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AVENAQ\Documents\1. SENTENCIA T606 DE 2015\2020\PLAN MAESTRO\INFORMES DE AVANCE\INFORME I - 2020\"/>
    </mc:Choice>
  </mc:AlternateContent>
  <bookViews>
    <workbookView xWindow="0" yWindow="0" windowWidth="20490" windowHeight="6255" firstSheet="1" activeTab="1"/>
  </bookViews>
  <sheets>
    <sheet name="General" sheetId="1" r:id="rId1"/>
    <sheet name="COMPILADO" sheetId="34" r:id="rId2"/>
    <sheet name="PNN" sheetId="28" r:id="rId3"/>
    <sheet name="ANLA " sheetId="2" r:id="rId4"/>
    <sheet name="ARMADA" sheetId="3" r:id="rId5"/>
    <sheet name="AUNAP" sheetId="4" r:id="rId6"/>
    <sheet name="AUT. INDIGENA" sheetId="5" r:id="rId7"/>
    <sheet name="CORPAMAG" sheetId="6" r:id="rId8"/>
    <sheet name="CORPOGUAJIRA" sheetId="7" r:id="rId9"/>
    <sheet name="COTELCO" sheetId="8" r:id="rId10"/>
    <sheet name="DADSA" sheetId="9" r:id="rId11"/>
    <sheet name="DIAN" sheetId="10" r:id="rId12"/>
    <sheet name="DIMAR" sheetId="11" r:id="rId13"/>
    <sheet name="DIST SANTA MARTA" sheetId="12" r:id="rId14"/>
    <sheet name="GOB GUAJIRA" sheetId="13" r:id="rId15"/>
    <sheet name="GOB MAGDALENA" sheetId="14" r:id="rId16"/>
    <sheet name="ICAHN" sheetId="15" r:id="rId17"/>
    <sheet name="ICA" sheetId="16" r:id="rId18"/>
    <sheet name="IDEAM" sheetId="17" r:id="rId19"/>
    <sheet name="IGAC" sheetId="18" r:id="rId20"/>
    <sheet name="IAvH" sheetId="19" r:id="rId21"/>
    <sheet name="INVEMAR" sheetId="20" r:id="rId22"/>
    <sheet name="MIN. AMBIENTE" sheetId="21" r:id="rId23"/>
    <sheet name="MIN INTERIOR" sheetId="22" r:id="rId24"/>
    <sheet name="MINCIT" sheetId="23" r:id="rId25"/>
    <sheet name="MUN CIENAGA" sheetId="24" r:id="rId26"/>
    <sheet name="MUN DIBULLA" sheetId="25" r:id="rId27"/>
    <sheet name="MUN PUEBLOVIEJO" sheetId="26" r:id="rId28"/>
    <sheet name="MUN SITIO NUEVO" sheetId="27" r:id="rId29"/>
    <sheet name="POLICIA" sheetId="29" r:id="rId30"/>
    <sheet name="SENA" sheetId="30" r:id="rId31"/>
    <sheet name="UNIMAGDALENA" sheetId="31" r:id="rId32"/>
    <sheet name="SUPERSERVICIOS" sheetId="32" r:id="rId33"/>
    <sheet name="UNAL" sheetId="33" r:id="rId34"/>
  </sheets>
  <definedNames>
    <definedName name="_xlnm._FilterDatabase" localSheetId="1" hidden="1">COMPILADO!$A$1:$P$993</definedName>
    <definedName name="_xlnm._FilterDatabase" localSheetId="7" hidden="1">CORPAMAG!$A$1:$P$93</definedName>
    <definedName name="_xlnm._FilterDatabase" localSheetId="8" hidden="1">CORPOGUAJIRA!$F$1:$F$1000</definedName>
    <definedName name="_xlnm._FilterDatabase" localSheetId="13" hidden="1">'DIST SANTA MARTA'!$A$1:$P$102</definedName>
    <definedName name="_xlnm._FilterDatabase" localSheetId="0" hidden="1">General!$A$1:$U$993</definedName>
    <definedName name="_xlnm._FilterDatabase" localSheetId="15" hidden="1">'GOB MAGDALENA'!$F$1:$F$1000</definedName>
    <definedName name="_xlnm._FilterDatabase" localSheetId="25" hidden="1">'MUN CIENAGA'!$F$1:$F$1000</definedName>
    <definedName name="_xlnm._FilterDatabase" localSheetId="26" hidden="1">'MUN DIBULLA'!$A$1:$P$75</definedName>
    <definedName name="_xlnm._FilterDatabase" localSheetId="28" hidden="1">'MUN SITIO NUEVO'!$A$1:$P$82</definedName>
    <definedName name="_xlnm._FilterDatabase" localSheetId="2" hidden="1">PNN!$A$1:$T$85</definedName>
  </definedNames>
  <calcPr calcId="181029"/>
  <extLst>
    <ext uri="GoogleSheetsCustomDataVersion1">
      <go:sheetsCustomData xmlns:go="http://customooxmlschemas.google.com/" r:id="rId37" roundtripDataSignature="AMtx7mg7by0QXVy/sobEE76ejHi8NjKqqw=="/>
    </ext>
  </extLst>
</workbook>
</file>

<file path=xl/calcChain.xml><?xml version="1.0" encoding="utf-8"?>
<calcChain xmlns="http://schemas.openxmlformats.org/spreadsheetml/2006/main">
  <c r="T75" i="28" l="1"/>
  <c r="T547" i="1" l="1"/>
  <c r="T525" i="1"/>
  <c r="K859" i="34" l="1"/>
  <c r="M857" i="34"/>
  <c r="M840" i="34"/>
  <c r="M789" i="34"/>
  <c r="K786" i="34"/>
  <c r="M742" i="34"/>
  <c r="K740" i="34"/>
  <c r="K735" i="34"/>
  <c r="K696" i="34"/>
  <c r="M680" i="34"/>
  <c r="K675" i="34"/>
  <c r="K641" i="34"/>
  <c r="M639" i="34"/>
  <c r="M635" i="34"/>
  <c r="K633" i="34"/>
  <c r="M619" i="34"/>
  <c r="K610" i="34"/>
  <c r="M572" i="34"/>
  <c r="K570" i="34"/>
  <c r="K564" i="34"/>
  <c r="M523" i="34"/>
  <c r="K521" i="34"/>
  <c r="M452" i="34"/>
  <c r="M402" i="34"/>
  <c r="M359" i="34"/>
  <c r="M331" i="34"/>
  <c r="M327" i="34"/>
  <c r="M317" i="34"/>
  <c r="M307" i="34"/>
  <c r="M289" i="34"/>
  <c r="M277" i="34"/>
  <c r="M266" i="34"/>
  <c r="K264" i="34"/>
  <c r="K219" i="34"/>
  <c r="M186" i="34"/>
  <c r="K182" i="34"/>
  <c r="M125" i="34"/>
  <c r="M114" i="34"/>
  <c r="M110" i="34"/>
  <c r="M74" i="34"/>
  <c r="K50" i="34"/>
  <c r="K9" i="24" l="1"/>
  <c r="M3" i="17"/>
  <c r="M62" i="9"/>
  <c r="M54" i="9"/>
  <c r="M45" i="9"/>
  <c r="M41" i="9"/>
  <c r="M40" i="9"/>
  <c r="M39" i="9"/>
  <c r="M37" i="9"/>
  <c r="M34" i="9"/>
  <c r="M30" i="9"/>
  <c r="M24" i="9"/>
  <c r="M22" i="9"/>
  <c r="M21" i="9"/>
  <c r="M20" i="9"/>
  <c r="M19" i="9"/>
  <c r="M18" i="9"/>
  <c r="M17" i="9"/>
  <c r="M16" i="9"/>
  <c r="M3" i="9"/>
  <c r="M10" i="2"/>
  <c r="T993" i="1"/>
  <c r="T992" i="1"/>
  <c r="T991" i="1"/>
  <c r="T990" i="1"/>
  <c r="T989" i="1"/>
  <c r="T988" i="1"/>
  <c r="T987" i="1"/>
  <c r="T986" i="1"/>
  <c r="T985" i="1"/>
  <c r="O984" i="1"/>
  <c r="T984" i="1" s="1"/>
  <c r="T983" i="1"/>
  <c r="T982" i="1"/>
  <c r="T981" i="1"/>
  <c r="T980" i="1"/>
  <c r="T979" i="1"/>
  <c r="T978" i="1"/>
  <c r="T977" i="1"/>
  <c r="T976" i="1"/>
  <c r="T975" i="1"/>
  <c r="T974" i="1"/>
  <c r="T973" i="1"/>
  <c r="T972" i="1"/>
  <c r="T971" i="1"/>
  <c r="T970" i="1"/>
  <c r="T969" i="1"/>
  <c r="T968" i="1"/>
  <c r="T967" i="1"/>
  <c r="T966" i="1"/>
  <c r="T965" i="1"/>
  <c r="T964" i="1"/>
  <c r="T963" i="1"/>
  <c r="T962" i="1"/>
  <c r="T961" i="1"/>
  <c r="T960" i="1"/>
  <c r="T959" i="1"/>
  <c r="T958" i="1"/>
  <c r="T957" i="1"/>
  <c r="T956" i="1"/>
  <c r="T955" i="1"/>
  <c r="T954" i="1"/>
  <c r="T953" i="1"/>
  <c r="T952" i="1"/>
  <c r="T951" i="1"/>
  <c r="T950" i="1"/>
  <c r="T949" i="1"/>
  <c r="T948" i="1"/>
  <c r="T947" i="1"/>
  <c r="T946" i="1"/>
  <c r="T945" i="1"/>
  <c r="T944" i="1"/>
  <c r="T943" i="1"/>
  <c r="T942" i="1"/>
  <c r="T941" i="1"/>
  <c r="T940" i="1"/>
  <c r="T939" i="1"/>
  <c r="T938" i="1"/>
  <c r="T937" i="1"/>
  <c r="T936" i="1"/>
  <c r="T935" i="1"/>
  <c r="T934" i="1"/>
  <c r="T933" i="1"/>
  <c r="T932" i="1"/>
  <c r="T931" i="1"/>
  <c r="T930" i="1"/>
  <c r="T929" i="1"/>
  <c r="T928" i="1"/>
  <c r="T927" i="1"/>
  <c r="T926" i="1"/>
  <c r="T925" i="1"/>
  <c r="T924" i="1"/>
  <c r="T923" i="1"/>
  <c r="T922" i="1"/>
  <c r="T921" i="1"/>
  <c r="T920" i="1"/>
  <c r="T919" i="1"/>
  <c r="T918" i="1"/>
  <c r="T917" i="1"/>
  <c r="T916" i="1"/>
  <c r="T915" i="1"/>
  <c r="T914" i="1"/>
  <c r="T913" i="1"/>
  <c r="T912" i="1"/>
  <c r="T911" i="1"/>
  <c r="T910" i="1"/>
  <c r="T909" i="1"/>
  <c r="T908" i="1"/>
  <c r="T907" i="1"/>
  <c r="T906" i="1"/>
  <c r="T905" i="1"/>
  <c r="T904" i="1"/>
  <c r="T903" i="1"/>
  <c r="T902" i="1"/>
  <c r="T901" i="1"/>
  <c r="T900" i="1"/>
  <c r="T899" i="1"/>
  <c r="T898" i="1"/>
  <c r="T897" i="1"/>
  <c r="T896" i="1"/>
  <c r="T895" i="1"/>
  <c r="T894" i="1"/>
  <c r="T893" i="1"/>
  <c r="T892" i="1"/>
  <c r="T891" i="1"/>
  <c r="T890" i="1"/>
  <c r="T889" i="1"/>
  <c r="T888" i="1"/>
  <c r="T887" i="1"/>
  <c r="T886" i="1"/>
  <c r="T885" i="1"/>
  <c r="T884" i="1"/>
  <c r="T883" i="1"/>
  <c r="T882" i="1"/>
  <c r="T881" i="1"/>
  <c r="T880" i="1"/>
  <c r="K879" i="1"/>
  <c r="O879" i="1" s="1"/>
  <c r="T878" i="1"/>
  <c r="T877" i="1"/>
  <c r="T876" i="1"/>
  <c r="K875" i="1"/>
  <c r="Q875" i="1" s="1"/>
  <c r="T874" i="1"/>
  <c r="T873" i="1"/>
  <c r="T872" i="1"/>
  <c r="T871" i="1"/>
  <c r="T870" i="1"/>
  <c r="T869" i="1"/>
  <c r="T868" i="1"/>
  <c r="T867" i="1"/>
  <c r="T866" i="1"/>
  <c r="T865" i="1"/>
  <c r="T864" i="1"/>
  <c r="T863" i="1"/>
  <c r="T862" i="1"/>
  <c r="T861" i="1"/>
  <c r="T860" i="1"/>
  <c r="K859" i="1"/>
  <c r="T859" i="1" s="1"/>
  <c r="T858" i="1"/>
  <c r="M857" i="1"/>
  <c r="O857" i="1" s="1"/>
  <c r="Q857" i="1" s="1"/>
  <c r="S857" i="1" s="1"/>
  <c r="T856" i="1"/>
  <c r="T855" i="1"/>
  <c r="T854" i="1"/>
  <c r="T853" i="1"/>
  <c r="T852" i="1"/>
  <c r="T851" i="1"/>
  <c r="T850" i="1"/>
  <c r="T849" i="1"/>
  <c r="T848" i="1"/>
  <c r="T847" i="1"/>
  <c r="T846" i="1"/>
  <c r="T845" i="1"/>
  <c r="T844" i="1"/>
  <c r="T843" i="1"/>
  <c r="T842" i="1"/>
  <c r="T841" i="1"/>
  <c r="S840" i="1"/>
  <c r="M840" i="1"/>
  <c r="T839" i="1"/>
  <c r="T838" i="1"/>
  <c r="T837" i="1"/>
  <c r="T836" i="1"/>
  <c r="T835" i="1"/>
  <c r="T834" i="1"/>
  <c r="T833" i="1"/>
  <c r="T832" i="1"/>
  <c r="T831" i="1"/>
  <c r="T830" i="1"/>
  <c r="T829" i="1"/>
  <c r="T828" i="1"/>
  <c r="T827" i="1"/>
  <c r="Q826" i="1"/>
  <c r="O826" i="1"/>
  <c r="M826" i="1"/>
  <c r="S826" i="1" s="1"/>
  <c r="T825" i="1"/>
  <c r="T824" i="1"/>
  <c r="T823" i="1"/>
  <c r="T822" i="1"/>
  <c r="T821" i="1"/>
  <c r="T820" i="1"/>
  <c r="T819" i="1"/>
  <c r="T818" i="1"/>
  <c r="T817" i="1"/>
  <c r="T816" i="1"/>
  <c r="T815" i="1"/>
  <c r="T814" i="1"/>
  <c r="T813" i="1"/>
  <c r="T812" i="1"/>
  <c r="T811" i="1"/>
  <c r="T810" i="1"/>
  <c r="T809" i="1"/>
  <c r="T808" i="1"/>
  <c r="T807" i="1"/>
  <c r="T806" i="1"/>
  <c r="T805" i="1"/>
  <c r="T804" i="1"/>
  <c r="T803" i="1"/>
  <c r="T802" i="1"/>
  <c r="T801" i="1"/>
  <c r="T800" i="1"/>
  <c r="T799" i="1"/>
  <c r="T798" i="1"/>
  <c r="T797" i="1"/>
  <c r="T796" i="1"/>
  <c r="T795" i="1"/>
  <c r="T794" i="1"/>
  <c r="T793" i="1"/>
  <c r="T792" i="1"/>
  <c r="T791" i="1"/>
  <c r="T790" i="1"/>
  <c r="M789" i="1"/>
  <c r="O789" i="1" s="1"/>
  <c r="Q789" i="1" s="1"/>
  <c r="S789" i="1" s="1"/>
  <c r="T788" i="1"/>
  <c r="Q787" i="1"/>
  <c r="O787" i="1"/>
  <c r="M787" i="1"/>
  <c r="S787" i="1" s="1"/>
  <c r="K786" i="1"/>
  <c r="T786" i="1" s="1"/>
  <c r="T785" i="1"/>
  <c r="T784" i="1"/>
  <c r="T783" i="1"/>
  <c r="T782" i="1"/>
  <c r="T781" i="1"/>
  <c r="T780" i="1"/>
  <c r="T779" i="1"/>
  <c r="T778" i="1"/>
  <c r="T777" i="1"/>
  <c r="Q776" i="1"/>
  <c r="O776" i="1"/>
  <c r="M776" i="1"/>
  <c r="T775" i="1"/>
  <c r="T774" i="1"/>
  <c r="Q773" i="1"/>
  <c r="O773" i="1"/>
  <c r="M773" i="1"/>
  <c r="S773" i="1" s="1"/>
  <c r="T772" i="1"/>
  <c r="T771" i="1"/>
  <c r="T770" i="1"/>
  <c r="T769" i="1"/>
  <c r="T768" i="1"/>
  <c r="T767" i="1"/>
  <c r="T766" i="1"/>
  <c r="T765" i="1"/>
  <c r="T764" i="1"/>
  <c r="T763" i="1"/>
  <c r="T762" i="1"/>
  <c r="T761" i="1"/>
  <c r="T760" i="1"/>
  <c r="T759" i="1"/>
  <c r="T758" i="1"/>
  <c r="T757" i="1"/>
  <c r="T756" i="1"/>
  <c r="T755" i="1"/>
  <c r="T754" i="1"/>
  <c r="T753" i="1"/>
  <c r="T752" i="1"/>
  <c r="T751" i="1"/>
  <c r="T750" i="1"/>
  <c r="T749" i="1"/>
  <c r="T748" i="1"/>
  <c r="T747" i="1"/>
  <c r="T746" i="1"/>
  <c r="T745" i="1"/>
  <c r="T744" i="1"/>
  <c r="T743" i="1"/>
  <c r="M742" i="1"/>
  <c r="O742" i="1" s="1"/>
  <c r="Q742" i="1" s="1"/>
  <c r="S742" i="1" s="1"/>
  <c r="T741" i="1"/>
  <c r="K740" i="1"/>
  <c r="T740" i="1" s="1"/>
  <c r="Q739" i="1"/>
  <c r="O739" i="1"/>
  <c r="M739" i="1"/>
  <c r="S739" i="1" s="1"/>
  <c r="T738" i="1"/>
  <c r="Q737" i="1"/>
  <c r="S737" i="1" s="1"/>
  <c r="T736" i="1"/>
  <c r="K735" i="1"/>
  <c r="T735" i="1" s="1"/>
  <c r="Q734" i="1"/>
  <c r="O734" i="1"/>
  <c r="M734" i="1"/>
  <c r="S734" i="1" s="1"/>
  <c r="T733" i="1"/>
  <c r="T732" i="1"/>
  <c r="T731" i="1"/>
  <c r="T730" i="1"/>
  <c r="Q729" i="1"/>
  <c r="O729" i="1"/>
  <c r="M729" i="1"/>
  <c r="S729" i="1" s="1"/>
  <c r="T728" i="1"/>
  <c r="T727" i="1"/>
  <c r="T726" i="1"/>
  <c r="T725" i="1"/>
  <c r="T724" i="1"/>
  <c r="Q723" i="1"/>
  <c r="O723" i="1"/>
  <c r="M723" i="1"/>
  <c r="T722" i="1"/>
  <c r="T721" i="1"/>
  <c r="Q720" i="1"/>
  <c r="O720" i="1"/>
  <c r="M720" i="1"/>
  <c r="S720" i="1" s="1"/>
  <c r="T719" i="1"/>
  <c r="T718" i="1"/>
  <c r="T717" i="1"/>
  <c r="T716" i="1"/>
  <c r="T715" i="1"/>
  <c r="T714" i="1"/>
  <c r="T713" i="1"/>
  <c r="T712" i="1"/>
  <c r="T711" i="1"/>
  <c r="T710" i="1"/>
  <c r="T709" i="1"/>
  <c r="T708" i="1"/>
  <c r="T707" i="1"/>
  <c r="T706" i="1"/>
  <c r="T705" i="1"/>
  <c r="T704" i="1"/>
  <c r="T703" i="1"/>
  <c r="T702" i="1"/>
  <c r="T701" i="1"/>
  <c r="T700" i="1"/>
  <c r="T699" i="1"/>
  <c r="T698" i="1"/>
  <c r="T697" i="1"/>
  <c r="K696" i="1"/>
  <c r="T696" i="1" s="1"/>
  <c r="T695" i="1"/>
  <c r="T694" i="1"/>
  <c r="T693" i="1"/>
  <c r="T692" i="1"/>
  <c r="T691" i="1"/>
  <c r="T690" i="1"/>
  <c r="T689" i="1"/>
  <c r="T688" i="1"/>
  <c r="T687" i="1"/>
  <c r="T686" i="1"/>
  <c r="T685" i="1"/>
  <c r="T684" i="1"/>
  <c r="T683" i="1"/>
  <c r="T682" i="1"/>
  <c r="T681" i="1"/>
  <c r="M680" i="1"/>
  <c r="O680" i="1" s="1"/>
  <c r="Q680" i="1" s="1"/>
  <c r="S680" i="1" s="1"/>
  <c r="T679" i="1"/>
  <c r="T678" i="1"/>
  <c r="T677" i="1"/>
  <c r="T676" i="1"/>
  <c r="K675" i="1"/>
  <c r="T675" i="1" s="1"/>
  <c r="T674" i="1"/>
  <c r="T673" i="1"/>
  <c r="T672" i="1"/>
  <c r="T671" i="1"/>
  <c r="T670" i="1"/>
  <c r="T669" i="1"/>
  <c r="T668" i="1"/>
  <c r="T667" i="1"/>
  <c r="T666" i="1"/>
  <c r="T665" i="1"/>
  <c r="T664" i="1"/>
  <c r="T663" i="1"/>
  <c r="T662" i="1"/>
  <c r="T661" i="1"/>
  <c r="T660" i="1"/>
  <c r="T659" i="1"/>
  <c r="T658" i="1"/>
  <c r="T657" i="1"/>
  <c r="T656" i="1"/>
  <c r="T655" i="1"/>
  <c r="T654" i="1"/>
  <c r="T653" i="1"/>
  <c r="T652" i="1"/>
  <c r="T651" i="1"/>
  <c r="T650" i="1"/>
  <c r="T649" i="1"/>
  <c r="T648" i="1"/>
  <c r="T647" i="1"/>
  <c r="T646" i="1"/>
  <c r="T645" i="1"/>
  <c r="T644" i="1"/>
  <c r="T643" i="1"/>
  <c r="T642" i="1"/>
  <c r="K641" i="1"/>
  <c r="T641" i="1" s="1"/>
  <c r="T640" i="1"/>
  <c r="M639" i="1"/>
  <c r="O639" i="1" s="1"/>
  <c r="Q639" i="1" s="1"/>
  <c r="S639" i="1" s="1"/>
  <c r="T638" i="1"/>
  <c r="T637" i="1"/>
  <c r="T636" i="1"/>
  <c r="M635" i="1"/>
  <c r="O635" i="1" s="1"/>
  <c r="Q635" i="1" s="1"/>
  <c r="S635" i="1" s="1"/>
  <c r="T634" i="1"/>
  <c r="K633" i="1"/>
  <c r="T633" i="1" s="1"/>
  <c r="T632" i="1"/>
  <c r="T631" i="1"/>
  <c r="T630" i="1"/>
  <c r="T629" i="1"/>
  <c r="T628" i="1"/>
  <c r="T627" i="1"/>
  <c r="T626" i="1"/>
  <c r="T625" i="1"/>
  <c r="T624" i="1"/>
  <c r="T623" i="1"/>
  <c r="T622" i="1"/>
  <c r="T621" i="1"/>
  <c r="T620" i="1"/>
  <c r="M619" i="1"/>
  <c r="O619" i="1" s="1"/>
  <c r="Q619" i="1" s="1"/>
  <c r="S619" i="1" s="1"/>
  <c r="T618" i="1"/>
  <c r="T617" i="1"/>
  <c r="T616" i="1"/>
  <c r="T615" i="1"/>
  <c r="T614" i="1"/>
  <c r="T613" i="1"/>
  <c r="O612" i="1"/>
  <c r="T611" i="1"/>
  <c r="K610" i="1"/>
  <c r="T610" i="1" s="1"/>
  <c r="T609" i="1"/>
  <c r="T608" i="1"/>
  <c r="T607" i="1"/>
  <c r="T606" i="1"/>
  <c r="T605" i="1"/>
  <c r="T604" i="1"/>
  <c r="T603" i="1"/>
  <c r="T602" i="1"/>
  <c r="T601" i="1"/>
  <c r="T600" i="1"/>
  <c r="T599" i="1"/>
  <c r="T598" i="1"/>
  <c r="T597" i="1"/>
  <c r="T596" i="1"/>
  <c r="T595" i="1"/>
  <c r="T594" i="1"/>
  <c r="T593" i="1"/>
  <c r="T592" i="1"/>
  <c r="T591" i="1"/>
  <c r="T590" i="1"/>
  <c r="T589" i="1"/>
  <c r="T588" i="1"/>
  <c r="T587" i="1"/>
  <c r="T586" i="1"/>
  <c r="T585" i="1"/>
  <c r="T584" i="1"/>
  <c r="T583" i="1"/>
  <c r="T582" i="1"/>
  <c r="T581" i="1"/>
  <c r="T580" i="1"/>
  <c r="T579" i="1"/>
  <c r="T578" i="1"/>
  <c r="T577" i="1"/>
  <c r="T576" i="1"/>
  <c r="T575" i="1"/>
  <c r="T574" i="1"/>
  <c r="T573" i="1"/>
  <c r="M572" i="1"/>
  <c r="O572" i="1" s="1"/>
  <c r="Q572" i="1" s="1"/>
  <c r="S572" i="1" s="1"/>
  <c r="T571" i="1"/>
  <c r="K570" i="1"/>
  <c r="T570" i="1" s="1"/>
  <c r="T569" i="1"/>
  <c r="T568" i="1"/>
  <c r="T567" i="1"/>
  <c r="T566" i="1"/>
  <c r="T565" i="1"/>
  <c r="K564" i="1"/>
  <c r="T564" i="1" s="1"/>
  <c r="T563" i="1"/>
  <c r="Q562" i="1"/>
  <c r="O562" i="1"/>
  <c r="M562" i="1"/>
  <c r="S562" i="1" s="1"/>
  <c r="T561" i="1"/>
  <c r="T560" i="1"/>
  <c r="T559" i="1"/>
  <c r="T558" i="1"/>
  <c r="T557" i="1"/>
  <c r="T556" i="1"/>
  <c r="T555" i="1"/>
  <c r="T554" i="1"/>
  <c r="T553" i="1"/>
  <c r="T552" i="1"/>
  <c r="T551" i="1"/>
  <c r="T550" i="1"/>
  <c r="T549" i="1"/>
  <c r="T548" i="1"/>
  <c r="T546" i="1"/>
  <c r="T545" i="1"/>
  <c r="T544" i="1"/>
  <c r="T543" i="1"/>
  <c r="T542" i="1"/>
  <c r="T541" i="1"/>
  <c r="T540" i="1"/>
  <c r="T539" i="1"/>
  <c r="T538" i="1"/>
  <c r="T537" i="1"/>
  <c r="T536" i="1"/>
  <c r="T535" i="1"/>
  <c r="T534" i="1"/>
  <c r="T533" i="1"/>
  <c r="T532" i="1"/>
  <c r="T531" i="1"/>
  <c r="T530" i="1"/>
  <c r="T529" i="1"/>
  <c r="T528" i="1"/>
  <c r="T527" i="1"/>
  <c r="T526" i="1"/>
  <c r="T524" i="1"/>
  <c r="M523" i="1"/>
  <c r="O523" i="1" s="1"/>
  <c r="Q523" i="1" s="1"/>
  <c r="S523" i="1" s="1"/>
  <c r="T522" i="1"/>
  <c r="K521" i="1"/>
  <c r="T521" i="1" s="1"/>
  <c r="T520" i="1"/>
  <c r="T519" i="1"/>
  <c r="T518" i="1"/>
  <c r="T517" i="1"/>
  <c r="T516" i="1"/>
  <c r="T515" i="1"/>
  <c r="T514" i="1"/>
  <c r="T513" i="1"/>
  <c r="T512" i="1"/>
  <c r="T511" i="1"/>
  <c r="T510" i="1"/>
  <c r="T509" i="1"/>
  <c r="T508" i="1"/>
  <c r="T507" i="1"/>
  <c r="T506" i="1"/>
  <c r="T505" i="1"/>
  <c r="T504" i="1"/>
  <c r="T503" i="1"/>
  <c r="T502" i="1"/>
  <c r="T501" i="1"/>
  <c r="T500" i="1"/>
  <c r="T499" i="1"/>
  <c r="T498" i="1"/>
  <c r="T497" i="1"/>
  <c r="T496" i="1"/>
  <c r="T495" i="1"/>
  <c r="T494" i="1"/>
  <c r="T493" i="1"/>
  <c r="T492" i="1"/>
  <c r="T491" i="1"/>
  <c r="T490" i="1"/>
  <c r="T489" i="1"/>
  <c r="T488" i="1"/>
  <c r="T487" i="1"/>
  <c r="T486" i="1"/>
  <c r="T485" i="1"/>
  <c r="T484" i="1"/>
  <c r="T483" i="1"/>
  <c r="T482" i="1"/>
  <c r="T481" i="1"/>
  <c r="T480" i="1"/>
  <c r="T479" i="1"/>
  <c r="T478" i="1"/>
  <c r="T477" i="1"/>
  <c r="T476" i="1"/>
  <c r="T475" i="1"/>
  <c r="T474" i="1"/>
  <c r="T473" i="1"/>
  <c r="T472" i="1"/>
  <c r="T471" i="1"/>
  <c r="T470" i="1"/>
  <c r="T469" i="1"/>
  <c r="T468" i="1"/>
  <c r="T467" i="1"/>
  <c r="T466" i="1"/>
  <c r="T465" i="1"/>
  <c r="T464" i="1"/>
  <c r="T463" i="1"/>
  <c r="T462" i="1"/>
  <c r="T461" i="1"/>
  <c r="T460" i="1"/>
  <c r="T459" i="1"/>
  <c r="T458" i="1"/>
  <c r="T457" i="1"/>
  <c r="T456" i="1"/>
  <c r="T455" i="1"/>
  <c r="T454" i="1"/>
  <c r="T453" i="1"/>
  <c r="M452" i="1"/>
  <c r="O452" i="1" s="1"/>
  <c r="Q452" i="1" s="1"/>
  <c r="S452" i="1" s="1"/>
  <c r="T451" i="1"/>
  <c r="T450" i="1"/>
  <c r="T449" i="1"/>
  <c r="T448" i="1"/>
  <c r="T447" i="1"/>
  <c r="T446" i="1"/>
  <c r="T445" i="1"/>
  <c r="T444" i="1"/>
  <c r="T443" i="1"/>
  <c r="T442" i="1"/>
  <c r="T441" i="1"/>
  <c r="T440" i="1"/>
  <c r="T439" i="1"/>
  <c r="T438" i="1"/>
  <c r="T437" i="1"/>
  <c r="T436" i="1"/>
  <c r="T435" i="1"/>
  <c r="T434" i="1"/>
  <c r="T433" i="1"/>
  <c r="T432" i="1"/>
  <c r="T431" i="1"/>
  <c r="T430" i="1"/>
  <c r="T429" i="1"/>
  <c r="T428" i="1"/>
  <c r="T427" i="1"/>
  <c r="T426" i="1"/>
  <c r="T425" i="1"/>
  <c r="T424" i="1"/>
  <c r="T423" i="1"/>
  <c r="T422" i="1"/>
  <c r="T421" i="1"/>
  <c r="T420" i="1"/>
  <c r="T419" i="1"/>
  <c r="T418" i="1"/>
  <c r="T417" i="1"/>
  <c r="T416" i="1"/>
  <c r="T415" i="1"/>
  <c r="T414" i="1"/>
  <c r="T413" i="1"/>
  <c r="T412" i="1"/>
  <c r="T411" i="1"/>
  <c r="T410" i="1"/>
  <c r="T409" i="1"/>
  <c r="T408" i="1"/>
  <c r="T407" i="1"/>
  <c r="T406" i="1"/>
  <c r="T405" i="1"/>
  <c r="T404" i="1"/>
  <c r="T403" i="1"/>
  <c r="M402" i="1"/>
  <c r="O402" i="1" s="1"/>
  <c r="Q402" i="1" s="1"/>
  <c r="S402" i="1" s="1"/>
  <c r="T401" i="1"/>
  <c r="T400" i="1"/>
  <c r="T399" i="1"/>
  <c r="T398" i="1"/>
  <c r="T397" i="1"/>
  <c r="T396" i="1"/>
  <c r="T395" i="1"/>
  <c r="T394" i="1"/>
  <c r="T393" i="1"/>
  <c r="T392" i="1"/>
  <c r="T391" i="1"/>
  <c r="T390" i="1"/>
  <c r="T389" i="1"/>
  <c r="T388" i="1"/>
  <c r="S387" i="1"/>
  <c r="Q387" i="1"/>
  <c r="O387" i="1"/>
  <c r="M387" i="1"/>
  <c r="T386" i="1"/>
  <c r="T385" i="1"/>
  <c r="T384" i="1"/>
  <c r="T383" i="1"/>
  <c r="T382" i="1"/>
  <c r="T381" i="1"/>
  <c r="T380" i="1"/>
  <c r="T379" i="1"/>
  <c r="T378" i="1"/>
  <c r="T377" i="1"/>
  <c r="Q376" i="1"/>
  <c r="O376" i="1"/>
  <c r="M376" i="1"/>
  <c r="S376" i="1" s="1"/>
  <c r="T375" i="1"/>
  <c r="T374" i="1"/>
  <c r="T373" i="1"/>
  <c r="T372" i="1"/>
  <c r="T371" i="1"/>
  <c r="T370" i="1"/>
  <c r="T369" i="1"/>
  <c r="T368" i="1"/>
  <c r="T367" i="1"/>
  <c r="T366" i="1"/>
  <c r="T365" i="1"/>
  <c r="T364" i="1"/>
  <c r="T363" i="1"/>
  <c r="T362" i="1"/>
  <c r="T361" i="1"/>
  <c r="T360" i="1"/>
  <c r="M359" i="1"/>
  <c r="T358" i="1"/>
  <c r="T357" i="1"/>
  <c r="T356" i="1"/>
  <c r="T355" i="1"/>
  <c r="T354" i="1"/>
  <c r="T353" i="1"/>
  <c r="T352" i="1"/>
  <c r="T351" i="1"/>
  <c r="T350" i="1"/>
  <c r="T349" i="1"/>
  <c r="T348" i="1"/>
  <c r="T347" i="1"/>
  <c r="T346" i="1"/>
  <c r="T345" i="1"/>
  <c r="T344" i="1"/>
  <c r="T343" i="1"/>
  <c r="T342" i="1"/>
  <c r="T341" i="1"/>
  <c r="T340" i="1"/>
  <c r="T339" i="1"/>
  <c r="T338" i="1"/>
  <c r="T337" i="1"/>
  <c r="T336" i="1"/>
  <c r="T335" i="1"/>
  <c r="T334" i="1"/>
  <c r="T333" i="1"/>
  <c r="T332" i="1"/>
  <c r="M331" i="1"/>
  <c r="T330" i="1"/>
  <c r="T329" i="1"/>
  <c r="T328" i="1"/>
  <c r="M327" i="1"/>
  <c r="T326" i="1"/>
  <c r="T325" i="1"/>
  <c r="T324" i="1"/>
  <c r="T323" i="1"/>
  <c r="T322" i="1"/>
  <c r="T321" i="1"/>
  <c r="T320" i="1"/>
  <c r="T319" i="1"/>
  <c r="T318" i="1"/>
  <c r="M317" i="1"/>
  <c r="O317" i="1" s="1"/>
  <c r="Q317" i="1" s="1"/>
  <c r="S317" i="1" s="1"/>
  <c r="T316" i="1"/>
  <c r="T315" i="1"/>
  <c r="T314" i="1"/>
  <c r="T313" i="1"/>
  <c r="T312" i="1"/>
  <c r="T311" i="1"/>
  <c r="T310" i="1"/>
  <c r="T309" i="1"/>
  <c r="T308" i="1"/>
  <c r="M307" i="1"/>
  <c r="O307" i="1" s="1"/>
  <c r="Q307" i="1" s="1"/>
  <c r="S307" i="1" s="1"/>
  <c r="T306" i="1"/>
  <c r="T305" i="1"/>
  <c r="T304" i="1"/>
  <c r="T303" i="1"/>
  <c r="T302" i="1"/>
  <c r="T301" i="1"/>
  <c r="T300" i="1"/>
  <c r="T299" i="1"/>
  <c r="T298" i="1"/>
  <c r="T297" i="1"/>
  <c r="T296" i="1"/>
  <c r="T295" i="1"/>
  <c r="T294" i="1"/>
  <c r="T293" i="1"/>
  <c r="T292" i="1"/>
  <c r="T291" i="1"/>
  <c r="T290" i="1"/>
  <c r="M289" i="1"/>
  <c r="O289" i="1" s="1"/>
  <c r="Q289" i="1" s="1"/>
  <c r="S289" i="1" s="1"/>
  <c r="T288" i="1"/>
  <c r="T287" i="1"/>
  <c r="T286" i="1"/>
  <c r="T285" i="1"/>
  <c r="T284" i="1"/>
  <c r="T283" i="1"/>
  <c r="T282" i="1"/>
  <c r="T281" i="1"/>
  <c r="T280" i="1"/>
  <c r="T279" i="1"/>
  <c r="T278" i="1"/>
  <c r="M277" i="1"/>
  <c r="O277" i="1" s="1"/>
  <c r="Q277" i="1" s="1"/>
  <c r="S277" i="1" s="1"/>
  <c r="T276" i="1"/>
  <c r="T275" i="1"/>
  <c r="T274" i="1"/>
  <c r="T273" i="1"/>
  <c r="T272" i="1"/>
  <c r="T271" i="1"/>
  <c r="T270" i="1"/>
  <c r="T269" i="1"/>
  <c r="T268" i="1"/>
  <c r="T267" i="1"/>
  <c r="M266" i="1"/>
  <c r="O266" i="1" s="1"/>
  <c r="Q266" i="1" s="1"/>
  <c r="S266" i="1" s="1"/>
  <c r="T265" i="1"/>
  <c r="K264" i="1"/>
  <c r="T264" i="1" s="1"/>
  <c r="T263" i="1"/>
  <c r="T262" i="1"/>
  <c r="T261" i="1"/>
  <c r="T260" i="1"/>
  <c r="T259" i="1"/>
  <c r="T258" i="1"/>
  <c r="T257" i="1"/>
  <c r="T256" i="1"/>
  <c r="T255" i="1"/>
  <c r="T254" i="1"/>
  <c r="T253" i="1"/>
  <c r="T252" i="1"/>
  <c r="T251" i="1"/>
  <c r="T250" i="1"/>
  <c r="T249" i="1"/>
  <c r="T248" i="1"/>
  <c r="T247" i="1"/>
  <c r="T246" i="1"/>
  <c r="T245" i="1"/>
  <c r="T244" i="1"/>
  <c r="T243" i="1"/>
  <c r="T242" i="1"/>
  <c r="T241" i="1"/>
  <c r="T240" i="1"/>
  <c r="T239" i="1"/>
  <c r="T238" i="1"/>
  <c r="T237" i="1"/>
  <c r="T236" i="1"/>
  <c r="T235" i="1"/>
  <c r="T234" i="1"/>
  <c r="T233" i="1"/>
  <c r="T232" i="1"/>
  <c r="T231" i="1"/>
  <c r="T230" i="1"/>
  <c r="T229" i="1"/>
  <c r="T228" i="1"/>
  <c r="T227" i="1"/>
  <c r="T226" i="1"/>
  <c r="T225" i="1"/>
  <c r="T224" i="1"/>
  <c r="T223" i="1"/>
  <c r="T222" i="1"/>
  <c r="T221" i="1"/>
  <c r="T220" i="1"/>
  <c r="K219" i="1"/>
  <c r="T219" i="1" s="1"/>
  <c r="T218" i="1"/>
  <c r="T217" i="1"/>
  <c r="T216" i="1"/>
  <c r="T215" i="1"/>
  <c r="T214" i="1"/>
  <c r="T213" i="1"/>
  <c r="T212" i="1"/>
  <c r="T211" i="1"/>
  <c r="T210" i="1"/>
  <c r="T209" i="1"/>
  <c r="T208" i="1"/>
  <c r="T207" i="1"/>
  <c r="T206" i="1"/>
  <c r="T205" i="1"/>
  <c r="T204" i="1"/>
  <c r="T203" i="1"/>
  <c r="T202" i="1"/>
  <c r="T201" i="1"/>
  <c r="T200" i="1"/>
  <c r="T199" i="1"/>
  <c r="T198" i="1"/>
  <c r="T197" i="1"/>
  <c r="T196" i="1"/>
  <c r="T195" i="1"/>
  <c r="T194" i="1"/>
  <c r="T193" i="1"/>
  <c r="T192" i="1"/>
  <c r="T191" i="1"/>
  <c r="T190" i="1"/>
  <c r="T189" i="1"/>
  <c r="T188" i="1"/>
  <c r="T187" i="1"/>
  <c r="M186" i="1"/>
  <c r="O186" i="1" s="1"/>
  <c r="Q186" i="1" s="1"/>
  <c r="S186" i="1" s="1"/>
  <c r="T185" i="1"/>
  <c r="T184" i="1"/>
  <c r="T183" i="1"/>
  <c r="K182" i="1"/>
  <c r="T182" i="1" s="1"/>
  <c r="T181" i="1"/>
  <c r="T180" i="1"/>
  <c r="T179" i="1"/>
  <c r="T178" i="1"/>
  <c r="T177" i="1"/>
  <c r="T176" i="1"/>
  <c r="T175" i="1"/>
  <c r="T174" i="1"/>
  <c r="T173" i="1"/>
  <c r="T172" i="1"/>
  <c r="T171" i="1"/>
  <c r="T170" i="1"/>
  <c r="T169" i="1"/>
  <c r="T168" i="1"/>
  <c r="T167" i="1"/>
  <c r="T166" i="1"/>
  <c r="T165" i="1"/>
  <c r="T164" i="1"/>
  <c r="T163" i="1"/>
  <c r="T162" i="1"/>
  <c r="T161" i="1"/>
  <c r="T160" i="1"/>
  <c r="T159" i="1"/>
  <c r="S158" i="1"/>
  <c r="Q158" i="1"/>
  <c r="O158" i="1"/>
  <c r="M158" i="1"/>
  <c r="T157" i="1"/>
  <c r="T156" i="1"/>
  <c r="T155" i="1"/>
  <c r="T154" i="1"/>
  <c r="T153" i="1"/>
  <c r="T152" i="1"/>
  <c r="T151" i="1"/>
  <c r="T150" i="1"/>
  <c r="T149" i="1"/>
  <c r="T148" i="1"/>
  <c r="T147" i="1"/>
  <c r="T146" i="1"/>
  <c r="T145" i="1"/>
  <c r="T144" i="1"/>
  <c r="T143" i="1"/>
  <c r="T142" i="1"/>
  <c r="T141" i="1"/>
  <c r="Q140" i="1"/>
  <c r="O140" i="1"/>
  <c r="M140" i="1"/>
  <c r="T139" i="1"/>
  <c r="T138" i="1"/>
  <c r="T137" i="1"/>
  <c r="T136" i="1"/>
  <c r="T135" i="1"/>
  <c r="T134" i="1"/>
  <c r="T133" i="1"/>
  <c r="T132" i="1"/>
  <c r="T131" i="1"/>
  <c r="T130" i="1"/>
  <c r="T129" i="1"/>
  <c r="T128" i="1"/>
  <c r="T127" i="1"/>
  <c r="T126" i="1"/>
  <c r="M125" i="1"/>
  <c r="O125" i="1" s="1"/>
  <c r="Q125" i="1" s="1"/>
  <c r="S125" i="1" s="1"/>
  <c r="T124" i="1"/>
  <c r="T123" i="1"/>
  <c r="T122" i="1"/>
  <c r="T121" i="1"/>
  <c r="T120" i="1"/>
  <c r="T119" i="1"/>
  <c r="T118" i="1"/>
  <c r="T117" i="1"/>
  <c r="T116" i="1"/>
  <c r="T115" i="1"/>
  <c r="M114" i="1"/>
  <c r="O114" i="1" s="1"/>
  <c r="Q114" i="1" s="1"/>
  <c r="S114" i="1" s="1"/>
  <c r="T113" i="1"/>
  <c r="T112" i="1"/>
  <c r="T111" i="1"/>
  <c r="M110" i="1"/>
  <c r="O110" i="1" s="1"/>
  <c r="Q110" i="1" s="1"/>
  <c r="S110" i="1" s="1"/>
  <c r="S109" i="1"/>
  <c r="Q109" i="1"/>
  <c r="O109" i="1"/>
  <c r="M109" i="1"/>
  <c r="T108" i="1"/>
  <c r="T107" i="1"/>
  <c r="T106" i="1"/>
  <c r="T105" i="1"/>
  <c r="T104" i="1"/>
  <c r="T103" i="1"/>
  <c r="T102" i="1"/>
  <c r="T101" i="1"/>
  <c r="T100" i="1"/>
  <c r="T99" i="1"/>
  <c r="T98" i="1"/>
  <c r="Q97" i="1"/>
  <c r="O97" i="1"/>
  <c r="M97" i="1"/>
  <c r="S97" i="1" s="1"/>
  <c r="T96" i="1"/>
  <c r="T95" i="1"/>
  <c r="T94" i="1"/>
  <c r="T93" i="1"/>
  <c r="T92" i="1"/>
  <c r="T91" i="1"/>
  <c r="Q90" i="1"/>
  <c r="O90" i="1"/>
  <c r="M90" i="1"/>
  <c r="T89" i="1"/>
  <c r="T88" i="1"/>
  <c r="T87" i="1"/>
  <c r="T86" i="1"/>
  <c r="T85" i="1"/>
  <c r="T84" i="1"/>
  <c r="T83" i="1"/>
  <c r="T82" i="1"/>
  <c r="Q81" i="1"/>
  <c r="O81" i="1"/>
  <c r="M81" i="1"/>
  <c r="S81" i="1" s="1"/>
  <c r="T80" i="1"/>
  <c r="T79" i="1"/>
  <c r="T78" i="1"/>
  <c r="T77" i="1"/>
  <c r="T76" i="1"/>
  <c r="T75" i="1"/>
  <c r="M74" i="1"/>
  <c r="O74" i="1" s="1"/>
  <c r="Q74" i="1" s="1"/>
  <c r="S74" i="1" s="1"/>
  <c r="T73" i="1"/>
  <c r="T72" i="1"/>
  <c r="T71" i="1"/>
  <c r="T70" i="1"/>
  <c r="T69" i="1"/>
  <c r="S68" i="1"/>
  <c r="Q68" i="1"/>
  <c r="O68" i="1"/>
  <c r="M68" i="1"/>
  <c r="T67" i="1"/>
  <c r="T66" i="1"/>
  <c r="T65" i="1"/>
  <c r="T64" i="1"/>
  <c r="T63" i="1"/>
  <c r="T62" i="1"/>
  <c r="T61" i="1"/>
  <c r="T60" i="1"/>
  <c r="S59" i="1"/>
  <c r="Q59" i="1"/>
  <c r="O59" i="1"/>
  <c r="M59" i="1"/>
  <c r="T58" i="1"/>
  <c r="T57" i="1"/>
  <c r="T56" i="1"/>
  <c r="T55" i="1"/>
  <c r="T54" i="1"/>
  <c r="T53" i="1"/>
  <c r="T52" i="1"/>
  <c r="T51" i="1"/>
  <c r="K50" i="1"/>
  <c r="T50" i="1" s="1"/>
  <c r="T49" i="1"/>
  <c r="T48" i="1"/>
  <c r="S47" i="1"/>
  <c r="Q47" i="1"/>
  <c r="O47" i="1"/>
  <c r="M47" i="1"/>
  <c r="T46" i="1"/>
  <c r="T45" i="1"/>
  <c r="T44" i="1"/>
  <c r="T43" i="1"/>
  <c r="T42" i="1"/>
  <c r="T41" i="1"/>
  <c r="T40" i="1"/>
  <c r="T39" i="1"/>
  <c r="T38" i="1"/>
  <c r="T37" i="1"/>
  <c r="T36" i="1"/>
  <c r="T35" i="1"/>
  <c r="S34" i="1"/>
  <c r="Q34" i="1"/>
  <c r="O34" i="1"/>
  <c r="M34" i="1"/>
  <c r="T33" i="1"/>
  <c r="T32" i="1"/>
  <c r="T31" i="1"/>
  <c r="T30" i="1"/>
  <c r="S29" i="1"/>
  <c r="Q29" i="1"/>
  <c r="O29" i="1"/>
  <c r="M29" i="1"/>
  <c r="T28" i="1"/>
  <c r="T27" i="1"/>
  <c r="T26" i="1"/>
  <c r="T25" i="1"/>
  <c r="T24" i="1"/>
  <c r="T23" i="1"/>
  <c r="T22" i="1"/>
  <c r="S21" i="1"/>
  <c r="Q21" i="1"/>
  <c r="O21" i="1"/>
  <c r="M21" i="1"/>
  <c r="T20" i="1"/>
  <c r="T19" i="1"/>
  <c r="T18" i="1"/>
  <c r="T17" i="1"/>
  <c r="T16" i="1"/>
  <c r="T15" i="1"/>
  <c r="S14" i="1"/>
  <c r="Q14" i="1"/>
  <c r="O14" i="1"/>
  <c r="M14" i="1"/>
  <c r="T13" i="1"/>
  <c r="T12" i="1"/>
  <c r="T11" i="1"/>
  <c r="T10" i="1"/>
  <c r="K9" i="1"/>
  <c r="O9" i="1" s="1"/>
  <c r="T8" i="1"/>
  <c r="T7" i="1"/>
  <c r="T6" i="1"/>
  <c r="S5" i="1"/>
  <c r="Q5" i="1"/>
  <c r="O5" i="1"/>
  <c r="M5" i="1"/>
  <c r="T4" i="1"/>
  <c r="T3" i="1"/>
  <c r="T34" i="1" l="1"/>
  <c r="T5" i="1"/>
  <c r="T29" i="1"/>
  <c r="T387" i="1"/>
  <c r="T109" i="1"/>
  <c r="M879" i="1"/>
  <c r="S879" i="1" s="1"/>
  <c r="T776" i="1"/>
  <c r="M875" i="1"/>
  <c r="T14" i="1"/>
  <c r="T59" i="1"/>
  <c r="T720" i="1"/>
  <c r="T723" i="1"/>
  <c r="T729" i="1"/>
  <c r="T840" i="1"/>
  <c r="Q879" i="1"/>
  <c r="T879" i="1" s="1"/>
  <c r="T74" i="1"/>
  <c r="S90" i="1"/>
  <c r="T90" i="1" s="1"/>
  <c r="T114" i="1"/>
  <c r="S140" i="1"/>
  <c r="T140" i="1" s="1"/>
  <c r="T158" i="1"/>
  <c r="T289" i="1"/>
  <c r="T317" i="1"/>
  <c r="T562" i="1"/>
  <c r="T572" i="1"/>
  <c r="T639" i="1"/>
  <c r="T773" i="1"/>
  <c r="T787" i="1"/>
  <c r="Q9" i="1"/>
  <c r="M9" i="1"/>
  <c r="S9" i="1"/>
  <c r="T21" i="1"/>
  <c r="T47" i="1"/>
  <c r="T68" i="1"/>
  <c r="T110" i="1"/>
  <c r="T277" i="1"/>
  <c r="T307" i="1"/>
  <c r="T635" i="1"/>
  <c r="T789" i="1"/>
  <c r="T857" i="1"/>
  <c r="T81" i="1"/>
  <c r="T97" i="1"/>
  <c r="T125" i="1"/>
  <c r="T186" i="1"/>
  <c r="T266" i="1"/>
  <c r="O327" i="1"/>
  <c r="Q327" i="1" s="1"/>
  <c r="S327" i="1" s="1"/>
  <c r="O331" i="1"/>
  <c r="Q331" i="1" s="1"/>
  <c r="S331" i="1" s="1"/>
  <c r="O359" i="1"/>
  <c r="Q359" i="1" s="1"/>
  <c r="S359" i="1" s="1"/>
  <c r="T376" i="1"/>
  <c r="T402" i="1"/>
  <c r="T452" i="1"/>
  <c r="T523" i="1"/>
  <c r="T619" i="1"/>
  <c r="T680" i="1"/>
  <c r="T734" i="1"/>
  <c r="T737" i="1"/>
  <c r="T739" i="1"/>
  <c r="T742" i="1"/>
  <c r="T826" i="1"/>
  <c r="Q612" i="1"/>
  <c r="S612" i="1" s="1"/>
  <c r="O875" i="1"/>
  <c r="T875" i="1" s="1"/>
  <c r="T9" i="1" l="1"/>
  <c r="T331" i="1"/>
  <c r="T359" i="1"/>
  <c r="T327" i="1"/>
  <c r="T612" i="1"/>
</calcChain>
</file>

<file path=xl/comments1.xml><?xml version="1.0" encoding="utf-8"?>
<comments xmlns="http://schemas.openxmlformats.org/spreadsheetml/2006/main">
  <authors>
    <author/>
  </authors>
  <commentList>
    <comment ref="K83" authorId="0" shapeId="0">
      <text>
        <r>
          <rPr>
            <sz val="11"/>
            <color theme="1"/>
            <rFont val="Arial"/>
            <family val="2"/>
          </rPr>
          <t>======
ID#AAAAGPS7DBI
Liz Johanna Díaz Cubillos    (2020-02-24 22:45:55)
El presupuesto se proyecta para 3 mesas de trabajo en un semestre.  La totalidad del presupuesto, dependería de la duración del diseño del programa.</t>
        </r>
      </text>
    </comment>
    <comment ref="J373" authorId="0" shapeId="0">
      <text>
        <r>
          <rPr>
            <sz val="11"/>
            <color theme="1"/>
            <rFont val="Arial"/>
            <family val="2"/>
          </rPr>
          <t>======
ID#AAAAGPS7C-o
Liz Johanna Díaz Cubillos    (2020-02-24 22:45:55)
Entrega de datos 1 vez /
 año.</t>
        </r>
      </text>
    </comment>
    <comment ref="L373" authorId="0" shapeId="0">
      <text>
        <r>
          <rPr>
            <sz val="11"/>
            <color theme="1"/>
            <rFont val="Arial"/>
            <family val="2"/>
          </rPr>
          <t>======
ID#AAAAGPS7DAQ
Liz Johanna Díaz Cubillos    (2020-02-24 22:45:55)
Entrega de datos 1 vez /
 año.</t>
        </r>
      </text>
    </comment>
    <comment ref="N373" authorId="0" shapeId="0">
      <text>
        <r>
          <rPr>
            <sz val="11"/>
            <color theme="1"/>
            <rFont val="Arial"/>
            <family val="2"/>
          </rPr>
          <t>======
ID#AAAAGPS7C_g
Liz Johanna Díaz Cubillos    (2020-02-24 22:45:55)
Entrega de datos 1 vez /
 año.</t>
        </r>
      </text>
    </comment>
    <comment ref="P373" authorId="0" shapeId="0">
      <text>
        <r>
          <rPr>
            <sz val="11"/>
            <color theme="1"/>
            <rFont val="Arial"/>
            <family val="2"/>
          </rPr>
          <t>======
ID#AAAAGPS7C_M
Liz Johanna Díaz Cubillos    (2020-02-24 22:45:55)
Entrega de datos 1 vez /
 año.</t>
        </r>
      </text>
    </comment>
    <comment ref="R373" authorId="0" shapeId="0">
      <text>
        <r>
          <rPr>
            <sz val="11"/>
            <color theme="1"/>
            <rFont val="Arial"/>
            <family val="2"/>
          </rPr>
          <t>======
ID#AAAAGPS7C_c
Liz Johanna Díaz Cubillos    (2020-02-24 22:45:55)
Entrega de datos 1 vez /
 año.</t>
        </r>
      </text>
    </comment>
    <comment ref="K447" authorId="0" shapeId="0">
      <text>
        <r>
          <rPr>
            <sz val="11"/>
            <color theme="1"/>
            <rFont val="Arial"/>
            <family val="2"/>
          </rPr>
          <t>======
ID#AAAAGPS7DAg
Martha Lucia Ramírez Huertas    (2020-02-24 22:45:55)
Salario Promedio un profesional por un mes</t>
        </r>
      </text>
    </comment>
    <comment ref="M447" authorId="0" shapeId="0">
      <text>
        <r>
          <rPr>
            <sz val="11"/>
            <color theme="1"/>
            <rFont val="Arial"/>
            <family val="2"/>
          </rPr>
          <t>======
ID#AAAAGPS7C-g
Martha Lucia Ramírez Huertas    (2020-02-24 22:45:55)
Salario promedio 1 profesional por un mes por cada año</t>
        </r>
      </text>
    </comment>
    <comment ref="O447" authorId="0" shapeId="0">
      <text>
        <r>
          <rPr>
            <sz val="11"/>
            <color theme="1"/>
            <rFont val="Arial"/>
            <family val="2"/>
          </rPr>
          <t>======
ID#AAAAGPS7DAk
Martha Lucia Ramírez Huertas    (2020-02-24 22:45:55)
Salario promedio 1 profesional por un mes por cada año</t>
        </r>
      </text>
    </comment>
    <comment ref="Q447" authorId="0" shapeId="0">
      <text>
        <r>
          <rPr>
            <sz val="11"/>
            <color theme="1"/>
            <rFont val="Arial"/>
            <family val="2"/>
          </rPr>
          <t>======
ID#AAAAGPS7DA8
Martha Lucia Ramírez Huertas    (2020-02-24 22:45:55)
Salario promedio 1 profesional por un mes por cada año</t>
        </r>
      </text>
    </comment>
    <comment ref="S447" authorId="0" shapeId="0">
      <text>
        <r>
          <rPr>
            <sz val="11"/>
            <color theme="1"/>
            <rFont val="Arial"/>
            <family val="2"/>
          </rPr>
          <t>======
ID#AAAAGPS7C-4
Martha Lucia Ramírez Huertas    (2020-02-24 22:45:55)
Salario promedio profesional por un mes por cada año</t>
        </r>
      </text>
    </comment>
    <comment ref="I538" authorId="0" shapeId="0">
      <text>
        <r>
          <rPr>
            <sz val="11"/>
            <color theme="1"/>
            <rFont val="Arial"/>
            <family val="2"/>
          </rPr>
          <t>======
ID#AAAAGPS7C_k
Daniel Bermúdez    (2020-02-24 22:45:55)
En esta acción, el distrito no estaba en esta matriz, si estaba en su matriz</t>
        </r>
      </text>
    </comment>
    <comment ref="H551" authorId="0" shapeId="0">
      <text>
        <r>
          <rPr>
            <sz val="11"/>
            <color theme="1"/>
            <rFont val="Arial"/>
            <family val="2"/>
          </rPr>
          <t>======
ID#AAAAGPS7DAA
Daniel Bermúdez    (2020-02-24 22:45:55)
JURISDICCION ??</t>
        </r>
      </text>
    </comment>
    <comment ref="H553" authorId="0" shapeId="0">
      <text>
        <r>
          <rPr>
            <sz val="11"/>
            <color theme="1"/>
            <rFont val="Arial"/>
            <family val="2"/>
          </rPr>
          <t>======
ID#AAAAGPS7DAI
Daniel Bermúdez    (2020-02-24 22:45:55)
JURISDICCION??</t>
        </r>
      </text>
    </comment>
    <comment ref="K827" authorId="0" shapeId="0">
      <text>
        <r>
          <rPr>
            <sz val="11"/>
            <color theme="1"/>
            <rFont val="Arial"/>
            <family val="2"/>
          </rPr>
          <t>======
ID#AAAAGPS7C_8
Liz Johanna Díaz Cubillos    (2020-02-24 22:45:55)
El presupuesto se proyecta para 3 mesas de trabajo en un semestre.  La totalidad del presupuesto, dependería de la duración del diseño del portafolio.</t>
        </r>
      </text>
    </comment>
    <comment ref="K832" authorId="0" shapeId="0">
      <text>
        <r>
          <rPr>
            <sz val="11"/>
            <color theme="1"/>
            <rFont val="Arial"/>
            <family val="2"/>
          </rPr>
          <t>======
ID#AAAAGPS7C_4
Martha Lucia Ramírez Huertas    (2020-02-24 22:45:55)
Salario actual mensual medio tiempo*tres profesionales*6 meses (líder de grupo, profesionales aire y ruido regionalización)</t>
        </r>
      </text>
    </comment>
    <comment ref="K834" authorId="0" shapeId="0">
      <text>
        <r>
          <rPr>
            <sz val="11"/>
            <color theme="1"/>
            <rFont val="Arial"/>
            <family val="2"/>
          </rPr>
          <t>======
ID#AAAAGPS7C-8
Martha Lucia Ramírez Huertas    (2020-02-24 22:45:55)
Salario actual mensual medio tiempo*tres profesionales*6 meses (líder de grupo, profesionales aire y ruido regionalización)</t>
        </r>
      </text>
    </comment>
    <comment ref="M837" authorId="0" shapeId="0">
      <text>
        <r>
          <rPr>
            <sz val="11"/>
            <color theme="1"/>
            <rFont val="Arial"/>
            <family val="2"/>
          </rPr>
          <t>======
ID#AAAAGPS7DAs
Martha Lucia Ramírez Huertas    (2020-02-24 22:45:55)
Salario promedio día*nueve profesionales*5 días (líder de grupo, profesionales aire y ruido regionalización, dos profesionales bióticos, dos profesionales físicos y dos profesionales socioeconómicos)</t>
        </r>
      </text>
    </comment>
    <comment ref="K839" authorId="0" shapeId="0">
      <text>
        <r>
          <rPr>
            <sz val="11"/>
            <color theme="1"/>
            <rFont val="Arial"/>
            <family val="2"/>
          </rPr>
          <t>======
ID#AAAAGPS7C-0
Daniel Bermúdez    (2020-02-24 22:45:55)
MISMO PRESUPUESTO 5D2</t>
        </r>
      </text>
    </comment>
    <comment ref="M839" authorId="0" shapeId="0">
      <text>
        <r>
          <rPr>
            <sz val="11"/>
            <color theme="1"/>
            <rFont val="Arial"/>
            <family val="2"/>
          </rPr>
          <t>======
ID#AAAAGPS7C_Q
Daniel Bermúdez    (2020-02-24 22:45:55)
MISMO PRESUPUESTO 5D2</t>
        </r>
      </text>
    </comment>
    <comment ref="O839" authorId="0" shapeId="0">
      <text>
        <r>
          <rPr>
            <sz val="11"/>
            <color theme="1"/>
            <rFont val="Arial"/>
            <family val="2"/>
          </rPr>
          <t>======
ID#AAAAGPS7C-M
Daniel Bermúdez    (2020-02-24 22:45:55)
MISMO PRESUPUESTO 5D2</t>
        </r>
      </text>
    </comment>
    <comment ref="Q839" authorId="0" shapeId="0">
      <text>
        <r>
          <rPr>
            <sz val="11"/>
            <color theme="1"/>
            <rFont val="Arial"/>
            <family val="2"/>
          </rPr>
          <t>======
ID#AAAAGPS7DAM
Daniel Bermúdez    (2020-02-24 22:45:55)
MISMO PRESUPUESTO 5D2</t>
        </r>
      </text>
    </comment>
    <comment ref="S839" authorId="0" shapeId="0">
      <text>
        <r>
          <rPr>
            <sz val="11"/>
            <color theme="1"/>
            <rFont val="Arial"/>
            <family val="2"/>
          </rPr>
          <t>======
ID#AAAAGPS7C-c
Daniel Bermúdez    (2020-02-24 22:45:55)
MISMO PRESUPUESTO 5D2</t>
        </r>
      </text>
    </comment>
    <comment ref="K840" authorId="0" shapeId="0">
      <text>
        <r>
          <rPr>
            <sz val="11"/>
            <color theme="1"/>
            <rFont val="Arial"/>
            <family val="2"/>
          </rPr>
          <t>======
ID#AAAAGPS7C-s
Martha Lucia Ramírez Huertas    (2020-02-24 22:45:55)
Salario actual inspectora regional*12 meses</t>
        </r>
      </text>
    </comment>
    <comment ref="M840" authorId="0" shapeId="0">
      <text>
        <r>
          <rPr>
            <sz val="11"/>
            <color theme="1"/>
            <rFont val="Arial"/>
            <family val="2"/>
          </rPr>
          <t>======
ID#AAAAGPS7C_w
Martha Lucia Ramírez Huertas    (2020-02-24 22:45:55)
Salario actual inspectora regional*12 meses*2 años</t>
        </r>
      </text>
    </comment>
    <comment ref="O840" authorId="0" shapeId="0">
      <text>
        <r>
          <rPr>
            <sz val="11"/>
            <color theme="1"/>
            <rFont val="Arial"/>
            <family val="2"/>
          </rPr>
          <t>======
ID#AAAAGPS7C_A
Martha Lucia Ramírez Huertas    (2020-02-24 22:45:55)
Salario actual inspectora regional*12 meses*2 años</t>
        </r>
      </text>
    </comment>
    <comment ref="Q840" authorId="0" shapeId="0">
      <text>
        <r>
          <rPr>
            <sz val="11"/>
            <color theme="1"/>
            <rFont val="Arial"/>
            <family val="2"/>
          </rPr>
          <t>======
ID#AAAAGPS7DAw
Martha Lucia Ramírez Huertas    (2020-02-24 22:45:55)
Salario actual inspectora regional*12 meses*2 años</t>
        </r>
      </text>
    </comment>
    <comment ref="S840" authorId="0" shapeId="0">
      <text>
        <r>
          <rPr>
            <sz val="11"/>
            <color theme="1"/>
            <rFont val="Arial"/>
            <family val="2"/>
          </rPr>
          <t>======
ID#AAAAGPS7DBE
Martha Lucia Ramírez Huertas    (2020-02-24 22:45:55)
Salario actual inspectora regional*12 meses*3 años</t>
        </r>
      </text>
    </comment>
    <comment ref="K937" authorId="0" shapeId="0">
      <text>
        <r>
          <rPr>
            <sz val="11"/>
            <color theme="1"/>
            <rFont val="Arial"/>
            <family val="2"/>
          </rPr>
          <t>======
ID#AAAAGPS7C_I
Liz Johanna Diaz Cubillos    (2020-02-24 22:45:55)
El presupuesto se proyecta para 3 mesas de trabajo en un semestre.  La totalidad del presupuesto, dependeria de la duración del proceso de apoyo.</t>
        </r>
      </text>
    </comment>
  </commentList>
  <extLst>
    <ext xmlns:r="http://schemas.openxmlformats.org/officeDocument/2006/relationships" uri="GoogleSheetsCustomDataVersion1">
      <go:sheetsCustomData xmlns:go="http://customooxmlschemas.google.com/" r:id="rId1" roundtripDataSignature="AMtx7mi8783FQLLSkB35bj7IXqyqZmQv9Q=="/>
    </ext>
  </extLst>
</comments>
</file>

<file path=xl/comments2.xml><?xml version="1.0" encoding="utf-8"?>
<comments xmlns="http://schemas.openxmlformats.org/spreadsheetml/2006/main">
  <authors>
    <author>Liz Johanna Diaz Cubillos</author>
    <author/>
    <author>Martha Lucia Ramirez Huertas</author>
    <author>Daniel Bermudez</author>
  </authors>
  <commentList>
    <comment ref="K83" authorId="0" shapeId="0">
      <text>
        <r>
          <rPr>
            <b/>
            <sz val="9"/>
            <color indexed="81"/>
            <rFont val="Tahoma"/>
            <family val="2"/>
          </rPr>
          <t>Liz Johanna Díaz Cubillos:</t>
        </r>
        <r>
          <rPr>
            <sz val="9"/>
            <color indexed="81"/>
            <rFont val="Tahoma"/>
            <family val="2"/>
          </rPr>
          <t xml:space="preserve">
El presupuesto se proyecta para 3 mesas de trabajo en un semestre.  La totalidad del presupuesto, dependería de la duración del diseño del programa.
</t>
        </r>
      </text>
    </comment>
    <comment ref="J373" authorId="0" shapeId="0">
      <text>
        <r>
          <rPr>
            <b/>
            <sz val="9"/>
            <color indexed="81"/>
            <rFont val="Tahoma"/>
            <family val="2"/>
          </rPr>
          <t>Liz Johanna Díaz Cubillos:</t>
        </r>
        <r>
          <rPr>
            <sz val="9"/>
            <color indexed="81"/>
            <rFont val="Tahoma"/>
            <family val="2"/>
          </rPr>
          <t xml:space="preserve">
Entrega de datos 1 vez /
 año. 
</t>
        </r>
      </text>
    </comment>
    <comment ref="L373" authorId="0" shapeId="0">
      <text>
        <r>
          <rPr>
            <b/>
            <sz val="9"/>
            <color indexed="81"/>
            <rFont val="Tahoma"/>
            <family val="2"/>
          </rPr>
          <t>Liz Johanna Díaz Cubillos:</t>
        </r>
        <r>
          <rPr>
            <sz val="9"/>
            <color indexed="81"/>
            <rFont val="Tahoma"/>
            <family val="2"/>
          </rPr>
          <t xml:space="preserve">
Entrega de datos 1 vez /
 año. 
</t>
        </r>
      </text>
    </comment>
    <comment ref="N373" authorId="1" shapeId="0">
      <text>
        <r>
          <rPr>
            <sz val="11"/>
            <color theme="1"/>
            <rFont val="Arial"/>
            <family val="2"/>
          </rPr>
          <t>======
ID#AAAAGPS7C-E
Liz Johanna Díaz Cubillos    (2020-02-24 22:45:55)
Entrega de datos 1 vez /
 año.</t>
        </r>
      </text>
    </comment>
    <comment ref="O373" authorId="1" shapeId="0">
      <text>
        <r>
          <rPr>
            <sz val="11"/>
            <color theme="1"/>
            <rFont val="Arial"/>
            <family val="2"/>
          </rPr>
          <t>======
ID#AAAAGPS7C-w
Liz Johanna Díaz Cubillos    (2020-02-24 22:45:55)
Entrega de datos 1 vez /
 año.</t>
        </r>
      </text>
    </comment>
    <comment ref="K447" authorId="2" shapeId="0">
      <text>
        <r>
          <rPr>
            <b/>
            <sz val="9"/>
            <color indexed="81"/>
            <rFont val="Tahoma"/>
            <family val="2"/>
          </rPr>
          <t>Martha Lucia Ramírez Huertas:</t>
        </r>
        <r>
          <rPr>
            <sz val="9"/>
            <color indexed="81"/>
            <rFont val="Tahoma"/>
            <family val="2"/>
          </rPr>
          <t xml:space="preserve">
Salario Promedio un profesional por un mes</t>
        </r>
      </text>
    </comment>
    <comment ref="M447" authorId="2" shapeId="0">
      <text>
        <r>
          <rPr>
            <b/>
            <sz val="9"/>
            <color indexed="81"/>
            <rFont val="Tahoma"/>
            <family val="2"/>
          </rPr>
          <t>Martha Lucia Ramírez Huertas:</t>
        </r>
        <r>
          <rPr>
            <sz val="9"/>
            <color indexed="81"/>
            <rFont val="Tahoma"/>
            <family val="2"/>
          </rPr>
          <t xml:space="preserve">
Salario promedio 1 profesional por un mes por cada año</t>
        </r>
      </text>
    </comment>
    <comment ref="I538" authorId="1" shapeId="0">
      <text>
        <r>
          <rPr>
            <sz val="11"/>
            <color theme="1"/>
            <rFont val="Arial"/>
            <family val="2"/>
          </rPr>
          <t>======
ID#AAAAGPS7C-Y
Daniel Bermúdez    (2020-02-24 22:45:55)
En esta acción, el distrito no estaba en esta matriz, si estaba en su matriz</t>
        </r>
      </text>
    </comment>
    <comment ref="H553" authorId="1" shapeId="0">
      <text>
        <r>
          <rPr>
            <sz val="11"/>
            <color theme="1"/>
            <rFont val="Arial"/>
            <family val="2"/>
          </rPr>
          <t>======
ID#AAAAGPS7DAY
Daniel Bermúdez    (2020-02-24 22:45:55)
JURISDICCION??</t>
        </r>
      </text>
    </comment>
    <comment ref="K827" authorId="0" shapeId="0">
      <text>
        <r>
          <rPr>
            <b/>
            <sz val="9"/>
            <color indexed="81"/>
            <rFont val="Tahoma"/>
            <family val="2"/>
          </rPr>
          <t>Liz Johanna Díaz Cubillos:</t>
        </r>
        <r>
          <rPr>
            <sz val="9"/>
            <color indexed="81"/>
            <rFont val="Tahoma"/>
            <family val="2"/>
          </rPr>
          <t xml:space="preserve">
El presupuesto se proyecta para 3 mesas de trabajo en un semestre.  La totalidad del presupuesto, dependería de la duración del diseño del portafolio.
</t>
        </r>
      </text>
    </comment>
    <comment ref="K832" authorId="2" shapeId="0">
      <text>
        <r>
          <rPr>
            <b/>
            <sz val="9"/>
            <color indexed="81"/>
            <rFont val="Tahoma"/>
            <family val="2"/>
          </rPr>
          <t>Martha Lucia Ramírez Huertas:</t>
        </r>
        <r>
          <rPr>
            <sz val="9"/>
            <color indexed="81"/>
            <rFont val="Tahoma"/>
            <family val="2"/>
          </rPr>
          <t xml:space="preserve">
Salario actual mensual medio tiempo*tres profesionales*6 meses (líder de grupo, profesionales aire y ruido regionalización)</t>
        </r>
      </text>
    </comment>
    <comment ref="K834" authorId="2" shapeId="0">
      <text>
        <r>
          <rPr>
            <b/>
            <sz val="9"/>
            <color indexed="81"/>
            <rFont val="Tahoma"/>
            <family val="2"/>
          </rPr>
          <t>Martha Lucia Ramírez Huertas:</t>
        </r>
        <r>
          <rPr>
            <sz val="9"/>
            <color indexed="81"/>
            <rFont val="Tahoma"/>
            <family val="2"/>
          </rPr>
          <t xml:space="preserve">
Salario actual mensual medio tiempo*tres profesionales*6 meses (líder de grupo, profesionales aire y ruido regionalización)</t>
        </r>
      </text>
    </comment>
    <comment ref="M837" authorId="2" shapeId="0">
      <text>
        <r>
          <rPr>
            <b/>
            <sz val="9"/>
            <color indexed="81"/>
            <rFont val="Tahoma"/>
            <family val="2"/>
          </rPr>
          <t>Martha Lucia Ramírez Huertas:</t>
        </r>
        <r>
          <rPr>
            <sz val="9"/>
            <color indexed="81"/>
            <rFont val="Tahoma"/>
            <family val="2"/>
          </rPr>
          <t xml:space="preserve">
Salario promedio día*nueve profesionales*5 días (líder de grupo, profesionales aire y ruido regionalización, dos profesionales bióticos, dos profesionales físicos y dos profesionales socioeconómicos)</t>
        </r>
      </text>
    </comment>
    <comment ref="K839" authorId="3" shapeId="0">
      <text>
        <r>
          <rPr>
            <b/>
            <sz val="9"/>
            <color indexed="81"/>
            <rFont val="Tahoma"/>
            <family val="2"/>
          </rPr>
          <t>Daniel Bermúdez:</t>
        </r>
        <r>
          <rPr>
            <sz val="9"/>
            <color indexed="81"/>
            <rFont val="Tahoma"/>
            <family val="2"/>
          </rPr>
          <t xml:space="preserve">
MISMO PRESUPUESTO 5D2</t>
        </r>
      </text>
    </comment>
    <comment ref="M839" authorId="3" shapeId="0">
      <text>
        <r>
          <rPr>
            <b/>
            <sz val="9"/>
            <color indexed="81"/>
            <rFont val="Tahoma"/>
            <family val="2"/>
          </rPr>
          <t>Daniel Bermúdez:</t>
        </r>
        <r>
          <rPr>
            <sz val="9"/>
            <color indexed="81"/>
            <rFont val="Tahoma"/>
            <family val="2"/>
          </rPr>
          <t xml:space="preserve">
MISMO PRESUPUESTO 5D2</t>
        </r>
      </text>
    </comment>
    <comment ref="K840" authorId="2" shapeId="0">
      <text>
        <r>
          <rPr>
            <b/>
            <sz val="9"/>
            <color indexed="81"/>
            <rFont val="Tahoma"/>
            <family val="2"/>
          </rPr>
          <t>Martha Lucia Ramírez Huertas:</t>
        </r>
        <r>
          <rPr>
            <sz val="9"/>
            <color indexed="81"/>
            <rFont val="Tahoma"/>
            <family val="2"/>
          </rPr>
          <t xml:space="preserve">
Salario actual inspectora regional*12 meses</t>
        </r>
      </text>
    </comment>
    <comment ref="M840" authorId="2" shapeId="0">
      <text>
        <r>
          <rPr>
            <b/>
            <sz val="9"/>
            <color indexed="81"/>
            <rFont val="Tahoma"/>
            <family val="2"/>
          </rPr>
          <t>Martha Lucia Ramírez Huertas:</t>
        </r>
        <r>
          <rPr>
            <sz val="9"/>
            <color indexed="81"/>
            <rFont val="Tahoma"/>
            <family val="2"/>
          </rPr>
          <t xml:space="preserve">
Salario actual inspectora regional*12 meses*2 años</t>
        </r>
      </text>
    </comment>
    <comment ref="K937" authorId="0" shapeId="0">
      <text>
        <r>
          <rPr>
            <b/>
            <sz val="9"/>
            <color indexed="81"/>
            <rFont val="Tahoma"/>
            <family val="2"/>
          </rPr>
          <t>Liz Johanna Diaz Cubillos:</t>
        </r>
        <r>
          <rPr>
            <sz val="9"/>
            <color indexed="81"/>
            <rFont val="Tahoma"/>
            <family val="2"/>
          </rPr>
          <t xml:space="preserve">
El presupuesto se proyecta para 3 mesas de trabajo en un semestre.  La totalidad del presupuesto, dependeria de la duración del proceso de apoyo.
</t>
        </r>
      </text>
    </comment>
  </commentList>
</comments>
</file>

<file path=xl/comments3.xml><?xml version="1.0" encoding="utf-8"?>
<comments xmlns="http://schemas.openxmlformats.org/spreadsheetml/2006/main">
  <authors>
    <author/>
  </authors>
  <commentList>
    <comment ref="K3" authorId="0" shapeId="0">
      <text>
        <r>
          <rPr>
            <sz val="11"/>
            <color theme="1"/>
            <rFont val="Arial"/>
            <family val="2"/>
          </rPr>
          <t>======
ID#AAAAGPS7C98
Martha Lucia Ramírez Huertas    (2020-02-24 22:45:55)
Salario Promedio un profesional por un mes</t>
        </r>
      </text>
    </comment>
    <comment ref="K5" authorId="0" shapeId="0">
      <text>
        <r>
          <rPr>
            <sz val="11"/>
            <color theme="1"/>
            <rFont val="Arial"/>
            <family val="2"/>
          </rPr>
          <t>======
ID#AAAAGPS7DBA
Martha Lucia Ramírez Huertas    (2020-02-24 22:45:55)
Salario actual mensual medio tiempo*tres profesionales*6 meses (líder de grupo, profesionales aire y ruido regionalización)</t>
        </r>
      </text>
    </comment>
    <comment ref="K6" authorId="0" shapeId="0">
      <text>
        <r>
          <rPr>
            <sz val="11"/>
            <color theme="1"/>
            <rFont val="Arial"/>
            <family val="2"/>
          </rPr>
          <t>======
ID#AAAAGPS7C-k
Martha Lucia Ramírez Huertas    (2020-02-24 22:45:55)
Salario actual mensual medio tiempo*tres profesionales*6 meses (líder de grupo, profesionales aire y ruido regionalización)</t>
        </r>
      </text>
    </comment>
    <comment ref="K9" authorId="0" shapeId="0">
      <text>
        <r>
          <rPr>
            <sz val="11"/>
            <color theme="1"/>
            <rFont val="Arial"/>
            <family val="2"/>
          </rPr>
          <t>======
ID#AAAAGPS7C_Y
Daniel Bermúdez    (2020-02-24 22:45:55)
MISMO PRESUPUESTO 5D2</t>
        </r>
      </text>
    </comment>
    <comment ref="P9" authorId="0" shapeId="0">
      <text>
        <r>
          <rPr>
            <sz val="11"/>
            <color theme="1"/>
            <rFont val="Arial"/>
            <family val="2"/>
          </rPr>
          <t>======
ID#AAAAGPS7DA0
Daniel Bermúdez    (2020-02-24 22:45:55)
MISMO PRESUPUESTO 5D2</t>
        </r>
      </text>
    </comment>
    <comment ref="K10" authorId="0" shapeId="0">
      <text>
        <r>
          <rPr>
            <sz val="11"/>
            <color theme="1"/>
            <rFont val="Arial"/>
            <family val="2"/>
          </rPr>
          <t>======
ID#AAAAGPS7DAE
Martha Lucia Ramírez Huertas    (2020-02-24 22:45:55)
Salario actual inspectora regional*12 meses</t>
        </r>
      </text>
    </comment>
    <comment ref="P10" authorId="0" shapeId="0">
      <text>
        <r>
          <rPr>
            <sz val="11"/>
            <color theme="1"/>
            <rFont val="Arial"/>
            <family val="2"/>
          </rPr>
          <t>======
ID#AAAAGPS7C_E
Martha Lucia Ramírez Huertas    (2020-02-24 22:45:55)
Salario actual inspectora regional*12 meses*2 años</t>
        </r>
      </text>
    </comment>
  </commentList>
  <extLst>
    <ext xmlns:r="http://schemas.openxmlformats.org/officeDocument/2006/relationships" uri="GoogleSheetsCustomDataVersion1">
      <go:sheetsCustomData xmlns:go="http://customooxmlschemas.google.com/" r:id="rId1" roundtripDataSignature="AMtx7mgoE8+GvUXx8fl8LomPtf0KMH1tdg=="/>
    </ext>
  </extLst>
</comments>
</file>

<file path=xl/comments4.xml><?xml version="1.0" encoding="utf-8"?>
<comments xmlns="http://schemas.openxmlformats.org/spreadsheetml/2006/main">
  <authors>
    <author/>
  </authors>
  <commentList>
    <comment ref="H36" authorId="0" shapeId="0">
      <text>
        <r>
          <rPr>
            <sz val="11"/>
            <color theme="1"/>
            <rFont val="Arial"/>
            <family val="2"/>
          </rPr>
          <t>======
ID#AAAAGPS7C_s
Daniel Bermúdez    (2020-02-24 22:45:55)
JURISDICCION ??</t>
        </r>
      </text>
    </comment>
    <comment ref="H37" authorId="0" shapeId="0">
      <text>
        <r>
          <rPr>
            <sz val="11"/>
            <color theme="1"/>
            <rFont val="Arial"/>
            <family val="2"/>
          </rPr>
          <t>======
ID#AAAAGPS7DAY
Daniel Bermúdez    (2020-02-24 22:45:55)
JURISDICCION??</t>
        </r>
      </text>
    </comment>
    <comment ref="I62" authorId="0" shapeId="0">
      <text>
        <r>
          <rPr>
            <sz val="11"/>
            <color theme="1"/>
            <rFont val="Arial"/>
            <family val="2"/>
          </rPr>
          <t>======
ID#AAAAGPS7C-Y
Daniel Bermúdez    (2020-02-24 22:45:55)
En esta acción, el distrito no estaba en esta matriz, si estaba en su matriz</t>
        </r>
      </text>
    </comment>
  </commentList>
  <extLst>
    <ext xmlns:r="http://schemas.openxmlformats.org/officeDocument/2006/relationships" uri="GoogleSheetsCustomDataVersion1">
      <go:sheetsCustomData xmlns:go="http://customooxmlschemas.google.com/" r:id="rId1" roundtripDataSignature="AMtx7miJD5/q5+bGcc1NvwPZAXSgFVi4Xw=="/>
    </ext>
  </extLst>
</comments>
</file>

<file path=xl/comments5.xml><?xml version="1.0" encoding="utf-8"?>
<comments xmlns="http://schemas.openxmlformats.org/spreadsheetml/2006/main">
  <authors>
    <author/>
  </authors>
  <commentList>
    <comment ref="K4" authorId="0" shapeId="0">
      <text>
        <r>
          <rPr>
            <sz val="11"/>
            <color theme="1"/>
            <rFont val="Arial"/>
            <family val="2"/>
          </rPr>
          <t>======
ID#AAAAGPS7DAU
Liz Johanna Díaz Cubillos    (2020-02-24 22:45:55)
El presupuesto se proyecta para 3 mesas de trabajo en un semestre.  La totalidad del presupuesto, dependería de la duración del diseño del programa.</t>
        </r>
      </text>
    </comment>
    <comment ref="J8" authorId="0" shapeId="0">
      <text>
        <r>
          <rPr>
            <sz val="11"/>
            <color theme="1"/>
            <rFont val="Arial"/>
            <family val="2"/>
          </rPr>
          <t>======
ID#AAAAGPS7DA4
Liz Johanna Díaz Cubillos    (2020-02-24 22:45:55)
Entrega de datos 1 vez /
 año.</t>
        </r>
      </text>
    </comment>
    <comment ref="L8" authorId="0" shapeId="0">
      <text>
        <r>
          <rPr>
            <sz val="11"/>
            <color theme="1"/>
            <rFont val="Arial"/>
            <family val="2"/>
          </rPr>
          <t>======
ID#AAAAGPS7C_0
Liz Johanna Díaz Cubillos    (2020-02-24 22:45:55)
Entrega de datos 1 vez /
 año.</t>
        </r>
      </text>
    </comment>
    <comment ref="N8" authorId="0" shapeId="0">
      <text>
        <r>
          <rPr>
            <sz val="11"/>
            <color theme="1"/>
            <rFont val="Arial"/>
            <family val="2"/>
          </rPr>
          <t>======
ID#AAAAGPS7C-E
Liz Johanna Díaz Cubillos    (2020-02-24 22:45:55)
Entrega de datos 1 vez /
 año.</t>
        </r>
      </text>
    </comment>
    <comment ref="O8" authorId="0" shapeId="0">
      <text>
        <r>
          <rPr>
            <sz val="11"/>
            <color theme="1"/>
            <rFont val="Arial"/>
            <family val="2"/>
          </rPr>
          <t>======
ID#AAAAGPS7C-w
Liz Johanna Díaz Cubillos    (2020-02-24 22:45:55)
Entrega de datos 1 vez /
 año.</t>
        </r>
      </text>
    </comment>
    <comment ref="K16" authorId="0" shapeId="0">
      <text>
        <r>
          <rPr>
            <sz val="11"/>
            <color theme="1"/>
            <rFont val="Arial"/>
            <family val="2"/>
          </rPr>
          <t>======
ID#AAAAGPS7C_o
Liz Johanna Díaz Cubillos    (2020-02-24 22:45:55)
El presupuesto se proyecta para 3 mesas de trabajo en un semestre.  La totalidad del presupuesto, dependería de la duración del diseño del portafolio.</t>
        </r>
      </text>
    </comment>
    <comment ref="K18" authorId="0" shapeId="0">
      <text>
        <r>
          <rPr>
            <sz val="11"/>
            <color theme="1"/>
            <rFont val="Arial"/>
            <family val="2"/>
          </rPr>
          <t>======
ID#AAAAGPS7C-Q
Liz Johanna Diaz Cubillos    (2020-02-24 22:45:55)
El presupuesto se proyecta para 3 mesas de trabajo en un semestre.  La totalidad del presupuesto, dependeria de la duración del proceso de apoyo.</t>
        </r>
      </text>
    </comment>
  </commentList>
  <extLst>
    <ext xmlns:r="http://schemas.openxmlformats.org/officeDocument/2006/relationships" uri="GoogleSheetsCustomDataVersion1">
      <go:sheetsCustomData xmlns:go="http://customooxmlschemas.google.com/" r:id="rId1" roundtripDataSignature="AMtx7mjqVhbfEgb1giVhEzWdpLRcWKTLew=="/>
    </ext>
  </extLst>
</comments>
</file>

<file path=xl/sharedStrings.xml><?xml version="1.0" encoding="utf-8"?>
<sst xmlns="http://schemas.openxmlformats.org/spreadsheetml/2006/main" count="34708" uniqueCount="3707">
  <si>
    <t>Ítem</t>
  </si>
  <si>
    <t>FACTOR</t>
  </si>
  <si>
    <t>Problema</t>
  </si>
  <si>
    <t>Medida</t>
  </si>
  <si>
    <t>Acción</t>
  </si>
  <si>
    <t>RESPONSABLES DIRECTO</t>
  </si>
  <si>
    <t>ENTIDADES DE APOYO</t>
  </si>
  <si>
    <t>ENTREGABLES POR PERIODO</t>
  </si>
  <si>
    <t>1 AÑOS
Actividades</t>
  </si>
  <si>
    <t>PRESUPUESTO</t>
  </si>
  <si>
    <t>3 AÑOS-oct2020
Actividades</t>
  </si>
  <si>
    <t>5 AÑOS - oct 2022
Actividades</t>
  </si>
  <si>
    <t>7 AÑOS oct 2024
Actividades</t>
  </si>
  <si>
    <t>10 AÑOS - oct 2027
Actividades</t>
  </si>
  <si>
    <t>TOTAL</t>
  </si>
  <si>
    <t xml:space="preserve">COMENTARIOS </t>
  </si>
  <si>
    <t>A</t>
  </si>
  <si>
    <t>A)      Protección y conservación de la Biodiversidad</t>
  </si>
  <si>
    <t>Disminución de los recursos hidrobiológicos (peces, moluscos y crustáceos)</t>
  </si>
  <si>
    <t>1A</t>
  </si>
  <si>
    <t>Aunar esfuerzos interinstitucionales para diseñar e implementar estrategias que permitan  realizar un uso y aprovechamiento sostenible del recurso hidrobiológico en el área de estudio del plan maestro y aumentar acciones de prevención, control y vigilancia al interior del PNNT.</t>
  </si>
  <si>
    <t>1A1</t>
  </si>
  <si>
    <t>Identificar y sociabilizar áreas promisorias para el desarrollo de pesca artesanal por fuera del PNN Tayrona, en coordinación con el "Plan de Compensación de la Sentencia T606-2015"</t>
  </si>
  <si>
    <t>AUNAP</t>
  </si>
  <si>
    <t>Revisión de información secundaria y talleres en el marco del NODO del Magdalena  para la validación de la información</t>
  </si>
  <si>
    <t>Sociabilizar y sensibilización de las áreas promisorias para el desarrollo de la pesca artesanal por fuera de PNN Tayrona</t>
  </si>
  <si>
    <t>INVEMAR</t>
  </si>
  <si>
    <t>Asesoría técnica para brindar recomendaciones a partir de resultados de investigaciones en apoyo al proceso de identificación de áreas promisorias para el desarrollo de la pesca artesanal por fuera del PNNT.</t>
  </si>
  <si>
    <t xml:space="preserve">UNIMAGDALENA </t>
  </si>
  <si>
    <t>• Inscribir el Plan Maestro del PNNT como un proyecto de investigación en la Vicerrectoría de investigación de la Universidad del Magdalena con el fin de formalizar los planes de trabajo de cada  docente.
• Un docente e investigador del programa de Ingeniería pesquera con 1 hora semanal (total de 40 horas anuales) en su plan de trabajo como asesor técnico para acompañar a la entidad responsable en el desarrollo de la presente acción.</t>
  </si>
  <si>
    <t>• Un docente e investigador del programa de Ingeniería pesquera con 1 hora semanal (total de 40 horas anuales) en su plan de trabajo como asesor técnico para acompañar a la entidad responsable en el desarrollo de la presente acción.</t>
  </si>
  <si>
    <t>PNN</t>
  </si>
  <si>
    <t>Reuniones con las instituciones locales nacionales e internacionales para definir planes de trabajo en temas tales como análisis de la información de investigación y monitoreo, acciones de ordenamiento conjuntas así como participación en espacios como: los nodos de pesca que agrupan diferentes actores coordinado por la Dirección de Pesca y Acuicultura del Min. Agricultura.
Producto: Informe técnico</t>
  </si>
  <si>
    <t xml:space="preserve">GOBERNACION DEL MAGDALENA </t>
  </si>
  <si>
    <t>1A2</t>
  </si>
  <si>
    <t>Construir e implementar un Plan de Ordenamiento Pesquero para la zona costera del departamento del Magdalena</t>
  </si>
  <si>
    <t>Revisión de información secundaria y talleres en el marco del NODO del Magdalena  para la validación de la información y revisión de los POP realizados en años anteriores en la zona costera del Magdalena.</t>
  </si>
  <si>
    <t>Implementar las acciones identificadas en el Plan ordenamiento Pesquero</t>
  </si>
  <si>
    <t>UNIMAGDALENA</t>
  </si>
  <si>
    <t>• Inscribir el Plan Maestro del PNNT como un proyecto de investigación en la Vicerrectoría de investigación de la Universidad del Magdalena con el fin de formalizar los planes de trabajo de cada  docente.
• Un docente e investigador del programa de Ingeniería pesquera  con 1 hora semanal (total de 40 horas anuales) en su plan de trabajo como asesor técnico para acompañar a la entidad responsable en el desarrollo de la presente acción.
• Un docente e investigador del programa de Biología  con 1 hora semanal (total de 40 horas anuales) en su plan de trabajo como asesor técnico para acompañar a la entidad responsable en el desarrollo de la presente acción.</t>
  </si>
  <si>
    <t>• Un docente e investigador del programa de Ingeniería pesquera  con 1 hora semanal (total de 40 horas anuales) en su plan de trabajo como asesor técnico para acompañar a la entidad responsable en el desarrollo de la presente acción.
• Un docente e investigador del programa de Biología  con 1 hora semanal (total de 40 horas anuales) en su plan de trabajo como asesor técnico para acompañar a la entidad responsable en el desarrollo de la presente acción.</t>
  </si>
  <si>
    <t xml:space="preserve">INVEMAR </t>
  </si>
  <si>
    <t>Asesoría técnica para brindar recomendaciones para la construcción del Plan de Ordenamiento Pesquero de la zona costera del departamento del Magdalena</t>
  </si>
  <si>
    <t>PRESUPUESTO INCLUIDO CON ACCION 1A1</t>
  </si>
  <si>
    <t>1A3</t>
  </si>
  <si>
    <t>Formular un documento basado en el análisis histórico de las investigaciones pesqueras realizadas en la zona marina del departamento del Magdalena, como insumo para la construcción del  Plan de Ordenamiento Pesquero para la zona costera del departamento del Magdalena.</t>
  </si>
  <si>
    <t>Revisión de información secundaria y reuniones  en el marco del NODO del Magdalena para la validación de la información y estructuración del documento a entregar</t>
  </si>
  <si>
    <t>Entrega del Documento y sociabilización del mismo</t>
  </si>
  <si>
    <t>Formular un documento basado en el análisis histórico de las investigaciones pesqueras realizadas en la zona marina del departamento del Magdalena, como insumo para la construcción del  Plan de Ordenamiento Pesquero para la zona costera del departamento del Magdalena</t>
  </si>
  <si>
    <t>Asesoría técnica para brindar recomendaciones a partir de resultados de investigaciones realizadas por el Invemar.</t>
  </si>
  <si>
    <t>• Inscribir el Plan Maestro del PNNT como un proyecto de investigación en la Vicerrectoría de investigación de la Universidad del Magdalena con el fin de formalizar los planes de trabajo de cada  docente.
• Un docente e investigador del programa de Ingeniería pesquera  con 1 hora semanal (total de 40 horas anuales) en su plan de trabajo como asesor técnico para acompañar a la entidad responsable en el desarrollo de la presente acción.</t>
  </si>
  <si>
    <t>• Un docente e investigador del programa de Ingeniería pesquera  con 1 hora semanal (total de 40 horas anuales) en su plan de trabajo como asesor técnico para acompañar a la entidad responsable en el desarrollo de la presente acción.</t>
  </si>
  <si>
    <t>Consolidar y entregar información existente generada al interior de PNN que aporte para el documento del análisis histórico como insumo para la construcción del Plan de Ordenamiento Pesquero 
Producto: Compilado de información entregada.</t>
  </si>
  <si>
    <t>Consolidar y entregar información existente generada al interior de PNN que aporte para el documento del análisis histórico como insumo para la construcción del Plan de Ordenamiento Pesquero 
Producto: Compilado de información entregada</t>
  </si>
  <si>
    <t>1A4</t>
  </si>
  <si>
    <t>Incorporar en la cartografía náutica oficial la delimitación del PNN Tayrona y su zonificación interna.</t>
  </si>
  <si>
    <t>Elaboración de informe técnico con precisión de límites del PNN Tayrona
Producto:  Informe técnico con delimitación del PNN Tayrona, capa geográfica.</t>
  </si>
  <si>
    <t>Socializar y entregar la información cartográfica actualizada del PNNT, que corresponda a la zonificación marina al interior del AP.
Producto: Informe técnico con cartografía de la zonificación marina del PNNT, capas geográficas.</t>
  </si>
  <si>
    <t>DIMAR</t>
  </si>
  <si>
    <t>Cartas Náuticas Oficiales - delimitación zona de parque. En esta actividad la Administración del PNN Tayrona entregaría los insumos de información del área marítima protegida con el fin de ser plasmados en la Cartografía Náutica Oficial contribuyendo con su difusión a la protección ambiental del Parque Nacional Natural.</t>
  </si>
  <si>
    <t>1A5</t>
  </si>
  <si>
    <t>Diseñar e implementar un esquema o convenio interinstitucional de prevención, control y vigilancia,  que permita reforzar el desarrollo de esta actividad, de manera articulada entre las instituciones con competencia.</t>
  </si>
  <si>
    <t>Propuesta del diseño del convenio con la Armada Nacional para fortalecer el desarrollo de la actividad de PVC.
Producto: Propuesta de diseño del convenio.</t>
  </si>
  <si>
    <t>Gestionar convenio con la Armada para fortalecer el desarrollo de las actividades de PVC
Producto: Convenio</t>
  </si>
  <si>
    <t>Implementación de convenio 
Producto: Plan de trabajo</t>
  </si>
  <si>
    <t>ARMADA</t>
  </si>
  <si>
    <t>Implementación de un convenio marco entre Armada Nacional y PNN que incluyan 40 patrullajes ambientales anuales de 02 horas sector PNN Tayrona para prevención, control y vigilancia.  NOTA: LA ARMADA NACIONAL NO POSEE LOS RECURSOS FINANCIEROS PARA ESTE COMPROMISO. ESTO SE REALIZARÁ BAJO EL MARCO DE UN CONVENIO INTERINSTITUCIONAL ENTRE LA ARMADA NACIONAL Y PNN.</t>
  </si>
  <si>
    <t>120 patrullajes ambientales de 02 horas sector PNN Tayrona para prevención, control y vigilancia.</t>
  </si>
  <si>
    <t>200 patrullajes ambientales de 02 horas sector PNN Tayrona para prevención, control y vigilancia.</t>
  </si>
  <si>
    <t>280 patrullajes ambientales de 02 horas sector PNN Tayrona para prevención, control y vigilancia.</t>
  </si>
  <si>
    <t>400 patrullajes ambientales de 02 horas sector PNN Tayrona para prevención, control y vigilancia.</t>
  </si>
  <si>
    <t>1A6</t>
  </si>
  <si>
    <t>Realizar el censo de los pescadores artesanales y las unidades económicas de pesca de la zona de influencia del PNNT</t>
  </si>
  <si>
    <t>Realización de jordanas de sensibilización en la normatividad pesquera vigente , Continuar actualizando la base de datos de los pescadores artesanales y revisar los diagnosticos socioeconómicos realizados por diferente entidades y la autoridad Pesquera, Jornadas de formalización de la actividad pesquera artesanal.</t>
  </si>
  <si>
    <t xml:space="preserve">Continuar actualizando el censo pesquero </t>
  </si>
  <si>
    <t>Realización de jordanas de sensibilización en la normatividad pesquera vigente , Revisión de los censos y diagnósticos socioeconómicos realizados por diferente entidades y la autoridad Pesquera, Jornadas de formalización de la actividad pesquera artesanal</t>
  </si>
  <si>
    <t xml:space="preserve">Actualización del censo pesquero </t>
  </si>
  <si>
    <t>1A7</t>
  </si>
  <si>
    <t>Revisar y generar reglamentación pesquera  en el marco del Plan de Ordenamiento Pesquero para la zona costera del departamento del Magdalena.</t>
  </si>
  <si>
    <t>Reuniones en el marco del NODO del Magdalena  para la revisión de la normatividad pesquera en la zona del magdalena</t>
  </si>
  <si>
    <t xml:space="preserve">Validación científica y jurídica para la expedición de reglamentación </t>
  </si>
  <si>
    <t>Santa Marta</t>
  </si>
  <si>
    <t>Taller concertado con pescadores e instituciones para delimitación Zonas de pesca para la zona costera Santa Marta
Producto: Informe técnico, Mapas</t>
  </si>
  <si>
    <t>Plan de Ordenamiento Pesquero para la zona costera de Santa Marta
Producto: Informe técnico</t>
  </si>
  <si>
    <t>Ciénaga</t>
  </si>
  <si>
    <t xml:space="preserve">Caracterización de pescadores
INFORME DE CARACTERIZACION DE PESCADORES. </t>
  </si>
  <si>
    <t>Pueblo Viejo</t>
  </si>
  <si>
    <t xml:space="preserve">convocatoria a las asociaciones de pescadores para socializar la implementación del plan de ordenamiento pesquero    producto actas de las reuniones con las asociaciones de pescadores </t>
  </si>
  <si>
    <t>talleres de capacitación sobre el plan de ordenamiento pesquero productos 6 talleres realizados</t>
  </si>
  <si>
    <t>talleres de capacitación sobre el plan de ordenamiento pesquero productos 10  talleres realizados</t>
  </si>
  <si>
    <t>talleres de socialización del plan de ordenamiento pesquero producto 12 talleres realizados</t>
  </si>
  <si>
    <t>talleres de socialización del plan de ordenamiento pesquero  producto 15 talleres realizados</t>
  </si>
  <si>
    <t>Sitio Nuevo</t>
  </si>
  <si>
    <t xml:space="preserve">Apoyar a la AUNAP como entidad responsable en la convocatoria a las asociaciones de pescadores para socializar la implementación del plan de ordenamiento pesquero    Producto: Documento técnico de actas de las reuniones con las asociaciones de pescadores. </t>
  </si>
  <si>
    <t xml:space="preserve">Mantener el apoyo  a la AUNAP como entidad responsable en las directrices  para socializar la implementación del plan de ordenamiento pesquero   
Producto: Documento técnico de actas de las reuniones con las asociaciones de pescadores. </t>
  </si>
  <si>
    <t>• Inscribir el Plan Maestro del PNNT como un proyecto de investigación en la Vicerrectoría de investigación de la Universidad del Magdalena con el fin de formalizar los planes de trabajo de cada  docente.
• Un docente e investigador del programa de Biología  con 1 hora semanal (total de 40 horas anuales) en su plan de trabajo como asesor técnico para acompañar a la entidad responsable en el desarrollo de la presente acción.</t>
  </si>
  <si>
    <t>• Un docente e investigador del programa de Biología  con 1 hora semanal (total de 40 horas anuales) en su plan de trabajo como asesor técnico para acompañar a la entidad responsable en el desarrollo de la presente acción.</t>
  </si>
  <si>
    <t>1A8</t>
  </si>
  <si>
    <t>Generar una estrategia de comunicación y educación ambiental dirigida a informar, sensibilizar y posicionar al área protegida PNN Tayrona como determinante ambiental y proveedora de bienes y servicios ecosistémicos, la cual debe ser protegida y conservada de manera sostenible y en articulación con la comunidad.</t>
  </si>
  <si>
    <t>Implementar los mecanismos de acción priorizados de la estrategia nacional de PNN de comunicación y educación para la conservación de la biodiversidad y la diversidad cultural priorizados.
Producto:  Informe técnico con acciones de educación ambiental en implementación.</t>
  </si>
  <si>
    <t>1A9</t>
  </si>
  <si>
    <t xml:space="preserve">Desarrollar alternativas productivas sostenibles dirigidas a la comunidad de pescadores incluidos en el "Plan de Compensación - Sentencia T-606 de 2015". Las alternativas deberán priorizarse y ajustarse a las necesidades y particularidades de cada comunidad o grupo de pescadores </t>
  </si>
  <si>
    <t>GOBERNACION DEL MAGDALENA</t>
  </si>
  <si>
    <t>1. Desarrollo de talleres de capacitación en alternativas   productivas sostenibles dirigidas a la comunidad de pescadores incluidos en el "Plan de Compensación - Sentencia T-606 de 2015"
Indicador: Numero de personas beneficiadas. 
1. un taller anual de capacitación.</t>
  </si>
  <si>
    <t>Plan de Fortalecimiento de asociaciones de pescadores
Producto: Informe final plan de fortalecimiento de una asociación de pescadores.</t>
  </si>
  <si>
    <t xml:space="preserve">Plan de Fortalecimiento de asociaciones de  pescadores
Producto: Informe final plan de fortalecimiento de una asociación de pescadores </t>
  </si>
  <si>
    <t>• Inscribir el Plan Maestro del PNNT como un proyecto de investigación en la Vicerrectoría de investigación de la Universidad del Magdalena con el fin de formalizar los planes de trabajo de cada  docente.
• Un docente e investigador del programa de Ingeniería Pesquera  con 1 hora semanal (total de 40 horas anuales) en su plan de trabajo como asesor técnico para acompañar a la entidad responsable en el desarrollo de la presente acción.</t>
  </si>
  <si>
    <t xml:space="preserve">• Un docente e investigador del programa de Ingeniería Pesquera  con 1 hora semanal (total de 40 horas anuales) en su plan de trabajo como asesor técnico para acompañar a la entidad responsable en el desarrollo de la presente acción.
</t>
  </si>
  <si>
    <t>MININTERIOR</t>
  </si>
  <si>
    <t>El Ministerio del Interior suscribió con Parques Nacionales Naturales el Convenio 011 de 2017 (PNN) - No. 1339 de 2017 (Min interior) para la realización de las Consultas Previas de comunidades étnicas relacionadas con Parques Nacionales Naturales, con un valor de los aportes distribuidos así: Parques: 336,000,000 destinados al pago de profesionales. Min interior: $8,651,282 de gastos operativos. Producto: Consultas previas realizadas</t>
  </si>
  <si>
    <t>2A</t>
  </si>
  <si>
    <t>Diseñar e implementar estrategias dirigidas al monitoreo y control de poblaciones de Pez León en el área de estudio, así como a la generación de conocimiento que permita desarrollar acciones efectivas para evitar el aumento de las abundancias locales.</t>
  </si>
  <si>
    <t>2A1</t>
  </si>
  <si>
    <t xml:space="preserve">Diseño e implementación de un programa de monitoreo y control permanente del pez león al interior y en la zona de influencia del PNNT en articulación con el programa de monitoreo de indicadores del SAMP (este programa de monitoreo y control debe tener una frecuencia adecuada de acuerdo con la información existente sobre efectividad de los programas de control). </t>
  </si>
  <si>
    <t xml:space="preserve">Diseño de  proyecto que permitan brindar herramientas informativas para la estructuración del plan de acción del pez león del PNNT, en el marco del plan para el manejo de pez león en el caribe colombiano (MADS)
Producto: Un proyecto sobre pez león
</t>
  </si>
  <si>
    <t xml:space="preserve">Formulación e implementación del plan de acción del pez león del PNNT, en el marco del plan para el manejo de pez león en el caribe colombiano (MADS)
Producto: Informe técnico
</t>
  </si>
  <si>
    <t>implementación del plan de acción del pez león del PNNT, en el marco del plan para el manejo de pez león en el caribe colombiano (MADS)
Producto: Informe técnico</t>
  </si>
  <si>
    <t>2A2</t>
  </si>
  <si>
    <t>Generar proyectos y aumentar campañas encaminadas al control poblacional del pez león dentro del PNNT y su zona de influencia en articulación con programas productivos que permitan el uso y aprovechamiento comercial de la especie.</t>
  </si>
  <si>
    <t xml:space="preserve">Realizar campañas encaminadas a la sensibilización del pez león al interior del PNNT en articulación con programas productivos. 
Producto: Informe técnico de realización de campañas de captura, extracción y consumo del pez león
</t>
  </si>
  <si>
    <t xml:space="preserve">Realizar jornadas de extracción y campañas encaminadas a la sensibilización del pez león al interior del PNNT en articulación con programas productivos. 
Producto: Informe técnico de realización de campañas de captura, extracción y consumo del pez león
</t>
  </si>
  <si>
    <t>2A3</t>
  </si>
  <si>
    <t xml:space="preserve">Gestionar la generación conocimiento que contribuya a llenar los vacíos de información y aporte en el manejo del pez león en el área del Plan Maestro (e.g. tasas de reclutamiento, dinámica poblacional, agregaciones reproductivas, entre otros). </t>
  </si>
  <si>
    <t>Un (1) artículo sobre pez león publicado en revista de carácter nacional o internacional
Producto: Articulo publicado</t>
  </si>
  <si>
    <t>Gestión de investigación sobre distribución y dinámica poblacional del pez león en el gradiente batimétrico. 
Producto: -un (1) proyecto generados que propenda a llenar los vacíos de información acerca del pez león en el área de Plan Maestro. -Un (1) informe técnico generado con información de pez león</t>
  </si>
  <si>
    <t>Gestión de investigación sobre el éxito de reclutamiento del pez león en áreas del Plan con diferentes regímenes de manejo y explotación pesquera y determinantes ambientales del reclutamiento. 
Producto:  -un (1) proyecto generados que propenda a llenar los vacíos de información acerca del pez león en el área de Plan Maestro. -Un (1) informe técnico generado con información de pez león</t>
  </si>
  <si>
    <t xml:space="preserve">CORPOGUAJIRA </t>
  </si>
  <si>
    <t>CORPAMAG</t>
  </si>
  <si>
    <t xml:space="preserve">De acuerdo a la propuesta de abordaje que genere el responsable directo - Producto: reunión </t>
  </si>
  <si>
    <t xml:space="preserve">De acuerdo a la propuesta de abordaje que genere el responsable directo  Producto: reunión </t>
  </si>
  <si>
    <t xml:space="preserve">De acuerdo a la propuesta de abordaje que genere el responsable directo -  Producto: reunión </t>
  </si>
  <si>
    <t>1. Apoyo a las acciones de generación de conocimiento a través de la gestión interinstitucional, apoyo a las convocatorias, construcción y gestión de proyectos, uso de espacios y elementos.
1. Conocimiento generado en el tema a partir de lo propuesto por el líder de acción.</t>
  </si>
  <si>
    <t>GOBERNACION DE LA GUAJIRA</t>
  </si>
  <si>
    <t xml:space="preserve">Se apoyara la gestión que realice INVEMAR en la generación de conocimiento para atender esta problemática. Así las cosas, se prestara apoyo técnico con personal de la gobernación cuando sea requerido y se remitirá un informe al responsable directo que sirva de insumo para dicho propósito. </t>
  </si>
  <si>
    <t xml:space="preserve">Con los avances presentados en el cumplimiento de dicha tarea, la gobernación continuara en el apoyo técnico y presentara un nuevo informe teniendo en cuenta el estado actual de las cosas.  </t>
  </si>
  <si>
    <t>dependiendo de los avances del proceso, y teniendo en cuenta que el responsable directo es una entidad mas cercana a esa actividad. La gobernación considera que durante ese lapso la acción ya podría estar finiquitada. No obstante lo anterior, el ente territorial queda sujeto al desarrollo del proceso.</t>
  </si>
  <si>
    <t>Técnico de apoyo tres meses mediante OPS
Producto: Informe técnico</t>
  </si>
  <si>
    <t>UN TECNICO DE APOYO
INFORME TECNICO</t>
  </si>
  <si>
    <t>Aunar esfuerzo con la corporación autónoma regional del Magdalena  para brindar asistencia técnica y talleres con los pescadores del municipio de Puebloviejo en el manejo, prevención y control del pez león.             Producto:  Talleres con pescadores</t>
  </si>
  <si>
    <r>
      <t xml:space="preserve">Identificar las técnicas y herramientas adecuadas y eficientes para la extracción segura de la especie del pez león.                                  </t>
    </r>
    <r>
      <rPr>
        <b/>
        <sz val="11"/>
        <rFont val="Arial Narrow"/>
        <family val="2"/>
      </rPr>
      <t xml:space="preserve">Producto: </t>
    </r>
    <r>
      <rPr>
        <sz val="11"/>
        <rFont val="Arial Narrow"/>
        <family val="2"/>
      </rPr>
      <t>Informe de la técnicas y entrenamiento para la captura, extracción y disposición final de los especímenes de pez león</t>
    </r>
  </si>
  <si>
    <r>
      <t xml:space="preserve">Aportar información de capturas (Talla, peso, cantidad, etc) de la especie del pez león a la entidad encargada para el análisis de datos de capturas e  información existente que brinden los pescadores en varias poblaciones del municipio.                          </t>
    </r>
    <r>
      <rPr>
        <b/>
        <sz val="11"/>
        <rFont val="Arial Narrow"/>
        <family val="2"/>
      </rPr>
      <t>Producto. Documento técnico de información aportada.</t>
    </r>
  </si>
  <si>
    <r>
      <t xml:space="preserve">Aportar información de capturas (Talla, peso, cantidad, etc) de la especie del pez león a la entidad encargada para el análisis de datos de capturas e  información existente que brinden los pescadores en varias poblaciones del municipio.                          </t>
    </r>
    <r>
      <rPr>
        <b/>
        <sz val="11"/>
        <rFont val="Arial Narrow"/>
        <family val="2"/>
      </rPr>
      <t>Producto. Documento técnico de información aportada.</t>
    </r>
  </si>
  <si>
    <r>
      <t xml:space="preserve">Aportar información de capturas (Talla, peso, cantidad, etc) de la especie del pez león a la entidad encargada para el análisis de datos de capturas e  información existente que brinden los pescadores en varias poblaciones del municipio.                          </t>
    </r>
    <r>
      <rPr>
        <b/>
        <sz val="11"/>
        <rFont val="Arial Narrow"/>
        <family val="2"/>
      </rPr>
      <t>Producto. Documento técnico de información aportada.</t>
    </r>
  </si>
  <si>
    <t>DIBULLA</t>
  </si>
  <si>
    <r>
      <t xml:space="preserve">Aunar esfuerzo con la corporación autónoma regional de la guajira  para brindar asistencia técnica y capacitación a los pescadores del municipio de Dibulla en el manejo, prevención y control del pez león.             </t>
    </r>
    <r>
      <rPr>
        <b/>
        <sz val="11"/>
        <rFont val="Arial Narrow"/>
        <family val="2"/>
      </rPr>
      <t>Producto:</t>
    </r>
    <r>
      <rPr>
        <sz val="11"/>
        <rFont val="Arial Narrow"/>
        <family val="2"/>
      </rPr>
      <t xml:space="preserve"> Pescadores Capacitado. Producto: Pescadores capacitados en el manejo del pez león</t>
    </r>
  </si>
  <si>
    <r>
      <t xml:space="preserve">Identificar las técnicas y herramientas adecuadas y eficientes para la extracción segura de la especie del pes león.                                  </t>
    </r>
    <r>
      <rPr>
        <b/>
        <sz val="11"/>
        <rFont val="Arial Narrow"/>
        <family val="2"/>
      </rPr>
      <t xml:space="preserve">Producto: </t>
    </r>
    <r>
      <rPr>
        <sz val="11"/>
        <rFont val="Arial Narrow"/>
        <family val="2"/>
      </rPr>
      <t>Protocolo para la captura, extracción y disposición final de los especímenes de pez león</t>
    </r>
  </si>
  <si>
    <r>
      <t xml:space="preserve">Seguimiento  y evaluación a las asistencia técnica y capacitación a los pescadores del municipio de Dibulla en el manejo, prevención y control del pez león.                            </t>
    </r>
    <r>
      <rPr>
        <b/>
        <sz val="11"/>
        <rFont val="Arial Narrow"/>
        <family val="2"/>
      </rPr>
      <t xml:space="preserve"> Producto:</t>
    </r>
    <r>
      <rPr>
        <sz val="11"/>
        <rFont val="Arial Narrow"/>
        <family val="2"/>
      </rPr>
      <t xml:space="preserve"> informe de seguimiento a las Capacitaciones </t>
    </r>
  </si>
  <si>
    <r>
      <t xml:space="preserve">Establecer la estructura poblacional de la especie del pez león a través del análisis de datos de capturas e  información existente que brinden los pescadores en varias poblaciones del municipio.                          </t>
    </r>
    <r>
      <rPr>
        <b/>
        <sz val="11"/>
        <rFont val="Arial Narrow"/>
        <family val="2"/>
      </rPr>
      <t xml:space="preserve">Producto. </t>
    </r>
    <r>
      <rPr>
        <sz val="11"/>
        <rFont val="Arial Narrow"/>
        <family val="2"/>
      </rPr>
      <t>Caracterización de las estrategias biológicas y ecológicas que permiten definir  el establecimiento de la especie en condiciones locales</t>
    </r>
  </si>
  <si>
    <r>
      <t>Seguimiento y evaluación de  la estructura poblacional de la especie del pez león a través del análisis de datos de capturas e  información existente.</t>
    </r>
    <r>
      <rPr>
        <b/>
        <sz val="11"/>
        <rFont val="Arial Narrow"/>
        <family val="2"/>
      </rPr>
      <t xml:space="preserve"> Producto</t>
    </r>
    <r>
      <rPr>
        <sz val="11"/>
        <rFont val="Arial Narrow"/>
        <family val="2"/>
      </rPr>
      <t xml:space="preserve">: informe Técnico de seguimiento </t>
    </r>
  </si>
  <si>
    <t xml:space="preserve">U Nacional </t>
  </si>
  <si>
    <t>Entregar bases de datos con información de las jornadas de extracción de pez león en el Parque Tayrona
producto: Informe técnico (bases de datos)</t>
  </si>
  <si>
    <t>2A4</t>
  </si>
  <si>
    <t>Las entidades con competencia, deberán desarrollar las medidas señaladas en la resolución 675 de 2013 por la cual se adopta el plan de manejo y control del pez león (Pterois volitans) en el Caribe colombiano.  </t>
  </si>
  <si>
    <t>Implementación de 1 medida de manejo de Pez León
Producto: informe técnico</t>
  </si>
  <si>
    <t xml:space="preserve">Implementación de 1 medida de manejo de Pez León Producto: informe técnico
</t>
  </si>
  <si>
    <t xml:space="preserve">Implementación de 1 medida de manejo de Pez León - Producto: informe
</t>
  </si>
  <si>
    <t xml:space="preserve">Implementación de 1 medida de manejo de Pez León - Producto Informe técnico
</t>
  </si>
  <si>
    <t>Monitoreo de la densidad del pez león  una vez al año en  el Parque Nacional Natural Tayrona
                                                                                                                                Mantener activo  del portal web de avistamientos de pez león. Producto: Portal web de pez león actualizado. -Un (1) informe técnico con información de registros  del pez león en el área</t>
  </si>
  <si>
    <t>Monitoreo de la densidad del pez león  una vez al año en  el Parque Nacional Natural Tayrona                                                                                                                                            
Mantener activo  el portal web de avistamientos de pez león.
Producto: Portal web de pez león actualizado. -Un (1) informe técnico con información de registros  del pez león en el área</t>
  </si>
  <si>
    <t>Monitoreo de la densidad del pez león  una vez al año en  el Parque Nacional Natural Tayrona                                                                                                                                            
Mantener activo  el portal web de avistamientos de pez león. 
Producto: Portal web de pez león actualizado. -Un (1) informe técnico con información de registros  del pez león en el área</t>
  </si>
  <si>
    <t>Monitoreo de la densidad del pez león  una vez al año en  el Parque Nacional Natural Tayrona                                                                                                                                            
Mantener activo  del portal web de avistamientos de pez león. 
Producto: Portal web de pez león actualizado. -Un (1) informe técnico con información de registros  del pez león en el área</t>
  </si>
  <si>
    <t xml:space="preserve">Realizar jornadas de extracción del pez león en PNNT, como aporte a las medidas señaladas en la resolución 675 de 2013 por la cual se adopta el plan de manejo y control del Pez León (Pterois volitans) en el Caribe colombiano.
Producto: Informe técnico (base de datos)
</t>
  </si>
  <si>
    <t>1. Apoyo en la coordinación de actividades, movilización, uso de vehículos, equipos y espacios para planear e implementar las medidas dispuestas en el plan y planificadas por las entidades líder.
1. medidas desarrolladas y actividades ejecutadas según plan  de entidades líder.</t>
  </si>
  <si>
    <t>La gobernación apoyara la gestión que realice INVEMAR y las CARs facilitando personal de la gobernación, con el propósito de cumplir las metas de la Resolución 675 de 2013. De igual manera, se prestaran las instalaciones de la gobernación en el caso de ser requeridas.</t>
  </si>
  <si>
    <t>Teniendo en cuenta el estado actual de las cosas, se realizara un análisis sobre las metas alcanzadas en el control del pez león y se analizaran las medidas a tomar.</t>
  </si>
  <si>
    <t>coordinar con Corpamag, Invemar y PNN  talleres a pescadores del municipio sobre las medidas señaladas en la resolución 675 del 2013 e 
producto: informe técnico de talleres.</t>
  </si>
  <si>
    <t>Seguimiento en apoyo con Corpamag, Invemar y PNN a la implementación de las medidas de la resolución.  
Producto: informe técnico de seguimiento y control</t>
  </si>
  <si>
    <t>Desarrollar las medidas señaladas en la resolución 675 de 2013 por la cual se adopta el plan de manejo y control del pez león (Pterois volitans).  </t>
  </si>
  <si>
    <t>2A5</t>
  </si>
  <si>
    <t>Capacitar a pescadores del  "Plan de Compensación - Sentencia T606-2015" en la extracción segura y responsable del Pez León y su uso como materia prima en la elaboración de productos alimenticios</t>
  </si>
  <si>
    <t>SENA</t>
  </si>
  <si>
    <r>
      <rPr>
        <b/>
        <sz val="11"/>
        <rFont val="Arial Narrow"/>
        <family val="2"/>
      </rPr>
      <t xml:space="preserve">Actividades: </t>
    </r>
    <r>
      <rPr>
        <sz val="11"/>
        <rFont val="Arial Narrow"/>
        <family val="2"/>
      </rPr>
      <t xml:space="preserve">
Impartir un curso complementario relacionado con  la extracción segura y responsable del Pez León y su uso como materia prima en la elaboración de productos alimenticios.
</t>
    </r>
    <r>
      <rPr>
        <b/>
        <sz val="11"/>
        <rFont val="Arial Narrow"/>
        <family val="2"/>
      </rPr>
      <t>Productos:</t>
    </r>
    <r>
      <rPr>
        <sz val="11"/>
        <rFont val="Arial Narrow"/>
        <family val="2"/>
      </rPr>
      <t xml:space="preserve">
Pescadores del  "Plan de Compensación - Sentencia T606-2015" capacitados en la formación dictada.</t>
    </r>
  </si>
  <si>
    <r>
      <rPr>
        <b/>
        <sz val="11"/>
        <rFont val="Arial Narrow"/>
        <family val="2"/>
      </rPr>
      <t xml:space="preserve">Actividades: </t>
    </r>
    <r>
      <rPr>
        <sz val="11"/>
        <rFont val="Arial Narrow"/>
        <family val="2"/>
      </rPr>
      <t xml:space="preserve">
Impartir un curso complementario relacionado con  la extracción segura y responsable del Pez León y su uso como materia prima en la elaboración de productos alimenticios.
</t>
    </r>
    <r>
      <rPr>
        <b/>
        <sz val="11"/>
        <rFont val="Arial Narrow"/>
        <family val="2"/>
      </rPr>
      <t>Productos:</t>
    </r>
    <r>
      <rPr>
        <sz val="11"/>
        <rFont val="Arial Narrow"/>
        <family val="2"/>
      </rPr>
      <t xml:space="preserve">
Pescadores del  "Plan de Compensación - Sentencia T606-2015" capacitados en la formación dictada.</t>
    </r>
  </si>
  <si>
    <r>
      <rPr>
        <b/>
        <sz val="11"/>
        <rFont val="Arial Narrow"/>
        <family val="2"/>
      </rPr>
      <t xml:space="preserve">Actividades: </t>
    </r>
    <r>
      <rPr>
        <sz val="11"/>
        <rFont val="Arial Narrow"/>
        <family val="2"/>
      </rPr>
      <t xml:space="preserve">
Impartir un curso complementario relacionado con  la extracción segura y responsable del Pez León y su uso como materia prima en la elaboración de productos alimenticios.
</t>
    </r>
    <r>
      <rPr>
        <b/>
        <sz val="11"/>
        <rFont val="Arial Narrow"/>
        <family val="2"/>
      </rPr>
      <t>Productos:</t>
    </r>
    <r>
      <rPr>
        <sz val="11"/>
        <rFont val="Arial Narrow"/>
        <family val="2"/>
      </rPr>
      <t xml:space="preserve">
Pescadores del  "Plan de Compensación - Sentencia T606-2015" capacitados en la formación dictada.</t>
    </r>
  </si>
  <si>
    <r>
      <rPr>
        <b/>
        <sz val="11"/>
        <rFont val="Arial Narrow"/>
        <family val="2"/>
      </rPr>
      <t xml:space="preserve">Actividades: </t>
    </r>
    <r>
      <rPr>
        <sz val="11"/>
        <rFont val="Arial Narrow"/>
        <family val="2"/>
      </rPr>
      <t xml:space="preserve">
Impartir un curso complementario relacionado con  la extracción segura y responsable del Pez León y su uso como materia prima en la elaboración de productos alimenticios.
</t>
    </r>
    <r>
      <rPr>
        <b/>
        <sz val="11"/>
        <rFont val="Arial Narrow"/>
        <family val="2"/>
      </rPr>
      <t>Productos:</t>
    </r>
    <r>
      <rPr>
        <sz val="11"/>
        <rFont val="Arial Narrow"/>
        <family val="2"/>
      </rPr>
      <t xml:space="preserve">
Pescadores del  "Plan de Compensación - Sentencia T606-2015" capacitados en la formación dictada.</t>
    </r>
  </si>
  <si>
    <r>
      <rPr>
        <b/>
        <sz val="11"/>
        <rFont val="Arial Narrow"/>
        <family val="2"/>
      </rPr>
      <t xml:space="preserve">Actividades: </t>
    </r>
    <r>
      <rPr>
        <sz val="11"/>
        <rFont val="Arial Narrow"/>
        <family val="2"/>
      </rPr>
      <t xml:space="preserve">
De acuerdo a la implementación del plan maestro se evaluará la continuación de las actividades ejecutadas.
</t>
    </r>
    <r>
      <rPr>
        <b/>
        <sz val="11"/>
        <rFont val="Arial Narrow"/>
        <family val="2"/>
      </rPr>
      <t>Productos:</t>
    </r>
    <r>
      <rPr>
        <sz val="11"/>
        <rFont val="Arial Narrow"/>
        <family val="2"/>
      </rPr>
      <t xml:space="preserve">
Informe relacionado con la evaluación de la  implementación del plan maestro.</t>
    </r>
  </si>
  <si>
    <t>1. apoyo al desarrollo de talleres de capacitación mediante el uso de espacios físicos, logística y equipos.
1.  Pescadores capacitados según el plan de capacitación propuesto por las entidades líder.</t>
  </si>
  <si>
    <t xml:space="preserve">SANTA MARTA </t>
  </si>
  <si>
    <t>Apoyo en procesos de capacitación sobre el "Protocolo para la captura, extracción y disposición final del pez león (Pterois volitans) en Colombia", así como en temas relacionados con la invasión biológica por pez león en general 
El producto debe asumirlo la entidad responsable</t>
  </si>
  <si>
    <t xml:space="preserve">participar en los escenarios convocados por la entidad responsable 
productos: Informe técnico </t>
  </si>
  <si>
    <t>participar en los escenarios convocados por la entidad responsable 
productos: Informe técnico</t>
  </si>
  <si>
    <t>2A6</t>
  </si>
  <si>
    <t>Gestionar la creación e implementación de un banco de pez león (centro de acopio) donde se decepcionarán todos los ejemplares extraídos en el PNN Tayrona y su área de influencia, y se convertirá en el principal punto de comercialización del Pez león, como alternativa para los pescadores incluidos en el "Plan de Compensación Sentencia T606-2015".</t>
  </si>
  <si>
    <t xml:space="preserve">Apoyo en la formulación de 1 proyecto para gestión de recursos - Producto documento técnico
Empalme con el plan de compensación para seguimiento. </t>
  </si>
  <si>
    <t>Aportar los individuos capturados en las jornadas de extracción al centro de acopio que se establezca 
Producto: Informe técnico</t>
  </si>
  <si>
    <t>aportar los individuos capturados en las jornadas de extracción al centro de acopio que se establezca 
Producto: Informe técnico</t>
  </si>
  <si>
    <t xml:space="preserve">aportar los individuos capturados en las jornadas de extracción al centro de acopio que se establezca
Producto: Informe técnico </t>
  </si>
  <si>
    <r>
      <rPr>
        <b/>
        <sz val="11"/>
        <rFont val="Arial Narrow"/>
        <family val="2"/>
      </rPr>
      <t xml:space="preserve">Actividades:
</t>
    </r>
    <r>
      <rPr>
        <sz val="11"/>
        <rFont val="Arial Narrow"/>
        <family val="2"/>
      </rPr>
      <t xml:space="preserve">Apoyar a la entidad responsable en la implementación del banco de pez león, en lo relacionado con la capacitación de los operarios, en temas afines a la manipulación de los alimentos.
</t>
    </r>
    <r>
      <rPr>
        <b/>
        <sz val="11"/>
        <rFont val="Arial Narrow"/>
        <family val="2"/>
      </rPr>
      <t xml:space="preserve">Productos:
</t>
    </r>
    <r>
      <rPr>
        <sz val="11"/>
        <rFont val="Arial Narrow"/>
        <family val="2"/>
      </rPr>
      <t>Operarios del banco del pez León, capacitados en las formaciones solicitadas</t>
    </r>
    <r>
      <rPr>
        <b/>
        <sz val="11"/>
        <rFont val="Arial Narrow"/>
        <family val="2"/>
      </rPr>
      <t>.</t>
    </r>
  </si>
  <si>
    <r>
      <rPr>
        <b/>
        <sz val="11"/>
        <rFont val="Arial Narrow"/>
        <family val="2"/>
      </rPr>
      <t xml:space="preserve">Actividades:
</t>
    </r>
    <r>
      <rPr>
        <sz val="11"/>
        <rFont val="Arial Narrow"/>
        <family val="2"/>
      </rPr>
      <t xml:space="preserve">Apoyar a la entidad responsable en la implementación del banco de pez león, en lo relacionado con la capacitación de los operarios, en temas afines a la manipulación de los alimentos.
</t>
    </r>
    <r>
      <rPr>
        <b/>
        <sz val="11"/>
        <rFont val="Arial Narrow"/>
        <family val="2"/>
      </rPr>
      <t xml:space="preserve">Productos:
</t>
    </r>
    <r>
      <rPr>
        <sz val="11"/>
        <rFont val="Arial Narrow"/>
        <family val="2"/>
      </rPr>
      <t>Operarios del banco del pez León, capacitados en las formaciones solicitadas</t>
    </r>
    <r>
      <rPr>
        <b/>
        <sz val="11"/>
        <rFont val="Arial Narrow"/>
        <family val="2"/>
      </rPr>
      <t>.</t>
    </r>
  </si>
  <si>
    <r>
      <rPr>
        <b/>
        <sz val="11"/>
        <rFont val="Arial Narrow"/>
        <family val="2"/>
      </rPr>
      <t xml:space="preserve">Actividades:
</t>
    </r>
    <r>
      <rPr>
        <sz val="11"/>
        <rFont val="Arial Narrow"/>
        <family val="2"/>
      </rPr>
      <t xml:space="preserve">Apoyar a la entidad responsable en la implementación del banco de pez león, en lo relacionado con la capacitación de los operarios, en temas afines a la manipulación de los alimentos.
</t>
    </r>
    <r>
      <rPr>
        <b/>
        <sz val="11"/>
        <rFont val="Arial Narrow"/>
        <family val="2"/>
      </rPr>
      <t xml:space="preserve">Productos:
</t>
    </r>
    <r>
      <rPr>
        <sz val="11"/>
        <rFont val="Arial Narrow"/>
        <family val="2"/>
      </rPr>
      <t>Operarios del banco del pez León, capacitados en las formaciones solicitadas</t>
    </r>
    <r>
      <rPr>
        <b/>
        <sz val="11"/>
        <rFont val="Arial Narrow"/>
        <family val="2"/>
      </rPr>
      <t>.</t>
    </r>
  </si>
  <si>
    <r>
      <rPr>
        <b/>
        <sz val="11"/>
        <rFont val="Arial Narrow"/>
        <family val="2"/>
      </rPr>
      <t xml:space="preserve">Actividades:
</t>
    </r>
    <r>
      <rPr>
        <sz val="11"/>
        <rFont val="Arial Narrow"/>
        <family val="2"/>
      </rPr>
      <t xml:space="preserve">Apoyar a la entidad responsable en la implementación del banco de pez león, en lo relacionado con la capacitación de los operarios, en temas afines a la manipulación de los alimentos.
</t>
    </r>
    <r>
      <rPr>
        <b/>
        <sz val="11"/>
        <rFont val="Arial Narrow"/>
        <family val="2"/>
      </rPr>
      <t xml:space="preserve">Productos:
</t>
    </r>
    <r>
      <rPr>
        <sz val="11"/>
        <rFont val="Arial Narrow"/>
        <family val="2"/>
      </rPr>
      <t>Operarios del banco del pez León, capacitados en las formaciones solicitadas</t>
    </r>
    <r>
      <rPr>
        <b/>
        <sz val="11"/>
        <rFont val="Arial Narrow"/>
        <family val="2"/>
      </rPr>
      <t>.</t>
    </r>
  </si>
  <si>
    <r>
      <rPr>
        <b/>
        <sz val="11"/>
        <rFont val="Arial Narrow"/>
        <family val="2"/>
      </rPr>
      <t xml:space="preserve">Actividades: </t>
    </r>
    <r>
      <rPr>
        <sz val="11"/>
        <rFont val="Arial Narrow"/>
        <family val="2"/>
      </rPr>
      <t xml:space="preserve">
De acuerdo a la implementación del plan maestro se evaluará la continuación de las actividades ejecutadas.
</t>
    </r>
    <r>
      <rPr>
        <b/>
        <sz val="11"/>
        <rFont val="Arial Narrow"/>
        <family val="2"/>
      </rPr>
      <t>Productos:</t>
    </r>
    <r>
      <rPr>
        <sz val="11"/>
        <rFont val="Arial Narrow"/>
        <family val="2"/>
      </rPr>
      <t xml:space="preserve">
Informe relacionado con la evaluación de la  implementación del plan maestro.</t>
    </r>
  </si>
  <si>
    <t>2A7</t>
  </si>
  <si>
    <t>Fomentar la extracción y comercialización del pez león.</t>
  </si>
  <si>
    <t>CORPOGUAJIRA</t>
  </si>
  <si>
    <t>Articular acciones con la  AUNAP para apoyar a los pescadores en técnica de pesca especializado en la  extracción del pez león en el municipio</t>
  </si>
  <si>
    <t>Articular acciones con el Nodo de pesca artesanal para fomentar la ferias de  comercialización del pez león</t>
  </si>
  <si>
    <t>Realizar seguimiento y ajustes juntos con los pescadores de las actividades que conlleven  la extracción y comercialización del pez león.</t>
  </si>
  <si>
    <t>Articular Acciones con los comités de Procesamientos de Marisco del municipio para que genere valor agregado a la carne de pescado del pez León e incentiven la comercialización.</t>
  </si>
  <si>
    <t>Seguimiento y evaluación de las acciones de valor agregado de la carnes del pez león con los comités de procesamiento.</t>
  </si>
  <si>
    <t>Pérdida de conectividad ecosistémica</t>
  </si>
  <si>
    <t>3A</t>
  </si>
  <si>
    <t>Diseñar e implementar estrategias que permitan controlar y prevenir los cambios en los ecosistemas terrestres y marinos del área de estudio del plan maestro</t>
  </si>
  <si>
    <t>3A1</t>
  </si>
  <si>
    <t xml:space="preserve">Diseñar coordinadamente entre las entidades responsables programas de fortalecimiento de capacidades a comunidades locales en conservación y uso sostenible del bosque seco tropical y el bosque húmedo tropical </t>
  </si>
  <si>
    <t>Sensibilización de comunidades respecto de la conservación de la biodiversidad - en el marco del programa guardabosques corazón del mundo en la cuenca media del río Fundación -</t>
  </si>
  <si>
    <t>Análisis, selección y priorización de predios donde implementar el proyecto.
Debido al Estado de Emergencia Economómica, Social y Ecológica en todo el territorio nacional a raíz del COVID-19, se suspendieron las reuniones de forma presencial como medida para evitar el contagio</t>
  </si>
  <si>
    <t>Capacitación  en restauración Ecológica de áreas  de bosque seco con especies forestales amenazadas en la cuenca del rio Palomino.                     -treinta y seis talleres de capacitación.</t>
  </si>
  <si>
    <t xml:space="preserve">DADSA </t>
  </si>
  <si>
    <t>Meta: Ejecutar  1 actividad o acción, orientada a la preservación, conservación y uso sostenible del bosque seco tropical y bosque húmedo tropical desde la sensibilización a la comunidad. Parámetro de control: Documento Técnico Unidad de medida: Número Cantidad:  1 Meta Anual: 1 Indicador: (No. DT realizados / No. DT programados) *100</t>
  </si>
  <si>
    <t>Meta: Ejecutar  2 actividades o acciones, orientadas a la preservación, conservación y uso sostenible del bosque seco tropical y bosque húmedo tropical desde la sensibilización a la comunidad. Parámetro de control: Documento Técnico Unidad de medida: Número Cantidad:  2 Meta Anual: 1 Indicador: (No. DT realizados / No. DT programados) *100</t>
  </si>
  <si>
    <t>Meta: Ejecutar  3 actividades o acciones, orientadas a la preservación, conservación y uso sostenible del bosque seco tropical y bosque húmedo tropical desde la sensibilización a la comunidad. Parámetro de control: Documento Técnico Unidad de medida: Número Cantidad:  3 Meta Anual: 1 Indicador: (No. DT realizados / No. DT programados) *100</t>
  </si>
  <si>
    <t>Participar coordinadamente con las demás entidades responsables, en la elaboración de un plan de trabajo para el diseño de programas de fortalecimiento de capacidades a comunidades locales en conservación y uso sostenible del bosque seco tropical y el bosque húmedo tropical 
Producto:  Informe técnico de participación, actas y listas de asistencias.</t>
  </si>
  <si>
    <t>Participar en el desarrollo del plan de trabajo definido con las demás entidades responsables, para el diseño de programas de fortalecimiento de capacidades a comunidades locales en conservación y uso sostenible del bosque seco tropical y el bosque húmedo tropical,  
Producto:  Informe técnico de participación, actas y listas de asistencias.</t>
  </si>
  <si>
    <t xml:space="preserve">
Implementar la estrategia de comunicación y educación para la conservación de la biodiversidad y la diversidad cultural 
Producto: Informe técnico</t>
  </si>
  <si>
    <t>Participar en el desarrollo del plan de trabajo definido con las demás entidades responsables, para el diseño de programas de fortalecimiento de capacidades a comunidades locales en conservación y uso sostenible del bosque seco tropical y el bosque húmedo tropical,  
Producto:  Informe técnico de participación, actas y listas de asistencias</t>
  </si>
  <si>
    <t>Implementar la estrategia de comunicación y educación para la conservación de la biodiversidad y la diversidad cultural 
Producto: Informe técnico</t>
  </si>
  <si>
    <t xml:space="preserve">Santa Marta </t>
  </si>
  <si>
    <t>Acompañamiento Técnico a mesas de trabajo
Producto: Informe o memoria técnica, acta o lista de asistencia a las reuniones.</t>
  </si>
  <si>
    <t xml:space="preserve">un Profesional de apoyo
INFORME TECNICO DE IDENTIFICACION DE ESPECIES Y AREAS PROTEGIDAS. </t>
  </si>
  <si>
    <t xml:space="preserve">Identificación de especies y áreas protegidas - capacitación de comunidades en áreas de influencia
INFORME TECNICO DE IDENTIFICACION DE ESPECIES Y AREAS PROTEGIDAS. </t>
  </si>
  <si>
    <t xml:space="preserve">Conformar grupos y/o asociaciones protectoras y conservadoras de bosques (Guardabosques)
INFORME TECNICO DE IDENTIFICACION DE ESPECIES Y AREAS PROTEGIDAS. </t>
  </si>
  <si>
    <t xml:space="preserve">Recuperación de ronda hidráulica
INFORME TECNICO DE IDENTIFICACION DE ESPECIES Y AREAS PROTEGIDAS. </t>
  </si>
  <si>
    <r>
      <t xml:space="preserve">Apoyar con la estrategia BanCO2 la conservación de bosque seco y bosque húmedo tropical y en coordinación con las entidades participantes, actividades de educación ambiental.                               </t>
    </r>
    <r>
      <rPr>
        <b/>
        <sz val="11"/>
        <rFont val="Arial Narrow"/>
        <family val="2"/>
      </rPr>
      <t>Producto:</t>
    </r>
    <r>
      <rPr>
        <sz val="11"/>
        <rFont val="Arial Narrow"/>
        <family val="2"/>
      </rPr>
      <t xml:space="preserve"> informe técnico de resultados</t>
    </r>
  </si>
  <si>
    <t>Seguimiento a la estrategia BanCO2 la conservación de bosque seco y bosque húmedo tropical y en coordinación con las entidades participantes, actividades de educación ambiental.                               Producto: informe técnico de resultados</t>
  </si>
  <si>
    <t>Apoyar las acciones que CORPAMAG como entidad responsable en los programas de fortalecimiento de capacidades a comunidades locales en conservación y uso sostenible del bosque seco tropical y el bosque húmedo tropical 
producto: informe técnico</t>
  </si>
  <si>
    <t>Mantener el apoyo a las acciones que CORPAMAG como entidad responsable en los programas de fortalecimiento de capacidades a comunidades locales en conservación y uso sostenible del bosque seco tropical y el bosque húmedo tropical 
producto:  informe técnico de seguimiento, evaluación y control de las acciones.</t>
  </si>
  <si>
    <r>
      <t xml:space="preserve">Apoyar estrategia de conservación de bosque seco y bosque húmedo tropical  a través del esquema de pago por servicios ambientales BanCO2                               </t>
    </r>
    <r>
      <rPr>
        <b/>
        <sz val="11"/>
        <rFont val="Arial Narrow"/>
        <family val="2"/>
      </rPr>
      <t>Producto:</t>
    </r>
    <r>
      <rPr>
        <sz val="11"/>
        <rFont val="Arial Narrow"/>
        <family val="2"/>
      </rPr>
      <t xml:space="preserve"> familias beneficiadas con el programa</t>
    </r>
  </si>
  <si>
    <t>Verificación de cumplimiento de la estrategia de conservación de bosque seco para si se requiere ajustar y aumentar nuevas familias  a la estrategia del esquema de pago por servicios ambientales BanCO2. Producto. informe técnico de seguimiento</t>
  </si>
  <si>
    <t>seguimiento  y evaluación de las estrategia de conservación de bosque seco y bosque húmedo tropical  a través del esquema de pago por servicios ambientales BanCO2                               Producto: familias beneficiadas con el programa</t>
  </si>
  <si>
    <t>Articular acciones con el programa mundial de alimento (PMA)  para generar un incentivo alimentario a las familias que se involucren en la  estrategia de conservación de bosque seco y bosque húmedo tropical. Producto. Informe técnico de seguimiento</t>
  </si>
  <si>
    <t>seguimiento a las acciones de incentivo alimentario a las familias involucrada en la conservación del bosque seco y bosque húmedo tropical . Producto informe técnico de seguimiento</t>
  </si>
  <si>
    <r>
      <rPr>
        <b/>
        <sz val="11"/>
        <rFont val="Arial Narrow"/>
        <family val="2"/>
      </rPr>
      <t xml:space="preserve">Actividades: </t>
    </r>
    <r>
      <rPr>
        <sz val="11"/>
        <rFont val="Arial Narrow"/>
        <family val="2"/>
      </rPr>
      <t xml:space="preserve">
Impartir un curso complementario relacionado con   programas de fortalecimiento de capacidades a comunidades locales en conservación y uso sostenible del bosque seco tropical y el bosque húmedo tropical.
</t>
    </r>
    <r>
      <rPr>
        <b/>
        <sz val="11"/>
        <rFont val="Arial Narrow"/>
        <family val="2"/>
      </rPr>
      <t>Productos:</t>
    </r>
    <r>
      <rPr>
        <sz val="11"/>
        <rFont val="Arial Narrow"/>
        <family val="2"/>
      </rPr>
      <t xml:space="preserve">
Comunidad capacitada en  programas de fortalecimiento de capacidades a comunidades locales en conservación y uso sostenible del bosque seco tropical y el bosque húmedo tropical </t>
    </r>
  </si>
  <si>
    <r>
      <rPr>
        <b/>
        <sz val="11"/>
        <rFont val="Arial Narrow"/>
        <family val="2"/>
      </rPr>
      <t xml:space="preserve">Actividades: </t>
    </r>
    <r>
      <rPr>
        <sz val="11"/>
        <rFont val="Arial Narrow"/>
        <family val="2"/>
      </rPr>
      <t xml:space="preserve">
Impartir un curso complementario relacionado con   programas de fortalecimiento de capacidades a comunidades locales en conservación y uso sostenible del bosque seco tropical y el bosque húmedo tropical.
</t>
    </r>
    <r>
      <rPr>
        <b/>
        <sz val="11"/>
        <rFont val="Arial Narrow"/>
        <family val="2"/>
      </rPr>
      <t>Productos:</t>
    </r>
    <r>
      <rPr>
        <sz val="11"/>
        <rFont val="Arial Narrow"/>
        <family val="2"/>
      </rPr>
      <t xml:space="preserve">
Comunidad capacitada en  programas de fortalecimiento de capacidades a comunidades locales en conservación y uso sostenible del bosque seco tropical y el bosque húmedo tropical </t>
    </r>
  </si>
  <si>
    <r>
      <rPr>
        <b/>
        <sz val="11"/>
        <rFont val="Arial Narrow"/>
        <family val="2"/>
      </rPr>
      <t xml:space="preserve">Actividades: </t>
    </r>
    <r>
      <rPr>
        <sz val="11"/>
        <rFont val="Arial Narrow"/>
        <family val="2"/>
      </rPr>
      <t xml:space="preserve">
Impartir un curso complementario relacionado con   programas de fortalecimiento de capacidades a comunidades locales en conservación y uso sostenible del bosque seco tropical y el bosque húmedo tropical.
</t>
    </r>
    <r>
      <rPr>
        <b/>
        <sz val="11"/>
        <rFont val="Arial Narrow"/>
        <family val="2"/>
      </rPr>
      <t>Productos:</t>
    </r>
    <r>
      <rPr>
        <sz val="11"/>
        <rFont val="Arial Narrow"/>
        <family val="2"/>
      </rPr>
      <t xml:space="preserve">
Comunidad capacitada en  programas de fortalecimiento de capacidades a comunidades locales en conservación y uso sostenible del bosque seco tropical y el bosque húmedo tropical </t>
    </r>
  </si>
  <si>
    <r>
      <rPr>
        <b/>
        <sz val="11"/>
        <rFont val="Arial Narrow"/>
        <family val="2"/>
      </rPr>
      <t xml:space="preserve">Actividades: </t>
    </r>
    <r>
      <rPr>
        <sz val="11"/>
        <rFont val="Arial Narrow"/>
        <family val="2"/>
      </rPr>
      <t xml:space="preserve">
Impartir un curso complementario relacionado con   programas de fortalecimiento de capacidades a comunidades locales en conservación y uso sostenible del bosque seco tropical y el bosque húmedo tropical.
</t>
    </r>
    <r>
      <rPr>
        <b/>
        <sz val="11"/>
        <rFont val="Arial Narrow"/>
        <family val="2"/>
      </rPr>
      <t>Productos:</t>
    </r>
    <r>
      <rPr>
        <sz val="11"/>
        <rFont val="Arial Narrow"/>
        <family val="2"/>
      </rPr>
      <t xml:space="preserve">
Comunidad capacitada en  programas de fortalecimiento de capacidades a comunidades locales en conservación y uso sostenible del bosque seco tropical y el bosque húmedo tropical </t>
    </r>
  </si>
  <si>
    <r>
      <rPr>
        <b/>
        <sz val="11"/>
        <rFont val="Arial Narrow"/>
        <family val="2"/>
      </rPr>
      <t xml:space="preserve">Actividades: </t>
    </r>
    <r>
      <rPr>
        <sz val="11"/>
        <rFont val="Arial Narrow"/>
        <family val="2"/>
      </rPr>
      <t xml:space="preserve">
De acuerdo a la implementación del plan maestro se evaluará la continuación de las actividades ejecutadas.
</t>
    </r>
    <r>
      <rPr>
        <b/>
        <sz val="11"/>
        <rFont val="Arial Narrow"/>
        <family val="2"/>
      </rPr>
      <t>Productos:</t>
    </r>
    <r>
      <rPr>
        <sz val="11"/>
        <rFont val="Arial Narrow"/>
        <family val="2"/>
      </rPr>
      <t xml:space="preserve">
Informe relacionado con la evaluación de la  implementación del plan maestro.</t>
    </r>
  </si>
  <si>
    <t>IDEAM</t>
  </si>
  <si>
    <t>Actividad:  asistencia mesas de trabajo.   
Producto: Informe o memoria técnica, acta o lista de asistencia a las reuniones.</t>
  </si>
  <si>
    <t>HUMBOLDT</t>
  </si>
  <si>
    <t xml:space="preserve">Acompañamiento técnico e información alas actividades de fortalecimiento sobre Boques secos y Húmedos en la zona
Memoria donde figuran las actividades de Acompañamiento técnico e información alas actividades de fortalecimiento sobre Boques secos y Húmedos en la zona
</t>
  </si>
  <si>
    <t>Acompañamiento técnico e información alas actividades de fortalecimiento sobre Boques secos y Húmedos en la zona
Memoria donde figuran las actividades de Acompañamiento técnico e información alas actividades de fortalecimiento sobre Boques secos y Húmedos en la zona</t>
  </si>
  <si>
    <t>3A2</t>
  </si>
  <si>
    <t>Gestionar la generación de conocimiento que permita identificar y seleccionar especies con potencial para restauración de boque seco tropical y bosque húmedo tropical</t>
  </si>
  <si>
    <t xml:space="preserve">CORPAMAG </t>
  </si>
  <si>
    <t>Determinación de la línea base del Plan de Ordenación forestal del Departamento del Magdalena. Producto: Documento técnico de avance del proyecto</t>
  </si>
  <si>
    <t>Se cuenta con documento la línea base (flora, fauna, condiciones socioeconómicas y culturales) y una propuesta de zonificación ambiental.</t>
  </si>
  <si>
    <t>Se deberá definir en el Plan de Acción vigente a 2020</t>
  </si>
  <si>
    <t>Capacitación en identificación, recolección, manejo y propagación de especies forestales del Bosque  Seco.                                                                            -5 talleres de capacitación.</t>
  </si>
  <si>
    <t>DADSA</t>
  </si>
  <si>
    <t xml:space="preserve"> Meta: Proyecto gestionado y formulado que permita identificar y seleccionar especies  con potencial para la restauración de bosque seco tropical y bosque húmedo tropical Parámetro de control: Documento Técnico Unidad de Medida: Número Cantidad: 1 Indicador: (No. DT realizados / No. DT programados)*100</t>
  </si>
  <si>
    <t>Debido a que un único proyecto deberá ser gestionado por más de dos entidades, no es posible determinar un presupuesto claro y preciso a esta acción. A modo de cumplimiento, se asignará personal técnico de la autoridad ambiental en la labor de seguimiento, cuya asignación salarial dependerá de la capacidad financiera de la entidad en el año de ejecución</t>
  </si>
  <si>
    <t>Implementar  estrategias  de restauración en el PNN Tayrona
Producto: Informe técnico</t>
  </si>
  <si>
    <t>Implementar el programa de restauración en el PNN Tayrona
Producto: Informe técnico</t>
  </si>
  <si>
    <t>Talleres de identificación de especies prioritarias y prioridades de restauración
Listado de especies prioritarias para restauración</t>
  </si>
  <si>
    <t>Actividades de viverismo encaminadas a la propagación de especies claves para restauración
al menos 10 viveros con especies prioritarias produciendo</t>
  </si>
  <si>
    <t>Seguimiento a las actividades de viverismo de las especies
Memorias del seguimiento</t>
  </si>
  <si>
    <t>Divulgación técnicas conservación y uso sostenible del bosque seco tropical y el bosque húmedo tropical 
Producto: Cartilla</t>
  </si>
  <si>
    <t>3A3</t>
  </si>
  <si>
    <t>Gestionar la generación de conocimiento que permita identificar y seleccionar áreas prioritarias para restauración a una escala detallada.</t>
  </si>
  <si>
    <t>Entrega de insumo Propuesta de Zonificación ambiental que incluye áreas de restauración ecológica identificados derivados del proceso de formulación de  POMCAS SZH 1501 y ZSS 2906-1 a escala 1:25.000
Producto: Entrega de Archivos shapefiles</t>
  </si>
  <si>
    <r>
      <t xml:space="preserve">POMCA SZH 1501 y NSS 2906-01 adoptados mediante Resoluciones 689 y 690 del 11 de marzo de 2019 respectivamente, donde se encuentra la propuesta de Zonificación y sus archivos cartográficos. 
(Acción cumplida)=5
Link de descarga resoluciones: 
NSS 2906 - 01: https://www.corpamag.gov.co/archivos/resoluciones/Resol_689-2019.pdf
SZH 1501: https://www.corpamag.gov.co/archivos/resoluciones/Resol_690-2019.pdf
Link de descarga POMCA: </t>
    </r>
    <r>
      <rPr>
        <u/>
        <sz val="11"/>
        <color rgb="FF1155CC"/>
        <rFont val="Arial"/>
        <family val="2"/>
      </rPr>
      <t>https://www.corpamag.gov.co/index.php/es/proceso-pomcas/documentacion-pomcas</t>
    </r>
  </si>
  <si>
    <t>Diagnostico de Áreas perturbadas y /o intervenidas de Bosque  Seco.                                               -un documento diagnostico con su respectiva cartografía.</t>
  </si>
  <si>
    <t>Meta: Proyecto gestionado y formulado  que permita identificar y seleccionar áreas prioritarias para restauración a una escala detallada Parámetro de control: Documento Técnico Unidad de Medida: Número Cantidad: 1 Indicador: (No. DT realizados / No. DT programados)*100</t>
  </si>
  <si>
    <t xml:space="preserve">Priorizar áreas para implementar estrategias de restauración en el PNN Tayrona 
Producto: Informe técnico
</t>
  </si>
  <si>
    <t>Acompañamiento técnico a las actividades programadas de generación de conocimiento por parte de las Instituciones líderes
Memoria donde se detallan las actividades de acompañamiento técnico a las actividades programadas de generación de conocimiento por parte de las Instituciones líderes</t>
  </si>
  <si>
    <t>3A4</t>
  </si>
  <si>
    <t>Gestionar la generación de conocimiento que permita implementar proyectos de restauración en las áreas afectadas priorizadas.</t>
  </si>
  <si>
    <r>
      <t>Meta cumplida. Formulación y adopción del POMCA SZH 1501 - Producto: Informe técnico.
SZH 1501: https://www.corpamag.gov.co/archivos/resoluciones/Resol_690-2019.pdf
Link de descarga POMCA:</t>
    </r>
    <r>
      <rPr>
        <sz val="11"/>
        <color rgb="FF000000"/>
        <rFont val="Arial"/>
        <family val="2"/>
      </rPr>
      <t xml:space="preserve"> </t>
    </r>
    <r>
      <rPr>
        <u/>
        <sz val="11"/>
        <color rgb="FF1155CC"/>
        <rFont val="Arial"/>
        <family val="2"/>
      </rPr>
      <t>https://www.corpamag.gov.co/index.php/es/proceso-pomcas/documentacion-pomcas</t>
    </r>
  </si>
  <si>
    <t>De acuerdo a presupuesto del POMCA proyectado</t>
  </si>
  <si>
    <t>Proyecto de restauración Ecológica en área de bosque seco con especies forestales amenazadas en la cuenca del rio Palomino.                    -proyecto elaborado y radicado Banco de proyecto.</t>
  </si>
  <si>
    <t>Meta: Proyecto de restauración de las áreas afectadas priorizadas gestionado y formulado Parámetro de control: Documento Técnico Unidad de Medida: Número Cantidad: 1 Indicador: (No. DT realizados / No. DT programados)*100</t>
  </si>
  <si>
    <t>Meta: Proyecto de restauración de las áreas afectadas priorizadas implementado Parámetro de control: Documento Técnico Unidad de Medida: Número Cantidad: 1 Indicador: (No. DT realizados / No. DT programados)*100</t>
  </si>
  <si>
    <t>presupuesto año 7
Debido a que un único proyecto deberá ser gestionado por más de dos entidades, no es posible determinar un presupuesto claro y preciso a esta acción. A modo de cumplimiento, se asignará personal técnico de la autoridad ambiental en la labor de seguimiento, cuya asignación salarial dependerá de la capacidad financiera de la entidad en el año de ejecución
presupuesto año 10
Debido a que un único proyecto deberá ser implementado por más de dos entidades, no es posible determinar un presupuesto claro y preciso a esta acción. A modo de cumplimiento, se asignará personal técnico de la autoridad ambiental en la labor de seguimiento, cuya asignación salarial dependerá de la capacidad financiera de la entidad en el año de ejecución</t>
  </si>
  <si>
    <t>Formular proyectos de restauración  en las áreas afectadas priorizadas.
Producto: Informe técnico</t>
  </si>
  <si>
    <t>Implementar  proyectos de restauración  en las áreas afectadas priorizadas.
Producto: Informe técnico</t>
  </si>
  <si>
    <t>Talleres de identificación de especies prioritarias y prioridades de restauración
Zonas y diseños de restauración concertados</t>
  </si>
  <si>
    <t>Implementación de estrategias piloto de restauración 
Hectáreas con estrategias implementadas</t>
  </si>
  <si>
    <t>Implementación de estrategias piloto de restauración  fase 2
Hectáreas con estrategias implementadas</t>
  </si>
  <si>
    <t>Implementación de estrategias piloto de restauración  fase 3
Hectáreas con estrategias implementadas</t>
  </si>
  <si>
    <t>presupuesto año 1
Cubiertos por la actividad 3A2</t>
  </si>
  <si>
    <t>3A5</t>
  </si>
  <si>
    <t>Realizar caracterización del uso del suelo en el área de estudio, donde se identifique el uso actual, su vocación y el área.</t>
  </si>
  <si>
    <t>IGAC</t>
  </si>
  <si>
    <t xml:space="preserve">Actividad: elaborar el mapa de cobertura de las tierras, a través de la metodología Corine Land Cover, en el área continental del Parque Nacional Natural Tayrona, a escala 1:25.000, con temporalidad del año 2019, en un área de 12.249,52 hectáreas. </t>
  </si>
  <si>
    <t>3A6</t>
  </si>
  <si>
    <t>Gestionar la generación de conocimiento que permita priorizar zonas de intervención que presenten conflicto por uso del suelo, para su protección y restauración.</t>
  </si>
  <si>
    <r>
      <t xml:space="preserve">Meta cumplida. Formulación y adopción del POMCA SZH 1501 - Producto: Informe técnico.
https://www.corpamag.gov.co/archivos/resoluciones/Resol_690-2019.pdf
Link de descarga POMCA: </t>
    </r>
    <r>
      <rPr>
        <u/>
        <sz val="11"/>
        <color rgb="FF1155CC"/>
        <rFont val="Arial"/>
        <family val="2"/>
      </rPr>
      <t>https://www.corpamag.gov.co/index.php/es/proceso-pomcas/documentacion-pomcas</t>
    </r>
  </si>
  <si>
    <t>Proyecto de reconversión laboral</t>
  </si>
  <si>
    <t>Saneamiento predial</t>
  </si>
  <si>
    <t>Meta: Proyecto gestionado y formulado que permita priorizar zonas de intervención que presenten conflictos por uso del suelo, para su protección y restauración Parámetro de control: Documento Técnico Unidad de Medida: Número Cantidad: 1 Indicador: (No. DT realizados / No. DT programados)*100</t>
  </si>
  <si>
    <t>Realizar estudios  jurídicos y técnicos para el saneamiento predial de las áreas protegidas y adelantar su adquisición. 
Producto: Informe técnico</t>
  </si>
  <si>
    <t xml:space="preserve">Planificación espacial participativa con las comunidades locales para dicha priorización a escala detallada
SIG con prioridades de restauración </t>
  </si>
  <si>
    <t>• Inscribir el Plan Maestro del PNNT como un proyecto de investigación en la Vicerrectoría de investigación de la Universidad del Magdalena con el fin de formalizar los planes de trabajo de cada  docente.
• Un docente e investigador del programa de Ingeniería Agronómica  con 1 hora semanal (total de 40 horas anuales) en su plan de trabajo como asesor técnico para acompañar a la entidad responsable en el desarrollo de la presente acción.</t>
  </si>
  <si>
    <t>• Un docente e investigador del programa de Ingeniería Agronómica  con 1 hora semanal (total de 40 horas anuales) en su plan de trabajo como asesor técnico para acompañar a la entidad responsable en el desarrollo de la presente acción.</t>
  </si>
  <si>
    <t>3A7</t>
  </si>
  <si>
    <t>Gestionar la generación de conocimiento para realizar entre las instituciones con competencia, un monitoreo y seguimiento a los cambios en la cobertura vegetal natural del área de estudio, a escala detallada (1:25000).</t>
  </si>
  <si>
    <t xml:space="preserve">IDEAM </t>
  </si>
  <si>
    <t>Actividad: Elaboración del  Mapa de cobertura de la tierra CLC escala 1:25.000 para el año 2017, zona continental del plan maestro (1'260.454 Ha), corresponde aproximadamente a 84 planchas 1.25.000
Producto: Línea base para el monitoreo y seguimiento de la cobertura vegetal CLC a escala 1:25.000, año 2017 en formato shape</t>
  </si>
  <si>
    <t>Actividad: Elaboración Mapa de cobertura de la tierra CLC escala 1:25.000 para el año 2019, zona continental del plan maestro (1'260.454 Ha), corresponde aproximadamente a 84 planchas 1.25.000
Producto: Mapa CLC escala 1:25.000 para el año 2019.
Cambio de cobertura del periodo 2017-2019, para la zona de estudio.</t>
  </si>
  <si>
    <t>Actividad: Elaboración Mapa de cobertura de la tierra CLC escala 1:25.000 para el año 2021, zona continental del plan maestro (1'260.454 Ha), corresponde aproximadamente a 84 planchas 1.25.000
Producto: Mapa CLC escala 1:25.000 para el año 2021.
Cambio de cobertura del periodo 2019-2021, para la zona de estudio.</t>
  </si>
  <si>
    <t>Actividad: Elaboración Mapa de cobertura de la tierra CLC escala 1:25.000 para el año 2021, zona continental del plan maestro (1'260.454 Ha), corresponde aproximadamente a 84 planchas 1.25.000
Producto: Mapa CLC escala 1:25.000 para el año 2023.
Cambio de cobertura del periodo 2021-2023, para la zona de estudio.</t>
  </si>
  <si>
    <t>Actividad: Elaboración Mapa de cobertura de la tierra CLC escala 1:25.000 para el año 2026, zona continental del plan maestro (1'260.454 Ha), corresponde aproximadamente a 84 planchas 1.25.000
Producto: Mapa CLC escala 1:25.000 para el año 2026.
Cambio de cobertura del periodo 2023-2026, para la zona de estudio.</t>
  </si>
  <si>
    <t>De acuerdo a la propuesta de abordaje que genere el responsable directo - Producto: reunión o mesa de trabajo</t>
  </si>
  <si>
    <t>Estudio de monitoreo  y seguimiento sobre cambio de cobertura</t>
  </si>
  <si>
    <t>Inventarios forestales en el área de estudio</t>
  </si>
  <si>
    <t>Seguimiento a la información recolectada</t>
  </si>
  <si>
    <t>Meta: Realizar 1 informe de monitoreo y seguimiento a los cambios de la cobertura vegetal natural del área de jurisdicción del DADSA a escala detallada (1:25000) Parámetro de control:  Documento Técnico Unidad de medida: Número Cantidad:  1 Meta anual:  1 Indicador: (No. DT realizados / No. DT programados) *100</t>
  </si>
  <si>
    <t>Meta: Realizar 2  informe de monitoreo y seguimiento a los cambios de la cobertura vegetal natural del área de jurisdicción del DADSA a escala detallada (1:25000) Parámetro de control:  Documento Técnico Unidad de medida: Número Cantidad:  2 Meta anual:  1 Indicador: (No. DT realizados / No. DT programados) *100</t>
  </si>
  <si>
    <t>Meta: Realizar 3 informe de monitoreo y seguimiento a los cambios de la cobertura vegetal natural del área de jurisdicción del DADSA a escala detallada (1:25000) Parámetro de control:  Documento Técnico Unidad de medida: Número Cantidad:  3 Meta anual:  1 Indicador: (No. DT realizados / No. DT programados) *100</t>
  </si>
  <si>
    <t xml:space="preserve">Identificar los elementos a monitorear, que evidencien solución de la pérdida de conectividad; definir los diseños de monitoreo, presupuestos y temporalidad (frecuencia). 
Producto: Informe técnico de investigaciones_Documento de Monitoreo  del PNN Tayrona  </t>
  </si>
  <si>
    <t xml:space="preserve">Seguimiento y monitoreo de coberturas.
Producto: Informe Técnico </t>
  </si>
  <si>
    <t>3A8</t>
  </si>
  <si>
    <t xml:space="preserve">Gestionar la generación de conocimiento para formular e implementar  un sistema interinstitucional de alertas tempranas para prevenir la deforestación en el que se involucre la participación de la ciudadanía. </t>
  </si>
  <si>
    <t>1. Construir participativamente con base en los análisis de deforestación, un proyecto conjunto de alertas tempranas para prevenir la deforestación.
1.  Documento técnico de análisis de deforestación.
2. Documento técnico de propuesta de sistema de alertas tempranas de deforestación.</t>
  </si>
  <si>
    <t>Se realizara la coordinación con los actores competentes para iniciar las acciones que permitan involucrar a la ciudadanía en la implementación de un sistema de alertas tempranas. Para tal efecto desde la unidad de gestión del riesgo departamental se prestará el apoyo técnico requerido con personal capacitado.</t>
  </si>
  <si>
    <t>se llevaran a cabo reuniones y talleres con la comunidad para incentivarlos a comunicar a los entes con competencia cualquier novedad que puedan advertir en el asunto de deforestación. De esta forma aprovechar el conocimiento de la zona que tienen sus propios habitantes. Adicional a lo anterior, se incorporara al sistema de alertas tempranas departamental un componente ambiental que advierta a las entidades competentes la perdida de biodiversidad y deforestación</t>
  </si>
  <si>
    <t>con la experiencia acumulada se analizaran los resultados en la prevención de la deforestación y se analizaran las opciones para atacar la problemática.</t>
  </si>
  <si>
    <t>dependiendo de los avances del proceso, la gobernación considera que durante ese lapso la acción ya podría estar finiquitada. No obstante lo anterior, el ente territorial queda sujeto al desarrollo del proceso.</t>
  </si>
  <si>
    <t xml:space="preserve">Aporte en el diseño de un sistema  interinstitucional de alertas tempranas para prevenir la deforestación en el que se involucre la participación de la ciudadanía. 
Producto: Informe técnico </t>
  </si>
  <si>
    <t xml:space="preserve">Seguimiento al funcionamiento de un sistema  interinstitucional de alertas tempranas para prevenir la deforestación en el que se involucre la participación de la ciudadanía. 
Producto: Informe técnico </t>
  </si>
  <si>
    <t xml:space="preserve">Convenio para entrega de estaciones meteorológicas e hidroclimáticas pertenecientes al municipio de Ciénaga (Proyecto de cambio climático) a entidades encargadas del monitoreo de alertas tempranas de deforestación. 
Convenio para entrega de estaciones meteorológicas e hidroclimáticas pertenecientes al municipio de Ciénaga (Proyecto de cambio climático) a entidades encargadas del monitoreo de alertas tempranas de deforestación. 
PRODUCTO PARRA TODOS LOS AÑOS
Convenio para entrega de estaciones meteorológicas e hidroclimáticas pertenecientes al municipio de Ciénaga (Proyecto de cambio climático) a entidades encargadas del monitoreo de alertas tempranas de deforestación. </t>
  </si>
  <si>
    <t>Definición de alcances presupuestales del convenio</t>
  </si>
  <si>
    <t>un Profesional de apoyo</t>
  </si>
  <si>
    <t xml:space="preserve">el presupuesto varia dependiendo del porcentaje de ejecución y generación de la información.  </t>
  </si>
  <si>
    <t>Puebloviejo</t>
  </si>
  <si>
    <t>Aunar esfuerzo con la corporación Autónoma regional del magdalena para crear en el municipio la estrategia denominada Burbujas Ambientales de Control a la Deforestación con el apoyo del IDEAM,  el ejército de Colombia, la Policía Nacional,  la Fiscalía General de la Nación -CTI, Procuraduría General de la Nación, Parqués Nacionales Naturales y la Gobernación.. producto. informe técnico de seguimiento</t>
  </si>
  <si>
    <t xml:space="preserve">Revisar informe de deforestación del IDEAM y comparación últimos años comportamiento del municipio de Puebloviejo. producto. Documentos técnicos de control y seguimiento </t>
  </si>
  <si>
    <t>Aunar esfuerzo con la corporación autónoma y empresas privadas para brindar Capacitación de vigías ambientales que permitan brindar  alertas tempranas para prevenir  y evitar la deforestación en el municipio de Puebloviejo.                           Producto: vigía ambientales capacitado</t>
  </si>
  <si>
    <t>seguimiento y evaluación al  equipo interdisciplinario  de alertas tempranas para prevenir la deforestación en el municipio. Producto. Documentos técnicos de control y seguimiento</t>
  </si>
  <si>
    <t>seguimiento y evaluación a las estrategias  de alertas tempranas para prevenir la deforestación en el municipio. Producto. Documentos técnicos de control y seguimiento</t>
  </si>
  <si>
    <t xml:space="preserve">Sitio Nuevo </t>
  </si>
  <si>
    <t xml:space="preserve">En coordinación con las entidades que regulan el medio ambiente generar talleres de socialización a los principales actores del proceso de deforestación.
Producto: Documento técnico de acciones y compromisos.
</t>
  </si>
  <si>
    <t>Dentro de los compromisos adquiridos realizar talleres de socialización y procesos de vigilancia con la policía y las autoridades ambientales en las áreas afectadas.
Aplicar sanciones y acciones que conlleven de forma definitiva a evitar los procesos de deforestación en las áreas afectadas.
Producto: Focalización de áreas afectadas y actores que incidan en la deforestación.</t>
  </si>
  <si>
    <t>Mantener los talleres de socialización y procesos de vigilancia con la policía y las autoridades ambientales en las áreas afectadas.
Aplicar sanciones y acciones que conlleven de forma definitiva a evitar los procesos de deforestación en las áreas afectadas.
Producto: Informe técnico y de seguimiento para evitar reincidencias en las malas actuaciones.</t>
  </si>
  <si>
    <t>Determinar los resultados obtenidos con el fin establecer un balance positivo en cuanto a la erradicación definitiva de la deforestación.
Producto: Informe técnico, cuantitativo y cualitativo de las acciones realizadas en los periodos anteriores.</t>
  </si>
  <si>
    <t>Mantener los resultados obtenidos con el fin establecer un balance positivo en cuanto a la erradicación definitiva de la deforestación.
Producto: Informe técnico, cuantitativo y cualitativo de las acciones realizadas en los periodos anteriores y dejar enmarcadas a largo plazo las acciones registradas.</t>
  </si>
  <si>
    <t>Aunar esfuerzo con la corporación Autónoma regional de La Guajira para crear en el municipio la estrategia denominada Burbujas Ambientales de Control a la Deforestación con el apoyo del IDEAM,  el ejército de Colombia, la Policía Nacional,  la Fiscalía General de la Nación -CTI, Procuraduría General de la Nación, Parqués Nacionales Naturales y la Gobernación.. producto. informe técnico de seguimiento</t>
  </si>
  <si>
    <t xml:space="preserve">Revisar informe de deforestación del IDEAM y comparación últimos años comportamiento del municipio de Dibulla. producto. Documentos técnicos de control y seguimiento </t>
  </si>
  <si>
    <t>Aunar esfuerzo con la corporación autónoma y empresas privadas para brindar Capacitación de vigías ambientales que permitan brindar  alertas tempranas para prevenir  y evitar la deforestación en el municipio de Dibulla.                           Producto: vigía ambientales capacitado</t>
  </si>
  <si>
    <t>De acuerdo a la propuesta de abordaje que genere el responsable directo -Producto: reunión o mesa de trabajo</t>
  </si>
  <si>
    <t>Restaurción, protección y conservción de áreas estratégicas para la regulación hídrica</t>
  </si>
  <si>
    <t>Implementación de Redes de Vigías Rurales para la prevención de deforestación - Producto Taller</t>
  </si>
  <si>
    <t>Se deberá definir en el Plan de Acción vigente a 2022</t>
  </si>
  <si>
    <t>SAT para protección de los bosques.</t>
  </si>
  <si>
    <t>Fortalecimiento del SAT para protección de bosques</t>
  </si>
  <si>
    <t>Meta: Realizar 2 acciones para la reforestación y control de erosión por medio de la participación comunitaria, como una estrategia de Seguridad Social y Capacitación a la población vulnerada por los diferentes fenómenos sociales, políticos y ambientales ocurridos en Colombia (desplazados de la violencia, re-insertados, desempleados y damnificados, entre otros  Parámetro de control:  Documento Técnico Unidad de medida: Número Cantidad:  1 Meta anual:  1 Indicador: (No. DT realizados / No. DT programados) *100</t>
  </si>
  <si>
    <t>Meta: Realizar 4 acciones para la reforestación y control de erosión por medio de la participación comunitaria, como una estrategia de Seguridad Social y Capacitación a la población vulnerada por los diferentes fenómenos sociales, políticos y ambientales ocurridos en Colombia (desplazados de la violencia, re-insertados, desempleados y damnificados, entre otros  Parámetro de control:  Documento Técnico Unidad de medida: Número Cantidad:  2 Meta anual:  1 Indicador: (No. DT realizados / No. DT programados) *100</t>
  </si>
  <si>
    <t>Meta: Realizar 6 acciones para la reforestación y control de erosión por medio de la participación comunitaria, como una estrategia de Seguridad Social y Capacitación a la población vulnerada por los diferentes fenómenos sociales, políticos y ambientales ocurridos en Colombia (desplazados de la violencia, re-insertados, desempleados y damnificados, entre otros  Parámetro de control:  Documento Técnico Unidad de medida: Número Cantidad:  2 Meta anual:  1 Indicador: (No. DT realizados / No. DT programados) *100</t>
  </si>
  <si>
    <t>Actividad: aportar información técnica y científica sobre la deforestación.
Producto: Información suministrada</t>
  </si>
  <si>
    <t xml:space="preserve">
Prevenir y mitigar riesgos y atender eventos generados por fenómenos naturales e incendios forestales u otras situaciones de riesgo que afecten la gobernabilidad de las áreas protegidas. 
Producto:  Informe técnico</t>
  </si>
  <si>
    <t>Prevenir y mitigar riesgos y atender eventos generados por fenómenos naturales e incendios forestales u otras situaciones de riesgo que afecten la gobernabilidad de las áreas protegidas. 
Producto:  Informe técnico</t>
  </si>
  <si>
    <t>3A9</t>
  </si>
  <si>
    <t>Integrar en los planes de ordenamiento, la vocación de usos del suelo y las áreas destinadas para la conservación y protección de los mismos.</t>
  </si>
  <si>
    <t xml:space="preserve">1. Documentar técnicamente en el proyecto Plan de ordenamiento departamental POD,  la vocación de usos del suelo y las áreas destinadas para la conservación y protección.                                   1. Documento Técnico POD en su fase inicial (fase 1) que integre  la vocación de usos del suelo y las áreas destinadas para la conservación y protección.       </t>
  </si>
  <si>
    <t xml:space="preserve">1. Documentar técnicamente en el proyecto Plan de ordenamiento departamental POD,  la vocación de usos del suelo y las áreas destinadas para la conservación y protección.                                   1. Documento Técnico POD en su fase inicial (fase 2) que integre  la vocación de usos del suelo y las áreas destinadas para la conservación y protección.       </t>
  </si>
  <si>
    <t>Definición de usos del suelo y áreas de protección en Santa Marta 
Producto: DTS, Documento normativo POT</t>
  </si>
  <si>
    <t>incorporación de políticas, planes, programas y proyectos determinados dentro del plan maestro, en el proyecto de revisión y ajuste del POT
INFORMES TECNICOS DE RESULTADOS</t>
  </si>
  <si>
    <t>Control y seguimiento. 
INFORMES TECNICOS DE RESULTADOS</t>
  </si>
  <si>
    <t>Articulación del   EOT del municipio con el Plan Maestro
Producto: Documento técnico de articulación.</t>
  </si>
  <si>
    <t>seguimiento, evaluación  y ajustes al EOT
Producto: Documento técnico de seguimiento</t>
  </si>
  <si>
    <t>Dejar insertado en el ajuste del  EOT las acciones que conlleven a generar a nivel Municipal y en coordinación con lo establecido por las entidades que regulan la áreas protegidas del suelo.
Estas acciones deberán ser establecidas acordes a las determinantes ambientales suscritas por el POMCA.
Producto: Documento técnico de acciones y compromisos.</t>
  </si>
  <si>
    <t xml:space="preserve">Seguimiento a las actividades insertadas en el EOT y mantener los procesos de evaluación y ajustes.
Producto: Documento técnico de seguimiento, evaluación y ajuste. </t>
  </si>
  <si>
    <t>Insertar en el nuevo Plan de Ordenamiento EOT/PBOT  y las nuevas acciones o determinantes que arrojen los nuevos planes ambientales si así se presentaran
Producto: Documento técnico.</t>
  </si>
  <si>
    <t xml:space="preserve">Revisar y ajustar junto con la corporación autónoma regional de la Guajira, el Plan básico de ordenamiento territorial a fin de definir las áreas destinadas para la conservación y la vocación de uso de suelo </t>
  </si>
  <si>
    <t>realizar seguimiento al plan básico de ordenamiento territorial frente a las  áreas destinadas para la conservación y la vocación de uso de suelo.                                 Producto. Informe técnico de control y seguimiento</t>
  </si>
  <si>
    <t>3A10</t>
  </si>
  <si>
    <t>Gestionar la generación de conocimiento que permita identificar corredores biológicos estratégicos con relación al flujo genético y la conectividad en el área de estudio del Plan maestro, involucrando la mayor parte de ecosistemas importantes para la conectividad, y articularlos como determinantes ambientales con los instrumentos de ordenamiento que correspondan</t>
  </si>
  <si>
    <t>Identificación e inclusión de corredores biológicos en el proceso de actualización del POT Santa Marta
Producto: DTS, Documento normativo POT</t>
  </si>
  <si>
    <t>Costos incluidos en el presupuesto  3A9</t>
  </si>
  <si>
    <t>Formulación y adopción del POMCA SZH 1501 - Producto informe técnico</t>
  </si>
  <si>
    <r>
      <t xml:space="preserve">Meta cumplida. Formulación y adopción del POMCA SZH 1501 - Producto: Informe técnico. SZH 1501: https://www.corpamag.gov.co/archivos/resoluciones/Resol_690-2019.pdf
Link de descarga POMCA: </t>
    </r>
    <r>
      <rPr>
        <u/>
        <sz val="11"/>
        <color rgb="FF1155CC"/>
        <rFont val="Arial"/>
        <family val="2"/>
      </rPr>
      <t>https://www.corpamag.gov.co/index.php/es/proceso-pomcas/documentacion-pomcas</t>
    </r>
  </si>
  <si>
    <t>Diagnostico en ecosistemas estratégicos que permitan identificar corredores de interés en el área de estudio.                         -documento diagnostico con su respectiva cartografía.</t>
  </si>
  <si>
    <t>Meta: Proyecto formulado y gestionado que permita identificar corredores biológicos estratégicos para el flujo genético y la conectividad en el área de estudio del Plan Maestro Parámetro de control: Documento Técnico Unidad de Medida: Número Cantidad: 1 Indicador: (No. DT realizados / No. DT programados)*100</t>
  </si>
  <si>
    <t xml:space="preserve">Desarrollar  las estrategias de investigación y portafolio de investigación que contribuyan al establecimiento de portafolio. 
Producto: Documento portafolio. 
</t>
  </si>
  <si>
    <t xml:space="preserve">Desarrollar  las estrategias de investigación y portafolio de investigación que contribuyan al establecimiento de portafolio. 
Producto: Informe técnico que contenga el avance de las investigaciones </t>
  </si>
  <si>
    <t>Se adelantara la planificación de los corredores con lo que se ha cubierto en los talleres y presupuesto de la actividad 3A6
SIG donde figura el diseño de los corredores ha ser implementados</t>
  </si>
  <si>
    <t>3A11</t>
  </si>
  <si>
    <t>Controlar y regular las expansiones urbana y  agropecuaria a través del seguimiento y monitoreo frecuente y permanente.</t>
  </si>
  <si>
    <t>Controlar y regular las expansiones urbana y  agropecuaria en Santa Marta
Producto: Expediente municipal</t>
  </si>
  <si>
    <t xml:space="preserve">Control y seguimiento. 
INFORME DE CONTROLY SEGUIMIENTO. </t>
  </si>
  <si>
    <t>Controlar y regular la expansión la frontera agrícola y el uso del suelo urbano, mediante el EOT
Producto: Informe técnico</t>
  </si>
  <si>
    <t>El presupuesto esta incluido en la acción 3A9</t>
  </si>
  <si>
    <t>Acciones a través de la oficina de Prospectiva Estratégica y Desarrollo Territorial en cuanto a controlar y regulara el uso del suelo acorde a lo estipulado en el EOT.
Y donde sea necesario solicitar acompañamiento de la Policía Nacional.
Producto: Informe técnico que contenga la focalización de las áreas afectadas y los actores puntuales .</t>
  </si>
  <si>
    <t>Crear dentro de la  oficina de Prospectiva Estratégica y Desarrollo Territorial el área de control urbano que regule y controle  el uso del suelo acorde a lo estipulado en el EOT.
Y donde sea necesario solicitar acompañamiento de la Policía Nacional.
Producto: Generar un plan de sanciones a los incidentes.</t>
  </si>
  <si>
    <t>Mantener Acciones a través de la oficina de Prospectiva Estratégica y Desarrollo Territorial en cuanto a controlar y regulara el uso del suelo acorde a lo estipulado en el EOT.
Y donde sea necesario solicitar acompañamiento de la Policía Nacional.
Producto: Informe permanente de gestión y control.</t>
  </si>
  <si>
    <t>No se requiere presupuesto dado que son acciones con empleados y contratistas de la Administración.</t>
  </si>
  <si>
    <t xml:space="preserve">realizar seguimiento al plan básico de ordenamiento territorial con el fin de Controlar y regular las expansiones urbana y  agropecuaria.                                         Producto. Documento técnico de seguimiento y control </t>
  </si>
  <si>
    <t xml:space="preserve">realizar seguimiento al plan básico de ordenamiento territorial con el fin de Controlar y regular las expansiones urbana y  agropecuaria.                                               Producto. Documento técnico de seguimiento y control </t>
  </si>
  <si>
    <t>3A12</t>
  </si>
  <si>
    <t>Desarrollar un proyecto de catastro multipropósito en los municipios costeros del área de estudio del Plan Maestro.</t>
  </si>
  <si>
    <t>Catastro Multipropósito rural de Santa Marta
Producto: Informe técnico Cartografía</t>
  </si>
  <si>
    <t>Convenio IGAC, Supernotariado, Distrito, DNP</t>
  </si>
  <si>
    <t xml:space="preserve">Formulación del proyecto
CREACION DEL CATASTRO MULTIPROPOSITO. </t>
  </si>
  <si>
    <t xml:space="preserve">Implementación del catastro multipropósito. </t>
  </si>
  <si>
    <t xml:space="preserve">Participar en escenarios de socialización e implementación del proyecto catastro multipropósito convocados por la entidad encargada.
Producto: Informe técnico de participación </t>
  </si>
  <si>
    <t>Iniciar un proceso en coordinación con el IGAC de la actualización catastral del Municipio.
Producto: Documento técnico de compromisos y acciones.</t>
  </si>
  <si>
    <t>De darse la actualización catastral con una base de datos dar a conocer a sus propietarios el uso permitido en cada uno de los predios y además establecer los pagos de impuestos prediales que ayuden a una inversión en los planes de protección, control y vigilancia especialmente en las áreas protegidas y en las afectadas por el mal uso de los recursos naturales.
Producto: Documento técnico de participación como una herramienta que incluya aspectos físicos como la ubicación, individualización, georreferenciación y linderos; económicos que reflejen la condición física de los predios y su comportamiento en el mercado inmobiliario; jurídicos como la información de tenedores, ocupantes, poseedores y propietarios); y una actualización y conservación continuas</t>
  </si>
  <si>
    <t>De darse la actualización catastral con una base de datos dar a conocer a sus propietarios el uso permitido en cada uno de los predios y además establecer los pagos de impuestos prediales que ayuden a una inversión en los planes de protección, control y vigilancia especialmente en las áreas protegidas y en las afectadas por el mal uso de los recursos naturales.
Producto: Formalización de la información Geocatastral y de registro de los predios actualizados.</t>
  </si>
  <si>
    <t>Con la actualización catastral y una base de datos dar a conocer a sus propietarios el uso permitido en cada uno de los predios y además establecer los pagos de impuestos prediales que ayuden a una inversión en los planes de protección, control y vigilancia especialmente en las áreas protegidas y en las afectadas por el mal uso de los recursos naturales.
Producto: Base de datos actualizada de los predios con fines inmobiliarios y de organización para cobro de impuestos.</t>
  </si>
  <si>
    <t>Con la actualización catastral y una base de datos dar a conocer a sus propietarios el uso permitido en cada uno de los predios y además establecer los pagos de impuestos prediales que ayuden a una inversión en los planes de protección, control y vigilancia especialmente en las áreas protegidas y en las afectadas por el mal uso de los recursos naturales.
Producto: Producto: Base de datos actualizada de los predios con fines inmobiliarios y de organización para cobro de impuestos.</t>
  </si>
  <si>
    <t>Aunar esfuerzo con la Agencia Nacional de Tierra, Instituto Geográfico Agustín Codazzi y el municipio de Dibulla para desarrollar un proyecto de catastro multipropósito.                             Producto: catastro multipropósito se está implementando</t>
  </si>
  <si>
    <t>seguimiento, ajuste  y evaluación de  actividades de  Catastro multipropósito. Producto Documentos técnicos de control y seguimiento</t>
  </si>
  <si>
    <t>Creación de un sistema de información actualizado y completo; que incluya la identificación de la tenencia de las tierras, adecuada para el cálculo de los predios, un conocimiento de los mercados inmobiliarios y una articulación entre el catastro y el registro. producto. Documentos técnicos de control y seguimiento</t>
  </si>
  <si>
    <t>revisión y ajuste al sistema de información actualizado y completo; que incluya la identificación de la tenencia de las tierras, adecuada para el cálculo de los predios, un conocimiento de los mercados inmobiliarios y una articulación entre el catastro y el registro. producto. Documentos técnicos de control y seguimiento</t>
  </si>
  <si>
    <t>seguimiento al sistema de información actualizado y completo; que incluya la identificación de la tenencia de las tierras, adecuada para el cálculo de los predios, un conocimiento de los mercados inmobiliarios y una articulación entre el catastro y el registro. producto Documentos técnicos de control y seguimiento</t>
  </si>
  <si>
    <t>3A13</t>
  </si>
  <si>
    <t>Establecer los límites de las áreas a destinar para desarrollo agropecuario en el área de estudio del Plan maestro, de acuerdo con la vocación de usos del suelo.</t>
  </si>
  <si>
    <t>Identificación e inclusión de zonas para desarrollo agropecuario en el proceso de actualización del POT Santa Marta
Producto: DTS, Documento normativo POT</t>
  </si>
  <si>
    <t>Identificar y establecer las zonas dentro del proyecto de revisión y ajuste POT - 
MAPAS DE ZONAS HOMOGENEAS</t>
  </si>
  <si>
    <t xml:space="preserve">Control y seguimiento. </t>
  </si>
  <si>
    <t>Actividad articulada con la acción 3A9</t>
  </si>
  <si>
    <t>Presupuesto incluido en la acción 3A9</t>
  </si>
  <si>
    <t>Basado en las determinantes ajustadas en el EOT a través de la Secretaría de Prospectiva Estratégica y Desarrollo Territorial socializar en talleres de trabajo con la comunidad y propietarios los limites de la áreas destinadas para el desarrollo agropecuario.
Producto: : Documento técnico de compromisos y acciones.</t>
  </si>
  <si>
    <t>Mantener control y vigilancia de los limites establecidos en el EOT a través de la Secretaría 
Producto: Documento técnico de programa de control y vigilancia.</t>
  </si>
  <si>
    <t>Mantener control y vigilancia de los limites establecidos en el EOT a través de la Secretaría de Prospectiva Estratégica y Desarrollo Territorial.
Producto: Documento técnico de programa de control y vigilancia.</t>
  </si>
  <si>
    <t>Mantener control y vigilancia de los limites establecidos en el EOT a través de la Secretaría de Prospectiva Estratégica y Desarrollo Territorial. 
Producto: Documento técnico de programa de control y vigilancia.</t>
  </si>
  <si>
    <t xml:space="preserve">Articular el plan básico de ordenamiento territorial con el plan maestro afín de definir los limites de las áreas para el desarrollo agropecuario.                                      Documentos técnicos de control y seguimiento </t>
  </si>
  <si>
    <t xml:space="preserve">seguimiento y ajuste al plan básico de ordenamiento territorial según áreas destinadas para el desarrollo agropecuario.               Documentos técnicos de control y seguimiento </t>
  </si>
  <si>
    <t>3A14</t>
  </si>
  <si>
    <t>Gestionar la generación de conocimiento que permita el diseño e implementación de programas de restauración en ecosistemas marino costeros al interior y en la zona de  influencia del PNNT</t>
  </si>
  <si>
    <t>Meta: Proyecto formulado y gestionado que permita el diseño e implementación de programas de restauración en ecosistemas marino costeros al interior y en la zona de  influencia del PNNT Parámetro de control: Documento Técnico Unidad de Medida: Número Cantidad: 1 Indicador: (No. DT realizados / No. DT programados)*100</t>
  </si>
  <si>
    <t xml:space="preserve">Implementar  estrategias  de restauración en el PNN Tayrona
Producto: Informe técnico
</t>
  </si>
  <si>
    <t xml:space="preserve">Asesoría técnica para la elaboración de un documento con recomendaciones para el diseño e implementación de programas de restauración en ecosistemas marinos y costeros al interior y en l a zona de influencia del PNNT
Producto: 
Registro de asistencia a las sesiones de trabajo para la asesoría técnica a PNNT en el documento de recomendaciones para el diseño del programa de restauración
</t>
  </si>
  <si>
    <t>Implementarción de acciones de restauración de ecosistemas marino-costeros</t>
  </si>
  <si>
    <t>4A</t>
  </si>
  <si>
    <t xml:space="preserve">Declarar la zona Amortiguadora del PNN Tayrona </t>
  </si>
  <si>
    <t>4A1</t>
  </si>
  <si>
    <t>Las entidades con competencia deberán generar insumos técnicos y jurídicos para la formulación del decreto reglamentario de la zona amortiguadora del PNNT ante la Dirección de Bosques, Biodiversidad y Servicios Ecosistémicos del MADS.</t>
  </si>
  <si>
    <t>Mesas técnicas para la incorporación de la zona de amortiguación en el POT de Santa Marta
Producto: Informe técnico, actas de reuniones</t>
  </si>
  <si>
    <t>Convocar a mesa de trabajo para  analizar la propuesta de lineamientos técnico-jurídicos para las zonas amortiguadoras expedidos por el MADS y sus implicaciones sobre la propuesta de zona amortiguadora del PNN Tayrona elaborada previamente por la entidad
Producto: Acta de reunión</t>
  </si>
  <si>
    <t xml:space="preserve">Analisis de la normatividad relacionada con las zonas amortiguadoras para elaboración de un documento base para convocar a la mesa de trabajo
POT de Santa Marta concertado ambientalmente mediante Resolución No. 4747 de octubre 25 de 2019, donde plantearon conectividades ecológicas, tanto continentales como marinas. </t>
  </si>
  <si>
    <t xml:space="preserve">Participar en espacios generados por la dirección de Bosques, Biodiversidad y Servicios Ecosistémicos del MADS en la formulación del decreto reglamentario de la zona amortiguadora del PNNT. 
Producto: Informe Técnico 
</t>
  </si>
  <si>
    <t xml:space="preserve">Generar insumos técnicos y jurídicos de los criterios de Ordenamiento pesquero para la formulación del decreto reglamentario de la zona amortiguadora del PNNT
Producto: Informe Técnico 
</t>
  </si>
  <si>
    <t>4A2</t>
  </si>
  <si>
    <t>Realizar e identificar una propuesta de zona amortiguadora que cubra las necesidades del área protegida y que involucre en su construcción, la participación de las entidades competentes. </t>
  </si>
  <si>
    <t xml:space="preserve">Analisis de la normatividad relacionada con las zonas amortiguadoras para elaboración de un documento base para convocar a la mesa de trabajo
</t>
  </si>
  <si>
    <t xml:space="preserve">Identificar los sectores del PNNT, que cumple con los criterios de zonas amortiguadoras. Acción sujeta al acto administrativo de la expedición del decreto reglamentario
Producto: sitios identificados 
</t>
  </si>
  <si>
    <t xml:space="preserve">Identificar los sectores del PNNT, que cumple con los criterios de zonas amortiguadoras. Acción sujeta al acto administrativo de la expedición del decreto reglamentario
Producto: sitios identificados 
</t>
  </si>
  <si>
    <t>4A3</t>
  </si>
  <si>
    <t>Declarar la zona amortiguadora para el PNN Tayrona, de acuerdo con el Artículo 16 del Decreto 3570 de 2011.</t>
  </si>
  <si>
    <t>MADS</t>
  </si>
  <si>
    <t xml:space="preserve">SE REALIZARA EVALUACION POR VIA DE ACTO ADMINISTRATIVO DE LOS INSUMOS Y LA PROPUESTA ´RESENTADA POR PARQUES NACINOALES NATURALES Y CORPAMAG PARA LA DECLARATORIA DE LA ZONA AMORTIGUADORA DEL PNNT, LA CUAL EFECTUARA DURANTE LA EJECUCION DEL PLAN MAESTRO. SOLO ASI PROCEDEREMOS ASUMIR EL COMPROMISO.// PARA ESTA ACTIVIDAD NO SE ESTABLECERA COMPROMISOS DE TIEMPOS - DURANTE LA EJECUCION DEL PLAN MAESTRO </t>
  </si>
  <si>
    <t xml:space="preserve">EVALUANCIÓN POR VÍA DE ACTO ADMINISTRATIVO. PRODUCTO: ACTO ADMINSTRATIVO </t>
  </si>
  <si>
    <t>DICHA EVALUACIÓN SE REALIZARÁ POR PARTE DE LOS FUNCIONARIOS Y ASESORES DEL MINISTERIO DE AMBIENTE Y DESARROLLO SOSTENIBLE.</t>
  </si>
  <si>
    <t>5A</t>
  </si>
  <si>
    <t>Diseñar e implementar estrategias que permitan obtener una adecuada integración y compatibilidad entre los instrumentos de ordenamiento territorial y ambiental del área de estudio del plan maestro.</t>
  </si>
  <si>
    <t>5A1</t>
  </si>
  <si>
    <t>Incluir en los instrumentos de planificación territorial y ambiental, acciones que permitan mitigar o atender las presiones externas identificadas en el plan de manejo del PNN Tayrona</t>
  </si>
  <si>
    <t>El plan de desarrollo actual tiene un eje de protección al medio ambiente. No obstante lo anterior, se incluirán acciones mas especificas para atender las presiones externas sobre el área de estudio.</t>
  </si>
  <si>
    <t xml:space="preserve">se realizara la actualización del instrumento de planificación para incluir acciones que permitan mitigar las presiones externas </t>
  </si>
  <si>
    <t>Con la experiencia acumulada se continuara en la actualización del instrumento de planificación en la que se incluyan mas acciones</t>
  </si>
  <si>
    <t>En el desarrollo de los instrumentos de planificación se incluirá un componente ambiental y acciones que atiendan la problemática planteada.</t>
  </si>
  <si>
    <t>1. Documentar técnicamente dentro del POD, acciones de mitigación y atención de presiones   externas identificadas en el plan de manejo del PNN Tayrona.      1. Documento técnico POD que  incluya acciones de mitigación y atención de presiones   externas identificadas en el plan de manejo del PNN Tayrona.</t>
  </si>
  <si>
    <t>Identificación e inclusión de instrumentos de planificación territorial y ambiental, acciones que permitan mitigar o atender las presiones externas identificadas en el plan de manejo del PNN Tayrona en el proceso de actualización del POT Santa Marta
Producto: DTS, Documento normativo POT</t>
  </si>
  <si>
    <t xml:space="preserve">incluir las acciones de mitigación a presiones externas dentro del proyecto de revisión y ajuste POT
COMPONENTE DEL PMT INCLUIDO DENTRO DEL POT
</t>
  </si>
  <si>
    <t>actualización de los instrumentos de planificación para incluir las acciones que permitan mitigar o atender las presiones externas identificadas en el plan de manejo del PNN Tayrona  
Producto informe técnico de actualización</t>
  </si>
  <si>
    <t>Incluir las acciones de mitigación a presiones externas dentro del proyecto de revisión y ajuste del EOT que conlleven a recuperar los recursos hidrobiológicos (peces, moluscos y crustáceos).
Producto: Documento técnico de acciones y compromisos.</t>
  </si>
  <si>
    <t>Mantener las acciones de mitigación a presiones externas dentro del proyecto de revisión y ajuste del EOT que conlleven a recuperar los recursos hidrobiológicos (peces, moluscos y crustáceos).
Producto: Documento técnico de acciones de evaluación, seguimiento y control.</t>
  </si>
  <si>
    <t>Realizar ajustes de l as acciones de mitigación a presiones externas dentro del proyecto de revisión y ajuste del EOT que conlleven a recuperar los recursos hidrobiológicos (peces, moluscos y crustáceos).
Producto: Documento técnico de acciones de evaluación, seguimiento y control.</t>
  </si>
  <si>
    <t>A través de la  secretaria de Planeación municipal socialice acciones del plan de manejo del PNN Tayrona  con el concejo municipal y el Consejo territorial de planeación                                           producto.  Acciones del plan de manejo del PNN Tayrona incluida en el plan de desarrollo</t>
  </si>
  <si>
    <t xml:space="preserve">formulación del  plan de desarrollo  municipal 2020-2024  articulado con el plan de manejo del PNN Tayrona . Producto. Plan de desarrollo 2020-2024 formulado </t>
  </si>
  <si>
    <t>revisión de metas del plan de desarrollo articulado con el plan de Manejo del PNN Tayrona. Producto. Documentos técnicos de control y seguimiento</t>
  </si>
  <si>
    <t>seguimiento  y evaluación al plan de desarrollo municipal articulado con el plan de manejo del PNN Tayrona.producto.Documentos técnicos de control y seguimiento</t>
  </si>
  <si>
    <t>seguimiento  y evaluación al plan de desarrollo municipal articulado con el plan de manejo del PNN Tayrona. Producto.Documentos técnicos de control y seguimiento</t>
  </si>
  <si>
    <t>POMCA/POMIUAC - informe técnico</t>
  </si>
  <si>
    <t>Se cuenta con el POMCA adoptado mediante Resolución de adopción 690 del 11 de marzo de 2019. Link de descarga: https://www.corpamag.gov.co/archivos/resoluciones/Resol_690-2019.pdf
En el Plan de Acción Institucional 2020-2023 se incluyó la ejecución del POMCA mediante la actividad "4.1.4 Implementar Planes Operativos de los POMCA adoptados en el departamento"</t>
  </si>
  <si>
    <t>Ejecución del POMCA SZH 1501 y POMIUAC VNSNSM</t>
  </si>
  <si>
    <t>De acuerdo a presupuesto del POMCA y POMIUAC proyectado</t>
  </si>
  <si>
    <t>Programas de educación ambiental, programas de reconversión e incentivos</t>
  </si>
  <si>
    <t>Asesorar a los municipios en la incorporación de acciones de reducción de la presión de las áreas protegidas</t>
  </si>
  <si>
    <t>Meta: Plan de Acción del DADSA revisado y ajustado a las presiones externas identificadas en el Plan de Manejo del PNN Tayrona Parámetro de control: Documento Técnico Unidad de Medida: Número Cantidad: 1 Meta anual:  1 Indicador:  (No. DT realizados / No. DT programados)*100</t>
  </si>
  <si>
    <t>Meta: Plan de Acción del DADSA revisado y ajustado a las presiones externas identificadas en el Plan de Manejo del PNN Tayrona Parámetro de control: Documento Técnico Unidad de Medida: Número Cantidad: 2 Meta anual:  1 Indicador:  (No. DT realizados / No. DT programados)*100</t>
  </si>
  <si>
    <t>Meta: Plan de Acción del DADSA revisado y ajustado a las presiones externas identificadas en el Plan de Manejo del PNN Tayrona Parámetro de control: Documento Técnico Unidad de Medida: Número Cantidad: 3 Meta anual:  1 Indicador:  (No. DT realizados / No. DT programados)*100</t>
  </si>
  <si>
    <t>5A2</t>
  </si>
  <si>
    <t>Fomentar e implementar los POMCAS del área de estudio </t>
  </si>
  <si>
    <t xml:space="preserve">Implementación del Plan Operativo de los POMCAS SZH 1501 río piedras manzares y otros directos al caribe y ciénaga grande de santa marta NSS 2906-01 </t>
  </si>
  <si>
    <t xml:space="preserve">Ejecución del POMCA SZH 1501 </t>
  </si>
  <si>
    <t>Formulación del POMCA del rio Palomino</t>
  </si>
  <si>
    <t>Seguimiento y evaluación al POMCA del rio ancho y otros directos al Caribe y el POMCA del rio Palomino</t>
  </si>
  <si>
    <t xml:space="preserve">Generar insumos como apoyo a la implementación de los Planes  de Ordenamiento y Manejo de Cuencas -POMCA del área de estudio.
Producto: Informe Técnico </t>
  </si>
  <si>
    <t>5A3</t>
  </si>
  <si>
    <t>Realizar la revisión y actualización de los POT- EOT en los términos de la ley</t>
  </si>
  <si>
    <t>revisión y actualización del POT Santa Marta
Producto: DTS, Documento normativo POT</t>
  </si>
  <si>
    <t>Aprobación del proyecto de revisión y ajuste del POT (Actualmente en ejecución)
DOCUMENTO POT ACTUALIZADO</t>
  </si>
  <si>
    <t>571.484.098 (POT) + 57.148.560 interventoría.</t>
  </si>
  <si>
    <t>Actualmente se viene realizando revisión y actualización del EOT implementando Unidades de Planificación Rural que ayudaran a regular el uso del suelo en a cada uno de las áreas sectorizadas para estas unidades.
Producto: Documento técnico de revisión, ajuste y actualización.</t>
  </si>
  <si>
    <t>Aplicar la normatividad que se encuentre vigente.
Producto: Documento técnico de control y vigilancia.</t>
  </si>
  <si>
    <t>Actualizar el EOT dentro de los parámetros de Ley.
Producto: Documento técnico.</t>
  </si>
  <si>
    <t xml:space="preserve">Informar al consultor sobre plan de manejo del área protegida PNN Tayrona.                                                    Producto. Acciones del plan de manejo del PNN Tayrona incluida en el EOT. Producto. Esquema de Ordenamiento formulado </t>
  </si>
  <si>
    <t>seguimiento y evaluación  al esquema de ordenamiento territorial articulado con el plan de manejo del PNN Tayrona. Producto. Documentos técnicos de control y seguimiento</t>
  </si>
  <si>
    <t>Revisión del componente ambiental del POT entregado por los entes territoriales en jurisdicción del Plan Maestro - informe técnico</t>
  </si>
  <si>
    <t xml:space="preserve">Reunión Concertación ambiental  del POT de Santa Marta mediante Acta de concertación y Resolución No. 4747 de octubre 25 de 2019.
Requerimiento mediante oficios a los PBOT de Ciénaga, Aracataca y Fundación. </t>
  </si>
  <si>
    <t>Revisión del componente ambiental del POT entregado por los entes territoriales en jurisdicción del Plan Maestro  - informe técnico</t>
  </si>
  <si>
    <t>Asesoría, asistencia y apoyo en la revisión de los POT</t>
  </si>
  <si>
    <t>Seguimiento a la ejecución de los asuntos ambientales de los POT</t>
  </si>
  <si>
    <t xml:space="preserve">Generar insumos técnicos  que aporten a la revisión y actualización de  los instrumentos de Planificación  y ordenamiento (POT-EOT)   
Producto:  Informe Técnico </t>
  </si>
  <si>
    <t xml:space="preserve">Generar insumos técnicos  que aporten a la revisión y actualización de  los instrumentos de Planificación  y ordenamiento (POT-EOT)   
Producto:  Informe Técnico 
</t>
  </si>
  <si>
    <t>5A4</t>
  </si>
  <si>
    <t>Articular el plan de manejo del área protegida PNN Tayrona, con la formulación, revisión y actualización de los instrumentos de planificación territorial y ambiental.</t>
  </si>
  <si>
    <t xml:space="preserve">1. Formulación de un documento técnico POD  que se encuentre revisado y actualizado y articulado al  plan de manejo del área protegida PNN Tayrona.        1. Documento técnico POD  revisado y actualizado y articulado al  plan de manejo del área protegida PNN Tayrona.  </t>
  </si>
  <si>
    <t xml:space="preserve">El plan de desarrollo actual tiene un eje de protección al medio ambiente. No obstante lo anterior, se incluirán acciones mas especificas para atender las presiones externas sobre el área de estudio. </t>
  </si>
  <si>
    <t>El próximo plan de desarrollo incluirá acciones mas especificas que se articulen con el plan maestro del PNN Tayrona</t>
  </si>
  <si>
    <t>El instrumento de planificación incluirá nuevas acciones para articular en la protección del PNN Tayrona.</t>
  </si>
  <si>
    <t>Con la experiencia acumulada el plan de desarrollo deberá continuar en la articulación de las acciones que permitan cumplir las meta de protección.</t>
  </si>
  <si>
    <t>A diez años, el instrumento de planificación deberá continuar en la articulación de acciones que permitan cumplir con el propósito de conservación.</t>
  </si>
  <si>
    <t>Presentación del plan maestro PNN para incorporación al proyecto de revisión y ajuste del POT
COMPONENTE INCLUIDO DENTRO DEL POT</t>
  </si>
  <si>
    <t xml:space="preserve">Incorporar acciones que permitan visibilizar los determinantes ambientales en los instrumentos de planificación territorial, en coordinación con las demás entidades
Productos: Informe  técnico </t>
  </si>
  <si>
    <t xml:space="preserve">Articular acciones que permitan visibilizar los determinantes ambientales en los instrumentos de planificación territorial, en coordinación con las demás entidades
Productos: Informe  técnico </t>
  </si>
  <si>
    <t>Articular  las estrategias y los instrumentos que regulen, vigilen y controlen La conectividad ecológica y que sea utilizada como herramienta de ordenamiento  territorial y ambiental.
Producto: Documento técnico de acciones y compromisos.</t>
  </si>
  <si>
    <t>Mantener las estrategias y los instrumentos que regulen, vigilen y controlen La conectividad ecológica y que sea utilizada como herramienta de ordenamiento  territorial y ambiental.
Producto: socialización, divulgación por medio de talleres, charlas a los actores directos y comunidad en general.</t>
  </si>
  <si>
    <t>Actualizar las estrategias y los instrumentos que regulen, vigilen y controlen La conectividad ecológica y que sea utilizada como herramienta de ordenamiento  territorial y ambiental.
Producto: socialización, divulgación por medio de talleres, charlas a los actores directos y comunidad en general.</t>
  </si>
  <si>
    <t>Articular el  plan de manejo del área protegida PNN Tayrona con el plan indicativo y el sistema de manejo ambiental municipal (SIGAM).                                             Producto. Acciones del plan de manejo del PNN Tayrona incluida en el Plan indicativo y sistema de Gestión ambiental municipal</t>
  </si>
  <si>
    <t>ajuste del nuevo plan indicativo y seguimiento de sistema de gestión ambiental municipal. Producto. Documentos técnicos de control y seguimiento</t>
  </si>
  <si>
    <t>seguimiento y evaluación del plan indicativo y el sistema de gestión ambiental municipal articulado con el plan de manejo PNN Tayrona. Producto. Documentos técnicos de control y seguimiento</t>
  </si>
  <si>
    <t>Se abordará en cuanto se conozca el PMA del Parque que en este momento esta siendo modificado por PNN.</t>
  </si>
  <si>
    <t>Integración del plan de manejo del área protegida PNN Tayrona con todos los instrumentos a través de una consultoría.</t>
  </si>
  <si>
    <t>Meta: Plan de manejo del área protegida PNN revisado y articulado con las determinantes ambientales en el área de jurisdicción del DADSA Parámetro de control: Documento Técnico Unidad de Medida: Número Cantidad: 1 Meta anual:  1 Indicador:  (No. DT realizados / No. DT programados)*100</t>
  </si>
  <si>
    <t xml:space="preserve">Incorporar acciones tendientes a la conservación in situ  del PNNT en los instrumentos de Planificación  y ordenamiento (POT-EOT)  
Producto:  Instrumento de Planificación y Ordenamiento 
</t>
  </si>
  <si>
    <t xml:space="preserve">Generar insumos técnicos relacionados con acciones tendientes a la conservación in situ  del PNNT en  la actualización de los instrumentos de Planificación  y ordenamiento (POT-EOT)   
Producto:  Informe Técnico </t>
  </si>
  <si>
    <t xml:space="preserve">Participar en espacios  técnicos relacionados con la  actualización de los instrumentos de Planificación  y ordenamiento (POT-EOT)   
Producto:  Informe Técnico </t>
  </si>
  <si>
    <t xml:space="preserve">Incorporar acciones tendientes a la conservación in situ  del PNNT en los instrumentos de Planificación  y ordenamiento (POT-EOT)  
Producto:  Instrumento de Planificación y Ordenamiento </t>
  </si>
  <si>
    <t>6A</t>
  </si>
  <si>
    <t>Determinar, caracterizar y mitigar el riesgo de incendios forestales que se puedan generar en los municipios costeros del área de estudio del plan maestro por causas naturales y antrópicas.</t>
  </si>
  <si>
    <t>6A1</t>
  </si>
  <si>
    <t>Realizar campañas preventivas en tiempos de sequia </t>
  </si>
  <si>
    <t>1.  Realizar dos talleres por municipio (Sitio Nuevo, pueblo viejo y Ciénaga)talleres preventivos de incendios forestales en conjunto con miembros de los comités municipales de gestión de riesgo.
1. Campañas y talleres preventivos en época seca.</t>
  </si>
  <si>
    <t>A través de la unidad de gestión del riesgo departamental se prestara apoyo técnico con personal capacitado para la realización de campañas preventivas en acompañamiento a los demás entes con competencia. Se efectuara una campaña anual.</t>
  </si>
  <si>
    <t>Campaña de prevención de incendios forestales
Producto: Informe técnico</t>
  </si>
  <si>
    <t>1ra campaña preventiva 
INFORMES DE CAMPAÑAS REALIZADAS</t>
  </si>
  <si>
    <t>replicas y seguimiento de campañas preventivas
INFORMES DE CAMPAÑAS REALIZADAS</t>
  </si>
  <si>
    <t>Actualizar  el plan de ahorro y uso eficiente del agua y articular con el Plan Maestro.                                                                                  Incluir campana de socialización en el plan general de asistencia técnica agropecuaria.                       Producto. plan de Ahorro actualizado y articulado con el Plan Maestro y Campesinos capacitado en uso eficiente del agua</t>
  </si>
  <si>
    <t>Seguimiento y evaluación  del plan de ahorro y uso eficiente del agua y articular con el Plan Maestro.                                                                                  Incluir campana de socialización en el plan general de asistencia técnica agropecuaria.                       Producto.  Documentos técnicos de control y seguimiento</t>
  </si>
  <si>
    <t>verificación de cumplimiento de actividades del plan de uso eficiente y ahorro y plan general de asistencia técnica municipal. Producto. Documentos técnicos de control y seguimiento</t>
  </si>
  <si>
    <t>seguimiento y evaluación del plan de uso eficiente y ahorro y plan general de asistencia técnica municipal articulado con el plan de manejo PNN Tayrona. Producto. Documentos técnicos de control y seguimiento</t>
  </si>
  <si>
    <t xml:space="preserve"> Caracterización general del escenario de riesgo por sequía.
Producto: Plan Municipal de Gestión de Riesgo de Desastres. (Documento técnico Ya elaborado y aprobado por el Concejo municipal) Presupuesto año 2017</t>
  </si>
  <si>
    <t>Socialización y puesta en marcha el PMRD del cual se tienen la acciones definidas en cuanto a la mitigación del riesgo de incendios forestales, además la creación del Cuerpo de Bomberos Municipal el cual tiene como programa la realización de talleres y socialización de sus acciones a nivel rural y urbano.
Producto: Talleres de socialización, uso racional del agua y su captación en épocas de lluvia para su uso en tiempos de sequía.</t>
  </si>
  <si>
    <t>Mantener las estrategias y los instrumentos que regulen, vigilen y control de los riesgos de incendio y que sea utilizada como herramienta para evitar la Incidencia de las prácticas culturales: las quemas descontroladas realizadas por la comunidad de la zona rural la cual  incide en el cambio climático por lo que inciden en la falta de agua, al igual que en la ocurrencia de incendios forestales por las temporadas secas. 
Producto: socialización, divulgación por medio de talleres, charlas uso racional del agua.</t>
  </si>
  <si>
    <t>Actualizar  el plan de ahorro y uso eficiente del agua y articular con el plan de manejo del área protegida PNN Tayrona.                                                                                  Incluir campana de socialización en el plan general de asistencia técnica agropecuaria.                       Producto. plan de Ahorro actualizado y articulado con el Plan de manejo y Campesinos capacitado en uso eficiente del agua</t>
  </si>
  <si>
    <t>seguimiento y evaluación al plan de uso eficiente y ahorro del agua y  capacitaciones incluida en el nuevo plan general de asistencia técnica agropecuaria municipal. Producto. Documentos técnicos de control y seguimiento</t>
  </si>
  <si>
    <t xml:space="preserve">Desarrollar 1 campaña  preventiva 
Producto:
Taller realizado de campaña preventiva </t>
  </si>
  <si>
    <t>8 Grupos Capacitados en prevención de incendios forestales .  (Grupos capacitados)</t>
  </si>
  <si>
    <t>10 Grupos Capacitados en prevención de incendios forestales. (Grupos capacitados)</t>
  </si>
  <si>
    <t xml:space="preserve">12 Grupos Capacitados en prevención de incendios forestales </t>
  </si>
  <si>
    <t>Prevenir y mitigar riesgos y atender eventos generados por fenómenos naturales e incendios forestales u otras situaciones de riesgo que afecten la gobernabilidad de las áreas protegidas, a través de procesos conjuntos que se viene desarrollando con la línea de educación ambiental del área protegida.
Producto: Informe técnico</t>
  </si>
  <si>
    <t>Actividad: generación de boletines agrometereológicos se envía a los actores interesados.
Producto: Boletines agrometereológicos suministrados</t>
  </si>
  <si>
    <t>6A2</t>
  </si>
  <si>
    <t>Creación de bancos de semillas de especies nativas previamente identificadas, para realizar jornadas de reforestación en áreas afectadas por incendios forestales. </t>
  </si>
  <si>
    <t>PROCEDA para impulsar vivero forestal con especies nativas en jurisdicción del área de influencia del Plan Maestro - informe del proyecto.</t>
  </si>
  <si>
    <t>Propagación de especies forestales nativas que soportaran programas de reforestación en el municipio de Dibulla La  Guajira.                                         -cinco mil (5.000.000 (individuos) de especies forestales nativas</t>
  </si>
  <si>
    <t xml:space="preserve">Meta: Crear un banco de semillas de especies nativas para jornadas de reforestación Parámetro de Control: Banco de Semillas Unidad de Medida: Número Cantidad: 1 </t>
  </si>
  <si>
    <t>Campaña de reforestación con especies nativas
Producto: Informe técnico</t>
  </si>
  <si>
    <t xml:space="preserve">creación de propuesta y formulación del proyecto. 
INFORME TECNICO </t>
  </si>
  <si>
    <t xml:space="preserve">Inicio de proyecto creación banco de semillas.
INFORME TECNICO </t>
  </si>
  <si>
    <t xml:space="preserve">Seguimiento y reforestación
INFORME TECNICO </t>
  </si>
  <si>
    <t>Articular Acciones con la Corporación autónoma regional del magdalena  para la creación del  centro agroecológico de la Ciénaga grande del magdalena  que permita fortalecer el vivero de especies nativas.               Producto. Banco de semillas de especies nativa en vivero públicos</t>
  </si>
  <si>
    <t>Campañas de arborización y Reforestación en zonas afectadas con banco de semillas de viveros publico. Producto Documentos técnicos de control y seguimiento</t>
  </si>
  <si>
    <t>Institucionalizar el vivero del centro agroecológico de la Ciénaga grande del magdalena como banco de semillas nativas público en donde a la comunidad se le puedan donar árboles para realizar siembra en sitio de interés. Producto. Documentos técnicos de control y seguimiento</t>
  </si>
  <si>
    <t>Campañas de arborización y Reforestación en zonas afectadas con banco de semillas de viveros publico. Producto. Documentos técnicos de control y seguimiento</t>
  </si>
  <si>
    <t>En coordinación con CORPAMAG Articular Acciones con la  para la implementación de un Vivero de especies nativas, solicitar al SENA capacitaciones a la comunidad y grupos ambientalistas de la región.           Producto. Banco de semillas de especies nativa en viveros públicos</t>
  </si>
  <si>
    <t>Implementar programas de reforestación y siembra de especies nativas, coordinadas con CORPAMAG, SENA, en áreas afectadas por la deforestación causad por incendios forestales.
Producto: Documento técnico de programa con acciones y compromisos.</t>
  </si>
  <si>
    <t>Evaluación, control y seguimiento de lo procesos de reforestación.
Producto: Evidenciar los procesos de reforestación con muestras de las zonas intervenidas.</t>
  </si>
  <si>
    <t>Articular Acciones con la Corporación autónoma regional de La Guajira para fortalecer el centro agroecológico de Rio Claro que permita fortalecer el vivero de especies nativas.               Producto. Banco de semillas de especies nativa en vivero públicos</t>
  </si>
  <si>
    <t>Institucionalizar el vivero del centro agroecológico de rio claro como banco de semillas nativas público en donde a la comunidad se le puedan donar árboles para realizar siembra en sitio de interés. Producto. Documentos técnicos de control y seguimiento</t>
  </si>
  <si>
    <t>6A3</t>
  </si>
  <si>
    <t>Identificar zonas más vulnerables a partir de la evaluación de los registros históricos de incendios forestales. </t>
  </si>
  <si>
    <t>1 Mapa de incendios forestales - documento técnico</t>
  </si>
  <si>
    <t>Se cuenta con el mapa de sectores vulnerables a incendios forestales en el Departamento del Magdalena. 
Se formuló Propuesta Temática en el Marco de la Prevención, Mitigación y Contingencia de Incendios Forestales, la cual fue enviada a PNN.</t>
  </si>
  <si>
    <t>1 Mapa de incendios forestales</t>
  </si>
  <si>
    <t>Proyecto para la prevención y atención de incendios forestales</t>
  </si>
  <si>
    <t>Meta: Identificar zonas más vulnerables a partir de la evaluación de los registros históricos de incendios forestales Parámetro de control: Documento Técnico Unidad de Medida: Número Cantidad: 1 Meta anual:  1 Indicador:  (No. DT realizados / No. DT programados)*100</t>
  </si>
  <si>
    <t>Alimentar y actualizar el mapa de riesgo de acuerdo al formato que se desarrolla de la unidad nacional del gestión del riesgo.
Producto: Informe técnico y mapas</t>
  </si>
  <si>
    <t>Actividad: Generación de información técnica y científica sobre registros históricos de incendios forestales, para identificar las zonas susceptibles a estos.
Producto: Informe técnico con datos de registros históricos  y con la zonas susceptibles a incendios.</t>
  </si>
  <si>
    <t xml:space="preserve">Actividad: Generación de información técnica y científica sobre registros históricos de incendios forestales, para identificar las zonas susceptibles a estos.
Producto: Informe técnico con datos de registros históricos  y con la zonas susceptibles a incendios.
</t>
  </si>
  <si>
    <t>A través de la unidad de gestión del riesgo departamental se prestara apoyo técnico con personal capacitado. Lo anterior, teniendo en cuenta que ya existe un conocimiento de la unidad a partir de los registros históricos de este tipo de eventos. En ese orden de ideas, se articulara con los demás entes la identificación de estos puntos y se aportara un reporte sobre los puntos mas vulnerables del departamento.</t>
  </si>
  <si>
    <t>Se tendrán en cuenta los registros históricos para presentar una actualización del proceso de identificación y se presentara en un reporte a los demás entes con competencia.</t>
  </si>
  <si>
    <t>1.apoyo institucional mediante la coordinación del comité departamental de gestión de riesgos y espacios para el desarrollo de reuniones del comité y sus mesas de trabajo especificas.
1. zonas de vulnerabilidad identificadas para su gestión interinstitucional.</t>
  </si>
  <si>
    <t>SANTA MARTA</t>
  </si>
  <si>
    <t>Generación de información técnica y científica sobre registros históricos de incendios forestales, para identificar las zonas susceptibles a estos.
Producto:  Informe técnico con datos de registros históricos  y con la zonas susceptibles a incendios.</t>
  </si>
  <si>
    <t>Inventario de zonas vulnerables</t>
  </si>
  <si>
    <t>Articular acciones con la corporación Autónoma Regional del magdalena  para la identificación de zonas vulnerables.                         Producto. Mapa de Zonificación de Zona vulnerable de incendio forestal según registro histórico.</t>
  </si>
  <si>
    <t>realizar  actualización de los mapas de zonificación, además realizar campañas de concientización en las zona identificadas en los mapas de zonas vulnerables . Producto. Documentos técnicos de control y seguimiento</t>
  </si>
  <si>
    <t>realizar  actualización de los mapas de zonificación, además realizar campañas de concientización en las zona identificadas en los mapas de zonas vulnerables. Producto. Documentos técnicos de control y seguimiento</t>
  </si>
  <si>
    <t xml:space="preserve"> Caracterización general del escenario de riesgo por sequía.
Producto: Plan Municipal de Gestión de Riesgo de Desastres. (Documento técnico mapa de identificación zonal)</t>
  </si>
  <si>
    <t>Socializar con CORPAMAG las zonas identificadas, evaluadas, con el fin de generar planes de contingencia para evitar que estas se extiendan.
Producto: Documento técnico.</t>
  </si>
  <si>
    <t>Actualización de los mapas de zonificación, además realizar campañas de concientización en las zona identificadas en los mapas de zonas vulnerables . Producto. Documentos técnicos de control y seguimiento</t>
  </si>
  <si>
    <t>Articular acciones con la corporación Autónoma Regional de La Guajira para la identificación de zonas vulnerables.                         Producto. Mapa de Zonificación de Zona vulnerable de incendio forestal según registro histórico.</t>
  </si>
  <si>
    <t>6A4</t>
  </si>
  <si>
    <t>Diseñar e implementar un plan interinstitucional de prevención, mitigación y contingencia de incendios forestales dentro del PNNT y zonas aledañas</t>
  </si>
  <si>
    <t>A través de la Unidad de gestión del riesgo departamental, se realizaran las gestiones con los demás entes competentes para diseñar y poner en marcha el plan interinstitucional.</t>
  </si>
  <si>
    <t>se presentara una propuesta conjunta con las demás entidades para atender la problemática de incendios forestales en la zona protegida.</t>
  </si>
  <si>
    <t>Al año cinco deberá esta en marcha el plan interinstitucional para atender la problemática de incendios forestales en la área protegida.</t>
  </si>
  <si>
    <t>1. Construcción de un plan conjunto  con los miembros del comité de Gestión de riesgo Dptal y Municipales de ante incendios forestales  dentro del PNNT y zonas aledañas.
1.  Documento Plan interinstitucional de  prevención, mitigación y contingencia de incendios forestales dentro del PNNT y zonas aledañas.</t>
  </si>
  <si>
    <t xml:space="preserve">Diseño e Implementación del plan de prevención, mitigación y contingencia de incendios forestales dentro del PNNT y zonas aledañas
Producto: plan interinstitucional de prevención, mitigación y contingencia de incendios forestales </t>
  </si>
  <si>
    <t xml:space="preserve">Implementación del plan de prevención, mitigación y contingencia de incendios forestales dentro del PNNT y zonas aledañas
plan interinstitucional de prevención, mitigación y contingencia de incendios forestales </t>
  </si>
  <si>
    <t xml:space="preserve">Diseño del plan.
plan interinstitucional de prevención, mitigación y contingencia de incendios forestales </t>
  </si>
  <si>
    <t xml:space="preserve">Implementación del plan fase 1. 
plan interinstitucional de prevención, mitigación y contingencia de incendios forestales </t>
  </si>
  <si>
    <t xml:space="preserve">Implementación del plan fase 2. 
plan interinstitucional de prevención, mitigación y contingencia de incendios forestales </t>
  </si>
  <si>
    <t xml:space="preserve">Implementación del plan fase 3. 
plan interinstitucional de prevención, mitigación y contingencia de incendios forestales </t>
  </si>
  <si>
    <t>Participar junto con las demás entidades identificadas con el fin de crear un comité  interinstitucional de prevención, mitigación y contingencia de incendios forestales dentro del PNNT y zonas aledañas 
Producto comité de prevención y mitigación de incendios creado</t>
  </si>
  <si>
    <t>Implementar las actividades definidas en el plan interinstitucional  de prevención, mitigación y contingencia de incendios forestales
producto.: informe técnico de actividades implementadas</t>
  </si>
  <si>
    <t>En coordinación con las entidades comprometidas crear un comité  interinstitucional de prevención, mitigación y contingencia de incendios forestales dentro del PNNT y zonas aledañas 
Producto: organización del comité de prevención y mitigación de incendios forestales dentro del PNNT y zonas aledañas.</t>
  </si>
  <si>
    <t xml:space="preserve">Creación y capacitación de grupos vigías de las zonas mas vulnerables con propósitos específicos de control y vigilancia sobre los actores antrópicos y naturales.
Producto: Documento de Esquema de acciones y de control. </t>
  </si>
  <si>
    <t xml:space="preserve">Continuidad de grupos vigías de las zonas mas vulnerables con propósitos específicos de control y vigilancia sobre los actores antrópicos y naturales.
Producto: Documento técnico  de acciones y de control. </t>
  </si>
  <si>
    <t>aunar esfuerzo con la corporación autónoma, defensa civil, policía, ejercito, bombero y empresas privadas con el fin de crear un comité  interinstitucional de prevención, mitigación y contingencia de incendios forestales dentro del PNNT y zonas aledañas</t>
  </si>
  <si>
    <t>Realizar capacitaciones que generen cambio de actitud de la comunidad en general, frente a la problemática de los incendios forestales                                                producto. Comunidad capacitada frente a los incendio forestal</t>
  </si>
  <si>
    <t>seguimientos y evaluación de actividades y capacitaciones realizada a la comunidad en general frente a la problemática de incendio forestal</t>
  </si>
  <si>
    <t>Participar en el diseño del plan interinstitucional de prevención, mitigación y contingencia de los incendios forestales dentro del PNNT y zonas aledañas, en el marco de la ley 1523 del 2012
Producto: actas de reunión</t>
  </si>
  <si>
    <t>Socialización y gestión en el diseño del plan interinstitucional de prevención, mitigación y contingencia de los incendios forestales dentro del PNNT y zonas aledañas, en el marco de la ley 1523 del 2012
Producto: actas de reunión</t>
  </si>
  <si>
    <t xml:space="preserve">Ajustes y entrega del  plan interinstitucional de prevención, mitigación y contingencia de los incendios forestales dentro del PNNT y zonas aledañas, en el marco de la ley 1523 del 2012
Producto: plan interinstitucional </t>
  </si>
  <si>
    <t xml:space="preserve">Implementación del  plan interinstitucional de prevención, mitigación y contingencia de los incendios forestales dentro del PNNT y zonas aledañas, en el marco de la ley 1523 del 2012
Producto: Informe </t>
  </si>
  <si>
    <t>6A5</t>
  </si>
  <si>
    <t>Restringir al PNN Tayrona el ingreso de elementos que contribuyan a la generación de incendios forestales accidentales.</t>
  </si>
  <si>
    <t>Jornadas de prevención y vigilancia que contribuyan a prevenir presiones originadas por infracciones ambientales mediante el ejercicio efectivo de la función de la autoridad ambiental 
Producto:
Informe técnico, listado de elementos que contribuyan a generación de  incendios forestales</t>
  </si>
  <si>
    <t>7A</t>
  </si>
  <si>
    <t>Diseñar e implementar estrategias que permitan conocer, controlar y prevenir la extracción de fauna y flora silvestre en el área de estudio.</t>
  </si>
  <si>
    <t>7A1</t>
  </si>
  <si>
    <t>Diseñar e implementar un sistema que permita reforzar el ejercicio de prevención, control y vigilancia para el tráfico de especies silvestres y aquellas de interés comercial (bovinos, equinos, porcinos, etc), de manera interinstitucional en el que se involucren entidades con funciones policivas en conjunto con la comunidad. </t>
  </si>
  <si>
    <t>Implementación de 3 acciones de prevención y control de especies silvestres</t>
  </si>
  <si>
    <t>Puesto de control
-informes de los puestos de control.</t>
  </si>
  <si>
    <t>Meta: Conformación del Sistema Interinstitucional de prevención, control y vigilancia del tráfico de especies silvestres Parámetro de control: Documento Técnico Unidad de Medida: Número Cantidad: 1 Meta anual:  1 Indicador:  (No. DT realizados / No. DT programados)*100</t>
  </si>
  <si>
    <t>Participar en el diseño del sistema para reforzar el ejercicio de PVyC de conformidad con el articulo 248 del decreto ley 2811 del 74 ley 1333 del 2009 y decreto 1791 del 96 la fauna y flora silvestre que se encuentra en le territorio nacional pertenece a la nación salvo las especies de zoocriaderos, costos de caza  de propiedad particular y viveros. 
Producto: actas de reunión, y actas únicas de control al trafico ilegal de flora y fauna silvestre, informe de PVyC</t>
  </si>
  <si>
    <t>Socializar el diseño del sistema para reforzar el ejercicio de PVyC de conformidad con el articulo 248 del decreto ley 2811 del 74 ley 1333 del 2009 y decreto 1791 del 96 la fauna y flora silvestre que se encuentra en le territorio nacional pertenece a la nación salvo las especies de zoocriaderos, costos de caza  de propiedad particular y viveros. 
Producto: actas de reunión, y actas únicas de control al trafico ilegal de flora y fauna silvestre, informe de PVyC</t>
  </si>
  <si>
    <t xml:space="preserve">1. apoyo a la coordinación y convocatoria de mesas de trabajo interinstitucionales para el diseño e implementación del plan, uso de espacios  locativos, equipos y logística.
1. plan diseñado e implementándose según la coordinación de las entidades líder.
</t>
  </si>
  <si>
    <t>Se incluirán en las campañas de prevención del delito dinámicas y temáticas que apunten a la sensibilización de asuntos ambientales en especial la extracción ilegal de especies.</t>
  </si>
  <si>
    <t>se dará continuidad a este programa y se evaluaran los resultados para la actualización del plan.</t>
  </si>
  <si>
    <t xml:space="preserve">Diseño del sistema en conjunto. </t>
  </si>
  <si>
    <t xml:space="preserve">Implementación y seguimiento. 
INFORME DE IMPLEMENTACION Y SEGUMIENTO. </t>
  </si>
  <si>
    <t>Apoyar acciones con las entidades responsables  para reforzar el ejercicio de  prevención, control y vigilancia para el tráfico de especies silvestres y aquellas de interés comercial                                        
producto: informe técnico</t>
  </si>
  <si>
    <t>Apoyar las acciones que CORPAMAG como entidad responsable  direccione para reforzar el ejercicio de  prevención, control y vigilancia para el tráfico de especies silvestres y que las de interés comercial cumplan con las disposiciones legales para su trafico y venta.                                  
producto: informe técnico</t>
  </si>
  <si>
    <t>Mantener  las acciones de apoyo que CORPAMAG como entidad responsable  direccione para reforzar el ejercicio de  prevención, control y vigilancia para el tráfico de especies silvestres y que las de interés comercial cumplan con las disposiciones legales para su trafico y venta.                                  
producto: informe técnico</t>
  </si>
  <si>
    <t>Mantener las acciones de apoyo  que CORPAMAG como entidad responsable  direccione para reforzar el ejercicio de  prevención, control y vigilancia para el tráfico de especies silvestres y que las de interés comercial cumplan con las disposiciones legales para su trafico y venta.                                  
producto: informe técnico</t>
  </si>
  <si>
    <t>Articular acciones con los vigía ambientales, la corporación Autónoma  y el ICA para reforzar el ejercicio de  prevención, control y vigilancia para el tráfico de especies silvestres y aquellas de interés comercial                                                 producto. definir guía para realizar ejercicio de prevención, control y vigilancia. Producto. Documento técnico de seguimiento y control</t>
  </si>
  <si>
    <t xml:space="preserve">seguimiento y evaluación del sistema de  prevención, control y vigilancia para el tráfico de especies silvestres y aquellas de interés comercial. Producto. Documentos técnicos de control y seguimiento </t>
  </si>
  <si>
    <t xml:space="preserve">seguimiento y evaluación del sistema de  prevención, control y vigilancia para el tráfico de especies silvestres y aquellas de interés comercial. Producto. Documentos técnicos de control y seguimiento  </t>
  </si>
  <si>
    <t>40 patrullajes ambientales anuales de 02 horas sector PNN Tayrona para prevención, control y vigilancia de tráfico de especies silvestres.  NOTA: LA ARMADA NACIONAL NO POSEE LOS RECURSOS FINANCIEROS PARA ESTE COMPROMISO. ESTO SE REALIZARÁ BAJO EL MARCO DE UN CONVENIO INTERINSTITUCIONAL ENTRE LA ARMADA NACIONAL Y PNN.</t>
  </si>
  <si>
    <t>120 patrullajes ambientales de 02 horas sector PNN Tayrona para prevención, control y vigilancia de tráfico de especies silvestres.</t>
  </si>
  <si>
    <t>200 patrullajes ambientales de 02 horas sector PNN Tayrona para prevención, control y vigilancia de tráfico de especies silvestres.</t>
  </si>
  <si>
    <t>280 patrullajes ambientales de 02 horas sector PNN Tayrona para prevención, control y vigilancia de tráfico de especies silvestres.</t>
  </si>
  <si>
    <t>400 patrullajes ambientales de 02 horas sector PNN Tayrona para prevención, control y vigilancia de tráfico de especies silvestres.</t>
  </si>
  <si>
    <t>ICA</t>
  </si>
  <si>
    <t>Programas de vigilancia epidemiológica y control de movilización por intermedio de expedición de guías de movilización animal, interactuando con entes como la Policía Aduanera, Policía de Carreteras para el control en las movilizaciones y verificación de la legalidad del transporte y mantenimiento de las condiciones sanitarias para el mismo. Producto= Guías Sanitarias de Movilización Interna expedidas por el ICA</t>
  </si>
  <si>
    <t>Realizar actividades de inspección, vigilancia y control en las rutas establecidas para el tráfico de animales de interés comercial (bovinos, equinos, asnales, mulares, ovinos, caprinos, etc), en aras de mantener la inocuidad animal en la zona de influencia del Plan Maestro de Recuperación y Restauración del Parque Tayrona. Producto= Guías Sanitarias de Movilizacion Interna expedidas por el ICA. 
Coordinar con los propietarios, poseedores o tenederos de asociaciones que utilizan animales de interés comercial para su lucro, jornadas de sensibilización y prevención de enfermedades de control oficial del ICA, en aras de mantener la inocuidad animal de las zonas de influencia del Plan Maestro de Recuperación y restauración del PNN. Producto = Registros Únicos de Vacunación
Realizar control epidemiológico en las especies animales y vegetales de aprovechamiento económico en la zona de influencia del Plan Maestro de Recuperación y Restauración del PNN.  Producto = En animales, Registros Únicos de Vacunación expedidos por el ICA, formato 3-106 para toma de muestras. En vegetales: actas de visita a predios y formatos para vegetales 3-1033 para toma de muestras en campo, formato 3-752 para analísis diagnóstico en labortorio.
Ejercer las acciones preventivas y de control de enfermedades que afecten a los animales de interés comercial y los cultivos de aprovechamiento económico en la zona de influencia del Plan Maestro de Recuperación y Restauración del PNN. Producto = En animales, Registros Únicos de Vacunación expedidos por el ICA, formato 3-106 para toma de muestras. En vegetales: actas de visita a predios y formatos para vegetales 3-1033 para toma de muestras en campo, formato 3-752 para analísis diagnóstico en labortorio
Realizar control epidemiológico en las especies animales y vegetales de aprovechamiento económico en la zona de influencia del Plan Maestro de Recuperación y Restauración del PNN. Lograr mantener el estatus fitosanitario de la zona de influencia del Plan Maestro de Recuperación y Restauración del PNN. Producto = En animales, Registros Únicos de Vacunación expedidos por el ICA, formato 3-106 para toma de muestras. En vegetales: actas de visita a predios y formatos para vegetales 3-1033 para toma de muestras en campo, formato 3-752 para analísis diagnóstico en labortorio</t>
  </si>
  <si>
    <t>Realizar actividades de inspección, vigilancia y control en las rutas establecidas para el tráfico de animales de interés comercial (bovinos, equinos, asnales, mulares, ovinos, caprinos, etc), en aras de mantener la inocuidad animal en la zona de influencia del Plan Maestro de Recuperación y Restauración del Parque Tayrona. Producto= Guías Sanitarias de Movilizacion Interna expedidas por el ICA. 
Coordinar con los propietarios, poseedores o tenederos de asociaciones que utilizan animales de interés comercial para su lucro, jornadas de sensibilización y prevención de enfermedades de control oficial del ICA, en aras de mantener la inocuidad animal de las zonas de influencia del Plan Maestro de Recuperación y restauración del PNN. Producto = Registros Únicos de Vacunación expedidos por el ICA y formatos 3-106 toma de muestras
Realizar control epidemiológico en las especies animales y vegetales de aprovechamiento económico en la zona de influencia del Plan Maestro de Recuperación y Restauración del PNN.  Producto = En animales, Registros Únicos de Vacunación expedidos por el ICA, formato 3-106 para toma de muestras. En vegetales: actas de visita a predios y formatos para vegetales 3-1033 para toma de muestras en campo, formato 3-752 para analísis diagnóstico en labortorio.
Ejercer las acciones preventivas y de control de enfermedades que afecten a los animales de interés comercial y los cultivos de aprovechamiento económico en la zona de influencia del Plan Maestro de Recuperación y Restauración del PNN. Producto = En animales, Registros Únicos de Vacunación expedidos por el ICA, formato 3-106 para toma de muestras. En vegetales: actas de visita a predios y formatos para vegetales 3-1033 para toma de muestras en campo, formato 3-752 para analísis diagnóstico en labortorio
Realizar control epidemiológico en las especies animales y vegetales de aprovechamiento económico en la zona de influencia del  Plan Maestro de Recuperación y Restauración del PNN.</t>
  </si>
  <si>
    <t>Realizar actividades de inspección, vigilancia y control en las rutas establecidas para el tráfico de animales de interés comercial (bovinos, equinos, asnales, mulares, ovinos, caprinos, etc), en aras de mantener la inocuidad animal en la zona de influencia del Plan Maestro de Recuperación y Restauración del Parque Tayrona. Producto= Guías Sanitarias de Movilizacion Interna expedidas por el ICA. 
Coordinar con los propietarios, poseedores o tenederos de asociaciones que utilizan animales de interés comercial para su lucro, jornadas de sensibilización y prevención de enfermedades de control oficial del ICA, en aras de mantener la inocuidad animal de las zonas de influencia del Plan Maestro de Recuperación y restauración del PNN. Producto = Registros Únicos de Vacunación expedidos por el ICA y formatos 3-106 toma de muestras
Realizar control epidemiológico en las especies animales y vegetales de aprovechamiento económico en la zona de influencia del Plan Maestro de Recuperación y Restauración del PNN.  Producto = Registros Únicos de Vacunación y actas de visita a predios 
Ejercer las acciones preventivas y de control de enfermedades que afecten a los animales de interés comercial y los cultivos de aprovechamiento económico en la zona de influencia del Plan Maestro de Recuperación y Restauración del PNN. Producto = En animales, Registros Únicos de Vacunación expedidos por el ICA, formato 3-106 para toma de muestras. En vegetales: actas de visita a predios y formatos para vegetales 3-1033 para toma de muestras en campo, formato 3-752 para analísis diagnóstico en labortorio
Realizar control epidemiológico en las especies animales y vegetales de aprovechamiento económico en la zona de influencia del  Plan Maestro de Recuperación y Restauración del PNN. Producto = En animales, Registros Únicos de Vacunación expedidos por el ICA, formato 3-106 para toma de muestras. En vegetales: actas de visita a predios y formatos para vegetales 3-1033 para toma de muestras en campo, formato 3-752 para analísis diagnóstico en labortorio</t>
  </si>
  <si>
    <t>Realizar actividades de inspección, vigilancia y control en las rutas establecidas para el tráfico de animales de interés comercial (bovinos, equinos, asnales, mulares, ovinos, caprinos, etc), en aras de mantener la inocuidad animal en la zona de influencia del Plan Maestro de Recuperación y Restauración del Parque Tayrona. Producto= Guías Sanitarias de Movilizacion Interna expedidas por el ICA. 
Coordinar con los propietarios, poseedores o tenederos de asociaciones que utilizan animales de interés comercial para su lucro, jornadas de sensibilización y prevención de enfermedades de control oficial del ICA, en aras de mantener la inocuidad animal de las zonas de influencia del Plan Maestro de Recuperación y restauración del PNN. Producto = Registros Únicos de Vacunación expedidos por el ICA y formatos 3-106 toma de muestras
Realizar control epidemiológico en las especies animales y vegetales de aprovechamiento económico en la zona de influencia del Plan Maestro de Recuperación y Restauración del PNN.  Producto = En animales, Registros Únicos de Vacunación expedidos por el ICA, formato 3-106 para toma de muestras. En vegetales: actas de visita a predios y formatos para vegetales 3-1033 para toma de muestras en campo, formato 3-752 para analísis diagnóstico en labortorio
Ejercer las acciones preventivas y de control de enfermedades que afecten a los animales de interés comercial y los cultivos de aprovechamiento económico en la zona de influencia del Plan Maestro de Recuperación y Restauración del PNN. Producto = En animales, Registros Únicos de Vacunación expedidos por el ICA, formato 3-106 para toma de muestras. En vegetales: actas de visita a predios y formatos para vegetales 3-1033 para toma de muestras en campo, formato 3-752 para analísis diagnóstico en labortorio
Lograr mantener el estatus fitosanitario de la zona de influecia del Plan Maestro de Recuperación y Restauración del PNN. Producto = En animales, Registros Únicos de Vacunación expedidos por el ICA, formato 3-106 para toma de muestras. En vegetales: actas de visita a predios y formatos para vegetales 3-1033 para toma de muestras en campo, formato 3-752 para analísis diagnóstico en labortorio</t>
  </si>
  <si>
    <t xml:space="preserve">Subgerencia de protección animal: en este rubro se contemplan los recursos destinados para ejecutar por parte de la Gerencia Seccional del ICA - Magdalena para la vigencia 2017, en cuantía de $157.300.000. </t>
  </si>
  <si>
    <t>7A2</t>
  </si>
  <si>
    <t>Revisar y ajustar las necesidades en las actividades de control y en los procedimientos de incautación, disposición (Flora), reubicación, rehabilitación de la fauna silvestre. </t>
  </si>
  <si>
    <t>Jornadas de Capacitación en procedimientos y operativos de control y vigilancia de RRNN - taller</t>
  </si>
  <si>
    <t>Jornadas de Capacitación en procedimientos y operativos de control y vigilancia de RRNN</t>
  </si>
  <si>
    <t>realizar ajustes a los procedimientos establecidos para la incautación y disposición final de flora como también de fauna incautada y hacer un análisis situacional y fortalecimiento de las debilidades para el control de la incautación.</t>
  </si>
  <si>
    <t>Meta: Identificar las necesidad y ajustes en las actividades de control y procedimientos de incautación y disposición de flora y fauna silvestre. Parámetro de control: Informe  Técnico Unidad de Medida: Número Cantidad: 1 Meta anual:  1 Indicador:  (No. DT realizados / No. DT programados)*100</t>
  </si>
  <si>
    <t xml:space="preserve">
1. apoyo a los ejercicios de revisión y ajustes al control de estos procedimientos en el departamento mediante el uso de espacios físicos y su logística asociada, emisión de directrices y normativa de orden departamental.
1. procedimientos ajustados según los ejercicios de análisis y participación  dirigidos por entidades líder</t>
  </si>
  <si>
    <t>Se prestara apoyo técnico con personal de la gobernación para la revisión de las necesidades en los procesos de incautación.</t>
  </si>
  <si>
    <t>se presentaran unas recomendaciones a los responsables directos de la actividad de control.</t>
  </si>
  <si>
    <t>Acciones de prevención y control de especies silvestres
Producto: Informe T{técnico</t>
  </si>
  <si>
    <t xml:space="preserve">UN TECNICO DE APOYO
INFORMES DE CONTROL Y SEGUIMIENTO. </t>
  </si>
  <si>
    <t>Apoyar acciones con las entidades responsables  en las actividades de control y en los procedimientos de incautación, disposición (Flora), reubicación, rehabilitación de la fauna silvestre en el centro agroecológico de la Ciénaga grande del magdalena
Producto. Informe técnico</t>
  </si>
  <si>
    <t>Apoyar las acciones que CORPAMAG como entidad responsable  direccione para reforzar el ejercicio de  control, procedimientos de incautación, disposición, reubicación, rehabilitación de la fauna silvestre.           
producto: informe técnico</t>
  </si>
  <si>
    <t>Mantener  las acciones de apoyo que CORPAMAG como entidad responsable  direccione para reforzar el ejercicio de  prevención, control y reforzar el ejercicio de  control, procedimientos de incautación, disposición, reubicación, rehabilitación de la fauna silvestre.           
producto: informe técnico</t>
  </si>
  <si>
    <t>Articular acciones con la corporación autónoma regional de la Guajira para definir y socializar metodología en las actividades de control y en los procedimientos de incautación, disposición (Flora), reubicación, rehabilitación de la fauna silvestre en el centro agroecológico de Rio Claro. Documento técnico de seguimiento y control</t>
  </si>
  <si>
    <t>seguimiento, evaluación y control de la metodología  en las actividades de control y en los procedimientos de incautación, disposición (Flora), reubicación, rehabilitación de la fauna silvestre en el centro agroecológico de Rio Claro. Documento técnico de seguimiento y control</t>
  </si>
  <si>
    <t>04 capacitaciones anuales al personal de la Estación Guardacostas Santa Marta sobre actividades de control y procedimientos para el manejo de flora y fauna silvestre.  NOTA: LA ARMADA NACIONAL NO POSEE LOS RECURSOS FINANCIEROS PARA ESTE COMPROMISO. ESTO SE REALIZARÁ BAJO EL MARCO DE UN CONVENIO INTERINSTITUCIONAL ENTRE LA ARMADA NACIONAL Y PNN.</t>
  </si>
  <si>
    <t xml:space="preserve">12 capacitaciones al personal de la Estación Guardacostas Santa Marta sobre actividades de control y procedimientos para el manejo de flora y fauna silvestre. </t>
  </si>
  <si>
    <t xml:space="preserve">20 capacitaciones al personal de la Estación Guardacostas Santa Marta sobre actividades de control y procedimientos para el manejo de flora y fauna silvestre. </t>
  </si>
  <si>
    <t xml:space="preserve">28 capacitaciones al personal de la Estación Guardacostas Santa Marta sobre actividades de control y procedimientos para el manejo de flora y fauna silvestre. </t>
  </si>
  <si>
    <t xml:space="preserve">40 capacitaciones al personal de la Estación Guardacostas Santa Marta sobre actividades de control y procedimientos para el manejo de flora y fauna silvestre. </t>
  </si>
  <si>
    <t>7A3</t>
  </si>
  <si>
    <t>Identificar los principales puntos de extracción ilegal de fauna y flora. </t>
  </si>
  <si>
    <t>Identificación de los puntos de extracción ilegal de fauna y flora - informe de recorrido</t>
  </si>
  <si>
    <t>Identificación de los puntos de extracción ilegal de fauna y flora</t>
  </si>
  <si>
    <t>Implementar acciones del diagnostico de minería ilegal, trafico de flora y fauna .
-mapa temático con sitios de trafico y minería ilegal</t>
  </si>
  <si>
    <t>Meta: Identificar los principales puntos de extracción de fauna y flora en el perímetro urbano de Santa Marta Parámetro de control: Informe Técnico Unidad de medida: Número Cantidad: 1 Meta Anual: 1 Indicador: (No. Informes realizados / No. Informes programados) * 100</t>
  </si>
  <si>
    <t>Meta: Identificar los principales puntos de extracción de fauna y flora en el perímetro urbano de Santa Marta Parámetro de control: Informe de Registro Unidad de medida: Número Cantidad: 2 Meta Anual: 1 Indicador: (No. Informes realizados / No. Informes programados) * 100</t>
  </si>
  <si>
    <t>Meta: Identificar los principales puntos de extracción de fauna y flora en el perímetro urbano de Santa Marta Parámetro de control: Informe de Registro Unidad de medida: Número Cantidad: 3 Meta Anual: 1 Indicador: (No. Informes realizados / No. Informes programados) * 100</t>
  </si>
  <si>
    <t xml:space="preserve">
1. Apoyo a las mesas de análisis mediante uso de espacios, equipos y logística para identificación de puntos.
1. Puntos de extracción identificados </t>
  </si>
  <si>
    <t>Con la ayuda de la policía ambiental se identificaran los principales puntos de extracción del departamento y se informara a los demás entes competentes para que sean tenidos en cuenta en ese sistema interinstitucional, lo cual ayudara en la toma de decisiones conjuntas. En ese orden de ideas, se presentara un informe que identifique los principales puntos de extracción en el departamento.</t>
  </si>
  <si>
    <t>se presentara un informe que actualice los puntos de extracción ilegal de fauna y flora del departamento de la Guajira.</t>
  </si>
  <si>
    <t>de acuerdo con el estado actual de las cosas se actualizaran los puntos de extracción en el evento en el cual hayan cambiado.</t>
  </si>
  <si>
    <t>Jornadas técnicas de identificación principales puntos de extracción ilegal de fauna y flora. 
Producto: Informe Técnico, Actas de reunión, informe visitas de campo</t>
  </si>
  <si>
    <t xml:space="preserve">Identificación de puntos de extracción en acompañamiento con la policía y Corpamag. 
MAPA DE IDENTIDICACION DE PUNTOS DE EXTRACCION. </t>
  </si>
  <si>
    <t>Apoyar acciones con las entidades responsables  para la identificación de los principales pintos de extracción ilegal de fauna y flora  en las actividades de control y en los procedimientos de incautación y disposición .
Producto.  Informe técnico</t>
  </si>
  <si>
    <t>Apoyar las acciones que CORPAMAG como entidad responsable  direccione para identificar los principales puntos de extracción ilegal de fauna y flora.
producto: informe técnico</t>
  </si>
  <si>
    <t>Mantener las acciones de apoyo que CORPAMAG como entidad responsable  direccione para identificar los principales puntos de extracción ilegal de fauna y flora.
producto: informe técnico</t>
  </si>
  <si>
    <t>Articular acciones con la corporación autónoma regional de La Guajira para identificar necesidades en las actividades de control y en los procedimientos de incautación, disposición (Flora)           Producto.  Socializar procedimiento de incautación con las autoridades y personal de interés. Documento técnico de seguimiento y control</t>
  </si>
  <si>
    <t>Relacionar en bitácora los punto de extracción ilegal de fauna y flora. Producto. Documentos técnicos de control y seguimiento. Documento técnico de seguimiento y control</t>
  </si>
  <si>
    <t>Seguimiento y evaluación de los procedimientos de extracción ilegal de fauna y flora. Producto. Documentos técnicos de control y seguimiento</t>
  </si>
  <si>
    <t>Actualización de procedimiento de  extracción ilegal de fauna y flora. Producto. Documentos técnicos de control y seguimiento</t>
  </si>
  <si>
    <t>Seguimiento y evaluación del procedimiento de extracción ilegal de fauna y flora. Producto. Documentos técnicos de control y seguimiento</t>
  </si>
  <si>
    <t>POLICIA</t>
  </si>
  <si>
    <t xml:space="preserve">• GRUCA: Se realizaran recorridos de acuerdo al  cronograma de Parques Nacionales Naturales con el fin de realizar el reconocimiento sobre puntos de extracción de caza y pesca.
• GUPAE: Acompañamiento de acuerdo a requerimientos y planes de desarrollar por las autoridades ambientales competentes en los municipios de la jurisdicción de la policía metropolitana de santa marta (DADSA, Corpamag, parques nacionales). 
• SIJIN: Apoyar en actividades de policía judicial a las autoridades ambientales de acuerdo a los requerimientos de la fiscalía general encaminados a identificar el delito frente al tráfico ilegal de fauna silvestre.
PRODUCTOS:
 Realizar un informe de las actividades realizadas de semestral ( dos por año) 
</t>
  </si>
  <si>
    <t xml:space="preserve">• GRUCA: Se realizaran recorridos de acuerdo al  cronograma de Parques Nacionales Naturales con el fin de realizar el reconocimiento sobre puntos de extracción de caza y pesca.
• GUPAE: Acompañamiento de acuerdo a requerimientos y planes de desarrollar por las autoridades ambientales competentes en los municipios de la jurisdicción de la policía metropolitana de santa marta (DADSA, Corpamag, parques nacionales). 
• SIJIN: Apoyar en actividades de policía judicial a las autoridades ambientales de acuerdo a los requerimientos de la fiscalía general encaminados a identificar el delito frente al tráfico ilegal de fauna silvestre.
PRODUCTOS:
 Realizar un informe de las actividades realizadas de semestral ( dos por año) </t>
  </si>
  <si>
    <t>7A4</t>
  </si>
  <si>
    <t>Identificar principales rutas de transporte y comercialización ilegal de fauna y flora.  </t>
  </si>
  <si>
    <t>Identificación de las rutas de transporte y comercialización ilegal de fauna y flora - informe de la acción de control</t>
  </si>
  <si>
    <t>Implementar acciones del diagnostico de minería ilegal, trafico de flora y fauna .
-documentos con diagnostico y mapas temáticos sobre esas actividades ilegales.</t>
  </si>
  <si>
    <t>Meta: Identificar principales rutas de transporte y comercialización ilegal de fauna y flora en el perímetro urbano de Santa Marta Parámetro de control: Informe de Registro Unidad de medida: Número Cantidad: 1 Meta Anual: 1 Indicador: (No. Informes realizados / No. Informes programados) * 100</t>
  </si>
  <si>
    <t>Meta: Identificar principales rutas de transporte y comercialización ilegal de fauna y flora en el perímetro urbano de Santa Marta Parámetro de control: Informe de Registro Unidad de medida: Número Cantidad: 2 Meta Anual: 1 Indicador: (No. Informes realizados / No. Informes programados) * 100</t>
  </si>
  <si>
    <t>Meta: Identificar principales rutas de transporte y comercialización ilegal de fauna y flora en el perímetro urbano de Santa Marta Parámetro de control: Informe de Registro Unidad de medida: Número Cantidad: 3 Meta Anual: 1 Indicador: (No. Informes realizados / No. Informes programados) * 100</t>
  </si>
  <si>
    <t>Realizar actividades de inspección, vigilancia y control en las rutas establecidas para el tráfico de animales de interés comercial (bovinos, equinos, asnales, mulares, ovinos, caprinos, etc), en aras de mantener la inocuidad animal en la zona de influencia del Plan Maestro de Recuperación y Restauración del Parque Tayrona.  Producto = Guías Sanitarias de Movilización Interna expedidas por el ICA
Coordinar con los propietarios, poseedores o tenederos de asociaciones que utilizan animales de interés comercial para su lucro, jornadas de sensibilización y prevención de enfermedades de control oficial del ICA, en aras de mantener la inocuidad animal de las zonas de influencia del Plan Maestro de Recuperación y restauración del PNN. Producto = Registros Únicos de Vacunación expedidos por el ICA
Realizar control epidemiológico en las especies animales y vegetales de aprovechamiento económico en la zona de influencia del Plan Maestro de Recuperación y Restauración del PNN.  Producto = En animales, Registros Únicos de Vacunación expedidos por el ICA, formato 3-106 para toma de muestras. En vegetales: actas de visita a predios y formatos para vegetales 3-1033 para toma de muestras en campo, formato 3-752 para analísis diagnóstico en labortorio
Ejercer las acciones preventivas y de control de enfermedades que afecten a los animales de interés comercial y los cultivos de aprovechamiento económico en la zona de influencia del Plan Maestro de Recuperación y Restauración del PNN. Producto = En animales, Registros Únicos de Vacunación expedidos por el ICA, formato 3-106 para toma de muestras. En vegetales: actas de visita a predios y formatos para vegetales 3-1033 para toma de muestras en campo, formato 3-752 para analísis diagnóstico en labortorio
Realizar control epidemiologico en las especies animales y vegetales de aprovechamiento económico en la zona de influencia del Plan Maestro de Recuperación y Restauración del PNN. En animales, Registros Únicos de Vacunación expedidos por el ICA, formato 3-106 para toma de muestras. En vegetales: actas de visita a predios y formatos para vegetales 3-1033 para toma de muestras en campo, formato 3-752 para analísis diagnóstico en labortorio</t>
  </si>
  <si>
    <t>Realizar actividades de inspección, vigilancia y control en las rutas establecidas para el tráfico de animales de interés comercial (bovinos, equinos, asnales, mulares, ovinos, caprinos, etc), en aras de mantener la inocuidad animal en la zona de influencia del Plan Maestro de Recuperación y Restauración del Parque Tayrona. 
Coordinar con los propietarios, poseedores o tenederos de asociaciones que utilizan animales de interés comercial para su lucro, jornadas de sensibilización y prevención de enfermedades de control oficial del ICA, en aras de mantener la inocuidad animal de las zonas de influencia del Plan Maestro de Recuperación y restauración del PNN. 
Realizar control epidemiológico en las especies animales y vegetales de aprovechamiento económico en la zona de influencia del Plan Maestro de Recuperación y Restauración del PNN. Producto = En animales, Registros Únicos de Vacunación expedidos por el ICA, formato 3-106 para toma de muestras. En vegetales: actas de visita a predios y formatos para vegetales 3-1033 para toma de muestras en campo, formato 3-752 para analísis diagnóstico en labortorio  
Ejercer las acciones preventivas y de control de enfermedades que afecten a los animales de interés comercial y los cultivos de aprovechamiento económico en la zona de influencia del Plan Maestro de Recuperación y Restauración del PNN.  Producto = En animales, Registros Únicos de Vacunación expedidos por el ICA, formato 3-106 para toma de muestras. En vegetales: actas de visita a predios y formatos para vegetales 3-1033 para toma de muestras en campo, formato 3-752 para analísis diagnóstico en labortorio
Realizar control epidemiologico en las especies animales y vegetales de aprovechamiento económico en la zona de influencia del Plan Maestro de Recuperación y Restauración del PNN. Producto = En animales, Registros Únicos de Vacunación expedidos por el ICA, formato 3-106 para toma de muestras. En vegetales: actas de visita a predios y formatos para vegetales 3-1033 para toma de muestras en campo, formato 3-752 para analísis diagnóstico en labortorio</t>
  </si>
  <si>
    <t>Realizar actividades de inspección, vigilancia y control en las rutas establecidas para el tráfico de animales de interés comercial (bovinos, equinos, asnales, mulares, ovinos, caprinos, etc), en aras de mantener la inocuidad animal en la zona de influencia del Plan Maestro de Recuperación y Restauración del Parque Tayrona. Producto = Guías Sanitarias de Movilización Interna expedidas por el ICA
Coordinar con los propietarios, poseedores o tenederos de asociaciones que utilizan animales de interés comercial para su lucro, jornadas de sensibilización y prevención de enfermedades de control oficial del ICA, en aras de mantener la inocuidad animal de las zonas de influencia del Plan Maestro de Recuperación y restauración del PNN. Producto = En animales, Registros Únicos de Vacunación expedidos por el ICA, formato 3-106 para toma de muestras. En vegetales: actas de visita a predios y formatos para vegetales 3-1033 para toma de muestras en campo, formato 3-752 para analísis diagnóstico en labortorio
Realizar control epidemiológico en las especies animales y vegetales de aprovechamiento económico en la zona de influencia del Plan Maestro de Recuperación y Restauración del PNN. Producto = En animales, Registros Únicos de Vacunación expedidos por el ICA, formato 3-106 para toma de muestras. En vegetales: actas de visita a predios y formatos para vegetales 3-1033 para toma de muestras en campo, formato 3-752 para analísis diagnóstico en labortorio  
Ejercer las acciones preventivas y de control de enfermedades que afecten a los animales de interés comercial y los cultivos de aprovechamiento económico en la zona de influencia del Plan Maestro de Recuperación y Restauración del PNN. = En animales, Registros Únicos de Vacunación expedidos por el ICA, formato 3-106 para toma de muestras. En vegetales: actas de visita a predios y formatos para vegetales 3-1033 para toma de muestras en campo, formato 3-752 para analísis diagnóstico en labortorio  
Realizar control epidemiologico en las especies animales y vegetales de aprovechamiento económico en la zona de influencia del Plan Maestro de Recuperación y Restauración del PNN. = En animales, Registros Únicos de Vacunación expedidos por el ICA, formato 3-106 para toma de muestras. En vegetales: actas de visita a predios y formatos para vegetales 3-1033 para toma de muestras en campo, formato 3-752 para analísis diagnóstico en labortorio</t>
  </si>
  <si>
    <t>Realizar actividades de inspección, vigilancia y control en las rutas establecidas para el tráfico de animales de interés comercial (bovinos, equinos, asnales, mulares, ovinos, caprinos, etc), en aras de mantener la inocuidad animal en la zona de influencia del Plan Maestro de Recuperación y Restauración del Parque Tayrona. Producto = Guías Sanitarias de Movilización Interna expedidas por el ICA
Coordinar con los propietarios, poseedores o tenederos de asociaciones que utilizan animales de interés comercial para su lucro, jornadas de sensibilización y prevención de enfermedades de control oficial del ICA, en aras de mantener la inocuidad animal de las zonas de influencia del Plan Maestro de Recuperación y restauración del PNN. Producto = Registros Únicos de Vacunación expedidos por el ICA y formato 3-106 para toma de muestras en animales
Realizar control epidemiológico en las especies animales y vegetales de aprovechamiento económico en la zona de influencia del Plan Maestro de Recuperación y Restauración del PNN.  Producto = En animales, Registros Únicos de Vacunación expedidos por el ICA, formato 3-106 para toma de muestras. En vegetales: actas de visita a predios y formatos para vegetales 3-1033 para toma de muestras en campo, formato 3-752 para analísis diagnóstico en labortorio
Registros Únicos de Vacunación expedidos por el ICA, formato 3-106 para toma de muestras. En vegetales: actas de visita a predios y formatos para vegetales 3-1033 para toma de muestras en campo, formato 3-752 para analísis diagnóstico en labortorio 
Realizar control epidemiologico en las especies animales y vegetales de aprovechamiento económico en la zona de influencia del Plan Maestro de Recuperación y Restauración del PNN. Producto = En animales, Registros Únicos de Vacunación expedidos por el ICA, formato 3-106 para toma de muestras. En vegetales: actas de visita a predios y formatos para vegetales 3-1033 para toma de muestras en campo, formato 3-752 para analísis diagnóstico en labortorio</t>
  </si>
  <si>
    <t>El presupuesto para actividades está contemplado en la actividad 7A 1</t>
  </si>
  <si>
    <t>Con la ayuda de los entes policivos  se identificaran las principales rutas de transporte del departamento y se informara a los demás entes competentes para que sean tenidos en cuenta en ese sistema interinstitucional, lo cual ayudara en la toma de decisiones conjuntas. Así las cosas, se presentara un informe que identifiquen las rutas ilegales en el departamento.</t>
  </si>
  <si>
    <t>se presentara un informe que actualice las principales rutas de transporte ilegal de fauna y flora</t>
  </si>
  <si>
    <t>de acuerdo con el estado actual de las cosas se actualizaran las principales rutas de transporte y comercialización ilegal de fauna y flora</t>
  </si>
  <si>
    <t>Jornadas técnicas de Identificar principales rutas de transporte y comercialización ilegal de fauna y flora.   
Producto: Informe Técnico, Actas de reunión, informe visitas de campo</t>
  </si>
  <si>
    <t>Incluido presupuesto 7A4</t>
  </si>
  <si>
    <t>UN TECNICO DE APOYO
DOCUMENTO DE IDENTIFICACION DE RUTAS</t>
  </si>
  <si>
    <t>Apoyar en la identificación de las principales rutas de transporte y comercialización ilegal de fauna y flora con las entidades responsables.
 Producto. Informe técnico de identificación de rutas (mapa de zonificación de rutas)</t>
  </si>
  <si>
    <t>Apoyar las acciones que CORPAMAG como entidad responsable  direccione para identificar las principales rutas de transporte y comercialización ilegal de fauna y flora.
producto: informe técnico, mapa de vías.</t>
  </si>
  <si>
    <t>Mantener las acciones de apoyo que CORPAMAG como entidad responsable  direccione para identificar las principales rutas de transporte y comercialización ilegal de fauna y flora.
producto: informe técnico</t>
  </si>
  <si>
    <t>Articular acciones desde de la secretaria de Gobierno y la Subsecretaria de desarrollo rural y gestión Ambiental en común acuerdo con la policía Ambiental la identificación de  los principales punto de extracción  ilegal de fauna y flora.                                                          Producto. mapa de zonificación de rutas</t>
  </si>
  <si>
    <t>Articular acciones con la policía para que se incrementen los operativos de vigilancia y control de tráfico ilegal de fauna silvestre en la vía troncal del caribe y vías terciarias del municipio de Dibulla   Producto. Informe de seguimiento de puesto de control.</t>
  </si>
  <si>
    <t>Realizar capacitaciones para concientizar a la comunidad asentada en los puntos críticos de extracción ilegal de fauna y flora. Producto. Documentos técnicos de control y seguimiento</t>
  </si>
  <si>
    <t>seguimiento y evaluación de las acciones por parte de la policía en cuanto a los operativos de vigilancia y control de tráfico ilegal de fauna silvestre. Producto. Documentos técnicos de control y seguimiento</t>
  </si>
  <si>
    <t>Seguimiento, ajuste y actualización de mapa de zonificación de posibles rutas de rutas de transporte y comercialización ilegal de fauna y flora. Producto. Documentos técnicos de control y seguimiento  </t>
  </si>
  <si>
    <t xml:space="preserve">• GRUCA, GUPAE: Realizan apoyo al puesto de control de POLFA en el sector de Tinajas y los puestos de control de SETRA en la YE de ciénaga y tasajera en compañía de CORPAMAG para realizar verificación del trasporte ilegal de fauna.
• SETRA: mantendrán cuadrantes viales o unidades de control y seguridad (UNCOS), en los siguientes puntos: YE de ciénaga, Tasajera, Laureano Gómez, Neguanje, Marquetalia, las 24 horas, realizando el control del trasporte ilegal de fauna y flora silvestre.
PRODUCTOS:
Realizar un informe de las actividades realizadas de semestral ( dos por año) </t>
  </si>
  <si>
    <t xml:space="preserve">• GRUCA, GUPAE: Realizan apoyo al puesto de control de POLFA en el sector de Tinajas y los puestos de control de SETRA en la YE de ciénaga y tasajera en compañía de CORPAMAG para realizar verificación del trasporte ilegal de fauna.
• SETRA: mantendrán cuadrantes viales o unidades de control y seguridad (UNCOS), en los siguientes puntos: YE de ciénaga, Tasajera, Laureano Gómez, Neguanje, Marquetalia, las 24 horas, realizando el control del trasporte ilegal de fauna y flora silvestre.
PRODUCTOS:
Realizar un informe de las actividades realizadas de semestral ( dos por año) </t>
  </si>
  <si>
    <t xml:space="preserve">Año 1 
$                                                                   354.246.192
Año 3
$                                                     1.062.738.576
Año 5 
$                                                                      1.771.230.960
Año 7 
$                                                                      2.479.723.344
Año 10 
$                                                                      3.542.461.920
</t>
  </si>
  <si>
    <t>7A5</t>
  </si>
  <si>
    <t>Incrementar operativos de vigilancia y control de tráfico ilegal de fauna silvestre en vías principales y secundarias, terminales de transporte marino, terrestre y aéreos.  </t>
  </si>
  <si>
    <t>Realización de operativos de control al tráfico de especies silvestres - informe del recorrido.-</t>
  </si>
  <si>
    <t>Meta: Incrementar en 50 acciones de control y vigilancia para el tráfico de la fauna silvestre Parámetro de control: Informe de Registro Unidad de medida: Número Cantidad: 1 Meta Anual: 1 Indicador: (No. Informes realizados / No. Informes programados) * 100</t>
  </si>
  <si>
    <t>Meta: Incrementar en 100 acciones de control y vigilancia para el tráfico de la fauna silvestre Parámetro de control: Informe de Registro Unidad de medida: Número Cantidad: 2 Meta Anual: 1 Indicador: (No. Informes realizados / No. Informes programados) * 100</t>
  </si>
  <si>
    <t>Meta: Incrementar en 150 acciones de control y vigilancia para el tráfico de la fauna silvestre Parámetro de control: Informe de Registro Unidad de medida: Número Cantidad: 2 Meta Anual: 1 Indicador: (No. Informes realizados / No. Informes programados) * 100</t>
  </si>
  <si>
    <t>1. apoyo a la coordinación y ejecución  de operativos,  participando activamente con personal de apoyo, equipos, vehículos.
1. Operativos de vigilancia y control realizados bajo la coordinación de las entidades líder con competencias especificas del tema.</t>
  </si>
  <si>
    <t>Con las autoridades de policía del departamento y demás entes competentes se prestara apoyo administrativo para incrementar la frecuencia de operativos de control. Se presentaran unas recomendaciones a las autoridades competentes</t>
  </si>
  <si>
    <t>Con las autoridades de policía del departamento y demás entes competentes se prestara apoyo administrativo para incrementar la frecuencia de operativos de control. Se presentaran unas nuevas recomendaciones a las autoridades competentes</t>
  </si>
  <si>
    <t>10 operativos de vigilancia y control de tráfico ilegal de fauna silvestre en vías principales y secundarias, terminales de trasporte marino, terrestre y aéreos.  
Producto: Informe técnico inspectores de policía</t>
  </si>
  <si>
    <t xml:space="preserve">Aporte de apoyo
INFORMES PRESENTADOS POR LA POLICIA. </t>
  </si>
  <si>
    <t>Apoyar en el incremento de los operativos de control y vigilancia de trafico ilegal de fauna silvestre                
Producto. Informe de operativos</t>
  </si>
  <si>
    <t>Apoyar las acciones que CORPAMAG como entidad responsable  direccione para incrementar los operativos de vigilancia y control de tráfico ilegal de fauna silvestre en vías principales, secundarias, terminales de transporte marino, terrestre y aéreos.
producto: informe técnico, mapa de vías principales y secundarias, terminales de transporte marino, terrestre y aéreos para ubicación policiva.</t>
  </si>
  <si>
    <t>Mantener las acciones de apoyo que CORPAMAG como entidad responsable  direccione para incrementar los operativos de vigilancia y control de tráfico ilegal de fauna silvestre en vías principales, secundarias, terminales de transporte marino, terrestre y aéreos.
producto: informe técnico, mapa de vías principales y secundarias, terminales de transporte marino, terrestre y aéreos para ubicación policiva.</t>
  </si>
  <si>
    <t xml:space="preserve">A través de la secretaria de Gobierno notificar a los inspectores de policía y a los comandante de estaciones para llevar registro de las captura de las personas que  transporte y comercializan de forma  ilegal fauna y flora                                                           Producto. bitácora de registro de personas capturadas </t>
  </si>
  <si>
    <t>apoyar a la corporación autónoma regional de la guajira  para brindar capacitación a la comunidad sobre marco legal del tráfico ilegal de fauna silvestre. Producto. Documentos técnicos de control y seguimiento</t>
  </si>
  <si>
    <t>Revisar proceso de Captura y capacitar personas involucradas en proceso de transporte y comercializan de forma  ilegal fauna y flora. Producto. Documentos técnicos de control y seguimiento</t>
  </si>
  <si>
    <t>Seguimiento y evaluación de las bitácoras de Capturas de personas que trafican de forma ilegal  fauna silvestre. Afín de capacitar . Producto. Documentos técnicos de control y seguimiento</t>
  </si>
  <si>
    <t>seguimiento y evaluación de las acciones encaminada a evitar el  tráfico ilegal de fauna silvestre. Producto. Documentos técnicos de control y seguimiento</t>
  </si>
  <si>
    <t xml:space="preserve">• GRUCA: Solicitar a la Alcaldía de Santa Marta, la adquisición o compra de un canino para la asociación y entrenamiento en detección  de flora y fauna silvestre.
• Con el canino en detección de fauna silvestre, realizar intervención una vez al mes, terminales de transporte aéreo, terrestre y vías principales.
• GUPAE: Realizar intervención una vez al mes y de acuerdo a las necesidades; de operativos de vigilancia y control de tráfico de fauna silvestre en vías principales y secundarias, así como en terminales de transporte aéreo, terrestre.
• DISTRITO 1, 2,3: realizaran el apoyo a las autoridades ambientales en control acerca de fauna y flora en ejes viales donde los cuadrantes se vean inmersos o por jurisdicción tenga responsabilidad
PRODUCTOS:
Realizar un informe de las actividades realizadas de semestral ( dos por año) 
</t>
  </si>
  <si>
    <t xml:space="preserve">• GRUCA: Solicitar a la Alcaldía de Santa Marta, la adquisición o compra de un canino para la asociación y entrenamiento en detección  de flora y fauna silvestre.
• Con el canino en detección de fauna silvestre, realizar intervención una vez al mes, terminales de transporte aéreo, terrestre y vías principales.
• GUPAE: Realizar intervención una vez al mes y de acuerdo a las necesidades; de operativos de vigilancia y control de tráfico de fauna silvestre en vías principales y secundarias, así como en terminales de transporte aéreo, terrestre.                                      
• DISTRITO 1, 2,3: realizaran el apoyo a las autoridades ambientales en control acerca de fauna y flora en ejes viales donde los cuadrantes se vean inmersos o por jurisdicción tenga responsabilidad.  
PRODUCTOS:
Realizar un informe de las actividades realizadas de semestral ( dos por año) </t>
  </si>
  <si>
    <t>Año 1 $1.198.911.312
Año 3 $3.596.733.936
Año 5 $5.994.556.560
Año 7 $8.392.379.184
Año 10 $11.989.113.120</t>
  </si>
  <si>
    <t>7A6</t>
  </si>
  <si>
    <t>Fomentar la vigilancia ciudadana que permita alertar y avisar a las autoridades competentes de manera oportuna sobre la extracción ilegal de fauna y flora silvestre.</t>
  </si>
  <si>
    <t>1. Desarrollo de  3 talleres (uno por municipio)Talleres conjuntos de fomento de la vigilancia sobre la extracción ilegal de fauna a y flora.
1. un taller anual de  fomento de la vigilancia de la extracción ilegal de fauna a y flora.</t>
  </si>
  <si>
    <t>Se prestara apoyo técnico con personal de la gobernación a los demás entes competentes para la realización de campañas en la comunidad que incentiven la participación ciudadana en la lucha con la extracción de flora y fauna silvestre. Se aunaran esfuerzos para hacer una campaña conjunta en la que se involucre a la comunidad.</t>
  </si>
  <si>
    <t>Se realizara una capacitación a la comunidad que permita generar los espacios de confianza con la población para que esta sea una aliada en la vigilancia ciudadana.</t>
  </si>
  <si>
    <t>Campaña educativa para Fomentar la vigilancia ciudadana que permita alertar y avisar a las autoridades competentes de manera oportuna sobre la extracción ilegal de fauna y flora silvestre.
Producto: Afiches informativos con información pertinente</t>
  </si>
  <si>
    <t>Campañas de educación ambiental que fomente la participación y vigilancia ciudadana en el control de extracción ilegal de fauna y flora.               
Producto. Informe de campañas</t>
  </si>
  <si>
    <t>Establecer programas de capacitación y vigilancia ciudadana, que ayuden a detectar y dar aviso a las autoridades de manera oportuna la extracción ilegal de fauna y flora silvestre.
Producto: Documento técnico de Cronograma de capacitaciones y de comunicación con las autoridades</t>
  </si>
  <si>
    <t>Mantener los programas de capacitación y vigilancia ciudadana, que ayuden a detectar y dar aviso a las autoridades de manera oportuna la extracción ilegal de fauna y flora silvestre.
Producto: Documento técnico de Cronograma de capacitaciones y de comunicación con las autoridades</t>
  </si>
  <si>
    <t>Ajuste a los programas de capacitación y vigilancia ciudadana, que ayuden a detectar y dar aviso a las autoridades de manera oportuna la extracción ilegal de fauna y flora silvestre.
Producto: Documento técnico de Cronograma de capacitaciones y de comunicación con las autoridades</t>
  </si>
  <si>
    <t>A través de la secretaria de Gobierno notificar a los inspectores de policía y a los comandantes de estaciones para que se incrementen los operativos de vigilancia y control de tráfico ilegal de fauna silvestre                      Producto. Mayor número de Retenes</t>
  </si>
  <si>
    <t>Realizar campañas de capacitación en las comunidades para prevenir extracción ilegal de fauna y flora silvestre. Producto. Documentos técnicos de control y seguimiento</t>
  </si>
  <si>
    <t>Conformar red de apoyo entre la policía y  vigías ambientales (comunidad) que permitan brindar  alertas y aviso  sobre la extracción ilegal de fauna y flora silvestre. Producto. Documentos técnicos de control y seguimiento</t>
  </si>
  <si>
    <t>Seguimiento y evaluación de las acciones que permitan alertar y avisar sobre la extracción ilegal de fauna y flora silvestre. Producto. Documentos técnicos de control y seguimiento</t>
  </si>
  <si>
    <t>Implementar estrategia comunicativa - informe</t>
  </si>
  <si>
    <t>Puestos de control, campañas educativas.                                 -Disminución del trafico ilegal de fauna y flora .                          -sensibilización de  la población al cuido de la fauna y la flora.</t>
  </si>
  <si>
    <t>Puestos de control, campañas educativas.           -Disminución del trafico ilegal de fauna y flora .                          -sensibilización de  la población al cuido de la fauna y la flora.</t>
  </si>
  <si>
    <t>Puestos de control, campañas educativas.                                        -Disminución del trafico ilegal de fauna y flora .                          -sensibilización de  la población al cuido de la fauna y la flora.</t>
  </si>
  <si>
    <t>Puestos de control, campañas educativas.             -Disminución del trafico ilegal de fauna y flora .                          -sensibilización de  la población al cuido de la fauna y la flora.</t>
  </si>
  <si>
    <t>Meta: Realizar reuniones con los principales líderes comunales para la prevención, aviso y alerta temprana  del tráfico ilegal de fauna y flora silvestre Parámetro de control: Documento Técnico Unidad de Medida: Número Cantidad: 2 Indicador: (No. DT realizados / No. DT programados)*100</t>
  </si>
  <si>
    <t>Meta: Realizar reuniones con los principales líderes comunales para la prevención, aviso y alerta temprana  del tráfico ilegal de fauna y flora silvestre Parámetro de control: Documento Técnico Unidad de Medida: Número Cantidad: 3 Indicador: (No. DT realizados / No. DT programados)*100</t>
  </si>
  <si>
    <t xml:space="preserve">• GRUCA, GUPAE: Se realizara campañas de sensibilización en compañía de las autoridades ambientales (PNN, DADSA, CORPAMAG) hacia la comunidad en la jurisdicción de la Policía Metropolitana de Santa Marta referente a la importancia del cuidado de la fauna silvestre.
• DISTRITO 1, 2,3: Durante los turnos de vigilancia se realizaran actividades dejándolas plasmadas en las TAMIR, como consigna permanente, con la corresponsabilidad por parte de las autoridades ambientales en caso de realizar algún tipo de procedimiento. 
PRODUCTOS:
Realizar un informe de las actividades realizadas de manera mensual. </t>
  </si>
  <si>
    <t xml:space="preserve">• GRUCA, GUPAE: Se realizara campañas de sensibilización en compañía de las autoridades ambientales (PNN, DADSA, CORPAMAG) hacia la comunidad en la jurisdicción de la Policía Metropolitana de Santa Marta referente a la importancia del cuidado de la fauna silvestre.
• DISTRITO 1, 2,3: Durante los turnos de vigilancia se realizaran actividades dejándolas plasmadas en las TAMIR, como consigna permanente, con la corresponsabilidad por parte de las autoridades ambientales en caso de realizar algún tipo de procedimiento. 
Realizar un informe de las actividades realizadas de manera mensual. </t>
  </si>
  <si>
    <t>7A7</t>
  </si>
  <si>
    <t>Diseñar y desarrollar programas educativos, enfocados al conocimiento y apropiación del territorio y las especies.  </t>
  </si>
  <si>
    <t>1. Talleres educativos sobre apropiación de territorio y conocimiento de especies.    1. Desarrollo de un taller anual educativo.</t>
  </si>
  <si>
    <t>Se prestara apoyo para la gestión y puesta en marcha de una mesa interinstitucional que atienda el desarrollo de programas educativos. Para tal efecto, se destinara un contratista para que atienda a dicha mesa cuando sea requerido.</t>
  </si>
  <si>
    <t>se presentara una propuesta a la mesa sobre un programa educativo que apoye al ya existente en la corporación autónoma.</t>
  </si>
  <si>
    <t>Campaña educativa para Fomentar el conocimiento y apropiación del territorio y las especies.  
Producto: Afiches informativos con información pertinente</t>
  </si>
  <si>
    <t>Aporte de apoyo
DISEÑO DE PROGRAMAS EDUCATIVOS</t>
  </si>
  <si>
    <t>A través, de  la secretaria de Educación municipal se articularan acciones con las instituciones educativas del municipio para que por medio de los proyectos escolares (PRAES) se propendan por la apropiación del territorio y  las especies  la formulación de alternativas económicas.                
 Producto. Proyecto PRAES implementado en colegios</t>
  </si>
  <si>
    <t>ajuste, seguimiento y evaluación de los proyectos escolares ambientales implementados. Producto. Documentos técnicos de control y seguimiento</t>
  </si>
  <si>
    <t>Establecer programas desde la básica educacional que ayuden al conocimiento y apropiación del territorio y sus especies.
Producto: Documento técnico de Cronograma educacional.</t>
  </si>
  <si>
    <t>Mantener los  programas desde la básica educacional que ayuden al conocimiento y apropiación del territorio y sus especies.
Producto: Documento técnico de evaluación, seguimiento y control del Cronograma educacional.</t>
  </si>
  <si>
    <t>Ajustar los  programas desde la básica educacional que ayuden al conocimiento y apropiación del territorio y sus especies.
Producto: Documento técnico de evaluación, seguimiento y control del Cronograma educacional.</t>
  </si>
  <si>
    <t>Desarrollar 1 campaña de sensibilización y comunicación en el área de influencia del Plan Maestro</t>
  </si>
  <si>
    <t>presupuesto año 1
Valor presupuestado actividad 7A6</t>
  </si>
  <si>
    <t>5 comunidades beneficiadas de los programas educativos, enfocados al conocimiento y apropiación del territorio y las especies.  </t>
  </si>
  <si>
    <t>8 comunidades beneficiadas de los programas educativos, enfocados al conocimiento y apropiación del territorio y las especies.  </t>
  </si>
  <si>
    <t>10 comunidades beneficiadas de los programas educativos, enfocados al conocimiento y apropiación del territorio y las especies.  </t>
  </si>
  <si>
    <t>12 comunidades beneficiadas de los programas educativos, enfocados al conocimiento y apropiación del territorio y las especies.  </t>
  </si>
  <si>
    <t>15 comunidades beneficiadas de los programas educativos, enfocados al conocimiento y apropiación del territorio y las especies.  </t>
  </si>
  <si>
    <t>Meta: Ejecutar  1 actividad o acción, orientada al conocimiento y apropiación del territorio y las especies  Parámetro de control: Documento Técnico Unidad de medida: Número Cantidad:  1 Meta Anual: 1 Indicador: (No. DT realizados / No. DT programados) *100</t>
  </si>
  <si>
    <t>Meta: Ejecutar  2 actividades o acciones, orientadas al conocimiento y apropiación del territorio y las especies Parámetro de control: Documento Técnico Unidad de medida: Número Cantidad:  2 Meta Anual: 1 Indicador: (No. DT realizados / No. DT programados) *100</t>
  </si>
  <si>
    <t>Meta: Ejecutar  2 actividades o acciones, orientadas  al conocimiento y apropiación del territorio y las especies Parámetro de control: Documento Técnico Unidad de medida: Número Cantidad:  2 Meta Anual: 1 Indicador: (No. DT realizados / No. DT programados) *100</t>
  </si>
  <si>
    <t>Meta: Ejecutar  3 actividades o acciones, orientadas al conocimiento y apropiación del territorio y las especies . Parámetro de control: Documento Técnico Unidad de medida: Número Cantidad:  3 Meta Anual: 1 Indicador: (No. DT realizados / No. DT programados) *100</t>
  </si>
  <si>
    <t>7A8</t>
  </si>
  <si>
    <t>Fomentar programas educativos y  turísticos que propendan por la protección de las especies susceptibles al tráfico ilegal, mediante la formulación de alternativas económicas</t>
  </si>
  <si>
    <t>1. Talleres educativos sobre protección de especies de trafico ilegal y su potencial económico.                                  1. un taller anual educativo conjunto en protección de especies susceptibles de trafico ilegal.</t>
  </si>
  <si>
    <t>1. Asistencia técnica y apoyo a las instituciones educativas para el diseño y desarrollo de programas.
Ind. Numero de programas apoyados y numero de Inst. Educativas apoyadas</t>
  </si>
  <si>
    <t>A través de la dirección de turismo del departamento se prestara apoyo técnico de personal capacitado a las demás entidades responsables en la generación de un programa educativo. Se destinara tiempo de un contratista para que apoye  la elaboración de los programas.</t>
  </si>
  <si>
    <t>se presentara una propuesta a la mesa sobre un programa educativo turístico que propenda por incluir aspectos de preservación de biodiversidad en la zona protegida y que atienda las necesidades frente a la problemática del trafico de especies.</t>
  </si>
  <si>
    <t>Campaña educativa para Fomentar programas educativos y  turísticos que propendan por la protección de las especies susceptibles al tráfico ilegal, mediante la formulación de alternativas económicas
Producto: Afiches informativos con información pertinente</t>
  </si>
  <si>
    <t>Aporte de apoyo
DISEÑO DE PROGRAMAS EDUCATIVOS Y TURISTICOS</t>
  </si>
  <si>
    <t>A través, de  la secretaria de Educación municipal se articularan acciones con las entidades encargadas para fomentar programas educativos y turísticos a través de las estrategias de educación ambiental (CIDEAS)  que propendan por la protección las especies susceptibles al tráfico ilegal, mediante la formulación de alternativas económicas.                  Producto. Informe técnico</t>
  </si>
  <si>
    <t>Generar  desde la básica educacional y con las organizaciones de perfiles turísticos programas que propendan por la protección de las especies susceptibles al trafico ilegal con proyectos de incentivos económicos en coordinación con entidades de protección del medio ambiente.
Producto: Documento técnico de proyectos ecoturísticos.</t>
  </si>
  <si>
    <t>Mantener  desde la básica educacional y con las organizaciones de perfiles turísticos programas que propendan por la protección de las especies susceptibles al trafico ilegal con proyectos de incentivos económicos en coordinación con entidades de protección del medio ambiente.
Producto: Documento técnico de seguimiento y evaluación de los proyectos ecoturísticos.</t>
  </si>
  <si>
    <t>Realizar ajustes  desde la básica educacional y con las organizaciones de perfiles turísticos programas que propendan por la protección de las especies susceptibles al trafico ilegal con proyectos de incentivos económicos en coordinación con entidades de protección del medio ambiente.
Producto: Documento técnico de seguimiento y evaluación de los proyectos ecoturísticos.</t>
  </si>
  <si>
    <t>A través, de  la secretaria de Educación municipal se articularan acciones con las instituciones educativas del municipio para que por medio de los proyectos escolares (PRAES) se propendan por la protección las especies susceptibles al tráfico ilegal, mediante la formulación de alternativas económicas.                  Producto. Proyecto PRAES implementado en colegios</t>
  </si>
  <si>
    <t xml:space="preserve">1 Asesoría para la formulación de alternativas económicas mediante la implementación del programa educativo para la protección de especies susceptibles de trafico ilegal </t>
  </si>
  <si>
    <t xml:space="preserve">3 Asesorías para la formulación de alternativas económicas mediante la implementación del programa educativo para la protección de especies susceptibles de trafico ilegal </t>
  </si>
  <si>
    <t xml:space="preserve">5 Asesorías para la formulación de alternativas económicas mediante la implementación del programa educativo para la protección de especies susceptibles de trafico ilegal </t>
  </si>
  <si>
    <t xml:space="preserve">7 Asesorías para la formulación de alternativas económicas mediante la implementación del programa educativo para la protección de especies susceptibles de trafico ilegal </t>
  </si>
  <si>
    <t xml:space="preserve">10 Asesorías para la formulación de alternativas económicas mediante la implementación del programa educativo para la protección de especies susceptibles de trafico ilegal </t>
  </si>
  <si>
    <t>Meta: Realizar un curso, capacitación o taller sobre protección de especies susceptibles de tráfico ilegal Parámetro de control: Documento Técnico Unidad de Medida: Número Cantidad: 1 Meta Anual: 1  Indicador: (No. DT realizados / No. DT programados) *100</t>
  </si>
  <si>
    <t>Meta: Realizar dos cursos, capacitaciones o talleres sobre protección de especies susceptibles de tráfico ilegal Parámetro de control: Documento Técnico Unidad de Medida: Número Cantidad: 2 Meta Anual: 1  Indicador: (No. DT realizados / No. DT programados) *100</t>
  </si>
  <si>
    <t>Meta: Realizar tres cursos, capacitaciones o talleres sobre protección de especies susceptibles de tráfico ilegal Parámetro de control: Documento Técnico Unidad de Medida: Número Cantidad: 3 Meta Anual: 1  Indicador: (No. DT realizados / No. DT programados) *100</t>
  </si>
  <si>
    <t>MINCIT</t>
  </si>
  <si>
    <t>Participación de MINCIT como apoyo técnico en la planeación e implementación de la acción propuesta. Producto: Asistencia Técnica.</t>
  </si>
  <si>
    <t>Se destinará un experto de MINCIT que destine 20% de su tiempo contractual para brindar apoyo técnico en la elaboración e implementación de dicha acción. Valor propuesto de $8,400,000 COP.</t>
  </si>
  <si>
    <t>7A9</t>
  </si>
  <si>
    <t>Fortalecer y adecuar la capacidad operativa y funcional para la recepción de fauna y flora silvestre. </t>
  </si>
  <si>
    <t>CAVFS de CORPAMAG operando
CAVF marino operando</t>
  </si>
  <si>
    <t>Rehabilitación ,Diagnostico físico sanitario, evaluación etológica , rescate y liberaciones y seguimiento de fauna , mantenimiento de viveros para propagación de especies de flora en riesgo de amenazas.                                              -Mayor numero de animales rehabilitados y liberados a su medio natural sin patologías que puedan afectar la población natural.</t>
  </si>
  <si>
    <t xml:space="preserve"> Rehabilitación ,Diagnostico físico sanitario, evaluación etológica , rescate y liberaciones y seguimiento de fauna , mantenimiento de viveros para propagación de especies de flora en riesgo de amenazas.                              -Mayor numero de animales rehabilitados y liberados a su medio natural sin patologías que puedan afectar la población natural.</t>
  </si>
  <si>
    <t>Rehabilitación ,Diagnostico físico sanitario, evaluación etológica , rescate y liberaciones y seguimiento de fauna , mantenimiento de viveros para propagación de especies de flora en riesgo de amenazas.                  -Mayor numero de animales rehabilitados y liberados a su medio natural sin patologías que puedan afectar la población natural.</t>
  </si>
  <si>
    <t xml:space="preserve"> Rehabilitación ,Diagnostico físico sanitario, evaluación etológica , rescate y liberaciones y seguimiento de fauna , mantenimiento de viveros para propagación de especies de flora en riesgo de amenazas.                                       -Mayor numero de animales rehabilitados y liberados a su medio natural sin patologías que puedan afectar la población natural.</t>
  </si>
  <si>
    <t>Rehabilitación ,Diagnostico físico sanitario, evaluación etológica , rescate y liberaciones y seguimiento de fauna , mantenimiento de viveros para propagación de especies de flora en riesgo de amenazas.                                      -Mayor numero de animales rehabilitados y liberados a su medio natural sin patologías que puedan afectar la población natural.</t>
  </si>
  <si>
    <t>Meta: Realizar un convenio para fortalecer y adecuar la capacidad operativa en la recepción de fauna y flora silvestre Parámetro de control: Documento Técnico Unidad de medida: Número  Indicador: (No. DT realizados / No. DT programados) *100</t>
  </si>
  <si>
    <t xml:space="preserve">Meta: Mantenimiento del centro de recepción de fauna y flora silvestre Parámetro de control: Informe de registro Unidad de medida: Número Cantidad: 2 Meta anual: 1 Indicador:  (No. Informes realizados / No. Informes programados) </t>
  </si>
  <si>
    <t xml:space="preserve">Meta: Mantenimiento del centro de recepción de fauna y flora silvestre Parámetro de control: Informe de registro Unidad de medida: Número Cantidad: 3 Meta anual: 1 Indicador:  (No. Informes realizados / No. Informes programados) </t>
  </si>
  <si>
    <t>1. apoyo a los espacios de discusión y coordinación para el fortalecimiento de capacidades.
1. capacidades fortalecidas según las necesidades identificadas por las entidades líder</t>
  </si>
  <si>
    <t>Se prestara apoyo técnico a las Cars y DADSA en lo referente a la recepción de fauna y flora silvestre</t>
  </si>
  <si>
    <t>diseño e implementación cadena custodia para remisión y transporte de  fauna y flora silvestre. 
Producto: Informe técnico</t>
  </si>
  <si>
    <t>Implementación cadena custodia para remisión y transporte de  fauna y flora silvestre. 
Producto: Informe técnico</t>
  </si>
  <si>
    <t>Diseño del proyecto para la implementación del COSO municipal del municipio de ciénaga. 
INFORME TECNICO DE EJECUCIÓN DEL PROYECTO COSO MUNICIPAL</t>
  </si>
  <si>
    <t>Implementación de coso municipal</t>
  </si>
  <si>
    <t>Control y seguimiento</t>
  </si>
  <si>
    <t>Articular Acciones con la Corporación autónoma regional del Magdalena para fortalecer el centro agroecológico de la Ciénaga grande del magdalena  que permita  la recepción de fauna y flora silvestre.                                           
Producto. Informe de fortalecimiento del centro agroecológico</t>
  </si>
  <si>
    <t>Apoyar las acciones que CORPAMAG como entidad responsable  direccione para fortalecer y adecuar la capacidad operativa y funcional para la recepción de fauna y flora silvestre.
producto: informe técnico</t>
  </si>
  <si>
    <t>Mantener el apoyo a las acciones que CORPAMAG como entidad responsable  direccione para fortalecer y adecuar la capacidad operativa y funcional para la recepción de fauna y flora silvestre.
producto: informe técnico</t>
  </si>
  <si>
    <t xml:space="preserve">Articular Acciones con la Corporación autónoma regional de La Guajira para fortalecer el centro agroecológico de Rio Claro que permita  la recepción de fauna y flora silvestre.                                           Producto. Centro agroecológico con mayor capacidad de recesión </t>
  </si>
  <si>
    <t>Ajuste de las acciones, Seguimiento y Evaluación del centro de Agroecológico de Rio claro. Producto. Documentos técnicos de control y seguimiento</t>
  </si>
  <si>
    <t>Ajuste de las acciones, Seguimiento y Evaluación del centro de Agroecológico de Rio claro. Reducto. Documentos técnicos de control y seguimiento</t>
  </si>
  <si>
    <t>DIAN</t>
  </si>
  <si>
    <t xml:space="preserve">. Se ejercerá control  en los Puertos de Santa Marta en los procesos de exportación de mercancías encaminados a identificar el trafico ilegal de fauna silvestre. labor que se realiza constantemente dentro del proceso de exportación de mercancías, .                                                                                                                                                                                                                                                                                                                                                      
 Apoyar en actividades de  control en las vías  de la jurisdicción de magdalena para  con ello evitar  el  tráfico ilegal de fauna silvestre.
PRODUCTOS:
 Realizar un informe de las actividades realizadas  semestralmente ( dos por año) 
</t>
  </si>
  <si>
    <t xml:space="preserve">Se ejercerá control  en los Puertos de Santa Marta en los procesos de exportación de mercancías encaminados a identificar el trafico ilegal de fauna silvestre. labor que se realiza constantemente dentro del proceso de exportación de mercancías, .                                                                                                                                                                                                                                                                                                                                                      
 Apoyar en actividades de  control en las vías  de la jurisdicción de magdalena para  con ello evitar  el  tráfico ilegal de fauna silvestre.
PRODUCTOS:
 Realizar un informe de las actividades realizadas  semestralmente ( dos por año) </t>
  </si>
  <si>
    <t xml:space="preserve">Se ejercerá control  en los Puertos de Santa Marta en los procesos de exportación de mercancías encaminados a identificar el trafico ilegal de fauna silvestre. labor que se realiza constantemente dentro del proceso de exportación de mercancías.                                                                                                                                                                                                                                                                                                                                                      
 Apoyar en actividades de  control en las vías  de la jurisdicción de magdalena para  con ello evitar  el  tráfico ilegal de fauna silvestre.
PRODUCTOS:
 Realizar un informe de las actividades realizadas  semestralmente ( dos por año) </t>
  </si>
  <si>
    <t>. Se ejercerá control  en los Puertos de Santa Marta en los procesos de exportación de mercancías encaminados a identificar el trafico ilegal de fauna silvestre. labor que se realiza constantemente dentro del proceso de exportación de mercancías, .                                                                                                                                                                                                                                                                                                                                                      
 Apoyar en actividades de  control en las vías  de la jurisdicción de magdalena para  con ello evitar  el  tráfico ilegal de fauna silvestre
PRODUCTOS:
 Realizar un informe de las actividades realizadas  semestralmente ( dos por año) .</t>
  </si>
  <si>
    <t xml:space="preserve">.Se ejercerá control  en los Puertos de Santa Marta en los procesos de exportación de mercancías encaminados a identificar el trafico ilegal de fauna silvestre. labor que se realiza constantemente dentro del proceso de exportación de mercancías, .                                                                                                                                                                                                                                                                                                                                                      
 Apoyar en actividades de  control en las vías  de la jurisdicción de magdalena para  con ello evitar  el  tráfico ilegal de fauna silvestre.
PRODUCTOS:
 Realizar un informe de las actividades realizadas  semestralmente ( dos por año) </t>
  </si>
  <si>
    <t>7A10</t>
  </si>
  <si>
    <t xml:space="preserve">Conformar un comité interinstitucional de control de tráfico ilegal de especies silvestres, de acuerdo al artículo 62 de la ley 1333 de 2009, el cual debe contar con presupuesto de los entes que lo conforman. 
</t>
  </si>
  <si>
    <t>Formalización de la conformación del Comité interinstitucional de control de tráfico ilegal de especies silvestres -CIFFAM.
Producto: Acta de conformación.</t>
  </si>
  <si>
    <t xml:space="preserve">Puesta en marcha del CIFA
-actas de reunión y planificación de actividades del CIFA. </t>
  </si>
  <si>
    <t>Conformar un comité interinstitucional de control de tráfico ilegal de especies silvestres, de acuerdo al artículo 62 de la ley 1333 de 2009, el cual debe contar con presupuesto de los entes que lo conforman. </t>
  </si>
  <si>
    <t>Meta: Conformación del comité interinstitucional de control de tráfico ilegal de especies silvestres, de acuerdo al artículo 62 de la ley 1333 de 2009, el cual debe contar con presupuesto de los entes que lo conforman Parámetro de control: Documento Técnico Unidad de Medida: Número Cantidad: 1 Meta anual:  1 Indicador:  (No. DT realizados / No. DT programados)*100</t>
  </si>
  <si>
    <t xml:space="preserve">Participar en el comité interinstitucional de control de tráfico ilegal de especies silvestres, con el fin de generar insumos  y/o estrategias de prevención y control .
Producto: Informe Técnico 
</t>
  </si>
  <si>
    <t xml:space="preserve">Participar en el comité interinstitucional de control de tráfico ilegal de especies silvestres, con el fin de generar insumos  y/o estrategias de prevención y control .
Producto: Informe Técnico </t>
  </si>
  <si>
    <t>Realizar actividades de inspección, vigilancia y control en las rutas establecidas para el tráfico de animales de interés comercial (bovinos, equinos, asnales, mulares, ovinos, caprinos, etc), en aras de mantener la inocuidad animal en la zona de influencia del Plan Maestro de Recuperación y Restauración del Parque Tayrona. Producto = Guías Sanitarias de Movilización Interna expedidas por el ICA</t>
  </si>
  <si>
    <t>1. apoyo a la conformación del comité y participación activa en el mismo de manera institucional
1. comité interinstitucional creado para el control de trafico de especies.</t>
  </si>
  <si>
    <t>Se realizaran las gestiones pertinentes con las demás entidades con el propósito de crear el comité interinstitucional. En caso de requerirse se prestaran las instalaciones de la gobernación para las reuniones pertinentes.</t>
  </si>
  <si>
    <t>se destinara a un funcionario de la gobernación que asista a las reuniones del comité y que atienda los requerimientos de este frente a la gobernación.</t>
  </si>
  <si>
    <t>Apoyo comité interinstitucional de control de tráfico ilegal de especies silvestres, de acuerdo al artículo 62 de la ley 1333 de 2009
Producto: Actas de reuniones, listado de asistencia</t>
  </si>
  <si>
    <t>PRODUCTO: RESOLUCION DE CONFOMACIÓN DEL COMITÉ, ACTAS DE REUNION Y LISTAS DE ASISTENCIA.</t>
  </si>
  <si>
    <t>Participar en el comité  de control al tráfico ilegal de especies silvestres a fin de prevenir, evitar y controlar el aprovechamiento, la movilización, transformación, comercialización nacional e internacional de las mismas.           
Producto. Informe de actividades</t>
  </si>
  <si>
    <t>Apoyar las acciones que CORPAMAG como entidad responsable  direccione para conformar un comité interinstitucional de control de tráfico ilegal de especies silvestres, de acuerdo al artículo 62 de la ley 1333 de 2009, el cual debe contar con presupuesto de los entes que lo conforman. 
producto: informe técnico</t>
  </si>
  <si>
    <t>Mantener el apoyo a las acciones que CORPAMAG como entidad responsable  direccione con el fin de participar en el comité interinstitucional de control de tráfico ilegal de especies silvestres, de acuerdo al artículo 62 de la ley 1333 de 2009, el cual debe contar con presupuesto de los entes que lo conforman. 
producto: informe técnico.</t>
  </si>
  <si>
    <t>Solicitar a la corporación Autónoma regional de La Guajira la reactivación del comité de control al tráfico ilegal de especies silvestres a fin de prevenir, evitar y controlar el aprovechamiento, la movilización, transformación, comercialización nacional e internacional de las mismas.           Producto. comité interinstitucional activado y operando</t>
  </si>
  <si>
    <t>Brindar acompañamiento al Comité de control al tráfico ilegal de especies silvestres con el fin de que  operare de manera conjunta y coordinada. Producto. Documentos técnicos de control y seguimiento</t>
  </si>
  <si>
    <t>40 patrullajes ambientales anuales de 02 horas sector PNN Tayrona para control y vigilancia de ecosistemas en la franja marino costera.  NOTA: LA ARMADA NACIONAL NO POSEE LOS RECURSOS FINANCIEROS PARA ESTE COMPROMISO. ESTO SE REALIZARÁ BAJO EL MARCO DE UN CONVENIO INTERINSTITUCIONAL ENTRE LA ARMADA NACIONAL Y PNN.</t>
  </si>
  <si>
    <t>120 patrullajes ambientales de 02 horas sector PNN Tayrona para control y vigilancia de ecosistemas en la franja marino costera.</t>
  </si>
  <si>
    <t>200 patrullajes ambientales de 02 horas sector PNN Tayrona para control y vigilancia de ecosistemas en la franja marino costera.</t>
  </si>
  <si>
    <t>280 patrullajes ambientales de 02 horas sector PNN Tayrona para control y vigilancia de ecosistemas en la franja marino costera.</t>
  </si>
  <si>
    <t>400 patrullajes ambientales de 02 horas sector PNN Tayrona para control y vigilancia de ecosistemas en la franja marino costera.</t>
  </si>
  <si>
    <t xml:space="preserve">La U.A.E. Dirección de impuestos y  Aduanas Nacionales a través de la Dirección Seccional de Santa Marta,  adelantara campaña de sensibilización  entre sus Usuarios y Contribuyentes del la no comercialización o trafico ilegal de especies silvestres,  a través de los diferentes medios con los que contamos
PRODUCTOS: 
Realizar un informe de las actividades realizadas semestralmente ( dos por año) </t>
  </si>
  <si>
    <t xml:space="preserve">a U.A.E. Dirección de impuestos y  Aduanas Nacionales a través de la Dirección Seccional de Santa Marta,  adelantara campaña de sensibilización  entre sus Usuarios y Contribuyentes del la no comercialización o trafico ilegal de especies silvestres,  a través de los diferentes medios con los que contamos
PRODUCTOS: 
Realizar un informe de las actividades realizadas semestralmente ( dos por año) </t>
  </si>
  <si>
    <t>Perdida de cobertura viva coralina</t>
  </si>
  <si>
    <t>8A</t>
  </si>
  <si>
    <t>Aunar esfuerzos interinstitucionales para diseñar e implementar estrategias de sensibilidad ambiental que conlleven o contribuyan al adecuado uso de los ecosistemas marinos del área de estudio  por parte de todos los usuarios.</t>
  </si>
  <si>
    <t>8A1</t>
  </si>
  <si>
    <t>Capacitar y educar a los operadores, prestadores de servicios turísticos, centros de buceo y entes de vigilancia y control sobre el adecuado uso de las zonas de careteo y buceo en ecosistemas estratégicos.</t>
  </si>
  <si>
    <t xml:space="preserve">Plan de fortalecimiento de las capacidades técnicas dirigido a prestadores de servicio con relación a actividades de buceo y careteo en zonas priorizadas por el área protegida. Identificación de prestadores de servicio que recibirán la capacitación.
Producto: Plan de capacitación. Listado de actores y zonas priorizadas. </t>
  </si>
  <si>
    <t>Convenio para capacitación en buenas prácticas de uso adecuado de zonas de careteo y buceo en ecosistemas estratégicos</t>
  </si>
  <si>
    <t>1 Grupo de operadores, prestadores de servicios turísticos, centros de buceo o entes de vigilancia y control capacitados sobre el adecuado uso de las zonas de careteo y buceo en ecosistemas estratégicos.</t>
  </si>
  <si>
    <t>3 Grupos de operadores, prestadores de servicios turísticos, centros de buceo o entes de vigilancia o control capacitados sobre el adecuado uso de las zonas de careteo y buceo en ecosistemas estratégicos.</t>
  </si>
  <si>
    <t>5 Grupos de operadores, prestadores de servicios turísticos, centros de buceo o entes de vigilancia o control capacitados sobre el adecuado uso de las zonas de careteo y buceo en ecosistemas estratégicos.</t>
  </si>
  <si>
    <t>7 Grupos de operadores, prestadores de servicios turísticos, centros de buceo o entes de vigilancia o control capacitados sobre el adecuado uso de las zonas de careteo y buceo en ecosistemas estratégicos.</t>
  </si>
  <si>
    <t>10 Grupos de operadores, prestadores de servicios turísticos, centros de buceo o entes de vigilancia o control capacitados sobre el adecuado uso de las zonas de careteo y buceo en ecosistemas estratégicos.</t>
  </si>
  <si>
    <t>8A2</t>
  </si>
  <si>
    <t xml:space="preserve">Realizar campañas publicitarias de sensibilidad ambiental
</t>
  </si>
  <si>
    <t>10 Capacitaciones a grupos de interés presentes en área de influencia</t>
  </si>
  <si>
    <t>13 Capacitaciones a grupos de interés presentes en área de influencia</t>
  </si>
  <si>
    <t>15 Capacitaciones a grupos de interés presentes en área de influencia</t>
  </si>
  <si>
    <t>17 Capacitaciones a grupos de interés presentes en área de influencia</t>
  </si>
  <si>
    <t>20 Capacitaciones a grupos de interés presentes en área de influencia</t>
  </si>
  <si>
    <t>Realizar campañas publicitarias de sensibilidad ambiental</t>
  </si>
  <si>
    <t>Meta: Realizar campañas publicitarias de sensibilidad ambiental por redes sociales y medios de comunicación Parámetro de control:  Informe de registro Unidad de medida:  Número Cantidad: 1 Meta Anual: 1 Indicador:  (No. Informe realizados / No. Informe programados) * 100</t>
  </si>
  <si>
    <t>Meta: Realizar campañas publicitarias de sensibilidad ambiental por redes sociales y medios de comunicación Parámetro de control:  Informe de registro Unidad de medida:  Número Cantidad: 2 Meta Anual: 1 Indicador:  (No. Informe realizados / No. Informe programados) * 100</t>
  </si>
  <si>
    <t>Meta: Realizar campañas publicitarias de sensibilidad ambiental por redes sociales y medios de comunicación Parámetro de control:  Informe de registro Unidad de medida:  Número Cantidad: 3 Meta Anual: 1 Indicador:  (No. Informe realizados / No. Informe programados) * 100</t>
  </si>
  <si>
    <t>8A3</t>
  </si>
  <si>
    <t>Fortalecer las actividades de control y vigilancia en las zonas de ecosistemas estratégicos en la franja marino costera del PNN Tayrona y su zona de influencia.</t>
  </si>
  <si>
    <t>Convenios con Estación de Guardacostas y Policía Metropolitana para apoyo en las actividades de Control y Vigilancia franja marino costera del PNN Tayrona y su área de influencia.</t>
  </si>
  <si>
    <t>Realizar patrullaje en ecosistema estratégico marino costero. Informe de la gestión</t>
  </si>
  <si>
    <t>Meta: Diseñar y adoptar un instrumento para el Control y Vigilancia Ambiental en el Distrito de Santa Marta Parámetro de control:  Documento Técnico  Unidad de medida: Número Cantidad: 1 Indicador: (No. DT realizados / No DT programados) *100</t>
  </si>
  <si>
    <t>Está incluido en el plan de acción del DADSA, pero no se le ha asignado presupuesto (se encuentra en proceso de validación y concertación)</t>
  </si>
  <si>
    <t>Controlar el uso y aprovechamiento de los recursos naturales en las áreas protegidas.
Producto: Informe técnico</t>
  </si>
  <si>
    <t>Ejercer acciones de inspección, vigilancia y control en la Sociedad Portuaria de Santa Marta con el objeto de prevenir la introducción de enfermedades que afecten la producción agropecuaria en la zona de influencia del Plan Maestro de Recuperación y Restauración del PNNT. Producto = acta de recepción de buques formato 3-431 
Se realizaran actividades de muestreo en las especies de aves migratorias  con el objeto de prevenir la instroducción de enfermedades que afecten la producción agropecuaria en la zona de influencia del Plan Maetsro de Recuperación y Restauración del PNNT. Producto = toma de muestras en aves formatos 3-098 para Newcastle y 3-099 para influenza aviar</t>
  </si>
  <si>
    <t xml:space="preserve">ARMADA </t>
  </si>
  <si>
    <t>8A4</t>
  </si>
  <si>
    <t>Generar guías didácticas que incluyan mapas físicos y virtuales, con el fin de presentar armónicamente al usuario el área protegida PNN Tayrona, incluyendo zonificación, usos, principales atractivos, objetos de conservación, etc.</t>
  </si>
  <si>
    <t xml:space="preserve">Desarrollar plan de trabajo y el diseño de guías didácticas del PNN Tayrona.
Producto: Diseño de guías didácticas </t>
  </si>
  <si>
    <t xml:space="preserve">Divulgación de guías didácticas del PNN Tayrona.
Producto: Plan de trabajo y diseño. </t>
  </si>
  <si>
    <t xml:space="preserve">Actualización, ajustes de la información y divulgación de guías didácticas del PNN Tayrona.
Producto: Plan de trabajo y diseño. </t>
  </si>
  <si>
    <t>8A5</t>
  </si>
  <si>
    <t>Prohibir el uso de ecosistemas estratégicos sin el acompañamiento de personal debidamente certificado y/o autorizado por PNNT para el desarrollo de las actividades relacionadas con el ecosistema en cuestión.</t>
  </si>
  <si>
    <t>Jornadas de prevención y vigilancia que contribuyan a prevenir presiones originadas por infracciones ambientales mediante el ejercicio efectivo de la función de la autoridad ambiental,
Producto:
Informe técnico</t>
  </si>
  <si>
    <t>8A6</t>
  </si>
  <si>
    <t>Ordenar las actividades recreativas y turísticas que dependan de los ecosistemas estratégicos marino costeros. </t>
  </si>
  <si>
    <t>Identificación ordenación de la zonas recreativas y turísticas que dependan de los ecosistemas estratégicos marino costeros.
Producto: DTS, Documento normativo POT</t>
  </si>
  <si>
    <t>8A7</t>
  </si>
  <si>
    <t>Identificar la capacidad de carga para el desarrollo de actividades subacuáticas que dependan de los ecosistemas estratégicos. </t>
  </si>
  <si>
    <t xml:space="preserve">Insumos que aporten a la construcción del diagnóstico que contenga la información base para la determinación de la capacidad de carga. 
Producto: Informe técnico. </t>
  </si>
  <si>
    <t xml:space="preserve">Adelantar evaluación Ecológica Rápida de los puntos priorizados. 
Producto: Informe técnico. </t>
  </si>
  <si>
    <t xml:space="preserve">Documento diagnóstico que contenga la información base para la determinación la capacidad de carga en las zonas marinas. 
Producto: Documento diagnóstico. </t>
  </si>
  <si>
    <t xml:space="preserve">Determinación de la capacidad de carga para zonas marinas  
Producto: Documento diagnóstico. </t>
  </si>
  <si>
    <t>9A</t>
  </si>
  <si>
    <t>Aunar esfuerzos interinstitucionales para diseñar e implementar estrategias efectivas que permitan fortalecer el ejercicio de control y vigilancia en los  ecosistemas marinos del área PNNT, con el fin de obtener un adecuado uso sostenible de los mismos.</t>
  </si>
  <si>
    <t>9A1</t>
  </si>
  <si>
    <t xml:space="preserve">Fortalecer el sistema de financiación para la investigación y manejo de los ecosistemas marino costeros del PNNT </t>
  </si>
  <si>
    <t>Desarrollar los programas de monitoreo e investigación para conocer el estado de conservación de los valores naturales, culturales y beneficios ambientales de las áreas protegidas nacionales.
Informe técnico</t>
  </si>
  <si>
    <t>9A2</t>
  </si>
  <si>
    <t>Construcción y ubicación de guías informativas "in situ" referentes a  los ecosistemas estratégicos del PNN Tayrona (playas, corales, pastos marinos, manglares, etc.)</t>
  </si>
  <si>
    <t>9A3</t>
  </si>
  <si>
    <t>Reforzar el acompañamiento a grupos de visitantes, en actividades náuticas y subacuáticas.</t>
  </si>
  <si>
    <t xml:space="preserve">Capacitar y actualizar a guías subacuáticos autorizados por el AP, con el fin de reforzar el acompañamiento a grupos de visitantes, en actividades náuticas y subacuáticas.
Producto: Informe Técnico 
</t>
  </si>
  <si>
    <t xml:space="preserve">Capacitar y actualizar a guías subacuáticos autorizados por el AP, con el fin de reforzar el acompañamiento a grupos de visitantes, en actividades náuticas y subacuáticas.
Producto: Informe Técnico </t>
  </si>
  <si>
    <t>9A4</t>
  </si>
  <si>
    <t>Asociar los datos climatológicos, hidrológicos, meteorológicos, y ecosistémicos disponibles para el desarrollo de investigación y generación de conocimiento.</t>
  </si>
  <si>
    <t>Actividad: Aporte de datos de estaciones continentales localizadas cerca del área costera del Parque y de  2 estaciones mareográficas localizadas en La Guajira y en Cartagena. Producto: Bases de datos anuales  de las estaciones continentales y mareográficas mencionadas.</t>
  </si>
  <si>
    <t>Desarrollar los programas de monitoreo e investigación para conocer el estado de conservación de los valores naturales, culturales y beneficios ambientales de las áreas protegidas nacionales.</t>
  </si>
  <si>
    <t>Actualización del SIAM con los datos de monitoreo ecosistémico, oceanográficos y productos de información que el instituto genere o custodie.
Producto:  Portal Web del SIAM con servicios de consulta en línea</t>
  </si>
  <si>
    <t>Informe técnico</t>
  </si>
  <si>
    <t>B</t>
  </si>
  <si>
    <t>B)      Gestión y saneamiento de residuos sólidos</t>
  </si>
  <si>
    <t>Incremento de residuos sólidos en el PNN Tayrona</t>
  </si>
  <si>
    <t>1B</t>
  </si>
  <si>
    <t>Diseñar e implementar estrategias que permitan incrementar la cobertura y frecuencia de recolección de residuos sólidos en las cuencas de los municipios costeros del área de estudio del plan maestro como parte de la gestión integral en el manejo de residuos sólidos.</t>
  </si>
  <si>
    <t>1B1</t>
  </si>
  <si>
    <t>Gestionar la generación de conocimiento que permita diagnosticar la presencia de residuos plásticos, incluido microplásticos y su impacto sobre los ecosistemas de la zona de influencia del PNN Tayrona.</t>
  </si>
  <si>
    <t>Realizar el monitoreo de calidad de aguas y sedimentos marinos  y costeros y la determinación de la contaminación por basura marina en playas turísticas del Dpto del Magdalena.</t>
  </si>
  <si>
    <t>Caracterización y monitoreo del impacto de los residuos plásticos y microplásticos sobre los ecosistemas presentes en el área de influencia del PNN Tayrona adscrita la municipio de Dibulla</t>
  </si>
  <si>
    <t>Meta: Proyecto gestionado y formulado  que permita diagnosticar la presencia de residuos plásticos incluido microplásticos y su impacto sobre los ecosistemas de la zona de influencia del PNN Tayrona. Parámetro de control: Documento Técnico Unidad de Medida: Número Cantidad: 1 Indicador: (No. DT realizados / No. DT programados)*100</t>
  </si>
  <si>
    <t>Diagnóstico del estado de contaminación por plásticos y microplásticos en aguas y sedimentos en seis playas de interés turístico y ambiental del departamento del Magdalena playas el Muerto (PNNT), Neguanje, Taganga, Municipal, Los Cocos y Rodadero.
Producto: Informe técnico con el diagnóstico</t>
  </si>
  <si>
    <t>Formulación del componente rural del PGIRS
Producto: Documento T{técnico, acuerdo Distrital</t>
  </si>
  <si>
    <t>seguimiento componente rural del PGIRS
Producto: Documento Técnico</t>
  </si>
  <si>
    <t xml:space="preserve">CREACION DEL DIAGNOSTICO
DIAGNOSTICO DE PRESENCIA DE RESIDUOS PLASTICOS EN EL MUNICIPIO DE CIENAGA. </t>
  </si>
  <si>
    <t>control y seguimiento</t>
  </si>
  <si>
    <t>Generar y aportar información  que permita diagnosticar la presencia de residuos plásticos incluido micro plásticos y su impacto sobre los ecosistemas de la zona de influencia del PNN Tayrona.            
Producto. Información aportada</t>
  </si>
  <si>
    <r>
      <t xml:space="preserve">Generar conocimiento para la identificación  de residuos plásticos incluido microplásticos presentes en los ecosistemas de la zona de influencia del PNN Tayrona y su impacto sobre ellos. </t>
    </r>
    <r>
      <rPr>
        <b/>
        <sz val="11"/>
        <rFont val="Arial Narrow"/>
        <family val="2"/>
      </rPr>
      <t>PRODUCTO</t>
    </r>
    <r>
      <rPr>
        <sz val="11"/>
        <rFont val="Arial Narrow"/>
        <family val="2"/>
      </rPr>
      <t>: Documento del diagnostico realizado</t>
    </r>
  </si>
  <si>
    <r>
      <t xml:space="preserve">Generar conocimiento para la identificación  de residuos plásticos incluido microplásticos presentes en los ecosistemas de la zona de influencia del PNN Tayrona y su impacto sobre ellos. </t>
    </r>
    <r>
      <rPr>
        <b/>
        <sz val="11"/>
        <rFont val="Arial Narrow"/>
        <family val="2"/>
      </rPr>
      <t>PRODUCTO</t>
    </r>
    <r>
      <rPr>
        <sz val="11"/>
        <rFont val="Arial Narrow"/>
        <family val="2"/>
      </rPr>
      <t>: Documento del diagnostico realizado</t>
    </r>
  </si>
  <si>
    <r>
      <t xml:space="preserve">Generar conocimiento para la identificación  de residuos plásticos incluido microplásticos presentes en los ecosistemas de la zona de influencia del PNN Tayrona y su impacto sobre ellos. </t>
    </r>
    <r>
      <rPr>
        <b/>
        <sz val="11"/>
        <rFont val="Arial Narrow"/>
        <family val="2"/>
      </rPr>
      <t>PRODUCTO</t>
    </r>
    <r>
      <rPr>
        <sz val="11"/>
        <rFont val="Arial Narrow"/>
        <family val="2"/>
      </rPr>
      <t>: Documento del diagnostico realizado</t>
    </r>
  </si>
  <si>
    <r>
      <t xml:space="preserve">Generar conocimiento para la identificación  de residuos plásticos incluido microplásticos presentes en los ecosistemas de la zona de influencia del PNN Tayrona y su impacto sobre ellos. </t>
    </r>
    <r>
      <rPr>
        <b/>
        <sz val="11"/>
        <rFont val="Arial Narrow"/>
        <family val="2"/>
      </rPr>
      <t>PRODUCTO</t>
    </r>
    <r>
      <rPr>
        <sz val="11"/>
        <rFont val="Arial Narrow"/>
        <family val="2"/>
      </rPr>
      <t>: Documento del diagnostico realizado</t>
    </r>
  </si>
  <si>
    <r>
      <t xml:space="preserve">Generar conocimiento para la identificación  de residuos plásticos incluido microplásticos presentes en los ecosistemas de la zona de influencia del PNN Tayrona y su impacto sobre ellos. </t>
    </r>
    <r>
      <rPr>
        <b/>
        <sz val="11"/>
        <rFont val="Arial Narrow"/>
        <family val="2"/>
      </rPr>
      <t>PRODUCTO</t>
    </r>
    <r>
      <rPr>
        <sz val="11"/>
        <rFont val="Arial Narrow"/>
        <family val="2"/>
      </rPr>
      <t>: Documento del diagnostico realizado</t>
    </r>
  </si>
  <si>
    <t>Revisar las capacitaciones del plan de Gestión integral de Residuos solido del municipio de Dibulla (PGIRS) con el fin que permita diagnosticar la presencia de residuos plásticos incluido micro plásticos y su impacto sobre los ecosistemas de la zona de influencia del PNN Tayrona.            Producto. Diagnóstico de presencia de residuos y comunidad capacitada para recolección del mismo</t>
  </si>
  <si>
    <t>seguimiento y evaluación al plan de gestión integral de Residuos Solido del municipio. Producto. Documentos técnicos de control y seguimiento</t>
  </si>
  <si>
    <t>1B2</t>
  </si>
  <si>
    <t>Reformular los PGIRS de los municipios costeros del área de estudio, incluyendo la zona rural (contemplando cuencas costeras y áreas marino costeras) que correspondan.</t>
  </si>
  <si>
    <t>Formulación del PGIRS Santa Marta
Producto: Documento Técnico, acuerdo Distrital</t>
  </si>
  <si>
    <t>seguimiento del PGIRS
Producto: Documento Técnico</t>
  </si>
  <si>
    <t xml:space="preserve">PGIRS ACTUALIZADO
PGIRS ACTUALIZADO Y DOCUMENTO DE ADOPCION. </t>
  </si>
  <si>
    <t xml:space="preserve">El PGIRS del municipio está actualizado </t>
  </si>
  <si>
    <r>
      <t>Revisión y ajustes del PGIRS municipal.</t>
    </r>
    <r>
      <rPr>
        <b/>
        <sz val="11"/>
        <rFont val="Arial Narrow"/>
        <family val="2"/>
      </rPr>
      <t xml:space="preserve"> Producto</t>
    </r>
    <r>
      <rPr>
        <sz val="11"/>
        <rFont val="Arial Narrow"/>
        <family val="2"/>
      </rPr>
      <t>: Documento PGIRS ajustado.</t>
    </r>
  </si>
  <si>
    <r>
      <t xml:space="preserve">Realizar ajustes del Pgirs Municipal. </t>
    </r>
    <r>
      <rPr>
        <b/>
        <sz val="11"/>
        <rFont val="Arial Narrow"/>
        <family val="2"/>
      </rPr>
      <t>Producto:</t>
    </r>
    <r>
      <rPr>
        <sz val="11"/>
        <rFont val="Arial Narrow"/>
        <family val="2"/>
      </rPr>
      <t xml:space="preserve"> Documento PGIRS ajustado.</t>
    </r>
  </si>
  <si>
    <r>
      <t>Actualización del PGIRS Municipal.</t>
    </r>
    <r>
      <rPr>
        <b/>
        <sz val="11"/>
        <rFont val="Arial Narrow"/>
        <family val="2"/>
      </rPr>
      <t xml:space="preserve"> Producto</t>
    </r>
    <r>
      <rPr>
        <sz val="11"/>
        <rFont val="Arial Narrow"/>
        <family val="2"/>
      </rPr>
      <t>: PGIRS actualizado.</t>
    </r>
  </si>
  <si>
    <r>
      <t>Revisión y justes al PGIRS Municipal.</t>
    </r>
    <r>
      <rPr>
        <b/>
        <sz val="11"/>
        <rFont val="Arial Narrow"/>
        <family val="2"/>
      </rPr>
      <t xml:space="preserve"> Product</t>
    </r>
    <r>
      <rPr>
        <sz val="11"/>
        <rFont val="Arial Narrow"/>
        <family val="2"/>
      </rPr>
      <t>o: Documento PGIRS ajustado.</t>
    </r>
  </si>
  <si>
    <r>
      <t>Revisión y ajustes al PGIRS Municipal.</t>
    </r>
    <r>
      <rPr>
        <b/>
        <sz val="11"/>
        <rFont val="Arial Narrow"/>
        <family val="2"/>
      </rPr>
      <t xml:space="preserve"> Product</t>
    </r>
    <r>
      <rPr>
        <sz val="11"/>
        <rFont val="Arial Narrow"/>
        <family val="2"/>
      </rPr>
      <t>o: Documento PGIRS ajustado.</t>
    </r>
  </si>
  <si>
    <t>Articular el plan de Gestión integral de residuos solido con el plan de manejo  del PNN Tayrona. Producto. Plan de gestión integral ajustado</t>
  </si>
  <si>
    <t>Realizar un Diagnóstico sobre las condiciones de las rutas para la prestación de éste servicio y evaluar las condiciones de eficiencia y cobertura. Producto. Documentos técnicos de control y seguimiento</t>
  </si>
  <si>
    <t>seguimiento y evaluación del PGIRS. Producto. Documentos técnicos de control y seguimiento</t>
  </si>
  <si>
    <t>1B3</t>
  </si>
  <si>
    <t>Implementación y seguimiento de los PGIRS de los municipios costeros del área de estudio que correspondan. Se deberá incluir la zona rural, cuencas y áreas marino costeras.</t>
  </si>
  <si>
    <t>Incluido 1B2</t>
  </si>
  <si>
    <t>Seguimiento a Pgirs actualizado
INFORMES DE SEGUIMIENTO DEL PGIRS</t>
  </si>
  <si>
    <t>A través de la secretaria de Planeación supervisar el cumplimiento del plan de Gestión integral de Residuos solido del municipio de Puebloviejo (PGIRS). Producto. Documentos técnicos de control y seguimiento</t>
  </si>
  <si>
    <r>
      <t xml:space="preserve"> Desarrollar las actividades consignadas en los programas del PGIRs ,realizando el seguimientos a la ejecución </t>
    </r>
    <r>
      <rPr>
        <b/>
        <sz val="11"/>
        <rFont val="Arial Narrow"/>
        <family val="2"/>
      </rPr>
      <t>Producto</t>
    </r>
    <r>
      <rPr>
        <sz val="11"/>
        <rFont val="Arial Narrow"/>
        <family val="2"/>
      </rPr>
      <t>: Informe técnico de seguimiento .</t>
    </r>
  </si>
  <si>
    <r>
      <t xml:space="preserve"> Desarrollar las actividades consignadas en los programas del PGIRs ,realizando el seguimientos a la ejecución  </t>
    </r>
    <r>
      <rPr>
        <b/>
        <sz val="11"/>
        <rFont val="Arial Narrow"/>
        <family val="2"/>
      </rPr>
      <t>.Producto:</t>
    </r>
    <r>
      <rPr>
        <sz val="11"/>
        <rFont val="Arial Narrow"/>
        <family val="2"/>
      </rPr>
      <t xml:space="preserve"> Informe técnico de seguimiento </t>
    </r>
  </si>
  <si>
    <r>
      <t xml:space="preserve"> Desarrollar las actividades consignadas en los programas del PGIRs ,realizando el seguimientos a la ejecución.</t>
    </r>
    <r>
      <rPr>
        <b/>
        <sz val="11"/>
        <rFont val="Arial Narrow"/>
        <family val="2"/>
      </rPr>
      <t xml:space="preserve"> Producto:</t>
    </r>
    <r>
      <rPr>
        <sz val="11"/>
        <rFont val="Arial Narrow"/>
        <family val="2"/>
      </rPr>
      <t xml:space="preserve"> Informe técnico de seguimiento </t>
    </r>
  </si>
  <si>
    <r>
      <t xml:space="preserve"> Desarrollar las actividades consignadas en los programas del PGIRs ,realizando el seguimientos a la ejecución .</t>
    </r>
    <r>
      <rPr>
        <b/>
        <sz val="11"/>
        <rFont val="Arial Narrow"/>
        <family val="2"/>
      </rPr>
      <t xml:space="preserve">Producto: </t>
    </r>
    <r>
      <rPr>
        <sz val="11"/>
        <rFont val="Arial Narrow"/>
        <family val="2"/>
      </rPr>
      <t xml:space="preserve">Informe técnico de seguimiento </t>
    </r>
  </si>
  <si>
    <r>
      <t xml:space="preserve"> Desarrollar las actividades consignadas en los programas del PGIRs ,realizando el seguimientos a la ejecución.</t>
    </r>
    <r>
      <rPr>
        <b/>
        <sz val="11"/>
        <rFont val="Arial Narrow"/>
        <family val="2"/>
      </rPr>
      <t xml:space="preserve"> Product</t>
    </r>
    <r>
      <rPr>
        <sz val="11"/>
        <rFont val="Arial Narrow"/>
        <family val="2"/>
      </rPr>
      <t xml:space="preserve">o: Informe técnico de seguimiento  </t>
    </r>
  </si>
  <si>
    <t>A través de la secretaria de Planeación supervisar el cumplimiento del plan de Gestión integral de Residuos solido del municipio de Dibulla (PGIRS). Producto. Documentos técnicos de control y seguimiento</t>
  </si>
  <si>
    <t>Diseñar micro rutas para la recolección y transportes del material aprovechable de la zona rural a un centro de acopio legalmente constituido. Producto. Documentos técnicos de control y seguimiento</t>
  </si>
  <si>
    <t>Implementación y seguimiento del Plan de Manejo de Residuos Sólidos en articulación con el Plan de Manejo del área protegida. 
Producto: Informe técnico</t>
  </si>
  <si>
    <t>Seguimiento PGIRS del Municipio de Dibulla. Informe de Seguimiento</t>
  </si>
  <si>
    <t>Meta: Realizar seguimiento al PGIRS de Santa Marta en su zona urbana Parámetro de control:  Informe de registro  Unidad de medida: Número Cantidad:  1 Meta anual:  1 Indicador: (No. Informes realizados / No. Informes  programados) *100</t>
  </si>
  <si>
    <t>Meta: Realizar seguimiento al PGIRS de Santa Marta en su zona urbana Parámetro de control:  Informe de registro  Unidad de medida: Número Cantidad:  2 Meta anual:  1 Indicador: (No. Informes realizados /   programados) *100</t>
  </si>
  <si>
    <t>Meta: Realizar seguimiento al PGIRS de Santa Marta en su zona urbana Parámetro de control:  Informe de registro  Unidad de medida: Número Cantidad:  3 Meta anual:  1 Indicador: (No. Informes realizados /   programados) *100</t>
  </si>
  <si>
    <t>1B4</t>
  </si>
  <si>
    <t>Modificar y ampliar las rutas de recolección existentes, de acuerdo con las necesidades y características de los municipios involucrados.</t>
  </si>
  <si>
    <t>Formulación programa de recolección y transporte del PGIRS Santa Marta
Producto: Documento Técnico, acuerdo Distrital</t>
  </si>
  <si>
    <t xml:space="preserve">Actualización del contracto y convenio con la empresa prestadora del servicio para ampliación de la capacidad operativa. 
CONTRATO ACTUALIZADO CON LA EMPRESA PRESTADORA DEL SERVICIO. </t>
  </si>
  <si>
    <t>DEPENDE DE LO QUE SE ESTIPULE EN EL CONTRATO</t>
  </si>
  <si>
    <t xml:space="preserve">Articular acciones con la secretaria de planeación municipal para que ejerza supervisión a la prestación del servicio de aseo en el municipio  para el Diseño de micro rutas de recolección y transportes del material aprovechable de la zona rural a un centro de acopio legalmente constituido. 
Producto. Documentos técnicos de control y seguimiento                  </t>
  </si>
  <si>
    <t>Seguimiento de supervisión a la prestación de servicio de aseo para adelantar los procesos de certificación que permita ampliar las rutas de  recolección existente, con Cargue al SUI de la información correspondiente. 
Producto. Documentos técnicos de control y seguimiento</t>
  </si>
  <si>
    <t>Implementación de nuevas micro rutas de recolección de residuos solidos en las zonas identificadas de acuerdo al PGIRS 
Producto. Documentos técnicos de control y seguimiento</t>
  </si>
  <si>
    <r>
      <t>Revisar el Plan operativo para la prestación del servicio de aseo en el Municipio, en coordinación con la unidad de servicios públicos y la secretaria de prospectiva.</t>
    </r>
    <r>
      <rPr>
        <b/>
        <sz val="11"/>
        <rFont val="Arial Narrow"/>
        <family val="2"/>
      </rPr>
      <t xml:space="preserve"> Producto: </t>
    </r>
    <r>
      <rPr>
        <sz val="11"/>
        <rFont val="Arial Narrow"/>
        <family val="2"/>
      </rPr>
      <t xml:space="preserve">Plan operativo revisado </t>
    </r>
  </si>
  <si>
    <t xml:space="preserve">Articular  con la secretarias competentes la supervisión a la prestación del servicio de aseo en el municipio  para el Diseño de las nuevas rutas y micro rutas de recolección y transportes de los residuos de las zona rural y urbana a un centro de acopio legalmente constituido. </t>
  </si>
  <si>
    <t>Implementación de nuevas micro rutas de recolección de residuos solidos en las zonas identificadas de acuerdo al PGIRS  y a las necesidades identificadas. Producto: Documento técnico de control y seguimiento</t>
  </si>
  <si>
    <r>
      <t xml:space="preserve">Seguimiento de la prestación del servicio de aseo por parte de la secretaria prospectiva del Municipio. </t>
    </r>
    <r>
      <rPr>
        <b/>
        <sz val="11"/>
        <rFont val="Arial Narrow"/>
        <family val="2"/>
      </rPr>
      <t>Producto:</t>
    </r>
    <r>
      <rPr>
        <sz val="11"/>
        <rFont val="Arial Narrow"/>
        <family val="2"/>
      </rPr>
      <t xml:space="preserve"> Informe técnico de seguimiento.</t>
    </r>
  </si>
  <si>
    <r>
      <t xml:space="preserve">Seguimiento de la prestación del servicio de aseo por parte de la secretaria prospectiva del Municipio. </t>
    </r>
    <r>
      <rPr>
        <b/>
        <sz val="11"/>
        <rFont val="Arial Narrow"/>
        <family val="2"/>
      </rPr>
      <t>Producto:</t>
    </r>
    <r>
      <rPr>
        <sz val="11"/>
        <rFont val="Arial Narrow"/>
        <family val="2"/>
      </rPr>
      <t xml:space="preserve"> Informe técnico de seguimiento.</t>
    </r>
  </si>
  <si>
    <t>Articular acciones con la secretaria de planeación municipal para ejerza supervisión a la prestación del servicio de aseo en el municipio                              Producto. Informe de supervisión de Actividades  del servicio de Aseo.</t>
  </si>
  <si>
    <t>Adelantar los procesos de certificación de calidad en la prestación del servicio de aseo, con Cargue al SUI de la información correspondiente al servicio de aseo. Producto. Documentos técnicos de control y seguimiento</t>
  </si>
  <si>
    <t>1B5</t>
  </si>
  <si>
    <t>Involucrar a las poblaciones locales en alternativas productivas que propendan por la recolección, manejo y/o aprovechamiento de residuos sólidos en áreas de difícil acceso.</t>
  </si>
  <si>
    <t>Formulación programa de aprovechamiento del PGIRS Santa Marta
Producto: Documento Técnico, acuerdo Distrital</t>
  </si>
  <si>
    <t>Conformación de PROCEDAS y apoyo a cooperativas de recicladores. 
PROCEDAS IMPLEMENTADOS EN EL MUNICIPIO DE Ciénaga</t>
  </si>
  <si>
    <t>Formular programas de aprovechamiento como alternativa productiva con las comunidades. 
Producto. Documento del programa.</t>
  </si>
  <si>
    <t xml:space="preserve">Implementar programas de aprovechamiento como alternativa productiva con las comunidades. 
Producto. Informe de implementación. </t>
  </si>
  <si>
    <t>Seguimiento y retroalimentación del programas de aprovechamiento como alternativa productiva con las comunidades. 
Producto. Informe de seguimiento.</t>
  </si>
  <si>
    <r>
      <t>Formular programas de aprovechamiento como alternativa productiva con las comunidades.</t>
    </r>
    <r>
      <rPr>
        <b/>
        <sz val="11"/>
        <rFont val="Arial Narrow"/>
        <family val="2"/>
      </rPr>
      <t xml:space="preserve"> Product</t>
    </r>
    <r>
      <rPr>
        <sz val="11"/>
        <rFont val="Arial Narrow"/>
        <family val="2"/>
      </rPr>
      <t>o: Programas diseñados</t>
    </r>
  </si>
  <si>
    <r>
      <t>Implementación de los programas de aprovechamiento, con un proyecto piloto con la participación de las comunidades.</t>
    </r>
    <r>
      <rPr>
        <b/>
        <sz val="11"/>
        <rFont val="Arial Narrow"/>
        <family val="2"/>
      </rPr>
      <t xml:space="preserve"> Producto</t>
    </r>
    <r>
      <rPr>
        <sz val="11"/>
        <rFont val="Arial Narrow"/>
        <family val="2"/>
      </rPr>
      <t>: Proyecto piloto implementado.</t>
    </r>
  </si>
  <si>
    <r>
      <t>Realizar seguimiento  de los  programas de aprovechamiento como alternativa productiva con las comunidades.</t>
    </r>
    <r>
      <rPr>
        <b/>
        <sz val="11"/>
        <rFont val="Arial Narrow"/>
        <family val="2"/>
      </rPr>
      <t xml:space="preserve"> Producto: </t>
    </r>
    <r>
      <rPr>
        <sz val="11"/>
        <rFont val="Arial Narrow"/>
        <family val="2"/>
      </rPr>
      <t>Informe técnico de seguimiento.</t>
    </r>
  </si>
  <si>
    <r>
      <t>Realizar seguimiento  de los  programas de aprovechamiento como alternativa productiva con las comunidades.</t>
    </r>
    <r>
      <rPr>
        <b/>
        <sz val="11"/>
        <rFont val="Arial Narrow"/>
        <family val="2"/>
      </rPr>
      <t xml:space="preserve"> Producto:</t>
    </r>
    <r>
      <rPr>
        <sz val="11"/>
        <rFont val="Arial Narrow"/>
        <family val="2"/>
      </rPr>
      <t xml:space="preserve"> Informe técnico de seguimiento.</t>
    </r>
  </si>
  <si>
    <r>
      <t xml:space="preserve">Realizar seguimiento  de los  programas de aprovechamiento como alternativa productiva con las comunidades. </t>
    </r>
    <r>
      <rPr>
        <b/>
        <sz val="11"/>
        <rFont val="Arial Narrow"/>
        <family val="2"/>
      </rPr>
      <t xml:space="preserve">Producto: </t>
    </r>
    <r>
      <rPr>
        <sz val="11"/>
        <rFont val="Arial Narrow"/>
        <family val="2"/>
      </rPr>
      <t>Informe técnico de seguimiento.</t>
    </r>
  </si>
  <si>
    <t xml:space="preserve">Articular acciones con la empresa prestadora del servicio de aseo, con el fin de fortalecer iniciativas productivas  que presenten los recicladores del municipio. Producto. Iniciativas productivas fortalecidas </t>
  </si>
  <si>
    <t xml:space="preserve">supervisar, evaluar y fortalecer las alternativas productivas implementadas y/o  crear nuevas alternativas si lo amerita. Producto. Documentos técnicos de control y seguimiento  </t>
  </si>
  <si>
    <t>Crear programa de aprovechamiento según las características de los residuos. Producto. Documentos técnicos de control y seguimiento</t>
  </si>
  <si>
    <t>Se generara una mesa interinstitucional con el municipio de Dibulla para la búsqueda y elección de alternativas productivas en el manejo de residuos solidos. Se destinara a un contratista que tenga dentro de sus funciones presentar alternativas para la disposición de los residuos solidos</t>
  </si>
  <si>
    <t>Se propondrá la realización de un convenio que permita poner en marcha una alternativa productiva para el manejo de residuos solidos.</t>
  </si>
  <si>
    <t>Dependiendo de la evolución del proceso, la acción ya debería estar finalizada. Sin embargo, la gobernación queda atenta a desarrollo de la temática.</t>
  </si>
  <si>
    <t>1B6</t>
  </si>
  <si>
    <t>Disminuir la inadecuada disposición de residuos sólidos en las cuencas  de los municipios costeros del área de estudio del Plan Maestro.</t>
  </si>
  <si>
    <t>Se prestara apoyo técnico al municipio de Dibulla en lo referente a la gestión de residuos solidos. Se destinara a un contratista que tenga dentro de sus funciones acompañar a Dibulla en la presentación de un proyecto. Lo anterior con el propósito que el municipio de  Dibulla pueda acceder a los recursos del sistema general de regalías en aras a dar solución a esta problemática</t>
  </si>
  <si>
    <t>se hará el acompañamiento, estructuración y vigilancia para el proyecto una vez ya este formulado.</t>
  </si>
  <si>
    <t>Se dará continuidad a las medidas tomadas para atender la problemática y se evaluaran sus resultados para verificar su efectividad.</t>
  </si>
  <si>
    <t>1. un contrato de consultoría consultoría para el análisis de rellenos sanitarios regionales que ofrezcan alternativas ante la inadecuada disposición de residuos solidos.                               1. documento técnico con resultados del análisis contratado.</t>
  </si>
  <si>
    <t>Formulación programa de manejo de residuos en cuencas ribereñas del PGIRS Santa Marta
Producto: Documento Técnico, acuerdo Distrital</t>
  </si>
  <si>
    <t xml:space="preserve">plan de gestión de residuos rural. 
DOCUMENTO DE PLAN DE GESTION DE RESIDUOS SOLIDOS RURAL. </t>
  </si>
  <si>
    <t>A través de la secretaria de Planeación realizar seguimiento en la implementación de las actividades del plan de gestión integral de residuos solido PGIRS                                                      Producto. Informe de supervisión de Actividades del PGIRS</t>
  </si>
  <si>
    <t>realizar capacitaciones para concientizar a la comunidad asentada a las orilla de la Ciénaga sobre la inadecuada disposición de los residuos. Producto. Documentos técnicos de control y seguimiento</t>
  </si>
  <si>
    <t>Instalar cestas de almacenamiento en c zonas aledañas a las playas. Producto. Documentos técnicos de control y seguimiento</t>
  </si>
  <si>
    <r>
      <t>Optimizar la prestación del servicio de aseo en el municipio.</t>
    </r>
    <r>
      <rPr>
        <b/>
        <sz val="11"/>
        <rFont val="Arial Narrow"/>
        <family val="2"/>
      </rPr>
      <t xml:space="preserve"> Producto:</t>
    </r>
    <r>
      <rPr>
        <sz val="11"/>
        <rFont val="Arial Narrow"/>
        <family val="2"/>
      </rPr>
      <t xml:space="preserve"> informe de estado de la prestación del servicio de aseo.</t>
    </r>
  </si>
  <si>
    <r>
      <t>Realizar talleres ,socializaciones , con las comunidades sobre manejo y  disposición final de  residuos Solidos, e impactos en los cuerpos de agua.</t>
    </r>
    <r>
      <rPr>
        <b/>
        <sz val="11"/>
        <rFont val="Arial Narrow"/>
        <family val="2"/>
      </rPr>
      <t xml:space="preserve"> Producto</t>
    </r>
    <r>
      <rPr>
        <sz val="11"/>
        <rFont val="Arial Narrow"/>
        <family val="2"/>
      </rPr>
      <t xml:space="preserve"> :Numero de personas capacitadas</t>
    </r>
  </si>
  <si>
    <r>
      <t>Realizar el seguimiento a la prestación del servicio de aseo y control a las actividades  de recolección informal.</t>
    </r>
    <r>
      <rPr>
        <b/>
        <sz val="11"/>
        <rFont val="Arial Narrow"/>
        <family val="2"/>
      </rPr>
      <t xml:space="preserve"> Producto:</t>
    </r>
    <r>
      <rPr>
        <sz val="11"/>
        <rFont val="Arial Narrow"/>
        <family val="2"/>
      </rPr>
      <t xml:space="preserve"> Informe técnico de seguimiento y control.</t>
    </r>
  </si>
  <si>
    <t>Realizar el seguimiento a la prestación del servicio de aseo y control a las actividades  de recolección informal. Producto: Informe técnico de seguimiento y control.</t>
  </si>
  <si>
    <t>realizar capacitaciones para concientizar a la comunidad rivereña sobre la inadecuada disposición de los residuos. Producto. Documentos técnicos de control y seguimiento</t>
  </si>
  <si>
    <t>Instalar cestas de almacenamiento en cuenca y zonas aledañas a las playas. Producto. Documentos técnicos de control y seguimiento</t>
  </si>
  <si>
    <t>2B</t>
  </si>
  <si>
    <t>Diseñar e implementar estrategias para incrementar las unidades de almacenamiento transitorio y de disposición final de residuos sólidos generados en las cuencas de los municipios costeros del área de estudio del plan maestro, para lograr un manejo integral de los mismos.</t>
  </si>
  <si>
    <t>2B1</t>
  </si>
  <si>
    <t>Aumentar los sistemas de almacenamiento transitorio y  disposición final de los residuos sólidos generados en las cuencas  de los municipios costeros del área de estudio del Plan Maestro</t>
  </si>
  <si>
    <t>Formulación programa de disposición final del PGIRS Santa Marta
Producto: Documento Técnico, acuerdo Distrital</t>
  </si>
  <si>
    <t>un Profesional de apoyo
INFORME DE GESTION DE ADQUISICION DE PREDIOS PARA ALMACENAMIENTO.</t>
  </si>
  <si>
    <t>Apoyo a cooperativas de recicladores en el municipio. 
INFORME DE GESTION DE ADQUISICION DE PREDIOS PARA ALMACENAMIENTO.</t>
  </si>
  <si>
    <t>Articular acciones con la empresa prestadora del servicio de aseo con el fin de poder Actualizar inventario de puntos críticos. Producto. Documentos técnicos de control y seguimiento</t>
  </si>
  <si>
    <t>Articular acciones con la empresa prestadora del servicio de aseo para disponer de canecas en los sitios de interés                                                                                         Producto.: informe técnico .</t>
  </si>
  <si>
    <t>Seguimiento y control de canecas dispuestas en sitio de interés e identificar nuevos sitios. Producto. Documentos técnicos de control y seguimiento</t>
  </si>
  <si>
    <t>Realizar un diagnostico e identificación de las unidades de almacenamiento , instaladas , verificar :uso. Capacidad , estado actual y pertinencia. Producto :Informe de diagnostico.</t>
  </si>
  <si>
    <r>
      <t>concertación y participación de la Unidad de aguas para la instalación de los puntos de almacenamientos transitorios y de disposición final de Residuos Sólidos.</t>
    </r>
    <r>
      <rPr>
        <b/>
        <sz val="11"/>
        <rFont val="Arial Narrow"/>
        <family val="2"/>
      </rPr>
      <t xml:space="preserve"> Producto</t>
    </r>
    <r>
      <rPr>
        <sz val="11"/>
        <rFont val="Arial Narrow"/>
        <family val="2"/>
      </rPr>
      <t>: Actas de reuniones y compromisos.</t>
    </r>
  </si>
  <si>
    <r>
      <t xml:space="preserve">Realizar el seguimiento y monitoreo a las unidades de almacenamiento, </t>
    </r>
    <r>
      <rPr>
        <b/>
        <sz val="11"/>
        <rFont val="Arial Narrow"/>
        <family val="2"/>
      </rPr>
      <t xml:space="preserve">Producto </t>
    </r>
    <r>
      <rPr>
        <sz val="11"/>
        <rFont val="Arial Narrow"/>
        <family val="2"/>
      </rPr>
      <t>: Informe técnico de seguimiento.</t>
    </r>
  </si>
  <si>
    <t>Realizar el seguimiento y monitoreo a las unidades de almacenamiento, Producto : Informe técnico de seguimiento.</t>
  </si>
  <si>
    <t>Articular acciones con la empresa prestadora del servicio de aseo para disponer de canecas en los sitios de interés                                                                                         Producto. Canecas dispuestas en sitio de interés.</t>
  </si>
  <si>
    <t>2B2</t>
  </si>
  <si>
    <t>Diseñar, construir y ubicar centros de acopio que permitan realizar una recolección selectiva para el aprovechamiento de residuos sólidos en las zonas bajas de las cuencas de los municipios costeros del área de estudio del Plan maestro. </t>
  </si>
  <si>
    <t>Construcción de centro de acopio general
INFORME DE GESTION DE ADQUISICION DE PREDIOS PARA ALMACENAMIENTO</t>
  </si>
  <si>
    <t xml:space="preserve">Seguimiento y manteamiento de los centros de acopio de recolección selectiva ya existentes
 Producto. Informe de seguimiento </t>
  </si>
  <si>
    <t xml:space="preserve">Seguimiento, mantenimiento y retroalimentación de los centros de acopio de recolección selectiva ya existentes
 Producto. Informe de seguimiento </t>
  </si>
  <si>
    <r>
      <t>Realizar el estudio técnico para la ubicación ,capacidad y funcionamiento de los centros de acopio.</t>
    </r>
    <r>
      <rPr>
        <b/>
        <sz val="11"/>
        <rFont val="Arial Narrow"/>
        <family val="2"/>
      </rPr>
      <t xml:space="preserve"> Producto:</t>
    </r>
    <r>
      <rPr>
        <sz val="11"/>
        <rFont val="Arial Narrow"/>
        <family val="2"/>
      </rPr>
      <t xml:space="preserve"> Estudio técnico.</t>
    </r>
  </si>
  <si>
    <t>Realizar el diseño para la construcción   de centro de acopio. Producto : Diseño centro de acopio.</t>
  </si>
  <si>
    <t>Construir centros de acopio que permitan realizar una recolección selectiva para el aprovechamiento de residuos sólidos. Producto : Centro de acopio construido.</t>
  </si>
  <si>
    <t>Realizar seguimiento y mantenimiento  al centro de acopio. Producto : Informe técnico de mantenimiento y seguimiento.</t>
  </si>
  <si>
    <t>Realizar seguimiento y mantenimiento  al centro de acopio. Producto : Informe técnico de mantenimiento y seguimiento</t>
  </si>
  <si>
    <t>Realizar capacitaciones que generen cambio de actitud de la comunidad en general, frente a la problemática de los residuos sólido.                                             Producto. Comunidad capacitada frente a los residuos solido</t>
  </si>
  <si>
    <t>Organizar estratégicamente las temáticas de sensibilización, comunicación y culturización sobre el manejo adecuado de los residuos sólidos. Producto. Documentos técnicos de control y seguimiento</t>
  </si>
  <si>
    <t xml:space="preserve">seguimiento de actividades del plan de Gestión integral de residuos solido en cuanto cumplimiento de actividad de capacitación a comunidad sobre separación en la fuente. Producto. Documentos técnicos de control y seguimiento </t>
  </si>
  <si>
    <t>seguimiento de actividades del plan de Gestión integral de residuos solido en cuanto cumplimiento de actividad de capacitación a comunidad sobre separación en la fuente. Producto. Documentos técnicos de control y seguimiento</t>
  </si>
  <si>
    <t>2B3</t>
  </si>
  <si>
    <t>Realizar acuerdos con las comunidades para que  éstas administren centros de acopio de recolección selectiva. </t>
  </si>
  <si>
    <t>Formulación programa de inclusión población recicladora del PGIRS Santa Marta
Producto: Documento Técnico, acuerdo Distrital</t>
  </si>
  <si>
    <t>Incluido 1B3</t>
  </si>
  <si>
    <t xml:space="preserve">Afianzar alianzas con cooperativas de recicladores locales y vincular a los PROCEDAS. 
ACUERDOS REALIZADOS CON LAS COMUNIDADES. </t>
  </si>
  <si>
    <t xml:space="preserve">Identificar la base de la población teniendo en cuenta los perfiles ocupacionales de los gestores ambientales del municipio, susceptibles de realizar acuerdos de administración de centros de acopio de recolección selectiva. 
Producto. Documentos técnicos </t>
  </si>
  <si>
    <t xml:space="preserve">Formalizar acuerdos de administración de centros de acopio de recolección selectiva con la población identificada. 
Producto. Documentos técnicos </t>
  </si>
  <si>
    <t xml:space="preserve">Implementación y seguimiento de acuerdos de administración de centros de acopio de recolección selectiva con la población identificada. 
Producto. Documentos técnicos </t>
  </si>
  <si>
    <t xml:space="preserve">Seguimiento de acuerdos de administración de centros de acopio de recolección selectiva con la población identificada. 
Producto. Documentos técnicos </t>
  </si>
  <si>
    <t>Realizar mesas de trabajo con las comunidad para la administración y manejo de los centros de acopio. Productos :Actas de mesas de trabajo realizadas.</t>
  </si>
  <si>
    <r>
      <t xml:space="preserve">Formalizar acuerdos de administración de centros de acopio de recolección selectiva con la población identificada. </t>
    </r>
    <r>
      <rPr>
        <b/>
        <sz val="11"/>
        <rFont val="Arial Narrow"/>
        <family val="2"/>
      </rPr>
      <t xml:space="preserve">Producto </t>
    </r>
    <r>
      <rPr>
        <sz val="11"/>
        <rFont val="Arial Narrow"/>
        <family val="2"/>
      </rPr>
      <t>:Informe técnico.</t>
    </r>
  </si>
  <si>
    <r>
      <t>Seguimiento e implementación de los acuerdos formalizados para la administración de los centros por parte de la población estipulada.</t>
    </r>
    <r>
      <rPr>
        <b/>
        <sz val="11"/>
        <rFont val="Arial Narrow"/>
        <family val="2"/>
      </rPr>
      <t xml:space="preserve"> Producto:</t>
    </r>
    <r>
      <rPr>
        <sz val="11"/>
        <rFont val="Arial Narrow"/>
        <family val="2"/>
      </rPr>
      <t xml:space="preserve"> Informe técnico de seguimiento.</t>
    </r>
  </si>
  <si>
    <t>Seguimiento e implementación de los acuerdos formalizados para la administración de los centros por parte de la población estipulada. Producto: Informe técnico de seguimiento</t>
  </si>
  <si>
    <t>creación de las actividades encaminadas al mejoramiento del programa de separación en la fuente. Producto. Documentos técnicos de control y seguimiento</t>
  </si>
  <si>
    <t>Identificación de los perfiles ocupacionales de la población recicladora de oficio. Producto. Documentos técnicos de control y seguimiento</t>
  </si>
  <si>
    <t>ajuste, seguimiento y evaluación al plan de gestión integral de Residuos Solido del municipio. Producto. Documentos técnicos de control y seguimiento</t>
  </si>
  <si>
    <t>2B4</t>
  </si>
  <si>
    <t>Fomento, creación y seguimiento de programas de separación en la fuente, recolección selectiva y aprovechamiento de los residuos sólidos en los municipios costeros del área de estudio del Plan maestro.</t>
  </si>
  <si>
    <t>Campañas educativas
PROCEDAS IMPLEMENTADOS EN EL MUNICIPIO DE Ciénaga PLAN DE EDUCACION AMBIENTAL MUNICIPAL</t>
  </si>
  <si>
    <r>
      <t>incentivar a las comunidades a través de jornadas pedagógicas y educativas sobre las ventajas productivas  del aprovechamiento .</t>
    </r>
    <r>
      <rPr>
        <b/>
        <sz val="11"/>
        <rFont val="Arial Narrow"/>
        <family val="2"/>
      </rPr>
      <t>Producto:</t>
    </r>
    <r>
      <rPr>
        <sz val="11"/>
        <rFont val="Arial Narrow"/>
        <family val="2"/>
      </rPr>
      <t xml:space="preserve"> Numero de personas capacitadas</t>
    </r>
  </si>
  <si>
    <r>
      <t>creación y diseño  de programas de separación en la fuente, recolección selectiva y aprovechamiento de los residuos sólidos.</t>
    </r>
    <r>
      <rPr>
        <b/>
        <sz val="11"/>
        <rFont val="Arial Narrow"/>
        <family val="2"/>
      </rPr>
      <t xml:space="preserve"> Producto:</t>
    </r>
    <r>
      <rPr>
        <sz val="11"/>
        <rFont val="Arial Narrow"/>
        <family val="2"/>
      </rPr>
      <t xml:space="preserve"> Documento técnico de programas. </t>
    </r>
  </si>
  <si>
    <r>
      <t>Seguimiento de programas de separación en la fuente, recolección selectiva y aprovechamiento de los residuos sólidos.</t>
    </r>
    <r>
      <rPr>
        <b/>
        <sz val="11"/>
        <rFont val="Arial Narrow"/>
        <family val="2"/>
      </rPr>
      <t xml:space="preserve"> Producto </t>
    </r>
    <r>
      <rPr>
        <sz val="11"/>
        <rFont val="Arial Narrow"/>
        <family val="2"/>
      </rPr>
      <t xml:space="preserve">Documento técnico de  seguimiento a los programas. </t>
    </r>
  </si>
  <si>
    <r>
      <t>Seguimiento de programas de separación en la fuente, recolección selectiva y aprovechamiento de los residuos sólidos.</t>
    </r>
    <r>
      <rPr>
        <b/>
        <sz val="11"/>
        <rFont val="Arial Narrow"/>
        <family val="2"/>
      </rPr>
      <t xml:space="preserve"> Producto</t>
    </r>
    <r>
      <rPr>
        <sz val="11"/>
        <rFont val="Arial Narrow"/>
        <family val="2"/>
      </rPr>
      <t xml:space="preserve"> Documento técnico de  seguimiento a los programas. </t>
    </r>
  </si>
  <si>
    <r>
      <t>Seguimiento de programas de separación en la fuente, recolección selectiva y aprovechamiento de los residuos sólidos.</t>
    </r>
    <r>
      <rPr>
        <b/>
        <sz val="11"/>
        <rFont val="Arial Narrow"/>
        <family val="2"/>
      </rPr>
      <t xml:space="preserve"> Producto</t>
    </r>
    <r>
      <rPr>
        <sz val="11"/>
        <rFont val="Arial Narrow"/>
        <family val="2"/>
      </rPr>
      <t xml:space="preserve"> Documento técnico de  seguimiento a los programas. </t>
    </r>
  </si>
  <si>
    <t>Aunar esfuerzo con el operador para Diseñar e implementar unos protocolos para la recolección y transporte de residuos sólidos ordinarios (presentación, separación, residuos especiales entre otros).Producto. Documentos técnicos de control y seguimiento</t>
  </si>
  <si>
    <t>seguimiento y evaluación de programa de capacitación a la comunidad sobre la separación en la fuente. Producto. Documentos técnicos de control y seguimiento</t>
  </si>
  <si>
    <t>Seguimientos interadministrativos a la prestación del servicio de aseo. Producto. Documentos técnicos de control y seguimiento</t>
  </si>
  <si>
    <t>Ajuste y Seguimientos interadministrativos a la prestación del servicio de aseo. Producto. Documentos técnicos de control y seguimiento</t>
  </si>
  <si>
    <t>Realización de acciones de control y seguimiento a las metas y programas propuestos en los PGIRS</t>
  </si>
  <si>
    <t>Desarrollar un programa de separación en la fuente, recolección selectiva y aprovechamiento de los residuos sólidos en el Municipio de Dibulla, La Guajira. Informe del programa</t>
  </si>
  <si>
    <t>Fomento, creación y seguimiento de programas de separación en la fuente, recolección selectiva y aprovechamiento de los residuos sólidos en el Municipio de Dibulla, La Guajira</t>
  </si>
  <si>
    <t>Fomentar en los usuarios y en las actividades de seguimiento y control la separación en la fuente, recolección selectiva y aprovechamiento de los residuos sólidos</t>
  </si>
  <si>
    <t xml:space="preserve">Ligado al presupuesto de las acciones de control y seguimiento, </t>
  </si>
  <si>
    <t>3B</t>
  </si>
  <si>
    <t>Diseñar e implementar estrategias educativas encaminadas a fortalecer y crear cultura ciudadana para generar una gestión integral de los residuos sólidos en las cuencas de los municipios costeros del área de estudio del plan maestro.</t>
  </si>
  <si>
    <t>3B1</t>
  </si>
  <si>
    <t>Realizar el seguimiento a las metas establecidas en el programa de uso racional de bolsas plásticas (Resolución 668 del 26 de abril de 2016 expedida por el MADS), según aplique para los distribuidores de bolsas plásticas ubicados en el área de estudio del Plan maestro.</t>
  </si>
  <si>
    <t>Realización de acciones de control y seguimiento</t>
  </si>
  <si>
    <t xml:space="preserve">ANLA </t>
  </si>
  <si>
    <t xml:space="preserve">Actividad: Seguimiento anual a las metas establecidas en el programa de uso racional de bolsas plásticas (Resolución 668 del 26 de abril de 2016 expedida por el MADS), según aplique para los distribuidores de bolsas plásticas ubicados en el área de estudio del Plan maestro. Este informe será elaborado por un profesional de la subdirección de instrumentos, permisos y trámites ambientales de ANLA, con una destinación de un mes al año. Producto: Un (1) Informe anual de seguimiento </t>
  </si>
  <si>
    <t>Realizar seguimiento a las metas establecidas en el programa de uso racional de bolsas plásticas en el municipio de Dibulla, La Guajira. Informe Anual de seguimiento.</t>
  </si>
  <si>
    <t>Realizar el seguimiento a las metas establecidas en el programa de uso racional de bolsas plásticas en el municipio de Dibulla, La Guajira.</t>
  </si>
  <si>
    <t>Realizar seguimiento a las metas de la Resolución 668 del 2016, en los casos que apliquen</t>
  </si>
  <si>
    <t>Actualmente, no ha existido la necesidad de realizar seguimiento a la Resolución 668/16, porque no se han presentado casos en que la competencia sea exclusivamente del DADSA. Por lo anterior, no es factible asignar presupuesto y metas</t>
  </si>
  <si>
    <t>3B2</t>
  </si>
  <si>
    <t>Incluir programas de educación ambiental en los instrumentos de planificación de las entidades involucradas, enfocadas a la gestión y manejo integral de los residuos sólidos (Campañas educativas interinstitucionales y constantes).</t>
  </si>
  <si>
    <t xml:space="preserve">Promover en los CIDEAS constituidos una línea de acción concerniente a la gestión y manejo integral de los residuos sólidos </t>
  </si>
  <si>
    <t>Consolidar y fortalecer el Plan de Educación Ambiental Municipal concertado con los actores del CIDEA, enfocado a la gestión y manejo integral de los residuos sólidos (Campañas educativas interinstitucionales y constantes).  Informe de Gestión.</t>
  </si>
  <si>
    <t xml:space="preserve">Consolidar y fortalecer el Plan de Educación Ambiental Municipal concertado con los actores del CIDEA, enfocado a la gestión y manejo integral de los residuos sólidos (Campañas educativas interinstitucionales y constantes). </t>
  </si>
  <si>
    <t>Consolidar y fortalecer el Plan de Educación Ambiental Municipal concertado con los actores del CIDEA, enfocado a la gestión y manejo integral de los residuos sólidos (Campañas educativas interinstitucionales y constantes).</t>
  </si>
  <si>
    <t>Meta: Realizar un informe anual de los resultados obtenidos con la implementación del Grupo de Educación Ambiental - GEA del DADSA Parámetro de control:  Documento Técnico Unidad de medida: Numero  Cantidad  1  Meta anual  1 Indicador  (No DT realizados / No DT programados)*100</t>
  </si>
  <si>
    <t>Meta: Realizar un informe anual de los resultados obtenidos con la implementación del Grupo de Educación Ambiental - GEA del DADSA Parámetro de control:  Documento Técnico Unidad de medida: Numero  Cantidad  2  Meta anual  1 Indicador  (No DT realizados / No DT programados)*100</t>
  </si>
  <si>
    <t>Meta: Realizar un informe anual de los resultados obtenidos con la implementación del Grupo de Educación Ambiental - GEA del DADSA Parámetro de control:  Documento Técnico Unidad de medida: Numero  Cantidad  3  Meta anual  1 Indicador  (No DT realizados / No DT programados)*100</t>
  </si>
  <si>
    <t>3B3</t>
  </si>
  <si>
    <t>Fomentar alternativas productivas enmarcadas en el manejo integral de residuos sólidos, dirigidas  a comunidades locales</t>
  </si>
  <si>
    <t>procedas
PROCEDAS IMPLEMENTADOS EN EL MUNICIPIO DE Ciénaga</t>
  </si>
  <si>
    <t xml:space="preserve">Articular Acciones para formular programas de aprovechamiento como alternativa productiva enmarcadas en el manejo integral de residuos sólidos con las comunidades. 
Producto. Documento del programa.                                                                                        </t>
  </si>
  <si>
    <t xml:space="preserve">Seguimiento a los programas de aprovechamiento como alternativa productiva enmarcadas en el manejo integral de residuos sólidos con las comunidades. 
Producto. Documento de seguimiento y control                                                                </t>
  </si>
  <si>
    <t xml:space="preserve">Seguimiento a los programas de aprovechamiento como alternativa productiva enmarcadas en el manejo integral de residuos sólidos con las comunidades. 
Producto. Documento del programa.                                                                                        </t>
  </si>
  <si>
    <t xml:space="preserve">Seguimiento a los programas de aprovechamiento como alternativa productiva enmarcadas en el manejo integral de residuos sólidos con las comunidades. 
Producto. Documento de seguimiento y control                                                                      </t>
  </si>
  <si>
    <t>seguimiento y evaluación de actividades de fortalecimiento de gremio de recicladores del municipio. Producto. Documentos técnicos de control y seguimiento</t>
  </si>
  <si>
    <t>incentivar a las comunidades a través de jornadas pedagógicas, charlas , talleres sobre las ventajas económicas  del aprovechamiento . Producto: Numero de personas capacitadas</t>
  </si>
  <si>
    <r>
      <t xml:space="preserve">Articular Acciones y estrategias  para formular programas de aprovechamiento como alternativa productiva enmarcadas en el manejo integral de residuos sólidos con las comunidades. </t>
    </r>
    <r>
      <rPr>
        <b/>
        <sz val="11"/>
        <rFont val="Arial Narrow"/>
        <family val="2"/>
      </rPr>
      <t>Producto:</t>
    </r>
    <r>
      <rPr>
        <sz val="11"/>
        <rFont val="Arial Narrow"/>
        <family val="2"/>
      </rPr>
      <t xml:space="preserve"> Documento diseño de programas.</t>
    </r>
  </si>
  <si>
    <t xml:space="preserve">Seguimiento a los programas de aprovechamiento como alternativa productiva enmarcadas en el manejo integral de residuos sólidos con las comunidades. Producto: Informe técnico de seguimiento </t>
  </si>
  <si>
    <t xml:space="preserve">Seguimiento a los programas de aprovechamiento como alternativa productiva enmarcadas en el manejo integral de residuos sólidos con las comunidades. </t>
  </si>
  <si>
    <t>Articular Acciones para fortalecer las organizaciones de recicladores del municipio de Dibulla.                                                                                        Producto. Organizaciones de recicladores fortalecidos</t>
  </si>
  <si>
    <t>Aunar esfuerzo con el operador para identificar los sistemas de aprovechamiento, según el tipo de residuos que genera el municipio. Producto. Documentos técnicos de control y seguimiento</t>
  </si>
  <si>
    <t>Aunar esfuerzo con el operador para Crear programa de aprovechamiento según las características de los residuos del municipio. Producto. Documentos técnicos de control y seguimiento</t>
  </si>
  <si>
    <t>Capacitación a la comunidad  en cuanto al manejo de los residuos aprovechables en el municipio. Producto. Documentos técnicos de control y seguimiento</t>
  </si>
  <si>
    <t>4B</t>
  </si>
  <si>
    <t>Diseñar e implementar estrategias que permitan incrementar la cobertura y frecuencia de recolección de residuos sólidos en las vías principales y secundarias del área de estudio del plan maestro como parte de la gestión integral en el manejo de residuos sólidos.</t>
  </si>
  <si>
    <t>4B1</t>
  </si>
  <si>
    <t>Incrementar la frecuencia y la cobertura de recolección de residuos sólidos sobre las vías principales y secundarias de los municipios costeros del área de estudio del Plan maestro.</t>
  </si>
  <si>
    <t xml:space="preserve">Aplicación convenio y contrato con empresa prestadora del servicio.
CONTRATO ACTUALIZADO CON LA EMPRESA PRESTADORA DEL SERVICIO.  </t>
  </si>
  <si>
    <t>A través de la secretaria de Planeación realizar seguimiento al plan de gestión de residuos solidos e identificar botaderos satélite en vías publicas. .Producto. Documentos técnicos de control y seguimiento</t>
  </si>
  <si>
    <t xml:space="preserve">Aunar esfuerzo con el operador para Actualizar los kilómetros de vías públicas a barrer. Producto. Documentos técnicos de control y seguimiento </t>
  </si>
  <si>
    <t>En temporada vacacional aumentar las frecuencias de limpieza y recolección de residuos de cestas en sitio de interés y  en las playas. Producto. Documentos técnicos de control y seguimiento</t>
  </si>
  <si>
    <t>Ajustes, seguimiento y evaluación a través de la secretaria de planeación a la actividades del plan de gestión integral de residuos solidos. Producto. Documentos técnicos de control y seguimiento</t>
  </si>
  <si>
    <r>
      <t>Aumentar la cobertura en la prestación del servicio  de aseo en el municipio</t>
    </r>
    <r>
      <rPr>
        <b/>
        <sz val="11"/>
        <rFont val="Arial Narrow"/>
        <family val="2"/>
      </rPr>
      <t xml:space="preserve"> Product</t>
    </r>
    <r>
      <rPr>
        <sz val="11"/>
        <rFont val="Arial Narrow"/>
        <family val="2"/>
      </rPr>
      <t>o: Numero de usuarios del servicio de aseo</t>
    </r>
  </si>
  <si>
    <r>
      <t xml:space="preserve">Aumentar la cobertura en la prestación del servicio  de aseo en el municipio . </t>
    </r>
    <r>
      <rPr>
        <b/>
        <sz val="11"/>
        <rFont val="Arial Narrow"/>
        <family val="2"/>
      </rPr>
      <t>Producto</t>
    </r>
    <r>
      <rPr>
        <sz val="11"/>
        <rFont val="Arial Narrow"/>
        <family val="2"/>
      </rPr>
      <t>: Numero de usuarios del servicio de aseo</t>
    </r>
  </si>
  <si>
    <r>
      <t>Seguimiento  y supervisión de la prestación del servicio de aseo.</t>
    </r>
    <r>
      <rPr>
        <b/>
        <sz val="11"/>
        <rFont val="Arial Narrow"/>
        <family val="2"/>
      </rPr>
      <t xml:space="preserve"> Producto:</t>
    </r>
    <r>
      <rPr>
        <sz val="11"/>
        <rFont val="Arial Narrow"/>
        <family val="2"/>
      </rPr>
      <t xml:space="preserve"> informe técnico de seguimiento.</t>
    </r>
  </si>
  <si>
    <r>
      <t>Seguimiento  y supervisión de la prestación del servicio de aseo.</t>
    </r>
    <r>
      <rPr>
        <b/>
        <sz val="11"/>
        <rFont val="Arial Narrow"/>
        <family val="2"/>
      </rPr>
      <t xml:space="preserve"> Producto: </t>
    </r>
    <r>
      <rPr>
        <sz val="11"/>
        <rFont val="Arial Narrow"/>
        <family val="2"/>
      </rPr>
      <t>informe técnico de seguimiento.</t>
    </r>
  </si>
  <si>
    <r>
      <t>Seguimiento  y supervisión de la prestación del servicio de aseo.</t>
    </r>
    <r>
      <rPr>
        <b/>
        <sz val="11"/>
        <rFont val="Arial Narrow"/>
        <family val="2"/>
      </rPr>
      <t xml:space="preserve"> Producto</t>
    </r>
    <r>
      <rPr>
        <sz val="11"/>
        <rFont val="Arial Narrow"/>
        <family val="2"/>
      </rPr>
      <t>: informe técnico de seguimiento.</t>
    </r>
  </si>
  <si>
    <t>A través de la secretaria de Planeación realizar seguimiento al plan de gestión de residuos solido e identificar botaderos satélite en vías publica. .Producto. Documentos técnicos de control y seguimiento</t>
  </si>
  <si>
    <t>4B2</t>
  </si>
  <si>
    <t>Realizar el seguimiento y monitoreo a la prestación del servicio (frecuencia de recolección de residuos solidos) en vías principales y secundarias, de los municipios costeros del área de estudio del Plan maestro, teniendo en cuenta su tipología.</t>
  </si>
  <si>
    <t>un Profesional de apoyo
INFORME DE SEGUIMIENTO Y MONITOREO</t>
  </si>
  <si>
    <t>Esta actividad se articula con la acción 4B1</t>
  </si>
  <si>
    <t xml:space="preserve">Realizar la supervisión de la prestación del servicio de aseo en el municipio y cumplimiento del  Plan operativo. Producto: Informes de supervisión. </t>
  </si>
  <si>
    <t>Realizar la supervisión de la prestación del servicio de aseo en el municipio y cumplimiento del  Plan operativo. Producto: Informes de supervisión.</t>
  </si>
  <si>
    <t>A través de la secretaria de Planeación realizar seguimiento al plan de gestión de residuos sólido y las responsabilidades del operador  en cuanto a la prestación del servicio. Producto. Documentos técnicos de control y seguimiento</t>
  </si>
  <si>
    <t>seguimiento y evaluación a través de la secretaria de planeación a la empresa prestadora del servicio de aseo sobre frecuencia y cobertura. Producto. Documentos técnicos de control y seguimiento</t>
  </si>
  <si>
    <t>Actualización de catastro de suscriptores y estratificación socioeconómica. Producto. Documentos técnicos de control y seguimiento</t>
  </si>
  <si>
    <t>A través de la secretaria de Planeación realizar Supervisión permanente de la actividad de barrido. Producto. Documentos técnicos de control y seguimiento</t>
  </si>
  <si>
    <t>Superservicios</t>
  </si>
  <si>
    <r>
      <rPr>
        <b/>
        <sz val="11"/>
        <rFont val="Arial Narrow"/>
        <family val="2"/>
      </rPr>
      <t>Actividad</t>
    </r>
    <r>
      <rPr>
        <sz val="11"/>
        <rFont val="Arial Narrow"/>
        <family val="2"/>
      </rPr>
      <t xml:space="preserve">: Realizar requerimientos de seguimiento a la prestación del servicio de aseo para garantizar la cobertura y frecuencia de recolección de residuos sólidos.
</t>
    </r>
    <r>
      <rPr>
        <b/>
        <sz val="11"/>
        <rFont val="Arial Narrow"/>
        <family val="2"/>
      </rPr>
      <t xml:space="preserve">Producto: </t>
    </r>
    <r>
      <rPr>
        <sz val="11"/>
        <rFont val="Arial Narrow"/>
        <family val="2"/>
      </rPr>
      <t xml:space="preserve">Comunicaciones oficiales de seguimiento a la prestación del servicio de aseo.
</t>
    </r>
  </si>
  <si>
    <t xml:space="preserve">Actividad: Realizar requerimientos de seguimiento a la prestación del servicio de aseo para garantizar la cobertura y frecuencia de recolección de residuos sólidos.
Producto: Comunicaciones de seguimiento a la prestación del servicio de aseo.
</t>
  </si>
  <si>
    <t>Los recursos asignados serán los determinados para las acciones de vigilancia y control inherentes a las competencias de la Superservicios.</t>
  </si>
  <si>
    <t>4B3</t>
  </si>
  <si>
    <t>Aplicar controles efectivos al incumplimiento en la prestación del servicio de recolección de residuos solidos en los municipios costeros del área de estudio del Plan Maestro.</t>
  </si>
  <si>
    <r>
      <rPr>
        <b/>
        <sz val="11"/>
        <rFont val="Arial Narrow"/>
        <family val="2"/>
      </rPr>
      <t>Actividad:</t>
    </r>
    <r>
      <rPr>
        <sz val="11"/>
        <rFont val="Arial Narrow"/>
        <family val="2"/>
      </rPr>
      <t xml:space="preserve"> Realizar acciones de control a las que haya lugar, por hallazgos encontrados en el segundo semestre de 2017 y el año 2018, que den cuenta de presuntos incumplimientos normativos en la prestación del servicio público de aseo por parte de las empresas de la región.
</t>
    </r>
    <r>
      <rPr>
        <b/>
        <sz val="11"/>
        <rFont val="Arial Narrow"/>
        <family val="2"/>
      </rPr>
      <t>Producto:</t>
    </r>
    <r>
      <rPr>
        <sz val="11"/>
        <rFont val="Arial Narrow"/>
        <family val="2"/>
      </rPr>
      <t xml:space="preserve"> Solicitudes de investigación y/o programas de gestión.
</t>
    </r>
  </si>
  <si>
    <r>
      <rPr>
        <b/>
        <sz val="11"/>
        <rFont val="Arial Narrow"/>
        <family val="2"/>
      </rPr>
      <t>Actividad:</t>
    </r>
    <r>
      <rPr>
        <sz val="11"/>
        <rFont val="Arial Narrow"/>
        <family val="2"/>
      </rPr>
      <t xml:space="preserve"> Realizar acciones de control a las que haya lugar, por hallazgos encontrados en el segundo semestre de 2017 y el año 2018, que den cuenta de presuntos incumplimientos normativos en la prestación del servicio público de aseo por parte de las empresas de la región.
</t>
    </r>
    <r>
      <rPr>
        <b/>
        <sz val="11"/>
        <rFont val="Arial Narrow"/>
        <family val="2"/>
      </rPr>
      <t>Producto:</t>
    </r>
    <r>
      <rPr>
        <sz val="11"/>
        <rFont val="Arial Narrow"/>
        <family val="2"/>
      </rPr>
      <t xml:space="preserve"> Solicitudes de investigación y/o programas de gestión.
</t>
    </r>
  </si>
  <si>
    <t>4B4</t>
  </si>
  <si>
    <t>Socializar y divulgar efectivamente los horarios y rutas de recolección por parte de los prestadores del servicio a los usuarios en los municipios costeros del área de estudio del Plan Maestro.</t>
  </si>
  <si>
    <t xml:space="preserve">Socialización por parte de la empresa prestadora del servicio.
ACTAS Y LISTADOS DE ASISTENCIAS DE LAS SOCIALIZACIONES REALIZADAS </t>
  </si>
  <si>
    <t xml:space="preserve">Aunar esfuerzo con el operador del servicio de aseo para que mediante campañas informativas donde se divulgue a la comunidad  los horarios y rutas de recolección de los residuos. Producto. Documentos técnicos de control y seguimiento </t>
  </si>
  <si>
    <t xml:space="preserve">Seguimiento a la efectividad y retroalimentación de campañas informativas donde se divulgue a la comunidad los horarios y rutas de recolección de los residuos. Producto. Documentos técnicos de control y seguimiento </t>
  </si>
  <si>
    <t xml:space="preserve">Realizar en el Municipio la socialización de la frecuencia, horarios y rutas para la recolección de los residuos sólidos. Producto: Número de personas informadas a través de los medios de comunicación seleccionados. </t>
  </si>
  <si>
    <t xml:space="preserve">Aunar esfuerzo con el operador del servicio de aseo para que mediante volante se le informe a la comunidad  efectivamente los horarios y rutas de recolección de los residuos. Producto. Documentos técnicos de control y seguimiento </t>
  </si>
  <si>
    <t xml:space="preserve">seguimiento y evaluación a través de la secretaria de planeación  de las  rutas y frecuencia por parte del prestadores del servicio de aseo. Producto. Documentos técnicos de control y seguimiento </t>
  </si>
  <si>
    <t>A través de la secretaria de planeación Supervisar el cumplimiento de las rutas  y frecuencia de la empresa prestadora del servicio de aseo en el municipio                                                                                Producto. Informe de supervisión de cumplimientos de rutas y frecuencia</t>
  </si>
  <si>
    <t xml:space="preserve">Supervisión  permanente de la actividad de barrido y Seguimientos interadministrativos a la prestación del servicio de aseo. Producto. Documentos técnicos de control y seguimiento </t>
  </si>
  <si>
    <t>5B</t>
  </si>
  <si>
    <t>Incrementar las unidades de almacenamiento transitorio y de disposición final de residuos sólidos generados en las vías principales y secundarias en los municipios costeros del área de estudio del plan maestro, para lograr un manejo integral de los mismos.</t>
  </si>
  <si>
    <t>5B1</t>
  </si>
  <si>
    <t>Ampliar los sistemas de almacenamiento transitorio de residuos sólidos dispuestos en las vías principales y secundarias, generados en los municipios costeros del área de estudio del Plan Maestro.</t>
  </si>
  <si>
    <t>0
PRODUCTOS:
PROCEDAS IMPLEMENTADOS EN EL MUNICIPIO DE Ciénaga</t>
  </si>
  <si>
    <t xml:space="preserve">Supervisar el cumplimiento de las rutas de la empresa prestadora del servicio de aseo en el municipio                                                                                  Producto. Informe de supervisión de cumplimientos de rutas. Producto. Documentos técnicos de control y seguimiento </t>
  </si>
  <si>
    <t xml:space="preserve">Aunar esfuerzo con el operador para Actualizar inventario de puntos críticos, de disposición inadecuada de residuos. Producto. Documentos técnicos de control y seguimiento </t>
  </si>
  <si>
    <t xml:space="preserve">Instalar cestas de almacenamiento en zonas de interés y aledañas a las playas. Producto. Documentos técnicos de control y seguimiento </t>
  </si>
  <si>
    <r>
      <t>Realizar un diagnostico e identificación de las unidades de almacenamiento , instaladas , verificar :uso. Capacidad , estado actual y pertinencia.</t>
    </r>
    <r>
      <rPr>
        <b/>
        <sz val="11"/>
        <rFont val="Arial Narrow"/>
        <family val="2"/>
      </rPr>
      <t xml:space="preserve"> Producto</t>
    </r>
    <r>
      <rPr>
        <sz val="11"/>
        <rFont val="Arial Narrow"/>
        <family val="2"/>
      </rPr>
      <t xml:space="preserve"> :Informe de diagnostico.</t>
    </r>
  </si>
  <si>
    <r>
      <t>concertación y participación de la Unidad de aguas para la instalación de los puntos de almacenamientos transitorios y de disposición final de Residuos Sólidos.</t>
    </r>
    <r>
      <rPr>
        <b/>
        <sz val="11"/>
        <rFont val="Arial Narrow"/>
        <family val="2"/>
      </rPr>
      <t xml:space="preserve"> Producto</t>
    </r>
    <r>
      <rPr>
        <sz val="11"/>
        <rFont val="Arial Narrow"/>
        <family val="2"/>
      </rPr>
      <t>: Actas de reuniones y compromiso</t>
    </r>
  </si>
  <si>
    <r>
      <t xml:space="preserve">Realizar el seguimiento y monitoreo a las unidades de almacenamiento, </t>
    </r>
    <r>
      <rPr>
        <b/>
        <sz val="11"/>
        <rFont val="Arial Narrow"/>
        <family val="2"/>
      </rPr>
      <t>Producto</t>
    </r>
    <r>
      <rPr>
        <sz val="11"/>
        <rFont val="Arial Narrow"/>
        <family val="2"/>
      </rPr>
      <t xml:space="preserve"> : Informe técnico de seguimiento.</t>
    </r>
  </si>
  <si>
    <r>
      <t xml:space="preserve">Realizar el seguimiento y monitoreo a las unidades de almacenamiento, </t>
    </r>
    <r>
      <rPr>
        <b/>
        <sz val="11"/>
        <rFont val="Arial Narrow"/>
        <family val="2"/>
      </rPr>
      <t>Producto :</t>
    </r>
    <r>
      <rPr>
        <sz val="11"/>
        <rFont val="Arial Narrow"/>
        <family val="2"/>
      </rPr>
      <t xml:space="preserve"> Informe técnico de seguimiento.</t>
    </r>
  </si>
  <si>
    <r>
      <t xml:space="preserve">Realizar el seguimiento y monitoreo a las unidades de almacenamiento, </t>
    </r>
    <r>
      <rPr>
        <b/>
        <sz val="11"/>
        <rFont val="Arial Narrow"/>
        <family val="2"/>
      </rPr>
      <t xml:space="preserve">Producto </t>
    </r>
    <r>
      <rPr>
        <sz val="11"/>
        <rFont val="Arial Narrow"/>
        <family val="2"/>
      </rPr>
      <t>: Informe técnico de seguimiento.</t>
    </r>
  </si>
  <si>
    <t>5B2</t>
  </si>
  <si>
    <t>Diseñar, construir y ubicar centros de acopio que permitan una recolección selectiva y el aprovechamiento de los residuos sólidos generados en las vías principales y secundarias de los municipios costeros del área de estudio del Plan Maestro</t>
  </si>
  <si>
    <t>CREACION DEL PROYECTO DE DISEÑO Y CONSTRUCCION DEL CENTRO DE ACOPIO
INFORME DE GESTION DE ADQUISICION DE PREDIOS PARA ALMACENAMIENTO</t>
  </si>
  <si>
    <t>Identificar puntos para ubicar centros de acopio en las vías principales y secundarias del municipio. 
Producto. Informe técnico de puntos ubicados para centros de acopio.</t>
  </si>
  <si>
    <t xml:space="preserve">Diseñar, construir y ubicar centros de acopio en las vías principales y secundarias del municipio. 
Producto. Informe de instalación y contrucción de centros de acopio construidos y ubicados. </t>
  </si>
  <si>
    <t xml:space="preserve">Seguimiento y mantenimiento de centros de acopio en las vías principales y secundarias del municipio. 
Producto. Informe de instalación y contrucción de centros de acopio construidos y ubicados. </t>
  </si>
  <si>
    <r>
      <t>Realizar el estudio técnico para la ubicación ,capacidad y funcionamiento de los centros de acopio.</t>
    </r>
    <r>
      <rPr>
        <b/>
        <sz val="11"/>
        <rFont val="Arial Narrow"/>
        <family val="2"/>
      </rPr>
      <t xml:space="preserve"> Product</t>
    </r>
    <r>
      <rPr>
        <sz val="11"/>
        <rFont val="Arial Narrow"/>
        <family val="2"/>
      </rPr>
      <t>o: Estudio técnico.</t>
    </r>
  </si>
  <si>
    <r>
      <t>Realizar el diseño para la construcción   de centro de acopio.</t>
    </r>
    <r>
      <rPr>
        <b/>
        <sz val="11"/>
        <rFont val="Arial Narrow"/>
        <family val="2"/>
      </rPr>
      <t xml:space="preserve"> Producto </t>
    </r>
    <r>
      <rPr>
        <sz val="11"/>
        <rFont val="Arial Narrow"/>
        <family val="2"/>
      </rPr>
      <t>: Diseño centro de acopio.</t>
    </r>
  </si>
  <si>
    <r>
      <t>Construir centros de acopio que permitan realizar una recolección selectiva para el aprovechamiento de residuos sólidos.</t>
    </r>
    <r>
      <rPr>
        <b/>
        <sz val="11"/>
        <rFont val="Arial Narrow"/>
        <family val="2"/>
      </rPr>
      <t xml:space="preserve"> Producto </t>
    </r>
    <r>
      <rPr>
        <sz val="11"/>
        <rFont val="Arial Narrow"/>
        <family val="2"/>
      </rPr>
      <t>: Centro de acopio construido.</t>
    </r>
  </si>
  <si>
    <r>
      <t>Realizar seguimiento y mantenimiento  al centro de acopio</t>
    </r>
    <r>
      <rPr>
        <b/>
        <sz val="11"/>
        <rFont val="Arial Narrow"/>
        <family val="2"/>
      </rPr>
      <t xml:space="preserve">. Producto </t>
    </r>
    <r>
      <rPr>
        <sz val="11"/>
        <rFont val="Arial Narrow"/>
        <family val="2"/>
      </rPr>
      <t>: Informe técnico de mantenimiento y seguimiento.</t>
    </r>
  </si>
  <si>
    <r>
      <t xml:space="preserve">Realizar el seguimiento y monitoreo a las unidades de almacenamiento, </t>
    </r>
    <r>
      <rPr>
        <b/>
        <sz val="11"/>
        <rFont val="Arial Narrow"/>
        <family val="2"/>
      </rPr>
      <t xml:space="preserve">Producto </t>
    </r>
    <r>
      <rPr>
        <sz val="11"/>
        <rFont val="Arial Narrow"/>
        <family val="2"/>
      </rPr>
      <t>: Informe técnico de seguimiento.</t>
    </r>
  </si>
  <si>
    <t xml:space="preserve">articular acciones con la empresa prestadora del servicio de aseo con el fin de poder definir canecas de acopios para el aprovechamiento de los residuos. Producto. Documentos técnicos de control y seguimiento </t>
  </si>
  <si>
    <t xml:space="preserve">seguimiento y evaluación de sitios de acopios (canecas) donde se realiza recolección selectiva. Producto. Documentos técnicos de control y seguimiento </t>
  </si>
  <si>
    <t xml:space="preserve">Articular acciones con el operador para capacitar a la comunidad y personas que intervienen en los centro de acopio a fin de que realicen una recolección selectiva y el aprovechamiento de los residuos sólidos. Producto. Documentos técnicos de control y seguimiento </t>
  </si>
  <si>
    <t xml:space="preserve">A través de la secretaria de planeación Supervisar el cumplimiento las actividades del plan de gestión integral de residuos. Producto. Documentos técnicos de control y seguimiento </t>
  </si>
  <si>
    <t>6B</t>
  </si>
  <si>
    <t>Diseñar e implementar estrategias educativas encaminadas a fortalecer y crear cultura ciudadana para generar una gestión integral de los residuos sólidos en las vías principales y secundarias de los municipios costeros del área de estudio del plan maestro.</t>
  </si>
  <si>
    <t>6B1</t>
  </si>
  <si>
    <t>Diseñar e implementar herramientas de comunicación estratégica para fomentar la reducción en el uso de plásticos e icopor, que a su vez propendan por el manejo integral de residuos sólidos, que permita reducir la presencia de residuos en las vías principales y secundarias de los municipios costeros del área de estudio del plan maestro.</t>
  </si>
  <si>
    <t>FORMULACIÓN DE GESTIÓN Y PROVECHAMIENTO DE PLASTICOS E ICOPOR.
INFORME PROYECTO FORMULADO DE GESTIÓN Y APROVECHAMIENTO DE PLASTICOS E ICOPOR.</t>
  </si>
  <si>
    <t>SEGUIMIENTO Y CONTROL.</t>
  </si>
  <si>
    <t>Diseñar estrategia comunicativa para fomentar la reducción en el uso de plásticos e icopor. Producto. Estrategia de comunicación.</t>
  </si>
  <si>
    <t>Implementación de la estrategia comunicativa para fomentar la reducción en el uso de plásticos e icopor. Producto. Estrategia de comunicación.</t>
  </si>
  <si>
    <t>Seguimiento de la estrategia comunicativa para fomentar la reducción en el uso de plásticos e icopor. Producto. Estrategia de comunicación.</t>
  </si>
  <si>
    <r>
      <t xml:space="preserve">Diseñar programas educativos , socializaciones , talleres , ferias, para fortalecer en las comunidades buenas practicas ambientales en la Gestión integral de los Residuos sóidos. </t>
    </r>
    <r>
      <rPr>
        <b/>
        <sz val="11"/>
        <rFont val="Arial Narrow"/>
        <family val="2"/>
      </rPr>
      <t>Producto</t>
    </r>
    <r>
      <rPr>
        <sz val="11"/>
        <rFont val="Arial Narrow"/>
        <family val="2"/>
      </rPr>
      <t>: talleres realizados</t>
    </r>
  </si>
  <si>
    <t>Desarrollar socializaciones , talleres , ferias, para fortalecer en las comunidades buenas practicas ambientales en la Gestión integral de los Residuos sólidos. Prpoducto: talleres realizados.</t>
  </si>
  <si>
    <r>
      <t xml:space="preserve">Desarrollar socializaciones , talleres , ferias, para fortalecer en las comunidades buenas practicas ambientales en la Gestión integral de los Residuos sóidos. </t>
    </r>
    <r>
      <rPr>
        <b/>
        <sz val="11"/>
        <rFont val="Arial Narrow"/>
        <family val="2"/>
      </rPr>
      <t>Producto</t>
    </r>
    <r>
      <rPr>
        <sz val="11"/>
        <rFont val="Arial Narrow"/>
        <family val="2"/>
      </rPr>
      <t>: talleres realizados</t>
    </r>
  </si>
  <si>
    <r>
      <t xml:space="preserve">Desarrollar socializaciones , talleres , ferias, para fortalecer en las comunidades buenas practicas ambientales en la Gestión integral de los Residuos sóidos. </t>
    </r>
    <r>
      <rPr>
        <b/>
        <sz val="11"/>
        <rFont val="Arial Narrow"/>
        <family val="2"/>
      </rPr>
      <t>Producto:</t>
    </r>
    <r>
      <rPr>
        <sz val="11"/>
        <rFont val="Arial Narrow"/>
        <family val="2"/>
      </rPr>
      <t xml:space="preserve"> talleres realizados</t>
    </r>
  </si>
  <si>
    <r>
      <t xml:space="preserve">Desarrollar socializaciones , talleres , ferias, para fortalecer en las comunidades buenas practicas ambientales en la Gestión integral de los Residuos solidos. </t>
    </r>
    <r>
      <rPr>
        <b/>
        <sz val="11"/>
        <rFont val="Arial Narrow"/>
        <family val="2"/>
      </rPr>
      <t>Producto:</t>
    </r>
    <r>
      <rPr>
        <sz val="11"/>
        <rFont val="Arial Narrow"/>
        <family val="2"/>
      </rPr>
      <t xml:space="preserve"> talleres realizados</t>
    </r>
  </si>
  <si>
    <t xml:space="preserve">Desarrollar charlas a las comunidades para mejorar la prestación del servicio de aseo. Producto. Documentos técnicos de control y seguimiento </t>
  </si>
  <si>
    <t xml:space="preserve">creación de las actividades encaminadas al mejoramiento del programa de separación en la fuente. Producto. Documentos técnicos de control y seguimiento </t>
  </si>
  <si>
    <t xml:space="preserve">fortalecimiento de educación en cuanto al manejo de los residuos aprovechables en el municipio. Producto. Documentos técnicos de control y seguimiento </t>
  </si>
  <si>
    <t xml:space="preserve">Sensibilización ambiental y Aplicación del comparendo a los infractores por el mal manejo de los residuos. Producto. Documentos técnicos de control y seguimiento </t>
  </si>
  <si>
    <t xml:space="preserve">seguimiento y evaluación del plan de gestión de los residuos solidos. Producto. Documentos técnicos de control y seguimiento </t>
  </si>
  <si>
    <t>Desarrollar acciones en el marco de las Jornadas de recolección de residuos postconsumo.
Producto: campaña implementada.</t>
  </si>
  <si>
    <t>Desarrollar programa de educación ambiental y comunicación para la separación en la fuente, aprovechamiento de Residuos Reciclables y eliminación de botaderos satélites en el Municipio de Dibulla, La Guajira. Informe de Gestión.</t>
  </si>
  <si>
    <t>Está ligado al presupuesto de la acción 8A2</t>
  </si>
  <si>
    <t>Se prestara apoyo técnico con personal de la gobernación a las demás entidades competentes en la elaboración de estrategias para disminuir el uso de plásticos e icopor. Así las cosas, dentro de las funciones del contratista se incluirá la presentación de una propuesta dirigida a esa mesa interinstitucional que aporte en el mencionado estudio.</t>
  </si>
  <si>
    <t>se desarrollara junto con los demás entes competentes una campaña a través de los medios de comunicación dirigida a la reducción en el uso de plásticos e icopor</t>
  </si>
  <si>
    <t xml:space="preserve">se dará continuidad a la campaña de educación para la reducción del uso de plásticos. </t>
  </si>
  <si>
    <t>6B2</t>
  </si>
  <si>
    <t>Aplicación de la Ley 1801 de 2016 del Código Nacional de Policía en cuanto a la aplicación de comparendos por la inadecuada disposición de residuos sólidos en las vías principales y secundarias de los municipios costeros del área de estudio del Plan Maestro.</t>
  </si>
  <si>
    <t>Aplicación de comparendos ambientales
Producto: Informe inspectores de policía</t>
  </si>
  <si>
    <t>A través de la secretaria de gobierno notificar a los comandantes de estaciones de policía para Aplicación de la Ley 1801 de 2016 del código nacional de policía en cuanto a la aplicación de comparendos por la inadecuada disposición de residuos sólidos                                                                   Producto. Oficio de notificación de necesidad de aplicabilidad de ley 1801 del 2016</t>
  </si>
  <si>
    <t>Concertación con la policía Nacional para la aplicación  de comparendos por la inadecuada disposición de Residuos Sólidos. Producto: número de comparendos impuestos.</t>
  </si>
  <si>
    <t>Aunar esfuerzos con la Policía Nacional para la organización de operativos que permitan controlar la disposición inadecuada de residuos sólidos. Producto: número de comparendos impuestos.</t>
  </si>
  <si>
    <t>concertación con la policía Nacional para la aplicación  de comparendos por la inadecuada disposición de Residuos Sólidos. Producto: número de comparendos impuestos.</t>
  </si>
  <si>
    <t xml:space="preserve">Aplicación del comparendo a la comunidad que realice disposición inadecuada o  por el mal manejo de los residuos. Producto. Documentos técnicos de control y seguimiento </t>
  </si>
  <si>
    <t xml:space="preserve">seguimiento y evaluación de aplicación de norma sobre comparendo por inadecuada disposición de residuos sólidos y seguimiento y verificación de basurero satélite. Producto. Documentos técnicos de control y seguimiento </t>
  </si>
  <si>
    <t xml:space="preserve">Sensibilización ambiental y capacitación a la persona reincidente en el mal manejo de los residuos. Producto. Documentos técnicos de control y seguimiento </t>
  </si>
  <si>
    <t xml:space="preserve">seguimiento y evaluación al plan de gestión integral de Residuos Solido del municipio. Producto. Documentos técnicos de control y seguimiento </t>
  </si>
  <si>
    <t>Policía</t>
  </si>
  <si>
    <t>6B3</t>
  </si>
  <si>
    <t>Verificar que se realice el manejo integral de los residuos producto del mantenimiento vial por parte de la concesión vial.</t>
  </si>
  <si>
    <t>Mesas técnicas para Verificar que se realice el manejo integral de los residuos producto del mantenimiento vial por parte de la concesión vial.
Producto: Informe técnico, actas de reuniones</t>
  </si>
  <si>
    <t>INFORME DE CUMPLIMIENTOS Y SEGUIMIENTO A LOS PMA.
INFORME DE SEGUIMIENTO Y CONTROL.</t>
  </si>
  <si>
    <t>De acuerdo a la propuesta de abordaje que genere el responsable directo</t>
  </si>
  <si>
    <t>Seguimiento al Plan de Manejo Ambiental de la Concesión Carretera. Informe de seguimiento.</t>
  </si>
  <si>
    <t>Meta: Realizar seguimiento al manejo integral de los residuos producto del mantenimiento vial por parte de la concesión vial  Parámetro de control:  Informe de registro Unidad de medida:  Número Cantidad: 1 Meta Anual: 1 Indicador:  (No. Informe realizados / No. Informe programados) * 100</t>
  </si>
  <si>
    <t>Meta: Realizar seguimiento al manejo integral de los residuos producto del mantenimiento vial por parte de la concesión vial  Parámetro de control:  Informe de registro Unidad de medida:  Número Cantidad: 2 Meta Anual: 1 Indicador:  (No. Informe realizados / No. Informe programados) * 100</t>
  </si>
  <si>
    <t>Meta: Realizar seguimiento al manejo integral de los residuos producto del mantenimiento vial por parte de la concesión vial  Parámetro de control:  Informe de registro Unidad de medida:  Número Cantidad: 3 Meta Anual: 1 Indicador:  (No. Informe realizados / No. Informe programados) * 100</t>
  </si>
  <si>
    <t xml:space="preserve">En el caso que se genere la necesidad, se asignará personal técnico de la autoridad ambiental con su respectiva asignación salarial. </t>
  </si>
  <si>
    <t>6B4</t>
  </si>
  <si>
    <t>Seguimiento al cumplimiento del decreto 63 de 2016 del distrito de Santa Marta.</t>
  </si>
  <si>
    <t>seguimiento aplicación decreto 63 de 2016 
Producto: Informe inspectores de policía</t>
  </si>
  <si>
    <t>Meta: Realizar  acciones de control y vigilancia del cumplimiento del Decreto 63/16 Parámetro de control: Informe de Registro Unidad de medida: Número Cantidad: 1 Meta Anual: 1 Indicador: (No. Informes realizados / No. Informes programados) * 100</t>
  </si>
  <si>
    <t>Meta: Realizar  acciones de control y vigilancia del cumplimiento del Decreto 63/16 Parámetro de control: Informe de Registro Unidad de medida: Número Cantidad: 2 Meta Anual: 1 Indicador: (No. Informes realizados / No. Informes programados) * 100</t>
  </si>
  <si>
    <t>Meta: Realizar  acciones de control y vigilancia del cumplimiento del Decreto 63/16 Parámetro de control: Informe de Registro Unidad de medida: Número Cantidad: 3 Meta Anual: 1 Indicador: (No. Informes realizados / No. Informes programados) * 100</t>
  </si>
  <si>
    <t>• GRUCA, GUPAE, D1, D2, D3: Realizar campañas de prevención e implementación de comparendos, con el fin de concientizar la población que se encuentra en la jurisdicción de la Policía Metropolitana de santa marta y la población flotante del Parque Tayrona, sobre el manejo de residuos sólidos, de acuerdo a los establecido la Ley 1801 de 2016 en su  Art. 111 del CNP.
PRODUCTOS
 Realizar un informe de las actividades realizadas de semestral ( dos por año)</t>
  </si>
  <si>
    <t>• GRUCA, GUPAE, D1, D2, D3: Realizar campañas de prevención e implementación de comparendos, con el fin de concientizar la población que se encuentra en la jurisdicción de la Policía Metropolitana de santa marta y la población flotante del Parque Tayrona, sobre el manejo de residuos sólidos, de acuerdo a los establecido la Ley 1801 de 2016 en su  Art. 111 del CNP.
PRODUCTOS
 Realizar un informe de las actividades realizadas de semestral ( dos por año)</t>
  </si>
  <si>
    <t>7B</t>
  </si>
  <si>
    <t>Implementar sistema de tratamiento y disposición final que involucre el manejo integral de los residuos sólidos de los municipios costeros del área de estudio del plan maestro.</t>
  </si>
  <si>
    <t>7B1</t>
  </si>
  <si>
    <t xml:space="preserve">Diseñar, construir y ubicar relleno sanitario regional que responda a la realidad local y que beneficie entre otros a los municipios costeros del área de estudio del Plan Maestro </t>
  </si>
  <si>
    <t>1. Contratación de una consultoría que aporte propuestas  de rellenos sanitarios regionales a construir hacia los municipios  costeros del área de estudio del Plan Maestro (Sitio Nuevo, Pueblo Viejo, Ciénaga, Santa Marta, Dibulla, Zona Bananera).                                    1. documento técnico con propuestas de diseños de los rellenos sanitarios regionales.</t>
  </si>
  <si>
    <t>Esta acción no aplica para el municipio de Pueblo Viejo pues ya se tiene convenio con el municipio de Ciénaga para disposición final en el relleno Sanitario Regional La María</t>
  </si>
  <si>
    <t>Realizar mesas de trabajo con los Municipios y otras entidades   involucradas. Producto: mesas de trabajo realizadas.</t>
  </si>
  <si>
    <t>7B2</t>
  </si>
  <si>
    <t>Clausurar botaderos a cielo abierto</t>
  </si>
  <si>
    <t>Erradicación de puntos críticos
Producto: Documento Técnico</t>
  </si>
  <si>
    <t>PRESUPUESTO INCLUIDO DENTRO DE LAS METAS DEL PGIRS.
INFORME DE SEGUIMIENTO Y CUMPLIMIENTO DE METAS DEL PGIRS.</t>
  </si>
  <si>
    <t xml:space="preserve">Diseñar y articular acciones con el operador del servicio de aseo  para la identificación de puntos críticos y/o botaderos satélite Producto. Documentos técnicos de control y seguimiento </t>
  </si>
  <si>
    <t xml:space="preserve">Implementar las acciones para la erradicación de puntos críticos y/o botaderos satélites, en articulación con la empresa prestadora de servicio de aseo.
Producto. Documentos técnicos de control y seguimiento </t>
  </si>
  <si>
    <t xml:space="preserve">Seguimiento a las acciones para la erradicación de puntos críticos y/o botaderos satélites, en articulación con la empresa prestadora de servicio de aseo.
Producto. Documentos técnicos de control y seguimiento </t>
  </si>
  <si>
    <t>Realizar el seguimiento y actualización de los botaderos a cielo abierto en el Municipio. Producto : Documento técnico.</t>
  </si>
  <si>
    <t>Realizar erradicación de los basureros a cielo abierto en el Municipio. Producto: botaderos intervenidos.</t>
  </si>
  <si>
    <t>seguimiento y control de los basureros a cielo abierto intervenidos. Producto: Informe técnico de seguimiento.</t>
  </si>
  <si>
    <t xml:space="preserve">El municipio cuenta con relleno sanitario licenciado con resolución 2364 del 28 de noviembre del 2016 y ajustada mediante resolución 0189 del 6 de febrero del 2017. Producto. Documentos técnicos de control y seguimiento </t>
  </si>
  <si>
    <t xml:space="preserve">Diseñar y establecer las fechas y las acciones para la erradicación de puntos críticos, esta es responsabilidad de la persona prestadora del servicio público de aseo. Producto. Documentos técnicos de control y seguimiento </t>
  </si>
  <si>
    <t xml:space="preserve">Seguimiento y evaluación de las actividades del plan de gestión integral de residuos solido del municipio. Producto. Documentos técnicos de control y seguimiento </t>
  </si>
  <si>
    <t>7B3</t>
  </si>
  <si>
    <t xml:space="preserve">Concertar con la empresa de aseo de la zonas afectadas,  acuerdos de recolección, barrido y limpieza </t>
  </si>
  <si>
    <t>Intervención del municipio-prestador del servicio para la recuperación de la zona afectada. Producto: Número de intervenciones</t>
  </si>
  <si>
    <t>7B4</t>
  </si>
  <si>
    <t>Ejercer medidas de seguimiento, control y vigilancia a los generadores de residuos peligrosos.</t>
  </si>
  <si>
    <t>1. Establecer un plan de seguimiento, control y vigilancia de generadores de RESPEL en la mesa de residuos solidos de la Sec. De Salud. Dptal.                          1. un documento plan de acción con medidas de seguimiento, control y evaluación de RESPEL.</t>
  </si>
  <si>
    <t>1. Presentación de una estrategia ante la mesa del tema coordinada por la secretaria de salud Dptal.
Ind. Propuesta para la estrategia de control y vigilancia presentada por la mesa.</t>
  </si>
  <si>
    <t>Se abordaran estas temáticas y todas aquellas relacionadas con la secretaria de salud departamental en mesas y reuniones con la administración temporal que se encuentra a cargo de esta cartera. Para efectos vigilar los residuos hospitalarios.</t>
  </si>
  <si>
    <t>se utilizaran los reportes generados para continuar para darle continuidad a los procesos de control y vigilancia</t>
  </si>
  <si>
    <t>Realizar visitas de  Seguimiento a los generadores de residuos peligrosos. Producto :acta de visita</t>
  </si>
  <si>
    <t>Seguimiento ambiental a Generadores de RESPEL
-Informes y actos administrativos de los procedimientos realizados para mejorar esta actividad.</t>
  </si>
  <si>
    <t>Meta: Realizar acciones de seguimiento, control y vigilancia a los generadores de residuos peligrosos Parámetros de control:  Informes de registro Unidad de Medida:  Número Cantidad:  1 Meta Anual:  1  Indicador:  (No. Informes realizados / No. Informes programados) *100</t>
  </si>
  <si>
    <t>Meta: Realizar acciones de seguimiento, control y vigilancia a los generadores de residuos peligrosos Parámetros de control:  Informes de registro Unidad de Medida:  Número Cantidad:  2 Meta Anual:  1  Indicador:  (No. Informes realizados / No. Informes programados) *100</t>
  </si>
  <si>
    <t>Meta: Realizar acciones de seguimiento, control y vigilancia a los generadores de residuos peligrosos Parámetros de control:  Informes de registro Unidad de Medida:  Número Cantidad:  3 Meta Anual:  1  Indicador:  (No. Informes realizados / No. Informes programados) *100</t>
  </si>
  <si>
    <t xml:space="preserve">A través de la secretaria de salud y la oficina de gestión ambiental se realizara seguimiento a las empresas generadora de residuos peligrosos         producto: informe de supervisión del servicio  y registro de entrega de residuos peligroso a empresa prestadora del servicio especial de aseo. Producto. Documentos técnicos de control y seguimiento </t>
  </si>
  <si>
    <t xml:space="preserve">seguimiento y evaluación a las empresas generadoras de residuos peligroso. Producto. Documentos técnicos de control y seguimiento </t>
  </si>
  <si>
    <t>7B5</t>
  </si>
  <si>
    <t>Generar estrategias y alianzas con otros municipios para el manejo de los residuos</t>
  </si>
  <si>
    <t>1. Construir conjuntamente un plan de acción que involucre a los municipios en el manejo de residuos y la gestión de rellenos regionales.                                  1. un plan de acción conjunto con estrategia de involucramiento municipal.</t>
  </si>
  <si>
    <t xml:space="preserve">DEPENDERA DE LOS ACUERDO A LOS QUE SE LLEGUEN CON LAS ENTIDADES INVOLUCRADAS.
ENTREGA DE DOCUMENTO DE ACUERDO QUE SE REALICE ENTRE LAS ENTIDADES INVOLUCRADAS </t>
  </si>
  <si>
    <t>Se buscarán alianzas con otros municipios para generar estrategias para el manejo de los residuos sólidos. 
Producto: Informe técnico</t>
  </si>
  <si>
    <t>Realizar mesas de trabajo con otros municipio y entidades para generar estrategias en conjunto para el manejo de os residuos sólidos. Producto: Informe de actividades .</t>
  </si>
  <si>
    <t>7B6</t>
  </si>
  <si>
    <t>Implementar un sistema de aprovechamiento de residuos orgánicos</t>
  </si>
  <si>
    <t>FORMULACIÓN DE PROYECTOS PROCEDARURALES.
PROCEDAS RURALES IMPLEMENTADOS EN EL MUNICIPIO DE Ciénaga PLAN DE EDUCACION AMBIENTAL MUNICIPAL</t>
  </si>
  <si>
    <t>SEGUIMIENTO Y CONTROL</t>
  </si>
  <si>
    <t xml:space="preserve">Elaborar un diagnóstico identificando la composición y producción de los residuos orgánicos producidos, generando cultura ciudadana en torno al manejo de este tipo de residuos. Producto. Documentos técnicos de control y seguimiento </t>
  </si>
  <si>
    <t xml:space="preserve">Diseño de un sistema de aprovechamiento de residuos orgánicos identificados. 
Producto: Documento técnico. </t>
  </si>
  <si>
    <t xml:space="preserve">Implementación del sistema de aprovechamiento de residuos orgánicos identificados. 
Producto: Documento técnico. </t>
  </si>
  <si>
    <t xml:space="preserve">Seguimiento al sistema de aprovechamiento de residuos orgánicos identificados. 
Producto: Documento técnico. </t>
  </si>
  <si>
    <t xml:space="preserve">Elaborar un diagnóstico identificando la composición y producción de los residuos orgánicos generados,  Producto. Documentos técnicos de control y seguimiento </t>
  </si>
  <si>
    <t>Diseño de un sistema de aprovechamiento de residuos orgánicos identificados. Producto: Documento Técnico.</t>
  </si>
  <si>
    <t>Implementación del sistema de aprovechamiento de residuos orgánicos identificados. Producto: Documento técnico.</t>
  </si>
  <si>
    <t xml:space="preserve">Seguimiento al sistema de aprovechamiento de residuos orgánicos identificados. Producto: Documento técnico. </t>
  </si>
  <si>
    <t xml:space="preserve">Elaborar un diagnóstico identificando la composición y producción de los residuos sólidos generados. Producto. Documentos técnicos de control y seguimiento </t>
  </si>
  <si>
    <t xml:space="preserve">Fortalecimiento de la cadena de valor del aprovechamiento de R.S. Producto. Documentos técnicos de control y seguimiento </t>
  </si>
  <si>
    <t xml:space="preserve">Generar cultura ciudadana en torno al manejo de este tipo de residuos. Producto. Documentos técnicos de control y seguimiento </t>
  </si>
  <si>
    <t xml:space="preserve">seguimiento al plan de gestión integral de residuos solido del municipio, articulado con el plan de manejo del  PNN Tayrona. Producto. Documentos técnicos de control y seguimiento </t>
  </si>
  <si>
    <t>8B</t>
  </si>
  <si>
    <t>Regular y controlar el uso y manejo de los residuos sólidos provenientes de los usuarios al interior del PNN Tayrona.</t>
  </si>
  <si>
    <t>8B1</t>
  </si>
  <si>
    <t>Apoyar a Parques Nacionales Naturales de Colombia en la formulación y puesta en marcha de un programa de gestión integral de residuos solidos en el PNN Tayrona.</t>
  </si>
  <si>
    <t xml:space="preserve">Formulación y puesta en marcha de un programa de gestión integral de residuos sólidos en el PNN Tayrona. 
Producto: Informe Técnico </t>
  </si>
  <si>
    <t xml:space="preserve">MADS </t>
  </si>
  <si>
    <r>
      <rPr>
        <u/>
        <sz val="11"/>
        <rFont val="Arial Narrow"/>
        <family val="2"/>
      </rPr>
      <t>COMO ENTIDAD DE APOYO</t>
    </r>
    <r>
      <rPr>
        <sz val="11"/>
        <rFont val="Arial Narrow"/>
        <family val="2"/>
      </rPr>
      <t xml:space="preserve"> ASESORÍA TÉCNICA POR PARTE DE FUNCIONARIOS Y/O CONTRATISTAS DE LA DIRECCIÓN DE ASUNTOS, SECTORIAL Y URBANA DEL MINISTERIO DE AMBIENTE Y DESARROLLO SOSTENIBLE - PRODUCTO: INSUMO TÉCNICO</t>
    </r>
  </si>
  <si>
    <t>APORTE DE PERSONAL TÉCNICO.</t>
  </si>
  <si>
    <t>Técnico de apoyo un mes mediante OPS
Producto: Informe técnico</t>
  </si>
  <si>
    <t>8B2</t>
  </si>
  <si>
    <t>Exigir a los usuarios del PNN Tayrona la eliminación del uso de icopor al interior del área protegida</t>
  </si>
  <si>
    <t xml:space="preserve">Adelantar campañas, charlas de sensibilización, divulgación de buenas prácticas que fomenten la separación en la fuente, recolección selectiva y aprovechamiento de los residuos sólidos generados al interior del PNN Tayrona.
Producto: Informe técnico. </t>
  </si>
  <si>
    <t>8B3</t>
  </si>
  <si>
    <t>Fomentar la certificación del Sello Ambiental Colombiano para establecimientos de alojamiento y hospedaje al interior del PNN Tayrona, así como la NTC 5133 de criterios ambientales, para turismo. La certificación establece beneficios al ambiente como, producir una menor cantidad de residuos, establecer  planes de ahorro y uso eficiente del agua, y energía, utilización de energías renovables, uso sostenible de la biodiversidad, minimización de emisiones, entre otros.</t>
  </si>
  <si>
    <t xml:space="preserve">COMO ENTIDAD DE APOYO: EL MINISTERIO DE AMBIENTE Y DESARROLLO SOSTENIBLE BRINDARÁ APOYO A LAS CAPACITACIONES AL SECTOR HOTELERO EN LA NTC 5133- PRODUCTO: ACTA DE CAPACITACIÓN </t>
  </si>
  <si>
    <t>recurso técnico necesario para el
cumplimiento de la misma, con los profesionales que manejan el tema y pueden brindar
el apoyo necesario</t>
  </si>
  <si>
    <t>Divulgación a  través de los medios de comunicación de la corporación el fomento del sello ambiental colombiano
Producto:
Publicación en pagina web</t>
  </si>
  <si>
    <t>9B</t>
  </si>
  <si>
    <t>Generar alternativas productivas sostenibles para las comunidades locales relacionadas con el manejo y aprovechamiento de los residuos sólidos.</t>
  </si>
  <si>
    <t>9B1</t>
  </si>
  <si>
    <t xml:space="preserve">Fomento de alternativas productivas enmarcadas en el manejo integral de residuos sólidos dirigidas  a las comunidades de la zona de influencia del PNN Tayrona </t>
  </si>
  <si>
    <t>1. Desarrollo de talleres conjuntos que propongan alternativas productivas frente al manejo integral de Residuos solidos.                   1.  diseño e implementación un taller conjunto en manejo de residuos solidos.</t>
  </si>
  <si>
    <t xml:space="preserve">Diseñar alternativas productivas enmarcadas en el manejo integral de los residuos sólidos. Producto Documento técnico </t>
  </si>
  <si>
    <t xml:space="preserve">Socializar y concertar con las comunidades las alternativas productivas enmarcadas en el manejo integral de los residuos sólidos. Producto Documento técnico </t>
  </si>
  <si>
    <t xml:space="preserve">Implementación con las comunidades delas alternativas productivas generadas en el manejo integral de los residuos sólidos. Producto Documento técnico </t>
  </si>
  <si>
    <t xml:space="preserve">seguimiento de las alternativas productivas generadas en el manejo integral de los residuos sólidos. Producto Documento técnico </t>
  </si>
  <si>
    <t xml:space="preserve">Implementación con las comunidades las alternativas productivas generadas en el manejo integral de los residuos sólidos. Producto Documento técnico </t>
  </si>
  <si>
    <t xml:space="preserve">Seguimiento de las alternativas productivas generadas en el manejo integral de los residuos sólidos. Producto Documento técnico </t>
  </si>
  <si>
    <t>9B2</t>
  </si>
  <si>
    <t>Fomentar la separación en la fuente, recolección selectiva y aprovechamiento de los residuos sólidos generados al interior del PNN Tayrona</t>
  </si>
  <si>
    <t>10B</t>
  </si>
  <si>
    <t>Diseñar, construir y ubicar unidades de almacenamiento transitorio para el manejo y aprovechamiento adecuado de los residuos sólidos al interior del PNN Tayrona.</t>
  </si>
  <si>
    <t>10B1</t>
  </si>
  <si>
    <t>Proveer unidades de almacenamiento transitorio (centros de acopio) en puntos estratégicos al interior del PNNT, con criterios de separación en la fuente</t>
  </si>
  <si>
    <t>Asertoria Técnica en mesas de trabajo
Producto: Documento Técnico, actas de asistencia</t>
  </si>
  <si>
    <t xml:space="preserve">Implementar la estrategia de comunicación y educación para la conservación de la biodiversidad y la diversidad cultural 
Producto: Informe técnico
</t>
  </si>
  <si>
    <t xml:space="preserve">Implementar la estrategia de comunicación y educación para la conservación de la biodiversidad y la diversidad cultural 
Producto: Informe técnico </t>
  </si>
  <si>
    <t>10B2</t>
  </si>
  <si>
    <t>Desarrollo de la Infraestructura necesaria para la gestión y el manejo integral de los residuos sólidos al interior del área protegida</t>
  </si>
  <si>
    <t>10B3</t>
  </si>
  <si>
    <t>Exigir a usuarios y vendedores del PNN Tayrona el retiro de los residuos que genere (el usuario deberá llevarse su basura).</t>
  </si>
  <si>
    <t>Controlar el uso y aprovechamiento de los recursos naturales en las áreas protegidas.
Informe técnico</t>
  </si>
  <si>
    <t xml:space="preserve">
Controlar el uso y aprovechamiento de los recursos naturales en las áreas protegidas.
Informe técnico</t>
  </si>
  <si>
    <t>10B4</t>
  </si>
  <si>
    <t>Identificar núcleos de concentración de residuos sólidos al interior del PNN Tayrona.</t>
  </si>
  <si>
    <t>11B</t>
  </si>
  <si>
    <t>Incrementar la cobertura y frecuencia de recolección de  residuos sólidos en bahía concha</t>
  </si>
  <si>
    <t>11B1</t>
  </si>
  <si>
    <t>Incrementar la cantidad de góndolas y la frecuencia de evacuación de las góndolas en bahía concha.</t>
  </si>
  <si>
    <t>Formulación programa de manejo de residuos solidos en el área rural del PGIRS Santa Marta
Producto: Documento Técnico, acuerdo Distrital</t>
  </si>
  <si>
    <t>11B2</t>
  </si>
  <si>
    <t>Incluir a la población local en los planes de recolección de residuos sólidos como mecanismo de responsabilidad ambiental.</t>
  </si>
  <si>
    <t>C</t>
  </si>
  <si>
    <t>C)      Gestión y saneamiento de vertimientos</t>
  </si>
  <si>
    <t>Degradación de la calidad ambiental marina en el área de influencia del PNNT</t>
  </si>
  <si>
    <t>1C</t>
  </si>
  <si>
    <t>Diseñar e implementar estrategias que permitan disminuir cargas orgánicas, químicas y microbiológicas (coliformes termotolerantes, nitritos, nitratos, amonio, sólidos suspendidos totales), como mecanismo que contribuya a mejorar la calidad ambiental marina en el área de influencia del PNN Tayrona.</t>
  </si>
  <si>
    <t>1C1</t>
  </si>
  <si>
    <t xml:space="preserve">Realizar monitoreo de los parámetros de calidad y contaminantes en los cuerpos de agua de la zonas marinos costeras en el marco de la Red de Vigilancia para la conservación y protección de la calidad de las aguas marinas y costeras - REDCAM </t>
  </si>
  <si>
    <t>Un Diagnóstico y evaluación de la calidad de las aguas marino- costeras de los departamentos de Magdalena y La Guajira. 
Producto: Informe técnico con el diagnóstico</t>
  </si>
  <si>
    <t>Implementación de alianza interinstitucional para el ejercicio de la autoridad ambiental (Convenio INVEMAR-REDCAM)</t>
  </si>
  <si>
    <t>Realizar monitoreo de calidad y contaminantes en cuerpos de agua de la zona marina costera del Municipio de Dibulla, La Guajira. Reporte de Resultados.</t>
  </si>
  <si>
    <t>Meta: Diseño de la Red de Monitoreo del Acuífero de Santa Marta Parámetro de control:  Documento Técnico Unidad de medida: Numero  Cantidad  1  Meta anual  1 Indicador  (No DT realizados / No DT programados)*100</t>
  </si>
  <si>
    <t>Meta: Adquisición de equipos e Implementación de la Red de Monitoreo del Acuífero de Santa Marta Parámetro de control:  Informe Técnico Unidad de medida: Numero  Cantidad:  2  Meta anual  1 Indicador  (No DT realizados / No DT programados)*100</t>
  </si>
  <si>
    <t>Meta: Implementación de la Red de Monitoreo del Acuífero de Santa Marta Parámetro de control:  Informe Técnico Unidad de medida: Numero  Cantidad:  2  Meta anual  1 Indicador  (No DT realizados / No DT programados)*100</t>
  </si>
  <si>
    <t>Meta: Implementación de la Red de Monitoreo del Acuífero de Santa Marta Parámetro de control:  Informe Técnico Unidad de medida: Numero  Cantidad:  3  Meta anual  1 Indicador  (No DT realizados / No DT programados)*100</t>
  </si>
  <si>
    <t>Ligado al presupuesto de la 1D3</t>
  </si>
  <si>
    <t>• Inscribir el Plan Maestro del PNNT como un proyecto de investigación en la Vicerrectoría de investigación de la Universidad del Magdalena con el fin de formalizar los planes de trabajo de cada  docente.
• Un docente e investigador del programa de Ingeniería Ambiental  con 1 hora semanal (total de 40 horas anuales) en su plan de trabajo como asesor técnico para acompañar a la entidad responsable en el desarrollo de la presente acción.</t>
  </si>
  <si>
    <t>• Un docente e investigador del programa de Ingeniería Ambiental  con 1 hora semanal (total de 40 horas anuales) en su plan de trabajo como asesor técnico para acompañar a la entidad responsable en el desarrollo de la presente acción.</t>
  </si>
  <si>
    <t>1C2</t>
  </si>
  <si>
    <t>Incrementar cobertura y frecuencia en el control y seguimiento realizado a los vertimientos generados por los municipios costeros del plan maestro.</t>
  </si>
  <si>
    <t>Realización de acciones de control y seguimiento (Santa Marta y Ciénaga)</t>
  </si>
  <si>
    <t>Visitas de seguimiento ambiental
-Informe semestral de seguimiento</t>
  </si>
  <si>
    <t>Formulación programa de control y seguimiento de vertimientos del PMSV de Santa Marta
Producto: Documento Técnico</t>
  </si>
  <si>
    <t>incluido en el 1C6</t>
  </si>
  <si>
    <t>control y seguimiento
INFORMES DE CONTROL Y SEGUIMIENTO.</t>
  </si>
  <si>
    <t xml:space="preserve">Contribuir y acompañar el seguimiento de las entidades responsables al control de los vertimientos generados por el municipio
Producto: Informe de acompañamiento al seguimiento. </t>
  </si>
  <si>
    <t xml:space="preserve">Participación, acompañamiento y seguimiento con las entidades responsables del control de los vertimientos generados por el municipio
Producto: Documento técnico de Informe de acompañamiento al seguimiento. </t>
  </si>
  <si>
    <t xml:space="preserve">Mantener la participación, acompañamiento y seguimiento con las entidades responsables del control de los vertimientos generados por el municipio
Producto: Documento técnico de Informe de acompañamiento al seguimiento. </t>
  </si>
  <si>
    <t xml:space="preserve">Evaluación de la participación, acompañamiento y seguimiento con las entidades responsables del control de los vertimientos generados por el municipio.
Producto: Documento técnico de Informe de acompañamiento al seguimiento. </t>
  </si>
  <si>
    <t>1C3</t>
  </si>
  <si>
    <t>Implementar seguimiento y monitoreo a los vertimientos realizados por actividades agropecuarias y/o industriales sobre los cuerpos de agua receptores en los municipios costeros del área de estudio del plan maestro.</t>
  </si>
  <si>
    <t>Meta: Realizar seguimiento y monitoreo a los vertimientos realizados a cuerpos de agua dentro del perímetro urbano de la ciudad de Santa Marta Parámetros de control: Informes de registro Unidad de Medida: Número Cantidad:  1 Meta Anual:  1 Indicador:  (No. Informes realizados / No. Informes programados) *100</t>
  </si>
  <si>
    <t>Meta: Realizar seguimiento y monitoreo a los vertimientos realizados a cuerpos de agua dentro del perímetro urbano de la ciudad de Santa Marta Parámetros de control: Informes de registro Unidad de Medida: Número Cantidad:  2 Meta Anual:  1 Indicador:  (No. Informes realizados / No. Informes programados) *100</t>
  </si>
  <si>
    <t>Meta: Realizar seguimiento y monitoreo a los vertimientos realizados a cuerpos de agua dentro del perímetro urbano de la ciudad de Santa Marta Parámetros de control: Informes de registro Unidad de Medida: Número Cantidad:  3 Meta Anual:  1 Indicador:  (No. Informes realizados / No. Informes programados) *100</t>
  </si>
  <si>
    <t>implementación del programa de control y seguimiento de vertimientos del PMSV de Santa Marta
Producto: Documento Técnico</t>
  </si>
  <si>
    <t>control y seguimiento
INFORMES DE CONTROL Y SEGUIMIENTO Y PMA.</t>
  </si>
  <si>
    <t>Identificación de puntos de descarga.</t>
  </si>
  <si>
    <t xml:space="preserve">Contribuir y acompañar el seguimiento de las entidades responsables al control de los vertimientos realizados por actividades agropecuarias y/o industriales sobre los cuerpos de agua receptores en el municipio
Producto: Informe de acompañamiento al seguimiento. </t>
  </si>
  <si>
    <t xml:space="preserve">Participación, acompañamiento y seguimiento con las entidades responsables del control de los vertimientos por actividades agropecuarias y/o industriales.
Producto: Documento técnico de Informe de acompañamiento al seguimiento. </t>
  </si>
  <si>
    <t xml:space="preserve">Evaluación de la participación, acompañamiento y seguimiento con las entidades responsables del control de los vertimientos por actividades agropecuarias y/o industriales.
Producto: Documento técnico de Informe de acompañamiento al seguimiento. </t>
  </si>
  <si>
    <t xml:space="preserve">Mantener la participación, acompañamiento y seguimiento con las entidades responsables del control de los vertimientos por actividades agropecuarias y/o industriales.
Producto: Documento técnico de Informe de acompañamiento al seguimiento. </t>
  </si>
  <si>
    <t>1C4</t>
  </si>
  <si>
    <t>Diseñar e implementar (donde no existe) sistemas de tratamiento de aguas residuales que respondan a las necesidades de los municipios costeros del área de estudio del Plan Maestro (áreas urbana y rural).</t>
  </si>
  <si>
    <t>Ya existe</t>
  </si>
  <si>
    <t xml:space="preserve">Gestionar los recursos para el diseño y la implementación de sistemas de tratamiento de aguas residuales en el municipio. 
Producto: Informe de gestión </t>
  </si>
  <si>
    <t xml:space="preserve">Diseño e implementación de sistemas de tratamiento de aguas residuales en el municipio. 
Producto: Informe técnico de diseño e implementación </t>
  </si>
  <si>
    <t xml:space="preserve">Seguimiento al  sistema de tratamiento de aguas residuales en el municipio. 
Producto: Informe de seguimiento </t>
  </si>
  <si>
    <t>Gestionar los recursos para el diseño y la implementación de sistemas de tratamiento de aguas residuales en el municipio. Producto: Informe de gestión</t>
  </si>
  <si>
    <t xml:space="preserve">Diseño e implementación de sistemas de tratamiento de aguas residuales en el municipio. Producto: Informe técnico de diseño e implementación </t>
  </si>
  <si>
    <t>Seguimiento al  sistema de tratamiento de aguas residuales en el municipio. Producto: Informe de seguimiento</t>
  </si>
  <si>
    <t xml:space="preserve">Realizar Diagnostico según uso y costumbre que permita verificar la existencia de obras de sistemas de acueducto y alcantarillado y sistemas de tratamiento de aguas residuales en corregimiento de rio ancho, palomino y asentamientos rurales e indígenas como santa Rita de la sierra y weipiapa. Producto. Documentos técnicos de control y seguimiento </t>
  </si>
  <si>
    <t xml:space="preserve">Realizar gestiones ante la corporación autónoma regional de la guajira, Gobernación de la guajira y/o ministerio de Ambiente y/o vivienda para la consecución de recurso para la construcción de acueducto, alcantarillado y los sistemas de tratamiento. Producto. Documentos técnicos de control y seguimiento </t>
  </si>
  <si>
    <t xml:space="preserve">Realizar gestiones antes instituciones antes mencionadas  para construcción de sistemas de  acueducto, alcantarillado y los sistemas de tratamiento y realizar seguimiento de los mismos que ya fueron construidos. Producto. Documentos técnicos de control y seguimiento </t>
  </si>
  <si>
    <t xml:space="preserve">La gobernación se compromete a prestar personal de apoyo al Municipio para implementar los sistemas de tratamiento de aguas residuales través de los recursos del sistema de regalías y a trabajar con el PDA con este propósito. Vale la pena anotar, que el tema de aguas esta intervenido por el gobierno central, por lo tanto el apoyo será para trabajar en la mesa con los actores pertinentes y esta manera priorizar la implementación de un sistema de tratamiento de aguas. </t>
  </si>
  <si>
    <t>se generara una mesa de trabajo con Dibulla en la cual se apoye al municipio para que presente al PDA una propuesta para la implementación de un sistema de tratamiento de aguas residuales.</t>
  </si>
  <si>
    <t xml:space="preserve">De acuerdo con el cronograma del PDA y los avances del proceso, la gobernación acompañara al municipio de Dibulla en el seguimiento del proyecto. </t>
  </si>
  <si>
    <t>1. ampliación de la cobertura -Alcantarillado Sitio Nuevo.
2. construcción en Pueblo Viejo: alcantarillado- i
Ind. cobertura. presupuesto aprobado pero con observaciones técnicas:.
3. construcción en Palermo-Sitio Nuevo: de sistema de Alcantarillado (laguna Oxidación) 
indo. Obra y cobertura.</t>
  </si>
  <si>
    <t xml:space="preserve"> 1. 13.800 millones
2. 12.800 millones
3. 11.400 millones
(Recursos conjuntos del PDA Municipios+Gobernacion+SGR+Nacion)</t>
  </si>
  <si>
    <t>1C5</t>
  </si>
  <si>
    <t>Fortalecer (donde existan) los sistemas de tratamiento de aguas residuales de los municipios costeros del área de estudio del Plan Maestro. Esto comprende adecuación de redes, plantas de tratamiento, canalizaciones, entre otras.</t>
  </si>
  <si>
    <t>INFORME DE CONTROL Y SEGUIMIENTO.</t>
  </si>
  <si>
    <t xml:space="preserve">Realizar diagnostico que permita optimizar  los sistemas de tratamiento de los corregimientos de la punta de los remedios, cabecera municipal, corregimiento de las flores y corregimiento de Mingueo. Producto. Documentos técnicos de control y seguimiento </t>
  </si>
  <si>
    <t xml:space="preserve">realizar gestiones ante la corporación autónoma regional de la guajira, Gobernación de la guajira y/o ministerio de Ambiente y/o vivienda para la consecución de recurso para optimizar los sistemas de tratamiento  de la punta de los remedios, cabecera municipal, corregimiento de las flores y corregimiento de Mingueo. Producto. Documentos técnicos de control y seguimiento </t>
  </si>
  <si>
    <t xml:space="preserve">realizar gestiones antes instituciones antes mencionadas  para construcción de sistemas de tratamiento y seguimiento, evaluación de los sistemas de tratamientos optimizado  de la punta de los remedios, cabecera municipal, corregimiento de las flores y corregimiento de Mingueo. Producto. Documentos técnicos de control y seguimiento </t>
  </si>
  <si>
    <t>1. Construcción Alcantarillado Sta. Mta. Sector Zuca. 
Ind. Aumento de Cobertura.
2. Apoyo del Plan aseguramiento.</t>
  </si>
  <si>
    <t>1. 11.700 millones
2. 42.000 millones por fases. De Plan de aseguramiento
(Recursos conjuntos del PDA Municipios+Gobernacion+SGR+Nacion)</t>
  </si>
  <si>
    <t>1C6</t>
  </si>
  <si>
    <t>Formular e implementar los PSMV en los municipios costeros del área de estudio del plan maestro.</t>
  </si>
  <si>
    <t>Formulación del PMSV de Santa Marta
Producto: Documento Técnico</t>
  </si>
  <si>
    <t xml:space="preserve">INFORME DE CONTROL Y SEGUIMIENTO.
PSMV FORMULADO Y EN PROCESO DE ACTUALIZACION. </t>
  </si>
  <si>
    <t xml:space="preserve">Gestionar los recursos para el estudio de los diseños e implementación de los PSMV
Producto: Informes de gestión. </t>
  </si>
  <si>
    <t>Diseño e implementación del PSMV
Producto: Informes técnico</t>
  </si>
  <si>
    <t xml:space="preserve">Seguimiento al diseño e implementación del PSMV
Producto: Informes de seguimiento </t>
  </si>
  <si>
    <t>Formular los PSMV en el municipio..Producto: PSMV documento elaborado</t>
  </si>
  <si>
    <t>Implementar los PSMV en el Municipio. Producto : informe de actividades.</t>
  </si>
  <si>
    <t>realizar el seguimiento a los PSMV del Municipio .Producto: informe técnico de seguimiento.</t>
  </si>
  <si>
    <t>Realizar el seguimiento a los PSMV del Municipio .Producto: informe técnico de seguimiento.</t>
  </si>
  <si>
    <t>Realizar el seguimiento a los PSMV del Municipio .Producto: informe técnico de seguimiento</t>
  </si>
  <si>
    <t xml:space="preserve">Actualizar el plan de saneamiento y manejo de Vertido del municipio y articularlo con el plan de manejo del PNN Tayrona. Producto. Documentos técnicos de control y seguimiento  </t>
  </si>
  <si>
    <t xml:space="preserve">Seguimiento y evaluación del plan de saneamiento y manejo de vertido. Producto. Documentos técnicos de control y seguimiento </t>
  </si>
  <si>
    <t xml:space="preserve">Seguimiento y evaluación del plan de saneamiento y manejo de vertido. Producto. Documentos técnicos de control y seguimiento  </t>
  </si>
  <si>
    <t xml:space="preserve">La gobernación se compromete a prestar personal de apoyo al Municipio para implementar los PSMV y a trabajar con el PDA con este propósito. Vale la pena anotar, que el tema de aguas esta intervenido por el gobierno central, por lo tanto el apoyo será para trabajar en la mesa con los actores pertinentes y esta manera priorizar la implementación de un sistema de tratamiento de aguas. </t>
  </si>
  <si>
    <t>se generara una mesa de trabajo con Dibulla en la cual se apoye al municipio para que presente al PDA una propuesta para la implementación de PSMV</t>
  </si>
  <si>
    <t xml:space="preserve">De acuerdo con el cronograma del PDA y los avances del proceso, la gobernación acompañara al municipio de Dibulla en el seguimiento del proceso. </t>
  </si>
  <si>
    <t>ya hechos por los municipios</t>
  </si>
  <si>
    <t>ya hechos por los municipios.  No $ PDA</t>
  </si>
  <si>
    <t>1C7</t>
  </si>
  <si>
    <t>Incluir el componente rural dentro del PSMV de Santa Marta.</t>
  </si>
  <si>
    <t>Formulación del PMSV para caseríos poblados de Santa Marta
Producto: Documento Técnico</t>
  </si>
  <si>
    <t>1C8</t>
  </si>
  <si>
    <t>Aumentar la cobertura de redes de acueducto y alcantarillado en las zonas rurales y urbanas de los municipios costeros del área de estudio del plan maestro</t>
  </si>
  <si>
    <t>ejecución Plan de obras alcantarillado Santa marta
Producto: Documento Técnico</t>
  </si>
  <si>
    <t>Aumento de la cobertura de redes. 
INFORME Y SEGUIMIENTO AL PROYECTO DE AMPLIACION.</t>
  </si>
  <si>
    <t>ampliación de las redes de acueducto para aumentar la cobertura del servicio Producto: Informe de metros lineales de tuberías instaladas</t>
  </si>
  <si>
    <t>ampliación de las redes de acueducto para aumentar la cobertura del servicio</t>
  </si>
  <si>
    <t>Gestionar  con entidades departamentales y nacionales los recursos para la instalación de redes de acueducto y alcantarillado en la zona urbana del municipio. Producto: Informe de Gestión</t>
  </si>
  <si>
    <t>Instalar  redes de acueducto y alcantarillado en las zonas  urbanas del Municipio. Producto: Numero de viviendas beneficiadas</t>
  </si>
  <si>
    <t xml:space="preserve">Realizar diagnóstico de los sistemas de tratamiento de aguas residuales del municipio de Dibulla                                                                                        Producto. Diagnóstico de sistemas de tratamiento de aguas residuales. Producto. Documentos técnicos de control y seguimiento </t>
  </si>
  <si>
    <t xml:space="preserve">Actualización de catastro de suscriptores y estratificación socioeconómica. Producto. Documentos técnicos de control y seguimiento </t>
  </si>
  <si>
    <t xml:space="preserve">Implementación de equipos y herramientas necesarias para aumentar la cobertura y la prestación del servicio. Producto. Documentos técnicos de control y seguimiento </t>
  </si>
  <si>
    <t xml:space="preserve">seguimiento y evaluación a la empresa prestadora del servicio publico. Producto. Documentos técnicos de control y seguimiento </t>
  </si>
  <si>
    <t xml:space="preserve">La gobernación se compromete a prestar personal de apoyo al Municipio para aumentar la cobertura del sistema de acueducto y alcantarillado a través de los recursos del sistema de regalías y a trabajar con el PDA con este propósito. Vale la pena anotar, que el tema de aguas esta intervenido por el gobierno central, por lo tanto el apoyo será para trabajar en la mesa con los actores pertinentes y esta manera priorizar la implementación de un sistema de tratamiento de aguas. </t>
  </si>
  <si>
    <t>1. Optimización acueducto Palermo indo. Cobertura
2. Línea Impulsión acueducto Ciénaga -pueblo viejo . Ind. Cobertura</t>
  </si>
  <si>
    <t>1. 6.000 millones
2. 11.878 millones. 
(Recursos conjuntos del PDA Municipios+Gobernacion+SGR+Nacion)</t>
  </si>
  <si>
    <t>1C9</t>
  </si>
  <si>
    <t>Revisión y actualización del Plan Departamental de aguas enfocados a los municipios costeros del área de estudio del plan maestro</t>
  </si>
  <si>
    <t xml:space="preserve">La gobernación se compromete a trabajar con el PDA con este propósito. Vale la pena anotar, que el tema de aguas esta intervenido por el gobierno central, por lo tanto el apoyo será para trabajar en la mesa con los actores pertinentes y esta manera priorizar la  actualización del PDA. </t>
  </si>
  <si>
    <t>1. desarrollo de mesas de trabajo con Aguas del Magdalena para revisar y actualizar el PDA enfocado al área de estudio.                    1. Documentos técnicos de las mesas de trabajo de revisión y actualización del PDA.</t>
  </si>
  <si>
    <t>Participación en mesas técnicas 
Producto: actas de reuniones, registro fotográfico</t>
  </si>
  <si>
    <t xml:space="preserve">en proceso de revisión. </t>
  </si>
  <si>
    <t>articular con el plan departamental de agua la revisión y actualización de las actividades a realizar en los municipio   Producto documento técnico de seguimiento y control</t>
  </si>
  <si>
    <t>seguimiento y evaluación de las actividades del plan departamental de agua   Producto documento técnico de control</t>
  </si>
  <si>
    <t xml:space="preserve"> En coordinación con el Plan Departamental d Aguas del Magdalena revisar y actualizar los programas de acciones del plan maestro. 
Producto: Documento técnico del resultado de la actualización.</t>
  </si>
  <si>
    <t>Generar acciones de los programas de ampliación de cobertura en el Plan Departamental de Aguas del Magdalena.
Producto: Ampliación y mejoramiento d la cobertura del Plan.</t>
  </si>
  <si>
    <t>Mantener las  acciones de los programas de ampliación de cobertura en el Plan Departamental de Aguas del Magdalena.
Producto: Ampliación y mejoramiento d la cobertura del Plan.</t>
  </si>
  <si>
    <t>Evaluar y mantener las  acciones de los programas de ampliación de cobertura en el Plan Departamental de Aguas del Magdalena.
Producto: Ampliación y mejoramiento d la cobertura del Plan.</t>
  </si>
  <si>
    <t>1C10</t>
  </si>
  <si>
    <t>Realizar seguimiento periódico a los PSMV de los municipios costeros área de estudio del plan maestro, una vez estén implementados</t>
  </si>
  <si>
    <t>Meta: Realizar dos seguimiento periódico a al PSMV del distrito de Santa Marta, una vez esté aprobado e implementado Parámetros de control: Informes de registro Unidad de Medida: Número Cantidad:  4 Meta Anual:  2 Indicador:  (No. Informes realizados / No. Informes programados) *100</t>
  </si>
  <si>
    <t>Meta: Realizar dos seguimiento periódico a al PSMV del distrito de Santa Marta, una vez esté aprobado e implementado Parámetros de control: Informes de registro Unidad de Medida: Número Cantidad:  6 Meta Anual:  2 Indicador:  (No. Informes realizados / No. Informes programados) *100</t>
  </si>
  <si>
    <t>1C11</t>
  </si>
  <si>
    <t xml:space="preserve">Generar programas que promuevan el uso eficiente del agua.
</t>
  </si>
  <si>
    <t xml:space="preserve">Articular acciones con la empresa prestadora de servicio público para actualizar el programa de uso eficiente y ahorro de agua. Producto. Documentos técnicos de control y seguimiento </t>
  </si>
  <si>
    <t xml:space="preserve">Fortalecimiento de  la educación en la comunidad sobre el uso eficiente y ahorro del agua. Producto. Documentos técnicos de control y seguimiento </t>
  </si>
  <si>
    <t xml:space="preserve">seguimiento a las capacitaciones del programa de uso eficiente y ahorro del agua. Producto. Documentos técnicos de control y seguimiento </t>
  </si>
  <si>
    <t xml:space="preserve">seguimiento y evaluación al plan de saneamiento y manejo de vertido. Producto. Documentos técnicos de control y seguimiento </t>
  </si>
  <si>
    <t>Articular acciones con la unidad de servicios públicos del municipio para actualizar el programa de uso eficiente y ahorro de agua. Producto. Documentos técnicos actualización.</t>
  </si>
  <si>
    <t xml:space="preserve">Fortalecer  la educación y buenas prácticas ambientales en la comunidad sobre el uso eficiente y ahorro del agua. Producto. Documentos técnicos de control y seguimiento </t>
  </si>
  <si>
    <t>Realizar seguimiento a los programas de uso eficiente del recurso hídrico. Producto :Informe técnico de seguimiento</t>
  </si>
  <si>
    <t>FORMULACIÓN DE PROGRAMAS DE USO EFICIENTE DENTRO DEL PLAN
INCLUSION DEL COMPONETE CONSERVACION DEL AGUA DENTRO DEL PLAN DE EDUCACIÓN AMBIENTAL DEL MUNICIPIO.</t>
  </si>
  <si>
    <t>IMPLMEMETACION DE LOS PROGRAMAS EDUCATIVOS.</t>
  </si>
  <si>
    <t>SEGUIMIENTO Y CONTROL A LOS PLANES.</t>
  </si>
  <si>
    <t xml:space="preserve">Se propone excluir a CORPOGUAJIRA. Es competencia de los usuarios del recurso hídrico. </t>
  </si>
  <si>
    <t xml:space="preserve">Meta: Realizar 10 acciones  de seguimiento y control a los programa de uso eficiente y ahorro de agua Parámetro de control:  Informes de registro Unidad de Medida:  Número  Cantidad: 2 Meta Anual:  1  Indicador: (No. Informes realizados / No. Informes programados) *100 </t>
  </si>
  <si>
    <t>Realizar 30 acciones  de seguimiento y control a los programa de uso eficiente y ahorro de agua</t>
  </si>
  <si>
    <t>Realizar 40 acciones  de seguimiento y control a los programa de uso eficiente y ahorro de agua</t>
  </si>
  <si>
    <t>Realizar 50 acciones  de seguimiento y control a los programa de uso eficiente y ahorro de agua</t>
  </si>
  <si>
    <t>Realizar 70 acciones  de seguimiento y control a los programa de uso eficiente y ahorro de agua</t>
  </si>
  <si>
    <t>Se coordinara CAR y el municipio de Dibulla la generación de una campaña masiva radial y un programa educativo para fomentar el uso eficiente del agua.</t>
  </si>
  <si>
    <t>Dependiendo de los resultados se continuara con la campaña radial en la cual se promueva el uso eficiente de agua.</t>
  </si>
  <si>
    <t>1a Fase Plan de Aseguramiento componente Socia: Cultura hídrica, articulación institucional y trabajo comunitario</t>
  </si>
  <si>
    <t>42.000 millones : total del plan de aseguramiento.
(Recursos conjuntos del PDA Municipios+Gobernacion+SGR+Nacion)</t>
  </si>
  <si>
    <t>1C12</t>
  </si>
  <si>
    <t>Priorizar recursos para el aumento de redes de acueducto y alcantarillado en los municipios costeros del área de estudio del plan maestro</t>
  </si>
  <si>
    <t>Articular acciones con la empresa prestadora del servicio de acueducto y  alcantarillado para Aumentar la cobertura de redes                                           Acueducto y alcantarillado. Producto: Informe de Cobertura aumentada de acueducto y alcantarillado</t>
  </si>
  <si>
    <t>Gestionar ante la Gobernación del magdalena, el ministerio de vivienda y territorio y/o Corpamag los proyecto para aumentar las redes de acueducto</t>
  </si>
  <si>
    <t xml:space="preserve">seguimiento al plan de acueducto y alcantarillado. Producto. Documentos técnicos de control y seguimiento </t>
  </si>
  <si>
    <t xml:space="preserve">seguimiento al plan maestro de acueducto y alcantarillado. Producto. Documentos técnicos de control y seguimiento </t>
  </si>
  <si>
    <t>Gestionar ante el departamento en el marco del plan departamental de agua la puesta en marcha en funcionamiento del plan municipal de acueducto y alcantarillado. Producto: Informe de gestión</t>
  </si>
  <si>
    <t>Instalar redes de alcantarillado. Producto:;metros de redes instaladas</t>
  </si>
  <si>
    <t>EL RUBRO DE PRESUPUESTO SE ASIGNO EN EL ITEM 1C8.</t>
  </si>
  <si>
    <t>Articular acciones con la empresa prestadora del servicio de acueducto y  alcantarillado para Aumentar la cobertura de redes                                           Acueducto y alcantarillado. Cobertura aumentada de acueducto y alcantarillado. Documento técnico de seguimiento y control</t>
  </si>
  <si>
    <t>Gestionar ante la Gobernación de la Guajira, el ministerio de vivienda y territorio y/o (No hay sugerencias) los proyecto para aumentar las redes de acueducto. Documento técnico de seguimiento y control</t>
  </si>
  <si>
    <t>Ya los recursos fueron priorizados en el PDA en su construcción, algunos se están ejecutando otros en planeación.</t>
  </si>
  <si>
    <t>1C13</t>
  </si>
  <si>
    <t>Ampliar la cobertura en saneamiento básico de los municipios costeros del área de estudio del Plan Maestro</t>
  </si>
  <si>
    <t>Articular acciones con la empresa prestadora del servicio de acueducto y  alcantarillado para Aumentar la cobertura de saneamiento básico                                               producto. Cobertura aumentada de saneamiento.</t>
  </si>
  <si>
    <t xml:space="preserve">Gestionar ante el plan departamental de agua la puesta en marcha en funcionamiento del plan municipal de acueducto y alcantarillado. Producto. Documentos técnicos de control y seguimiento </t>
  </si>
  <si>
    <t xml:space="preserve">Adecuación con los equipos y herramientas necesarias para aumentar la cobertura en saneamiento básico y la prestación del servicio. Producto. Documentos técnicos de control y seguimiento </t>
  </si>
  <si>
    <t xml:space="preserve">Seguimiento al plan de acueducto y alcantarillado municipal. Producto. Documentos técnicos de control y seguimiento </t>
  </si>
  <si>
    <t xml:space="preserve">seguimiento al plan de acueducto y alcantarillado municipal. Producto. Documentos técnicos de control y seguimiento </t>
  </si>
  <si>
    <t>Aunar  esfuerzos con las entidades para aumentar la cobertura en  saneamiento básico.</t>
  </si>
  <si>
    <t>Gestionar ante el plan departamental de agua la puesta en marcha en funcionamiento del plan municipal de acueducto y alcantarillado. Producto: Informe de gestión</t>
  </si>
  <si>
    <t>Instalar redes de acueducto y alcantarillado en el Municipio. Producto: número de usuarios atendidos.</t>
  </si>
  <si>
    <t xml:space="preserve">Implementación de equipos y herramientas necesarias para aumentar la cobertura en saneamiento básico y la prestación del servicio. Producto. Documentos técnicos de control y seguimiento </t>
  </si>
  <si>
    <t xml:space="preserve">Seguimiento al plan maestro de acueducto y alcantarillado municipal. Producto. Documentos técnicos de control y seguimiento </t>
  </si>
  <si>
    <t xml:space="preserve">seguimiento al plan maestro de acueducto y alcantarillado municipal. Producto. Documentos técnicos de control y seguimiento </t>
  </si>
  <si>
    <t>Contratación consultoría para el análisis de rellenos sanitarios regionales.</t>
  </si>
  <si>
    <t>1C14</t>
  </si>
  <si>
    <t>Fortalecer el seguimiento y control a los permisos de vertimiento  de aguas residuales domésticas e industriales que se generen en los municipios costeros del área de estudio del plan maestro</t>
  </si>
  <si>
    <t>Meta: Realizar acciones para el fortalecimiento institucional en el control de los permisos de vertimientos de aguas residuales Parámetro de control:  Documento Técnico Unidad de Medida:  Número Cantidad: 1  Meta Anual: 1 Indicador: (No. DT realizados / No. DT programados) * 100</t>
  </si>
  <si>
    <t>Meta: Realizar acciones para el fortalecimiento institucional en el control de los permisos de vertimientos de aguas residuales Parámetro de control:  Documento Técnico Unidad de Medida:  Número Cantidad: 2  Meta Anual: 1 Indicador: (No. DT realizados / No. DT programados) * 100</t>
  </si>
  <si>
    <t>1C15</t>
  </si>
  <si>
    <t>Promover y ajustar en los permisos de vertimientos, la caracterización de éstos que se realicen  en las cuencas y cuerpos de aguas de los municipios costeros del plan maestro</t>
  </si>
  <si>
    <t xml:space="preserve">Realizar monitoreos que permitan el cumplimiento de los objetivos de calidad propuestos para cada una de las cuencas y cuerpos de agua costeros </t>
  </si>
  <si>
    <t>Promover y ajustar los permisos de vertimientos la caracterización de estos que se realizan en las cuencas y cuerpos de aguas del Municipio de Dibulla, La Guajira. Permiso Ajustado.</t>
  </si>
  <si>
    <t>Meta: Revisión sistemática de las caracterizaciones periódicas de las aguas residuales en los permisos de vertimientos Parámetros de control: Informes de registro Unidad de Medida: Número Cantidad:  1 Meta Anual:  1 Indicador:  (No. Informes realizados / No. Informes programados) *100</t>
  </si>
  <si>
    <t>Meta: Revisión sistemática de las caracterizaciones periódicas de las aguas residuales en los permisos de vertimientos Parámetros de control: Informes de registro Unidad de Medida: Número Cantidad:  2 Meta Anual:  1 Indicador:  (No. Informes realizados / No. Informes programados) *100</t>
  </si>
  <si>
    <t>Meta: Revisión sistemática de las caracterizaciones periódicas de las aguas residuales en los permisos de vertimientos Parámetros de control: Informes de registro Unidad de Medida: Número Cantidad:  3 Meta Anual:  1 Indicador:  (No. Informes realizados / No. Informes programados) *100</t>
  </si>
  <si>
    <t>1C16</t>
  </si>
  <si>
    <t>Aclarar el estado de legalidad de los usuarios que realizan vertimientos a las cuencas y cuerpos de agua de los municipios costeros del Plan Maestro</t>
  </si>
  <si>
    <t xml:space="preserve">Meta: Actualización periódica de la base de datos de usuarios que realizan vertimientos a cuerpos de agua en el área de jurisdicción del DADSA Parámetro de control:  Informes de registro Unidad de Medida:  Número  Cantidad: 1 Meta Anual:  1  Indicador: (No. Informes realizados / No. Informes programados) *100 </t>
  </si>
  <si>
    <t xml:space="preserve">Meta: Actualización periódica de la base de datos de usuarios que realizan vertimientos a cuerpos de agua en el área de jurisdicción del DADSA Parámetro de control:  Informes de registro Unidad de Medida:  Número  Cantidad: 2 Meta Anual:  1  Indicador: (No. Informes realizados / No. Informes programados) *100 </t>
  </si>
  <si>
    <t xml:space="preserve">Meta: Actualización periódica de la base de datos de usuarios que realizan vertimientos a cuerpos de agua en el área de jurisdicción del DADSA Parámetro de control:  Informes de registro Unidad de Medida:  Número  Cantidad: 3 Meta Anual:  1  Indicador: (No. Informes realizados / No. Informes programados) *100 </t>
  </si>
  <si>
    <t>Gastos de funcionamiento  de la entidad</t>
  </si>
  <si>
    <t>INFORME DE CONTROL Y SEGUIMIENTO.
INFORME TECNICO SOBRE EL ESTADO DE LEGALIDAD DE LOS USUARIOS QUE REALIZAN VERTIMIENTOS.</t>
  </si>
  <si>
    <t xml:space="preserve">Articular acciones con la empresa prestadora del servicio de acueducto y alcantarillado para verificar el estado de legalidad de los sistemas de tratamiento y brindar esta información a las entidades responsables. Producto. Documentos técnicos de control y seguimiento </t>
  </si>
  <si>
    <t>Realizar estudio del estado de legalidad de los usuarios que realizan vertimientos a las cuencas y cuerpos de agua del Municipio.
Producto: Documento técnico.</t>
  </si>
  <si>
    <t>Mantener acciones con la empresa prestadora del servicio de acueducto y alcantarillado para legalizar procesos de tratamientos y vertimientos a los cuerpos de agua del Municipio.
Producto: Documento técnico de control y seguimiento.</t>
  </si>
  <si>
    <t>Evaluar y mantener las  acciones con la empresa prestadora del servicio de acueducto y alcantarillado para legalizar procesos de tratamientos y vertimientos a los cuerpos de agua del Municipio.
Producto: Documento técnico de control y seguimiento.</t>
  </si>
  <si>
    <t xml:space="preserve">Articular acciones con la empresa prestadora del servicio de acueducto y alcantarillado para verificar el estado de legalidad de los sistemas de tratamiento. Producto. Documentos técnicos de control y seguimiento </t>
  </si>
  <si>
    <t xml:space="preserve">Acatar las recomendaciones de la corporación autónoma regional de La Guajira para aclarar la legalidad de los vertimientos y Reducir  y controlar  los parámetros y los valores límites máximos permisibles  de las sustancias contaminantes. Producto. Documentos técnicos de control y seguimiento </t>
  </si>
  <si>
    <t xml:space="preserve">Realizar seguimiento y control a los vertimiento puntuales según el  informe de taza retributiva con el fin de Reducir la carga de contaminante y  la cantidad de vertimientos generados. Producto. Documentos técnicos de control y seguimiento </t>
  </si>
  <si>
    <t xml:space="preserve">Realizar seguimiento y control a los vertimientos puntuales con el fin de Reducir la carga de contaminante y  la cantidad de vertimientos generados. Producto. Documentos técnicos de control y seguimiento </t>
  </si>
  <si>
    <t>1C17</t>
  </si>
  <si>
    <t>Gestionar la generación de conocimiento que permita evaluar los efectos acumulativos de los vertimientos en las rondas y cuerpos de agua de las cuencas de los municipios costeros del área de estudio del Plan Maestro</t>
  </si>
  <si>
    <t>Aporte de Informes de resultados de monitoreos que permitan el cumplimiento de los objetivos de calidad propuestos para cada una de las cuencas y cuerpos de agua costeros, en el área de estudio del Plan Maestro</t>
  </si>
  <si>
    <t>Gestionar la generación de conocimiento que permita evaluar los efectos acumulativos de los vertimientos en las rondas y cuerpos de agua de las cuencas del municipio de Dibulla, La Guajira. Documento del Estudio.</t>
  </si>
  <si>
    <t>Meta: Proyecto gestionado y formulado  que permita evaluar los efectos acumulativos de los vertimientos en las rondas y cuerpos de agua de las cuencas de los municipios costeros del área de estudio del Plan Maestro. Parámetro de control: Documento Técnico Unidad de Medida: Número Cantidad: 1 Indicador: (No. DT realizados / No. DT programados)*100</t>
  </si>
  <si>
    <t xml:space="preserve">INFORME TECNICO
INFORME DE CONTROL Y SEGUIMIENTO </t>
  </si>
  <si>
    <t>coordinar con CORPAMAG la evaluación de los efectos acumulativos de los vertimientos en las rondas de los cuerpos de agua
Producto: Informe técnico.</t>
  </si>
  <si>
    <t>Apoyar a la autoridad ambiental del departamento en la evaluación  de los efectos acumulativos de los vertimientos en las rondas de los cuerpos de agua. Producto :Informe técnico.</t>
  </si>
  <si>
    <t>1C18</t>
  </si>
  <si>
    <t>Gestionar la generación de conocimiento que permita la implementación de programas  de restauración activa, de acuerdo a los resultados de la evaluación de efectos acumulativos de los vertimientos en las rondas y cuerpos de agua de las cuencas de los municipios costeros del área de estudio del Plan Maestro</t>
  </si>
  <si>
    <t xml:space="preserve">Diagnostico preliminar de las condiciones.
DIAGNOATICO DE CONDICIONES DE VERTIMIENTOS </t>
  </si>
  <si>
    <t>Diseñar programas de restauración activa en rondas y cuerpos de agua identificados en los resultados de evaluación de efectos acumulativos. 
Producto: Programas de restauración diseñados</t>
  </si>
  <si>
    <t>Implementación y seguimiento de programas de restauración activa en rondas y cuerpos de agua identificados en los resultados de evaluación de efectos acumulativos. 
Producto: Informes de seguimiento de zonas restauradas.</t>
  </si>
  <si>
    <t>Diseñar programas que ayuden a asistir al ecosistema para garantizar que se puedan desarrollar procesos de recuperación en sus diferentes fases y superar las barreras que impiden la regeneración en rondas y cuerpos de agua identificados en los resultados de evaluación de efectos acumulativos. 
Producto: Programas de restauración diseñados</t>
  </si>
  <si>
    <t>Activar los programas en coordinación con Corpamag que ayuden a asistir al ecosistema para garantizar que se puedan desarrollar procesos de recuperación en sus diferentes fases y superar las barreras que impiden la regeneración en rondas y cuerpos de agua identificados en los resultados de evaluación de efectos acumulativos. 
Producto: Activación de  Programas de restauración diseñados</t>
  </si>
  <si>
    <t>Mantener  los programas en coordinación con Corpamag que ayuden a asistir al ecosistema para garantizar que se puedan desarrollar procesos de recuperación en sus diferentes fases y superar las barreras que impiden la regeneración en rondas y cuerpos de agua identificados en los resultados de evaluación de efectos acumulativos. 
Producto: Activación de  Programas de restauración diseñados</t>
  </si>
  <si>
    <t>Evaluar y Mantener  los programas en coordinación con Corpamag que ayuden a asistir al ecosistema para garantizar que se puedan desarrollar procesos de recuperación en sus diferentes fases y superar las barreras que impiden la regeneración en rondas y cuerpos de agua identificados en los resultados de evaluación de efectos acumulativos. 
Producto: Documento técnico de evaluación y seguimiento.</t>
  </si>
  <si>
    <t xml:space="preserve">Realizar diagnóstico de los sistemas de  alcantarillado del municipio de Dibulla con el fin de definir las obras de adecuación                                                                       Producto. Informe de diagnóstico de sistemas de acueducto y alcantarillado Producto. Documentos técnicos de control y seguimiento </t>
  </si>
  <si>
    <t xml:space="preserve">Realizar zonificación de los vertimientos en las rondas y cuerpos de agua con el fin de establecer zonas de seguridad o protección adecuadas para dispersar los contaminantes antes de que lleguen a receptores sensibles. Producto. Documentos técnicos de control y seguimiento </t>
  </si>
  <si>
    <t>Gestionar Estudio que permita la implementación de programas  de restauración activa de acuerdo a los resultados de la evaluación de efectos acumulativos de los vertimientos en las rondas y cuerpos de agua de Dibulla, La Guajira. Documento del Estudio.</t>
  </si>
  <si>
    <t>Meta: Proyecto gestionado y formulado  que permita la implementación de programas  de restauración activa de acuerdo a los resultados de la evaluación de efectos acumulativos de los vertimientos en las rondas y cuerpos de agua de las cuencas de los municipios costeros del área de estudio del Plan Maestro Parámetro de control: Documento Técnico Unidad de Medida: Número Cantidad: 1 Indicador: (No. DT realizados / No. DT programados)*100</t>
  </si>
  <si>
    <t>1C19</t>
  </si>
  <si>
    <t>Articular el proceso del Plan Departamental de Aguas del Magdalena con las acciones identificadas en el Plan Maestro.</t>
  </si>
  <si>
    <t>1. desarrollo de mesas de trabajo con Aguas del Magdalena para articular el proceso del PDA con las acciones del plan maestro.                 1. Documentos técnicos de las mesas de trabajo de articulación del PDA.</t>
  </si>
  <si>
    <t>Incluido en el 1C9</t>
  </si>
  <si>
    <t>Presentación del plan maestro PNN para incorporación en el plan departamental
COMPONENTE DE INCLUSION EN EL PLAN DEPARTAMENTAL DE AGUAS DEL MAGDALENA</t>
  </si>
  <si>
    <t>INFORME TECNICO</t>
  </si>
  <si>
    <t>Articular las acciones del plan maestro con el plan departamental de agua Producto: Informe técnico.</t>
  </si>
  <si>
    <t>Articular el proceso del plan departamental de aguas del magdalena con las acciones identificadas en el plan maestro.</t>
  </si>
  <si>
    <t>1C20</t>
  </si>
  <si>
    <t>Desarrollar un programa de monitoreo y seguimiento a la calidad hídrica de los cuerpos de agua receptores de los vertimientos, cumpliendo con los límites máximos permitidos por  la normatividad ambiental y sanitaria</t>
  </si>
  <si>
    <t>Desarrollar un programa de monitoreo y seguimiento a la calidad hídrica de los cuerpos de agua receptores de los vertimientos en el Municipio de Dibulla, La Guajira. Informe de seguimiento</t>
  </si>
  <si>
    <t>Ligado a la acción 1C3</t>
  </si>
  <si>
    <t>1C21</t>
  </si>
  <si>
    <t>Fortalecer el seguimiento y control a las lagunas de oxidación identificadas en los municipios costeros del área de estudio del Plan Maestro.</t>
  </si>
  <si>
    <t>No hay , ni se tienen proyectadas lagunas de oxidación en Santa Marta para el tratamiento de las aguas residuales</t>
  </si>
  <si>
    <t xml:space="preserve">INFORME DE CONTROL Y SEGUIMIENTO </t>
  </si>
  <si>
    <t xml:space="preserve">seguimiento y control de  los informe de taza retributiva en cada uno de los sistemas de tratamiento del operador del servicio de alcantarillado para constatar la carga contaminante de los vertimientos. Producto. Documentos técnicos de control y seguimiento </t>
  </si>
  <si>
    <t>1C22</t>
  </si>
  <si>
    <t xml:space="preserve">Investigar y sancionar  a los infractores </t>
  </si>
  <si>
    <t xml:space="preserve">Meta: Imponer sanciones económicas a infractores de la norma de vertimientos realizadas Parámetro de control:  Informes de registro Unidad de Medida:  Número  Cantidad: 1 Meta Anual:  1  Indicador: (No. Informes realizados / No. Informes programados) *100 </t>
  </si>
  <si>
    <t xml:space="preserve">Meta: Imponer sanciones económicas a infractores de la norma de vertimientos realizadas Parámetro de control:  Informes de registro Unidad de Medida:  Número  Cantidad: 2 Meta Anual:  1  Indicador: (No. Informes realizados / No. Informes programados) *100 </t>
  </si>
  <si>
    <t xml:space="preserve">Meta: Imponer sanciones económicas a infractores de la norma de vertimientos realizadas Parámetro de control:  Informes de registro Unidad de Medida:  Número  Cantidad: 3 Meta Anual:  1  Indicador: (No. Informes realizados / No. Informes programados) *100 </t>
  </si>
  <si>
    <t>Investigar y sancionar al infractor previa verificación técnica de los vertimientos realizados en seguimiento ambiental o del proyecto, obra o actividad.
Producto:
Informe Técnico de seguimiento</t>
  </si>
  <si>
    <t>Presupuesto ligado a la acción 1C1</t>
  </si>
  <si>
    <t>1C23</t>
  </si>
  <si>
    <t>Requerir, diseñar e implementar programas de producción más limpia, enfocado a la reducción de la contaminación de los cuerpos de agua receptores de los municipios costeros del área de estudio del Plan Maestro</t>
  </si>
  <si>
    <t>incluido en el 1C3</t>
  </si>
  <si>
    <t>FORMULACIÓN PROCEDAS, 
INFORMES DE SEGUIMIETO Y CONTROL A LOS SECTORES PRODUCTIVOS DEL MUNICIPIO Y DE INPLEMENTACION DE PRODEDAS  DEL LOS PROCEDAS COMUNALES</t>
  </si>
  <si>
    <t>SEGUIMIENTO Y CONTROL
INFORMES DE SEGUIMIETO Y CONTROL A LOS SECTORES PRODUCTIVOS DEL MUNICIPIO Y DE INPLEMENTACION DE PRODEDAS  DEL LOS PROCEDAS COMUNALES</t>
  </si>
  <si>
    <t>Realizar diagnóstico de los sistemas de optimización de la Punta de los Remedios, Cabecera Municipal, y corregimiento de Mingueo y diseño y construcción de los sistemas de optimización de las Flores, palomino y Rio Ancho.                                              Producto. Informe de Diagnostico de lagunas realizado y proyecto de construcción formulado</t>
  </si>
  <si>
    <t>Realizar gestiones para  optimizar  los sistemas de tratamiento de aguas residuales de la punta de los remedios, cabecera municipal y corregimiento de Mingueo y la construcción de los sistemas de optimización de los corregimientos de las Flores, palomino y Rio Ancho.                                 Producto. Proyectos formulados y gestionado para realizar optimización de sistemas de tratamiento.</t>
  </si>
  <si>
    <t xml:space="preserve">seguimiento, evaluación  y control de los sistemas de optimización de los corregimientos antes mencionados. Producto. Documentos técnicos de control y seguimiento </t>
  </si>
  <si>
    <t>realizar programas de producción limpia en los productores del municipio.
Producto: Informe técnico</t>
  </si>
  <si>
    <t>Apoyar las actividades realizadas por CORPAMG DE seguimiento y control, para la reducción de la contaminación de los cuerpo de agua. Producto: Informe de visita.</t>
  </si>
  <si>
    <t>Oficiar a los prestadores de servicios de acueductos y alcantarillado y entes territoriales.</t>
  </si>
  <si>
    <t>N.A</t>
  </si>
  <si>
    <t>Asesoría Técnica para la implementación del programa de producción más limpia y consumo sostenible en el municipio de Dibulla, La Guajira. Informe de Gestión.</t>
  </si>
  <si>
    <t xml:space="preserve">Promover en  los usuarios industriales en las actividades de seguimiento y control,  la implementación de programas de producción más limpia </t>
  </si>
  <si>
    <t>1C24</t>
  </si>
  <si>
    <t>Expedir la normatividad para el manejo de los vertimientos al mar para el territorio nacional.</t>
  </si>
  <si>
    <t xml:space="preserve">EMITIR LA NORMATIVIDAD - PRODUCTO- ACTO ADMINISTRATIVO </t>
  </si>
  <si>
    <t xml:space="preserve">CON LOS PROFESIONALES DE LA DIRECCIÓN DE ASUNTOS MARINOS COSTEROS </t>
  </si>
  <si>
    <t>1C25</t>
  </si>
  <si>
    <t>Aumentar la cobertura de alcantarillado pluvial</t>
  </si>
  <si>
    <t xml:space="preserve">Construcción colectores pluviales, barrio jardín, Parque del agua, y carrera 19 </t>
  </si>
  <si>
    <t>Realizar la Gestión ante entidades departamentales y nacionales para obtener los recursos que nos permitan avanzar en la a instalación de  alcantarillado de aguas luvias. Producto :Informe de Gestión.</t>
  </si>
  <si>
    <t>Realizar la Gestión ante entidades departamentales y nacionales para obtener los recursos que nos permitan avanzar en la a instalación de  alcantarillado de aguas  :Informe de Gestión.</t>
  </si>
  <si>
    <t xml:space="preserve">Dibulla </t>
  </si>
  <si>
    <t xml:space="preserve">Realizar diagnostico en las comunidades para verificar la necesidad de construcción de los alcantarillado pluvial del corregimiento de Mingueo, la punta de los Remedio y un tramo en la cabecera municipal.                     Producto. Proyectos formulado  y Documentos técnicos de control y seguimiento </t>
  </si>
  <si>
    <t>Realizar las gestiones para construcción y operación de los alcantarillados pluviales del corregimiento de Mingueo, la punta de los Remedio y un tramo en la cabecera municipal.              Producto Alcantarillado construido y  Documentos técnicos de control y seguimiento </t>
  </si>
  <si>
    <t xml:space="preserve">Gestiones para construcción y operación de los alcantarillado pluvial y seguimiento y evaluación de los mismos construidos. Producto. Documentos técnicos de control y seguimiento </t>
  </si>
  <si>
    <t>FORMULACIIÓN DEL PROYECTO.
FORMULACION DE PROYETO  PARA ALCANTARILLADO PLUVIAL.</t>
  </si>
  <si>
    <t>CONSULTORIA PARA IMPLEMENTACIÓN DEL DISEÑO DEL ALCANTARILLADO PLUVIAL PARA EL MUNICIO DE CIENAGA.</t>
  </si>
  <si>
    <t xml:space="preserve">EJECUCIÓN DE PROYECTO </t>
  </si>
  <si>
    <t>DEFINIDO SEGÚN LA CONSULTORIA DEL DISEÑO.</t>
  </si>
  <si>
    <t xml:space="preserve">La gobernación se compromete a prestar personal de apoyo al Municipio para aumentar la cobertura del alcantarillado pluvial a través de los recursos del sistema de regalías y a trabajar con el PDA con este propósito. Vale la pena anotar, que el tema de aguas esta intervenido por el gobierno central, por lo tanto el apoyo será para trabajar en la mesa con los actores pertinentes y esta manera priorizar la implementación de un sistema de tratamiento de aguas. </t>
  </si>
  <si>
    <t>se generara una mesa de trabajo con Dibulla en la cual se apoye al municipio para que presente al PDA una propuesta para aumentar la cobertura del alcantarillado pluvial.</t>
  </si>
  <si>
    <t>1C26</t>
  </si>
  <si>
    <t>Incrementar seguimiento y control a la licencia ambiental del emisario submarino, ajustando las medidas de manejo ambiental de acuerdo con la normatividad vigente</t>
  </si>
  <si>
    <t>Verificar el cumplimientos de los Informes de Cumplimiento Ambiental (ICA) de la licencia ambiental del emisario submarino - CONCEPTO TECNICO</t>
  </si>
  <si>
    <t>Verificar el cumplimientos de los Informes de Cumplimiento Ambiental (ICA) de la licencia ambiental del emisario submarino</t>
  </si>
  <si>
    <t>1C27</t>
  </si>
  <si>
    <t>Exigir la implementación de un sistema de tratamiento previo para el emisario submarino.</t>
  </si>
  <si>
    <t>PROACTIVA (VEOLIA)</t>
  </si>
  <si>
    <t>1C28</t>
  </si>
  <si>
    <t>Exigir la implementación del sistema de aguas residuales, como cumplimiento del Decreto 1076 de 2015 y Resolución del 0631 de 2015 del Ministerio de Ambiente y Desarrollo Sostenible</t>
  </si>
  <si>
    <t>Verificar el cumplimientos de los Informes de Cumplimiento Ambiental (ICA) de la licencia ambiental del emisario submarino - 
Producto
CONCEPTO TECNICO (mismo informe de la acción 1C26)</t>
  </si>
  <si>
    <t>presupuesto ligado a la acción 1C26</t>
  </si>
  <si>
    <t xml:space="preserve">Adelantar las acciones legales pertinentes -Usuarios implementando y cumpliendo la legislación ambiental de agua residuales. </t>
  </si>
  <si>
    <t>Adelantar las acciones legales pertinentes -Usuarios implementando y cumpliendo la legislación ambiental de agua residuales.</t>
  </si>
  <si>
    <t>Requerir a los usuarios  en las actividades de seguimiento y control,  la implementación de sistema de tratamiento de aguas residuales</t>
  </si>
  <si>
    <t>Ligada a las acciones de control y seguimiento</t>
  </si>
  <si>
    <t>1C29</t>
  </si>
  <si>
    <t>Reubicación para la población residente en las zonas de rondas hídricas en los ríos Manzanares y Gaira.</t>
  </si>
  <si>
    <t>Formulación Política de Vivienda Distrito De santa Marta
Producto: Documento Técnico</t>
  </si>
  <si>
    <t>Formulación Planes parciales para la habilitación de suelos
Producto: Documento Técnico, decretos plan parcial</t>
  </si>
  <si>
    <t>oferta de vivienda VIP y VIS con esfuerzo territorial y subsidios
Producto: Documento Técnico,</t>
  </si>
  <si>
    <t>Degradación de la calidad ambiental marina en los sectores de bahía concha y Neguanje del PNN Tayrona</t>
  </si>
  <si>
    <t>2C</t>
  </si>
  <si>
    <t>Implementar estrategias para prevenir, regular y controlar los aportes de desechos orgánicos en los sectores de Bahía concha y Neguanje provenientes de la actividad turística.</t>
  </si>
  <si>
    <t>2C1</t>
  </si>
  <si>
    <t>Generar campañas educativas dirigidas a la protección de las rondas hídricas</t>
  </si>
  <si>
    <t xml:space="preserve">Jornadas de divulgación protección de las rondas hídricas
Producto: Afiche </t>
  </si>
  <si>
    <t xml:space="preserve">incluir dentro del plan general de asistencia técnica agropecuaria  charlas a las comunidades campesinas para mejorar  la protección de las rondas hídricas según uso y costumbres de las poblaciones. Producto. Documentos técnicos de control y seguimiento </t>
  </si>
  <si>
    <t>A través de las escuelas de Campo capacitar a los campesinos en la protección de las rondas hídricas.                                                                                    Producto: Informe de capacitaciones</t>
  </si>
  <si>
    <t>capacitar a los campesinos en la protección de las rondas hídricas.                                                                                    Producto: Informe de capacitaciones</t>
  </si>
  <si>
    <t>Realizar campañas educativas dirigidas a la protección de las ronda hidrica. Producto: número de campañas realizadas.</t>
  </si>
  <si>
    <t>Desarrollar 1 campañas educativas para la protección de las rondas hídricas en los municipios ubicados en el área de influencia</t>
  </si>
  <si>
    <t>Desarrollar 3 campañas educativas para la protección de las rondas hídricas en los municipios ubicados en el área de influencia</t>
  </si>
  <si>
    <t>Desarrollar 5 campañas educativas para la protección de las rondas hídricas en los municipios ubicados en el área de influencia</t>
  </si>
  <si>
    <t>Desarrollar 7 campañas educativas para la protección de las rondas hídricas en los municipios ubicados en el área de influencia</t>
  </si>
  <si>
    <t>Desarrollar 10 campañas educativas para la protección de las rondas hídricas en los municipios ubicados en el área de influencia</t>
  </si>
  <si>
    <t>Ligado a la acción 3B2</t>
  </si>
  <si>
    <t>Se articulara con la CAR y el municipio de Dibulla y demás entes competentes las actividades para generar las campañas educativas de protección de las rondas hídricas. Se destinara a un funcionario que entre sus funciones este la de apoyar la generación de la campaña educativa.</t>
  </si>
  <si>
    <t>se le dará continuidad a la campaña educativa generada en la mesa intersectorial aumentando la cobertura en la comunidad de la zona.</t>
  </si>
  <si>
    <t>1.  desarrollo de talleres de protección de rondas hídricas según  contempla la primera fase del Plan de Aseguramiento por fases.    1. un taller anual de protección de rondas hídricas ubicados según el  Plan de Aseguramiento por fases del PDA.</t>
  </si>
  <si>
    <t>campañas educativas
INFORME DE CAPACITACIÓN, ACTAS Y LISTAS DE ASISTENCIA.</t>
  </si>
  <si>
    <t>recuperación de rondas hídricas.
INFORME DE CAPACITACIÓN, ACTAS Y LISTAS DE ASISTENCIA.</t>
  </si>
  <si>
    <t xml:space="preserve">Implementar la estrategia de comunicación y educación para la conservación de la biodiversidad y la diversidad cultural 
Producto: Informe técnico
</t>
  </si>
  <si>
    <t xml:space="preserve">Incluir dentro del plan general de asistencia técnica agropecuaria  charlas a las comunidades campesinas para mejorar  la protección de las rondas hídricas según uso y costumbres de las poblaciones. Producto. Documentos técnicos de control y seguimiento </t>
  </si>
  <si>
    <t>A través de las escuelas de Campo capacitar a los campesinos en la protección de las rondas hídricas.                                                                                    Producto campesinos capacitados en cuidado y protección de ronda hídrica</t>
  </si>
  <si>
    <t xml:space="preserve">seguimientos y evaluación  a las charlas y capacitaciones dirigida a los campesinos. Producto. Documentos técnicos de control y seguimiento </t>
  </si>
  <si>
    <t xml:space="preserve">seguimientos y evaluación  a las charlas y capacitaciones dirigida a los campesinos Producto. Documentos técnicos de control y seguimiento </t>
  </si>
  <si>
    <t>2C2</t>
  </si>
  <si>
    <t>Desarrollar proyectos de investigación encaminados a la identificación de un sistema de baños sostenibles y amigables con el medio ambiente.</t>
  </si>
  <si>
    <t xml:space="preserve">Desarrollar los programas de monitoreo e investigación para conocer el estado de conservación de los valores naturales, culturales y beneficios ambientales de las áreas protegidas nacionales.
Informe técnico
</t>
  </si>
  <si>
    <t>2C3</t>
  </si>
  <si>
    <t>Gestionar el recurso financiero para realizar el inventario  local de las fuentes de contaminación terrestres y marinas al interior del PNN Tayrona</t>
  </si>
  <si>
    <t>Un documento con el inventario de fuentes terrestres y marinas de contaminación al interior del PNN Tayrona
Producto: Informe técnico con el inventario</t>
  </si>
  <si>
    <t>2C4</t>
  </si>
  <si>
    <t xml:space="preserve">Evaluar el impacto del uso turístico en la calidad de las playas del PNN Tayrona relacionadas con la calidad del agua y arenas, y la dinámica turística (residuos y personas) </t>
  </si>
  <si>
    <t>Un documento con la evaluación del impacto del uso turístico en la calidad de las playas del PNNT relacionadas con la calidad aguas y arenas, y la dinámica turística (residuos y personas) 
Producto: Informe técnico con la evaluación</t>
  </si>
  <si>
    <t>Análisis de la información y apoyo en la logística de toma de información.
Producto: Informe técnico</t>
  </si>
  <si>
    <t>2C5</t>
  </si>
  <si>
    <t>Implementar un sistema piloto de baños sostenibles y amigables con el ambiente, previamente identificados.</t>
  </si>
  <si>
    <t>Implementar los Planes de Ordenamiento Ecoturístico de áreas protegidas con vocación de ecoturismo.
Producto: Informe Técnico</t>
  </si>
  <si>
    <t>2C6</t>
  </si>
  <si>
    <t>Realizar el análisis de vulnerabilidad de los ecosistemas al interior del PNNT, el deterioro de los servicios ecosistémicos y su capacidad de adaptación ocasionada por la contaminación</t>
  </si>
  <si>
    <t>D</t>
  </si>
  <si>
    <t>D)      GESTIÓN Y REDUCCIÓN DEL RIESGO POR ACTIVIDADES ANTRÓPICAS</t>
  </si>
  <si>
    <t>Desabastecimiento de agua para el consumo humano y conservación de ecosistemas</t>
  </si>
  <si>
    <t>1D</t>
  </si>
  <si>
    <t>Diseñar e implementar estrategias que permitan conocer la oferta y demanda hídrica sectorial para  el aprovechamiento sostenible del recurso hídrico en el área de estudio del plan maestro.</t>
  </si>
  <si>
    <t>1D1</t>
  </si>
  <si>
    <t>Gestionar la generación de conocimiento que permita realizar una modelación y  análisis de escenarios de gestión del recurso hídrico en los componentes oferta, demanda, calidad, riesgos y gobernanza, que contempla la Política Nacional para la Gestión Integral del recurso Hídrico - PNGIRH a cargo de las Autoridades Ambientales</t>
  </si>
  <si>
    <t xml:space="preserve">Formulación y adopción del POMCA SZH 1501 </t>
  </si>
  <si>
    <t>Se cuenta con el POMCA adoptado mediante Resolución de adopción 690 del 11 de marzo de 2019.
Link de descarga: https://www.corpamag.gov.co/archivos/resoluciones/Resol_690-2019.pdf
En el Plan de Acción Institucional 2020-2023 se incluyó la ejecución del POMCA mediante la actividad "4.1.4 Implementar Planes Operativos de los POMCA adoptados en el departamento".</t>
  </si>
  <si>
    <t>Gestionar Estudio que permita realizar una modelación y  análisis de escenarios de gestión del recurso hídrico en los componentes oferta, demanda, calidad, riesgos y gobernanza, que contempla la PNGIRH a cargo de las Autoridades Ambientales. Documento del Estudio.</t>
  </si>
  <si>
    <t>Meta: Proyecto gestionado y formulado  que permita realizar una modelación y  análisis de escenarios de gestión del recurso hídrico en los componentes oferta, demanda, calidad, riesgos y gobernanza, que contempla la Política Nacional para la Gestión Integral del recurso Hídrico - PNGIRH a cargo de las Autoridades Ambientales Parámetro de control: Documento Técnico Unidad de Medida: Número Cantidad: 1 Indicador: (No. DT realizados / No. DT programados)*100</t>
  </si>
  <si>
    <t>Actividades: Adquisición, instalación y operación de equipos y sensores hidro-meteorológicos autónomos de vida útil 3 años para 24 sitios de monitoreo de precipitación  y temperatura y 16 sitios de caudal-
El numero de sitios corresponde a los necesidad de modelación para la escala detallada.  
Productos: Estaciones instaladas y operando.
Incluye reinstalación de una estación meteorológica en el PNNT</t>
  </si>
  <si>
    <t>Actividad: Renovación de sensores hidrometeorológicos autónomos.         
Incluye campañas periódicas de aforos y mantenimiento preventivo.
Producto: Equipos renovados y operando.</t>
  </si>
  <si>
    <t>• Inscribir el Plan Maestro del PNNT como un proyecto de investigación en la Vicerrectoría de investigación de la Universidad del Magdalena con el fin de formalizar los planes de trabajo de cada  docente.
• Un docente e investigador del programa de Biología con 1 hora semanal (total de 40 horas anuales) en su plan de trabajo como asesor técnico para acompañar a la entidad responsable en el desarrollo de la presente acción.</t>
  </si>
  <si>
    <t>• Un docente e investigador del programa de Biología con 1 hora semanal (total de 40 horas anuales) en su plan de trabajo como asesor técnico para acompañar a la entidad responsable en el desarrollo de la presente acción.</t>
  </si>
  <si>
    <t>1D2</t>
  </si>
  <si>
    <t>Gestionar la generación de conocimiento que permita generar la línea base para conocer el estado de la oferta y la demanda del recurso hídrico en el área de estudio de plan maestro.</t>
  </si>
  <si>
    <t>Formulación y adopción del POMCA SZH 1502, Iniciar la formulación del PORH y Reglamentación de corrientes en el sector</t>
  </si>
  <si>
    <t>Se estimó la oferta de las corrientes: Manzanares, Gaira, Mendihuaca, Guachaca, Palomino Buritaca, Don Diego, Córdoba, Toribio, Frio, Sevilla, Tucurinca, Aracataca y Fundación</t>
  </si>
  <si>
    <t xml:space="preserve">Ejecución del POMCA SZH 1502, Ejecución del PORH </t>
  </si>
  <si>
    <t>De acuerdo a presupuestos proyectados</t>
  </si>
  <si>
    <t>Gestionar estudio que permita generar la línea base para conocer el estado de la oferta y la demanda del recurso hídrico en el municipio de Dibulla, La Guajira. Documento del estudio.</t>
  </si>
  <si>
    <t>Meta: Proyecto gestionado y formulado  que permita generar la línea base para conocer el estado de la oferta y la demanda del recurso hídrico en el área de estudio de plan maestro. Parámetro de control: Documento Técnico Unidad de Medida: Número Cantidad: 1 Indicador: (No. DT realizados / No. DT programados)*100</t>
  </si>
  <si>
    <t xml:space="preserve">_No hay actividad debido a que desde el primer año hasta el tercero, se recopilan datos de la red de sensores hidroclimatológicos instalados en esos años para poder reaizar la modelación- </t>
  </si>
  <si>
    <t xml:space="preserve">Actividad: Contratación de equipo de profesionales para emisión de modelación de serie de datos de 5 años. Producto: Generacion de la modelacion hidroclimatologica para 5 años.
</t>
  </si>
  <si>
    <t xml:space="preserve">Actividad: Contratación de equipo de profesionales para emisión de modelación de serie de datos de 10 años. Producto: Generacion de la modelacion hidroclimatologica para 10 años.
</t>
  </si>
  <si>
    <t>1D3</t>
  </si>
  <si>
    <t>Realizar un monitoreo periódico de los caudales de las cuencas del área de estudio, que incluya las partes baja, media y alta de las cuencas, así como en los puntos donde hay concesión para aprovechamiento de agua.</t>
  </si>
  <si>
    <t>Realizar mediciones de caudales en concesiones de agua en las cuencas del área de influencia del Plan Maestro</t>
  </si>
  <si>
    <t>Realizar mediciones de caudales y regulaciones en concesiones de agua en las cuencas del área de influencia del Plan Maestro</t>
  </si>
  <si>
    <t>Monitoreo Semestral de los caudales de las cuencas del Mpio de Dibulla, La Guajira. Reporte de Resultados.</t>
  </si>
  <si>
    <t xml:space="preserve">Esta acción estaría incluida en la 1D1.  
Se presenta presupuesto integral en 1D1. </t>
  </si>
  <si>
    <t xml:space="preserve">Liz Johanna Díaz Cubillos:
Esta acción estaría incluida en la 1D1.  
Se presenta presupuesto integral en 1D1. </t>
  </si>
  <si>
    <t>1D4</t>
  </si>
  <si>
    <t>Realizar seguimientos periódicos a las concesiones e implementar límites de captación que se sujeten a los resultados de un monitoreo periódico de los puntos de abastecimiento.</t>
  </si>
  <si>
    <t>Realizar  regulaciones en concesiones de agua en las cuencas del área de influencia del Plan Maestro</t>
  </si>
  <si>
    <t>Meta: Incrementar en 30 acciones de control y vigilancia de las concesiones de aguas Parámetro de control: Informe de Registro Unidad de medida: Número Cantidad: 1 Meta Anual: 1 Indicador: (No. Informes realizados / No. Informes programados) * 100</t>
  </si>
  <si>
    <t>Meta: Incrementar en 60 acciones de control y vigilancia de las concesiones de aguas Parámetro de control: Informe de Registro Unidad de medida: Número Cantidad: 2 Meta Anual: 1 Indicador: (No. Informes realizados / No. Informes programados) * 100</t>
  </si>
  <si>
    <t>Meta: Incrementar en 90 acciones de control y vigilancia de las concesiones de aguas Parámetro de control: Informe de Registro Unidad de medida: Número Cantidad: 3 Meta Anual: 1 Indicador: (No. Informes realizados / No. Informes programados) * 100</t>
  </si>
  <si>
    <t>1D5</t>
  </si>
  <si>
    <t xml:space="preserve">Incluir programas de educación ambiental en los instrumentos de planificación de las entidades involucradas, enfocadas a la gestión y manejo integral del recurso hídrico </t>
  </si>
  <si>
    <t>Acompañamiento y promoción de los CIDEA municipales y Departamental en el área de influencia del Plan Maestro</t>
  </si>
  <si>
    <t>Consolidar y fortalecer el Plan de Educación Ambiental Municipal concertado con los actores del CIDEA, enfocado a la gestión y manejo integral del recurso hídrico (Campañas educativas interinstitucionales y constantes). Informe de Gestión.</t>
  </si>
  <si>
    <t>Ligado a la acción 3B2 y 2C1</t>
  </si>
  <si>
    <t>El plan de desarrollo actual tiene un eje de protección al medio ambiente. No obstante lo anterior, se incluirán acciones mas especificas para atender la gestión y manejo integral del recurso hídrico a través de programas educativos ambientales.</t>
  </si>
  <si>
    <t>El instrumento de planificación contara con un eje educativo ambiental con el propósito de atender la gestión y manejo integral del recurso hídrico.</t>
  </si>
  <si>
    <t>1. Desarrollar el componente de educación ambiental que hace parte del  Plan de Aseguramiento por fases del PDA en el área de estudio.                                        1. una capacitaciones en relación al recurso hídrico (oferta y demanda, etc) en el área de desarrollo del Plan de Aseguramiento por fases del PDA.</t>
  </si>
  <si>
    <t>Implementación y puesta en marcha del CIDEA municipal</t>
  </si>
  <si>
    <t>CREACION DE PROCEDAS COMUNALES Y RURALES, SEGUIMENTO Y CONTROL A LOS PRAE EXISTENTE.</t>
  </si>
  <si>
    <t>CONTROL Y SEGUIMIENTO DE PROGRAMAS Y PROYECTOS DE EDUCACIÓN AMBIENTAL.</t>
  </si>
  <si>
    <t>Fomento del programa de educación ambiental en IED
Producto: Documento técnico contenido programático</t>
  </si>
  <si>
    <t>seguimiento a la implementación del programa de educación ambiental en IED
Producto: Documento técnico contenido programático</t>
  </si>
  <si>
    <t>Generar programas de ahorro y uso eficiente del recurso hídrico en coordinación con las entidades involucradas.
Producto documento técnico.</t>
  </si>
  <si>
    <t>Implementar  los programas de ahorro y uso eficiente del recurso hídrico en coordinación con las entidades involucradas.
Producto documento técnico.</t>
  </si>
  <si>
    <t>Mantener los programas de ahorro y uso eficiente del recurso hídrico en coordinación con las entidades involucradas.
Producto documento técnico.</t>
  </si>
  <si>
    <t>Ajustar los programas de ahorro y uso eficiente del recurso hídrico en coordinación con las entidades involucradas.
Producto documento técnico.</t>
  </si>
  <si>
    <t>coordinar con la secretaria de planeación la inclusión de programas de educación ambiental en los instrumentos de planificación Producto documentos actualizados</t>
  </si>
  <si>
    <t>implementación del plan municipal de educación ambiental Producto documento técnico de seguimiento</t>
  </si>
  <si>
    <t>1D6</t>
  </si>
  <si>
    <t>Finalizar e implementar los Planes de Ordenación de la Cuenca Hidrográfica - POMCAS de la Subzonas Hidrográficas con Código 1501 la cual cubre los ríos Piedras, Manzanares y Otros Directos Caribe, por encontrarse en el área de influencia del PNNT.</t>
  </si>
  <si>
    <t>Se cuenta con el POMCA adoptado mediante Resolución de adopción 690 del 11 de marzo de 2019.
Link de descarga: https://www.corpamag.gov.co/archivos/resoluciones/Resol_690-2019.pdf
En el Plan de Acción Institucional 2020-2023 se incluyó la ejecución del POMCA mediante la actividad "4.1.4 Implementar Planes Operativos de los POMCA adoptados en el departamento"</t>
  </si>
  <si>
    <t>Presupuesto incluido en la acción 5A1.</t>
  </si>
  <si>
    <t>Se prestara apoyo  a la CAR en lo que corresponde a la finalización e implementación de POMCAS. En caso de que se requiera la gobernación podrá facilitar las instalaciones para las reuniones que correspondan</t>
  </si>
  <si>
    <t>Teniendo en cuenta que el rol protagónico de los POMCAS son de la cars, la gobernación considera que su apoyo debería haber finalizado en este punto.</t>
  </si>
  <si>
    <t>1. Talleres de Difusión y divulgación del POMCA articulados al  POD                 1. dos talleres anuales de difusión, material didáctico, logística, etc..</t>
  </si>
  <si>
    <t>PROFESIONAL DE APOYO 
INFORME DE APOYO Y SEGUIMIENTO</t>
  </si>
  <si>
    <t xml:space="preserve">Articular acciones con la Corporación autónoma regional de la Guajira para implementar los planes de ordenamiento de cuenca. Producto. Documentos técnicos de control y seguimiento </t>
  </si>
  <si>
    <t xml:space="preserve">Seguimiento y evaluación de los planes de Ordenación de la Cuenca Hidrográfica - POMCAS. Producto. Documentos técnicos de control y seguimiento </t>
  </si>
  <si>
    <t>1D7</t>
  </si>
  <si>
    <t xml:space="preserve">Promover el uso de sistemas de aprovechamiento de aguas lluvias en los sectores productivos que operan en los municipios costeros del área de estudio del Plan Maestro (e.g. agrícolas, pecuarios, turísticos, mineros, etc.) </t>
  </si>
  <si>
    <t>Campaña de promoción de sistemas de aprovechamiento y uso eficiente de aguas lluvias</t>
  </si>
  <si>
    <t>Promover la estrategia de cosechas de agua en los sectores productivos del Mpio de Dibulla, La Guajira. Informe de gestión.</t>
  </si>
  <si>
    <t>Promover en los usuarios en las respectivas acciones de control y seguimiento, el uso y aprovechamiento de las aguas lluvias</t>
  </si>
  <si>
    <t>REALIZACIÓN DEL PROGRAMA DE CAPACITACIÓN. 
PROGRAMA DE CAPACITACION PARA EL APROVECHAMIENTO DE AGIAS LLUVIAS EN LOS SECTORES PRODUCTIVOS DEL MUNICIPIO DE Ciénaga.</t>
  </si>
  <si>
    <t xml:space="preserve">articular acciones con la empresa de acueducto del municipio para promover  sistemas con aprovechamiento de aguas lluvias dentro del marco de  Ley 373 de 1997, de uso eficiente del recurso hídrico. Documentos técnicos de control y seguimiento </t>
  </si>
  <si>
    <t xml:space="preserve">seguimiento al plan de uso eficiente y ahorro del agua. Documentos técnicos de control y seguimiento </t>
  </si>
  <si>
    <t>Promover sistemas tecnológicos innovadores para el aprovechamiento y almacenamiento de las aguas lluvias, con políticas administrativas de incentivos para la construcción de sistemas de almacenamiento.
Producto Documento técnico.</t>
  </si>
  <si>
    <t>Implementar los proyectos innovadores para el aprovechamiento y almacenamiento de las aguas lluvias, con políticas administrativas de incentivos para la construcción de sistemas de almacenamiento.
Producto Documento técnico.</t>
  </si>
  <si>
    <t>mantener en funcionamiento los proyectos innovadores para el aprovechamiento y almacenamiento de las aguas lluvias, con políticas administrativas de incentivos para la construcción de sistemas de almacenamiento.
Producto Documento técnico de seguimiento, evaluación y control.</t>
  </si>
  <si>
    <t>campañas de información y capacitación para el aprovechamiento del agua lluvia Producto: Informes de capacitaciones</t>
  </si>
  <si>
    <t xml:space="preserve">Se prestara apoyo para la elaboración de campañas educativas que inviten a los sectores productivos a poner en marcha el uso de sistemas de aprovechamiento y recolección de aguas lluvias. </t>
  </si>
  <si>
    <t>se promoverá la presentación de un proyecto productivo que incluya el aprovechamiento de aguas lluvias en los municipios costeros.</t>
  </si>
  <si>
    <t>2D</t>
  </si>
  <si>
    <t>Generar conocimiento a la escala local y regional referente a la dinámica hídrica asociada al área de estudio.</t>
  </si>
  <si>
    <t>2D1</t>
  </si>
  <si>
    <t>Elaborar diagnóstico de estado y dinámica hídrica, junto con un modelamiento hidrológico (a la escala adecuada) para las cuencas al interior del PNN Tayrona y sus zonas aledañas.</t>
  </si>
  <si>
    <t>Se realizó socialización de los resultados del Cálculo de Caudal Ambiental en las Cuencas del Río Frío y Río Sevilla.</t>
  </si>
  <si>
    <t xml:space="preserve">Gestionar alianza interinstitucional para la elaboración del diagnóstico </t>
  </si>
  <si>
    <t xml:space="preserve">Desarrollar los programas de monitoreo e investigación para conocer el estado de conservación de los valores naturales, culturales y beneficios ambientales de las áreas protegidas nacionales.
Informe técnico </t>
  </si>
  <si>
    <t>N/A</t>
  </si>
  <si>
    <t>Liz Johanna Díaz Cubillos:
Esta acción se incluye en la acción  1D2.</t>
  </si>
  <si>
    <t>Esta acción se incluye en la acción  1D2.</t>
  </si>
  <si>
    <t xml:space="preserve">• Inscribir el Plan Maestro del PNNT como un proyecto de investigación en la Vicerrectoría de investigación de la Universidad del Magdalena con el fin de formalizar los planes de trabajo de cada  docente.
• Un docente e investigador del programa de Biología  con 1 hora semanal (total de 40 horas anuales) en su plan de trabajo como asesor técnico para acompañar a la entidad responsable en el desarrollo de la presente acción.
</t>
  </si>
  <si>
    <t xml:space="preserve">• Un docente e investigador del programa de Biología  con 1 hora semanal (total de 40 horas anuales) en su plan de trabajo como asesor técnico para acompañar a la entidad responsable en el desarrollo de la presente acción.
</t>
  </si>
  <si>
    <t>2D2</t>
  </si>
  <si>
    <t>Diseñar y establecer monitoreo hidrológico en las cuencas al interior del PNN Tayrona y sus zonas aledañas.</t>
  </si>
  <si>
    <t>Se contempló dentro del PAI 2020-2023 en la actividad 4.2.1 control y seguimiento de aguas superficiales y vertimiento en las 14 cuencas con objetivos de calidad.</t>
  </si>
  <si>
    <t>Desarrollar los programas de monitoreo e investigación para conocer el estado de conservación de los valores naturales, culturales y beneficios ambientales de las áreas protegidas nacionales.
Producto: Informe técnico</t>
  </si>
  <si>
    <t>Liz Johanna Díaz Cubillos:
Esta acción hace parte de lo requerido para cumplir la 1D1;  por tanto su presupuesto se incluye en la acción 1D1.</t>
  </si>
  <si>
    <t>2D3</t>
  </si>
  <si>
    <t>Socializar y generar productos de divulgación permanente del estado de las cuencas (boletines, observatorios, etc.) en el marco de los comités de gestión del riesgo departamental y municipal</t>
  </si>
  <si>
    <t>A través de la unidad de riesgo departamental se divulgaran por medio de boletines y mesas de trabajo que involucren a la comunidad el estado de las cuencas hídricas</t>
  </si>
  <si>
    <t>con la experiencia acumulada, se le dará continuidad a la socialización del estado de las cuencas a la comunidad ubicada en la área de estudio del departamento de la Guajira.</t>
  </si>
  <si>
    <t>1.  desarrollo de Socializaciones, discusiones y propuestas de productos divulgativos del tema en los comités Dptal de GdR y su integración con los comité municipales.    
1. Un Acta de socialización conjuntos desarrollados anualmente</t>
  </si>
  <si>
    <t xml:space="preserve">Articular acciones con la corporación autónoma regional de La Guajira, el Sistema de Alerta Temprana de La Guajira y la Gobernación  para  generar productos de divulgación en medios escritos y electrónicos, tales como boletines de prensa y la página web, sobre el estado de las cuencas que bajan de la sierra nevada de Santa Marta, con el fin de identificar los escenarios de riesgo y seleccionar las medidas correctivas y prospectivas requeridas en función de la complejidad. Producto. Documentos técnicos de control y seguimiento </t>
  </si>
  <si>
    <t xml:space="preserve">seguimiento y evaluación de los productos de divulgación en medios escritos y electrónicos, tales como boletines de prensa y la página web, sobre el estado de las cuencas que bajan de la sierra nevada de Santa Marta, con el fin de identificar los escenarios de riesgo. Producto. Documentos técnicos de control y seguimiento </t>
  </si>
  <si>
    <t>Preparar informes técnicos de productos de divulgación permanente del estado de las cuencas (boletines, observatorios, etc.) en el marco de los comité de gestión del  y municipal.
Producto Informe técnico.</t>
  </si>
  <si>
    <t>Mantener y actualizar los  informes técnicos de productos de divulgación permanente del estado de las cuencas (boletines, observatorios, etc.) en el marco de los comité de gestión del  y municipal.
Producto Informe técnico.</t>
  </si>
  <si>
    <t xml:space="preserve">Articular acciones con la corporación autónoma regional del magdalena  y la Gobernación  para  generar productos de divulgación en medios escritos y electrónicos, tales como boletines de prensa y la página web, sobre el estado de las cuencas que bajan de la sierra nevada de Santa Marta, con el fin de identificar los escenarios de riesgo y seleccionar las medidas correctivas y prospectivas requeridas en función de la complejidad. Producto. Documentos técnicos de control y seguimiento </t>
  </si>
  <si>
    <t>Divulgación de la información del estado de las cuencas en el marco de los comité de gestión del riesgo departamental y municipal</t>
  </si>
  <si>
    <t>Actividad: Emitir los documentos técnico y apoyo de profesionales para definición de temas para la toma de decisiones.
Producto: Entrega de documentos técnicos; memorias técnicas, actas o listas de asistencia de la participación de los profesionales a las mesas convocadas.</t>
  </si>
  <si>
    <t>Meta: Socializar  productos de divulgación permanente del estado de las cuencas (boletines, observatorios, etc.) en el marco de los comité de gestión del riesgo departamental y municipal Parámetro de control:  Informe de registro Unidad de medida: Número Cantidad:  1 Meta anual:  1 Indicador: (No. Informes realizados /   programados) *100</t>
  </si>
  <si>
    <t>Meta: Socializar  productos de divulgación permanente del estado de las cuencas (boletines, observatorios, etc.) en el marco de los comité de gestión del riesgo departamental y municipal Parámetro de control:  Informe de registro Unidad de medida: Número Cantidad:  2 Meta anual:  1 Indicador: (No. Informes realizados /   programados) *100</t>
  </si>
  <si>
    <t>Meta: Socializar  productos de divulgación permanente del estado de las cuencas (boletines, observatorios, etc.) en el marco de los comité de gestión del riesgo departamental y municipal Parámetro de control:  Informe de registro Unidad de medida: Número Cantidad:  3 Meta anual:  1 Indicador: (No. Informes realizados /   programados) *100</t>
  </si>
  <si>
    <t>3D</t>
  </si>
  <si>
    <t>Elaborar, adoptar y/o ajustar e implementar POMCAS en el área de estudio del plan maestro.</t>
  </si>
  <si>
    <t>3D1</t>
  </si>
  <si>
    <t>Implementar mecanismo de articulación de los diferentes instrumentos de planificación del territorio (POMCAS, POMIUAC, POT/EOT, PORH, PMAP, PDD, PMSV, etc.)</t>
  </si>
  <si>
    <t>Documento de Plan de acción con la inclusión de los instrumentos de planificación del territorio (POMCAS, POMIUAC, POT/EOT, PORH, PDD, PMSV)
Producto:
Informe Técnico de gestión del plan de acción</t>
  </si>
  <si>
    <t>Los instrumentos de planificación se encuentran en proceso de adopción para el PORH.
Los POMCA se encuentran adoptados.
POMIUAC Vertiente Norte, se encuentra formulado y aprobado por comisión conjunta, en proceso la consulta previa con los indígenas.</t>
  </si>
  <si>
    <t>Diseño de una estrategia marco para la articulación de los diferentes instrumentos de planificación. Informe de Gestión.</t>
  </si>
  <si>
    <t>Plan de Acción del DADSA revisado y articulado con los diferentes instrumentos de planificación del territorio</t>
  </si>
  <si>
    <t xml:space="preserve">Una vez se cuenten con los instrumentos de planificación formulados y aprobados, se aginará personal técnico de la entidad para la revisión del Plan de Acción, definiendo su respectiva asignación salarial y mecanismo de control </t>
  </si>
  <si>
    <t>El plan de desarrollo contiene un eje ambiental. Sin embargo, se incluirán mas acciones que permitan articular ese instrumento de planificación con el plan maestro.</t>
  </si>
  <si>
    <t>el plan de desarrollo se actualizara con el fin de articular con los demás instrumentos de planificación.</t>
  </si>
  <si>
    <t>1. Implementar de manera articulada en el POD a través de la  fase de Alistamiento y Diagnostico lo dispuesto en los POMCAS, POMIUAC, POT/EOT, PORH, PMAP, PDD, PMSV,  POMCA.  
1. Documento POD que incluye de manera articulada e implementa lo dispuesto los POMCA.</t>
  </si>
  <si>
    <t>incorporación de políticas, planes, programas y proyectos determinados dentro del plan maestro, en el proyecto de revisión y ajuste del POT</t>
  </si>
  <si>
    <t xml:space="preserve">creación de los POMCAS municipales para articulación con los demás instrumentos de planificación. </t>
  </si>
  <si>
    <t xml:space="preserve">COMO ENTIDAD DE APOYO EL MINISTERIO DE AMBIENTE Y DESARROLLO SOSTENIBLE PARITICPARÁ EN LA ARTICULACIÓN DE LAS ENTIDADES A TRAVÉS DE LAS COMISIONES CONJUNTAS EN LAS QUE EL MINISTERIO PRESIDA PRODUCTO: ACTA DE COMISIONES </t>
  </si>
  <si>
    <t xml:space="preserve">CON LA PARTICIPACIÓN DE  LOS PROFESIONALES DEL MINISTERIO </t>
  </si>
  <si>
    <t xml:space="preserve">
Promover la participación de actores estratégicos en la consolidación del Sistema Nacional de Áreas Protegidas, SINAP
Producto: Informe técnico
</t>
  </si>
  <si>
    <t>Promover la participación de actores estratégicos en la consolidación del Sistema Nacional de Áreas Protegidas, SINAP
Producto: Informe técnico</t>
  </si>
  <si>
    <t xml:space="preserve">Articular con la corporación autónoma regional de la guajira para formular los diferentes mecanismos de planificación.                                                                   Productos. Diferentes Mecanismos Formulados. Producto. Documentos técnicos de control y seguimiento </t>
  </si>
  <si>
    <t xml:space="preserve">Seguimiento e implementación de los diferentes mecanismos de planificación del territorio (POMCAS, POMIUAC, POT/EOT, PORH, PMAP, PDD, PMSV. Producto. Documentos técnicos de control y seguimiento </t>
  </si>
  <si>
    <t xml:space="preserve">Articular con la corporación autónoma regional del magdalena para formular los diferentes mecanismos de planificación.                                                                   Productos. Diferentes Mecanismos Formulados. Producto. Documentos técnicos de control y seguimiento </t>
  </si>
  <si>
    <t>Articular los planes de Ordenamiento ya adoptados con el POMCA Y EOT en el área de estudio del plan maestro.
Producto Documento técnico</t>
  </si>
  <si>
    <t>Implementar los planes de Ordenamiento ya adoptados con el POMCA Y EOT en el área de estudio del plan maestro.
Producto Documento técnico de seguimiento, y control.</t>
  </si>
  <si>
    <t>Mantener los planes de Ordenamiento ya adoptados con el POMCA Y EOT en el área de estudio del plan maestro.
Producto Documento técnico de seguimiento, evaluación y control.</t>
  </si>
  <si>
    <t>3D2</t>
  </si>
  <si>
    <t>Se debe incluir y articular de manera  prioritaria la protección del recurso hídrico (cuerpos de agua lenticos y loticos, rondas hídrica, acuíferos, zonas de recarga, coberturas vegetales asociadas, etc.) en el ordenamiento del territorio.</t>
  </si>
  <si>
    <t xml:space="preserve">aunar esfuerzo con la corporación autónoma regional de La Guajira para proteger el recurso hídrico del humedal Mamavita, Boca de río Lagarto, boquita del icacal, Michiragua, río Jerez, río Cañas, Río San Salvador, Río Palomino, Rio maría mina, rio curual, arrollo maluisa entre otros. Producto. Documentos técnicos de control y seguimiento </t>
  </si>
  <si>
    <t xml:space="preserve">Realizar Gestiones ante la corporación y el ministerio de medio ambiente para proteger el recurso hídrico de los cuerpos de agua lenticos y loticos del municipio de Dibulla. Producto. Documentos técnicos de control y seguimiento </t>
  </si>
  <si>
    <t xml:space="preserve">seguimiento y evaluación de los proyectos de protección del recurso hídrico de los cuerpos de agua lenticos y loticos del municipio de Dibulla. Producto. Documentos técnicos de control y seguimiento </t>
  </si>
  <si>
    <t xml:space="preserve">aunar esfuerzo con la corporación autónoma regional del magdalena para proteger el recurso hídrico del humedal Ciénaga grande de santa marta , rio frio , rio Aracataca , rio fundación , entre otros. Producto. Documentos técnicos de control y seguimiento </t>
  </si>
  <si>
    <t xml:space="preserve">Realizar Gestiones ante la corporación y el ministerio de medio ambiente para proteger el recurso hídrico de los cuerpos de agua lenticos y loticos del municipio de Puebloviejo. Producto. Documentos técnicos de control y seguimiento </t>
  </si>
  <si>
    <t xml:space="preserve">seguimiento y evaluación de los proyectos de protección del recurso hídrico de los cuerpos de agua lenticos y loticos del municipio de Puebloviejo. Producto. Documentos técnicos de control y seguimiento </t>
  </si>
  <si>
    <t>Darle cumplimiento a las directrices establecidas por las autoridades ambientales (Corpamag), en cuanto a la protección del recurso hídrico (cuerpos de agua lenticos y loticos, rondas hídrica, acuíferos, zonas de recarga, coberturas vegetales asociadas, etc.)
Producto Documento técnico.</t>
  </si>
  <si>
    <t>Darle cumplimiento a las directrices establecidas por las autoridades ambientales (Corpamag), en cuanto a la protección del recurso hídrico (cuerpos de agua lenticos y loticos, rondas hídrica, acuíferos, zonas de recarga, coberturas vegetales asociadas, etc.)
Producto Documento técnico de seguimiento, evaluación y control.</t>
  </si>
  <si>
    <t>Darle continuidad al cumplimiento de las directrices establecidas por las autoridades ambientales (Corpamag), en cuanto a la protección del recurso hídrico (cuerpos de agua lenticos y loticos, rondas hídrica, acuíferos, zonas de recarga, coberturas vegetales asociadas, etc.)
Producto Documento técnico de seguimiento, evaluación y control.</t>
  </si>
  <si>
    <t>Realizar ajustes a las directrices establecidas por las autoridades ambientales (Corpamag), en cuanto a la protección del recurso hídrico (cuerpos de agua lenticos y loticos, rondas hídrica, acuíferos, zonas de recarga, coberturas vegetales asociadas, etc.)
Producto Documento técnico de seguimiento, evaluación y control.</t>
  </si>
  <si>
    <t>Incluir y articular de manera  prioritaria la protección del recurso hídrico (cuerpos de agua lenticos y loticos, rondas hídrica, acuíferos, zonas de recarga, coberturas vegetales asociadas, etc.) en el POT del Mpio de Dibulla, La Guajira.</t>
  </si>
  <si>
    <t>Incluir y articular de manera  prioritaria la protección del recurso hídrico (cuerpos de agua lenticos y loticos, rondas hídrica, acuíferos, zonas de recarga, coberturas vegetales asociadas, etc.) en el Plan de Acción del DADSA</t>
  </si>
  <si>
    <t>El plan de desarrollo contiene un eje ambiental. Sin embargo, se incluirán mas acciones que permitan articular la protección del recurso hídrico.</t>
  </si>
  <si>
    <t>el plan de desarrollo se actualizara con el fin de incluir mas acciones que propendan por la protección del recurso hídrico.</t>
  </si>
  <si>
    <t>1. aportar a los municipios involucrados, la información proveniente del recurso hídrico del plan de ordenamiento departamental para ser incluido en sus elementos de planeación de manera coordinada.
1. informe del POD en tema de recurso hídrico remitido a las entidades territoriales municipales.</t>
  </si>
  <si>
    <t>Documento de determinantes ambientales del Departamento del Magdalena</t>
  </si>
  <si>
    <t>En  revisión el documento Acuerdo de Resolución para la adopción de las Determinantes Ambientales.</t>
  </si>
  <si>
    <t>3D3</t>
  </si>
  <si>
    <t>Articular la expansión urbana, los proyectos de infraestructura portuaria, los desarrollos urbanísticos, hoteleros y de actividades productivas  a los DETERMINANTES AMBIENTALES incluidos en los POT's y en los Planes de Ordenación y Manejo de Cuencas Hidrográficas - POMCAS.</t>
  </si>
  <si>
    <t>Hacer seguimiento a la ejecución de los POT y POMCAs, procurando la incorporación con medidas de proyectos productivos, hoteleros y urbanísticos. Informe de seguimiento</t>
  </si>
  <si>
    <t>Meta: Articular la expansión urbana, los proyectos de infraestructura portuaria, los desarrollos urbanísticos, hoteleros y de actividades productivas  a los DETERMINANTES AMBIENTALES incluidos en los POT y en los Planes de Ordenación y Manejo de Cuencas Hidrográficas - POMCAS. Parámetro de control: Documento Técnico Unidad de Medida: Número Cantidad: 1 Meta anual:  1 Indicador:  (No. DT realizados / No. DT programados)*100</t>
  </si>
  <si>
    <t xml:space="preserve">realizar seguimiento al plan básico de ordenamiento territorial con el fin de articular la expansión urbana según determinantes ambientales.                                         Producto. Documento técnico de seguimiento y control </t>
  </si>
  <si>
    <t xml:space="preserve">Articular con la corporación autónoma regional del magdalena para formular los diferentes mecanismos de planificación. para coordinar la expansión urbana y los proyecto de infraestructura portuaria                                                                  Productos. Diferentes Mecanismos Formulados. </t>
  </si>
  <si>
    <t xml:space="preserve"> implementación de los diferentes mecanismos de planificación del territorio (POMCAS,  POT/EOT. Producto. Documentos técnicos de control y seguimiento </t>
  </si>
  <si>
    <t xml:space="preserve">Seguimiento e implementación de los diferentes mecanismos de planificación del territorio (POMCAS,  POT/EOT,. Producto. Documentos técnicos de control y seguimiento </t>
  </si>
  <si>
    <t xml:space="preserve">Seguimiento e implementación de los diferentes mecanismos de planificación del territorio (POMCAS, POT/EOT. Producto. Documentos técnicos de control y seguimiento </t>
  </si>
  <si>
    <t>SITIO NUEVO</t>
  </si>
  <si>
    <t>Actualmente se viene realizando revisión y actualización del EOT implementando Unidades de Planificación Rural que ayudaran a Articular la expansión urbana, los proyectos de infraestructura portuaria, los desarrollos urbanísticos, hoteleros y de actividades productivas  a los DETERMINANTES AMBIENTALES incluidos en los POT y en los Planes de Ordenación y Manejo de Cuencas Hidrográficas - POMCAS.
Producto: Documento técnico de revisión, ajuste y actualización.</t>
  </si>
  <si>
    <t>Implementar los ajustes y actualización del EOT en las Unidades de Planificación Rural que  Articulan la expansión urbana, los proyectos de infraestructura portuaria, los desarrollos urbanísticos, hoteleros y de actividades productivas  a los DETERMINANTES AMBIENTALES incluidos en los POT y en los Planes de Ordenación y Manejo de Cuencas Hidrográficas - POMCAS.
Producto: Documento técnico de seguimiento, evaluación y control.</t>
  </si>
  <si>
    <t>Mantener los ajustes y actualización del EOT en las Unidades de Planificación Rural que  Articulan la expansión urbana, los proyectos de infraestructura portuaria, los desarrollos urbanísticos, hoteleros y de actividades productivas  a los DETERMINANTES AMBIENTALES incluidos en los POT y en los Planes de Ordenación y Manejo de Cuencas Hidrográficas - POMCAS.
Producto: Documento técnico de seguimiento, evaluación y control.</t>
  </si>
  <si>
    <t>Actualizar el Plan de Ordenamiento que permita Articular la expansión urbana, los proyectos de infraestructura portuaria, los desarrollos urbanísticos, hoteleros y de actividades productivas  a los DETERMINANTES AMBIENTALES incluidos en los POT y en los Planes de Ordenación y Manejo de Cuencas Hidrográficas - POMCAS.
Producto: Documento técnico de seguimiento, evaluación y control.</t>
  </si>
  <si>
    <t>4D</t>
  </si>
  <si>
    <t>Generar conocimiento a la escala local y regional de la dinámica hídrica del área de estudio del plan maestro.</t>
  </si>
  <si>
    <t>4D1</t>
  </si>
  <si>
    <t>Gestionar la generación de conocimiento que permita la creación de un portafolio y plan de investigaciones, específicamente para el área hidrológica que abarque temas asociados a ecohidrología, relación de las cuencas sobre la salud humana dando respuesta al problema planteado, valoración integral de cuencas, efecto cambio climático sobre el estado de cuencas, microclima, protección y sostenibilidad de las rondas hídricas y acuíferos, entre otros.</t>
  </si>
  <si>
    <t>Meta: Proyecto gestionado y formulado  que permita la creación de un portafolio y plan de investigaciones específicamente para el área hidrológica que abarque temas asociados a ecohidrología, relación de las cuencas sobre la salud humana dando respuesta al problema planteado, valoración integral de cuencas, Efecto cambio climático sobre el estado de cuencas, microclima, protección y sostenibilidad de las rondas hídricas y acuíferos, entre otros. Parámetro de control: Documento Técnico Unidad de Medida: Número Cantidad: 1 Indicador: (No. DT realizados / No. DT programados)*100</t>
  </si>
  <si>
    <t>Estudio hidrológico de las cuencas hidrográficas del municipio de Dibulla, La Guajira. Documento del estudio.</t>
  </si>
  <si>
    <t>Actividad: Participación de un profesional en las mesas de trabajo de diseño de los programas y planes de investigación.
Producto: Entrega de documentos técnicos; memorias técnicas, actas o listas de asistencia de la participación de los profesionales a las mesas convocadas.</t>
  </si>
  <si>
    <t>Riesgo asociado a la presencia de material particulado de carbón mineral en las playas y el lecho marino, por operación portuaria.</t>
  </si>
  <si>
    <t>5D</t>
  </si>
  <si>
    <t>Adelantar las acciones pertinentes para controlar el riesgo inherente a las actividades portuarias en el área de estudio</t>
  </si>
  <si>
    <t>5D1</t>
  </si>
  <si>
    <t>ACCION ELIMINIDA</t>
  </si>
  <si>
    <t>5D2</t>
  </si>
  <si>
    <t>Seguimiento anual en el cumplimiento de las obligaciones impuestas en los instrumentos de manejo (licencias ambientales y Planes de Manejo Ambiental) otorgados a los diferentes operadores portuarios en la zona del estudio</t>
  </si>
  <si>
    <t>Actividades: 1. Revisión documental informes de cumplimiento ambiental entregados por los operadores portuarios. 2. Revisión datos generados por el SCVA de CORPAMAG y a los datos generados en los SCVA industrial instalados por los operadores de los proyectos portuarios licenciados por ANLA. 3. Evaluación cumplimiento medidas de manejo y marco normativo. 4. Solicitud en el cumplimiento de las medidas de manejo ya impuestas o medidas de manejo adicionales según los resultados de la revisión realizada. Producto: Un informe de seguimiento para cada uno de los seis expedientes ubicados en el sector portuario al año</t>
  </si>
  <si>
    <t>5D3</t>
  </si>
  <si>
    <t>Articulación interinstitucional ANLA-CORPAMAG en la revisión de Sistema de Vigilancia de Calidad del Aire recientemente rediseñado por CORPAMAG</t>
  </si>
  <si>
    <t>SVCA de CORPAMAG operando</t>
  </si>
  <si>
    <t>ANLA</t>
  </si>
  <si>
    <t>Actividades: 1.Revisión documentación sistema de vigilancia del calidad del aire recientemente rediseñado por CORPAMAG. 2. Elaboración documento que incluirá los resultados de la revisión. 3. Socialización del documento a CORPAMAG y entrega del documento para observaciones y sugerencias. 4. Ajuste del documento de acuerdo a observaciones generadas por CORPAMAG. Producto: Un documento de resultados en la revisión de sistema conjunta del sistema de vigilancia de calidad del aire recientemente rediseñado por CORPAMAG. El documento será elaborado por tres profesionales durante seis meses medio tiempo.</t>
  </si>
  <si>
    <r>
      <rPr>
        <b/>
        <sz val="10"/>
        <rFont val="Calibri Light"/>
        <family val="2"/>
      </rPr>
      <t>Actividad:</t>
    </r>
    <r>
      <rPr>
        <sz val="10"/>
        <rFont val="Calibri Light"/>
        <family val="2"/>
      </rPr>
      <t xml:space="preserve"> Apoyar técnicamente a CORPAMAG y a los proyectos licenciados de la ANLA con SVCA permanente, en la realización del reporte al Subsistema de Información de Calidad del Aire - SISAIRE.
</t>
    </r>
    <r>
      <rPr>
        <b/>
        <sz val="10"/>
        <rFont val="Calibri Light"/>
        <family val="2"/>
      </rPr>
      <t xml:space="preserve">Producto: </t>
    </r>
    <r>
      <rPr>
        <sz val="10"/>
        <rFont val="Calibri Light"/>
        <family val="2"/>
      </rPr>
      <t xml:space="preserve">reporte al SISAIRE para el área de estudio.
</t>
    </r>
    <r>
      <rPr>
        <b/>
        <sz val="10"/>
        <rFont val="Calibri Light"/>
        <family val="2"/>
      </rPr>
      <t xml:space="preserve">Actividad: </t>
    </r>
    <r>
      <rPr>
        <sz val="10"/>
        <rFont val="Calibri Light"/>
        <family val="2"/>
      </rPr>
      <t xml:space="preserve">Fortalecer las capacidades técnicas e institucionales en los temas correspondientes al monitoreo y evaluación de la contaminación atmosférica en el área de estudio. 
</t>
    </r>
    <r>
      <rPr>
        <b/>
        <sz val="10"/>
        <rFont val="Calibri Light"/>
        <family val="2"/>
      </rPr>
      <t>Producto:</t>
    </r>
    <r>
      <rPr>
        <sz val="10"/>
        <rFont val="Calibri Light"/>
        <family val="2"/>
      </rPr>
      <t xml:space="preserve"> capacitaciones virtuales realizadas a la Autoridad Ambiental y operadores de SVCA en el área de estudio. 
</t>
    </r>
    <r>
      <rPr>
        <b/>
        <sz val="10"/>
        <rFont val="Calibri Light"/>
        <family val="2"/>
      </rPr>
      <t>Actividad:</t>
    </r>
    <r>
      <rPr>
        <sz val="10"/>
        <rFont val="Calibri Light"/>
        <family val="2"/>
      </rPr>
      <t xml:space="preserve"> Realizar visita técnica a las tres estaciones de calidad del aire donadas por el Gobierno de la República de Corea (KOICA).
</t>
    </r>
    <r>
      <rPr>
        <b/>
        <sz val="10"/>
        <rFont val="Calibri Light"/>
        <family val="2"/>
      </rPr>
      <t>Producto:</t>
    </r>
    <r>
      <rPr>
        <sz val="10"/>
        <rFont val="Calibri Light"/>
        <family val="2"/>
      </rPr>
      <t xml:space="preserve"> Documento diagnóstico de las tres estaciones.</t>
    </r>
  </si>
  <si>
    <r>
      <rPr>
        <b/>
        <sz val="10"/>
        <rFont val="Calibri Light"/>
        <family val="2"/>
      </rPr>
      <t>Actividad:</t>
    </r>
    <r>
      <rPr>
        <sz val="10"/>
        <rFont val="Calibri Light"/>
        <family val="2"/>
      </rPr>
      <t xml:space="preserve"> Apoyar técnicamente a CORPAMAG y a los proyectos licenciados de la ANLA con SVCA permanente, en la realización del reporte al Subsistema de Información de Calidad del Aire - SISAIRE.
</t>
    </r>
    <r>
      <rPr>
        <b/>
        <sz val="10"/>
        <rFont val="Calibri Light"/>
        <family val="2"/>
      </rPr>
      <t xml:space="preserve">Producto: </t>
    </r>
    <r>
      <rPr>
        <sz val="10"/>
        <rFont val="Calibri Light"/>
        <family val="2"/>
      </rPr>
      <t xml:space="preserve">reporte al SISAIRE para el área de estudio.
</t>
    </r>
    <r>
      <rPr>
        <b/>
        <sz val="10"/>
        <rFont val="Calibri Light"/>
        <family val="2"/>
      </rPr>
      <t xml:space="preserve">Actividad: </t>
    </r>
    <r>
      <rPr>
        <sz val="10"/>
        <rFont val="Calibri Light"/>
        <family val="2"/>
      </rPr>
      <t xml:space="preserve">Fortalecer las capacidades técnicas e institucionales en los temas correspondientes al monitoreo y evaluación de la contaminación atmosférica en el área de estudio. 
</t>
    </r>
    <r>
      <rPr>
        <b/>
        <sz val="10"/>
        <rFont val="Calibri Light"/>
        <family val="2"/>
      </rPr>
      <t>Producto:</t>
    </r>
    <r>
      <rPr>
        <sz val="10"/>
        <rFont val="Calibri Light"/>
        <family val="2"/>
      </rPr>
      <t xml:space="preserve"> capacitaciones virtuales realizadas a la Autoridad Ambiental y operadores de SVCA en el área de estudio. </t>
    </r>
  </si>
  <si>
    <r>
      <rPr>
        <b/>
        <sz val="10"/>
        <rFont val="Calibri Light"/>
        <family val="2"/>
      </rPr>
      <t>Actividad:</t>
    </r>
    <r>
      <rPr>
        <sz val="10"/>
        <rFont val="Calibri Light"/>
        <family val="2"/>
      </rPr>
      <t xml:space="preserve"> Apoyar técnicamente a CORPAMAG y a los proyectos licenciados de la ANLA con SVCA permanente, en la realización del reporte al Subsistema de Información de Calidad del Aire - SISAIRE.
</t>
    </r>
    <r>
      <rPr>
        <b/>
        <sz val="10"/>
        <rFont val="Calibri Light"/>
        <family val="2"/>
      </rPr>
      <t xml:space="preserve">Producto: </t>
    </r>
    <r>
      <rPr>
        <sz val="10"/>
        <rFont val="Calibri Light"/>
        <family val="2"/>
      </rPr>
      <t xml:space="preserve">reporte al SISAIRE para el área de estudio.
</t>
    </r>
    <r>
      <rPr>
        <b/>
        <sz val="10"/>
        <rFont val="Calibri Light"/>
        <family val="2"/>
      </rPr>
      <t xml:space="preserve">Actividad: </t>
    </r>
    <r>
      <rPr>
        <sz val="10"/>
        <rFont val="Calibri Light"/>
        <family val="2"/>
      </rPr>
      <t xml:space="preserve">Fortalecer las capacidades técnicas e institucionales en los temas correspondientes al monitoreo y evaluación de la contaminación atmosférica en el área de estudio. 
</t>
    </r>
    <r>
      <rPr>
        <b/>
        <sz val="10"/>
        <rFont val="Calibri Light"/>
        <family val="2"/>
      </rPr>
      <t>Producto:</t>
    </r>
    <r>
      <rPr>
        <sz val="10"/>
        <rFont val="Calibri Light"/>
        <family val="2"/>
      </rPr>
      <t xml:space="preserve"> capacitaciones virtuales realizadas a la Autoridad Ambiental y operadores de SVCA en el área de estudio. </t>
    </r>
  </si>
  <si>
    <r>
      <rPr>
        <b/>
        <sz val="10"/>
        <rFont val="Calibri Light"/>
        <family val="2"/>
      </rPr>
      <t>Actividad:</t>
    </r>
    <r>
      <rPr>
        <sz val="10"/>
        <rFont val="Calibri Light"/>
        <family val="2"/>
      </rPr>
      <t xml:space="preserve"> Apoyar técnicamente a CORPAMAG y a los proyectos licenciados de la ANLA con SVCA permanente, en la realización del reporte al Subsistema de Información de Calidad del Aire - SISAIRE.
</t>
    </r>
    <r>
      <rPr>
        <b/>
        <sz val="10"/>
        <rFont val="Calibri Light"/>
        <family val="2"/>
      </rPr>
      <t xml:space="preserve">Producto: </t>
    </r>
    <r>
      <rPr>
        <sz val="10"/>
        <rFont val="Calibri Light"/>
        <family val="2"/>
      </rPr>
      <t xml:space="preserve">reporte al SISAIRE para el área de estudio.
</t>
    </r>
    <r>
      <rPr>
        <b/>
        <sz val="10"/>
        <rFont val="Calibri Light"/>
        <family val="2"/>
      </rPr>
      <t xml:space="preserve">Actividad: </t>
    </r>
    <r>
      <rPr>
        <sz val="10"/>
        <rFont val="Calibri Light"/>
        <family val="2"/>
      </rPr>
      <t xml:space="preserve">Fortalecer las capacidades técnicas e institucionales en los temas correspondientes al monitoreo y evaluación de la contaminación atmosférica en el área de estudio. 
</t>
    </r>
    <r>
      <rPr>
        <b/>
        <sz val="10"/>
        <rFont val="Calibri Light"/>
        <family val="2"/>
      </rPr>
      <t>Producto:</t>
    </r>
    <r>
      <rPr>
        <sz val="10"/>
        <rFont val="Calibri Light"/>
        <family val="2"/>
      </rPr>
      <t xml:space="preserve"> capacitaciones virtuales realizadas a la Autoridad Ambiental y operadores de SVCA en el área de estudio. </t>
    </r>
  </si>
  <si>
    <r>
      <rPr>
        <b/>
        <sz val="10"/>
        <rFont val="Calibri Light"/>
        <family val="2"/>
      </rPr>
      <t>Actividad:</t>
    </r>
    <r>
      <rPr>
        <sz val="10"/>
        <rFont val="Calibri Light"/>
        <family val="2"/>
      </rPr>
      <t xml:space="preserve"> Apoyar técnicamente a CORPAMAG y a los proyectos licenciados de la ANLA con SVCA permanente, en la realización del reporte al Subsistema de Información de Calidad del Aire - SISAIRE.
</t>
    </r>
    <r>
      <rPr>
        <b/>
        <sz val="10"/>
        <rFont val="Calibri Light"/>
        <family val="2"/>
      </rPr>
      <t xml:space="preserve">Producto: </t>
    </r>
    <r>
      <rPr>
        <sz val="10"/>
        <rFont val="Calibri Light"/>
        <family val="2"/>
      </rPr>
      <t xml:space="preserve">reporte al SISAIRE para el área de estudio.
</t>
    </r>
    <r>
      <rPr>
        <b/>
        <sz val="10"/>
        <rFont val="Calibri Light"/>
        <family val="2"/>
      </rPr>
      <t xml:space="preserve">Actividad: </t>
    </r>
    <r>
      <rPr>
        <sz val="10"/>
        <rFont val="Calibri Light"/>
        <family val="2"/>
      </rPr>
      <t xml:space="preserve">Fortalecer las capacidades técnicas e institucionales en los temas correspondientes al monitoreo y evaluación de la contaminación atmosférica en el área de estudio. 
</t>
    </r>
    <r>
      <rPr>
        <b/>
        <sz val="10"/>
        <rFont val="Calibri Light"/>
        <family val="2"/>
      </rPr>
      <t>Producto:</t>
    </r>
    <r>
      <rPr>
        <sz val="10"/>
        <rFont val="Calibri Light"/>
        <family val="2"/>
      </rPr>
      <t xml:space="preserve"> capacitaciones virtuales realizadas a la Autoridad Ambiental y operadores de SVCA en el área de estudio. </t>
    </r>
  </si>
  <si>
    <t>5D4</t>
  </si>
  <si>
    <t>Análisis de la aplicabilidad del SCVA para los objetivos de seguimiento a licencias ANLA.</t>
  </si>
  <si>
    <t>Actividades: 1. Revisión documental. 2. Elaboración del documento. Producto: Un documento de Análisis de la aplicabilidad del SCVA para los objetivos de seguimiento a licencias ANLA. El documento será elaborado por tres profesionales durante seis meses medio tiempo.</t>
  </si>
  <si>
    <t>5D5</t>
  </si>
  <si>
    <t>Revisión y ajuste de los lineamientos técnicos para el seguimiento del componente atmosférico para los proyectos portuarios de competencia de ANLA con el fin de determinar la eficiencia de los sistemas de control implementados en las actividades portuarias.</t>
  </si>
  <si>
    <t>Actividad: Elaboración documento lineamientos. Producto: Un documento de  lineamientos técnicos para el seguimiento del componente atmosférico para los proyectos portuarios de competencia de ANLA. El documento se elaboraría durante el segundo año. Oct2020</t>
  </si>
  <si>
    <t>5D6</t>
  </si>
  <si>
    <t>Capacitación SIPTA-SES metodologías para el análisis de los datos generados por el SCVA de CORPAMAG y a los datos generados en los SCVA industrial instalados por los operadores de los proyectos portuarios licenciados por ANLA</t>
  </si>
  <si>
    <t>Actividad: 1. Elaboración presentación a realizar. 2. Convocatoria a los profesionales de seguimiento al sector. 3. Capacitación a los profesionales de seguimiento al sector. Producto: Listados de asistencia, registro fotográfico y presentación en power point de la capacitación realizada. La capacitación se realizaría durante el segundo año. Oct 2019.</t>
  </si>
  <si>
    <t>5D7</t>
  </si>
  <si>
    <t>Seguimiento anual a los datos generados por el SCVA de CORPAMAG y a los datos generados en los SCVA industrial instalados por los operadores de los proyectos portuarios licenciados por ANLA, con fines de detectar tempranamente cambios en la calidad del aire del área de influencia del sector portuario con respecto a la calidad de aire de las zonas pobladas y su relación con la dispersión de contaminantes en el entorno</t>
  </si>
  <si>
    <t>Publicación de informes mensuales en el SISAIRE</t>
  </si>
  <si>
    <t>5D8</t>
  </si>
  <si>
    <t xml:space="preserve">Seguimiento permanente a las contingencias, incidentes, quejas y denuncias presentadas por las comunidades y entidades competentes para el área de estudio
</t>
  </si>
  <si>
    <t>Actividades. 1. Seguimiento documental y en campo a las contingencias, incidentes, quejas y denuncias presentadas en la región, 2. Elaboración de respuestas a solicitudes relacionadas y 3. acompañamiento al seguimiento realizado por los profesionales del sector. Producto: Un informe anual de seguimiento a las contingencias, incidentes, quejas y denuncias elaborado por la inspectora regional de ANLA</t>
  </si>
  <si>
    <t>E</t>
  </si>
  <si>
    <t>E)      Conservación de los valores culturales</t>
  </si>
  <si>
    <t>Restricción en el uso de los espacios sagrados para las prácticas culturales y espirituales en el PNNT y  áreas aledañas</t>
  </si>
  <si>
    <t>1E</t>
  </si>
  <si>
    <t>Garantizar el acceso a los espacios sagrados y la realización de  prácticas culturales y espirituales de los cuatro pueblos indígenas de la SNSM en el PNN Tayrona y su zona de influencia.</t>
  </si>
  <si>
    <t>1E1</t>
  </si>
  <si>
    <t xml:space="preserve">Apoyar la implementación de las prácticas culturales y espirituales en los espacios sagrados ubicados en el PNN Tayrona   y su monitoreo cultural (vigilancia cultural para el mantenimiento y cumplimiento de la función original) </t>
  </si>
  <si>
    <t xml:space="preserve">Construcción conjunto de plan de Manejo del PNNT con los cuatro pueblos indígenas de la Sierra Nevada de Santa Marta 
Producto:  Plan de Manejo. 
</t>
  </si>
  <si>
    <t xml:space="preserve">Implementación de las líneas de acción del  plan de Manejo conjunto  del PNNT con los cuatro pueblos indígenas de la Sierra Nevada de Santa Marta 
Producto: Informe Técnico   
</t>
  </si>
  <si>
    <t xml:space="preserve">Implementación y seguimiento  de las líneas de acción del  plan de Manejo conjunto  del PNNT con los cuatro pueblos indígenas de la Sierra Nevada de Santa Marta 
Producto: Informe Técnico   
</t>
  </si>
  <si>
    <t xml:space="preserve">Implementación y seguimiento  de las líneas de acción del  plan de Manejo conjunto  del PNNT con los cuatro pueblos indígenas de la Sierra Nevada de Santa Marta 
Producto: Informe Técnico   </t>
  </si>
  <si>
    <t>Perdida de la conectividad espiritual y física por afectación de la función espiritual de los espacios sagrados  por actividades humanas</t>
  </si>
  <si>
    <t>2E</t>
  </si>
  <si>
    <t>Recuperación y protección de los espacios sagrados en el territorio ancestral de la Línea Negra de acuerdo con los principios del orden ancestral indígena de los cuatro pueblos de la SNSM</t>
  </si>
  <si>
    <t>2E1</t>
  </si>
  <si>
    <t>Identificar los espacios sagrados impactados en las  zonas aledañas al PNN Tayrona, e identificar las medidas de recuperación cultural, ambiental y espiritual.</t>
  </si>
  <si>
    <t>Acompañamiento en la identificación de medidas de recuperación ambiental</t>
  </si>
  <si>
    <t>Seguimiento y evaluación de los POMCAS específicamente a los acuerdos establecidos con la etnias relacionados con los sitios sagrados. Informe seguimiento</t>
  </si>
  <si>
    <t xml:space="preserve">ICANH </t>
  </si>
  <si>
    <t>1.  Identificar los espacios que componen los sitios sagrados de la línea negra                                       2. Apoyar la elaboración de la política de sitios sagrados encabezada por el Ministerio de Cultura.      3.  Construir espacios de discusión técnica interinstitucional para precisar los ejes para la  caracterización, prevención y reparación del daño cultural.</t>
  </si>
  <si>
    <t>1.  Apoyar la elaboración de la política de sitios sagrados encabezada por el Ministerio de Cultura.      2.  Construir espacios de discusión técnica interinstitucional para precisar los ejes para la  caracterización, prevención y reparación del daño cultural.</t>
  </si>
  <si>
    <t>El Ministerio del Interior en cabeza de la Dirección de Consulta Previa ha venido trabajando desde 2015 en el cumplimiento de los acuerdos adquiridos por el gobierno nacional el 8 y 9 de septiembre de 2015, espacio en el cual se determinó la necesidad de formular un protocolo de consulta previa con los pueblos indígenas de la SNSM. Es así que en 2015, el gobierno nacional destinó $487.531.000 con el fin de ejecutar la primera fase del protocolo de consulta previa. 
Esta primera fase se basó en la propuesta presentada en 2015 por los cuatro pueblos de la SNSM y tuvo el siguiente esquema de ejecución:
1. Dando cumplimiento al compromiso adquirido por el MI-DCP, y posterior a la presentación de la propuesta de financiamiento en la mesa de diálogo con los cuatro pueblos de la SNSM, el Ministerio del Interior asumió los gastos correspondientes a los talleres propuestos por los cuatro pueblos en el marco de la ejecución de la primera fase de construcción del protocolo. Se financiaron 9 talleres con recursos del MI, por un valor correspondiente a COP $183.360.000 millones. La ANM por su parte, financió el primer taller contemplado en la propuesta por un monto de COP $70 millones. En total, la realización de los talleres en el marco de la primera fase de construcción del Protocolo de Consulta Previa liderados por los cuatro pueblos tuvo un costo de COP $ 253.360.000.
2. ·       Por otro lado, para la consolidación del equipo formulador del protocolo (primera fase) y la formulación de productos base para la segunda fase de construcción del protocolo el Ministerio del Interior en colaboración con FONADE y la Agencia Nacional de Hidrocarburos, se llevó a cabo la formalización de un contrato de servicios No. 2152199 con el Resguardo Arhuaco desde el 18 de diciembre de 2015 hasta el 31 de diciembre de 2015. El convenio se firmó por un monto de COP $234.171.000 y permitió obtener tres productos de base para la iniciación de la segunda fase, estos fueron:
a)     Documento con las directrices unificadas de los lineamientos, principios, procedimiento y criterios para el protocolo que garantice la protección del territorio ancestral  y conocimiento ancestral.
b)     Documento consolidado  preliminar de análisis cultural de los lineamientos, principios, procedimiento, criterios y el enfoque del estudio diagnostico (territorio ancestral, cultura propia, gobierno propio y consentimiento propio) para construir la propuesta del protocolo propio de los pueblos indígenas de la SNSM.
c)     Documento preliminar de estudio diagnóstico de la afectación cultural material- espiritual y ambiental  de los principios y derechos fundamentales generados por la intervención pública y privada en la política de desarrollo económico del país en la sierra nevada.
La ejecución de primera fase del protocolo de consulta previa finalizó en marzo de 2016 con la entrega de los productos mencionados anteriormente.
Ahora bien, teniendo en cuenta la necesidad de continuar con la segunda fase del protocolo de consulta previa, el Ministerio del Interior en cabeza de la Dirección de Consulta Previa suscribió el convenio interadministrativo M-2242 del 09 de noviembre de 2017. 
Dicho convenio tienen como objeto "Aunar esfuerzos técnicos y recursos económicos para la elaboración de la segunda II fase del protocolo de consulta previa entre el Gobierno Nacional y los 4 pueblos indígenas de la Sierra Nevada de Santa Marta" para lo cual se destinaron $308.960.000 y que se espera se entregue como derivado de su ejecución una propuesta de protocolo de consultas previas de los pueblos indígenas de la Sierra Nevada de Santa Marta. 
Este convenio se prorrogó el 20 de diciembre de 2017, con el objetivo de extender las fechas de entrega de dichos productos para el 04 de febrero de 2018. Así las cosas, se presenta la gestión realizada por esta dirección en pro de atender las reclamaciones de los pueblos de la SNSM en cuanto a la necesidad de avanzar en un protocolo propio de consulta previa tal y como es mencionado en su comunicación</t>
  </si>
  <si>
    <t>AUTORIDAD INDIGENA</t>
  </si>
  <si>
    <t>Desconocimiento de las dinámicas sociales y culturales de los grupos étnicos en su territorio - Línea Negra</t>
  </si>
  <si>
    <t>3E</t>
  </si>
  <si>
    <t>Incorporar en los procesos de consulta previa la garantía de protección de los principios del territorio ancestral de la línea Negra y la cultura de los cuatro pueblos indígenas de la SNSM.</t>
  </si>
  <si>
    <t>3E1</t>
  </si>
  <si>
    <t>Implementar un protocolo de consulta previa con base en los principios ancestrales sobre la protección, afectación y daños a los espacios sagrados y la cultura indígena.</t>
  </si>
  <si>
    <t>Protocolo de consulta previa con los pueblos indígenas de la SNSM. Cabe señalar que la primera fase del protocolo ya se surtió, con ejecución presupuestal por valor de $487.531.000. La segunda etapa, de acuerdo con los compromisos establecidos quedó a cargo de las Corporaciones Autónomas y del Ministerio del Interior para la realización de actividades que comprender entre otros, Estudio, revisión  y definición del protocolo para los procesos de consulta previa en sierra nevada, Concertación con entidades el protocolo de los procesos de consulta previa en la sierra nevada y su implementación, por valor estimado total de $406.000.000, distribuidos entre las mencionadas entidades, distribuidos de la siguiente manera: CORPAMAG: $135,000,000, CORPOGUAJIRA: $50.000.000, MINISTERIO DEL INTERIOR: $221.000.000. Este presupuesto está sujeto ajustes y revisiones por parte de las entidades. Producto: Protocolo de consulta previa con pueblos de la Sierra</t>
  </si>
  <si>
    <t>4E</t>
  </si>
  <si>
    <t>Coordinación entre las instituciones públicas con las autoridades públicas indígenas de los cuatro pueblos de la SNSM para el ordenamiento del territorio de acuerdo con la visión ancestral indígena.</t>
  </si>
  <si>
    <t>4E1</t>
  </si>
  <si>
    <t>Garantizar la participación de las Autoridades Indígenas en la planeación y ordenamiento del territorio, teniendo en cuenta los principios y criterios ancestrales de los pueblos indígenas.</t>
  </si>
  <si>
    <t>1. Desarrollo de mesas de trabajo con autoridades indígenas durante el desarrollo de la fase de Alistamiento y Diagnostico que garantice la participación indígena en el  POD.
1. una mesa anual de participación indígena en elaboración del POD.</t>
  </si>
  <si>
    <t xml:space="preserve">Implementación de la línea de acción  del ordenamiento del territorio incluida en el  plan de manejo conjunto. 
Producto: Informe Técnico   
</t>
  </si>
  <si>
    <t xml:space="preserve">Implementación y seguimiento  de la línea de acción  del ordenamiento del territorio incluida en el  plan de manejo conjunto. 
Producto: Informe Técnico   
</t>
  </si>
  <si>
    <t xml:space="preserve">Implementación y seguimiento  de la línea de acción  del ordenamiento del territorio incluida en el  plan de manejo conjunto. 
Producto: Informe Técnico   </t>
  </si>
  <si>
    <t>Plan de socialización y concertación del POT
Producto: actas de reuniones, registro fotográfico</t>
  </si>
  <si>
    <t>Garantizar participación de autoridades indígenas en la planeación y ordenamiento del territorio.  Informe de Gestión.</t>
  </si>
  <si>
    <t>5E</t>
  </si>
  <si>
    <t>Fortalecimiento de las culturas de los cuatro pueblos indígenas de la SNSM y su capacidad de gobernanza para la conservación en el PNN Tayrona y su zona de influencia.</t>
  </si>
  <si>
    <t>5E1</t>
  </si>
  <si>
    <t>Articular con las Autoridades Indígenas ejercicios de vigilancia, control y manejo ambiental de los espacios sagrados en el PNN Tayrona y zonas aledañas de acuerdo con la visión ancestral.</t>
  </si>
  <si>
    <t>visitas conjuntas con el CTC a los sitios sagrados 
-Sitios sagrados conservados y con libre acceso de las comunidades indígenas de la Sierra. Informe de visitas</t>
  </si>
  <si>
    <t>Meta: Realizar dos reuniones de articulación con las autoridades indígenas para el ejercicio de acciones de vigilancia y control ambiental Parámetro de control: Documento Técnico Unidad de Medida: Número Cantidad: 2 Indicador: (No. DT realizados / No. DT programados)*100</t>
  </si>
  <si>
    <t>Meta: Realizar tres reuniones de articulación con las autoridades indígenas para el ejercicio de acciones de vigilancia y control ambiental Parámetro de control: Documento Técnico Unidad de Medida: Número Cantidad: 3 Indicador: (No. DT realizados / No. DT programados)*100</t>
  </si>
  <si>
    <t xml:space="preserve">Implementación de la línea de acción  de los ejercicios vigilancia, control y manejo ambiental de los espacios sagrados en el PNN Tayrona y zonas aledañas de acuerdo con la visión ancestral. Incluida en el  plan de manejo conjunto. 
Producto: Informe  Técnico   
</t>
  </si>
  <si>
    <t xml:space="preserve">Implementación y seguimiento  de la línea de acción  de los ejercicios vigilancia, control y manejo ambiental de los espacios sagrados en el PNN Tayrona y zonas aledañas de acuerdo con la visión ancestral. Incluida en el  plan de manejo conjunto. 
Producto: Informe  Técnico   
</t>
  </si>
  <si>
    <t>F</t>
  </si>
  <si>
    <t>F) GOBERNANZA</t>
  </si>
  <si>
    <t>Insuficiente reconocimiento de competencias de entidades, autoridades y dependencias del estado en el territorio por parte de actores sociales</t>
  </si>
  <si>
    <t>1F</t>
  </si>
  <si>
    <t>Diseñar e implementar estrategias educativas, como mecanismo que conlleve al reconocimiento de competencias de las entidades, autoridades y dependencias del estado por parte de las comunidades y actores sociales en general de la zona de estudio</t>
  </si>
  <si>
    <t>1F1</t>
  </si>
  <si>
    <t>Generar programas de educación ambiental y de comunicaciones que permitan posicionar la importancia de la conservación de las  áreas protegidas, así como las competencias de las entidades, autoridades y dependencias del Estado en materia ambiental en el área de estudio.</t>
  </si>
  <si>
    <t>Promover en los CIDEAS constituidos una línea de acción concerniente al tema de áreas protegidas</t>
  </si>
  <si>
    <t>Ligado a la acción 3B2, 2C1, 1D5</t>
  </si>
  <si>
    <t>Se articulara con los demás entes competentes un programa de educación ambiental para posicionar la conservación de las áreas protegidas. En ese sentido, se destinará a un contratista que tenga dentro de sus funciones apoyar esta mesa interinstitucional y presentar una propuesta para la generación del programa educativo</t>
  </si>
  <si>
    <t>se le dará continuidad al proceso de consolidación del programa educativo ambiental para llevarlo a las comunidades del área de estudio.</t>
  </si>
  <si>
    <t>1. Presentar ante el CIDEA departamental propuesta de programas de educación PROCEDA que contemple el tema para su evaluación conjunta.
1. Mesas de trabajo del CIDEA dptal para discutir e incluir el tema.</t>
  </si>
  <si>
    <t xml:space="preserve">CONTROL Y SEGUIMIENTO </t>
  </si>
  <si>
    <t>implementación y puesta en marcha del CIDEA MUNICIPAL</t>
  </si>
  <si>
    <t>PRUESUPUESTO INCLUIDO EN LOS PLANES, PROYECTOS Y PROGRAMAS.</t>
  </si>
  <si>
    <t>Articular acciones con la corporación autónoma regional de La Guajira, el resguardo Kogui-Malayo- Arhuaco para adelantan estudios de línea base que permita la declaratoria como área protegida de los humedales costeros en el municipio de Dibulla</t>
  </si>
  <si>
    <t>presentación y socialización de los alcances y ejecución  de proyecto área protegida de los humedales costeros a las autoridades locales e instituciones educativas de la zona de influencia, con el fin de explicar las ventajas de la declaratoria de un área protegida</t>
  </si>
  <si>
    <t xml:space="preserve">Seguimiento y evaluación proyecto área protegida de los humedales costeros </t>
  </si>
  <si>
    <t>Realizar Talleres con representantes de las comunidades del Municipio de Dibulla, La Guajira. Listado de Asistencia.</t>
  </si>
  <si>
    <t>Implementar un programa de educación desde la básica educacional, organismos, dependencias municipales y autoridades con la finalidad de reconocimiento de las competencias y funcionamiento del Estado pero también su interacción y relación con otros actores públicos y privados.
Producto Documento técnico.</t>
  </si>
  <si>
    <t>Mantener los programas de educación desde la básica educacional, organismos, dependencias municipales y autoridades con la finalidad de reconocimiento de las competencias y funcionamiento del Estado pero también su interacción y relación con otros actores públicos y privados.
Producto Documento técnico.</t>
  </si>
  <si>
    <t>Articular acciones con la corporación autónoma regional del magdalena , los moradores de las áreas protegida para socializar la importancias de las  área protegida de los humedales costeros en el municipio de Puebloviejo Producto talleres de socialización y boletines radiales</t>
  </si>
  <si>
    <t>ejecución de programas de educación ambiental de  área protegida de  los humedales costeros con las  autoridades locales e instituciones educativas de la zona de influencia, con el fin de explicar las ventajas de la declaratoria de un área protegida Producto documento técnico de  control</t>
  </si>
  <si>
    <t>Seguimiento y evaluación a las  área protegida de los humedales costeros Producto documento técnico de seguimiento y control</t>
  </si>
  <si>
    <t xml:space="preserve">programas de educación ambiental y de comunicaciones y Jornadas de divulgación protección de las rondas hídricas
Producto: Afiche </t>
  </si>
  <si>
    <t xml:space="preserve">• GRUCA, GUPAE: Realizar acompañamiento a las diferentes autoridades ambientales de la jurisdicción de la policía metropolitana de santa marta en el desarrollo de campañas de prevención y sensibilización sobre  la importancia de la conservación de las  áreas protegidas (ecosistemas, fauna, flora silvestre).  
• DERECHOS HUMANOS: será el encargado del acompañamiento a las autoridades ambientales y demás instituciones, generando un enlace con la población y actores sociales para la conservación de las áreas protegidas. 
PRODUCTOS:
Realizar un informe de las actividades realizadas de semestral ( dos por año) </t>
  </si>
  <si>
    <t>Conflictos entre las autoridades y los  actores que hacen usos no permitidos al interior del área protegida</t>
  </si>
  <si>
    <t>2F</t>
  </si>
  <si>
    <t>Establecimiento de acto administrativo que  defina las condiciones de  la comunidad de Taganga frente a la ancestralita que reclaman.</t>
  </si>
  <si>
    <t>2F1</t>
  </si>
  <si>
    <t>Definir la condición de  ancestralita reclamada  por la comunidad de Taganga</t>
  </si>
  <si>
    <r>
      <t xml:space="preserve">Durante el segundo semestre del año 2016 se inicio el estudio para establecer la condición de "comunidad" indígena de este colectivo. Siguiendo la metodología estipulada para estos casos que conciernen  pueblos desconocidos o "desaparecidos", dicho estudio está compuesto de tres etapas que concluyen con un concepto etnohistórico, un concepto antropológico y uno jurídico. En el año 2016 fue realizado el concepto etnohistórico y en la actualidad se están desarrollando los estudios jurídicos y antropológico. Para diciembre del año en curso (2017), se espera tener el estudio definitivo que permitirá definir la pertinencia o no de la reivindicación  en términos de indígenas de este colectivo. Durante el año 2016 se destinó un presupuesto aproximado de 35.000.000 distribuidos en los honorarios  del profesional encargado de realizar el concepto etnohistórico y en segundo lugar, la realización del debido trabajo de campo para su desarrollo. En el año 2017 se han destinado  </t>
    </r>
    <r>
      <rPr>
        <b/>
        <sz val="11"/>
        <rFont val="Arial Narrow"/>
        <family val="2"/>
      </rPr>
      <t xml:space="preserve">$66.562.952 </t>
    </r>
    <r>
      <rPr>
        <sz val="11"/>
        <rFont val="Arial Narrow"/>
        <family val="2"/>
      </rPr>
      <t xml:space="preserve">millones de pesos que conciernen los honorarios del antropólogo y el jurídico que están a cargo  de realizar los conceptos antropológico y jurídico, así como el trabajo de campo necesario para su desarrollo. Sin embargo, es de anotar que este presupuesto basado en los honorarios de los profesionales cubre igualmente otras obligaciones contractuales  que   no están relacionadas con el desarrollo del estudio de Taganga. </t>
    </r>
    <r>
      <rPr>
        <b/>
        <sz val="11"/>
        <rFont val="Arial Narrow"/>
        <family val="2"/>
      </rPr>
      <t>Producto: Estudio etnológico</t>
    </r>
  </si>
  <si>
    <t>2F2</t>
  </si>
  <si>
    <t xml:space="preserve">Suscribir acuerdos para la conservación del área protegida con pescadores artesanales que ejercen su labor en dicha zona </t>
  </si>
  <si>
    <t>Mesas de trabajo y gestión para las propuestas de acuerdos de conservación del área protegida con pescadores artesanales
Producto: Actas de reunión</t>
  </si>
  <si>
    <t>3F</t>
  </si>
  <si>
    <t>Coordinar con las entidades competentes la caracterización de la población que ocupa la zonas aledañas al PNNT con la finalidad de que sean tenidas en cuenta para  programas sociales y de formación que les permitan acceder a espacios laborales</t>
  </si>
  <si>
    <t>3F1</t>
  </si>
  <si>
    <t>Caracterizar la población  ubicada en las zonas aledañas al PNNT con la finalidad de identificar la capacidad y vocación laboral para la formulación de alternativas de proyectos y programas que le beneficien.</t>
  </si>
  <si>
    <t>1. Desarrollar un proceso de caracterización de la población aledaña al PNNT según se contempla en el plan de compensación, para identificar capacidad labora y vocación laboral y formación de alternativas de proyectos..
1. Documento técnico de caracterización poblacional ubicada aledaños al PNNT.</t>
  </si>
  <si>
    <t>Caracterización socioeconómica metodóloga sisben área rural
Producto: Documento técnico</t>
  </si>
  <si>
    <t xml:space="preserve">• Inscribir el Plan Maestro del PNNT como un proyecto de investigación en la Vicerrectoría de investigación de la Universidad del Magdalena con el fin de formalizar los planes de trabajo de cada  docente.
• Un docente e investigador del programa de Economía  con 1 hora semanal (total de 40 horas anuales) en su plan de trabajo como asesor técnico para acompañar a la entidad responsable en el desarrollo de la presente acción.
• Un docente e investigador del programa de Antropología  con 1 hora semanal (total de 40 horas anuales) en su plan de trabajo como asesor técnico para acompañar a la entidad responsable en el desarrollo de la presente acción.
</t>
  </si>
  <si>
    <t xml:space="preserve">• Un docente e investigador del programa de Economía  con 1 hora semanal (total de 40 horas anuales) en su plan de trabajo como asesor técnico para acompañar a la entidad responsable en el desarrollo de la presente acción.
• Un docente e investigador del programa de Antropología  con 1 hora semanal (total de 40 horas anuales) en su plan de trabajo como asesor técnico para acompañar a la entidad responsable en el desarrollo de la presente acción.
</t>
  </si>
  <si>
    <t>3F2</t>
  </si>
  <si>
    <t>Incluir  a  la población desempleada que se encuentran  asentada en zonas aledañas al PNNT, en  programas sociales y de formación educativa técnica que le permita  oportunidades económicas.</t>
  </si>
  <si>
    <t>Brindar formación en cursos de corta duración de acuerdo con las orientaciones ocupacionales de los beneficiarios.
Brindar acompañamiento para identificar y formular proyectos productivos de mejoramiento socioeconómico para los beneficiarios.</t>
  </si>
  <si>
    <t>Brindar formación de nivel técnico de acuerdo con los proyectos productivos definidos por los beneficiarios.
Brindar acompañamiento para fortalecer las unidades productivas de los beneficiarios</t>
  </si>
  <si>
    <t>Brindar formación en cursos de corta duración de acuerdo con las orientaciones ocupacionales de los beneficiarios.
Brindar acompañamiento para identificar y formular proyectos productivos de mejoramiento socioeconómico para los beneficiarios.
Brindar formación de nivel técnico de acuerdo con los proyectos productivos definidos por los beneficiarios.
Brindar acompañamiento para fortalecer las unidades productivas de los beneficiarios.</t>
  </si>
  <si>
    <t>El presupuesto para Brindar formación en cursos de corta duración, formación técnica y tecnológica depende de la cantidad de personas que se inscriban a los cursos de formación, sin embargo, realizando un cálculo estimado, de que por lo menos se dicte una formación complementaria, con una intensidad horaria en promedio de ochenta (80) horas, cuya duración sea de dos (2) meses aproximadamente, para lo cual se necesitará un (1) instructor, es de siete millones de pesos ($7.000.000).
Así mismo, el presupuesto para brindar acompañamiento en la formulación de proyectos depende de la cantidad de personas que soliciten orientación, sin embargo, realizando un cálculo estimado de la asesoría de por lo menos un (1) proyecto productivo, por parte de los asesores de emprendimiento del SENA Regional Magdalena, por un tiempo de dos (2) meses aproximadamente, el presupuesto total sería de siete millones de pesos ($7.000.000).
Por lo tanto, el presupuesto para este año es de catorce millones de pesos (14.000.000).
Cabe reiterar, que este presupuesto es un estimado, toda vez que se debe caracterizar la población que será atendida y elaborar el Plan Operativo que le va a permitir al SENA tener un cronograma con fechas, número de personas que se van a formar y los nombres de las formaciones que desean, tanto complementaria como titulada. Con esta información el SENA podrá realizar la asignación de recursos presupuestales para atender el Plan Operativo presentado por ustedes.</t>
  </si>
  <si>
    <t>1. Desarrollar un proceso de inclusión de población desempleada en los programas sociales y de formación para las oportunidades económicas, según se defina  en el plan de compensación. 
1. Documento técnico del proceso de inclusión según el plan de compensación.</t>
  </si>
  <si>
    <t xml:space="preserve">santa marta </t>
  </si>
  <si>
    <t>Programa la sierra vuelve a siembra
Producto: Documento técnico</t>
  </si>
  <si>
    <t>G</t>
  </si>
  <si>
    <t>G) coordinación interinstitucional</t>
  </si>
  <si>
    <t>Insuficiente articulación interinstitucional para el manejo del territorio como estado</t>
  </si>
  <si>
    <t>1G</t>
  </si>
  <si>
    <t>Diseñar estrategias de trabajo conjunto entre las distintas entidades del estado que permitan la articulación eficaz de acciones en el territorio</t>
  </si>
  <si>
    <t>1G1</t>
  </si>
  <si>
    <t>Establecer en los instrumentos de planificación de las entidades, mecanismos de coordinación y cooperación interinstitucional para fortalecer la gestión y manejo en el territorio</t>
  </si>
  <si>
    <t>Involucrar a Comunidad del Mpio de Dibulla, La Guajira en la formulación del Plan de Acción de la Corporación. Documento Plan de Acción.</t>
  </si>
  <si>
    <t>Meta: Realizar convenios con otras entidades tendientes a fortalecer la gestión ambiental del DADSA Parámetro de Control: Convenios Indicador: Número de convenios realizados</t>
  </si>
  <si>
    <t>No es factible predecir el costo de cada convenio. Sin embargo, a modo de cumplimiento, se dispondrá de personal técnico cuya asignación salarial dependerá de la capacidad financiera de la entidad en el año de ejecución</t>
  </si>
  <si>
    <t>El plan de desarrollo contiene un eje ambiental que incluye cooperación interinstitucional con las autoridades ambientales. No obstante lo anterior, se incluirán mecanismos mas específicos para atender la gestión y manejo en el territorio.</t>
  </si>
  <si>
    <t xml:space="preserve">se actualizara el plan de desarrollo para establecer mecanismos de coordinación, en el manejo del territorio. </t>
  </si>
  <si>
    <t>Con el fin de darle continuidad a la acción propuesta, el nuevo instrumento de planificación contendrá mecanismos de coordinación interinstitucional para la gestión en el territorio.</t>
  </si>
  <si>
    <t xml:space="preserve">El instrumento de planificación continuara fijando mecanismos que faciliten el trabajo mancomunado en aras de fortalecer las acciones en el territorio. </t>
  </si>
  <si>
    <t xml:space="preserve">el instrumento de planificación deberá contener instrumentos precisos y eficaces para la toma de acciones interinstitucionales que fortalezcan la gestión y manejo del territorio. </t>
  </si>
  <si>
    <t>1. Establecer desde el desarrollo de la fase de Alistamiento y Diagnostico los instrumentos para la coordinación y cooperación interinstitucional que fortalezca a través del  POD la gestión y manejo del territorio.
1. un documento de construcción de POD que establezca los mecanismos de coordinación y cooperación interinstitucional.</t>
  </si>
  <si>
    <t xml:space="preserve">
Promover la participación de actores estratégicos en la consolidación del Sistema Nacional de Áreas Protegidas, SINAP
Producto: Documento de instrumentos de ordenamiento del territorio donde se desarrollan acciones  tendientes a la conservación in situ </t>
  </si>
  <si>
    <t xml:space="preserve">Promover la participación de actores estratégicos en la consolidación del Sistema Nacional de Áreas Protegidas, SINAP
Producto: Documento de instrumentos de ordenamiento del territorio donde se desarrollan acciones  tendientes a la conservación in situ </t>
  </si>
  <si>
    <t xml:space="preserve">Promover el intercambio de información entre la Corporaciones Autónomas Regional de La Guajira y el municipio de Dibulla para  para fortalecer la gestión y manejo en el territorio. Producto. Documentos técnicos de control y seguimiento </t>
  </si>
  <si>
    <t xml:space="preserve">Impulsar la protocolización, formalización y estandarización de los mecanismos de coordinación interinstitucional,  fortalecer la gestión y manejo en el territorio. Producto. Documentos técnicos de control y seguimiento </t>
  </si>
  <si>
    <t xml:space="preserve">Elaborar una metodología de seguimiento y aplicarla para los protocolos de fortalecimiento de la  gestión y manejo en el territorio. Producto. Documentos técnicos de control y seguimiento </t>
  </si>
  <si>
    <t xml:space="preserve">Seguimiento y evaluación de la metodología de fortalecimiento de la  gestión y manejo en el territorio. Producto. Documentos técnicos de control y seguimiento </t>
  </si>
  <si>
    <t>Promover el intercambio de información entre la Corporaciones Autónomas Regional del magdalena  y el municipio de Puebloviejo para  para fortalecer la gestión y actualización de los documentos de planificación para el  manejo en el territorio. Producto. Documentos de planificación actualizado</t>
  </si>
  <si>
    <t xml:space="preserve">implementación de los mecanismos de planificación fortalecer la   coordinación interinstitucional, para  la gestión y manejo en el territorio. Producto. Documentos técnicos de control y seguimiento </t>
  </si>
  <si>
    <t xml:space="preserve">Elaborar una metodología de seguimiento y aplicarla para el  fortalecimiento de la  gestión y manejo en el territorio. Producto. Documentos técnicos de control y seguimiento </t>
  </si>
  <si>
    <t>Incorporar políticas, planes, programas y proyectos determinados dentro del plan maestro que permitan la articulación eficaz de acciones en el territorio.
Producto Documento técnico</t>
  </si>
  <si>
    <t>implementación de las políticas, planes, programas y proyectos determinados dentro del plan maestro que permitan la articulación eficaz de acciones en el territorio.
Producto Documento técnico de control y seguimiento.</t>
  </si>
  <si>
    <t>Mantener las políticas, planes, programas y proyectos determinados dentro del plan maestro que permitan la articulación eficaz de acciones en el territorio.
Producto Documento técnico de control y seguimiento.</t>
  </si>
  <si>
    <t>2G</t>
  </si>
  <si>
    <t>Fortalecer e incrementar  la capacidad de gestión y participación  en los procesos de planificación  entre entidades y  con actores sociales</t>
  </si>
  <si>
    <t>2G1</t>
  </si>
  <si>
    <t xml:space="preserve">Formular y ejecutar proyectos conjuntos entre las distintas entidades, tendientes a fortalecer la gestión ambiental, protección y conservación del territorio </t>
  </si>
  <si>
    <t>Suscribir y ejecutar convenios interinstitucionales para la protección y conservación en el uso del territorio. Documento Convenio e informe seguimiento.</t>
  </si>
  <si>
    <t>se establecerá una mesa interinstitucional para coordinar la elaboración de proyectos conjuntos tendientes a fortalecer la gestión ambiental y la conservación del territorio. Para tal efecto, un contratista tendrá dentro de sus funciones apoyar dicho proceso y presentar una propuesta para desarrollar esta actividad.</t>
  </si>
  <si>
    <t>Se realizaran las acciones tendientes a la puesta en marcha de proyectos interinstitucionales que permitan fortalecer la gestión ambiental.</t>
  </si>
  <si>
    <t>1. Formular un proyecto  conjunto, ante los distintos fondos que aporten a la gestión ambiental del territorio y el fortalecimiento de la gobernanza y la participación.
1. un proyecto diseñado que fortalezca la gestión ambiental, protección y conservación del territorio.</t>
  </si>
  <si>
    <t>formulación y implementación del SIGAM</t>
  </si>
  <si>
    <t xml:space="preserve">Aunar esfuerzo con distinta entidades encaminadas a lograr la máxima racionalidad en el proceso de decisión relativo a la conservación, defensa, protección y mejora del medio ambiente del municipio. Producto. Documentos técnicos de control y seguimiento </t>
  </si>
  <si>
    <t xml:space="preserve">Aunar esfuerzo con corporación autónoma regional de La Guajira  para fortalecer la gestión ambiental, protección y conservación del territorio                                     Productos. Proyectos formulados y ejecutado y Documentos técnicos de control y seguimiento </t>
  </si>
  <si>
    <t xml:space="preserve">Seguimiento y evaluación de los proyectos ejecutados y formulados tendientes a fortalecer la gestión ambiental, protección y conservación del territorio. Producto. Documentos técnicos de control y seguimiento </t>
  </si>
  <si>
    <t xml:space="preserve">Aunar esfuerzo con corporación autónoma regional del magdalena  para fortalecer la gestión ambiental, protección y conservación del territorio                                     Productos. Proyectos formulados y ejecutado y Documentos técnicos de control y seguimiento </t>
  </si>
  <si>
    <t>Coordinar esfuerzos con distinta entidades encaminadas Fortalecer e incrementar  la capacidad de gestión y participación  en los procesos de planificación  entre entidades y  con actores sociales Producto. Documentos técnicos.</t>
  </si>
  <si>
    <t>Mantener la capacidad  de gestión y participación  en los procesos de planificación  entre entidades y  con actores sociales Producto. Documentos técnicos de control y seguimiento</t>
  </si>
  <si>
    <t>Desarticulación entre el sector ambiental y económico</t>
  </si>
  <si>
    <t>3G</t>
  </si>
  <si>
    <t>Fortalecer los canales de comunicación y articulación que busquen armonizar el sector productivo con el sector ambiental frente a proyectos sostenibles de desarrollo económico</t>
  </si>
  <si>
    <t>3G1</t>
  </si>
  <si>
    <t>Desarrollar estrategias de protección y conservación, frente al uso  del territorio a través de la adopción de actos administrativos o convenios que formalicen y armonicen la gestión interinstitucional.</t>
  </si>
  <si>
    <t>Suscribir convenios interinstitucionales para la protección y conservación en el uso del territorio</t>
  </si>
  <si>
    <t>El presupuesto está incluido en la acción 2G1</t>
  </si>
  <si>
    <t>A través de la secretaria de desarrollo económico se tomaran las medidas de carácter administrativo para armonizar el sector ambiental con el sector productivo. Con las mesas de trabajo adelantadas con las demás entidades en temas como protección de biodiversidad, se cumpliría con el propósito de armonización de los procesos productivos y los fines de conservación</t>
  </si>
  <si>
    <t>Se adoptaran actos administrativos que permitan articular las estrategias de conservación ambiental con los procesos productivos dentro del territorio.</t>
  </si>
  <si>
    <t>se dará continuidad a las medidas administrativas tomadas previo estudio de resultados frente a las metas de conservación.</t>
  </si>
  <si>
    <t>1. Incluir dentro de la fase  de Alistamiento y Diagnostico del POD, mecanismos de armonización de la gestión interinstitucional y la protección  y manejo del territorio.
1. Documento (acto administrativo)  de adopción de POD que armonice la gestión interinstitucional.</t>
  </si>
  <si>
    <t xml:space="preserve">realizar seguimiento al plan de desarrollo camino al bienestar con el fin de hacer seguimiento al programa protección del capital natural y crecimiento verde para el bienestar.                                                      Producto. Documento técnico de seguimiento y control </t>
  </si>
  <si>
    <t>Implementar estrategias de  estrategias de protección y conservación, frente al uso  del territorio en el nuevo plan de desarrollo 2019-2023.                 documento técnico de seguimiento y control.</t>
  </si>
  <si>
    <t>seguimiento a las estrategias de protección y conservación, frente al uso  del territorio en el nuevo plan de desarrollo 2019-2023.                 documento técnico de seguimiento y control.</t>
  </si>
  <si>
    <t xml:space="preserve">Aunar esfuerzo con corporación autónoma regional del magdalena  para la adopción de actos administrativos que formalicen la gestión institucional en el municipio para la protección y conservación                                     Productos. Actos administrativos  ejecutado </t>
  </si>
  <si>
    <t>aplicación de los actos administrativos sancionados Producto documento técnico de control</t>
  </si>
  <si>
    <t xml:space="preserve">Seguimiento y evaluación de los de los actos administrativos sancionados  y formulados tendientes a fortalecer la gestión ambiental, protección y conservación del territorio. Producto. Documentos técnicos de control y seguimiento </t>
  </si>
  <si>
    <t xml:space="preserve">Coordinar esfuerzo con CORPAMAG Y Gobernación del Magdalena para la adopción de actos administrativos que formalicen la gestión institucional en el municipio que busquen armonizar el sector productivo con el sector ambiental frente a proyectos sostenibles de desarrollo económico para la protección y conservación.                                     Productos. Actos administrativos  ejecutado </t>
  </si>
  <si>
    <t>Implementar  actos administrativos que formalicen la gestión institucional en el municipio que busquen armonizar el sector productivo con el sector ambiental frente a proyectos sostenibles de desarrollo económico para la protección y conservación.                                     Productos. Documento técnico de control seguimiento y evaluación.</t>
  </si>
  <si>
    <t>3G2</t>
  </si>
  <si>
    <t xml:space="preserve">Implementar la política nacional relacionada con la sostenibilidad ambiental como eje fundamental para la toma de decisiones en el manejo del territorio.
</t>
  </si>
  <si>
    <t>Implementar la política nacional relacionada con la sostenibilidad ambiental como eje fundamental para la toma de decisiones en el manejo del territorio. Informe seguimiento.</t>
  </si>
  <si>
    <t xml:space="preserve">Implementar la política nacional relacionada con la sostenibilidad ambiental como eje fundamental para la toma de decisiones en el manejo del territorio.
</t>
  </si>
  <si>
    <t>Implementar la política nacional relacionada con la sostenibilidad ambiental como eje fundamental para la toma de decisiones en el manejo del territorio.</t>
  </si>
  <si>
    <t xml:space="preserve">Implementar la política nacional relacionada con la sostenibilidad ambiental como eje fundamental para la toma de decisiones en el manejo del territorio.
</t>
  </si>
  <si>
    <t>En la toma de decisiones que efectúe el departamento para el manejo del territorio se tendrá en cuenta la política nacional relacionada con la sostenibilidad ambiental.</t>
  </si>
  <si>
    <t>se le dará continuidad al criterio de toma de decisiones en el manejo del territorio con plena observancia de la Política nacional relacionada con la sostenibilidad ambiental.</t>
  </si>
  <si>
    <t>se le dará continuidad al criterio de toma de decisiones en el manejo del territorio con plena observancia de la política nacional relacionada con la sostenibilidad ambiental.</t>
  </si>
  <si>
    <t xml:space="preserve">Implementar la política nacional relacionada con la sostenibilidad ambiental como eje fundamental para la toma de decisiones en el manejo del territorio.
</t>
  </si>
  <si>
    <t>1. Desarrollar un proceso de implementación de la política nacional de sostenibilidad ambiental como eje de la toma de decisiones del manejo del territorio en las mesas y comités que lidera la entidad territorial.
1. actas del desarrollo de la implementación de políticas.</t>
  </si>
  <si>
    <t xml:space="preserve">Implementar la política nacional relacionada con la sostenibilidad ambiental como eje fundamental para la toma de decisiones en el manejo del territorio.
</t>
  </si>
  <si>
    <t xml:space="preserve">Implementar la política nacional relacionada con la sostenibilidad ambiental como eje fundamental para la toma de decisiones en el manejo del territorio.
</t>
  </si>
  <si>
    <t>PRODUCTOS
EJECUCION Y APLICACIÓN  DE POLITICAS PUBLICAS AMBIENTALES GENRADAS DESDE EL GOBIERNO CENTRAL.</t>
  </si>
  <si>
    <t xml:space="preserve">Implementar la política nacional relacionada con la sostenibilidad ambiental como eje fundamental para la toma de decisiones en el manejo del territorio.
</t>
  </si>
  <si>
    <t xml:space="preserve">Aunar esfuerzo con corporación autónoma regional del magdalena  para la implementación de las políticas nacional relacionada con la sostenibilidad ambiental como eje fundamental en la toma de decisiones        Productos. Documentos técnicos de control y seguimiento </t>
  </si>
  <si>
    <t xml:space="preserve">implementación de  las políticas publicas de sostenibilidad . Producto. Documentos técnicos de control y seguimiento </t>
  </si>
  <si>
    <t xml:space="preserve">Seguimiento y evaluación a las políticas publicas de sostenibilidad . Producto. Documentos técnicos de control y seguimiento </t>
  </si>
  <si>
    <t xml:space="preserve">Implementar la política nacional relacionada con la sostenibilidad ambiental como eje fundamental para la toma de decisiones en el manejo del territorio.
</t>
  </si>
  <si>
    <t>Coordinar esfuerzo con CORPAMAG Y Gobernación del Magdalena para implementar la política nacional relacionada con la sostenibilidad ambiental como eje fundamental para la toma de decisiones en el manejo del territorio.                                 Productos Documento técnico de compromisos.</t>
  </si>
  <si>
    <t>implementar las políticas nacionales relacionadas con la sostenibilidad ambiental como eje fundamental para la toma de decisiones en el manejo del territorio.                                 Productos Documento técnico de seguimiento control y evaluación{en.</t>
  </si>
  <si>
    <t>Mantener las políticas nacionales relacionadas con la sostenibilidad ambiental como eje fundamental para la toma de decisiones en el manejo del territorio.                                 Productos Documento técnico de seguimiento control y evaluación{en.</t>
  </si>
  <si>
    <t xml:space="preserve">Implementar la política nacional relacionada con la sostenibilidad ambiental como eje fundamental para la toma de decisiones en el manejo del territorio.
</t>
  </si>
  <si>
    <t>Contar con un marco de política y normativo adecuado que dinamice el cumplimiento de la misión institucional
Producto: Informe técnico</t>
  </si>
  <si>
    <t xml:space="preserve">Implementar la política nacional relacionada con la sostenibilidad ambiental como eje fundamental para la toma de decisiones en el manejo del territorio.
</t>
  </si>
  <si>
    <t xml:space="preserve">articular el plan de desarrollo municipal 2019-2023 con el plan nacional de desarrollo 2018-2022 sobre la sostenibilidad ambiental. Producto. Documento técnico de seguimiento y control </t>
  </si>
  <si>
    <t xml:space="preserve">seguimiento y control al plan de desarrollo municipal 2019-2023 articulado con el  plan nacional de desarrollo 2018-2022 sobre la sostenibilidad ambiental. Producto. Documento técnico de seguimiento y control  </t>
  </si>
  <si>
    <t>Implementar la política nacional relacionada con la sostenibilidad ambiental como eje fundamental para la toma de decisiones en el manejo del territorio.</t>
  </si>
  <si>
    <t>Corpamag</t>
  </si>
  <si>
    <t>Implementación del programa de gestión ambiental del Plan de Acción Institucional 2016-2019</t>
  </si>
  <si>
    <t>Implementación del programa de gestión ambiental del Plan de Acción Institucional 2020-2023</t>
  </si>
  <si>
    <t>Implementación del programa de gestión ambiental del Plan de Acción Institucional 2024-2027</t>
  </si>
  <si>
    <t>Implementación del programa de gestión ambiental del Plan de Acción Institucional 2028-2031</t>
  </si>
  <si>
    <t>H</t>
  </si>
  <si>
    <t>H) Política y normativa</t>
  </si>
  <si>
    <t>Deficiencias en el marco legal</t>
  </si>
  <si>
    <t>1H</t>
  </si>
  <si>
    <t>Proponer normatividad que  contemple los usos del suelo (estatuto)</t>
  </si>
  <si>
    <t>1H1</t>
  </si>
  <si>
    <t>2H</t>
  </si>
  <si>
    <t>Proponer normatividad que contemple todas  las conductas prohibidas al interior de áreas protegidas</t>
  </si>
  <si>
    <t>2H1</t>
  </si>
  <si>
    <t>Deficiencias  del marco de políticas públicas</t>
  </si>
  <si>
    <t>3H</t>
  </si>
  <si>
    <t>Propender por  la incorporación de la actividad pesquera en los instrumentos de planificación nacional, departamental y municipal</t>
  </si>
  <si>
    <t>3H1</t>
  </si>
  <si>
    <t>Establecer líneas de acción y agendas de trabajo compartidas que busquen  incorporar la actividad pesquera en los instrumentos de planificación departamental, municipal y local.</t>
  </si>
  <si>
    <t>1. Incluir dentro de fase de Alistamiento y Diagnostico de la elaboración del POD a través de líneas de acción, la actividad pesquera .
1. Documento POD o de avances del POD que incorpore la actividad pesquera en una de sus líneas de acción.</t>
  </si>
  <si>
    <t xml:space="preserve">Incorporación de políticas, planes, programas y proyectos determinados dentro del plan maestro, en el proyecto de revisión y ajuste del POT
</t>
  </si>
  <si>
    <t>Incorporar en el plan general de asistencia técnica municipal la actividad pesquera y definir unas líneas de trabajo                                                                                  Producto. Líneas de trabajo definidas en el plan de asistencia técnica municipal</t>
  </si>
  <si>
    <t xml:space="preserve">implementación de las líneas de acción para la incorporación de la actividad pesquera en los instrumentos de planificación. Producto. Documentos técnicos de control y seguimiento </t>
  </si>
  <si>
    <t xml:space="preserve">seguimiento y evaluación de la línea de trabajo establecido en el plan general de asistencia técnica municipal. Producto. Documentos técnicos de control y seguimiento </t>
  </si>
  <si>
    <t>Programa general de asistencia técnica municipal de la actividad pesquera y definir unas líneas de acciones y agendas de trabajo para incluirlas como instrumentos de planificación pesquera departamental, municipal y local.
Producto: Documento técnico.</t>
  </si>
  <si>
    <t>Implementar el Programa general de asistencia técnica municipal de la actividad pesquera y definir unas líneas de acciones y agendas de trabajo para incluirlas como instrumentos de planificación pesquera departamental, municipal y local.
Producto: Documento técnico de acciones, seguimiento y evaluación.</t>
  </si>
  <si>
    <t>Darle continuidad al  Programa general de asistencia técnica municipal de la actividad pesquera y definir unas líneas de acciones y agendas de trabajo para incluirlas como instrumentos de planificación pesquera departamental, municipal y local.
Producto: Documento técnico de acciones, seguimiento y evaluación.</t>
  </si>
  <si>
    <t>Ajustar el   Programa general de asistencia técnica municipal de la actividad pesquera y definir unas líneas de acciones y agendas de trabajo para incluirlas como instrumentos de planificación pesquera departamental, municipal y local.
Producto: Documento técnico de acciones, seguimiento y evaluación.</t>
  </si>
  <si>
    <t>4H</t>
  </si>
  <si>
    <t>Propender por la integración de las políticas nacionales y sectoriales</t>
  </si>
  <si>
    <t>4H1</t>
  </si>
  <si>
    <t>Implementar mecanismos  que permitan integrar las distintas políticas públicas nacionales y sectoriales con la política ambiental</t>
  </si>
  <si>
    <t>Participar de las reuniones de coordinación que para tal fin propongan la mesa del Plan Maestro</t>
  </si>
  <si>
    <t>Implementar mecanismos  que permitan integrar las distintas políticas públicas nacionales y sectoriales con la política ambiental. Informe seguimiento.</t>
  </si>
  <si>
    <t>A través de los instrumentos de planificación se implementaran mecanismos que permitan  alcanzar el objetivo de integrar las políticas publicas territoriales con la política ambiental</t>
  </si>
  <si>
    <t>UniMagdalena</t>
  </si>
  <si>
    <t>Todos los docentes de la Universidad del Magdalena involucrados  en el Plan Maestro apoyaran esta acción como parte de sus actividades en sus planes de trabajo.</t>
  </si>
  <si>
    <t>Actvidad: Participación de un profesional para el apoyo del proceso de implementación de politica ambiental con los objetivos y/o misionalidad del IDEAM.
Producto:  memorias técnicas, actas o listas de asistencia de la participación de los profesionales a las mesas convocadas.</t>
  </si>
  <si>
    <t xml:space="preserve"> Participación de MINCIT como apoyo técnico en la implementación de dichos mecanismos. Producto: Asistencia Técnica.</t>
  </si>
  <si>
    <t>COTELCO</t>
  </si>
  <si>
    <r>
      <t>Elaborar un convenio interinstitucional con las entidades e instituciones competentes para dar a conocer las políticas ambientales vigentes a los Prestadores de Servicios Turísticos.                                Producto</t>
    </r>
    <r>
      <rPr>
        <b/>
        <sz val="11"/>
        <rFont val="Arial Narrow"/>
        <family val="2"/>
      </rPr>
      <t>:</t>
    </r>
    <r>
      <rPr>
        <sz val="11"/>
        <rFont val="Arial Narrow"/>
        <family val="2"/>
      </rPr>
      <t xml:space="preserve"> </t>
    </r>
    <r>
      <rPr>
        <b/>
        <sz val="11"/>
        <rFont val="Arial Narrow"/>
        <family val="2"/>
      </rPr>
      <t xml:space="preserve"> Convenio interinstitucional firmado.</t>
    </r>
  </si>
  <si>
    <r>
      <t xml:space="preserve">Implementación del convenio interinstitucional firmado anteriormente.                 </t>
    </r>
    <r>
      <rPr>
        <b/>
        <sz val="11"/>
        <rFont val="Arial Narrow"/>
        <family val="2"/>
      </rPr>
      <t>Producto: Informe técnico de avances</t>
    </r>
  </si>
  <si>
    <r>
      <t>Implementación y  finalización del convenio interinstitucional firmado anteriormente.</t>
    </r>
    <r>
      <rPr>
        <b/>
        <sz val="11"/>
        <rFont val="Arial Narrow"/>
        <family val="2"/>
      </rPr>
      <t xml:space="preserve"> Producto: Cierre de convenio . Informe Final de convenio. </t>
    </r>
  </si>
  <si>
    <r>
      <t xml:space="preserve"> Evaluación de la posibilidad de generar un nuevo convenio y firma del mismo.  </t>
    </r>
    <r>
      <rPr>
        <b/>
        <sz val="11"/>
        <rFont val="Arial Narrow"/>
        <family val="2"/>
      </rPr>
      <t>Resultados: Documento de evaluación o Convenio Interinstitucional Firmado.</t>
    </r>
  </si>
  <si>
    <r>
      <t xml:space="preserve">Implementación y  finalización del convenio interinstitucional firmado anteriormente. </t>
    </r>
    <r>
      <rPr>
        <b/>
        <sz val="11"/>
        <rFont val="Arial Narrow"/>
        <family val="2"/>
      </rPr>
      <t xml:space="preserve">Producto: Cierre de convenio . Informe Final de convenio. </t>
    </r>
  </si>
  <si>
    <t>Esta se refiere a las actividades diarias de cooperación en función del ejercicio de la Autoridad Marítima, a través de las inspecciones y toma de información del proceso de M9 Gestión para el Ordenamiento Territorial de Litorales y Áreas Marinas, realizando actividades sobre la jurisdicción de la Capitanía de Puerto; en la determinación de ocupaciones indebidas, sectorización de playas, entre otras actividades, en conjunto con el PNN Tayrona. Informe de inspección.</t>
  </si>
  <si>
    <t>Inicio del trámite de Consulta Previa del proyecto de Ley de Consulta con las comunidades étnicas del país. De acuerdo con la información reportada por el Despacho del Viceministro de Participación, se estima la ejecución de presupuesto por valor de $5,000 millones de pesos. Producto: Actas de reuniones de consulta previa con los espacios de representación de las comunidades étnicas</t>
  </si>
  <si>
    <t>1. Desarrollar un proceso de integración de la política nacional y sectorial  con la política ambiental en las mesas y comités que lidera la entidad territorial.
1. actas del desarrollo de la implementación de políticas.</t>
  </si>
  <si>
    <t>Acuerdos realizados con los entes involucrados</t>
  </si>
  <si>
    <t xml:space="preserve">Articular con la corporación autónoma regional del magdalena para formular los diferentes mecanismos de planificación que permitan integrar las distintas políticas publicas ambientales                                                                   Productos. Diferentes Mecanismos Formulados. </t>
  </si>
  <si>
    <t xml:space="preserve">implementación de los diferentes mecanismos de planificación del territorio para implementar las políticas publicas ambientales Producto. Documentos técnicos de control y seguimiento </t>
  </si>
  <si>
    <t xml:space="preserve">Seguimiento e implementación de los diferentes mecanismos de planificación del territorio para implementar las políticas publicas ambientales Producto. Documentos técnicos de control y seguimiento </t>
  </si>
  <si>
    <t>Articular con las entidades responsables  para formular e implementar los  diferentes mecanismos de planificación que permitan integrar las distintas políticas publicas ambientales                                                                   Productos. Documento técnico que indique los diferentes Mecanismos Formulados.</t>
  </si>
  <si>
    <t>Implementar los  diferentes mecanismos de planificación que permitan integrar las distintas políticas publicas ambientales                                                                   Productos. Documento técnico de control y evaluación.</t>
  </si>
  <si>
    <t>Ajustar los  diferentes mecanismos de planificación que permitan integrar las distintas políticas publicas ambientales                                                                   Productos. Documento técnico de control y evaluación.</t>
  </si>
  <si>
    <t>12 mesas de trabajo anuales  que permitan desarrollar mecanismos para optimizar las políticas públicas nacionales y sectoriales con la política ambiental.</t>
  </si>
  <si>
    <t>36 mesas de trabajo que permitan desarrollar mecanismos para optimizar las políticas públicas nacionales y sectoriales con la política ambiental.</t>
  </si>
  <si>
    <t>60 mesas de trabajo que permitan desarrollar mecanismos para optimizar las políticas públicas nacionales y sectoriales con la política ambiental.</t>
  </si>
  <si>
    <t>84 mesas de trabajo que permitan desarrollar mecanismos para optimizar las políticas públicas nacionales y sectoriales con la política ambiental.</t>
  </si>
  <si>
    <t>120 mesas de trabajo que permitan desarrollar mecanismos para optimizar las políticas públicas nacionales y sectoriales con la política ambiental.</t>
  </si>
  <si>
    <r>
      <rPr>
        <b/>
        <sz val="11"/>
        <rFont val="Arial Narrow"/>
        <family val="2"/>
      </rPr>
      <t xml:space="preserve">Actividad: </t>
    </r>
    <r>
      <rPr>
        <sz val="11"/>
        <rFont val="Arial Narrow"/>
        <family val="2"/>
      </rPr>
      <t xml:space="preserve">Participar en la elaboración de políticas nacionales y sectoriales a las cuales sea invitada la Superservicios.
</t>
    </r>
    <r>
      <rPr>
        <b/>
        <sz val="11"/>
        <rFont val="Arial Narrow"/>
        <family val="2"/>
      </rPr>
      <t xml:space="preserve">Producto: </t>
    </r>
    <r>
      <rPr>
        <sz val="11"/>
        <rFont val="Arial Narrow"/>
        <family val="2"/>
      </rPr>
      <t>Planes, programas y/o políticas públicas integradas interinstitucionalmente.</t>
    </r>
  </si>
  <si>
    <r>
      <rPr>
        <b/>
        <sz val="11"/>
        <rFont val="Arial Narrow"/>
        <family val="2"/>
      </rPr>
      <t xml:space="preserve">Actividad: </t>
    </r>
    <r>
      <rPr>
        <sz val="11"/>
        <rFont val="Arial Narrow"/>
        <family val="2"/>
      </rPr>
      <t xml:space="preserve">Participar en la elaboración de políticas nacionales y sectoriales a las cuales sea invitada la Superservicios.
</t>
    </r>
    <r>
      <rPr>
        <b/>
        <sz val="11"/>
        <rFont val="Arial Narrow"/>
        <family val="2"/>
      </rPr>
      <t xml:space="preserve">Producto: </t>
    </r>
    <r>
      <rPr>
        <sz val="11"/>
        <rFont val="Arial Narrow"/>
        <family val="2"/>
      </rPr>
      <t>Planes, programas y/o políticas públicas integradas interinstitucionalmente.</t>
    </r>
  </si>
  <si>
    <t xml:space="preserve">La U.A.E. Dirección de impuestos y  Aduanas Nacionales a través de la Dirección Seccional de Santa Marta, hará presencia en las convocatorias a que se le inviten para de esa manera, fortalecer los vínculos con las otras entidades del Estado,  con el propósito de realizar integración y mancomunar esfuerzos en aras de implementar las distintas políticas nacionales y sectoriales con las políticas ambientales. Se entregará informe de actividades y aportes realizados durante el período de trabajo.
PRODUCTOS:
Participación activa en las mesas intersectoriales con el Capital Humano disponible por parte de la DIAN Santa Marta. Se realizará informe de actividades y aportes realizados durante el período de trabajo (semestral).
</t>
  </si>
  <si>
    <t>La U.A.E. Dirección de impuestos y  Aduanas Nacionales a través de la Dirección Seccional de Santa Marta, hará presencia en las convocatorias a que se le inviten para de esa manera, fortalecer los vínculos con las otras entidades del Estado,  con el propósito de realizar integración y mancomunar esfuerzos en aras de implementar las distintas políticas nacionales y sectoriales con las políticas ambientales. Se entregará informe de actividades y aportes realizados durante el período de trabajo.
PRODUCTOS:
Participación activa en las mesas intersectoriales con el Capital Humano disponible por parte de la DIAN Santa Marta. Se realizará informe de actividades y aportes realizados durante el período de trabajo (semestral).</t>
  </si>
  <si>
    <t xml:space="preserve">Aplicar la política fijada por el Ministerio de Agricultura de prevención y control de enfermedades que afecten la actividad agropecuaria en la zona de influencia del Plan Maestro de Recuperación y Restauración del PNN. Ejecutar las actividades misionales para controlar y evitar la propagación de enfermedades que afecten las especies animales y vegetales de interés económico en la zona de influencia del Plan Maestro de Recuperación y Restauración del PNN. </t>
  </si>
  <si>
    <r>
      <rPr>
        <b/>
        <sz val="11"/>
        <rFont val="Arial Narrow"/>
        <family val="2"/>
      </rPr>
      <t xml:space="preserve">Actividades: </t>
    </r>
    <r>
      <rPr>
        <sz val="11"/>
        <rFont val="Arial Narrow"/>
        <family val="2"/>
      </rPr>
      <t xml:space="preserve">
Apoyar en la implementación de mecanismos  que permitan integrar las distintas políticas públicas nacionales y sectoriales con la política ambiental.
</t>
    </r>
    <r>
      <rPr>
        <b/>
        <sz val="11"/>
        <rFont val="Arial Narrow"/>
        <family val="2"/>
      </rPr>
      <t>Productos:</t>
    </r>
    <r>
      <rPr>
        <sz val="11"/>
        <rFont val="Arial Narrow"/>
        <family val="2"/>
      </rPr>
      <t xml:space="preserve">
Informe sobre la implementación de mecanismos  que permitan integrar las distintas políticas públicas nacionales y sectoriales con la política ambiental.
</t>
    </r>
  </si>
  <si>
    <r>
      <rPr>
        <b/>
        <sz val="11"/>
        <rFont val="Arial Narrow"/>
        <family val="2"/>
      </rPr>
      <t xml:space="preserve">Actividades: </t>
    </r>
    <r>
      <rPr>
        <sz val="11"/>
        <rFont val="Arial Narrow"/>
        <family val="2"/>
      </rPr>
      <t xml:space="preserve">
Apoyar en la implementación de mecanismos  que permitan integrar las distintas políticas públicas nacionales y sectoriales con la política ambiental.
</t>
    </r>
    <r>
      <rPr>
        <b/>
        <sz val="11"/>
        <rFont val="Arial Narrow"/>
        <family val="2"/>
      </rPr>
      <t>Productos:</t>
    </r>
    <r>
      <rPr>
        <sz val="11"/>
        <rFont val="Arial Narrow"/>
        <family val="2"/>
      </rPr>
      <t xml:space="preserve">
Informe sobre la implementación de mecanismos  que permitan integrar las distintas políticas públicas nacionales y sectoriales con la política ambiental.
</t>
    </r>
  </si>
  <si>
    <r>
      <rPr>
        <b/>
        <sz val="11"/>
        <rFont val="Arial Narrow"/>
        <family val="2"/>
      </rPr>
      <t xml:space="preserve">Actividades: </t>
    </r>
    <r>
      <rPr>
        <sz val="11"/>
        <rFont val="Arial Narrow"/>
        <family val="2"/>
      </rPr>
      <t xml:space="preserve">
Apoyar en la implementación de mecanismos  que permitan integrar las distintas políticas públicas nacionales y sectoriales con la política ambiental.
</t>
    </r>
    <r>
      <rPr>
        <b/>
        <sz val="11"/>
        <rFont val="Arial Narrow"/>
        <family val="2"/>
      </rPr>
      <t>Productos:</t>
    </r>
    <r>
      <rPr>
        <sz val="11"/>
        <rFont val="Arial Narrow"/>
        <family val="2"/>
      </rPr>
      <t xml:space="preserve">
Informe sobre la implementación de mecanismos  que permitan integrar las distintas políticas públicas nacionales y sectoriales con la política ambiental.
</t>
    </r>
  </si>
  <si>
    <r>
      <rPr>
        <b/>
        <sz val="11"/>
        <rFont val="Arial Narrow"/>
        <family val="2"/>
      </rPr>
      <t xml:space="preserve">Actividades: </t>
    </r>
    <r>
      <rPr>
        <sz val="11"/>
        <rFont val="Arial Narrow"/>
        <family val="2"/>
      </rPr>
      <t xml:space="preserve">
Apoyar en la implementación de mecanismos  que permitan integrar las distintas políticas públicas nacionales y sectoriales con la política ambiental.
</t>
    </r>
    <r>
      <rPr>
        <b/>
        <sz val="11"/>
        <rFont val="Arial Narrow"/>
        <family val="2"/>
      </rPr>
      <t>Productos:</t>
    </r>
    <r>
      <rPr>
        <sz val="11"/>
        <rFont val="Arial Narrow"/>
        <family val="2"/>
      </rPr>
      <t xml:space="preserve">
Informe sobre la implementación de mecanismos  que permitan integrar las distintas políticas públicas nacionales y sectoriales con la política ambiental.
</t>
    </r>
  </si>
  <si>
    <r>
      <rPr>
        <b/>
        <sz val="11"/>
        <rFont val="Arial Narrow"/>
        <family val="2"/>
      </rPr>
      <t xml:space="preserve">Actividades: </t>
    </r>
    <r>
      <rPr>
        <sz val="11"/>
        <rFont val="Arial Narrow"/>
        <family val="2"/>
      </rPr>
      <t xml:space="preserve">
De acuerdo a la implementación del plan maestro se evaluará la continuación de las actividades ejecutadas.
</t>
    </r>
    <r>
      <rPr>
        <b/>
        <sz val="11"/>
        <rFont val="Arial Narrow"/>
        <family val="2"/>
      </rPr>
      <t>Productos:</t>
    </r>
    <r>
      <rPr>
        <sz val="11"/>
        <rFont val="Arial Narrow"/>
        <family val="2"/>
      </rPr>
      <t xml:space="preserve">
Informe relacionado con la evaluación de la  implementación del plan maestro.</t>
    </r>
  </si>
  <si>
    <t xml:space="preserve">Realizar proceso de interlocución y comunicación entre la comunidad y el municipio encaminada a solucionar problemas de la comunidad  en materia ambiental. Producto. Documento técnico de seguimiento y control </t>
  </si>
  <si>
    <t xml:space="preserve">seguimiento y control a los  proceso de interlocución y comunicación entre la comunidad y el municipio encaminada a solucionar problemas de la comunidad  en materia ambiental. Producto. Documento técnico de seguimiento y control </t>
  </si>
  <si>
    <t>santa marta</t>
  </si>
  <si>
    <t>Humboldt</t>
  </si>
  <si>
    <t>5H</t>
  </si>
  <si>
    <t>Propender por iniciativa del ministerio de ambiente y desarrollo sostenible por que se establezca por el ministerio de comercio, industria y turismo una política pública que contenga directrices  sobre ordenación de asentamientos urbanos y expansión urbana</t>
  </si>
  <si>
    <t>5H1</t>
  </si>
  <si>
    <t>I</t>
  </si>
  <si>
    <t>I)         Planificación y ordenamiento</t>
  </si>
  <si>
    <t>Conflicto entre las actividades económicas  marino costeras</t>
  </si>
  <si>
    <t>1I</t>
  </si>
  <si>
    <t>Diseñar e implementar herramientas que permitan fortalecer los procesos de articulación, planificación y ordenamiento frente a temas de uso y conservación de las zonas marino costeras y continentales</t>
  </si>
  <si>
    <t>1I1</t>
  </si>
  <si>
    <t>Adoptar e implementar acuerdos interinstitucionales que permitan la articulación, planificación y desarrollo de acciones conjuntas que contribuyan al uso sostenible de los recursos naturales y la conservación de los ecosistemas marino costeros que hacen parte del área de estudio.</t>
  </si>
  <si>
    <t>Ejecución del POMIUAC VNSNSM
Producto:
Informe Técnico</t>
  </si>
  <si>
    <t>De acuerdo a presupuesto del POMIUAC proyectado</t>
  </si>
  <si>
    <t>Adoptar e implementar acuerdo que contribuya al uso sostenible de los recursos naturales y la conservación de los ecosistemas marino costero del municipio de Dibulla, La Guajira. Informe de gestión.</t>
  </si>
  <si>
    <t xml:space="preserve">Promover la participación de actores estratégicos en la consolidación del Sistema Nacional de Áreas Protegidas, SINAP
Producto: Documento de instrumentos de ordenamiento del territorio donde se desarrollan acciones  tendientes a la conservación in situ  </t>
  </si>
  <si>
    <t>1I2</t>
  </si>
  <si>
    <t xml:space="preserve">Priorizar la adopción e implementación del plan de ordenamiento y manejo de la Unidad Ambiental Costera de la Vertiente Norte de la Sierra Nevada de Santa Marta "POMIUAC", como herramienta que contribuya al uso y conservación de la zona marino costera del área de estudio </t>
  </si>
  <si>
    <t>POMIUAC Vertiente Norte, se encuentra formulado y aprobado por comisión conjunta, en proceso la consulta previa con los indígenas.</t>
  </si>
  <si>
    <t>Ejecución del POMIUAC VNSNSM</t>
  </si>
  <si>
    <t>FORMULACIÓN
-AVANCE DOCUMENTO ZOONIFICACION .</t>
  </si>
  <si>
    <t>FINALIZAR FORMULACIÓN Y REALIZAR CONSULTA PREVIA
-SIN DEFINIR.</t>
  </si>
  <si>
    <t>SEGÚN EL DOCUMENTO INSTITUCIONAL DE CORPOGUAJIRA - INVEMAR POMIUAC VNSNSM SECTOR LA GUAJIRA (AÑO 2013), SE ESTIMA LA NECESIDAD DE CONSEGUIR RECURSOS PARA LA IMPLEMENTACION (EN MILL DE PESOS, AÑO BASE 2013):
-SIN DEFINIR</t>
  </si>
  <si>
    <t xml:space="preserve">año 1
SIN DETERMINAR
AÑO 3
SIN DETERMINAR
AÑO 5
33.482 (POR CONSEGUIR)
AÑO 7
4.556 (POR CONSEGUIR)
AÑO 10
3.679 (POR CONSEGUIR)
</t>
  </si>
  <si>
    <t xml:space="preserve">Priorizar la adopción e implementación del plan de ordenamiento y manejo de la Unidad Ambiental Costera de la Vertiente Norte de la Sierra Nevada de Santa Marta "POMIUAC" como herramienta que contribuya al uso y conservación de la zona marino costera del área de estudio </t>
  </si>
  <si>
    <t>EL MINISTERIO: PARTICIPARA EN LAS COMISIONES CONJUNTAS  - PRODUCTO: ACTAS DE LAS COMISIONES EN LAS QUE SE APRUEBAN AVANCES DEL POMIUAC ( 2018 Y 2019) E</t>
  </si>
  <si>
    <t>A LA ESPERADE LA CONSULTA PREVIA PARA LA ADOPCIÓN ( POR PARTE DE LA COMISIÓN )  Y SU POSTERIOR IMPLEMENTACIÓN POR LAS CARS</t>
  </si>
  <si>
    <t xml:space="preserve">INVERSIÓN A TRAVES DE CONVENIOS CARS -60.000 MILLONES ANUALES. </t>
  </si>
  <si>
    <t>Se prestara apoyo técnico con el propósito que la CAR adopte el POMIUAC. Para tal efecto un funcionario de la gobernación atenderá a las reuniones que los responsables directos citen para tal efecto.</t>
  </si>
  <si>
    <t>coordinar  con la corporación autónoma regional del magdalena para la adopción ,  capacitación e implementación  del POMUAC a los habitantes del municipio  Producto documento técnico de control y seguimiento</t>
  </si>
  <si>
    <t xml:space="preserve"> implementación del POMUAC en el municipio de Puebloviejo Producto  documento técnico de control y seguimiento</t>
  </si>
  <si>
    <t>seguimiento a la implementación del POMUAC Producto  documento técnico de control y seguimiento</t>
  </si>
  <si>
    <t>seguimiento a la implementación del POMUAC  Producto  documento técnico de control y seguimiento</t>
  </si>
  <si>
    <t>seguimiento a la implementación del POMIUAC Produecto  documento técnico de control y seguimiento</t>
  </si>
  <si>
    <t>Dibulla</t>
  </si>
  <si>
    <t>Deficiente incorporación de las áreas protegidas como determinantes ambientales en los instrumentos de planificación y ordenamiento territorial</t>
  </si>
  <si>
    <t>1I3</t>
  </si>
  <si>
    <t xml:space="preserve">Diseñar, adoptar e implementar un plan integral de ordenamiento turístico  para el área de estudio, que articule los instrumentos de planificación existentes con la participación de las entidades públicas, empresas  privadas y actores sociales. </t>
  </si>
  <si>
    <t>A través de la dirección de turismo se prestara apoyo técnico con personal de la gobernación para la puesta en marcha del plan de ordenamiento turístico para el área de estudio. En ese sentido, se presentara una propuesta para el análisis de los demás entes competentes.</t>
  </si>
  <si>
    <t>1. Diseño participativo  plan integral sostenible de ordenamiento turístico  para el área de estudio
1. Documento Plan que articule el ordenamiento turístico del área de estudio.</t>
  </si>
  <si>
    <t>coordinar la corporación autónoma regional del magdalena ,  con la gobernación del magdalena   y otras entidades la elaboración de un plan de ordenamiento turístico Producto plan turístico elaborado</t>
  </si>
  <si>
    <t>implementación  del plan seguimiento y control a la implementación del plan de ordenamiento turístico Producto documento técnico de control y seguimiento</t>
  </si>
  <si>
    <t>implementación y seguimiento del plan seguimiento y control a la implementación del plan de ordenamiento turístico Producto documento técnico de control y seguimiento</t>
  </si>
  <si>
    <t xml:space="preserve">Elaborar en coordinación con las entidades de resortes turísticos  un plan de ordenamiento y desarrollo eco turístico que  articule los instrumentos de planificación existentes con la participación de las entidades públicas, empresas  privadas y actores sociales.
Producto: Documento técnico del plan turístico. </t>
  </si>
  <si>
    <t xml:space="preserve">Implementar en coordinación con las entidades de resortes turísticos  el plan de ordenamiento y desarrollo eco turístico que  articulado con los instrumentos de planificación existentes con la participación de las entidades públicas, empresas  privadas y actores sociales.
Producto: Documento técnico de desarrollo, seguimiento y evaluación. </t>
  </si>
  <si>
    <t xml:space="preserve">Mantener  en coordinación con las entidades de resortes turísticos  el plan de ordenamiento y desarrollo eco turístico que  articulado con los instrumentos de planificación existentes con la participación de las entidades públicas, empresas  privadas y actores sociales.
Producto: Documento técnico de desarrollo, seguimiento y evaluación. </t>
  </si>
  <si>
    <t xml:space="preserve">Ajustar  en coordinación con las entidades de resortes turísticos  el plan de ordenamiento y desarrollo eco turístico que  articulado con los instrumentos de planificación existentes con la participación de las entidades públicas, empresas  privadas y actores sociales.
Producto: Documento técnico de desarrollo, seguimiento y evaluación. </t>
  </si>
  <si>
    <t xml:space="preserve">transferir apoyo técnico y económico  para que la secretaria de turismo y cultura formule el plan de desarrollo turístico del municipio de Dibulla. Documento técnico de seguimiento y control </t>
  </si>
  <si>
    <t xml:space="preserve">seguimiento y control al plan de desarrollo turístico del municipio de Dibulla. Documento técnico de seguimiento y control </t>
  </si>
  <si>
    <t xml:space="preserve">ajuste, seguimiento y control al plan de desarrollo turístico del municipio de Dibulla. Documento técnico de seguimiento y control </t>
  </si>
  <si>
    <t>Presentar proyecto al fondo de turismo (FONTUR) para la contratación del desarrollo de una consultoría para la elaboración del plan de desarrollo turístico del Parque Nacional Natural Tayrona. Producto: Proyecto para aprobación del Comité Directivo de FONTUR.</t>
  </si>
  <si>
    <t>De ser aprobado el proyecto: lo recursos destinados por parte de MinCIT serían de $200,000,000.00 COP.</t>
  </si>
  <si>
    <t>Participar en el diseño de la construcción del plan de ordenamiento turístico (plan integral de ordenamiento turístico para el área del plan maestro) y su articulación con el Plan de Ordenamiento Ecoturístico del PNN Tayrona. 
Informe técnico</t>
  </si>
  <si>
    <t>Apoyo a la formulación del plan integral de ordenamiento turístico del Mpio de Dibulla,  La Guajira.</t>
  </si>
  <si>
    <r>
      <t xml:space="preserve">Participación en mesas de trabajo convocadas por las entidades competentes para el diseño del plan integral  de ordenamiento turístico.
Socialización con el sector hotelero sobre los avances. . Brindar información estadística sobre turismo que oriente la formulación de la política publica sobre turismo en el área de estudio. Recopilar información estadística  de turismo dentro del área de estudio. 
</t>
    </r>
    <r>
      <rPr>
        <b/>
        <sz val="11"/>
        <rFont val="Arial Narrow"/>
        <family val="2"/>
      </rPr>
      <t>Producto:
Informe técnico.</t>
    </r>
  </si>
  <si>
    <r>
      <t xml:space="preserve">Presentar y socializar resultados del proceso de construcción del plan integral de ordenamiento turístico a diferentes empresas interesadas. 
</t>
    </r>
    <r>
      <rPr>
        <b/>
        <sz val="11"/>
        <rFont val="Arial Narrow"/>
        <family val="2"/>
      </rPr>
      <t>Producto:
Informe técnico de avances</t>
    </r>
  </si>
  <si>
    <r>
      <t xml:space="preserve">Acompañamiento de la implementación de las primeras acciones competentes con el sector hotelero.
Socialización con las entidades privadas y actores locales de las zonas de influencia.
</t>
    </r>
    <r>
      <rPr>
        <b/>
        <sz val="11"/>
        <rFont val="Arial Narrow"/>
        <family val="2"/>
      </rPr>
      <t>Productos: Informe técnico de avances</t>
    </r>
  </si>
  <si>
    <r>
      <t xml:space="preserve">Implementación de las primeras acciones concertadas dentro del plan integral de ordenamiento turístico al sector hotelero u otros sectores económicos.
Socialización con las entidades privadas y actores locales de las zonas de influencia,
</t>
    </r>
    <r>
      <rPr>
        <b/>
        <sz val="11"/>
        <rFont val="Arial Narrow"/>
        <family val="2"/>
      </rPr>
      <t>Productos: Informe técnico de avances</t>
    </r>
  </si>
  <si>
    <r>
      <t xml:space="preserve">Finalización de las acciones.
Socialización de resultados con los interesados.
</t>
    </r>
    <r>
      <rPr>
        <b/>
        <sz val="11"/>
        <rFont val="Arial Narrow"/>
        <family val="2"/>
      </rPr>
      <t xml:space="preserve">Productos: Informe final de actividades. </t>
    </r>
  </si>
  <si>
    <t>1I4</t>
  </si>
  <si>
    <t>Generar información cartográfica de las actividades económicas en el área de estudio (inicialmente en los municipios costeros)  a escala detallada (1:5000-1:25000)</t>
  </si>
  <si>
    <t>1I5</t>
  </si>
  <si>
    <t>Generar propuestas técnicas  que contemplen la zonificación marina, asociada al uso y aprovechamiento sostenible de los recursos naturales; a partir de la información cartográfica que se genere a 1:25000 -1:50001</t>
  </si>
  <si>
    <t>Se cuenta con caracterización de pastos y corales marinos para la zona de Taganga, Pozos Colorados, Bahía Blanca e Inka Inka.
Se cuenta con la onificación ambiental de la Unidad Ambiental Costera vertiente norte Sierra Nevada de Santa Marta y río Magdalena complejo canal del Dique sistema lagunar de la ciénaga grande de Santa Marta, aprobados por Comisión Conjunta</t>
  </si>
  <si>
    <t>Gestionar convenio interinstitucional para la generación de propuestas técnicas</t>
  </si>
  <si>
    <t>Generar propuestas técnicas  que contemplen la zonificación marina, asociada al uso y aprovechamiento sostenible de los recursos naturales; a partir de la información cartográfica que se genere a 1:25000 -1:50002</t>
  </si>
  <si>
    <t xml:space="preserve">Generar propuestas técnicas  que contemplen la zonificación marina, asociada al uso y aprovechamiento sostenible de los recursos naturales; a partir de la información cartográfica que se genere a 1:25000 -1:50001. Documento propuesta técnica </t>
  </si>
  <si>
    <t>Generar propuestas técnicas  que contemplen la zonificación marina, asociada al uso y aprovechamiento sostenible de los recursos naturales; a partir de la información cartográfica que se genere a 1:25000 -1:50000</t>
  </si>
  <si>
    <t>Esta actividad está asociada a los proyectos de cartografía temática que las Corporaciones Autónomas Regionales son responsables de realizar y para la cual solicitan el acompañamiento y apoyo técnico del Servicio Hidrográfico de la Dimar - CIOH en el área marítima. Informe de asesoría</t>
  </si>
  <si>
    <t>1I6</t>
  </si>
  <si>
    <t>Incrementar las temáticas del componente ambiental y de conservación del área protegida PNN Tayrona,  dentro de los instrumentos de planificación territorial.</t>
  </si>
  <si>
    <t>El plan de desarrollo contiene un eje ambiental para la protección de la biodiversidad. No obstante lo anterior, se incluirán temáticas para la conservación de las áreas protegidas.</t>
  </si>
  <si>
    <t>El plan de desarrollo se actualizara para incluir temáticas efectivas para la conservación de las áreas protegidas.</t>
  </si>
  <si>
    <t>El instrumento de planificación en su constante dinamismo y con base a experiencia acumulada durante ese lapso de tiempo deberá actualizarse para incrementar temáticas de conservación de áreas protegidas en especial la del PNN Tayrona.</t>
  </si>
  <si>
    <t>1. Incrementar durante el desarrollo de la fase de Alistamiento y Diagnostico que contemple a través del  POD el componente ambiental y de conservación del área de PNN Tayrona  
1. Documento elaboración del POD que contemple las temáticas del componente ambiental de conservación del PNNT.</t>
  </si>
  <si>
    <t>aunar esfuerzos con la corporación autónoma regional  para incrementar la temática ambiental en los OET , plan de desarrollo y otros Producto instrumentos de planificación actualizados</t>
  </si>
  <si>
    <t>seguimiento y evaluación de la implementación de la temática ambiental en los instrumentos de planificación Producto documento técnico de control y evaluación</t>
  </si>
  <si>
    <t xml:space="preserve">Coordinar con CORPAMAG Y Gobernación del Magdalena  la temática ambiental que tenga injerencia en el PNN Tayrona en los Planes de Ordenamiento y otros  instrumentos de Planificación actualizados.
Producto: Documento técnico .
</t>
  </si>
  <si>
    <t xml:space="preserve">Implementar las  temática ambientales que tengan injerencia en el PNN Tayrona en los Planes de Ordenamiento y otros  instrumentos de Planificación actualizados.
Producto: Documento técnico de seguimiento.
</t>
  </si>
  <si>
    <r>
      <rPr>
        <b/>
        <sz val="11"/>
        <rFont val="Arial Narrow"/>
        <family val="2"/>
      </rPr>
      <t>Actividad:</t>
    </r>
    <r>
      <rPr>
        <sz val="11"/>
        <rFont val="Arial Narrow"/>
        <family val="2"/>
      </rPr>
      <t xml:space="preserve"> Apoyar tecnicamente a CORPAMAG y a los usuarios inscritos en el Registro de Generadores de Residuos Peligrosos para el reporte, interpretación y utilización de la información.
</t>
    </r>
    <r>
      <rPr>
        <b/>
        <sz val="11"/>
        <rFont val="Arial Narrow"/>
        <family val="2"/>
      </rPr>
      <t xml:space="preserve">Producto: </t>
    </r>
    <r>
      <rPr>
        <sz val="11"/>
        <rFont val="Arial Narrow"/>
        <family val="2"/>
      </rPr>
      <t xml:space="preserve">Reporte al Registro de Generadores de Residuos Peligrosos para el área de estudio, y estadísticas locales para priorización de políticas ambientales en el tema.
</t>
    </r>
    <r>
      <rPr>
        <b/>
        <sz val="11"/>
        <rFont val="Arial Narrow"/>
        <family val="2"/>
      </rPr>
      <t xml:space="preserve">Actividad: </t>
    </r>
    <r>
      <rPr>
        <sz val="11"/>
        <rFont val="Arial Narrow"/>
        <family val="2"/>
      </rPr>
      <t xml:space="preserve">Fortalecer las capacidades técnicas e institucionales en los temas correspondientes a residuos peligrosos en la Autoridad Ambiental. 
</t>
    </r>
    <r>
      <rPr>
        <b/>
        <sz val="11"/>
        <rFont val="Arial Narrow"/>
        <family val="2"/>
      </rPr>
      <t>Producto:</t>
    </r>
    <r>
      <rPr>
        <sz val="11"/>
        <rFont val="Arial Narrow"/>
        <family val="2"/>
      </rPr>
      <t xml:space="preserve"> capacitaciones realizadas a la Autoridad Ambiental y usuarios del Registro de Generadores de Residuos Peligrosos.</t>
    </r>
  </si>
  <si>
    <t>RESPONSABLE</t>
  </si>
  <si>
    <t>APOYO</t>
  </si>
  <si>
    <t>COMPROMISOS PROYECTADOS POR PERIODO</t>
  </si>
  <si>
    <t>INFORME I - 2020</t>
  </si>
  <si>
    <t>Acciones que ha tomado la entidad para dar cumplimiento al compromiso</t>
  </si>
  <si>
    <t xml:space="preserve">Elementos que acreditan el cumplimiento de la obligación pactada </t>
  </si>
  <si>
    <t xml:space="preserve"> Avance del seguimiento anual propuesto a las metas establecidas en el programa de uso racional de bolsas plásticas (Resolución 668 del 26 de abril de 2016 expedida por el MADS), según aplique para los distribuidores de bolsas plásticas ubicados en el área de estudio del Plan maestro y que se encuentran en la jurisdicción de dos o más autoridades regionales, que cuentan con los datos de todas las vigencias y que se han presentado para seguimiento ante la ANLA.  
Cabe resaltar que para el primer semestre del año 2020 se ha venido replanteando la dinámica del seguimiento, teniendo en cuenta las dificultades actuales para realizar el seguimiento técnico con visita, a causa de la pandemia originada por el virus COVID 19.  En tal sentido el informe en primer semestre contempla resultados preliminares (Revisión de los informes de avance, estado de avance de los procesos que evalúan un presunto incumplimiento, estadísticas de reducción el  consumo) a diferencia del entregable propuesto para el segundo semestre, en el que se espera poder realizar los seguimientos con visita o en su defecto seguimientos de tipo documental al total de los expedientes identificados con presencia en el área de influencia del PNN Tayrona. 
Respecto a los procesos sancionatorio ambientales de los expedientes ubicados en el área de influencia, se informa las siguientes actuaciones del primer semestre año 2020:  
- Expediente URB0004-00-2018 de CAMPOLLO S.A. SAN0012-00-2020:  Auto 5187 del 5 de junio de 2020 que ordena el inicio del procedimiento sancionatorio ambiental. 
- Expediente URB0005-00-2017 de DROGUERIAS Y FARMACIAS CRUZ VERDE. SAN0138-00-2018: Resolución 912 del 21 de mayo de 2020 que levanta medida preventiva impuesta mediante la Resolución 01421 del 31 de agosto de 2018. A la fecha se encuentra en trámite de notificación, y será remitido en el próximo informe.  
- Expediente URB0022-00-2017 de COOPERATIVA COLANTA. SAN0009-00-2020: Auto 6064 del 30 de junio de 2020 que ordena la apertura del procedimiento sancionatorio ambiental. A la fecha se encuentra en trámite de notificación, y será remitido en el próximo informe. 
- Expediente URB0008-00-2018 de CERESCOS SAS. SAN0007-00-2020: Auto 6073 del 30 de junio de 2020 por medio del cual ordena la apertura del procedimiento sancionatorio ambiental. 
La Ejecución presupuestal de esta acción, será reportada en el último informe del año 3.
</t>
  </si>
  <si>
    <t xml:space="preserve">1. Informe de avance de las actividades de seguimiento.
2. Estadística de disminución. Expedientes ANLA.  
3. Acta de Visita Técnica. Exp. URB0001-00-2017.
4. Auto 06463 Exp. URB0001-00-2017. 
5. Concepto Técnico 03802.  Exp. URB0001-00-2017. 
6. Informe de avance 2019. Exp. URB0001-00-2017.  
7. Informe de avance 2019. Exp. URB0002-00-2018.
8. Informe de avance 2019. Exp. URB0003-00-2017.
9. Informe de avance 2019. Exp. URB0004-00-2018.
10. Informe de avance 2019. Exp. URB0005-00-2017.
11. Informe de avance 2019. Exp. URB0008-00-2017.
12. Informe de avance 2019. Exp. URB0008-00-2018.
13. Informe de avance 2019. Exp. URB0010-00-2017.
14. Informe de avance 2019. Exp. URB0011-00-2017.
15. Informe de avance 2019. Exp. URB0013-00-2017.
16. Informe de avance 2019. Exp. URB0016-00-2017.
17. Informe de avance 2019. Exp. URB0017-00-2017. 
18. Informe de avance 2019. Exp. URB0022-00-2017. 
19. Informe de avance 2019. Exp. URB0024-00-2017.
20. Informe de avance 2019. Exp.URB0026-00-2017. 
21. Informe de avance 2019. Exp. URB0029-00-2017. 
22. Anexo Informe 2019. Exp. URB0029-00-2017. 
23. Informe de avance 2019. Exp. URB0033-00-2017. 
24. Anexo Informe 2019. Exp. URB0033-00-2017. 
25. Informe de avance 2019. Exp. URB0035-00-2017. 
26. Anexo Informe 2019. Exp. URB0035-00-2017. 
27. Oficio 2020061797-2-000 requerimiento para LA RIVIERA S.A.S.URB0019-00-2017.
28. Oficio 2020061857-2-000 requerimiento para CENTURY SPORTS S.A.S. URB0013-00-2018
29. Oficio 2020075896-2-000 requerimiento para CAJA DE COMPENSACIÓN FAMILIAR CAFAM. URB0020-00-2017
30. Auto 5187 del 5 de junio de 2020. Exp. URB0004-00-2018. SAN0012-00-2020. 
31. Auto 6073 del 30 de junio de 2020. Exp. URB0008-00-2018. SAN0007-00-2020. </t>
  </si>
  <si>
    <t xml:space="preserve">En el  primer semestre del año 2020, debido a las condiciones particulares generadas a partir de la emergencia sanitaria por la Pandemia COVID-19 y en cumplimiento de las medidas adoptadas por el Gobierno Nacional, esta Autoridad Ambiental con el fin de prevenir y controlar la propagación del COVID-19, a través  de las Resoluciones 00470 del 19 de marzo de 2020 y la Resolución 00574 del 21 de marzo de 2020, ordenó la suspensión de la prestación de los servicios presenciales, entre estos, las visitas técnicas de evaluación y de control y seguimiento ambiental, por el término de duración del aislamiento preventivo obligatorio ordenado por el Presidente de la República de Colombia. 
Ahora bien, durante el en el primer trimestre  del 2020, en cumplimiento del Plan Maestro de restauración y protección del PNN Tayrona de la Sentencia T-606 de 2015, está Autoridad Ambiental realizó dos (2) visitas de control y  seguimiento ambiental y un (1) seguimiento documental a los siguientes proyectos: 
1. Expediente LAM0734: Proyecto “Puerto Carbonífero de Santa Marta - Carbosan”, tiene como objetivo operar las instalaciones del Terminal Marítimo de Santa Marta destinadas a las actividades de manejo, acopio y cargue directo de carbón. Se realizó visita de seguimiento y control ambiental el 29 y 30 de enero de 2020,  como resultado de dicha visita se elaboró el Concepto Técnico No. 01721 del 26 de marzo de 2020, el cual fue acogido mediante Auto 6770 del 17 de julio de 2020, a través del cual esta autoridad impone obligaciones producto del seguimiento, y específicamente, se plantearon recomendaciones generadas en el documento denominado “Diseño de Sistemas de Vigilancia de Calidad del Aire Industriales (SVCAI) a partir del Sistema de Vigilancia de Calidad del Aire (SVCA) de las Autoridades Ambientales”. En este sentido, ANLA solicitó al proyecto un documento soporte de diseño y operación del SVCA y se indicó que el mismo debe cumplir, entre otros, los siguientes lineamientos: i) microlocalización, macrolocalización establecidos en el Protocolo para el Monitoreo y Seguimiento de la Calidad del Aire aprobado mediante Resolución 650 de 2010 y ajustado por la Resolución 2154 de 2010, ii) incluir medición PM10 y PM2.5, iii) la frecuencia de monitoreo y tecnologías de medición, iv) generación información meteorológica y v) reporte.
Para este periodo, no se registraron quejas ambientales respecto al proyecto. 
2. Expediente LAM1186: Proyecto “Puerto Carbonífero de Santa Marta” de la Sociedad C.I. PRODECO S.A". Es de precisar, que este proyecto está en fase de desmantelamiento y abandono desde el año 2013, etapa aprobada por esta Autoridad mediante Auto 2808 del 21 de julio de 2015, por el cual se declaró iniciada la fase de desmantelamiento y abandono. Sin embargo, esta Autoridad continúa realizando seguimiento y control al Plan de desmantelamiento. Se realizó visita de seguimiento los días los días 27 y 28 de enero de 2020, como resultado de dicha visita se elaboró el Concepto Técnico  No. 00994 del 26 de febrero de 2020, el cual fue acogido mediante acta No. 18 del 26 de febrero de 2020, donde esta autoridad realizó requerimientos relacionados con el cumplimiento del Plan de desmantelamiento. No se  registraron quejas ambientales para el presente proyecto. 
3. Expediente LAM0399: Proyecto "Construcción y operación de un muelle privado para cargue de carbón en el municipio de Ciénaga en el departamento del Magdalena" tiene como objetivo, operar un muelle privado para el cargue de carbón, sin embargo, a partir del 1 de enero de 2014, la SPRC suspendió las actividades de cargue de carbón a buque. No obstante, SPRC continúa realizando el almacenamiento de carbón en los patios del proyecto, el cual llega mediante trenes provenientes de las minas del Cesar. Se precisa que desde diciembre de 2019, no se  transporta carbón  mediante camiones a las instalaciones de Carbosan donde se realizaba  el cargue a buque, aunque  continúa el transporte de carbón en tren desde la mina hasta las instalaciones de Puerto Nuevo. Se realizó seguimiento documental mediante Concepto técnico No. 02622 del 30 de abril de 2020, el cual fue acogido mediante el Auto N° 06011 del 30 de junio de 2020, en el que se solicita  a la empresa informar si se  ejecutarán las obras aprobadas mediante la Resolución 527 del 2013, referentes a la implementación del sistema de cargue directo para el manejo de carbón, las cuales fueron contempladas y presentadas en el Estudio de Impacto Ambiental; en caso de manifestar la intención, se deberá establecer un plazo máximo para su ejecución y presentar el respectivo cronograma. No se  registraron quejas ambientales para el presente proyecto.
El seguimiento y control ambiental anual de los proyectos que se presentan a continuación, fue ejecutado en el cuarto trimestre del año 2019. Razón por la cual, el próximo seguimiento ambiental se encuentra programado para el segundo semestre del año 2020:
4. Expediente LAM0528: “El proyecto Área de influencia del Puerto de Santa Marta tiene como objetivo operar y comercializar servicios marítimo - portuarios y logísticos para el comercio exterior por el terminal multipropósito de aguas profundas de Santa Marta”. 
5. Expediente LAM0150: Proyecto "Puerto Carbonífero En La Ensenada de Alcatraz Municipio de Ciénaga Magdalena, tiene como objetivo, operar las instalaciones portuarias para la exportación del carbón producto de la explotación minera en las minas localizadas en el departamento del Cesar".  . 
6. Expediente LAM4276: proyecto “Construcción y Operación del Puerto Marítimo "Puerto Nuevo", cuyo objetivo es la construcción y operación de la infraestructura de un nuevo puerto marítimo para la exportación de carbón de los yacimientos explotados por C.I. PRODECO S.A, y de otros productores de la región del Cesar. 
La ejecución presupuestal corresponde al seguimiento realizado a los expedientes LAM0734 LAM1186 LAM0399 LAM0528 LAM0150 y LAM4276 durante el primer semestre del año 2020. </t>
  </si>
  <si>
    <t>32. Resolución 00470 del 19 de marzo de 2020 ANLA. 
33. Resolución 574 del 31 de marzo de 2020 ANLA. 
34. Auto 6770 Seguimiento LAM0734. 
35. Concepto Técnico 01721 del 26 de marzo de 2020. LAM0734. 
36. Acta 18 Seguimiento LAM1186.
37. Auto 06011 Seguimiento LAM0399.</t>
  </si>
  <si>
    <t xml:space="preserve">Visita a SVCA CORPAMAG
En el marco de la articulación interinstitucional ANLA-CORPAMAG, el 5 de marzo de 2020 se realizó visita técnica a la estación de calidad del aire del Sistema de Vigilancia Especial de CORPAMAG, ubicada en las inmediaciones del Parque Nacional Natural Tayrona, con el fin de realizar la verificación del funcionamiento de los equipos y datos generados por la estación.
El compromiso presupuestal fue ejecutado durante el primer año de ejecución del Plan Maestro. </t>
  </si>
  <si>
    <t xml:space="preserve">38. Informe de comisión y Acta de visita técnica al SVCA- CORPOGUAJIRA. </t>
  </si>
  <si>
    <t xml:space="preserve">Esta actividad se encuentra cumplida al 100%. El documento de análisis de la aplicabilidad del SVCA para los objetivos de seguimiento a licencias ANLA, ya fue remitido con el informe del segundo semestre 2019.
El compromiso presupuestal fue ejecutado durante el primer año de ejecución del Plan Maestro.  </t>
  </si>
  <si>
    <t xml:space="preserve">39. Informe Segundo semestre 2019. Oficio 2020046236-2-000.  </t>
  </si>
  <si>
    <t>Actividad: Elaboración documento lineamientos. Producto: Un documento de  lineamientos técnicos para el seguimiento del componente atmosférico para los proyectos portuarios de competencia de ANLA. El documento se elaboraría durante el segundo año. Oct2020</t>
  </si>
  <si>
    <t xml:space="preserve">Esta actividad se encuentra cumplida al 100%. El documento de lineamientos técnicos para el seguimiento del componente atmosférico para los proyectos portuarios de competencia de ANLA ya fue remitido con el informe del segundo semestre 2019.
El compromiso presupuestal fue ejecutado durante el primer año de ejecución del Plan Maestro.  </t>
  </si>
  <si>
    <t xml:space="preserve">39. Informe Segundo semestre 2019. Oficio 2020046236-2-000. </t>
  </si>
  <si>
    <t xml:space="preserve">Teniendo en cuenta el Decreto 376 del 11 de marzo de 2020, por la cual se modifica la estructura de la Autoridad Nacional de Licencias Ambientales - ANLA, y la Resolución 415 del 12 de marzo de 2020, por la cual se crean los Grupos Internos de Trabajos en la ANLA, se realizaron las siguientes socializaciones:
1. El 12 de mayo de 2020 la Subdirección de Instrumentos, Trámites y Permisos Ambientales SIPTA socializó la estrategias de monitoreo a la coordinación del Grupo Caribe-Pacífico de la Subdirección de Seguimiento de Licencias Ambientales (SSLA). Entre las estrategias se presentó la del Corredor Portuario Ciénaga-Santa Marta, estrategia que involucra proyectos dentro del área de interés del Plan Maestro de Protección del Parque Nacional Natural Tayrona (Sentencia T-606 de 2015). Lo anterior con el objeto de articular las acciones de la SIPTA con las de la SSLA, conocer fechas de seguimiento y líderes de los proyectos involucrados.
2. El 26 de mayo de 2020 se socializó con el líder técnico de infraestructura de la del Grupo Caribe-Pacífico de la Subdirección de Seguimiento de Licencias Ambientales (SSLA), la estrategia de monitoreo del componente atmosférico para el Corredor Portuario Ciénaga-Santa Marta, generada en el marco de la Sentencia T-606 de 2015 (Plan Maestro de Protección Parque Nacional Natural Tayrona). Lo anterior en con el fin de establecer fechas y modo de seguimiento, teniendo en cuenta la situación de emergencia sanitaria que existe actualmente a nivel nacional.
El compromiso presupuestal fue ejecutado durante el segundo año de ejecución del Plan Maestro </t>
  </si>
  <si>
    <t xml:space="preserve">40. Decreto 376 del 11 de marzo de 2020. Por el cual se modifica la estructura de Autoridad Nacional de Licencias Ambientales ­ANLA. 
41. Resolución 415 del 12 de marzo de 2020, por la cual se crean los Grupos Internos de Trabajos en la ANLA.
42. Presentación y acta de reunión coordinadora Grupo Región Caribe-Pacífico.
43. Presentación y acta de reunión con líder técnico infraestructura. </t>
  </si>
  <si>
    <t xml:space="preserve">En el área de estudio del Plan Maestro de Protección y Restauración del Parque Nacional Tayrona actualmente existen seis (6) proyectos portuarios con manejo de carbón, ubicados en el departamento de Magdalena. De estos en el primer semestre de 2020, la Subdirección de Instrumentos, Permisos y Trámites Ambientales (SIPTA) participó en el seguimiento del siguiente proyecto: 
LAM0734 —Puerto Carbonífero en Santa Marta-Carbosan Ltda.: Mediante Concepto Técnico No. 01721 del 26 de marzo de 2020 (Anexo 1) se plantearon recomendaciones generadas en el documento denominado “Diseño de Sistemas de Vigilancia de Calidad del Aire Industriales (SVCAI) a partir del Sistema de Vigilancia de Calidad del Aire (SVCA) de las Autoridades Ambientales”. En este sentido, ANLA solicitó al proyecto un documento soporte de diseño y operación del SVCA y se indicó que el mismo debe cumplir, entre otros, los siguientes lineamientos: i) microlocalización, macrolocalización establecidos en el Protocolo para el Monitoreo y Seguimiento de la Calidad del Aire aprobado mediante Resolución 650 de 2010 y ajustado por la Resolución 2154 de 2010, ii) incluir medición PM10 y PM2.5, iii) la frecuencia de monitoreo y tecnologías de medición, iv) generación información meteorológica y v) reporte.
Para el segundo semestre de 2020 se tiene planificado participar en el seguimiento de los siguientes cuatro proyectos, los cuales debido, a la emergencia sanitaria del COVID19, seria con Seguimiento Documental Espacial más visita guiada .
LAM0528 —Puerto Santa Marta, Sociedad Portuaria Regional de Santa Marta S.A.
LAM4276 —Puerto Nuevo, Sociedad Portuaria Puerto Nuevo S.A.
LAM0399 —Muelle Privado en Ciénaga, Sociedad Portuaria Río Córdoba S.A.
LAM0150 —Puerto Drummond, AMERICAN PORT COMPANY INC.
Respecto al proyecto restante (LAM1186 —Puerto Carbonífero de Santa Marta, C.I. PRODECO S.A.) está en la etapa de desmantelamiento y abandono, por lo cual no se realiza pronunciamiento respecto al Sistema de Vigilancia de Calidad de Aire.
Tener en cuenta lo indicado en la acción 5D2. 
El presupuesto ejecutado para esta acción es un porcentaje del presupuesto incluido en la acción 5D2. Específicamente, está asociado a la participación en el seguimiento del expediente LAM0734. </t>
  </si>
  <si>
    <t xml:space="preserve">34. Auto 6770 Seguimiento LAM0734. 
35. Concepto Técnico 01721 del 26 de marzo de 2020. LAM0734. </t>
  </si>
  <si>
    <r>
      <t xml:space="preserve">La ANLA, cuenta con una estrategia denominada “Inspectores Ambientales Regionales”, que busca contribuir al fortalecimiento y celeridad en la atención de las peticiones, quejas y denuncias ambientales relacionadas con proyectos, obras y actividades de competencia de la ANLA, que requirieran visitas de inspección en las zonas intervenidas. Durante el periodo reportado y debido a las condiciones particulares generadas a partir de la emergencia sanitaria por el COVID-19, no se realizaron visitas de inspección ambiental a las terminales portuarias.  
La ANLA tiene un formato establecido para reportar los datos de las Quejas, Denuncias Ambientales y Solicitudes de Información -QUEDASI, es de precisar que para el primer semestre del año 2020, no se presentaron quejas o denuncias ambientales relacionadas con emisiones de material particulado en el PNN Tayrona.  
</t>
    </r>
    <r>
      <rPr>
        <sz val="11"/>
        <color rgb="FFFF0000"/>
        <rFont val="Arial"/>
        <family val="2"/>
      </rPr>
      <t xml:space="preserve">De otro lado, en este periodo se presentó una contingencia en la terminal Portuaria de Puerto Drummond (LAM0150), relacionada con derrame de hidrocarburo en tierra, dentro de las instalaciones de la terminal portuaria. El titular del instrumento de manejo y control ambiental realizó el reporte inicial, y el reporte de las medidas operativas y ambientales desarrolladas durante la atención de la contingencia, los cuales se encuentran en revisión de ANLA, para el próximo seguimiento y control ambiental del proyecto. 
</t>
    </r>
    <r>
      <rPr>
        <sz val="11"/>
        <color theme="1"/>
        <rFont val="Arial"/>
        <family val="2"/>
      </rPr>
      <t xml:space="preserve">
La Ejecución presupuestal de esta acción, será reportada en el ultimo informe del año 3.</t>
    </r>
  </si>
  <si>
    <t xml:space="preserve"> 44. Matriz_QUEDASI. </t>
  </si>
  <si>
    <t xml:space="preserve">Con el animo de establecer un convenio entre Guardacostas de la Armada de Colombia y PNNT, a la fecha se ha realizado reuniones con el fin de conocer el alcance y montos determinados para lograr así contextualizar el proyecto de Plan de Bahía Segura, en el cual previamente se formuló la construcción de un puesto de vigilancia y control en el área general de Granate el cual cuenta con un muelle, casa y torre de vigilancia, además de la instalación de cámaras de seguridad en puntos estratégicos del PNNT. 
A pesar que aun no se tenga establecido un convenio, Guardacostas sigue comprometido en realizar los patrullajes ambientales mensualmente buscando establecer soberania en el area general de PNNT, realizando actividades de control y prevencion en el trafico de especies. </t>
  </si>
  <si>
    <t>Estudio Previo Convenio Armada - PNNT. Oficio N° 20204229340161883 de 22 julio 2020. Avance Proyecto Bahia Segura Parque Natural Nacional Tayrona.</t>
  </si>
  <si>
    <t>Pendiente establecer alcance del proyecto. $ 64.248.001</t>
  </si>
  <si>
    <t>Se han realizado mas de 40 patrullajes ambientales en el año, respondiendo al compromiso  para prevención, control y vigilancia de tráfico de especies silvestres. El marco del convenio se ha venido estructurando entre ambas entidades</t>
  </si>
  <si>
    <t xml:space="preserve">Se anexan planillas de asistencia a capacitaciones. </t>
  </si>
  <si>
    <t>$240.000.000</t>
  </si>
  <si>
    <t>Se han realizado 04 capacitaciones anuales dirigidas al personal de la EGSAM dentro de los lineamientos de instruccion y entrenamiento tratando temas sobre actividades de control y procedimientos para el manejo de fauna y flora.</t>
  </si>
  <si>
    <t>$30.000.000</t>
  </si>
  <si>
    <t xml:space="preserve">Durante el año 2020 se han desarrollado mas de 40 patrullajes ambientales, con un duración aproximada de 02 cada uno en el sector del PNNT para control y vigilancia de ecosistemas en la franja marino costera. </t>
  </si>
  <si>
    <t xml:space="preserve">Se anexa certificado donde se relaciona las ordenes de operaciones bajo las cuales se han efectuado patrullajes ambientales en ela rea del PNNT especificando la fecha y los sectores donde se desarrollaron las actividaes de control y vigilancia. </t>
  </si>
  <si>
    <t>$24.000.0000</t>
  </si>
  <si>
    <t>Debido a la contingencia por COVID19, durante el pimer semestre del año 2020 no se ha realizado Comité Interinstitucional.</t>
  </si>
  <si>
    <t xml:space="preserve">Por medio del convenio de ciencia y tecnología 275 de 2020 entre AUNAP e INVEMAR como aliado estrategico, se da inicio a partir del 28 de julio de 2020 al proyecto que permitira identificar, evaluar y dar diagnostico de las áreas potenciales como caladeros de pesca. Es de anotar que este convenio tenia previsto su firma el pasado 22 de marzo; sin emabrgo, debido a la incertidumbre que genero el COVID-19 y el riesgo que podría tener la inversión de recursos del estado se decidio suspender. Pero, atendiendo la necesidad de este proceso el proyecto tendra una duración de 5 meses en el que se realizaran cruceros de prospección que en parte permitira revalidar estudios anteriores y reafirmar el conocimiento en aspectos biologicos, pesqueros y a su vez dadno alcance a posibles medidas de gestión desde el punto de vista del esfuerzo de pesca y uso de artes de pesca selectivos. </t>
  </si>
  <si>
    <t xml:space="preserve">1. Estudios previos de la elaboración del convenio 275 de 2020 AUNAP/INVEMAR
2. Concepto tecnico de viabilidad del proyecto caladeros de pesca
3. Metodología de investigación propuesto por INVEMAR. 
4. Plan operativo de las actividades y objetivos a alcanzar. </t>
  </si>
  <si>
    <t xml:space="preserve">1. ciento noventa y cinco millones seiscientos cuatro mil doscientos noventa y un pesos m/cte ($195.604.291). Aportes de la AUNAP.
2. cuarenta y cuatro millones novecientos cincuenta y nueve mil ochocientos ochenta y nueve pesos. .Aportes del INVEMAR.
</t>
  </si>
  <si>
    <t xml:space="preserve">A traves del convenio 249 de 2020 entre AUNAP y Universidad del Magdalena se vienen adelantando acciones en cuanto a trabajo conjunto para la elaboración y/o formulación conjunta com comunidades de pescadores artesanales por medio de acuerdos consencuados de manejo pesquero , para fortalecer las estrategias de manejo pesquero participativo como insumo en la ordenación pesquera. Es de anotar, que esta inciativa es un proceso constante y de seguimiento que vienen desde con resultados procesados de 2014 y 2015 con el proyecto "Buscando herramientas de manejo pesquero en Colombia con base en el conocimiento tradicional de pescadores artesanales Marino-Costeros". En este sentido, los avances para este años son significativos en la etapa de formulación según lo dicta la resolución 586 de 2019 AUNAP. </t>
  </si>
  <si>
    <t>1.       Estructura metodologica para la socialización de la nueva etapa de implementación de las ACMP, con el fin de explicar en detalle la tercera fase para reactivar el proyecto, y así obtener la aprobación de la comunidad en continuar o no en el proceso. En este conversatorio se espera involucrar el mayor número posible de participantes, líderes comunitarios, líderes de pescadores, mujeres, líderes gremiales y agremiaciones a nivel comunitario (cabildos, consejos comunitarios, entre otros). Sin embargo, como es un trabajo con comunidades estamos supeditados a las condiciones que se enfrentan a causa de la pandemia. 
2.       Estructura metodologica para la socialización de los requisitos exigidos por la AUNAP para formalizar la herramienta en el territorio legalmente a través de la creación de resoluciones.
3.      Determinación de los protocolos para  delegar un comité comunitario encargado de recopilar, organizar y enviar los requisitos a la AUNAP, estableciendo tiempos de cumplimento de estos compromisos.
4.      Presentar a la comunidad los resultados de la problemática pesquera identificada por ellos, diez años atrás y para que validen si siguen enfrentando los mismos problemas, cuáles han disminuido?, o cuáles han empeorado? y cuáles son nuevos?. Luego de seleccionar los problemas nuevos, se realizan árboles para analizar causas, efectos y soluciones de los nuevos problemas, siguiendo la misma metodología usada por Saavedra-Díaz 2012. Por consiguiente, se busca presentar a la comunidad los resultados obtenidos una década atrás y así crear un espacio de reflexión y discusión (bajo la misma metodología previamente usada–conversatorios-) para comparar la problemática actual versus la anterior y de esta manera actualizar la situación del sector pesquero en cada comunidad.</t>
  </si>
  <si>
    <t xml:space="preserve">1. Trescientos millones de pesos $300.000.000. Aporte AUNAP
2. Ciento treinta y cuatro millones quinientos ochenta mil quiniento dos pesos $ 134.580.502,00. Aportes Unimag. </t>
  </si>
  <si>
    <t>De acuerdo a los insumos suministrados por el convenio 249 de 2020 que hacen parte de la formulación de lasmedidas de ordenación de acuerdo a lo estipulado en la resolución 586 de 2019, se avanzó en el proceso de retoma de contacto con los líderes comunitarios de cada una de las comunidades socializaciando de manera previa la reactivación del proyecto que llevará a la formulación de los Acuerdos Consensuados de Manejo Pesquero.
De igual manera, a fin de tener material reciente durante el primer mes de ejecución del convenio se realizó una revisión bibliográfica de toda la información secundaria disponible para los diagnósticos pesqueros, socioeconómicos y ambientales de las comunidades pesqueras a fin de soportar cada criterio tecnico suministrado en medio del desarrollo de estos acuerdos como parte de la ordenación pesquera.
La búsqueda de información se realizó siguiendo la estructura de diagnóstico descrita en la resolución 586 de 2019 de la AUNAP, en la cual se establecen los lineamientos para desarrollar la ordenación pesquera en el territorio nacional. Todas las fuentes de información se depositaron ordenadamente en una base de datos que detalla cada uno de los atributos que se exigen en la resolución, la fuente de información y la comunidad pesquera.</t>
  </si>
  <si>
    <t xml:space="preserve">1. Seguimiento a la ejecución del convenio 249 de 2020 en su primer mes de ejecución que va del primero de junio al 30 de junio. Avances significativos para avanzar en el proceso de ordenación pesquera. </t>
  </si>
  <si>
    <t>Caracterización del sector pesquero artesanal en las dimensiones humanas, sociales, economicas y pesqueras, la cual tuvo un alcance significativo sobre la población aproximada de quienes se dedican a esta actividad productiva en toda su cadena de valor.</t>
  </si>
  <si>
    <t xml:space="preserve">1. bases de datos de la caracterización del sector pesquero artesanal, cadenas de valor y actores principales de la pesca artesanales. </t>
  </si>
  <si>
    <t xml:space="preserve">1. A partir de los resultados alcanzados en los convenios 249 y 275 de este año permitiran proyectar las reglamentaciones necesarias que estaran enfocadas por un lado a herramientas de manejo consolidadas en un documento marco de resolución de la AUNAP y a su vez insumos suficientes para la caracterización estandarización y reglamentación de los principales artes de pesca y recursos aprovechables. </t>
  </si>
  <si>
    <t>Documento base sobre el analisis tecnico de las metodologias y alcances esperados</t>
  </si>
  <si>
    <t>Las actividades de campo requieren reunir a grupos de personas para adelantar las actividades de capacitación o jornadas de captura de pez león, no se llevaron a cabo acogiendo las diferentes directrices que emitió el Gobierno Nacional en respuesta a la Pandemia.
Acciones programadas para el periodo II-2020</t>
  </si>
  <si>
    <t>Acciones programadas para el período II-2020 debido al cese de actividades ocasionado por el estado de emergencia a causa del COVID19.</t>
  </si>
  <si>
    <r>
      <rPr>
        <sz val="11"/>
        <color rgb="FF000000"/>
        <rFont val="Arial"/>
        <family val="2"/>
      </rPr>
      <t xml:space="preserve">Meta cumplida. Formulación y adopción del POMCA SZH 1501 - Producto: Informe técnico. SZH 1501: https://www.corpamag.gov.co/archivos/resoluciones/Resol_690-2019.pdf
 Link de descarga POMCA: </t>
    </r>
    <r>
      <rPr>
        <u/>
        <sz val="11"/>
        <color rgb="FF1155CC"/>
        <rFont val="Arial"/>
        <family val="2"/>
      </rPr>
      <t>https://www.corpamag.gov.co/index.php/es/proceso-pomcas/documentacion-pomcas</t>
    </r>
  </si>
  <si>
    <t>Implementación de acciones de restauración de ecosistemas marino-costeros</t>
  </si>
  <si>
    <t>Acciones programadas para el período II-2020 debido al cese de actividades ocasionado por el estado de emergencia producto del COVID19.</t>
  </si>
  <si>
    <t>Se cuenta con documento la línea base (flora, fauna, condiciones socioeconómicas y culturales) y una propuesta de zonificación ambiental.
 Se cuenta con los estudios previos formulados para el Plan de Ordenación Forestal Parcial</t>
  </si>
  <si>
    <t>Términos de referencia</t>
  </si>
  <si>
    <t>POMCA SZH 1501 y NSS 2906-01 adoptados mediante Resoluciones 689 y 690 del 11 de marzo de 2019 respectivamente, donde se encuentra la propuesta de Zonificación y sus archivos cartográficos. 
 (Acción cumplida)=5
 Link de descarga resoluciones: 
 NSS 2906 - 01: https://www.corpamag.gov.co/archivos/resoluciones/Resol_689-2019.pdf
 SZH 1501: https://www.corpamag.gov.co/archivos/resoluciones/Resol_690-2019.pdf
 Link de descarga POMCA: https://www.corpamag.gov.co/index.php/es/proceso-pomcas/documentacion-pomcas</t>
  </si>
  <si>
    <t>Entrega de archivos shape.
 Consulta en la página</t>
  </si>
  <si>
    <t>Formulación y adopción del POMCA SZH 1501 - Producto: Informe técnico.</t>
  </si>
  <si>
    <t>Implementación de Proyectos Ambientales Escolares PRAE´s y Proyectos Ciudadanos de Educación Ambiental PROCEDA´s en alianza con entidades partícipes de estos procesos de acuerdo a los lineamientos legales.</t>
  </si>
  <si>
    <t>Actas de Reunión
Listados de Asistencia
Formulación de PRAE´s y PROCEDA´s
Informes Técnicos</t>
  </si>
  <si>
    <t>Propuesta en las reuniones CIDEA</t>
  </si>
  <si>
    <t>Actas de reunión</t>
  </si>
  <si>
    <t>Analisis de la normatividad relacionada con las zonas amortiguadoras para elaboración de un documento base para convocar a la mesa de trabajo
 POT de Santa Marta concertado ambientalmente mediante Resolución No. 4747 de octubre 25 de 2019, donde plantearon conectividades ecológicas, tanto continentales como marinas.</t>
  </si>
  <si>
    <t>Documento de trabajo
 Acto Administrativo</t>
  </si>
  <si>
    <t>Convocar a mesa de trabajo para generar insumos técnicos y jurídicos para abordar el proceso de elaboración de zona amortiguadora del PNN Tayrona
Producto: 
Informe Técnico (Mismo informe de 4A1)</t>
  </si>
  <si>
    <t>Analisis de la normatividad relacionada con las zonas amortiguadoras para elaboración de un documento base para convocar a la mesa de trabajo</t>
  </si>
  <si>
    <t>Documento de trabajo</t>
  </si>
  <si>
    <t>Se cuenta con el POMCA adoptado mediante Resolución de adopción 690 del 11 de marzo de 2019. Link de descarga: https://www.corpamag.gov.co/archivos/resoluciones/Resol_690-2019.pdf
 En el Plan de Acción Institucional 2020-2023 se incluyó la ejecución del POMCA mediante la actividad "4.1.4 Implementar Planes Operativos de los POMCA adoptados en el departamento"</t>
  </si>
  <si>
    <t>Documentos técnicos
 Plan de Acción Institucional 2020-2023</t>
  </si>
  <si>
    <t>Reunión Concertación ambiental del POT de Santa Marta mediante Acta de concertación y Resolución No. 4747 de octubre 25 de 2019.
 Requerimiento mediante oficios a los PBOT de Ciénaga, Aracataca y Fundación.</t>
  </si>
  <si>
    <t>Acto Administrativo
 Oficios de requerimientos</t>
  </si>
  <si>
    <t>La corporacion Autonoma regional del Magdalena a adelantado jornadas de sensibilizacion en materia de incendios forestates en la zona de influenncia de la T606 de 2015</t>
  </si>
  <si>
    <t>1. Informe de actividades
2.Listado de asistencia
3.Registro fotografico</t>
  </si>
  <si>
    <t>Corporacion Autonoma Regional del Magdalena a traves de a subdireccion de Educacion Ambiental ejecuto  Proyectos ciudadanos Ambientales PROCEDA encaminados impulsar viveros forestales como lo son:
-Zona Bananera denominado Generar prácticas ambientales adecuadas en los usuarios de la cuenca baja del río Sevilla por la conservación del  recurso hídrico en el municipio Zona Bananera, Magdalena, donde se beneficiaron de manera directa 19 miembros  de la  (JAC) y líderes sociales de la Zon; los cuales representan 10 JAC y de manera indirecta 60.941 habitantes del municipio.
-Santa Marta se desarrollo el PROCEDA oxigenandote Magdalena donde se beneficiaron de manera directa 550 personas y de manera indirecta 1300.</t>
  </si>
  <si>
    <t>1. Documento del Proyecto Formulado</t>
  </si>
  <si>
    <t>Se cuenta con el mapa de sectores vulnerables a incendios forestales en el Departamento del Magdalena. 
 Se formuló Propuesta Temática en el Marco de la Prevención, Mitigación y Contingencia de Incendios Forestales, la cual fue enviada a PNN.</t>
  </si>
  <si>
    <t>Mapa
 Documento técnico</t>
  </si>
  <si>
    <t xml:space="preserve">CORPAMAG en conjunto con la Policía de Carabineros y Metropolitana de Santa Marta adelantó operativos de control al tráfico ilegal de fauna y flora silvestre en diferentes puntos del área de influencia del Plan Maestro. Los operativos de control estuvieron reforzados con pancartas y material visual que permitió sensibilizar a los conductores sobre la protección de los recursos naturales, la importancia de las especies silvestre y las implicaciones legales si llegasen a cometer el ilícito de comercialización, tenencia o transporte de la diversidad biológica de Colombia. </t>
  </si>
  <si>
    <t>Concepto técnico sobre el tráfico de fauna y flora silvestre</t>
  </si>
  <si>
    <t xml:space="preserve">Se estuvo adelantando la revisión por parte de los abogados y técnicos de Parques Nacionales y Corpamag sobre el acta de conformación del comité CIFFAM. La reunión que se adelantó de manera virtual en consecuencia de las recomendaciones dispuestas desde presidencia para continuar con el trámite revisión y edición del acta. </t>
  </si>
  <si>
    <t>Listado de asistencia
Avance del Acta de Conformación del Comité CIFFAM</t>
  </si>
  <si>
    <t>CORPAMAG cuenta con centros de atención y valoración de fauna silvestre CAVFS que recibe animales las 24 horas del día provenientes de incautación o entregas voluntarias de la comunidad. Este centro cuenta con los espacios adecuados para la valoración y rehabilitación de animales silvestres a fin de decidir su disposición final (liberación, entrega a colecciones biológicas, destrucción de subproductos, entre otros).
CORPAMAG también cuenta con un centro para la atención y valoración de la fauna marina- CAVR Marino operado mediante convenio de asociación por el Acuario del rodadero, donde se realizar actividades de rescate o atención de fauna marina del área de influencia del Plan Maestro</t>
  </si>
  <si>
    <t>Contrato de Prestación de Sevicios No. 389 del 2019 
Contrato de Proveedor Exclusivo No. 486 del 2019</t>
  </si>
  <si>
    <t xml:space="preserve">CORPAMAG elaboró un informe donde se identificaron los diferentes puntos de extracción que se encuentran en el área de influencia del Plan Maestro. Dentro del informe se resaltan las especies que mayormente son extraídas y que contienen un alto valor comercial al ser especies que normalmente tienen como mascotas. </t>
  </si>
  <si>
    <t>Concepto técnico de los puntos, rutas y comercialización ilegal de fauna y flora silvestre.</t>
  </si>
  <si>
    <t xml:space="preserve">CORPAMAG elaboró un concepto técnico identificando las rutas de comercialización y transporte de fauna silvestre. Dicho informe contiene las especies que son afectadas por las actividades ilegales </t>
  </si>
  <si>
    <t xml:space="preserve">Corpamag adelantó en dos puntos del área de influencia del Plan Maestro operativos de Control al tráfico ilegal de fauna y flora silvestre. La dinámica de estos operativos consistió en fortalecer la apropiación del conocimiento de las especies silvestres de nuestro departamento que mayormente son traficadas y, sensibilizar sobre su importancia en los ecosistemas. De igual manera se dieron indicaciones sobre las repercusiones legales si son sorprendidos transportando, teniendo o comercializando fauna silvestre. </t>
  </si>
  <si>
    <t>Concepto técnico sobre operativos de control al tráfico ilegal de fauna silvestre</t>
  </si>
  <si>
    <t>Se sensibilizó mediante el uso de las redes sociales propias de CORPAMAG a la comunidad en general sobre los impactos al ecosistema al extraer fauna silvestre, la importancia de las especies silvestres en el mantenimiento de los bosques y oceános, asimismo como las sanciones administrativas y judiciales de cometer el ilícito de atentar contra la diversidad biológica.</t>
  </si>
  <si>
    <t>Concepto téncino</t>
  </si>
  <si>
    <t xml:space="preserve">Divulgación de imágenes alusivas a la conservación de la fauna silvestre mediante las plataformas digitales que cuenta CORPAMAG como son Instagram, Facebook o Twitter. 
Se realizo conversatorio virtual acerca de CONCIENCIA AMBIENTAL SOBRE LA RELACIÓN DEL TRÁFICO LIEGAL DE FAUNA SILVESTRE Y LAS ENFERMEDADES ZOONÓTICAS realizado el 25 de mayo de 2020 </t>
  </si>
  <si>
    <t>Informe técnico
Informe de actividad</t>
  </si>
  <si>
    <t xml:space="preserve">CORPAMAG en sus plataformas digitales adelantó diferentes campañas de sensibilaión con videos alusivos a los procesos de rescate y liberación de fauna silvestre. Estos vídeos e imágenes ejemplifican la importancia de la conservación de la fauna silvestre y sensibiliza a las comunidades para evitar su detrimento. </t>
  </si>
  <si>
    <t xml:space="preserve">El CAVFS se encuentra recibiendo fauna silvestre por entrega voluntarias de la comunidad o por decomisos adelantados por las fuerzas públicas. De igual manera, el CAVF-Marino se encuentra adelantando las labores de rehabilitación o atención de la fauna marina que presenta afectaciones ya sea por actividades de caza, varamientos o sucesos con redes de pesca. </t>
  </si>
  <si>
    <t>Debido a la pandemia que se esta presentando, ha sido dificil la convocatoria a miembros de estas comunidades, por lo que para esta actividad aun no se han desarrollado actividades pertinente, importante mencionar que tenemos presente el desarrollo de está actividad</t>
  </si>
  <si>
    <t xml:space="preserve">La Corporacion Autonoma regional del Magdalena a traves de la subdireccion de educacion ambiental desarrollo taller en el marco del programa de recuperacion y conservacion de tortugas marinas y asesoria organizacional para emprendimiento verde en Santa Marta vereda  Don Diego, corregimiento Guachaca el 30 de julio de 2020. </t>
  </si>
  <si>
    <t>1.Informe de actividad
2.Listado de asistencia
3.Registro fotografico</t>
  </si>
  <si>
    <t>CORPAMAG suscribió el 28 de diciembre de 2018 con Inversiones Marina Turística S.A. el contrato de prestación de servicios No. 318 de 2018 cuyo objeto corresponde a contratar el suministro de combustible como insumo para apoyar las inspecciones técnicas en zonas marinas en conjunto con funcionarios de Guardacostas. El suministro de combustible para el desarrollo de actividades de control y vigilancia en zona de ecosistemas estratégicos en la franja marino costera por parte de Guardacostas se realizó hasta el primer bimestre del 2020.</t>
  </si>
  <si>
    <t xml:space="preserve">Contrato No. 318 de 2018 - Desprendibles de suministro de combustible entregado a Guardacosta por parte de la Marina Turística S.A. </t>
  </si>
  <si>
    <t>Si bien no hay obligación para el semestre de reporte, es importante anotar que CORPAMAG dando continuidad a la generación de conocimiento que contribuya a la acción, celebró el Convenio Interadministrativo No. 181 de 2019 con el INVEMAR.  En el marco del Convenio No. 181 de 2019 se dio continuidad al monitoreo de basura marina y microplásticos realizando dos monitores en seis playas turísticas de Santa Marta (Rodadero, Concha, Grande, Blanca, Pozos Colorados y Bello horizonte) durante el segundo semestre de 2019. Los resultados de este proyecto fueron socializados el pasado junio de 2020 con diferentes entidades mediante el uso de plataforma virtual, lo anterior, tomando en consideración el estado de Emergencia Económica, Social y Ecológica declarado a nivel nacional.
Por otra parte, es importante anotar en el marco del Convenio Interadministrativo 211 de 2017 celebrado entre CORPAMAG e INVEMAR se realizó el diagnóstico del estado de contaminación por plásticos y microplásticos en aguas y sedimentos en seis playas de interés turístico y ambiental del departamento del Magdalena (playas el Muerto (PNNT), Neguanje, Taganga, Municipal, Los Cocos y Rodadero. Es de indicar que este informe fue previamente entregado.</t>
  </si>
  <si>
    <t>Informe Técnico Final del Convenio Interadministrativo No. 181 de 2019 . 
Pág. 32 - 37 
(Ver anexo 1C1)</t>
  </si>
  <si>
    <t>Se realizó seguimiento a los Planes de Gestión Integral de Residuos Sólidos PGIRS del los Municipios de Cienaga, Pueblo Viejo, Sitio Nuevo  y el Distrito de Santa Marta, tendiendo en cuenta las competencias  definidas en la Resolución 0754 de 2014, en cuanto a los componentes de aprovechamiento y disposicion final de los residuos sólidos y materiales provenentes de las construcciones y demoliciones.</t>
  </si>
  <si>
    <t>Municipio de Cienaga:  Oficio 0354 del 20 de febrero de  2020. Municipio de Pueblo Viejo: Oficio 0360 del 20 de febrero de 2020. Municipio de Sitio Nuevo: Oficio 0359 del 20 de febrero de 2020. Distrito de Santa Marta: Acta de visitas de seguimiento del 02 y 03 de marzo de 2020.</t>
  </si>
  <si>
    <t>Como se ha reportado en los semestres anteriores, corresponde a la ANLA realizar el seguimiento a los distribuidores de bolsas plasticas dentro del área de jurisdicción del plan maestro, en ateción a las competencias definidas en el marco normativo ambiental vigente.</t>
  </si>
  <si>
    <t>oficio de solicictud a la Camara de Comercio de Santa Marta</t>
  </si>
  <si>
    <t xml:space="preserve">La Corporacion Autonoma Regional del Magdalena  a traves de la Subdireccion de educacion Ambiental en los Municipios de Cienaga, Sitio Nuevo, Pueblo Viejo  se encuentra realizando actualizacion del  diagnostico educativo ambiental que permitira tener una linea base de las problematicas ambientales de estos municipios; donde se evidencie la principal relevancia en el manejo de los residuos solidos, y proceder a diseñar el plan de educacion ambiental desde el Comite tecnico Institucional de educacion ambiental (CIDEA) donde se comtemplaran las acciones claras para ejecutar con los diferentes instituciones y comunidad en general para contrarrestar dicha problematica. </t>
  </si>
  <si>
    <t>1.Plan de educacacion ambiental de Cienaga
2.Plan de educacacion ambienta de Sitio Nuevo
3.Plan de educacion ambiental de Pueblo Viejo</t>
  </si>
  <si>
    <t xml:space="preserve">En razón del estado actual de emergencia económica, social y ecológica declarado a nivel nacional, en este primer semestre del año 2020, no habia sido posible concretar el desarrollo de una jornada de recolección de residuos posconsumo. En el primer semestre, los lideres de los programas posconsumo  y los gestores ambientales no tenian autorizado los protocolos de bioseguridad para asegurar la recolección, transporte y disposicion final de los residuos posconsumo en el país, dicha autorización fue dada por las respectivas secretarias de salud sólo hasta el mes de junio de 2020.  A finales del mes de junio, se empezaron a desarrollar reuniones virtuales entre la autoridad ambiental y los programas posconsumo. se tiene programada realizar una jornada especial de recoleccion de envases de agroquimicos en agosto, que inlcuya los municipios de santa marta y ciénaga entre otros, dicha actividad se viene gestionando de manera articulada con la gobernación del Magdalena y el programa posconsumo que respalda la recolección de envases denominado Campo Limpio.  </t>
  </si>
  <si>
    <t>La obligación no ha sido posible cumplir, se espera concretar en el segundo semestre 2020, como soporte de la gestión que se ha podido adelantar estan los correos electronicos.</t>
  </si>
  <si>
    <t xml:space="preserve"> Apoyandonos en la plataforma de residuos peligrosos - RESPEL, se ha podido avanzar en la inscripcion de nuevos usuarios y en verificar el reporte de  gestion de 120 establecimientos, que actualmente se encuentran en proceso de revision y validación.  La transmision de la información será realizada en el segundo semestre de ester año ante el IDEAM como establece el marco normativo (31 agosto de cada año). Con respecto al REGISTRO UNICO AMBIENTAL -RUA,  las empresas que reportaron información en su capitulo 8B sobre residuos peligrosos, la información fue revisada, validada  y transmitida al IDEAM.  En lo que compete a la plataforma de pcbs-bifenilos policlorados  a corte del 30 de junio, reportaron información alrededor de 20 establecimientos que disponen de equipos eléctricos, información que esta en proceso de revisión, validación y que será transmitida ante el IDEAM en el segundo semestre como establece el marco normativo.  Cabe mencionar que previamente al reporte realizado por los usuarios, se enviaron correos electrónicos corporativos a los usuarios que hacen parte de las plataformas de respel, pcb y rua,  recordando los plazos para realizar el reporte de gestión de los residuos peligrosos dentro del marco normativo, ademas, se enviaron correos hacia los usuarios como via rapida, solicitando ajustar  datos atipicos e inconsistentes presentados entre los meses de marzo, abril ,mayo y junio del 2020. En razón del estado actual de emergencia económica, social y ecológica declarado a nivel nacional, no fue posible adelantar visitas tecnicas presenciales de seguimiento a establecimientos generadores de residuos peligrosos.</t>
  </si>
  <si>
    <t>correos corporativos, plataforma de respel, pcb y rua</t>
  </si>
  <si>
    <t>CORPAMAG celebró el Convenio Interadministrativo No. 181 de 2019 con el INVEMAR. Las actividades enmarcadas dentro del convenio finalizaron durante el primer semestre de 2020, realizando la socialización de los resultados el pasado mes de junio de 2020 con diferentes entidades mediante el uso de plataforma virtual. Lo anterior tomando en consideración el estado de Emergencia Económica, Social y Ecológica declarado a nivel nacional.</t>
  </si>
  <si>
    <t>Informe Técnico Final del Convenio Interadministrativo No. 181 de 2019 . 
Pág. 18 - 32 
(Ver anexo 1C1)</t>
  </si>
  <si>
    <t>- DISTRITO DE SANTA MARTA: Mediante oficio No. 1700-12.01-0789 del 12 de marzo de 2020, nuevamente se le requiere a la Alcaldía de Santa Marta la presentación del PSMV con los ajustes solicitados. A la fecha no se ha entregado para evaluación.
- CIENAGA:  Se encuentra en evaluación el PSMV presentado por Operadores de Servicios de La Sierra S.A.S. E.S.P.
- SITIO NUEVO: A través de oficio de requerimiento No. 1700-12.01-1411 del 08 de julio de 2020, se solicitó informe de avance de las obras proyectadas, tanto en el permiso de vertimientos otorgado mediante Resolución 4504 del 29/12/2017, como en el PSMV aprobado en Resolución 1849 del 11/10/2010.
- PUEBLO VIEJO: En trámite proceso sancionatorio.</t>
  </si>
  <si>
    <t>- Oficio No. 1700-12.01-0789 del 12 de marzo de 2020 - Santa Marta 
- Oficio de requerimiento No. 1700-12.01-1411 del 08 de julio de 2020 - Sitio Nuevo</t>
  </si>
  <si>
    <t>Jornadas de Sensibilización presencial y virtual en diferentes zonas de la región con el objetivo de generar espacios de reflexión e impulsar iniciativas futuras de conservación del recurso.</t>
  </si>
  <si>
    <t>Actas de reunión
Listados de Asistencia
Informes de Actividades</t>
  </si>
  <si>
    <t>Como consecuencia del estado actual de Emergencia Económica, Social y Ecológica declarado a nivel Nacional, en este primer semestre del año 2020, no se reportan seguimientos a permsios de vertimientos de aguas residuales domésticas e industriales en los municipios de influecia del PMPNNT</t>
  </si>
  <si>
    <t>Como consecuencia del estado actual de Emergencia Económica, Social y Ecológica declarado a nivel Nacional, en este primer semestre del año 2020, no se reportan acciones de seguimiento al cumplimiento de los objetivos de calidad propuestos para cada una de las cuencasy cuerpos de agua costeros, se proyecta para el segundo semestre del año 2020 la contratacion del laboratorio acreditado por el IDEAM para prestacion de servicios de monitoreo de las corrientes hidricas que cuentan con objetivos de calidad en la jurisdiccion de CORPAMAG.</t>
  </si>
  <si>
    <t>Se encuentra en etapa precontractual(elaboracion de estudios previos) para contratacion de laboratorio acreditado por el IDEAM.</t>
  </si>
  <si>
    <t>En el primer semestre del año 2020, en el marco de las acciones encaminadas a la legalización de vertimientos en los municipios de influencia del PMPNNT, CORPAMAG ha otorgado permisos de vertimientos a los siguientes usuarios:
1. Organización TERPEL S.A. - Estación de Servicio Terpel Palermo, Sitio Nuevo
2. Sociedad Jardín Memorial La Esperanza S.A.S. - Cementerio ubicado en el corregimiento de Bonda, Distrito de Santa Marta
3. OPERADORES DE LA SIERRA S.A.S. E.S.P. - Sistema de Alcantarillado del municipio de Ciénaga
4. Policía Nacional - Proyecto de Construcción y Dotación del Comando de Policía Metropolitana de Santa Marta y Departamento de Polícia del Magdalena.</t>
  </si>
  <si>
    <r>
      <t xml:space="preserve">Las Resoluciones aquí relacionadas, pueden ser consultadas en la página web de CORPAMAG: </t>
    </r>
    <r>
      <rPr>
        <i/>
        <sz val="11"/>
        <rFont val="Arial"/>
        <family val="2"/>
      </rPr>
      <t>www.corpamag.gov.co</t>
    </r>
    <r>
      <rPr>
        <sz val="11"/>
        <color theme="1"/>
        <rFont val="Arial"/>
        <family val="2"/>
      </rPr>
      <t xml:space="preserve">, en la opción </t>
    </r>
    <r>
      <rPr>
        <i/>
        <sz val="11"/>
        <rFont val="Arial"/>
        <family val="2"/>
      </rPr>
      <t xml:space="preserve">Normatividad – Resoluciones:
</t>
    </r>
    <r>
      <rPr>
        <sz val="11"/>
        <color theme="1"/>
        <rFont val="Arial"/>
        <family val="2"/>
      </rPr>
      <t xml:space="preserve">
1. Resolución 0937 de 2020-06-01 - Organización TERPEL S.A. - Estación de Servicio Terpel Palermo, Sitio Nuevo
2. Resolución 0911 de 2020-05-11 - Sociedad Jardín Memorial La Esperanza S.A.S. - Cementerio ubicado en el corregimiento de Bonda, Distrito de Santa Marta
3. Resolución 169 de 2020-01-31 - OPERADORES DE LA SIERRA S.A.S. E.S.P. - Sistema de Alcantarillado del municipio de Ciénaga
4. Resolución 0175 de 2020-01-31 - Policía Nacional - Proyecto de Construcción y Dotación del Comando de Policía Metropolitana de Santa Marta y Departamento de Polícia del Magdalena.</t>
    </r>
  </si>
  <si>
    <t>- SANTA MARTA: Es menester indicar que la ESSMAR (titular de la Licencia) no ha presentado a la fecha los Informes de Cumplmiento Ambiental correspondientes; sin embargo, esta Autoridad Ambiental a pesar de la emergencia sanitaria declarada por el gobierno nacional a traves del Decreto  418 del 18 de marzo del presente año, le requerió el cumplimiento de las obligaciones consagradas en dicha Licencia. Vale la pena precisar que se tiene agendada visita tecnica para el segundo semestre del 2020.
- CIENAGA:  Se realizó seguimiento el día 10 de julio de 2020, a la empresa Operadores de Servicios de La Sierra SAS ESP, emitiendose requermieto con relación al mantenimiento de las lagunas y sus alrededores
- SITIO NUEVO: A través de oficio de requerimiento No. 1700-12.01-1411 del 08 de julio de 2020, se solicitó informe de avance de las obras proyectadas, tanto en el permiso de vertimientos otorgado mediante Resolución 4504 del 29/12/2017, como en el PSMV aprobado en Resolución 1849 del 11/10/2010.
- PUEBLO VIEJO: En trámite proceso sancionatorio.</t>
  </si>
  <si>
    <t xml:space="preserve">Seguimiento a municipios que cuentan con Lagunas de Oxidación:
- CIENAGA:  Se realizó seguimiento el día 10 de julio de 2020, a la empresa Operadores de Servicios de La Sierra SAS ESP, emitiendose requermieto con relación al mantenimiento de las lagunas y sus alrededores
- SITIO NUEVO: A través de oficio de requerimiento No. 1700-12.01-1411 del 08 de julio de 2020, se solicitó informe de avance de las obras proyectadas, tanto en el permiso de vertimientos otorgado mediante Resolución 4504 del 29/12/2017, como en el PSMV aprobado en Resolución 1849 del 11/10/2010.
</t>
  </si>
  <si>
    <t>- Acta de visita de fecha 10 de julio de 2020 - seguimiento a Operadores de Servicios de La Sierra SAS ESP
-Oficio de requerimiento No. 1700-12.01-1411 del 08 de julio de 2020 - Sitio Nuevo</t>
  </si>
  <si>
    <t>Se encuentra en curso el proceso sancionatorio iniciado contra el MUNICIPIO DE PUEBLO VIEJO, por no tener  PSMV aprobado ni contar con Permiso de Vertimientos.</t>
  </si>
  <si>
    <t>Es menester indicar que la ESSMAR (titular de la Licencia) no ha presentado a la fecha los Informes de Cumplmiento Ambiental correspondientes; sin embargo, esta Autoridad Ambiental a pesar de la emergencia sanitaria declarada por el gobierno nacional a traves del Decreto 418 del 18 de marzo del presente año,le requerio el cumplimiento de las obligaciones consagradas en dicha Licencia. Vale la pena precisar que se tiene agendada visita tecnica para el segundo semestre 2020.</t>
  </si>
  <si>
    <t xml:space="preserve">Es menester indicar que la ESSMAR (titular de la Licencia) no ha presentado a la fecha los Informes de Cumplmiento Ambiental correspondientes; sin embargo, esta Autoridad Ambiental a pesar de la emergencia sanitaria declarada por el gobierno nacional a traves del Decreto 418 del 18 de marzo del presente año,le requerio el cumplimiento de las obligaciones consagradas en dicha Licencia. Vale la pena precisar que se tiene agendada visita tecnica para el segundo semestre del 2020. </t>
  </si>
  <si>
    <t>Como consecuencia del estado actual de Emergencia Económica, Social y Ecológica declarado a nivel Nacional, en este primer semestre del año 2020, no se reportan seguimientos a permsios de vertimientos con actividades agropecuarias y/o industriales en los municipios de influecia del PMPNNT. Para el segundo semestre del año se proyecta contratacion con laboratorio acereditado por el IDEAM, para adelantar actividades de monitoreo y control de vertimientos al recurso hidrico.</t>
  </si>
  <si>
    <t>Se encuentra en proceso precontractual (elaboracion de estudios previos) para laboratorio acreditado por el IDEAM, para prestacion de servicios de toma de muestras y analisis de laboratorios a vertimientos y cuerpos de aguas receptores.</t>
  </si>
  <si>
    <t>Talleres y Jornadas de conscientización del buen uso de las cuencas y rondas hídricas de la región así como el desarrollo de actividades económicas de forma sostenible con éstas.</t>
  </si>
  <si>
    <t xml:space="preserve">Informes de Actividades
</t>
  </si>
  <si>
    <t>Ejecución del POMCA SZH 1501</t>
  </si>
  <si>
    <t>Se cuenta con el POMCA adoptado mediante Resolución de adopción 690 del 11 de marzo de 2019.
 Link de descarga: https://www.corpamag.gov.co/archivos/resoluciones/Resol_690-2019.pdf
 En el Plan de Acción Institucional 2020-2023 se incluyó la ejecución del POMCA mediante la actividad "4.1.4 Implementar Planes Operativos de los POMCA adoptados en el departamento".</t>
  </si>
  <si>
    <t>Documentos técnicos
 Plan de Acción Institucional 2020-2023
 Página web</t>
  </si>
  <si>
    <t>Formulación y adopción del POMCA SZH 1502, Iniciar la formulación del PORH y Reglamentación de corrientes en el sector MODIFICACION alcance del Producto, según Mesa Jurídica 6 marzo 2020: Formulación y adopción del POMCA SZH 1502, Iniciar la formulación del PORH o Reglamentación de corrientes en el sector</t>
  </si>
  <si>
    <t>Ejecución del POMCA SZH 1502, ejecución del PORH</t>
  </si>
  <si>
    <t>Documento Técnico</t>
  </si>
  <si>
    <t xml:space="preserve">Durante el periodo del primer  semestre del año 2020, se alcanzaron  a realizar aforos  de las afluentes que se encuentran en el area de influencia del Plan Maestro de la siguiente manera: 1.- Aforo rìo Piedras - 11/02/2020  =  625 lps.      Sitio aforo: SNSM, Vereda Transjordania, sector bocatoma acueducto Sta Mta. 2.- Aforo rìo Manzanares - 13/02/2020  =  345 lps.   Sitio aforo: SNSM, Vereda "Paso del Mango", sector bocatoma acueducto Sta Mta. 3.- Aforo rìo Gaira - 13/02/2020  =  473 lps.   Sitio aforo:  SNSM-Minca, Vereda La Cabaña, aguas arriba de  bocatoma acueducto Sta Mta. 4.-Aforo rìo Còrdoba - 14/02/2020  =  1310 lps.   Sitio aforo: SNSM, sector bocatoma acueducto Ciènaga y 5.- Aforo rìo Toribio - 14/02/2020  =  455  lps.   Sitio aforo: Sector bocatoma canal Nirvana. . NOTA: Se deja constancia que se realiza solo este  reporte teniendo en cuenta que durante el periodo 2020-I  mediante Resolución 385/2020  el Ministerio de  Salud y Protección Social declaró el estado de emergencia sanitaria por causa del Coronavirus COVID-19 en todo el territorio nacional hasta el 30 de mayo de 2020 siendo prorrogada hasta el día 31 de agosto del presente año y todas las directrices y restricciones fueron acogidas por la Corporacion a travès de la Resolución No. 883 de Abril 14 de 2020 </t>
  </si>
  <si>
    <t xml:space="preserve">- Formatos hoja de calculo de aforo </t>
  </si>
  <si>
    <t>Realizar regulaciones en concesiones de agua en las cuencas del área de influencia del Plan Maestro MODIFICACION alcance del Producto, según Mesa Jurídica 6 marzo 2020: Realizar seguimiento en concesiones de agua en las cuencas del área de influencia del Plan Maestro</t>
  </si>
  <si>
    <t xml:space="preserve">Durante el periodo o epoca de estiaje que se registró en periodo I-2020 no se realizaron  regulaciones a las distintas corrientes de los afluentes que se encuentran en el area de influencia del Plan Maestro NOTA: Se deja constancia que se realiza este reporte teniendo en cuenta que durante el periodo 2020-I  mediante Resolución 385/2020  el Ministerio de  Salud y Protección Social declaró el estado de emergencia sanitaria por causa del Coronavirus COVID-19 en todo el territorio nacional hasta el 30 de mayo de 2020 siendo prorrogada hasta el día 31 de agosto del presente año y todas las directrices y restricciones fueron acogidas por la Corporacion a travès de la Resolución No. 883 de Abril 14 de 2020 </t>
  </si>
  <si>
    <t>Incluir progranas, actividades enfocadas en la gestion y manejo integral del recurso hídrico en los instrumentos de planificacion de las entidades</t>
  </si>
  <si>
    <t>Documentos técnicos
PLan de Acción Institucional 2020-2023</t>
  </si>
  <si>
    <t>Acta de reunión
 Memoria del taller</t>
  </si>
  <si>
    <t>Plan de Acción Institucional 2020-2023</t>
  </si>
  <si>
    <t>Los instrumentos de planificación se encuentran en proceso de adopción para el PORH.
 Los POMCA se encuentran adoptados.
 POMIUAC Vertiente Norte, se encuentra formulado y aprobado por comisión conjunta, en proceso la consulta previa con los indígenas.</t>
  </si>
  <si>
    <t>Documentos Técnicos
 Resolución de Adopción</t>
  </si>
  <si>
    <t>Documento de determinantes ambientales del Departamento del Magdalena.</t>
  </si>
  <si>
    <t>En revisión el documento Acuerdo de Resolución para la adopción de las Determinantes Ambientales.</t>
  </si>
  <si>
    <t>Evaluacion de los Informes de cumplimiento ambiental - ICA 31</t>
  </si>
  <si>
    <t>Concepto Tecnico suscrito 16 de Junio de 2020, en donde se evidencia que PALERMO SOCIEDAD PORTUARIA S.A.S., ha venido dandole cumplimiento a las obligaciones impuestas en la Licencia Ambiental otorgada.</t>
  </si>
  <si>
    <t>Operación y mantenimiento de las estaciones de monitoreo del Sistema de Vigilancia de la calidad del aire - SVCA</t>
  </si>
  <si>
    <r>
      <t xml:space="preserve">Informes mensuales de resultados del Sistema de Vigilancia de la Calidad del Aire - SVCA cargados en </t>
    </r>
    <r>
      <rPr>
        <u/>
        <sz val="11"/>
        <color rgb="FF1155CC"/>
        <rFont val="Arial"/>
        <family val="2"/>
      </rPr>
      <t>www.sisaire.gov.co</t>
    </r>
    <r>
      <rPr>
        <sz val="11"/>
        <color theme="1"/>
        <rFont val="Arial"/>
        <family val="2"/>
      </rPr>
      <t xml:space="preserve"> y </t>
    </r>
    <r>
      <rPr>
        <u/>
        <sz val="11"/>
        <color rgb="FF1155CC"/>
        <rFont val="Arial"/>
        <family val="2"/>
      </rPr>
      <t>www.corpamag.gov.co</t>
    </r>
  </si>
  <si>
    <t xml:space="preserve">Dos reuniones virtuales ANLA-CORPAMAG </t>
  </si>
  <si>
    <t>Listados de asistencia</t>
  </si>
  <si>
    <t xml:space="preserve">Actualización de la información generada por el Sistema de Vigilancia de la Calidad del Aire - SVCA  de Corpamag en la nueva plataforma de SISAIRE, implementada en el primer semestre de 2020. </t>
  </si>
  <si>
    <r>
      <t xml:space="preserve">Información actualizada en </t>
    </r>
    <r>
      <rPr>
        <u/>
        <sz val="11"/>
        <color rgb="FF1155CC"/>
        <rFont val="Arial"/>
        <family val="2"/>
      </rPr>
      <t>www.sisaire.gov.co</t>
    </r>
  </si>
  <si>
    <t>La Corporacion Autonoma Regional del Magdalena  a traves de la Subdireccion de educacion Ambiental realiza seguimiento a los CIDEAs constituidos en los Municipios  Cienaga, Sitio Nuevo en los cuales se realiza enfasis acerca de la importancia de la conservacion de las areas protegidas</t>
  </si>
  <si>
    <t>Actas de seguimiento
Acuerdo de conformacion de los CIDEAS</t>
  </si>
  <si>
    <t>Implementar la política nacional relacionada con la sostenibilidad ambiental como eje fundamental para la toma de decisiones en el manejo del territorio.</t>
  </si>
  <si>
    <t>Implementación e impulso de Proyecto Ambiental Escolar para contribuir a la reforestación, recuperación de flora, fauna y fuentes hídricas en la región.</t>
  </si>
  <si>
    <t>Informes de Actividades
Documento Proyecto Ambiental Escolar</t>
  </si>
  <si>
    <t xml:space="preserve">
POMIUAC Vertiente Norte, se encuentra formulado y aprobado por comisión conjunta, en proceso la consulta previa con los indígenas.</t>
  </si>
  <si>
    <t>Se cuenta con caracterización de pastos y corales marinos para la zona de Taganga, Pozos Colorados, Bahía Blanca e Inka Inka.
 Se cuenta con la onificación ambiental de la Unidad Ambiental Costera vertiente norte Sierra Nevada de Santa Marta y río Magdalena complejo canal del Dique sistema lagunar de la ciénaga grande de Santa Marta, aprobados por Comisión Conjunta</t>
  </si>
  <si>
    <t>Documentos técnicos</t>
  </si>
  <si>
    <t>Teniendo en cuenta la pandemia por COVID-19 y las restricciones de desplazamiento impuestas por el Gobierno Nacional, se avanzará en el segundo semestre de la vigencia 2020.</t>
  </si>
  <si>
    <t>Se avanzará en el segundo semestre de la vigencia 2020</t>
  </si>
  <si>
    <t xml:space="preserve">Se suscribió un memorando de entendimiento entre Riqueza Natural y CORPOGUAJIRA. Durante el segundo semestre de la vigencia 2020 se avanzará en la elaboración de la línea base del bosque seco tropical en jurisdicción de La Guajira, priorizando el municipio de Dibulla, Riohacha y Manaure. Dicho estudio incluirá el diagnostico de las áreas perturbadas y/o intervenidas de bosque seco con su respectiva cartografía. </t>
  </si>
  <si>
    <t>Memorando de entendimiento</t>
  </si>
  <si>
    <t>Se avanzará en el segundo semestre de la vigencia 2020.</t>
  </si>
  <si>
    <t>Durante el primer semestre de la vigencia 2020 se desarrolla el proyecto “RECUPERACION DE ECOSISTEMAS CON LA ESPECIE PROMISORIA PALMA AMARGA (Sabal mouritiriformis) EN LOS MUNICIPIOS DE DIBULLA Y URUMITA DEPARTAMENTO DE LA GUAJIRA con código BPIN 201932180000002”. En Dibulla el proceso se lleva en la vereda Las Marías, sector El Mamey. Se benefician 60 familias. A través de este proyecto se conformará una asociación de campesinos, el registro de la plantación ante el ICA y la vinculación al programa de negocios verdes.</t>
  </si>
  <si>
    <t>Contrato No. 003 de 2020</t>
  </si>
  <si>
    <t>Pomca del NSS Rio Palomino, priorizado para su formulación en las Metas del Plan de Acción de La Corporación.</t>
  </si>
  <si>
    <t>Plan de Acción de Corpoguajira 2020 – 2023 Proyecto Planificación, Ordenamiento e Información Ambiental TerritorialActividad “Formulación y ajuste de los POMCAS de las subzonas hidrográficas y niveles subsiguientes y Planes de Manejo de Microcuencas (PMM)”</t>
  </si>
  <si>
    <t>No se han adelantado acciones para esta actividad, en la medida que se formulen los documentos de Planificación se integrara lo dispuesto en el Plan Tayrona.</t>
  </si>
  <si>
    <t>No aplica</t>
  </si>
  <si>
    <t>Se formuló el Plan de Acción ante los impactos de la temporada seca 2020, con las acciones y actividades realizadas por la Corporación.</t>
  </si>
  <si>
    <t>Documento que se encuentra en la página de Corpoguajira, “Temporada Seca y probabilidad Fenómeno del niño”</t>
  </si>
  <si>
    <t>A través del vivero propiedad de CORPOGUAJIRA ubicado en el sector de Jerez (Dibulla) se ha autorizado la entrega de 1700 individuos de especies forestales nativas para apoyar procesos de restauración en la zona. Se espera que una vez se restablezcan las actividades normales a causa del COVID se pueda avanzar en la entrega y siembra de los individuos restantes.</t>
  </si>
  <si>
    <t>Oficios de respuesta a solicitudes de entrega de árboles</t>
  </si>
  <si>
    <t>Proyecto de determinación de zonas susceptibles a incendios forestales en el área de estudio</t>
  </si>
  <si>
    <t>Se identificaron zonas Vulnerables a partir de la información entregada por el Pomca del Rio Ancho y otros directos al Caribe Fase de Diagnostico.. Con la Formulación del pomca del rio palomino se completaran las áreas en la guyajira</t>
  </si>
  <si>
    <t>Fase de Diagnostico del Pomca del rio Ancho y otros directos al caribe aprobada por CORPOGUAJIRA.</t>
  </si>
  <si>
    <t>Durante el primer semestre Se realizaron 50 Operativos en conjunto con la Policía Nacional ( Dibulla 7, Riohacha 43, Uribia 5, Villanueva 1.
 Como producto de estos operativos se decomisaron 79 animales:
 Aves: 38
 Primates: 7
 Reptiles: 10
 Pequeños mamíferos: 16
 Tortugas dulceacuícolas: 1
 Tortugas Marinas: 4
 Tortugas Terrestres: 3</t>
  </si>
  <si>
    <t>Base de datos de decomisos, se cuenta con base de datos 2003-2020, la cual se reporta al MADS.</t>
  </si>
  <si>
    <t>Se elaboró un documento para ajustes del protocolo de manejo de fauna silvestre incautada por tráfico ilegal, restaurada o entregada voluntariamente. Actualmente se encuentra en trámite para su aprobación e inclusión al Sistema Integrado de Gestión.</t>
  </si>
  <si>
    <t>Protocolo elaborado</t>
  </si>
  <si>
    <t>Durante el primer semestre de 2020 se continuo con la visitas a sitios reportados por quejas Ambientales y en el estudios Caracterización de unidades productivas mineras informales en los municipios de Riohacha, Maicao, Dibulla, , Manaure, Hatonuevo, Fonseca, San Juan del Cesar, Villanueva y Uribia – Minas- Corpoguajira.</t>
  </si>
  <si>
    <t>Se adjunta base de datos de sitios visitados y Estudio</t>
  </si>
  <si>
    <t>Se elaboró mapa de ubicación de los sitios reportados con minería ilegal y que están en la base de datos .</t>
  </si>
  <si>
    <t>Se Adjunta Informes de atención de quejas, Shape file de sitios con minería Ilegal y mapas temático de ubicación</t>
  </si>
  <si>
    <t>Dentro del Plan de Acción 2020-2023l se programó Las Actividades :
 · Ejercer gobernanza territorial a través de Puestos interinstitucionales de control y vigilancia forestal.
 · Realizar operativos interinstitucionales en contra del tráfico ilegal de flora y fauna.
 Estas actividades no se han realizado por las limitaciones existentes por presencia del COVID.</t>
  </si>
  <si>
    <t>Se Anexa Plan de Acción de la Subdirección de Autoridad Ambiental.2020-2023</t>
  </si>
  <si>
    <t>Se espera avanzar en el segundo semestre de la vigencia 2020</t>
  </si>
  <si>
    <t>Diseño e implementación de la estrategia de prevención de incendios forestales en los sectores productivos .(agropecuario y Turístico)</t>
  </si>
  <si>
    <t>Planeación y diseño de la estrtaegia</t>
  </si>
  <si>
    <t>Diseño e implementación del programa de formación de normas técnicas sectoriales de sostenibilidad turistíca</t>
  </si>
  <si>
    <t>Planeación y Ddseño de una estrategia</t>
  </si>
  <si>
    <t>A partir de la ejecución del contrato No. 008 de 2020, durante el primer semestre de a vigencia 2020 se han atendido un total de 392 especies ingresadas al CAVFS por entrega voluntaria o decomiso por parte de la Policía Ambiental. Se realizó liberación de 334.</t>
  </si>
  <si>
    <t>Informe elaborado</t>
  </si>
  <si>
    <t>Se tiene convocada reunión para la Conformación del CIFA el día 4 de agosto de 2020.</t>
  </si>
  <si>
    <t>Convocatoria de reunión</t>
  </si>
  <si>
    <t>Se envió comunicación radicada con No. SAL-800 de 12/03/2020, dirigida a la Dra. Sindy Cotes Varela, Secretaria de Desarrollo del municipio de Dibulla, en la cual se solicitó información sobre la práctica de actividades de buceo y careteo en los sectores de Mingueo y Palomino (Dibulla) o en algún otro sector del municipio, y sobre las zonas específicas para realizarlas, así como otra información pertinente. Hasta el momento no se ha recibido respuesta al particular.</t>
  </si>
  <si>
    <t>Se anexa la comunicación de CORPOGUAJIRA radicada con No. SAL-800 de 12/03/2020</t>
  </si>
  <si>
    <t>De igual manera se está trabajando en la conformación de La RED de Fauna del Departamento de La Guajira</t>
  </si>
  <si>
    <t>Formulario de inscripción.
 Listado de operadores turísticos
 Diseño de la estrategia de los requisitos ambientales de la norma técnica Sectorial de turismo sostenible</t>
  </si>
  <si>
    <t>En conjunto con la Subdirección de Autoridad Ambiental se realizaron visitas de evaluación, control y monitoreo a ocupaciones con estructuras construidas en zonas costeras con ecosistemas de playa en enramadas de Dibulla y Hoteles de Mamavita, municipio de Dibulla, y se generaron los Informes Técnicos pertinentes para la elaboración de los pronunciamientos oficiales de la entidad, los cuales están debidamente firmados por los Profesionales que realizaron las visitas, y se encuentran en proceso de radicación en la ventanilla de correspondencia de la entidad.</t>
  </si>
  <si>
    <t>Dos (2) Informes Técnicos de los Profesionales que practicaron las visitas, debidamente firmados.</t>
  </si>
  <si>
    <t>Se adelantaron 2 jornadas de limpieza en el rio Cañas en el corregimiento de Mingueo con la participación de la comunidad</t>
  </si>
  <si>
    <t>Informe 
 Listado de Asistencia
 Fotos
 Publicaciones en Redes sociales</t>
  </si>
  <si>
    <t>Se adelanta el diseño y formulación de un PROCEDA para manejo de residuos sólidos, seguridad vial y gestión ambiental urbana en el corregimiento de Mingueo y en zonas aledañas a la vía para aumentar seguridad vial, con participación de Puerto Brisa y el Cidea municipal, así como otro con El Cerrejón. El objeto del Proyecto.</t>
  </si>
  <si>
    <t>1- Acta de reunión 
 2- Documento para Consolidación de alianza SENA- Corpoguajira- Alcaldiia Dibulla y programa de formación para fortalecimiento de competencias y habilidades de los recicladores de oficio en Dibulla para fortalecer el programa de inclusión de recicladores del PGIRS
 3- Foto de reunión virtual</t>
  </si>
  <si>
    <t>Se aclara que el documento Plan de Manejo Ambiental de la concesión, no aplica en el departamento de La Guajira. 
Se realizó seguimiento a la estación de peaje Ebanal donde se acopian los residuos recolectados en la vía nacional del tramo Dibulla y al contratista de las obras de la vía Construcciones El Condor. Se presenta informe explicativo de la gestión realizada por la Concesión SM-P, en el tramo vial Dibulla.</t>
  </si>
  <si>
    <t>Se adjuntan 3 informes técnicos.</t>
  </si>
  <si>
    <t>Se ha realizado seguimiento ambiental a los siguientes generadores de RESPEL ubicados en el municipio de Dibulla: 
 Promigas Estación Palomino
 EDS El Bosque
 EDS Los Dos José
 EDS El Zafiro
 EDS El Papi &amp; Cia
 EDS La Macuira 
 EDS La Tropicana 
 EDS Sinahi
 Agregados Rio Negro</t>
  </si>
  <si>
    <t>Se adjuntan 9 informes referenciados.</t>
  </si>
  <si>
    <t>Se ha realizado seguimiento a vertimientos generados por el municipio de Dibulla y sus corregimientos.
 PSMV del corregimiento de Palomino
 Manejo de Aguas Residuales del municipio de Dibulla y La Punta de Los Remedios.
 Manejo de Aguas Residuales de los corregimientos de Mingueo y Rio Ancho.</t>
  </si>
  <si>
    <t>Se presentan 3 Informes técnicos</t>
  </si>
  <si>
    <t>Se realizó seguimiento ambiental a la bananera Agricola Traveceda y Tamara, ubicada en jurisdicción el municipio de Dibulla.</t>
  </si>
  <si>
    <t>Se adjunta Informe técnico de seguimiento.</t>
  </si>
  <si>
    <t>Se realizó seguimiento al PSMV del corregimiento de Palomino y manejo de aguas residuales del municipio de Dibulla y demás corregimientos.</t>
  </si>
  <si>
    <t>Se presentan 3 Informes técnicos de seguimiento ambienta.</t>
  </si>
  <si>
    <t>No se ha logrado realizar seguimiento a permisos de vertimientos, debido a que las empresas tienen restricciones de ingreso por Covid-19. La empresa que genera vertimiento al mar (Gecelca S.A.) solo permite ingreso a personas o funcionarios con prueba de Covid-19.</t>
  </si>
  <si>
    <t>No se reporta información</t>
  </si>
  <si>
    <t>Se realizó seguimiento al sistema de tratamiento y vertimientos del municipio de Dibulla y corregimientos.</t>
  </si>
  <si>
    <t>Se adjuntan 3 informes técnicos de seguimiento ambiental.</t>
  </si>
  <si>
    <t>Elaboración de Informe seguimiento calidad hídrica, en Dibulla - La Guajira</t>
  </si>
  <si>
    <t>Informe Primer Semestre 2020</t>
  </si>
  <si>
    <t>Se realizó seguimiento al PSMV de Palomino y control al sistema de tratamiento de aguas residuales del municipio de Dibulla y corregimientos.</t>
  </si>
  <si>
    <t>Jornada de limpieza, organizada por la comunidad y por diferentes entidades públicas y privadas, con el fin de erradicar puntos de contaminación y sensibilizar a la población que reside en la zona, con recorrido por parte de funcionarios de las diferentes entidades públicas presentes, sobre el sendero al río Cañas, que presenta puntos contaminados por residuos sólidos, árboles talados por aprovechamiento maderable y explotación de material pétreo sin control, para realizar gestiones y ejecutar acciones que den correctivo de estas situaciones que atentan contra la protección del recurso hídrico, de la biodiversidad de los ecosistemas y de los recursos naturales propios de la zona.</t>
  </si>
  <si>
    <t>Informe 
 Fotos 
 Lista de asistencia.</t>
  </si>
  <si>
    <t>En el primer semestre del año en curso, se han adelantado monitoreos de los caudales de la cuenca del río Jerez y Tapias en jurisdicción del municipio de Dibulla, departamento de La Guajira. Se tienen reporte de resultados</t>
  </si>
  <si>
    <t>Memorando INT-761 del 02/03/2020- Informe técnico monitoreo de caudales río Tapias
 Memorando INT-922 del 12/03/2020-Informe técnico monitoreo de caudales río Jerez</t>
  </si>
  <si>
    <t>Se realizó seguimiento a concesión de aguas superficiales otorgadas al municipio de Dibulla y corregimientos.</t>
  </si>
  <si>
    <t>Se adjuntan 4 informes técnicos de seguimiento ambiental.</t>
  </si>
  <si>
    <t>Se formuló la Estrategia de Educación, Participación y Cultura Ambiental, para fomentar la gobernanza y cultura del agua en el sector agroindustrial en el departamento de La Guajira.  Entre las acciones a desarrollar para mitigar las problemáticas relacionadas por el conflicto del agua, se diseñó una caja de herramientas digitales pedagógicas para el desarrollo de los talleres basadas en la Guía Metodológica para el diseño e implementación de procesos de prevención y transformación de conflictos por el agua, elaborada por el MADS.</t>
  </si>
  <si>
    <t>Se avanzará en e segundo semestre de la vigencia 2020</t>
  </si>
  <si>
    <t>No se han adelantado acciones para esta actividad, en la medida que se formulen los documentos de Planificación se integrara lo dispuesto en el Plan Tayrona</t>
  </si>
  <si>
    <t>Pendiente</t>
  </si>
  <si>
    <t>Actualización de las Determinantes Ambientales de Corpoguajira y engrega a los Municipios (Dibulla) para tener en cuenta en la Formulación del Plan de Ordenamiento Territorial. En la medida que se aprueben los documentos se realizará el seguimiento a la ejecución.</t>
  </si>
  <si>
    <t>Resolución 3337 de 2019, compilación de Determinantes Ambientales de Corpoguajira. Entregadas al municipio de Dibulla</t>
  </si>
  <si>
    <t>En la Formulación del Plan de Ordenamiento de la cuenca hidrográfica del Río Jerez, jurisdicción del municipio de Riohacha, dentro de las actividades a desarrollar está contemplado Estudio Hidrológico de esta cuenca, sin embargo pese a que el contrato se inició en el mes de marzo de 2020, el mismo fue suspendido  debido a la emergencia sanitaria decretada por el Gobierno Nacional  a causa de la infección respiratoria aguda denominada COVID -19, (Coronavirus). Se espera avanzar en el segundo semestre del año en curso.</t>
  </si>
  <si>
    <t>Contrato No. 0015 de 2020
 Acta de suspensión</t>
  </si>
  <si>
    <t>Contrato para realizar la Consulta previa en el área del Pomca Rio Ancho y otros directos al Caribe, con los 4 pueblos indígenas de la Sierra Nevada de Santa Marta</t>
  </si>
  <si>
    <t>Contrato 055 de 2019 con la organización Gonawindua Tayrona actualmente suspendido.</t>
  </si>
  <si>
    <t>No se ha realizado la Acción</t>
  </si>
  <si>
    <t>Se formuló la Estrategia de formación y sensibilización para la prevención, control y manejo de incendios forestales, dirigida a los sectores agropecuario y turismo en el departamento de La Guajira.</t>
  </si>
  <si>
    <t>Formulación, diseño de la estrategia con sus respectivas acciones de planeación para ejecutar.</t>
  </si>
  <si>
    <t>Se adelantaron 2 reuniones o Mesa de trabajo para la Formulación del plan de Acción Institucional de Corpoguajira 2020- 2023 con la comunidad de Dibulla y  los 4 pueblos indígenas de la Sierra Nevada de Santa Marta</t>
  </si>
  <si>
    <t>Oficio de invitación a la Mesa y Listado de asistencia realizado en marzo de 2020</t>
  </si>
  <si>
    <t>Suscripción de Memorando de Entendimiento entre CORPOGUAJIRA y Chemonics International INC (Riqueza Natural) para aunar esfuerzs en la implementación de acciones necesarias para la conseración, preservación y manejo de los ecosistemas naturales, principalmente el bosque seco; así como los bienes, servicios y valores socio-ambientales asociados a estos ecosistemas con el objetivo de promover la conservación de la biodiversidad y complementar esfuerzos para el desarrollo económico resiliente y sostenible de corredores de conservación en donde coincidan las iniciativas del Programa Riqueza Natural y La Corporación.</t>
  </si>
  <si>
    <t>Memorando de entendimiento suscrito</t>
  </si>
  <si>
    <t xml:space="preserve">Implementar la política nacional relacionada con la sostenibilidad ambiental como eje fundamental para la toma de decisiones en el manejo del territorio.
</t>
  </si>
  <si>
    <t>Durante el primer semestre de la vigencia 2020 se avanzó en la formulación del Plan de Acción Institucional 2020-2023 que recoge la política ambiental. Se formuló el Informe de Gestión para el primer semestre del año.</t>
  </si>
  <si>
    <t>Plan de Acción Institucional</t>
  </si>
  <si>
    <t>Se gestionó y recibió de INVEMAR una propuesta técnico económica – PTE que se encuentra en revisión y estudio en CORPOGUAJIRA, para la elaboración de la Estructura Ecológica del territorio marino costero de jurisdicción de la Corporación, a escala 1:100.000.</t>
  </si>
  <si>
    <t>Documento de PTE de INVEMAR, de fecha 06/07/2020</t>
  </si>
  <si>
    <t>En el Plan de Acción de la entidad 2020-2023 se incluyó la actividad “Ejecución de acciones del Plan de Manejo de la especie invasora Pez León, y de Medidas de Manejo del Camarón jumbo”, con lo cual se espera adelantar acciones al particular.</t>
  </si>
  <si>
    <t>Plan de Acción de CORPOGUAJIRA 2020-2023 proyecto “Ecosistemas Marinos y Costeros”</t>
  </si>
  <si>
    <t>Se suscribió un memorando de entendimiento entre Riqueza Natural y CORPOGUAJIRA. Durante el segundo semestre de la vigencia 2020 se avanzará en la elaboración de la línea base del bosque seco tropical en jurisdicción de La Guajira, priorizando el municipio de Dibulla, Riohacha y Manaure.</t>
  </si>
  <si>
    <t>Se suscribió un memorando de entendimiento entre Riqueza Natural y CORPOGUAJIRA. En el marco del mismo, Riqueza natural suscribió un convenio con IDEAM, para implementar la generación operacional de detecciones tempranas de transformación de ecosistemas claves, que permitan identificar núcleos activos de cambio como apoyo a la toma efectiva de decisiones en el control y vigilancia, priorizando el bosque seco.
Durante el primer semestre de la vigencia se avanzó en el  informe de detección temprana de cambios en ecosistemas claves en el Departamento de La Guajira, emitiendo el informe trimestral de enero a marzo de 2020. 
En el segundo semestre de la vigencia 2020, se construirá un plan de difusión para recibir y distribuir las detecciones tempranas de cambio de coberturas (inicialmente deforestación) en la jurisdicción de Corpoguajira, y distribuir estas detecciones tempranas de cambio a los usuarios de la Corporación y a comunidades locales.</t>
  </si>
  <si>
    <t>Memorando de entendimiento
 Boletín No. 1 de detección temprana de cambios en ecosistemas claves del Caribe y la Orinoquía colombiana. Periodo Enero-Marzo de 2020.</t>
  </si>
  <si>
    <t>Municipios asesorados o asistidos en la inclusión del componente ambiental en los procesos de planificación y ordenamiento territorial, con énfasis en la incorporación de las Determinantes ambientales para la revisión y ajuste de los POT,.</t>
  </si>
  <si>
    <t>Capacitación realizada al municipio de Dibulla con las direcciones de Ordenamiento Ambiental Territorial y de Cambio Climatico y Gestión del Riesgo del MADS y el grupo de OAT de Corpoguajira, Oficios de invitación y registros de asistencia.</t>
  </si>
  <si>
    <t>Se realizó seguimiento ambiental al Plan de Gestión Integral de Residuos Sólidos Urbanos del municipio de Dibulla</t>
  </si>
  <si>
    <t>Se adjunta Informe técnico de seguimiento ambiental al PGIRS, INT – 774 de 2020</t>
  </si>
  <si>
    <t>Se incluye la actividad dentro de las acciones que se realizan con el CIDEA Dibulla con los que trabajamos PROCEDA de Mingueo , Palomino y Dibulla .</t>
  </si>
  <si>
    <t>Listado de asistencia
 Fotos
 Publicación en redes sociales de la actividad de Mingueo.
 Diseño de la estrategia para implementación.</t>
  </si>
  <si>
    <t>Tomas y análisis de muestras de agua en el Mar Caribe y en los ríos Cañas, Jerez y Palomino, en Dibulla</t>
  </si>
  <si>
    <t>Informes de Resultados 08520, 08620, 10520, 10620, 10720,10820, 10920, 11520, 11620, 11720, 11820 y 11920</t>
  </si>
  <si>
    <t>Se trabaja en el diseño de la estrategia</t>
  </si>
  <si>
    <t>Mesa de trabajo para la Formulación del plan de Acción Institucional de Corpoguajira 2020- 2023 con los 4 pueblos indígenas de la Sierra Nevada de Santa Marta</t>
  </si>
  <si>
    <t>La Corporación no ha sido convocada por el municipio de Dibulla, por lo tanto no se reporta información.</t>
  </si>
  <si>
    <r>
      <t>Elaborar un convenio interinstitucional con las entidades e instituciones competentes para dar a conocer las políticas ambientales vigentes a los Prestadores de Servicios Turísticos.                                Producto</t>
    </r>
    <r>
      <rPr>
        <b/>
        <sz val="11"/>
        <rFont val="Arial Narrow"/>
        <family val="2"/>
      </rPr>
      <t>:</t>
    </r>
    <r>
      <rPr>
        <sz val="11"/>
        <rFont val="Arial Narrow"/>
        <family val="2"/>
      </rPr>
      <t xml:space="preserve"> </t>
    </r>
    <r>
      <rPr>
        <b/>
        <sz val="11"/>
        <rFont val="Arial Narrow"/>
        <family val="2"/>
      </rPr>
      <t xml:space="preserve"> Convenio interinstitucional firmado.</t>
    </r>
  </si>
  <si>
    <r>
      <t xml:space="preserve">Implementación del convenio interinstitucional firmado anteriormente.                 </t>
    </r>
    <r>
      <rPr>
        <b/>
        <sz val="11"/>
        <rFont val="Arial Narrow"/>
        <family val="2"/>
      </rPr>
      <t>Producto: Informe técnico de avances</t>
    </r>
  </si>
  <si>
    <t xml:space="preserve">La firma del convenio interinstitucional de políticas públicas fue aprobada por la Junta Directiva de Cotelco Capítulo Magdalena. El convenio ha sido realizado y se encuentra en revisión por parte del personal jurídico de Cotelco sin avances en su implementación por la conyuntura generada por el SARS COV 2. No obstante, en las diferentes reuniones en las cuales el Capítulo ha participado, hemos sido insistentes en que es importante la articulación de todos las entidades y gremios del turismo, ya que, la firma del convenio no depende solo de Cotelco sino, de la voluntad de las entidades públicas y privadas. Dar a conocer la implementación de las políticas nacionales y sectoriales que se avanzan en materia ambiental es responsabilidad de toda la cadena turística. 
Sugerimos la presencia de estas entidades en las mesas de trabajo y que sean vinculados directa, indirectamente o por invitación pues, no hay forma de implementar un convenio y las políticas sin su participación. Se sugirió nuevamente en el Comité Jurídico celebrado el 6 de marzo de 2020 que se vinculara las entidades mencionadas, o, si no es posible vincularlas, se modificara el producto por un acuerdo de voluntades o actas de reuniones que acrediten el cumplimiento. Cabe anotar que La Asociación Hotelera y Turística de Colombia es la única organización privada vinculada al Plan Maestro en cuestión y que, según la ley 1101 de 2006, en su Art. 12 que modifica el Art. 62 de la Ley 300 de 1996 solo representa los interéses de un (1) grupo de establecimientos de los de los trece (13) tipos de Prestadores de Servicios Turísticos que menciona la ley. 
</t>
  </si>
  <si>
    <t>Convenio realizado. No firmado por la pandemia. Informe ejecutivo de reuniones y divulgación de información con afiliados y otros prestadores de servicios turísticos.</t>
  </si>
  <si>
    <r>
      <t xml:space="preserve">Participación en mesas de trabajo convocadas por las entidades competentes para el diseño del plan integral  de ordenamiento turístico.
Socialización con el sector hotelero sobre los avances. . Brindar información estadística sobre turismo que oriente la formulación de la política publica sobre turismo en el área de estudio. Recopilar información estadística  de turismo dentro del área de estudio. 
</t>
    </r>
    <r>
      <rPr>
        <b/>
        <sz val="11"/>
        <rFont val="Arial Narrow"/>
        <family val="2"/>
      </rPr>
      <t>Producto:
Informe técnico.</t>
    </r>
  </si>
  <si>
    <r>
      <t xml:space="preserve">Presentar y socializar resultados del proceso de construcción del plan integral de ordenamiento turístico a diferentes empresas interesadas. 
</t>
    </r>
    <r>
      <rPr>
        <b/>
        <sz val="11"/>
        <rFont val="Arial Narrow"/>
        <family val="2"/>
      </rPr>
      <t>Producto:
Informe técnico de avances</t>
    </r>
  </si>
  <si>
    <t xml:space="preserve">En el Comité Interinstitucional del 5 de diciembre de 2019, pusimos a disposición todas nuestras capacidades técnicas y logísticas a las entidades participantes y en particular al Viceministerio de Turismo, en cabeza en esa ocasión del Sr. Giovanni Bataglin Suárez, Asesor del Viceministerio, para generar una mesa de trabajo para finales del mes de febrero de 2020 la cual no se llevó a cabo por agenda del Viceministerio. 
El gremio continua dando a conocer los diferentes resultados del proceso de implementación del plan maestro y se encuentra a disposicion para trabajar articuladamente y cuando se requiera su apoyo en el diseño, adopción e implementación del plan de ordenamiento turístico.
</t>
  </si>
  <si>
    <t>Durante el primer semestre del Año 3, esta autoridad ambiental formuló y se encuentra implementando el proyecto estratégico denominado BOSQUES URBANOS, a tráves del cual se han sembrado 1.875 individuos forestales en el perímetro urbano de la ciudad de Santa Marta, propendiendo por la preservación, conservación y uso sostenible del bosque seco tropical desde la sensibilización a la comunidad, la cual ha acompañado las jornadas de reforestación. El proyecto ESTABLECIMIENTO Y PLANIFICACIÓN DEL BOSQUE URBANO COMO ESTRATEGIA DE ADAPTACIÓN AL CAMBIO CLIMATICO EN LA CIUDAD DE SANTA MARTA, pretende implementar alternativas eficientes para la planificación del Bosque Urbano como herramienta para la mitigación de los efectos del cambio climático y en específico a lo relacionado con el aumento de la temperatura superficial, la disminución de hábitats naturales en la ciudad y la disminución de la calidad del aire.</t>
  </si>
  <si>
    <t>Anexo 1. Proyecto Bosques Urbanos, que contiene la formulación técnica del proyecto, el informe de avance con las actividades realizadas y la georeferenciación de los árboles sembrados en el marco del proyecto, mientras las campañas de donatón de árboles realizadas</t>
  </si>
  <si>
    <t>Con base al documento elaborado en el año 2017 por esta autoridad ambiental donde se identificó las áreas susceptibles para realizar la actividad de plantación del arbolado urbano en el área de jurisdicción, se realizó una identificación preliminar de las espcies con potencial para la restauración de bosque seco tropical, especies nativas que están siendo requeridas por el DADSA en las respectivas compensaciones por permisos de aprovechamiento forestales, y que se emplean en las actividades de siembra ejecutadas por la entidad. Adicionalmente, en el proyecto formulado en el año 2020, denominado BOSQUES URBANOS se realizó la identificación y selección de las especies que se están utilizando para la restauración y establecimiento de bosques urbanos en la ciudad, con criterios de conectividad ecológica. Cabe resaltar que, adicionalmente esta autoridad ambiental cuenta con un Plan y Manual de Silvicultura urbana que definie lineamientos referentes a la acción 3A2, al igual que la Resolución que establece la metodología de compensación arborea, los cuales fueron puestos a validación por parte de expertos en el marco de las mesas técnicas realizadas para el proyecto BOSQUES URBANOS.</t>
  </si>
  <si>
    <t>Anexo 1. Proyecto Bosques Urbanos Anexo 2. Identificación y selección de especies con potencial de restauración de bosque seco tropical, que contiene la metodología de compensación arborea, plan y manual de silvicultura urbana</t>
  </si>
  <si>
    <t>Ligado Acción 3A1</t>
  </si>
  <si>
    <t>Aunque esta acción estaba programada para el año 5, en el año 2 esta autoridad ambiental dió cumplimiento a la misma a tráves de la elaboración y adopción mediante la Resolución No 0448 del 05 de noviembre del 2019, del Portafolio de áres prioritarias para la conservación en el perímetro urbano de la ciudad de Santa Marta, donde se priorizarán las jornadas de reforestación y restauración. El Portafolio fue realizado a una escala 1:3500.                                                                                                                                                         Por otro lado, para el fortalecimiento de la meta, en repuesta al manifiesto de trabajar en conjunto en el desarrollo de proyectos de investigación a través del Comité Científico Técnico Interdisciplinario de la Universidad del Magdalena, comunicó al alma mater mediante Oficio No. 002-014-4-0564 del 20 de marzo del 2020, la disposición para la realización de las mesas de trabajo necesarias para la articulación interinstitucional. No obstante, el proceso se espera retomar en el segundo semestre del año 3 producto de la emergencia sanitaria del COVID-19.</t>
  </si>
  <si>
    <t>Anexo 3. Áreas prioritarias para la conservación, que contiene el acto adminsitrativo de adopción del Portafolio, salidas gráficas y archivos shapefiles.                                      Anexo 4. Oficio 002-014-4-0564</t>
  </si>
  <si>
    <t>NA</t>
  </si>
  <si>
    <t>Aunque esta acción está planificada para ejecutarse en el año 7 del Plan Maestro, despues de haber sido ejecutadas otras acciones que se requieren para su implementación, mediante el Oficio No 002-014-4-0564 del 20 de marzo del 2020, se puso en manifiesto la disposición de la entidad para trabajar en conjunto con el Comíte Cientifico de la Universidad del Magdalena, y generar avances específicos en las acciones 3A2, 3A3, 3A4, 3A6, 3A10, 3A14, 1B1, 1C17, 1C18, 1D1, 1D2, 4D1</t>
  </si>
  <si>
    <t>Anexo 4. Oficio 002-014-4-0564</t>
  </si>
  <si>
    <t>Aunque esta acción está planificada para ejecutarse en el año 5 del Plan Maestro,  mediante el Oficio No 002-014-4-0564 del 20 de marzo del 2020, se puso en manifiesto la disposición de la entidad para trabajar en conjunto con el Comíte Cientifico de la Universidad del Magdalena, y generar avances específicos en las acciones 3A2, 3A3, 3A4, 3A6, 3A10, 3A14, 1B1, 1C17, 1C18, 1D1, 1D2, 4D1</t>
  </si>
  <si>
    <r>
      <t xml:space="preserve">Dentro de los lineamientos contemplados en el proyecto BOSQUES URBANOS, se encuentra definido la identificación de  áreas para la implementación de conectividad ecosistémica, permitiendo el establecimiento de corredores biológicos urbanos con las jornadas de reforestación que se están realizando en el marco del proyecto. Por otro lado, la entidad formuló la propuesta de Plan de Acción Institucional 2020-2023 "COMPROMETIDOS CON EL AMBIENTE", dentro del cual se encuentra la meta de </t>
    </r>
    <r>
      <rPr>
        <b/>
        <sz val="11"/>
        <rFont val="Arial"/>
        <family val="2"/>
      </rPr>
      <t xml:space="preserve">Formular un Plan de Acción para la identificación y establecimiento de corredores ecológicos urbanos, </t>
    </r>
    <r>
      <rPr>
        <sz val="11"/>
        <color theme="1"/>
        <rFont val="Arial"/>
        <family val="2"/>
      </rPr>
      <t>el cual se encuentra en revisión para la aprobación por parte del Consejo Directivo de la entidad, y de esta forma contar con el rubro presupuestal que permita la ejecución de la precitada meta.</t>
    </r>
  </si>
  <si>
    <t>Anexo 1. Proyecto Bosques Urbanos                                                         Anexo 5. Propuesta Plan de Acción</t>
  </si>
  <si>
    <t xml:space="preserve">El Plan de Acción del DADSA se encuentra revisado y ajustado a las presiones externas identificadas en el Plan de Manejo del PNN Tayrona. Así mismo, se pretende dejar revisado y ajustado el Plan de Acción Institucional en un horizonte de tiempo más largo, correspondiente a 4 años, a tráves de la formulación de la propuesta de Plan de Acción Institucional 2020-2023 "COMPROMETIDOS CON EL AMBIENTE", la cual se encuentra en revisión y sujeto a aprobación por parte del Consejo Directivo de la entidad. </t>
  </si>
  <si>
    <t>Anexo 5. Propuesta Plan de Acción Ver CAPÍTULO II - SINTESIS AMBIENTAL</t>
  </si>
  <si>
    <t>El área de jurisdicción del DADSA concebida como el perímetro urbano de la ciudad de Santa Marta no tiene influencia directa con el área de acción del Plan de Manejo del área protegida del Parque Nacional Natural Tayrona. No obstante, se formuló la propuesta del Plan de Acción 2020-2023 del DADSA incluyendo como instrumento regulador el Plan Maestro PNN Tayrona, el cual se encuentra en proceso de revisión y sujeto aprobación del Consejo Directivo de la entidad.</t>
  </si>
  <si>
    <t xml:space="preserve">Anexo 5. Propuesta Plan de Acción Ver Ítem2.8. INSTRUMENTOS NACIONALES Y REGIONALES ARTICULADORES DE PLANIFICACIÓN AMBIENTAL, </t>
  </si>
  <si>
    <t>La acción está planificada para ejecutarse en el año 5 del Plan Maestro.</t>
  </si>
  <si>
    <t>Est acción ya fue ejecutada, dentro del perímetro urbano de la ciudad de Santa Marta, se han identificado los cerros como las principales zonas con mayores registros históricos de incendios forestales, esto es en mayor medida por las condiciones físicas de estos y por el tipo de cobertura vegetal predominante, al cual corresponde bosque seco subxerofitico. Para lo cual, se realizó la delimitación de dichas zonas y se anexan las respectivas salidas gráficas.</t>
  </si>
  <si>
    <t>Anexo 6. Documento Técnico de delimitación de Zonas Vulnerables de Incendios Forestales</t>
  </si>
  <si>
    <t>La entidad se encuentra participando en el comité interinstitucional de productos cárnicos (bobinos, equinos, porcinos, ect) para el ejercicio de prevención, control y vigilancia. Así mismo, se encuentra participando en la conformación del Comité del Interinstitucional de control del tráfico de especies silvestres, resaltando que durante la jornada de lanzamiento de la Unidad Móvil de Rescate de Fauna Silvestre realizada el 03 de marzo del 2020, se contó con los miembros del CIFAM, quienes asumieron el compromiso de protección de la fauna silvestre de la región</t>
  </si>
  <si>
    <t>Anexo 7. Ver Informe Lanzamiento Unidad Móvil - Carpeta Unidad Móvil de Rescate de Fauna Silvestre.               Anexo 8. Informe Comité de Productos Cárnicos</t>
  </si>
  <si>
    <t xml:space="preserve">Se revisó las necesidades en las actividades de control y procedimientos de incautación, disposición, reubicación, rehabilitación de fauna y flora silvestre; proponiendo a su vez alternativas para el fortalecimiento operativo de la entidad. Es así, como esta autoridad ambiental el 03 de marzo del 2020, puso en funcionamiento y operación la Unidad Móvil de Rescate de Fauna Silvestre, como medida de fortalecimiento de los procedimientos de incautación y disposición de fauna silvestre </t>
  </si>
  <si>
    <t>Anexo 7. Unidad Móvil de Rescate de Fauna Silvestre                                                                             Anexo 9. Informe Acciones Fauna Silvestre Plan Masestro - Numeral 2</t>
  </si>
  <si>
    <t>No se han presentado modificaciones o novedades en los puntos de extracción identificados en el año 1</t>
  </si>
  <si>
    <t xml:space="preserve">Anexo 9. Informe Acciones Fauna Silvestre Plan Masestro - Numeral 3                                                                      Anexo 10. Informe Rutas de Fauna y flora, donde se describe los puntos de extracción ilegal </t>
  </si>
  <si>
    <t>Ligado Acción 7A2</t>
  </si>
  <si>
    <t>No se han presentado modificaciones o novedades en las rutas de transporte y comercialización identificadas en el año 1</t>
  </si>
  <si>
    <t>Para el año 3 del Plan Maestro correspondía la ejecución de 50 acciones de control y vigilancia. Es así, como en el 2020 se lleva el registro de que se han entregado de manera voluntaria y recuperados por operativos  policivos 141 especies de fauna silvestre, las cuales fueron liberadas posteriormente a su hábitat natural.</t>
  </si>
  <si>
    <t xml:space="preserve">Anexo 11. Acciones de control de tráfico de fauna silvestre                                                                  Anexo 12. Actas de entrega Fauna Silvestre </t>
  </si>
  <si>
    <t>Durante el lanzamiento de la Unidad Móvil de Rescate de Fauna Silvestre, se contó con la participación de líderes comunales donde se impartió sensibilización para el tráfico ilegal de fauna y flora silvestre</t>
  </si>
  <si>
    <t>Ver listado de Asistencia al lanzamiento de la Unidad Móvil - Anexo 7</t>
  </si>
  <si>
    <t>Ligado Acción 7A1</t>
  </si>
  <si>
    <t>A través del programa de la autoridad ambiental denominado Grupo de Educación Ambiental - GEA se fomenta en la comunidad e instituciones educativas el conocimiento y apropiación del territorio y las especies</t>
  </si>
  <si>
    <t>Anexo 13. Informe GEA 2020-I</t>
  </si>
  <si>
    <t>En el marco del proyecto de la Unidad Móvil de Rescate de Fauna Silvestre, se realizó una capacitación en centros educativos y sensibilización en el sector del mercado público referente al tráfico ilgeal de fauna silvestre. Así mismo, en cada uno de los operativos realizados y a traves de redes sociales de la entidad se suministra información al respecto</t>
  </si>
  <si>
    <t>Anexo 11. Acciones de control de tráfico de fauna silvestre</t>
  </si>
  <si>
    <t>Se revisó las necesidades en las actividades de control y procedimientos de incautación, disposición, reubicación, rehabilitación de fauna y flora silvestre; proponiendo a su vez alternativas para el fortalecimiento operativo de la entidad; adicionalmente se realiza una coordinación con el CAVFS de CORPAMAG, donde son entregados los individuos de fauna silvestres incautados por esta entidad, como se puede identificar en las actas de entregas. Cabe resaltar, que esta autoridad ambiental y la Alcaldía Distrital de Santa Marta, el 03 de marzo del 2020, puso en funcionamiento y operación la Unidad Móvil de Rescate de Fauna Silvestre, como medida de fortalecimiento de los procedimientos de incautación y disposición de fauna silvestre</t>
  </si>
  <si>
    <t>Ligado Acción 7A5</t>
  </si>
  <si>
    <t>Esta entidad se encuentra participando en la conformación del Comité del Interinstitucional de control del tráfico de especies silvestres, resaltando que durante la jornada de lanzamiento de la Unidad Móvil de Rescate de Fauna Silvestre realizada el 03 de marzo del 2020, se contó con los miembros del CIFAM, quienes asumieron el compromiso de protección de la fauna silvestre de la región</t>
  </si>
  <si>
    <t xml:space="preserve">Anexo 7. Ver Informe Lanzamiento Unidad Móvil - Carpeta Unidad Móvil de Rescate de Fauna Silvestre.               </t>
  </si>
  <si>
    <t>Se realizó un Informe de Registro de las campañas publicitarias de sensibilidad ambiental por redes sociales y medios de comunicación del año 2020-I</t>
  </si>
  <si>
    <t>Anexo 14. Informe Redes Sociales                          Anexo 15. Informe Publicaciones Redes Sociales</t>
  </si>
  <si>
    <t>Esta acción ya fue ejecutada por la entidad, donde el instrumento para el Control y Vigilancia Ambiental fue adoptado mediante el Programa de Calidad Ambiental Urbana. No osbtante, para cada vigencia se actualiza el instrumento.</t>
  </si>
  <si>
    <t>Anexo 16. Programa Calidad Ambiental Urbana Vigencia 2020</t>
  </si>
  <si>
    <t>Se realizó un Analisis del Indice de Vegetación de Diferencia Normalizada - NVDI con los datos de imágenes satelitales disponibles para los meses de enero, marzo y mayo del 2020, para así verificar cambios en la cobertura vegetal en el área de jurisdicción de la entidad a escala 1:25000. Cabe resaltar que este tipo de analisis se realiza con base a la disponibilidad de imagenes satelitales.</t>
  </si>
  <si>
    <t>Anexo 17. NVDI</t>
  </si>
  <si>
    <t>Para el  año 3, correspondía realizar 2 acciones para la reforestación y control de erosión por medio de la participación comunitaria, para lo cual esta autoridad ambiental actualmente se encuente implementando el proyecto estratégico MI BARRIO, MI RÍO, y ha realizado dos jornadas de limpieza y mantenimiento de playas y el Río Manzanares como control de la erosión con participación comunitaria</t>
  </si>
  <si>
    <t>Anexo 18. Proyecto Mi Barrio, Mi Rio                   Anexo 19. Jornadas de limpieza</t>
  </si>
  <si>
    <t xml:space="preserve">El 23 de junio del 2020, se participó de la reunión virtual de socialización de los resultados del proyecto "Investigación para la gestión y protección de los ecosistemas de la zona marino-costera del Departamento del Magdalena" en el marco del convenio 181-2019 CORPAMAG-INVEMAR, donde se dieron a conocer los resultados del diagnóstico de basura marina y microplásticos y su impacto sobre los ecosistemas </t>
  </si>
  <si>
    <t>Anexo 20. Resultados Informe INVEMAR</t>
  </si>
  <si>
    <t xml:space="preserve">La Resolución No 668 del 2016 aplica para los almacenes de cadena, grandes superficies comerciales, superetes de cadena y farmacias de cadena que en ejercicio de su actividad comercial distribuyan bolsas plásticas en los puntos de pago. En ese orden de ideas, no ha existido la necesidad de realizar seguimiento a la Resolución puesto que los establecimientos identificados cuentan con sucursales en otras áreas fuera de la jurisdicción del DADSA, y en concordancia con el Art. 7 de la norma ídem, la Autoridad Nacional de Licencias Ambientales (ANLA) es la autoridad competente del seguimiento en caso de que los distribuidores de bolsas plásticas cuenten con sucursales en la jurisdicción de dos o más autoridades ambientales. No osbtante, se tiene identificados aquellas empresas distribuidoras ubicadas dentro del área de nuestra jurisdicción. Tales, como: Jumbo, Almacenes Éxito, Rapimercar, Tiendas Ara, Justo y bueno, D1, Supertiendas y droguerías Olímpica, entre otras. A este tipo de establecimientos se les realiza seguimiento de control y vigilancia con el fin de verificar el cumplimiento de la normativa que favorece al medio ambiente, pero el seguimiento a la Res 668 del 2016, le correspondería a la ANLA.                                                                                                                                                              
Por otro lado, en el marco de nuestro proyecto Desplastifica tu ciudad, se estarán implementando estrategias para sustituir materiales como las bolsas plásticas, es allí donde esa información será valiosa para compartir y crear espacios de acercamientos con los actores principales de distribución.  
                                                                                                                                                                            </t>
  </si>
  <si>
    <t>Durante el año 3 de ejecución del Plan Maestro, el Grupo de Educación Ambiental - GEA, participó en 4 jornadas de limpieza y recolección de residuos sólidos, y realizó 07 capacitaciones sobre el adecuado manejo de los residuos sólidos</t>
  </si>
  <si>
    <t>La autoridad ambiental diseño el proyecto DESPLASTIFICA TU CIUDAD y emitió la Resolución No. 1017 del 2018 por medio del cual se prohíbe los plásticos de un solo uso e icopor en la ciudad de Santa Marta, y se promueve constantemente en redes sociales la reducción en el uso de plásticos e icopor, que a su vez propendan por el manejo integral de residuos sólidos. Así mismo, se han realizado acciones de educación ambiental tendientes a la reducción del uso de plásticas en el marco del proyecto Desplastifica, como el lanzamiento del Sello Desplastifica, y la realización de dos mesas técnicas</t>
  </si>
  <si>
    <t>Anexo 13. Informe GEA 2020-I                 Anexo 21. Informe Avance Desplastifica Tu Ciudad</t>
  </si>
  <si>
    <t>En el marco de las obligaciones de las actividades desarrolladas por la concesión vial, se encuentra el manejo integral de los residuos. Para verificar dicho cumplimiento, se ha recibido por parte de la empresa informes periódicos de limpieza y mantenimiento vial y se ha verificado y atendido las quejas que se han presentado al respecto.</t>
  </si>
  <si>
    <t>Anexo 22. Mantenimiento Vial</t>
  </si>
  <si>
    <t>Durante el  primer semestre del año 3 del Plan Maestro, se realizaron 25 operativos en el sector constructivo para dar cumplimiento al decreto 63 de 2016. Además, se han atendido 24 quejas por manejo inadecuado de RCD y se han otorgado 9 permisos de escombros donde se imponen obligaciones relacionadas con el Decreto 63 del 2016</t>
  </si>
  <si>
    <t>Anexo 23. Acciones Cumplimiento Decreto 063</t>
  </si>
  <si>
    <t xml:space="preserve">Durante el periodo de primer semestre del año 2020, se realizó la inscripción de 7 usuarios a la plataforma RESPEL del IDEAM, esto producto de los requerimientos hechos en actividades de seguimiento y control por parte de la autoridad.  
Durante la realización de las visitas, se verifica la generación de Residuos Peligrosos y se le solicita en caso de ser necesario a la empresa y/o establecimiento, una caracterización de sus residuos junto con la cantidad producida, esto con el fin de identificar si se encuentran en el marco de las obligaciones del Decreto 4741 del 2005 y la Resolución 1362 del 2007 compiladas en el Decreto Único Ambiental 1076 del 2015. Teniendo en cuenta las labores de seguimiento a la información reportada, se atendieron requerimientos por parte del personal del IDEAM, al encontrar que algunos datos reportados por los establecimientos inscritos se encontraban como atípicos. Se verifico y actualizo las cantidades registradas. También, se atendieron solicitudes de cambio de información, modificación de valores reportados por los usuarios. Así mismo, en la plataforma se encontraban inscritos un total de 298 establecimientos, de los cuales solo 130 realizaron en la fecha establecida el reporte del periodo de balance correspondiente al año 2019. Razón por la cual, se inició una identificación de aquellos que no habían reportado ningún periodo de balance, con el fin de que en conjunto con el área de la oficina asesora jurídica se definan las medidas jurídicas a tomar. 
</t>
  </si>
  <si>
    <t>Anexo 24. Seguimiento RESPEL</t>
  </si>
  <si>
    <t>Esta autoridad ambiental no ha podido cumplir a cabalidad esta acción, debido a que el PGIRS en la ciudad de Santa Marta no ha sido actualizado lo cual dificulta el respectivo seguimiento. No obstante, se realizó solicitud formal a la empresa prestador del servicio de aseo (ESSMAR) del PGRIS vigente, y el 27 de septiembre del 2019 se pudo obtener dicho documento, identificando que efectivamente no se encuentra actualizado conforme a la normativa vigente que regula la materia. Es así, como en el segundo semestre del año, se pretende realizar una mesa de trabajo para la actualización  y seguimiento ambiental al PGIRS vigente, si las medidas de aislamiento producto del COVID-19, así lo permiten.</t>
  </si>
  <si>
    <t xml:space="preserve">La Política Nacional para la Gestión Integral de Residuos Sólidos como política nacional de interés social, económico, ambiental y sanitario; se compone de cuatro ejes estratégicos. El primer eje busca adoptar medidas encaminadas hacia (i) la prevención en la generación de residuos; (ii) la minimización de aquellos que van a sitios de disposición final; (iii) la promoción de la reutilización, aprovechamiento y tratamiento de residuos sólidos; y (iv) evitar la generación de gases de efecto invernadero. Como complemento, el segundo eje apunta a mejorar la cultura ciudadana, la educación e innovación en gestión integral de residuos sólidos para incrementar los niveles de separación en la fuente, de aprovechamiento y de tratamiento. 
Para aumentar el nivel de separación en la fuente, el país ha adoptado medidas como: (i) la norma GTC 24:3 del año 2009 Guía para la separación en la fuente; (ii) la obligatoriedad de la separación en la fuente establecida en el Titulo 2 del Decreto 1077 de 2015; (iii) campañas educativas en los niveles municipales y por parte de operadores y sector productivo; (iv) incentivos a la separación en la fuente como el definido recientemente en el marco tarifario de aseo, Resolución CRA 720 de 2015, el cual corresponde a un descuento de hasta el 4% para los suscriptores de aquellas macro rutas de recolección de residuos aprovechables que tengan niveles de rechazo inferiores al 20% de los residuos presentados; y así también, (v) el Código Nacional de Policía y Convivencia estipula que no separar en la fuente los residuos sólidos, ni depositarlos selectivamente en un lugar destinado para tal efecto se considera como un comportamiento relacionado con la salud pública que afecta la actividad económica.
En marco de lo anterior, durante el primer semestre del año 2020 esta autoridad ambiental dentro de los seguimientos realizados a los establecimientos reitero sus obligaciones como generadores y se impuso la obligación de llevar registro de la cantidad y disposición final de estos residuos aprovechables, haciendo énfasis en la en la OBLIGACIÓN de realizar separación en la fuente.
También, se realizo una mesa de trabajo con el gremio de los recicladores de la ciudad, con el fin mejorar y optimizar la gestión de residuos aprovechables. A dicha mesa asistieron un total de 22 representantes de establecimientos.
</t>
  </si>
  <si>
    <t>Anexo 25. Acciones de Vigilancia y Control Ambiental 2020-I</t>
  </si>
  <si>
    <t>En cumplimiento al Art. 214 de la Ley 1450/2011 esta autoridad ambiental solamente cuenta con competencias sobre los afluentes de los ríos principales, quebradas, arroyos y humedales. En ese orden de ideas, no se han presentado solicitudes de vertimientos industriales a cuerpos de agua que sean de jurisdicción de la entidad. Por lo que, no ha existido la necesidad de implementar seguimiento y monitoreo.</t>
  </si>
  <si>
    <t xml:space="preserve">Esta autoridad ambiental no ha podido cumplir a cabalidad esta acción, debido a que el distrito de Santa Marta no cuenta con un PSMV aprobado e implementado, y por tanto no es factible realizar el seguimiento periódico. En ese sentido, producto de conservaciones sostenidas en las diferentes mesas técnicas donde se ha contado con participación de la Alcaldía Distrital de Santa Marta, se tiene conocimiento respecto a que " En el año 2019, CORPAMAG emitió la Resolución No. 2287 del 10 de junio de 2019, “Por medio de la cual se niega la aprobación del Plan de Saneamiento y Manejo de Vertimientos - PSMV del Distrito de Santa Marta”, en el que se encontraban las observaciones realizadas al documento presentado por la ESSMAR E.S.P. para su respectiva corrección., y a la fecha, la ESSMAR E.S.P., se encuentra trabajando en suplir dichas falencias presentadas en el documento para nuevamente ser presentado a la Autoridad Ambiental competente, CORPAMAG"
</t>
  </si>
  <si>
    <t xml:space="preserve">Para el año 3 de ejecución del Plan Maestro, correspondía realizar 15 acciones de seguimiento y control a los programa de uso eficiente y ahorro de agua, para lo cual esta autoridad ambiental ha realizado 10 evaluaciones de Programas de Uso Eficiente y Ahorro de Agua en el marco de solicitudes de Concesión de aguas subterráneas y seguimiento a 15 PUEAA, para un total de 25 acciones de seguimiento y control. </t>
  </si>
  <si>
    <t xml:space="preserve">Se ha realizado 271 acciones de seguimiento y control donde se ha verificado el cumplimiento de obligaciones de los permisos o manejo de vertimientos  de aguas residuales domesticas e industriales a la red de alcantarillado público, que posteriormente son vertidos al mar por el emisario submarino, cuya responsabilidad de seguimiento y control es de la Corporación Autónoma Regional. </t>
  </si>
  <si>
    <t>Ligado al presupuesto de acciones de vigilancia y control</t>
  </si>
  <si>
    <t xml:space="preserve">En cumplimiento al Art. 214 de la Ley 1450/2011 esta autoridad ambiental solamente cuenta con competencias sobre los afluentes de los ríos principales, quebradas, arroyos y humedales. En ese orden de ideas, no se han presentado solicitudes de vertimientos industriales a cuerpos de agua que sean de jurisdicción de la entidad. Por lo que, no ha existido la necesidad de realizar ajustes a los permisos, en el entendido que no se han otorgado permisos de vertimientos a cuerpos de agua de jurisdicción de la entidad, debido a que se caracterizan por ser secos o pluviales. 
</t>
  </si>
  <si>
    <t>Durante el año 3 de ejecución del Plan Maestro, no se han presentado solicitudes u otorgados permisos de vertimientos industriales a cuerpos de agua que sean de jurisdicción de la entidad. No obstante, la entidad se encuentra en constante análisis en sus acciones de seguimiento, vigilancia y control para verificar si existen usuarios que realicen vertimientos a cuerpos de agua y de esta forma generar la base de datos; resaltando que hasta la fecha solo se han encontrado vertimientos al alcantarrillado y al suelo.</t>
  </si>
  <si>
    <t>Mediante el Oficio No 002-014-4-0564 del 20 de marzo del 2020, se puso en manifiesto la disposición de la entidad para trabajar en conjunto con el Comíte Cientifico de la Universidad del Magdalena, y generar avances específicos en las acciones 3A2, 3A3, 3A4, 3A6, 3A10, 3A14, 1B1, 1C17, 1C18, 1D1, 1D2, 4D1</t>
  </si>
  <si>
    <t>La acción está planificada para ejecutarse en el año 5 del Plan Maestro. No Obstante, mediante el Oficio No 002-014-4-0564 del 20 de marzo del 2020, se puso en manifiesto la disposición de la entidad para trabajar en conjunto con el Comíte Cientifico de la Universidad del Magdalena, y generar avances específicos en las acciones 3A2, 3A3, 3A4, 3A6, 3A10, 3A14, 1B1, 1C17, 1C18, 1D1, 1D2, 4D1</t>
  </si>
  <si>
    <t>En el primer semestre del año 3 , a parte de los procesos sancionatorios que se encuentran en curso, se realizaron tres aperturas de indagaciones preliminar para determinar si procedo o no un procedimiento sancionatorio ambiental por manejo inadecuado de residuos sólidos y vertimientos</t>
  </si>
  <si>
    <t>Anexo 26. Autos de Indagación Preliminar</t>
  </si>
  <si>
    <t>En el marco de las distintas inspecciones que realiza la entidad, en cumplimiento del Decreto 1076 del 2015, en su artículo 2.2.3.2.20.5 que establece “Prohibición de verter sin tratamiento previo. Se prohíbe verter, sin tratamiento, residuos sólidos, líquidos o gaseosos, que puedan contaminar o eutroficarlas aguas, causar daño o poner en peligro la salud humana o el normal desarrollo de la flora o fauna, o impedir u obstaculizar su empleo para otros usos. El grado de tratamiento para cada tipo de vertimiento dependerá de la destinación e los tramos o cuerpo de aguas, de los efectos para la salud y de las implicaciones ecológicas y económicas”, se ha solicitado a 25 establecimientos comerciales y de servicios, el tratamiento previo antes de realizar el vertimiento al sistema de alcantarillado. Así mismo, de conformidad con lo establecido en el Artículo 2.2.3.3.4.17. del Decreto 1076 del 2015, en conjunto con la EMPRESA DE SERVICIOS PÚBLICOS DEL DISTRITO DE SANTA MARTA – ESSMAR E.S.P. como operador de los servicios de Acueducto y Alcantarillado en el Distrito de Santa Marta, se realizó una priorización de los usuarios que generaban descargar considerables ya sea por la carga orgánica que poseen y/o por la actividad económica realizada, descartando usuarios como iglesias, colegios, establecimientos del ICBF, guarderías, oficinas, baños y áreas comunes y se solicitó la caracterización del vertimiento al sistema de alcantarillado. Se adjunta informe de las caracterizaciones.</t>
  </si>
  <si>
    <t>Anexo 27. Informe Caracterizaciones ESSMAR</t>
  </si>
  <si>
    <t>Durante el primer semestre del año 3 de ejecución del Plan Maestro, el Grupo de Educación Ambiental - GEA del DADSA, ha realizado capactiaciones sobre el uso adecuado del recurso hídrico y protección de rondas hídricas. Así mismo, a tráves de las redes sociales se ha promovido el uso eficiente del recurso hídrico</t>
  </si>
  <si>
    <t>Anexo 13. Informe GEA 2020-I                 Anexo 14 y15</t>
  </si>
  <si>
    <t>Durante el primer semestre del año 3 se ejecutó la segunda campaña de monitoreo del acuífero, con un total 41 muestresos a captaciones de aguas subterráneas, la información se encuentra en proceso de validación para generación del informe de resultados</t>
  </si>
  <si>
    <t>Anexo 28. Muestreos ESSMAR</t>
  </si>
  <si>
    <t>Ligado presupuesto Accion 1D3</t>
  </si>
  <si>
    <t xml:space="preserve">Actualmente, no se ha presentado solicitudes de vertimientos industriales a cuerpos de agua que sean de jurisdicción de la entidad. Por lo que, no ha existido la necesidad de implementar seguimiento y monitoreo, añadiendo el hecho de que los cuerpos de agua de competencia del DADSA se caracterizan por ser secos y torrenciales, lo que dificulta la implementación de un programa de monitoreo de la calidad hídrica. 
</t>
  </si>
  <si>
    <t xml:space="preserve">Durante el primer semestre del año 3 de ejecución del Plan Maestro, el DADSA ha realizado 271 acciones de seguimiento y control donde se promueve programas de producción más limpias a las grandes empresas del perímetro urbano de la ciudad de Santa Marta, a tráves de la imposición de obligaciones ambientales dada la naturaleza de la actividad.
</t>
  </si>
  <si>
    <t>La acción está planificada para ejecutarse en el año 7 del Plan Maestro. No Obstante, mediante el Oficio No 002-014-4-0564 del 20 de marzo del 2020, se puso en manifiesto la disposición de la entidad para trabajar en conjunto con el Comíte Cientifico de la Universidad del Magdalena, y generar avances específicos en las acciones 3A2, 3A3, 3A4, 3A6, 3A10, 3A14, 1B1, 1C17, 1C18, 1D1, 1D2, 4D1</t>
  </si>
  <si>
    <t>Durante el primer semestre del año 3 se ejecutó la segunda campaña de monitoreo del acuífero, con un total de 41 muestresos a captaciones de aguas subterráneas, la información se encuentra en proceso de validación para generación del informe de resultados</t>
  </si>
  <si>
    <t xml:space="preserve">Para el año 3 de ejecución del Plan Maestro, correspondía realizar 30 acciones de seguimiento y control a los programa de uso eficiente y ahorro de agua, para lo cual esta autoridad ambiental ha realizado 10 evaluaciones de solicitudes de Concesión de aguas subterráneas y seguimiento a 62 usuarios con captaciones de aguas subterráneas, para un total de 72 acciones de seguimiento y control. </t>
  </si>
  <si>
    <t xml:space="preserve">Se ha realizado 271 acciones de seguimiento y control donde se promueve el aprovechamiento de aguas llvuias o estrategias de uso eficiente y ahorro de agua
</t>
  </si>
  <si>
    <t>Está planificada para ejecutarse en el año 5, puesto que se está a la espera de la aprobación de los diferentes instrumentos de planificación, para iniciar el proceso de articulación, falta actualización del POT, POMIUAC, PMSV, PORH, etc.</t>
  </si>
  <si>
    <t>Acción ejecutada en el año 1</t>
  </si>
  <si>
    <t xml:space="preserve">Se asisitó al Consejo Municipal de Gestión de Riesgos y Desastres, y en el marco de los compromisos adquiridos se promocionó y divulgó por redes sociales campañas publicitaria y sensibilización de la comunidad en materia de alertas y gestión de riesgos, en cuanto al desabastecimiento del recurso hídrico, incendios forestales y temporada de brisas </t>
  </si>
  <si>
    <t>Anexo 31. Informe Consejo de Riesgo                              Ver Anexo 14 y 15</t>
  </si>
  <si>
    <t>En el Plan de acción y las actividades de la entidad, se establece de manera prioritaria la protección del recurso hídrico</t>
  </si>
  <si>
    <t>Anexo 5</t>
  </si>
  <si>
    <t>Las comunidades indígenas han venido acompañando y apoyando a los distintos programas y proyectos adelantados por la autoridad ambiental en lo corrido del año 2020. Estos escenarios han servido para desarrollar reuniones con el ánimo de concertar con la totalidad de las autoridades indigenas sobre las acciones que se deban adelantar para la vigilancia y control ambiental de espacios sagrados. Ha sido dificil reunir a la totalidad de estas autoridades, por cuanto, son renuentes a la asistencia a los Comites Interinstitucionales convocados por Parques Nacionales, y actualmente se encuentra la medida de aislamiento preventivo producto del COVID-19 que ha generado dificultades en los procesos de comunicación</t>
  </si>
  <si>
    <t>Anexo 29. Participación Comunidades Indígeneas</t>
  </si>
  <si>
    <t>Durante el primer semestre del año 3 de ejecución del Plan Maestro el DADSA ccontinuó con la implementación de su programa denominado Grupo de Educación Ambiental, que se plantea como una estrategia transversal a los demás factores de intervención del Plan Maestro, para lo cual se anexa el informe de los resultados obtenidos.</t>
  </si>
  <si>
    <r>
      <t xml:space="preserve">En la propuesta de Plan de Acción Institucional 2020-2023 "COMPROMETIDOS CON EL AMBIENTE" que está en proceso de revisión y aprobación por parte del Consejo Directivo, se encuentra incluido en el Capítulo III - ACCIONES OPERATIVAS, la meta de </t>
    </r>
    <r>
      <rPr>
        <b/>
        <sz val="11"/>
        <rFont val="Arial"/>
        <family val="2"/>
      </rPr>
      <t xml:space="preserve">Fomentar e implementar alianzas interinstitucionales para el ejercicio de la autoridad ambiental, </t>
    </r>
    <r>
      <rPr>
        <sz val="11"/>
        <color theme="1"/>
        <rFont val="Arial"/>
        <family val="2"/>
      </rPr>
      <t>de esta forma se pretende establecer este mecanismo de coordinación y cooperación interinstitucional en los instrumentos de planificación del DADSA</t>
    </r>
  </si>
  <si>
    <t>Anexo 5 Propuesta Plan de Acción 2020-2023</t>
  </si>
  <si>
    <t>Durante el primer semestre del año 3, no se han ejecutado o realizado convenios con otras entidades. No obstante, se encuentra en proceso de viabilización el proyecto ECOBARRIOS que se espera ejecutar a tráves de un convenio interinstitucional en el segundo semestre del año 3</t>
  </si>
  <si>
    <t xml:space="preserve">Implementar la política nacional relacionada con la sostenibilidad ambiental como eje fundamental para la toma de decisiones en el manejo del territorio.
</t>
  </si>
  <si>
    <t xml:space="preserve">En el día a día de la autoridad ambiental y con cada una de sus actividades misionales, se da cumplimiento a la Política Nacional de Sostenibilidad Ambiental. Lo anterior, debido a que las acciones operativas diseñadas en el Plan de Acción de la entidad,  se encuentran articuladas con las políticas nacionales en materia ambiental, las cuales son instrumentos articuladores de la Planeación Institucional del DADSA 
</t>
  </si>
  <si>
    <t xml:space="preserve">Como se puede identificar en el Plan de Acción del DADSA, se encuentran integradas y articuladas a las acciones operativas la Política Nacional Ambiental, por ser este un ente de índole ambiental. 
</t>
  </si>
  <si>
    <t>Actualmente el Plan de ordenación y Manejo Integrado de la Unidad Ambiental Costera de la Vertiente Norte de la Sierra Nevada de Santa Marta POMIAC-VNSNSM, en conformidad con la Guía Técnica adoptada mediante la Resolución N° 768 del 17 de abril de 2017 expedida por el Ministerio de Ambiente y Desarrollo Sostenible MADS, se encuentra en la Fase N° 4 Formulación y Adopción. Se anexan las distintas actas levantadas en el marco del desarrollo del POMIUAC en los respectivos Comités Técnicos de la Comisión Conjunta, en cada una de esta se presenta de manera cronológica los avances para cada una de las fases desarrolladas.</t>
  </si>
  <si>
    <t>Anexo 30. POMIUAC</t>
  </si>
  <si>
    <t xml:space="preserve">                                                                                     -Durante  el  Primer   Semestre     La  Dirección  Seccional  Santa  Marta,  realizó  controles  permantes  en el  Puerto de  Santa  Marta,  Aeropuerto  Simón  Bolivar   y   la  zona  secundaria  Aduanera ,   Puesto  de  Control  Tinaja,  Kilometro  12  Vía  al  Departamento  de la Guajira, y   a las  Empresas Transportadoras,     encaminados a identificar el tráfico ilegal de fauna y  flora  silvestre en  toda  la  jurisdicción del  magdalena .                                                       De acuerdo  con  correos  electrónicos  de  las Unidades  Aprehensoras,  La jefe  de la Divisiones  de  Gestión  Operación  Aduanera, y   el  Jefe  de  División  de   Control  Operativo :   manifiestaron   que  pese  a  los  controles  permantes  efectuados  durante el  primer   semestre  del  2020,   no  se presentaron  ingresos  y  salidas  por  el  Puerto  de  Sociedad  Portuaria  de  Santa Marta   ni por   el  aeropuerto Internacional  Simón  Bolivar .  Asi  mismo  el J.G.I.  Fiscalización  Aduanera,  también  manifiesta   que no hubo aprehensiones producto de las acciones de control desarrolladas por los funcionarios de Fiscalización de esta Dirección Seccional en los puntos de control de la jurisdicción de la DIAN - Santa Marta, referente a la entrada y salida de Fauna y Flora del Parque Nacional Tayrona.          </t>
  </si>
  <si>
    <t xml:space="preserve">  Se  cuenta  con  Correos  Electrónicos  proferidos  por  los  Jefes  de  las  Divisiones  de  Fiscalización,  Control  Operativo y  Operación  Aduanera</t>
  </si>
  <si>
    <t xml:space="preserve"> En  el  Primer   Semestre, se  tenia  progrmada  una Capácotacón  sobre  actualización   Tributaria en  el  marco  de  la  Jornada de Socialización   de  Proyectos  para  los  pescadores,  evento  que  fué  cancelado  por  prevención  ante  la  amenaza  del Covid  19  y teniendo  en  cuenta    las Instrucciones  del  Ministerio  de  Salud  y  medidas Departamentales,  ante  la  Pandemia.   </t>
  </si>
  <si>
    <t xml:space="preserve">Chat  Virtual ,  enviado  al  Dr.  Felix  ,  en  donde  se   suspende  la  Jornada  de  Socialización  </t>
  </si>
  <si>
    <t>1,056,000</t>
  </si>
  <si>
    <t>Durante  el  Primer  Trimestre  del  año,  y  ante  de  decretarse  la  Emergencia  Social y  Sanitaria  en  colombia,     la   Dian  continuo  haciendo    presencia  Institucional, fortaleciendo los  vínculos  Institucionales  con otras  Entidades  del  Estado,  a  través de los Comités y  mesas  de trabajo convocadas . Asistiendo  dos  funcionarios  en  cada  evento.</t>
  </si>
  <si>
    <t xml:space="preserve">Planillas  de  Asistencia a las  mesas  de  trabajo  donde  se ha  convocado           (reposan en la oficina  de Parque Nacionales Mesas  de  Trabajo de  control  de  riesgo,  Fase  de Implementación,        </t>
  </si>
  <si>
    <t xml:space="preserve">
Mediante oficio interno N° 211103R MD-DIMAR-SUBDEMAR-CIOH-ARHID de fecha 21 de agosto de 2019, suscrito por el señor Director del Centro de Investigaciones Oceanográficas e Hidrográficas del Caribe – CIOH, se informó que la información remitida por Parques Nacionales Naturales de Colombia fue incluida dentro de la base de datos hidrográficas que sirven como insumo para la edición de las cartas náuticas oficiales.
Así mismo, indicó que la Carta Náutica 406 Santa Marta a Cabo San Agustín en escala 1:100.000, se encuentra en proceso de actualización y tentativamente será terminada para el mes de octubre del presente año y de igual manera en futuros proyectos todas las cartas náuticas afectadas por los límites de los PNN.     
</t>
  </si>
  <si>
    <t xml:space="preserve">
Oficio interno N° 211103R MD-DIMAR-SUBDEMAR-CIOH-ARHID de fecha 21 de agosto de 2019, suscrito por el señor Director del Centro de Investigaciones Oceanográficas e Hidrográficas del Caribe – CIOH.
La Carta Náutica 406 Santa Marta a Cabo San Agustín en escala 1:100.000. (Se anexa en formato digital).
</t>
  </si>
  <si>
    <t xml:space="preserve">A la fecha no se ha recibió solicitud de apoyo técnico en el área marítima de ninguna Corporación Autónoma Regional para realizar dicha asesoría y apoyo técnico del Servicio Hidrográfico del Centro de Investigaciones Oceanográficas e Hidrográficas del Caribe – CIOH. </t>
  </si>
  <si>
    <t xml:space="preserve">El día 21 de mayo de 2020 se realizó inspección  por parte de los funcionarios de la Capitanía de Puerto de Santa Marta y de Parques Nacionales Naturales de Colombia, con el fin de tratar el tema sobre la recuperación y ordenamiento del área protegida de Bahía Concha.
</t>
  </si>
  <si>
    <t xml:space="preserve">Acta de inspección de fecha 21 de mayo de 2020, expedida por la Capitanía de Puerto de Santa Marta. 
Oficio N° 14202000913 MD-DIMAR-CP04-ALITMA de fecha 8 de junio de 2020, suscrito por el señor Capitán de Puerto de Santa Marta.
Mapa temático sobre la zonificación de playa de Bahía Concha. (Se anexa en formato digital).
</t>
  </si>
  <si>
    <t>Brindamos todo nuestro acompañamiento y apoyo a la institucion responsable AUNAP.</t>
  </si>
  <si>
    <t xml:space="preserve">Brindamos todo nuestro acompañamiento y apoyo a la institucion responsable </t>
  </si>
  <si>
    <t xml:space="preserve">Brindar todo el apoyo a la entidad responsable, para desarrollar esta actividad.
Campañas de captura de pez León en el PARQUE TAYRONA a las escuelas de buceo </t>
  </si>
  <si>
    <t>Las diferentes campañas sobre la captura del Pez León donde se involucran pescadores y empresas de buceo</t>
  </si>
  <si>
    <t>$ 13.455.000</t>
  </si>
  <si>
    <t>Brindar todo el apoyo, para desarrollar esta actividad a CORPAMAG.</t>
  </si>
  <si>
    <t>Brindar todo el apoyo a la institucion responsable.</t>
  </si>
  <si>
    <t>Apoyamos al DADSA cuando esta institucion lo solicite.</t>
  </si>
  <si>
    <t>Dentro del plan de ordenamiento se creó un sistema de conectividad ecosistémicos basados en la propuesta de POT indígena, el proceso de construcción y cartografía ambiental construido con los campesinos en Calabazo, La Lisa, Guachaca, Buritaca, Don Diego, Masinga, Minca, Don Jaca y la Tagua, los estudios de felinos de CORPAMAG, el estudio de manejo ambiental para el Caimán Aguja de CORPAMAG, las áreas de avistamiento de aves y análisis propios del POT permitieron proponer la conexión diferentes coberturas que estaban fragmentadas y debían encontrarse elementos conectores como las fuentes hídricas. Se tomaron las siguientes decisiones frente a la conectividad ecosistémica: 1. El concepto de los cerros y el gua fue fundamental para iniciar con la construcción del sistema ambiental distrital y su articulación con el sistema nacional de áreas protegidas, entendiendo el territorio como un escenario interconectado e interdependiente que funciona como un todo. 2. Con los campesinos en el proceso de socialización del diagnóstico construimos cartografía ambiental que nos permitió reforzar la contenida en diversas fuentes y en algunos precisar las áreas estratégicas que conciben los habitantes de estas zonas 3. Con la información de estudio de Felinos de CORPAMAG, incorporamos esa información al ordenamiento creando la base de los ecosistemas estratégicos para la biodiversidad, se complementó con las áreas fundamentales para el abastecimiento de aves. De esta forma se construyó la gran base del tratamiento rural ambiental de conservación que estructura la masa de ecosistemas de la parte media de la Sierra y conecta las áreas altas protegidas y la parte baja de pie de montaña y playas. 4. Con la información del Plan de Manejo Ambiental del Caimán Aguja y en reuniones con los habitantes de Guachaca, Buritaca y Teyuna María Angeli (Don Diego), construimos un corredor asociado al sistema de humedales y lagunas costeras que esta trazado entre la desembocadura del río Piedras y la el río Don Diego. 5. Conforme a las decisiones tomadas en los POMCAS de los ríos Piedras, Manzanares y Gaira se tomó la decisión de incorporar al suelo de protección las coberturas de Bosque Seco, estás se incluyeron en el grupo de los Ecosistemas estratégicos para la adaptación al cambio climático, por su función de regulador del regimen de lluvias en la parte media y alta de la Sierra. A su vez es un ecosistema muy amenazado por la huella urbana y los procesos de suburbanización en torno a la ciudad. Estas áreas de protección se conjugan con los parques Dumbira y Bondigua y los límites del PNN Tayrona, creando conectividad ecosistémicos en la parte norte de la ciudad. Los cerros del Ziruma y La Llorona entran en la protección del Bosque Seco y a través de la formulación de planes parciales se tendrá que generar conectividad a través de ellos con la Sierra y la Playa, al igual que en los cerros de Gaira y la Gloria.</t>
  </si>
  <si>
    <t>Se anexan los documentos de diagnóstico de la dimensión ambiental y la cartografia de los tratamientos ambientales rurales, el Sistema Ambinental y el modelo de ordenamiento.</t>
  </si>
  <si>
    <t>Control urbanistico, realizado por inspectores Urbanisticos y acompañamiento del Inspector de Policia de Guachaca, SUSPENSION DE OBRAS.</t>
  </si>
  <si>
    <t>Actas.
medio de veificacion:Archivo fisico, inspeccion Urbanistica Localidad 2.</t>
  </si>
  <si>
    <t>Se solicitó ante el Instituto geografico de agustin codazzi, la habilitacion del Distrito de Santa Marta como gestor catastral. La solicitud se radico en el mes de marzo del año 2020, luego nos solicitaron unas aclaraciones, y en la actualiadad estamos en el proceso de aporte de informacion pertinente. Una vez delegada, se podra operar el catastro multiproposito.</t>
  </si>
  <si>
    <t>Ajustes al documento técnico para la Habilitación del Distrito de Santa Marta como Gestor Catastral</t>
  </si>
  <si>
    <r>
      <t>E</t>
    </r>
    <r>
      <rPr>
        <sz val="11"/>
        <color rgb="FFCC0000"/>
        <rFont val="Arial"/>
        <family val="2"/>
      </rPr>
      <t>l POT dentro de sus estructura de usos define los ecosistema estratégicos para la autonomia y seguridad alimentaria, los cuales estan asociados con las actividades agrícolas dentro de Distrito. Se definieron de la siguiente forma:
 1. Las coberturas del ámbito occidental de la Sierra fueron definidas en los POMCAS de los ríos Piedras, Manzanares y Gaira.
 2. Las áreas fuera de los ámbitos de los POMCAS y que son la cara Norte de la Sierra fueron definidos a traves de metologías Corine Landcover y construcción de cartografía con los campesinos.
 La norma contenida en el POT se basa los conceptos de economia de bienes comunes, en donde la base del desarrollo son la conservación mediambiental, reconocido este como el bien común que contribuimos a mantener, pero a la vez aprochando de manera racional los servicios ecosistemicos que nos brindan. Es por ellos que en el trabajo del POT con los campesinos hablamos de la necesidad de generar una agricultura responsable con el territorio en el que vivimos, buscando que cada acción individual en la forma en la que ocupamos el territorio contribuya a la conservación: la materialización de esto en el POT es la clasificación del suelo rural en tratamientos rurales ambientales: protección, conservación, restauración, uso sostenible y los referidos a suelo suburbano y centros poblados, de esta manera el aprovechamiento esta asociado a la vulnerabilidad ecosistemica, de forma que el suelo de protección es el de mayor restricción y el uso sostenible (áreas de autonomia y seguridad alimentaria) tienen mayor aprovechamiento.</t>
    </r>
  </si>
  <si>
    <t>Documento de diagnóstico en la dimensión ambiental.</t>
  </si>
  <si>
    <t>Actividad proyecteda para el tercer año octubre 2020</t>
  </si>
  <si>
    <t>La DIMENSIÓN AMBIENTAL del POT incorporó los suelos de protección y los grupos eco sistémicos que se deben conservar bajo el siguiente modelo: Territorio biodiverso, ambientalmente sostenible y resiliente. El sistema ambiental se compone del Sistema nacional de Áreas Protegidas –SNAP-, El Sistema Ambiental Distrital –SAD-y el Sistema Cultural Ambiental Ancestral –SCAA- Sistema Nacional de Áreas Protegidas SNAP. El Sistema nacional de áreas protegidas reconoce la importancia a nivel de nacional de los ecosistemas que están asociados a la formación montañosa de la Sierra de Santa Marta a orillas del mar caribe, es por ellos que declaro dos áreas a proteger: Parque Natural Nacional Sierra Nevada de Santa Marta –PNNSNSM-: La Sierra es la cuna de los Tayrona, una civilización indígena monumental que existió en el país. Aún viven allí descendientes de esa cultura con alrededor de 70.000 indígenas de las etnias Kogui, Arhuaco, Kankuamo y Wiwa. Es la formación montañosa litoral más elevada del mundo, con dos picos de 5.775 m de altitud; el pico Cristóbal Colón y el pico Simón Bolívar. Por su variedad de ecosistemas, pisos térmicos junto al mar, su belleza singular y su riqueza histórica y cultural. Fue declarado Reserva de la Biosfera por la UNESCO en 1979. Dentro de este macizo montañoso se encuentra un área de particular belleza paisajística y con gran significado cultural, considerado sitio sagrado para los cuatro pueblos indígenas de la Sierra, se trata del Parque Arqueológico Teyuna “Ciudad Perdida”, el cual es administrado por el Instituto Colombiano de Antropología e Historia – ICANH. Parque Natural Nacional Tayrona – PNNT-. Las estribaciones de la Sierra Nevada de Santa Marta, la montaña costera más alta del mundo, se hunden en el mar como los dedos de una mano gigantesca entre los que se forman bahías y ensenadas de belleza singular: Chengue, Gayraca, Cinto, Neguanje, Concha, Guachaquita, con sus playas de arenas blancas delimitadas por, manglares, matorrales o bosques, y bañadas todas por las aguas cristalinas del mar Caribe. El parque Tayrona tiene también vestigios arqueológicos de una antigua ciudad del pueblo Tayrona Adicionalmente el sistema nacional de áreas protegidas lo conformas los ámbitos de protección de las reservas de la sociedad civil y la reserva forestal protectora. Sistema Ambiental Distrital SAD. El territorio del Distrito se ordena a partir de un conjunto de ecosistemas que poseen complementariedad e interdependencia, el territorio se lee como un espacio continuo en donde existen diferentes formas de habitarlo en el marco de una coexistencia con el ambiente, de manera que la conservación, preservación y restauración de este son elementos claves para crear condiciones de sustentabilidad en el tiempo. Las dimensiones del desarrollo en las que se enmarca el ordenamiento del territorio; ambiental, social y económico toman fuerza dentro del sistema ambiental: Con la finalidad que el ordenamiento del territorio se lea de manera sencilla y se reconozca colectivamente la importancia de la conservación del medio ambiente como base del desarrollo, este Plan propone que la entrada para el sistema ambiental sea a través de los ecosistemas, con lo cual se identifican un conjunto de hábitats que agrupados generan valores para objetivos específicos de conservación: biodiversidad, mitigación del cambio climático, herencia cultural, abastecimiento de agua, etc., Los ecosistemas que acá se definen parten de tres grandes áreas que ya se han demarcado con fines de conservación: los parques nacionales naturales Tayrona y Sierra Nevada y el resguardo indígena. Los ecosistemas identificados son: Ecosistemas estratégicos para la regulación y abastecimiento de agua, Ecosistemas estratégicos para la conservación de la biodiversidad, ecosistemas estratégicos para la adaptación al cambio climático, ecosistemas estratégicos marino costeros y ecosistemas estratégicos para la autonomía y seguridad alimentaria. Cada ecosistema responde a un fin de conservación, el cual está relacionado con los servicios ecosistémicos y la clasificación de suelo según su nivel de conservación, esto genera un sistema cerrado en donde cada actuación en el territorio repercute sobre todos los ecosistemas. Sistema Cultural Ambiental Ancestral SCAA. La cosmovisión ancestral es determinante para la construcción del sistema ambiental, los elementos naturales como La Ninanulan y el Nujuakala son las dimensiones estructurantes del modelo de ocupación, la conservación y conexión de los ecosistemas garantiza: la provisión de recursos naturales en especial el agua, la biodiversidad, a la vez que permite una mejor gestión del riesgo y mitigación de los efectos del cambio climático. Ninanulan (el Agua). El territorio ancestral nació del mar, y de allí el agua interconecta y delimita los cerros y otras jurisdicciones del territorio. El agua es mujer, de ella nace toda la vida. Es el hilo que unifica todo nuestro territorio. Las lagunas en los páramos (la cabeza del territorio) son las madres de los principios del territorio, y ellas conectan con las lagunas costeras, desembocaduras y humedales de la Línea Negra (las madres de la base del territorio). Los espacios sagrados a lo largo de estos cuerpos de agua regulan las interconexiones del agua a nivel espiritual y material, tomando la forma de las lluvias, vientos, nubes, nieve y todo el sistema hídrico que interconecta los espacios del territorio ancestral y garantiza su salud, desarrollo y equilibrio. Nujuakala (los cerros). El territorio ancestral se organiza a través de los espacios de los cerros y montañas importantes que son los espacios de los padres o Jates principales. Cada uno representa principios y funciones dados desde el origen, y garantiza su manejo en el territorio ancestral. Los cerros forman cadenas que conectan los espacios y sitios sagrados de todo el territorio ancestral, desde los picos hasta la Línea Negra. El cerro principal de la Sierra Nevada es el Cerro Gonawindúa (llamado Pico Bolívar) en el hermanito menor), cuya jurisdicción comprende toda la Sierra Nevada, dividida sucesivamente entre las jurisdicciones de los demás cerros mayores desde allí para abajo hasta la Línea Negra. En este sentido, los cerros forman y delimitan los espacios interrelacionados que son el tejido del territorio ancestral. Cada cerro o Jate es también un Nujwé, o la casa ceremonial, y así mismo el cerro maneja la comunidad de Jabas y Jates quienes habitan su espacio o casa. Estos términos territoriales, corresponde a un espacio del Nujuakala, que se delimita por los ríos o quebradas que separan cada cerro del otro. Su casa, o comunidad está compuesta por todos los demás Jabas y Jates, que son los diferentes espacios sagrados, quienes viven en su jurisdicción. Cada uno de estos sitios maneja el agua, los cultivos, la tierra, los animales, bosques y clima para el cerro Nujuakala, dentro de su jurisdicción. Hay espacios sagrados que corresponden a las diferentes comunidades de plantas y árboles, o bosques, animales, pájaros e insectos, hongos, líquenes y otras comunidades vivas en cada área de cada cerro, y en los diferentes pisos climáticos. De esta manera, los cerros ordenan el territorio ancestral entre jurisdicciones, o espacios de manejo y uso. Podemos hablar de diferentes espacios de manejo, como son los espacios de boques de diferentes tipos, espacios intocables, espacios para cultivo, o para pastos o diversas funciones. En resumen, los espacios de cada Nujuakala corresponderían en cierto sentido a los diferentes tipos de ecosistemas, paisajes y zonas de vida de las ciencias ambientales. Los cerros también manejan otros tipos de conectividades en el territorio ancestral, fuera de sus espacios de manejo o Nujwé. Los Nujuakala principales se conectan entre la parte alta con la Línea Negra o parte baja con otros cerros principales. Los cerros también se conectan con otros espacios sagrados y los mamos hacen pagamentos entre varias regiones interconectadas por los cerros. Este tipo de manejo de los Nujuakala también corresponde a los pisos climáticos altos, medios y bajos de la Sierra Nevada. De esta manera trabaja el ordenamiento ancestral de la Sierra Nevada. Es un orden dictado desde la Ley de Origen, que las comunidades deben seguir, respetar y garantizar. Línea Negra. El conjunto energético de sitios sagrados ubicados sobra la costa estructura una continuidad entre los elementos ambientales, reforzando su valor ambiental con el carácter cultural que le imprime la declaratoria de línea negra. El ordenamiento reconoce que los sitios sagrados hacer parte integral del territorio y quedan en la categoría de protección ambiental, los ecosistemas de los que hace parte se plantearon en conjunto como un sistema interdependiente continuo que se conecta a través de los ecosistemas marino costeros y a la vez se crean conexiones con la Sierra, creando un escenario propicio para la conservación y la comunicación de la parte alta con el mar.</t>
  </si>
  <si>
    <t>Se anexan los documentos del Diagnóstico en la dimensión ambiental, el documento de formulación en donde están los proyectos y programas asociados a las dimensión ambiental. También el acta de concertación ambientas, el Proyecto de Acuerdo y la Cartografia oficial del proyecto de POT</t>
  </si>
  <si>
    <t>El POT interviene el uso de suelo en la ciudad, y provee las definiciones necesarias para tal fin. Como consta en el anexo normativo ambiental y rural, donde se evidencia la información para la incorporación de la zona de amortiguación.</t>
  </si>
  <si>
    <t>Anexo normativo ambiental y rural</t>
  </si>
  <si>
    <t>El POT se estructuro sobre un un Modelo Cuantitativo de Analisis Espacial Territorial que permitio crear una bateria de indicadores, un ejemplo de ello: Las rondas hidricas de los ríos Don Diego, Buritaca, Guachaca, Mendihuaca, piedras, Manzanares y Gaira tieen un área total de 2304,9 hestáreas, este primer indicador es el de cantidad, permite saber cuál es el área asociada a la cobertura, posteriormente se definión un indicador de calidad: para este mismo caso se precisa que el 58,7% equivalente a 1352 hestáreas hacen parte de las coberturas en buen estado de bosque ripario y de galeria que esta en estás rondas hídricas, mientras que 952,9 hectáreas son para restaurar. De esta manera se puede hacer seguimiento peridicamente a través de análisis del territorio y del seguimiento necesario para determinar el impacto sobre las áreas que limitan con los PNN Tayrona y Sierra Nevada.</t>
  </si>
  <si>
    <t>Geodatabase con la información de los ecosistemas</t>
  </si>
  <si>
    <t>El 23 de Junio se presentó al Concejo Distrital el proyecto de acuerdo por medio del cual se revisa y expide el Plan de Ordenamiento Territorial 500 Años, Proyecto 006 del 2020, después de cumplir sus fases previas. Al igual se presentó concertación con autoridad ambiental, mediante Acta 11 octubre 2019, se realizó consulta con consejo territorial de planeación, por medio de oficio 20 diciembre 2019. Actualmente se efectuó Ponencia positiva en primer debate en el Concejo Distrital, y se realizó cabildo abierto los días 21, 22 y 23 de Julio del 2020, con el fin de escuchar opiniones y argumentos de la comunidad.</t>
  </si>
  <si>
    <t>Formulacion del Plan de Ordenamiento Territorial 500 Años.</t>
  </si>
  <si>
    <t>El Plan de Manejo Ambiental fue analizado en el proceso de revisión del POT, se revisarón las clasifcaciones sobre los bordes, al igual se trabajo con el Cabildo Indigena sobre los limites del Resguardo y otros suelos fuera del Resguardo en el que se adelantan procesos de conervacion para armonizar las decisiones del POT. Dado que el POT es un instrumento poco dinámico en los procesos de actualziación e instrumentos como los planes de manejo ambiental de PNN son modificados con otra temporalidad se dejan por fuera de los establecido en la cartografia, al igual, se toma la decición que el POT no incorpore decisiones que estenámbitos de las autoridades indigenas o PNN, la decisión fue tranajar con las diferentes autoridades y construir un POT que armonice las decisiones en estos bordes y posibilite el accionar de todos los actores en pro de la conservación de los ecosistemas.</t>
  </si>
  <si>
    <t>El Distrito de Santa Marta desde el año 2019 elaboro el mapa de riesgos el cual incluye el mapa de AMENAZAS O INCENDIOS FORESTALES, el cual ya fue presentado en la anterior mesa de trabajo.</t>
  </si>
  <si>
    <t>ANEXO: mapa en PDF.</t>
  </si>
  <si>
    <t>Apoyamos al DADSA y CORPAMAG cuando estas institucion asi lo solicite.</t>
  </si>
  <si>
    <t>Cabe resaltar que debido a la declalatoria de emergencia, calamidad por el COVID19 que vive el pais y a las estriciones de movilidad y de realizar reuniones para capacitaciones ha sido imposible cumplir a cablidad con lo comtemplado, asi como realizar inversiones.</t>
  </si>
  <si>
    <t>Estrategia municipal de Emergencia de Santa Marta.</t>
  </si>
  <si>
    <t>Apoyamos al DADSA y CORPAMAG cuando estas institucion lo soliciten.</t>
  </si>
  <si>
    <t>Apoyamos al DADSA y CORPAMAG cuando estas instituciones lo solicite.</t>
  </si>
  <si>
    <t>Apoyamos al DADSA y CORPAMAG cuando estas instituciones lo soliciten.</t>
  </si>
  <si>
    <t>Apoyamos al DADSA CORPAMAG cuando esta institucion lo solicite, para desarrollar esta actividad.</t>
  </si>
  <si>
    <t>(i) La Secretaría de Educación incluyó, en el componente educativo del Plan de Desarrollo 2020-2023 -aprobado por el Concejo Distrital el 31 de mayo del año en curso y sancionado por la señora Alcaldesa el día 10 de junio de los corrientes, una Meta y su correspondiente Indicador relacionados con la articulación de la dimensión ambiental en los Proyectos Educativos Institucionales PEI, en lo que se ha llamado PEI+A, así como la construcción participativa de los PROYECTOS EDUCATIVOS BIOZONALES, los cuales quedaron consignados en el documento del PDD 20-23 de la siguiente manera: "META: Incluir 10 instituciones educativas distritales en proyectos Educativos zonales y currículos integrales, flexibles y pertinentes." "INDICADOR: Instituciones Educativas distritales con Proyectos Educativos zonales y currículos integrales, flexibles y pertinentes.". Este proceso, de acuerdo con los plazos definidos en la Parametrización del Plan de Desarrollo -componente educativo- deberá iniciar en agosto del 2020 y culminará su 1a fase en agosto de 2022. 
 (ii) En el mismo sentido, en el marco del Plan de Desarrollo con Enfoque Territorial PDET, la Secretaría de Educación Distrital incorporó como compromiso, en la Iniciativa (código 1220013321869): "Proyectos Educativos contextualizados, con enfoque incluyente, diferencial e intercultural, construidos participativamente por las comunidades educativas de las IEDs en las diferentes zonas del distrito (urbanas y rurales), y en el horizonte del Proyecto Educativo Distrital concebido en el Plan Maestro 500 años y en el Plan Decenal Distrital de Educación, favorecen currículos integrales para la formación de calidad de las NNAyJ de Santa Marta" - ACTIVIDAD 1: "Proceso de de-construcción de los PEI y definición participativa de los Proyectos Educativos Zonales y currículos integrales para la educación básica y media en las IED del distrito de Santa Marta (zonas urbana y rural).". ACTIVIDAD 2: "Concertación con las organizaciones indígenas de la SNSM y el Resguardo Ette Enaka, en torno a la construcción de Planes Educativos Comunitarios PEC". ACTIVIDAD 3: " Concertación con la Mesa Técnica Organizaciones Afro/SED en torno a la construcción del Plan Educativo Comunitario - PEC.". Con fechas de inicio 10 de agosto/2020 y 30 de marzo/2021. 
 Teniendo en cuenta las necesarias modificaciones de las dinámicas académicas derivadas de la emergencia sanitaria, la Secretaría de Educación Distrital se encuentra en el periodo de alistamiento para dar inicio a estos compromisos en las fechas definidas tanto en el Plan de Desarrollo Distrital como en el PDET, para lo cual ha diseñado tanto una estrategia de trabajo a partir de Grupos de acompañamiento pedagógico organizados por Localidades (Resolución 0480 de Abril 24/2020) como una estrategia de encuentro y trabajo pedagógico virtual con rectores, docentes y comunidad educativa.
 Los "currículos integrales" prevén la articulación de las diferentes dimensiones de la formación de niños, niñas, adolescentes y jóvenes, siendo la ambiental el eje sobre el cual gire la acción institucional formativa y de intervencion en el contexto local.</t>
  </si>
  <si>
    <t>1) Documento Plan de Desarrollo 2023 Santa Marta Corazón del Cambio. II Parte Estratégica. Línea 1.2. Cambio con Oportunidades en Educación. Programa 1.2.1. Educación de Calidad para las Oportunidades. Subrograma 1.2.1.3. 1.2.1.3 Círculos académicos para el mejoramiento de la calidad de la educación en Santa Marta. Página 16.
 2) Documento Matriz Plan de Ación Pilar 4 - PDET. Iniciativa: 1220013321869.
 3) Resolución 0480 de Abril 24/2020</t>
  </si>
  <si>
    <t>EN PDD:
 $160.000.000
 EN PDET:
 $600.000.000</t>
  </si>
  <si>
    <t>La SED participa como miembro del Comité Intersectorial Distrital de Educación Ambiental CIDEA, espacio convocado por el Departamento Administrativo Distrital de Sostenibilidad Ambiental DADSA. En Acta del 13 de mayo de 2020 (reunión virtual dada la medida de confinamiento y distanciamiento social) se definieron compromisos y acciones relacionadas con el Plan de Ación 2020; la realización de un Diagnóstico Ambiental de la instituciones educativas y su entorno; la selección de las Instituciones Educativas que a manera de escuelas piloto serán focalizadas en el 2020 para el acompañamiento del DADSA a través de proyectos ambientales estratégicos; y la promoción del Diplomado en Cultura y protección ambiental a través de la Participación ciudadana, dirigida entre otros actores, a los docentes del distrito de Santa Marta.</t>
  </si>
  <si>
    <t>En el anexo normativo rural y en el anexo de Taganga, se dan las indicaciones de la norma para estos lugares.</t>
  </si>
  <si>
    <t>Anexo normativo rural y en el anexo de Taganga en el POT</t>
  </si>
  <si>
    <t>Santa Marta 
 SE MODIFICA COMPETENCIA según Mesa Jurídica 6 marzo 2020: Se incluye a Essmar ESP como responsable solidario</t>
  </si>
  <si>
    <t>Se solicita a Parques Nacionales Naturales Tairona (PNNT) el estudio de capacidad de carga de Bahia Concha, lo anterior para realizar el estudio de necesidad de la cantidad promedio de residuos solidos que se pueden generar, para determinar las capacidades de los contenedores y la frecuencia de recoleccion. Vale la pena resaltar que se instalo un contenedor de 13 yardas para punto de acopio del material aprovechable, el cual es manejado por la asociacion de recicladores Cooempremag.</t>
  </si>
  <si>
    <t xml:space="preserve">Debido a la pandemia, las actividades de educacion ambiental tuvo que ser modificada, actualmente se trabaja de manera virtual con un proyecto llamado PIENSA PLANETA que consta de un plan piloto y 4 modulos con  temas asociados a los residuos solidos, separacion en la fuente y reciclaje, impacto ambiental y huella de carbono, uso adecuado del agua, acueducto y alcantarillado, ademas se cuenta con un concurso virtual acerca de la transformacion de los residuos solidos. </t>
  </si>
  <si>
    <t>Se adjunta programa ´´PIENSA PLANETA´´</t>
  </si>
  <si>
    <t>Brindar todo el apoyo tecnico a los solicitados por la institucion responsable.</t>
  </si>
  <si>
    <t>Se esta trabajando en la reformulacion del PGIRS de Santa Marta.</t>
  </si>
  <si>
    <r>
      <t>C</t>
    </r>
    <r>
      <rPr>
        <sz val="11"/>
        <color rgb="FFEA9999"/>
        <rFont val="Arial"/>
        <family val="2"/>
      </rPr>
      <t xml:space="preserve">ERTIFICADO DEL BANCO DE PROGRAMAS Y PROYECTOS , CERTTIFICADO DE DISPONIBILIDAD PRESUPUESTAL No. 1375 POR VALOR DE $ 500.000.000            </t>
    </r>
  </si>
  <si>
    <t>Se encuentra en proceso de actualización</t>
  </si>
  <si>
    <t xml:space="preserve">CERTIFICADO DEL BANCO DE PROGRAMAS Y PROYECTOS , CERTTIFICADO DE DISPONIBILIDAD PRESUPUESTAL No. 1375 POR VALOR DE $ 500.000.000            </t>
  </si>
  <si>
    <t>Santa Marta cuenta con ruta de recolección con la maxima frecuencia permitida por la norma que es 3 veces por semana y en vias principales se hace la recoleccion 2 veces al dia en cada sector del Distrito teniendo una cobertura del 100% en el sector urbano y 65% en el sector rural, este ultimo no llega al 100% por imposibilidad tecnica de acceso del vehiculo compactador.</t>
  </si>
  <si>
    <t>Se adjunta documento ´´RUTAS DE RECOLECCION EXISTENTE´´</t>
  </si>
  <si>
    <t>Durante el primer semestre del año en curso, hemos venidos realizando una serie de actividades en las cuenca de los municipios costeros relacionados a disminuir la inadecuada disposicion de los residuos solidos, actividades tales como: jornadas de recoleccion de material inservibles, limpiezas de rios y playas, sensibilizacion acerca de la separcion en la fuente y disposicion final de los residuos solidos.</t>
  </si>
  <si>
    <t>Se adjunta ´´INFORME DE ACTIVIDADES´´</t>
  </si>
  <si>
    <t>En el distrito de Santa Marta se cuenta con la capacidad suficiente para el almacenamiento transitorio de los residuos, de igual forma en el Plan de Desarrollo 2020-2023 contempla la expansion del sistema de contenerizacion.</t>
  </si>
  <si>
    <t>PLAN DE DESARROLLO SANTA MARTA CORAZON DEL CAMBIO 2020-2023</t>
  </si>
  <si>
    <t>Actualmente contamos con centros de acopios en zonas estratégicas que nos permiten hacer la recolección del material aprovechable en la zona rural del distritos tales como: San Pedro De La Sierra, Minca, Casa Elemento, Mendihuaca (Costeño Beach), Buritaca, Bahía Concha, Taganga Y Neguanje, la creación y/o ampliación de los puntos de acopios se da de acuerdo a la capacidad de generación de residuos, a esto se le suma también que en distintos sectores contamos con ruta selectiva el cual no hace necesario el uso de estos puntos.</t>
  </si>
  <si>
    <t>SE ESPECIFICA COMO SE ESTA DESARROLLANDO LA ACTIVIDAD</t>
  </si>
  <si>
    <t>En concertación con la comunidad en algunos sectores, optan porque los centros de acopios sean administrados directamente por el reciclador de la zona debido a que es la persona que se encarga de recolectar y transportar los residuos aprovechables, en otros sectores no es necesario contar con centro de acopio puesto que tienen una frecuencia de recolección establecida.</t>
  </si>
  <si>
    <t xml:space="preserve">En la actualidad, se esta elaborando un plan de estudio para su cumplimiento de acuerdo al marco legal que nos permita establecer la obligatoriedad en la comunidad samaria relacionada a la separación en la fuente. </t>
  </si>
  <si>
    <t>El programa PIENSA PLANETA es una herramienta alternativa de manera virtual que instruye y capacita a la comunidad en general en el manejo de los residuos solidos.</t>
  </si>
  <si>
    <t>Se realiza seguimiento y monitoreo en las vías principales y secundarias por medio de un equipo de supervisores de rutas distribuidos en diferentes sectores.</t>
  </si>
  <si>
    <t>Se adjunta ´´PLANILLAS DE SUPERVISIÓN´´</t>
  </si>
  <si>
    <t>La socialización y divulgación de los horarios y rutas de recolección se realizan a través de las sensibilizaciones que se presentan en los diferentes sectores del distrito.</t>
  </si>
  <si>
    <t>Se adjunta ´´EVIDENCIAS DE SENSIBILIZACIÓN´´</t>
  </si>
  <si>
    <t>Se cuenta con sistema de contenerizaciòn con capacidad de 3200 litros en todas las vías principales del distrito.</t>
  </si>
  <si>
    <t xml:space="preserve">Teniendo en cuenta que contamos con una amplia capacidad de recolección con las rutas selectivas en las vías principales y secundarias no vemos viable la implementación de estos puntos, adicional a esto, se nos pueden convertir en puntos CRITICOS por el uso inadecuados de los residuos sólidos.
</t>
  </si>
  <si>
    <t>Se adjunta ´´CRONOGRAMA DE RUTAS SELECTIVAS´´</t>
  </si>
  <si>
    <t>Competencia del Departamento Administrativo Distrital para la sostenibilidad ambiental (DADSA)</t>
  </si>
  <si>
    <t>Por causa del confinamiento por la actual pandemia COVID19 no se realizaron comparendos por estos motivos.</t>
  </si>
  <si>
    <t>Actividad a desarrollar en conjunto con Corpamag, se cancelo la actividad por motivos de la Pandemia.</t>
  </si>
  <si>
    <t>Competencia de la gobernacion, la nuestra es el Distrito de Santa Marta.</t>
  </si>
  <si>
    <t>En estos momentos se están realizando una serie de estudios de pre factibilidad para la formulación del Proyecto de una Planta De Compostaje.</t>
  </si>
  <si>
    <t>En estos momentos se están realizando una serie de estudios de pre factibilidad para la viabilidad del Proyecto de una Planta De Compostaje.</t>
  </si>
  <si>
    <t>La Empresa de Servicios Público del Distrito de Santa Marta ESSMAR E.S.P. tiene como objeto misional, la ayuda y/o colaboración interinstitucional para la elaboración y ejecución de proyectos y/o programas tendiente a la gestión integral de los residuos sólidos.</t>
  </si>
  <si>
    <t>El programa PIENSA PLANETA es una herramienta alternativa de manera virtual que instruye y capacita a la comunidad en general en el manejo de los residuos sólidos y proteccion de las rondas hidricas.</t>
  </si>
  <si>
    <t>$52.694.282</t>
  </si>
  <si>
    <t>En el año 2019, la ESSMAR E.S.P. trabajo de la mano con los usuarios del Distrito de Santa Marta, para lograr mejoras en las redes de los sistemas de Acueducto y Alcantarillado y de esta forma obtener un crecimiento en los usuarios que realizaron el proceso de normalización de sus sistemas, principalmente en las zonas urbanas de Santa Marta.</t>
  </si>
  <si>
    <t>Cuadro resumen del comportamiento de los usuarios en el año 2019</t>
  </si>
  <si>
    <t>En el año 2018, la ESSMAR E.S.P. suscribió un contrato con FUNDACIÓN HUELLA CARIBE con el objeto de “(..) formular y obtener la posterior aprobación por parte de la Autoridad Ambiental competente del Plan de Saneamiento y Manejo de Vertimientos - PSMV - del Distrito de Santa Marta (..)” , de dicho contrato se entregó como producto final el PSMV formulado para el Distrito de Santa Marta, el cual fue presentado ante CORPAMAG a finales del año 2018 para su revisión. En el año 2019, CORPAMAG emitió la Resolución No. 2287 del 10 de junio de 2019, “Por medio de la cual se niega la aprobación del Plan de Saneamiento y Manejo de Vertimientos - PSMV del Distrito de Santa Marta”, en el que se encontraban las observaciones realizadas al documento presentado por la ESSMAR E.S.P. para su respectiva corrección. 
 A la fecha, la ESSMAR E.S.P., se encuentra trabajando en suplir dichas falencias presentadas en el documento para nuevamente ser presentado a la Autoridad Ambiental competente, CORPAMAG, y lograr así la aprobación de este documento de gran importancia para el cuidado y preservación del medio ambiente en el Distrito de Santa Marta.</t>
  </si>
  <si>
    <t>Plan de Saneamiento y Manejo de Vertimientos - PSMV - del Distrito de Santa Marta con las observaciones resueltas.</t>
  </si>
  <si>
    <t>Es importante aclarar que Santa Marta por ser Distrito Capital, no hace parte del Plan Departamental de Aguas, razón por la cual en el año 2019 la ESSMAR E.S.P. no estuvo como asistente a estas reuniones, sin embargo nos encontramos prestos a colaborar en todos los procesos que se requieran en pro del cuidado y conservaciones de los ecosistemas marinos y costeros de influencia para el Distrito de Santa Marta.</t>
  </si>
  <si>
    <t>Para garantizar el funcionamiento de las Estaciones de Bombeo de Agua Residual (EBAR), las cuales se encargan de bombear el agua residual del Distrito de Santa Marta hasta el punto de disposición final, Emisario Submarino de Santa Marta, se realizó la optimización del sistema de cribado ubicado en la EBAR Norte, por ser la EBAR de mayor importancia para el sistema de Alcantarillado. Con estas actividades se garantiza el correcto funcionamiento de este sistema disminuyendo las descargas de aguas residuales y reboses de manholes en el Distrito de Santa Marta. Se anexa el Informe de optimización del sistema de cribado de la EBAR NORTE realizado en el Plan de Obras e Inversiones de los sistemas de Acueducto y Alcantarillado (POI 2).</t>
  </si>
  <si>
    <t>*Se adjunta el informe de operación del Sistema de Alcantarillado.</t>
  </si>
  <si>
    <t>Es importante aclarar que Santa Marta no cuenta con lagunas de oxidación en su sistema de alcantarillado, razón por la cual esta acción no aplica para el Distrito de Santa Marta.</t>
  </si>
  <si>
    <t>Debido a que este es un proyecto que se encuentra en proceso de prediseño por parte de la ESSMAR E.S.P., no se genera un rubro adicional en el primer semestre del año 2020</t>
  </si>
  <si>
    <t>La ESSMAR E.S.P. en pro de mejorar su operación y servicio a la comunidad tiene dentro de sus prioridades mejorar la calidad de las aguas servidas que actualmente se están vertiendo al Mar Caribe a través del Emisario Submarino de Santa Marta. Para mejorar esto, se hace necesario establecer sistemas de tratamiento que disminuyan la carga contaminante que transporta el alcantarillado sanitario antes de ser vertidas finalmente en el cuerpo hídrico donde ser realizará la difusión de estos. Estos tratamientos se realizan en Plantas de Tratamiento de Aguas Residuales (PTAR) o como son llamadas actualmente Estación Depuradora de Aguas Residuales (EDAR), las cuales resultan costosas debido a su envergadura.
 En la proyección del Pre-Plan Director de Alcantarillado del Distrito de Santa Marta, que está elaborando la ESSMAR E.S.P., se plantea la ampliación de la Estación de Bombeo de Aguas Residuales (EBAR) Norte y la construcción de una PTAR (o EDAR) cerca al puerto de Santa Marta (Ver figura 1), de forma que los efluentes sean tratados y posteriormente enviados al Mar Caribe como cuerpo receptor de las aguas residuales, pero ya con un tratamiento completo de forma que la difusión en el mar sea un complemento de cierre y no el tratamiento fuerte de estas.
 Como segundo proyecto para mejorar la problemática de las aguas servidas, la ESSMAR E.S.P. en su Pre-Plan Director plantea independizar los sistemas de alcantarillado del Distrito, de forma que exista un sistema de alcantarillado Norte y un sistema de alcantarillado Sur, ambos con sus respectivas Plantas de Tratamiento y sus Emisarios Submarinos de disposición final al Mar Caribe.
 Para el caso del sistema Sur se plantea la construcción de una PTAR y un Emisario Submarino completamente nuevos, además de adecuar la EBAR Zuca. Se espera que con este sistema se realice la disposición final de forma independiente y sin acumularse con las aguas servidas del sistema Norte.
 De igual forma, como medidas a corto plazo, la ESSMAR E.S.P. se encuentra estudiando la posibilidad de implementar unos tipos de biorremediadores encargados de disminuir la carga microbiológica de descarga que hoy en día se evacua en el punto final del Emisario Submarino de Santa Marta. Cabe destacar, que esta actividad debe ser aprobada por la Autoridad Ambiental, CORPAMAG.</t>
  </si>
  <si>
    <t xml:space="preserve">Es importante destacar que la ESSMAR E.S.P. es la entidad encargada del alcantarillado de tipo sanitario en el Distrito de Santa Marta, mas no del alcantarillado de tipo pluvial, el cual corresponde a la Secretaría de Infraestructura Distrital. 
 Ahora bien, las obras de los colectores pluviales de la Carrera 19 y del Barrio Jardín se ejecutaron en la vigencia 2019 por la Secretaría de Infraestructura Distrital y las obras del colector pluvial del Parque del Agua a la fecha se encuentra en proceso de ejecución. </t>
  </si>
  <si>
    <t>SECOP INFORME MENSUAL #10 DE INTERVENTORIA CONTRATO 005 DE 2018 AL CONTRATO DE OBRA 004 DE 2018</t>
  </si>
  <si>
    <t>1.Radicacion Ajustes Plan de Saneamiento y Manejo de Vertimientos PSMV del Distrito de Santa Marta, ante CORPAMAG (31-07-2020)     2. Radicacion Ajuste Plan de Saneamiento y Manejo de Vertimientos PSMV del Distrito de Santa Marta, ante CORPAMAG (28-08-2020)   3. Radicacion Ajuste Plan de Saneamiento y Manejo de Vertimientos PSMV del Distrito de Santa Marta, ante CORPAMAG ( 30-08-2020).</t>
  </si>
  <si>
    <t xml:space="preserve">    </t>
  </si>
  <si>
    <t>Dentro las dobligaciones misisonales del SETP se encuentra realizar las obras de linfraestructura vial que permita mejorar las condiciones de la ciudad para la prestacion del sevicio d tranfporte publico; con base en ello, dentro de las obras a ealizar por la entidad, se encuentra la ampliacion de la calle 30 que va desde la carrera 4ta hasta la  troncal del caribe a la altura del intercambiaddor vial de la lucha. para la ampliacion de este tramo vial se hace necesario realizar la adquisicon vial de algunas viviendas, de las cuales un numero elevado colinda coln el Rio Manzanares; sin embargo, esto no sucede en todo el tramo de la via. en virtud e lo anterior, las acciones desarrollas por esta entidad, se han visto reflejadas de manera indirecta en la reubicacion de algunas familias que habitaban o habitan en las rondas hidricas; sin embargo, es preciso aclarar, por compromisos del convenio y las obligacones del Distrito ante la nacion, si sobre el predio requerido aun queda area remanente y la misma no es necesaria para el desarollo de la obra, no esta permitido hacer uso de los recursos del convenio para adquirir el area no necesaria. de igual manera es importante precisar que a la actividad no le corresponde realizar actividad alguna para la reubicacion de la poblacioln  que se encuentra en la Ronda Hidrica de estos dos rios, lo que le corresponde es el reasentamiento de la poblacion a la cual de  le ha colmprado su predio, dado que ha sido requerido para la ejecucion del proyecto vial. con lo antaeriormente expuesto se aclara, que, la entidad no desarrolla actividades de recuperacion de la Ronda Hidrica del Rio Manzanares sino por el colkntrario, se encuentra realizando la adquisicion predial de los inmuebles ubicados en la calle 30 necesarios para su apliacion, por lo que la recuperacion de la misma se hace de manera indirecta en donde se requiere el predio de forma total y o en su defecto cuando el area emanente no es desarroble, tambien nos vemos abocados a su adquisicion total, por el contrario en algunos casos se ha adquiere de forma parcial y su recuperacion no tiene viabilidad financiera.</t>
  </si>
  <si>
    <r>
      <t>R</t>
    </r>
    <r>
      <rPr>
        <sz val="11"/>
        <color rgb="FFEA9999"/>
        <rFont val="Arial"/>
        <family val="2"/>
      </rPr>
      <t>adicacion Ajuste Plan de Saneamiento y Manje de Vertimientos PSMV del Distrito de Santa Marta ante CORPAMAG ( 31-07-2020) Radicacion Ajuste Plan de Saneamiento y Manje de Vertimientos PSMV del Distrito de Santa Marta ante CORPAMAG</t>
    </r>
  </si>
  <si>
    <t>Radicacion Ajuste Plan de Saneamiento y Manje de Vertimientos PSMV del Distrito de Santa Marta ante CORPAMAG ( 31-07-2020) Radicacion Ajuste Plan de Saneamiento y Manje de Vertimientos PSMV del Distrito de Santa Marta ante CORPAMAG</t>
  </si>
  <si>
    <t>Hasta el momento nuestra jurisdicción, por medio de ESSMAR, solo es en el sector urbano, no se tiene incluido el PSMV en el sector rural.</t>
  </si>
  <si>
    <t>Revisión y actualización del Plan departamental de aguas enfocados a los municipios costeros del area de estudio del plan maestro</t>
  </si>
  <si>
    <t>El programa PIENSA PLANETA es una herramienta alternativa de manera virtual que instruye y capacita a la comunidad en general en el manejo de los residuos sólidos y proteccion de la ronda hidrica.</t>
  </si>
  <si>
    <t>1) Comunicación convocatoria reuniones virtuales DADSA / CIDEA
 2) Acta reunión mayo 13/2020 DADSA/GEA</t>
  </si>
  <si>
    <t>(Asignación presupuestal del DADSA)</t>
  </si>
  <si>
    <t>El plan de ordenamiento territorial para su formulacion, incluye como determinantes de ordenacion los POMCAS de los rios manzanares y piedra, que profirio la autoridad ambiental. Ellos fueron tenidos en cuenta para la definicion de los ecositemas estrategicos marino costeros, ecosistemas estrategicos para la regulacion y el abastecimiento del agua, los ecosistemas estrategicos para la conservacion de la biodiversidad, los ecosistemas estrategicos para la adaptacion al cambio climatico, los ecosistemas estrategicos para la seguridad alimentaria, que hacen parte de la dimension ambiental de la formulacion en el Plan de Ordenamiento Territorial. El Plan de saneamiento y manejo de vertimientos que rige actualmente, tambien fue incorporado dentro del proyecto de formulacion, ademas de algunos ajustes que venian en el prcoeso de revision del mismo PMSV, y el Plan de gestion integral de residuos solidos que se encuentra en proceso de actualizacion, se asume como determinante del ordenamiento.</t>
  </si>
  <si>
    <t>Proyecto de Acuerdo, ver especialmente el Titulo I, II y IV. En donde se condenssan las normas para el área urbana y suelo rural y se definen las cargas y el sistema de estimulos.</t>
  </si>
  <si>
    <t>Apoyamos al DADSA y CORPAMAG cuando estas instituciones lo soliciten, para desarrollar esta actividad.</t>
  </si>
  <si>
    <t xml:space="preserve">Brindar todo nuestro apoyo a CORPAMAG cuando sea solicitado. </t>
  </si>
  <si>
    <t>Este es un tema que debe ser tratado por la autoridad aambiental COORPAMAG, quien es la competente para elaborar estos boletines de las cuencas hidrograficas por tener facultades para esto.</t>
  </si>
  <si>
    <t>Formulacion del Plan de Ordenamiento territorial 500 Años y Anexos.</t>
  </si>
  <si>
    <t>La temporalidad en la que se adoptaron los POMCAS y el POT permitó que las decisiones contenidas en el POMCA fuera incoporadas al ordenamiento territorial, de manera que los dos instrumentos estan armonizados y permiten hacer una gestión más efectiva de las mismas. el suelo de expansión de Santa Marta tiene definidas las coberturas ambientales, lo cual se tendra´que precisar en los planes parciales, en el momento que se inicien los procesos de urbanización. Para lograr que el suelo de expansión logre una mayor integración con el ecosistema de bosque seco, creando vida y un proceso de apropiación por parte de los ciudadanos que garantice una constante veeduria de los bordes de la ciudad, el POT propone que parte de las cargas urbanísticas sean para la construcción de un parque lineal de borde que conrigure un cintuòn ambiental al rededor de la ciudad.</t>
  </si>
  <si>
    <t>En el proceso de construcción del Plan de Ordenamiento Territorial, se dieron las debidas instancias legales de socialización tanto con el Consejo Territorial De Planeación y la comunidad, y en el tema concreto de los pueblos indígenas, se incorpora un insumo importante que es el POT Indígena que se construyó en el año 2015, además de eso el POT incorpora al suelo de protección, todos los elementos y polígonos de la línea negra, de esta forma el POT queda ligado a los derechos de las comunidades indígenas, como se evidencia en el documento de participación, el cabildo indígena tuvo una participación activa en la elaboración del POT. En este caso no se están tomando decisiones que: 1) Modifique los límites del resguardo indígena - Kogui - Malayo - Arahuaco. 2) Alteren las competencias de las autoridades indígenas en sus territorios. 3) Que alternen las disposiciones del decreto nacional 1500 del 2018. 4) Modifiquen la titularidad de ningún suelo, tampoco en los ámbitos del resguardo, la línea negra y sus sitios sagrados. Adicionalmente el proceso de trabajo con el cabildo indígena ha sido constante desde el 2015 cuando se formuló el POT Indígena que fue determinante para la formulación del plan y posteriormente en el proceso de incorporación de la línea negra, y los sitios sagrados al ordenamiento territorial. El resultado es que se crea el Sistema Cultural Ambiental Ancestral, determinante para el ordenamiento y en el cual se reconocen e incorporan sin modificaciones, afectaciones a la soberanía de las autoridades indígenas.</t>
  </si>
  <si>
    <t>DOCUMENTO DE PARTICIPACION</t>
  </si>
  <si>
    <t>De conformidad con la contingencia sanitaria ocacionada por la Pandemia COVID-19 se han imposibilitado la realizacion de muchas actividades que estaban programadas por la Secretaria de Desarrollo Economico y Competitividad dentro de las cuales se encuentra lo relacioando a la gestion proactiva con los pescadores artesanales del PNNT.</t>
  </si>
  <si>
    <t>$45.305.000</t>
  </si>
  <si>
    <t>En el proyecto de Acuerdo presentado al Distrito crea el comité de parques ecológicos distritales en el que están todas las entidades que toman decisiones en el territorio y el comité de unidades de planifcación rural en que estan todas las entidads que toman decisiones en los ámbitos de suelo suburbano.</t>
  </si>
  <si>
    <t>Se anexa el proyecto de acuerdo del POT y estos comites estan contenidos en el Titulo V y VI</t>
  </si>
  <si>
    <t>Durante el primer semestre del año tres, por motivos del aislamiento preventivo por la pandemia del COVID-19 no se han ejecutado convenios con otras entidades.</t>
  </si>
  <si>
    <t xml:space="preserve">Implementar la política nacional relacionada con la sostenibilidad ambiental como eje fundamental para la toma de decisiones en el manejo del territorio.
</t>
  </si>
  <si>
    <r>
      <t>E</t>
    </r>
    <r>
      <rPr>
        <sz val="11"/>
        <color rgb="FFE06666"/>
        <rFont val="Arial"/>
        <family val="2"/>
      </rPr>
      <t>n el Plan de Desarrollo Santa Marta Corazon del Cambio, en el eje 3 incluimos la meta  Fortalecer a 300 pescadores artesanal en el Distrito de Santa Marta, ademas de Implementar 2 programas de piscicultura sostenible en el Distrito.</t>
    </r>
  </si>
  <si>
    <t xml:space="preserve">Plan De Desarollo Santa Marta Corazon del Cambio Eje 3. </t>
  </si>
  <si>
    <r>
      <rPr>
        <sz val="11"/>
        <color rgb="FFEA9999"/>
        <rFont val="Arial"/>
        <family val="2"/>
      </rPr>
      <t xml:space="preserve">LA DIMENSIÓN AMBIENTAL DEL POT
Incorporó los suelos de protección y los grupos eco sistémicos que se deben conservar bajo el siguiente modelo: Territorio biodiverso, ambientalmente sostenible y resiliente.
El sistema ambiental se compone: 
SISTEMA NACIONAL DE ÁREAS PROTEGIDAS SNAP:
Reconoce la importancia a nivel de nacional de los ecosistemas que están asociados a la formación montañosa de la Sierra Nevada de Santa Marta a orillas del mar caribe, es por ello que declaró dos áreas a proteger: Parque Natural Nacional Sierra Nevada de Santa Marta –PNNSNSM, Parque Arqueológico Teyuna “Ciudad Perdida”
EL SISTEMA AMBIENTAL DISTRITAL –SAD:
El territorio del Distrito se ordena a partir de un conjunto de ecosistemas que poseen complementariedad e interdependencia: Ecosistemas estratégicos para la regulación y, abastecimiento de agua, Ecosistemas estratégicos para la conservación de la biodiversidad, Ecosistemas estratégicos para la adaptación al cambio climático, ecosistemas estratégicos marino costeros, Ecosistemas estratégicos para la autonomía y seguridad alimentaria. 
Cada ecosistema responde a un fin de conservación, el cual está relacionado con los servicios ecosistémicos y la clasificación de suelo según su nivel de conservación, esto genera un sistema cerrado en donde cada actuación en el territorio repercute sobre todos los ecosistemas
SISTEMA CULTURAL AMBIENTAL ANCESTRAL –SCAA- 
El conjunto energético de sitios sagrados ubicados sobra la costa estructura una continuidad entre los elementos ambientales, reforzando su valor ambiental con el carácter cultural que le imprime la declaratoria de línea negra. El ordenamiento reconoce que los sitios sagrados hacer parte integral del territorio y quedan en la categoría de </t>
    </r>
    <r>
      <rPr>
        <sz val="11"/>
        <color rgb="FFEA9999"/>
        <rFont val="Arial"/>
        <family val="2"/>
      </rPr>
      <t xml:space="preserve">protección ambiental, los ecosistemas de los que hace parte se plantearon en conjunto como un sistema interdependiente continuo que se conecta a través de los ecosistemas marino </t>
    </r>
    <r>
      <rPr>
        <sz val="11"/>
        <color theme="1"/>
        <rFont val="Arial"/>
        <family val="2"/>
      </rPr>
      <t xml:space="preserve">costeros y a la vez se crean conexiones con la Sierra, creando un escenario propicio para la conservación y la comunicación de la parte alta con el mar.
</t>
    </r>
  </si>
  <si>
    <t>Se anexan los documentos del Diagnóstico en la dimensión ambiental, el documento de formulación en donde están los proyectos y programas asociados a las dimensión ambiental. También el acta de concertación ambiental, el Proyecto de Acuerdo y la Cartografia oficial del proyecto de POT</t>
  </si>
  <si>
    <t>Apoyamos al DADSA Y CORPAMAG cuando estas instituciones nos soliciten.</t>
  </si>
  <si>
    <t>Por motivos de la pandemia por el COVID19, no se pudo realizar el plan solicitado, el cual esta proyectado para realizar en el segundo semestre 2020, para que comience a implementarce en el 2021</t>
  </si>
  <si>
    <t>Se incorporaron en el ambito del Parque segun la informacion suministrada por Parques Nacionales y se definieron suelos de proteccion en torno al PNNT POR FUERA DE SU AMBITO, ESPECIFICAMENTE las areas de bossques secos y los ecosistmas estrategicos para la connservacion de la biodiversidad.</t>
  </si>
  <si>
    <t>Se anexa la cartografia del sistema ambiental</t>
  </si>
  <si>
    <t xml:space="preserve">
1. Plan de Acción 2020
2. Soporte Reunión Virtual
3. Decreto 178 de 2019</t>
  </si>
  <si>
    <t xml:space="preserve">
  Compes
  3883 de 2017 - Resolucion 0460 de 2017 - Compes 3984 de 2020 - Resolucion
  0623 de 2020. Certificacion Plan Departamental de Aguas</t>
  </si>
  <si>
    <t>GOBERNACION DE LA GUAJIRA Modificación Competencia según Mesa Jurídica 6 marzo 2020: Entidad Responsable: Ministerio de Vivienda, Ciudad y Territorio</t>
  </si>
  <si>
    <t>Plan
de Desarrollo Departamental 2020- 2023 "Unidos por el cambio", pág. 326</t>
  </si>
  <si>
    <t>(Gestión de Herramienta de planificación
necesaria para dar cumplimiento a la acción 1B5) – acciones:
Participación de la mesa técnica
virtual que busca implementar los programas de educación ambiental en el
territorio, con el objetivo de contextualizar avances y necesidades identificadas
desde el Grupo de EA de Corpoguajira para dar continuidad a la construcción de
la Política de la Política de Educación Ambiental para el departamento de La
Guajira y se puedan lograr los propósitos esperados con la mayor pertinencia.
Evento que contó con la participación del Ministerio de Ambiente y Desarrollo
Sostenible, Corpoguajira, Gobernación de La Guajira, Secretaría de Educación,
Universidad de la Guajira y CIDEA Departamental.
En cumplimiento a los compromisos de la Sentencia T
606/15, se incluyó en las metas del Plan de Acción 2020, impulsar la aprobación
y adopción de la Política de Educación Ambiental en el departamento de La
Guajira 2019 – 2030, por la Honorable Asamblea y el Departamento, con el fin de
contar con los instrumentos de planificación para implementar las acciones
contempladas en la sentencia por parte de este departamento.</t>
  </si>
  <si>
    <t xml:space="preserve">
1. Plan de Acción 2020
2. Soporte Reunión Virtual </t>
  </si>
  <si>
    <t>Plan de Desarrollo Departamental
2020- 2023 "Unidos por el cambio"
Concepto favorable de CORPOGUAJIRA sobre el
cumplimiento de acciones ambientales en el Plan de Desarrollo2020- 2023
"Unidos por el cambio"</t>
  </si>
  <si>
    <t>Plan
de Desarrollo Departamental 2020- 2023 "Unidos por el cambio", sector
Comercio, Industria y Turismo, pág. 77 - 85</t>
  </si>
  <si>
    <t>Gestiones para reactivar la ejecución del convenio 074, suscrito entre el Departamento e INVEMAR; al igual que el convenio 070 de 2015, suscrito entre el Departamento y UNINORTE, el cual establece el diseño de proyectos pilotos y guías metodológicas para la protección de playas en el departamento y formar el talento humano a nivel de maestría y doctorado, dentro del proyecto de ciencia, tecnología y desarrollo del programa de investigación, desarrollo e innovación para la protección de zonas costeras del departamento.</t>
  </si>
  <si>
    <t>Informe donde se demuestra la
formación del talento humano a nivel de maestría y doctorado, cumpliendo con la
acción de la generación de conocimiento que contribuya a llenar los vacíos de
información y aporte en el manejo de pez león en el área del Plan Maestro.
Oficio enviado a los operadores para reactivar las actividades de los convenio 074 y 070 de 2015</t>
  </si>
  <si>
    <t>Plan de Desarrollo Departamental 2020- 2023 "Unidos por el
cambio". Ver pág. 123 – 128</t>
  </si>
  <si>
    <t>Oficio enviado a los operadores para
reactivar las actividades del convenio 001 de 2017.
Convenio 001 de 2017, celebrado entre la
Gobernación de La Guajira y La Universidad de La Guajira</t>
  </si>
  <si>
    <t>1. Plan de Acción 2020
2. Soporte Reunión Virtual
3. Decreto 178 de 2019</t>
  </si>
  <si>
    <t>Para el semestre de enero a junio de 2020, no hubo ejecución de proyectos ambientales, debido a la concertación, formulación y estructuración del Plan de Desarrollo Departamental 2020- 2023 "Unidos por el cambio", con el objetivo de definir una ruta para la inversión a realizar dentro de los próximos cuatro (4) años, el cual fue aprobado y adoptado por medio de la Ordenanza No.507 de 2020 y Resolución No, 022 de 10 de junio del presente año; por lo tanto, la gestión de futuros proyectos, comenzaran en el segundo semestre porque ya están definidos los programas y productos para cofinanciar su ejecución</t>
  </si>
  <si>
    <t>Sujetos a solicitudes de apoyo por la autoridad competente para brindar los apoyos respectivos</t>
  </si>
  <si>
    <t>Se solicitara por escrito al AUNAP sus avances en el tema, plan de accion o estrategia para poder brindar apoyos</t>
  </si>
  <si>
    <t>se desarrollaron dos talleres de capacitacion con la poblacion.  
1. ofrecimiento de proyectos productivos a 132 beneficiarios faltantes por definir sus proyectos productivos
2. Mesa de apoyo de socializacion y solicitud de vinculacion laboral a poblacion beneficiaria por parte de entidades participantes de la mesa de compensacion, asi como de organizacion de rueda de  servicios y proyectos para fomentar la vinculacion laboral.</t>
  </si>
  <si>
    <t>Actas de Reunion
Registros Fotograficos
Listados de Asistencia
Plan de Trabajo - Actividades en coordinacion con Secretaria de Desarrollo Economico
Anexo. 1</t>
  </si>
  <si>
    <t>Se desarrollo reunion de trabajo con entidades lider y de apoyo, Funcionarios de Distrito de Santa Marta, empresa prestadora de servicios de aseo y acueducto, CORPAMAG con el fin de desarrollar actividades conjuntas. 
este espacio se desarrollo previa declaratoria de emergencia por COVID19, por lo cual no pudo seguirse lo propuesto y se propone basarse en adelante en herramientas tecnologicas</t>
  </si>
  <si>
    <t xml:space="preserve">Actas de Reunion  </t>
  </si>
  <si>
    <t>Cumplido y Aportado el periodo anterior.
se desarrollo la contratacion y se cuenta con el informe tecnico de resultados para su analisis</t>
  </si>
  <si>
    <t>Documentos soporte de la contratacion
Informe Tecnico de Resultados
Anexos 2019-1</t>
  </si>
  <si>
    <t>GOBERNACION DEL MAGDALENA Modificación Competencia según Mesa Jurídica 6 marzo 2020:  Se incluye a Aguas del Magdalena como responsable solidaria</t>
  </si>
  <si>
    <t>Se considera que a traves del proceso de actualizacion y articulacion del Plan  Departamental de Aguas se aporta al cumplimiento de esta medida.
Basado en Acciones 1C9 y 1C19</t>
  </si>
  <si>
    <t>Comunicado Oficial Aguas del Magdalena 0576-2020
 Plan de Accion - Acciones conjuntas Aguas del Magdalena Anexo. 5</t>
  </si>
  <si>
    <t>En Periodos pasados se reportó el desarrollo de esta consultoria a traves de Aguas del Magdalena, los soportes y sus informes de resultados para ser analizados en mesas tecnicas del componente</t>
  </si>
  <si>
    <t xml:space="preserve">Cumplido y Reportado en Periodo Anterior </t>
  </si>
  <si>
    <t>GOBERNACION DEL MAGDALENA Modificación Competencia según Mesa Jurídica 6 marzo 2020: Se incluye a Aguas del Magdalena como responsable solidaria</t>
  </si>
  <si>
    <t>Se aclaró en las mesas tecnicas lo complejo de esta accion por lo que se desarrollaron mesas de trabajo con Aguas del Magdalena y se expuso un plan de trabajo que incluya a las demas entidades que deben hacer parte de este proceso. 
Se Diseño un plan de accion para avanzar en esta accion contemplando el aislamiento obligatorio basado en elementos virtuales. 
plan 2020-20201</t>
  </si>
  <si>
    <t>Comunicado Oficial Aguas del Magdalena 0576-2020
Plan de Accion - Acciones conjuntas Aguas del Magdalena
Anexo. 5</t>
  </si>
  <si>
    <t>Se participa de las mesas de trabajo y analisis, dispuestos a brindar apoyo a municipios y prestadores encargados dentro de sus competencias de los PSMV, ya que es un elemento de obligatorio cumplimiento que debe aprobar la CAR.</t>
  </si>
  <si>
    <t>GOBERNACION DEL MAGDALENA SE MODIFICA COMPETENCIA según Mesa Jurídica 6 marzo 2020: Se incluye al Ministerio de Vivienda, Ciudad y Territorio y al Departamento Nacional de Planeación -DNP- como responsables solidarios en la actualización del PDA</t>
  </si>
  <si>
    <t>1. desarrollo de mesas de trabajo con Aguas del Magdalena para revisar y actualizar el PDA enfocado al área de estudio. 1. Documentos técnicos de las mesas de trabajo de revisión y actualización del PDA. SE MODIFICA ALCANCE DEL PRODUCTO según Mesa Jurídica realizada el 6 de marzo de 2020, así: 1. desarrollo de mesas de trabajo con Aguas del Magdalena para revisar el PDA enfocado al área de estudio. 1. Documentos técnicos de las mesas de trabajo de revisión del PDA.</t>
  </si>
  <si>
    <t>1. desarrollo de mesas de trabajo con Aguas del Magdalena para actualizar el proceso del PDA con las acciones del plan maestro.                 1. Documentos técnicos de las mesas de trabajo de articulación del PDA.</t>
  </si>
  <si>
    <t>Ante la imposibilidad de realizar actividades presenciales con grupos de personas dado el aislamiento obligatorio por COVID19, se planteo un plan de trabajo de capacitaciones virtuales a algunos sectores de la comunidad hasta tanto se puedan realizar de manera presencial.</t>
  </si>
  <si>
    <t>Plan de Accion Medidas en Coordinacion con la Oficina de Medioambiente
Anexo. 3</t>
  </si>
  <si>
    <t>Ante la imposibilidad de realizar actividades presenciales con grupos de personas dado el aislamiento obligatorio por COVID19, se planteo un plan de trabajo de Talleres virtuales a algunos sectores de la comunidad hasta tanto se puedan realizar de manera presencial.</t>
  </si>
  <si>
    <t>Teniendon en cuenta la situacion de emergencia, Durante el periodo 2020-1 no se ha dado reunion del Comite Departamental de Educacion Ambiental -CIDEA, se informó a la secretaria tecnica del comite la necesidad de un plan de accion de reuniones virtuales del CIDEA al cual presentar el Plan de Trabajo que permita con los miembros construir, evaluar y aprobar el PROCEDA</t>
  </si>
  <si>
    <t>Plan de Trabajo de Actividades en coordinacion con la Secretaria de Educacion a presentar al CIDEA para en espacios virtuales desarrollar la actividad.
Anexo. 6</t>
  </si>
  <si>
    <t>los POMIUAC son proyectos de gran envergadura y el departamento pertenece a dos unidades distintas, por lo que son dos POMIUAC a los que como entidad territorial estamos prestos a participar en la estrategia que se plantee para su creacion, adopcion y aplicacion. liderada por el MADS y entidades de apoyo.</t>
  </si>
  <si>
    <t>En mesas de trabajo con la Oficina de Turismo del Departamento, se construyo y recibio por parte de esta un plan de trabajo para dar cumplimiento a la actividad propuesta.</t>
  </si>
  <si>
    <t>Plan de Accion para la construccion de los planes de Ordenamiento Turisitico liderados por la Oficina de Turismo del Departamento.
Anexo. 8</t>
  </si>
  <si>
    <t>Durante el periodo no se solicito apoyo en este sentido por parte de las autoridades ambientales o similares</t>
  </si>
  <si>
    <t xml:space="preserve">Se desarrollaron espacios de reuion y análisis municipales en relacion al tema de desabastecimiento de agua en el área SNSM.
se desarrollaron espacios para la Preparación del taller para la creacion e implementacion del plan de riesgo de desabastecimiento de agua.
</t>
  </si>
  <si>
    <t>Comunicado Orgien. Oficina de Gestion de Riesgos. Documento I-2020-006582 Reporte de Actividades.
Actas de Reuion
Plan de Accion Actividades - Oficina de Gestion de Riesgos
Anexo. 2</t>
  </si>
  <si>
    <t>Se incluyo dentro del proceso de planeacion para avanzar en espacios virtuales de construccion participativa, ajustados al aislamiento obligatorio por temas de pandemia COVID19.</t>
  </si>
  <si>
    <t>Avances de formulacion de la estructuracion de la propuesta, que incluye un SAT.
Solicitudes de informacion de importancia para la formulacion (recursos, capacidades, etc)
Estructuracion del sistema de Alertas tempranas SAT que incluye riesgo de incendios forestales
Bases de datos de Eventos de Incendios Forestales</t>
  </si>
  <si>
    <t>Documentos Tecnicos, Bases de Datos Digitales.
Plan de Accion - Actividades en coordinacion de Oficina de Gestion de Riesgos
Anexo. 2</t>
  </si>
  <si>
    <t>Aportar a los municipios involucrados, la información proveniente del recurso hídrico del plan de ordenamiento departamental para ser incluido en sus elementos de planeación de manera coordinada.
1. informe del POD en tema de recurso hídrico remitido a las entidades territoriales municipales.</t>
  </si>
  <si>
    <t>Segun la revision de estado del proyecto POD, supervisado por la Oficina Asesora de Planeacion del Departamento, se propuso un plan para alcalzar el proceso de adopcion por el organo competente, en este caso la Asamblea Departamental a traves de acto administrativo al cumplir los requisitos propios del proceso.
Apenas el POD sea un instrumento valido adoptado legalmente por la asamblea a traves de la Oficina Asesora de Planeacion se hara la distribucion del documento con el componente al que hace referencia la accion.</t>
  </si>
  <si>
    <t>Plan de Trabajo de acciones bajo coordinacion de la Oficina Asesora de Planeacion del Departamento.
Anexo. 7</t>
  </si>
  <si>
    <t>Se ha realizado el documento tecnico de caracterizacion de la poblacion reportado en el periodo anterio.
y de manera continuada espacios de apoyo y analisis de la situacion laboral de la pobblacion benefiaria con fines de actualizacion constante y apoyo a la vinculacion laboral y la formacion.</t>
  </si>
  <si>
    <t>Actas de Reunion 
Registros Fotograficos Listados de Asistencia 
Plan de Trabajo - Actividades en coordinacion con Secretaria de Desarrollo Economico
Anexo 1.</t>
  </si>
  <si>
    <t>Se desarrollaron en conjunto con el SENA, dos jornadas relacionadas a los programas de formacion complementaria enfocadas, enfocadas en la vinculacion a los programas SENA y otra en actualizacion de la pesca artesanal en el departamento.</t>
  </si>
  <si>
    <t>Actas, listados de asistencia y registro fotografico.
Plan de trabajo de acciones en coordinacion con la Secretaria de Desarrollo Economico.
Anexo. 1</t>
  </si>
  <si>
    <t>Segun la revision de estado del proyecto POD, supervisado por la Oficina Asesora de Planeacion del Departamento, se propuso un plan para alcalzar el proceso de adopcion por el organo competente, en este caso la Asamblea Departamental a traves de acto administrativo al cumplir los requisitos propios del proceso.</t>
  </si>
  <si>
    <t xml:space="preserve">Implementar la política nacional relacionada con la sostenibilidad ambiental como eje fundamental para la toma de decisiones en el manejo del territorio.
</t>
  </si>
  <si>
    <t>esta medida es muy amplia, se trato en las mesas interinstitucionales y hay que darle mas claridad, ya que no se especifica a que politicas se apunta.</t>
  </si>
  <si>
    <t>Se realizó un taller de prevencion de incendios en epoca seca en el corregimiento de Kenney, municipio de cienaga, parte media SNSM. comunidades rurales de sanpedro, cultivadores de cafe, frutales con apoyo de bomberos voluntarios, corpamag y consejo municipal de gestion de riesgos cienaga. en organizacion comunitaria, normatividad de incendios, operativos y compromisos entre actores.
teniendo en cuenta el aislamiento obligatorio por COVID19 se propone el uso de espacios virtuales de fortalecimiento a las comunidades hasta superar la emergencia y poder usar espacios presenciales de convocados.</t>
  </si>
  <si>
    <t>Actas, listados de asistencia y registros fotograficos.
Plan de Accion - Actividades en coordinacion de Oficina de Gestion de Riesgos
Anexo. 2</t>
  </si>
  <si>
    <t xml:space="preserve"> </t>
  </si>
  <si>
    <t>Se ha brindado apoyo a los municipios en el tema de incendios forestales, a traves de talleres, atencion a eventos, capacitaciones, fortalecimiento, etc. tanto en areas de la SNSM como en la de VIPIS.
asi como avances en la construccion conjunta de planes y estrategias para la gestion de incendios forestales en el area del plan Maestro.</t>
  </si>
  <si>
    <t>Documentos tecnicos y digitales.
Actas, listados de asistencia y registros fotograficos.
Plan de Accion - Actividades en coordinacion de Oficina de Gestion de Riesgos
Anexo. 2</t>
  </si>
  <si>
    <t xml:space="preserve">Incorporación de escenarios de riesgo de incendios forestales y proyectos al Plan de GDR departamental.
Sesión del Consejo CDGDR. Análisis de época seca, formulación del plan contraincendios.
Audiencias de prevención en SNSM.
Sesión Extraordinaria del CDGDR. Tema emergencia de incendios SNSM.
Formulación proyecto prevención de incendios en VIPIS.
</t>
  </si>
  <si>
    <t>No se presentaron solicitudes de apoyo para estas actividades durante el periodo por parte de las entidades lider.</t>
  </si>
  <si>
    <t>Se cuenta con un acto administrativo, diseñado y aprobado interinstitucionalmente de conformacion del comite del cual hacemos parte y sobre el cual se presentara el plan que incluye las actividades relacionadas a la fauna y flora silvestre en su primera convocatoria.</t>
  </si>
  <si>
    <t>No se presentaron solicitudes de apoyo para estas actividades durante el periodo por parte de las entidades lider.
No se desarrollaron citaciones a participar del CIFFAM como herramienta para la coordinacion interinstitucional, sobre el cual se pueden operativizar estas actividades.</t>
  </si>
  <si>
    <t>Se he llevado al Comite Territorial de Salud Ambiental COTSA y mesas tecnicas; la necesidad de la construccion de la estrategia basada en las funciones y competencias de cada entidad en el tema, durante el segundo semestre se desarrollaran los espacios virtuales de construccion participativa de la estrategia continuando con el aislamiento obligatorio por la emergencia declarada.
para el desarrollo de las mesas de trabajo y la construccion de la estrategia se creo un plan propuesto por la dependencia lider de la Secretaria de Salud Departamental.</t>
  </si>
  <si>
    <t>Plan de Trabajo de acciones en coordinacion con la Secretaria de Salud Departamental - Oficina de Salud Ambiental.
Anexo. 4</t>
  </si>
  <si>
    <t>Se ha propuesto un plan de trabajo, basado en mesas de trabajo virtuales que involucren a los actores interesados para la construccion participativa del plan de accion, hasta tanto se puedan realizar jornadas presenciales de analisis y reuniones.</t>
  </si>
  <si>
    <t>1. Se han adelantado dos reuniones con el Ministerio de Cultura para avanzar en la formulación de la Política.
2. El Instituto no ha podido avanzar en otras acciones dirigidas a la construcción de espacios técnicos interinstitucionales. La crisis sanitaria y las contingencias institucionales que se presentaron afectaron los cronogramas y los planes de acciones previstos para el 2020-1.</t>
  </si>
  <si>
    <t>1. Listados y relatorías de las dos reuniones convocadas por el Ministerio de Cultura sobre PP de Protección a Sitios Sagrados y en las que el Instituto a través de delegados participó. Fechas 2 de julio y 30 de julio de 2020.</t>
  </si>
  <si>
    <t xml:space="preserve">Es una actividad a demanda de los usuarios durante el primer semestre de 2020 el PSG expidio un total de 501 GSMI, las cuales amparon la movilización para bovinos, porcinos, ovinos y equinos hacia los diferentes destinos dependiendo de la especie productiva, hacia mataderos, predios. de las solicitudes 20 fueron anuladas a solicitud de los propietarios por diferentes causas, siendo el cambio de vehiculo a de mayor relevancia.   </t>
  </si>
  <si>
    <t xml:space="preserve">     Guias sanitarias de movilización interna  (GSMI) y/o badse de datos aportada por el SIGMA., forma 3.088.           </t>
  </si>
  <si>
    <t xml:space="preserve">Organizar jornadas de sensibilización y prevención de enfermedades de control oficialdel ica, en aras de mantener la inocuidad animal de las zonas de influencia del plan maestro de recuperacion y restauración del PNN., ealizar control epidemiologico de las especies animales y vegetales de aprovechamiento economico en la zona de influencia del parque. </t>
  </si>
  <si>
    <t>Ejercer acciones preventivas de control de enfermedades que afecten los animales de interes comercial y los cultivos de aprovechamiento economico en la zona de influencia del PNNEn el primer ciclo de vacunación contra fiebre aftosa y brucelosis bovina de 2020 se vacunaron 68 predios con 8990 bovinos en el municipio de santa marta de los se les genero 68 RUV a travez del del DMC que es un aplicativo de fedegan, cabe anotar que el ica no es un ente vacunador, el encargado de adelantar la vacunación es FEDEGAN en cabeza de los comite de ganaderos con la implementación del DMC.</t>
  </si>
  <si>
    <t xml:space="preserve"> En vegetales actas de visitas a predios  y formatos para vegetales 3-1033 para toma de muestras en campo, forma 3-752 para analisis diagnostico en laboratorios.</t>
  </si>
  <si>
    <t>Durante el primer semestre, se han realizado 519 visitas de inspección a motonaves de trafico internacional, actividad en el marco del plan de acción de la subgerencia de protección fronteriza. en lo referente a la inspección y seguimiento al material agropecuario  importado y los metodos de transporte que llegan o ingresan al pais por via maritima, fluvial, aerea o terrestre, se mantiene la dinamica  de participación activa y coordinada con las demas autoridades portuarias y las respectivas  agencias navieras en los espacios institucionales establecidos como comite de sanidad portuaria distrital y departamental, capitania de puerto, DIMAR, SANIDAD PORTUARIA DISTRITAL Y MIGRACIÓN COLOMBIA</t>
  </si>
  <si>
    <t>Forma 3-631 o 3-691A/formato aplicación tuberculina informe mensual OIA</t>
  </si>
  <si>
    <t>la vacunacion pra encefalitis equina venezolana EEV, debe ser cada dos años se cumplio en el 2017 con revacunación en el 2019. tecnicamente este año no debe hacerse vacunación contra la EEV, por lo cual no se ha realizado esta actividad.</t>
  </si>
  <si>
    <t>en cuanto a las educomunicaciones o actividades de comunicación del riesgo, atendiendo las directrices presidenciales por efectos de la pandemia por el COVID -19, solo se pueden hacer actividades grupales de manera virtual, lo que en el parque es completamente inviable con los arrieros y personal que vive y labora dentro del parque.</t>
  </si>
  <si>
    <t>Durante el primer semestre no se adelanto el muestreo en las especies migratorias, para prevenir la entrada de enfermedades que afecten la producción agropecuaria, se llevaran a cabo en el segundo semestre de acuerdo a la evolución de los condicionmientos que sean necesarios por efectos de la pandemia por el COVID-19.</t>
  </si>
  <si>
    <t>Toma de muestras en aves formato 3-098 para newcastle y 3-099 para influena aviar</t>
  </si>
  <si>
    <t>Se visitaron 9 predios avicolas de alto riesgo.</t>
  </si>
  <si>
    <t xml:space="preserve"> Toma de muestras en aves formato 3-098 para newcastle y 3-099 para influena aviar</t>
  </si>
  <si>
    <t>Se generó y envió oficio a PNNC (radicado 20201020000911), reiterando la solicitud de ajuste respecto a los responsables, actividades y alcance de la Actividad 3A7.
  El dia 6 de marzo de 2020, se asistio virtualmente al Comité Juridico, en el cual se sustentaron y reiteró la solicitud de ajuste respecto a los responsables, actividades y alcance de algunas actividades entre esas la Actividad 3A7.</t>
  </si>
  <si>
    <r>
      <t xml:space="preserve">Anexo 1_3A7_ Radicado IDEAM Nº 20201020000911, de reiteración de modificaciones a la matriz de acividades para ajustar responsables y activiaddes.
Drive: </t>
    </r>
    <r>
      <rPr>
        <u/>
        <sz val="11"/>
        <color rgb="FF1155CC"/>
        <rFont val="Arial"/>
        <family val="2"/>
      </rPr>
      <t>https://drive.google.com/drive/u/4/folders/1WtNMojSHdn9pxm_fXnFxnu9b7CEF2zuj</t>
    </r>
  </si>
  <si>
    <t>$500.000</t>
  </si>
  <si>
    <t>No se adelantaron acciones dado que se continua a la espera de la convocatoria por parte de los responsables de la actividad , para asistir y brindar el apoyo técnico de acuerdo a las competencias del Instituto.</t>
  </si>
  <si>
    <t>Se emitió el boletín No 21 de Alertas tempranas de deforestación y se realizó el informe de las cifras de deforestación del año 2019.</t>
  </si>
  <si>
    <r>
      <t xml:space="preserve">Anexo 2_3A8
 -Boletin 21 de AT- deforestación 
 Igualmente se remite como se puede consultar en http://smbyc.ideam.gov.co/MonitoreoBC-WEB/pub/alertasDeforestacion.jsp?0.39833472144397564 . 
 - PPT de presentación del Informe de cifras de deforestación para el 2019.
Drive: </t>
    </r>
    <r>
      <rPr>
        <u/>
        <sz val="11"/>
        <color rgb="FF1155CC"/>
        <rFont val="Arial"/>
        <family val="2"/>
      </rPr>
      <t>https://drive.google.com/drive/u/4/folders/1WtNMojSHdn9pxm_fXnFxnu9b7CEF2zuj</t>
    </r>
    <r>
      <rPr>
        <sz val="11"/>
        <color theme="1"/>
        <rFont val="Arial"/>
        <family val="2"/>
      </rPr>
      <t xml:space="preserve"> </t>
    </r>
  </si>
  <si>
    <t>Recursos de cooperación Internacional</t>
  </si>
  <si>
    <t>La Subdireccion de Meteorologia en el marco de la Mesa Tecnica Agroclimatica Nacional (MTAN) emite el Boletin Agroclimatico Nacional, en cooperacion con el Ministerio de Agricultura y Desarrollo Rural. Este boletin se elabora mensualmente con la particupacion de los miembros de mesa. Adicionalmente, se elabora el boletin agroclimatico para Boyaca y Cundinamarca.</t>
  </si>
  <si>
    <t>Los boletines que se producen son subidos a la pagina web del Ideam en la siguiente seccion: http://www.ideam.gov.co/web/tiempo-y-clima/meteorologia-agricola</t>
  </si>
  <si>
    <t>*Se generaron 182 boletines diarios de ocurrencia de incendios de la cobertura vegetal. Estos boletines cuentan con enfoque regional, en el cual se muestra la amenaza y probabilidad de ocurrencia de un incendio en la Región Caribe.
  *Se consolidaron y validaron los datos de eventos de incendios reportados por la Autoridades Ambientales en el SNIF y los datos reportados por Bomberos en la pág web de la UNGRD. Derivado de este ejercicio se creó el indicador denominado “Variación de la superficie de cobertura vegetal afectada por incendios”. Este indicador genera información a nivel nacional y a nivel departamental.
  Adicionalmente, se continua a la espera de la convocatoria por parte de los responsables de la mesa de incendios del Plan Maestro , para continuar con el apoyo técnico qeu se pueda brindar desde las competencias del Instituto.</t>
  </si>
  <si>
    <t>Los boletines diarios de incendios se pueden consultar en 
  http://www.pronosticosyalertas.gov.co/informe-diario-de-incendios/-/document_library_display/hGYz1nOAuOga/view/96130899?_110_INSTANCE_hGYz1nOAuOga_redirect=http%3A%2F%2Fwww.pronosticosyalertas.gov.co%2Finforme-diario-de-incendios%3Fp_p_id%3D110_INSTANCE_hGYz1nOAuOga%26p_p_lifecycle%3D0%26p_p_state%3Dnormal%26p_p_mode%3Dview%26p_p_col_id%3Dcolumn-1%26p_p_col_pos%3D1%26p_p_col_count%3D2
  El Indicador "Variación de la superficie de cobertura vegetal afectada por incendios" se puede consultar en: 
  http://www.ideam.gov.co/web/ecosistemas/bosques-y-recurso-forestal</t>
  </si>
  <si>
    <t>$41.380.000</t>
  </si>
  <si>
    <t>Actividad: Aporte de datos de estaciones continentales localizadas cerca del área costera del Parque y de 2 estaciones mareográficas localizadas en La Guajira y en Cartagena. Producto: Bases de datos anuales de las estaciones continentales y mareográficas mencionadas. MODIFICACION PRODUCTO, según Mesa Jurídica realizada 6 de marzo de 2020, el lcual quedará así: Actividad: Aporte de datos de estaciones continentales localizadas cerca del área costera del Parque y de 2 estaciones mareográficas localizadas en La Guajira y en Cartagena. Producto: Bases de datos anuales de las estaciones continentales y mareográficas mencionadas y/o información anual nacional</t>
  </si>
  <si>
    <t>La base de datos hidrometeorológicos del IDEAM está a disposición de los usuarios de manera pública gratuita de acuerdo con los requerimientos. Para consultas de información hidrometeorológica generada dentro del área de influencia de la sentencia T606 u otro sitio del territorio nacional lo puede realizar por medio de tres maneras; la primera es la plataforma DHIME, ingresando al link http://dhime.ideam.gov.co/atencionciudadano/ donde podrá descargar la información de manera inmediata, la segunda forma es por medio de la radicación de una PQRS, diligenciando el formulario en el link http://www.ideam.gov.co/web/atencion-y-participacion-ciudadana/pqrs , cuya solicitud le generará un número de radicado y le llegará la información por el canal que el usuario o solicitante haya dispuesto. 
  Por otro lado, si desea obtener información hidrológica en tiempo real puede consultar la página www.fews.ideam.gov.co. Para consultar la forma de descarga en sistema FEWS, se remite el video tutorial en el enlace https://www.youtube.com/watch?v=2zZCOkepKbk&amp;t=3s.</t>
  </si>
  <si>
    <t>Enlace plataforma DHIME: http://dhime.ideam.gov.co/atencionciudadano/
  Enlace sistema FEWS:
  https://www.youtube.com/watch?v=2zZCOkepKbk&amp;t=3s.
  Radicación de una PQRS http://www.ideam.gov.co/web/atencion-y-participacion-ciudadana/pqrs</t>
  </si>
  <si>
    <t>$ 100.000.000</t>
  </si>
  <si>
    <r>
      <rPr>
        <b/>
        <sz val="11"/>
        <rFont val="Arial Narrow"/>
        <family val="2"/>
      </rPr>
      <t>Actividad:</t>
    </r>
    <r>
      <rPr>
        <sz val="11"/>
        <rFont val="Arial Narrow"/>
        <family val="2"/>
      </rPr>
      <t xml:space="preserve"> Apoyar tecnicamente a CORPAMAG y a los usuarios inscritos en el Registro de Generadores de Residuos Peligrosos para el reporte, interpretación y utilización de la información.
</t>
    </r>
    <r>
      <rPr>
        <b/>
        <sz val="11"/>
        <rFont val="Arial Narrow"/>
        <family val="2"/>
      </rPr>
      <t xml:space="preserve">Producto: </t>
    </r>
    <r>
      <rPr>
        <sz val="11"/>
        <rFont val="Arial Narrow"/>
        <family val="2"/>
      </rPr>
      <t xml:space="preserve">Reporte al Registro de Generadores de Residuos Peligrosos para el área de estudio, y estadísticas locales para priorización de políticas ambientales en el tema.
</t>
    </r>
    <r>
      <rPr>
        <b/>
        <sz val="11"/>
        <rFont val="Arial Narrow"/>
        <family val="2"/>
      </rPr>
      <t xml:space="preserve">Actividad: </t>
    </r>
    <r>
      <rPr>
        <sz val="11"/>
        <rFont val="Arial Narrow"/>
        <family val="2"/>
      </rPr>
      <t xml:space="preserve">Fortalecer las capacidades técnicas e institucionales en los temas correspondientes a residuos peligrosos en la Autoridad Ambiental. 
</t>
    </r>
    <r>
      <rPr>
        <b/>
        <sz val="11"/>
        <rFont val="Arial Narrow"/>
        <family val="2"/>
      </rPr>
      <t>Producto:</t>
    </r>
    <r>
      <rPr>
        <sz val="11"/>
        <rFont val="Arial Narrow"/>
        <family val="2"/>
      </rPr>
      <t xml:space="preserve"> capacitaciones realizadas a la Autoridad Ambiental y usuarios del Registro de Generadores de Residuos Peligrosos.</t>
    </r>
  </si>
  <si>
    <r>
      <rPr>
        <b/>
        <sz val="11"/>
        <rFont val="Arial Narrow"/>
        <family val="2"/>
      </rPr>
      <t>Actividad:</t>
    </r>
    <r>
      <rPr>
        <sz val="11"/>
        <rFont val="Arial Narrow"/>
        <family val="2"/>
      </rPr>
      <t xml:space="preserve"> Apoyar tecnicamente a CORPAMAG y a los usuarios inscritos en el Registro de Generadores de Residuos Peligrosos para el reporte, interpretación y utilización de la información.
</t>
    </r>
    <r>
      <rPr>
        <b/>
        <sz val="11"/>
        <rFont val="Arial Narrow"/>
        <family val="2"/>
      </rPr>
      <t xml:space="preserve">Producto: </t>
    </r>
    <r>
      <rPr>
        <sz val="11"/>
        <rFont val="Arial Narrow"/>
        <family val="2"/>
      </rPr>
      <t xml:space="preserve">Reporte al Registro de Generadores de Residuos Peligrosos para el área de estudio, y estadísticas locales para priorización de políticas ambientales en el tema.
</t>
    </r>
    <r>
      <rPr>
        <b/>
        <sz val="11"/>
        <rFont val="Arial Narrow"/>
        <family val="2"/>
      </rPr>
      <t xml:space="preserve">Actividad: </t>
    </r>
    <r>
      <rPr>
        <sz val="11"/>
        <rFont val="Arial Narrow"/>
        <family val="2"/>
      </rPr>
      <t xml:space="preserve">Fortalecer las capacidades técnicas e institucionales en los temas correspondientes a residuos peligrosos en la Autoridad Ambiental. 
</t>
    </r>
    <r>
      <rPr>
        <b/>
        <sz val="11"/>
        <rFont val="Arial Narrow"/>
        <family val="2"/>
      </rPr>
      <t>Producto:</t>
    </r>
    <r>
      <rPr>
        <sz val="11"/>
        <rFont val="Arial Narrow"/>
        <family val="2"/>
      </rPr>
      <t xml:space="preserve"> capacitaciones realizadas a la Autoridad Ambiental y usuarios del Registro de Generadores de Residuos Peligrosos.</t>
    </r>
  </si>
  <si>
    <t>A la fecha se han realizado: 
 Actividad: Apoyar tecnicamente a CORPAMAG y a los usuarios inscritos en el Registro de Generadores de Residuos Peligrosos para el reporte, interpretación y utilización de la información.
 AActividad: Fortalecer las capacidades técnicas e institucionales en los temas correspondientes a residuos peligrosos en la Autoridad Ambiental. 
 *A lo anterior, el IDEAM durante el primer semestre prestó su apoyo técnico permanente tanto a las Autoridades Ambientales (dentro de las que se encuentra CORPAMAG, DADSA y CORPOGUAJiRA) así como a los diferentes usuarios que deben reportar información al Registro de generadores. 
 De igual manera, se realizó presentación el pasado 30 de junio de 2020 durante el encuentro virtual con Autoridades Ambientales de Grandes Centros Urbanos, Corporaciones Autónomas Regionales y de Desarrollo Sostenible con tema específico RUA MANUFECTURERO, sobre el capítulo 8B (correspondiente a RESPEL en este aplicativo) y se suministró a las Autoridades Ambientales, el documento denominado "GENERACIÓN DE RESIDUOS PELIGROSOS PROMEDIO POR ACTIVIDAD ECONÓMICA Y CATEGORÍA DEL GENERADOR (kg) 2018", como base para la validación de información por parte de ellos. 
 Este evento, realizó por medio de la aplicación MEET, donde asistieron las diferentes Autoridades Ambientales del país.</t>
  </si>
  <si>
    <r>
      <t xml:space="preserve">Anexo 3_7B4
 - Informe soporte técnico prestado por el Grupo de Seguimiento a la Sostenibilidad del Desarrollo al cual pertenece el Subsistema de Información sobre Registro de generadores-RESPEL, 
 - Presentación RUA MANUFACTURERO –capítulo Residuos Peligrosos_Evento 30 de junio Encuentro virtual AA
 - lista de asistencia evento del 30 de junio, Encuentro virtual AA.
 - Documento "GENERACIÓN DE RESIDUOS PELIGROSOS PROMEDIO POR ACTIVIDAD ECONÓMICA Y CATEGORÍA DEL GENERADOR (kg) 2018
 - Soporte gestion apoyo a DADSA.
Drive: </t>
    </r>
    <r>
      <rPr>
        <u/>
        <sz val="11"/>
        <color rgb="FF1155CC"/>
        <rFont val="Arial"/>
        <family val="2"/>
      </rPr>
      <t>https://drive.google.com/drive/u/4/folders/1WtNMojSHdn9pxm_fXnFxnu9b7CEF2zuj</t>
    </r>
    <r>
      <rPr>
        <sz val="11"/>
        <color theme="1"/>
        <rFont val="Arial"/>
        <family val="2"/>
      </rPr>
      <t xml:space="preserve"> </t>
    </r>
  </si>
  <si>
    <t>$1.200.000</t>
  </si>
  <si>
    <t>IDEAM Se modifica competencia, según mesa jurídica 6 de marzo 2020, pasa a ser ente de apoyo</t>
  </si>
  <si>
    <t>En el primer semestre del año 2020 se realizó una salida de campo (Operación - Mantenimiento) a las estaciones que se encuentran dentro del área contemplada en la sentencia T- 606 de 2015, la cual se realizó para el mes de febrero con un total de 15 estaciones visitadas.</t>
  </si>
  <si>
    <r>
      <t xml:space="preserve">Anexo 4_1D1 y 1D3. Informe Operación y mantenimiento de Red Hidrometeorologica
Drive: </t>
    </r>
    <r>
      <rPr>
        <u/>
        <sz val="11"/>
        <color rgb="FF1155CC"/>
        <rFont val="Arial"/>
        <family val="2"/>
      </rPr>
      <t>https://drive.google.com/drive/u/4/folders/1WtNMojSHdn9pxm_fXnFxnu9b7CEF2zuj</t>
    </r>
    <r>
      <rPr>
        <sz val="11"/>
        <color theme="1"/>
        <rFont val="Arial"/>
        <family val="2"/>
      </rPr>
      <t xml:space="preserve"> </t>
    </r>
  </si>
  <si>
    <t>$ 10.000.000,00</t>
  </si>
  <si>
    <t>*Se generaron 181 boletines de informes especiales de pronóstico del tiempo para el departamento de Cesar ; La Guajira y Sierra Nevada de Santa Marta, incluyendo el estado de alerta por amenaza y probabiliad de incendios y la susceptibilidad de deslizamientos en zonas de alta pendiente del flanco oriental de la Sierra Nevada de Santa Marta</t>
  </si>
  <si>
    <r>
      <t xml:space="preserve">Anexo 5_6A3_
 - Boletines especiales informe especial Sierra Nevada de Santa Marta_Cesar_La Guajira se e pueden consultar en https://drive.google.com/drive/folders/1WtNMojSHdn9pxm_fXnFxnu9b7CEF2zuj
Drive: </t>
    </r>
    <r>
      <rPr>
        <u/>
        <sz val="11"/>
        <color rgb="FF1155CC"/>
        <rFont val="Arial"/>
        <family val="2"/>
      </rPr>
      <t>https://drive.google.com/drive/u/4/folders/1WtNMojSHdn9pxm_fXnFxnu9b7CEF2zuj</t>
    </r>
    <r>
      <rPr>
        <sz val="11"/>
        <color theme="1"/>
        <rFont val="Arial"/>
        <family val="2"/>
      </rPr>
      <t xml:space="preserve"> </t>
    </r>
  </si>
  <si>
    <t>$ 63,540,000</t>
  </si>
  <si>
    <r>
      <rPr>
        <b/>
        <sz val="10"/>
        <rFont val="Calibri Light"/>
        <family val="2"/>
      </rPr>
      <t>Actividad:</t>
    </r>
    <r>
      <rPr>
        <sz val="10"/>
        <rFont val="Calibri Light"/>
        <family val="2"/>
      </rPr>
      <t xml:space="preserve"> Apoyar técnicamente a CORPAMAG y a los proyectos licenciados de la ANLA con SVCA permanente, en la realización del reporte al Subsistema de Información de Calidad del Aire - SISAIRE.
</t>
    </r>
    <r>
      <rPr>
        <b/>
        <sz val="10"/>
        <rFont val="Calibri Light"/>
        <family val="2"/>
      </rPr>
      <t xml:space="preserve">Producto: </t>
    </r>
    <r>
      <rPr>
        <sz val="10"/>
        <rFont val="Calibri Light"/>
        <family val="2"/>
      </rPr>
      <t xml:space="preserve">reporte al SISAIRE para el área de estudio.
</t>
    </r>
    <r>
      <rPr>
        <b/>
        <sz val="10"/>
        <rFont val="Calibri Light"/>
        <family val="2"/>
      </rPr>
      <t xml:space="preserve">Actividad: </t>
    </r>
    <r>
      <rPr>
        <sz val="10"/>
        <rFont val="Calibri Light"/>
        <family val="2"/>
      </rPr>
      <t xml:space="preserve">Fortalecer las capacidades técnicas e institucionales en los temas correspondientes al monitoreo y evaluación de la contaminación atmosférica en el área de estudio. 
</t>
    </r>
    <r>
      <rPr>
        <b/>
        <sz val="10"/>
        <rFont val="Calibri Light"/>
        <family val="2"/>
      </rPr>
      <t>Producto:</t>
    </r>
    <r>
      <rPr>
        <sz val="10"/>
        <rFont val="Calibri Light"/>
        <family val="2"/>
      </rPr>
      <t xml:space="preserve"> capacitaciones virtuales realizadas a la Autoridad Ambiental y operadores de SVCA en el área de estudio. 
</t>
    </r>
    <r>
      <rPr>
        <b/>
        <sz val="10"/>
        <rFont val="Calibri Light"/>
        <family val="2"/>
      </rPr>
      <t>Actividad:</t>
    </r>
    <r>
      <rPr>
        <sz val="10"/>
        <rFont val="Calibri Light"/>
        <family val="2"/>
      </rPr>
      <t xml:space="preserve"> Realizar visita técnica a las tres estaciones de calidad del aire donadas por el Gobierno de la República de Corea (KOICA).
</t>
    </r>
    <r>
      <rPr>
        <b/>
        <sz val="10"/>
        <rFont val="Calibri Light"/>
        <family val="2"/>
      </rPr>
      <t>Producto:</t>
    </r>
    <r>
      <rPr>
        <sz val="10"/>
        <rFont val="Calibri Light"/>
        <family val="2"/>
      </rPr>
      <t xml:space="preserve"> Documento diagnóstico de las tres estaciones.</t>
    </r>
  </si>
  <si>
    <r>
      <rPr>
        <b/>
        <sz val="10"/>
        <rFont val="Calibri Light"/>
        <family val="2"/>
      </rPr>
      <t>Actividad:</t>
    </r>
    <r>
      <rPr>
        <sz val="10"/>
        <rFont val="Calibri Light"/>
        <family val="2"/>
      </rPr>
      <t xml:space="preserve"> Apoyar técnicamente a CORPAMAG y a los proyectos licenciados de la ANLA con SVCA permanente, en la realización del reporte al Subsistema de Información de Calidad del Aire - SISAIRE.
</t>
    </r>
    <r>
      <rPr>
        <b/>
        <sz val="10"/>
        <rFont val="Calibri Light"/>
        <family val="2"/>
      </rPr>
      <t xml:space="preserve">Producto: </t>
    </r>
    <r>
      <rPr>
        <sz val="10"/>
        <rFont val="Calibri Light"/>
        <family val="2"/>
      </rPr>
      <t xml:space="preserve">reporte al SISAIRE para el área de estudio.
</t>
    </r>
    <r>
      <rPr>
        <b/>
        <sz val="10"/>
        <rFont val="Calibri Light"/>
        <family val="2"/>
      </rPr>
      <t xml:space="preserve">Actividad: </t>
    </r>
    <r>
      <rPr>
        <sz val="10"/>
        <rFont val="Calibri Light"/>
        <family val="2"/>
      </rPr>
      <t xml:space="preserve">Fortalecer las capacidades técnicas e institucionales en los temas correspondientes al monitoreo y evaluación de la contaminación atmosférica en el área de estudio. 
</t>
    </r>
    <r>
      <rPr>
        <b/>
        <sz val="10"/>
        <rFont val="Calibri Light"/>
        <family val="2"/>
      </rPr>
      <t>Producto:</t>
    </r>
    <r>
      <rPr>
        <sz val="10"/>
        <rFont val="Calibri Light"/>
        <family val="2"/>
      </rPr>
      <t xml:space="preserve"> capacitaciones virtuales realizadas a la Autoridad Ambiental y operadores de SVCA en el área de estudio. </t>
    </r>
  </si>
  <si>
    <t>A la fecha se han realizado: 
 Actividad: Apoyar técnicamente a CORPAMAG y a los proyectos licenciados de la ANLA con SVCA permanente, en la realización del reporte al Subsistema de Información de Calidad del Aire - SISAIRE.
 Actividad: Fortalecer las capacidades técnicas e institucionales en los temas correspondientes al monitoreo y evaluación de la contaminación atmosférica en el área de estudio. 
 *A lo anterior, el IDEAM durante el primer semestre de 2020 prestó su apoyo técnico permanente tanto a las Autoridades Ambientales (dentro de las que se encuentra CORPAMAG, y CORPOGUAIIRA) así como a las personas jurídicas que deban reportar información al SISAIRE. 
 De igual manera, el pasado 06 de mayo de 2020, se realizó el lanzamiento oficial de la nueva plataforma del SISAIRE, por medio de la aplicación de Google MEET, al evento asistieron las Autoridades Ambientales dueños de SVCA, el Ministerio de Ambiente y Desarrollo Sostenible y Universidades, cuyo objetivo fue presentar el nuevo ambiente del Subsistema de Información de Calidad del Aire - SISAIRE.
 NOTA: con respecto al tema de calidad del aire CORPAMAG y CORPOGUAJIRA cuentan con SVCA, pero DADSA no. Por otro lado, es necesario tener en cuenta que CORPOGUAJIRA suspendió el monitoreo por la pandemia de COVID19.</t>
  </si>
  <si>
    <r>
      <t xml:space="preserve">Anexo 6_5D3
 - Soporte técnico prestado por el Grupo de Seguimiento a la Sostenibilidad del Desarrollo al cual pertenece el Subsistema de Información sobre Calidad del Aire SISAIRE, durante el primer semestre 2020 
 - Listado de asistencia al lanzamiento del nuevo SISAIRE.
Drive: </t>
    </r>
    <r>
      <rPr>
        <u/>
        <sz val="11"/>
        <color rgb="FF1155CC"/>
        <rFont val="Arial"/>
        <family val="2"/>
      </rPr>
      <t>https://drive.google.com/drive/u/4/folders/1WtNMojSHdn9pxm_fXnFxnu9b7CEF2zuj</t>
    </r>
    <r>
      <rPr>
        <sz val="11"/>
        <color theme="1"/>
        <rFont val="Arial"/>
        <family val="2"/>
      </rPr>
      <t xml:space="preserve"> </t>
    </r>
  </si>
  <si>
    <t>$1.500.000</t>
  </si>
  <si>
    <t>Se firmó exitosamente por paprte de Idea el convenio marco con Parques Nacionales Naturales con el objeto de Aunar esfuerzos a través del apoyo técnico, logístico y, administrativo para generar, compilar, administrar, procesar, actualizar y transferir la información ambiental que sirva de insumo en la toma de decisiones y para desarrollar investigaciones relacionadas con las variables ambientales en las Áreas Protegidas y su zona de influencia, con el fin de fortalecer los Sistemas de información ambiental de cada entidad, así como de los productos y servicios que contribuyan al cumplimiento de las funciones, objetivos e intereses de las partes.</t>
  </si>
  <si>
    <r>
      <t>Anexo 7_4H1. Minuta de Convenio interadministrativo entre el IDEAM y PNNC, firmado por IDEAM- Pte firma de PNN, a la fecha de reporte de este informe.
Drive</t>
    </r>
    <r>
      <rPr>
        <sz val="11"/>
        <color rgb="FF000000"/>
        <rFont val="Arial"/>
        <family val="2"/>
      </rPr>
      <t xml:space="preserve">: </t>
    </r>
    <r>
      <rPr>
        <u/>
        <sz val="11"/>
        <color rgb="FF1155CC"/>
        <rFont val="Arial"/>
        <family val="2"/>
      </rPr>
      <t>https://drive.google.com/drive/u/4/folders/1WtNMojSHdn9pxm_fXnFxnu9b7CEF2zuj</t>
    </r>
    <r>
      <rPr>
        <sz val="11"/>
        <color theme="1"/>
        <rFont val="Arial"/>
        <family val="2"/>
      </rPr>
      <t xml:space="preserve"> </t>
    </r>
  </si>
  <si>
    <t>Actividad: elaborar el mapa de cobertura de las tierras, a través de la metodología Corine Land Cover, en el área continental del Parque Nacional Natural Tayrona, a escala 1:25.000, con temporalidad del año 2019, en un área de 12.249,52 hectáreas.</t>
  </si>
  <si>
    <t>La Subdirección de Agrología realizó la interpretación digital de productos de sensores remotos, para la elaboración del mapa de Cobertura de las Tierras durante el año 2019, en el área límite del Parque Nacional Natural Tayrona, a escala 1:25.000, en su área continental y correspondiente a 12.249,52 hectáreas.
Este producto se encuentra pendiente de verificación en campo, como parte del proceso metodológico.</t>
  </si>
  <si>
    <t xml:space="preserve">Se hace entrega del mapa correspondiente en formatos shapefile y geodatabase, a través de comunicado oficial y correo electrónico. </t>
  </si>
  <si>
    <t xml:space="preserve">A espera de la coordinación por parte de las entidades responsables, para apoyar el diseño de los programas de fortalecimiento de capacidades a comunidades locales en conservación y uso sostenible del bosque seco tropical y el bosque húmedo tropical </t>
  </si>
  <si>
    <t xml:space="preserve">Se hace entrega del trabajo de identificación de las prioridades de restauración de ecosistemas terrestres para la zona de influencia de la sentencia, dicha informaciión es clave para las autoridades definir los sitios de intervención en terreno. </t>
  </si>
  <si>
    <t>https://drive.google.com/a/humboldt.org.co/file/d/16EqCCJrO1P7n8nnKAMILyW1vtxatPnD9/view?usp=drive_web</t>
  </si>
  <si>
    <t>Se entrega la Información de método novedoso de identificación de la Huella Espacial Humana a escala espacial y multitemporal (40 años de historia), este método permite identificar y seleccionar áreas prioritarias para restauración y conservación a una escala detallada. A espera de poder tener un espacio de capacitación para a implementación de la herramienta.</t>
  </si>
  <si>
    <t>https://authors.elsevier.com/a/1bHOq,XRNLggSD</t>
  </si>
  <si>
    <t>100'000.000</t>
  </si>
  <si>
    <t>Se entrega Protocolo desarrollado por el Instituto Humboldt y la UICN donde se detalla el método de priorización espacial para la restauración, modelo que es aplicable a la zona de influencia de la Sentencia. A espera de abrir un espacio de capacitación.</t>
  </si>
  <si>
    <t>https://www.iucn.org/sites/dev/files/content/documents/socializacion_roam_antioquia.pdf</t>
  </si>
  <si>
    <t>70'000.000</t>
  </si>
  <si>
    <t>ACTIVIDADES A REPORTAR:
 Gestión de una propuesta de investigación, para contribuir a Identificar y sociabilizar áreas promisorias fuera del parque Tayrona, en alianza con la AUNAP, denominada: Identificación de zonas promisorias para pesca artesanal en el área del Plan Maestro de Protección y Restauración del Parque Nacional Natural Tayrona, Caribe colombiano.
Se concretó la Propuesta y se firmó Convenio 275 AUNAP-INVEMAR del 22 de julio de 2020, el cual dio inció con acta del 28 de julio de 2020 con una duración de 5 meses, hasta el 27 de diciembre.</t>
  </si>
  <si>
    <t>MEDIO DE VERIFICACIÓN:
 - Concepto Técnico Viabilidad Propuesta “Identificación zonas promisorias pesca artesanal área Plan Maestro….PNNT...”. AUNAP-OGCI-0082. Rad. S2020NC000457. Mayo-19-2020.
  - Invitación a participar en proyecto y presentar propuesta de investigación Identificación caladeros Plan Compensación Sentencia T-606-15. AUNAP-OGCI-0087. Rad. S2020NC000472. Mayo 21 de 2020.
 - Respuesta INVEMAR Invitación de la AUNAP, entrega de propuesta y gestión de Convenio. Rad. DGI-SCI-VAR-0591. 19 de junio de 2020. 
 - Acto Administrativo Justificación Contratación Directa para ejecución de proyecto. AUNAP-INVEMAR - Caladeros de Pesca (Art. 2.2.1.2.1.4.1 del Decreto 1082 de 2015). 21-07-2020.
 Ver Anexos 1, 2, 3 y 4 en línea: 
 https://invemarsantamarta-my.sharepoint.com/:f:/g/personal/jorge_alvarez_invemar_org_co/EhIXwVuL0ftEqZOQCaoYPPgBw0CL7jwW0GVLKZ2h21ugNQ?e=JInp6t</t>
  </si>
  <si>
    <t>TOTAL: $ 240.564.179
 AUNAP: $ 195.604.291
 INVEMAR: $ 44.959.888</t>
  </si>
  <si>
    <t>ACTIVIDADES A REPORTAR:
 Para el período I-2020, el INVEMAR pone a disposición del proceso del Plan Maestro, en cuanto al Factor A para sustentar indicadores del problema "Disminución de los recursos hidrobiológicos", información histórica disponible de por lo menos dos décadas del monitoreo pesquero de la Ciénaga Grande de Santa Marta-CGSM, con el fin de respaldar medidas técnicas que contribuyan a la formulación de un plan de ordenamiento pesquero en el área del Plan Maestro del PNNT.</t>
  </si>
  <si>
    <t>MEDIO DE VERIFICACIÓN:
 Informes técnicos Monitoreo de las Condiciones Ambientales y los Cambios Estructurales y Funcionales de las Comunidades Vegetales y de los Recursos Pesqueros Durante la Rehabilitación de la CGSM. 1999-2019. En línea: http://www.invemar.org.co/inf-cgsm
 Bases de datos pesqueros SIPEIN-INVEMAR-CGSM-1999-2020. En línea: http://sipein.invemar.org.co/informes/cpue/externos/. http://sipein.invemar.org.co/informes/tallas_media/externos/</t>
  </si>
  <si>
    <t>ACTIVIDADES A REPORTAR:
 Se gestiona alianza con la U. Magdalena, para contribuir al proceso con generación de nuevas investigaciones y apoyar a la formulación de un documento basado en el análisis histórico de las investigaciones pesqueras realizadas en la zona marina del departamento del Magdalena.</t>
  </si>
  <si>
    <t>MEDIO DE VERIFICACIÓN:
 En diferentes escenarios se planteó la necesidad de aunar esfuerzos institucionales entre el INVEMAR, con la Universidad del Magdalena y la AUNAP, entidades que hacen parte del eje temático del Factor A (Acciones 1A1, 1A2 y 1A3). En caso de INVEMAR-UNIMAGDALENA; tal como se decidió en reunión del Plan de Compensación, alineado con el Plan Maestro, el 10-03-2020; de interactuar en proyectos de investigación y capacitación, como apoyo a los dos planes, ordenados en la Sentencia T-606-15. En tal sentido, la Universidad envió oficio en marzo de 2020 (Rad. 01684), ratificando la intención de alianza, para seguir apoyando la causa del proceso en referencia.
 Ver Anexo 5 y 6, en línea: https://invemarsantamarta-my.sharepoint.com/:f:/g/personal/jorge_alvarez_invemar_org_co/EhIXwVuL0ftEqZOQCaoYPPgBw0CL7jwW0GVLKZ2h21ugNQ?e=JInp6t</t>
  </si>
  <si>
    <t>Se elaboró el informe técnico de basuras marinas en playas turisticas de Santa Marta, en el marco del convenio 181 de 2019 suscrito entre Corpamag y el INVEMAR.</t>
  </si>
  <si>
    <t>MEDIO DE VERIFICACIÓN:
 * Informe Técnico Final “Investigación para la gestión y protección de los ecosistemas de la zona marino costera del departamento del Magdalena en jurisdicción de CORPAMAG” desarrollado en el marco de las actividades del Convenio Interadministrativo No. 181 de 2019. "Capítulo Basura Marina"</t>
  </si>
  <si>
    <t>*Se realizaraon los muestreos en la zona costera del Magdalena en el marco del BPIN Misional del INVEMAR, y en la zona costera de La Guajira en el marco del Convenio 08 de 2016, Corpoguajira-INVEMAR
 *Se realizó analisis parcial de las muestras en el laboratorio
 *Se elaboró el informe final del monitoreo de los parámetros de calidad y contaminantes en el deparamento del Magdalena en el marco de la Red de Vigilancia para la conservación y protección de la calidad de las aguas marinas y costeras - REDCAM y del Convenio Interadministrativo No. 181 de 2019, suscrito entre CORPAMAG y el INVEMAR.</t>
  </si>
  <si>
    <t>MEDIO DE VERIFICACIÓN:
 * Planes de muestreo de las salidas de campo a Magdalena y La Guajira primer semestre 2020
 * Informe Técnico Final “Investigación para la gestión y protección de los ecosistemas de la zona marino costera del departamento del Magdalena en jurisdicción de CORPAMAG” desarrollado en el marco de las actividades del Convenio Interadministrativo No. 181 de 2019.Capitulo REDCAM</t>
  </si>
  <si>
    <t>Un (1) artículo sobre pez león publicado en revista de carácter nacional o internacional
 Producto: Articulo publicado MODIFICACION alcance del Producto, según Mesa Jurídica 6 marzo 2020:  Cartilla con información en 10 años (2009-2018) sobre conocimiento del Pez León</t>
  </si>
  <si>
    <t>Se elaboró y publicó 1 artículo sobre pez león titulado "Abundancia del pez león invasor Pterois volitans en los arrecifes de coral costeros del Caribe colombiano"
 https://doi.org/10.25268/bimc.invemar.2020.49.1.779. Este producto estaba comprometido en el año 1 en este reporte queda cumplido</t>
  </si>
  <si>
    <t>La publicación digital está disponible en https://doi.org/10.25268/bimc.invemar.2020.49.1.779</t>
  </si>
  <si>
    <t>El monitoreo de la densidad de pez león se realizará en el segundo semestre, siempre que haya autorización del gobierno local (alcaldía Santa Marta) para retomar actividades con normalidad en el Instituto, pues se requiere movilización de vehículos y personal. 
 El portal web del avistamientos de pez león está activo y en normal funcionamiento, sin embargo, los registros son limitados debido a la emergencia sanitaria nacional actual.</t>
  </si>
  <si>
    <t>El portal web con informacion de pez león se puede consultar en http://invasoresmarinos.invemar.org.co/</t>
  </si>
  <si>
    <t>CAPACITACION FINALIZADA</t>
  </si>
  <si>
    <t>Se avanzó en una propuesta metodológica para identificar las fuentes terrestres y marinas de contaminación en los sectores Bahía Concha y Neguanje y sus alrededores. Se realizó reunión técnica con PNNT para coordinar la actividad y se solicitó información secundaria.</t>
  </si>
  <si>
    <t>MEDIO DE VERIFICACIÓN:
 * LISTA DE ASISTENCIA. Reunión de Revisión y articulación para avanzar la articulación en identificación de fuentes de contaminación en el PNN Tayrona - sectores de Bahía Concha y Neguanje</t>
  </si>
  <si>
    <t>ACTIVIDAD FINALIZADA</t>
  </si>
  <si>
    <t>AÑO 5</t>
  </si>
  <si>
    <t>El portal web del Sistema de Información
 Ambiental Marina - SIAM se encuentra en funcionamiento y actualización permanente con los diferentes servicios de información del INVEMAR</t>
  </si>
  <si>
    <t>El portal web del SIAM se puede consultar en https://siam.invemar.org.co/</t>
  </si>
  <si>
    <t>LA DIRECCIÓN DE BOSQUES BIODIVERSIDAD Y SERVICIOS ECOSISTÉMICOS INFORMÓ, QUE  HA VENIDO TRABAJANDO DE MANERA CONJUNTA CON PARQUES NACIONALES NATURALES (PNN) Y EL DEPARTAMENTO NACIONAL DE PLANEACIÓN (DNP), EN LA FORMULACIÓN DE UNA POLÍTICA PÚBLICA PARA EL SISTEMA NACIONAL DE ÁREAS PROTEGIDAS (SINAP) CON UNA VISIÓN 2020 – 2030, QUE ENFATICE EN SU MANEJO EFECTIVO, EN LA PREVENCIÓN Y SOLUCIÓN DIFERENCIAL DE LOS CONFLICTOS DERIVADOS DEL USO, OCUPACIÓN, Y TENENCIA; ESTABLEZCA LOS LINEAMIENTOS PARA RACIONALIZAR LA CREACIÓN DE NUEVAS ÁREAS; AVANCE EN EL RECONOCIMIENTO DE ESTRATEGIAS COMPLEMENTARIAS DE CONSERVACIÓN Y PERMITA ALIENAR LOS INSTRUMENTOS DE PLANIFICACIÓN DEL SISTEMA. ESTO EN CUMPLIMIENTO DE LO ESTIPULADO EN EL PLAN NACIONAL DE DESARROLLO (PND) 2018-2022 PACTO POR COLOMBIA “PACTO POR LA EQUIDAD”</t>
  </si>
  <si>
    <t>INFORME MEDIANTE MEMORANDO DE LA DIRECCIÓN DE BOSQUES BIODIVERSIDAD Y SERVICIOS ECOSISTÉMISCOS DEL MINISTERIO DE AMBIENTE Y DESARROLLO SOSTENIBLE No.8201-02-490 DE 24 DE AGOSTO DE 2020</t>
  </si>
  <si>
    <t>EL GRUPO DE PRODUCCIÓN Y CONSUMO SOSTENIBLE DE LA DIRECCIÓN DE ASUNTOS AMBIENTALES SECTORIAL Y URBANA INFORMÓ QUE PARA ESTE PERIODO SE ESTABLECIÓ CONTACTO CON LA OFICINA DE PLANEACIÓN DE LA CORPORACIÓN AUTÓNOMA REGIONAL DEL MAGDALENA COMO ENTE PROMOTOR DE LA SOSTENIBILIDAD EN LA REGIÓN DONDE SE LOCALIZA EL PNN TAYRONA, EN BUSCA DE GENERAR ESPACIOS DURANTE EL SEGUNDO SEMESTRE DE 2020 QUE NOS PERMITAN, DE MANERA COORDINADA, CAPACITAR AL SECTOR TURÍSTICO EN TEMAS DE SOSTENIBILIDAD AMBIENTAL, ENTRE LOS CUALES SE PRESENTE LA MANERA ESPECÍFICA EL SELLO AMBIENTAL COLOMBIANO COMO UN INSTRUMENTO QUE GENERA BENEFICIOS</t>
  </si>
  <si>
    <t>INFORME MEDIANTE MEMORANDO DEL GRUPO DE PRODUCCIÓN Y CONSUMO SOSTENIBLE DE LA DIRECCIÓN DE ASUNTOS AMBIENTALES SECTORIAL Y URBANA DEL MINISTERIO DE AMBIENTE Y DESARROLLO SOSTENIBLE No.8141-3-180 DE 21 DE AGOSTO DE 2020</t>
  </si>
  <si>
    <r>
      <rPr>
        <u/>
        <sz val="11"/>
        <rFont val="Arial"/>
        <family val="2"/>
      </rPr>
      <t>COMO ENTIDAD DE APOYO</t>
    </r>
    <r>
      <rPr>
        <sz val="11"/>
        <color theme="1"/>
        <rFont val="Arial"/>
        <family val="2"/>
      </rPr>
      <t xml:space="preserve"> ASESORÍA TÉCNICA POR PARTE DE FUNCIONARIOS Y/O CONTRATISTAS DE LA DIRECCIÓN DE ASUNTOS, SECTORIAL Y URBANA DEL MINISTERIO DE AMBIENTE Y DESARROLLO SOSTENIBLE - PRODUCTO: INSUMO TÉCNICO</t>
    </r>
  </si>
  <si>
    <t>EL GRUPO DE PRODUCCIÓN Y CONSUMO SOSTENIBLE DE LA DIRECCIÓN DE ASUNTOS AMBIENTALES SECTORIAL Y URBANA INFORMÓ QUE MEDIANTE LA EXPEDICIÓN DE LA RESOLUCIÓN 1558 DE 2019 EL MINISTERIO DE AMBIENTE Y DESARROLLO SOSTENIBLE REGLAMENTÓ LA PROHIBICIÓN DEL INGRESO DE PLÁSTICOS DE UN SOLO USO EN LAS ÁREAS CON VOCACIÓN ECOTURÍSTICA DEL SISTEMA DE PARQUES NACIONALES NATURALES DE COLOMBIA, ENTRANDO EN VIGOR EN EL MES DE ABRIL 2020. LA CITADA RESOLUCIÓN ASIGNA RESPONSABILIDADES A LOS VISITANTES Y OPERADORES TURÍSTICOS Y ASOCIADOS. EN TAL SENTIDO, EL MINISTERIO DE AMBIENTE, HA ACOMPAÑADO EL PROCESO DE IMPLEMENTACIÓN DE LA NORMA EN ÁREAS DEL SISTEMA DE PARQUES NACIONALES, DENTRO DE LAS CUALES SE ENCUENTRA EL PARQUE NACIONAL NATURAL TAYRONA.</t>
  </si>
  <si>
    <t>INFORME MEDIANTE MEMORANDO DEL GRUPO DE PRODUCCIÓN Y CONSUMO SOSTENIBLE DE LA DIRECCIÓN DE ASUNTOS AMBIENTALES SECTORIAL Y URBANA DEL MINISTERIO DE AMBIENTE Y DESARROLLO SOSTENIBLE No.8141-3-180 DE 21 DE AGOSTO DE 2020 Y ACTO ADMINISTRATIVO.</t>
  </si>
  <si>
    <t>SE EXPIDIÓ LA RESOLUCIÓN 883 DE 18 DE MAYO DE 2018, POR LA CUAL SE ESTABLECIERON LOS PARÁMETROS Y LOS VALORES LÍMITES MÁXIMOS PERMISIBLES EN LOS VERTIMIENTOS PUNTUALES A CUERPOS DE AGUAS MARINAS.</t>
  </si>
  <si>
    <t xml:space="preserve">EL ACTO ADMINISTRATIVO PUBLICADO EN LA PÁGINA DEL MINISTERIO DE AMBIENTE Y DESARROLLO SOSTENIBLE </t>
  </si>
  <si>
    <t>LA DIRECCIÓN DE ASUNTOS MARINOS COSTEROS Y RECURSOS ACUÁTICOS DEL MINISTERIO DE AMBIENTE Y DESARROLLO SOSTENIBLE INFORMÓ QUE HA VENIDO TRABAJANDO EN ARTICULACIÓN CON LA DIRECCIÓN DE GESTIÓN INTEGRAL DEL RECURSO HÍDRICO, PARA INTEGRAR INFORMACIÓN DE LAS UAC Y LOS POMIUAC, INCLUIDA LA UAC VNSNSM, AL SISTEMA DE INFORMACIÓN DEL RECURSO HÍDRICO - SIRH-, TENIENDO EN CUENTA QUE DADA SUS CARACTERÍSTICAS Y POR SER UN SISTEMA A SER USADO POR LAS AUTORIDADES AMBIENTALES, PODRÍA INCORPORAR ELEMENTOS QUE PERMITAN HACIA EL SEGUIMIENTO DE LOS POMIUAC, CONSIDERANDO INFORMACIÓN ASOCIADA AL CUMPLIMIENTO DE SUS FASES E INDICADORES QUE PERMITAN CONOCER EL ESTADO DE LA GESTIÓN E IMPACTO DEL INSTRUMENTO.</t>
  </si>
  <si>
    <t>INFORME MEDIANTE MEMORANDO DE LA DIRECCIÓN DE ASUNTOS MARINOS COSTERIOS Y RECURSOS ACUÁTICOS DEL MINISTERIO DE AMBIENTE Y DESARROLLO SOSTENIBLE No.8220-3-00853 DE 22 DE AGOSTO DE 2020.</t>
  </si>
  <si>
    <t>LA DIRECCIÓN DE ASUNTOS MARINOS COSTEROS Y RECURSOS ACUÁTICOS DEL MINISTERIO DE AMBIENTE Y DESARROLLO SOSTENIBLE INFORMÓ QUE EN EL MISMO CONTEXTO DE LA ARTICULACIÓN DEL POMIUAC AL SISTEMA DE INFORMACIÓN AMBIENTAL DEL RECURSO HÍDRICO – SIRH, EN CONSIDERACIÓN CON LOS AVANCES ALCANZADOS EN LOS AÑOS 2018 Y 2019 CON LAS CAR COSTERAS, LOS ESTABLECIMIENTOS PÚBLICOS AMBIENTALES DE LOS DISTRITOS COSTEROS Y PNN, EN LA ORDENACIÓN Y MANEJO DE LA ZONA COSTERA EN LAS UAC, LA CONSOLIDACIÓN DE LOS POMIUAC, LO CUAL INCLUYE EL DE LA UAC VNSNSM, Y ADEMÁS TENIENDO EN CUENTA LAS FASES DEL POMIUAC DEFINIDAS (ARTÍCULO 2.2.4.2.3.3 DEL DECRETO 1076 DE 2015); SE HA PROPUESTO DEFINIR LOS MECANISMOS PARA MONITOREAR Y EVALUAR EL ALCANCE LOGRADO CON LA IMPLEMENTACIÓN DEL POMIUAC, EN TÉRMINOS DE SUS INDICADORES ASOCIADOS A LA CONSECUCIÓN DE LAS METAS EN TEMAS COMO LA ZONIFICACIÓN AMBIENTAL Y EL PLAN DE ACCIÓN PLANTEADO, GENERANDO LAS BASES CONCEPTUALES PARA EL SEGUIMIENTO, Y LOS ELEMENTOS QUE PERMITAN REALIZARLO A TRAVÉS DEL SIRH.</t>
  </si>
  <si>
    <t xml:space="preserve">El Ministerio del Interior suscribió con Parques Nacionales Naturales el Convenio 011 de 2017 (PNN) - No. 1339 de 2017 (Min interior) para la realización de las  Consultas Previas de comunidades étnicas relacionadas con Parques Nacionales Naturales, con un valor de los aportes distribuidos así: 
Parques: 336,000,000 destinados al pago de profesionales. Min interior: $8,651,282 de gastos operativos. </t>
  </si>
  <si>
    <t>De conformidad con lo establecido en el objeto de convenio interadministrativo del No. 1339 de 2017 (Min interior) Convenio 011 de 2017 (PNN), suscrito entre el Ministerio del Interior con Parques Nacionales Naturales para la realización de las Consultas Previas de comunidades étnicas relacionadas con Parques Nacionales Naturales, se informa que a la fecha se han realizado los siguientes proyectos: 
•	Proy-00313	declaratoria de parque nacional natural de bahia portete	seguimiento
•	Proy-00321	proceso de declaratoria de un area protegida del sitema de parques naturales de colombia en el area marino costera de cabo manglares zona de influencia del consejo comunitario bajo mira y frontera en el municipio de tumaco.	Protocolizacion
•	Proy-00704	suscripcion de un contrato para la prestacion de servicios ecoturisticos en el parque nacional natural tayrona	protocolizacion
•	Proy-00758	plan de manejo del parque nacional natural old providence mc bean lagoon	seguimiento
•	Proy-00853	ordenamiento y fortalecimiento de la actividad turistica en el camino a teyuna (ciudad perdida)	activo
•	Proy-00516	ampliacion norte y sur del parque nacional natural serrania de chiribiquete	cierre
•	Proy-01154	plan de manejo del parque nacional natural los corales del rosario y san bernardo	protocolizacion
•	Proy-01291	parque natural nacional uramba bahia malaga	seguimiento
•	Proy-01355	ampliacion del parque nacional natural serrania del chiribiquete	protocolizacion
•	Proy-01374	declaratoria distrito de manejo integrado cabo manglares-bajo mira y frontera	seguimiento
•	Proy-01385	cumplimiento de la sentencia 13-001-23-31-000-2017-00677-00	activo
•	Proy-01406	declaratoria de nueva area protegida - cinaruco	protocolizacion
•	Proy-01481	plan de manejo del parque nacional natural alto fragua indi wasi	activo
•	Proy-01612	plan de manejo del santuario de flora isla la corota	activo
•	Proy-01613	plan de manejo del parque nacional natural las orquídeas	activo
•	Proy-01619	instrumentos de planeación y manejo de los parques nacionales naturales sierra nevada de santa marta y tayrona	protocolizacion
•	Proy-01696	cumplimiento de la sentencia t-021 de 2019	activo
•	Proy-01742	plan de manejo del parque nacional amacayacu	activo
•	Proy-01780	plan de manejo del parque nacional natural tuparro	activo
•	Proy-01843	fallo de tutela  "suscripción de un contrato de concesión para la prestación de servicios ecoturisticos en el parque nacional natural vía isla salamanca”	activo</t>
  </si>
  <si>
    <t>Producto: Consultas previas realizadas</t>
  </si>
  <si>
    <t>Teniendo en cuenta la necesidad de continuar con la segunda fase del protocolo de consulta previa, el Ministerio del Interior en cabeza de la Dirección de Consulta Previa suscribió el convenio interadministrativo M-2242 del 09 de noviembre de 2017. 
Dicho convenio tienen como objeto "Aunar esfuerzos técnicos y recursos económicos para la elaboración de la segunda II fase del protocolo de consulta previa entre el Gobierno Nacional y los 4 pueblos indígenas de la Sierra Nevada de Santa Marta" para lo cual se destinaron $308.960.000 y que se espera se entregue como derivado de su ejecución una propuesta de protocolo de consultas previas de los pueblos indígenas de la Sierra Nevada de Santa Marta. 
Este convenio se prorrogó el 20 de diciembre de 2017, con el objetivo de extender las fechas de entrega de dichos productos para el 04 de febrero de 2018. Así las cosas, se presenta la gestión realizada por esta dirección en pro de atender las reclamaciones de los pueblos de la SNSM en cuanto a la necesidad de avanzar en un protocolo propio de consulta previa tal y como es mencionado en su comunicación</t>
  </si>
  <si>
    <t xml:space="preserve">Durante el II COMITÉ INTERINSTITUCIONAL AÑO II - 2019, el cual se ejecutó el día 5 de diciembre de 2019, se plantearon una serie de compromisos y acciones a desarrollar las cuales se describen a continuación.
Garantizar la participación de las autoridades indígenas
¿cómo lo vamos adelantar?: por medio de una convocatoria efectico
2. Garantizar la presencia en la mesa de los factores culturales, de las entidades con competencia en el factor E
Propósito: concertar las acciones de intervención, la consolidación de los indicadores y cumplimiento efectivo de las metas conjuntas. 
¿cómo lo vamos adelantar?: por medio de una convocatoria efectico
AUTORIDAD INDIGENA 
PNN 
CORPAMAG 
CORPOGUAJIRA 
ICANH 
MININTERIOR
GOBERNACION DEL MAGDALENA 
DADSA 
ALCALDIA DE SANTA MARTA
UNIVERSIDAD DEL MAGDALENA
FECHA CUMPLIMIENTO COMPROMISO: Presencia autoridades indígenas y entidades Fecha: Jueves 13 de febrero de 2020 - 2:00pm propuesta sede ICANH : Definir la línea de base de los dos objetivos 
3. Necesidad de establecer submesas de acuerdo a los temas (o identificación de los grupos) entre las entidades y las autoridades indígenas. </t>
  </si>
  <si>
    <t>$221.000.00</t>
  </si>
  <si>
    <t>Fase I y Fase II se ejecutaron entre el año 2015 y el año 2018, esta pendiente una tercera pase del protocolo el cual tiene como objeto o finalidad, la concentación, socialización e implementación del protocolo, actualmente se encuentra por definir esta tercera fase con la nueva administración, de igual manera se esta realizando una revisión de todos los procesos de consulta previa que se están desarrollando con los pueblos indígenas de la cierra nevada de Santa Marta, se espera que en este semestre se entreguen las observaciones propuestas la protocolo con los 4 pueblos de la sierra. También es importante mencionar que están por definir unas reuniones con la Agencia Nacional de Tierras, con la Dirección de asuntos indígenas del Ministerio del interior, para concertar un dialogo con los 4 pueblos de la sierra, quienes deberán presentar una propuesta</t>
  </si>
  <si>
    <r>
      <t xml:space="preserve">Durante el segundo semestre del año 2016 se inicio el estudio para establecer la condición de "comunidad" indígena de este colectivo. Siguiendo la metodología estipulada para estos casos que conciernen  pueblos desconocidos o "desaparecidos", dicho estudio está compuesto de tres etapas que concluyen con un concepto etnohistórico, un concepto antropológico y uno jurídico. En el año 2016 fue realizado el concepto etnohistórico y en la actualidad se están desarrollando los estudios jurídicos y antropológico. Para diciembre del año en curso (2017), se espera tener el estudio definitivo que permitirá definir la pertinencia o no de la reivindicación  en términos de indígenas de este colectivo. Durante el año 2016 se destinó un presupuesto aproximado de 35.000.000 distribuidos en los honorarios  del profesional encargado de realizar el concepto etnohistórico y en segundo lugar, la realización del debido trabajo de campo para su desarrollo. En el año 2017 se han destinado  </t>
    </r>
    <r>
      <rPr>
        <b/>
        <sz val="11"/>
        <rFont val="Arial Narrow"/>
        <family val="2"/>
      </rPr>
      <t xml:space="preserve">$66.562.952 </t>
    </r>
    <r>
      <rPr>
        <sz val="11"/>
        <rFont val="Arial Narrow"/>
        <family val="2"/>
      </rPr>
      <t xml:space="preserve">millones de pesos que conciernen los honorarios del antropólogo y el jurídico que están a cargo  de realizar los conceptos antropológico y jurídico, así como el trabajo de campo necesario para su desarrollo. Sin embargo, es de anotar que este presupuesto basado en los honorarios de los profesionales cubre igualmente otras obligaciones contractuales  que   no están relacionadas con el desarrollo del estudio de Taganga. </t>
    </r>
    <r>
      <rPr>
        <b/>
        <sz val="11"/>
        <rFont val="Arial Narrow"/>
        <family val="2"/>
      </rPr>
      <t>Producto: Estudio etnológico</t>
    </r>
  </si>
  <si>
    <t>Durante el segundo semestre del año 2016 se inicio el estudio para establecer la condición de "comunidad" indígena de este colectivo. Siguiendo la metodología estipulada para estos casos que conciernen  pueblos desconocidos o "desaparecidos", dicho estudio está compuesto de tres etapas que concluyen con un concepto etnohistórico, un concepto antropológico y uno jurídico. En el año 2016 fue realizado el concepto etnohistórico y en la actualidad se están desarrollando los estudios jurídicos y antropológico. Para diciembre del año en curso (2017), se espera tener el estudio definitivo que permitirá definir la pertinencia o no de la reivindicación  en términos de indígenas de este colectivo. Durante el año 2016 se destinó un presupuesto aproximado de 35.000.000 distribuidos en los honorarios  del profesional encargado de realizar el concepto etnohistórico y en segundo lugar, la realización del debido trabajo de campo para su desarrollo. En el año 2017 se han destinado  $66.562.952 millones de pesos que conciernen los honorarios del antropólogo y el jurídico que están a cargo  de realizar los conceptos antropológico y jurídico, así como el trabajo de campo necesario para su desarrollo. Sin embargo, es de anotar que este presupuesto basado en los honorarios de los profesionales cubre igualmente otras obligaciones contractuales  que   no están relacionadas con el desarrollo del estudio de Taganga. Producto: Estudio etnológico</t>
  </si>
  <si>
    <t>$15.000.000</t>
  </si>
  <si>
    <t xml:space="preserve">En diciembre de 2017 se consolidó el estudio definitivo que permitió definir la pertinencia o no de la reivindicación  en términos de indígenas de este colectivo, se destinó un presupuesto aproximado de 35.000.000 distribuidos en los honorarios  del profesional encargado de realizar el concepto etnohistórico y en segundo lugar, la realización del debido trabajo de campo para su desarrollo, es de anotar que este presupuesto basado en los honorarios de los profesionales cubre igualmente otras obligaciones contractuales  que   no están relacionadas con el desarrollo del estudio de Taganga. </t>
  </si>
  <si>
    <t>Producto: Estudio etnológico</t>
  </si>
  <si>
    <t xml:space="preserve">Propuesta del Decreto de Consulta con las comunidades étnicas del país. </t>
  </si>
  <si>
    <t xml:space="preserve">Realización de un Webinar para la socialización de la Ruta de Aviturismo del Caribe Colombiano en donde se presentó la Estrategia Nacional de Aviturismo en sus pilares de conservación de aves y sus hábitats, y el diseño de producto turístico en avistamiento de aves. También se presentó el Plan Nacional de Aviturismo, y el caso exitoso de un empresario del Magdalena en la operación turística de la Ruta de Aviturismo del Caribe. </t>
  </si>
  <si>
    <t>1. Listado de Asistentes al Webinar socialización de la Ruta de Aviturismo del Caribe Colombiano
2. Pieza Gráfica de invitación al Webinar de Socialización. 
3. Brochure Ruta de Aviturismo del Caribe
4. Grabación de Webinar Ruta de Aviturismo del Caribe</t>
  </si>
  <si>
    <t>Se está realizando control y seguimiento a la incorporación de las estaciones meteorológicas, se tiene una línea de comunicación de emergencia con la oficina de riesgos municipal y bomberos. PLAN DE ORDENAMIENTO TERRITORIAL</t>
  </si>
  <si>
    <t>La línea de atención a emergencias en manejada por la estación de bomberos de Ciénaga magdalena y la oficina de riesgos y desastres. EL POT en su componente de riesgo se encuentra actualizado.</t>
  </si>
  <si>
    <t>GESTION DEL RIESGO Y CAMBIO CLIMÁTICO MUNICIPAL</t>
  </si>
  <si>
    <t>Documento actualizado POT</t>
  </si>
  <si>
    <t>Incorporación de políticas, planes, programas y proyectos determinados dentro del plan maestro, en el proyecto aprobado del POT</t>
  </si>
  <si>
    <t>No se registran problemas por la línea de expansión urbana, los controles van dirigidos a la expansión agropecuaria, estos mismos se encuentran dentro de la clasificación del suelo rural POT y como se están controlando</t>
  </si>
  <si>
    <t>Esta presupuestado para ejecutarse en el segundo periodo del año 2021 dentro de la información que se encuentra en el plan de desarrollo municipal, se necesita una inversión de recursos a nivel nacional para este proyecto.</t>
  </si>
  <si>
    <t>Plan de Desarrollo municipal 2020-2023</t>
  </si>
  <si>
    <t>Documento Plan de Ordenación y Manejo de la Cuenca Hidrográfica Complejo Humedales Ciénaga Grande de Santa Marta (NSS 2906-01) (2019-06-14)
 Corpamag, Estudio base para la reglamentación de corrientes de los ríos Buritaca, Gaira, Toribio, Córdoba, Orihueca y Sevilla, a partir de la oferta y disponibilidad del recurso hídrico.</t>
  </si>
  <si>
    <t>Documento Tecnico</t>
  </si>
  <si>
    <t>Documentos técnicos POT actualizados</t>
  </si>
  <si>
    <t>no aplica</t>
  </si>
  <si>
    <t>Contamos con campañas en las zonas rurales, planes de gestión del riesgo.
 Dentro del POT contamos con la gestión del riesgo y cambio climático municipal</t>
  </si>
  <si>
    <t>Documento PLAN DE ORDENAMIENTO TERRITORIAL
 GESTION DEL RIESGO Y CAMBIO CLIMÁTICO MUNICIPAL</t>
  </si>
  <si>
    <t>Implementación del plan fase 1. 
 plan interinstitucional de prevención, mitigación y contingencia de incendios forestales</t>
  </si>
  <si>
    <t>Implementación del plan fase 1. 
 Actas de trabajos PNNT</t>
  </si>
  <si>
    <t>Jornadas de recuperación de especies silvestres, jornadas de control de flora y transporte de maderas Campañas ambientales anuales de “tu jaula no es mi casa” y protección de las iguanas “no te comas mi futuro” 
 Mesas de trabajo y Actas de notificaciones hechas a los procedimientos adelantados por parte de policía ambiental y oficina de medio ambiente de Ciénaga.</t>
  </si>
  <si>
    <t>Registros fotográfico al control de fauna y flora en articulación con policía ambiental</t>
  </si>
  <si>
    <t>Diseño del proyecto de aula ambiental municipal, enmarcado dentro del plan de desarrollo municipal 2020-2023 PRAE en instituciones educativas del municipio desarrollado y llevado a cabo con acompañamiento de PRODECO.
 A su vez cada colegio diseño su Proyecto Educativo Institucional Ambiental, que es la carta de navegación de las escuelas y colegios, en donde se especifican entre otros aspectos los principios y fines del establecimiento, los recursos docentes y didácticos disponibles y necesarios, la estrategia pedagógica, el reglamento para docentes y estudiantes y el sistema de gestión.</t>
  </si>
  <si>
    <t>Actividades desarrolladas con las Instituciones educativas y el Comité Insteristitucional de Educacion Ambiental</t>
  </si>
  <si>
    <t>Jornadas de extracción y degustación del pez león junto a PNNT</t>
  </si>
  <si>
    <t>Actas de reunion con PNNT</t>
  </si>
  <si>
    <t>Pendiente a desarrollar</t>
  </si>
  <si>
    <t>Pendiente a desarrollar por contrato</t>
  </si>
  <si>
    <t>Desarrollo de actividades enmarcadas en el comité interinstitucional de incendios forestales realizado junto a PNNT</t>
  </si>
  <si>
    <t>Seguimiento y socializaciones al plan de silvicultura urbana donde se fomenta el buen trato, desarrollo y siembra de especies nativas en el municipio de Ciénaga</t>
  </si>
  <si>
    <t>Actas de reunion y jornadas de siembra</t>
  </si>
  <si>
    <t>Cartas pendientes dirigidas a Corpamag, con el fin de hacer parte del comité interinstitucional de control de tráfico ilegal de especies silvestres, de acuerdo al artículo 62 de la ley 1333 de 2009, el cual debe contar con presupuesto de los entes que lo conforman.</t>
  </si>
  <si>
    <t>PGIRS ACTUALIZADO
 PGIRS ACTUALIZADO Y DOCUMENTO DE ADOPCION.</t>
  </si>
  <si>
    <t>El municipio cuenta con el 100% de la recolección urbana bajo contrato de concesión de la empresa Operadores del servicio de la sierra S.A ESP 
 a través de la resolución 596 de 24 de agosto de 2020 se adjudica el contrato de selección abreviada de menor cuantía SA-MC N° 005-2020 cuyo objeto es “implementación al plan de contingencia para la evaluación de las basuras acumuladas y educación ambiental para la población objeto en el corregimiento de San Pedro y San Javier de la Sierra, en el municipio de Ciénaga”</t>
  </si>
  <si>
    <t>resolución 596 de 24 de agosto de 2020</t>
  </si>
  <si>
    <t>Parque Ciénaga recicla es un centro de acopio que permite realizar una recolección selectiva para el aprovechamiento de residuos sólido y orgánicos, en la jornada se recolectaron y clasificaron los residuos sólidos. Además, se ofrecieron charlas de sensibilización a la ciudadanía para evitar el arrojo de desechos en las playas de Ciénaga.</t>
  </si>
  <si>
    <t>Convenio N°009 de 2019 proyecto de residuos sólidos ‘Ciénaga Recicla’ junto a la empresa Prodeco y la Fundación MIMA</t>
  </si>
  <si>
    <t>a través de la resolución 596 de 24 de agosto de 2020 se adjudica el contrato de selección abreviada de menor cuantía SA-MC N° 005-2020 cuyo objeto es “implementación al plan de contingencia para la evaluación de las basuras acumuladas y educación ambiental para la población objeto en el corregimiento de San Pedro y San Javier de la Sierra, en el municipio de Ciénaga”</t>
  </si>
  <si>
    <t>Ciénaga recicla costos 300.000.000 convenio N°009 de 2019 con objeto de aunar esfuerzos para la implementación de un modelo comunitario de manejo integrado de residuos sólidos en el área rural y el barrio costa verde del municipio de Cienaga</t>
  </si>
  <si>
    <t>El proyecto busca reciclar las basuras para transformarla y reutilizarla para nuevos productos, dándole una vida útil para poder negociarlos, siendo un sostén para muchas familias de estos sectores que se integraran. Es un proyecto que inicia en Cordobita y Costa Verde inicialmente, pero queremos que se extienda a lo que es el Corregimiento de Sevillano y la Sierra Nevada, estamos emocionados e ilusionados con lo que vamos a hacer, con la certeza de que los ciudadanos nos van a acompañar
 Producción de más de 3 toneladas mensuales de abono orgánico, aumento en el reciclaje del municipio a un 10% de total de residuos aprovechables.</t>
  </si>
  <si>
    <t>El proyecto busca reciclar las basuras para transformarla y reutilizarla para nuevos productos, dándole una vida útil para poder negociarlos, siendo un sostén para muchas familias de estos sectores que se integraran. Es un proyecto que inicia en Cordobita y Costa Verde inicialmente, pero queremos que se extienda a lo que es el Corregimiento de Sevillano y la Sierra Nevada, estamos emocionados e ilusionados con lo que vamos a hacer, con la certeza de que los ciudadanos nos van a acompañar. Diseñar y desarrollar un programa de educación ambiental, residuos sólidos, separación y proyectos productivos de aprovechamiento urbanos.</t>
  </si>
  <si>
    <t>Cienaga</t>
  </si>
  <si>
    <t>no hay acciones</t>
  </si>
  <si>
    <t>La Empresa Operadores de la Sierra SAS ESP ha realizado por medio de su oficina de RSE y Oficina de medio ambiente de la alcaldia Municipal realiza la socialización y divulgación en todo el municipio de sus rutas y horarios de recolección, se contempla 3 días semanales y se ha cumplido con las rutas.</t>
  </si>
  <si>
    <t>El municipio cuenta con el 100% de la recolección urbana bajo contrato de concesión de la empresa Operadores del servicio de la sierra S.A E.S.P.
 PGIRS 2018</t>
  </si>
  <si>
    <t>El municipio cuenta con el 100% de la recolección urbana bajo contrato de concesión de la empresa Operadores del servicio de la sierra S.A ESP</t>
  </si>
  <si>
    <t>El municipio no cuenta con almacenamientos transitorios dado que la disposición final se realiza directamente sobre el relleno sanitario.</t>
  </si>
  <si>
    <t>Convenio N°009 de 2019 con objeto de "aunar esfuerzos para la implementación de un modelo comunitario de manejo integrado de residuos sólidos en el área rural y el barrio costa verde del municipio de Cienaga".
 El proyecto busca reciclar las basuras para transformarla y reutilizarla para nuevos productos, dándole una vida útil para poder negociarlos, siendo un sostén para muchas familias de estos sectores que se integraran. Es un proyecto que inicia en Cordobita y Costa Verde inicialmente, pero queremos que se extienda a lo que es el Corregimiento de Sevillano y la Sierra Nevada.
 Producción de más de 3 toneladas mensuales de abono orgánico, aumento en el reciclaje del municipio a un 10% de total de residuos aprovechables.</t>
  </si>
  <si>
    <t>Convenio N°009 de 2019</t>
  </si>
  <si>
    <t>Adopción de planes y proyectos que se encuentran en el PGIRS, se Elaborara un acto administrativo con el fin de disminuir el uso del plástico e icopor y ponerlo en marcha.</t>
  </si>
  <si>
    <t>La Administración Municipal, a través de la Oficina de Medio Ambiente, activó mesas de trabajo y visitas de inspección con la nueva Unidad de Policía Ambiental, que brindará el apoyo en temas relacionados. Las visitas se han hecho en algunas zonas afectadas y por quejas interpuestas por los ciudadanos; es importante que toda la población sepa que ya cuentan con una autoridad ambiental que hará cumplir los compromisos, con respecto a sanciones que se impongan a aquellos que atenten contra el medio ambiente y no se acaten a las normas. 
 De igual manera, la Oficina de Medio Ambiente, estará haciendo una sensibilización para concientizar a la población sobre la existencia del Código de Policía y el cumplimiento que deben hacer sobre las normas que protegen al medio ambiente.</t>
  </si>
  <si>
    <t>Comparendo Ambiental</t>
  </si>
  <si>
    <t>Informe de cumplimientos y seguimiento a los PMA a la constructora ruta de sol, YUMA y seguimiento a la empresa Operadores de la Sierra.</t>
  </si>
  <si>
    <t>actas de visita y controles oculares</t>
  </si>
  <si>
    <t>En el municipio se clausuraron todos los botaderos</t>
  </si>
  <si>
    <t>Informe de operadores de la sierra del 21 de agosto de 2019</t>
  </si>
  <si>
    <t>Aforo por disposición final de residuos solidos en el relleno sanitario “La María” perteneciente al municipio de cienaga por parte del municipio de Pueblo Viejo.</t>
  </si>
  <si>
    <t>Convenio Operadores de la sierra - Pueblo Viejo</t>
  </si>
  <si>
    <t>En la parte de educacion se manejaran temas de aprovechamiento, a través de la resolución 596 de 24 de agosto de 2020 se adjudica el contrato de selección abreviada de menor cuantía SA-MC N° 005-2020 cuyo objeto es “implementación al plan de contingencia para la evaluación de las basuras acumuladas y educación ambiental para la población objeto en el corregimiento de San Pedro y San Javier de la Sierra, en el municipio de Ciénaga”</t>
  </si>
  <si>
    <t>Resolución 596 de 24 de agosto de 2020</t>
  </si>
  <si>
    <t>Ya existe, se esta estudiando la adopcion a una Planta de tratamiento de aguas residuales.</t>
  </si>
  <si>
    <t>Operadores de la Sierra SAS ESP Resolución 1969 del 03 de octubre de 2012</t>
  </si>
  <si>
    <t>Se esta estudiando la adopcion a una Planta de tratamiento de aguas residuales.</t>
  </si>
  <si>
    <t>PSMV formulado y actualizado</t>
  </si>
  <si>
    <t>Resolucion 169 de 30 de enero de 2020, Corpamag. Por medio de la cual se otorga renovación del permiso de vertimientos a la empresa operadores de ala sierra SAS ESP para beneficio del sistema de alcantarillado del municipio de Ciénaga, Magdalena</t>
  </si>
  <si>
    <t>Ampliación de 4772m lineales de tubería principal y 4980m lineales de tubería domiciliaria en los barrios Nelson Pérez y Elisa Celedon
 Ampliación de 8318m lineales de tubería principal y 6048m lineales de tubería domiciliaria en el barrio 5 de febrero. El municipio cuenta con una cobertura del 75% en línea base de acueducto y un 71% de línea base de alcantarillado.</t>
  </si>
  <si>
    <t>Plataforma SUI Superservicios. Aguas del Magdalena</t>
  </si>
  <si>
    <t>Se han realizado diversas campañas junto a Operadores de la Sierra con el fin de dar complimiento a los programas de uso eficiente y ahorro del agua</t>
  </si>
  <si>
    <t>Actas y registros fotograficos</t>
  </si>
  <si>
    <t>Plataforma SUI Superservicios. Aguas del Magdalena, oficina de planeacio municipal</t>
  </si>
  <si>
    <t>Documento Plan de Ordenación y Manejo de la Cuenca Hidrográfica Complejo Humedales Ciénaga Grande de Santa Marta (NSS 2906-01) (2019-06-14) Resolucion 169 de 30 de enero de 2020, Corpamag. Por medio de la cual se otorga renovación del permiso de vertimientos a la empresa operadores de ala sierra SAS ESP para beneficio del sistema de alcantarillado del municipio de Ciénaga, Magdalena</t>
  </si>
  <si>
    <t>Resolucion 169 de 30 de enero de 2020, Corpamag.</t>
  </si>
  <si>
    <t>Inclusión en el plan departamental de aguas del Magdalena con inversiones superiores a 4.500.000 millones de pesos en ampliación de redes de acueducto y alcantarillado. Documento Plan de Ordenación y Manejo de la Cuenca Hidrográfica Complejo Humedales Ciénaga Grande de Santa Marta (NSS 2906-01) (2019-06-14)</t>
  </si>
  <si>
    <t>Documento Plan de Ordenación y Manejo de la Cuenca Hidrográfica Complejo Humedales Ciénaga Grande de Santa Marta (NSS 2906-01) (2019-06-14) Resolucion 169 de 30 de enero de 2020, Corpamag. Por medio de la cual se otorga renovación del permiso de vertimientos a la empresa operadores de ala sierra SAS ESP para beneficio del sistema de alcantarillado del municipio de Ciénaga, Magdalena Campaña de recolección de envases de agroquímicos articulados con Corpamag, campo limpio y alcaldía municipal.</t>
  </si>
  <si>
    <t>registros fotograficos y documentos</t>
  </si>
  <si>
    <t>no tenemos alcantarillado pluvial</t>
  </si>
  <si>
    <t>Seguimiento al desarrolló del proyecto con nombre “Anuar esfuerzos humanos, técnicos y presupuestales de un plan de buenas prácticas ambientales para el manejo integral de los recursos hídricos para la adaptación al cambio climático en el municipio de Ciénaga, Magdalena"
 Con apoyo de Corpamag se llevó a cabo la siembra de 270 árboles para la conservación de espacios aprovechables para la recuperación de bosques.</t>
  </si>
  <si>
    <t>Operadores de la Sierra</t>
  </si>
  <si>
    <t>Reactivar los controles y seguimientos por medio de actas de inspección.</t>
  </si>
  <si>
    <t>Se ejecuto el plan con una inversión de 4.500.000 millones de pesos</t>
  </si>
  <si>
    <t>terminado</t>
  </si>
  <si>
    <t>Participación activa en foros de preservación del recurso hídrico con organizaciones gubernamentales y no gubernamentales</t>
  </si>
  <si>
    <t>Memorias socialización resultados Caudal ambiental ríos Frío y Sevilla 15 junio 2020- Plataforma de custodia del agua Programa de preparacion para la adaptacion nacional al cambio climatico</t>
  </si>
  <si>
    <t>Se estan realizando control por parte de la oficina de medio ambiente</t>
  </si>
  <si>
    <t>respuesta a oficio radicado 07-01-2020 08190000000262, Operadores</t>
  </si>
  <si>
    <t>Acciones desarrolladas por actividades de educación ambiental llevadas a cabo por el grupo de profesionales de la oficina de medio ambiente ligadas al plan de desarrollo municipal y Proyectos de Educaciom Ambental, objetivos de desarrollo sostenible y políticas nacionales ambientales.
 Contamos con siembras, educación y desarrollo de comité interinstitucional de educación ambiental CIDEA</t>
  </si>
  <si>
    <t>PRAE el Carmen, PRAE La Alianza, PRAE la Maria.</t>
  </si>
  <si>
    <t>Actualizados</t>
  </si>
  <si>
    <t>Documento Plan de Ordenación y Manejo de la Cuenca Hidrográfica Complejo Humedales Ciénaga Grande de Santa Marta (NSS 2906-01) (2019-06-14)
 Corpamag, Estudio base para la reglamentación de corrientes de los ríos Buritaca, Gaira, Toribio, Córdoba, Orihueca y Sevilla, a partir de la oferta y disponibilidad del recurso hídrico. Incorporación de políticas, planes, programas y proyectos determinados dentro del plan maestro, en el proyecto de revisión y ajuste del POT</t>
  </si>
  <si>
    <t>Documentos tecnicos</t>
  </si>
  <si>
    <t>Incorporación de políticas, planes, programas y proyectos determinados dentro del plan maestro, en el proyecto de revisión y ajuste del POT
 Disminuir la inadecuada disposición de residuos sólidos en las cuencas de los municipios por medio de estudio base para la reglamentación de corrientes de los ríos Buritaca, Gaira, Toribio, Córdoba, Orihueca y Sevilla, a partir de la oferta y disponibilidad del recurso hídrico.
 Documento POMCAS Complejo Humedales Ciénaga Grande de Santa Marta (NSS 2906-01)</t>
  </si>
  <si>
    <t>Documentos Tecnicos</t>
  </si>
  <si>
    <t>Aprobación del proyecto de revisión y ajuste del POT ACTUALIZADO</t>
  </si>
  <si>
    <t>Informe final del proyecto, lista de asistencia de la comunidad participante en el proyecto y fotografías de las actividades ejecutadas en el marco del proyecto</t>
  </si>
  <si>
    <t>Seguimiento al desarrolló del proyecto con nombre “Anuar esfuerzos humanos, técnicos y presupuestales de un plan de buenas prácticas ambientales para el manejo integral de los recursos hídricos para la adaptación al cambio climático en el municipio de Ciénaga, Magdalena"
 Con apoyo de Corpamag se llevó a cabo la siembra de 270 árboles para la conservación de espacios aprovechables para la recuperación de bosques. Diseño del proyecto de aula ambiental municipal, enmarcado dentro del plan de desarrollo municipal 2020-2023</t>
  </si>
  <si>
    <t>Se encuentra incorporados dentro de las políticas, planes, programas y proyectos determinados en el POT</t>
  </si>
  <si>
    <t>POT actualizado</t>
  </si>
  <si>
    <t>Formulacion del PEAM</t>
  </si>
  <si>
    <t>En diseño</t>
  </si>
  <si>
    <t>Se realizará comunicación para dar los primeros pasos con la oficina jurídica con el fin de sacar resoluciones de protección de áreas protegidas que se encuentran incorporados dentro de las políticas, planes, programas y proyectos determinados en el POT
 Formulación del decreto de playas.
 Elaborar un acto administrativo con el fin de disminuir el uso del plástico e icopor y ponerlo en marcha.</t>
  </si>
  <si>
    <t xml:space="preserve">Implementar la política nacional relacionada con la sostenibilidad ambiental como eje fundamental para la toma de decisiones en el manejo del territorio.
</t>
  </si>
  <si>
    <t>Prodeco firmó la Alianza para la Pesca Artesanal Responsable y la Seguridad Alimentaria en el Golfo de Salamanca, con Conservación International - CI y la ONG norteamericana ACDI-VOCA, con el apoyo del Instituto de Investigaciones Marinas y Costeras - INVEMAR y la AUNAP. La alianza busca promover la conservación y el manejo responsable de los recursos pesqueros, así como un modelo comercial sostenible y equitativo para los pescadores artesanales en el municipio de Ciénaga, departamento del Magdalena. La certificación de los capacitads sera realizada por la Dirección General Marítima –DIMAR, y beneficiara de manera directa a 17 asociaciones de pescadores del municipio de Ciénaga.</t>
  </si>
  <si>
    <t>Accion de prodeco dentro de sus compromisos ambbientales con su area de influencia.</t>
  </si>
  <si>
    <t>Estudio de ordenamiento de playas del municipio de Cienaga Magdalena, La medida ecológica y de reciclaje, comprende la instalación de 35 puntos limpios –instalando 5 por día hasta llegar a su totalidad– en alrededor de 522 metros, contemplados en los estudios realizados durante el proceso de viabilidad, tres garitas salvavidas y tres rampas para permitir un fácil acceso a personas con discapacidad, cada una de ellas, ubicadas en puntos georreferenciados.
 Cabe resaltar, que luego de estas instalaciones, será realizado un balizamiento de playas y se dispondrá para la comunidad cienaguera, 150 carpas a lo largo del sector y otros elementos de utilidad en las playas. Plan de Desarrollo Turistico</t>
  </si>
  <si>
    <t>Se desarrolla por sanción interpuesta por la Agencia Nacional de Licencias Ambientales- Anla, mediante la Resolución 1309, a la Multinacional Drummond Ltd., por el vertimiento de carbón mineral en el lecho marino de Ciénaga en el año 2013, y es en articulación con la empresa Interaseo S.A.S E.S.P.</t>
  </si>
  <si>
    <t>Incorporación de políticas, planes, programas y proyectos determinados dentro del plan maestro, en el proyecto aprobado del POT, areas protegidas</t>
  </si>
  <si>
    <t>APOYO PARA LOS PESCADORES ARTESANALES EN EL CONTROL, CAPTURA Y APROVECHAMIENTO DEL PEZ LEÓN (Pterois volitans) EN EL MUNICIPIO DE DIBULLA, EN EL DEPARTAMENTO DE LA GUAJIRA</t>
  </si>
  <si>
    <t>https://drive.google.com/file/d/1uKUpuHDEvIN55L4YfhvHs2255WP9OyHU/view?usp=sharing</t>
  </si>
  <si>
    <t>el informe del IDEAM muestra los valores en hectareas deforestadas para el regiones, en el caribe se ve un dessenso de la deforestacion, en esta region se determinan 2 focos de esta actividad Los Montes de Maria Y la Sierra nevadade Santa MArta, no se observan registros especificos para el municipio de Dibulla</t>
  </si>
  <si>
    <t>se tomaron los estudios ambientales que la corporacion autonoma de  la guajira facilito para cumplimineto de los determinantes ambientales</t>
  </si>
  <si>
    <r>
      <t xml:space="preserve">POMCAS, BOSQUE SECO TROPICAL, entre otros (para consulta estan en Corpoguajira)- Resolucion 012 del 25 febrero de 2020 </t>
    </r>
    <r>
      <rPr>
        <u/>
        <sz val="11"/>
        <color rgb="FF1155CC"/>
        <rFont val="Arial"/>
        <family val="2"/>
      </rPr>
      <t>https://drive.google.com/file/d/1iPX8qrhWyT29uE24IH3gHqOf4ELqo5Sk/view?usp=sharing</t>
    </r>
  </si>
  <si>
    <t>definido en el PBOT el cual se encuentra en proceso de ajuste para presentar a la corporacion</t>
  </si>
  <si>
    <t>Para el catastro multiproposito ya se gestionaron los recursos para dar inicio el primer semestre del 2021</t>
  </si>
  <si>
    <t>consultar en IGAC</t>
  </si>
  <si>
    <t>Plan de desarrollo municipal formulado y aprovado con lineamientos de PNNT</t>
  </si>
  <si>
    <r>
      <t xml:space="preserve">Plan de desarrollo municipal Dibulla "Dibulla es tu oportunidad" </t>
    </r>
    <r>
      <rPr>
        <u/>
        <sz val="11"/>
        <color rgb="FF1155CC"/>
        <rFont val="Arial"/>
        <family val="2"/>
      </rPr>
      <t>https://drive.google.com/file/d/1123UN947naZ0ZvJwxVKPoiKZ4bo-7ZT_/view?usp=sharing</t>
    </r>
  </si>
  <si>
    <r>
      <t xml:space="preserve">Plan de desarrollo municipal Dibulla "Dibulla es tu oportunidad" </t>
    </r>
    <r>
      <rPr>
        <u/>
        <sz val="11"/>
        <color rgb="FF1155CC"/>
        <rFont val="Arial"/>
        <family val="2"/>
      </rPr>
      <t>https://drive.google.com/file/d/1123UN947naZ0ZvJwxVKPoiKZ4bo-7ZT_/view?usp=sharing</t>
    </r>
  </si>
  <si>
    <t>en proceso de actualizacion</t>
  </si>
  <si>
    <t>Para este año esta restringido por la situacion de la pandemia</t>
  </si>
  <si>
    <r>
      <t xml:space="preserve">Aunar esfuerzo con la corporación autónoma regional de la guajira  para brindar asistencia técnica y capacitación a los pescadores del municipio de Dibulla en el manejo, prevención y control del pez león.             </t>
    </r>
    <r>
      <rPr>
        <b/>
        <sz val="11"/>
        <rFont val="Arial Narrow"/>
        <family val="2"/>
      </rPr>
      <t>Producto:</t>
    </r>
    <r>
      <rPr>
        <sz val="11"/>
        <rFont val="Arial Narrow"/>
        <family val="2"/>
      </rPr>
      <t xml:space="preserve"> Pescadores Capacitado. Producto: Pescadores capacitados en el manejo del pez león</t>
    </r>
  </si>
  <si>
    <r>
      <t xml:space="preserve">Identificar las técnicas y herramientas adecuadas y eficientes para la extracción segura de la especie del pes león.                                  </t>
    </r>
    <r>
      <rPr>
        <b/>
        <sz val="11"/>
        <rFont val="Arial Narrow"/>
        <family val="2"/>
      </rPr>
      <t xml:space="preserve">Producto: </t>
    </r>
    <r>
      <rPr>
        <sz val="11"/>
        <rFont val="Arial Narrow"/>
        <family val="2"/>
      </rPr>
      <t>Protocolo para la captura, extracción y disposición final de los especímenes de pez león</t>
    </r>
  </si>
  <si>
    <t>Proyecto para MGA: APOYO PARA LOS PESCADORES ARTESANALES EN EL CONTROL, CAPTURA Y APROVECHAMIENTO DEL PEZ LEÓN (Pterois volitans) EN EL MUNICIPIO DE DIBULLA, EN EL DEPARTAMENTO DE LA GUAJIRA</t>
  </si>
  <si>
    <r>
      <t xml:space="preserve">Apoyar estrategia de conservación de bosque seco y bosque húmedo tropical  a través del esquema de pago por servicios ambientales BanCO2                               </t>
    </r>
    <r>
      <rPr>
        <b/>
        <sz val="11"/>
        <rFont val="Arial Narrow"/>
        <family val="2"/>
      </rPr>
      <t>Producto:</t>
    </r>
    <r>
      <rPr>
        <sz val="11"/>
        <rFont val="Arial Narrow"/>
        <family val="2"/>
      </rPr>
      <t xml:space="preserve"> familias beneficiadas con el programa</t>
    </r>
  </si>
  <si>
    <t>en convenio con PNUD se destino un area como reserva natural de Bosque seco resolucion 012 de25 febrero 2020 POR MEDIO DE LA CUAL SE REGISTRA LA RESERVA NATURAL DE LA SOCIEDAD CIVIL
"MIRAMAR" RNSC 018-19  Reserva Miramar y MINAMBIENTE</t>
  </si>
  <si>
    <t>https://drive.google.com/drive/folders/1lhWp0ZVL1MrtG-Qm1OHZlVHn_SCuTm03?usp=sharing</t>
  </si>
  <si>
    <t>afectada esta accion por la pandemia</t>
  </si>
  <si>
    <t>informacion de esta accion solicitada solicitada a Policia ambiental</t>
  </si>
  <si>
    <t>https://drive.google.com/file/d/1Qg50ibEo4a_06LVdkDnbel-Ksa61YYaE/view?usp=sharing</t>
  </si>
  <si>
    <t>informe de cumplimiento metas de PGIRS</t>
  </si>
  <si>
    <t>https://drive.google.com/drive/folders/1kRq4r1HakjP2E7uHTz5mIVgdylk8kW3q?usp=sharing</t>
  </si>
  <si>
    <t>detenido por la pandemia</t>
  </si>
  <si>
    <t>1°ERRADICACIÓN DE BOTADEROS SATÉLITES UBICADOS EN DIFERENTES PUNTOS DE LA ZONA URBANA DEL MUNICIPIO DE DIBULLA-                                                                                                                                                                            2°RECUPERACIÓN Y LIMPIEZA DEL CAUCE DEL RÍO JEREZ, DESDE LA DESEMBOCADURA EN EL MAR CARIBE HASTA LA VEREDA EL LIMONAL, CORREGIMIENTO DE LA PUNTA DE LOS REMEDIOS MUNICIPIO DE DIBULLA.</t>
  </si>
  <si>
    <t>https://www.contratos.gov.co/consultas/detalleProceso.do?numConstancia=20-13-10782123                                                                                 https://www.contratos.gov.co/consultas/detalleProceso.do?numConstancia=20-13-10726111</t>
  </si>
  <si>
    <t>en gestion</t>
  </si>
  <si>
    <t>Se realizo una actividad antes de la pandemia en los barrios (subnormales) Silvia Adela y Primero de Julio en la rivera del rio Cañas del corregimiento de Mingueo en donde participo defensa civil, empresas privada, alcaldia de dibulla (Secretaria de Desarrollo Economico y competitividad, UMATA), Inspector, ejercito, PIC (Plan de Intervenciones Colectivas) Secretaria de Salud Municipal, en acciones para fortalecer en el buen manejo y adecuada disposicion de  los residuos solidos</t>
  </si>
  <si>
    <t>https://drive.google.com/drive/folders/1Dp9OWkE6xDTzE7lBDumIUcBO7qXlWBrE?usp=sharing</t>
  </si>
  <si>
    <t>por efecto de la pandemia el 80% de los recicaldores cambiaron su actividad estos ultimos 5 meses, y ese espacio fue tomado por personas de nacionalidad venezolana</t>
  </si>
  <si>
    <t>campaña de sensibilizacion casa sobre la seleccion en la fuente afectada por la pandemia</t>
  </si>
  <si>
    <t>Las tres empresas de reciclaje dentro del municipio aprovevhan, chatarra, plastico, carton, lata y archivo</t>
  </si>
  <si>
    <t>informacion solicitada a la empresa prestadora del servicio</t>
  </si>
  <si>
    <r>
      <t>la empresa reporta el 100% de cobertura en area urbana y la frecuencia en de 2 dias por semana en cada uno de los 7 corregimientos del municipio (</t>
    </r>
    <r>
      <rPr>
        <b/>
        <sz val="11"/>
        <rFont val="Arial"/>
        <family val="2"/>
      </rPr>
      <t>Se tiene que el aumento de la cobertura en la actualidad tanto de zonas rurales como urbanas es de aproximadamente de uno (1) a cinco (5) usuarios por mes cubriendo el 100% de la población del municipio de Dibulla</t>
    </r>
    <r>
      <rPr>
        <sz val="11"/>
        <color theme="1"/>
        <rFont val="Arial"/>
        <family val="2"/>
      </rPr>
      <t>.) tomado de informe de la empresa prestadora del servicico Aguas de Dibulla SA-ESP</t>
    </r>
  </si>
  <si>
    <t>https://drive.google.com/file/d/11Z73ka9EGk-qVaeB1Wp_PjIbOWbVY80v/view?usp=sharing</t>
  </si>
  <si>
    <t>es meta del pgirs adoptado por el municipio y se presentan avancez anuales en los informes de pgirs a la corporacion autonoma de la guajira y al concejo municipal de Dibulla</t>
  </si>
  <si>
    <t>ERRADICACIÓN DE BOTADEROS SATÉLITES UBICADOS EN DIFERENTES PUNTOS DE LA ZONA URBANA DEL MUNICIPIO DE DIBULLA</t>
  </si>
  <si>
    <t>https://www.contratos.gov.co/consultas/detalleProceso.do?numConstancia=20-13-10782123</t>
  </si>
  <si>
    <t>Certificación de entrega de informes de cumplimiento PGIRS adoptado por el municipio de Dibulla en el 2016, ante Corpoguajira Rad: ENT-5475, Rad: ENT-9472, Rad: ENT-4607 y el consejo municipal de Dibulla para las vigencias 2017 -2018-2019.</t>
  </si>
  <si>
    <t>https://drive.google.com/file/d/1grmkowjUsVGtroGJyprQ7cgwO-FdDzQ4/view?usp=sharing</t>
  </si>
  <si>
    <t>se presento el 28 de Noviembre de 2018 a la corporacion autonoma regional el PSMV de los correigimientos del municipio de Dibulla con el objeto de aprovacion para la consecucion de los recursos</t>
  </si>
  <si>
    <t>https://drive.google.com/file/d/1lDcw5kVsoCBKYr-9XoenHala24wIT3If/view?usp=sharing</t>
  </si>
  <si>
    <t xml:space="preserve">depues de 1 año y 9 meses solo han aprovado el PSMV del Corregimiento de Palomino y el resto de corregimientos esta en evaluacion </t>
  </si>
  <si>
    <t>https://drive.google.com/drive/folders/1_D1aWRUOB1tEfRmW8ViCS7qPE1bby54l?usp=sharing</t>
  </si>
  <si>
    <t>Documentos de registro de reserva natural de sociedad civil MIRAMAR- resolucion MIN AMBIENTE 012 del 25de  febrero de 2020</t>
  </si>
  <si>
    <t xml:space="preserve">Implementar la política nacional relacionada con la sostenibilidad ambiental como eje fundamental para la toma de decisiones en el manejo del territorio.
</t>
  </si>
  <si>
    <t>Documentos de registro de reserva natural de sociedad civil MIRAMAR- resolucion MIN AMBIENTE 012 del 25de  febrero de 2021</t>
  </si>
  <si>
    <t>El CIDEA muicipal en conjunto con CORPAMAG viene realizando en la Institución Educativa Departamental Rural Isla Del Rosario Corregimeitno de Puebloviejo, la elababoración y formulacion del PRAE Consturccion de un vivero bioclimatico que ayudara a producir plantas nativas y cuyo fin es reforestar al municipio en general.
Jornada de arborizacion con la comunidad.</t>
  </si>
  <si>
    <r>
      <t xml:space="preserve">Fotos y reuniones de reuiones de elaboracion y formulacion.
</t>
    </r>
    <r>
      <rPr>
        <u/>
        <sz val="11"/>
        <color rgb="FF1155CC"/>
        <rFont val="Arial"/>
        <family val="2"/>
      </rPr>
      <t>https://www.facebook.com/photo?fbid=303269660804759&amp;set=pcb.303270327471359</t>
    </r>
  </si>
  <si>
    <t>El EOT O PBOT del municipio se encuentra desactualizado, sin embargo se encuentra en revision .</t>
  </si>
  <si>
    <t>No se adelantaron acciones referentes a esta actividad.</t>
  </si>
  <si>
    <t>Esta acción no se ha podido desarrollar debido a que el Plan de Manejo del PNNT no ha sido aprobado.</t>
  </si>
  <si>
    <t>En el municipio de Puebloviejo existe una deficiencia del agua potable, la cul es llevada a los corregimientos a traves de carro tanques</t>
  </si>
  <si>
    <t>Se avanzó en una mesa de trabajo con CORPAMAG Para realizar actividades encaminadas a la acción.</t>
  </si>
  <si>
    <t>El CIDEA muicipal en conjunto con CORPAMAG viene realizando en la Institución Educativa Departamental Rural Isla Del Rosario Corregimeitno de Puebloviejo, la elababoración y formulacion del PRAE Consturccion de un vivero bioclimatico que ayudara a producir plantas nativas y cuyo fin es reforestar al municipio en general.</t>
  </si>
  <si>
    <t>Fotografias y reuniones virtuales</t>
  </si>
  <si>
    <t>No se ha articulado con la entidad</t>
  </si>
  <si>
    <r>
      <t xml:space="preserve">Identificar las técnicas y herramientas adecuadas y eficientes para la extracción segura de la especie del pez león.                                  </t>
    </r>
    <r>
      <rPr>
        <b/>
        <sz val="11"/>
        <rFont val="Arial Narrow"/>
        <family val="2"/>
      </rPr>
      <t xml:space="preserve">Producto: </t>
    </r>
    <r>
      <rPr>
        <sz val="11"/>
        <rFont val="Arial Narrow"/>
        <family val="2"/>
      </rPr>
      <t>Informe de la técnicas y entrenamiento para la captura, extracción y disposición final de los especímenes de pez león</t>
    </r>
  </si>
  <si>
    <r>
      <t xml:space="preserve">Apoyar con la estrategia BanCO2 la conservación de bosque seco y bosque húmedo tropical y en coordinación con las entidades participantes, actividades de educación ambiental.                               </t>
    </r>
    <r>
      <rPr>
        <b/>
        <sz val="11"/>
        <rFont val="Arial Narrow"/>
        <family val="2"/>
      </rPr>
      <t>Producto:</t>
    </r>
    <r>
      <rPr>
        <sz val="11"/>
        <rFont val="Arial Narrow"/>
        <family val="2"/>
      </rPr>
      <t xml:space="preserve"> informe técnico de resultados</t>
    </r>
  </si>
  <si>
    <t>En el municipio se encuentra adoptado el PGRDD sin embargo, no cuenta con mapas de zonificacion.</t>
  </si>
  <si>
    <t>No se ha realizado esta medida toda vez que no habido acercamiento entre las instituciones involucradas y la comunidad.</t>
  </si>
  <si>
    <t>No se han realizado actividades referentes a esta acción.</t>
  </si>
  <si>
    <t>No se tiene el personal idóneo para realizar esta actividad, no se ha coordinado la articualcion con la entidad.</t>
  </si>
  <si>
    <t>Se avanzó la articulación con CORPAMAG para realizar actividades de mitigación para el tráfico ilegal de especies silvestres.</t>
  </si>
  <si>
    <t>El PGIRS del municipio se encuentra desactualizado.</t>
  </si>
  <si>
    <t>A la fecha se ha ido implementando el PGIRS vigente.</t>
  </si>
  <si>
    <t>Jornadas de limpieza con la comunidad en zonas difíciles, el material aprovechable era recogido por la asociación de recicladores del municipio.</t>
  </si>
  <si>
    <t>https://www.facebook.com/photo?fbid=305181140613611&amp;set=a.159581665173560</t>
  </si>
  <si>
    <t>Jornadas de limpieza con la comunidad en el corregimiento de Palmira</t>
  </si>
  <si>
    <t>esta actividad se ha venido desarrollando con el PGIRS viegente.</t>
  </si>
  <si>
    <t>En el municipio se han consolidado asociaciones de recicladores las cuales tienen su centro de acopio y contribuyen a la recolección de residuos sólidos aprovechables. Se tiene previsto por parte de esta administracion formalizarlos.</t>
  </si>
  <si>
    <t>Implementación de Los Proyectos Ambientales Educativos PRAES en las diferentes instituciones educativas del municipio.</t>
  </si>
  <si>
    <t>Los horarios y las rutas de recolección fueron divulgados en la comunidad.</t>
  </si>
  <si>
    <t>Se realizó la identificacion de 19 puntos criticos en el municipio.</t>
  </si>
  <si>
    <t>No se evidencia la realizacion de esta actividad.</t>
  </si>
  <si>
    <t>Implementación y seguimiento del decreto para el manejo y mitigación del uso de icopor y plástico.</t>
  </si>
  <si>
    <t>El municipio le suministro las comparenderas necesarias para ejercer la acción y darle aplicabilidad a la Ley.</t>
  </si>
  <si>
    <t>Los residuos sólidos del municipio son dispuestos en el relleno sanitario La María del municipio de Ciénaga Magdalena.</t>
  </si>
  <si>
    <t>Jornadas de limpieza con la comunidad, en los puntos críticos de botaderos a cielo abierto identificados en el municipio.</t>
  </si>
  <si>
    <t>No se realizaron acciones con respecto a esta actividad.</t>
  </si>
  <si>
    <t>Puebloviejo SE MODIFICA COMPETENCIA según Mesa Jurídica 6 marzo 2020:  Se incluye a Aguas de Magdalena y la empresa Operadores del Servicio de la Sierra S.A. E.S.P. como responsables solidarios</t>
  </si>
  <si>
    <t>El municipio, no cuenta con un sistema de alcantarillado, la disposición de aguas residuales se realiza a través de tanques sépticos.</t>
  </si>
  <si>
    <t>El municipio, no cuenta con PSMV.</t>
  </si>
  <si>
    <t>El muncipio suministra en agua a traves de carro tanques, por li tanto el uso de agua es limitado.</t>
  </si>
  <si>
    <t>se adelantaron acciones  para poner en funcionamiento el sistema de tanques elevados e infraestrutura para abastecer de agua a la poblacion. se esepra una reunion para ahcer pruebas hidrostaticas.</t>
  </si>
  <si>
    <t>https://www.facebook.com/photo?fbid=306524923812566&amp;set=a.159581665173560</t>
  </si>
  <si>
    <t>No se han adelantado actividades referentes a la elaboración de los PSMV.</t>
  </si>
  <si>
    <t>El municipio se encuentra articulado con Aguas de Magdalena..</t>
  </si>
  <si>
    <t>https://www.facebook.com/FabianDavidObispo/posts/10223408273575906?__cft__[0]=AZWVye7QRgsO8yb4rY4XiS9TAz5v84zJPmy1NIse3u3LQbIuQAnFcPYjeRm3gRFGLXCzcF__g1laRMZy_xsIDSAgyQs5ljIMr9Aja-rWQ02eU88bHUmX9QCC2Tv7w5FO5tGGcFH-tzyZfFZ5rpEsfl3kjwdLOCedJ1Xb4FMK5WeZS3ULp0mq-cbFGAwlEJBHK_Y&amp;__tn__=-UK-R</t>
  </si>
  <si>
    <t>no se han realizado actividades referente al tema.</t>
  </si>
  <si>
    <t>Pueblo Viejo SE MODIFICA COMPETENCIA según Mesa Jurídica 6 marzo 2020: Se incluye a Aguas de Magdalena y la empresa Operadores del Servicio de la Sierra S.A. E.S.P. como responsables solidarios</t>
  </si>
  <si>
    <t>No se evidencian programas y /o actividades referentes a la acción mencionada.</t>
  </si>
  <si>
    <t>No se adelantaron actividades referentes a la acción mencionada.</t>
  </si>
  <si>
    <t>Implementación de Los Proyectos Ambientales Educativos PRAES en las diferentes instituciones educativas del municipio, se avanzó en la creación de los PROCEDAS con las comunidades.</t>
  </si>
  <si>
    <t>Al revisar el E.O.T del municipio se encuentra desactualizado debido a que ya superó el número de habitantes estipulados en la norma, y no habido acercamientos de cooperación con las entidades.</t>
  </si>
  <si>
    <t>No se evidenció la implementación de esta acción.</t>
  </si>
  <si>
    <t xml:space="preserve">Implementar la política nacional relacionada con la sostenibilidad ambiental como eje fundamental para la toma de decisiones en el manejo del territorio.
</t>
  </si>
  <si>
    <t>No se evidenciaron actividades encaminadas a realizar esta acción.</t>
  </si>
  <si>
    <t>El EOT O PBOT del municipio se encuentra desactualizado, sin embargo se encuentra en revision . Se avanzó en la articulacion del PMPNNT con el PDT Municipal.</t>
  </si>
  <si>
    <t xml:space="preserve">El entidad a realizado campañas en vigilancia con la policia y autoridades ambientales  para proteger y conservar el medio ambiente, mediante talleres con la comunidad cercana al sitio de influencia </t>
  </si>
  <si>
    <t xml:space="preserve">Se estan tomando las acciones para la formulacion  del Plan Basico de Ordenamiento Territorial  del Municipal y establecer la delimitacion de las áreas protegidas del suelo.
Estas acciones deberán ser establecidas acordes a las determinantes ambientales suscritas por el POMCA y en articulacion con la coorporacion. </t>
  </si>
  <si>
    <t xml:space="preserve">se estan tomando las acciones para la formulacion  del Plan Basico de Ordenamiento Territorial  del Municipal y establecer la delimitacion de las áreas protegidas del suelo.
Estas acciones deberán ser establecidas acordes a las determinantes ambientales suscritas por el POMCA y en articulacion con la coorporacion. </t>
  </si>
  <si>
    <t xml:space="preserve">El esquema de ordemaniento territorial se encuentra desactualizado, se cuenta con una unidad de planificacion rural UPR N1. </t>
  </si>
  <si>
    <t>Decreto No 036 de 2018</t>
  </si>
  <si>
    <t xml:space="preserve">no se ha realizado </t>
  </si>
  <si>
    <t xml:space="preserve">socializaciones campañas a la poblacion para en buen manejo de los procesos de control a las zonas vulnerables </t>
  </si>
  <si>
    <t>s han realizado programas de aprovechamiento de los ecosistemas existentes en el  municipio</t>
  </si>
  <si>
    <t xml:space="preserve">implementacion del SIGAM como instrumento regulador de los componentes ambientales y ecologicos  y desarrollo de acciones de prevencion y mitigacion. </t>
  </si>
  <si>
    <t xml:space="preserve">mesas de trabajos con la comunidad </t>
  </si>
  <si>
    <t>ESTABLECER  LAS CONDICIONES DE TRANSFERENCIAS DE RECURSOS AL CUERPO DE BOMEBEROS DE SITIONUEVO, PARA LA PRESTACIÓN DEL SERVICIO DE GESTIÓN INTEGRAL DE RIESGOS  CONTRA INCENDIO, LOS PREPARATIVOS Y ATENCIÓN DE RESCATES EN TODAS SUS MODALIDADES Y LA ATENCIÓN DE INCIDENTES CON MATERIALES PELIGROSOS DANDO CUMPLIMIENTO A LA ESTABLECIDO EN LA LEY 1575 DE 2012.</t>
  </si>
  <si>
    <t xml:space="preserve">se estan realizando los respectivos tramites para la formulacion de Plan Basico de Ordenamiento Territorial. </t>
  </si>
  <si>
    <t>se estan tomando acciones para realizar los procesos catastrales, para que el municipio se operador catastral</t>
  </si>
  <si>
    <t>no se ha implementado</t>
  </si>
  <si>
    <r>
      <t>Revisión y ajustes del PGIRS municipal.</t>
    </r>
    <r>
      <rPr>
        <b/>
        <sz val="11"/>
        <rFont val="Arial Narrow"/>
        <family val="2"/>
      </rPr>
      <t xml:space="preserve"> Producto</t>
    </r>
    <r>
      <rPr>
        <sz val="11"/>
        <rFont val="Arial Narrow"/>
        <family val="2"/>
      </rPr>
      <t>: Documento PGIRS ajustado.</t>
    </r>
  </si>
  <si>
    <r>
      <t xml:space="preserve">Realizar ajustes del Pgirs Municipal. </t>
    </r>
    <r>
      <rPr>
        <b/>
        <sz val="11"/>
        <rFont val="Arial Narrow"/>
        <family val="2"/>
      </rPr>
      <t>Producto:</t>
    </r>
    <r>
      <rPr>
        <sz val="11"/>
        <rFont val="Arial Narrow"/>
        <family val="2"/>
      </rPr>
      <t xml:space="preserve"> Documento PGIRS ajustado.</t>
    </r>
  </si>
  <si>
    <t>Se encuentra en proceso de Actualizacion el PGIRS</t>
  </si>
  <si>
    <r>
      <t xml:space="preserve"> Desarrollar las actividades consignadas en los programas del PGIRs ,realizando el seguimientos a la ejecución </t>
    </r>
    <r>
      <rPr>
        <b/>
        <sz val="11"/>
        <rFont val="Arial Narrow"/>
        <family val="2"/>
      </rPr>
      <t>Producto</t>
    </r>
    <r>
      <rPr>
        <sz val="11"/>
        <rFont val="Arial Narrow"/>
        <family val="2"/>
      </rPr>
      <t>: Informe técnico de seguimiento .</t>
    </r>
  </si>
  <si>
    <r>
      <t xml:space="preserve"> Desarrollar las actividades consignadas en los programas del PGIRs ,realizando el seguimientos a la ejecución  </t>
    </r>
    <r>
      <rPr>
        <b/>
        <sz val="11"/>
        <rFont val="Arial Narrow"/>
        <family val="2"/>
      </rPr>
      <t>.Producto:</t>
    </r>
    <r>
      <rPr>
        <sz val="11"/>
        <rFont val="Arial Narrow"/>
        <family val="2"/>
      </rPr>
      <t xml:space="preserve"> Informe técnico de seguimiento </t>
    </r>
  </si>
  <si>
    <r>
      <t>Revisar el Plan operativo para la prestación del servicio de aseo en el Municipio, en coordinación con la unidad de servicios públicos y la secretaria de prospectiva.</t>
    </r>
    <r>
      <rPr>
        <b/>
        <sz val="11"/>
        <rFont val="Arial Narrow"/>
        <family val="2"/>
      </rPr>
      <t xml:space="preserve"> Producto: </t>
    </r>
    <r>
      <rPr>
        <sz val="11"/>
        <rFont val="Arial Narrow"/>
        <family val="2"/>
      </rPr>
      <t xml:space="preserve">Plan operativo revisado </t>
    </r>
  </si>
  <si>
    <r>
      <t>Formular programas de aprovechamiento como alternativa productiva con las comunidades.</t>
    </r>
    <r>
      <rPr>
        <b/>
        <sz val="11"/>
        <rFont val="Arial Narrow"/>
        <family val="2"/>
      </rPr>
      <t xml:space="preserve"> Product</t>
    </r>
    <r>
      <rPr>
        <sz val="11"/>
        <rFont val="Arial Narrow"/>
        <family val="2"/>
      </rPr>
      <t>o: Programas diseñados</t>
    </r>
  </si>
  <si>
    <r>
      <t>Implementación de los programas de aprovechamiento, con un proyecto piloto con la participación de las comunidades.</t>
    </r>
    <r>
      <rPr>
        <b/>
        <sz val="11"/>
        <rFont val="Arial Narrow"/>
        <family val="2"/>
      </rPr>
      <t xml:space="preserve"> Producto</t>
    </r>
    <r>
      <rPr>
        <sz val="11"/>
        <rFont val="Arial Narrow"/>
        <family val="2"/>
      </rPr>
      <t>: Proyecto piloto implementado.</t>
    </r>
  </si>
  <si>
    <r>
      <t>Optimizar la prestación del servicio de aseo en el municipio.</t>
    </r>
    <r>
      <rPr>
        <b/>
        <sz val="11"/>
        <rFont val="Arial Narrow"/>
        <family val="2"/>
      </rPr>
      <t xml:space="preserve"> Producto:</t>
    </r>
    <r>
      <rPr>
        <sz val="11"/>
        <rFont val="Arial Narrow"/>
        <family val="2"/>
      </rPr>
      <t xml:space="preserve"> informe de estado de la prestación del servicio de aseo.</t>
    </r>
  </si>
  <si>
    <r>
      <t>Realizar talleres ,socializaciones , con las comunidades sobre manejo y  disposición final de  residuos Solidos, e impactos en los cuerpos de agua.</t>
    </r>
    <r>
      <rPr>
        <b/>
        <sz val="11"/>
        <rFont val="Arial Narrow"/>
        <family val="2"/>
      </rPr>
      <t xml:space="preserve"> Producto</t>
    </r>
    <r>
      <rPr>
        <sz val="11"/>
        <rFont val="Arial Narrow"/>
        <family val="2"/>
      </rPr>
      <t xml:space="preserve"> :Numero de personas capacitadas</t>
    </r>
  </si>
  <si>
    <t>FORTALECER LAS POLITICAS AMBIENTALES MEDIANTES JORNADAS DE LIMPIEZA EN LA RIVERA DEL RIO Y MESAS DE TRABAJO, CON LA FINALIDAD DE MITIGAR LA CONTAMINACION  DEL RIO EN EL MUNICIPIO DE SITIONUEVO – MAGDALENA</t>
  </si>
  <si>
    <t>CONVENIO DE ASOCIACION ESAL 001-2020</t>
  </si>
  <si>
    <r>
      <t>concertación y participación de la Unidad de aguas para la instalación de los puntos de almacenamientos transitorios y de disposición final de Residuos Sólidos.</t>
    </r>
    <r>
      <rPr>
        <b/>
        <sz val="11"/>
        <rFont val="Arial Narrow"/>
        <family val="2"/>
      </rPr>
      <t xml:space="preserve"> Producto</t>
    </r>
    <r>
      <rPr>
        <sz val="11"/>
        <rFont val="Arial Narrow"/>
        <family val="2"/>
      </rPr>
      <t>: Actas de reuniones y compromisos.</t>
    </r>
  </si>
  <si>
    <r>
      <t>Realizar el estudio técnico para la ubicación ,capacidad y funcionamiento de los centros de acopio.</t>
    </r>
    <r>
      <rPr>
        <b/>
        <sz val="11"/>
        <rFont val="Arial Narrow"/>
        <family val="2"/>
      </rPr>
      <t xml:space="preserve"> Producto:</t>
    </r>
    <r>
      <rPr>
        <sz val="11"/>
        <rFont val="Arial Narrow"/>
        <family val="2"/>
      </rPr>
      <t xml:space="preserve"> Estudio técnico.</t>
    </r>
  </si>
  <si>
    <t>se encuentra en actualizacion el PGIRS</t>
  </si>
  <si>
    <r>
      <t xml:space="preserve">Formalizar acuerdos de administración de centros de acopio de recolección selectiva con la población identificada. </t>
    </r>
    <r>
      <rPr>
        <b/>
        <sz val="11"/>
        <rFont val="Arial Narrow"/>
        <family val="2"/>
      </rPr>
      <t xml:space="preserve">Producto </t>
    </r>
    <r>
      <rPr>
        <sz val="11"/>
        <rFont val="Arial Narrow"/>
        <family val="2"/>
      </rPr>
      <t>:Informe técnico.</t>
    </r>
  </si>
  <si>
    <r>
      <t>incentivar a las comunidades a través de jornadas pedagógicas y educativas sobre las ventajas productivas  del aprovechamiento .</t>
    </r>
    <r>
      <rPr>
        <b/>
        <sz val="11"/>
        <rFont val="Arial Narrow"/>
        <family val="2"/>
      </rPr>
      <t>Producto:</t>
    </r>
    <r>
      <rPr>
        <sz val="11"/>
        <rFont val="Arial Narrow"/>
        <family val="2"/>
      </rPr>
      <t xml:space="preserve"> Numero de personas capacitadas</t>
    </r>
  </si>
  <si>
    <r>
      <t>creación y diseño  de programas de separación en la fuente, recolección selectiva y aprovechamiento de los residuos sólidos.</t>
    </r>
    <r>
      <rPr>
        <b/>
        <sz val="11"/>
        <rFont val="Arial Narrow"/>
        <family val="2"/>
      </rPr>
      <t xml:space="preserve"> Producto:</t>
    </r>
    <r>
      <rPr>
        <sz val="11"/>
        <rFont val="Arial Narrow"/>
        <family val="2"/>
      </rPr>
      <t xml:space="preserve"> Documento técnico de programas. </t>
    </r>
  </si>
  <si>
    <t>se encuentra en proceso de actualizacion  PGIRS</t>
  </si>
  <si>
    <r>
      <t xml:space="preserve">Articular Acciones y estrategias  para formular programas de aprovechamiento como alternativa productiva enmarcadas en el manejo integral de residuos sólidos con las comunidades. </t>
    </r>
    <r>
      <rPr>
        <b/>
        <sz val="11"/>
        <rFont val="Arial Narrow"/>
        <family val="2"/>
      </rPr>
      <t>Producto:</t>
    </r>
    <r>
      <rPr>
        <sz val="11"/>
        <rFont val="Arial Narrow"/>
        <family val="2"/>
      </rPr>
      <t xml:space="preserve"> Documento diseño de programas.</t>
    </r>
  </si>
  <si>
    <r>
      <t>Aumentar la cobertura en la prestación del servicio  de aseo en el municipio</t>
    </r>
    <r>
      <rPr>
        <b/>
        <sz val="11"/>
        <rFont val="Arial Narrow"/>
        <family val="2"/>
      </rPr>
      <t xml:space="preserve"> Product</t>
    </r>
    <r>
      <rPr>
        <sz val="11"/>
        <rFont val="Arial Narrow"/>
        <family val="2"/>
      </rPr>
      <t>o: Numero de usuarios del servicio de aseo</t>
    </r>
  </si>
  <si>
    <r>
      <t xml:space="preserve">Aumentar la cobertura en la prestación del servicio  de aseo en el municipio . </t>
    </r>
    <r>
      <rPr>
        <b/>
        <sz val="11"/>
        <rFont val="Arial Narrow"/>
        <family val="2"/>
      </rPr>
      <t>Producto</t>
    </r>
    <r>
      <rPr>
        <sz val="11"/>
        <rFont val="Arial Narrow"/>
        <family val="2"/>
      </rPr>
      <t>: Numero de usuarios del servicio de aseo</t>
    </r>
  </si>
  <si>
    <r>
      <t>Realizar un diagnostico e identificación de las unidades de almacenamiento , instaladas , verificar :uso. Capacidad , estado actual y pertinencia.</t>
    </r>
    <r>
      <rPr>
        <b/>
        <sz val="11"/>
        <rFont val="Arial Narrow"/>
        <family val="2"/>
      </rPr>
      <t xml:space="preserve"> Producto</t>
    </r>
    <r>
      <rPr>
        <sz val="11"/>
        <rFont val="Arial Narrow"/>
        <family val="2"/>
      </rPr>
      <t xml:space="preserve"> :Informe de diagnostico.</t>
    </r>
  </si>
  <si>
    <r>
      <t>concertación y participación de la Unidad de aguas para la instalación de los puntos de almacenamientos transitorios y de disposición final de Residuos Sólidos.</t>
    </r>
    <r>
      <rPr>
        <b/>
        <sz val="11"/>
        <rFont val="Arial Narrow"/>
        <family val="2"/>
      </rPr>
      <t xml:space="preserve"> Producto</t>
    </r>
    <r>
      <rPr>
        <sz val="11"/>
        <rFont val="Arial Narrow"/>
        <family val="2"/>
      </rPr>
      <t>: Actas de reuniones y compromiso</t>
    </r>
  </si>
  <si>
    <r>
      <t>Realizar el estudio técnico para la ubicación ,capacidad y funcionamiento de los centros de acopio.</t>
    </r>
    <r>
      <rPr>
        <b/>
        <sz val="11"/>
        <rFont val="Arial Narrow"/>
        <family val="2"/>
      </rPr>
      <t xml:space="preserve"> Product</t>
    </r>
    <r>
      <rPr>
        <sz val="11"/>
        <rFont val="Arial Narrow"/>
        <family val="2"/>
      </rPr>
      <t>o: Estudio técnico.</t>
    </r>
  </si>
  <si>
    <r>
      <t>Realizar el diseño para la construcción   de centro de acopio.</t>
    </r>
    <r>
      <rPr>
        <b/>
        <sz val="11"/>
        <rFont val="Arial Narrow"/>
        <family val="2"/>
      </rPr>
      <t xml:space="preserve"> Producto </t>
    </r>
    <r>
      <rPr>
        <sz val="11"/>
        <rFont val="Arial Narrow"/>
        <family val="2"/>
      </rPr>
      <t>: Diseño centro de acopio.</t>
    </r>
  </si>
  <si>
    <r>
      <t xml:space="preserve">Diseñar programas educativos , socializaciones , talleres , ferias, para fortalecer en las comunidades buenas practicas ambientales en la Gestión integral de los Residuos sóidos. </t>
    </r>
    <r>
      <rPr>
        <b/>
        <sz val="11"/>
        <rFont val="Arial Narrow"/>
        <family val="2"/>
      </rPr>
      <t>Producto</t>
    </r>
    <r>
      <rPr>
        <sz val="11"/>
        <rFont val="Arial Narrow"/>
        <family val="2"/>
      </rPr>
      <t>: talleres realizados</t>
    </r>
  </si>
  <si>
    <t xml:space="preserve">visitas de inspecciones con la policia, para controlar las disposiciones inadeciadas de residuos solidios. </t>
  </si>
  <si>
    <t>ROCERIA Y LIMPIEZA DE CAMINOS EN LAS LADERAS DE LAS VIAS TERCIARIAS PARA LA REHABILITACION AMBIENTAL DEL MUNICIPIO DE SITIONUEVO – MAGDALENA</t>
  </si>
  <si>
    <r>
      <t xml:space="preserve">Generar conocimiento para la identificación  de residuos plásticos incluido microplásticos presentes en los ecosistemas de la zona de influencia del PNN Tayrona y su impacto sobre ellos. </t>
    </r>
    <r>
      <rPr>
        <b/>
        <sz val="11"/>
        <rFont val="Arial Narrow"/>
        <family val="2"/>
      </rPr>
      <t>PRODUCTO</t>
    </r>
    <r>
      <rPr>
        <sz val="11"/>
        <rFont val="Arial Narrow"/>
        <family val="2"/>
      </rPr>
      <t>: Documento del diagnostico realizado</t>
    </r>
  </si>
  <si>
    <r>
      <t xml:space="preserve">Generar conocimiento para la identificación  de residuos plásticos incluido microplásticos presentes en los ecosistemas de la zona de influencia del PNN Tayrona y su impacto sobre ellos. </t>
    </r>
    <r>
      <rPr>
        <b/>
        <sz val="11"/>
        <rFont val="Arial Narrow"/>
        <family val="2"/>
      </rPr>
      <t>PRODUCTO</t>
    </r>
    <r>
      <rPr>
        <sz val="11"/>
        <rFont val="Arial Narrow"/>
        <family val="2"/>
      </rPr>
      <t>: Documento del diagnostico realizado</t>
    </r>
  </si>
  <si>
    <t xml:space="preserve">se viene realizando instalaciones de redes de acueducto en zonas rurales (vereda de San Antonio y Corregimiento de Palermo) de municipio </t>
  </si>
  <si>
    <t xml:space="preserve">se estan realizando los tramites pertinentes con entidades para avanzar en los procesos de viabilidad en la instalacion de alcantarillado de agua </t>
  </si>
  <si>
    <t>EOT Desactualizado y se esta realizando la formulacion de PBOT</t>
  </si>
  <si>
    <t xml:space="preserve">se encuentran estipuladad en la UPR N°1  la cual estableces la directrices en cuanto a la proteccion de los recursos hidricos  </t>
  </si>
  <si>
    <t>unidad de planificacion rural UPR N°1</t>
  </si>
  <si>
    <t xml:space="preserve">se implementan y desarrollan actividades las cuales van encaminada al sector productivo y el sector ambiental </t>
  </si>
  <si>
    <t>Acuardo Administrativo 04 de 2016 de concejo municipal</t>
  </si>
  <si>
    <t xml:space="preserve">Implementar la política nacional relacionada con la sostenibilidad ambiental como eje fundamental para la toma de decisiones en el manejo del territorio.
</t>
  </si>
  <si>
    <t>politica ambiental dirigida a lograr el equilibrio en el municipio, articulada a la politica nacional de desarrollo sostenible (ley 99/93)</t>
  </si>
  <si>
    <t>SIGAM</t>
  </si>
  <si>
    <t>No se han implemantado</t>
  </si>
  <si>
    <t xml:space="preserve">plan de gestion regional (PGAR) de la cooporacion regional del magdalena </t>
  </si>
  <si>
    <t xml:space="preserve">No se han tomados acciones </t>
  </si>
  <si>
    <t xml:space="preserve">se encuentran estipuladas en la UPR N1, temanticas  relacionadas con la conservacion y proteccion del medios ambiente </t>
  </si>
  <si>
    <t>1 AÑOS
 Actividades</t>
  </si>
  <si>
    <t>3 AÑOS-oct2020
 Actividades</t>
  </si>
  <si>
    <t>Elementos que acreditan el cumplimiento de la obligación pactada</t>
  </si>
  <si>
    <t>A) Protección y conservación de la Biodiversidad</t>
  </si>
  <si>
    <t>Aunar esfuerzos interinstitucionales para diseñar e implementar estrategias que permitan realizar un uso y aprovechamiento sostenible del recurso hidrobiológico en el área de estudio del plan maestro y aumentar acciones de prevención, control y vigilancia al interior del PNNT.</t>
  </si>
  <si>
    <t>Reuniones con las instituciones locales nacionales e internacionales para definir planes de trabajo en temas tales como análisis de la información de investigación y monitoreo, acciones de ordenamiento conjuntas así como participación en espacios como: los nodos de pesca que agrupan diferentes actores coordinado por la Dirección de Pesca y Acuicultura del Min. Agricultura.
 Producto: Informe técnico</t>
  </si>
  <si>
    <t>PNN como entidad de apoyo para esta acción no ha sido convocada para apoyar durante este semestre por la AUNAP que es la entidad responsable de esta acción.</t>
  </si>
  <si>
    <t>Formular un documento basado en el análisis histórico de las investigaciones pesqueras realizadas en la zona marina del departamento del Magdalena, como insumo para la construcción del Plan de Ordenamiento Pesquero para la zona costera del departamento del Magdalena</t>
  </si>
  <si>
    <t>Consolidar y entregar información existente generada al interior de PNN que aporte para el documento del análisis histórico como insumo para la construcción del Plan de Ordenamiento Pesquero 
 Producto: Compilado de información entregada.</t>
  </si>
  <si>
    <t>Consolidar y entregar información existente generada al interior de PNN que aporte para el documento del análisis histórico como insumo para la construcción del Plan de Ordenamiento Pesquero 
 Producto: Compilado de información entregada</t>
  </si>
  <si>
    <t>Elaboración de informe técnico con precisión de límites del PNN Tayrona
 Producto: Informe técnico con delimitación del PNN Tayrona, capa geográfica.</t>
  </si>
  <si>
    <t>Socializar y entregar la información cartográfica actualizada del PNNT, que corresponda a la zonificación marina al interior del AP.
 Producto: Informe técnico con cartografía de la zonificación marina del PNNT, capas geográficas.</t>
  </si>
  <si>
    <t>Diseñar e implementar un esquema o convenio interinstitucional de prevención, control y vigilancia, que permita reforzar el desarrollo de esta actividad, de manera articulada entre las instituciones con competencia.</t>
  </si>
  <si>
    <t>Propuesta del diseño del convenio con la Armada Nacional para fortalecer el desarrollo de la actividad de PVC.
 Producto: Propuesta de diseño del convenio.</t>
  </si>
  <si>
    <t>Gestionar convenio con la Armada para fortalecer el desarrollo de las actividades de PVC
 Producto: Convenio</t>
  </si>
  <si>
    <t>Convenio : Estudio previo de guardacostas (EGSAM) y PNNC con cotizaciones para el proyecto del puesto de control PNNT</t>
  </si>
  <si>
    <t>Actualización del censo pesquero</t>
  </si>
  <si>
    <t>PNN como entidad de apoyo para esta acción no ha sido convocada para apoyar durante este semestre por la AUNAP que es la entidad responsable de esta acción.
 El 29 de abril de asistió a una reunión para revisar las acciones de RHB que aportan a Plan Maestro.
 El 07 de Junio se realizó una reunión institucional con las AP de la DTCA para definir las metas del indicador “Porcentaje de avance en la implementación de acciones de ordenamiento de los Recursos Hidrobiológicos pesqueros en las áreas protegidas (SPNN - DNMI) y en articulación a los procesos de ordenación pesquera” para las áreas protegidas de la DTCA que tienen priorizado este indicador en el 2020.</t>
  </si>
  <si>
    <t>Actas de definición de metas del indicador : porcentaje de avance en la implementacion de acciones de ordenamiento del recurso hidrobiologico pesquero en areas protegidas (SPNN-DNMI) y concertacion de metas para el 2020.</t>
  </si>
  <si>
    <t>Implementar los mecanismos de acción priorizados de la estrategia nacional de PNN de comunicación y educación para la conservación de la biodiversidad y la diversidad cultural priorizados.
 Producto: Informe técnico con acciones de educación ambiental en implementación.</t>
  </si>
  <si>
    <t>Se realizó una charla educativa sobre la conservación del área protegida y el proceso de restauración coralina, a diferentes escuelas de buceo en Taganga.
 Ejercicio de planeación de la Educación Ambiental mediante taller cero, que articula los componentes de Educación Ambiental y Recursos Hidrobiológicos para el área.</t>
  </si>
  <si>
    <t>Memoria de la charla (Temáticas, listado de asistencia, registro fotográfico).
 Matriz de Taller cero.</t>
  </si>
  <si>
    <t>Desarrollar alternativas productivas sostenibles dirigidas a la comunidad de pescadores incluidos en el "Plan de Compensación - Sentencia T-606 de 2015". Las alternativas deberán priorizarse y ajustarse a las necesidades y particularidades de cada comunidad o grupo de pescadores</t>
  </si>
  <si>
    <t>1. Desarrollo de talleres de capacitación en alternativas productivas sostenibles dirigidas a la comunidad de pescadores incluidos en el "Plan de Compensación - Sentencia T-606 de 2015"
 Indicador: Numero de personas beneficiadas. 
 1. un taller anual de capacitación.</t>
  </si>
  <si>
    <t>Se evidencia el acta de reunión con Creata, KFW, PNN y beneficiarios de plan compensación y la ficha tecnica para carpas de reposo para las platas en áreas protegidas con vocación turistica del SPNN y el informe tecnico PNN KFW</t>
  </si>
  <si>
    <t>Diseño e implementación de un programa de monitoreo y control permanente del pez león al interior y en la zona de influencia del PNNT en articulación con el programa de monitoreo de indicadores del SAMP (este programa de monitoreo y control debe tener una frecuencia adecuada de acuerdo con la información existente sobre efectividad de los programas de control).</t>
  </si>
  <si>
    <t>Diseño de proyecto que permitan brindar herramientas informativas para la estructuración del plan de acción del pez león del PNNT, en el marco del plan para el manejo de pez león en el caribe colombiano (MADS)
 Producto: Un proyecto sobre pez león</t>
  </si>
  <si>
    <t>Formulación e implementación del plan de acción del pez león del PNNT, en el marco del plan para el manejo de pez león en el caribe colombiano (MADS)
 Producto: Informe técnico</t>
  </si>
  <si>
    <t>Se cuenta con el plan de acción del pez león para el PNN Tayrona articulado con el Plan de acción Nacional de Manejo Nacional. Las acciones que se han adelantado durante este semestre que responden a dicho plan son:
 El 11 de Mayo se realizó una reunión para comenzar a planear el Torneo de Pez León y se planteó realizarlo en el marco del rescate del Festival de nacimiento del PNN Tayrona. 
 El 17 de Junio se adelantó Reunión de revisión de los indicadores de plan maestro relacionados con pez león. Para destacar se propone que estos indicadores sean más de impacto que de gestión ya que de esa manera se puede evidenciar la recuperación y restauración del PNN Tayrona
 El 29 de Abril se llevó a cabo una reunión para revisar las acciones de Plan Maestro relacionadas con el tema pez león.
 El 30 de Junio se realizó una reunión con los tres niveles de gestión para revisar los lineamientos para la entrega de productos de la hoja metodológica de especie invasoras.</t>
  </si>
  <si>
    <t>Actas de mesas de trabajo en temas de revision de indicadores, torneo de pez león, plan de acción del pez leon para el PNN Tayrona y acciones relacionadas con el pez león en el marco del plan maestro.</t>
  </si>
  <si>
    <t>Realizar campañas encaminadas a la sensibilización del pez león al interior del PNNT en articulación con programas productivos. 
 Producto: Informe técnico de realización de campañas de captura, extracción y consumo del pez león</t>
  </si>
  <si>
    <t>Realizar jornadas de extracción y campañas encaminadas a la sensibilización del pez león al interior del PNNT en articulación con programas productivos. 
 Producto: Informe técnico de realización de campañas de captura, extracción y consumo del pez león</t>
  </si>
  <si>
    <t>En lo que va corrido de este año (enero a junio de 2020) se han realizado 11 jornadas de Captura y Extracción, en las que se han observado 56 peces León y se capturaron 24</t>
  </si>
  <si>
    <t>Se evidencia la base de datos de registros actuales sobre las capturas de pez león la cual esta actualizada hasta la fecha.</t>
  </si>
  <si>
    <t>RHB</t>
  </si>
  <si>
    <t>Gestionar la generación conocimiento que contribuya a llenar los vacíos de información y aporte en el manejo del pez león en el área del Plan Maestro (e.g. tasas de reclutamiento, dinámica poblacional, agregaciones reproductivas, entre otros).</t>
  </si>
  <si>
    <t>Entregar bases de datos con información de las jornadas de extracción de pez león en el Parque Tayrona
 producto: Informe técnico (bases de datos)</t>
  </si>
  <si>
    <t>Las entidades con competencia, deberán desarrollar las medidas señaladas en la resolución 675 de 2013 por la cual se adopta el plan de manejo y control del pez león (Pterois volitans) en el Caribe colombiano.</t>
  </si>
  <si>
    <t>Realizar jornadas de extracción del pez león en PNNT, como aporte a las medidas señaladas en la resolución 675 de 2013 por la cual se adopta el plan de manejo y control del Pez León (Pterois volitans) en el Caribe colombiano.
 Producto: Informe técnico (base de datos)</t>
  </si>
  <si>
    <t>Acción articulada con 2A2</t>
  </si>
  <si>
    <t>Capacitar a pescadores del "Plan de Compensación - Sentencia T606-2015" en la extracción segura y responsable del Pez León y su uso como materia prima en la elaboración de productos alimenticios</t>
  </si>
  <si>
    <t>participar en los escenarios convocados por la entidad responsable 
 productos: Informe técnico</t>
  </si>
  <si>
    <t>Se adjunta acta de cronograma propuesta por el SENA para capacitaciones y la base de datos de pescadores</t>
  </si>
  <si>
    <t>Gestionar la creación e implementación de un banco de pez león (centro de acopio) donde se recepcionarán todos los ejemplares extraídos en el PNN Tayrona y su área de influencia, y se convertirá en el principal punto de comercialización del Pez león, como alternativa para los pescadores incluidos en el "Plan de Compensación Sentencia T606-2015".</t>
  </si>
  <si>
    <t>Aportar los individuos capturados en las jornadas de extracción al centro de acopio que se establezca 
 Producto: Informe técnico</t>
  </si>
  <si>
    <t>Diseñar coordinadamente entre las entidades responsables programas de fortalecimiento de capacidades a comunidades locales en conservación y uso sostenible del bosque seco tropical y el bosque húmedo tropical</t>
  </si>
  <si>
    <t>Participar coordinadamente con las demás entidades responsables, en la elaboración de un plan de trabajo para el diseño de programas de fortalecimiento de capacidades a comunidades locales en conservación y uso sostenible del bosque seco tropical y el bosque húmedo tropical 
 Producto: Informe técnico de participación, actas y listas de asistencias.</t>
  </si>
  <si>
    <t>Participar en el desarrollo del plan de trabajo definido con las demás entidades responsables, para el diseño de programas de fortalecimiento de capacidades a comunidades locales en conservación y uso sostenible del bosque seco tropical y el bosque húmedo tropical, 
 Producto: Informe técnico de participación, actas y listas de asistencias.</t>
  </si>
  <si>
    <t>Cartilla de Bosque seco</t>
  </si>
  <si>
    <t>Implementar estrategias de restauración en el PNN Tayrona
 Producto: Informe técnico</t>
  </si>
  <si>
    <t>Se avanza en el informe de los avances del proyecto de restauración del sector de bahía Concha</t>
  </si>
  <si>
    <t>Informe de actividades de restauración de Bahia concha</t>
  </si>
  <si>
    <t>Priorizar áreas para implementar estrategias de restauración en el PNN Tayrona 
 Producto: Informe técnico</t>
  </si>
  <si>
    <t>Acción articulada con la 3A2</t>
  </si>
  <si>
    <t>Formular proyectos de restauración en las áreas afectadas priorizadas.
 Producto: Informe técnico</t>
  </si>
  <si>
    <t>Implementar proyectos de restauración en las áreas afectadas priorizadas.
 Producto: Informe técnico</t>
  </si>
  <si>
    <t>Realizar estudios jurídicos y técnicos para el saneamiento predial de las áreas protegidas y adelantar su adquisición. 
 Producto: Informe técnico</t>
  </si>
  <si>
    <t>Identificar los elementos a monitorear, que evidencien solución de la pérdida de conectividad; definir los diseños de monitoreo, presupuestos y temporalidad (frecuencia). 
 Producto: Informe técnico de investigaciones_Documento de Monitoreo del PNN Tayrona</t>
  </si>
  <si>
    <t>Seguimiento y monitoreo de coberturas.
 Producto: Informe Técnico</t>
  </si>
  <si>
    <t>Análisis realizado por la subdirección de gestión y manejo y específicamente el grupo de sistemas de información y radiocomunicaciones, el análisis es entre los periodos comprendidos entre 2002 y 2019, con respecto a este último año se hace la claridad que el área protegida tiene 19.309,44 ha, sin embargo el análisis menciona un total de 19.450,36 ha, esta diferencia está dada porque al momento del análisis la capa de coberturas estaba en construcción y se tomaron los datos existentes a la fecha, así informar que este último análisis no es comparable con las series de tiempo anteriores porque están en escalas diferentes, esta última construida a 1:25 000 y las anteriores a 1:100 000</t>
  </si>
  <si>
    <t>En el siguiente link podrán encontrar el ajuste de las capas y el análisis multitemporal: https://pnnc.maps.arcgis.com/apps/webappviewer/index.html?id=e43a129239d94438abd7274fac0ba408</t>
  </si>
  <si>
    <t>Gestionar la generación de conocimiento para formular e implementar un sistema interinstitucional de alertas tempranas para prevenir la deforestación en el que se involucre la participación de la ciudadanía.</t>
  </si>
  <si>
    <t>Prevenir y mitigar riesgos y atender eventos generados por fenómenos naturales e incendios forestales u otras situaciones de riesgo que afecten la gobernabilidad de las áreas protegidas. 
 Producto: Informe técnico</t>
  </si>
  <si>
    <t>Se avanzó en la actualizacion de la plataforma de PNN de coberturas análisis de coberturas presionadas o por cambios antrópicos y dentro de todas las posibles presiones esta la deforestación</t>
  </si>
  <si>
    <t>https://pnnc.maps.arcgis.com/apps/opsdashboard/index.html#/d63c9ef74c954af087bb362e74edc6ab</t>
  </si>
  <si>
    <t>Desarrollar las estrategias de investigación y portafolio de investigación que contribuyan al establecimiento de portafolio. 
 Producto: Documento portafolio.</t>
  </si>
  <si>
    <t>Desarrollar las estrategias de investigación y portafolio de investigación que contribuyan al establecimiento de portafolio. 
 Producto: Informe técnico que contenga el avance de las investigaciones</t>
  </si>
  <si>
    <t>Se ha venido trabajando en la Estrategia para la implementación del Enfoque de Conectividades Socioecosistémicas para la Conservación y Uso Sostenible de la Biodiversidad de la Región Caribe de Colombia en la plataforma Conexión Caribe, y se ha venido capacitando a las corporaciones autonomas para el manejo de la plataforma</t>
  </si>
  <si>
    <t>https://conexionbiocaribe-pnnc.opendata.arcgis.com/</t>
  </si>
  <si>
    <t>Gestionar la generación de conocimiento que permita el diseño e implementación de programas de restauración en ecosistemas marino costeros al interior y en la zona de influencia del PNNT</t>
  </si>
  <si>
    <t>Declarar la zona Amortiguadora del PNN Tayrona</t>
  </si>
  <si>
    <t>Participar en espacios generados por la dirección de Bosques, Biodiversidad y Servicios Ecosistémicos del MADS en la formulación del decreto reglamentario de la zona amortiguadora del PNNT. 
 Producto: Informe Técnico</t>
  </si>
  <si>
    <t>Realizar e identificar una propuesta de zona amortiguadora que cubra las necesidades del área protegida y que involucre en su construcción, la participación de las entidades competentes.</t>
  </si>
  <si>
    <t>Identificar los sectores del PNNT, que cumple con los criterios de zonas amortiguadoras. Acción sujeta al acto administrativo de la expedición del decreto reglamentario
 Producto: sitios identificados</t>
  </si>
  <si>
    <t>Fomentar e implementar los POMCAS del área de estudio</t>
  </si>
  <si>
    <t>Generar insumos como apoyo a la implementación de los Planes de Ordenamiento y Manejo de Cuencas -POMCA del área de estudio.
 Producto: Informe Técnico</t>
  </si>
  <si>
    <t>Generar insumos técnicos que aporten a la revisión y actualización de los instrumentos de Planificación y ordenamiento (POT-EOT) 
 Producto: Informe Técnico</t>
  </si>
  <si>
    <t>Incorporar acciones tendientes a la conservación in situ del PNNT en los instrumentos de Planificación y ordenamiento (POT-EOT) 
 Producto: Instrumento de Planificación y Ordenamiento</t>
  </si>
  <si>
    <t>Generar insumos técnicos relacionados con acciones tendientes a la conservación in situ del PNNT en la actualización de los instrumentos de Planificación y ordenamiento (POT-EOT) 
 Producto: Informe Técnico</t>
  </si>
  <si>
    <t>Actualizacion de documentos sintesis para la articulación con los instrumentos de ordenamiento de planificación 2020; y envío de síntesis a las unidades territoriales departamentales y municipales</t>
  </si>
  <si>
    <t>Informe tecnico para el plan de desarrollo y oficio de la ficha de incorporación en el plan de desarrollo municipal de Sitio Nuevo</t>
  </si>
  <si>
    <t>Realizar campañas preventivas en tiempos de sequia</t>
  </si>
  <si>
    <t>Prevenir y mitigar riesgos y atender eventos generados por fenómenos naturales e incendios forestales u otras situaciones de riesgo que afecten la gobernabilidad de las áreas protegidas, a través de procesos conjuntos que se viene desarrollando con la línea de educación ambiental del área protegida.
 Producto: Informe técnico</t>
  </si>
  <si>
    <t>Se reporta el PEC actualizado 2019-2020, documento en proceso de validación y aprobación por parte de la oficia de gestión del riesgo del nivel central de PNN.</t>
  </si>
  <si>
    <t>Informe de implementacion PLEC Tayrona 2020 y el Informe del plan de emergencias y contingencias por desastres naturales e incendios forestales área protegida</t>
  </si>
  <si>
    <t>Identificar zonas más vulnerables a partir de la evaluación de los registros históricos de incendios forestales.</t>
  </si>
  <si>
    <t>Alimentar y actualizar el mapa de riesgo de acuerdo al formato que se desarrolla de la unidad nacional del gestión del riesgo.
 Producto: Informe técnico y mapas</t>
  </si>
  <si>
    <t>Acción articulada en la 6A1</t>
  </si>
  <si>
    <t>Informe del plan de emergencias y contingencias por desastres naturales e incendios forestales área protegida</t>
  </si>
  <si>
    <t>Participar en el diseño del plan interinstitucional de prevención, mitigación y contingencia de los incendios forestales dentro del PNNT y zonas aledañas, en el marco de la ley 1523 del 2012
 Producto: actas de reunión</t>
  </si>
  <si>
    <t>Socialización y gestión en el diseño del plan interinstitucional de prevención, mitigación y contingencia de los incendios forestales dentro del PNNT y zonas aledañas, en el marco de la ley 1523 del 2012
 Producto: actas de reunión</t>
  </si>
  <si>
    <t>Acción articulada en la 6A3 Y 6A1</t>
  </si>
  <si>
    <t>Jornadas de prevención y vigilancia que contribuyan a prevenir presiones originadas por infracciones ambientales mediante el ejercicio efectivo de la función de la autoridad ambiental 
 Producto:
 Informe técnico, listado de elementos que contribuyan a generación de incendios forestales</t>
  </si>
  <si>
    <t>A través de los subprogramas de control y vigilancia y educación para la conservación, se realizarón controles a los visitates que ingresaron al área protegida en el cua se les brinda la información de los elementos prohidos con el fin de evitar alguna eventualidad por incendios.</t>
  </si>
  <si>
    <t>INFORME_PVC_TRIMESTRE_1_2020</t>
  </si>
  <si>
    <t>Diseñar e implementar un sistema que permita reforzar el ejercicio de prevención, control y vigilancia para el tráfico de especies silvestres y aquellas de interés comercial (bovinos, equinos, porcinos, etc), de manera interinstitucional en el que se involucren entidades con funciones policivas en conjunto con la comunidad.</t>
  </si>
  <si>
    <t>Participar en el diseño del sistema para reforzar el ejercicio de PVyC de conformidad con el articulo 248 del decreto ley 2811 del 74 ley 1333 del 2009 y decreto 1791 del 96 la fauna y flora silvestre que se encuentra en le territorio nacional pertenece a la nación salvo las especies de zoocriaderos, costos de caza de propiedad particular y viveros. 
 Producto: actas de reunión, y actas únicas de control al trafico ilegal de flora y fauna silvestre, informe de PVyC</t>
  </si>
  <si>
    <t>Socializar el diseño del sistema para reforzar el ejercicio de PVyC de conformidad con el articulo 248 del decreto ley 2811 del 74 ley 1333 del 2009 y decreto 1791 del 96 la fauna y flora silvestre que se encuentra en le territorio nacional pertenece a la nación salvo las especies de zoocriaderos, costos de caza de propiedad particular y viveros. 
 Producto: actas de reunión, y actas únicas de control al trafico ilegal de flora y fauna silvestre, informe de PVyC</t>
  </si>
  <si>
    <t>Para este periodo 2020-1 , se cuenta con el reporte del primer tirmestre del 2020. Este informe incluye acciones tales como el control el tráfico de especies silvestres y aquellas de interés comercial (bovinos, equinos, porcinos, etc).</t>
  </si>
  <si>
    <t>Conformar un comité interinstitucional de control de tráfico ilegal de especies silvestres, de acuerdo al artículo 62 de la ley 1333 de 2009, el cual debe contar con presupuesto de los entes que lo conforman.</t>
  </si>
  <si>
    <t>Participar en el comité interinstitucional de control de tráfico ilegal de especies silvestres, con el fin de generar insumos y/o estrategias de prevención y control .
 Producto: Informe Técnico</t>
  </si>
  <si>
    <t>Aunar esfuerzos interinstitucionales para diseñar e implementar estrategias de sensibilidad ambiental que conlleven o contribuyan al adecuado uso de los ecosistemas marinos del área de estudio por parte de todos los usuarios.</t>
  </si>
  <si>
    <t>Plan de fortalecimiento de las capacidades técnicas dirigido a prestadores de servicio con relación a actividades de buceo y careteo en zonas priorizadas por el área protegida. Identificación de prestadores de servicio que recibirán la capacitación.
 Producto: Plan de capacitación. Listado de actores y zonas priorizadas.</t>
  </si>
  <si>
    <t>El 12 de Junio durante el PRIMER FORO INTERNO: ESTRATEGIAS DE CONSERVACION MARINAS DEL PARQUE NACIONAL NATURAL TAYRONA, se socializó la estrategia de guarderías de coral con el objetivo de dar a conocer los avances y resultados y como fortalecimiento interno para que la información pueda ser divulgada con otros actores.
 El 10 de Marzo se realizó una charla a las escuelas de buceo en Taganga sobre Generalidades del Parque, corales y restauración coralina.
 En el marco de la celebración del Mes de los Océanos se participó como expositor en dos ciclos de foros virtuales a través de Facebook Live por las redes sociales de Parques Nacionales Naturales, abierta a todo el público para socializar la estrategia de Restauración de ecosistemas marinos el 16 de Junio y Especies Invasoras vs. Endémicas el 25 de Junio, para socializar la importancia de estas en el manejo de los ecosistemas marinos.
 Se avanzó en la redacción conjunta con PNN Corales y PNN Old Providence de un artículo sobre los resultados de la estrategia regional de restauración coralina para el boletín de Invemar en la edición especial de los 60 años de Parques Nacionales Naturales de Colombia.</t>
  </si>
  <si>
    <t>Informe tecnico sobre el primero foro de estrategias de conservacion marina del PNN Tayrona y agenda del mes de los oceanos</t>
  </si>
  <si>
    <t>Controlar el uso y aprovechamiento de los recursos naturales en las áreas protegidas.
 Producto: Informe técnico</t>
  </si>
  <si>
    <t>Se registra el informe tecnico trimestral con las acciones programadas de manera mensual a los diferentes sectores de manejo del área protegida, así como las acciones conjuntas con PONAL, ARMADA NACIONAL, y demás entidades.</t>
  </si>
  <si>
    <t>Desarrollar plan de trabajo y el diseño de guías didácticas del PNN Tayrona.
 Producto: Diseño de guías didácticas</t>
  </si>
  <si>
    <t>Divulgación de guías didácticas del PNN Tayrona.
 Producto: Plan de trabajo y diseño.</t>
  </si>
  <si>
    <t>Se generaron nuevos guiones para las charlas de ingreso al área protegida, con información que contempla la zonificación, usos, actividades permitidas y no permitidas y valores objeto de conservación. 
 Durante el semestre, el 04 de Febrero y el 01 de Abril, se realizaron reuniones de articulación del plan de trabajo entre los subprogramas de Educación Ambiental y Recursos Hidrobiológicos donde se adelantó el plan de trabajo para consolidar información divulgativa sobre ecosistemas marino costeros del Parque Tayrona.</t>
  </si>
  <si>
    <t>Informe guión de charlas de educacion ambiental dirigidas a visitantes en el sector de Palangana y otro informe guion dirigido a sector de Zaino.
 acta de la reunión sobre plan de trabajo entre Educacion ambiental y RHB y propuesta de acciones entre estos dos subprogramas</t>
  </si>
  <si>
    <t>Jornadas de prevención y vigilancia que contribuyan a prevenir presiones originadas por infracciones ambientales mediante el ejercicio efectivo de la función de la autoridad ambiental,
 Producto:
 Informe técnico</t>
  </si>
  <si>
    <t>Durante esta vigencia, se realizaron 552 recorridos en los diferentes sectores del área protegida.De igual manera se procedio hacer la sistematización en el aplicativo SICO SMART,</t>
  </si>
  <si>
    <t>INFORME_PVC_TRIMESTRE_1_2020
 INFORME_SICO-SMART_TRIMESTRE_1_2020</t>
  </si>
  <si>
    <t>Identificar la capacidad de carga para el desarrollo de actividades subacuáticas que dependan de los ecosistemas estratégicos.</t>
  </si>
  <si>
    <t>Insumos que aporten a la construcción del diagnóstico que contenga la información base para la determinación de la capacidad de carga. 
 Producto: Informe técnico.</t>
  </si>
  <si>
    <t>Adelantar evaluación Ecológica Rápida de los puntos priorizados. 
 Producto: Informe técnico.</t>
  </si>
  <si>
    <t>Jornadas de trabajo con el equipo del AP con el fin de definir y ajustas los TdR para contratación para la estimación de la Capacidad de Carga Turistica Marina en el PNN Tayrona, en el marco del proyecto Áreas Potegidas y Diversidad del Banco Aleman KFW</t>
  </si>
  <si>
    <t>Se adjuntan los terminos de referencia para la determinacion de capacidad de carga turistica (CCT) en zonas de recreacíón general exterior marina del PNNT, este documento está en construcción pero representa un avance del proceso.</t>
  </si>
  <si>
    <t>Aunar esfuerzos interinstitucionales para diseñar e implementar estrategias efectivas que permitan fortalecer el ejercicio de control y vigilancia en los ecosistemas marinos del área PNNT, con el fin de obtener un adecuado uso sostenible de los mismos.</t>
  </si>
  <si>
    <t>Fortalecer el sistema de financiación para la investigación y manejo de los ecosistemas marino costeros del PNNT</t>
  </si>
  <si>
    <t>Desarrollar los programas de monitoreo e investigación para conocer el estado de conservación de los valores naturales, culturales y beneficios ambientales de las áreas protegidas nacionales.
 Informe técnico</t>
  </si>
  <si>
    <t>Acción articulada con la 3A2 y 3A3</t>
  </si>
  <si>
    <t>Construcción y ubicación de guías informativas "in situ" referentes a los ecosistemas estratégicos del PNN Tayrona (playas, corales, pastos marinos, manglares, etc.)</t>
  </si>
  <si>
    <t>Implementar la estrategia de comunicación y educación para la conservación de la biodiversidad y la diversidad cultural 
 Producto: Informe técnico</t>
  </si>
  <si>
    <t>Capacitar y actualizar a guías subacuáticos autorizados por el AP, con el fin de reforzar el acompañamiento a grupos de visitantes, en actividades náuticas y subacuáticas.
 Producto: Informe Técnico</t>
  </si>
  <si>
    <t>B) Gestión y saneamiento de residuos sólidos</t>
  </si>
  <si>
    <t>Articular el plan de Gestión integral de residuos solido con el plan de manejo del PNN Tayrona. Producto. Plan de gestión integral ajustado</t>
  </si>
  <si>
    <t>Acción articulada con la 1B3</t>
  </si>
  <si>
    <t>Actas de jornadas de trabajo con comité temáticos del factor B de residuos sólidos</t>
  </si>
  <si>
    <t>Implementación y seguimiento del Plan de Manejo de Residuos Sólidos en articulación con el Plan de Manejo del área protegida. 
 Producto: Informe técnico</t>
  </si>
  <si>
    <t>Apoyo en mesas de comité temático del factor b con la dinamización a la articulación entre los municipios, gobernación y superservicios</t>
  </si>
  <si>
    <t>Formulación y puesta en marcha de un programa de gestión integral de residuos sólidos en el PNN Tayrona. 
 Producto: Informe Técnico</t>
  </si>
  <si>
    <t>Adelantar campañas, charlas de sensibilización, divulgación de buenas prácticas que fomenten la separación en la fuente, recolección selectiva y aprovechamiento de los residuos sólidos generados al interior del PNN Tayrona.
 Producto: Informe técnico.</t>
  </si>
  <si>
    <t>Se realizó socialización prestadores de servicio y equipo de trabajo, de la resolución 1558 de 2019 que prohíbe el ingreso de plásticos de un solo uso a las áreas del sistema de Parques Nacionales.</t>
  </si>
  <si>
    <t>Informe de socialización (Descripción, listas de asistencia, registro fotográfico).</t>
  </si>
  <si>
    <t>Socialización de la Resolución 1558 de 2019 relacionada con la prohibición de plásticos de un solo uso, estas actividades se adelantaron con los prestadores de servicios, zonas de camping y equipo de trabajo con el apoyo del Subprograma de Educación Ambiental y el Sub de Ecoturismo.
 Por parte de E. ambiental Se realizaron jornadas de extracción de residuos sólidos, en área marina y terrestre, en los sectores de Bahía Concha, Playa del Puerto, la Piscina Natural, Neguanje, Playa del Pozo y Gayraca; con apoyo de prestadores de servicios.</t>
  </si>
  <si>
    <t>Actas de reunión de jornadas ambientales en bahia concha, capacitaciones y memorias de charlas, así mismo 
 Informes (Resumen de la acción, lista de asistencia y registro fotográfico)</t>
  </si>
  <si>
    <t>Gestión e instalación del punto limpio para el sector de Bahía Concha, trabajo que se llevó a cabo con Plan Maestro y ESSMAR.</t>
  </si>
  <si>
    <t>Actas de reuniones con actores como Essmar y prestadores de servicio de Bahia Concha</t>
  </si>
  <si>
    <t>Acción articulada con 10B1</t>
  </si>
  <si>
    <t>Controlar el uso y aprovechamiento de los recursos naturales en las áreas protegidas.
 Informe técnico</t>
  </si>
  <si>
    <t>Acción articulada con 10B1-10B2</t>
  </si>
  <si>
    <t>Se avanzó e el diseño y Caracterización del PGIRS a la espera de la Guía técnica para la gestión de residuos en los PNN por parte de la Subdirección de Gestión y Manejo</t>
  </si>
  <si>
    <t>Documento en proceso</t>
  </si>
  <si>
    <t>Incrementar la cobertura y frecuencia de recolección de residuos sólidos en bahía concha</t>
  </si>
  <si>
    <t>Se realizó un taller sobre recolección de residuos sólidos con miembros de asociaciones de la zona , en el marco de eduacion ambietal y pedagogía en el territorio y con ellos además, se hizo una jornada de recolección de residuos con miembros de asociaciones en Sector occidental- Bahía Concha</t>
  </si>
  <si>
    <t>Invitación taller gestión de plasticos y la jornada de recolección ambiental</t>
  </si>
  <si>
    <t>C) Gestión y saneamiento de vertimientos</t>
  </si>
  <si>
    <t>Fortalecer el seguimiento y control a los permisos de vertimiento de aguas residuales domésticas e industriales que se generen en los municipios costeros del área de estudio del plan maestro</t>
  </si>
  <si>
    <t>Promover y ajustar en los permisos de vertimientos, la caracterización de éstos que se realicen en las cuencas y cuerpos de aguas de los municipios costeros del plan maestro</t>
  </si>
  <si>
    <t>Hay permisos de vertimientos por parte de PNN, pero para este periodo no se reportan requerimientos</t>
  </si>
  <si>
    <t>Se trabajó en el documento tecnico de balance hídrico, si embargo, no hay vertimientos en cuencas ni cuerpos de agua dentro del área de estudio</t>
  </si>
  <si>
    <t>Informe "Balance hídrico" y "caracterización recurso hídrico"</t>
  </si>
  <si>
    <t>Desarrollar un programa de monitoreo y seguimiento a la calidad hídrica de los cuerpos de agua receptores de los vertimientos, cumpliendo con los límites máximos permitidos por la normatividad ambiental y sanitaria</t>
  </si>
  <si>
    <t>Acción articulada con 1C17</t>
  </si>
  <si>
    <t>Cartilla bosque seco</t>
  </si>
  <si>
    <t>Gestionar el recurso financiero para realizar el inventario local de las fuentes de contaminación terrestres y marinas al interior del PNN Tayrona</t>
  </si>
  <si>
    <t>Proyección de actividad para el segundo semestre , para gestionar el inicio de la caracterización de las fuentes de contaminación terretre y marina al interior del PNN tayrona.</t>
  </si>
  <si>
    <t>Evaluar el impacto del uso turístico en la calidad de las playas del PNN Tayrona relacionadas con la calidad del agua y arenas, y la dinámica turística (residuos y personas)</t>
  </si>
  <si>
    <t>Análisis de la información y apoyo en la logística de toma de información.
 Producto: Informe técnico</t>
  </si>
  <si>
    <t>Implementar los Planes de Ordenamiento Ecoturístico de áreas protegidas con vocación de ecoturismo.
 Producto: Informe Técnico</t>
  </si>
  <si>
    <t>Se encuentra en construcción un portafolio con línea de investigación sobre la vulnerabilidad de los ecosistemas al interior del parque y el deterioro de los servicios ecosistemicos</t>
  </si>
  <si>
    <t>Documento en construcción</t>
  </si>
  <si>
    <t>D) GESTIÓN Y REDUCCIÓN DEL RIESGO POR ACTIVIDADES ANTRÓPICAS</t>
  </si>
  <si>
    <t>Diseñar e implementar estrategias que permitan conocer la oferta y demanda hídrica sectorial para el aprovechamiento sostenible del recurso hídrico en el área de estudio del plan maestro.</t>
  </si>
  <si>
    <t>Gestionar la generación de conocimiento que permita realizar una modelación y análisis de escenarios de gestión del recurso hídrico en los componentes oferta, demanda, calidad, riesgos y gobernanza, que contempla la Política Nacional para la Gestión Integral del recurso Hídrico - PNGIRH a cargo de las Autoridades Ambientales</t>
  </si>
  <si>
    <t>Acción articulada con 1C17,1C20</t>
  </si>
  <si>
    <t>Acción articulada con 1C17,1C20 Y 1D1</t>
  </si>
  <si>
    <t>Desarrollar los programas de monitoreo e investigación para conocer el estado de conservación de los valores naturales, culturales y beneficios ambientales de las áreas protegidas nacionales.
 Producto: Informe técnico</t>
  </si>
  <si>
    <t>Se avanza en el análisis de los datos y en la continua toma de estos para la determinación de los caudales ambientales</t>
  </si>
  <si>
    <t>Promover la participación de actores estratégicos en la consolidación del Sistema Nacional de Áreas Protegidas, SINAP
 Producto: Informe técnico</t>
  </si>
  <si>
    <t>Con el fin de lograr la efectiva incorporacion de las Areas Protegidas en los planes de desarrollo municipales y departamental se realizo un taller de socializacion hacia las AP de la DTCA para la socializacion de la ficha incorporada en el Kit de Planeacion Territorial elaborada por el DNP, en donde se describe la manera de incluir estas areas de interes natural en los procesos de desarrollo territorial. Posteriormente se procedio a elaborar un documento tecnico de apoyo a los municipios en donde el area tiene jurisdiccion para la gestion con los responsables de los Planes de Desarrollo. Asi mismo se realizo el seguimiento a este proceso desde los concejos municipales y departamentales de planeacion</t>
  </si>
  <si>
    <t>Se adjuntan las fichas de incorporación de SFF en plan de desarrollo de SitioNuevo, y oficio y documeto para el plan de desarrollo para el departamento del magdalena y Guajira, se evidencia el oficio del radicado.</t>
  </si>
  <si>
    <t>Se debe incluir y articular de manera prioritaria la protección del recurso hídrico (cuerpos de agua lenticos y loticos, rondas hídrica, acuíferos, zonas de recarga, coberturas vegetales asociadas, etc.) en el ordenamiento del territorio.</t>
  </si>
  <si>
    <t>E) Conservación de los valores culturales</t>
  </si>
  <si>
    <t>Se adjuntan actas de reuión y listas de asistencias</t>
  </si>
  <si>
    <t>Implementación de la línea de acción del ordenamiento del territorio incluida en el plan de manejo conjunto. 
 Producto: Informe Técnico</t>
  </si>
  <si>
    <t>Implementación y seguimiento de la línea de acción del ordenamiento del territorio incluida en el plan de manejo conjunto. 
 Producto: Informe Técnico</t>
  </si>
  <si>
    <t>A partir de la propuesta metodologica realizada en el marco de las conectividades bioculturales se realizo la articulacion con representantes de los pueblo Kogui y Arhuaco asi como con los jefes de las AP con el fin de construir una vision conjunta que permita alcanzar los objetivos propuespuetos por las diferentes insituciones</t>
  </si>
  <si>
    <t>Actas de reunión de conectividades DTCA
 Agenda primer taller de conectividades bioculturales</t>
  </si>
  <si>
    <t>Generar programas de educación ambiental y de comunicaciones que permitan posicionar la importancia de la conservación de las áreas protegidas, así como las competencias de las entidades, autoridades y dependencias del Estado en materia ambiental en el área de estudio.</t>
  </si>
  <si>
    <t>El programa de Educacion ambiental ha venido trabajando para este periodo, implementando talleres , matrices, charlas y capacitaciones, asi como socializaciones sobre la conservacion de la biodiversidad y el cuidado al ambiente , articulado con los demas subprogramas de PNN.</t>
  </si>
  <si>
    <t>- Jornada ambiental de recolecció de residuos sólidos, jornada ambiental en bahia concha, guía de ingreso a palangana y zaino, socializacion 1558/2019 a prestadores de servicio sobre residuos solidos, matriz taller cero de educacion ambiental</t>
  </si>
  <si>
    <t>Conflictos entre las autoridades y los actores que hacen usos no permitidos al interior del área protegida</t>
  </si>
  <si>
    <t>Establecimiento de acto administrativo que defina las condiciones de la comunidad de Taganga frente a la ancestralidad que reclaman.</t>
  </si>
  <si>
    <t>Suscribir acuerdos para la conservación del área protegida con pescadores artesanales que ejercen su labor en dicha zona</t>
  </si>
  <si>
    <t>Mesas de trabajo y gestión para las propuestas de acuerdos de conservación del área protegida con pescadores artesanales
 Producto: Actas de reunión</t>
  </si>
  <si>
    <t>Avances en las acciones de cumplimiento de alternatvias productivas relacionadas con plan de compensación, contando con documento de acuerdos proyectados, en proceso de revisión por nivel territorial y nacional de parques nacionales para ir avanzando paralelamente en la revisión y retroalimentación conjunta con los pescadores beneficiarios.</t>
  </si>
  <si>
    <t>Promover la participación de actores estratégicos en la consolidación del Sistema Nacional de Áreas Protegidas, SINAP
 Producto: Documento de instrumentos de ordenamiento del territorio donde se desarrollan acciones tendientes a la conservación in situ</t>
  </si>
  <si>
    <t>Fortalecer e incrementar la capacidad de gestión y participación en los procesos de planificación entre entidades y con actores sociales</t>
  </si>
  <si>
    <t>Formular y ejecutar proyectos conjuntos entre las distintas entidades, tendientes a fortalecer la gestión ambiental, protección y conservación del territorio</t>
  </si>
  <si>
    <t>6 de Marzo de 2020. Reunión PNN Tayrona-Aecotag, Avances en la implementación de los acuerdos de conservación según cronograma establecido en el plan de trabajo.
 Avances en el cumplimiento de compromisos pactados por parte de AECOTAG en el acuerdo 002-2018</t>
  </si>
  <si>
    <t>Se evidencia el primer y segundo informe trimestral de gestión en el marco del PROGRAMA DE APOYO PRESUPUESTARIO DE DESARROLLO LOCAL SOSTENIBLE UNIÓN EUROPEA – PARQUES NACIONALES NATURALES DE COLOMBIA</t>
  </si>
  <si>
    <t>Desarrollar estrategias de protección y conservación, frente al uso del territorio a través de la adopción de actos administrativos o convenios que formalicen y armonicen la gestión interinstitucional.</t>
  </si>
  <si>
    <t>Acción articulada con 2G1</t>
  </si>
  <si>
    <t>Contar con un marco de política y normativo adecuado que dinamice el cumplimiento de la misión institucional
 Producto: Informe técnico</t>
  </si>
  <si>
    <t>Articulada con Acción 4E1</t>
  </si>
  <si>
    <t>Deficiencias del marco de políticas públicas</t>
  </si>
  <si>
    <t>Implementar mecanismos que permitan integrar las distintas políticas públicas nacionales y sectoriales con la política ambiental</t>
  </si>
  <si>
    <t>I) Planificación y ordenamiento</t>
  </si>
  <si>
    <t>Conflicto entre las actividades económicas marino costeras</t>
  </si>
  <si>
    <t>Priorizar la adopción e implementación del plan de ordenamiento y manejo de la Unidad Ambiental Costera de la Vertiente Norte de la Sierra Nevada de Santa Marta "POMIUAC", como herramienta que contribuya al uso y conservación de la zona marino costera del área de estudio</t>
  </si>
  <si>
    <t>Actualmente el POMIUAC VNSNSM se encuentra con versión institucional aprobada por la comisión conjunta. Para su adopción e implementación falta la consulta previa a las comunidades. El Ministerio deberá dar lineamientos para este proceso.</t>
  </si>
  <si>
    <t>Se adjunta lista de asistencia</t>
  </si>
  <si>
    <t>Diseñar, adoptar e implementar un plan integral de ordenamiento turístico para el área de estudio, que articule los instrumentos de planificación existentes con la participación de las entidades públicas, empresas privadas y actores sociales.</t>
  </si>
  <si>
    <t>Participar en el diseño de la construcción del plan de ordenamiento turístico (plan integral de ordenamiento turístico para el área del plan maestro) y su articulación con el Plan de Ordenamiento Ecoturístico del PNN Tayrona. 
 Informe técnico</t>
  </si>
  <si>
    <t>Está a la espera de la presentación del PLAN INTEGRAL DE ORDENAMIENTO TURISTICO REGIONAL por parte del viceministerio de turismo.
 Por su parte, el subprograma de ecoturismo avanzó en la primera reunion con la oficina de turismo del departamento del Magdalena con el fin de revisar como se avanza en el desarrollo de acciones para la elaboración e implementación del Plan sectorial de Turismo del Magdalena (Gobernación, Plan maestro PNN Tayrona, Ecoturismo DTCA)</t>
  </si>
  <si>
    <t>Se adjunta la lista de asistecia de la socialización del plan maestro con la gobernacion del magdalena en el tema del plan integral de ordenamiento turistico</t>
  </si>
  <si>
    <t>En atención a los compromisos adquiridos por el Grupo de Carabineros y Guías caninos de la Metropolitana de Santa Marta, “En El Marco De La Lucha Contra las actividades de Ilícita Pesca y Caza, en Parques Naturales y sus Reservas”, donde se fijan parámetros institucionales para la intervención en algunas jurisdicciones de la de la metropolitana, mediante el despliegue de Actividades. 
 Se fortaleció el Sistema Integrado de Seguridad Rural (SISER) orientadas a generar condiciones de seguridad territorial y control social donde se efectuaron patrullajes y recorridos a las diferentes playas por medios marítimos, aéreos y a pie, con los funcionarios de parques naturales nacionales Tayrona, en conjunto con Armada Nacional, Policía Ambiental, y compañía área de la Policía Nacional en coordinación y cumplimiento al plan maestro el cual tiene como principio fundamental contrarrestar la caza y pesca ilícita en todos los sectores naturales de la reserva, los días 1,3,7,9,11,13,15,17,21,23,25,27,30 del mes de junio del año 2020 en las playas NEGUANJE Y PLAYA GAIRACA, los días 2,4,10,12,18,20,23,26,30 de mes de junio del año 2020 en las playas CAÑAVERAL, ARECCIFES Y CABO SAN JUAN DEL PARQUE NACIONAL NATURAL TAYRONA y los días 3,9,19,22 del mes de junio del año 2020 en las playas del sector los NARANJOS, creando confianza e integración con la Policía Nacional.
 Se realizó la recuperación de 01 especies Silvestre de nombre común IGUANA, la cual fue recuperada en el barrio de Taganga, y fue dejada a disposición del Centro de Valoración de especies Silvestre de CORPAMAG.
 En cumplimiento a los compromisos adquiridos en la ejecución del Plan Maestro de Protección y Restauración del PNN Tayrona, personal que integra la Seccional de Investigación Criminal, realizo operativos de vigilancia y control a hornos artesanales productores de carbón vegetal, que se encuentran ubicados en el sector del barrio Villa Bettel. Actividades de verificación y control a este tipo de actividades que generan un deterioro y desequilibrio al medio ambiente.</t>
  </si>
  <si>
    <t>Mediante Comunicación oficial S-2020-023097-MESAN de fecha 4 de julio de 2020
 Mediante Comunicación oficial S-2020-018515-MESAN de fecha 1/06/2020
 Mediante Comunicación oficial S-2020-020608-MESAN de fecha 17/06/2020
 POLIGRAMA No. 033
 CONSECUTIVO SIEDCO: 26929040.
 Acciones de control realizadas soportadas mediante el aplicativo SITIES 27067783
 Mediante comunicación oficial Nro S-2020-008667-MESAN</t>
  </si>
  <si>
    <t>En atención a los compromisos adquiridos por el Grupo de Carabineros y Guías caninos de la Metropolitana de Santa Marta, “En El Marco De La Lucha Contra las actividades de Ilícita Pesca y Caza, en Parques Naturales y sus Reservas”, donde se fijan parámetros institucionales para la intervención en algunas jurisdicciones de la de la metropolitana, mediante el despliegue de Actividades.
 El Grupo de Protección ambiental y ecológica MESAN, realizo actividad de control biodiversidad a los siguientes establecimientos así. 
 MADERAS LA SIERRA de Nit 13362041-2, ubicado en la carrera 9 # 8-24 Mercado Publico, atendiendo la visita el señor GUSTAVO TRUJILLO SANTIAGO identificado con cedula # 13362041 Medellín. 
 MADERA MOISES 1 Nit 5407596-2, atendiendo la visita el señor MOISES PAEZ TRIGOS, identificado con cedula # 5407569 de Aurego, ubicado en la carrera 12 #9-32.
 MADERAS EBENEZER LA 9 Nit 26228201-9, atendiendo la visita el señor EDWUIN SIERRA VERGARA identificado con cedula # 78764987 de Tierralta, ubicado en la calle 9 # 10-53.
 Realizo control biodiversidad al establecimiento de razón social COSTRUMADERAS 11 DE NOVIEMBRE Nit 36097211-1, ubicado en la calle 30 # 79-99 Barrio 11 de noviembre, atendiendo la visita el señor BENJAMIN CARDENAS OSORIO identificado con cedula # 85419831.
 CENTRAL DE MADERA Nit 26671929-1, atendiendo la visita la señora NORMA ESPITIA HERNANDEZ identificada con cedula # 26228042 Tierralta, ubicada en la calle 10 # 12ª -38.
 Realizo control biodiversidad al establecimiento de razón social MADERAS LA TRONCAL Nit 85460141-2 atendiendo la visita el señor LINO PASTOR CHICA CASTAÑO identificado con cedula # 85460141 de Bucaramanga, ubicado en la calle 30 # 71-38, donde se verifica la documentación del establecimiento y el libro de operaciones. 
 el día 31/01/2020 se deja a disposición (35) huevos de iguana, los cuales fueron incautados al señor JAVIER ENRIQUE PEREZ MORALES identificado con cedula de ciudadanía 1.065.128.070, en el sector del barrio Garagoa en la calle 30 con carrera 76, quien fue capturado por integrantes del Modelo Nacional de Vigilancia por Cuadrantes y el Grupo de Protección Ambiental y Ecológica de la Policía Metropolitana de Santa Marta por el delito de ILÍCITO APROVECHAMIENTO DE LOS RECURSOS NATURALES RENOVABLES contemplado en el artículo 328 del Código Penal Colombiano, siendo dejado a disposición de la fiscalía general de la nación en la URI Seccional Santa Marta mediante noticia criminal # 470016001018202000301.
 Realizó actividades de puesto de control al tráfico ilegal de especie silvestre, con el binomio BLAKY, en la troncal del caribe a la altura del puente de la Paz, dónde se verificaron vehículos y buses de la empresa Brasilia.
 Así mismo también se verifico el decreto presidencial y las medidas de bioseguridad en el desplazamiento de los vehículos con sus ocupantes y el transporte intermunicipal encontrando todo sin novedad.
 El día 20-07-2020, siendo 10:00 horas personal del Grupo de Protección Ambiental y Ecológica realizó charla de sensibilización a la comunidad del paso del mango sobre la comercialización ilegal de flora y fauna, con el fin de sensibilizarlos sobre la tenencia responsable con las mascotas y lo que acarrea atentar contra la vida e integridad de especies silvestres. 
 Durante el primer trimestre del presente año se vienen implementando estrategias que permitan conocer, controlar y prevenir la extracción de fauna y flora silvestre en la Metropolitana de Santa Marta. Dando cumplimiento al compromiso del plan maestro sentencia T-605 en su plan de acción Nro. 7A4, se realizaron apoyo al puesto de control de SETRA en la YE de ciénaga. Y apoyo al puesto de control de POLFA en el sector de Tinajas Kilometro 20 vía santa marta a la Guajira, lo anterior para realizar verificación del trasporte ilegal de fauna. 
 A través de actividades de registros y control aplicado en los 06 puestos de control ubicados sobre los tramos viales en la vía Santa Marta – Palomino y Barranquilla-Santa Marta, teniendo en cuenta la emergencia sanitaria por la que atraviesa el país y la restricción al tránsito de automotores, se ha logrado la incautación y captura en flagrancia por el delito de ilícito aprovechamiento de recursos naturales: Capturas: 14 capturados por el delito de aprovechamiento de recursos naturales renovables, dejados a disposición de la fiscalía en turno</t>
  </si>
  <si>
    <t>Comunicación oficial S-2020-024093-MESAN de fecha 08/05/2019
 Comunicación oficial S-2020-015926-MESAN
 de fecha 09/05/2019
 POLIGRAMA No. 011
 CONSECUTIVO SIEDCO: 26554504.
 Acciones de control realizadas soportadas mediante el aplicativo SITIES:
 27067785
 27067802
 27067804
 27067806
 27067818
 27067810
 26374452
 27067841
 27067844
 Comunicación oficial S-2020-024093-MESAN de fecha 08/05/2019
 Comunicación oficial S-2020-015926-MESAN de fecha 09/05/2019
 POLIGRAMA No. 011
 CONSECUTIVO SIEDCO: 26554504 
  Comunicado Oficial No. S-2020-009754 SETRA -MESAN DEL 15/03/2020. Comunicado Oficicial No. S-2020 - 024791 SETRA MESAN.
  Poligramas No. 20, 21, 32, 94, 107, 154, 153, 29, 162, 222, 256, 282 y 338,</t>
  </si>
  <si>
    <t>En las diferentes acciones desplegadas por el Grupo de Carabineros y Guías Caninos de la Metropolitana de Santa Marta, durante el Segundo semestre del año 2020, se encamino hacia comunidad de los diferentes sectores de la Metropolitana, concientizando y ayudando a la protección y preservación del ambiente y los recursos naturales donde se obtuvieron resultados significativos.
 El Grupo de Protección Ambiental y Ecológica de la policía Metropolitana de Santa Marta, realizo actividad de prevención y control de tráfico de fauna silvestre en la terminal de transporte Santa Marta con el canino especialista en detección de sustancias de fauna silvestre BLAKY, verificando cajas, maletas, bodegas de buses, bodegas de carga.
 Realizo el rescate de 01 especie Silvestre de nombre común Boa en sector del colegio Bureche gracias al llamado del señor ORLANDO ARRIETA MENA la cual fue dejada a disposición de la autoridad ambiental CORPAMAG.
 En compañía con las autoridades ambientales y la especialidad de GUPAE de la MESAN, se realizaron actividades de puesto de control sobre el eje vial en las diferentes veradas del corregimiento de Guachaca, vereda Calabazo Km 20, vereda Puerto Nuevo Km 45, lo anterior para realizar verificación del trasporte ilegal de fauna y flora, de las cuales fue entregada voluntariamente por parte del señor Dimax Antonio Murillo Carache, CE. 20.381.307 de Venezuela, 01 especie silvestre de nombre común “Boa constrictor”, avaluada en $4.000.000. Especie fue dejada viva a disposición del Departamento Administrativo Distrital de Sostenibilidad Ambiental
 Labores desarrolladas en conjunto con el personal adscrito al grupo de protección ambiental y ecológica y MNVCC de la estación rodadero, la paz y Subestación de policía Gaira cuadrante No. 08 que le corresponde la vía troncal del caribe, vía alterna, trocha el Sena, veredas puerto mosquito y ojo de agua, donde se efectuaron actividades de registro, disuasión, control y vigilancia constante en ese sector. 
 El Distrito Dos de Policía Rodadero, realiza constantemente 30 puestos de control mensuales en diferentes sectores de la jurisdicción, como es en la carrera 4 del Rodadero con calle 10 sector del reloj y en la calle 25 sector tres cazuelas, entrada de Gaira a la altura de la troncal del caribe, sector de la EDS ZUCA, barrio la paz, cristo rey y vista hermosa sobre la troncal del caribe y la vía alterna, en los horarios de las 08:00 a 11:00 horas y de 16:00 a 19:00 horas, con el personal adscrito al MNVCC, disponibles y auxiliares de policía.
 Se obtuvieron los siguientes resultados de enero a julio:
 Puestos de Control: 210
 Personas sensibilizadas: 2250
 6300 vehículos registrados en toda la jurisdicción 
 9450 solicitud de antecedente a personas
 Intensidad del servicio: diarios
 Por parte de las diferentes unidades pertenecientes al Distrito Tres de Policía Ciénaga, de manera diaria y contante se realizan puestos de control y puntos de observación a lo largo de la Troncal del Caribe, con apoyo de las unidades de la Seccional de Protección Ambiental y Ecologica, con el fin de evitar que esta via sea usada para el trafico y/o comercio de Flora y Fauna, teniendo en cuenta que es una via de alta circulación vehicular, de igual manera al rededor de los rios de la jurisdicción, como el Cordoba y Toribio, contando en ocaciones con el apoyo de las autoridades ambientales de las diferentes alcaldias.</t>
  </si>
  <si>
    <t>La Policía Nacional adquirió un canino en detección de fauna silvestre el cual está asignado Grupo para la protección Ambiental y Ecológica de la Metropolitana de Santa Marta, el cual se encuentra realizando sus labores para tal fin. 
 Acciones de control realizadas soportadas mediante el aplicativo SITIES
 27067848
 27067849
 Comunicación oficial S-2020-020418-MESAN
 Comunicación oficial S-2020-024873-MESAN 
 01 comparendo No. 47-1-065521 de fecha 16-07-2020, realizado en el barrio la paz, por infringir la Ley 1801 de 2016 (CNSCC), artículo 101, numeral 2.
 02 comparendos No. 47-1-066313 y No. 47-1-066314 de fecha 21-07-2020, realizados en la vereda puerto mosquito de Gaira, por infringir la Ley 1801 de 2016 (CNSCC), artículo 101, numeral 2.
 01 comparendo No. 47-1-067520 de fecha 23-07-2020, realizado en el barrio la paz, por infringir la Ley 1801 de 2016 (CNSCC), artículo 101, numeral 10.
 Comunicados oficiales S-2020-024919-MESAN</t>
  </si>
  <si>
    <t>En el sector de palangana en marco de el plan maestro, el Grupo de Carabineros y Guías Caninos MESAN realizaron diferentes recorridos en conjunto con funcionarios del parque nacional natural Tayrona, sector Palangana con el fin de contrarrestar la caza y pesca ilícita, realizaron actividades de fortalecimientos asociadas al sistema integrado de seguridad rural SISER.
 Se están realizando control y prevención en la entrada principal entrada parque tayrona, sector cañaveral, a turistas nacionales y extranjero para general confianza y disminuir los hurtos y consumo de sustancia alucinógenas. 
 De la misma forma en las diferentes estaciones de policía adscritas al Distrito Uno de Santa Marta, a través de la planeación del servicio (comité de vigilancia operacional), se viene plasmados las diferentes actividades de manera semanal mediante la TAMIR de la corresponsabilidad con las autoridades ambientales, en cuestión de procedimientos de fauna y flora que lleguen atender en cada turno de vigilancia, siendo supervisado de manera diaria por parte de los operadores cieps, mediante el aplicativo SIVICC, donde se supervisan las tareas concertadas en la TAMIR, para el óptimo servicio de policía. Donde se pudo constatar como resultado la Incautación de Flora Silvestre.
 Campañas de sensibilización por parte del personal adscrito al (MNVCC) del rodadero, la paz y Gaira, llegando a la ciudadanía en los barrios y veredas dándoles a conocer la importancia a todos los ciudadanos de la conservación de las áreas protegidas (ecosistemas, fauna, flora silvestre, etc). 
 Se obtuvieron los siguientes resultados de enero a julio: 
 Puestos de Control: 210
 Campañas de sensibilización: 75
 Personas sensibilizadas: 2250
 6300 vehículos registrados en toda la jurisdicción 
 Intensidad del servicio: diarios
 Actividades de registro y control a los lugares donde se comercializa la madera, realizadas por el MNVCC y la policia Ambiental y ecologica. De igual manera el dia 14 de mayo del 2020 se realizo en la plaza principal de cienaga la actividad NO COMPRES MI LIBERTAD actividad encaminada al cuidado de la fauna.. El dia 20 de abril del 2020 se realizo en el mercado publico y en el comercio de la calle 17 jornada preventiva y de intervencion a los lugares donde se comercializan productos carnicos en el municipio de cienaga, actividad realizda en compañia de la secretaria de salud del municipio... el dia 12 de junio se realzo actividades de prevencion y control en el rio cordoba en compañia de las autoridades locales y el ejercito nacional, con el fin de verificar la extraccion ilegal de recursos naturales. -El personal del MNVCC, a través de Puerta Puerta y en transportes públicos, viene realizando la socialización del artículo 111 del CNP. sobre el manejo de residuos sólidos, de acuerdo a los establecido la Ley 1801 de 2016, con el fin de dan a conocer a la comunidad las consecuencias que acarrea al incurrir en comportamiento contrarios a la convivencia. Dejando como sensibilizado 75 personas. 
 RESULTADOS OPERATIVOS 
 Día 17-01-2020, a las 08:00 horas, en la calle 12 carrera 2, barrio Centro, fue entregada voluntariamente por parte del señor Dimax Antonio Murillo Carache, CE. 20.381.307 de Venezuela, 01 especie silvestre de nombre común “Boa constrictor”, avaluada en $4.000.000. Especie fue dejada viva a disposición del Departamento Administrativo Distrital de Sostenibilidad Ambiental. Caso conocido por PT. CRUZ BORJA NASER ALFONSO, CC. 1.082.409.870. PT. PABLO ALBERTO ESTRADA TROYA, CC. 1.082.862.154. (Cuadrante 6).
 El personal del MNVCC, se ejecutó puestos de observación en el resalto del pescado y el peaje de tasajera, ubicados sobre la vía troncal de caribe, con el fin de realizar planes de registro y control a vehículos pesados como furgones, camiones que transportan fauna o flora en la jurisdicción para evitar la comercialización y trasporte ilegal de animales en vía de extinción y/o la tala de árboles que cuenten con prohibición para ejecutar la misma.</t>
  </si>
  <si>
    <t>Anexo. Comunicado Oficial S-2020-018843-MESAN de fecha 03/06/2020 
 Por parte del GRUPO DE Carabineros se realizaron las siguientes INCAUTACION DE ESPECIES: 
 POLIGRAMA No. 001
 CONSECUTIVO SIEDCO: 26311404
 POLIGRAMA No. 003
 CONSECUTIVO SIEDCO: 26328522
 POLIGRAMA No. 009
 CONSECUTIVO SIEDCO: 26494970
 POLIGRAMA No. 012
 CONSECUTIVO SIEDCO: 26555091
 POLIGRAMA No. 014
 CONSECUTIVO SIEDCO: 26666522
 POLIGRAMA No. 018
 FECHA: 05-05-2020
 POLIGRAMA No. 019 FECHA: 05-05-2020
 POLIGRAMA No. 022
 CONSECUTIVO SIEDCO: 26802902
 POLIGRAMA No. 027
 CONSECUTIVO SIEDCO: 26871125
 POLIGRAMA No. 028
 CONSECUTIVO SIEDCO: 26879709
 POLIGRAMA No. 032
 CONSECUTIVO SIEDCO: 26929132
 POLIGRAMA No. 034
 CONSECUTIVO SIEDCO: 26960388
 POLIGRAMA No. 035
 CONSECUTIVO SIEDCO: 26970672
 Nro. de 47-1-038559 comparendo art 135 numeral 1
 Nro. de 47-1-032514 comparendo art 100 numeral 5
 Nro. de 47-1-001950 comparendo art 135 numeral 5
 Nro. de 47-1-041612 comparendo art 100 numeral 5
 Nro. de 47-1-065515 comparendo art 100 numeral 3
 Nro. de 47-1-065516 comparendo art 100 numeral 3
 POLIGRAMA No. 003 - CONSECUTIVO SIEDCO: 26328522
 Comunicados oficiales S-2020-024916-MESAN; S-2020-024915-MESAN; S-2020-024918-MESAN</t>
  </si>
  <si>
    <t>Articulo. 111 Comportamientos contrarios a la limpieza y recolección de residuos y escombros y malas prácticas habitacionales. Numeral. 3 - Arrojar residuos sólidos y escombros en sitios de uso público, no acordados ni autorizados por autoridad competente. Los 8 comparendos quedan registrado con los siguientes números de comparendos, asi: 47-1-052940, 47-1-053365, 47-1-037114, 47-1-037122, 47-1-037420, 47-1-037120, 47-001-6-2020-16909, 47-001-6-2020-16909</t>
  </si>
  <si>
    <t>El Grupo de Carabineros y Guías Caninos de la Metropolitana de Santa Marta, realizo campaña de prevención Durante el mes de marzo donde desarrolló cuatro charlas con los estudiantes donde se dio la
 explicación del medio ambiente, así como de los ecosistemas nativos de la zona así:
 Los tipos de bosque de la zona los cuales están compuestos por:
 • Bosque húmedo tropical que se observa en la Vereda Guachaca
 • Bosque seco tropical que se encuentra en el sector de palangana
 • Bosque nublado el cual está localizado en la parte alta de la sierra nevada
 • Matorral espinoso el cual se encuentra en las playas de difícil acceso en la zona
 Zonas marítimas y coralinas
 Identificación de las diferentes especies nativas terrestres y acuáticas que habitan estos Ecosistemas y su desarrollo con el entorno.
 Preservación y conservación del medio ambiente
 Medida Correctiva 47-1-067519 al señor RAFAEL JOAQUIN LOPEZ PEÑA cedula 12558623, residente en Diagonal 34 # 9-94 Articulo 111 # 9 ley 1801.
 El Grupo Protección Ambiental y Ecológica MESAN, adscrita al tercer distrito estación ciénaga, realizó medida correctiva en la calle 22 con avenida donado al señor Edwin José Rodríguez Restrepo identificado con número de cédula 1.221464.821de ciénaga por el artículo 101 numeral 1 Ley 1801 del 2016. Número de comparendo 47-189-002-765.
 El Grupo de Protección Ambiental y Ecológica MESAN, realizo medida correctiva de numero 47-1-012746 con número de incidente 1348271, el cual fue realizado al señor ARIS ALBERTO MELO SOLANO identificado con número de cedula 1.148.705.702 de Santa Marta, en la carrera 4 con calle 17 Rodadero, el cual tenía 01 especie silvestre de nombre común CANARIO en calidad de mascota, aplicando el artículo 101 # 10 de la ley 1801 de 2016.
 Sobre las vías principales y sobre sectores de Buritaca, Minca y jurisdiccion de Bastidas, se viene realizando el procedimiento de registro a personas, vehículos y solicitud de antecedentes, con el fin de verificar que las personas que ingresan y salen de la ciudad NO transporten cualquier tipo de especie de Flora y Fauna, de igual manera se viene realizando controles en el sector del mercado público con el fin de supervisar que los lugares de ventas de alimentos para mascotas y veterinarias NO este animales exóticos en vías de extinción. APLICACIÓN LEY 1801 Artículo 101 Num.1- 47-1-037123, Artículo 101 Núm.2 – 47-1-047338, Artículo 111 Núm. 1. 47-1-049739 - 47-1-066291 - 47-1-037115, Artículo 111 Núm. 2. 47-1-037121, Artículo 111 Núm. 3 - 47-1-052940- 47-1-053365- 47-1-037114 - 47-1-037122 - 47-1-037420 - 47-1-037120 - 47-001-6-2020-16909 - 47-001-6-2020-16909, Artículo 111 Núm. 8- 47-1-049771 - 47-1-049772 -47-1-052853 - 47-1-052908 - 47-1-057965 - 47-1-066302 - 47-1-066351 - 47-1-065967 - 47-1-037422 -47-1-037421- 47-001-6-2020-19819 - 47-001-6-2020-19824 - 47-001-6-2020-20882 - 47-001-6-2020-27238 - 47-001-6-2020-27239.
 Se desarrollaron por parte de las unidades del distrito Dos de Policía Rodadero, diferentes actividades de prevención y control, principalmente en el corregimiento de Gaira y su área rural, con el personal adscrito al (MNVCC), 
 Resultados: 
 2250 personas sensibilizadas en 75 campañas de sensibilización
 Las unidades pertenecientes a la polcia ambiental y ecologica, realizaron camapaña de sensibilizacion y prevencion a los alrededores del Rio Cordoba y el sector de la isla de Salamanca en la Cienaga Grande, con el fin de conscientizar sobre el buen uso y manejo de los residuos solidos con el fin de evitar alteraciones al medio ambiente y las reservas naturales. 
 Sobre las vías principales, se viene realizando el procedimiento de registro a personas, vehículos y motocicletas con el fin de verificar que las personas que ingresan y salen de la ciudad NO transporten cualquier tipo de especie de Flora y Fauna, de igual manera se viene realizando controles en el sector del mercado público con el fin de supervisar que los lugares de ventas de alimentos para mascotas y veterinarias NO este animales exóticos en vías de extinción. 
 APLICACIÓN LEY 1801. 
 Artículo 101 Num.1- 47-1-037123
 Artículo 101 Núm.2 – 47-1-047338
 Artículo 111 Núm. 1. 47-1-049739. 47-1-066291, 47-1-037115, 
 Artículo 111 Núm. 2. 47-1-037121
 Artículo 111 Núm. 3 - 47-1-052940
 las actividades que se llevaron a cabo, con el fin de combatir la problemática de Pérdida de conectividad ecosistémica, mediante campañas realizadas por el gestor de participación ciudadana, a través de sensibilizaciones educativas con la comunidad del corregimiento de tasajera el día 25 de julio del presente año a las 10:30 horas, donde se socializo la ley 1801 (código nacional de convivencia y seguridad ciudadana), de igual forma el artículo 328 del código penal “ILICITO APROVECHAMIENTO DE RECURSOS NO RENOVABLES” y el Artículo 328. “LÍCITO APROVECHAMIENTO DE LOS RECURSOS NATURALES RENOVABLES”. Con el fin de generar entre los ciudadanos una cultura de rechazo a este delito y fomentar comportamientos positivos para que desarrollen estilos de vida saludables, invitando a la comunidad en general a denunciar estos actos delincuenciales a los teléfonos de emergencia de la Policía Nacional 123, 156 y 165.</t>
  </si>
  <si>
    <t>Anexo: Comunicación oficial S-2020-011344-MESAN de fecha 25 de marzo de 2020
 Medida Correctiva 
 Nº 47-1-067519
 Nº 47-189-002-765
 N° 47-1-012746
 Comunicado oficial S-2020-024873-MESAN 
 Comunicación oficial S-2020-010084-MESAN.
 Comunicados oficiales S-2020-024919-MESAN; S-2020-024920-MESAN</t>
  </si>
  <si>
    <t>El Grupo de Carabineros y Guías Caninos de la Metropolitana de Santa Marta, realizo campaña de prevención diseñando la estrategia se mediante la entrega de volantes en los sectores de interés
 cultural de las diferentes veredas aledañas del sector de Guachaca, donde hay afluencia de
 Turistas. Se ha identificado que los sitios turísticos son susceptibles para el consumo y venta
 de estupefacientes, y por esta razón se focalizaron acciones de prevención en los lugares
 que tienen esta vulnerabilidad, en la actividad se sensibilizaron 78 personas.
 Se realizan campañas de prevención en atención al plan de trabajo, colegios priorizados,
 Institución Educativa Distrital Guachaca
 Charla: deforestación ambiental y taller de conciencia Sobre el cuidado del medio ambiente
 en donde se sensibilizan 59 niños
 Se realizó actividad interinstitucional con el SENA inicio del programa de capacitación del
 idioma inglés a las personas que laboran en la zona hotelera de cañaveral con 20 personas
 En capacitación.</t>
  </si>
  <si>
    <t>Anexo: Comunicación oficial S-2020-009182-MESAN de fecha 9 de marzo de 2020
 Se realiza la imposición de comprendo ley 1801 por artículo 135 literal A numeral 1,
 Suspensión de obra ya que se estaba realizando una construcción en la ronda del río piedras
 vereda la revuelta, así mismo comparendos por Artículo 140 numeral 8, con números de
 incidente 1424876, 1425003, 1425904, 1425033</t>
  </si>
  <si>
    <r>
      <rPr>
        <b/>
        <sz val="11"/>
        <rFont val="Arial Narrow"/>
        <family val="2"/>
      </rPr>
      <t xml:space="preserve">Actividades: </t>
    </r>
    <r>
      <rPr>
        <sz val="11"/>
        <rFont val="Arial Narrow"/>
        <family val="2"/>
      </rPr>
      <t xml:space="preserve">
Impartir un curso complementario relacionado con  la extracción segura y responsable del Pez León y su uso como materia prima en la elaboración de productos alimenticios.
</t>
    </r>
    <r>
      <rPr>
        <b/>
        <sz val="11"/>
        <rFont val="Arial Narrow"/>
        <family val="2"/>
      </rPr>
      <t>Productos:</t>
    </r>
    <r>
      <rPr>
        <sz val="11"/>
        <rFont val="Arial Narrow"/>
        <family val="2"/>
      </rPr>
      <t xml:space="preserve">
Pescadores del  "Plan de Compensación - Sentencia T606-2015" capacitados en la formación dictada.</t>
    </r>
  </si>
  <si>
    <r>
      <rPr>
        <b/>
        <sz val="11"/>
        <rFont val="Arial Narrow"/>
        <family val="2"/>
      </rPr>
      <t xml:space="preserve">Actividades: </t>
    </r>
    <r>
      <rPr>
        <sz val="11"/>
        <rFont val="Arial Narrow"/>
        <family val="2"/>
      </rPr>
      <t xml:space="preserve">
Impartir un curso complementario relacionado con  la extracción segura y responsable del Pez León y su uso como materia prima en la elaboración de productos alimenticios.
</t>
    </r>
    <r>
      <rPr>
        <b/>
        <sz val="11"/>
        <rFont val="Arial Narrow"/>
        <family val="2"/>
      </rPr>
      <t>Productos:</t>
    </r>
    <r>
      <rPr>
        <sz val="11"/>
        <rFont val="Arial Narrow"/>
        <family val="2"/>
      </rPr>
      <t xml:space="preserve">
Pescadores del  "Plan de Compensación - Sentencia T606-2015" capacitados en la formación dictada.</t>
    </r>
  </si>
  <si>
    <t xml:space="preserve"> Durante el primer semestre quedó la planeación y el alistamiento de la formación, esto debido a que la Regional Magdalena debe solicitar a la Regional Bolivar el traslado del instructor que dictara la formación.  Tambíen tenemos la situación de contagio por COVID-19 que ha generado las cuarentenas, lo que no ha permitido el desarrollo de actividades presenciales. 
Esta formación la iniciaremos una vez identifiquemos la ruta de atención más confiable, atendiendo las medidas de seguridad que nos exige la emergencia sanitaria (COVID -19) que atraviesa nuestro país, tanto para nuestros instructores como para la población a atender</t>
  </si>
  <si>
    <t>Correos electronicos, listado de aspirrantes y alistamiento.</t>
  </si>
  <si>
    <r>
      <rPr>
        <b/>
        <sz val="11"/>
        <rFont val="Arial Narrow"/>
        <family val="2"/>
      </rPr>
      <t xml:space="preserve">Actividades:
</t>
    </r>
    <r>
      <rPr>
        <sz val="11"/>
        <rFont val="Arial Narrow"/>
        <family val="2"/>
      </rPr>
      <t xml:space="preserve">Apoyar a la entidad responsable en la implementación del banco de pez león, en lo relacionado con la capacitación de los operarios, en temas afines a la manipulación de los alimentos.
</t>
    </r>
    <r>
      <rPr>
        <b/>
        <sz val="11"/>
        <rFont val="Arial Narrow"/>
        <family val="2"/>
      </rPr>
      <t xml:space="preserve">Productos:
</t>
    </r>
    <r>
      <rPr>
        <sz val="11"/>
        <rFont val="Arial Narrow"/>
        <family val="2"/>
      </rPr>
      <t>Operarios del banco del pez León, capacitados en las formaciones solicitadas</t>
    </r>
    <r>
      <rPr>
        <b/>
        <sz val="11"/>
        <rFont val="Arial Narrow"/>
        <family val="2"/>
      </rPr>
      <t>.</t>
    </r>
  </si>
  <si>
    <r>
      <rPr>
        <b/>
        <sz val="11"/>
        <rFont val="Arial Narrow"/>
        <family val="2"/>
      </rPr>
      <t xml:space="preserve">Actividades:
</t>
    </r>
    <r>
      <rPr>
        <sz val="11"/>
        <rFont val="Arial Narrow"/>
        <family val="2"/>
      </rPr>
      <t xml:space="preserve">Apoyar a la entidad responsable en la implementación del banco de pez león, en lo relacionado con la capacitación de los operarios, en temas afines a la manipulación de los alimentos.
</t>
    </r>
    <r>
      <rPr>
        <b/>
        <sz val="11"/>
        <rFont val="Arial Narrow"/>
        <family val="2"/>
      </rPr>
      <t xml:space="preserve">Productos:
</t>
    </r>
    <r>
      <rPr>
        <sz val="11"/>
        <rFont val="Arial Narrow"/>
        <family val="2"/>
      </rPr>
      <t>Operarios del banco del pez León, capacitados en las formaciones solicitadas</t>
    </r>
    <r>
      <rPr>
        <b/>
        <sz val="11"/>
        <rFont val="Arial Narrow"/>
        <family val="2"/>
      </rPr>
      <t>.</t>
    </r>
  </si>
  <si>
    <t xml:space="preserve"> Se requiere que Parque Nacional Tayrona y Corpamag implementen el Banco del Pez León, para iniciar las capacitacion de los operarios in situ.  Tambíen tenemos la situación de contagio por COVID-19 que ha generado las cuarentenas, lo que no ha permitido el desarrollo de actividades presenciales. 
Esta formación la iniciaremos una vez identifiquemos la ruta de atención más confiable, atendiendo las medidas de seguridad que nos exige la emergencia sanitaria (COVID -19) que atraviesa nuestro país, tanto para nuestros instructores como para la población a atender</t>
  </si>
  <si>
    <t>A espera de la programación de Parque Nacionales y Corpamag.</t>
  </si>
  <si>
    <r>
      <rPr>
        <b/>
        <sz val="11"/>
        <rFont val="Arial Narrow"/>
        <family val="2"/>
      </rPr>
      <t xml:space="preserve">Actividades: </t>
    </r>
    <r>
      <rPr>
        <sz val="11"/>
        <rFont val="Arial Narrow"/>
        <family val="2"/>
      </rPr>
      <t xml:space="preserve">
Impartir un curso complementario relacionado con   programas de fortalecimiento de capacidades a comunidades locales en conservación y uso sostenible del bosque seco tropical y el bosque húmedo tropical.
</t>
    </r>
    <r>
      <rPr>
        <b/>
        <sz val="11"/>
        <rFont val="Arial Narrow"/>
        <family val="2"/>
      </rPr>
      <t>Productos:</t>
    </r>
    <r>
      <rPr>
        <sz val="11"/>
        <rFont val="Arial Narrow"/>
        <family val="2"/>
      </rPr>
      <t xml:space="preserve">
Comunidad capacitada en  programas de fortalecimiento de capacidades a comunidades locales en conservación y uso sostenible del bosque seco tropical y el bosque húmedo tropical </t>
    </r>
  </si>
  <si>
    <r>
      <rPr>
        <b/>
        <sz val="11"/>
        <rFont val="Arial Narrow"/>
        <family val="2"/>
      </rPr>
      <t xml:space="preserve">Actividades: </t>
    </r>
    <r>
      <rPr>
        <sz val="11"/>
        <rFont val="Arial Narrow"/>
        <family val="2"/>
      </rPr>
      <t xml:space="preserve">
Impartir un curso complementario relacionado con   programas de fortalecimiento de capacidades a comunidades locales en conservación y uso sostenible del bosque seco tropical y el bosque húmedo tropical.
</t>
    </r>
    <r>
      <rPr>
        <b/>
        <sz val="11"/>
        <rFont val="Arial Narrow"/>
        <family val="2"/>
      </rPr>
      <t>Productos:</t>
    </r>
    <r>
      <rPr>
        <sz val="11"/>
        <rFont val="Arial Narrow"/>
        <family val="2"/>
      </rPr>
      <t xml:space="preserve">
Comunidad capacitada en  programas de fortalecimiento de capacidades a comunidades locales en conservación y uso sostenible del bosque seco tropical y el bosque húmedo tropical </t>
    </r>
  </si>
  <si>
    <t xml:space="preserve"> Durante el primer semestre quedó la planeación y el alistamiento de la formación.  Tambíen tenemos la situación de contagio por COVID-19 que ha generado las cuarentenas, lo que no ha permitido el desarrollo de actividades presenciales. 
Esta formación la iniciaremos una vez identifiquemos la ruta de atención más confiable, atendiendo las medidas de seguridad que nos exige la emergencia sanitaria (COVID -19) que atraviesa nuestro país, tanto para nuestros instructores como para la población a atender</t>
  </si>
  <si>
    <t>Se tiene programada una formación especial por el programa SENA Emprender Rural de 350 horas, definido como "Emprendedor en desarrollo de actividades turísticas en espacios naturales, Dotar de herramientas y conocimientos necesarios que permita fortalecer la capacidad desarrollar actividades turísticas en espacios naturales".   Esta formación la iniciaremos una vez identifiquemos la ruta de atención más confiable, atendiendo las medidas de seguridad que nos exige la emergencia sanitaria (COVID -19) que atraviesa nuestro país, tanto para nuestros instructores como para la población a atender.</t>
  </si>
  <si>
    <r>
      <rPr>
        <b/>
        <sz val="11"/>
        <rFont val="Arial Narrow"/>
        <family val="2"/>
      </rPr>
      <t xml:space="preserve">Actividades: </t>
    </r>
    <r>
      <rPr>
        <sz val="11"/>
        <rFont val="Arial Narrow"/>
        <family val="2"/>
      </rPr>
      <t xml:space="preserve">
Apoyar en la implementación de mecanismos  que permitan integrar las distintas políticas públicas nacionales y sectoriales con la política ambiental.
</t>
    </r>
    <r>
      <rPr>
        <b/>
        <sz val="11"/>
        <rFont val="Arial Narrow"/>
        <family val="2"/>
      </rPr>
      <t>Productos:</t>
    </r>
    <r>
      <rPr>
        <sz val="11"/>
        <rFont val="Arial Narrow"/>
        <family val="2"/>
      </rPr>
      <t xml:space="preserve">
Informe sobre la implementación de mecanismos  que permitan integrar las distintas políticas públicas nacionales y sectoriales con la política ambiental.
</t>
    </r>
  </si>
  <si>
    <r>
      <rPr>
        <b/>
        <sz val="11"/>
        <rFont val="Arial Narrow"/>
        <family val="2"/>
      </rPr>
      <t xml:space="preserve">Actividades: </t>
    </r>
    <r>
      <rPr>
        <sz val="11"/>
        <rFont val="Arial Narrow"/>
        <family val="2"/>
      </rPr>
      <t xml:space="preserve">
Apoyar en la implementación de mecanismos  que permitan integrar las distintas políticas públicas nacionales y sectoriales con la política ambiental.
</t>
    </r>
    <r>
      <rPr>
        <b/>
        <sz val="11"/>
        <rFont val="Arial Narrow"/>
        <family val="2"/>
      </rPr>
      <t>Productos:</t>
    </r>
    <r>
      <rPr>
        <sz val="11"/>
        <rFont val="Arial Narrow"/>
        <family val="2"/>
      </rPr>
      <t xml:space="preserve">
Informe sobre la implementación de mecanismos  que permitan integrar las distintas políticas públicas nacionales y sectoriales con la política ambiental.
</t>
    </r>
  </si>
  <si>
    <t>En el cumplimiento de las políticas ambientales locales, departamentales y nacionales, el SENA en el año 2018 consiguió a través de la implementación de la ISO 14001:2015 la certificación en Gestión Ambiental.  Uno de los requisitos de cumplimiento de la norma es la Responsabilidad social y la obligatoriedad de articularnos con las diferentes instituciones u organizaciones ambientales que nos permitan cumplir los planes de gobiernos orientados a la conservación y buenas prácticas ambientales.
De igual manera todos nuestros programas de formación desarrollan transversalmente un componente ambiental que permite al aprendiz participar en los diferentes eventos del SENA y del gobierno local en actividades de limpieza de ríos, mar, vías, siembra de árboles, etc.</t>
  </si>
  <si>
    <t>Certificación ISO 14001:2015 - Gestión Ambiental</t>
  </si>
  <si>
    <t>• Inscribir el Plan Maestro del PNNT como un proyecto de investigación en la Vicerrectoría de investigación de la Universidad del Magdalena con el fin de formalizar los planes de trabajo de cada docente.
 • Un docente e investigador del programa de Ingeniería pesquera con 1 hora semanal (total de 40 horas anuales) en su plan de trabajo como asesor técnico para acompañar a la entidad responsable en el desarrollo de la presente acción. MODIFICACION Producto - Segun Mesa Jurídica del 6 marzo 2020: Se elimina el anterior producto y se reemplaza por: Creación de un Comité Científico que apoye la generación de conocimiento</t>
  </si>
  <si>
    <t>• Un docente e investigador del programa de Ingeniería pesquera con 1 hora semanal (total de 40 horas anuales) en su plan de trabajo como asesor técnico para acompañar a la entidad responsable en el desarrollo de la presente acción. MODIFICACION Producto - Segun Mesa Jurídica del 6 marzo 2020: Se elimina el anterior producto y se reemplaza por: Creación de un Comité Científico que apoye la generación de conocimiento</t>
  </si>
  <si>
    <t>Propuestas de investigación o Proyectos activos:
  1. El profesor Jorge Paramo del programa de Ingeniería Pesquera, lidera los siguientes proyectos de investigación (financiación: externa): Biología reproductiva de las especies de Crustáceos de aguas profundas de importancia comercial en el Caribe Colombiano; Conservacion de la biodiversidad y desarrollo sostenible de los recursos hidrobiológicos con potencial pesquero en aguas profundas basado en un enfoque ecosistémico en el Caribe Colombiano; Conservación de la biodiversidad y hábitats vulnerables para el aprovechamiento y manejo sostenible de los recursos hidrobiológicos en las bahías Portete, Honda y Hondita y las zonas costeras, La Guajira, Caribe Colombiano.
  2. El profesor Luis Manjarrés del programa de Ingeniería Pesquera, lidera el siguiente proyecto de investigación (financiación: interna): Variaciones espacio-temporales de las capturas efectuadas por la pesquería artesanal de palangres de fondo en el Caribe colombiano (2012-2018).
 3. El profesor Luis Duarte del programa de Ingeniería Pesquera, lidera el siguiente proyecto de investigación (financiación: interna): Variabilidad anual de parámetros demográficos y madurez de Xiphopenaeus kroyeri en el golfo de Salamanca (mar Caribe de Colombia). Insumo para la formulación de medidas de manejo en una pesquería de pequeña escala. 
 4. La profesora Lina Saavedra del programa de Biología, formuló el siguiente proyecto de investigación (financiación: externa): Mainstreaming Small-Scale Fisheries in Policy and Governance: the Latin American and the Caribbean Platform.
 Publicaciones:
  • El Profesor Jairo Altamar publicó el artículos científicos: Reconstructed data of landings for the artisanal beach seine fishery in the marine-coastal area of Taganga, Colombian Caribbean Sea. https://doi.org/10.1016/j.dib.2020.105604</t>
  </si>
  <si>
    <t>Cada proyecto activo, generará a futuro productos que aportan a esta acción. Cada propuesta ha sido aplicada a diferentes convocatorias, entrando a concurso y de ser elegidas, obtendran los recursos financieros para ser ejecutadas en el año 2021. 
  • Los artículos científicos se encuentran disponibles en los siguientes links: https://doi.org/10.1016/j.dib.2020.105604</t>
  </si>
  <si>
    <t>$ 1.025.240</t>
  </si>
  <si>
    <t>• Inscribir el Plan Maestro del PNNT como un proyecto de investigación en la Vicerrectoría de investigación de la Universidad del Magdalena con el fin de formalizar los planes de trabajo de cada docente.
 • Un docente e investigador del programa de Ingeniería pesquera con 1 hora semanal (total de 40 horas anuales) en su plan de trabajo como asesor técnico para acompañar a la entidad responsable en el desarrollo de la presente acción.
 • Un docente e investigador del programa de Biología con 1 hora semanal (total de 40 horas anuales) en su plan de trabajo como asesor técnico para acompañar a la entidad responsable en el desarrollo de la presente acción. MODIFICACION Producto - Segun Mesa Jurídica del 6 marzo 2020: Se elimina el anterior producto y se reemplaza por: Creación de un Comité Científico que apoye la generación de conocimiento</t>
  </si>
  <si>
    <t>• Un docente e investigador del programa de Ingeniería pesquera con 1 hora semanal (total de 40 horas anuales) en su plan de trabajo como asesor técnico para acompañar a la entidad responsable en el desarrollo de la presente acción.
 • Un docente e investigador del programa de Biología con 1 hora semanal (total de 40 horas anuales) en su plan de trabajo como asesor técnico para acompañar a la entidad responsable en el desarrollo de la presente acción. MODIFICACION Producto - Segun Mesa Jurídica del 6 marzo 2020: Se elimina el anterior producto y se reemplaza por: Creación de un Comité Científico que apoye la generación de conocimiento</t>
  </si>
  <si>
    <t>Propuestas de investigación o Proyectos activos:
  1. El profesor Jorge Paramo del programa de Ingeniería Pesquera, lidera el siguiente proyecto de investigación (financiación: externa): Biología reproductiva de las especies de Crustáceos de aguas profundas de importancia comercial en el Caribe Colombiano.
 2. El profesor Jairo Altamar del programa de Ingeniería Pesquera, lidera el siguiente proyecto de investigación (financiación: interna): Innovaciones tecnológicas para la implementación de esquemas de pesca responsable en el área marítima del Departamento del Magdalena.
 3. El profesor Luis Duarte del programa de Ingeniería Pesquera, lidera los siguientes proyectos de investigación (financiación: externa): Implementación en el Caribe de Colombia del proyecto Gestión Sostenible de la Captura Incidental de las Pesquerías de Arrastre en América Latina y el Caribe (REBYC-II LAC): Fase 2; PAIS PESCA - Pesca artesanal innovada y sostenible para el desarrollo socio-económico del Caribe Colombiano Norte.
 4. La profesora Lina Saavedra del programa de Biología, lidera el siguiente proyecto: Diagnóstico y formulación de acuerdos consensuados de manejo pesquero (ACMP) como línea-base al co-manejo adaptativo en comunidades costeras en Colombia. También formuló el siguiente proyecto de investigación (financiación: externa): Mainstreaming Small-Scale Fisheries in Policy and Governance: the Latin American and the Caribbean Platform.
 Publicaciones:
  • La Profesora Lina Saavedra publicó el artículo científico: Assessment of Ostrom’s social-ecological system framework for the comanagement of small-scale marine fisheries in Colombia: From local fishers’ perspectives. https://doi.org/10.5751/ES-11299-250112
 • El profesor Luis Manjarrés publicó el artículo científico: Cambios de corto plazo en ensamblajes de peces demersales explotados por una pesquería artesanal de redes de enmalle fijas en el mar Caribe (Colombia). https://doi.org/10.7773/cm.v46i1.3041</t>
  </si>
  <si>
    <t>Cada proyecto activo, generará a futuro productos que aportan a esta acción. Cada propuesta ha sido aplicada a diferentes convocatorias, entrando a concurso y de ser elegidas, obtendran los recursos financieros para ser ejecutadas en el año 2021. 
  • Los artículos científicos se encuentran disponibles en los siguientes links:https://doi.org/10.5751/ES-11299-250112, https://doi.org/10.7773/cm.v46i1.3041</t>
  </si>
  <si>
    <t>$ 2.186.520</t>
  </si>
  <si>
    <t>Propuestas de investigación o Proyectos activos:
  1. El profesor Jorge Paramo del programa de Ingeniería Pesquera, lidera el siguiente proyecto de investigación (financiación: interna): Cambios de largo plazo en la biomasa, productividad y dominancia de la comunidad del fitoplancton en el sistema de Surgencia del Caribe Colombiano
 2. La profesora Lina Saavedra del programa de Biología, lidera el siguiente proyecto: Vulneración de los derechos humanos en el sector pesquero artesanal marino-costero en el contexto de justicia azul en el Caribe Colombiano.
 3. La profesora Adriana Rodriguez del programa de Ingeniería Pesquera, lidera el siguiente proyecto: Bases científico-técnicas para el cultivo y reproducción de la lisa (Mugil incilis). Una alternativa para su conservación en la Ciénaga Grande de Santa Marta.
 4. La profesora Saeko Gaitan del programa de Ingeniería Pesquera, lidera el siguiente proyecto: Biotecnología de producción de fitoplancton y zooplancton para la acuicultura marina.
 Publicaciones:
 • El profesor Luis Manjarrés publicó el artículo científico: Cambios de corto plazo en ensamblajes de peces demersales explotados por una pesquería artesanal de redes de enmalle fijas en el mar Caribe (Colombia). https://doi.org/10.7773/cm.v46i1.3041</t>
  </si>
  <si>
    <t>Cada proyecto activo, generará a futuro productos que aportan a esta acción. Cada propuesta ha sido aplicada a diferentes convocatorias, entrando a concurso y de ser elegidas, obtendran los recursos financieros para ser ejecutadas en el año 2021. 
  • Los artículos científicos se encuentran disponibles en los siguientes links: https://doi.org/10.7773/cm.v46i1.3041</t>
  </si>
  <si>
    <t>$ 1.005.860</t>
  </si>
  <si>
    <t>No hay reporte de productos academicos para el periodo del informe.</t>
  </si>
  <si>
    <t>• Inscribir el Plan Maestro del PNNT como un proyecto de investigación en la Vicerrectoría de investigación de la Universidad del Magdalena con el fin de formalizar los planes de trabajo de cada docente.
 • Un docente e investigador del programa de Biología con 1 hora semanal (total de 40 horas anuales) en su plan de trabajo como asesor técnico para acompañar a la entidad responsable en el desarrollo de la presente acción. MODIFICACION Producto - Segun Mesa Jurídica del 6 marzo 2020: Se elimina el anterior producto y se reemplaza por: Creación de un Comité Científico que apoye la generación de conocimiento</t>
  </si>
  <si>
    <t>• Un docente e investigador del programa de Biología con 1 hora semanal (total de 40 horas anuales) en su plan de trabajo como asesor técnico para acompañar a la entidad responsable en el desarrollo de la presente acción. MODIFICACION Producto - Segun Mesa Jurídica del 6 marzo 2020: Se elimina el anterior producto y se reemplaza por: Creación de un Comité Científico que apoye la generación de conocimiento</t>
  </si>
  <si>
    <t>Propuestas de investigación o Proyectos activos:
  1. La profesora Luz Adriana Velasco del programa de Biología, lidera el siguiente proyecto de investigación (financiación: interna): Bioacumulación de metales pesados provenientes del polvillo de carbón mineral y del sedimento en el bivalvo marino del caribe, Argopecten Nucleus.
 2. La profesora Adriana Rodríguez del programa de Ingeniería Pesquera, lidera el siguiente proyecto: Determinación de los niveles de bioacumulación de metales pesados (Cu, Hg, Zn, Cr) en mojarra rayada (Eugerres Plumieri) proveniente de la ciénaga grande de Santa Marta.
 3. La profesora Lina Saavedra del programa de Biología, lidera los siguientes proyectos de investigación (financiación: externa): Diagnóstico y formulación de acuerdos consensuados de manejo pesquero (ACMP) como línea-base al co-manejo adaptativo en comunidades costeras en Colombia, y (financiación: interna): Vulneración de los derechos humanos en el sector pesquero artesanal marino-costero en el contexto de justicia azul en el Caribe Colombiano. También formuló el siguiente Proyecto de investigación (Financiación convocatoria: externa): Mainstreaming Small-Scale Fisheries in Policy and Governance: the Latin American and the Caribbean Platform.
 Publicaciones:
 • La Profesora Lina Saavedra publicó el artículo científico: Assessment of Ostrom’s social-ecological system framework for the comanagement of small-scale marine fisheries in Colombia: From local fishers’ perspectives. https://doi.org/10.5751/ES-11299-250112
 • La profesora Luz Adriana Velazco publicó el artículo científico: Effects of suspended mineral coal dust on the energetic physiology of the Caribbean scallop Argopecten nucleus (Born, 1778). https://doi.org/10.1016/j.envpol.2020.114000</t>
  </si>
  <si>
    <t>Cada proyecto activo, generará a futuro productos que aportan a esta acción. Cada propuesta ha sido aplicada a diferentes convocatorias, entrando a concurso y de ser elegidas, obtendran los recursos financieros para ser ejecutadas en el año 2021. 
  • Los artículos científicos se encuentran disponibles en los siguientes links: https://doi.org/10.5751/ES-11299-250112 y https://doi.org/10.1016/j.envpol.2020.114000</t>
  </si>
  <si>
    <t>$ 1.161.280</t>
  </si>
  <si>
    <t>• Inscribir el Plan Maestro del PNNT como un proyecto de investigación en la Vicerrectoría de investigación de la Universidad del Magdalena con el fin de formalizar los planes de trabajo de cada docente.
 • Un docente e investigador del programa de Ingeniería Pesquera con 1 hora semanal (total de 40 horas anuales) en su plan de trabajo como asesor técnico para acompañar a la entidad responsable en el desarrollo de la presente acción. MODIFICACION Producto - Segun Mesa Jurídica del 6 marzo 2020: Se elimina el anterior producto y se reemplaza por: Creación de un Comité Científico que apoye la generación de conocimiento</t>
  </si>
  <si>
    <t>• Un docente e investigador del programa de Ingeniería Pesquera con 1 hora semanal (total de 40 horas anuales) en su plan de trabajo como asesor técnico para acompañar a la entidad responsable en el desarrollo de la presente acción. MODIFICACION Producto - Segun Mesa Jurídica del 6 marzo 2020: Se elimina el anterior producto y se reemplaza por: Creación de un Comité Científico que apoye la generación de conocimiento</t>
  </si>
  <si>
    <t>Propuestas de investigación o Proyectos activos:
  1. El profesor Cesar Tamaris del programa de Biología, lidera el siguiente proyecto de investigación (financiación: interna): Evaluación De La Dieta De Juveniles De Robalo Centropomus Undecimalis (Bloch, 1792) En La Ciénaga Grande De Santa Marta
 2. La profesora Luz Adriana Velasco del programa de Biología, lidera los siguientes proyectos de investigación (financiación: externa): Programa para el desarrollo de la tecnología para la producción por acuicultura de la piangua, Anadara tuberculosa, con fines de conservación y aprovechamiento sostenible; Desarrollo de la tecnología para la producción de juveniles de la almeja estuarina Polymesoda arctata (Deshayes, 1854) con fines de repoblación y uso sostenible
 3. La profesora Natalia Villamizar del programa de Biología, lidera el siguiente proyecto de investigación (financiación: externa): Aspectos biológicos, estado de conservación y oportunidades para la acuicultura de la mojarra rayada (Eugerres plumieri) y el róbalo (Centropomus undecimalis) en la Ciénaga Grande de Santa Marta.
 Publicaciones:
 • La profesora Luz Adriana Velazco publicó el artículo científico: Effects of suspended mineral coal dust on the energetic physiology of the Caribbean scallop Argopecten nucleus (Born, 1778). https://doi.org/10.1016/j.envpol.2020.114000</t>
  </si>
  <si>
    <t>Cada proyecto activo, generará a futuro productos que aportan a esta acción. Cada propuesta ha sido aplicada a diferentes convocatorias, entrando a concurso y de ser elegidas, obtendran los recursos financieros para ser ejecutadas en el año 2021. 
  • Los artículos científicos se encuentran disponibles en los siguientes links: https://doi.org/10.1016/j.envpol.2020.114000</t>
  </si>
  <si>
    <t>$ 1.016.500</t>
  </si>
  <si>
    <t>Propuestas de investigación o Proyectos activos:
  1. El profesor Larry Jiménez del programa de Biología, lidera el siguiente proyecto de investigación (financiación: interna): Capital natural, servicios ecosistémicos y estrategias participativas de conservación: dimensiones necesarias para el manejo y uso sostenible del bosque seco tropical al norte de la región Caribe de Colombia 
 2. La profesora Astrid Perafán del programa de Antropología, lidera el siguiente proyecto de investigación (financiación: externa): Escalamiento de la Apicultura de Conservación y el Turismo Rural Comunitario en la Sierra Nevada de Santa Marta.
 3. El profesor Cesar Tamaris del programa de Biología, lidera el siguiente proyecto de investigación (financiación: externa): Investigación para el crecimiento verde de la Sierra Nevada de Santa Marta: conocimientos aplicados a la conservación, gobernanza ambiental y a la adaptación al cambio climático.
 4. El profesor Freddy Vargas del programa de Economía, lidera el siguiente proyecto de investigación (financiación: externa): Capital social en el desarrollo del ecoturismo communitario: caso de estudio campesinos de la Sierra Nevada de Santa Marta (Minca).</t>
  </si>
  <si>
    <t>Cada proyecto activo, generará a futuro productos que aportan a esta acción. Cada propuesta ha sido aplicada a diferentes convocatorias, entrando a concurso y de ser elegidas, obtendran los recursos financieros para ser ejecutadas en el año 2021.</t>
  </si>
  <si>
    <t>$ 852.720</t>
  </si>
  <si>
    <t>Propuestas de investigación o Proyectos activos:
 1. El profesor Roberto Guerrero del programa de Biología, lidera el siguiente proyecto de investigación (financiación: interna): Diversidad de hormigas en los ambientes urbanos de la ciudad de Santa Marta (Colombia).
 2. El profesor Sigmer Quiroga del programa de Biología, lidera el siguiente proyecto de investigación (financiación: interna): Diversidad genética, taxonómica y funcional y algunos aspectos poblacionales de grupos taxonómicos con importancia para la conservación del bosque seco tropical en los Montes de María y la serranía de Piojo en el Caribe colombiano
 3. El profesor Pedro Eslava del programa de Ingeniería Pesquera, lidera el siguiente proyecto de investigación (financiación: interna): Fauna del bosque seco tropical en estribaciones de la Sierra Nevada de Santa Marta y matorrales espinosos de La Guajira, Colombia.
 4. El profesor Luis Rueda del programa de Biología, lidera el siguiente proyecto de investigación (financiación: externa): Uso de Microhábitat y dieta en la Anurofauna de San Lorenzo, Sierra Nevada de Santa Marta
 5. El profesor Jeiner De Jesús Castellanos Barliza del programa de Biología, lidera el siguiente proyecto de investigación (financiación: externa): Dinámica de la regeneración natural en fragmentos urbanos de bosque seco.
 6. El profesor Bladimir Zúñiga Céspedes del programa de Biología, lidera el siguiente proyecto de investigación (financiación: externa): Evaluación del potencial del banco de semillas para la regeneración y rehabilitación Postincendio de la vegetación de un ecosistema montañoso de la sierra nevada de santa marta
 7. La profesora Liliana Ojeda del programa de Biología, lidera el siguiente proyecto de investigación (financiación: externa): Morfoanatomía foliar comparativa en tres especies amenazadas del bosque seco tropical
 Publicaciones:
 • El Profesor Hector Garcia publicó el artículo científico: Does ecotourism impact biodiversity? An assessment using dung beetles (Coleoptera: Scarabaeinae) as bioindicators in a tropical dry forest natural park. https://doi.org/10.1016/j.ecolind.2020.106580</t>
  </si>
  <si>
    <t>Cada proyecto activo, generará a futuro productos que aportan a esta acción. 
  • Los artículos científicos se encuentran disponibles en los siguientes links: https://doi.org/10.1016/j.ecolind.2020.106580</t>
  </si>
  <si>
    <t>Propuestas de investigación o Proyectos activos:
 1. El profesor Sigmer Quiroga del programa de Biología, lidera el siguiente proyecto de investigación (financiación: externo): Diversidad genética, taxonómica y funcional y algunos aspectos poblacionales de grupos taxonómicos con importancia para la conservación del bosque seco tropical en los Montes de María y la serranía de Piojo en el Caribe colombiano
 2. El profesor Pedro Eslava del programa de Ingeniería Pesquera, lidera el siguiente proyecto de investigación (financiación: externo): Fauna del bosque seco tropical en estribaciones de la Sierra Nevada de Santa Marta y matorrales espinosos de La Guajira, Colombia.</t>
  </si>
  <si>
    <t>Cada proyecto activo, generará a futuro productos que aportan a esta acción.</t>
  </si>
  <si>
    <t>$ 1.443.620</t>
  </si>
  <si>
    <t>• Inscribir el Plan Maestro del PNNT como un proyecto de investigación en la Vicerrectoría de investigación de la Universidad del Magdalena con el fin de formalizar los planes de trabajo de cada docente.
 • Un docente e investigador del programa de Ingeniería Agronómica con 1 hora semanal (total de 40 horas anuales) en su plan de trabajo como asesor técnico para acompañar a la entidad responsable en el desarrollo de la presente acción. MODIFICACION Producto - Segun Mesa Jurídica del 6 marzo 2020: Se elimina el anterior producto y se reemplaza por: Creación de un Comité Científico que apoye la generación de conocimiento</t>
  </si>
  <si>
    <t>• Un docente e investigador del programa de Ingeniería Agronómica con 1 hora semanal (total de 40 horas anuales) en su plan de trabajo como asesor técnico para acompañar a la entidad responsable en el desarrollo de la presente acción. MODIFICACION Producto - Segun Mesa Jurídica del 6 marzo 2020: Se elimina el anterior producto y se reemplaza por: Creación de un Comité Científico que apoye la generación de conocimiento</t>
  </si>
  <si>
    <t>Propuestas de investigación o Proyectos activos:
 1. El profesor Jean Linero del programa de Biología, lidera el siguiente proyecto de investigación (financiación: externo): Evaluación del ciclo biogeoquímico del Carbono y Nitrógeno vía hojarasca fina en fragmentos de bosque secos secundarios en el departamento del Magdalena, Colombia.
 2. El profesor Bladimir Zuñiga del programa de Ingeniería Pesquera, lidera el siguiente proyecto de investigación (financiación: externo): Evaluación del potencial del banco de semillas para la regeneración y rehabilitación post-incendio de la vegetación de un ecosistema montañoso de la Sierra Nevada de Santa Marta</t>
  </si>
  <si>
    <t>$ 1.285.540</t>
  </si>
  <si>
    <t>Propuestas de investigación o Proyectos activos:
 1. El profesor Roberto Guerrero del programa de Biología, lidera el siguiente proyecto de investigación (financiación: externo): Diversidad de hormigas en los ambientes urbanos de la ciudad de Santa Marta (Colombia)
 2. El profesor Jorge Paramo del programa de Ingeniería Pesquera, lidera el siguiente proyecto de investigación (financiación: externo): Cambios de largo plazo en la biomasa, productividad y dominancia de la comunidad del fitoplancton en el sistema de Surgencia del Caribe Colombiano
 3. La profesora Rocio Garcia del programa de Biología, lidera el siguiente proyecto de investigación (financiación: externo): Caracterización de especies crípticas asociadas a la formación arrecifal del banco de las ánimas es de coral mediante metabarcoding
 Publicaciones:
 • La profesora Rocio Garcia publicó el artículo científico: Current status of Acropora palmata and Acropora cervicornis in the Colombian Caribbean: demography, coral cover and condition assessment. https://doi.org/10.1007/s10750-020-04238-6 y el libro: El banco de las ánimas: valoración de su biodiversidad https://doi.org/10.21676/9789587462654 
 • La profesora Luz Adriana Velasco publicó el artículo científico: Assessing the genetic diversity in Argopecten nucleus (Bivalvia: Pectinidae), a functional hermaphrodite species with extremely low population density and self-fertilization: Effect of null alleles. https://doi.org/10.1002/ece3.6080</t>
  </si>
  <si>
    <t>Cada proyecto activo, generará a futuro productos que aportan a esta acción. 
  • Los artículos científicos se encuentran disponibles en los siguientes links: https://doi.org/10.1007/s10750-020-04238-6, https://doi.org/10.21676/9789587462654, https://doi.org/10.1002/ece3.6080</t>
  </si>
  <si>
    <t>Propuestas de investigación o Proyectos activos:
 1. El profesor Juan Carlos Narváez del programa de Biología, lidera el siguiente proyecto de investigación (financiación: externo): Evaluación de la composición y estructura de especies de coral y esponja asociadas a naufragios del sector de Punta Betín, Santa Marta D.T.C.H-Colombia
 2. La profesora Rocio Garcia del programa de Biología, lidera los siguientes proyectos de investigación (financiación: externo): Programa para la conservación de las especies de Acropora en el Caribe colombiano: Gestión basada en el trabajo comunitario y ecológico, restauración por reproducción sexual y probioticos coralinos como promotores de salud; Caracterización de especies crípticas asociadas a la formación arrecifal del banco de las ánimas es de coral mediante metabarcoding.
 Publicaciones:
 • La profesora Rocio Garcia publicó el artículo científico: Current status of Acropora palmata and Acropora cervicornis in the Colombian Caribbean: demography, coral cover and condition assessment. https://doi.org/10.1007/s10750-020-04238-6</t>
  </si>
  <si>
    <t>Cada proyecto activo, generará a futuro productos que aportan a esta acción. Cada propuesta ha sido aplicada a diferentes convocatorias, entrando a concurso y de ser elegidas, obtendran los recursos financieros para ser ejecutadas en el año 2021. 
  • Los artículos científicos se encuentran disponibles en los siguientes links: https://doi.org/10.1007/s10750-020-04238-6</t>
  </si>
  <si>
    <t>Informe técnico MODIFICACION Producto - Segun Mesa Jurídica del 6 marzo 2020: Se elimina el anterior producto y se reemplaza por: Creación de un Comité Científico que apoye la generación de conocimiento</t>
  </si>
  <si>
    <t>Propuestas de investigación o Proyectos activos:
 1. El profesor Jean Linero del programa de Ingeniería, formulo los siguientes proyectos de investigación (financiación: externo): Transporte EKMAN y frentes de temperatura en el sistema de surgencia de la Guajira, y Influencia del viento y la estratificación térmica de la columna de agua sobre la surgencia en los departamentos del Magdalena y la Guajira
 2. Las profesoras Rocio Garcia y Lina Saavedra del programa de Biología, formularon componentes dentro del siguiente proyecto Marco de investigación (financiación: externo): Efectos oceanográficos y antropogénicos sobre el estado de las formaciones coralinas del área de Santa Marta y el Parque Nacional Natural Tayrona-PNNT, Caribe Colombiano, en un contexto de variabilidad climática.
 Publicaciones:
 • El profesor Jorge Paramo publicó el artículo científico: The Southern Caribbean upwelling system off Colombia: Water masses and mixing processes. https://doi.org/10.1016/j.dsr.2019.103145</t>
  </si>
  <si>
    <t>Cada propuesta ha sido aplicada a diferentes convocatorias, entrando a concurso y de ser elegidas, obtendran los recursos financieros para ser ejecutadas en el año 2021. 
  • Los artículos científicos se encuentran disponibles en los siguientes links: https://doi.org/10.1016/j.dsr.2019.103145</t>
  </si>
  <si>
    <t>$ 896.800</t>
  </si>
  <si>
    <t>• Inscribir el Plan Maestro del PNNT como un proyecto de investigación en la Vicerrectoría de investigación de la Universidad del Magdalena con el fin de formalizar los planes de trabajo de cada docente.
 • Un docente e investigador del programa de Ingeniería Ambiental con 1 hora semanal (total de 40 horas anuales) en su plan de trabajo como asesor técnico para acompañar a la entidad responsable en el desarrollo de la presente acción. MODIFICACION Producto - Segun Mesa Jurídica del 6 marzo 2020: Se elimina el anterior producto y se reemplaza por: Creación de un Comité Científico que apoye la generación de conocimiento</t>
  </si>
  <si>
    <t>• Un docente e investigador del programa de Ingeniería Ambiental con 1 hora semanal (total de 40 horas anuales) en su plan de trabajo como asesor técnico para acompañar a la entidad responsable en el desarrollo de la presente acción. MODIFICACION Producto - Segun Mesa Jurídica del 6 marzo 2020: Se elimina el anterior producto y se reemplaza por: Creación de un Comité Científico que apoye la generación de conocimiento</t>
  </si>
  <si>
    <t>1. La profesora Luz Adriana Velasco del programa de Biologia, formulo los siguientes proyectos de investigación (financiación: interno): Bioacumulación de metales pesados provenientes del polvillo de carbón mineral y del sedimento en el bivalvo marino del caribe, Argopecten Nucleus.</t>
  </si>
  <si>
    <t>Cada propuesta ha sido aplicada a diferentes convocatorias, entrando a concurso y de ser elegidas, obtendran los recursos financieros para ser ejecutadas en el año 2021.</t>
  </si>
  <si>
    <t>$ 386.840</t>
  </si>
  <si>
    <t>Propuestas de investigación o Proyectos activos:
 1. La profesora Lyda Castro del programa de Biologia, formulo los siguientes proyectos de investigación (financiación: interno): Caracterización de meiofauna en playas de la ciudad de Santa Marta mediante metabarcoding
 Publicaciones:
 • El profesor Hector Garcia publicó el artículo científico: Does ecotourism impact biodiversity? An assessment using dung beetles (Coleoptera: Scarabaeinae) as bioindicators in a tropical dry forest natural park. https://doi.org/10.1016/j.ecolind.2020.1065802.</t>
  </si>
  <si>
    <t>Cada propuesta ha sido aplicada a diferentes convocatorias, entrando a concurso y de ser elegidas, obtendran los recursos financieros para ser ejecutadas en el año 2021. • Los artículos científicos se encuentran disponibles en los siguientes links: https://doi.org/10.1016/j.ecolind.2020.1065802.</t>
  </si>
  <si>
    <t>Propuestas de investigación o Proyectos activos:
 1. El profesor Cesar Tamaris del programa de Biología, formulo los siguientes proyectos de investigación (financiación: interno): Enfrentar los retos de la vulnerabilidad climática en el Magdalena: articulando actividades productivas resilientes con gestión incluyente en la Sierra Nevada de Santa Marta.
 Publicaciones:
 • La profesora Rocio Garcia publicó el artículo científico: Current status of Acropora palmata and Acropora cervicornis in the Colombian Caribbean: demography, coral cover and condition assessment. https://doi.org/10.1007/s10750-020-04238-6
 La profesora Adriana Velasco publicó el artículo científico: Effects of suspended mineral coal dust on the energetic physiology of the Caribbean scallop Argopecten nucleus (Born, 1778). https://doi.org/10.1016/j.envpol.2020.114000</t>
  </si>
  <si>
    <t>Cada propuesta ha sido aplicada a diferentes convocatorias, entrando a concurso y de ser elegidas, obtendran los recursos financieros para ser ejecutadas en el año 2021. • Los artículos científicos se encuentran disponibles en los siguientes links: https://doi.org/10.1007/s10750-020-04238-6 y https://doi.org/10.1016/j.envpol.2020.114000</t>
  </si>
  <si>
    <t>$ 1.331.520</t>
  </si>
  <si>
    <t>• El profesor Cesar Tamaris publicó el artículo científico: Assigning functional feeding groups to aquatic arthropods in a neotropical mountain river. https://doi.org/10.3354/ab00724</t>
  </si>
  <si>
    <t>https://doi.org/10.3354/ab00724</t>
  </si>
  <si>
    <t>• Inscribir el Plan Maestro del PNNT como un proyecto de investigación en la Vicerrectoría de investigación de la Universidad del Magdalena con el fin de formalizar los planes de trabajo de cada docente.
 • Un docente e investigador del programa de Biología con 1 hora semanal (total de 40 horas anuales) en su plan de trabajo como asesor técnico para acompañar a la entidad responsable en el desarrollo de la presente acción. MODIFICACION Producto - Segun Mesa Jurídica del 6 marzo 2020: Se elimina el anterior producto y se reemplaza por:  Creación de un Comité Científico que apoye la generación de conocimiento</t>
  </si>
  <si>
    <t>Propuestas de investigación o Proyectos activos:
 1. El profesor Jeiner De Jesús Castellanos Barliza del programa de Biología, formulo los siguientes proyectos de investigación (financiación: interno): Aportes de hojarasca fina: Respuesta a eventos de variabilidad climática en un fragmento de bosque seco urbano.
 2. El profesor Jean Rogelio Linero Cueto del programa de Biología, formulo los siguientes proyectos de investigación (financiación: interno): Influencia del viento y la estratificación térmica de la columna de agua sobre la surgencia en los departamentos del Magdalena y la Guajira, y Influencia del viento y la estratificación térmica de la columna de agua sobre la surgencia en los departamentos del Magdalena y la Guajira.</t>
  </si>
  <si>
    <t>• Inscribir el Plan Maestro del PNNT como un proyecto de investigación en la Vicerrectoría de investigación de la Universidad del Magdalena con el fin de formalizar los planes de trabajo de cada docente.
 • Un docente e investigador del programa de Economía con 1 hora semanal (total de 40 horas anuales) en su plan de trabajo como asesor técnico para acompañar a la entidad responsable en el desarrollo de la presente acción.
 • Un docente e investigador del programa de Antropología con 1 hora semanal (total de 40 horas anuales) en su plan de trabajo como asesor técnico para acompañar a la entidad responsable en el desarrollo de la presente acción. MODIFICACION Producto - Segun Mesa Jurídica del 6 marzo 2020: Se elimina el anterior producto y se reemplaza por: Creación de un Comité Científico que apoye la generación de conocimiento</t>
  </si>
  <si>
    <t>• Un docente e investigador del programa de Economía con 1 hora semanal (total de 40 horas anuales) en su plan de trabajo como asesor técnico para acompañar a la entidad responsable en el desarrollo de la presente acción.
 • Un docente e investigador del programa de Antropología con 1 hora semanal (total de 40 horas anuales) en su plan de trabajo como asesor técnico para acompañar a la entidad responsable en el desarrollo de la presente acción. MODIFICACION Producto - Segun Mesa Jurídica del 6 marzo 2020: Se elimina el anterior producto y se reemplaza por: Creación de un Comité Científico que apoye la generación de conocimiento</t>
  </si>
  <si>
    <t>Dirección de trabajos de grado:
 • La profesora Luz Helena Díaz Roca dirigió la tesis de grado: ALTERNATIVAS PRODUCTIVAS ECOTURÍSTICAS PARA LA RECONVERSIÓN DE ACTIVIDADES PESQUERAS EN EL PARQUE NACIONAL NATURAL TAYRONA.</t>
  </si>
  <si>
    <t>$ 2.130.660</t>
  </si>
  <si>
    <t>Todos los docentes de la Universidad del Magdalena involucrados en el Plan Maestro apoyaran esta acción como parte de sus actividades en sus planes de trabajo. MODIFICACION Producto - Segun Mesa Jurídica del 6 marzo 2020: Se elimina el anterior producto y se reemplaza por: Creación de un Comité Científico que apoye la generación de conocimiento</t>
  </si>
  <si>
    <t>Desde la Vicerectotia de Investigación de la Universidad del Magdalena se envió invitacióna todas las entidades participantes del Plan Maestro del PNNT, para aunar esfuerzos que permitan generar conocimiento en las acciones que cada entidad tiene bajo su responsabilidad. Se recibio intención de trabajo colaborativo desde el Instituto Humbolt y el DADSA. Sin embargo, ante las crcuntancias de la Pandemia no nos ha permitido dar continuidad y activar dichas intenciones de colaboración.</t>
  </si>
  <si>
    <t>$ 0</t>
  </si>
  <si>
    <r>
      <rPr>
        <b/>
        <sz val="11"/>
        <rFont val="Arial Narrow"/>
        <family val="2"/>
      </rPr>
      <t>Actividad</t>
    </r>
    <r>
      <rPr>
        <sz val="11"/>
        <rFont val="Arial Narrow"/>
        <family val="2"/>
      </rPr>
      <t xml:space="preserve">: Realizar requerimientos de seguimiento a la prestación del servicio de aseo para garantizar la cobertura y frecuencia de recolección de residuos sólidos.
</t>
    </r>
    <r>
      <rPr>
        <b/>
        <sz val="11"/>
        <rFont val="Arial Narrow"/>
        <family val="2"/>
      </rPr>
      <t xml:space="preserve">Producto: </t>
    </r>
    <r>
      <rPr>
        <sz val="11"/>
        <rFont val="Arial Narrow"/>
        <family val="2"/>
      </rPr>
      <t xml:space="preserve">Comunicaciones oficiales de seguimiento a la prestación del servicio de aseo.
</t>
    </r>
  </si>
  <si>
    <t>A seguir se indican los requerimientos realizados a los prestadores del servicio público de aseo que prestan en los municipios del área del PNNT:
 SANTA MARTA: 
 - En consideración a la alerta de prensa “Playas de Santa Marta invadidas de microplásticos” del 01 de noviembre de 2019, en donde se requirió al prestador Interaseo S.A.S. E.S.P el 29 de noviembre de 2019, solicitando información que diera cuenta del adelanto de actividades de limpieza en las playas del municipio, actividad incluida dentro de la prestación del servicio público de aseo. . Al revisar el material probatorio se apreció el cumplimiento en la identificación de puntos críticos y las actividades de brigadas de limpieza realizadas por la empresa en diferentes fechas del año en las distintas playas de la ciudad de Santa Marta. No obstante, y en consideración a que la problemática fue informada en otros lugares como en la Ciénaga Grande de Santa Marta y otras playas atendidas por el prestador a lo largo del país, se reiteró al prestador requerimiento en este semestre, solicitando un informe del estado actual de las playas de la nueva alerta, en donde se evidencie el cumplimiento de lo establecido con la actividad de limpieza de playas en el artículo 2.3.2.2.2.4.62 del Decreto 1077 de 2015. 
 - En relación a la copia de solicitud de reubicación de contenedores allegada a esta SSPD localizados sobre el andén frente del Edificio Casa del Rio en Santa Marta, esta Entidad requirió a la Empresa de Servicios Públicos del Distrito de Santa Marta E.S.P ESSMAR solicitando el adelanto de las acciones adelantadas para el cumplimiento de los requisitos establecidos en los artículos 2.3.2.2.2.2.24, 2.3.2.2.2.2.21, 2.3.2.2.2.3.35, 2.3.2.2.2.2.25 del Decreto 1077 de 2015, relacionados con los sitios de ubicación para las cajas de almacenamiento, los sitios para la ubicación y presentación de los residuos sólidos y la ubicación de cajas de almacenamiento en áreas públicas. Por su parte, esta Entidad remitió a peticionario el requerimiento realizado al prestador. 
 - Con ocasión al Fallo del Consejo de Estado del 25 de noviembre de 2019 que resuelve: “REVOCAR la sentencia proferida, en primera instancia, por el Tribunal Administrativo del Magdalena, que denegó las pretensiones de la demanda. En su lugar, DECLARAR la nulidad del Acuerdo núm. 005 de 19 de julio de 2004, por las razones expuestas en la parte motiva de esta providencia”, que si bien versa sobre el uso del suelo en donde se localiza el Relleno Sanitario Palangana, como medida preventiva al desarrollo de las actividades de recolección y transporte y de disposición final no se vean afectadas se citó Mesa Interinstitucional desde el Gobierno Nacional, el Ministerio de Vivienda, Ciudad y Territorio – MVCT y la Superintendencia de Servicios Públicos -SSPD en la ciudad de Santa Marta del Departamento del Magdalena el 5 de marzo de 2020. Lo anterior, con el objeto de abordar con las entidades involucradas en el Distrito de Santa Marta los análisis del mencionado fallo y las alternativas previstas por el ente territorial y prestador para garantizar la disposición final de residuos sólidos y prevenir posibles afectaciones al desarrollo de la actividad de recolección y transporte de residuos en Santa Marta. A la mesa comparecieron las siguientes entidades: Secretaría de Planeación de la Alcaldía de Santa Marta, la Corporación Autónoma Regional del Magdalena – CORPOMAG, la Procuraduría General de la Nación – Regional Magdalena e Interaseo S.A.S E.S.P – operador del Relleno Sanitario Parque Palangana. 
 - Solicitud de información respecto de la medición y facturación del servicio público de aseo a partir de la declaratoria de emergencia sanitaria Decretada por el Gobierno Nacional.
 DIBULLA: 
 - Solicitud de la situación de la prestación del servicio de aseo en el municipio de Dibulla en lo relacionado a las actividades de recolección y transporte de residuos no aprovechables, así como de disposición final, en concordancia a la finalización del contrato con Interaseo S.A E.S.P. en diciembre de 2019.
 - Solicitud de información respecto de la medición y facturación del servicio público de aseo a partir de la declaratoria de emergencia sanitaria Decretada por el Gobierno Nacional.
 CIÉNAGA: 
 - En concordancia a la Evaluación Integral consolidada y publicada en la vigencia, la empresa Operadores de Servicios de la Sierra S.A.S E.S.P. presentó pronunciamientos los días 03 de febrero de 2020 y 07 de febrero de 2020 frente a su contenido, por lo que, ésta Entidad procedió a dar respuesta frente a cada una de las aclaraciones realizadas por el prestador, en especial los relacionados con los aspectos técnico operativos del servicio público de aseo, indicando sí el hallazgo se mantiene o se solventa (parcial o completamente). 
 - Se requirió al prestador para realizar el reporte del documento al SUI de acuerdo con lo establecido en la Resolución SSPD No. 20161300062185 de 2016 y se solicitó cumplimiento de lo establecido en la Resolución MVCT No. 527 de 2018, relacionado con la socialización del PEC ante la Oficina de Gestión del Riesgo del Municipio y para que dicho plan se encuentre efectivamente incluido en la Estrategia del Municipio de Ciénaga. Así mismo, se aclaró sobre la habilitación del formato para el cargue del PEC al SUI a fecha 20 de marzo de 2020. Así mismo, se aclaró sobre habilitación del formato para el cargue del Plan de Emergencia y Contingencia (PEC) al SUI a fecha 20 de marzo de 2020.
 - Se procedió a revisar la información remitida por el prestador, respecto a alerta de prensa relacionada con la problemática presentada en ciertas vías públicas de Ciénaga, respecto al manejo indiscriminado de residuos por la población el 29 de noviembre de 2019, dando cuenta que no fue posible acceder a la misma, por lo que, se advirtió que pronunciamientos del prestador de manera clara y de fondo, aclarando que con ello, se determinará la procedencia de acciones de control, si a ello hubiere lugar, por parte de ésta Entidad. 
 - Solicitud de información respecto de la medición y facturación del servicio público de aseo a partir de la declaratoria de emergencia sanitaria Decretada por el Gobierno Nacional.
 PUEBLOVIEJO:
 - En concordancia con las acciones adelantadas en el año 2019 a la empresa ADMINISTRACIÓN PÚBLICA COOPERATIVA DE SERVICIOS PÚBLICOS DE PUEBLO VIEJO LIMITADA, se realizó la reiteración de la comunicación con Radicado SSPD No. 20194600700121 del 28/08/2019 mediante la cual se remitió al prestador la Evaluación Integral y que consigna los hallazgos evidenciados durante la visita realizada por esta Superintendencia en abril del 2019 y de los cuales no se ha recibido explicación o pronunciamiento respecto de los incumplimientos evidenciados durante la misma. Teniendo en cuenta que el prestador a la fecha no ha atendido el requerimiento realizado por esta Superintendencia, se están realizando los análisis correspondientes para el inicio de las acciones de control por los incumplimientos normativos evidenciados en la visita realizada en el año 2019.
 Por otra parte, esta Superintendencia, en atención a las disposiciones proferidas por el Gobierno Nacional derivadas de la declaración de Estado de Emergencia Económica, Social y Ecológica, establecida en el Artículo 215 de la Constitución Política de Colombia por el COVID-19 y a partir del Decreto 417 del 17 de marzo de 2020, ha expedido la Circular Externa No. 20201000000104 del 19/03/2020 y la Circular Externa No 20201000000114 del 26/03/2020 tendientes a garantizar la efectiva prestación de los servicios públicos domiciliarios en el territorio nacional y, en ejercicio de las funciones de inspección y vigilancia que le han sido asignadas legalmente, ha requerido al prestador para que informe las medidas implementadas en el marco de la emergencia sanitaria y requiere información comercial con el fin de que se garantice la adecuada prestación del servicio de aseo a los usuarios.
 SITIONUEVO:
 -En concordancia con las acciones adelantadas en el año 2019 a la empresa UNIDAD ADMINISTRATIVA ESPECIAL DE SERVICIOS PUBLICOS DEL MUNICIPIO DE SITIONUEVO, se realizó la reiteración de la comunicación con Radicado SSPD No. 20194600773411 del 24/09/2019 mediante la cual se remitió al prestador la Evaluación Integral y que consigna los hallazgos evidenciados durante la visita realizada por esta Superintendencia en abril del 2019 y de los cuales no se ha recibido explicación o pronunciamiento respecto de los incumplimientos evidenciados durante la misma. Teniendo en cuenta que el prestador a la fecha no ha atendido el requerimiento realizado por esta Superintendencia, se están realizando los análisis correspondientes para el inicio de las acciones de control por los incumplimientos normativos evidenciados en la visita realizada en el año 2019.
 -Por otra parte, esta Superintendencia, en atención a las disposiciones proferidas por el Gobierno Nacional derivadas de la declaración de Estado de Emergencia Económica, Social y Ecológica, establecida en el Artículo 215 de la Constitución Política de Colombia por el COVID-19 y a partir del Decreto 417 del 17 de marzo de 2020, ha expedido la Circular Externa No. 20201000000104 del 19/03/2020 y la Circular Externa No 20201000000114 del 26/03/2020 tendientes a garantizar la efectiva prestación de los servicios públicos domiciliarios en el territorio nacional y, en ejercicio de las funciones de inspección y vigilancia que le han sido asignadas legalmente, ha requerido al prestador para que informe las medidas implementadas en el marco de la emergencia sanitaria y requiere información comercial con el fin de que se garantice la adecuada prestación del servicio de aseo a los usuarios.
 -Asimismo, se realizó requerimiento de información y reporte al SUI del reporte de la información relacionada con el formato # 34 Disposición final – Operador del sitio de disposición final y formato # 35 Costo de disposición final – Operador sitio de disposición final Información solicitada a través de la Resolución SSPD 20174000237705 del 05 de diciembre de 20171 y modificada por la Resolución SSPD No. 20184000018825 del 27 de febrero de 2018 y de respecto de la actividad de disposición final, con el fin de realizar el seguimiento a la actividad de disposición final que realiza el prestador.
 Finalmente, para todos los prestadores que hacen presencia en el área del PNNT:
 - Se expidió circular externa con las ccciones preventivas y contingentes para mantener la calidad y continuidad en la prestación de los servicios públicos esenciales de Acueducto, Alcantarillado y Aseo, en el marco de las medidas de emergencia nacional asociadas al COVID-19.
 - La SSPD habilitó un esquema de reporte temporal por medio de la expedición de 2 Resoluciones de información financiera y operativa para que los prestadores actualicen diariamente y ésta SSPD pueda hacer seguimiento a la implementación por parte de los prestadores de servicios públicos domiciliarios a las medidas que el Gobierno Nacional tomó en el marco del Decreto 417 de 2020. Adicionalmente, la SSPD habilitó el correo sspd_covid@superservicios.gov.co, para que los prestadores de servicios públicos se puedan comunicar a ésta Entidad frente a las observaciones y dificultades que enfrenten en el marco de la Emergencia y que afecten la prestación de los servicios públicos.</t>
  </si>
  <si>
    <t>El cumplimiento de las acciones mencionadas se puede verificar en la carpeta: “ Actividad 4B2_Requerimientos_SSPD”. Comunicaciones con radicado SSPD: 
 - Radicado SSPD No. 20204370000541 del 10 de febrero de 2020.
 - Radicados SSPD No. 20204370003551 y No. 20204370003561 del 30 de marzo de 2020. 
 - Control de Asistencia Mesa de Trabajo SSPD, fecha 05 de marzo de 2020.
 - Radicado SSPD No. 20204300494451 del 10 de junio 2020.
 - Radicado SSPD No. 20204350001951 del 25 de febrero de 2020 .
 - Radicado SSPD No. 20204300496151 del 10 de junio 2020.
 - Radicado SSPD No. 20204240012361 del 06 de junio de 2020.
 - Radicados SSPD No. 20204350000561 del 12 de febrero de 2020 y No. 20204350005231 del 22 de abril de 2020.
 - Radicado SSPD No. 20204370000711 del 11 de febrero de 2020.
 - Radicado SSPD No. 20204300494891 del 10 de junio 2020.
 - Circular Externa 20201000000114 del 26 de marzo de 2020.
 - Resolución SSPD 20201000009825 del 26 de marzo de 2020 y modificada por la Resolución SSPD 20201000010215 del 03 de abril de 2020.
 -Radicado SSPD No. 20204360001271 del 3 de marzo de 2020
 -Radicado SSPD No. 20204300493181 de 10 de junio de 2020.
 -Radicado SSPD No. 20204360001451 del 05 de marzo de 2020
 -Radicado SSPD No. 20204300489121 de 10 de junio de 2020
 -Radicado SSPD No. 20204020025541 07 de abril de 2020
- Radicado SSPD No. 20204020017721 del 01 de abril de 2020
 Informe con detalle de los requerimientos: Radicado SSPD No. 20204350011501 del 23 de julio de 2020 (Se remite por correo certificado, junto con los soportes)</t>
  </si>
  <si>
    <t>Se han destinado recursos para la contratación por prestación de servicios de profesionales para apoyar desde el componente técnico y jurídico las actividades derivadas de los procesos de inspección, vigilancia y control, de los prestadores del servicio público de aseo.</t>
  </si>
  <si>
    <r>
      <rPr>
        <b/>
        <sz val="11"/>
        <rFont val="Arial Narrow"/>
        <family val="2"/>
      </rPr>
      <t>Actividad:</t>
    </r>
    <r>
      <rPr>
        <sz val="11"/>
        <rFont val="Arial Narrow"/>
        <family val="2"/>
      </rPr>
      <t xml:space="preserve"> Realizar acciones de control a las que haya lugar, por hallazgos encontrados en el segundo semestre de 2017 y el año 2018, que den cuenta de presuntos incumplimientos normativos en la prestación del servicio público de aseo por parte de las empresas de la región.
</t>
    </r>
    <r>
      <rPr>
        <b/>
        <sz val="11"/>
        <rFont val="Arial Narrow"/>
        <family val="2"/>
      </rPr>
      <t>Producto:</t>
    </r>
    <r>
      <rPr>
        <sz val="11"/>
        <rFont val="Arial Narrow"/>
        <family val="2"/>
      </rPr>
      <t xml:space="preserve"> Solicitudes de investigación y/o programas de gestión.
</t>
    </r>
  </si>
  <si>
    <r>
      <rPr>
        <b/>
        <sz val="11"/>
        <rFont val="Arial Narrow"/>
        <family val="2"/>
      </rPr>
      <t>Actividad:</t>
    </r>
    <r>
      <rPr>
        <sz val="11"/>
        <rFont val="Arial Narrow"/>
        <family val="2"/>
      </rPr>
      <t xml:space="preserve"> Realizar acciones de control a las que haya lugar, por hallazgos encontrados en el segundo semestre de 2017 y el año 2018, que den cuenta de presuntos incumplimientos normativos en la prestación del servicio público de aseo por parte de las empresas de la región.
</t>
    </r>
    <r>
      <rPr>
        <b/>
        <sz val="11"/>
        <rFont val="Arial Narrow"/>
        <family val="2"/>
      </rPr>
      <t>Producto:</t>
    </r>
    <r>
      <rPr>
        <sz val="11"/>
        <rFont val="Arial Narrow"/>
        <family val="2"/>
      </rPr>
      <t xml:space="preserve"> Solicitudes de investigación y/o programas de gestión.
</t>
    </r>
  </si>
  <si>
    <t>A seguir se indican las acciones de control realizados a los prestadores del servicio público de aseo que prestan en los municipios del área del PNNT:
 DIBULLA:
 - El 2 de junio se solicitó a la Dirección de Investigaciones de Acueducto, Alcantarillado y Aseo de la SSPD evaluación de méritos para apertura de una investigación al prestador EMPRESA DE ACUEDUCTO ALCANTARILLADO Y ASEO DEL MUNICIPIO DE DIBULLA S.A. E.S.P. en concordancia a que la visita de inspección a la empresa en el mes de abril de 2019, con el fin de verificar la prestación de las diferentes actividades desarrolladas por el prestador. En dicha oportunidad se evidenciaron falencias en la operación de la empresa, que redunda en una afectación en la prestación del servicio público de aseo, a los usuarios de Dibulla – Guajira.
 - Se presentó prueba de oficio ante la Dirección de Investigaciones de Acueducto, Alcantarillado y Aseo de la SSPD en relación al “Auto No. 20204400001666 del 16/06/2020 por el cual se decreta la práctica de una prueba de oficio”, respecto a la EMPRESA DE ACUEDUCTO, ALCANTARILLADO Y ASEO DEL MUNICIPIO DE DIBULLA S.A E.S.P. y relacionada con la prueba: “(…)sí para el 14 y 15 de septiembre de 2017 la EMPRESA DE ACUEDUCTO, ALCANTARILLADO Y ASEO DEL MUNICIPIO DE DIBULLA S.A E.S.P. estaba desarrollando la actividad de disposición final en el botadero a cielo abierto “Loma del Diablo”.</t>
  </si>
  <si>
    <t>El cumplimiento de las acciones mencionadas se puede verificar en la carpeta: “Actividad 4B3_Control_SSPD”. Comunicaciones con radicado SSPD:
 - Radicado SSPD No. 20204350000493 del 01 de junio de 2020.
 - Radicado SSPD No. 20204350000613 del 23 de junio de 2020.
 - Auto No. 20204400001666 del 16 de junio de 2020.
 Informe con detalle de las actividades de control: Radicado SSPD No. 20204350011501 del 23 de julio de 2020 (Se remite por correo certificado, junto con los soportes)</t>
  </si>
  <si>
    <r>
      <rPr>
        <b/>
        <sz val="11"/>
        <rFont val="Arial Narrow"/>
        <family val="2"/>
      </rPr>
      <t xml:space="preserve">Actividad: </t>
    </r>
    <r>
      <rPr>
        <sz val="11"/>
        <rFont val="Arial Narrow"/>
        <family val="2"/>
      </rPr>
      <t xml:space="preserve">Participar en la elaboración de políticas nacionales y sectoriales a las cuales sea invitada la Superservicios.
</t>
    </r>
    <r>
      <rPr>
        <b/>
        <sz val="11"/>
        <rFont val="Arial Narrow"/>
        <family val="2"/>
      </rPr>
      <t xml:space="preserve">Producto: </t>
    </r>
    <r>
      <rPr>
        <sz val="11"/>
        <rFont val="Arial Narrow"/>
        <family val="2"/>
      </rPr>
      <t>Planes, programas y/o políticas públicas integradas interinstitucionalmente.</t>
    </r>
  </si>
  <si>
    <r>
      <rPr>
        <b/>
        <sz val="11"/>
        <rFont val="Arial Narrow"/>
        <family val="2"/>
      </rPr>
      <t xml:space="preserve">Actividad: </t>
    </r>
    <r>
      <rPr>
        <sz val="11"/>
        <rFont val="Arial Narrow"/>
        <family val="2"/>
      </rPr>
      <t xml:space="preserve">Participar en la elaboración de políticas nacionales y sectoriales a las cuales sea invitada la Superservicios.
</t>
    </r>
    <r>
      <rPr>
        <b/>
        <sz val="11"/>
        <rFont val="Arial Narrow"/>
        <family val="2"/>
      </rPr>
      <t xml:space="preserve">Producto: </t>
    </r>
    <r>
      <rPr>
        <sz val="11"/>
        <rFont val="Arial Narrow"/>
        <family val="2"/>
      </rPr>
      <t>Planes, programas y/o políticas públicas integradas interinstitucionalmente.</t>
    </r>
  </si>
  <si>
    <t>Teniendo en cuenta que las competencias de la Superintendencia de Servicios Públicos Domiciliarios establecidas por el artículo 79 de la Ley 142 de 1994 modificado por el art. 13 de la Ley 689 de 2001, adicionado por el art. 96, Ley 1151 de 2007 corresponden a las acciones de inspección, vigilancia y control a las personas prestadoras de servicios públicos y aquellas que, en general, realicen actividades que las haga sujeto de aplicación de la misma Ley, dentro de las cuales no se encuentra el desarrollo de políticas, esta Superintendencia se encuentra presta a la participación de la elaboración de políticas nacionales y sectoriales a las cuales sea invitada. Sin embargo, cabe aclarar que para el periodo de reporte no fué invitada a ninguna mesa de trabajo sobre ésta temática y en la última mesa jurídica desarrollada el 06 de marzo de 2020 por parte de la Unidad de Parques Nacionales en la que la SSPD tuvo participación, se discutió el tema para aclarar las competencias de las entidades frente a esta acción.</t>
  </si>
  <si>
    <t>Durante el periodo del reporte la SSPD no ha sido invitada por parte de la Coordinación del Cumplimiento Sentencia T-606 2015 de Parques Nacionales Naturales de Colombia para la elaboración de políticas nacionales y sectoriales en el marco del Plan Maestro del PNNT.</t>
  </si>
  <si>
    <t>No ha sido invitada a ninguna mesa, pero la Enitdad cuenta con la destinación de recursos para la contratación por prestación de servicios de profesionales para apoyar desde el componente técnico y jurídico las actividades derivadas de los procesos de inspección, vigilancia y control, de los prestadores del servicio público de aseo.</t>
  </si>
  <si>
    <t>Actividades de investigación básica a través de trabajos de grado y tesis de posgrado que pretenden determinar cómo la dieta del pez león influye sobre su fecundidad y éxito reproductivo. Incluye el área de Santa Marta y el PNNT.</t>
  </si>
  <si>
    <t>Tesis de doctorado en desarrollo en Biología Marina de la Universidad Nacional en desarrollo: “Influencia del potencial reproductivo en el éxito de la invasión del pez león (Pterois volitans) en el Caribe” (proyecto en el Anexo 1 del informe 2018). Avance: publicación: Bustos-Montes, D.M. et al. 2020. Growth parameters of the  invasive lionfish (Pterois volitans) in the Colombian Caribbean. Regional Studies in Marine Science 38, 101362: 1-9. (Anexo 1: pdf publicación)</t>
  </si>
  <si>
    <t>$ 22.454.736</t>
  </si>
  <si>
    <t>Actividades Investigación básica a través de trabajos de grado, tesis de posgrado y proyectos de investigación en temas relacionados con el estado de los ecosistemas,comunidades y poblaciones de organismos marinos, y opciones de restauración.</t>
  </si>
  <si>
    <t>Publicación aceptada: Daza-Guerra, C.A., A.M. Osorno-Arango, M.C. Gómez-Cubillos y S. Zea. Aceptado (2020). Efecto de la herbivoría de Cittarium pica (Gastropoda: Tegulidae) y la estacionalidad climática en el ensamblaje algal del litoral rocoso de Bonito Gordo (Parque Nacional Natural Tayrona), Caribe colombiano. Revista Mexicana de Biodiversidad. (Anexo 2: manuscrito aceptado)</t>
  </si>
  <si>
    <t>Entre las tareas de una propuesta de investigación sometida en Alianza interinstitucional para obtener fondos de Regalías, y que se presenta abajo en la Acción 9A4, se evaluará el estado de los ecosistemas arrecifales del PNNT y la influencia de factores naturales y de origen antropogénico, y tendrá un componente de restauración coralina mediante trasplante de corales juveniles del litoral rocoso (donde no perduran) a los arrecifes de profundidad media.</t>
  </si>
  <si>
    <t>n/a</t>
  </si>
  <si>
    <t>Alianza de grupos de investigación de la Universidad Nacional de Colombia, Universidad del Magdalena e INVEMAR, con Parques Nacionales, financiada con capital semilla de la Universidad Nacional, para formular una propuesta de investigación para aportar conocimiento para la protección y conservación de la biodiversidad de las formaciones coralinas del área de Santa Marta y el Parque Nacional Natural Tayrona.</t>
  </si>
  <si>
    <t>Propuesta de investigación (que se formuló en el marco del proyecto capital semilla): “Efectos oceanográficos y antropogénicos sobre el estado de las formaciones coralinas del área de Santa Marta y el Parque Nacional Natural Tayrona-PNNT, Caribe Colombiano, en un contexto de variabilidad climática”, formulada y sometida en el marco de la CONVOCATORIA COLCIENCIAS  006-2019 DE PROYECTOS ELEGIBLES DE INVESTIGACIÓN Y DESARROLLO – SISTEMA GENERAL DE REGALÍAS - FONDO DE CTI. La propuesta salió como Elegible en tercer lugar, y en el momento se encuentra en la etapa de ajuste al Modelo General Ajustado - MGA de Planeación Nacional (Anexo 5: listado proyectos elegibles)</t>
  </si>
  <si>
    <t>$ 10.141.728</t>
  </si>
  <si>
    <t xml:space="preserve">Una de las tareas de investigación la propuesta de investigación de regalías sometida en Alianza interinstitucional mencionado en la Acción 9A4 tiene que ver con evaluación de microplásticos en organismos arrecifales del PNNT. </t>
  </si>
  <si>
    <t>Propuesta de investigación presentada en la Acción 9A4</t>
  </si>
  <si>
    <t>Investigación básica mediante tesis de posgrado del contenido y el efecto del contaminante tributilo de estaño (usado en las pinturas anti-incrustantes de cascos de embarcaciones) cerca y lejos de áreas portuarias sobre el cambio de sexo (fenómeno Imposex, en el que las hembras desarrollan órganos masculinos) y en la morfología de las conchas en caracoles del litoral rocoso.</t>
  </si>
  <si>
    <t>Tesis de doctorado: “IMPOSEX PARA EL DIAGNÓSTICO DE LA CONTAMINACIÓN POR COMPUESTOS ORGANICOS DE ESTAÑO EN LA COSTA DEL CARIBE COLOMBIANO”. Tesis aprobada (Anexo 6: tesis de doctorado)</t>
  </si>
  <si>
    <t>$ 8.985.792</t>
  </si>
  <si>
    <t>En una de las tareas de investigación de la propuesta sometida a regalías en Alianza interinstitucional mencionada en la Acción 9A4  se evaluará la presencia de contaminantes como metales pesados en los sedimentos y organismos del arrecife del PNNT.</t>
  </si>
  <si>
    <t>Propuesta de investigación presentada en la Acción 9A4.</t>
  </si>
  <si>
    <t>Publicación aceptada: Daza-Guerra, C.A., A.M. Osorno-Arango, M.C. Gómez-Cubillos y S. Zea. Aceptado (2020). Efecto de la herbivoría de Cittarium pica (Gastropoda: Tegulidae) y la estacionalidad climática en el ensamblaje algal del litoral rocoso de Bonito Gordo (Parque Nacional Natural Tayrona), Caribe colombiano. Revista Mexicana de Biodiversidad. (Anexo 2: manuscrito aceptado)
Entre las tareas de una propuesta de investigación sometida en Alianza interinstitucional para obtener fondos de Regalías, y que se presenta abajo en la Acción 9A4, se evaluará el estado de los ecosistemas arrecifales del PNNT y la influencia de factores naturales y de origen antropogénico, y tendrá un componente de restauración coralina mediante trasplante de corales juveniles del litoral rocoso (donde no perduran) a los arrecifes de profundidad media.</t>
  </si>
  <si>
    <t>Implementar acciones de restauración de ecosistemas marino-costeros</t>
  </si>
  <si>
    <t xml:space="preserve">Convocar a mesa de trabajo para generar insumos técnicos y jurídicos para abordar el proceso de elaboración  de zona amortiguadora del PNN Tayrona 
Producto:
Informe Técnico (Mismo informe de 4A1)  </t>
  </si>
  <si>
    <t>El producto es el registro unico de vacunación RUV, expedido por el ICA y/o base de datos aportadas por FEDEGAN, archivos bases de datos de predios vacunados.</t>
  </si>
  <si>
    <t>Guias sanitarias de movilización interna  (GSMI) y/o badse de datos aportada por el SIGMA., forma 3.088.</t>
  </si>
  <si>
    <t xml:space="preserve">Es una actividad a demanda de los usuarios durante el primer semestre de 2020 el PSG expidio un total de 501 GSMI, las cuales amparon la movilización para bovinos, porcinos, ovinos y equinos hacia los diferentes destinos dependiendo de la especie productiva, hacia mataderos, predios. de las solicitudes 20 fueron anuladas a solicitud de los propietarios por diferentes causas, siendo el cambio de vehiculo a de mayor relevancia.                   </t>
  </si>
  <si>
    <t>En vegetales actas de visitas a predios  y formatos para vegetales 3-1033 para toma de muestras en campo, forma 3-752 para analisis diagnostico en laboratorios.</t>
  </si>
  <si>
    <t xml:space="preserve">Forma 3-631 o 3-691A/formato aplicación tuberculina informe mensual OIA </t>
  </si>
  <si>
    <t>Ejecución del POMCA SZH 1502, Ejecución del PORH</t>
  </si>
  <si>
    <r>
      <t>Actividad: Elaboración documento lineamientos. Producto: Un documento de  lineamientos técnicos para el seguimiento del componente atmosférico para los proyectos portuarios de competencia de ANLA. El documento se elaboraría durante el segundo año. Oct2020</t>
    </r>
    <r>
      <rPr>
        <sz val="11"/>
        <color theme="1"/>
        <rFont val="Calibri"/>
        <family val="2"/>
        <scheme val="minor"/>
      </rPr>
      <t/>
    </r>
  </si>
  <si>
    <r>
      <t xml:space="preserve">Implementar la política nacional relacionada con la sostenibilidad ambiental como eje fundamental para la toma de decisiones en el manejo del territorio.
</t>
    </r>
    <r>
      <rPr>
        <b/>
        <sz val="10"/>
        <color theme="1"/>
        <rFont val="Calibri"/>
        <family val="2"/>
        <scheme val="major"/>
      </rPr>
      <t/>
    </r>
  </si>
  <si>
    <r>
      <t>Implementar la política nacional relacionada con la sostenibilidad ambiental como eje fundamental para la toma de decisiones en el manejo del territorio.</t>
    </r>
    <r>
      <rPr>
        <b/>
        <sz val="10"/>
        <color theme="1"/>
        <rFont val="Calibri"/>
        <family val="2"/>
        <scheme val="major"/>
      </rPr>
      <t/>
    </r>
  </si>
  <si>
    <t xml:space="preserve">
(Gestión de Herramienta de planificación necesaria para dar cumplimiento a la acción 1B5) – acciones:
Participación de la mesa técnica virtual que busca implementar los programas de educación ambiental en el
territorio, con el objetivo de contextualizar avances y necesidades identificadas desde el Grupo de EA de Corpoguajira para dar continuidad a la construcción de la Política de la Política de Educación Ambiental para el departamento de La
Guajira y se puedan lograr los propósitos esperados con la mayor pertinencia. Evento que contó con la participación del Ministerio de Ambiente y DesarrolloSostenible, Corpoguajira, Gobernación de La Guajira, Secretaría de Educación,Universidad de la Guajira y CIDEA Departamental.
En cumplimiento a los compromisos de la Sentencia T606/15, se incluyó en las metas del Plan de Acción 2020, impulsar la aprobación y adopción de la Política de Educación Ambiental en el departamento de LaGuajira 2019 – 2030, por la Honorable Asamblea y el Departamento, con el fin de contar con los instrumentos de planificación para implementar las acciones
contempladas en la sentencia por parte de este departamento.</t>
  </si>
  <si>
    <t xml:space="preserve">
La  ejecucion de las acciones enfocadas a los temas de agua potable y saneamiento basico en el Departamento de La Guajira han sido delegadas a un Administrador  Temporal Para el para el sector salud según CONPES No 3883 de 2017 - La entidad encargada de asumir todas las competencias en lo concerniente a agua  potable y saneamiento basico en el Departamento de la Guajira es el  Ministerio de Vivienda, Ciudad y Territorio (Articulo 6, Resolucion 0460 de  2017). Dicho Administrador Temporal goza de total Autonomia Administrativa y  Financiera para la ejecucion de las acciones del Plan Departamental de Aguas. Esta entidad reporta en el mes de septiembre 2020:
El municipio de Dibulla ha pasado a revisión prelimiar un anteproyecto para la adquisición de dos carros compactadores de aseo para aumentar la cobertura en los muinicipios costeros; el 23 de septiembre se le envió al secretario de planeación una lista de temas complementarios que debe abordar antes de radicar el proyecto en el MVCT para su viabilización. El PDA tiene previsto financiar la compra de estos vehículos.</t>
  </si>
  <si>
    <t xml:space="preserve">
  Compes
  3883 de 2017 - Resolucion 0460 de 2017 - Compes 3984 de 2020 - Resolucion
  0623 de 2020. Certificacion Plan Departamental de Aguas
Plan de Acción Municipal concertao con el Municipio de Dibulla y el PDA</t>
  </si>
  <si>
    <t>La  ejecucion de las acciones enfocadas a los temas de agua potable y saneamiento basico en el Departamento de La Guajira han sido delegadas a un Administrador  Temporal Para el para el sector salud según CONPES No 3883 de 2017 - La entidad encargada de asumir todas las competencias en lo concerniente a agua  potable y saneamiento basico en el Departamento de la Guajira es el  Ministerio de Vivienda, Ciudad y Territorio (Articulo 6, Resolucion 0460 de  2017). Dicho Administrador Temporal goza de total Autonomia Administrativa y  Financiera para la ejecucion de las acciones del Plan Departamental de Aguas. Esta entidad reporta en el mes de septiembre 2020:  
En el marco de concertación de proyectos del componente ambiental se promoverá la elaboración y/o actualización de los Planes de uso Eficiente y Ahorro del Agua PUEAA de la cabecera municipal y de los centros nucleados de los corregimientos. Se ha señalado en la mesas de trabajo al municipio que soliciten formalmente el apoyo al PDA para cumplimiento de estos mínimos ambientales, para llevarlos a la mesa de concertación del nuevo Plan de Gestión Ambiental a realizar con Corpoguajira para cumplimiento de lo dispuesto en el Decreto 1425 de 2019. Se espera tener articulado este Plan en el mes de Octubre 2020.</t>
  </si>
  <si>
    <t xml:space="preserve">
  Conpes
  3883 de 2017 - Resolucion 0460 de 2017 - Compes 3984 de 2020 - Resolucion
  0623 de 2020. Certificacion Plan Departamental de Aguas
Decreto 1425 de 2019
</t>
  </si>
  <si>
    <t xml:space="preserve">
La  ejecucion de las acciones enfocadas a los temas de agua potable y saneamiento basico en el Departamento de La Guajira han sido delegadas a un Administrador  Temporal Para el para el sector salud según CONPES No 3883 de 2017 - La entidad encargada de asumir todas las competencias en lo concerniente a agua  potable y saneamiento basico en el Departamento de la Guajira es el  Ministerio de Vivienda, Ciudad y Territorio (Articulo 6, Resolucion 0460 de  2017). Dicho Administrador Temporal goza de total Autonomia Administrativa y  Financiera para la ejecucion de las acciones del Plan Departamental de Aguas. Esta entidad reporta en el mes de septiembre 2020:  
El municipio de Dibulla ha sido declarado como municipio PDET por lo cual ahora tiene acceso a recursos del OCAD PAZ por lo cual el municipio actualmente está estructurando todos los proyectos prioritarios para superar los problemas de vertimientos sin tratamiento.</t>
  </si>
  <si>
    <t xml:space="preserve">
  Compes
  3883 de 2017 - Resolucion 0460 de 2017 - Compes 3984 de 2020 - Resolucion
  0623 de 2020. Certificacion Plan Departamental de Aguas
Mapa de municipios PDET</t>
  </si>
  <si>
    <t>La  ejecucion de las acciones enfocadas a los temas de agua potable y saneamiento basico en el Departamento de La Guajira han sido delegadas a un Administrador  Temporal Para el para el sector salud según CONPES No 3883 de 2017 - La entidad encargada de asumir todas las competencias en lo concerniente a agua  potable y saneamiento basico en el Departamento de la Guajira es el  Ministerio de Vivienda, Ciudad y Territorio (Articulo 6, Resolucion 0460 de  2017). Dicho Administrador Temporal goza de total Autonomia Administrativa y  Financiera para la ejecucion de las acciones del Plan Departamental de Aguas. Esta entidad reporta en septiembre 2020:  
En la acción 1C5 se mencionan los proyectos de Alcantarillado que actualmente se vienen estructurando y/o Formulando para el presente cuatrienio.
En Materia de Aseo el municipio está estructurando el siguiente proyecto para optimizar la recolección y adecuada disposición de residuos sólidos en el municipio de Dibulla:
1. Mejoramiento de la prestación del servicio de aseo en el municipio (adquisición de dos (2) camiones compactadores de residuos solidos de 17 yardas cubicas) de Dibulla, departamento de La Guajira.
El PDA ya viene gestionando recursos para este proyecto a realizarse en la vigencia 2021.</t>
  </si>
  <si>
    <t xml:space="preserve">
  Compes
  3883 de 2017 - Resolucion 0460 de 2017 - Compes 3984 de 2020 - Resolucion
  0623 de 2020. Certificacion Plan Departamental de Aguas
Plan de Acción Municipal articulado con el municipio de Dibulla.</t>
  </si>
  <si>
    <t xml:space="preserve">
La  ejecucion de las acciones enfocadas a los temas de agua potable y saneamiento basico en el Departamento de La Guajira han sido delegadas a un Administrador  Temporal Para el para el sector salud según CONPES No 3883 de 2017 - La entidad encargada de asumir todas las competencias en lo concerniente a agua  potable y saneamiento basico en el Departamento de la Guajira es el  Ministerio de Vivienda, Ciudad y Territorio (Articulo 6, Resolucion 0460 de  2017). Dicho Administrador Temporal goza de total Autonomia Administrativa y  Financiera para la ejecucion de las acciones del Plan Departamental de Aguas. Esta entidad reporta en el mes de septiembre 2020:  
Se reitera que se tiene proyectado para las vigencia 2020-2021  la contratación de la consultoría mediante la cual se elabore el Plan Maestro de Acueducto y Alcantarillado del municipio de Dibulla, ya que actualmente no cuentan con estos instrumentos. Se están gestionando recursos para adelantar esta consultoría. Se hará énfasis durante la ejecución de esta consultoría en el tema de evaluación de efectos de la contaminación y la definición de proyectos de restauración una vez se construyan los sistemas de tratamiento de Aguas residuales.</t>
  </si>
  <si>
    <t xml:space="preserve">
  Compes
  3883 de 2017 - Resolucion 0460 de 2017 - Compes 3984 de 2020 - Resolucion
  0623 de 2020. Certificacion Plan Departamental de Aguas
Plan de Acción Municipal articulado con el municipio de Dibulla.
Decreto 1425 de 2019</t>
  </si>
  <si>
    <t xml:space="preserve">
La  ejecucion de las acciones enfocadas a los temas de agua potable y saneamiento basico en el Departamento de La Guajira han sido delegadas a un Administrador  Temporal Para el para el sector salud según CONPES No 3883 de 2017 - La entidad encargada de asumir todas las competencias en lo concerniente a agua  potable y saneamiento basico en el Departamento de la Guajira es el  Ministerio de Vivienda, Ciudad y Territorio (Articulo 6, Resolucion 0460 de  2017). Dicho Administrador Temporal goza de total Autonomia Administrativa y  Financiera para la ejecucion de las acciones del Plan Departamental de Aguas. Esta entidad reporta en septiembre 2020:  
Se  tiene proyectado para las vigencia 2020-2021  la contratación de la consultoría mediante la cual se elabore el Plan Maestro de Acueducto y Alcantarillado del municipio de Dibulla, ya que actualmente no cuentan con estos instrumentos. Se están gestionando recursos para adelantar esta consultoría. Se hará énfasis durante la ejecución de esta consultoría en el tema de evaluación y concepción de proyectos de sistemas pluviales que prevengan la saturación y colapso de sistemas de manejo de aguas residuales.</t>
  </si>
  <si>
    <t xml:space="preserve">
  Compes
  3883 de 2017 - Resolucion 0460 de 2017 - Compes 3984 de 2020 - Resolucion
  0623 de 2020. Certificacion Plan Departamental de Aguas
Plan de Acción Municipal articulado con el municipio de Dibulla.
</t>
  </si>
  <si>
    <t xml:space="preserve">
La  ejecucion de las acciones enfocadas a los temas de agua potable y saneamiento basico en el Departamento de La Guajira han sido delegadas a un Administrador  Temporal Para el para el sector salud según CONPES No 3883 de 2017 - La entidad encargada de asumir todas las competencias en lo concerniente a agua  potable y saneamiento basico en el Departamento de la Guajira es el  Ministerio de Vivienda, Ciudad y Territorio (Articulo 6, Resolucion 0460 de  2017). Dicho Administrador Temporal goza de total Autonomia Administrativa y  Financiera para la ejecucion de las acciones del Plan Departamental de Aguas. Esta entidad reporta en septiembre 2020:  
Se  tiene proyectado para las vigencia 2020-2021  la contratación de la consultoría mediante la cual se elabore el Plan Maestro de Acueducto y Alcantarillado del municipio de Dibulla, ya que actualmente no cuentan con estos instrumentos de planificación. Se continuan gestionando recursos para adelantar esta consultoría.
De otra parte, en el marco de las asunción temporal de competencias del sector de Agua Potable y Saneamiento Básico en el departamento de La Guajira, adoptada mediante CONPES 3883 del 21 de febrero de 2017 y CONPES 3984 del 20 de febrero de 2020, la Administración Temporal ha venido participando de las mesas PDET, donde adquirió el compromiso de realizar levantamientos de la zona rural de los 3 municipios clasificados como tal en el departamento.  Producto de este compromiso se realizó con el equipo técnico, los levantamientos de información utilizando la herramienta SIASAR - Sistema de Agua y Saneamiento Rural - para la inclusión a la línea base de información rural con el propósito de dirigir, a futuro, recursos para procesos de pre inversión e inversión en estas comunidades. Anexo encuentran el listado con información básica de los sistemas y localidades.
Adicionalmente, se contrato una consultoría que tiene por objeto "Contratar los servicios de consultoría especializada para el diagnóstico integral sectorial para zona rural dispersa y formulación de estrategia de aseguramiento de la prestación de los servicios", y que dentro de su alcance incluye la población indígena perteneciente al Resguardo Kogui-Malayo-Arhuaco. Se ha venido realizando acercamientos con el resguardo a través del Director Administrativo, el señor Mauricio Blanco, con el objetivo de lograr el acompañamiento y guía hasta las comunidades para realizar los levantamientos.</t>
  </si>
  <si>
    <t xml:space="preserve">
  Compes
  3883 de 2017 - Resolucion 0460 de 2017 - Compes 3984 de 2020 - Resolucion
  0623 de 2020. Certificacion Plan Departamental de Aguas
1. Plan de Acción Municipal articulado con el municipio de Dibulla.
2, Información Localidades Dibulla SIASAR</t>
  </si>
  <si>
    <t xml:space="preserve">
La  ejecucion de las acciones enfocadas a los temas de agua potable y saneamiento basico en el Departamento de La Guajira han sido delegadas a un Administrador  Temporal Para el para el sector salud según CONPES No 3883 de 2017 - La entidad encargada de asumir todas las competencias en lo concerniente a agua  potable y saneamiento basico en el Departamento de la Guajira es el  Ministerio de Vivienda, Ciudad y Territorio (Articulo 6, Resolucion 0460 de  2017). Dicho Administrador Temporal goza de total Autonomia Administrativa y  Financiera para la ejecucion de las acciones del Plan Departamental de Aguas. Esta entidad reporta en septiembre 2020:  
En cumplimiento del Decreto 1425 de 2019 se articuló y firmó el Plan de Acción Municipal PAM 2020-2023 con el municipio de Dibulla, donde se ha coordinado que el municipio adelantará la ingeniería para el desarrollo de los siguientes proyectos relacionados con la problemática mencionada:
1. Optimización del sistema de Alcantarillado del  corregimiento de Palomino, Incluye sistema tratamiento de aguas residuales. El municipio señala que el diseño ya esta terminado en un 100% y fue radicado en el OCAD PAZ para su financiación.
.
2. Optimización  de sistema de lagunar (lagunas de oxidación y bombeo)  de la cabecera municipal, municipio de Dibulla departamento de La Guajira. El municipio ha reportado que ya tiene unos diseños de un sistema lagunar para optimizar el existente, actualmente están revisando el tema de adquisición y legalización de predios para realizar los ajustes finales al diseño.
3. Optimización  de sistema de lagunar (lagunas de oxidación)  del corregimiento de La Punta de los Remedios, municipio de Dibulla departamento de La Guajira. El municipio señala que ya terminó el diseño y actualmente está haciendo la formulación del proyecto para radicarlo ante el OCAD PAZ.
4. Optimización del sistema de Alcantarillado del  corregimiento de Rio Ancho, Incluye sistema tratamiento de aguas residuales. El municipio señala que tiene un avance del 80% en los diseños, pero que están revisando el tema con Corpoguajira de la EBAR que está cerca al rio para una posible modificación.
5. Construcción de sistema de lagunar (lagunas de oxidación) y emisario final, para el tratamiento de aguas residuales  del corregimiento de Las Flores, municipio de Dibulla departamento de La Guajira. El municipio señala que ya tiene los diseños pero que no se pudo avanzar en el tema de legalización del predio inicialmente previsto, por inconvenientes con las bananeras, pero que ya estan buscando otro predio para legalizarlo y ajustar el diseño en lo pertinente.
6. Optimización  de sistema de tratamiento de Aguas residuales  (PTAR) y redes de alcantarillado y construcción de lagunas de la corregimiento de Mingueo municipio de Dibulla departamento de La Guajira. El municipio señala que esta gestionando la terminación del contrato de la PTAR el cual quedó suspendido con un avance del 90%. También está legalizando el lote donde se está construyendo la obra.
7. Optimización del sistema de Alcantarillado del  corregimiento de Campana, Incluye sistema tratamiento de aguas residuales. El municipio señala que el diseño fue terminado y que tienen prevista una reunión técnica con Corpoguajira para revisar este proyecto.
8. Construcción  de trescientas (300)  unidades de baterías sanitarias  en la zona rural del municipio  de Dibulla, departamento de La Guajira. Este proyecto ya fue estructurado y en proceso de radicación próxima al OCAD PAZ.
Por la declaratoria de este municipio como municipio PDET se tiene proyectada la solicitud de recursos al OCAD PAZ para las obras de todos los corregimientos y del área rural. La parte urbana será gestionada por el PDA.</t>
  </si>
  <si>
    <t xml:space="preserve">
La  ejecucion de las acciones enfocadas a los temas de agua potable y saneamiento basico en el Departamento de La Guajira han sido delegadas a un Administrador  Temporal Para el para el sector salud según CONPES No 3883 de 2017 - La entidad encargada de asumir todas las competencias en lo concerniente a agua  potable y saneamiento basico en el Departamento de la Guajira es el  Ministerio de Vivienda, Ciudad y Territorio (Articulo 6, Resolucion 0460 de  2017). Dicho Administrador Temporal goza de total Autonomia Administrativa y  Financiera para la ejecucion de las acciones del Plan Departamental de Aguas. Esta entidad reporta en septiembre 2020:  
Corpoguajira aprobó el PSMV del corregimiento de Palomino; están en proceso los de la Cabecera municipal, Rio ancho, Campana, Las Flores, La punta de los Remedios y Mingueo.
En el marco de la estructuración de proyectos de optimización de los sistemas de alcantarillado el municipio viene adelantando los PSMV respectivos. El PDA les ha señalado que les prestará apoyo financiero en los temas de cumplimiento de mínimos ambientales si así lo requiere el municipio.</t>
  </si>
  <si>
    <t xml:space="preserve">
La  ejecucion de las acciones enfocadas a los temas de agua potable y saneamiento basico en el Departamento de La Guajira han sido delegadas a un Administrador  Temporal Para el para el sector salud según CONPES No 3883 de 2017 - La entidad encargada de asumir todas las competencias en lo concerniente a agua  potable y saneamiento basico en el Departamento de la Guajira es el  Ministerio de Vivienda, Ciudad y Territorio (Articulo 6, Resolucion 0460 de  2017). Dicho Administrador Temporal goza de total Autonomia Administrativa y  Financiera para la ejecucion de las acciones del Plan Departamental de Aguas. Esta entidad reporta en septiembre 2020:  
Actualmente se adelanta el proyecto de optimización de la Bocatoma del acueducto regional de la Cabecera municipal y de los corregimientos de Campana, Las Flores y La Punta de los Remedios con un avance actual del 70% financiados con recursos de OCAD Departamental.
Además de los proyectos de Alcantarillado mencionados en el punto 1C5, el municipio incluyo en el PAM, los siguientes proyectos de acueducto:
1. Optimización hidráulica del sistema de acueducto de la cabecera municipal de Dibulla, para el cual el PDA viene adelantando el contrato 006-2019 para realizar el diseño y viabilización del proyecto.
2. Rehabilitación y optimización de los componentes de captación, aducción y línea de conducción del sistema de acueducto de Mingueo, municipio de Dibulla departamento de La Guajira.
3. Construcción de diez (10) micro acueductos, con agua subterránea , planta, tanque elevado y distribución en comunidades  del municipio de Dibulla, departamento de La Guajira.
4.Construcción del plan de respaldo del acueducto del Corregimiento de Palomino , municipio de Dibulla departamento de la Guajira.
5.Construcción del plan de respaldo del acueducto del Corregimiento de Mingueo, municipio de Dibulla departamento de la Guajira.
En el marco de la estructuración de proyectos de optimización de los sistemas de acueducto el municipio deberá adelantar los diseños respectivos a excepción de los de la cabecera, los cuales ya lo adelanta el PDA. El municipio por ser un municipio PDET solicitará los recursos para ejecución de proyectos del sector rural  al OCAD PAZ, para los de la cabecera municipal los gestionará el PDA de La Guajira.</t>
  </si>
  <si>
    <t xml:space="preserve">
La  ejecucion de las acciones enfocadas a los temas de agua potable y saneamiento basico en el Departamento de La Guajira han sido delegadas a un Administrador  Temporal Para el para el sector salud según CONPES No 3883 de 2017 - La entidad encargada de asumir todas las competencias en lo concerniente a agua  potable y saneamiento basico en el Departamento de la Guajira es el  Ministerio de Vivienda, Ciudad y Territorio (Articulo 6, Resolucion 0460 de  2017). Dicho Administrador Temporal goza de total Autonomia Administrativa y  Financiera para la ejecucion de las acciones del Plan Departamental de Aguas. Esta entidad reporta en septiembre 2020:  
En el Plan de Acción Sectorial del Municipio del período 2020-2023 quedaron incluidos proyectos mencionados en los numerales 1C5 y 1C8 los cuales generarán respuestas  al control del tema de aguas servidas de las poblaciones costeras de este muniicpio. Adicionalmente se reitera que también quedó incluida la ejecución de los Planes Maestros para identificar otras posibles necesidades en el municipio.</t>
  </si>
  <si>
    <t>En cumplimiento de la sentencia, se incluyeron en el nuevo Plan de Desarrollo Departamental 2020-
2023 "Unidos por el cambio", acciones más específicas para atender la gestión y manejo integral del recurso hídrico. Ver pág. 113 – 122 y 326</t>
  </si>
  <si>
    <t xml:space="preserve">Plan de Desarrollo Departamental 2020- 2023 "Unidos por el cambio", pág. 113 – 122 y 326
</t>
  </si>
  <si>
    <t>Para contribuir con esta acción, se incluyó en el nuevo Plan de Desarrollo Departamental 2020- 2023 "Unidos por el cambio", se incluyó el apoyo en la implementación y manejo de cuencas – PONCAS, como proyectos estratégicos.Ver pág. 326</t>
  </si>
  <si>
    <t>Plan de Desarrollo Departamental 2020- 2023 "Unidos por el cambio", Sector Ambiente, Desarrollo Sostenible y Riesgo, él fue articulado y avalado por la Corporación Autónoma regional de La Guajira – CORPOGUAJIRA</t>
  </si>
  <si>
    <t>Plan de Desarrollo Departamental 2020- 2023 "Unidos por el cambio", sector Comercio, Industria y Turismo, ver pág. 77 - 85</t>
  </si>
  <si>
    <t>Para contribuir con esta acción, se incluyó en el nuevo Plan de Desarrollo Departamental 2020- 2023 "Unidos por el cambio", se incluyó el apoyo en la implementación y manejo de cuencas – POMCAS, como proyectos estratégicos. Ver pág. 326</t>
  </si>
  <si>
    <t xml:space="preserve"> En el  marco del plan de accion del Programa Zoonosis de la Secretaria de salud  Dptal (Factores de Riesgo del Ambiente) se contempla la vigilancia y control  de especies invasoras tales como: Pez León y Caracol Gigante Africano, en  coordinacion con las intituciones o entidades que participal en el Consejo Tecnico Territorial de Zoonosis - Guajira.</t>
  </si>
  <si>
    <t>La  ejecucion de las acciones enfocadas a los temas de agua potable y saneamiento basico en el Departamento de La Guajira han sido delegadas a un Administrador  Temporal Para el para el sector salud según CONPES No 3883 de 2017 - La entidad encargada de asumir todas las competencias en lo concerniente a agua  potable y saneamiento basico en el Departamento de la Guajira es el  Ministerio de Vivienda, Ciudad y Territorio (Articulo 6, Resolucion 0460 de  2017). Dicho Administrador Temporal goza de total Autonomia Administrativa y  Financiera para la ejecucion de las acciones del Plan Departamental de Aguas. Esta entidad reporta en septiembre 2020:  
Este es un Componente Ambiental el cual debe desarrollarse en conjunto por las entidades ambientales y el PDA. Al respecto la entidad ha realizado jornadas de sensibilización sobre el manejo y uso eficiente del agua, tanto en la comunidad en general como en la población infantil. Al respecto anexamos como ejemplo los documentos repartidos y las pagina principal de la cartilla de ahorro y uso eficiente del agua.
En cumplimiento a lo dispuesto en el Decreto 1425 de 2019 que reglamenta los PDA, se incluirán acciones específicas en la línea de capacitación para efectuar campañas educativas para protección de rondas hídricas en el municipio de Dibulla. Se espera tener estructurado este Plan en el mes de octubre de 2020.</t>
  </si>
  <si>
    <t>En el nuevo Plan de Desarrollo Departamental 2020- 2023 "Unidos por el cambio", se incluyó acciones específicas sobre la gestión del Riesgo de Desastres. Ver pág. 123 – 128</t>
  </si>
  <si>
    <t>Gestiones para reactivar la ejecución del convenio 001 de 2017, celebrado entre la Gobernación
de La Guajira y La Universidad de La Guajira, donde se establece el desarrollo de un modelo de planificación ambiental en zonas costeras asociados a impactos antropogenicos por vertimientos y contaminación en centros poblados costeros del departamento de La Guajira dentro del proyecto de ciencia y tecnología.
Para el cumplimento de este objeto se consideran las siguientes actividades: 1)Mapas socioeconómicos y de calidad para identificación del potencial de las playas de acuerdo al uso. 2) caracterización del riesgo asociado a la presencia de residuos sólidos y vertimientos líquidos en la zona costera. 3) Estrategia de planeación para el manejo de vertimientos en zonas costeras. 4) Propuestas para la creación de un comité de alcaldes con influencia en la zona costera para unificar criterios, esfuerzos y políticas para el adecuado manejo de las
mismas</t>
  </si>
  <si>
    <t>Para el semestre de enero a junio de 2020, no hubo ejecución de proyectos ambientales, debido a la concertación, formulación y estructuración del Plan de Desarrollo Departamental 2020- 2023 "Unidos por el cambio", con el objetivo de definir una ruta para la inversión a realizar dentro de los próximos cuatro (4) años, el cual fue aprobado y adoptado por medio de la Ordenanza No.507 de 2020 y Resolución No, 022 de 10 de junio del presente año; por lo tanto, la gestión de futuros proyectos, comenzaran en el segundo semestre porque ya están definidos los programas y productos para cofinanciar suejecución</t>
  </si>
  <si>
    <t>Plan de Desarrollo Departamental 2020- 2023 "Unidos por el cambio", Sector
Ambiente, Desarrollo Sostenible y Riesgo, él fue articulado y avalado por la Corporación
Autónoma regional de La Guajira – CORPOGUAJIRA</t>
  </si>
  <si>
    <t>Gestiones para reactivar la ejecución del convenio 001 de 2017, celebrado entre la Gobernación
de La Guajira y La Universidad de La Guajira, donde se establece el desarrollo
de un modelo de planificación ambiental en zonas costeras asociados a impactos
antropogenicos por vertimientos y contaminación en centros poblados costeros
del departamento de La Guajira dentro del proyecto de ciencia y tecnología.
Para el cumplimento de este objeto se consideran las siguientes actividades: 1)
Mapas socioeconómicos y de calidad para identificación del potencial de las
playas de acuerdo al uso. 2) caracterización del riesgo asociado a la presencia
de residuos sólidos y vertimientos líquidos en la zona costera. 3) Estrategia
de planeación para el manejo de vertimientos en zonas costeras. 4) Propuestas
para la creación de un comité de alcaldes con influencia en la zona costera
para unificar criterios, esfuerzos y políticas para el adecuado manejo de las
mismas</t>
  </si>
  <si>
    <t>Anexo 1_3A7_ Radicado IDEAM Nº 20201020000911, de reiteración de modificaciones a la matriz de acividades para ajustar responsables y activiaddes.
Drive: https://drive.google.com/drive/u/4/folders/1WtNMojSHdn9pxm_fXnFxnu9b7CEF2zuj</t>
  </si>
  <si>
    <t>Fotos y reuniones de reuiones de elaboracion y formulacion.
https://www.facebook.com/photo?fbid=303269660804759&amp;set=pcb.303270327471359</t>
  </si>
  <si>
    <t>POMCAS, BOSQUE SECO TROPICAL, entre otros (para consulta estan en Corpoguajira)- Resolucion 012 del 25 febrero de 2020 https://drive.google.com/file/d/1iPX8qrhWyT29uE24IH3gHqOf4ELqo5Sk/view?usp=sharing</t>
  </si>
  <si>
    <t>El POT dentro de sus estructura de usos define los ecosistema estratégicos para la autonomia y seguridad alimentaria, los cuales estan asociados con las actividades agrícolas dentro de Distrito. Se definieron de la siguiente forma:
 1. Las coberturas del ámbito occidental de la Sierra fueron definidas en los POMCAS de los ríos Piedras, Manzanares y Gaira.
 2. Las áreas fuera de los ámbitos de los POMCAS y que son la cara Norte de la Sierra fueron definidos a traves de metologías Corine Landcover y construcción de cartografía con los campesinos.
 La norma contenida en el POT se basa los conceptos de economia de bienes comunes, en donde la base del desarrollo son la conservación mediambiental, reconocido este como el bien común que contribuimos a mantener, pero a la vez aprochando de manera racional los servicios ecosistemicos que nos brindan. Es por ellos que en el trabajo del POT con los campesinos hablamos de la necesidad de generar una agricultura responsable con el territorio en el que vivimos, buscando que cada acción individual en la forma en la que ocupamos el territorio contribuya a la conservación: la materialización de esto en el POT es la clasificación del suelo rural en tratamientos rurales ambientales: protección, conservación, restauración, uso sostenible y los referidos a suelo suburbano y centros poblados, de esta manera el aprovechamiento esta asociado a la vulnerabilidad ecosistemica, de forma que el suelo de protección es el de mayor restricción y el uso sostenible (áreas de autonomia y seguridad alimentaria) tienen mayor aprovechamiento.</t>
  </si>
  <si>
    <t>Plan de desarrollo municipal Dibulla "Dibulla es tu oportunidad" https://drive.google.com/file/d/1123UN947naZ0ZvJwxVKPoiKZ4bo-7ZT_/view?usp=sharing</t>
  </si>
  <si>
    <t>Información actualizada en www.sisaire.gov.co</t>
  </si>
  <si>
    <t>La ANLA, cuenta con una estrategia denominada “Inspectores Ambientales Regionales”, que busca contribuir al fortalecimiento y celeridad en la atención de las peticiones, quejas y denuncias ambientales relacionadas con proyectos, obras y actividades de competencia de la ANLA, que requirieran visitas de inspección en las zonas intervenidas. Durante el periodo reportado y debido a las condiciones particulares generadas a partir de la emergencia sanitaria por el COVID-19, no se realizaron visitas de inspección ambiental a las terminales portuarias.  
La ANLA tiene un formato establecido para reportar los datos de las Quejas, Denuncias Ambientales y Solicitudes de Información -QUEDASI, es de precisar que para el primer semestre del año 2020, no se presentaron quejas o denuncias ambientales relacionadas con emisiones de material particulado en el PNN Tayrona.  
De otro lado, en este periodo se presentó una contingencia en la terminal Portuaria de Puerto Drummond (LAM0150), relacionada con derrame de hidrocarburo en tierra, dentro de las instalaciones de la terminal portuaria. El titular del instrumento de manejo y control ambiental realizó el reporte inicial, y el reporte de las medidas operativas y ambientales desarrolladas durante la atención de la contingencia, los cuales se encuentran en revisión de ANLA, para el próximo seguimiento y control ambiental del proyecto. 
La Ejecución presupuestal de esta acción, será reportada en el ultimo informe del año 3.</t>
  </si>
  <si>
    <t>En el Plan de Desarrollo Santa Marta Corazon del Cambio, en el eje 3 incluimos la meta  Fortalecer a 300 pescadores artesanal en el Distrito de Santa Marta, ademas de Implementar 2 programas de piscicultura sostenible en el Distrito.</t>
  </si>
  <si>
    <t xml:space="preserve">Reportes en audiencias e informes de verificación Plan Compensación. </t>
  </si>
  <si>
    <t>Fase I y Fase II se ejecutaron entre el año 2015 y el año 2018, esta pendiente una tercera pase del protocolo el cual tiene como objeto o finalidad, la concentación, socialización e implementación del protocolo, actualmente se encuentra por definir esta tercera fase con la nueva administración, de igual manera se esta realizando una revisión de todos los procesos de consulta previa que se están desarrollando con los pueblos indígenas de la Sierra nevada de Santa Marta, se espera que en este semestre se entreguen las observaciones propuestas la protocolo con los 4 pueblos de la sierra. También es importante mencionar que están por definir unas reuniones con la Agencia Nacional de Tierras, con la Dirección de asuntos indígenas del Ministerio del interior, para concertar un dialogo con los 4 pueblos de la sierra, quienes deberán presentar una propuesta</t>
  </si>
  <si>
    <t xml:space="preserve">depues de 1 año y 9 meses solo han aprobado el PSMV del Corregimiento de Palomino y el resto de corregimientos esta en evaluacion </t>
  </si>
  <si>
    <t>se presento el 28 de Noviembre de 2018 a la corporacion autonoma regional el PSMV de los correigimientos del municipio de Dibulla con el objeto de aprobacion para la consecucion de los recursos</t>
  </si>
  <si>
    <r>
      <t xml:space="preserve">Identificar las técnicas y herramientas adecuadas y eficientes para la extracción segura de la especie del pez león.                                  </t>
    </r>
    <r>
      <rPr>
        <b/>
        <sz val="8"/>
        <rFont val="Arial Narrow"/>
        <family val="2"/>
      </rPr>
      <t xml:space="preserve">Producto: </t>
    </r>
    <r>
      <rPr>
        <sz val="8"/>
        <rFont val="Arial Narrow"/>
        <family val="2"/>
      </rPr>
      <t>Informe de la técnicas y entrenamiento para la captura, extracción y disposición final de los especímenes de pez león</t>
    </r>
  </si>
  <si>
    <r>
      <t xml:space="preserve">Aunar esfuerzo con la corporación autónoma regional de la guajira  para brindar asistencia técnica y capacitación a los pescadores del municipio de Dibulla en el manejo, prevención y control del pez león.             </t>
    </r>
    <r>
      <rPr>
        <b/>
        <sz val="8"/>
        <rFont val="Arial Narrow"/>
        <family val="2"/>
      </rPr>
      <t>Producto:</t>
    </r>
    <r>
      <rPr>
        <sz val="8"/>
        <rFont val="Arial Narrow"/>
        <family val="2"/>
      </rPr>
      <t xml:space="preserve"> Pescadores Capacitado. Producto: Pescadores capacitados en el manejo del pez león</t>
    </r>
  </si>
  <si>
    <r>
      <t xml:space="preserve">Identificar las técnicas y herramientas adecuadas y eficientes para la extracción segura de la especie del pes león.                                  </t>
    </r>
    <r>
      <rPr>
        <b/>
        <sz val="8"/>
        <rFont val="Arial Narrow"/>
        <family val="2"/>
      </rPr>
      <t xml:space="preserve">Producto: </t>
    </r>
    <r>
      <rPr>
        <sz val="8"/>
        <rFont val="Arial Narrow"/>
        <family val="2"/>
      </rPr>
      <t>Protocolo para la captura, extracción y disposición final de los especímenes de pez león</t>
    </r>
  </si>
  <si>
    <r>
      <rPr>
        <b/>
        <sz val="8"/>
        <rFont val="Arial Narrow"/>
        <family val="2"/>
      </rPr>
      <t xml:space="preserve">Actividades: </t>
    </r>
    <r>
      <rPr>
        <sz val="8"/>
        <rFont val="Arial Narrow"/>
        <family val="2"/>
      </rPr>
      <t xml:space="preserve">
Impartir un curso complementario relacionado con  la extracción segura y responsable del Pez León y su uso como materia prima en la elaboración de productos alimenticios.
</t>
    </r>
    <r>
      <rPr>
        <b/>
        <sz val="8"/>
        <rFont val="Arial Narrow"/>
        <family val="2"/>
      </rPr>
      <t>Productos:</t>
    </r>
    <r>
      <rPr>
        <sz val="8"/>
        <rFont val="Arial Narrow"/>
        <family val="2"/>
      </rPr>
      <t xml:space="preserve">
Pescadores del  "Plan de Compensación - Sentencia T606-2015" capacitados en la formación dictada.</t>
    </r>
  </si>
  <si>
    <r>
      <rPr>
        <b/>
        <sz val="8"/>
        <rFont val="Arial Narrow"/>
        <family val="2"/>
      </rPr>
      <t xml:space="preserve">Actividades:
</t>
    </r>
    <r>
      <rPr>
        <sz val="8"/>
        <rFont val="Arial Narrow"/>
        <family val="2"/>
      </rPr>
      <t xml:space="preserve">Apoyar a la entidad responsable en la implementación del banco de pez león, en lo relacionado con la capacitación de los operarios, en temas afines a la manipulación de los alimentos.
</t>
    </r>
    <r>
      <rPr>
        <b/>
        <sz val="8"/>
        <rFont val="Arial Narrow"/>
        <family val="2"/>
      </rPr>
      <t xml:space="preserve">Productos:
</t>
    </r>
    <r>
      <rPr>
        <sz val="8"/>
        <rFont val="Arial Narrow"/>
        <family val="2"/>
      </rPr>
      <t>Operarios del banco del pez León, capacitados en las formaciones solicitadas</t>
    </r>
    <r>
      <rPr>
        <b/>
        <sz val="8"/>
        <rFont val="Arial Narrow"/>
        <family val="2"/>
      </rPr>
      <t>.</t>
    </r>
  </si>
  <si>
    <r>
      <t xml:space="preserve">Apoyar con la estrategia BanCO2 la conservación de bosque seco y bosque húmedo tropical y en coordinación con las entidades participantes, actividades de educación ambiental.                               </t>
    </r>
    <r>
      <rPr>
        <b/>
        <sz val="8"/>
        <rFont val="Arial Narrow"/>
        <family val="2"/>
      </rPr>
      <t>Producto:</t>
    </r>
    <r>
      <rPr>
        <sz val="8"/>
        <rFont val="Arial Narrow"/>
        <family val="2"/>
      </rPr>
      <t xml:space="preserve"> informe técnico de resultados</t>
    </r>
  </si>
  <si>
    <r>
      <t xml:space="preserve">Apoyar estrategia de conservación de bosque seco y bosque húmedo tropical  a través del esquema de pago por servicios ambientales BanCO2                               </t>
    </r>
    <r>
      <rPr>
        <b/>
        <sz val="8"/>
        <rFont val="Arial Narrow"/>
        <family val="2"/>
      </rPr>
      <t>Producto:</t>
    </r>
    <r>
      <rPr>
        <sz val="8"/>
        <rFont val="Arial Narrow"/>
        <family val="2"/>
      </rPr>
      <t xml:space="preserve"> familias beneficiadas con el programa</t>
    </r>
  </si>
  <si>
    <r>
      <rPr>
        <b/>
        <sz val="8"/>
        <rFont val="Arial Narrow"/>
        <family val="2"/>
      </rPr>
      <t xml:space="preserve">Actividades: </t>
    </r>
    <r>
      <rPr>
        <sz val="8"/>
        <rFont val="Arial Narrow"/>
        <family val="2"/>
      </rPr>
      <t xml:space="preserve">
Impartir un curso complementario relacionado con   programas de fortalecimiento de capacidades a comunidades locales en conservación y uso sostenible del bosque seco tropical y el bosque húmedo tropical.
</t>
    </r>
    <r>
      <rPr>
        <b/>
        <sz val="8"/>
        <rFont val="Arial Narrow"/>
        <family val="2"/>
      </rPr>
      <t>Productos:</t>
    </r>
    <r>
      <rPr>
        <sz val="8"/>
        <rFont val="Arial Narrow"/>
        <family val="2"/>
      </rPr>
      <t xml:space="preserve">
Comunidad capacitada en  programas de fortalecimiento de capacidades a comunidades locales en conservación y uso sostenible del bosque seco tropical y el bosque húmedo tropical </t>
    </r>
  </si>
  <si>
    <r>
      <t>Anexo 2_3A8
 -Boletin 21 de AT- deforestación 
 Igualmente se remite como se puede consultar en http://smbyc.ideam.gov.co/MonitoreoBC-WEB/pub/alertasDeforestacion.jsp?0.39833472144397564 . 
 - PPT de presentación del Informe de cifras de deforestación para el 2019.
Drive: https://drive.google.com/drive/u/4/folders/1WtNMojSHdn9pxm_fXnFxnu9b7CEF2zuj</t>
    </r>
    <r>
      <rPr>
        <sz val="8"/>
        <rFont val="Arial Narrow"/>
        <family val="2"/>
      </rPr>
      <t xml:space="preserve"> </t>
    </r>
  </si>
  <si>
    <r>
      <rPr>
        <sz val="8"/>
        <rFont val="Arial Narrow"/>
        <family val="2"/>
      </rPr>
      <t xml:space="preserve">Meta cumplida. Formulación y adopción del POMCA SZH 1501 - Producto: Informe técnico. SZH 1501: https://www.corpamag.gov.co/archivos/resoluciones/Resol_690-2019.pdf
 Link de descarga POMCA: </t>
    </r>
    <r>
      <rPr>
        <u/>
        <sz val="8"/>
        <rFont val="Arial Narrow"/>
        <family val="2"/>
      </rPr>
      <t>https://www.corpamag.gov.co/index.php/es/proceso-pomcas/documentacion-pomcas</t>
    </r>
  </si>
  <si>
    <r>
      <t xml:space="preserve">Dentro de los lineamientos contemplados en el proyecto BOSQUES URBANOS, se encuentra definido la identificación de  áreas para la implementación de conectividad ecosistémica, permitiendo el establecimiento de corredores biológicos urbanos con las jornadas de reforestación que se están realizando en el marco del proyecto. Por otro lado, la entidad formuló la propuesta de Plan de Acción Institucional 2020-2023 "COMPROMETIDOS CON EL AMBIENTE", dentro del cual se encuentra la meta de </t>
    </r>
    <r>
      <rPr>
        <b/>
        <sz val="8"/>
        <rFont val="Arial Narrow"/>
        <family val="2"/>
      </rPr>
      <t xml:space="preserve">Formular un Plan de Acción para la identificación y establecimiento de corredores ecológicos urbanos, </t>
    </r>
    <r>
      <rPr>
        <sz val="8"/>
        <rFont val="Arial Narrow"/>
        <family val="2"/>
      </rPr>
      <t>el cual se encuentra en revisión para la aprobación por parte del Consejo Directivo de la entidad, y de esta forma contar con el rubro presupuestal que permita la ejecución de la precitada meta.</t>
    </r>
  </si>
  <si>
    <r>
      <t xml:space="preserve">Generar conocimiento para la identificación  de residuos plásticos incluido microplásticos presentes en los ecosistemas de la zona de influencia del PNN Tayrona y su impacto sobre ellos. </t>
    </r>
    <r>
      <rPr>
        <b/>
        <sz val="8"/>
        <rFont val="Arial Narrow"/>
        <family val="2"/>
      </rPr>
      <t>PRODUCTO</t>
    </r>
    <r>
      <rPr>
        <sz val="8"/>
        <rFont val="Arial Narrow"/>
        <family val="2"/>
      </rPr>
      <t>: Documento del diagnostico realizado</t>
    </r>
  </si>
  <si>
    <r>
      <t>Revisión y ajustes del PGIRS municipal.</t>
    </r>
    <r>
      <rPr>
        <b/>
        <sz val="8"/>
        <rFont val="Arial Narrow"/>
        <family val="2"/>
      </rPr>
      <t xml:space="preserve"> Producto</t>
    </r>
    <r>
      <rPr>
        <sz val="8"/>
        <rFont val="Arial Narrow"/>
        <family val="2"/>
      </rPr>
      <t>: Documento PGIRS ajustado.</t>
    </r>
  </si>
  <si>
    <r>
      <t xml:space="preserve">Realizar ajustes del Pgirs Municipal. </t>
    </r>
    <r>
      <rPr>
        <b/>
        <sz val="8"/>
        <rFont val="Arial Narrow"/>
        <family val="2"/>
      </rPr>
      <t>Producto:</t>
    </r>
    <r>
      <rPr>
        <sz val="8"/>
        <rFont val="Arial Narrow"/>
        <family val="2"/>
      </rPr>
      <t xml:space="preserve"> Documento PGIRS ajustado.</t>
    </r>
  </si>
  <si>
    <r>
      <t xml:space="preserve"> Desarrollar las actividades consignadas en los programas del PGIRs ,realizando el seguimientos a la ejecución </t>
    </r>
    <r>
      <rPr>
        <b/>
        <sz val="8"/>
        <rFont val="Arial Narrow"/>
        <family val="2"/>
      </rPr>
      <t>Producto</t>
    </r>
    <r>
      <rPr>
        <sz val="8"/>
        <rFont val="Arial Narrow"/>
        <family val="2"/>
      </rPr>
      <t>: Informe técnico de seguimiento .</t>
    </r>
  </si>
  <si>
    <r>
      <t xml:space="preserve"> Desarrollar las actividades consignadas en los programas del PGIRs ,realizando el seguimientos a la ejecución  </t>
    </r>
    <r>
      <rPr>
        <b/>
        <sz val="8"/>
        <rFont val="Arial Narrow"/>
        <family val="2"/>
      </rPr>
      <t>.Producto:</t>
    </r>
    <r>
      <rPr>
        <sz val="8"/>
        <rFont val="Arial Narrow"/>
        <family val="2"/>
      </rPr>
      <t xml:space="preserve"> Informe técnico de seguimiento </t>
    </r>
  </si>
  <si>
    <r>
      <t>Revisar el Plan operativo para la prestación del servicio de aseo en el Municipio, en coordinación con la unidad de servicios públicos y la secretaria de prospectiva.</t>
    </r>
    <r>
      <rPr>
        <b/>
        <sz val="8"/>
        <rFont val="Arial Narrow"/>
        <family val="2"/>
      </rPr>
      <t xml:space="preserve"> Producto: </t>
    </r>
    <r>
      <rPr>
        <sz val="8"/>
        <rFont val="Arial Narrow"/>
        <family val="2"/>
      </rPr>
      <t xml:space="preserve">Plan operativo revisado </t>
    </r>
  </si>
  <si>
    <r>
      <t>Formular programas de aprovechamiento como alternativa productiva con las comunidades.</t>
    </r>
    <r>
      <rPr>
        <b/>
        <sz val="8"/>
        <rFont val="Arial Narrow"/>
        <family val="2"/>
      </rPr>
      <t xml:space="preserve"> Product</t>
    </r>
    <r>
      <rPr>
        <sz val="8"/>
        <rFont val="Arial Narrow"/>
        <family val="2"/>
      </rPr>
      <t>o: Programas diseñados</t>
    </r>
  </si>
  <si>
    <r>
      <t>Implementación de los programas de aprovechamiento, con un proyecto piloto con la participación de las comunidades.</t>
    </r>
    <r>
      <rPr>
        <b/>
        <sz val="8"/>
        <rFont val="Arial Narrow"/>
        <family val="2"/>
      </rPr>
      <t xml:space="preserve"> Producto</t>
    </r>
    <r>
      <rPr>
        <sz val="8"/>
        <rFont val="Arial Narrow"/>
        <family val="2"/>
      </rPr>
      <t>: Proyecto piloto implementado.</t>
    </r>
  </si>
  <si>
    <r>
      <t>Optimizar la prestación del servicio de aseo en el municipio.</t>
    </r>
    <r>
      <rPr>
        <b/>
        <sz val="8"/>
        <rFont val="Arial Narrow"/>
        <family val="2"/>
      </rPr>
      <t xml:space="preserve"> Producto:</t>
    </r>
    <r>
      <rPr>
        <sz val="8"/>
        <rFont val="Arial Narrow"/>
        <family val="2"/>
      </rPr>
      <t xml:space="preserve"> informe de estado de la prestación del servicio de aseo.</t>
    </r>
  </si>
  <si>
    <r>
      <t>Realizar talleres ,socializaciones , con las comunidades sobre manejo y  disposición final de  residuos Solidos, e impactos en los cuerpos de agua.</t>
    </r>
    <r>
      <rPr>
        <b/>
        <sz val="8"/>
        <rFont val="Arial Narrow"/>
        <family val="2"/>
      </rPr>
      <t xml:space="preserve"> Producto</t>
    </r>
    <r>
      <rPr>
        <sz val="8"/>
        <rFont val="Arial Narrow"/>
        <family val="2"/>
      </rPr>
      <t xml:space="preserve"> :Numero de personas capacitadas</t>
    </r>
  </si>
  <si>
    <r>
      <t>concertación y participación de la Unidad de aguas para la instalación de los puntos de almacenamientos transitorios y de disposición final de Residuos Sólidos.</t>
    </r>
    <r>
      <rPr>
        <b/>
        <sz val="8"/>
        <rFont val="Arial Narrow"/>
        <family val="2"/>
      </rPr>
      <t xml:space="preserve"> Producto</t>
    </r>
    <r>
      <rPr>
        <sz val="8"/>
        <rFont val="Arial Narrow"/>
        <family val="2"/>
      </rPr>
      <t>: Actas de reuniones y compromisos.</t>
    </r>
  </si>
  <si>
    <r>
      <t>Realizar el estudio técnico para la ubicación ,capacidad y funcionamiento de los centros de acopio.</t>
    </r>
    <r>
      <rPr>
        <b/>
        <sz val="8"/>
        <rFont val="Arial Narrow"/>
        <family val="2"/>
      </rPr>
      <t xml:space="preserve"> Producto:</t>
    </r>
    <r>
      <rPr>
        <sz val="8"/>
        <rFont val="Arial Narrow"/>
        <family val="2"/>
      </rPr>
      <t xml:space="preserve"> Estudio técnico.</t>
    </r>
  </si>
  <si>
    <r>
      <t xml:space="preserve">Formalizar acuerdos de administración de centros de acopio de recolección selectiva con la población identificada. </t>
    </r>
    <r>
      <rPr>
        <b/>
        <sz val="8"/>
        <rFont val="Arial Narrow"/>
        <family val="2"/>
      </rPr>
      <t xml:space="preserve">Producto </t>
    </r>
    <r>
      <rPr>
        <sz val="8"/>
        <rFont val="Arial Narrow"/>
        <family val="2"/>
      </rPr>
      <t>:Informe técnico.</t>
    </r>
  </si>
  <si>
    <r>
      <t>incentivar a las comunidades a través de jornadas pedagógicas y educativas sobre las ventajas productivas  del aprovechamiento .</t>
    </r>
    <r>
      <rPr>
        <b/>
        <sz val="8"/>
        <rFont val="Arial Narrow"/>
        <family val="2"/>
      </rPr>
      <t>Producto:</t>
    </r>
    <r>
      <rPr>
        <sz val="8"/>
        <rFont val="Arial Narrow"/>
        <family val="2"/>
      </rPr>
      <t xml:space="preserve"> Numero de personas capacitadas</t>
    </r>
  </si>
  <si>
    <r>
      <t>creación y diseño  de programas de separación en la fuente, recolección selectiva y aprovechamiento de los residuos sólidos.</t>
    </r>
    <r>
      <rPr>
        <b/>
        <sz val="8"/>
        <rFont val="Arial Narrow"/>
        <family val="2"/>
      </rPr>
      <t xml:space="preserve"> Producto:</t>
    </r>
    <r>
      <rPr>
        <sz val="8"/>
        <rFont val="Arial Narrow"/>
        <family val="2"/>
      </rPr>
      <t xml:space="preserve"> Documento técnico de programas. </t>
    </r>
  </si>
  <si>
    <r>
      <t xml:space="preserve">Articular Acciones y estrategias  para formular programas de aprovechamiento como alternativa productiva enmarcadas en el manejo integral de residuos sólidos con las comunidades. </t>
    </r>
    <r>
      <rPr>
        <b/>
        <sz val="8"/>
        <rFont val="Arial Narrow"/>
        <family val="2"/>
      </rPr>
      <t>Producto:</t>
    </r>
    <r>
      <rPr>
        <sz val="8"/>
        <rFont val="Arial Narrow"/>
        <family val="2"/>
      </rPr>
      <t xml:space="preserve"> Documento diseño de programas.</t>
    </r>
  </si>
  <si>
    <r>
      <t>Aumentar la cobertura en la prestación del servicio  de aseo en el municipio</t>
    </r>
    <r>
      <rPr>
        <b/>
        <sz val="8"/>
        <rFont val="Arial Narrow"/>
        <family val="2"/>
      </rPr>
      <t xml:space="preserve"> Product</t>
    </r>
    <r>
      <rPr>
        <sz val="8"/>
        <rFont val="Arial Narrow"/>
        <family val="2"/>
      </rPr>
      <t>o: Numero de usuarios del servicio de aseo</t>
    </r>
  </si>
  <si>
    <r>
      <t xml:space="preserve">Aumentar la cobertura en la prestación del servicio  de aseo en el municipio . </t>
    </r>
    <r>
      <rPr>
        <b/>
        <sz val="8"/>
        <rFont val="Arial Narrow"/>
        <family val="2"/>
      </rPr>
      <t>Producto</t>
    </r>
    <r>
      <rPr>
        <sz val="8"/>
        <rFont val="Arial Narrow"/>
        <family val="2"/>
      </rPr>
      <t>: Numero de usuarios del servicio de aseo</t>
    </r>
  </si>
  <si>
    <r>
      <t>la empresa reporta el 100% de cobertura en area urbana y la frecuencia en de 2 dias por semana en cada uno de los 7 corregimientos del municipio (</t>
    </r>
    <r>
      <rPr>
        <b/>
        <sz val="8"/>
        <rFont val="Arial Narrow"/>
        <family val="2"/>
      </rPr>
      <t>Se tiene que el aumento de la cobertura en la actualidad tanto de zonas rurales como urbanas es de aproximadamente de uno (1) a cinco (5) usuarios por mes cubriendo el 100% de la población del municipio de Dibulla</t>
    </r>
    <r>
      <rPr>
        <sz val="8"/>
        <rFont val="Arial Narrow"/>
        <family val="2"/>
      </rPr>
      <t>.) tomado de informe de la empresa prestadora del servicico Aguas de Dibulla SA-ESP</t>
    </r>
  </si>
  <si>
    <r>
      <rPr>
        <b/>
        <sz val="8"/>
        <rFont val="Arial Narrow"/>
        <family val="2"/>
      </rPr>
      <t>Actividad</t>
    </r>
    <r>
      <rPr>
        <sz val="8"/>
        <rFont val="Arial Narrow"/>
        <family val="2"/>
      </rPr>
      <t xml:space="preserve">: Realizar requerimientos de seguimiento a la prestación del servicio de aseo para garantizar la cobertura y frecuencia de recolección de residuos sólidos.
</t>
    </r>
    <r>
      <rPr>
        <b/>
        <sz val="8"/>
        <rFont val="Arial Narrow"/>
        <family val="2"/>
      </rPr>
      <t xml:space="preserve">Producto: </t>
    </r>
    <r>
      <rPr>
        <sz val="8"/>
        <rFont val="Arial Narrow"/>
        <family val="2"/>
      </rPr>
      <t xml:space="preserve">Comunicaciones oficiales de seguimiento a la prestación del servicio de aseo.
</t>
    </r>
  </si>
  <si>
    <r>
      <rPr>
        <b/>
        <sz val="8"/>
        <rFont val="Arial Narrow"/>
        <family val="2"/>
      </rPr>
      <t>Actividad:</t>
    </r>
    <r>
      <rPr>
        <sz val="8"/>
        <rFont val="Arial Narrow"/>
        <family val="2"/>
      </rPr>
      <t xml:space="preserve"> Realizar acciones de control a las que haya lugar, por hallazgos encontrados en el segundo semestre de 2017 y el año 2018, que den cuenta de presuntos incumplimientos normativos en la prestación del servicio público de aseo por parte de las empresas de la región.
</t>
    </r>
    <r>
      <rPr>
        <b/>
        <sz val="8"/>
        <rFont val="Arial Narrow"/>
        <family val="2"/>
      </rPr>
      <t>Producto:</t>
    </r>
    <r>
      <rPr>
        <sz val="8"/>
        <rFont val="Arial Narrow"/>
        <family val="2"/>
      </rPr>
      <t xml:space="preserve"> Solicitudes de investigación y/o programas de gestión.
</t>
    </r>
  </si>
  <si>
    <r>
      <t>Realizar un diagnostico e identificación de las unidades de almacenamiento , instaladas , verificar :uso. Capacidad , estado actual y pertinencia.</t>
    </r>
    <r>
      <rPr>
        <b/>
        <sz val="8"/>
        <rFont val="Arial Narrow"/>
        <family val="2"/>
      </rPr>
      <t xml:space="preserve"> Producto</t>
    </r>
    <r>
      <rPr>
        <sz val="8"/>
        <rFont val="Arial Narrow"/>
        <family val="2"/>
      </rPr>
      <t xml:space="preserve"> :Informe de diagnostico.</t>
    </r>
  </si>
  <si>
    <r>
      <t>concertación y participación de la Unidad de aguas para la instalación de los puntos de almacenamientos transitorios y de disposición final de Residuos Sólidos.</t>
    </r>
    <r>
      <rPr>
        <b/>
        <sz val="8"/>
        <rFont val="Arial Narrow"/>
        <family val="2"/>
      </rPr>
      <t xml:space="preserve"> Producto</t>
    </r>
    <r>
      <rPr>
        <sz val="8"/>
        <rFont val="Arial Narrow"/>
        <family val="2"/>
      </rPr>
      <t>: Actas de reuniones y compromiso</t>
    </r>
  </si>
  <si>
    <r>
      <t>Realizar el estudio técnico para la ubicación ,capacidad y funcionamiento de los centros de acopio.</t>
    </r>
    <r>
      <rPr>
        <b/>
        <sz val="8"/>
        <rFont val="Arial Narrow"/>
        <family val="2"/>
      </rPr>
      <t xml:space="preserve"> Product</t>
    </r>
    <r>
      <rPr>
        <sz val="8"/>
        <rFont val="Arial Narrow"/>
        <family val="2"/>
      </rPr>
      <t>o: Estudio técnico.</t>
    </r>
  </si>
  <si>
    <r>
      <t>Realizar el diseño para la construcción   de centro de acopio.</t>
    </r>
    <r>
      <rPr>
        <b/>
        <sz val="8"/>
        <rFont val="Arial Narrow"/>
        <family val="2"/>
      </rPr>
      <t xml:space="preserve"> Producto </t>
    </r>
    <r>
      <rPr>
        <sz val="8"/>
        <rFont val="Arial Narrow"/>
        <family val="2"/>
      </rPr>
      <t>: Diseño centro de acopio.</t>
    </r>
  </si>
  <si>
    <r>
      <t xml:space="preserve">Diseñar programas educativos , socializaciones , talleres , ferias, para fortalecer en las comunidades buenas practicas ambientales en la Gestión integral de los Residuos sóidos. </t>
    </r>
    <r>
      <rPr>
        <b/>
        <sz val="8"/>
        <rFont val="Arial Narrow"/>
        <family val="2"/>
      </rPr>
      <t>Producto</t>
    </r>
    <r>
      <rPr>
        <sz val="8"/>
        <rFont val="Arial Narrow"/>
        <family val="2"/>
      </rPr>
      <t>: talleres realizados</t>
    </r>
  </si>
  <si>
    <r>
      <rPr>
        <b/>
        <sz val="8"/>
        <rFont val="Arial Narrow"/>
        <family val="2"/>
      </rPr>
      <t>Actividad:</t>
    </r>
    <r>
      <rPr>
        <sz val="8"/>
        <rFont val="Arial Narrow"/>
        <family val="2"/>
      </rPr>
      <t xml:space="preserve"> Apoyar tecnicamente a CORPAMAG y a los usuarios inscritos en el Registro de Generadores de Residuos Peligrosos para el reporte, interpretación y utilización de la información.
</t>
    </r>
    <r>
      <rPr>
        <b/>
        <sz val="8"/>
        <rFont val="Arial Narrow"/>
        <family val="2"/>
      </rPr>
      <t xml:space="preserve">Producto: </t>
    </r>
    <r>
      <rPr>
        <sz val="8"/>
        <rFont val="Arial Narrow"/>
        <family val="2"/>
      </rPr>
      <t xml:space="preserve">Reporte al Registro de Generadores de Residuos Peligrosos para el área de estudio, y estadísticas locales para priorización de políticas ambientales en el tema.
</t>
    </r>
    <r>
      <rPr>
        <b/>
        <sz val="8"/>
        <rFont val="Arial Narrow"/>
        <family val="2"/>
      </rPr>
      <t xml:space="preserve">Actividad: </t>
    </r>
    <r>
      <rPr>
        <sz val="8"/>
        <rFont val="Arial Narrow"/>
        <family val="2"/>
      </rPr>
      <t xml:space="preserve">Fortalecer las capacidades técnicas e institucionales en los temas correspondientes a residuos peligrosos en la Autoridad Ambiental. 
</t>
    </r>
    <r>
      <rPr>
        <b/>
        <sz val="8"/>
        <rFont val="Arial Narrow"/>
        <family val="2"/>
      </rPr>
      <t>Producto:</t>
    </r>
    <r>
      <rPr>
        <sz val="8"/>
        <rFont val="Arial Narrow"/>
        <family val="2"/>
      </rPr>
      <t xml:space="preserve"> capacitaciones realizadas a la Autoridad Ambiental y usuarios del Registro de Generadores de Residuos Peligrosos.</t>
    </r>
  </si>
  <si>
    <r>
      <t>Anexo 3_7B4
 - Informe soporte técnico prestado por el Grupo de Seguimiento a la Sostenibilidad del Desarrollo al cual pertenece el Subsistema de Información sobre Registro de generadores-RESPEL, 
 - Presentación RUA MANUFACTURERO –capítulo Residuos Peligrosos_Evento 30 de junio Encuentro virtual AA
 - lista de asistencia evento del 30 de junio, Encuentro virtual AA.
 - Documento "GENERACIÓN DE RESIDUOS PELIGROSOS PROMEDIO POR ACTIVIDAD ECONÓMICA Y CATEGORÍA DEL GENERADOR (kg) 2018
 - Soporte gestion apoyo a DADSA.
Drive: https://drive.google.com/drive/u/4/folders/1WtNMojSHdn9pxm_fXnFxnu9b7CEF2zuj</t>
    </r>
    <r>
      <rPr>
        <sz val="8"/>
        <rFont val="Arial Narrow"/>
        <family val="2"/>
      </rPr>
      <t xml:space="preserve"> </t>
    </r>
  </si>
  <si>
    <r>
      <rPr>
        <u/>
        <sz val="8"/>
        <rFont val="Arial Narrow"/>
        <family val="2"/>
      </rPr>
      <t>COMO ENTIDAD DE APOYO</t>
    </r>
    <r>
      <rPr>
        <sz val="8"/>
        <rFont val="Arial Narrow"/>
        <family val="2"/>
      </rPr>
      <t xml:space="preserve"> ASESORÍA TÉCNICA POR PARTE DE FUNCIONARIOS Y/O CONTRATISTAS DE LA DIRECCIÓN DE ASUNTOS, SECTORIAL Y URBANA DEL MINISTERIO DE AMBIENTE Y DESARROLLO SOSTENIBLE - PRODUCTO: INSUMO TÉCNICO</t>
    </r>
  </si>
  <si>
    <r>
      <t xml:space="preserve">Las Resoluciones aquí relacionadas, pueden ser consultadas en la página web de CORPAMAG: </t>
    </r>
    <r>
      <rPr>
        <i/>
        <sz val="8"/>
        <rFont val="Arial Narrow"/>
        <family val="2"/>
      </rPr>
      <t>www.corpamag.gov.co</t>
    </r>
    <r>
      <rPr>
        <sz val="8"/>
        <rFont val="Arial Narrow"/>
        <family val="2"/>
      </rPr>
      <t xml:space="preserve">, en la opción </t>
    </r>
    <r>
      <rPr>
        <i/>
        <sz val="8"/>
        <rFont val="Arial Narrow"/>
        <family val="2"/>
      </rPr>
      <t xml:space="preserve">Normatividad – Resoluciones:
</t>
    </r>
    <r>
      <rPr>
        <sz val="8"/>
        <rFont val="Arial Narrow"/>
        <family val="2"/>
      </rPr>
      <t xml:space="preserve">
1. Resolución 0937 de 2020-06-01 - Organización TERPEL S.A. - Estación de Servicio Terpel Palermo, Sitio Nuevo
2. Resolución 0911 de 2020-05-11 - Sociedad Jardín Memorial La Esperanza S.A.S. - Cementerio ubicado en el corregimiento de Bonda, Distrito de Santa Marta
3. Resolución 169 de 2020-01-31 - OPERADORES DE LA SIERRA S.A.S. E.S.P. - Sistema de Alcantarillado del municipio de Ciénaga
4. Resolución 0175 de 2020-01-31 - Policía Nacional - Proyecto de Construcción y Dotación del Comando de Policía Metropolitana de Santa Marta y Departamento de Polícia del Magdalena.</t>
    </r>
  </si>
  <si>
    <r>
      <t>Anexo 4_1D1 y 1D3. Informe Operación y mantenimiento de Red Hidrometeorologica
Drive: https://drive.google.com/drive/u/4/folders/1WtNMojSHdn9pxm_fXnFxnu9b7CEF2zuj</t>
    </r>
    <r>
      <rPr>
        <sz val="8"/>
        <rFont val="Arial Narrow"/>
        <family val="2"/>
      </rPr>
      <t xml:space="preserve"> </t>
    </r>
  </si>
  <si>
    <r>
      <t>Anexo 5_6A3_
 - Boletines especiales informe especial Sierra Nevada de Santa Marta_Cesar_La Guajira se e pueden consultar en https://drive.google.com/drive/folders/1WtNMojSHdn9pxm_fXnFxnu9b7CEF2zuj
Drive: https://drive.google.com/drive/u/4/folders/1WtNMojSHdn9pxm_fXnFxnu9b7CEF2zuj</t>
    </r>
    <r>
      <rPr>
        <sz val="8"/>
        <rFont val="Arial Narrow"/>
        <family val="2"/>
      </rPr>
      <t xml:space="preserve"> </t>
    </r>
  </si>
  <si>
    <r>
      <t>Informes mensuales de resultados del Sistema de Vigilancia de la Calidad del Aire - SVCA cargados en www.sisaire.gov.co</t>
    </r>
    <r>
      <rPr>
        <sz val="8"/>
        <rFont val="Arial Narrow"/>
        <family val="2"/>
      </rPr>
      <t xml:space="preserve"> y </t>
    </r>
    <r>
      <rPr>
        <u/>
        <sz val="8"/>
        <rFont val="Arial Narrow"/>
        <family val="2"/>
      </rPr>
      <t>www.corpamag.gov.co</t>
    </r>
  </si>
  <si>
    <r>
      <rPr>
        <b/>
        <sz val="8"/>
        <rFont val="Arial Narrow"/>
        <family val="2"/>
      </rPr>
      <t>Actividad:</t>
    </r>
    <r>
      <rPr>
        <sz val="8"/>
        <rFont val="Arial Narrow"/>
        <family val="2"/>
      </rPr>
      <t xml:space="preserve"> Apoyar técnicamente a CORPAMAG y a los proyectos licenciados de la ANLA con SVCA permanente, en la realización del reporte al Subsistema de Información de Calidad del Aire - SISAIRE.
</t>
    </r>
    <r>
      <rPr>
        <b/>
        <sz val="8"/>
        <rFont val="Arial Narrow"/>
        <family val="2"/>
      </rPr>
      <t xml:space="preserve">Producto: </t>
    </r>
    <r>
      <rPr>
        <sz val="8"/>
        <rFont val="Arial Narrow"/>
        <family val="2"/>
      </rPr>
      <t xml:space="preserve">reporte al SISAIRE para el área de estudio.
</t>
    </r>
    <r>
      <rPr>
        <b/>
        <sz val="8"/>
        <rFont val="Arial Narrow"/>
        <family val="2"/>
      </rPr>
      <t xml:space="preserve">Actividad: </t>
    </r>
    <r>
      <rPr>
        <sz val="8"/>
        <rFont val="Arial Narrow"/>
        <family val="2"/>
      </rPr>
      <t xml:space="preserve">Fortalecer las capacidades técnicas e institucionales en los temas correspondientes al monitoreo y evaluación de la contaminación atmosférica en el área de estudio. 
</t>
    </r>
    <r>
      <rPr>
        <b/>
        <sz val="8"/>
        <rFont val="Arial Narrow"/>
        <family val="2"/>
      </rPr>
      <t>Producto:</t>
    </r>
    <r>
      <rPr>
        <sz val="8"/>
        <rFont val="Arial Narrow"/>
        <family val="2"/>
      </rPr>
      <t xml:space="preserve"> capacitaciones virtuales realizadas a la Autoridad Ambiental y operadores de SVCA en el área de estudio. 
</t>
    </r>
    <r>
      <rPr>
        <b/>
        <sz val="8"/>
        <rFont val="Arial Narrow"/>
        <family val="2"/>
      </rPr>
      <t>Actividad:</t>
    </r>
    <r>
      <rPr>
        <sz val="8"/>
        <rFont val="Arial Narrow"/>
        <family val="2"/>
      </rPr>
      <t xml:space="preserve"> Realizar visita técnica a las tres estaciones de calidad del aire donadas por el Gobierno de la República de Corea (KOICA).
</t>
    </r>
    <r>
      <rPr>
        <b/>
        <sz val="8"/>
        <rFont val="Arial Narrow"/>
        <family val="2"/>
      </rPr>
      <t>Producto:</t>
    </r>
    <r>
      <rPr>
        <sz val="8"/>
        <rFont val="Arial Narrow"/>
        <family val="2"/>
      </rPr>
      <t xml:space="preserve"> Documento diagnóstico de las tres estaciones.</t>
    </r>
  </si>
  <si>
    <r>
      <rPr>
        <b/>
        <sz val="8"/>
        <rFont val="Arial Narrow"/>
        <family val="2"/>
      </rPr>
      <t>Actividad:</t>
    </r>
    <r>
      <rPr>
        <sz val="8"/>
        <rFont val="Arial Narrow"/>
        <family val="2"/>
      </rPr>
      <t xml:space="preserve"> Apoyar técnicamente a CORPAMAG y a los proyectos licenciados de la ANLA con SVCA permanente, en la realización del reporte al Subsistema de Información de Calidad del Aire - SISAIRE.
</t>
    </r>
    <r>
      <rPr>
        <b/>
        <sz val="8"/>
        <rFont val="Arial Narrow"/>
        <family val="2"/>
      </rPr>
      <t xml:space="preserve">Producto: </t>
    </r>
    <r>
      <rPr>
        <sz val="8"/>
        <rFont val="Arial Narrow"/>
        <family val="2"/>
      </rPr>
      <t xml:space="preserve">reporte al SISAIRE para el área de estudio.
</t>
    </r>
    <r>
      <rPr>
        <b/>
        <sz val="8"/>
        <rFont val="Arial Narrow"/>
        <family val="2"/>
      </rPr>
      <t xml:space="preserve">Actividad: </t>
    </r>
    <r>
      <rPr>
        <sz val="8"/>
        <rFont val="Arial Narrow"/>
        <family val="2"/>
      </rPr>
      <t xml:space="preserve">Fortalecer las capacidades técnicas e institucionales en los temas correspondientes al monitoreo y evaluación de la contaminación atmosférica en el área de estudio. 
</t>
    </r>
    <r>
      <rPr>
        <b/>
        <sz val="8"/>
        <rFont val="Arial Narrow"/>
        <family val="2"/>
      </rPr>
      <t>Producto:</t>
    </r>
    <r>
      <rPr>
        <sz val="8"/>
        <rFont val="Arial Narrow"/>
        <family val="2"/>
      </rPr>
      <t xml:space="preserve"> capacitaciones virtuales realizadas a la Autoridad Ambiental y operadores de SVCA en el área de estudio. </t>
    </r>
  </si>
  <si>
    <r>
      <t>Anexo 6_5D3
 - Soporte técnico prestado por el Grupo de Seguimiento a la Sostenibilidad del Desarrollo al cual pertenece el Subsistema de Información sobre Calidad del Aire SISAIRE, durante el primer semestre 2020 
 - Listado de asistencia al lanzamiento del nuevo SISAIRE.
Drive: https://drive.google.com/drive/u/4/folders/1WtNMojSHdn9pxm_fXnFxnu9b7CEF2zuj</t>
    </r>
    <r>
      <rPr>
        <sz val="8"/>
        <rFont val="Arial Narrow"/>
        <family val="2"/>
      </rPr>
      <t xml:space="preserve"> </t>
    </r>
  </si>
  <si>
    <r>
      <t xml:space="preserve">Durante el segundo semestre del año 2016 se inicio el estudio para establecer la condición de "comunidad" indígena de este colectivo. Siguiendo la metodología estipulada para estos casos que conciernen  pueblos desconocidos o "desaparecidos", dicho estudio está compuesto de tres etapas que concluyen con un concepto etnohistórico, un concepto antropológico y uno jurídico. En el año 2016 fue realizado el concepto etnohistórico y en la actualidad se están desarrollando los estudios jurídicos y antropológico. Para diciembre del año en curso (2017), se espera tener el estudio definitivo que permitirá definir la pertinencia o no de la reivindicación  en términos de indígenas de este colectivo. Durante el año 2016 se destinó un presupuesto aproximado de 35.000.000 distribuidos en los honorarios  del profesional encargado de realizar el concepto etnohistórico y en segundo lugar, la realización del debido trabajo de campo para su desarrollo. En el año 2017 se han destinado  </t>
    </r>
    <r>
      <rPr>
        <b/>
        <sz val="8"/>
        <rFont val="Arial Narrow"/>
        <family val="2"/>
      </rPr>
      <t xml:space="preserve">$66.562.952 </t>
    </r>
    <r>
      <rPr>
        <sz val="8"/>
        <rFont val="Arial Narrow"/>
        <family val="2"/>
      </rPr>
      <t xml:space="preserve">millones de pesos que conciernen los honorarios del antropólogo y el jurídico que están a cargo  de realizar los conceptos antropológico y jurídico, así como el trabajo de campo necesario para su desarrollo. Sin embargo, es de anotar que este presupuesto basado en los honorarios de los profesionales cubre igualmente otras obligaciones contractuales  que   no están relacionadas con el desarrollo del estudio de Taganga. </t>
    </r>
    <r>
      <rPr>
        <b/>
        <sz val="8"/>
        <rFont val="Arial Narrow"/>
        <family val="2"/>
      </rPr>
      <t>Producto: Estudio etnológico</t>
    </r>
  </si>
  <si>
    <r>
      <t xml:space="preserve">En la propuesta de Plan de Acción Institucional 2020-2023 "COMPROMETIDOS CON EL AMBIENTE" que está en proceso de revisión y aprobación por parte del Consejo Directivo, se encuentra incluido en el Capítulo III - ACCIONES OPERATIVAS, la meta de </t>
    </r>
    <r>
      <rPr>
        <b/>
        <sz val="8"/>
        <rFont val="Arial Narrow"/>
        <family val="2"/>
      </rPr>
      <t xml:space="preserve">Fomentar e implementar alianzas interinstitucionales para el ejercicio de la autoridad ambiental, </t>
    </r>
    <r>
      <rPr>
        <sz val="8"/>
        <rFont val="Arial Narrow"/>
        <family val="2"/>
      </rPr>
      <t>de esta forma se pretende establecer este mecanismo de coordinación y cooperación interinstitucional en los instrumentos de planificación del DADSA</t>
    </r>
  </si>
  <si>
    <r>
      <t>Anexo 7_4H1. Minuta de Convenio interadministrativo entre el IDEAM y PNNC, firmado por IDEAM- Pte firma de PNN, a la fecha de reporte de este informe.
Drive</t>
    </r>
    <r>
      <rPr>
        <sz val="8"/>
        <rFont val="Arial Narrow"/>
        <family val="2"/>
      </rPr>
      <t xml:space="preserve">: </t>
    </r>
    <r>
      <rPr>
        <u/>
        <sz val="8"/>
        <rFont val="Arial Narrow"/>
        <family val="2"/>
      </rPr>
      <t>https://drive.google.com/drive/u/4/folders/1WtNMojSHdn9pxm_fXnFxnu9b7CEF2zuj</t>
    </r>
    <r>
      <rPr>
        <sz val="8"/>
        <rFont val="Arial Narrow"/>
        <family val="2"/>
      </rPr>
      <t xml:space="preserve"> </t>
    </r>
  </si>
  <si>
    <r>
      <t>Elaborar un convenio interinstitucional con las entidades e instituciones competentes para dar a conocer las políticas ambientales vigentes a los Prestadores de Servicios Turísticos.                                Producto</t>
    </r>
    <r>
      <rPr>
        <b/>
        <sz val="8"/>
        <rFont val="Arial Narrow"/>
        <family val="2"/>
      </rPr>
      <t>:</t>
    </r>
    <r>
      <rPr>
        <sz val="8"/>
        <rFont val="Arial Narrow"/>
        <family val="2"/>
      </rPr>
      <t xml:space="preserve"> </t>
    </r>
    <r>
      <rPr>
        <b/>
        <sz val="8"/>
        <rFont val="Arial Narrow"/>
        <family val="2"/>
      </rPr>
      <t xml:space="preserve"> Convenio interinstitucional firmado.</t>
    </r>
  </si>
  <si>
    <r>
      <t xml:space="preserve">Implementación del convenio interinstitucional firmado anteriormente.                 </t>
    </r>
    <r>
      <rPr>
        <b/>
        <sz val="8"/>
        <rFont val="Arial Narrow"/>
        <family val="2"/>
      </rPr>
      <t>Producto: Informe técnico de avances</t>
    </r>
  </si>
  <si>
    <r>
      <rPr>
        <b/>
        <sz val="8"/>
        <rFont val="Arial Narrow"/>
        <family val="2"/>
      </rPr>
      <t xml:space="preserve">Actividad: </t>
    </r>
    <r>
      <rPr>
        <sz val="8"/>
        <rFont val="Arial Narrow"/>
        <family val="2"/>
      </rPr>
      <t xml:space="preserve">Participar en la elaboración de políticas nacionales y sectoriales a las cuales sea invitada la Superservicios.
</t>
    </r>
    <r>
      <rPr>
        <b/>
        <sz val="8"/>
        <rFont val="Arial Narrow"/>
        <family val="2"/>
      </rPr>
      <t xml:space="preserve">Producto: </t>
    </r>
    <r>
      <rPr>
        <sz val="8"/>
        <rFont val="Arial Narrow"/>
        <family val="2"/>
      </rPr>
      <t>Planes, programas y/o políticas públicas integradas interinstitucionalmente.</t>
    </r>
  </si>
  <si>
    <r>
      <rPr>
        <b/>
        <sz val="8"/>
        <rFont val="Arial Narrow"/>
        <family val="2"/>
      </rPr>
      <t xml:space="preserve">Actividades: </t>
    </r>
    <r>
      <rPr>
        <sz val="8"/>
        <rFont val="Arial Narrow"/>
        <family val="2"/>
      </rPr>
      <t xml:space="preserve">
Apoyar en la implementación de mecanismos  que permitan integrar las distintas políticas públicas nacionales y sectoriales con la política ambiental.
</t>
    </r>
    <r>
      <rPr>
        <b/>
        <sz val="8"/>
        <rFont val="Arial Narrow"/>
        <family val="2"/>
      </rPr>
      <t>Productos:</t>
    </r>
    <r>
      <rPr>
        <sz val="8"/>
        <rFont val="Arial Narrow"/>
        <family val="2"/>
      </rPr>
      <t xml:space="preserve">
Informe sobre la implementación de mecanismos  que permitan integrar las distintas políticas públicas nacionales y sectoriales con la política ambiental.
</t>
    </r>
  </si>
  <si>
    <r>
      <rPr>
        <sz val="8"/>
        <rFont val="Arial Narrow"/>
        <family val="2"/>
      </rPr>
      <t xml:space="preserve">LA DIMENSIÓN AMBIENTAL DEL POT
Incorporó los suelos de protección y los grupos eco sistémicos que se deben conservar bajo el siguiente modelo: Territorio biodiverso, ambientalmente sostenible y resiliente.
El sistema ambiental se compone: 
SISTEMA NACIONAL DE ÁREAS PROTEGIDAS SNAP:
Reconoce la importancia a nivel de nacional de los ecosistemas que están asociados a la formación montañosa de la Sierra Nevada de Santa Marta a orillas del mar caribe, es por ello que declaró dos áreas a proteger: Parque Natural Nacional Sierra Nevada de Santa Marta –PNNSNSM, Parque Arqueológico Teyuna “Ciudad Perdida”
EL SISTEMA AMBIENTAL DISTRITAL –SAD:
El territorio del Distrito se ordena a partir de un conjunto de ecosistemas que poseen complementariedad e interdependencia: Ecosistemas estratégicos para la regulación y, abastecimiento de agua, Ecosistemas estratégicos para la conservación de la biodiversidad, Ecosistemas estratégicos para la adaptación al cambio climático, ecosistemas estratégicos marino costeros, Ecosistemas estratégicos para la autonomía y seguridad alimentaria. 
Cada ecosistema responde a un fin de conservación, el cual está relacionado con los servicios ecosistémicos y la clasificación de suelo según su nivel de conservación, esto genera un sistema cerrado en donde cada actuación en el territorio repercute sobre todos los ecosistemas
SISTEMA CULTURAL AMBIENTAL ANCESTRAL –SCAA- 
El conjunto energético de sitios sagrados ubicados sobra la costa estructura una continuidad entre los elementos ambientales, reforzando su valor ambiental con el carácter cultural que le imprime la declaratoria de línea negra. El ordenamiento reconoce que los sitios sagrados hacer parte integral del territorio y quedan en la categoría de protección ambiental, los ecosistemas de los que hace parte se plantearon en conjunto como un sistema interdependiente continuo que se conecta a través de los ecosistemas marino costeros y a la vez se crean conexiones con la Sierra, creando un escenario propicio para la conservación y la comunicación de la parte alta con el mar.
</t>
    </r>
  </si>
  <si>
    <r>
      <t xml:space="preserve">Participación en mesas de trabajo convocadas por las entidades competentes para el diseño del plan integral  de ordenamiento turístico.
Socialización con el sector hotelero sobre los avances. . Brindar información estadística sobre turismo que oriente la formulación de la política publica sobre turismo en el área de estudio. Recopilar información estadística  de turismo dentro del área de estudio. 
</t>
    </r>
    <r>
      <rPr>
        <b/>
        <sz val="8"/>
        <rFont val="Arial Narrow"/>
        <family val="2"/>
      </rPr>
      <t>Producto:
Informe técnico.</t>
    </r>
  </si>
  <si>
    <r>
      <t xml:space="preserve">Presentar y socializar resultados del proceso de construcción del plan integral de ordenamiento turístico a diferentes empresas interesadas. 
</t>
    </r>
    <r>
      <rPr>
        <b/>
        <sz val="8"/>
        <rFont val="Arial Narrow"/>
        <family val="2"/>
      </rPr>
      <t>Producto:
Informe técnico de avances</t>
    </r>
  </si>
  <si>
    <t>Se cuenta con caracterización de pastos y corales marinos para la zona de Taganga, Pozos Colorados, Bahía Blanca e Inka Inka.
 Se cuenta con la zonificación ambiental de la Unidad Ambiental Costera vertiente norte Sierra Nevada de Santa Marta y río Magdalena complejo canal del Dique sistema lagunar de la ciénaga grande de Santa Marta, aprobados por Comisión Conjunta</t>
  </si>
  <si>
    <t xml:space="preserve">Con el objetivo de Incrementar la cobertura de los bosques secos, húmedos y rodales de manglar afectados por acciones antrópicas, tratando de recuperar las condiciones ecológicas iniciales para propiciar la conectividad entre fragmentos que contribuyan al flujo natural de especies, se ha avanzado en reuniones dentro del área protegida para lograr definir actividades encaminadas a procesos de restauración de zonas afectadas priorizadas.
</t>
  </si>
  <si>
    <t>Listas de asistencia a reuniones</t>
  </si>
  <si>
    <t xml:space="preserve">PNN ha venido adelantando reuniones virtuales basado en la ficha de caracterización reportado en el periodo anterior, con el fin de avanzar en las actividades proyectadas para darle cumplimiento a esta acción. </t>
  </si>
  <si>
    <t>Informe técnico- Ficha de caracterización y reuniones virtuales</t>
  </si>
  <si>
    <t>Se ha avanzado en la elaboración de cronograma para agendar capacitaciones a pescadores del plan de compansación sobre extracción segura y resposable de pez león.</t>
  </si>
  <si>
    <t>Se  avanzó en la articulación con comunidades locales en temas de Educación Ambiental, para la conservación del BST y BHT, contemplando el agua como eje articulador. Así mismo, se elaboró  la cartilla de bosque seco con información con conservación y uso sostenible del BST Y BHT</t>
  </si>
  <si>
    <t>Informe Sobre los Procesos de Restauración en Bahía Concha.</t>
  </si>
  <si>
    <t>El Parque Nacional Natural Tayrona, adelanta acciones de restauración ecológica en el sector de Bahía Concha. Como reporte se cuenta con shape de las zonas priorizadas y el diagnóstico para la restauración ecológica, y el informe del proyecto de restauración.Acción articulada con 3 A2</t>
  </si>
  <si>
    <t xml:space="preserve">Actas de reunión </t>
  </si>
  <si>
    <t>Se realizaron varios acercamientos con CORPAMAG via correo electronico para inicar este proceso a nivel interinstitucional teniendo en cuenta que las 4 areas protegidas estan en jurisdiccion de esta CAR, como respuesta se programò la primera reunion para el 7 de Julio de 2020.</t>
  </si>
  <si>
    <t>Correos electronicos</t>
  </si>
  <si>
    <t xml:space="preserve">PNN como entidad de apoyo, está brndando asesoría y apoyo en el componente ambiental y rural del POT del Distrito, donde se está incluyendo una  propuesta de zona de amortiguación del PNN Tayrona, donde se tienen en cuenta aportes técnicos dados por PNN </t>
  </si>
  <si>
    <t>Debido a la contigencia sanitaria, ha sido imposibilitado el acompañamiento y capacitación a los guias para el primer periodo de 2020, sin embargo, se proyecta iniciar estas actividades a inicio del segundo semestre de 2020.</t>
  </si>
  <si>
    <t>Con relación a esta actividad se concretó que se haría con el apoyo del presupuesto de un convenio con los indígenas de este año para trabajar una cartilla de bosque seco, sin embargo, el presupuesto fue ajustado y la actividad no se lograra por motivos de COVID 19 y las medidas tomadas para ello, por lo que ya no contamos con tal presupuesto, sin embargo, se adelanta la cartilla con información de las especies seleccionadas de bosque seco para trabajar su línea base y generar estrategias de comunicación y educación para la conservación de la biodiversidad.</t>
  </si>
  <si>
    <t>Se está analizando la poca viabilidad respecto al Banco de Pez león, teniendo en cuenta que no todos los pescadores desembarcan en el mismo punto, lo que requeriría gastar en más combustible o transporte adicional para acopiar los ejemplares pescados para su comercialización. Se sugiere a cambio, realizar acciones que fortalezcan la articulación directa entre los eslabones de la cadena productiva (pescadores, restaurantes y consumidores), sin embargo, para este periodo no se reportan avances.</t>
  </si>
  <si>
    <t>No se ha avanzado pues la competencia para generar productos de divulgación sobre el estado de las cuencas la realiza IDEAM, si embargo PNN está a disposición frente a las solicitudes de apoyo que se requieran.</t>
  </si>
  <si>
    <t>Se avanza en reuniones y mesas de trabajo con la Universidad del Magdalena para incorporar el tema de baños secos.</t>
  </si>
  <si>
    <t xml:space="preserve">Reactivación de revisión de acta de conformación de comité CIFFAM por reuniones virtuales
</t>
  </si>
  <si>
    <t>Se está trabajando en el diseño de las estrategias de comunicación y educación ambiental internamente dentro del subprograma de PNN: Educación ambiental, para ello se proyecta evidenciar el diseño para el segundo periodo de 2020.</t>
  </si>
  <si>
    <t>Para este periodo 2020-1 no se realizan avances, sin embargo, está proyectado la realización del programa de monitoreo para el siguiente periodo de 2020.</t>
  </si>
  <si>
    <t>Se desarrolló una guía tecnica de lineamientos para gestíón integral de los residuos sólitos en el PNNTayrona</t>
  </si>
  <si>
    <t xml:space="preserve">Documetnto tecnico : Guía de lineamientos </t>
  </si>
  <si>
    <t>Debido a la contigencia sanitaria, ha sido imposibilitado las salidas de campo para la toma de información para el primer periodo de 2020, sin embargo, se proyecta iniciar estas actividades a inicio del segundo semestre de 2020.</t>
  </si>
  <si>
    <t>Debido a la contigencia sanitaria, ha sido imposibilitado las salidas de campo  para el primer periodo de 2020, sin embargo, se proyecta iniciar estas actividades a inicio del segundo semestre de 2020.</t>
  </si>
  <si>
    <t xml:space="preserve">Se avanza a través de reuniones con el equipo de trabajo de los pueblos indígenas para la consolidación de la propuesta del documento 
</t>
  </si>
  <si>
    <t>Reuniones virtuales</t>
  </si>
  <si>
    <t xml:space="preserve">Primer y segundo  informe trimestral de gestión </t>
  </si>
  <si>
    <t xml:space="preserve">Se ha generado un proceso de articulación con entes estratégicos para fortalecer los mecanismos de apoyo y cooperación que permitan consolidar los proyectos que se generan dentro de las áreas protegidas </t>
  </si>
  <si>
    <t>Se realizó la propuesta economica  y los respectivos términos de referencia del convenio con la ARMADA</t>
  </si>
  <si>
    <t>Se definió  el diseño arquitectonico de la carpas de reposo para la playas, el cual fue desarrollado conjuntamente entre prestadores de servicios en playa blanca, Fundación Creata, AP y ecotutirmo-comunicaciones de la DTCA, con el objetivo de avanzar en la incitiva productiva sostenible en la playa de Bahia Concha en el marco del convenio entre Creata, KFW y PNNC, así mismo, se realizaron durante el periodo 2020-1 reuniones con Creata y KFW y beneficiciaros del plan compensación sobre senderimos subacuatico, deportes nauticos en bahia concha y gayraca, como avance en las alternativas productivas.</t>
  </si>
  <si>
    <t>La entidad responsable de esta acción publicó este semestre, un artículo científico sobre la abundancia de pez león, que presenta datos obtenidos en el PNN Tayrona y para lo cual el Parque prestó apoyo en la logística y toma de datos durante los muestreos en el área protegida</t>
  </si>
  <si>
    <t>No hay acciones para este primer periodo, pues la entidad responsable no ha solicitado cooperación por parte de PNN</t>
  </si>
  <si>
    <t xml:space="preserve">Por temas prediales en el sector de bahía concha sumado las medidas de contingencia por la pandemia no se ha realizado más actividades relacionadas con manglar en este sector, sin embargo se avanza en un nuevo proyecto para la rehabilitación del sendero el Cangrejal entre cañaveral y arrecifes. </t>
  </si>
  <si>
    <t>Acción articulada con 2D1</t>
  </si>
  <si>
    <t>Se han generado esfuerzos mancomunados y participativos para lograr la consolidacion de una propuesta de conectividades bioculturales para los cuatro pueblos indigenas de la Sierra Nevada de Santa Marta en el marco del Decreto 1500 que permitan conjuntamente la proteccion de las areas protegida y de los pueblos indigenas; orientandonos hacia un nuevo paradigma que permita mejorar los diferentes procesos de relacionamientos entre la naturaleza y las comunidades que interactúan con ella, buscando mitigar la pérdida de biodiversidad y encaminando el proceso hacia un diseño de paisajes sustentables. en su primera etapa, esta propuesta planteo el proceso metologico con los siguientes pasos: 1. Priorizacion de AP en el marco del decreto 1500. 2. Articulacion y armonizacion con el proceso de conectividades socioecosistemicas. 3. revision de informacion secundaria disponible.</t>
  </si>
  <si>
    <t>Acompañamiento para el requerimiento del Tribunal Administrativo del Magdalena Juzgado 01 en Inspección Judicial en el Marco del Incidente de Desacato del fallo del 11 de febrero de 2013, en lo relacionado a las acciones realizadas por Parques Nacionales Naturales de Colombia</t>
  </si>
  <si>
    <t>Informe tecnico</t>
  </si>
  <si>
    <t xml:space="preserve">Acción cumplida y reportada en el informe 2019-2 .
Delimitación cartográfica correspondiente al área de influencia del Parque Nacional Natural Tayrona. </t>
  </si>
  <si>
    <t>PNN como entidad de apoyo, está brindando asesoría y apoyo en el componente ambiental y rural del POT del Distrito, donde se está incluyendo una  propuesta de zona de amortiguación del PNN Tayrona, donde se tienen en cuenta aportes técnicos dados por PNN en vigencia anterior</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</si>
</sst>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64" formatCode="&quot;$&quot;#,##0;[Red]\-&quot;$&quot;#,##0"/>
    <numFmt numFmtId="165" formatCode="_-&quot;$&quot;* #,##0_-;\-&quot;$&quot;* #,##0_-;_-&quot;$&quot;* &quot;-&quot;_-;_-@_-"/>
    <numFmt numFmtId="166" formatCode="_-&quot;$&quot;* #,##0.00_-;\-&quot;$&quot;* #,##0.00_-;_-&quot;$&quot;* &quot;-&quot;??_-;_-@_-"/>
    <numFmt numFmtId="167" formatCode="_-&quot;$&quot;* #,##0_-;\-&quot;$&quot;* #,##0_-;_-&quot;$&quot;* &quot;-&quot;_-;_-@"/>
    <numFmt numFmtId="168" formatCode="_(&quot;$&quot;\ * #,##0_);_(&quot;$&quot;\ * \(#,##0\);_(&quot;$&quot;\ * &quot;-&quot;??_);_(@_)"/>
    <numFmt numFmtId="169" formatCode="_-[$$-240A]\ * #,##0_ ;_-[$$-240A]\ * \-#,##0\ ;_-[$$-240A]\ * &quot;-&quot;??_ ;_-@_ "/>
    <numFmt numFmtId="170" formatCode="_-&quot;$&quot;* #,##0_-;\-&quot;$&quot;* #,##0_-;_-&quot;$&quot;* &quot;-&quot;??_-;_-@"/>
    <numFmt numFmtId="171" formatCode="&quot;$&quot;\ #,##0"/>
    <numFmt numFmtId="172" formatCode="#,##0.00\ [$€-1]"/>
    <numFmt numFmtId="173" formatCode="_-&quot;$&quot;* #,##0_-;\-&quot;$&quot;* #,##0_-;_-&quot;$&quot;* &quot;-&quot;??_-;_-@_-"/>
  </numFmts>
  <fonts count="84">
    <font>
      <sz val="11"/>
      <color theme="1"/>
      <name val="Arial"/>
    </font>
    <font>
      <sz val="11"/>
      <color theme="1"/>
      <name val="Calibri"/>
      <family val="2"/>
      <scheme val="minor"/>
    </font>
    <font>
      <sz val="11"/>
      <color theme="1"/>
      <name val="Calibri"/>
      <family val="2"/>
      <scheme val="minor"/>
    </font>
    <font>
      <sz val="11"/>
      <color theme="1"/>
      <name val="Arial Narrow"/>
      <family val="2"/>
    </font>
    <font>
      <b/>
      <sz val="11"/>
      <color theme="1"/>
      <name val="Arial Narrow"/>
      <family val="2"/>
    </font>
    <font>
      <sz val="11"/>
      <name val="Arial"/>
      <family val="2"/>
    </font>
    <font>
      <sz val="8"/>
      <color theme="1"/>
      <name val="Calibri"/>
      <family val="2"/>
    </font>
    <font>
      <u/>
      <sz val="11"/>
      <color rgb="FF0000FF"/>
      <name val="Arial Narrow"/>
      <family val="2"/>
    </font>
    <font>
      <u/>
      <sz val="10"/>
      <color rgb="FF0000FF"/>
      <name val="Calibri"/>
      <family val="2"/>
    </font>
    <font>
      <sz val="10"/>
      <color theme="1"/>
      <name val="Calibri"/>
      <family val="2"/>
    </font>
    <font>
      <sz val="11"/>
      <color theme="1"/>
      <name val="Calibri"/>
      <family val="2"/>
    </font>
    <font>
      <sz val="11"/>
      <color rgb="FF000000"/>
      <name val="Calibri"/>
      <family val="2"/>
    </font>
    <font>
      <sz val="11"/>
      <color rgb="FF000000"/>
      <name val="Arial Narrow"/>
      <family val="2"/>
    </font>
    <font>
      <sz val="11"/>
      <name val="Arial Narrow"/>
      <family val="2"/>
    </font>
    <font>
      <u/>
      <sz val="11"/>
      <color rgb="FF1155CC"/>
      <name val="Arial"/>
      <family val="2"/>
    </font>
    <font>
      <sz val="11"/>
      <color rgb="FF000000"/>
      <name val="Arial"/>
      <family val="2"/>
    </font>
    <font>
      <u/>
      <sz val="11"/>
      <color rgb="FF0000FF"/>
      <name val="Arial"/>
      <family val="2"/>
    </font>
    <font>
      <u/>
      <sz val="11"/>
      <color rgb="FF0000FF"/>
      <name val="Arial Narrow"/>
      <family val="2"/>
    </font>
    <font>
      <i/>
      <sz val="11"/>
      <color theme="1"/>
      <name val="Arial"/>
      <family val="2"/>
    </font>
    <font>
      <sz val="11"/>
      <color theme="1"/>
      <name val="Arial"/>
      <family val="2"/>
    </font>
    <font>
      <sz val="11"/>
      <color rgb="FFEA9999"/>
      <name val="Arial Narrow"/>
      <family val="2"/>
    </font>
    <font>
      <sz val="11"/>
      <color rgb="FFE06666"/>
      <name val="Arial Narrow"/>
      <family val="2"/>
    </font>
    <font>
      <sz val="11"/>
      <color rgb="FFE06666"/>
      <name val="Calibri"/>
      <family val="2"/>
    </font>
    <font>
      <b/>
      <sz val="12"/>
      <color rgb="FF000000"/>
      <name val="Calibri"/>
      <family val="2"/>
    </font>
    <font>
      <b/>
      <sz val="11"/>
      <color rgb="FF000000"/>
      <name val="Calibri"/>
      <family val="2"/>
    </font>
    <font>
      <b/>
      <sz val="12"/>
      <color rgb="FFEA9999"/>
      <name val="Calibri"/>
      <family val="2"/>
    </font>
    <font>
      <sz val="12"/>
      <color rgb="FF000000"/>
      <name val="Calibri"/>
      <family val="2"/>
    </font>
    <font>
      <b/>
      <sz val="12"/>
      <color rgb="FF000000"/>
      <name val="Docs-Calibri"/>
    </font>
    <font>
      <sz val="14"/>
      <color theme="1"/>
      <name val="Arial"/>
      <family val="2"/>
    </font>
    <font>
      <sz val="14"/>
      <color rgb="FF000000"/>
      <name val="Arial Narrow"/>
      <family val="2"/>
    </font>
    <font>
      <sz val="9"/>
      <color theme="1"/>
      <name val="Arial"/>
      <family val="2"/>
    </font>
    <font>
      <sz val="12"/>
      <color rgb="FF000000"/>
      <name val="Times New Roman"/>
      <family val="1"/>
    </font>
    <font>
      <sz val="12"/>
      <color rgb="FF000000"/>
      <name val="Arial"/>
      <family val="2"/>
    </font>
    <font>
      <sz val="11"/>
      <color theme="1"/>
      <name val="Calibri"/>
      <family val="2"/>
    </font>
    <font>
      <sz val="11"/>
      <color rgb="FF000000"/>
      <name val="Docs-Calibri"/>
    </font>
    <font>
      <u/>
      <sz val="11"/>
      <color rgb="FF0000FF"/>
      <name val="Arial"/>
      <family val="2"/>
    </font>
    <font>
      <u/>
      <sz val="11"/>
      <color rgb="FF000000"/>
      <name val="Arial"/>
      <family val="2"/>
    </font>
    <font>
      <u/>
      <sz val="11"/>
      <color rgb="FF000000"/>
      <name val="Arial"/>
      <family val="2"/>
    </font>
    <font>
      <u/>
      <sz val="11"/>
      <color rgb="FF000000"/>
      <name val="Arial"/>
      <family val="2"/>
    </font>
    <font>
      <u/>
      <sz val="11"/>
      <color rgb="FF0000FF"/>
      <name val="Arial Narrow"/>
      <family val="2"/>
    </font>
    <font>
      <u/>
      <sz val="14"/>
      <color rgb="FF007398"/>
      <name val="Roboto"/>
    </font>
    <font>
      <sz val="14"/>
      <color rgb="FF007398"/>
      <name val="Roboto"/>
    </font>
    <font>
      <u/>
      <sz val="11"/>
      <color rgb="FF0000FF"/>
      <name val="Arial"/>
      <family val="2"/>
    </font>
    <font>
      <sz val="11"/>
      <color rgb="FFFF0000"/>
      <name val="Arial"/>
      <family val="2"/>
    </font>
    <font>
      <b/>
      <i/>
      <sz val="11"/>
      <color theme="1"/>
      <name val="Arial"/>
      <family val="2"/>
    </font>
    <font>
      <u/>
      <sz val="11"/>
      <color rgb="FF0563C1"/>
      <name val="Calibri"/>
      <family val="2"/>
    </font>
    <font>
      <u/>
      <sz val="11"/>
      <color rgb="FF0563C1"/>
      <name val="Arial"/>
      <family val="2"/>
    </font>
    <font>
      <u/>
      <sz val="11"/>
      <color rgb="FF0563C1"/>
      <name val="Arial Narrow"/>
      <family val="2"/>
    </font>
    <font>
      <u/>
      <sz val="11"/>
      <color rgb="FF0000FF"/>
      <name val="Arial Narrow"/>
      <family val="2"/>
    </font>
    <font>
      <u/>
      <sz val="11"/>
      <color rgb="FF0000FF"/>
      <name val="Arial"/>
      <family val="2"/>
    </font>
    <font>
      <u/>
      <sz val="11"/>
      <color rgb="FF0000FF"/>
      <name val="Arial Narrow"/>
      <family val="2"/>
    </font>
    <font>
      <sz val="10"/>
      <color rgb="FF000000"/>
      <name val="Arial Narrow"/>
      <family val="2"/>
    </font>
    <font>
      <u/>
      <sz val="11"/>
      <color rgb="FF000000"/>
      <name val="Arial"/>
      <family val="2"/>
    </font>
    <font>
      <b/>
      <sz val="11"/>
      <name val="Arial Narrow"/>
      <family val="2"/>
    </font>
    <font>
      <u/>
      <sz val="11"/>
      <name val="Arial Narrow"/>
      <family val="2"/>
    </font>
    <font>
      <b/>
      <sz val="10"/>
      <name val="Calibri Light"/>
      <family val="2"/>
    </font>
    <font>
      <sz val="10"/>
      <name val="Calibri Light"/>
      <family val="2"/>
    </font>
    <font>
      <i/>
      <sz val="11"/>
      <name val="Arial"/>
      <family val="2"/>
    </font>
    <font>
      <b/>
      <sz val="11"/>
      <name val="Arial"/>
      <family val="2"/>
    </font>
    <font>
      <sz val="11"/>
      <color rgb="FFCC0000"/>
      <name val="Arial"/>
      <family val="2"/>
    </font>
    <font>
      <sz val="11"/>
      <color rgb="FFEA9999"/>
      <name val="Arial"/>
      <family val="2"/>
    </font>
    <font>
      <sz val="11"/>
      <color rgb="FFE06666"/>
      <name val="Arial"/>
      <family val="2"/>
    </font>
    <font>
      <u/>
      <sz val="11"/>
      <name val="Arial"/>
      <family val="2"/>
    </font>
    <font>
      <sz val="11"/>
      <name val="Calibri"/>
      <family val="2"/>
    </font>
    <font>
      <sz val="12"/>
      <color theme="5" tint="-0.249977111117893"/>
      <name val="Calibri"/>
      <family val="2"/>
    </font>
    <font>
      <sz val="11"/>
      <color rgb="FF006100"/>
      <name val="Calibri"/>
      <family val="2"/>
      <scheme val="minor"/>
    </font>
    <font>
      <b/>
      <sz val="10"/>
      <color theme="1"/>
      <name val="Calibri"/>
      <family val="2"/>
      <scheme val="major"/>
    </font>
    <font>
      <b/>
      <sz val="9"/>
      <color indexed="81"/>
      <name val="Tahoma"/>
      <family val="2"/>
    </font>
    <font>
      <sz val="9"/>
      <color indexed="81"/>
      <name val="Tahoma"/>
      <family val="2"/>
    </font>
    <font>
      <u/>
      <sz val="11"/>
      <color theme="10"/>
      <name val="Arial"/>
      <family val="2"/>
    </font>
    <font>
      <b/>
      <sz val="8"/>
      <name val="Arial Narrow"/>
      <family val="2"/>
    </font>
    <font>
      <sz val="8"/>
      <name val="Arial Narrow"/>
      <family val="2"/>
    </font>
    <font>
      <sz val="8"/>
      <name val="Arial"/>
      <family val="2"/>
    </font>
    <font>
      <u/>
      <sz val="8"/>
      <name val="Arial Narrow"/>
      <family val="2"/>
    </font>
    <font>
      <i/>
      <sz val="8"/>
      <name val="Arial Narrow"/>
      <family val="2"/>
    </font>
    <font>
      <u/>
      <sz val="8"/>
      <name val="Arial"/>
      <family val="2"/>
    </font>
    <font>
      <sz val="10"/>
      <name val="Arial Narrow"/>
      <family val="2"/>
    </font>
    <font>
      <sz val="10"/>
      <color theme="1"/>
      <name val="Arial Narrow"/>
      <family val="2"/>
    </font>
    <font>
      <u/>
      <sz val="10"/>
      <color rgb="FF0000FF"/>
      <name val="Arial Narrow"/>
      <family val="2"/>
    </font>
    <font>
      <u/>
      <sz val="10"/>
      <color rgb="FF1155CC"/>
      <name val="Arial Narrow"/>
      <family val="2"/>
    </font>
    <font>
      <sz val="10"/>
      <color theme="5"/>
      <name val="Arial Narrow"/>
      <family val="2"/>
    </font>
    <font>
      <b/>
      <sz val="10"/>
      <name val="Arial Narrow"/>
      <family val="2"/>
    </font>
    <font>
      <sz val="10"/>
      <name val="Arial"/>
      <family val="2"/>
    </font>
    <font>
      <u/>
      <sz val="10"/>
      <name val="Arial Narrow"/>
      <family val="2"/>
    </font>
  </fonts>
  <fills count="6">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theme="7"/>
        <bgColor theme="7"/>
      </patternFill>
    </fill>
    <fill>
      <patternFill patternType="solid">
        <fgColor rgb="FFC6EFCE"/>
      </patternFill>
    </fill>
  </fills>
  <borders count="53">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style="thin">
        <color rgb="FF000000"/>
      </left>
      <right/>
      <top/>
      <bottom style="thin">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thin">
        <color rgb="FF000000"/>
      </left>
      <right/>
      <top style="thin">
        <color rgb="FF000000"/>
      </top>
      <bottom style="medium">
        <color rgb="FF000000"/>
      </bottom>
      <diagonal/>
    </border>
    <border>
      <left style="thin">
        <color rgb="FF000000"/>
      </left>
      <right/>
      <top style="medium">
        <color rgb="FF000000"/>
      </top>
      <bottom/>
      <diagonal/>
    </border>
    <border>
      <left style="thin">
        <color rgb="FF000000"/>
      </left>
      <right/>
      <top/>
      <bottom style="medium">
        <color rgb="FF000000"/>
      </bottom>
      <diagonal/>
    </border>
    <border>
      <left/>
      <right style="thin">
        <color rgb="FF000000"/>
      </right>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n">
        <color rgb="FF000000"/>
      </left>
      <right style="thin">
        <color rgb="FF000000"/>
      </right>
      <top/>
      <bottom/>
      <diagonal/>
    </border>
    <border>
      <left style="medium">
        <color rgb="FF000000"/>
      </left>
      <right/>
      <top/>
      <bottom style="medium">
        <color rgb="FF000000"/>
      </bottom>
      <diagonal/>
    </border>
    <border>
      <left/>
      <right style="thin">
        <color rgb="FF000000"/>
      </right>
      <top/>
      <bottom/>
      <diagonal/>
    </border>
    <border>
      <left/>
      <right/>
      <top/>
      <bottom style="medium">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style="medium">
        <color rgb="FF000000"/>
      </bottom>
      <diagonal/>
    </border>
    <border>
      <left/>
      <right/>
      <top/>
      <bottom style="thin">
        <color rgb="FF000000"/>
      </bottom>
      <diagonal/>
    </border>
    <border>
      <left/>
      <right style="thin">
        <color rgb="FF000000"/>
      </right>
      <top style="thin">
        <color rgb="FF000000"/>
      </top>
      <bottom style="medium">
        <color rgb="FF000000"/>
      </bottom>
      <diagonal/>
    </border>
    <border>
      <left style="thin">
        <color rgb="FF000000"/>
      </left>
      <right/>
      <top/>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bottom/>
      <diagonal/>
    </border>
    <border>
      <left/>
      <right style="thin">
        <color rgb="FF000000"/>
      </right>
      <top/>
      <bottom style="medium">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rgb="FF000000"/>
      </top>
      <bottom/>
      <diagonal/>
    </border>
  </borders>
  <cellStyleXfs count="8">
    <xf numFmtId="0" fontId="0" fillId="0" borderId="0"/>
    <xf numFmtId="166" fontId="19" fillId="0" borderId="0" applyFont="0" applyFill="0" applyBorder="0" applyAlignment="0" applyProtection="0"/>
    <xf numFmtId="165" fontId="19" fillId="0" borderId="0" applyFont="0" applyFill="0" applyBorder="0" applyAlignment="0" applyProtection="0"/>
    <xf numFmtId="0" fontId="65" fillId="5" borderId="0" applyNumberFormat="0" applyBorder="0" applyAlignment="0" applyProtection="0"/>
    <xf numFmtId="0" fontId="2" fillId="0" borderId="0"/>
    <xf numFmtId="0" fontId="2" fillId="0" borderId="0"/>
    <xf numFmtId="0" fontId="2" fillId="0" borderId="0"/>
    <xf numFmtId="0" fontId="69" fillId="0" borderId="0" applyNumberFormat="0" applyFill="0" applyBorder="0" applyAlignment="0" applyProtection="0"/>
  </cellStyleXfs>
  <cellXfs count="757">
    <xf numFmtId="0" fontId="0" fillId="0" borderId="0" xfId="0" applyFont="1" applyAlignment="1"/>
    <xf numFmtId="0" fontId="4" fillId="0" borderId="6" xfId="0" applyFont="1" applyBorder="1" applyAlignment="1">
      <alignment horizontal="center" vertical="center" wrapText="1"/>
    </xf>
    <xf numFmtId="0" fontId="3" fillId="0" borderId="5" xfId="0" applyFont="1" applyBorder="1" applyAlignment="1">
      <alignment horizontal="center" vertical="center" wrapText="1"/>
    </xf>
    <xf numFmtId="0" fontId="3" fillId="0" borderId="5" xfId="0" applyFont="1" applyBorder="1" applyAlignment="1">
      <alignment vertical="center" wrapText="1"/>
    </xf>
    <xf numFmtId="0" fontId="3" fillId="0" borderId="5" xfId="0" applyFont="1" applyBorder="1" applyAlignment="1">
      <alignment horizontal="left" vertical="center" wrapText="1"/>
    </xf>
    <xf numFmtId="0" fontId="3" fillId="0" borderId="5" xfId="0" applyFont="1" applyBorder="1" applyAlignment="1">
      <alignment horizontal="left" vertical="center" textRotation="90" wrapText="1"/>
    </xf>
    <xf numFmtId="167" fontId="3" fillId="0" borderId="5" xfId="0" applyNumberFormat="1" applyFont="1" applyBorder="1" applyAlignment="1">
      <alignment horizontal="center" vertical="center" textRotation="90" wrapText="1"/>
    </xf>
    <xf numFmtId="167" fontId="3" fillId="0" borderId="5" xfId="0" applyNumberFormat="1" applyFont="1" applyBorder="1" applyAlignment="1">
      <alignment horizontal="left" vertical="center" textRotation="90" wrapText="1"/>
    </xf>
    <xf numFmtId="0" fontId="3" fillId="0" borderId="5" xfId="0" applyFont="1" applyBorder="1" applyAlignment="1">
      <alignment horizontal="left" vertical="top" wrapText="1"/>
    </xf>
    <xf numFmtId="49" fontId="3" fillId="0" borderId="5" xfId="0" applyNumberFormat="1" applyFont="1" applyBorder="1" applyAlignment="1">
      <alignment horizontal="left" vertical="center" wrapText="1"/>
    </xf>
    <xf numFmtId="0" fontId="3" fillId="0" borderId="5" xfId="0" applyFont="1" applyBorder="1" applyAlignment="1">
      <alignment horizontal="left" vertical="center" wrapText="1"/>
    </xf>
    <xf numFmtId="0" fontId="3" fillId="0" borderId="0" xfId="0" applyFont="1" applyAlignment="1">
      <alignment horizontal="left" vertical="center" wrapText="1"/>
    </xf>
    <xf numFmtId="49" fontId="3" fillId="0" borderId="5" xfId="0" applyNumberFormat="1" applyFont="1" applyBorder="1" applyAlignment="1">
      <alignment horizontal="center" vertical="center" wrapText="1"/>
    </xf>
    <xf numFmtId="0" fontId="4" fillId="0" borderId="7" xfId="0" applyFont="1" applyBorder="1" applyAlignment="1">
      <alignment horizontal="center" vertical="center" textRotation="90" wrapText="1"/>
    </xf>
    <xf numFmtId="0" fontId="4" fillId="0" borderId="0" xfId="0" applyFont="1" applyAlignment="1">
      <alignment horizontal="center" vertical="center" wrapText="1"/>
    </xf>
    <xf numFmtId="0" fontId="4" fillId="0" borderId="14" xfId="0" applyFont="1" applyBorder="1" applyAlignment="1">
      <alignment horizontal="center" vertical="center" wrapText="1"/>
    </xf>
    <xf numFmtId="171" fontId="4" fillId="0" borderId="6" xfId="0" applyNumberFormat="1" applyFont="1" applyBorder="1" applyAlignment="1">
      <alignment horizontal="center" vertical="center" textRotation="90" wrapText="1"/>
    </xf>
    <xf numFmtId="171" fontId="4" fillId="0" borderId="15" xfId="0" applyNumberFormat="1" applyFont="1" applyBorder="1" applyAlignment="1">
      <alignment horizontal="center" vertical="center" textRotation="90" wrapText="1"/>
    </xf>
    <xf numFmtId="0" fontId="4" fillId="0" borderId="17" xfId="0" applyFont="1" applyBorder="1" applyAlignment="1">
      <alignment horizontal="center" vertical="center" wrapText="1"/>
    </xf>
    <xf numFmtId="0" fontId="3" fillId="0" borderId="2" xfId="0" applyFont="1" applyBorder="1" applyAlignment="1">
      <alignment horizontal="left" vertical="center" textRotation="90" wrapText="1"/>
    </xf>
    <xf numFmtId="0" fontId="3" fillId="0" borderId="16" xfId="0" applyFont="1" applyBorder="1" applyAlignment="1">
      <alignment horizontal="left" vertical="center" wrapText="1"/>
    </xf>
    <xf numFmtId="0" fontId="3" fillId="0" borderId="16" xfId="0" applyFont="1" applyBorder="1" applyAlignment="1">
      <alignment horizontal="left" vertical="center" wrapText="1"/>
    </xf>
    <xf numFmtId="0" fontId="3" fillId="0" borderId="17" xfId="0" applyFont="1" applyBorder="1" applyAlignment="1">
      <alignment horizontal="left" vertical="center" wrapText="1"/>
    </xf>
    <xf numFmtId="171" fontId="3" fillId="0" borderId="5" xfId="0" applyNumberFormat="1" applyFont="1" applyBorder="1" applyAlignment="1">
      <alignment horizontal="center" vertical="center" textRotation="90" wrapText="1"/>
    </xf>
    <xf numFmtId="0" fontId="10" fillId="0" borderId="0" xfId="0" applyFont="1"/>
    <xf numFmtId="0" fontId="3" fillId="0" borderId="18" xfId="0" applyFont="1" applyBorder="1" applyAlignment="1">
      <alignment horizontal="left" vertical="center" wrapText="1"/>
    </xf>
    <xf numFmtId="171" fontId="3" fillId="0" borderId="19" xfId="0" applyNumberFormat="1" applyFont="1" applyBorder="1" applyAlignment="1">
      <alignment horizontal="center" vertical="center" textRotation="90" wrapText="1"/>
    </xf>
    <xf numFmtId="0" fontId="3" fillId="0" borderId="19" xfId="0" applyFont="1" applyBorder="1" applyAlignment="1">
      <alignment horizontal="left" vertical="center" wrapText="1"/>
    </xf>
    <xf numFmtId="0" fontId="3" fillId="0" borderId="18" xfId="0" applyFont="1" applyBorder="1" applyAlignment="1">
      <alignment horizontal="left" vertical="center" wrapText="1"/>
    </xf>
    <xf numFmtId="0" fontId="3" fillId="0" borderId="20" xfId="0" applyFont="1" applyBorder="1" applyAlignment="1">
      <alignment horizontal="left" vertical="center" wrapText="1"/>
    </xf>
    <xf numFmtId="171" fontId="10" fillId="0" borderId="0" xfId="0" applyNumberFormat="1" applyFont="1"/>
    <xf numFmtId="0" fontId="3" fillId="0" borderId="5" xfId="0" applyFont="1" applyBorder="1" applyAlignment="1">
      <alignment horizontal="center" vertical="center" textRotation="90" wrapText="1"/>
    </xf>
    <xf numFmtId="0" fontId="4" fillId="0" borderId="0" xfId="0" applyFont="1" applyAlignment="1">
      <alignment horizontal="left" vertical="center" wrapText="1"/>
    </xf>
    <xf numFmtId="0" fontId="3" fillId="0" borderId="5" xfId="0" applyFont="1" applyBorder="1" applyAlignment="1">
      <alignment horizontal="center" vertical="center" wrapText="1"/>
    </xf>
    <xf numFmtId="171" fontId="4" fillId="0" borderId="13" xfId="0" applyNumberFormat="1" applyFont="1" applyBorder="1" applyAlignment="1">
      <alignment horizontal="center" vertical="center" textRotation="90" wrapText="1"/>
    </xf>
    <xf numFmtId="0" fontId="3" fillId="0" borderId="14" xfId="0" applyFont="1" applyBorder="1" applyAlignment="1">
      <alignment horizontal="center" vertical="center" wrapText="1"/>
    </xf>
    <xf numFmtId="0" fontId="3" fillId="0" borderId="6" xfId="0" applyFont="1" applyBorder="1" applyAlignment="1">
      <alignment vertical="center" wrapText="1"/>
    </xf>
    <xf numFmtId="0" fontId="3" fillId="0" borderId="6" xfId="0" applyFont="1" applyBorder="1" applyAlignment="1">
      <alignment horizontal="center" vertical="center" wrapText="1"/>
    </xf>
    <xf numFmtId="0" fontId="3" fillId="0" borderId="6" xfId="0" applyFont="1" applyBorder="1" applyAlignment="1">
      <alignment horizontal="left" vertical="center" wrapText="1"/>
    </xf>
    <xf numFmtId="0" fontId="3" fillId="0" borderId="6" xfId="0" applyFont="1" applyBorder="1" applyAlignment="1">
      <alignment horizontal="left" vertical="center" textRotation="90" wrapText="1"/>
    </xf>
    <xf numFmtId="0" fontId="3" fillId="0" borderId="15" xfId="0" applyFont="1" applyBorder="1" applyAlignment="1">
      <alignment horizontal="left" vertical="center" textRotation="90" wrapText="1"/>
    </xf>
    <xf numFmtId="0" fontId="3" fillId="0" borderId="14" xfId="0" applyFont="1" applyBorder="1" applyAlignment="1">
      <alignment horizontal="left" vertical="center" wrapText="1"/>
    </xf>
    <xf numFmtId="171" fontId="3" fillId="0" borderId="6" xfId="0" applyNumberFormat="1" applyFont="1" applyBorder="1" applyAlignment="1">
      <alignment horizontal="center" vertical="center" textRotation="90" wrapText="1"/>
    </xf>
    <xf numFmtId="171" fontId="3" fillId="0" borderId="13" xfId="0" applyNumberFormat="1" applyFont="1" applyBorder="1" applyAlignment="1">
      <alignment horizontal="center" vertical="center" textRotation="90" wrapText="1"/>
    </xf>
    <xf numFmtId="0" fontId="3" fillId="0" borderId="16" xfId="0" applyFont="1" applyBorder="1" applyAlignment="1">
      <alignment horizontal="center" vertical="center" wrapText="1"/>
    </xf>
    <xf numFmtId="0" fontId="3" fillId="0" borderId="17" xfId="0" applyFont="1" applyBorder="1" applyAlignment="1">
      <alignment horizontal="left" vertical="center" textRotation="90" wrapText="1"/>
    </xf>
    <xf numFmtId="171" fontId="3" fillId="0" borderId="2" xfId="0" applyNumberFormat="1" applyFont="1" applyBorder="1" applyAlignment="1">
      <alignment horizontal="center" vertical="center" textRotation="90" wrapText="1"/>
    </xf>
    <xf numFmtId="0" fontId="3" fillId="0" borderId="17" xfId="0" applyFont="1" applyBorder="1" applyAlignment="1">
      <alignment horizontal="left" vertical="center" wrapText="1"/>
    </xf>
    <xf numFmtId="0" fontId="12" fillId="0" borderId="16" xfId="0" applyFont="1" applyBorder="1" applyAlignment="1">
      <alignment vertical="center" wrapText="1"/>
    </xf>
    <xf numFmtId="0" fontId="3" fillId="0" borderId="18" xfId="0" applyFont="1" applyBorder="1" applyAlignment="1">
      <alignment horizontal="center" vertical="center" wrapText="1"/>
    </xf>
    <xf numFmtId="0" fontId="3" fillId="0" borderId="19" xfId="0" applyFont="1" applyBorder="1" applyAlignment="1">
      <alignment vertical="center" wrapText="1"/>
    </xf>
    <xf numFmtId="0" fontId="3" fillId="0" borderId="19" xfId="0" applyFont="1" applyBorder="1" applyAlignment="1">
      <alignment horizontal="center" vertical="center" wrapText="1"/>
    </xf>
    <xf numFmtId="0" fontId="3" fillId="0" borderId="19" xfId="0" applyFont="1" applyBorder="1" applyAlignment="1">
      <alignment horizontal="left" vertical="center" textRotation="90" wrapText="1"/>
    </xf>
    <xf numFmtId="0" fontId="3" fillId="0" borderId="20" xfId="0" applyFont="1" applyBorder="1" applyAlignment="1">
      <alignment horizontal="left" vertical="center" textRotation="90" wrapText="1"/>
    </xf>
    <xf numFmtId="171" fontId="3" fillId="0" borderId="27" xfId="0" applyNumberFormat="1" applyFont="1" applyBorder="1" applyAlignment="1">
      <alignment horizontal="center" vertical="center" textRotation="90" wrapText="1"/>
    </xf>
    <xf numFmtId="0" fontId="3" fillId="0" borderId="19" xfId="0" applyFont="1" applyBorder="1" applyAlignment="1">
      <alignment horizontal="left" vertical="center" wrapText="1"/>
    </xf>
    <xf numFmtId="0" fontId="3" fillId="0" borderId="20" xfId="0" applyFont="1" applyBorder="1" applyAlignment="1">
      <alignment horizontal="left" vertical="center" wrapText="1"/>
    </xf>
    <xf numFmtId="171" fontId="3" fillId="0" borderId="6" xfId="0" applyNumberFormat="1" applyFont="1" applyBorder="1" applyAlignment="1">
      <alignment horizontal="center" textRotation="90" wrapText="1"/>
    </xf>
    <xf numFmtId="0" fontId="3" fillId="0" borderId="13" xfId="0" applyFont="1" applyBorder="1" applyAlignment="1">
      <alignment horizontal="left" vertical="center" wrapText="1"/>
    </xf>
    <xf numFmtId="171" fontId="3" fillId="0" borderId="5" xfId="0" applyNumberFormat="1" applyFont="1" applyBorder="1" applyAlignment="1">
      <alignment horizontal="center" textRotation="90" wrapText="1"/>
    </xf>
    <xf numFmtId="0" fontId="3" fillId="0" borderId="2" xfId="0" applyFont="1" applyBorder="1" applyAlignment="1">
      <alignment horizontal="left" vertical="center" wrapText="1"/>
    </xf>
    <xf numFmtId="49" fontId="3" fillId="0" borderId="6" xfId="0" applyNumberFormat="1" applyFont="1" applyBorder="1" applyAlignment="1">
      <alignment horizontal="center" vertical="center" wrapText="1"/>
    </xf>
    <xf numFmtId="167" fontId="3" fillId="0" borderId="17" xfId="0" applyNumberFormat="1" applyFont="1" applyBorder="1" applyAlignment="1">
      <alignment horizontal="left" vertical="center" textRotation="90" wrapText="1"/>
    </xf>
    <xf numFmtId="0" fontId="10" fillId="0" borderId="17" xfId="0" applyFont="1" applyBorder="1"/>
    <xf numFmtId="0" fontId="3" fillId="0" borderId="24" xfId="0" applyFont="1" applyBorder="1" applyAlignment="1">
      <alignment horizontal="center" vertical="center" wrapText="1"/>
    </xf>
    <xf numFmtId="0" fontId="3" fillId="0" borderId="25" xfId="0" applyFont="1" applyBorder="1" applyAlignment="1">
      <alignment vertical="center" wrapText="1"/>
    </xf>
    <xf numFmtId="0" fontId="3" fillId="0" borderId="25" xfId="0" applyFont="1" applyBorder="1" applyAlignment="1">
      <alignment horizontal="center" vertical="center" wrapText="1"/>
    </xf>
    <xf numFmtId="0" fontId="3" fillId="0" borderId="25" xfId="0" applyFont="1" applyBorder="1" applyAlignment="1">
      <alignment horizontal="left" vertical="center" wrapText="1"/>
    </xf>
    <xf numFmtId="49" fontId="3" fillId="0" borderId="25" xfId="0" applyNumberFormat="1" applyFont="1" applyBorder="1" applyAlignment="1">
      <alignment horizontal="center" vertical="center" wrapText="1"/>
    </xf>
    <xf numFmtId="0" fontId="3" fillId="0" borderId="25" xfId="0" applyFont="1" applyBorder="1" applyAlignment="1">
      <alignment horizontal="left" vertical="center" textRotation="90" wrapText="1"/>
    </xf>
    <xf numFmtId="0" fontId="3" fillId="0" borderId="26" xfId="0" applyFont="1" applyBorder="1" applyAlignment="1">
      <alignment horizontal="left" vertical="center" textRotation="90" wrapText="1"/>
    </xf>
    <xf numFmtId="167" fontId="3" fillId="0" borderId="20" xfId="0" applyNumberFormat="1" applyFont="1" applyBorder="1" applyAlignment="1">
      <alignment horizontal="left" vertical="center" textRotation="90" wrapText="1"/>
    </xf>
    <xf numFmtId="167" fontId="3" fillId="0" borderId="2" xfId="0" applyNumberFormat="1" applyFont="1" applyBorder="1" applyAlignment="1">
      <alignment horizontal="center" vertical="center" textRotation="90" wrapText="1"/>
    </xf>
    <xf numFmtId="0" fontId="3" fillId="0" borderId="4" xfId="0" applyFont="1" applyBorder="1" applyAlignment="1">
      <alignment horizontal="left" vertical="center" wrapText="1"/>
    </xf>
    <xf numFmtId="0" fontId="3" fillId="0" borderId="16" xfId="0" applyFont="1" applyBorder="1" applyAlignment="1">
      <alignment vertical="center" wrapText="1"/>
    </xf>
    <xf numFmtId="0" fontId="13" fillId="0" borderId="5" xfId="0" applyFont="1" applyBorder="1" applyAlignment="1">
      <alignment horizontal="left" vertical="center" wrapText="1"/>
    </xf>
    <xf numFmtId="0" fontId="3" fillId="0" borderId="16" xfId="0" applyFont="1" applyBorder="1" applyAlignment="1">
      <alignment horizontal="left" vertical="top" wrapText="1"/>
    </xf>
    <xf numFmtId="0" fontId="3" fillId="0" borderId="27" xfId="0" applyFont="1" applyBorder="1" applyAlignment="1">
      <alignment horizontal="left" vertical="center" textRotation="90" wrapText="1"/>
    </xf>
    <xf numFmtId="167" fontId="3" fillId="0" borderId="19" xfId="0" applyNumberFormat="1" applyFont="1" applyBorder="1" applyAlignment="1">
      <alignment horizontal="center" vertical="center" textRotation="90" wrapText="1"/>
    </xf>
    <xf numFmtId="167" fontId="3" fillId="0" borderId="27" xfId="0" applyNumberFormat="1" applyFont="1" applyBorder="1" applyAlignment="1">
      <alignment horizontal="center" vertical="center" textRotation="90" wrapText="1"/>
    </xf>
    <xf numFmtId="167" fontId="3" fillId="0" borderId="19" xfId="0" applyNumberFormat="1" applyFont="1" applyBorder="1" applyAlignment="1">
      <alignment horizontal="center" textRotation="90" wrapText="1"/>
    </xf>
    <xf numFmtId="167" fontId="3" fillId="0" borderId="2" xfId="0" applyNumberFormat="1" applyFont="1" applyBorder="1" applyAlignment="1">
      <alignment horizontal="left" vertical="center" textRotation="90" wrapText="1"/>
    </xf>
    <xf numFmtId="0" fontId="4" fillId="0" borderId="16" xfId="0" applyFont="1" applyBorder="1" applyAlignment="1">
      <alignment horizontal="left" vertical="center" wrapText="1"/>
    </xf>
    <xf numFmtId="0" fontId="4" fillId="0" borderId="5" xfId="0" applyFont="1" applyBorder="1" applyAlignment="1">
      <alignment horizontal="center" vertical="center" wrapText="1"/>
    </xf>
    <xf numFmtId="0" fontId="4" fillId="0" borderId="0" xfId="0" applyFont="1" applyAlignment="1">
      <alignment vertical="center" wrapText="1"/>
    </xf>
    <xf numFmtId="0" fontId="4" fillId="0" borderId="0" xfId="0" applyFont="1" applyAlignment="1">
      <alignment vertical="center" textRotation="90" wrapText="1"/>
    </xf>
    <xf numFmtId="167" fontId="4" fillId="0" borderId="0" xfId="0" applyNumberFormat="1" applyFont="1" applyAlignment="1">
      <alignment horizontal="center" vertical="center" textRotation="90" wrapText="1"/>
    </xf>
    <xf numFmtId="0" fontId="3" fillId="0" borderId="13" xfId="0" applyFont="1" applyBorder="1" applyAlignment="1">
      <alignment horizontal="center" vertical="center" wrapText="1"/>
    </xf>
    <xf numFmtId="0" fontId="3" fillId="0" borderId="14" xfId="0" applyFont="1" applyBorder="1" applyAlignment="1">
      <alignment vertical="center" wrapText="1"/>
    </xf>
    <xf numFmtId="0" fontId="3" fillId="2" borderId="16" xfId="0" applyFont="1" applyFill="1" applyBorder="1" applyAlignment="1">
      <alignment horizontal="left" vertical="center" wrapText="1"/>
    </xf>
    <xf numFmtId="0" fontId="3" fillId="0" borderId="2" xfId="0" applyFont="1" applyBorder="1" applyAlignment="1">
      <alignment horizontal="center" vertical="center" wrapText="1"/>
    </xf>
    <xf numFmtId="0" fontId="3" fillId="0" borderId="18" xfId="0" applyFont="1" applyBorder="1" applyAlignment="1">
      <alignment vertical="center" wrapText="1"/>
    </xf>
    <xf numFmtId="0" fontId="3" fillId="2" borderId="18" xfId="0" applyFont="1" applyFill="1" applyBorder="1" applyAlignment="1">
      <alignment horizontal="left" vertical="center" wrapText="1"/>
    </xf>
    <xf numFmtId="0" fontId="3" fillId="0" borderId="16" xfId="0" applyFont="1" applyBorder="1" applyAlignment="1">
      <alignment vertical="center" wrapText="1"/>
    </xf>
    <xf numFmtId="0" fontId="3" fillId="0" borderId="5" xfId="0" applyFont="1" applyBorder="1" applyAlignment="1">
      <alignment vertical="center" wrapText="1"/>
    </xf>
    <xf numFmtId="0" fontId="3" fillId="0" borderId="18" xfId="0" applyFont="1" applyBorder="1" applyAlignment="1">
      <alignment vertical="center" wrapText="1"/>
    </xf>
    <xf numFmtId="0" fontId="3" fillId="0" borderId="19" xfId="0" applyFont="1" applyBorder="1" applyAlignment="1">
      <alignment vertical="center" wrapText="1"/>
    </xf>
    <xf numFmtId="171" fontId="4" fillId="0" borderId="0" xfId="0" applyNumberFormat="1" applyFont="1" applyAlignment="1">
      <alignment vertical="center" wrapText="1"/>
    </xf>
    <xf numFmtId="171" fontId="4" fillId="0" borderId="0" xfId="0" applyNumberFormat="1" applyFont="1" applyAlignment="1">
      <alignment vertical="center" textRotation="90" wrapText="1"/>
    </xf>
    <xf numFmtId="171" fontId="4" fillId="0" borderId="0" xfId="0" applyNumberFormat="1" applyFont="1" applyAlignment="1">
      <alignment horizontal="center" vertical="center" textRotation="90" wrapText="1"/>
    </xf>
    <xf numFmtId="167" fontId="3" fillId="0" borderId="17" xfId="0" applyNumberFormat="1" applyFont="1" applyBorder="1" applyAlignment="1">
      <alignment horizontal="left" vertical="center" textRotation="90" wrapText="1"/>
    </xf>
    <xf numFmtId="167" fontId="3" fillId="0" borderId="20" xfId="0" applyNumberFormat="1" applyFont="1" applyBorder="1" applyAlignment="1">
      <alignment horizontal="left" vertical="center" textRotation="90" wrapText="1"/>
    </xf>
    <xf numFmtId="0" fontId="15" fillId="0" borderId="5" xfId="0" applyFont="1" applyBorder="1" applyAlignment="1">
      <alignment horizontal="left" wrapText="1"/>
    </xf>
    <xf numFmtId="0" fontId="10" fillId="0" borderId="0" xfId="0" applyFont="1" applyAlignment="1">
      <alignment wrapText="1"/>
    </xf>
    <xf numFmtId="0" fontId="3" fillId="0" borderId="18" xfId="0" applyFont="1" applyBorder="1" applyAlignment="1">
      <alignment horizontal="center" vertical="center" wrapText="1"/>
    </xf>
    <xf numFmtId="167" fontId="3" fillId="0" borderId="0" xfId="0" applyNumberFormat="1" applyFont="1" applyAlignment="1">
      <alignment horizontal="left" vertical="center" wrapText="1"/>
    </xf>
    <xf numFmtId="171" fontId="3" fillId="0" borderId="25" xfId="0" applyNumberFormat="1" applyFont="1" applyBorder="1" applyAlignment="1">
      <alignment horizontal="center" vertical="center" textRotation="90" wrapText="1"/>
    </xf>
    <xf numFmtId="171" fontId="3" fillId="0" borderId="29" xfId="0" applyNumberFormat="1" applyFont="1" applyBorder="1" applyAlignment="1">
      <alignment horizontal="center" vertical="center" textRotation="90" wrapText="1"/>
    </xf>
    <xf numFmtId="0" fontId="29" fillId="0" borderId="5" xfId="0" applyFont="1" applyBorder="1" applyAlignment="1">
      <alignment horizontal="center" vertical="center" wrapText="1"/>
    </xf>
    <xf numFmtId="167" fontId="3" fillId="0" borderId="0" xfId="0" applyNumberFormat="1" applyFont="1" applyAlignment="1">
      <alignment horizontal="left" vertical="center" textRotation="90" wrapText="1"/>
    </xf>
    <xf numFmtId="0" fontId="30" fillId="0" borderId="0" xfId="0" applyFont="1" applyAlignment="1">
      <alignment horizontal="center" vertical="center" wrapText="1"/>
    </xf>
    <xf numFmtId="167" fontId="3" fillId="0" borderId="17" xfId="0" applyNumberFormat="1" applyFont="1" applyBorder="1" applyAlignment="1">
      <alignment horizontal="center" vertical="center" textRotation="90" wrapText="1"/>
    </xf>
    <xf numFmtId="0" fontId="31" fillId="0" borderId="36" xfId="0" applyFont="1" applyBorder="1" applyAlignment="1">
      <alignment wrapText="1"/>
    </xf>
    <xf numFmtId="171" fontId="3" fillId="0" borderId="2" xfId="0" applyNumberFormat="1" applyFont="1" applyBorder="1" applyAlignment="1">
      <alignment horizontal="center" vertical="center" textRotation="90" wrapText="1"/>
    </xf>
    <xf numFmtId="0" fontId="32" fillId="0" borderId="0" xfId="0" applyFont="1" applyAlignment="1">
      <alignment horizontal="left" wrapText="1"/>
    </xf>
    <xf numFmtId="167" fontId="3" fillId="0" borderId="20" xfId="0" applyNumberFormat="1" applyFont="1" applyBorder="1" applyAlignment="1">
      <alignment horizontal="center" vertical="center" textRotation="90" wrapText="1"/>
    </xf>
    <xf numFmtId="0" fontId="33" fillId="0" borderId="0" xfId="0" applyFont="1" applyAlignment="1">
      <alignment wrapText="1"/>
    </xf>
    <xf numFmtId="0" fontId="10" fillId="0" borderId="0" xfId="0" applyFont="1" applyAlignment="1">
      <alignment horizontal="center"/>
    </xf>
    <xf numFmtId="0" fontId="34" fillId="3" borderId="0" xfId="0" applyFont="1" applyFill="1" applyAlignment="1">
      <alignment horizontal="left"/>
    </xf>
    <xf numFmtId="0" fontId="33" fillId="0" borderId="0" xfId="0" applyFont="1" applyAlignment="1"/>
    <xf numFmtId="0" fontId="4" fillId="0" borderId="32" xfId="0" applyFont="1" applyBorder="1" applyAlignment="1">
      <alignment horizontal="left" vertical="center" wrapText="1"/>
    </xf>
    <xf numFmtId="0" fontId="4" fillId="0" borderId="37" xfId="0" applyFont="1" applyBorder="1" applyAlignment="1">
      <alignment horizontal="center" vertical="center" wrapText="1"/>
    </xf>
    <xf numFmtId="0" fontId="3" fillId="0" borderId="14" xfId="0" applyFont="1" applyBorder="1" applyAlignment="1">
      <alignment horizontal="left" vertical="top" wrapText="1"/>
    </xf>
    <xf numFmtId="167" fontId="3" fillId="0" borderId="6" xfId="0" applyNumberFormat="1" applyFont="1" applyBorder="1" applyAlignment="1">
      <alignment horizontal="center" vertical="center" textRotation="90" wrapText="1"/>
    </xf>
    <xf numFmtId="0" fontId="3" fillId="0" borderId="6" xfId="0" applyFont="1" applyBorder="1" applyAlignment="1">
      <alignment horizontal="left" vertical="top" wrapText="1"/>
    </xf>
    <xf numFmtId="167" fontId="3" fillId="0" borderId="13" xfId="0" applyNumberFormat="1" applyFont="1" applyBorder="1" applyAlignment="1">
      <alignment horizontal="center" vertical="center" textRotation="90" wrapText="1"/>
    </xf>
    <xf numFmtId="0" fontId="15" fillId="0" borderId="5" xfId="0" applyFont="1" applyBorder="1" applyAlignment="1">
      <alignment horizontal="left" wrapText="1"/>
    </xf>
    <xf numFmtId="167" fontId="4" fillId="0" borderId="0" xfId="0" applyNumberFormat="1" applyFont="1" applyAlignment="1">
      <alignment vertical="center" textRotation="90" wrapText="1"/>
    </xf>
    <xf numFmtId="0" fontId="3" fillId="0" borderId="6" xfId="0" applyFont="1" applyBorder="1" applyAlignment="1">
      <alignment horizontal="center" vertical="center" textRotation="90" wrapText="1"/>
    </xf>
    <xf numFmtId="0" fontId="3" fillId="0" borderId="15" xfId="0" applyFont="1" applyBorder="1" applyAlignment="1">
      <alignment horizontal="center" vertical="center" textRotation="90" wrapText="1"/>
    </xf>
    <xf numFmtId="0" fontId="3" fillId="0" borderId="6" xfId="0" applyFont="1" applyBorder="1" applyAlignment="1">
      <alignment horizontal="left" vertical="center" wrapText="1"/>
    </xf>
    <xf numFmtId="0" fontId="3" fillId="0" borderId="17" xfId="0" applyFont="1" applyBorder="1" applyAlignment="1">
      <alignment horizontal="center" vertical="center" textRotation="90" wrapText="1"/>
    </xf>
    <xf numFmtId="0" fontId="3" fillId="0" borderId="19" xfId="0" applyFont="1" applyBorder="1" applyAlignment="1">
      <alignment horizontal="center" vertical="center" textRotation="90" wrapText="1"/>
    </xf>
    <xf numFmtId="0" fontId="3" fillId="0" borderId="20" xfId="0" applyFont="1" applyBorder="1" applyAlignment="1">
      <alignment horizontal="center" vertical="center" textRotation="90" wrapText="1"/>
    </xf>
    <xf numFmtId="0" fontId="4" fillId="0" borderId="0" xfId="0" applyFont="1" applyAlignment="1">
      <alignment horizontal="center" vertical="center" textRotation="90" wrapText="1"/>
    </xf>
    <xf numFmtId="0" fontId="10" fillId="0" borderId="0" xfId="0" applyFont="1" applyAlignment="1">
      <alignment horizontal="center" vertical="center"/>
    </xf>
    <xf numFmtId="0" fontId="33" fillId="0" borderId="0" xfId="0" applyFont="1" applyAlignment="1">
      <alignment horizontal="center" vertical="center"/>
    </xf>
    <xf numFmtId="167" fontId="3" fillId="0" borderId="5" xfId="0" applyNumberFormat="1" applyFont="1" applyBorder="1" applyAlignment="1">
      <alignment horizontal="left" vertical="center" textRotation="90" wrapText="1"/>
    </xf>
    <xf numFmtId="0" fontId="39" fillId="0" borderId="5" xfId="0" applyFont="1" applyBorder="1" applyAlignment="1">
      <alignment horizontal="left" vertical="center" wrapText="1"/>
    </xf>
    <xf numFmtId="0" fontId="40" fillId="3" borderId="0" xfId="0" applyFont="1" applyFill="1" applyAlignment="1">
      <alignment vertical="center" wrapText="1"/>
    </xf>
    <xf numFmtId="0" fontId="41" fillId="3" borderId="0" xfId="0" applyFont="1" applyFill="1" applyAlignment="1"/>
    <xf numFmtId="0" fontId="42" fillId="0" borderId="0" xfId="0" applyFont="1" applyAlignment="1">
      <alignment vertical="center" wrapText="1"/>
    </xf>
    <xf numFmtId="0" fontId="0" fillId="0" borderId="5" xfId="0" applyFont="1" applyBorder="1" applyAlignment="1">
      <alignment horizontal="left" vertical="center" wrapText="1"/>
    </xf>
    <xf numFmtId="0" fontId="0" fillId="0" borderId="4" xfId="0" applyFont="1" applyBorder="1" applyAlignment="1">
      <alignment horizontal="left" vertical="center" wrapText="1"/>
    </xf>
    <xf numFmtId="167" fontId="15" fillId="0" borderId="40" xfId="0" applyNumberFormat="1" applyFont="1" applyBorder="1" applyAlignment="1">
      <alignment horizontal="center" wrapText="1"/>
    </xf>
    <xf numFmtId="0" fontId="0" fillId="0" borderId="6" xfId="0" applyFont="1" applyBorder="1" applyAlignment="1">
      <alignment horizontal="left" vertical="center" wrapText="1"/>
    </xf>
    <xf numFmtId="0" fontId="0" fillId="0" borderId="30" xfId="0" applyFont="1" applyBorder="1" applyAlignment="1">
      <alignment horizontal="left" vertical="center" wrapText="1"/>
    </xf>
    <xf numFmtId="167" fontId="15" fillId="0" borderId="30" xfId="0" applyNumberFormat="1" applyFont="1" applyBorder="1" applyAlignment="1">
      <alignment horizontal="left"/>
    </xf>
    <xf numFmtId="167" fontId="3" fillId="0" borderId="0" xfId="0" applyNumberFormat="1" applyFont="1" applyAlignment="1">
      <alignment horizontal="right" vertical="center" wrapText="1"/>
    </xf>
    <xf numFmtId="0" fontId="15" fillId="0" borderId="6" xfId="0" applyFont="1" applyBorder="1" applyAlignment="1">
      <alignment horizontal="left" vertical="center" wrapText="1"/>
    </xf>
    <xf numFmtId="0" fontId="15" fillId="0" borderId="30" xfId="0" applyFont="1" applyBorder="1" applyAlignment="1">
      <alignment horizontal="left" vertical="center" wrapText="1"/>
    </xf>
    <xf numFmtId="167" fontId="15" fillId="0" borderId="5" xfId="0" applyNumberFormat="1" applyFont="1" applyBorder="1" applyAlignment="1">
      <alignment horizontal="left"/>
    </xf>
    <xf numFmtId="167" fontId="15" fillId="0" borderId="5" xfId="0" applyNumberFormat="1" applyFont="1" applyBorder="1" applyAlignment="1">
      <alignment horizontal="center"/>
    </xf>
    <xf numFmtId="49" fontId="0" fillId="4" borderId="5" xfId="0" applyNumberFormat="1" applyFont="1" applyFill="1" applyBorder="1" applyAlignment="1">
      <alignment horizontal="left"/>
    </xf>
    <xf numFmtId="49" fontId="3" fillId="0" borderId="16" xfId="0" applyNumberFormat="1" applyFont="1" applyBorder="1" applyAlignment="1">
      <alignment horizontal="left" vertical="center" wrapText="1"/>
    </xf>
    <xf numFmtId="49" fontId="0" fillId="0" borderId="6" xfId="0" applyNumberFormat="1" applyFont="1" applyBorder="1" applyAlignment="1">
      <alignment horizontal="left" vertical="center" wrapText="1"/>
    </xf>
    <xf numFmtId="49" fontId="0" fillId="0" borderId="30" xfId="0" applyNumberFormat="1" applyFont="1" applyBorder="1" applyAlignment="1">
      <alignment horizontal="left" vertical="center" wrapText="1"/>
    </xf>
    <xf numFmtId="0" fontId="43" fillId="0" borderId="5" xfId="0" applyFont="1" applyBorder="1" applyAlignment="1">
      <alignment horizontal="left"/>
    </xf>
    <xf numFmtId="0" fontId="0" fillId="0" borderId="6" xfId="0" applyFont="1" applyBorder="1" applyAlignment="1">
      <alignment horizontal="left" vertical="center"/>
    </xf>
    <xf numFmtId="0" fontId="0" fillId="0" borderId="30" xfId="0" applyFont="1" applyBorder="1" applyAlignment="1">
      <alignment horizontal="left" vertical="center"/>
    </xf>
    <xf numFmtId="0" fontId="33" fillId="0" borderId="0" xfId="0" applyFont="1" applyAlignment="1">
      <alignment vertical="center" wrapText="1"/>
    </xf>
    <xf numFmtId="0" fontId="13" fillId="0" borderId="16" xfId="0" applyFont="1" applyBorder="1" applyAlignment="1">
      <alignment horizontal="left" vertical="center" wrapText="1"/>
    </xf>
    <xf numFmtId="0" fontId="13" fillId="0" borderId="16" xfId="0" applyFont="1" applyBorder="1" applyAlignment="1">
      <alignment horizontal="center" vertical="center" wrapText="1"/>
    </xf>
    <xf numFmtId="0" fontId="13" fillId="0" borderId="5" xfId="0" applyFont="1" applyBorder="1" applyAlignment="1">
      <alignment horizontal="left" vertical="center" wrapText="1"/>
    </xf>
    <xf numFmtId="0" fontId="13" fillId="0" borderId="18" xfId="0" applyFont="1" applyBorder="1" applyAlignment="1">
      <alignment horizontal="left" vertical="center" wrapText="1"/>
    </xf>
    <xf numFmtId="167" fontId="3" fillId="0" borderId="2" xfId="0" applyNumberFormat="1" applyFont="1" applyBorder="1" applyAlignment="1">
      <alignment horizontal="center" vertical="center" textRotation="90" wrapText="1"/>
    </xf>
    <xf numFmtId="0" fontId="3" fillId="0" borderId="41" xfId="0" applyFont="1" applyBorder="1" applyAlignment="1">
      <alignment horizontal="left" vertical="center" wrapText="1"/>
    </xf>
    <xf numFmtId="0" fontId="0" fillId="0" borderId="0" xfId="0" applyFont="1" applyAlignment="1">
      <alignment wrapText="1"/>
    </xf>
    <xf numFmtId="0" fontId="3" fillId="0" borderId="16" xfId="0" applyFont="1" applyBorder="1" applyAlignment="1">
      <alignment horizontal="left" vertical="top" wrapText="1"/>
    </xf>
    <xf numFmtId="0" fontId="3" fillId="0" borderId="5" xfId="0" applyFont="1" applyBorder="1" applyAlignment="1">
      <alignment horizontal="left" vertical="top" wrapText="1"/>
    </xf>
    <xf numFmtId="0" fontId="33" fillId="0" borderId="0" xfId="0" applyFont="1" applyAlignment="1">
      <alignment vertical="center" wrapText="1"/>
    </xf>
    <xf numFmtId="0" fontId="3" fillId="0" borderId="18" xfId="0" applyFont="1" applyBorder="1" applyAlignment="1">
      <alignment horizontal="left" vertical="top" wrapText="1"/>
    </xf>
    <xf numFmtId="0" fontId="3" fillId="0" borderId="19" xfId="0" applyFont="1" applyBorder="1" applyAlignment="1">
      <alignment horizontal="left" vertical="top" wrapText="1"/>
    </xf>
    <xf numFmtId="0" fontId="3" fillId="0" borderId="18" xfId="0" applyFont="1" applyBorder="1" applyAlignment="1">
      <alignment horizontal="left" vertical="top" wrapText="1"/>
    </xf>
    <xf numFmtId="0" fontId="3" fillId="0" borderId="19" xfId="0" applyFont="1" applyBorder="1" applyAlignment="1">
      <alignment horizontal="center" vertical="center" wrapText="1"/>
    </xf>
    <xf numFmtId="0" fontId="3" fillId="0" borderId="5" xfId="0" applyFont="1" applyBorder="1" applyAlignment="1">
      <alignment horizontal="center" vertical="top" wrapText="1"/>
    </xf>
    <xf numFmtId="0" fontId="3" fillId="0" borderId="19" xfId="0" applyFont="1" applyBorder="1" applyAlignment="1">
      <alignment horizontal="center" vertical="top" wrapText="1"/>
    </xf>
    <xf numFmtId="0" fontId="4" fillId="0" borderId="0" xfId="0" applyFont="1" applyAlignment="1">
      <alignment horizontal="center" vertical="top" wrapText="1"/>
    </xf>
    <xf numFmtId="0" fontId="4" fillId="0" borderId="0" xfId="0" applyFont="1" applyAlignment="1">
      <alignment vertical="top" wrapText="1"/>
    </xf>
    <xf numFmtId="0" fontId="10" fillId="0" borderId="0" xfId="0" applyFont="1" applyAlignment="1">
      <alignment horizontal="center" vertical="top"/>
    </xf>
    <xf numFmtId="0" fontId="10" fillId="0" borderId="0" xfId="0" applyFont="1" applyAlignment="1">
      <alignment vertical="top"/>
    </xf>
    <xf numFmtId="0" fontId="10" fillId="0" borderId="36" xfId="0" applyFont="1" applyBorder="1" applyAlignment="1">
      <alignment vertical="center" wrapText="1"/>
    </xf>
    <xf numFmtId="167" fontId="3" fillId="0" borderId="17" xfId="0" applyNumberFormat="1" applyFont="1" applyBorder="1" applyAlignment="1">
      <alignment horizontal="center" vertical="center" textRotation="90" wrapText="1"/>
    </xf>
    <xf numFmtId="0" fontId="15" fillId="0" borderId="6" xfId="0" applyFont="1" applyBorder="1" applyAlignment="1">
      <alignment horizontal="left" wrapText="1"/>
    </xf>
    <xf numFmtId="0" fontId="15" fillId="0" borderId="34" xfId="0" applyFont="1" applyBorder="1" applyAlignment="1">
      <alignment horizontal="left" wrapText="1"/>
    </xf>
    <xf numFmtId="0" fontId="10" fillId="0" borderId="46" xfId="0" applyFont="1" applyBorder="1" applyAlignment="1">
      <alignment vertical="center" wrapText="1"/>
    </xf>
    <xf numFmtId="167" fontId="3" fillId="0" borderId="20" xfId="0" applyNumberFormat="1" applyFont="1" applyBorder="1" applyAlignment="1">
      <alignment horizontal="center" vertical="center" textRotation="90" wrapText="1"/>
    </xf>
    <xf numFmtId="0" fontId="4" fillId="0" borderId="6" xfId="0" applyFont="1" applyBorder="1" applyAlignment="1">
      <alignment horizontal="center" vertical="center" wrapText="1"/>
    </xf>
    <xf numFmtId="0" fontId="0" fillId="0" borderId="5" xfId="0" applyFont="1" applyFill="1" applyBorder="1" applyAlignment="1">
      <alignment horizontal="left" wrapText="1"/>
    </xf>
    <xf numFmtId="0" fontId="15" fillId="0" borderId="5" xfId="0" applyFont="1" applyFill="1" applyBorder="1" applyAlignment="1">
      <alignment horizontal="left"/>
    </xf>
    <xf numFmtId="171" fontId="3" fillId="0" borderId="5" xfId="0" applyNumberFormat="1" applyFont="1" applyFill="1" applyBorder="1" applyAlignment="1">
      <alignment horizontal="center" vertical="center" textRotation="90" wrapText="1"/>
    </xf>
    <xf numFmtId="0" fontId="13" fillId="0" borderId="16" xfId="0" applyFont="1" applyFill="1" applyBorder="1" applyAlignment="1">
      <alignment horizontal="left" vertical="center" wrapText="1"/>
    </xf>
    <xf numFmtId="0" fontId="3" fillId="0" borderId="5" xfId="0" applyFont="1" applyFill="1" applyBorder="1" applyAlignment="1">
      <alignment horizontal="center" vertical="center" wrapText="1"/>
    </xf>
    <xf numFmtId="0" fontId="3" fillId="0" borderId="5"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5" fillId="0" borderId="5" xfId="0" applyFont="1" applyFill="1" applyBorder="1" applyAlignment="1">
      <alignment horizontal="left" wrapText="1"/>
    </xf>
    <xf numFmtId="0" fontId="13" fillId="0" borderId="5" xfId="0" applyFont="1" applyFill="1" applyBorder="1" applyAlignment="1">
      <alignment horizontal="center" vertical="center" wrapText="1"/>
    </xf>
    <xf numFmtId="0" fontId="13" fillId="0" borderId="18" xfId="0" applyFont="1" applyFill="1" applyBorder="1" applyAlignment="1">
      <alignment horizontal="left" vertical="center" wrapText="1"/>
    </xf>
    <xf numFmtId="0" fontId="3" fillId="0" borderId="19" xfId="0" applyFont="1" applyFill="1" applyBorder="1" applyAlignment="1">
      <alignment horizontal="center" vertical="center" wrapText="1"/>
    </xf>
    <xf numFmtId="0" fontId="13" fillId="0" borderId="5" xfId="0" applyFont="1" applyFill="1" applyBorder="1" applyAlignment="1">
      <alignment horizontal="left" vertical="center" wrapText="1"/>
    </xf>
    <xf numFmtId="171" fontId="3" fillId="0" borderId="19" xfId="0" applyNumberFormat="1" applyFont="1" applyFill="1" applyBorder="1" applyAlignment="1">
      <alignment horizontal="center" vertical="center" textRotation="90" wrapText="1"/>
    </xf>
    <xf numFmtId="0" fontId="3" fillId="0" borderId="19" xfId="0" applyFont="1" applyFill="1" applyBorder="1" applyAlignment="1">
      <alignment horizontal="left" vertical="center" wrapText="1"/>
    </xf>
    <xf numFmtId="0" fontId="4" fillId="0" borderId="0" xfId="0" applyFont="1" applyFill="1" applyAlignment="1">
      <alignment horizontal="center" vertical="center" wrapText="1"/>
    </xf>
    <xf numFmtId="0" fontId="0" fillId="0" borderId="0" xfId="0" applyFont="1" applyFill="1" applyAlignment="1"/>
    <xf numFmtId="0" fontId="4" fillId="0" borderId="5" xfId="0" applyFont="1" applyFill="1" applyBorder="1" applyAlignment="1">
      <alignment horizontal="center" vertical="center" wrapText="1"/>
    </xf>
    <xf numFmtId="171" fontId="4" fillId="0" borderId="5" xfId="0" applyNumberFormat="1" applyFont="1" applyFill="1" applyBorder="1" applyAlignment="1">
      <alignment horizontal="center" vertical="center" textRotation="90" wrapText="1"/>
    </xf>
    <xf numFmtId="0" fontId="3" fillId="0" borderId="5" xfId="0" applyFont="1" applyFill="1" applyBorder="1" applyAlignment="1">
      <alignment vertical="center" wrapText="1"/>
    </xf>
    <xf numFmtId="0" fontId="3" fillId="0" borderId="5" xfId="0" applyFont="1" applyFill="1" applyBorder="1" applyAlignment="1">
      <alignment horizontal="center" vertical="center" textRotation="90" wrapText="1"/>
    </xf>
    <xf numFmtId="0" fontId="4" fillId="0" borderId="0" xfId="0" applyFont="1" applyFill="1" applyAlignment="1">
      <alignment horizontal="left" vertical="center" wrapText="1"/>
    </xf>
    <xf numFmtId="172" fontId="3" fillId="0" borderId="5" xfId="0" applyNumberFormat="1" applyFont="1" applyFill="1" applyBorder="1" applyAlignment="1">
      <alignment horizontal="center" vertical="center" wrapText="1"/>
    </xf>
    <xf numFmtId="172" fontId="11" fillId="0" borderId="5" xfId="0" applyNumberFormat="1" applyFont="1" applyFill="1" applyBorder="1" applyAlignment="1"/>
    <xf numFmtId="0" fontId="10" fillId="0" borderId="0" xfId="0" applyFont="1" applyFill="1"/>
    <xf numFmtId="0" fontId="11" fillId="0" borderId="5" xfId="0" applyFont="1" applyFill="1" applyBorder="1" applyAlignment="1"/>
    <xf numFmtId="0" fontId="10" fillId="0" borderId="6" xfId="0" applyFont="1" applyFill="1" applyBorder="1"/>
    <xf numFmtId="0" fontId="10" fillId="0" borderId="6" xfId="0" applyFont="1" applyFill="1" applyBorder="1" applyAlignment="1">
      <alignment horizontal="center"/>
    </xf>
    <xf numFmtId="0" fontId="10" fillId="0" borderId="13" xfId="0" applyFont="1" applyFill="1" applyBorder="1" applyAlignment="1">
      <alignment horizontal="center"/>
    </xf>
    <xf numFmtId="171" fontId="10" fillId="0" borderId="6" xfId="0" applyNumberFormat="1" applyFont="1" applyFill="1" applyBorder="1"/>
    <xf numFmtId="171" fontId="10" fillId="0" borderId="13" xfId="0" applyNumberFormat="1" applyFont="1" applyFill="1" applyBorder="1"/>
    <xf numFmtId="0" fontId="10" fillId="0" borderId="5" xfId="0" applyFont="1" applyFill="1" applyBorder="1"/>
    <xf numFmtId="0" fontId="10" fillId="0" borderId="5" xfId="0" applyFont="1" applyFill="1" applyBorder="1" applyAlignment="1">
      <alignment horizontal="center"/>
    </xf>
    <xf numFmtId="0" fontId="10" fillId="0" borderId="2" xfId="0" applyFont="1" applyFill="1" applyBorder="1" applyAlignment="1">
      <alignment horizontal="center"/>
    </xf>
    <xf numFmtId="171" fontId="10" fillId="0" borderId="5" xfId="0" applyNumberFormat="1" applyFont="1" applyFill="1" applyBorder="1"/>
    <xf numFmtId="171" fontId="10" fillId="0" borderId="2" xfId="0" applyNumberFormat="1" applyFont="1" applyFill="1" applyBorder="1"/>
    <xf numFmtId="0" fontId="4" fillId="0" borderId="14" xfId="0" applyFont="1" applyFill="1" applyBorder="1" applyAlignment="1">
      <alignment horizontal="center" vertical="center" wrapText="1"/>
    </xf>
    <xf numFmtId="171" fontId="4" fillId="0" borderId="6" xfId="0" applyNumberFormat="1" applyFont="1" applyFill="1" applyBorder="1" applyAlignment="1">
      <alignment horizontal="center" vertical="center" textRotation="90" wrapText="1"/>
    </xf>
    <xf numFmtId="0" fontId="4" fillId="0" borderId="6" xfId="0" applyFont="1" applyFill="1" applyBorder="1" applyAlignment="1">
      <alignment horizontal="center" vertical="center" wrapText="1"/>
    </xf>
    <xf numFmtId="171" fontId="4" fillId="0" borderId="13" xfId="0" applyNumberFormat="1" applyFont="1" applyFill="1" applyBorder="1" applyAlignment="1">
      <alignment horizontal="center" vertical="center" textRotation="90" wrapText="1"/>
    </xf>
    <xf numFmtId="171" fontId="4" fillId="0" borderId="15" xfId="0" applyNumberFormat="1" applyFont="1" applyFill="1" applyBorder="1" applyAlignment="1">
      <alignment horizontal="center" vertical="center" textRotation="90" wrapText="1"/>
    </xf>
    <xf numFmtId="0" fontId="3" fillId="0" borderId="16" xfId="0" applyFont="1" applyFill="1" applyBorder="1" applyAlignment="1">
      <alignment horizontal="center" vertical="center" wrapText="1"/>
    </xf>
    <xf numFmtId="0" fontId="3" fillId="0" borderId="5" xfId="0" applyFont="1" applyFill="1" applyBorder="1" applyAlignment="1">
      <alignment horizontal="left" vertical="center" textRotation="90" wrapText="1"/>
    </xf>
    <xf numFmtId="0" fontId="3" fillId="0" borderId="17" xfId="0" applyFont="1" applyFill="1" applyBorder="1" applyAlignment="1">
      <alignment horizontal="left" vertical="center" textRotation="90" wrapText="1"/>
    </xf>
    <xf numFmtId="167" fontId="3" fillId="0" borderId="5" xfId="0" applyNumberFormat="1" applyFont="1" applyFill="1" applyBorder="1" applyAlignment="1">
      <alignment horizontal="center" vertical="center" textRotation="90" wrapText="1"/>
    </xf>
    <xf numFmtId="167" fontId="3" fillId="0" borderId="2" xfId="0" applyNumberFormat="1" applyFont="1" applyFill="1" applyBorder="1" applyAlignment="1">
      <alignment horizontal="center" vertical="center" textRotation="90" wrapText="1"/>
    </xf>
    <xf numFmtId="0" fontId="18" fillId="0" borderId="34" xfId="0" applyFont="1" applyFill="1" applyBorder="1"/>
    <xf numFmtId="0" fontId="3" fillId="0" borderId="4" xfId="0" applyFont="1" applyFill="1" applyBorder="1" applyAlignment="1">
      <alignment horizontal="left" vertical="center" wrapText="1"/>
    </xf>
    <xf numFmtId="167" fontId="3" fillId="0" borderId="5" xfId="0" applyNumberFormat="1" applyFont="1" applyFill="1" applyBorder="1" applyAlignment="1">
      <alignment horizontal="center" vertical="center" textRotation="90"/>
    </xf>
    <xf numFmtId="0" fontId="3" fillId="0" borderId="16" xfId="0" applyFont="1" applyFill="1" applyBorder="1" applyAlignment="1">
      <alignment vertical="center" wrapText="1"/>
    </xf>
    <xf numFmtId="3" fontId="3" fillId="0" borderId="5" xfId="0" applyNumberFormat="1" applyFont="1" applyFill="1" applyBorder="1" applyAlignment="1">
      <alignment horizontal="left" vertical="center" wrapText="1"/>
    </xf>
    <xf numFmtId="0" fontId="3" fillId="0" borderId="16" xfId="0" applyFont="1" applyFill="1" applyBorder="1" applyAlignment="1">
      <alignment horizontal="left" vertical="center"/>
    </xf>
    <xf numFmtId="0" fontId="19" fillId="0" borderId="5" xfId="0" applyFont="1" applyFill="1" applyBorder="1" applyAlignment="1">
      <alignment vertical="top"/>
    </xf>
    <xf numFmtId="49" fontId="3" fillId="0" borderId="5" xfId="0" applyNumberFormat="1" applyFont="1" applyFill="1" applyBorder="1" applyAlignment="1">
      <alignment horizontal="center" vertical="center" wrapText="1"/>
    </xf>
    <xf numFmtId="0" fontId="3" fillId="0" borderId="5" xfId="0" applyFont="1" applyFill="1" applyBorder="1" applyAlignment="1">
      <alignment horizontal="left" vertical="center"/>
    </xf>
    <xf numFmtId="3" fontId="3" fillId="0" borderId="16" xfId="0" applyNumberFormat="1" applyFont="1" applyFill="1" applyBorder="1" applyAlignment="1">
      <alignment horizontal="left" vertical="center" wrapText="1"/>
    </xf>
    <xf numFmtId="0" fontId="3" fillId="0" borderId="18" xfId="0" applyFont="1" applyFill="1" applyBorder="1" applyAlignment="1">
      <alignment horizontal="center" vertical="center" wrapText="1"/>
    </xf>
    <xf numFmtId="0" fontId="3" fillId="0" borderId="19" xfId="0" applyFont="1" applyFill="1" applyBorder="1" applyAlignment="1">
      <alignment vertical="center" wrapText="1"/>
    </xf>
    <xf numFmtId="0" fontId="3" fillId="0" borderId="19" xfId="0" applyFont="1" applyFill="1" applyBorder="1" applyAlignment="1">
      <alignment horizontal="left" vertical="center" textRotation="90" wrapText="1"/>
    </xf>
    <xf numFmtId="0" fontId="3" fillId="0" borderId="20" xfId="0" applyFont="1" applyFill="1" applyBorder="1" applyAlignment="1">
      <alignment horizontal="left" vertical="center" textRotation="90" wrapText="1"/>
    </xf>
    <xf numFmtId="0" fontId="3" fillId="0" borderId="18" xfId="0" applyFont="1" applyFill="1" applyBorder="1" applyAlignment="1">
      <alignment horizontal="left" vertical="center" wrapText="1"/>
    </xf>
    <xf numFmtId="167" fontId="3" fillId="0" borderId="19" xfId="0" applyNumberFormat="1" applyFont="1" applyFill="1" applyBorder="1" applyAlignment="1">
      <alignment horizontal="center" textRotation="90" wrapText="1"/>
    </xf>
    <xf numFmtId="167" fontId="3" fillId="0" borderId="27" xfId="0" applyNumberFormat="1" applyFont="1" applyFill="1" applyBorder="1" applyAlignment="1">
      <alignment horizontal="center" vertical="center" textRotation="90" wrapText="1"/>
    </xf>
    <xf numFmtId="171" fontId="3" fillId="0" borderId="2" xfId="0" applyNumberFormat="1" applyFont="1" applyFill="1" applyBorder="1" applyAlignment="1">
      <alignment horizontal="center" vertical="center" textRotation="90" wrapText="1"/>
    </xf>
    <xf numFmtId="0" fontId="15" fillId="0" borderId="5" xfId="0" applyFont="1" applyFill="1" applyBorder="1" applyAlignment="1">
      <alignment horizontal="center" wrapText="1"/>
    </xf>
    <xf numFmtId="0" fontId="3" fillId="0" borderId="17" xfId="0" applyFont="1" applyFill="1" applyBorder="1" applyAlignment="1">
      <alignment horizontal="left" vertical="center" wrapText="1"/>
    </xf>
    <xf numFmtId="0" fontId="0" fillId="0" borderId="5" xfId="0" applyFont="1" applyFill="1" applyBorder="1" applyAlignment="1">
      <alignment horizontal="center"/>
    </xf>
    <xf numFmtId="0" fontId="15" fillId="0" borderId="5" xfId="0" applyFont="1" applyFill="1" applyBorder="1" applyAlignment="1">
      <alignment horizontal="center"/>
    </xf>
    <xf numFmtId="0" fontId="64" fillId="0" borderId="0" xfId="0" applyFont="1" applyFill="1" applyAlignment="1">
      <alignment vertical="top" wrapText="1"/>
    </xf>
    <xf numFmtId="0" fontId="63" fillId="0" borderId="5" xfId="0" applyFont="1" applyFill="1" applyBorder="1" applyAlignment="1">
      <alignment horizontal="left" wrapText="1"/>
    </xf>
    <xf numFmtId="164" fontId="3" fillId="0" borderId="17" xfId="0" applyNumberFormat="1" applyFont="1" applyFill="1" applyBorder="1" applyAlignment="1">
      <alignment horizontal="left" vertical="center" wrapText="1"/>
    </xf>
    <xf numFmtId="0" fontId="11" fillId="0" borderId="0" xfId="0" applyFont="1" applyFill="1" applyAlignment="1">
      <alignment horizontal="left" wrapText="1"/>
    </xf>
    <xf numFmtId="0" fontId="11" fillId="0" borderId="5" xfId="0" applyFont="1" applyFill="1" applyBorder="1" applyAlignment="1">
      <alignment horizontal="left" wrapText="1"/>
    </xf>
    <xf numFmtId="0" fontId="11" fillId="0" borderId="5" xfId="0" applyFont="1" applyFill="1" applyBorder="1" applyAlignment="1">
      <alignment horizontal="left"/>
    </xf>
    <xf numFmtId="0" fontId="15" fillId="0" borderId="1" xfId="0" applyFont="1" applyFill="1" applyBorder="1" applyAlignment="1">
      <alignment horizontal="left" vertical="top" wrapText="1"/>
    </xf>
    <xf numFmtId="0" fontId="15" fillId="0" borderId="1" xfId="0" applyFont="1" applyFill="1" applyBorder="1" applyAlignment="1">
      <alignment horizontal="left" wrapText="1"/>
    </xf>
    <xf numFmtId="0" fontId="15" fillId="0" borderId="7" xfId="0" applyFont="1" applyFill="1" applyBorder="1" applyAlignment="1">
      <alignment horizontal="left" wrapText="1"/>
    </xf>
    <xf numFmtId="0" fontId="15" fillId="0" borderId="5" xfId="0" applyFont="1" applyFill="1" applyBorder="1" applyAlignment="1">
      <alignment horizontal="left" wrapText="1"/>
    </xf>
    <xf numFmtId="3" fontId="3" fillId="0" borderId="17" xfId="0" applyNumberFormat="1" applyFont="1" applyFill="1" applyBorder="1" applyAlignment="1">
      <alignment horizontal="left" vertical="center" wrapText="1"/>
    </xf>
    <xf numFmtId="0" fontId="0" fillId="0" borderId="5" xfId="0" applyFont="1" applyFill="1" applyBorder="1" applyAlignment="1">
      <alignment horizontal="left"/>
    </xf>
    <xf numFmtId="0" fontId="20" fillId="0" borderId="5" xfId="0" applyFont="1" applyFill="1" applyBorder="1" applyAlignment="1">
      <alignment horizontal="left" vertical="center" wrapText="1"/>
    </xf>
    <xf numFmtId="3" fontId="20" fillId="0" borderId="17" xfId="0" applyNumberFormat="1" applyFont="1" applyFill="1" applyBorder="1" applyAlignment="1">
      <alignment horizontal="left" vertical="center" wrapText="1"/>
    </xf>
    <xf numFmtId="0" fontId="15" fillId="0" borderId="0" xfId="0" applyFont="1" applyFill="1" applyAlignment="1">
      <alignment wrapText="1"/>
    </xf>
    <xf numFmtId="0" fontId="10" fillId="0" borderId="0" xfId="0" applyFont="1" applyFill="1" applyAlignment="1">
      <alignment wrapText="1"/>
    </xf>
    <xf numFmtId="0" fontId="11" fillId="0" borderId="0" xfId="0" applyFont="1" applyFill="1" applyAlignment="1">
      <alignment wrapText="1"/>
    </xf>
    <xf numFmtId="171" fontId="15" fillId="0" borderId="5" xfId="0" applyNumberFormat="1" applyFont="1" applyFill="1" applyBorder="1" applyAlignment="1">
      <alignment horizontal="center" wrapText="1"/>
    </xf>
    <xf numFmtId="171" fontId="0" fillId="0" borderId="5" xfId="0" applyNumberFormat="1" applyFont="1" applyFill="1" applyBorder="1" applyAlignment="1">
      <alignment horizontal="center" wrapText="1"/>
    </xf>
    <xf numFmtId="164" fontId="3" fillId="0" borderId="16" xfId="0" applyNumberFormat="1" applyFont="1" applyFill="1" applyBorder="1" applyAlignment="1">
      <alignment horizontal="left" vertical="center" wrapText="1"/>
    </xf>
    <xf numFmtId="0" fontId="21" fillId="0" borderId="5" xfId="0" applyFont="1" applyFill="1" applyBorder="1" applyAlignment="1">
      <alignment horizontal="left" vertical="center" wrapText="1"/>
    </xf>
    <xf numFmtId="0" fontId="15" fillId="0" borderId="6" xfId="0" applyFont="1" applyFill="1" applyBorder="1" applyAlignment="1">
      <alignment horizontal="center" wrapText="1"/>
    </xf>
    <xf numFmtId="0" fontId="15" fillId="0" borderId="2" xfId="0" applyFont="1" applyFill="1" applyBorder="1" applyAlignment="1">
      <alignment horizontal="left" wrapText="1"/>
    </xf>
    <xf numFmtId="0" fontId="11" fillId="0" borderId="5" xfId="0" applyFont="1" applyFill="1" applyBorder="1" applyAlignment="1">
      <alignment horizontal="center" wrapText="1"/>
    </xf>
    <xf numFmtId="0" fontId="0" fillId="0" borderId="5" xfId="0" applyFont="1" applyFill="1" applyBorder="1" applyAlignment="1">
      <alignment horizontal="center" wrapText="1"/>
    </xf>
    <xf numFmtId="0" fontId="22" fillId="0" borderId="5" xfId="0" applyFont="1" applyFill="1" applyBorder="1" applyAlignment="1">
      <alignment horizontal="left" wrapText="1"/>
    </xf>
    <xf numFmtId="0" fontId="23" fillId="0" borderId="0" xfId="0" applyFont="1" applyFill="1" applyAlignment="1">
      <alignment horizontal="center"/>
    </xf>
    <xf numFmtId="0" fontId="24" fillId="0" borderId="0" xfId="0" applyFont="1" applyFill="1" applyAlignment="1">
      <alignment wrapText="1"/>
    </xf>
    <xf numFmtId="171" fontId="3" fillId="0" borderId="5" xfId="0" applyNumberFormat="1" applyFont="1" applyFill="1" applyBorder="1" applyAlignment="1">
      <alignment horizontal="center" textRotation="90" wrapText="1"/>
    </xf>
    <xf numFmtId="0" fontId="25" fillId="0" borderId="0" xfId="0" applyFont="1" applyFill="1" applyAlignment="1">
      <alignment wrapText="1"/>
    </xf>
    <xf numFmtId="171" fontId="3" fillId="0" borderId="27" xfId="0" applyNumberFormat="1" applyFont="1" applyFill="1" applyBorder="1" applyAlignment="1">
      <alignment horizontal="center" vertical="center" textRotation="90" wrapText="1"/>
    </xf>
    <xf numFmtId="0" fontId="26" fillId="0" borderId="0" xfId="0" applyFont="1" applyFill="1" applyAlignment="1">
      <alignment horizontal="center" wrapText="1"/>
    </xf>
    <xf numFmtId="0" fontId="3" fillId="0" borderId="20" xfId="0" applyFont="1" applyFill="1" applyBorder="1" applyAlignment="1">
      <alignment horizontal="left" vertical="center" wrapText="1"/>
    </xf>
    <xf numFmtId="0" fontId="4" fillId="0" borderId="0" xfId="0" applyFont="1" applyFill="1" applyAlignment="1">
      <alignment vertical="center" wrapText="1"/>
    </xf>
    <xf numFmtId="0" fontId="4" fillId="0" borderId="0" xfId="0" applyFont="1" applyFill="1" applyAlignment="1">
      <alignment vertical="center" textRotation="90" wrapText="1"/>
    </xf>
    <xf numFmtId="171" fontId="4" fillId="0" borderId="0" xfId="0" applyNumberFormat="1" applyFont="1" applyFill="1" applyAlignment="1">
      <alignment vertical="center" wrapText="1"/>
    </xf>
    <xf numFmtId="171" fontId="4" fillId="0" borderId="0" xfId="0" applyNumberFormat="1" applyFont="1" applyFill="1" applyAlignment="1">
      <alignment vertical="center" textRotation="90" wrapText="1"/>
    </xf>
    <xf numFmtId="0" fontId="27" fillId="0" borderId="0" xfId="0" applyFont="1" applyFill="1" applyAlignment="1"/>
    <xf numFmtId="171" fontId="4" fillId="0" borderId="0" xfId="0" applyNumberFormat="1" applyFont="1" applyFill="1" applyAlignment="1">
      <alignment horizontal="center" vertical="center" textRotation="90" wrapText="1"/>
    </xf>
    <xf numFmtId="0" fontId="24" fillId="0" borderId="0" xfId="0" applyFont="1" applyFill="1"/>
    <xf numFmtId="171" fontId="10" fillId="0" borderId="0" xfId="0" applyNumberFormat="1" applyFont="1" applyFill="1"/>
    <xf numFmtId="167" fontId="3" fillId="0" borderId="17" xfId="0" applyNumberFormat="1" applyFont="1" applyFill="1" applyBorder="1" applyAlignment="1">
      <alignment horizontal="left" vertical="center" textRotation="90" wrapText="1"/>
    </xf>
    <xf numFmtId="0" fontId="3" fillId="0" borderId="0" xfId="0" applyFont="1" applyFill="1" applyAlignment="1">
      <alignment horizontal="left" vertical="center" wrapText="1"/>
    </xf>
    <xf numFmtId="167" fontId="3" fillId="0" borderId="20" xfId="0" applyNumberFormat="1" applyFont="1" applyFill="1" applyBorder="1" applyAlignment="1">
      <alignment horizontal="left" vertical="center" textRotation="90" wrapText="1"/>
    </xf>
    <xf numFmtId="0" fontId="15" fillId="0" borderId="5" xfId="0" applyFont="1" applyBorder="1" applyAlignment="1">
      <alignment wrapText="1"/>
    </xf>
    <xf numFmtId="0" fontId="15" fillId="0" borderId="4" xfId="0" applyFont="1" applyBorder="1" applyAlignment="1">
      <alignment horizontal="left" wrapText="1"/>
    </xf>
    <xf numFmtId="0" fontId="15" fillId="0" borderId="4" xfId="0" applyFont="1" applyBorder="1" applyAlignment="1">
      <alignment wrapText="1"/>
    </xf>
    <xf numFmtId="0" fontId="15" fillId="0" borderId="42" xfId="0" applyFont="1" applyBorder="1" applyAlignment="1">
      <alignment horizontal="center" wrapText="1"/>
    </xf>
    <xf numFmtId="167" fontId="3" fillId="0" borderId="5" xfId="0" applyNumberFormat="1" applyFont="1" applyFill="1" applyBorder="1" applyAlignment="1">
      <alignment horizontal="left" vertical="center" textRotation="90" wrapText="1"/>
    </xf>
    <xf numFmtId="167" fontId="3" fillId="0" borderId="5" xfId="0" applyNumberFormat="1" applyFont="1" applyFill="1" applyBorder="1" applyAlignment="1">
      <alignment horizontal="right" vertical="center" textRotation="90" wrapText="1"/>
    </xf>
    <xf numFmtId="0" fontId="4" fillId="0" borderId="5" xfId="0" applyFont="1" applyFill="1" applyBorder="1" applyAlignment="1">
      <alignment horizontal="left" vertical="center" textRotation="90" wrapText="1"/>
    </xf>
    <xf numFmtId="0" fontId="4" fillId="0" borderId="5" xfId="0" applyFont="1" applyFill="1" applyBorder="1" applyAlignment="1">
      <alignment horizontal="left" vertical="center" wrapText="1"/>
    </xf>
    <xf numFmtId="167" fontId="4" fillId="0" borderId="5" xfId="0" applyNumberFormat="1" applyFont="1" applyFill="1" applyBorder="1" applyAlignment="1">
      <alignment horizontal="center" vertical="center" textRotation="90" wrapText="1"/>
    </xf>
    <xf numFmtId="167" fontId="4" fillId="0" borderId="5" xfId="0" applyNumberFormat="1" applyFont="1" applyFill="1" applyBorder="1" applyAlignment="1">
      <alignment vertical="center" textRotation="90" wrapText="1"/>
    </xf>
    <xf numFmtId="0" fontId="4" fillId="0" borderId="5" xfId="0" applyFont="1" applyFill="1" applyBorder="1" applyAlignment="1">
      <alignment horizontal="center" vertical="center" textRotation="90" wrapText="1"/>
    </xf>
    <xf numFmtId="167" fontId="3" fillId="0" borderId="5" xfId="0" applyNumberFormat="1" applyFont="1" applyFill="1" applyBorder="1" applyAlignment="1">
      <alignment horizontal="right" vertical="center" wrapText="1"/>
    </xf>
    <xf numFmtId="0" fontId="3" fillId="0" borderId="5" xfId="0" applyFont="1" applyFill="1" applyBorder="1" applyAlignment="1">
      <alignment horizontal="left" vertical="top" wrapText="1"/>
    </xf>
    <xf numFmtId="49" fontId="3" fillId="0" borderId="5" xfId="0" applyNumberFormat="1" applyFont="1" applyFill="1" applyBorder="1" applyAlignment="1">
      <alignment horizontal="left" vertical="center" wrapText="1"/>
    </xf>
    <xf numFmtId="167" fontId="3" fillId="0" borderId="5" xfId="0" applyNumberFormat="1" applyFont="1" applyFill="1" applyBorder="1" applyAlignment="1">
      <alignment horizontal="left" vertical="center" wrapText="1"/>
    </xf>
    <xf numFmtId="168" fontId="3" fillId="0" borderId="5" xfId="0" applyNumberFormat="1" applyFont="1" applyFill="1" applyBorder="1" applyAlignment="1">
      <alignment horizontal="center" vertical="center" textRotation="90"/>
    </xf>
    <xf numFmtId="0" fontId="6" fillId="0" borderId="5" xfId="0" applyFont="1" applyFill="1" applyBorder="1" applyAlignment="1">
      <alignment horizontal="left" vertical="top" wrapText="1"/>
    </xf>
    <xf numFmtId="168" fontId="6" fillId="0" borderId="5" xfId="0" applyNumberFormat="1" applyFont="1" applyFill="1" applyBorder="1" applyAlignment="1">
      <alignment horizontal="center" vertical="center" textRotation="90"/>
    </xf>
    <xf numFmtId="0" fontId="7" fillId="0" borderId="5" xfId="0" applyFont="1" applyFill="1" applyBorder="1" applyAlignment="1">
      <alignment horizontal="left" vertical="center" wrapText="1"/>
    </xf>
    <xf numFmtId="0" fontId="8" fillId="0" borderId="5" xfId="0" applyFont="1" applyFill="1" applyBorder="1" applyAlignment="1">
      <alignment horizontal="left" vertical="top" wrapText="1"/>
    </xf>
    <xf numFmtId="167" fontId="6" fillId="0" borderId="5" xfId="0" applyNumberFormat="1" applyFont="1" applyFill="1" applyBorder="1" applyAlignment="1">
      <alignment horizontal="center" vertical="top" textRotation="90" wrapText="1"/>
    </xf>
    <xf numFmtId="169" fontId="3" fillId="0" borderId="5" xfId="0" applyNumberFormat="1" applyFont="1" applyFill="1" applyBorder="1" applyAlignment="1">
      <alignment horizontal="center" vertical="center" textRotation="90" wrapText="1"/>
    </xf>
    <xf numFmtId="169" fontId="3" fillId="0" borderId="5" xfId="0" applyNumberFormat="1" applyFont="1" applyFill="1" applyBorder="1" applyAlignment="1">
      <alignment horizontal="left" vertical="center" textRotation="90" wrapText="1"/>
    </xf>
    <xf numFmtId="164" fontId="3" fillId="0" borderId="5" xfId="0" applyNumberFormat="1" applyFont="1" applyFill="1" applyBorder="1" applyAlignment="1">
      <alignment horizontal="left" vertical="center" wrapText="1"/>
    </xf>
    <xf numFmtId="0" fontId="3" fillId="0" borderId="0" xfId="0" applyFont="1" applyFill="1" applyAlignment="1">
      <alignment horizontal="left" vertical="top" wrapText="1"/>
    </xf>
    <xf numFmtId="0" fontId="9" fillId="0" borderId="5" xfId="0" applyFont="1" applyFill="1" applyBorder="1" applyAlignment="1">
      <alignment horizontal="left" vertical="top" wrapText="1"/>
    </xf>
    <xf numFmtId="167" fontId="6" fillId="0" borderId="5" xfId="0" applyNumberFormat="1" applyFont="1" applyFill="1" applyBorder="1" applyAlignment="1">
      <alignment horizontal="center" vertical="center" textRotation="90"/>
    </xf>
    <xf numFmtId="167" fontId="6" fillId="0" borderId="5" xfId="0" applyNumberFormat="1" applyFont="1" applyFill="1" applyBorder="1" applyAlignment="1">
      <alignment horizontal="center" vertical="center" textRotation="90" wrapText="1"/>
    </xf>
    <xf numFmtId="0" fontId="6" fillId="0" borderId="0" xfId="0" applyFont="1" applyFill="1" applyAlignment="1">
      <alignment horizontal="left" vertical="top" wrapText="1"/>
    </xf>
    <xf numFmtId="167" fontId="6" fillId="0" borderId="5" xfId="0" applyNumberFormat="1" applyFont="1" applyFill="1" applyBorder="1" applyAlignment="1">
      <alignment horizontal="left" vertical="center" textRotation="90" wrapText="1"/>
    </xf>
    <xf numFmtId="167" fontId="3" fillId="0" borderId="4" xfId="0" applyNumberFormat="1" applyFont="1" applyFill="1" applyBorder="1" applyAlignment="1">
      <alignment horizontal="left" vertical="center" textRotation="90" wrapText="1"/>
    </xf>
    <xf numFmtId="168" fontId="3" fillId="0" borderId="5" xfId="0" applyNumberFormat="1" applyFont="1" applyFill="1" applyBorder="1" applyAlignment="1">
      <alignment horizontal="center" vertical="center" textRotation="90" wrapText="1"/>
    </xf>
    <xf numFmtId="167" fontId="3" fillId="0" borderId="5" xfId="0" applyNumberFormat="1" applyFont="1" applyFill="1" applyBorder="1" applyAlignment="1">
      <alignment vertical="center" textRotation="90" wrapText="1"/>
    </xf>
    <xf numFmtId="3" fontId="3" fillId="0" borderId="5" xfId="0" applyNumberFormat="1" applyFont="1" applyFill="1" applyBorder="1" applyAlignment="1">
      <alignment horizontal="center" vertical="center" wrapText="1"/>
    </xf>
    <xf numFmtId="168" fontId="3" fillId="0" borderId="5" xfId="0" applyNumberFormat="1" applyFont="1" applyFill="1" applyBorder="1" applyAlignment="1">
      <alignment horizontal="left" vertical="center" textRotation="90"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170" fontId="3" fillId="0" borderId="5" xfId="0" applyNumberFormat="1" applyFont="1" applyFill="1" applyBorder="1" applyAlignment="1">
      <alignment horizontal="left" vertical="center" wrapText="1"/>
    </xf>
    <xf numFmtId="167" fontId="3" fillId="0" borderId="5" xfId="0" applyNumberFormat="1" applyFont="1" applyFill="1" applyBorder="1" applyAlignment="1">
      <alignment horizontal="center" vertical="top" textRotation="90" wrapText="1"/>
    </xf>
    <xf numFmtId="167" fontId="3" fillId="0" borderId="5" xfId="0" applyNumberFormat="1" applyFont="1" applyFill="1" applyBorder="1" applyAlignment="1">
      <alignment horizontal="center" vertical="center" wrapText="1"/>
    </xf>
    <xf numFmtId="167" fontId="10" fillId="0" borderId="5" xfId="0" applyNumberFormat="1" applyFont="1" applyFill="1" applyBorder="1" applyAlignment="1">
      <alignment horizontal="center" vertical="center" textRotation="90" wrapText="1"/>
    </xf>
    <xf numFmtId="167" fontId="3" fillId="0" borderId="5" xfId="0" applyNumberFormat="1" applyFont="1" applyFill="1" applyBorder="1" applyAlignment="1">
      <alignment horizontal="left" vertical="center" textRotation="90"/>
    </xf>
    <xf numFmtId="167" fontId="3" fillId="0" borderId="5" xfId="0" applyNumberFormat="1" applyFont="1" applyFill="1" applyBorder="1" applyAlignment="1">
      <alignment horizontal="center" textRotation="90" wrapText="1"/>
    </xf>
    <xf numFmtId="0" fontId="4" fillId="0" borderId="16" xfId="0" applyFont="1" applyFill="1" applyBorder="1" applyAlignment="1">
      <alignment horizontal="center" vertical="center" wrapText="1"/>
    </xf>
    <xf numFmtId="0" fontId="4" fillId="0" borderId="17" xfId="0" applyFont="1" applyFill="1" applyBorder="1" applyAlignment="1">
      <alignment horizontal="center" vertical="center" wrapText="1"/>
    </xf>
    <xf numFmtId="0" fontId="3" fillId="0" borderId="2" xfId="0" applyFont="1" applyFill="1" applyBorder="1" applyAlignment="1">
      <alignment horizontal="left" vertical="center" textRotation="90" wrapText="1"/>
    </xf>
    <xf numFmtId="171" fontId="3" fillId="0" borderId="17" xfId="0" applyNumberFormat="1" applyFont="1" applyFill="1" applyBorder="1" applyAlignment="1">
      <alignment horizontal="center" vertical="center" textRotation="90" wrapText="1"/>
    </xf>
    <xf numFmtId="171" fontId="3" fillId="0" borderId="20" xfId="0" applyNumberFormat="1" applyFont="1" applyFill="1" applyBorder="1" applyAlignment="1">
      <alignment horizontal="center" vertical="center" textRotation="90" wrapText="1"/>
    </xf>
    <xf numFmtId="171" fontId="3" fillId="0" borderId="19" xfId="0" applyNumberFormat="1" applyFont="1" applyFill="1" applyBorder="1" applyAlignment="1">
      <alignment horizontal="left" vertical="center" textRotation="90" wrapText="1"/>
    </xf>
    <xf numFmtId="171" fontId="3" fillId="0" borderId="5" xfId="0" applyNumberFormat="1" applyFont="1" applyFill="1" applyBorder="1" applyAlignment="1">
      <alignment horizontal="left" vertical="center" textRotation="90" wrapText="1"/>
    </xf>
    <xf numFmtId="0" fontId="4" fillId="0" borderId="4" xfId="0" applyFont="1" applyFill="1" applyBorder="1" applyAlignment="1">
      <alignment horizontal="left" vertical="center" wrapText="1"/>
    </xf>
    <xf numFmtId="0" fontId="4" fillId="0" borderId="4" xfId="0" applyFont="1" applyFill="1" applyBorder="1" applyAlignment="1">
      <alignment horizontal="center" vertical="center" wrapText="1"/>
    </xf>
    <xf numFmtId="167" fontId="3" fillId="0" borderId="17" xfId="0" applyNumberFormat="1" applyFont="1" applyFill="1" applyBorder="1" applyAlignment="1">
      <alignment horizontal="left" vertical="center" wrapText="1"/>
    </xf>
    <xf numFmtId="0" fontId="5" fillId="0" borderId="0" xfId="0" applyFont="1" applyFill="1" applyAlignment="1">
      <alignment vertical="center" wrapText="1"/>
    </xf>
    <xf numFmtId="0" fontId="14" fillId="0" borderId="5" xfId="0" applyFont="1" applyFill="1" applyBorder="1" applyAlignment="1">
      <alignment horizontal="left" vertical="top" wrapText="1"/>
    </xf>
    <xf numFmtId="0" fontId="15" fillId="0" borderId="4" xfId="0" applyFont="1" applyFill="1" applyBorder="1" applyAlignment="1">
      <alignment horizontal="left" vertical="center"/>
    </xf>
    <xf numFmtId="167" fontId="6" fillId="0" borderId="2" xfId="0" applyNumberFormat="1" applyFont="1" applyFill="1" applyBorder="1" applyAlignment="1">
      <alignment horizontal="center" vertical="center" textRotation="90"/>
    </xf>
    <xf numFmtId="0" fontId="15" fillId="0" borderId="4" xfId="0" applyFont="1" applyFill="1" applyBorder="1" applyAlignment="1">
      <alignment horizontal="left" vertical="center" wrapText="1"/>
    </xf>
    <xf numFmtId="0" fontId="3" fillId="0" borderId="2" xfId="0" applyFont="1" applyFill="1" applyBorder="1" applyAlignment="1">
      <alignment horizontal="left" vertical="center" wrapText="1"/>
    </xf>
    <xf numFmtId="0" fontId="16" fillId="0" borderId="6" xfId="0" applyFont="1" applyFill="1" applyBorder="1" applyAlignment="1">
      <alignment horizontal="left" wrapText="1"/>
    </xf>
    <xf numFmtId="0" fontId="15" fillId="0" borderId="30" xfId="0" applyFont="1" applyFill="1" applyBorder="1" applyAlignment="1">
      <alignment horizontal="left" vertical="center" wrapText="1"/>
    </xf>
    <xf numFmtId="167" fontId="6" fillId="0" borderId="2" xfId="0" applyNumberFormat="1" applyFont="1" applyFill="1" applyBorder="1" applyAlignment="1">
      <alignment horizontal="center" vertical="top" textRotation="90" wrapText="1"/>
    </xf>
    <xf numFmtId="0" fontId="15" fillId="0" borderId="5" xfId="0" applyFont="1" applyFill="1" applyBorder="1" applyAlignment="1">
      <alignment horizontal="left" vertical="center"/>
    </xf>
    <xf numFmtId="0" fontId="3" fillId="0" borderId="16" xfId="0" applyFont="1" applyFill="1" applyBorder="1" applyAlignment="1">
      <alignment horizontal="left" vertical="top" wrapText="1"/>
    </xf>
    <xf numFmtId="167" fontId="6" fillId="0" borderId="2" xfId="0" applyNumberFormat="1" applyFont="1" applyFill="1" applyBorder="1" applyAlignment="1">
      <alignment horizontal="center" vertical="center" textRotation="90" wrapText="1"/>
    </xf>
    <xf numFmtId="0" fontId="15" fillId="0" borderId="6" xfId="0" applyFont="1" applyFill="1" applyBorder="1" applyAlignment="1">
      <alignment horizontal="left" wrapText="1"/>
    </xf>
    <xf numFmtId="167" fontId="3" fillId="0" borderId="16" xfId="0" applyNumberFormat="1" applyFont="1" applyFill="1" applyBorder="1" applyAlignment="1">
      <alignment horizontal="left" vertical="center" wrapText="1"/>
    </xf>
    <xf numFmtId="167" fontId="13" fillId="0" borderId="5" xfId="0" applyNumberFormat="1" applyFont="1" applyFill="1" applyBorder="1" applyAlignment="1">
      <alignment horizontal="left" vertical="center" wrapText="1"/>
    </xf>
    <xf numFmtId="167" fontId="15" fillId="0" borderId="30" xfId="0" applyNumberFormat="1" applyFont="1" applyFill="1" applyBorder="1" applyAlignment="1">
      <alignment horizontal="left" vertical="center" wrapText="1"/>
    </xf>
    <xf numFmtId="0" fontId="15" fillId="0" borderId="30" xfId="0" applyFont="1" applyFill="1" applyBorder="1" applyAlignment="1">
      <alignment horizontal="left" wrapText="1"/>
    </xf>
    <xf numFmtId="0" fontId="12" fillId="0" borderId="0" xfId="0" applyFont="1" applyFill="1" applyAlignment="1">
      <alignment horizontal="left"/>
    </xf>
    <xf numFmtId="168" fontId="3" fillId="0" borderId="2" xfId="0" applyNumberFormat="1" applyFont="1" applyFill="1" applyBorder="1" applyAlignment="1">
      <alignment horizontal="center" vertical="center" textRotation="90" wrapText="1"/>
    </xf>
    <xf numFmtId="0" fontId="12" fillId="0" borderId="0" xfId="0" applyFont="1" applyFill="1" applyAlignment="1">
      <alignment horizontal="left" wrapText="1"/>
    </xf>
    <xf numFmtId="0" fontId="15" fillId="0" borderId="0" xfId="0" applyFont="1" applyFill="1" applyAlignment="1">
      <alignment horizontal="left" wrapText="1"/>
    </xf>
    <xf numFmtId="0" fontId="4" fillId="0" borderId="16" xfId="0" applyFont="1" applyFill="1" applyBorder="1" applyAlignment="1">
      <alignment horizontal="left" vertical="center" wrapText="1"/>
    </xf>
    <xf numFmtId="170" fontId="3" fillId="0" borderId="16" xfId="0" applyNumberFormat="1" applyFont="1" applyFill="1" applyBorder="1" applyAlignment="1">
      <alignment horizontal="left" vertical="center" wrapText="1"/>
    </xf>
    <xf numFmtId="167" fontId="3" fillId="0" borderId="17" xfId="0" applyNumberFormat="1" applyFont="1" applyFill="1" applyBorder="1" applyAlignment="1">
      <alignment horizontal="center" vertical="center" wrapText="1"/>
    </xf>
    <xf numFmtId="0" fontId="15" fillId="0" borderId="5" xfId="0" applyFont="1" applyFill="1" applyBorder="1" applyAlignment="1">
      <alignment horizontal="left" vertical="top" wrapText="1"/>
    </xf>
    <xf numFmtId="0" fontId="15" fillId="0" borderId="5" xfId="0" applyFont="1" applyFill="1" applyBorder="1" applyAlignment="1">
      <alignment horizontal="left" vertical="center" wrapText="1"/>
    </xf>
    <xf numFmtId="0" fontId="15" fillId="0" borderId="6" xfId="0" applyFont="1" applyFill="1" applyBorder="1" applyAlignment="1">
      <alignment horizontal="left" vertical="center" wrapText="1"/>
    </xf>
    <xf numFmtId="0" fontId="17" fillId="0" borderId="5" xfId="0" applyFont="1" applyFill="1" applyBorder="1" applyAlignment="1">
      <alignment horizontal="left" vertical="center" wrapText="1"/>
    </xf>
    <xf numFmtId="0" fontId="3" fillId="0" borderId="27" xfId="0" applyFont="1" applyFill="1" applyBorder="1" applyAlignment="1">
      <alignment horizontal="left" vertical="center" textRotation="90" wrapText="1"/>
    </xf>
    <xf numFmtId="167" fontId="3" fillId="0" borderId="19" xfId="0" applyNumberFormat="1" applyFont="1" applyFill="1" applyBorder="1" applyAlignment="1">
      <alignment horizontal="center" vertical="center" textRotation="90" wrapText="1"/>
    </xf>
    <xf numFmtId="0" fontId="15" fillId="0" borderId="6" xfId="0" applyNumberFormat="1" applyFont="1" applyFill="1" applyBorder="1" applyAlignment="1">
      <alignment horizontal="left" wrapText="1"/>
    </xf>
    <xf numFmtId="0" fontId="3" fillId="0" borderId="13" xfId="0" applyFont="1" applyFill="1" applyBorder="1" applyAlignment="1">
      <alignment horizontal="center" vertical="center" wrapText="1"/>
    </xf>
    <xf numFmtId="0" fontId="3" fillId="0" borderId="14" xfId="0" applyFont="1" applyFill="1" applyBorder="1" applyAlignment="1">
      <alignment vertical="center" wrapText="1"/>
    </xf>
    <xf numFmtId="0" fontId="3" fillId="0" borderId="6" xfId="0" applyFont="1" applyFill="1" applyBorder="1" applyAlignment="1">
      <alignment vertical="center" wrapText="1"/>
    </xf>
    <xf numFmtId="0" fontId="3" fillId="0" borderId="6" xfId="0" applyFont="1" applyFill="1" applyBorder="1" applyAlignment="1">
      <alignment horizontal="center" vertical="center" wrapText="1"/>
    </xf>
    <xf numFmtId="0" fontId="3" fillId="0" borderId="6" xfId="0" applyFont="1" applyFill="1" applyBorder="1" applyAlignment="1">
      <alignment horizontal="left" vertical="center" wrapText="1"/>
    </xf>
    <xf numFmtId="0" fontId="3" fillId="0" borderId="6" xfId="0" applyFont="1" applyFill="1" applyBorder="1" applyAlignment="1">
      <alignment horizontal="left" vertical="center" textRotation="90" wrapText="1"/>
    </xf>
    <xf numFmtId="0" fontId="3" fillId="0" borderId="15" xfId="0" applyFont="1" applyFill="1" applyBorder="1" applyAlignment="1">
      <alignment horizontal="left" vertical="center" textRotation="90" wrapText="1"/>
    </xf>
    <xf numFmtId="0" fontId="3" fillId="0" borderId="14" xfId="0" applyFont="1" applyFill="1" applyBorder="1" applyAlignment="1">
      <alignment horizontal="left" vertical="center" wrapText="1"/>
    </xf>
    <xf numFmtId="171" fontId="3" fillId="0" borderId="6" xfId="0" applyNumberFormat="1" applyFont="1" applyFill="1" applyBorder="1" applyAlignment="1">
      <alignment horizontal="center" vertical="center" textRotation="90" wrapText="1"/>
    </xf>
    <xf numFmtId="171" fontId="3" fillId="0" borderId="13" xfId="0" applyNumberFormat="1" applyFont="1" applyFill="1" applyBorder="1" applyAlignment="1">
      <alignment horizontal="center" vertical="center" textRotation="90" wrapText="1"/>
    </xf>
    <xf numFmtId="0" fontId="3" fillId="0" borderId="2" xfId="0" applyFont="1" applyFill="1" applyBorder="1" applyAlignment="1">
      <alignment horizontal="center" vertical="center" wrapText="1"/>
    </xf>
    <xf numFmtId="0" fontId="12" fillId="0" borderId="5" xfId="0" applyFont="1" applyFill="1" applyBorder="1" applyAlignment="1">
      <alignment horizontal="left"/>
    </xf>
    <xf numFmtId="0" fontId="3" fillId="0" borderId="18" xfId="0" applyFont="1" applyFill="1" applyBorder="1" applyAlignment="1">
      <alignment vertical="center" wrapText="1"/>
    </xf>
    <xf numFmtId="171" fontId="3" fillId="0" borderId="38" xfId="0" applyNumberFormat="1" applyFont="1" applyFill="1" applyBorder="1" applyAlignment="1">
      <alignment horizontal="center" vertical="center" textRotation="90" wrapText="1"/>
    </xf>
    <xf numFmtId="0" fontId="28" fillId="0" borderId="0" xfId="0" applyFont="1" applyFill="1" applyAlignment="1">
      <alignment wrapText="1"/>
    </xf>
    <xf numFmtId="0" fontId="12" fillId="0" borderId="16" xfId="0" applyFont="1" applyFill="1" applyBorder="1" applyAlignment="1">
      <alignment vertical="center" wrapText="1"/>
    </xf>
    <xf numFmtId="0" fontId="12" fillId="0" borderId="16" xfId="0" applyFont="1" applyFill="1" applyBorder="1" applyAlignment="1">
      <alignment vertical="top" wrapText="1"/>
    </xf>
    <xf numFmtId="0" fontId="28" fillId="0" borderId="0" xfId="0" applyFont="1" applyFill="1" applyAlignment="1"/>
    <xf numFmtId="171" fontId="3" fillId="0" borderId="39" xfId="0" applyNumberFormat="1" applyFont="1" applyFill="1" applyBorder="1" applyAlignment="1">
      <alignment horizontal="center" vertical="center" textRotation="90" wrapText="1"/>
    </xf>
    <xf numFmtId="167" fontId="3" fillId="0" borderId="0" xfId="0" applyNumberFormat="1" applyFont="1" applyFill="1" applyAlignment="1">
      <alignment horizontal="left" vertical="center" wrapText="1"/>
    </xf>
    <xf numFmtId="0" fontId="4" fillId="0" borderId="32" xfId="0" applyFont="1" applyFill="1" applyBorder="1" applyAlignment="1">
      <alignment horizontal="left" vertical="center" wrapText="1"/>
    </xf>
    <xf numFmtId="0" fontId="4" fillId="0" borderId="37"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14" xfId="0" applyFont="1" applyFill="1" applyBorder="1" applyAlignment="1">
      <alignment horizontal="left" vertical="top" wrapText="1"/>
    </xf>
    <xf numFmtId="167" fontId="3" fillId="0" borderId="6" xfId="0" applyNumberFormat="1" applyFont="1" applyFill="1" applyBorder="1" applyAlignment="1">
      <alignment horizontal="center" vertical="center" textRotation="90" wrapText="1"/>
    </xf>
    <xf numFmtId="0" fontId="3" fillId="0" borderId="6" xfId="0" applyFont="1" applyFill="1" applyBorder="1" applyAlignment="1">
      <alignment horizontal="left" vertical="top" wrapText="1"/>
    </xf>
    <xf numFmtId="167" fontId="3" fillId="0" borderId="13" xfId="0" applyNumberFormat="1" applyFont="1" applyFill="1" applyBorder="1" applyAlignment="1">
      <alignment horizontal="center" vertical="center" textRotation="90" wrapText="1"/>
    </xf>
    <xf numFmtId="0" fontId="0" fillId="0" borderId="5" xfId="0" applyFont="1" applyFill="1" applyBorder="1" applyAlignment="1">
      <alignment horizontal="left" vertical="top" wrapText="1"/>
    </xf>
    <xf numFmtId="0" fontId="35" fillId="0" borderId="4" xfId="0" applyFont="1" applyFill="1" applyBorder="1" applyAlignment="1">
      <alignment horizontal="left" vertical="top" wrapText="1"/>
    </xf>
    <xf numFmtId="4" fontId="0" fillId="0" borderId="4" xfId="0" applyNumberFormat="1" applyFont="1" applyFill="1" applyBorder="1" applyAlignment="1">
      <alignment horizontal="left" vertical="top" wrapText="1"/>
    </xf>
    <xf numFmtId="0" fontId="0" fillId="0" borderId="5" xfId="0" applyFont="1" applyFill="1" applyBorder="1" applyAlignment="1">
      <alignment horizontal="left" vertical="center" wrapText="1"/>
    </xf>
    <xf numFmtId="0" fontId="0" fillId="0" borderId="17" xfId="0" applyFont="1" applyFill="1" applyBorder="1" applyAlignment="1">
      <alignment horizontal="left" vertical="center" wrapText="1"/>
    </xf>
    <xf numFmtId="0" fontId="0" fillId="0" borderId="4" xfId="0" applyFont="1" applyFill="1" applyBorder="1" applyAlignment="1">
      <alignment horizontal="left" vertical="top" wrapText="1"/>
    </xf>
    <xf numFmtId="0" fontId="15" fillId="0" borderId="4" xfId="0" applyFont="1" applyFill="1" applyBorder="1" applyAlignment="1">
      <alignment horizontal="left" vertical="top" wrapText="1"/>
    </xf>
    <xf numFmtId="0" fontId="15" fillId="0" borderId="5" xfId="0" applyFont="1" applyFill="1" applyBorder="1" applyAlignment="1">
      <alignment horizontal="center" vertical="top" wrapText="1"/>
    </xf>
    <xf numFmtId="0" fontId="36" fillId="0" borderId="5" xfId="0" applyFont="1" applyFill="1" applyBorder="1" applyAlignment="1">
      <alignment horizontal="left" wrapText="1"/>
    </xf>
    <xf numFmtId="0" fontId="15" fillId="0" borderId="3" xfId="0" applyFont="1" applyFill="1" applyBorder="1" applyAlignment="1">
      <alignment horizontal="left" vertical="top" wrapText="1"/>
    </xf>
    <xf numFmtId="167" fontId="3" fillId="0" borderId="38" xfId="0" applyNumberFormat="1" applyFont="1" applyFill="1" applyBorder="1" applyAlignment="1">
      <alignment horizontal="center" vertical="center" textRotation="90" wrapText="1"/>
    </xf>
    <xf numFmtId="0" fontId="15" fillId="0" borderId="5" xfId="0" applyFont="1" applyFill="1" applyBorder="1" applyAlignment="1">
      <alignment vertical="top" wrapText="1"/>
    </xf>
    <xf numFmtId="0" fontId="37" fillId="0" borderId="5" xfId="0" applyFont="1" applyFill="1" applyBorder="1" applyAlignment="1">
      <alignment vertical="top" wrapText="1"/>
    </xf>
    <xf numFmtId="0" fontId="15" fillId="0" borderId="5" xfId="0" applyFont="1" applyFill="1" applyBorder="1" applyAlignment="1">
      <alignment horizontal="right" vertical="top" wrapText="1"/>
    </xf>
    <xf numFmtId="0" fontId="0" fillId="0" borderId="16" xfId="0" applyFont="1" applyFill="1" applyBorder="1" applyAlignment="1">
      <alignment horizontal="left" vertical="center" wrapText="1"/>
    </xf>
    <xf numFmtId="167" fontId="3" fillId="0" borderId="38" xfId="0" applyNumberFormat="1" applyFont="1" applyFill="1" applyBorder="1" applyAlignment="1">
      <alignment horizontal="center" vertical="top" textRotation="90" wrapText="1"/>
    </xf>
    <xf numFmtId="0" fontId="0" fillId="0" borderId="16" xfId="0" applyFont="1" applyFill="1" applyBorder="1" applyAlignment="1">
      <alignment horizontal="center" vertical="center" wrapText="1"/>
    </xf>
    <xf numFmtId="0" fontId="38" fillId="0" borderId="4" xfId="0" applyFont="1" applyFill="1" applyBorder="1" applyAlignment="1">
      <alignment horizontal="left" vertical="top" wrapText="1"/>
    </xf>
    <xf numFmtId="0" fontId="15" fillId="0" borderId="4" xfId="0" applyFont="1" applyFill="1" applyBorder="1" applyAlignment="1">
      <alignment horizontal="center" vertical="top" wrapText="1"/>
    </xf>
    <xf numFmtId="0" fontId="9" fillId="0" borderId="16" xfId="0" applyFont="1" applyFill="1" applyBorder="1" applyAlignment="1">
      <alignment horizontal="left" vertical="top" wrapText="1"/>
    </xf>
    <xf numFmtId="167" fontId="10" fillId="0" borderId="2" xfId="0" applyNumberFormat="1" applyFont="1" applyFill="1" applyBorder="1" applyAlignment="1">
      <alignment horizontal="center" vertical="center" textRotation="90" wrapText="1"/>
    </xf>
    <xf numFmtId="0" fontId="3" fillId="0" borderId="18" xfId="0" applyFont="1" applyFill="1" applyBorder="1" applyAlignment="1">
      <alignment horizontal="left" vertical="top" wrapText="1"/>
    </xf>
    <xf numFmtId="167" fontId="3" fillId="0" borderId="39" xfId="0" applyNumberFormat="1" applyFont="1" applyFill="1" applyBorder="1" applyAlignment="1">
      <alignment horizontal="center" vertical="center" textRotation="90" wrapText="1"/>
    </xf>
    <xf numFmtId="0" fontId="4" fillId="0" borderId="13" xfId="0" applyFont="1" applyFill="1" applyBorder="1" applyAlignment="1">
      <alignment vertical="center" wrapText="1"/>
    </xf>
    <xf numFmtId="167" fontId="4" fillId="0" borderId="0" xfId="0" applyNumberFormat="1" applyFont="1" applyFill="1" applyAlignment="1">
      <alignment vertical="center" textRotation="90" wrapText="1"/>
    </xf>
    <xf numFmtId="0" fontId="4" fillId="0" borderId="2" xfId="0" applyFont="1" applyFill="1" applyBorder="1" applyAlignment="1">
      <alignment vertical="center" wrapText="1"/>
    </xf>
    <xf numFmtId="167" fontId="4" fillId="0" borderId="0" xfId="0" applyNumberFormat="1" applyFont="1" applyFill="1" applyAlignment="1">
      <alignment horizontal="center" vertical="center" textRotation="90" wrapText="1"/>
    </xf>
    <xf numFmtId="0" fontId="15" fillId="0" borderId="2" xfId="0" applyFont="1" applyFill="1" applyBorder="1" applyAlignment="1">
      <alignment wrapText="1"/>
    </xf>
    <xf numFmtId="0" fontId="15" fillId="0" borderId="5" xfId="0" applyFont="1" applyFill="1" applyBorder="1" applyAlignment="1">
      <alignment wrapText="1"/>
    </xf>
    <xf numFmtId="0" fontId="15" fillId="0" borderId="13" xfId="0" applyFont="1" applyFill="1" applyBorder="1" applyAlignment="1">
      <alignment wrapText="1"/>
    </xf>
    <xf numFmtId="0" fontId="15" fillId="0" borderId="6" xfId="0" applyFont="1" applyFill="1" applyBorder="1" applyAlignment="1">
      <alignment wrapText="1"/>
    </xf>
    <xf numFmtId="0" fontId="15" fillId="0" borderId="30" xfId="0" applyFont="1" applyFill="1" applyBorder="1" applyAlignment="1">
      <alignment wrapText="1"/>
    </xf>
    <xf numFmtId="0" fontId="15" fillId="0" borderId="4" xfId="0" applyFont="1" applyFill="1" applyBorder="1" applyAlignment="1">
      <alignment horizontal="left" wrapText="1"/>
    </xf>
    <xf numFmtId="3" fontId="15" fillId="0" borderId="6" xfId="0" applyNumberFormat="1" applyFont="1" applyFill="1" applyBorder="1" applyAlignment="1">
      <alignment horizontal="left" wrapText="1"/>
    </xf>
    <xf numFmtId="0" fontId="3" fillId="0" borderId="0" xfId="0" applyFont="1" applyFill="1" applyAlignment="1">
      <alignment horizontal="center" vertical="center" wrapText="1"/>
    </xf>
    <xf numFmtId="0" fontId="3" fillId="0" borderId="0" xfId="0" applyFont="1" applyFill="1" applyAlignment="1">
      <alignment vertical="center" wrapText="1"/>
    </xf>
    <xf numFmtId="0" fontId="44" fillId="0" borderId="0" xfId="0" applyFont="1" applyFill="1" applyAlignment="1">
      <alignment horizontal="center" wrapText="1"/>
    </xf>
    <xf numFmtId="0" fontId="39" fillId="0" borderId="5" xfId="0" applyFont="1" applyFill="1" applyBorder="1" applyAlignment="1">
      <alignment horizontal="left" vertical="center" wrapText="1"/>
    </xf>
    <xf numFmtId="0" fontId="45" fillId="0" borderId="0" xfId="0" applyFont="1" applyFill="1" applyAlignment="1">
      <alignment wrapText="1"/>
    </xf>
    <xf numFmtId="0" fontId="46" fillId="0" borderId="0" xfId="0" applyFont="1" applyFill="1" applyAlignment="1"/>
    <xf numFmtId="0" fontId="47" fillId="0" borderId="5" xfId="0" applyFont="1" applyFill="1" applyBorder="1" applyAlignment="1">
      <alignment horizontal="left" vertical="center" wrapText="1"/>
    </xf>
    <xf numFmtId="0" fontId="48" fillId="0" borderId="5" xfId="0" applyFont="1" applyFill="1" applyBorder="1" applyAlignment="1">
      <alignment horizontal="left" vertical="center" wrapText="1"/>
    </xf>
    <xf numFmtId="167" fontId="3" fillId="0" borderId="2" xfId="0" applyNumberFormat="1" applyFont="1" applyFill="1" applyBorder="1" applyAlignment="1">
      <alignment horizontal="left" vertical="center" textRotation="90" wrapText="1"/>
    </xf>
    <xf numFmtId="0" fontId="0" fillId="0" borderId="0" xfId="0" applyFont="1" applyFill="1" applyAlignment="1">
      <alignment wrapText="1"/>
    </xf>
    <xf numFmtId="0" fontId="49" fillId="0" borderId="0" xfId="0" applyFont="1" applyFill="1" applyAlignment="1"/>
    <xf numFmtId="0" fontId="50" fillId="0" borderId="5" xfId="0" applyFont="1" applyFill="1" applyBorder="1" applyAlignment="1">
      <alignment horizontal="left" vertical="center" wrapText="1"/>
    </xf>
    <xf numFmtId="0" fontId="51" fillId="0" borderId="5" xfId="0" applyFont="1" applyFill="1" applyBorder="1" applyAlignment="1">
      <alignment vertical="center"/>
    </xf>
    <xf numFmtId="0" fontId="15" fillId="0" borderId="6" xfId="0" applyFont="1" applyFill="1" applyBorder="1" applyAlignment="1">
      <alignment horizontal="left" vertical="center"/>
    </xf>
    <xf numFmtId="0" fontId="15" fillId="0" borderId="30" xfId="0" applyFont="1" applyFill="1" applyBorder="1" applyAlignment="1">
      <alignment horizontal="left" vertical="center"/>
    </xf>
    <xf numFmtId="0" fontId="15" fillId="0" borderId="6" xfId="0" applyFont="1" applyFill="1" applyBorder="1" applyAlignment="1">
      <alignment horizontal="left"/>
    </xf>
    <xf numFmtId="0" fontId="15" fillId="0" borderId="30" xfId="0" applyFont="1" applyFill="1" applyBorder="1" applyAlignment="1">
      <alignment horizontal="left"/>
    </xf>
    <xf numFmtId="0" fontId="52" fillId="0" borderId="30" xfId="0" applyFont="1" applyFill="1" applyBorder="1" applyAlignment="1">
      <alignment horizontal="left" vertical="center"/>
    </xf>
    <xf numFmtId="0" fontId="10" fillId="0" borderId="0" xfId="0" applyFont="1" applyFill="1" applyAlignment="1">
      <alignment horizontal="left" vertical="center"/>
    </xf>
    <xf numFmtId="169" fontId="3" fillId="0" borderId="6" xfId="0" applyNumberFormat="1" applyFont="1" applyFill="1" applyBorder="1" applyAlignment="1">
      <alignment horizontal="center" vertical="center" textRotation="90" wrapText="1"/>
    </xf>
    <xf numFmtId="169" fontId="3" fillId="0" borderId="42" xfId="0" applyNumberFormat="1" applyFont="1" applyFill="1" applyBorder="1" applyAlignment="1">
      <alignment horizontal="center" vertical="center" textRotation="90" wrapText="1"/>
    </xf>
    <xf numFmtId="0" fontId="3" fillId="0" borderId="38" xfId="0" applyFont="1" applyFill="1" applyBorder="1" applyAlignment="1">
      <alignment horizontal="left" vertical="center" wrapText="1"/>
    </xf>
    <xf numFmtId="169" fontId="3" fillId="0" borderId="47" xfId="0" applyNumberFormat="1" applyFont="1" applyFill="1" applyBorder="1" applyAlignment="1">
      <alignment horizontal="center" vertical="center" textRotation="90" wrapText="1"/>
    </xf>
    <xf numFmtId="0" fontId="6" fillId="0" borderId="16" xfId="0" applyFont="1" applyFill="1" applyBorder="1" applyAlignment="1">
      <alignment horizontal="left" vertical="top" wrapText="1"/>
    </xf>
    <xf numFmtId="169" fontId="3" fillId="0" borderId="2" xfId="0" applyNumberFormat="1" applyFont="1" applyFill="1" applyBorder="1" applyAlignment="1">
      <alignment horizontal="center" vertical="center" textRotation="90" wrapText="1"/>
    </xf>
    <xf numFmtId="0" fontId="51" fillId="0" borderId="5" xfId="0" applyFont="1" applyFill="1" applyBorder="1" applyAlignment="1">
      <alignment vertical="center" wrapText="1"/>
    </xf>
    <xf numFmtId="0" fontId="70" fillId="0" borderId="47" xfId="4" applyFont="1" applyFill="1" applyBorder="1" applyAlignment="1">
      <alignment horizontal="left" vertical="center" wrapText="1"/>
    </xf>
    <xf numFmtId="0" fontId="70" fillId="0" borderId="47" xfId="4" applyFont="1" applyFill="1" applyBorder="1" applyAlignment="1">
      <alignment horizontal="center" vertical="center" wrapText="1"/>
    </xf>
    <xf numFmtId="165" fontId="70" fillId="0" borderId="47" xfId="2" applyFont="1" applyFill="1" applyBorder="1" applyAlignment="1">
      <alignment horizontal="center" vertical="center" textRotation="90" wrapText="1"/>
    </xf>
    <xf numFmtId="0" fontId="70" fillId="0" borderId="16" xfId="0" applyFont="1" applyFill="1" applyBorder="1" applyAlignment="1">
      <alignment horizontal="center" vertical="center" wrapText="1"/>
    </xf>
    <xf numFmtId="0" fontId="70" fillId="0" borderId="17" xfId="0" applyFont="1" applyFill="1" applyBorder="1" applyAlignment="1">
      <alignment horizontal="center" vertical="center" wrapText="1"/>
    </xf>
    <xf numFmtId="171" fontId="70" fillId="0" borderId="5" xfId="0" applyNumberFormat="1" applyFont="1" applyFill="1" applyBorder="1" applyAlignment="1">
      <alignment horizontal="center" vertical="center" textRotation="90" wrapText="1"/>
    </xf>
    <xf numFmtId="0" fontId="71" fillId="0" borderId="47" xfId="4" applyFont="1" applyFill="1" applyBorder="1" applyAlignment="1">
      <alignment horizontal="center" vertical="center" wrapText="1"/>
    </xf>
    <xf numFmtId="0" fontId="71" fillId="0" borderId="47" xfId="4" applyFont="1" applyFill="1" applyBorder="1" applyAlignment="1">
      <alignment vertical="center" wrapText="1"/>
    </xf>
    <xf numFmtId="0" fontId="71" fillId="0" borderId="47" xfId="4" applyFont="1" applyFill="1" applyBorder="1" applyAlignment="1">
      <alignment horizontal="justify" vertical="center" wrapText="1"/>
    </xf>
    <xf numFmtId="0" fontId="71" fillId="0" borderId="47" xfId="4" applyFont="1" applyFill="1" applyBorder="1" applyAlignment="1">
      <alignment horizontal="left" vertical="center" textRotation="90" wrapText="1"/>
    </xf>
    <xf numFmtId="0" fontId="71" fillId="0" borderId="47" xfId="4" applyFont="1" applyFill="1" applyBorder="1" applyAlignment="1">
      <alignment horizontal="left" vertical="center" wrapText="1"/>
    </xf>
    <xf numFmtId="165" fontId="71" fillId="0" borderId="47" xfId="2" applyFont="1" applyFill="1" applyBorder="1" applyAlignment="1">
      <alignment horizontal="right" vertical="center" textRotation="90" wrapText="1"/>
    </xf>
    <xf numFmtId="165" fontId="71" fillId="0" borderId="47" xfId="2" applyFont="1" applyFill="1" applyBorder="1" applyAlignment="1">
      <alignment horizontal="left" vertical="center" textRotation="90" wrapText="1"/>
    </xf>
    <xf numFmtId="0" fontId="71" fillId="0" borderId="16" xfId="0" applyFont="1" applyFill="1" applyBorder="1" applyAlignment="1">
      <alignment horizontal="left" vertical="center" wrapText="1"/>
    </xf>
    <xf numFmtId="0" fontId="71" fillId="0" borderId="5" xfId="0" applyFont="1" applyFill="1" applyBorder="1" applyAlignment="1">
      <alignment horizontal="left" vertical="center" wrapText="1"/>
    </xf>
    <xf numFmtId="0" fontId="71" fillId="0" borderId="17" xfId="0" applyFont="1" applyFill="1" applyBorder="1" applyAlignment="1">
      <alignment horizontal="left" vertical="center" wrapText="1"/>
    </xf>
    <xf numFmtId="0" fontId="71" fillId="0" borderId="47" xfId="5" applyFont="1" applyFill="1" applyBorder="1" applyAlignment="1">
      <alignment horizontal="left" vertical="center" wrapText="1"/>
    </xf>
    <xf numFmtId="0" fontId="71" fillId="0" borderId="4" xfId="0" applyFont="1" applyFill="1" applyBorder="1" applyAlignment="1">
      <alignment horizontal="left" vertical="center" wrapText="1"/>
    </xf>
    <xf numFmtId="167" fontId="71" fillId="0" borderId="40" xfId="0" applyNumberFormat="1" applyFont="1" applyFill="1" applyBorder="1" applyAlignment="1">
      <alignment horizontal="center" wrapText="1"/>
    </xf>
    <xf numFmtId="0" fontId="72" fillId="0" borderId="5" xfId="0" applyFont="1" applyFill="1" applyBorder="1" applyAlignment="1">
      <alignment horizontal="left" wrapText="1"/>
    </xf>
    <xf numFmtId="171" fontId="71" fillId="0" borderId="6" xfId="0" applyNumberFormat="1" applyFont="1" applyFill="1" applyBorder="1" applyAlignment="1">
      <alignment horizontal="center" vertical="center" textRotation="90" wrapText="1"/>
    </xf>
    <xf numFmtId="171" fontId="71" fillId="0" borderId="13" xfId="0" applyNumberFormat="1" applyFont="1" applyFill="1" applyBorder="1" applyAlignment="1">
      <alignment horizontal="center" vertical="center" textRotation="90" wrapText="1"/>
    </xf>
    <xf numFmtId="0" fontId="71" fillId="0" borderId="34" xfId="0" applyFont="1" applyFill="1" applyBorder="1" applyAlignment="1">
      <alignment horizontal="left" vertical="center" wrapText="1"/>
    </xf>
    <xf numFmtId="171" fontId="71" fillId="0" borderId="5" xfId="0" applyNumberFormat="1" applyFont="1" applyFill="1" applyBorder="1" applyAlignment="1">
      <alignment horizontal="center" vertical="center" textRotation="90" wrapText="1"/>
    </xf>
    <xf numFmtId="171" fontId="71" fillId="0" borderId="38" xfId="0" applyNumberFormat="1" applyFont="1" applyFill="1" applyBorder="1" applyAlignment="1">
      <alignment horizontal="center" vertical="center" textRotation="90" wrapText="1"/>
    </xf>
    <xf numFmtId="0" fontId="72" fillId="0" borderId="6" xfId="0" applyFont="1" applyFill="1" applyBorder="1" applyAlignment="1">
      <alignment horizontal="left" vertical="center" wrapText="1"/>
    </xf>
    <xf numFmtId="0" fontId="71" fillId="0" borderId="6" xfId="0" applyFont="1" applyFill="1" applyBorder="1" applyAlignment="1">
      <alignment horizontal="left" vertical="center" wrapText="1"/>
    </xf>
    <xf numFmtId="0" fontId="71" fillId="0" borderId="30" xfId="0" applyFont="1" applyFill="1" applyBorder="1" applyAlignment="1">
      <alignment horizontal="left" vertical="center" wrapText="1"/>
    </xf>
    <xf numFmtId="0" fontId="71" fillId="0" borderId="16" xfId="0" applyFont="1" applyFill="1" applyBorder="1" applyAlignment="1">
      <alignment horizontal="left" vertical="top" wrapText="1"/>
    </xf>
    <xf numFmtId="0" fontId="71" fillId="0" borderId="47" xfId="0" applyFont="1" applyFill="1" applyBorder="1" applyAlignment="1">
      <alignment vertical="center" wrapText="1"/>
    </xf>
    <xf numFmtId="167" fontId="71" fillId="0" borderId="17" xfId="0" applyNumberFormat="1" applyFont="1" applyFill="1" applyBorder="1" applyAlignment="1">
      <alignment horizontal="left" vertical="center" wrapText="1"/>
    </xf>
    <xf numFmtId="165" fontId="71" fillId="0" borderId="47" xfId="2" applyFont="1" applyFill="1" applyBorder="1" applyAlignment="1">
      <alignment horizontal="center" vertical="center" textRotation="90" wrapText="1"/>
    </xf>
    <xf numFmtId="0" fontId="71" fillId="0" borderId="16" xfId="0" applyFont="1" applyFill="1" applyBorder="1" applyAlignment="1">
      <alignment vertical="center" wrapText="1"/>
    </xf>
    <xf numFmtId="0" fontId="71" fillId="0" borderId="18" xfId="0" applyFont="1" applyFill="1" applyBorder="1" applyAlignment="1">
      <alignment horizontal="left" vertical="center" wrapText="1"/>
    </xf>
    <xf numFmtId="0" fontId="71" fillId="0" borderId="19" xfId="0" applyFont="1" applyFill="1" applyBorder="1" applyAlignment="1">
      <alignment horizontal="left" vertical="center" wrapText="1"/>
    </xf>
    <xf numFmtId="0" fontId="71" fillId="0" borderId="5" xfId="0" applyFont="1" applyFill="1" applyBorder="1" applyAlignment="1">
      <alignment horizontal="center" wrapText="1"/>
    </xf>
    <xf numFmtId="0" fontId="71" fillId="0" borderId="47" xfId="4" applyFont="1" applyFill="1" applyBorder="1" applyAlignment="1">
      <alignment horizontal="left" vertical="top" wrapText="1"/>
    </xf>
    <xf numFmtId="0" fontId="71" fillId="0" borderId="5" xfId="0" applyFont="1" applyFill="1" applyBorder="1" applyAlignment="1">
      <alignment horizontal="center" vertical="center" wrapText="1"/>
    </xf>
    <xf numFmtId="49" fontId="71" fillId="0" borderId="47" xfId="5" applyNumberFormat="1" applyFont="1" applyFill="1" applyBorder="1" applyAlignment="1">
      <alignment horizontal="left" vertical="center" wrapText="1"/>
    </xf>
    <xf numFmtId="167" fontId="71" fillId="0" borderId="5" xfId="0" applyNumberFormat="1" applyFont="1" applyFill="1" applyBorder="1" applyAlignment="1">
      <alignment horizontal="center" vertical="center" textRotation="90" wrapText="1"/>
    </xf>
    <xf numFmtId="0" fontId="71" fillId="0" borderId="47" xfId="0" applyFont="1" applyFill="1" applyBorder="1" applyAlignment="1">
      <alignment horizontal="justify" vertical="center" wrapText="1"/>
    </xf>
    <xf numFmtId="0" fontId="73" fillId="0" borderId="5" xfId="0" applyFont="1" applyFill="1" applyBorder="1" applyAlignment="1">
      <alignment horizontal="left" vertical="center" wrapText="1"/>
    </xf>
    <xf numFmtId="0" fontId="71" fillId="0" borderId="36" xfId="0" applyFont="1" applyFill="1" applyBorder="1" applyAlignment="1">
      <alignment vertical="center" wrapText="1"/>
    </xf>
    <xf numFmtId="167" fontId="71" fillId="0" borderId="17" xfId="0" applyNumberFormat="1" applyFont="1" applyFill="1" applyBorder="1" applyAlignment="1">
      <alignment horizontal="center" vertical="center" textRotation="90" wrapText="1"/>
    </xf>
    <xf numFmtId="49" fontId="71" fillId="0" borderId="30" xfId="0" applyNumberFormat="1" applyFont="1" applyFill="1" applyBorder="1" applyAlignment="1">
      <alignment horizontal="left" vertical="center" wrapText="1"/>
    </xf>
    <xf numFmtId="165" fontId="71" fillId="0" borderId="47" xfId="2" applyFont="1" applyFill="1" applyBorder="1" applyAlignment="1">
      <alignment horizontal="justify" vertical="center" textRotation="90" wrapText="1"/>
    </xf>
    <xf numFmtId="0" fontId="71" fillId="0" borderId="0" xfId="0" applyFont="1" applyFill="1" applyAlignment="1">
      <alignment horizontal="left" vertical="center" wrapText="1"/>
    </xf>
    <xf numFmtId="0" fontId="71" fillId="0" borderId="5" xfId="0" applyFont="1" applyFill="1" applyBorder="1" applyAlignment="1">
      <alignment horizontal="left" vertical="top" wrapText="1"/>
    </xf>
    <xf numFmtId="0" fontId="71" fillId="0" borderId="5" xfId="0" applyFont="1" applyFill="1" applyBorder="1" applyAlignment="1">
      <alignment horizontal="left" wrapText="1"/>
    </xf>
    <xf numFmtId="0" fontId="73" fillId="0" borderId="6" xfId="0" applyFont="1" applyFill="1" applyBorder="1" applyAlignment="1">
      <alignment horizontal="left" wrapText="1"/>
    </xf>
    <xf numFmtId="0" fontId="73" fillId="0" borderId="0" xfId="0" applyFont="1" applyFill="1" applyAlignment="1">
      <alignment vertical="center" wrapText="1"/>
    </xf>
    <xf numFmtId="167" fontId="71" fillId="0" borderId="5" xfId="0" applyNumberFormat="1" applyFont="1" applyFill="1" applyBorder="1" applyAlignment="1">
      <alignment horizontal="left" vertical="center" textRotation="90" wrapText="1"/>
    </xf>
    <xf numFmtId="165" fontId="71" fillId="0" borderId="47" xfId="2" applyFont="1" applyFill="1" applyBorder="1" applyAlignment="1">
      <alignment horizontal="center" vertical="top" textRotation="90" wrapText="1"/>
    </xf>
    <xf numFmtId="165" fontId="71" fillId="0" borderId="47" xfId="2" applyFont="1" applyFill="1" applyBorder="1" applyAlignment="1">
      <alignment horizontal="left" vertical="top" textRotation="90" wrapText="1"/>
    </xf>
    <xf numFmtId="0" fontId="73" fillId="0" borderId="4" xfId="0" applyFont="1" applyFill="1" applyBorder="1" applyAlignment="1">
      <alignment horizontal="left" vertical="top" wrapText="1"/>
    </xf>
    <xf numFmtId="4" fontId="71" fillId="0" borderId="4" xfId="0" applyNumberFormat="1" applyFont="1" applyFill="1" applyBorder="1" applyAlignment="1">
      <alignment horizontal="left" vertical="top" wrapText="1"/>
    </xf>
    <xf numFmtId="0" fontId="71" fillId="0" borderId="38" xfId="0" applyFont="1" applyFill="1" applyBorder="1" applyAlignment="1">
      <alignment vertical="center" wrapText="1"/>
    </xf>
    <xf numFmtId="0" fontId="71" fillId="0" borderId="5" xfId="0" applyFont="1" applyFill="1" applyBorder="1" applyAlignment="1">
      <alignment vertical="center" wrapText="1"/>
    </xf>
    <xf numFmtId="169" fontId="71" fillId="0" borderId="47" xfId="4" applyNumberFormat="1" applyFont="1" applyFill="1" applyBorder="1" applyAlignment="1">
      <alignment horizontal="left" vertical="center" textRotation="90" wrapText="1"/>
    </xf>
    <xf numFmtId="0" fontId="71" fillId="0" borderId="4" xfId="0" applyFont="1" applyFill="1" applyBorder="1" applyAlignment="1">
      <alignment horizontal="left" vertical="top" wrapText="1"/>
    </xf>
    <xf numFmtId="0" fontId="71" fillId="0" borderId="13" xfId="0" applyFont="1" applyFill="1" applyBorder="1" applyAlignment="1">
      <alignment vertical="center" wrapText="1"/>
    </xf>
    <xf numFmtId="0" fontId="71" fillId="0" borderId="6" xfId="0" applyFont="1" applyFill="1" applyBorder="1" applyAlignment="1">
      <alignment vertical="center" wrapText="1"/>
    </xf>
    <xf numFmtId="0" fontId="71" fillId="0" borderId="0" xfId="0" applyFont="1" applyFill="1" applyAlignment="1">
      <alignment horizontal="left" wrapText="1"/>
    </xf>
    <xf numFmtId="0" fontId="71" fillId="0" borderId="0" xfId="0" applyFont="1" applyFill="1" applyAlignment="1">
      <alignment vertical="top" wrapText="1"/>
    </xf>
    <xf numFmtId="0" fontId="73" fillId="0" borderId="5" xfId="0" applyFont="1" applyFill="1" applyBorder="1" applyAlignment="1">
      <alignment horizontal="left" vertical="top" wrapText="1"/>
    </xf>
    <xf numFmtId="0" fontId="71" fillId="0" borderId="30" xfId="0" applyFont="1" applyFill="1" applyBorder="1" applyAlignment="1">
      <alignment vertical="center" wrapText="1"/>
    </xf>
    <xf numFmtId="0" fontId="71" fillId="0" borderId="4" xfId="0" applyFont="1" applyFill="1" applyBorder="1" applyAlignment="1">
      <alignment horizontal="left" wrapText="1"/>
    </xf>
    <xf numFmtId="0" fontId="71" fillId="0" borderId="0" xfId="4" applyFont="1" applyFill="1" applyAlignment="1">
      <alignment horizontal="left" vertical="top" wrapText="1"/>
    </xf>
    <xf numFmtId="0" fontId="71" fillId="0" borderId="16" xfId="0" applyFont="1" applyFill="1" applyBorder="1" applyAlignment="1">
      <alignment vertical="top" wrapText="1"/>
    </xf>
    <xf numFmtId="165" fontId="71" fillId="0" borderId="47" xfId="2" applyFont="1" applyFill="1" applyBorder="1" applyAlignment="1">
      <alignment horizontal="left" vertical="center" wrapText="1"/>
    </xf>
    <xf numFmtId="0" fontId="71" fillId="0" borderId="6" xfId="0" applyNumberFormat="1" applyFont="1" applyFill="1" applyBorder="1" applyAlignment="1">
      <alignment horizontal="left" wrapText="1"/>
    </xf>
    <xf numFmtId="167" fontId="71" fillId="0" borderId="30" xfId="0" applyNumberFormat="1" applyFont="1" applyFill="1" applyBorder="1" applyAlignment="1">
      <alignment horizontal="left" vertical="center" wrapText="1"/>
    </xf>
    <xf numFmtId="0" fontId="71" fillId="0" borderId="6" xfId="0" applyFont="1" applyFill="1" applyBorder="1" applyAlignment="1">
      <alignment horizontal="left" wrapText="1"/>
    </xf>
    <xf numFmtId="0" fontId="71" fillId="0" borderId="0" xfId="4" applyFont="1" applyFill="1" applyAlignment="1">
      <alignment horizontal="left" vertical="center" wrapText="1"/>
    </xf>
    <xf numFmtId="0" fontId="71" fillId="0" borderId="0" xfId="0" applyFont="1" applyFill="1" applyAlignment="1">
      <alignment wrapText="1"/>
    </xf>
    <xf numFmtId="0" fontId="71" fillId="0" borderId="5" xfId="0" applyFont="1" applyFill="1" applyBorder="1" applyAlignment="1">
      <alignment horizontal="center" vertical="top" wrapText="1"/>
    </xf>
    <xf numFmtId="165" fontId="71" fillId="0" borderId="47" xfId="2" quotePrefix="1" applyFont="1" applyFill="1" applyBorder="1" applyAlignment="1">
      <alignment horizontal="left" vertical="center" textRotation="90" wrapText="1"/>
    </xf>
    <xf numFmtId="0" fontId="71" fillId="0" borderId="0" xfId="0" applyFont="1" applyFill="1" applyAlignment="1">
      <alignment vertical="center" wrapText="1"/>
    </xf>
    <xf numFmtId="172" fontId="71" fillId="0" borderId="5" xfId="0" applyNumberFormat="1" applyFont="1" applyFill="1" applyBorder="1" applyAlignment="1">
      <alignment horizontal="center" vertical="center" wrapText="1"/>
    </xf>
    <xf numFmtId="0" fontId="71" fillId="0" borderId="52" xfId="0" applyFont="1" applyFill="1" applyBorder="1" applyAlignment="1">
      <alignment vertical="center" wrapText="1"/>
    </xf>
    <xf numFmtId="0" fontId="71" fillId="0" borderId="47" xfId="0" applyFont="1" applyFill="1" applyBorder="1" applyAlignment="1">
      <alignment horizontal="left" vertical="center" wrapText="1"/>
    </xf>
    <xf numFmtId="0" fontId="71" fillId="0" borderId="0" xfId="0" applyFont="1" applyFill="1" applyAlignment="1">
      <alignment horizontal="center" vertical="center" wrapText="1"/>
    </xf>
    <xf numFmtId="0" fontId="71" fillId="0" borderId="5" xfId="0" applyFont="1" applyFill="1" applyBorder="1" applyAlignment="1">
      <alignment wrapText="1"/>
    </xf>
    <xf numFmtId="0" fontId="71" fillId="0" borderId="4" xfId="0" applyFont="1" applyFill="1" applyBorder="1" applyAlignment="1">
      <alignment wrapText="1"/>
    </xf>
    <xf numFmtId="0" fontId="71" fillId="0" borderId="1" xfId="0" applyFont="1" applyFill="1" applyBorder="1" applyAlignment="1">
      <alignment horizontal="left" vertical="center" wrapText="1"/>
    </xf>
    <xf numFmtId="0" fontId="71" fillId="0" borderId="48" xfId="4" applyFont="1" applyFill="1" applyBorder="1" applyAlignment="1">
      <alignment horizontal="left" vertical="center" wrapText="1"/>
    </xf>
    <xf numFmtId="0" fontId="72" fillId="0" borderId="0" xfId="0" applyFont="1" applyFill="1" applyAlignment="1">
      <alignment wrapText="1"/>
    </xf>
    <xf numFmtId="0" fontId="71" fillId="0" borderId="1" xfId="0" applyFont="1" applyFill="1" applyBorder="1" applyAlignment="1">
      <alignment horizontal="left" vertical="top" wrapText="1"/>
    </xf>
    <xf numFmtId="0" fontId="71" fillId="0" borderId="34" xfId="0" applyFont="1" applyFill="1" applyBorder="1" applyAlignment="1">
      <alignment horizontal="left" wrapText="1"/>
    </xf>
    <xf numFmtId="0" fontId="71" fillId="0" borderId="42" xfId="0" applyFont="1" applyFill="1" applyBorder="1" applyAlignment="1">
      <alignment horizontal="left" wrapText="1"/>
    </xf>
    <xf numFmtId="0" fontId="71" fillId="0" borderId="47" xfId="3" applyFont="1" applyFill="1" applyBorder="1" applyAlignment="1">
      <alignment horizontal="left" vertical="center" wrapText="1"/>
    </xf>
    <xf numFmtId="168" fontId="71" fillId="0" borderId="47" xfId="1" applyNumberFormat="1" applyFont="1" applyFill="1" applyBorder="1" applyAlignment="1">
      <alignment horizontal="left" vertical="center" textRotation="90" wrapText="1"/>
    </xf>
    <xf numFmtId="0" fontId="71" fillId="0" borderId="47" xfId="4" applyNumberFormat="1" applyFont="1" applyFill="1" applyBorder="1" applyAlignment="1">
      <alignment horizontal="left" vertical="center" wrapText="1"/>
    </xf>
    <xf numFmtId="165" fontId="71" fillId="0" borderId="47" xfId="2" applyFont="1" applyFill="1" applyBorder="1" applyAlignment="1">
      <alignment vertical="center" textRotation="90" wrapText="1"/>
    </xf>
    <xf numFmtId="3" fontId="71" fillId="0" borderId="47" xfId="4" applyNumberFormat="1" applyFont="1" applyFill="1" applyBorder="1" applyAlignment="1">
      <alignment horizontal="left" vertical="center" wrapText="1"/>
    </xf>
    <xf numFmtId="0" fontId="73" fillId="0" borderId="5" xfId="0" applyFont="1" applyFill="1" applyBorder="1" applyAlignment="1">
      <alignment horizontal="left" wrapText="1"/>
    </xf>
    <xf numFmtId="0" fontId="71" fillId="0" borderId="3" xfId="0" applyFont="1" applyFill="1" applyBorder="1" applyAlignment="1">
      <alignment horizontal="left" vertical="top" wrapText="1"/>
    </xf>
    <xf numFmtId="0" fontId="71" fillId="0" borderId="47" xfId="6" applyFont="1" applyFill="1" applyBorder="1" applyAlignment="1">
      <alignment horizontal="left" vertical="center" wrapText="1"/>
    </xf>
    <xf numFmtId="0" fontId="71" fillId="0" borderId="47" xfId="0" applyFont="1" applyFill="1" applyBorder="1" applyAlignment="1">
      <alignment horizontal="center" vertical="center" wrapText="1"/>
    </xf>
    <xf numFmtId="0" fontId="71" fillId="0" borderId="17" xfId="0" applyFont="1" applyFill="1" applyBorder="1" applyAlignment="1">
      <alignment horizontal="left" vertical="center" textRotation="90" wrapText="1"/>
    </xf>
    <xf numFmtId="0" fontId="71" fillId="0" borderId="14" xfId="0" applyFont="1" applyFill="1" applyBorder="1" applyAlignment="1">
      <alignment horizontal="left" vertical="center" wrapText="1"/>
    </xf>
    <xf numFmtId="0" fontId="73" fillId="0" borderId="0" xfId="0" applyFont="1" applyFill="1" applyAlignment="1">
      <alignment wrapText="1"/>
    </xf>
    <xf numFmtId="171" fontId="71" fillId="0" borderId="5" xfId="0" applyNumberFormat="1" applyFont="1" applyFill="1" applyBorder="1" applyAlignment="1">
      <alignment horizontal="center" vertical="top" textRotation="90" wrapText="1"/>
    </xf>
    <xf numFmtId="3" fontId="71" fillId="0" borderId="6" xfId="0" applyNumberFormat="1" applyFont="1" applyFill="1" applyBorder="1" applyAlignment="1">
      <alignment horizontal="left" vertical="center" wrapText="1"/>
    </xf>
    <xf numFmtId="0" fontId="71" fillId="0" borderId="5" xfId="0" applyFont="1" applyFill="1" applyBorder="1" applyAlignment="1">
      <alignment vertical="top" wrapText="1"/>
    </xf>
    <xf numFmtId="0" fontId="73" fillId="0" borderId="5" xfId="0" applyFont="1" applyFill="1" applyBorder="1" applyAlignment="1">
      <alignment vertical="top" wrapText="1"/>
    </xf>
    <xf numFmtId="0" fontId="71" fillId="0" borderId="5" xfId="0" applyFont="1" applyFill="1" applyBorder="1" applyAlignment="1">
      <alignment horizontal="right" vertical="top" wrapText="1"/>
    </xf>
    <xf numFmtId="0" fontId="71" fillId="0" borderId="17" xfId="0" applyFont="1" applyFill="1" applyBorder="1" applyAlignment="1">
      <alignment horizontal="left" vertical="top" textRotation="90" wrapText="1"/>
    </xf>
    <xf numFmtId="171" fontId="71" fillId="0" borderId="38" xfId="0" applyNumberFormat="1" applyFont="1" applyFill="1" applyBorder="1" applyAlignment="1">
      <alignment horizontal="center" vertical="top" textRotation="90" wrapText="1"/>
    </xf>
    <xf numFmtId="0" fontId="71" fillId="0" borderId="47" xfId="0" applyFont="1" applyFill="1" applyBorder="1" applyAlignment="1">
      <alignment vertical="top" wrapText="1"/>
    </xf>
    <xf numFmtId="0" fontId="71" fillId="0" borderId="48" xfId="0" applyFont="1" applyFill="1" applyBorder="1" applyAlignment="1">
      <alignment horizontal="center" vertical="center" wrapText="1"/>
    </xf>
    <xf numFmtId="0" fontId="71" fillId="0" borderId="48" xfId="4" applyFont="1" applyFill="1" applyBorder="1" applyAlignment="1">
      <alignment horizontal="justify" vertical="center" wrapText="1"/>
    </xf>
    <xf numFmtId="0" fontId="71" fillId="0" borderId="16" xfId="0" applyFont="1" applyFill="1" applyBorder="1" applyAlignment="1">
      <alignment horizontal="center" vertical="top" wrapText="1"/>
    </xf>
    <xf numFmtId="0" fontId="71" fillId="0" borderId="19" xfId="0" applyFont="1" applyFill="1" applyBorder="1" applyAlignment="1">
      <alignment horizontal="center" vertical="center" wrapText="1"/>
    </xf>
    <xf numFmtId="0" fontId="72" fillId="0" borderId="30" xfId="0" applyFont="1" applyFill="1" applyBorder="1" applyAlignment="1">
      <alignment horizontal="left" vertical="center" wrapText="1"/>
    </xf>
    <xf numFmtId="167" fontId="71" fillId="0" borderId="38" xfId="0" applyNumberFormat="1" applyFont="1" applyFill="1" applyBorder="1" applyAlignment="1">
      <alignment horizontal="center" vertical="center" textRotation="90" wrapText="1"/>
    </xf>
    <xf numFmtId="0" fontId="71" fillId="0" borderId="16" xfId="0" applyFont="1" applyFill="1" applyBorder="1" applyAlignment="1">
      <alignment horizontal="center" vertical="center" wrapText="1"/>
    </xf>
    <xf numFmtId="171" fontId="71" fillId="0" borderId="5" xfId="0" applyNumberFormat="1" applyFont="1" applyFill="1" applyBorder="1" applyAlignment="1">
      <alignment horizontal="center" wrapText="1"/>
    </xf>
    <xf numFmtId="164" fontId="71" fillId="0" borderId="47" xfId="4" applyNumberFormat="1" applyFont="1" applyFill="1" applyBorder="1" applyAlignment="1">
      <alignment horizontal="left" vertical="center" wrapText="1"/>
    </xf>
    <xf numFmtId="0" fontId="71" fillId="0" borderId="48" xfId="0" applyFont="1" applyFill="1" applyBorder="1" applyAlignment="1">
      <alignment horizontal="justify" vertical="center" wrapText="1"/>
    </xf>
    <xf numFmtId="173" fontId="71" fillId="0" borderId="47" xfId="1" applyNumberFormat="1" applyFont="1" applyFill="1" applyBorder="1" applyAlignment="1">
      <alignment horizontal="left" vertical="center" wrapText="1"/>
    </xf>
    <xf numFmtId="170" fontId="71" fillId="0" borderId="16" xfId="0" applyNumberFormat="1" applyFont="1" applyFill="1" applyBorder="1" applyAlignment="1">
      <alignment horizontal="left" vertical="center" wrapText="1"/>
    </xf>
    <xf numFmtId="170" fontId="71" fillId="0" borderId="5" xfId="0" applyNumberFormat="1" applyFont="1" applyFill="1" applyBorder="1" applyAlignment="1">
      <alignment horizontal="left" vertical="center" wrapText="1"/>
    </xf>
    <xf numFmtId="0" fontId="71" fillId="0" borderId="46" xfId="0" applyFont="1" applyFill="1" applyBorder="1" applyAlignment="1">
      <alignment vertical="center" wrapText="1"/>
    </xf>
    <xf numFmtId="167" fontId="71" fillId="0" borderId="20" xfId="0" applyNumberFormat="1" applyFont="1" applyFill="1" applyBorder="1" applyAlignment="1">
      <alignment horizontal="center" vertical="center" textRotation="90" wrapText="1"/>
    </xf>
    <xf numFmtId="0" fontId="71" fillId="0" borderId="4" xfId="0" applyFont="1" applyFill="1" applyBorder="1" applyAlignment="1">
      <alignment horizontal="center" vertical="top" wrapText="1"/>
    </xf>
    <xf numFmtId="0" fontId="71" fillId="0" borderId="38" xfId="0" applyFont="1" applyFill="1" applyBorder="1" applyAlignment="1">
      <alignment horizontal="left" vertical="center" wrapText="1"/>
    </xf>
    <xf numFmtId="0" fontId="71" fillId="0" borderId="47" xfId="0" applyFont="1" applyFill="1" applyBorder="1" applyAlignment="1">
      <alignment horizontal="justify" vertical="center" textRotation="90" wrapText="1"/>
    </xf>
    <xf numFmtId="0" fontId="71" fillId="0" borderId="20" xfId="0" applyFont="1" applyFill="1" applyBorder="1" applyAlignment="1">
      <alignment horizontal="left" vertical="center" wrapText="1"/>
    </xf>
    <xf numFmtId="171" fontId="71" fillId="0" borderId="19" xfId="0" applyNumberFormat="1" applyFont="1" applyFill="1" applyBorder="1" applyAlignment="1">
      <alignment horizontal="left" vertical="center" textRotation="90" wrapText="1"/>
    </xf>
    <xf numFmtId="171" fontId="71" fillId="0" borderId="5" xfId="0" applyNumberFormat="1" applyFont="1" applyFill="1" applyBorder="1" applyAlignment="1">
      <alignment horizontal="left" vertical="center" textRotation="90" wrapText="1"/>
    </xf>
    <xf numFmtId="49" fontId="71" fillId="0" borderId="47" xfId="0" applyNumberFormat="1" applyFont="1" applyFill="1" applyBorder="1" applyAlignment="1">
      <alignment horizontal="center" vertical="center" wrapText="1"/>
    </xf>
    <xf numFmtId="165" fontId="71" fillId="0" borderId="5" xfId="2" applyFont="1" applyFill="1" applyBorder="1" applyAlignment="1">
      <alignment horizontal="left" vertical="center" textRotation="90" wrapText="1"/>
    </xf>
    <xf numFmtId="171" fontId="71" fillId="0" borderId="19" xfId="0" applyNumberFormat="1" applyFont="1" applyFill="1" applyBorder="1" applyAlignment="1">
      <alignment horizontal="center" vertical="center" textRotation="90" wrapText="1"/>
    </xf>
    <xf numFmtId="171" fontId="71" fillId="0" borderId="39" xfId="0" applyNumberFormat="1" applyFont="1" applyFill="1" applyBorder="1" applyAlignment="1">
      <alignment horizontal="center" vertical="center" textRotation="90" wrapText="1"/>
    </xf>
    <xf numFmtId="0" fontId="70" fillId="0" borderId="16" xfId="0" applyFont="1" applyFill="1" applyBorder="1" applyAlignment="1">
      <alignment horizontal="left" vertical="center" wrapText="1"/>
    </xf>
    <xf numFmtId="0" fontId="70" fillId="0" borderId="5" xfId="0" applyFont="1" applyFill="1" applyBorder="1" applyAlignment="1">
      <alignment horizontal="center" vertical="center" wrapText="1"/>
    </xf>
    <xf numFmtId="167" fontId="71" fillId="0" borderId="20" xfId="0" applyNumberFormat="1" applyFont="1" applyFill="1" applyBorder="1" applyAlignment="1">
      <alignment horizontal="left" vertical="center" textRotation="90" wrapText="1"/>
    </xf>
    <xf numFmtId="0" fontId="71" fillId="0" borderId="18" xfId="0" applyFont="1" applyFill="1" applyBorder="1" applyAlignment="1">
      <alignment vertical="center" wrapText="1"/>
    </xf>
    <xf numFmtId="0" fontId="71" fillId="0" borderId="19" xfId="0" applyFont="1" applyFill="1" applyBorder="1" applyAlignment="1">
      <alignment vertical="center" wrapText="1"/>
    </xf>
    <xf numFmtId="165" fontId="71" fillId="0" borderId="20" xfId="2" applyFont="1" applyFill="1" applyBorder="1" applyAlignment="1">
      <alignment horizontal="left" vertical="center" wrapText="1"/>
    </xf>
    <xf numFmtId="0" fontId="71" fillId="0" borderId="18" xfId="0" applyFont="1" applyFill="1" applyBorder="1" applyAlignment="1">
      <alignment horizontal="left" vertical="top" wrapText="1"/>
    </xf>
    <xf numFmtId="0" fontId="70" fillId="0" borderId="0" xfId="0" applyFont="1" applyFill="1" applyAlignment="1">
      <alignment horizontal="center" vertical="center" wrapText="1"/>
    </xf>
    <xf numFmtId="0" fontId="70" fillId="0" borderId="0" xfId="0" applyFont="1" applyFill="1" applyAlignment="1">
      <alignment vertical="center" wrapText="1"/>
    </xf>
    <xf numFmtId="0" fontId="51" fillId="0" borderId="0" xfId="0" applyFont="1" applyFill="1" applyAlignment="1">
      <alignment horizontal="center"/>
    </xf>
    <xf numFmtId="0" fontId="51" fillId="0" borderId="30" xfId="0" applyFont="1" applyFill="1" applyBorder="1" applyAlignment="1">
      <alignment horizontal="center" wrapText="1"/>
    </xf>
    <xf numFmtId="0" fontId="77" fillId="0" borderId="0" xfId="0" applyFont="1" applyFill="1" applyAlignment="1">
      <alignment horizontal="center"/>
    </xf>
    <xf numFmtId="0" fontId="80" fillId="0" borderId="0" xfId="0" applyFont="1" applyFill="1" applyAlignment="1">
      <alignment horizontal="center"/>
    </xf>
    <xf numFmtId="0" fontId="51" fillId="0" borderId="30" xfId="0" applyFont="1" applyFill="1" applyBorder="1" applyAlignment="1">
      <alignment horizontal="center"/>
    </xf>
    <xf numFmtId="0" fontId="51" fillId="0" borderId="40" xfId="0" applyFont="1" applyFill="1" applyBorder="1" applyAlignment="1">
      <alignment horizontal="center" wrapText="1"/>
    </xf>
    <xf numFmtId="0" fontId="77" fillId="0" borderId="30" xfId="0" applyFont="1" applyFill="1" applyBorder="1" applyAlignment="1">
      <alignment horizontal="center" wrapText="1"/>
    </xf>
    <xf numFmtId="0" fontId="80" fillId="0" borderId="30" xfId="0" applyFont="1" applyFill="1" applyBorder="1" applyAlignment="1">
      <alignment horizontal="center" wrapText="1"/>
    </xf>
    <xf numFmtId="0" fontId="80" fillId="0" borderId="30" xfId="0" applyFont="1" applyFill="1" applyBorder="1" applyAlignment="1">
      <alignment horizontal="center"/>
    </xf>
    <xf numFmtId="0" fontId="76" fillId="0" borderId="6" xfId="0" applyFont="1" applyFill="1" applyBorder="1" applyAlignment="1">
      <alignment horizontal="center" wrapText="1"/>
    </xf>
    <xf numFmtId="0" fontId="51" fillId="0" borderId="6" xfId="0" applyFont="1" applyFill="1" applyBorder="1" applyAlignment="1">
      <alignment horizontal="center" wrapText="1"/>
    </xf>
    <xf numFmtId="0" fontId="51" fillId="0" borderId="0" xfId="0" applyFont="1" applyFill="1" applyBorder="1" applyAlignment="1">
      <alignment horizontal="center"/>
    </xf>
    <xf numFmtId="0" fontId="77" fillId="0" borderId="34" xfId="0" applyFont="1" applyFill="1" applyBorder="1" applyAlignment="1">
      <alignment horizontal="center" wrapText="1"/>
    </xf>
    <xf numFmtId="0" fontId="51" fillId="0" borderId="47" xfId="0" applyFont="1" applyFill="1" applyBorder="1" applyAlignment="1">
      <alignment horizontal="center"/>
    </xf>
    <xf numFmtId="0" fontId="51" fillId="0" borderId="47" xfId="0" applyFont="1" applyFill="1" applyBorder="1" applyAlignment="1">
      <alignment horizontal="center" wrapText="1"/>
    </xf>
    <xf numFmtId="0" fontId="51" fillId="0" borderId="40" xfId="0" applyFont="1" applyFill="1" applyBorder="1" applyAlignment="1">
      <alignment horizontal="center"/>
    </xf>
    <xf numFmtId="0" fontId="77" fillId="0" borderId="6" xfId="0" applyFont="1" applyFill="1" applyBorder="1" applyAlignment="1">
      <alignment horizontal="center" wrapText="1"/>
    </xf>
    <xf numFmtId="0" fontId="78" fillId="0" borderId="30" xfId="0" applyFont="1" applyFill="1" applyBorder="1" applyAlignment="1">
      <alignment horizontal="center" wrapText="1"/>
    </xf>
    <xf numFmtId="0" fontId="80" fillId="0" borderId="6" xfId="0" applyFont="1" applyFill="1" applyBorder="1" applyAlignment="1">
      <alignment horizontal="center" wrapText="1"/>
    </xf>
    <xf numFmtId="0" fontId="80" fillId="0" borderId="40" xfId="0" applyFont="1" applyFill="1" applyBorder="1" applyAlignment="1">
      <alignment horizontal="center"/>
    </xf>
    <xf numFmtId="0" fontId="79" fillId="0" borderId="30" xfId="0" applyFont="1" applyFill="1" applyBorder="1" applyAlignment="1">
      <alignment horizontal="center" wrapText="1"/>
    </xf>
    <xf numFmtId="0" fontId="76" fillId="0" borderId="47" xfId="4" applyFont="1" applyFill="1" applyBorder="1" applyAlignment="1">
      <alignment horizontal="center" wrapText="1"/>
    </xf>
    <xf numFmtId="0" fontId="76" fillId="0" borderId="47" xfId="0" applyFont="1" applyFill="1" applyBorder="1" applyAlignment="1">
      <alignment horizontal="center" wrapText="1"/>
    </xf>
    <xf numFmtId="49" fontId="76" fillId="0" borderId="47" xfId="0" applyNumberFormat="1" applyFont="1" applyFill="1" applyBorder="1" applyAlignment="1">
      <alignment horizontal="center" wrapText="1"/>
    </xf>
    <xf numFmtId="0" fontId="76" fillId="0" borderId="47" xfId="4" applyFont="1" applyFill="1" applyBorder="1" applyAlignment="1">
      <alignment horizontal="center" textRotation="90" wrapText="1"/>
    </xf>
    <xf numFmtId="165" fontId="76" fillId="0" borderId="47" xfId="2" applyFont="1" applyFill="1" applyBorder="1" applyAlignment="1">
      <alignment horizontal="center" textRotation="90" wrapText="1"/>
    </xf>
    <xf numFmtId="0" fontId="71" fillId="0" borderId="6" xfId="0" applyFont="1" applyFill="1" applyBorder="1" applyAlignment="1">
      <alignment horizontal="center" wrapText="1"/>
    </xf>
    <xf numFmtId="0" fontId="71" fillId="0" borderId="30" xfId="0" applyFont="1" applyFill="1" applyBorder="1" applyAlignment="1">
      <alignment horizontal="center" wrapText="1"/>
    </xf>
    <xf numFmtId="0" fontId="71" fillId="0" borderId="0" xfId="0" applyFont="1" applyFill="1" applyAlignment="1">
      <alignment horizontal="center" wrapText="1"/>
    </xf>
    <xf numFmtId="0" fontId="71" fillId="0" borderId="4" xfId="0" applyFont="1" applyFill="1" applyBorder="1" applyAlignment="1">
      <alignment horizontal="center" wrapText="1"/>
    </xf>
    <xf numFmtId="0" fontId="71" fillId="0" borderId="47" xfId="4" applyFont="1" applyFill="1" applyBorder="1" applyAlignment="1">
      <alignment horizontal="center" wrapText="1"/>
    </xf>
    <xf numFmtId="167" fontId="71" fillId="0" borderId="5" xfId="0" applyNumberFormat="1" applyFont="1" applyFill="1" applyBorder="1" applyAlignment="1">
      <alignment horizontal="center" textRotation="90" wrapText="1"/>
    </xf>
    <xf numFmtId="0" fontId="71" fillId="0" borderId="34" xfId="0" applyFont="1" applyFill="1" applyBorder="1" applyAlignment="1">
      <alignment horizontal="center" wrapText="1"/>
    </xf>
    <xf numFmtId="0" fontId="71" fillId="0" borderId="47" xfId="0" applyFont="1" applyFill="1" applyBorder="1" applyAlignment="1">
      <alignment horizontal="center" wrapText="1"/>
    </xf>
    <xf numFmtId="0" fontId="73" fillId="0" borderId="30" xfId="0" applyFont="1" applyFill="1" applyBorder="1" applyAlignment="1">
      <alignment horizontal="center" wrapText="1"/>
    </xf>
    <xf numFmtId="0" fontId="4" fillId="0" borderId="2" xfId="0" applyFont="1" applyFill="1" applyBorder="1" applyAlignment="1">
      <alignment horizontal="center" vertical="center" wrapText="1"/>
    </xf>
    <xf numFmtId="0" fontId="5" fillId="0" borderId="3" xfId="0" applyFont="1" applyFill="1" applyBorder="1"/>
    <xf numFmtId="0" fontId="5" fillId="0" borderId="4" xfId="0" applyFont="1" applyFill="1" applyBorder="1"/>
    <xf numFmtId="0" fontId="3" fillId="0" borderId="1"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6" xfId="0" applyFont="1" applyFill="1" applyBorder="1" applyAlignment="1">
      <alignment horizontal="center" vertical="center" wrapText="1"/>
    </xf>
    <xf numFmtId="0" fontId="4" fillId="0" borderId="1" xfId="0" applyFont="1" applyFill="1" applyBorder="1" applyAlignment="1">
      <alignment horizontal="center" vertical="center" textRotation="90" wrapText="1"/>
    </xf>
    <xf numFmtId="0" fontId="4" fillId="0" borderId="6" xfId="0" applyFont="1" applyFill="1" applyBorder="1" applyAlignment="1">
      <alignment horizontal="center" vertical="center" textRotation="90" wrapText="1"/>
    </xf>
    <xf numFmtId="0" fontId="70" fillId="0" borderId="48" xfId="4" applyFont="1" applyFill="1" applyBorder="1" applyAlignment="1">
      <alignment horizontal="center" vertical="center" wrapText="1"/>
    </xf>
    <xf numFmtId="0" fontId="70" fillId="0" borderId="51" xfId="4" applyFont="1" applyFill="1" applyBorder="1" applyAlignment="1">
      <alignment horizontal="center" vertical="center" wrapText="1"/>
    </xf>
    <xf numFmtId="0" fontId="70" fillId="0" borderId="48" xfId="4" applyFont="1" applyFill="1" applyBorder="1" applyAlignment="1">
      <alignment horizontal="center" vertical="center" textRotation="90" wrapText="1"/>
    </xf>
    <xf numFmtId="0" fontId="70" fillId="0" borderId="51" xfId="4" applyFont="1" applyFill="1" applyBorder="1" applyAlignment="1">
      <alignment horizontal="center" vertical="center" textRotation="90" wrapText="1"/>
    </xf>
    <xf numFmtId="0" fontId="70" fillId="0" borderId="49" xfId="4" applyFont="1" applyFill="1" applyBorder="1" applyAlignment="1">
      <alignment horizontal="center" vertical="center" wrapText="1"/>
    </xf>
    <xf numFmtId="165" fontId="70" fillId="0" borderId="50" xfId="2" applyFont="1" applyFill="1" applyBorder="1" applyAlignment="1">
      <alignment horizontal="center" vertical="center" textRotation="90" wrapText="1"/>
    </xf>
    <xf numFmtId="0" fontId="70" fillId="0" borderId="50" xfId="4" applyFont="1" applyFill="1" applyBorder="1" applyAlignment="1">
      <alignment horizontal="center" vertical="center" wrapText="1"/>
    </xf>
    <xf numFmtId="0" fontId="70" fillId="0" borderId="11" xfId="0" applyFont="1" applyFill="1" applyBorder="1" applyAlignment="1">
      <alignment horizontal="center" vertical="center" wrapText="1"/>
    </xf>
    <xf numFmtId="0" fontId="76" fillId="0" borderId="6" xfId="0" applyFont="1" applyFill="1" applyBorder="1" applyAlignment="1">
      <alignment horizontal="center" wrapText="1"/>
    </xf>
    <xf numFmtId="0" fontId="5" fillId="0" borderId="6" xfId="0" applyFont="1" applyFill="1" applyBorder="1"/>
    <xf numFmtId="0" fontId="4" fillId="0" borderId="7" xfId="0" applyFont="1" applyFill="1" applyBorder="1" applyAlignment="1">
      <alignment horizontal="center" vertical="center" textRotation="90" wrapText="1"/>
    </xf>
    <xf numFmtId="0" fontId="5" fillId="0" borderId="13" xfId="0" applyFont="1" applyFill="1" applyBorder="1"/>
    <xf numFmtId="0" fontId="4" fillId="0" borderId="8" xfId="0" applyFont="1" applyFill="1" applyBorder="1" applyAlignment="1">
      <alignment horizontal="center" vertical="center" wrapText="1"/>
    </xf>
    <xf numFmtId="0" fontId="5" fillId="0" borderId="9" xfId="0" applyFont="1" applyFill="1" applyBorder="1"/>
    <xf numFmtId="0" fontId="5" fillId="0" borderId="10" xfId="0" applyFont="1" applyFill="1" applyBorder="1"/>
    <xf numFmtId="0" fontId="4" fillId="0" borderId="11" xfId="0" applyFont="1" applyFill="1" applyBorder="1" applyAlignment="1">
      <alignment horizontal="center" vertical="center" wrapText="1"/>
    </xf>
    <xf numFmtId="0" fontId="5" fillId="0" borderId="12" xfId="0" applyFont="1" applyFill="1" applyBorder="1"/>
    <xf numFmtId="0" fontId="4" fillId="0" borderId="22" xfId="0" applyFont="1" applyBorder="1" applyAlignment="1">
      <alignment horizontal="center" vertical="center" textRotation="90" wrapText="1"/>
    </xf>
    <xf numFmtId="0" fontId="5" fillId="0" borderId="25" xfId="0" applyFont="1" applyBorder="1"/>
    <xf numFmtId="0" fontId="4" fillId="0" borderId="23" xfId="0" applyFont="1" applyBorder="1" applyAlignment="1">
      <alignment horizontal="center" vertical="center" textRotation="90" wrapText="1"/>
    </xf>
    <xf numFmtId="0" fontId="5" fillId="0" borderId="26" xfId="0" applyFont="1" applyBorder="1"/>
    <xf numFmtId="0" fontId="4" fillId="0" borderId="8" xfId="0" applyFont="1" applyBorder="1" applyAlignment="1">
      <alignment horizontal="center" vertical="center" wrapText="1"/>
    </xf>
    <xf numFmtId="0" fontId="5" fillId="0" borderId="9" xfId="0" applyFont="1" applyBorder="1"/>
    <xf numFmtId="0" fontId="5" fillId="0" borderId="10" xfId="0" applyFont="1" applyBorder="1"/>
    <xf numFmtId="0" fontId="4" fillId="0" borderId="21" xfId="0" applyFont="1" applyBorder="1" applyAlignment="1">
      <alignment horizontal="center" vertical="center" wrapText="1"/>
    </xf>
    <xf numFmtId="0" fontId="5" fillId="0" borderId="24" xfId="0" applyFont="1" applyBorder="1"/>
    <xf numFmtId="0" fontId="4" fillId="0" borderId="22" xfId="0" applyFont="1" applyBorder="1" applyAlignment="1">
      <alignment horizontal="center" vertical="center" wrapText="1"/>
    </xf>
    <xf numFmtId="0" fontId="4" fillId="0" borderId="23" xfId="0" applyFont="1" applyBorder="1" applyAlignment="1">
      <alignment horizontal="center" vertical="center" wrapText="1"/>
    </xf>
    <xf numFmtId="0" fontId="4" fillId="0" borderId="22" xfId="0" applyFont="1" applyFill="1" applyBorder="1" applyAlignment="1">
      <alignment horizontal="center" vertical="center" textRotation="90" wrapText="1"/>
    </xf>
    <xf numFmtId="0" fontId="5" fillId="0" borderId="25" xfId="0" applyFont="1" applyFill="1" applyBorder="1"/>
    <xf numFmtId="0" fontId="4" fillId="0" borderId="28" xfId="0" applyFont="1" applyFill="1" applyBorder="1" applyAlignment="1">
      <alignment horizontal="center" vertical="center" textRotation="90" wrapText="1"/>
    </xf>
    <xf numFmtId="0" fontId="5" fillId="0" borderId="29" xfId="0" applyFont="1" applyFill="1" applyBorder="1"/>
    <xf numFmtId="0" fontId="4" fillId="0" borderId="21" xfId="0" applyFont="1" applyFill="1" applyBorder="1" applyAlignment="1">
      <alignment horizontal="center" vertical="center" wrapText="1"/>
    </xf>
    <xf numFmtId="0" fontId="5" fillId="0" borderId="24" xfId="0" applyFont="1" applyFill="1" applyBorder="1"/>
    <xf numFmtId="0" fontId="4" fillId="0" borderId="22" xfId="0" applyFont="1" applyFill="1" applyBorder="1" applyAlignment="1">
      <alignment horizontal="center" vertical="center" wrapText="1"/>
    </xf>
    <xf numFmtId="0" fontId="4" fillId="0" borderId="23" xfId="0" applyFont="1" applyFill="1" applyBorder="1" applyAlignment="1">
      <alignment horizontal="center" vertical="center" textRotation="90" wrapText="1"/>
    </xf>
    <xf numFmtId="0" fontId="5" fillId="0" borderId="26" xfId="0" applyFont="1" applyFill="1" applyBorder="1"/>
    <xf numFmtId="0" fontId="4" fillId="0" borderId="31" xfId="0" applyFont="1" applyFill="1" applyBorder="1" applyAlignment="1">
      <alignment horizontal="center" vertical="center" wrapText="1"/>
    </xf>
    <xf numFmtId="0" fontId="5" fillId="0" borderId="32" xfId="0" applyFont="1" applyFill="1" applyBorder="1"/>
    <xf numFmtId="0" fontId="5" fillId="0" borderId="33" xfId="0" applyFont="1" applyFill="1" applyBorder="1"/>
    <xf numFmtId="0" fontId="5" fillId="0" borderId="6" xfId="0" applyFont="1" applyBorder="1"/>
    <xf numFmtId="0" fontId="4" fillId="0" borderId="28" xfId="0" applyFont="1" applyBorder="1" applyAlignment="1">
      <alignment horizontal="center" vertical="center" textRotation="90" wrapText="1"/>
    </xf>
    <xf numFmtId="0" fontId="5" fillId="0" borderId="13" xfId="0" applyFont="1" applyBorder="1"/>
    <xf numFmtId="0" fontId="5" fillId="0" borderId="14" xfId="0" applyFont="1" applyBorder="1"/>
    <xf numFmtId="0" fontId="5" fillId="0" borderId="35" xfId="0" applyFont="1" applyFill="1" applyBorder="1"/>
    <xf numFmtId="0" fontId="4" fillId="0" borderId="1" xfId="0" applyFont="1" applyBorder="1" applyAlignment="1">
      <alignment horizontal="center" vertical="center" textRotation="90" wrapText="1"/>
    </xf>
    <xf numFmtId="0" fontId="4" fillId="0" borderId="7" xfId="0" applyFont="1" applyBorder="1" applyAlignment="1">
      <alignment horizontal="center" vertical="center" textRotation="90" wrapText="1"/>
    </xf>
    <xf numFmtId="0" fontId="4" fillId="0" borderId="1" xfId="0" applyFont="1" applyBorder="1" applyAlignment="1">
      <alignment horizontal="center" vertical="center" wrapText="1"/>
    </xf>
    <xf numFmtId="0" fontId="5" fillId="0" borderId="15" xfId="0" applyFont="1" applyBorder="1"/>
    <xf numFmtId="0" fontId="5" fillId="0" borderId="15" xfId="0" applyFont="1" applyFill="1" applyBorder="1"/>
    <xf numFmtId="0" fontId="5" fillId="0" borderId="14" xfId="0" applyFont="1" applyFill="1" applyBorder="1"/>
    <xf numFmtId="0" fontId="4" fillId="0" borderId="31" xfId="0" applyFont="1" applyBorder="1" applyAlignment="1">
      <alignment horizontal="center" vertical="center" wrapText="1"/>
    </xf>
    <xf numFmtId="0" fontId="5" fillId="0" borderId="35" xfId="0" applyFont="1" applyBorder="1"/>
    <xf numFmtId="0" fontId="4" fillId="0" borderId="22" xfId="0" applyFont="1" applyBorder="1" applyAlignment="1">
      <alignment horizontal="center" vertical="top" wrapText="1"/>
    </xf>
    <xf numFmtId="167" fontId="3" fillId="0" borderId="7" xfId="0" applyNumberFormat="1" applyFont="1" applyBorder="1" applyAlignment="1">
      <alignment horizontal="center" vertical="center" textRotation="90" wrapText="1"/>
    </xf>
    <xf numFmtId="0" fontId="15" fillId="0" borderId="34" xfId="0" applyFont="1" applyBorder="1" applyAlignment="1">
      <alignment horizontal="center" vertical="center" wrapText="1"/>
    </xf>
    <xf numFmtId="0" fontId="5" fillId="0" borderId="34" xfId="0" applyFont="1" applyBorder="1"/>
    <xf numFmtId="0" fontId="3" fillId="0" borderId="43" xfId="0" applyFont="1" applyBorder="1" applyAlignment="1">
      <alignment horizontal="center" vertical="center" wrapText="1"/>
    </xf>
    <xf numFmtId="0" fontId="3" fillId="0" borderId="1" xfId="0" applyFont="1" applyBorder="1" applyAlignment="1">
      <alignment vertical="center" wrapText="1"/>
    </xf>
    <xf numFmtId="0" fontId="3" fillId="0" borderId="1" xfId="0" applyFont="1" applyBorder="1" applyAlignment="1">
      <alignment horizontal="center" vertical="center" wrapText="1"/>
    </xf>
    <xf numFmtId="0" fontId="3" fillId="0" borderId="1" xfId="0" applyFont="1" applyBorder="1" applyAlignment="1">
      <alignment horizontal="left" vertical="center" wrapText="1"/>
    </xf>
    <xf numFmtId="0" fontId="3" fillId="0" borderId="34" xfId="0" applyFont="1" applyBorder="1" applyAlignment="1">
      <alignment horizontal="left" vertical="center" textRotation="90" wrapText="1"/>
    </xf>
    <xf numFmtId="0" fontId="3" fillId="0" borderId="44" xfId="0" applyFont="1" applyBorder="1" applyAlignment="1">
      <alignment horizontal="left" vertical="center" textRotation="90" wrapText="1"/>
    </xf>
    <xf numFmtId="0" fontId="3" fillId="0" borderId="45" xfId="0" applyFont="1" applyBorder="1" applyAlignment="1">
      <alignment horizontal="left" vertical="center" wrapText="1"/>
    </xf>
    <xf numFmtId="167" fontId="3" fillId="0" borderId="1" xfId="0" applyNumberFormat="1" applyFont="1" applyBorder="1" applyAlignment="1">
      <alignment horizontal="center" vertical="center" textRotation="90" wrapText="1"/>
    </xf>
    <xf numFmtId="0" fontId="3" fillId="0" borderId="34" xfId="0" applyFont="1" applyBorder="1" applyAlignment="1">
      <alignment horizontal="left" vertical="center" wrapText="1"/>
    </xf>
    <xf numFmtId="0" fontId="81" fillId="0" borderId="1" xfId="0" applyFont="1" applyFill="1" applyBorder="1" applyAlignment="1">
      <alignment horizontal="center" wrapText="1"/>
    </xf>
    <xf numFmtId="0" fontId="81" fillId="0" borderId="38" xfId="0" applyFont="1" applyFill="1" applyBorder="1" applyAlignment="1">
      <alignment horizontal="center" wrapText="1"/>
    </xf>
    <xf numFmtId="0" fontId="81" fillId="0" borderId="3" xfId="0" applyFont="1" applyFill="1" applyBorder="1" applyAlignment="1">
      <alignment horizontal="center" wrapText="1"/>
    </xf>
    <xf numFmtId="0" fontId="81" fillId="0" borderId="4" xfId="0" applyFont="1" applyFill="1" applyBorder="1" applyAlignment="1">
      <alignment horizontal="center" wrapText="1"/>
    </xf>
    <xf numFmtId="0" fontId="81" fillId="0" borderId="6" xfId="0" applyFont="1" applyFill="1" applyBorder="1" applyAlignment="1">
      <alignment horizontal="center" wrapText="1"/>
    </xf>
    <xf numFmtId="0" fontId="81" fillId="0" borderId="30" xfId="0" applyFont="1" applyFill="1" applyBorder="1" applyAlignment="1">
      <alignment horizontal="center" wrapText="1"/>
    </xf>
    <xf numFmtId="0" fontId="81" fillId="0" borderId="6" xfId="0" applyFont="1" applyFill="1" applyBorder="1" applyAlignment="1">
      <alignment horizontal="center" wrapText="1"/>
    </xf>
    <xf numFmtId="0" fontId="76" fillId="0" borderId="30" xfId="0" applyFont="1" applyFill="1" applyBorder="1" applyAlignment="1">
      <alignment horizontal="center" wrapText="1"/>
    </xf>
    <xf numFmtId="0" fontId="76" fillId="0" borderId="0" xfId="0" applyFont="1" applyFill="1" applyAlignment="1">
      <alignment horizontal="center" wrapText="1"/>
    </xf>
    <xf numFmtId="0" fontId="76" fillId="0" borderId="4" xfId="0" applyFont="1" applyFill="1" applyBorder="1" applyAlignment="1">
      <alignment horizontal="center" wrapText="1"/>
    </xf>
    <xf numFmtId="0" fontId="76" fillId="0" borderId="30" xfId="0" applyFont="1" applyFill="1" applyBorder="1" applyAlignment="1">
      <alignment horizontal="center" vertical="center" wrapText="1"/>
    </xf>
    <xf numFmtId="49" fontId="76" fillId="0" borderId="30" xfId="0" applyNumberFormat="1" applyFont="1" applyFill="1" applyBorder="1" applyAlignment="1">
      <alignment horizontal="center" wrapText="1"/>
    </xf>
    <xf numFmtId="0" fontId="76" fillId="0" borderId="5" xfId="0" applyFont="1" applyFill="1" applyBorder="1" applyAlignment="1">
      <alignment horizontal="center" wrapText="1"/>
    </xf>
    <xf numFmtId="49" fontId="76" fillId="0" borderId="5" xfId="0" applyNumberFormat="1" applyFont="1" applyFill="1" applyBorder="1" applyAlignment="1">
      <alignment horizontal="center" wrapText="1"/>
    </xf>
    <xf numFmtId="0" fontId="76" fillId="0" borderId="5" xfId="0" applyFont="1" applyFill="1" applyBorder="1" applyAlignment="1">
      <alignment horizontal="center" textRotation="90" wrapText="1"/>
    </xf>
    <xf numFmtId="167" fontId="76" fillId="0" borderId="5" xfId="0" applyNumberFormat="1" applyFont="1" applyFill="1" applyBorder="1" applyAlignment="1">
      <alignment horizontal="center" textRotation="90" wrapText="1"/>
    </xf>
    <xf numFmtId="0" fontId="81" fillId="0" borderId="0" xfId="0" applyFont="1" applyFill="1" applyAlignment="1">
      <alignment horizontal="center" wrapText="1"/>
    </xf>
    <xf numFmtId="0" fontId="76" fillId="0" borderId="3" xfId="0" applyFont="1" applyFill="1" applyBorder="1" applyAlignment="1">
      <alignment horizontal="center" wrapText="1"/>
    </xf>
    <xf numFmtId="0" fontId="81" fillId="0" borderId="30" xfId="0" applyFont="1" applyFill="1" applyBorder="1" applyAlignment="1">
      <alignment horizontal="center" textRotation="90" wrapText="1"/>
    </xf>
    <xf numFmtId="0" fontId="81" fillId="0" borderId="40" xfId="0" applyFont="1" applyFill="1" applyBorder="1" applyAlignment="1">
      <alignment horizontal="center" textRotation="90" wrapText="1"/>
    </xf>
    <xf numFmtId="0" fontId="76" fillId="0" borderId="40" xfId="0" applyFont="1" applyFill="1" applyBorder="1" applyAlignment="1">
      <alignment horizontal="center" wrapText="1"/>
    </xf>
    <xf numFmtId="0" fontId="62" fillId="0" borderId="0" xfId="7" applyFont="1" applyFill="1" applyAlignment="1">
      <alignment horizontal="center" wrapText="1"/>
    </xf>
    <xf numFmtId="0" fontId="82" fillId="0" borderId="0" xfId="0" applyFont="1" applyFill="1" applyAlignment="1">
      <alignment horizontal="center" wrapText="1"/>
    </xf>
    <xf numFmtId="0" fontId="83" fillId="0" borderId="30" xfId="0" applyFont="1" applyFill="1" applyBorder="1" applyAlignment="1">
      <alignment horizontal="center" wrapText="1"/>
    </xf>
    <xf numFmtId="0" fontId="75" fillId="0" borderId="5" xfId="7" applyFont="1" applyFill="1" applyBorder="1" applyAlignment="1">
      <alignment horizontal="left" vertical="center" wrapText="1"/>
    </xf>
    <xf numFmtId="0" fontId="71" fillId="0" borderId="12" xfId="0" applyFont="1" applyFill="1" applyBorder="1" applyAlignment="1">
      <alignment wrapText="1"/>
    </xf>
    <xf numFmtId="0" fontId="72" fillId="0" borderId="5" xfId="0" applyFont="1" applyFill="1" applyBorder="1" applyAlignment="1">
      <alignment horizontal="left" vertical="center" wrapText="1"/>
    </xf>
    <xf numFmtId="0" fontId="72" fillId="0" borderId="4" xfId="0" applyFont="1" applyFill="1" applyBorder="1" applyAlignment="1">
      <alignment horizontal="left" vertical="center" wrapText="1"/>
    </xf>
    <xf numFmtId="0" fontId="72" fillId="0" borderId="6" xfId="0" applyFont="1" applyFill="1" applyBorder="1" applyAlignment="1">
      <alignment horizontal="left" wrapText="1"/>
    </xf>
    <xf numFmtId="0" fontId="72" fillId="0" borderId="30" xfId="0" applyFont="1" applyFill="1" applyBorder="1" applyAlignment="1">
      <alignment horizontal="left" wrapText="1"/>
    </xf>
    <xf numFmtId="168" fontId="71" fillId="0" borderId="47" xfId="1" applyNumberFormat="1" applyFont="1" applyFill="1" applyBorder="1" applyAlignment="1">
      <alignment vertical="center" textRotation="90" wrapText="1"/>
    </xf>
    <xf numFmtId="0" fontId="75" fillId="0" borderId="0" xfId="7" applyFont="1" applyFill="1" applyAlignment="1">
      <alignment horizontal="center" wrapText="1"/>
    </xf>
    <xf numFmtId="0" fontId="75" fillId="0" borderId="30" xfId="0" applyFont="1" applyFill="1" applyBorder="1" applyAlignment="1">
      <alignment horizontal="left" vertical="center" wrapText="1"/>
    </xf>
  </cellXfs>
  <cellStyles count="8">
    <cellStyle name="Buena" xfId="3" builtinId="26"/>
    <cellStyle name="Hipervínculo" xfId="7" builtinId="8"/>
    <cellStyle name="Moneda" xfId="1" builtinId="4"/>
    <cellStyle name="Moneda [0]" xfId="2" builtinId="7"/>
    <cellStyle name="Normal" xfId="0" builtinId="0"/>
    <cellStyle name="Normal 4" xfId="4"/>
    <cellStyle name="Normal 4 2" xfId="5"/>
    <cellStyle name="Normal 4 3" xfId="6"/>
  </cellStyles>
  <dxfs count="4">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3.xml.rels><?xml version="1.0" encoding="UTF-8" standalone="yes"?>
<Relationships xmlns="http://schemas.openxmlformats.org/package/2006/relationships"><Relationship Id="rId1" Type="http://customschemas.google.com/relationships/workbookmetadata" Target="commentsmeta1"/></Relationships>
</file>

<file path=xl/_rels/comments4.xml.rels><?xml version="1.0" encoding="UTF-8" standalone="yes"?>
<Relationships xmlns="http://schemas.openxmlformats.org/package/2006/relationships"><Relationship Id="rId1" Type="http://customschemas.google.com/relationships/workbookmetadata" Target="commentsmeta2"/></Relationships>
</file>

<file path=xl/_rels/comments5.xml.rels><?xml version="1.0" encoding="UTF-8" standalone="yes"?>
<Relationships xmlns="http://schemas.openxmlformats.org/package/2006/relationships"><Relationship Id="rId1" Type="http://customschemas.google.com/relationships/workbookmetadata" Target="commentsmeta3"/></Relationships>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customschemas.google.com/relationships/workbookmetadata" Target="metadata"/><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8" Type="http://schemas.openxmlformats.org/officeDocument/2006/relationships/worksheet" Target="worksheets/sheet8.xml"/><Relationship Id="rId3" Type="http://schemas.openxmlformats.org/officeDocument/2006/relationships/worksheet" Target="worksheets/sheet3.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corpamag.gov.co/index.php/es/proceso-pomcas/documentacion-pomcas" TargetMode="External"/><Relationship Id="rId2" Type="http://schemas.openxmlformats.org/officeDocument/2006/relationships/hyperlink" Target="https://www.corpamag.gov.co/index.php/es/proceso-pomcas/documentacion-pomcas" TargetMode="External"/><Relationship Id="rId1" Type="http://schemas.openxmlformats.org/officeDocument/2006/relationships/hyperlink" Target="https://www.corpamag.gov.co/index.php/es/proceso-pomcas/documentacion-pomcas"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hyperlink" Target="https://www.corpamag.gov.co/index.php/es/proceso-pomcas/documentacion-pomcas" TargetMode="External"/></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9.xml.rels><?xml version="1.0" encoding="UTF-8" standalone="yes"?>
<Relationships xmlns="http://schemas.openxmlformats.org/package/2006/relationships"><Relationship Id="rId8" Type="http://schemas.openxmlformats.org/officeDocument/2006/relationships/hyperlink" Target="https://drive.google.com/drive/u/4/folders/1WtNMojSHdn9pxm_fXnFxnu9b7CEF2zuj" TargetMode="External"/><Relationship Id="rId3" Type="http://schemas.openxmlformats.org/officeDocument/2006/relationships/hyperlink" Target="https://www.youtube.com/watch?v=2zZCOkepKbk&amp;t=3s." TargetMode="External"/><Relationship Id="rId7" Type="http://schemas.openxmlformats.org/officeDocument/2006/relationships/hyperlink" Target="https://drive.google.com/drive/u/4/folders/1WtNMojSHdn9pxm_fXnFxnu9b7CEF2zuj" TargetMode="External"/><Relationship Id="rId2" Type="http://schemas.openxmlformats.org/officeDocument/2006/relationships/hyperlink" Target="https://drive.google.com/drive/u/4/folders/1WtNMojSHdn9pxm_fXnFxnu9b7CEF2zuj" TargetMode="External"/><Relationship Id="rId1" Type="http://schemas.openxmlformats.org/officeDocument/2006/relationships/hyperlink" Target="https://drive.google.com/drive/u/4/folders/1WtNMojSHdn9pxm_fXnFxnu9b7CEF2zuj" TargetMode="External"/><Relationship Id="rId6" Type="http://schemas.openxmlformats.org/officeDocument/2006/relationships/hyperlink" Target="https://drive.google.com/drive/u/4/folders/1WtNMojSHdn9pxm_fXnFxnu9b7CEF2zuj" TargetMode="External"/><Relationship Id="rId5" Type="http://schemas.openxmlformats.org/officeDocument/2006/relationships/hyperlink" Target="https://drive.google.com/drive/u/4/folders/1WtNMojSHdn9pxm_fXnFxnu9b7CEF2zuj" TargetMode="External"/><Relationship Id="rId10" Type="http://schemas.openxmlformats.org/officeDocument/2006/relationships/comments" Target="../comments5.xml"/><Relationship Id="rId4" Type="http://schemas.openxmlformats.org/officeDocument/2006/relationships/hyperlink" Target="https://drive.google.com/drive/u/4/folders/1WtNMojSHdn9pxm_fXnFxnu9b7CEF2zuj" TargetMode="External"/><Relationship Id="rId9" Type="http://schemas.openxmlformats.org/officeDocument/2006/relationships/vmlDrawing" Target="../drawings/vmlDrawing5.vml"/></Relationships>
</file>

<file path=xl/worksheets/_rels/sheet2.xml.rels><?xml version="1.0" encoding="UTF-8" standalone="yes"?>
<Relationships xmlns="http://schemas.openxmlformats.org/package/2006/relationships"><Relationship Id="rId13" Type="http://schemas.openxmlformats.org/officeDocument/2006/relationships/hyperlink" Target="https://drive.google.com/file/d/1iPX8qrhWyT29uE24IH3gHqOf4ELqo5Sk/view?usp=sharing" TargetMode="External"/><Relationship Id="rId18" Type="http://schemas.openxmlformats.org/officeDocument/2006/relationships/hyperlink" Target="https://drive.google.com/file/d/1Qg50ibEo4a_06LVdkDnbel-Ksa61YYaE/view?usp=sharing" TargetMode="External"/><Relationship Id="rId26" Type="http://schemas.openxmlformats.org/officeDocument/2006/relationships/hyperlink" Target="https://www.contratos.gov.co/consultas/detalleProceso.do?numConstancia=20-13-10782123" TargetMode="External"/><Relationship Id="rId39" Type="http://schemas.openxmlformats.org/officeDocument/2006/relationships/hyperlink" Target="https://www.corpamag.gov.co/index.php/es/proceso-pomcas/documentacion-pomcas" TargetMode="External"/><Relationship Id="rId21" Type="http://schemas.openxmlformats.org/officeDocument/2006/relationships/hyperlink" Target="https://drive.google.com/file/d/1Qg50ibEo4a_06LVdkDnbel-Ksa61YYaE/view?usp=sharing" TargetMode="External"/><Relationship Id="rId34" Type="http://schemas.openxmlformats.org/officeDocument/2006/relationships/hyperlink" Target="https://www.facebook.com/photo?fbid=305181140613611&amp;set=a.159581665173560" TargetMode="External"/><Relationship Id="rId42" Type="http://schemas.openxmlformats.org/officeDocument/2006/relationships/hyperlink" Target="http://www.sisaire.gov.co/" TargetMode="External"/><Relationship Id="rId47" Type="http://schemas.openxmlformats.org/officeDocument/2006/relationships/hyperlink" Target="https://pnnc.maps.arcgis.com/apps/opsdashboard/index.html" TargetMode="External"/><Relationship Id="rId50" Type="http://schemas.openxmlformats.org/officeDocument/2006/relationships/hyperlink" Target="https://conexionbiocaribe-pnnc.opendata.arcgis.com/" TargetMode="External"/><Relationship Id="rId7" Type="http://schemas.openxmlformats.org/officeDocument/2006/relationships/hyperlink" Target="https://drive.google.com/drive/u/4/folders/1WtNMojSHdn9pxm_fXnFxnu9b7CEF2zuj" TargetMode="External"/><Relationship Id="rId2" Type="http://schemas.openxmlformats.org/officeDocument/2006/relationships/hyperlink" Target="https://authors.elsevier.com/a/1bHOq,XRNLggSD" TargetMode="External"/><Relationship Id="rId16" Type="http://schemas.openxmlformats.org/officeDocument/2006/relationships/hyperlink" Target="https://drive.google.com/file/d/1uKUpuHDEvIN55L4YfhvHs2255WP9OyHU/view?usp=sharing" TargetMode="External"/><Relationship Id="rId29" Type="http://schemas.openxmlformats.org/officeDocument/2006/relationships/hyperlink" Target="https://drive.google.com/file/d/1lDcw5kVsoCBKYr-9XoenHala24wIT3If/view?usp=sharing" TargetMode="External"/><Relationship Id="rId11" Type="http://schemas.openxmlformats.org/officeDocument/2006/relationships/hyperlink" Target="https://drive.google.com/drive/u/4/folders/1WtNMojSHdn9pxm_fXnFxnu9b7CEF2zuj" TargetMode="External"/><Relationship Id="rId24" Type="http://schemas.openxmlformats.org/officeDocument/2006/relationships/hyperlink" Target="https://drive.google.com/file/d/11Z73ka9EGk-qVaeB1Wp_PjIbOWbVY80v/view?usp=sharing" TargetMode="External"/><Relationship Id="rId32" Type="http://schemas.openxmlformats.org/officeDocument/2006/relationships/hyperlink" Target="https://drive.google.com/drive/folders/1lhWp0ZVL1MrtG-Qm1OHZlVHn_SCuTm03?usp=sharing" TargetMode="External"/><Relationship Id="rId37" Type="http://schemas.openxmlformats.org/officeDocument/2006/relationships/hyperlink" Target="https://www.facebook.com/photo?fbid=306524923812566&amp;set=a.159581665173560" TargetMode="External"/><Relationship Id="rId40" Type="http://schemas.openxmlformats.org/officeDocument/2006/relationships/hyperlink" Target="https://www.corpamag.gov.co/index.php/es/proceso-pomcas/documentacion-pomcas" TargetMode="External"/><Relationship Id="rId45" Type="http://schemas.openxmlformats.org/officeDocument/2006/relationships/hyperlink" Target="https://doi.org/10.3354/ab00724" TargetMode="External"/><Relationship Id="rId5" Type="http://schemas.openxmlformats.org/officeDocument/2006/relationships/hyperlink" Target="https://drive.google.com/drive/u/4/folders/1WtNMojSHdn9pxm_fXnFxnu9b7CEF2zuj" TargetMode="External"/><Relationship Id="rId15" Type="http://schemas.openxmlformats.org/officeDocument/2006/relationships/hyperlink" Target="https://drive.google.com/file/d/1123UN947naZ0ZvJwxVKPoiKZ4bo-7ZT_/view?usp=sharing" TargetMode="External"/><Relationship Id="rId23" Type="http://schemas.openxmlformats.org/officeDocument/2006/relationships/hyperlink" Target="https://drive.google.com/drive/folders/1Dp9OWkE6xDTzE7lBDumIUcBO7qXlWBrE?usp=sharing" TargetMode="External"/><Relationship Id="rId28" Type="http://schemas.openxmlformats.org/officeDocument/2006/relationships/hyperlink" Target="https://drive.google.com/file/d/1grmkowjUsVGtroGJyprQ7cgwO-FdDzQ4/view?usp=sharing" TargetMode="External"/><Relationship Id="rId36" Type="http://schemas.openxmlformats.org/officeDocument/2006/relationships/hyperlink" Target="https://www.facebook.com/photo?fbid=306524923812566&amp;set=a.159581665173560" TargetMode="External"/><Relationship Id="rId49" Type="http://schemas.openxmlformats.org/officeDocument/2006/relationships/hyperlink" Target="https://pnnc.maps.arcgis.com/apps/opsdashboard/index.html" TargetMode="External"/><Relationship Id="rId10" Type="http://schemas.openxmlformats.org/officeDocument/2006/relationships/hyperlink" Target="https://drive.google.com/drive/u/4/folders/1WtNMojSHdn9pxm_fXnFxnu9b7CEF2zuj" TargetMode="External"/><Relationship Id="rId19" Type="http://schemas.openxmlformats.org/officeDocument/2006/relationships/hyperlink" Target="https://drive.google.com/file/d/1Qg50ibEo4a_06LVdkDnbel-Ksa61YYaE/view?usp=sharing" TargetMode="External"/><Relationship Id="rId31" Type="http://schemas.openxmlformats.org/officeDocument/2006/relationships/hyperlink" Target="https://drive.google.com/drive/folders/1lhWp0ZVL1MrtG-Qm1OHZlVHn_SCuTm03?usp=sharing" TargetMode="External"/><Relationship Id="rId44" Type="http://schemas.openxmlformats.org/officeDocument/2006/relationships/hyperlink" Target="https://doi.org/10.3354/ab00724" TargetMode="External"/><Relationship Id="rId52" Type="http://schemas.openxmlformats.org/officeDocument/2006/relationships/comments" Target="../comments2.xml"/><Relationship Id="rId4" Type="http://schemas.openxmlformats.org/officeDocument/2006/relationships/hyperlink" Target="https://drive.google.com/drive/u/4/folders/1WtNMojSHdn9pxm_fXnFxnu9b7CEF2zuj" TargetMode="External"/><Relationship Id="rId9" Type="http://schemas.openxmlformats.org/officeDocument/2006/relationships/hyperlink" Target="https://drive.google.com/drive/u/4/folders/1WtNMojSHdn9pxm_fXnFxnu9b7CEF2zuj" TargetMode="External"/><Relationship Id="rId14" Type="http://schemas.openxmlformats.org/officeDocument/2006/relationships/hyperlink" Target="https://drive.google.com/file/d/1123UN947naZ0ZvJwxVKPoiKZ4bo-7ZT_/view?usp=sharing" TargetMode="External"/><Relationship Id="rId22" Type="http://schemas.openxmlformats.org/officeDocument/2006/relationships/hyperlink" Target="https://drive.google.com/drive/folders/1kRq4r1HakjP2E7uHTz5mIVgdylk8kW3q?usp=sharing" TargetMode="External"/><Relationship Id="rId27" Type="http://schemas.openxmlformats.org/officeDocument/2006/relationships/hyperlink" Target="https://www.contratos.gov.co/consultas/detalleProceso.do?numConstancia=20-13-10782123" TargetMode="External"/><Relationship Id="rId30" Type="http://schemas.openxmlformats.org/officeDocument/2006/relationships/hyperlink" Target="https://drive.google.com/drive/folders/1_D1aWRUOB1tEfRmW8ViCS7qPE1bby54l?usp=sharing" TargetMode="External"/><Relationship Id="rId35" Type="http://schemas.openxmlformats.org/officeDocument/2006/relationships/hyperlink" Target="https://www.facebook.com/photo?fbid=305181140613611&amp;set=a.159581665173560" TargetMode="External"/><Relationship Id="rId43" Type="http://schemas.openxmlformats.org/officeDocument/2006/relationships/hyperlink" Target="https://doi.org/10.3354/ab00724" TargetMode="External"/><Relationship Id="rId48" Type="http://schemas.openxmlformats.org/officeDocument/2006/relationships/hyperlink" Target="https://doi.org/10.25268/bimc.invemar.2020.49.1.779" TargetMode="External"/><Relationship Id="rId8" Type="http://schemas.openxmlformats.org/officeDocument/2006/relationships/hyperlink" Target="https://drive.google.com/drive/u/4/folders/1WtNMojSHdn9pxm_fXnFxnu9b7CEF2zuj" TargetMode="External"/><Relationship Id="rId51" Type="http://schemas.openxmlformats.org/officeDocument/2006/relationships/vmlDrawing" Target="../drawings/vmlDrawing2.vml"/><Relationship Id="rId3" Type="http://schemas.openxmlformats.org/officeDocument/2006/relationships/hyperlink" Target="https://www.iucn.org/sites/dev/files/content/documents/socializacion_roam_antioquia.pdf" TargetMode="External"/><Relationship Id="rId12" Type="http://schemas.openxmlformats.org/officeDocument/2006/relationships/hyperlink" Target="https://drive.google.com/file/d/1uKUpuHDEvIN55L4YfhvHs2255WP9OyHU/view?usp=sharing" TargetMode="External"/><Relationship Id="rId17" Type="http://schemas.openxmlformats.org/officeDocument/2006/relationships/hyperlink" Target="https://drive.google.com/drive/folders/1lhWp0ZVL1MrtG-Qm1OHZlVHn_SCuTm03?usp=sharing" TargetMode="External"/><Relationship Id="rId25" Type="http://schemas.openxmlformats.org/officeDocument/2006/relationships/hyperlink" Target="https://drive.google.com/drive/folders/1kRq4r1HakjP2E7uHTz5mIVgdylk8kW3q?usp=sharing" TargetMode="External"/><Relationship Id="rId33" Type="http://schemas.openxmlformats.org/officeDocument/2006/relationships/hyperlink" Target="https://www.facebook.com/photo?fbid=303269660804759&amp;set=pcb.303270327471359" TargetMode="External"/><Relationship Id="rId38" Type="http://schemas.openxmlformats.org/officeDocument/2006/relationships/hyperlink" Target="https://www.facebook.com/FabianDavidObispo/posts/10223408273575906?__cft__%5B0%5D=AZWVye7QRgsO8yb4rY4XiS9TAz5v84zJPmy1NIse3u3LQbIuQAnFcPYjeRm3gRFGLXCzcF__g1laRMZy_xsIDSAgyQs5ljIMr9Aja-rWQ02eU88bHUmX9QCC2Tv7w5FO5tGGcFH-tzyZfFZ5rpEsfl3kjwdLOCedJ1Xb4FMK5WeZS3ULp0mq-cbFGAwlEJBHK_Y&amp;__tn__=-UK-R" TargetMode="External"/><Relationship Id="rId46" Type="http://schemas.openxmlformats.org/officeDocument/2006/relationships/hyperlink" Target="https://doi.org/10.25268/bimc.invemar.2020.49.1.779" TargetMode="External"/><Relationship Id="rId20" Type="http://schemas.openxmlformats.org/officeDocument/2006/relationships/hyperlink" Target="https://drive.google.com/file/d/1Qg50ibEo4a_06LVdkDnbel-Ksa61YYaE/view?usp=sharing" TargetMode="External"/><Relationship Id="rId41" Type="http://schemas.openxmlformats.org/officeDocument/2006/relationships/hyperlink" Target="http://www.sisaire.gov.co/" TargetMode="External"/><Relationship Id="rId1" Type="http://schemas.openxmlformats.org/officeDocument/2006/relationships/hyperlink" Target="https://drive.google.com/a/humboldt.org.co/file/d/16EqCCJrO1P7n8nnKAMILyW1vtxatPnD9/view?usp=drive_web" TargetMode="External"/><Relationship Id="rId6" Type="http://schemas.openxmlformats.org/officeDocument/2006/relationships/hyperlink" Target="https://www.youtube.com/watch?v=2zZCOkepKbk&amp;t=3s."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s://www.iucn.org/sites/dev/files/content/documents/socializacion_roam_antioquia.pdf" TargetMode="External"/><Relationship Id="rId2" Type="http://schemas.openxmlformats.org/officeDocument/2006/relationships/hyperlink" Target="https://authors.elsevier.com/a/1bHOq,XRNLggSD" TargetMode="External"/><Relationship Id="rId1" Type="http://schemas.openxmlformats.org/officeDocument/2006/relationships/hyperlink" Target="https://drive.google.com/a/humboldt.org.co/file/d/16EqCCJrO1P7n8nnKAMILyW1vtxatPnD9/view?usp=drive_web" TargetMode="External"/></Relationships>
</file>

<file path=xl/worksheets/_rels/sheet27.xml.rels><?xml version="1.0" encoding="UTF-8" standalone="yes"?>
<Relationships xmlns="http://schemas.openxmlformats.org/package/2006/relationships"><Relationship Id="rId8" Type="http://schemas.openxmlformats.org/officeDocument/2006/relationships/hyperlink" Target="https://drive.google.com/file/d/1Qg50ibEo4a_06LVdkDnbel-Ksa61YYaE/view?usp=sharing" TargetMode="External"/><Relationship Id="rId13" Type="http://schemas.openxmlformats.org/officeDocument/2006/relationships/hyperlink" Target="https://drive.google.com/file/d/11Z73ka9EGk-qVaeB1Wp_PjIbOWbVY80v/view?usp=sharing" TargetMode="External"/><Relationship Id="rId18" Type="http://schemas.openxmlformats.org/officeDocument/2006/relationships/hyperlink" Target="https://drive.google.com/file/d/1lDcw5kVsoCBKYr-9XoenHala24wIT3If/view?usp=sharing" TargetMode="External"/><Relationship Id="rId3" Type="http://schemas.openxmlformats.org/officeDocument/2006/relationships/hyperlink" Target="https://drive.google.com/file/d/1123UN947naZ0ZvJwxVKPoiKZ4bo-7ZT_/view?usp=sharing" TargetMode="External"/><Relationship Id="rId21" Type="http://schemas.openxmlformats.org/officeDocument/2006/relationships/hyperlink" Target="https://drive.google.com/drive/folders/1lhWp0ZVL1MrtG-Qm1OHZlVHn_SCuTm03?usp=sharing" TargetMode="External"/><Relationship Id="rId7" Type="http://schemas.openxmlformats.org/officeDocument/2006/relationships/hyperlink" Target="https://drive.google.com/file/d/1Qg50ibEo4a_06LVdkDnbel-Ksa61YYaE/view?usp=sharing" TargetMode="External"/><Relationship Id="rId12" Type="http://schemas.openxmlformats.org/officeDocument/2006/relationships/hyperlink" Target="https://drive.google.com/drive/folders/1Dp9OWkE6xDTzE7lBDumIUcBO7qXlWBrE?usp=sharing" TargetMode="External"/><Relationship Id="rId17" Type="http://schemas.openxmlformats.org/officeDocument/2006/relationships/hyperlink" Target="https://drive.google.com/file/d/1grmkowjUsVGtroGJyprQ7cgwO-FdDzQ4/view?usp=sharing" TargetMode="External"/><Relationship Id="rId2" Type="http://schemas.openxmlformats.org/officeDocument/2006/relationships/hyperlink" Target="https://drive.google.com/file/d/1iPX8qrhWyT29uE24IH3gHqOf4ELqo5Sk/view?usp=sharing" TargetMode="External"/><Relationship Id="rId16" Type="http://schemas.openxmlformats.org/officeDocument/2006/relationships/hyperlink" Target="https://www.contratos.gov.co/consultas/detalleProceso.do?numConstancia=20-13-10782123" TargetMode="External"/><Relationship Id="rId20" Type="http://schemas.openxmlformats.org/officeDocument/2006/relationships/hyperlink" Target="https://drive.google.com/drive/folders/1lhWp0ZVL1MrtG-Qm1OHZlVHn_SCuTm03?usp=sharing" TargetMode="External"/><Relationship Id="rId1" Type="http://schemas.openxmlformats.org/officeDocument/2006/relationships/hyperlink" Target="https://drive.google.com/file/d/1uKUpuHDEvIN55L4YfhvHs2255WP9OyHU/view?usp=sharing" TargetMode="External"/><Relationship Id="rId6" Type="http://schemas.openxmlformats.org/officeDocument/2006/relationships/hyperlink" Target="https://drive.google.com/drive/folders/1lhWp0ZVL1MrtG-Qm1OHZlVHn_SCuTm03?usp=sharing" TargetMode="External"/><Relationship Id="rId11" Type="http://schemas.openxmlformats.org/officeDocument/2006/relationships/hyperlink" Target="https://drive.google.com/drive/folders/1kRq4r1HakjP2E7uHTz5mIVgdylk8kW3q?usp=sharing" TargetMode="External"/><Relationship Id="rId5" Type="http://schemas.openxmlformats.org/officeDocument/2006/relationships/hyperlink" Target="https://drive.google.com/file/d/1uKUpuHDEvIN55L4YfhvHs2255WP9OyHU/view?usp=sharing" TargetMode="External"/><Relationship Id="rId15" Type="http://schemas.openxmlformats.org/officeDocument/2006/relationships/hyperlink" Target="https://www.contratos.gov.co/consultas/detalleProceso.do?numConstancia=20-13-10782123" TargetMode="External"/><Relationship Id="rId10" Type="http://schemas.openxmlformats.org/officeDocument/2006/relationships/hyperlink" Target="https://drive.google.com/file/d/1Qg50ibEo4a_06LVdkDnbel-Ksa61YYaE/view?usp=sharing" TargetMode="External"/><Relationship Id="rId19" Type="http://schemas.openxmlformats.org/officeDocument/2006/relationships/hyperlink" Target="https://drive.google.com/drive/folders/1_D1aWRUOB1tEfRmW8ViCS7qPE1bby54l?usp=sharing" TargetMode="External"/><Relationship Id="rId4" Type="http://schemas.openxmlformats.org/officeDocument/2006/relationships/hyperlink" Target="https://drive.google.com/file/d/1123UN947naZ0ZvJwxVKPoiKZ4bo-7ZT_/view?usp=sharing" TargetMode="External"/><Relationship Id="rId9" Type="http://schemas.openxmlformats.org/officeDocument/2006/relationships/hyperlink" Target="https://drive.google.com/file/d/1Qg50ibEo4a_06LVdkDnbel-Ksa61YYaE/view?usp=sharing" TargetMode="External"/><Relationship Id="rId14" Type="http://schemas.openxmlformats.org/officeDocument/2006/relationships/hyperlink" Target="https://drive.google.com/drive/folders/1kRq4r1HakjP2E7uHTz5mIVgdylk8kW3q?usp=sharing"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https://www.facebook.com/photo?fbid=305181140613611&amp;set=a.159581665173560" TargetMode="External"/><Relationship Id="rId2" Type="http://schemas.openxmlformats.org/officeDocument/2006/relationships/hyperlink" Target="https://www.facebook.com/photo?fbid=305181140613611&amp;set=a.159581665173560" TargetMode="External"/><Relationship Id="rId1" Type="http://schemas.openxmlformats.org/officeDocument/2006/relationships/hyperlink" Target="https://www.facebook.com/photo?fbid=303269660804759&amp;set=pcb.303270327471359" TargetMode="External"/><Relationship Id="rId6" Type="http://schemas.openxmlformats.org/officeDocument/2006/relationships/hyperlink" Target="https://www.facebook.com/FabianDavidObispo/posts/10223408273575906?__cft__%5B0%5D=AZWVye7QRgsO8yb4rY4XiS9TAz5v84zJPmy1NIse3u3LQbIuQAnFcPYjeRm3gRFGLXCzcF__g1laRMZy_xsIDSAgyQs5ljIMr9Aja-rWQ02eU88bHUmX9QCC2Tv7w5FO5tGGcFH-tzyZfFZ5rpEsfl3kjwdLOCedJ1Xb4FMK5WeZS3ULp0mq-cbFGAwlEJBHK_Y&amp;__tn__=-UK-R" TargetMode="External"/><Relationship Id="rId5" Type="http://schemas.openxmlformats.org/officeDocument/2006/relationships/hyperlink" Target="https://www.facebook.com/photo?fbid=306524923812566&amp;set=a.159581665173560" TargetMode="External"/><Relationship Id="rId4" Type="http://schemas.openxmlformats.org/officeDocument/2006/relationships/hyperlink" Target="https://www.facebook.com/photo?fbid=306524923812566&amp;set=a.159581665173560" TargetMode="Externa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conexionbiocaribe-pnnc.opendata.arcgis.com/" TargetMode="External"/><Relationship Id="rId2" Type="http://schemas.openxmlformats.org/officeDocument/2006/relationships/hyperlink" Target="https://pnnc.maps.arcgis.com/apps/opsdashboard/index.html" TargetMode="External"/><Relationship Id="rId1" Type="http://schemas.openxmlformats.org/officeDocument/2006/relationships/hyperlink" Target="https://doi.org/10.25268/bimc.invemar.2020.49.1.779" TargetMode="External"/><Relationship Id="rId4" Type="http://schemas.openxmlformats.org/officeDocument/2006/relationships/printerSettings" Target="../printerSettings/printerSettings1.bin"/></Relationships>
</file>

<file path=xl/worksheets/_rels/sheet32.xml.rels><?xml version="1.0" encoding="UTF-8" standalone="yes"?>
<Relationships xmlns="http://schemas.openxmlformats.org/package/2006/relationships"><Relationship Id="rId3" Type="http://schemas.openxmlformats.org/officeDocument/2006/relationships/hyperlink" Target="https://doi.org/10.3354/ab00724" TargetMode="External"/><Relationship Id="rId2" Type="http://schemas.openxmlformats.org/officeDocument/2006/relationships/hyperlink" Target="https://doi.org/10.3354/ab00724" TargetMode="External"/><Relationship Id="rId1" Type="http://schemas.openxmlformats.org/officeDocument/2006/relationships/hyperlink" Target="https://doi.org/10.3354/ab00724" TargetMode="External"/></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3" Type="http://schemas.openxmlformats.org/officeDocument/2006/relationships/hyperlink" Target="http://www.sisaire.gov.co/" TargetMode="External"/><Relationship Id="rId2" Type="http://schemas.openxmlformats.org/officeDocument/2006/relationships/hyperlink" Target="https://www.corpamag.gov.co/index.php/es/proceso-pomcas/documentacion-pomcas" TargetMode="External"/><Relationship Id="rId1" Type="http://schemas.openxmlformats.org/officeDocument/2006/relationships/hyperlink" Target="https://www.corpamag.gov.co/index.php/es/proceso-pomcas/documentacion-pomcas" TargetMode="External"/><Relationship Id="rId4" Type="http://schemas.openxmlformats.org/officeDocument/2006/relationships/hyperlink" Target="http://www.sisaire.gov.co/"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993"/>
  <sheetViews>
    <sheetView workbookViewId="0">
      <pane xSplit="9" ySplit="2" topLeftCell="J9" activePane="bottomRight" state="frozen"/>
      <selection pane="topRight" activeCell="J1" sqref="J1"/>
      <selection pane="bottomLeft" activeCell="A3" sqref="A3"/>
      <selection pane="bottomRight" activeCell="J3" sqref="J3"/>
    </sheetView>
  </sheetViews>
  <sheetFormatPr baseColWidth="10" defaultColWidth="12.625" defaultRowHeight="15" customHeight="1"/>
  <cols>
    <col min="1" max="1" width="3.625" style="203" customWidth="1"/>
    <col min="2" max="2" width="13.875" style="203" customWidth="1"/>
    <col min="3" max="3" width="16.5" style="203" customWidth="1"/>
    <col min="4" max="4" width="6.625" style="203" customWidth="1"/>
    <col min="5" max="5" width="34.5" style="203" customWidth="1"/>
    <col min="6" max="6" width="6.125" style="203" customWidth="1"/>
    <col min="7" max="7" width="31.625" style="203" customWidth="1"/>
    <col min="8" max="8" width="13.75" style="203" customWidth="1"/>
    <col min="9" max="9" width="13.375" style="203" customWidth="1"/>
    <col min="10" max="10" width="26" style="203" customWidth="1"/>
    <col min="11" max="11" width="7.375" style="203" customWidth="1"/>
    <col min="12" max="12" width="53.125" style="203" customWidth="1"/>
    <col min="13" max="13" width="8.25" style="203" customWidth="1"/>
    <col min="14" max="14" width="53.125" style="203" customWidth="1"/>
    <col min="15" max="15" width="22.5" style="203" customWidth="1"/>
    <col min="16" max="16" width="53.125" style="203" customWidth="1"/>
    <col min="17" max="17" width="22.5" style="203" customWidth="1"/>
    <col min="18" max="18" width="53.125" style="203" customWidth="1"/>
    <col min="19" max="19" width="22.5" style="203" customWidth="1"/>
    <col min="20" max="20" width="19.125" style="203" customWidth="1"/>
    <col min="21" max="21" width="74.125" style="203" customWidth="1"/>
    <col min="22" max="26" width="38.5" style="203" customWidth="1"/>
    <col min="27" max="16384" width="12.625" style="203"/>
  </cols>
  <sheetData>
    <row r="1" spans="1:26" ht="16.5" customHeight="1">
      <c r="A1" s="652" t="s">
        <v>0</v>
      </c>
      <c r="B1" s="654" t="s">
        <v>1</v>
      </c>
      <c r="C1" s="654" t="s">
        <v>2</v>
      </c>
      <c r="D1" s="654" t="s">
        <v>3</v>
      </c>
      <c r="E1" s="654" t="s">
        <v>3</v>
      </c>
      <c r="F1" s="654" t="s">
        <v>4</v>
      </c>
      <c r="G1" s="654" t="s">
        <v>4</v>
      </c>
      <c r="H1" s="656" t="s">
        <v>5</v>
      </c>
      <c r="I1" s="656" t="s">
        <v>6</v>
      </c>
      <c r="J1" s="649" t="s">
        <v>7</v>
      </c>
      <c r="K1" s="650"/>
      <c r="L1" s="650"/>
      <c r="M1" s="650"/>
      <c r="N1" s="650"/>
      <c r="O1" s="650"/>
      <c r="P1" s="650"/>
      <c r="Q1" s="650"/>
      <c r="R1" s="650"/>
      <c r="S1" s="651"/>
      <c r="T1" s="305"/>
      <c r="U1" s="306"/>
      <c r="V1" s="306"/>
      <c r="W1" s="306"/>
      <c r="X1" s="306"/>
      <c r="Y1" s="306"/>
      <c r="Z1" s="306"/>
    </row>
    <row r="2" spans="1:26" ht="81.75" customHeight="1">
      <c r="A2" s="653"/>
      <c r="B2" s="655"/>
      <c r="C2" s="655"/>
      <c r="D2" s="655"/>
      <c r="E2" s="655"/>
      <c r="F2" s="655"/>
      <c r="G2" s="655"/>
      <c r="H2" s="657"/>
      <c r="I2" s="657"/>
      <c r="J2" s="204" t="s">
        <v>8</v>
      </c>
      <c r="K2" s="307" t="s">
        <v>9</v>
      </c>
      <c r="L2" s="204" t="s">
        <v>10</v>
      </c>
      <c r="M2" s="307" t="s">
        <v>9</v>
      </c>
      <c r="N2" s="204" t="s">
        <v>11</v>
      </c>
      <c r="O2" s="307" t="s">
        <v>9</v>
      </c>
      <c r="P2" s="204" t="s">
        <v>12</v>
      </c>
      <c r="Q2" s="307" t="s">
        <v>9</v>
      </c>
      <c r="R2" s="204" t="s">
        <v>13</v>
      </c>
      <c r="S2" s="308" t="s">
        <v>9</v>
      </c>
      <c r="T2" s="309" t="s">
        <v>14</v>
      </c>
      <c r="U2" s="204" t="s">
        <v>15</v>
      </c>
      <c r="V2" s="204"/>
      <c r="W2" s="204"/>
      <c r="X2" s="204"/>
      <c r="Y2" s="204"/>
      <c r="Z2" s="204"/>
    </row>
    <row r="3" spans="1:26" ht="140.1" customHeight="1">
      <c r="A3" s="192" t="s">
        <v>16</v>
      </c>
      <c r="B3" s="206" t="s">
        <v>17</v>
      </c>
      <c r="C3" s="206" t="s">
        <v>18</v>
      </c>
      <c r="D3" s="192" t="s">
        <v>19</v>
      </c>
      <c r="E3" s="193" t="s">
        <v>20</v>
      </c>
      <c r="F3" s="192" t="s">
        <v>21</v>
      </c>
      <c r="G3" s="193" t="s">
        <v>22</v>
      </c>
      <c r="H3" s="229" t="s">
        <v>23</v>
      </c>
      <c r="I3" s="229"/>
      <c r="J3" s="193" t="s">
        <v>24</v>
      </c>
      <c r="K3" s="231">
        <v>10000000</v>
      </c>
      <c r="L3" s="193" t="s">
        <v>25</v>
      </c>
      <c r="M3" s="231">
        <v>20000000</v>
      </c>
      <c r="N3" s="193"/>
      <c r="O3" s="303">
        <v>0</v>
      </c>
      <c r="P3" s="193"/>
      <c r="Q3" s="303">
        <v>0</v>
      </c>
      <c r="R3" s="193"/>
      <c r="S3" s="303">
        <v>0</v>
      </c>
      <c r="T3" s="303">
        <f t="shared" ref="T3:T164" si="0">SUM(K3+M3+O3+Q3+S3)</f>
        <v>30000000</v>
      </c>
      <c r="U3" s="193"/>
      <c r="V3" s="193"/>
      <c r="W3" s="193"/>
      <c r="X3" s="193"/>
      <c r="Y3" s="193"/>
      <c r="Z3" s="193"/>
    </row>
    <row r="4" spans="1:26" ht="140.1" customHeight="1">
      <c r="A4" s="192" t="s">
        <v>16</v>
      </c>
      <c r="B4" s="206" t="s">
        <v>17</v>
      </c>
      <c r="C4" s="206" t="s">
        <v>18</v>
      </c>
      <c r="D4" s="192" t="s">
        <v>19</v>
      </c>
      <c r="E4" s="193" t="s">
        <v>20</v>
      </c>
      <c r="F4" s="192" t="s">
        <v>21</v>
      </c>
      <c r="G4" s="193" t="s">
        <v>22</v>
      </c>
      <c r="H4" s="229"/>
      <c r="I4" s="229" t="s">
        <v>26</v>
      </c>
      <c r="J4" s="193" t="s">
        <v>27</v>
      </c>
      <c r="K4" s="231">
        <v>19624043</v>
      </c>
      <c r="L4" s="193" t="s">
        <v>27</v>
      </c>
      <c r="M4" s="231">
        <v>43465295</v>
      </c>
      <c r="N4" s="193" t="s">
        <v>27</v>
      </c>
      <c r="O4" s="303">
        <v>49763415</v>
      </c>
      <c r="P4" s="193" t="s">
        <v>27</v>
      </c>
      <c r="Q4" s="303">
        <v>56974134</v>
      </c>
      <c r="R4" s="193" t="s">
        <v>27</v>
      </c>
      <c r="S4" s="303">
        <v>101307690</v>
      </c>
      <c r="T4" s="303">
        <f t="shared" si="0"/>
        <v>271134577</v>
      </c>
      <c r="U4" s="193"/>
      <c r="V4" s="193"/>
      <c r="W4" s="193"/>
      <c r="X4" s="193"/>
      <c r="Y4" s="193"/>
      <c r="Z4" s="193"/>
    </row>
    <row r="5" spans="1:26" ht="140.1" customHeight="1">
      <c r="A5" s="192" t="s">
        <v>16</v>
      </c>
      <c r="B5" s="206" t="s">
        <v>17</v>
      </c>
      <c r="C5" s="206" t="s">
        <v>18</v>
      </c>
      <c r="D5" s="192" t="s">
        <v>19</v>
      </c>
      <c r="E5" s="193" t="s">
        <v>20</v>
      </c>
      <c r="F5" s="192" t="s">
        <v>21</v>
      </c>
      <c r="G5" s="193" t="s">
        <v>22</v>
      </c>
      <c r="H5" s="229"/>
      <c r="I5" s="229" t="s">
        <v>28</v>
      </c>
      <c r="J5" s="193" t="s">
        <v>29</v>
      </c>
      <c r="K5" s="231">
        <v>2698000</v>
      </c>
      <c r="L5" s="193" t="s">
        <v>30</v>
      </c>
      <c r="M5" s="231">
        <f>((K5*14/100)+K5)*2</f>
        <v>6151440</v>
      </c>
      <c r="N5" s="193" t="s">
        <v>30</v>
      </c>
      <c r="O5" s="303">
        <f>((K5*28/100)+K5)*2</f>
        <v>6906880</v>
      </c>
      <c r="P5" s="193" t="s">
        <v>30</v>
      </c>
      <c r="Q5" s="303">
        <f>((K5*42/100)+K5)*2</f>
        <v>7662320</v>
      </c>
      <c r="R5" s="193" t="s">
        <v>30</v>
      </c>
      <c r="S5" s="303">
        <f>((K5*56/100)+K5)*2</f>
        <v>8417760</v>
      </c>
      <c r="T5" s="303">
        <f t="shared" si="0"/>
        <v>31836400</v>
      </c>
      <c r="U5" s="193"/>
      <c r="V5" s="193"/>
      <c r="W5" s="193"/>
      <c r="X5" s="193"/>
      <c r="Y5" s="193"/>
      <c r="Z5" s="193"/>
    </row>
    <row r="6" spans="1:26" ht="140.1" customHeight="1">
      <c r="A6" s="192" t="s">
        <v>16</v>
      </c>
      <c r="B6" s="206" t="s">
        <v>17</v>
      </c>
      <c r="C6" s="206" t="s">
        <v>18</v>
      </c>
      <c r="D6" s="192" t="s">
        <v>19</v>
      </c>
      <c r="E6" s="193" t="s">
        <v>20</v>
      </c>
      <c r="F6" s="192" t="s">
        <v>21</v>
      </c>
      <c r="G6" s="193" t="s">
        <v>22</v>
      </c>
      <c r="H6" s="229"/>
      <c r="I6" s="229" t="s">
        <v>31</v>
      </c>
      <c r="J6" s="193" t="s">
        <v>32</v>
      </c>
      <c r="K6" s="231">
        <v>3581926</v>
      </c>
      <c r="L6" s="193" t="s">
        <v>32</v>
      </c>
      <c r="M6" s="231">
        <v>3101756</v>
      </c>
      <c r="N6" s="193"/>
      <c r="O6" s="303"/>
      <c r="P6" s="193"/>
      <c r="Q6" s="303"/>
      <c r="R6" s="193"/>
      <c r="S6" s="303"/>
      <c r="T6" s="303">
        <f t="shared" si="0"/>
        <v>6683682</v>
      </c>
      <c r="U6" s="193"/>
      <c r="V6" s="193"/>
      <c r="W6" s="193"/>
      <c r="X6" s="193"/>
      <c r="Y6" s="193"/>
      <c r="Z6" s="193"/>
    </row>
    <row r="7" spans="1:26" ht="140.1" customHeight="1">
      <c r="A7" s="192" t="s">
        <v>16</v>
      </c>
      <c r="B7" s="206" t="s">
        <v>17</v>
      </c>
      <c r="C7" s="206" t="s">
        <v>18</v>
      </c>
      <c r="D7" s="192" t="s">
        <v>19</v>
      </c>
      <c r="E7" s="193" t="s">
        <v>20</v>
      </c>
      <c r="F7" s="192" t="s">
        <v>21</v>
      </c>
      <c r="G7" s="193" t="s">
        <v>22</v>
      </c>
      <c r="H7" s="229"/>
      <c r="I7" s="229" t="s">
        <v>33</v>
      </c>
      <c r="J7" s="193"/>
      <c r="K7" s="231">
        <v>0</v>
      </c>
      <c r="L7" s="193"/>
      <c r="M7" s="231">
        <v>0</v>
      </c>
      <c r="N7" s="193"/>
      <c r="O7" s="303">
        <v>0</v>
      </c>
      <c r="P7" s="193"/>
      <c r="Q7" s="303">
        <v>0</v>
      </c>
      <c r="R7" s="193"/>
      <c r="S7" s="303">
        <v>0</v>
      </c>
      <c r="T7" s="303">
        <f t="shared" si="0"/>
        <v>0</v>
      </c>
      <c r="U7" s="193"/>
      <c r="V7" s="193"/>
      <c r="W7" s="193"/>
      <c r="X7" s="193"/>
      <c r="Y7" s="193"/>
      <c r="Z7" s="193"/>
    </row>
    <row r="8" spans="1:26" ht="140.1" customHeight="1">
      <c r="A8" s="192" t="s">
        <v>16</v>
      </c>
      <c r="B8" s="206" t="s">
        <v>17</v>
      </c>
      <c r="C8" s="206" t="s">
        <v>18</v>
      </c>
      <c r="D8" s="192" t="s">
        <v>19</v>
      </c>
      <c r="E8" s="193" t="s">
        <v>20</v>
      </c>
      <c r="F8" s="192" t="s">
        <v>34</v>
      </c>
      <c r="G8" s="193" t="s">
        <v>35</v>
      </c>
      <c r="H8" s="229" t="s">
        <v>23</v>
      </c>
      <c r="I8" s="229"/>
      <c r="J8" s="193" t="s">
        <v>36</v>
      </c>
      <c r="K8" s="231">
        <v>20000000</v>
      </c>
      <c r="L8" s="193" t="s">
        <v>37</v>
      </c>
      <c r="M8" s="231">
        <v>40000000</v>
      </c>
      <c r="N8" s="193"/>
      <c r="O8" s="304">
        <v>0</v>
      </c>
      <c r="P8" s="193"/>
      <c r="Q8" s="304">
        <v>0</v>
      </c>
      <c r="R8" s="193"/>
      <c r="S8" s="304">
        <v>0</v>
      </c>
      <c r="T8" s="303">
        <f t="shared" si="0"/>
        <v>60000000</v>
      </c>
      <c r="U8" s="193"/>
      <c r="V8" s="193"/>
      <c r="W8" s="193"/>
      <c r="X8" s="193"/>
      <c r="Y8" s="193"/>
      <c r="Z8" s="193"/>
    </row>
    <row r="9" spans="1:26" ht="140.1" customHeight="1">
      <c r="A9" s="192" t="s">
        <v>16</v>
      </c>
      <c r="B9" s="206" t="s">
        <v>17</v>
      </c>
      <c r="C9" s="206" t="s">
        <v>18</v>
      </c>
      <c r="D9" s="192" t="s">
        <v>19</v>
      </c>
      <c r="E9" s="193" t="s">
        <v>20</v>
      </c>
      <c r="F9" s="192" t="s">
        <v>34</v>
      </c>
      <c r="G9" s="193" t="s">
        <v>35</v>
      </c>
      <c r="H9" s="229"/>
      <c r="I9" s="229" t="s">
        <v>38</v>
      </c>
      <c r="J9" s="193" t="s">
        <v>39</v>
      </c>
      <c r="K9" s="231">
        <f>(3056000+2698000)</f>
        <v>5754000</v>
      </c>
      <c r="L9" s="193" t="s">
        <v>40</v>
      </c>
      <c r="M9" s="231">
        <f>((K9*14/100)+K9)*2</f>
        <v>13119120</v>
      </c>
      <c r="N9" s="193" t="s">
        <v>40</v>
      </c>
      <c r="O9" s="303">
        <f>((K9*28/100)+K9)*2</f>
        <v>14730240</v>
      </c>
      <c r="P9" s="193" t="s">
        <v>40</v>
      </c>
      <c r="Q9" s="303">
        <f>((K9*42/100)+K9)*2</f>
        <v>16341360</v>
      </c>
      <c r="R9" s="193" t="s">
        <v>40</v>
      </c>
      <c r="S9" s="303">
        <f>((K9*56/100)+K9)*2</f>
        <v>17952480</v>
      </c>
      <c r="T9" s="303">
        <f t="shared" si="0"/>
        <v>67897200</v>
      </c>
      <c r="U9" s="193"/>
      <c r="V9" s="193"/>
      <c r="W9" s="193"/>
      <c r="X9" s="193"/>
      <c r="Y9" s="193"/>
      <c r="Z9" s="193"/>
    </row>
    <row r="10" spans="1:26" ht="140.1" customHeight="1">
      <c r="A10" s="192" t="s">
        <v>16</v>
      </c>
      <c r="B10" s="206" t="s">
        <v>17</v>
      </c>
      <c r="C10" s="206" t="s">
        <v>18</v>
      </c>
      <c r="D10" s="192" t="s">
        <v>19</v>
      </c>
      <c r="E10" s="193" t="s">
        <v>20</v>
      </c>
      <c r="F10" s="192" t="s">
        <v>34</v>
      </c>
      <c r="G10" s="193" t="s">
        <v>35</v>
      </c>
      <c r="H10" s="229"/>
      <c r="I10" s="229" t="s">
        <v>41</v>
      </c>
      <c r="J10" s="193" t="s">
        <v>42</v>
      </c>
      <c r="K10" s="231">
        <v>0</v>
      </c>
      <c r="L10" s="193" t="s">
        <v>42</v>
      </c>
      <c r="M10" s="231">
        <v>0</v>
      </c>
      <c r="N10" s="193" t="s">
        <v>42</v>
      </c>
      <c r="O10" s="304">
        <v>0</v>
      </c>
      <c r="P10" s="193" t="s">
        <v>42</v>
      </c>
      <c r="Q10" s="304">
        <v>0</v>
      </c>
      <c r="R10" s="193" t="s">
        <v>42</v>
      </c>
      <c r="S10" s="303">
        <v>0</v>
      </c>
      <c r="T10" s="303">
        <f t="shared" si="0"/>
        <v>0</v>
      </c>
      <c r="U10" s="310" t="s">
        <v>43</v>
      </c>
      <c r="V10" s="193"/>
      <c r="W10" s="193"/>
      <c r="X10" s="193"/>
      <c r="Y10" s="193"/>
      <c r="Z10" s="193"/>
    </row>
    <row r="11" spans="1:26" ht="140.1" customHeight="1">
      <c r="A11" s="192" t="s">
        <v>16</v>
      </c>
      <c r="B11" s="206" t="s">
        <v>17</v>
      </c>
      <c r="C11" s="206" t="s">
        <v>18</v>
      </c>
      <c r="D11" s="192" t="s">
        <v>19</v>
      </c>
      <c r="E11" s="193" t="s">
        <v>20</v>
      </c>
      <c r="F11" s="192" t="s">
        <v>44</v>
      </c>
      <c r="G11" s="193" t="s">
        <v>45</v>
      </c>
      <c r="H11" s="229" t="s">
        <v>23</v>
      </c>
      <c r="I11" s="229"/>
      <c r="J11" s="193" t="s">
        <v>46</v>
      </c>
      <c r="K11" s="231">
        <v>8000000</v>
      </c>
      <c r="L11" s="193" t="s">
        <v>47</v>
      </c>
      <c r="M11" s="231">
        <v>10000000</v>
      </c>
      <c r="N11" s="193"/>
      <c r="O11" s="303">
        <v>0</v>
      </c>
      <c r="P11" s="193"/>
      <c r="Q11" s="303">
        <v>0</v>
      </c>
      <c r="R11" s="193"/>
      <c r="S11" s="303">
        <v>0</v>
      </c>
      <c r="T11" s="303">
        <f t="shared" si="0"/>
        <v>18000000</v>
      </c>
      <c r="U11" s="193"/>
      <c r="V11" s="193"/>
      <c r="W11" s="193"/>
      <c r="X11" s="193"/>
      <c r="Y11" s="193"/>
      <c r="Z11" s="193"/>
    </row>
    <row r="12" spans="1:26" ht="140.1" customHeight="1">
      <c r="A12" s="192" t="s">
        <v>16</v>
      </c>
      <c r="B12" s="206" t="s">
        <v>17</v>
      </c>
      <c r="C12" s="206" t="s">
        <v>18</v>
      </c>
      <c r="D12" s="192" t="s">
        <v>19</v>
      </c>
      <c r="E12" s="193" t="s">
        <v>20</v>
      </c>
      <c r="F12" s="192" t="s">
        <v>44</v>
      </c>
      <c r="G12" s="193" t="s">
        <v>48</v>
      </c>
      <c r="H12" s="229"/>
      <c r="I12" s="229" t="s">
        <v>33</v>
      </c>
      <c r="J12" s="193"/>
      <c r="K12" s="231">
        <v>0</v>
      </c>
      <c r="L12" s="193"/>
      <c r="M12" s="231">
        <v>0</v>
      </c>
      <c r="N12" s="193"/>
      <c r="O12" s="303">
        <v>0</v>
      </c>
      <c r="P12" s="193"/>
      <c r="Q12" s="303">
        <v>0</v>
      </c>
      <c r="R12" s="193"/>
      <c r="S12" s="303">
        <v>0</v>
      </c>
      <c r="T12" s="303">
        <f t="shared" si="0"/>
        <v>0</v>
      </c>
      <c r="U12" s="193"/>
      <c r="V12" s="193"/>
      <c r="W12" s="193"/>
      <c r="X12" s="193"/>
      <c r="Y12" s="193"/>
      <c r="Z12" s="193"/>
    </row>
    <row r="13" spans="1:26" ht="140.1" customHeight="1">
      <c r="A13" s="192" t="s">
        <v>16</v>
      </c>
      <c r="B13" s="206" t="s">
        <v>17</v>
      </c>
      <c r="C13" s="206" t="s">
        <v>18</v>
      </c>
      <c r="D13" s="192" t="s">
        <v>19</v>
      </c>
      <c r="E13" s="193" t="s">
        <v>20</v>
      </c>
      <c r="F13" s="192" t="s">
        <v>44</v>
      </c>
      <c r="G13" s="193" t="s">
        <v>48</v>
      </c>
      <c r="H13" s="229"/>
      <c r="I13" s="229" t="s">
        <v>41</v>
      </c>
      <c r="J13" s="193" t="s">
        <v>49</v>
      </c>
      <c r="K13" s="231">
        <v>0</v>
      </c>
      <c r="L13" s="193" t="s">
        <v>49</v>
      </c>
      <c r="M13" s="231">
        <v>0</v>
      </c>
      <c r="N13" s="193" t="s">
        <v>49</v>
      </c>
      <c r="O13" s="304">
        <v>0</v>
      </c>
      <c r="P13" s="193" t="s">
        <v>49</v>
      </c>
      <c r="Q13" s="304">
        <v>0</v>
      </c>
      <c r="R13" s="193" t="s">
        <v>49</v>
      </c>
      <c r="S13" s="303">
        <v>0</v>
      </c>
      <c r="T13" s="303">
        <f t="shared" si="0"/>
        <v>0</v>
      </c>
      <c r="U13" s="310" t="s">
        <v>43</v>
      </c>
      <c r="V13" s="193"/>
      <c r="W13" s="193"/>
      <c r="X13" s="193"/>
      <c r="Y13" s="193"/>
      <c r="Z13" s="193"/>
    </row>
    <row r="14" spans="1:26" ht="140.1" customHeight="1">
      <c r="A14" s="192" t="s">
        <v>16</v>
      </c>
      <c r="B14" s="206" t="s">
        <v>17</v>
      </c>
      <c r="C14" s="206" t="s">
        <v>18</v>
      </c>
      <c r="D14" s="192" t="s">
        <v>19</v>
      </c>
      <c r="E14" s="193" t="s">
        <v>20</v>
      </c>
      <c r="F14" s="192" t="s">
        <v>44</v>
      </c>
      <c r="G14" s="193" t="s">
        <v>48</v>
      </c>
      <c r="H14" s="229"/>
      <c r="I14" s="229" t="s">
        <v>38</v>
      </c>
      <c r="J14" s="193" t="s">
        <v>50</v>
      </c>
      <c r="K14" s="231">
        <v>2647000</v>
      </c>
      <c r="L14" s="193" t="s">
        <v>51</v>
      </c>
      <c r="M14" s="231">
        <f>((K14*14/100)+K14)*2</f>
        <v>6035160</v>
      </c>
      <c r="N14" s="193" t="s">
        <v>51</v>
      </c>
      <c r="O14" s="303">
        <f>((K14*28/100)+K14)*2</f>
        <v>6776320</v>
      </c>
      <c r="P14" s="193" t="s">
        <v>51</v>
      </c>
      <c r="Q14" s="303">
        <f>((K14*42/100)+K14)*2</f>
        <v>7517480</v>
      </c>
      <c r="R14" s="193" t="s">
        <v>51</v>
      </c>
      <c r="S14" s="303">
        <f>((K14*56/100)+K14)*2</f>
        <v>8258640</v>
      </c>
      <c r="T14" s="303">
        <f t="shared" si="0"/>
        <v>31234600</v>
      </c>
      <c r="U14" s="193"/>
      <c r="V14" s="193"/>
      <c r="W14" s="193"/>
      <c r="X14" s="193"/>
      <c r="Y14" s="193"/>
      <c r="Z14" s="193"/>
    </row>
    <row r="15" spans="1:26" ht="140.1" customHeight="1">
      <c r="A15" s="192" t="s">
        <v>16</v>
      </c>
      <c r="B15" s="206" t="s">
        <v>17</v>
      </c>
      <c r="C15" s="206" t="s">
        <v>18</v>
      </c>
      <c r="D15" s="192" t="s">
        <v>19</v>
      </c>
      <c r="E15" s="193" t="s">
        <v>20</v>
      </c>
      <c r="F15" s="192" t="s">
        <v>44</v>
      </c>
      <c r="G15" s="193" t="s">
        <v>48</v>
      </c>
      <c r="H15" s="229"/>
      <c r="I15" s="229" t="s">
        <v>31</v>
      </c>
      <c r="J15" s="193" t="s">
        <v>52</v>
      </c>
      <c r="K15" s="231">
        <v>2693695</v>
      </c>
      <c r="L15" s="193" t="s">
        <v>53</v>
      </c>
      <c r="M15" s="231">
        <v>6713587</v>
      </c>
      <c r="N15" s="193"/>
      <c r="O15" s="303"/>
      <c r="P15" s="193"/>
      <c r="Q15" s="303"/>
      <c r="R15" s="193"/>
      <c r="S15" s="303"/>
      <c r="T15" s="303">
        <f t="shared" si="0"/>
        <v>9407282</v>
      </c>
      <c r="U15" s="193"/>
      <c r="V15" s="193"/>
      <c r="W15" s="193"/>
      <c r="X15" s="193"/>
      <c r="Y15" s="193"/>
      <c r="Z15" s="193"/>
    </row>
    <row r="16" spans="1:26" ht="140.1" customHeight="1">
      <c r="A16" s="192" t="s">
        <v>16</v>
      </c>
      <c r="B16" s="206" t="s">
        <v>17</v>
      </c>
      <c r="C16" s="206" t="s">
        <v>18</v>
      </c>
      <c r="D16" s="192" t="s">
        <v>19</v>
      </c>
      <c r="E16" s="193" t="s">
        <v>20</v>
      </c>
      <c r="F16" s="192" t="s">
        <v>54</v>
      </c>
      <c r="G16" s="193" t="s">
        <v>55</v>
      </c>
      <c r="H16" s="229" t="s">
        <v>31</v>
      </c>
      <c r="I16" s="229"/>
      <c r="J16" s="193" t="s">
        <v>56</v>
      </c>
      <c r="K16" s="231">
        <v>228444</v>
      </c>
      <c r="L16" s="193" t="s">
        <v>57</v>
      </c>
      <c r="M16" s="231">
        <v>4498457</v>
      </c>
      <c r="N16" s="193"/>
      <c r="O16" s="303"/>
      <c r="P16" s="193"/>
      <c r="Q16" s="303"/>
      <c r="R16" s="193"/>
      <c r="S16" s="303"/>
      <c r="T16" s="303">
        <f t="shared" si="0"/>
        <v>4726901</v>
      </c>
      <c r="U16" s="193"/>
      <c r="V16" s="193"/>
      <c r="W16" s="193"/>
      <c r="X16" s="193"/>
      <c r="Y16" s="193"/>
      <c r="Z16" s="193"/>
    </row>
    <row r="17" spans="1:26" ht="140.1" customHeight="1">
      <c r="A17" s="192" t="s">
        <v>16</v>
      </c>
      <c r="B17" s="206" t="s">
        <v>17</v>
      </c>
      <c r="C17" s="206" t="s">
        <v>18</v>
      </c>
      <c r="D17" s="192" t="s">
        <v>19</v>
      </c>
      <c r="E17" s="193" t="s">
        <v>20</v>
      </c>
      <c r="F17" s="192" t="s">
        <v>54</v>
      </c>
      <c r="G17" s="193" t="s">
        <v>55</v>
      </c>
      <c r="H17" s="229"/>
      <c r="I17" s="229" t="s">
        <v>58</v>
      </c>
      <c r="J17" s="193" t="s">
        <v>59</v>
      </c>
      <c r="K17" s="231">
        <v>158550</v>
      </c>
      <c r="L17" s="193" t="s">
        <v>59</v>
      </c>
      <c r="M17" s="231">
        <v>181014</v>
      </c>
      <c r="N17" s="193" t="s">
        <v>59</v>
      </c>
      <c r="O17" s="303">
        <v>207437</v>
      </c>
      <c r="P17" s="193" t="s">
        <v>59</v>
      </c>
      <c r="Q17" s="303">
        <v>242624</v>
      </c>
      <c r="R17" s="193" t="s">
        <v>59</v>
      </c>
      <c r="S17" s="303">
        <v>313914</v>
      </c>
      <c r="T17" s="303">
        <f t="shared" si="0"/>
        <v>1103539</v>
      </c>
      <c r="U17" s="193"/>
      <c r="V17" s="193"/>
      <c r="W17" s="193"/>
      <c r="X17" s="193"/>
      <c r="Y17" s="193"/>
      <c r="Z17" s="193"/>
    </row>
    <row r="18" spans="1:26" ht="140.1" customHeight="1">
      <c r="A18" s="192" t="s">
        <v>16</v>
      </c>
      <c r="B18" s="206" t="s">
        <v>17</v>
      </c>
      <c r="C18" s="206" t="s">
        <v>18</v>
      </c>
      <c r="D18" s="192" t="s">
        <v>19</v>
      </c>
      <c r="E18" s="193" t="s">
        <v>20</v>
      </c>
      <c r="F18" s="192" t="s">
        <v>60</v>
      </c>
      <c r="G18" s="193" t="s">
        <v>61</v>
      </c>
      <c r="H18" s="229" t="s">
        <v>31</v>
      </c>
      <c r="I18" s="229"/>
      <c r="J18" s="193" t="s">
        <v>62</v>
      </c>
      <c r="K18" s="231">
        <v>2081605</v>
      </c>
      <c r="L18" s="193" t="s">
        <v>63</v>
      </c>
      <c r="M18" s="231">
        <v>4163210</v>
      </c>
      <c r="N18" s="193" t="s">
        <v>64</v>
      </c>
      <c r="O18" s="303">
        <v>4163210</v>
      </c>
      <c r="P18" s="193" t="s">
        <v>64</v>
      </c>
      <c r="Q18" s="303">
        <v>4163210</v>
      </c>
      <c r="R18" s="193" t="s">
        <v>64</v>
      </c>
      <c r="S18" s="304">
        <v>6244815</v>
      </c>
      <c r="T18" s="303">
        <f t="shared" si="0"/>
        <v>20816050</v>
      </c>
      <c r="U18" s="193"/>
      <c r="V18" s="193"/>
      <c r="W18" s="193"/>
      <c r="X18" s="193"/>
      <c r="Y18" s="193"/>
      <c r="Z18" s="193"/>
    </row>
    <row r="19" spans="1:26" ht="140.1" customHeight="1">
      <c r="A19" s="192" t="s">
        <v>16</v>
      </c>
      <c r="B19" s="206" t="s">
        <v>17</v>
      </c>
      <c r="C19" s="206" t="s">
        <v>18</v>
      </c>
      <c r="D19" s="192" t="s">
        <v>19</v>
      </c>
      <c r="E19" s="193" t="s">
        <v>20</v>
      </c>
      <c r="F19" s="192" t="s">
        <v>60</v>
      </c>
      <c r="G19" s="193" t="s">
        <v>61</v>
      </c>
      <c r="H19" s="229"/>
      <c r="I19" s="229" t="s">
        <v>65</v>
      </c>
      <c r="J19" s="193" t="s">
        <v>66</v>
      </c>
      <c r="K19" s="231">
        <v>80000000</v>
      </c>
      <c r="L19" s="193" t="s">
        <v>67</v>
      </c>
      <c r="M19" s="231">
        <v>240000000</v>
      </c>
      <c r="N19" s="193" t="s">
        <v>68</v>
      </c>
      <c r="O19" s="231">
        <v>400000000</v>
      </c>
      <c r="P19" s="193" t="s">
        <v>69</v>
      </c>
      <c r="Q19" s="231">
        <v>560000000</v>
      </c>
      <c r="R19" s="193" t="s">
        <v>70</v>
      </c>
      <c r="S19" s="231">
        <v>800000000</v>
      </c>
      <c r="T19" s="303">
        <f t="shared" si="0"/>
        <v>2080000000</v>
      </c>
      <c r="U19" s="193"/>
      <c r="V19" s="193"/>
      <c r="W19" s="193"/>
      <c r="X19" s="193"/>
      <c r="Y19" s="193"/>
      <c r="Z19" s="193"/>
    </row>
    <row r="20" spans="1:26" ht="140.1" customHeight="1">
      <c r="A20" s="192" t="s">
        <v>16</v>
      </c>
      <c r="B20" s="206" t="s">
        <v>17</v>
      </c>
      <c r="C20" s="206" t="s">
        <v>18</v>
      </c>
      <c r="D20" s="192" t="s">
        <v>19</v>
      </c>
      <c r="E20" s="193" t="s">
        <v>20</v>
      </c>
      <c r="F20" s="192" t="s">
        <v>71</v>
      </c>
      <c r="G20" s="193" t="s">
        <v>72</v>
      </c>
      <c r="H20" s="229" t="s">
        <v>23</v>
      </c>
      <c r="I20" s="229"/>
      <c r="J20" s="193" t="s">
        <v>73</v>
      </c>
      <c r="K20" s="231">
        <v>15000000</v>
      </c>
      <c r="L20" s="193" t="s">
        <v>74</v>
      </c>
      <c r="M20" s="231">
        <v>50000000</v>
      </c>
      <c r="N20" s="193"/>
      <c r="O20" s="303">
        <v>0</v>
      </c>
      <c r="P20" s="193"/>
      <c r="Q20" s="303">
        <v>0</v>
      </c>
      <c r="R20" s="193"/>
      <c r="S20" s="303">
        <v>0</v>
      </c>
      <c r="T20" s="303">
        <f t="shared" si="0"/>
        <v>65000000</v>
      </c>
      <c r="U20" s="193"/>
      <c r="V20" s="193"/>
      <c r="W20" s="193"/>
      <c r="X20" s="193"/>
      <c r="Y20" s="193"/>
      <c r="Z20" s="193"/>
    </row>
    <row r="21" spans="1:26" ht="140.1" customHeight="1">
      <c r="A21" s="192" t="s">
        <v>16</v>
      </c>
      <c r="B21" s="206" t="s">
        <v>17</v>
      </c>
      <c r="C21" s="206" t="s">
        <v>18</v>
      </c>
      <c r="D21" s="192" t="s">
        <v>19</v>
      </c>
      <c r="E21" s="193" t="s">
        <v>20</v>
      </c>
      <c r="F21" s="192" t="s">
        <v>71</v>
      </c>
      <c r="G21" s="193" t="s">
        <v>72</v>
      </c>
      <c r="H21" s="229"/>
      <c r="I21" s="229" t="s">
        <v>38</v>
      </c>
      <c r="J21" s="193" t="s">
        <v>50</v>
      </c>
      <c r="K21" s="231">
        <v>2647000</v>
      </c>
      <c r="L21" s="193" t="s">
        <v>51</v>
      </c>
      <c r="M21" s="231">
        <f>((K21*14/100)+K21)*2</f>
        <v>6035160</v>
      </c>
      <c r="N21" s="193" t="s">
        <v>51</v>
      </c>
      <c r="O21" s="303">
        <f>((K21*28/100)+K21)*2</f>
        <v>6776320</v>
      </c>
      <c r="P21" s="193" t="s">
        <v>51</v>
      </c>
      <c r="Q21" s="303">
        <f>((K21*42/100)+K21)*2</f>
        <v>7517480</v>
      </c>
      <c r="R21" s="193" t="s">
        <v>51</v>
      </c>
      <c r="S21" s="303">
        <f>((K21*56/100)+K21)*2</f>
        <v>8258640</v>
      </c>
      <c r="T21" s="303">
        <f t="shared" si="0"/>
        <v>31234600</v>
      </c>
      <c r="U21" s="193"/>
      <c r="V21" s="193"/>
      <c r="W21" s="193"/>
      <c r="X21" s="193"/>
      <c r="Y21" s="193"/>
      <c r="Z21" s="193"/>
    </row>
    <row r="22" spans="1:26" ht="140.1" customHeight="1">
      <c r="A22" s="192" t="s">
        <v>16</v>
      </c>
      <c r="B22" s="206" t="s">
        <v>17</v>
      </c>
      <c r="C22" s="206" t="s">
        <v>18</v>
      </c>
      <c r="D22" s="192" t="s">
        <v>19</v>
      </c>
      <c r="E22" s="193" t="s">
        <v>20</v>
      </c>
      <c r="F22" s="192" t="s">
        <v>71</v>
      </c>
      <c r="G22" s="193" t="s">
        <v>72</v>
      </c>
      <c r="H22" s="229"/>
      <c r="I22" s="229" t="s">
        <v>31</v>
      </c>
      <c r="J22" s="193" t="s">
        <v>75</v>
      </c>
      <c r="K22" s="231">
        <v>2693695</v>
      </c>
      <c r="L22" s="192" t="s">
        <v>76</v>
      </c>
      <c r="M22" s="231">
        <v>6713587</v>
      </c>
      <c r="N22" s="193"/>
      <c r="O22" s="303"/>
      <c r="P22" s="193"/>
      <c r="Q22" s="303"/>
      <c r="R22" s="192"/>
      <c r="S22" s="304"/>
      <c r="T22" s="303">
        <f t="shared" si="0"/>
        <v>9407282</v>
      </c>
      <c r="U22" s="193"/>
      <c r="V22" s="193"/>
      <c r="W22" s="193"/>
      <c r="X22" s="193"/>
      <c r="Y22" s="193"/>
      <c r="Z22" s="193"/>
    </row>
    <row r="23" spans="1:26" ht="140.1" customHeight="1">
      <c r="A23" s="192" t="s">
        <v>16</v>
      </c>
      <c r="B23" s="206" t="s">
        <v>17</v>
      </c>
      <c r="C23" s="206" t="s">
        <v>18</v>
      </c>
      <c r="D23" s="192" t="s">
        <v>19</v>
      </c>
      <c r="E23" s="193" t="s">
        <v>20</v>
      </c>
      <c r="F23" s="192" t="s">
        <v>77</v>
      </c>
      <c r="G23" s="193" t="s">
        <v>78</v>
      </c>
      <c r="H23" s="229" t="s">
        <v>23</v>
      </c>
      <c r="I23" s="229"/>
      <c r="J23" s="193" t="s">
        <v>79</v>
      </c>
      <c r="K23" s="231">
        <v>5000000</v>
      </c>
      <c r="L23" s="193" t="s">
        <v>80</v>
      </c>
      <c r="M23" s="231">
        <v>5000000</v>
      </c>
      <c r="N23" s="193"/>
      <c r="O23" s="303">
        <v>0</v>
      </c>
      <c r="P23" s="193"/>
      <c r="Q23" s="303">
        <v>0</v>
      </c>
      <c r="R23" s="193"/>
      <c r="S23" s="303">
        <v>0</v>
      </c>
      <c r="T23" s="303">
        <f t="shared" si="0"/>
        <v>10000000</v>
      </c>
      <c r="U23" s="193"/>
      <c r="V23" s="193"/>
      <c r="W23" s="193"/>
      <c r="X23" s="193"/>
      <c r="Y23" s="193"/>
      <c r="Z23" s="193"/>
    </row>
    <row r="24" spans="1:26" ht="140.1" customHeight="1">
      <c r="A24" s="192" t="s">
        <v>16</v>
      </c>
      <c r="B24" s="206" t="s">
        <v>17</v>
      </c>
      <c r="C24" s="206" t="s">
        <v>18</v>
      </c>
      <c r="D24" s="192" t="s">
        <v>19</v>
      </c>
      <c r="E24" s="193" t="s">
        <v>20</v>
      </c>
      <c r="F24" s="192" t="s">
        <v>77</v>
      </c>
      <c r="G24" s="193" t="s">
        <v>78</v>
      </c>
      <c r="H24" s="229"/>
      <c r="I24" s="229" t="s">
        <v>33</v>
      </c>
      <c r="J24" s="193"/>
      <c r="K24" s="231">
        <v>0</v>
      </c>
      <c r="L24" s="193"/>
      <c r="M24" s="231">
        <v>0</v>
      </c>
      <c r="N24" s="193"/>
      <c r="O24" s="303">
        <v>0</v>
      </c>
      <c r="P24" s="193"/>
      <c r="Q24" s="303">
        <v>0</v>
      </c>
      <c r="R24" s="193"/>
      <c r="S24" s="303">
        <v>0</v>
      </c>
      <c r="T24" s="303">
        <f t="shared" si="0"/>
        <v>0</v>
      </c>
      <c r="U24" s="193"/>
      <c r="V24" s="193"/>
      <c r="W24" s="193"/>
      <c r="X24" s="193"/>
      <c r="Y24" s="193"/>
      <c r="Z24" s="193"/>
    </row>
    <row r="25" spans="1:26" ht="140.1" customHeight="1">
      <c r="A25" s="192" t="s">
        <v>16</v>
      </c>
      <c r="B25" s="206" t="s">
        <v>17</v>
      </c>
      <c r="C25" s="206" t="s">
        <v>18</v>
      </c>
      <c r="D25" s="192" t="s">
        <v>19</v>
      </c>
      <c r="E25" s="193" t="s">
        <v>20</v>
      </c>
      <c r="F25" s="192" t="s">
        <v>77</v>
      </c>
      <c r="G25" s="193" t="s">
        <v>78</v>
      </c>
      <c r="H25" s="229"/>
      <c r="I25" s="229" t="s">
        <v>81</v>
      </c>
      <c r="J25" s="193" t="s">
        <v>82</v>
      </c>
      <c r="K25" s="231">
        <v>10000000</v>
      </c>
      <c r="L25" s="193" t="s">
        <v>83</v>
      </c>
      <c r="M25" s="231">
        <v>100000000</v>
      </c>
      <c r="N25" s="193"/>
      <c r="O25" s="303">
        <v>0</v>
      </c>
      <c r="P25" s="193"/>
      <c r="Q25" s="303">
        <v>0</v>
      </c>
      <c r="R25" s="193"/>
      <c r="S25" s="303">
        <v>0</v>
      </c>
      <c r="T25" s="303">
        <f t="shared" si="0"/>
        <v>110000000</v>
      </c>
      <c r="U25" s="193"/>
      <c r="V25" s="193"/>
      <c r="W25" s="193"/>
      <c r="X25" s="193"/>
      <c r="Y25" s="193"/>
      <c r="Z25" s="193"/>
    </row>
    <row r="26" spans="1:26" ht="140.1" customHeight="1">
      <c r="A26" s="192" t="s">
        <v>16</v>
      </c>
      <c r="B26" s="206" t="s">
        <v>17</v>
      </c>
      <c r="C26" s="206" t="s">
        <v>18</v>
      </c>
      <c r="D26" s="192" t="s">
        <v>19</v>
      </c>
      <c r="E26" s="193" t="s">
        <v>20</v>
      </c>
      <c r="F26" s="192" t="s">
        <v>77</v>
      </c>
      <c r="G26" s="193" t="s">
        <v>78</v>
      </c>
      <c r="H26" s="229"/>
      <c r="I26" s="229" t="s">
        <v>84</v>
      </c>
      <c r="J26" s="193"/>
      <c r="K26" s="231">
        <v>0</v>
      </c>
      <c r="L26" s="193" t="s">
        <v>85</v>
      </c>
      <c r="M26" s="231">
        <v>100000000</v>
      </c>
      <c r="N26" s="193"/>
      <c r="O26" s="303">
        <v>0</v>
      </c>
      <c r="P26" s="193"/>
      <c r="Q26" s="303">
        <v>0</v>
      </c>
      <c r="R26" s="193"/>
      <c r="S26" s="303">
        <v>0</v>
      </c>
      <c r="T26" s="303">
        <f t="shared" si="0"/>
        <v>100000000</v>
      </c>
      <c r="U26" s="193"/>
      <c r="V26" s="193"/>
      <c r="W26" s="193"/>
      <c r="X26" s="193"/>
      <c r="Y26" s="193"/>
      <c r="Z26" s="193"/>
    </row>
    <row r="27" spans="1:26" ht="140.1" customHeight="1">
      <c r="A27" s="192" t="s">
        <v>16</v>
      </c>
      <c r="B27" s="206" t="s">
        <v>17</v>
      </c>
      <c r="C27" s="206" t="s">
        <v>18</v>
      </c>
      <c r="D27" s="192" t="s">
        <v>19</v>
      </c>
      <c r="E27" s="193" t="s">
        <v>20</v>
      </c>
      <c r="F27" s="192" t="s">
        <v>77</v>
      </c>
      <c r="G27" s="193" t="s">
        <v>78</v>
      </c>
      <c r="H27" s="229"/>
      <c r="I27" s="229" t="s">
        <v>86</v>
      </c>
      <c r="J27" s="193" t="s">
        <v>87</v>
      </c>
      <c r="K27" s="231">
        <v>500000</v>
      </c>
      <c r="L27" s="193" t="s">
        <v>88</v>
      </c>
      <c r="M27" s="231">
        <v>600000</v>
      </c>
      <c r="N27" s="193" t="s">
        <v>89</v>
      </c>
      <c r="O27" s="303">
        <v>3000000</v>
      </c>
      <c r="P27" s="193" t="s">
        <v>90</v>
      </c>
      <c r="Q27" s="303">
        <v>2000000</v>
      </c>
      <c r="R27" s="193" t="s">
        <v>91</v>
      </c>
      <c r="S27" s="303">
        <v>3000000</v>
      </c>
      <c r="T27" s="303">
        <f t="shared" si="0"/>
        <v>9100000</v>
      </c>
      <c r="U27" s="193"/>
      <c r="V27" s="193"/>
      <c r="W27" s="193"/>
      <c r="X27" s="193"/>
      <c r="Y27" s="193"/>
      <c r="Z27" s="193"/>
    </row>
    <row r="28" spans="1:26" ht="140.1" customHeight="1">
      <c r="A28" s="192" t="s">
        <v>16</v>
      </c>
      <c r="B28" s="206" t="s">
        <v>17</v>
      </c>
      <c r="C28" s="206" t="s">
        <v>18</v>
      </c>
      <c r="D28" s="192" t="s">
        <v>19</v>
      </c>
      <c r="E28" s="193" t="s">
        <v>20</v>
      </c>
      <c r="F28" s="192" t="s">
        <v>77</v>
      </c>
      <c r="G28" s="193" t="s">
        <v>78</v>
      </c>
      <c r="H28" s="229"/>
      <c r="I28" s="229" t="s">
        <v>92</v>
      </c>
      <c r="J28" s="311" t="s">
        <v>93</v>
      </c>
      <c r="K28" s="231">
        <v>2000000</v>
      </c>
      <c r="L28" s="311" t="s">
        <v>94</v>
      </c>
      <c r="M28" s="231">
        <v>2000000</v>
      </c>
      <c r="N28" s="311" t="s">
        <v>94</v>
      </c>
      <c r="O28" s="303">
        <v>2000000</v>
      </c>
      <c r="P28" s="311" t="s">
        <v>94</v>
      </c>
      <c r="Q28" s="303">
        <v>2000000</v>
      </c>
      <c r="R28" s="311" t="s">
        <v>94</v>
      </c>
      <c r="S28" s="303">
        <v>2000000</v>
      </c>
      <c r="T28" s="303">
        <f t="shared" si="0"/>
        <v>10000000</v>
      </c>
      <c r="U28" s="193"/>
      <c r="V28" s="193"/>
      <c r="W28" s="193"/>
      <c r="X28" s="193"/>
      <c r="Y28" s="193"/>
      <c r="Z28" s="193"/>
    </row>
    <row r="29" spans="1:26" ht="140.1" customHeight="1">
      <c r="A29" s="192" t="s">
        <v>16</v>
      </c>
      <c r="B29" s="206" t="s">
        <v>17</v>
      </c>
      <c r="C29" s="206" t="s">
        <v>18</v>
      </c>
      <c r="D29" s="192" t="s">
        <v>19</v>
      </c>
      <c r="E29" s="193" t="s">
        <v>20</v>
      </c>
      <c r="F29" s="192" t="s">
        <v>77</v>
      </c>
      <c r="G29" s="193" t="s">
        <v>78</v>
      </c>
      <c r="H29" s="229"/>
      <c r="I29" s="229" t="s">
        <v>38</v>
      </c>
      <c r="J29" s="193" t="s">
        <v>95</v>
      </c>
      <c r="K29" s="231">
        <v>3056000</v>
      </c>
      <c r="L29" s="193" t="s">
        <v>96</v>
      </c>
      <c r="M29" s="231">
        <f>((K29*14/100)+K29)*2</f>
        <v>6967680</v>
      </c>
      <c r="N29" s="193" t="s">
        <v>96</v>
      </c>
      <c r="O29" s="303">
        <f>((K29*28/100)+K29)*2</f>
        <v>7823360</v>
      </c>
      <c r="P29" s="193" t="s">
        <v>96</v>
      </c>
      <c r="Q29" s="303">
        <f>((K29*42/100)+K29)*2</f>
        <v>8679040</v>
      </c>
      <c r="R29" s="193" t="s">
        <v>96</v>
      </c>
      <c r="S29" s="303">
        <f>((K29*56/100)+K29)*2</f>
        <v>9534720</v>
      </c>
      <c r="T29" s="303">
        <f t="shared" si="0"/>
        <v>36060800</v>
      </c>
      <c r="U29" s="193"/>
      <c r="V29" s="193"/>
      <c r="W29" s="193"/>
      <c r="X29" s="193"/>
      <c r="Y29" s="193"/>
      <c r="Z29" s="193"/>
    </row>
    <row r="30" spans="1:26" ht="140.1" customHeight="1">
      <c r="A30" s="192" t="s">
        <v>16</v>
      </c>
      <c r="B30" s="206" t="s">
        <v>17</v>
      </c>
      <c r="C30" s="206" t="s">
        <v>18</v>
      </c>
      <c r="D30" s="192" t="s">
        <v>19</v>
      </c>
      <c r="E30" s="193" t="s">
        <v>20</v>
      </c>
      <c r="F30" s="192" t="s">
        <v>97</v>
      </c>
      <c r="G30" s="193" t="s">
        <v>98</v>
      </c>
      <c r="H30" s="229" t="s">
        <v>31</v>
      </c>
      <c r="I30" s="229"/>
      <c r="J30" s="193" t="s">
        <v>99</v>
      </c>
      <c r="K30" s="231">
        <v>3006507</v>
      </c>
      <c r="L30" s="193" t="s">
        <v>99</v>
      </c>
      <c r="M30" s="231">
        <v>6503468</v>
      </c>
      <c r="N30" s="193" t="s">
        <v>99</v>
      </c>
      <c r="O30" s="304">
        <v>6503468</v>
      </c>
      <c r="P30" s="193" t="s">
        <v>99</v>
      </c>
      <c r="Q30" s="303">
        <v>6458167</v>
      </c>
      <c r="R30" s="193" t="s">
        <v>99</v>
      </c>
      <c r="S30" s="304">
        <v>9486693</v>
      </c>
      <c r="T30" s="303">
        <f t="shared" si="0"/>
        <v>31958303</v>
      </c>
      <c r="U30" s="193"/>
      <c r="V30" s="193"/>
      <c r="W30" s="193"/>
      <c r="X30" s="193"/>
      <c r="Y30" s="193"/>
      <c r="Z30" s="193"/>
    </row>
    <row r="31" spans="1:26" ht="140.1" customHeight="1">
      <c r="A31" s="192" t="s">
        <v>16</v>
      </c>
      <c r="B31" s="206" t="s">
        <v>17</v>
      </c>
      <c r="C31" s="206" t="s">
        <v>18</v>
      </c>
      <c r="D31" s="192" t="s">
        <v>19</v>
      </c>
      <c r="E31" s="193" t="s">
        <v>20</v>
      </c>
      <c r="F31" s="192" t="s">
        <v>100</v>
      </c>
      <c r="G31" s="193" t="s">
        <v>101</v>
      </c>
      <c r="H31" s="229" t="s">
        <v>102</v>
      </c>
      <c r="I31" s="229"/>
      <c r="J31" s="193" t="s">
        <v>103</v>
      </c>
      <c r="K31" s="231">
        <v>100000000</v>
      </c>
      <c r="L31" s="193"/>
      <c r="M31" s="231">
        <v>0</v>
      </c>
      <c r="N31" s="193"/>
      <c r="O31" s="303">
        <v>0</v>
      </c>
      <c r="P31" s="193"/>
      <c r="Q31" s="303">
        <v>0</v>
      </c>
      <c r="R31" s="193"/>
      <c r="S31" s="303">
        <v>0</v>
      </c>
      <c r="T31" s="303">
        <f t="shared" si="0"/>
        <v>100000000</v>
      </c>
      <c r="U31" s="193"/>
      <c r="V31" s="193"/>
      <c r="W31" s="193"/>
      <c r="X31" s="193"/>
      <c r="Y31" s="193"/>
      <c r="Z31" s="193"/>
    </row>
    <row r="32" spans="1:26" ht="140.1" customHeight="1">
      <c r="A32" s="192" t="s">
        <v>16</v>
      </c>
      <c r="B32" s="206" t="s">
        <v>17</v>
      </c>
      <c r="C32" s="206" t="s">
        <v>18</v>
      </c>
      <c r="D32" s="192" t="s">
        <v>19</v>
      </c>
      <c r="E32" s="193" t="s">
        <v>20</v>
      </c>
      <c r="F32" s="192" t="s">
        <v>100</v>
      </c>
      <c r="G32" s="193" t="s">
        <v>101</v>
      </c>
      <c r="H32" s="229" t="s">
        <v>31</v>
      </c>
      <c r="I32" s="229"/>
      <c r="J32" s="193" t="s">
        <v>103</v>
      </c>
      <c r="K32" s="231">
        <v>170000000</v>
      </c>
      <c r="L32" s="193"/>
      <c r="M32" s="231"/>
      <c r="N32" s="193"/>
      <c r="O32" s="303"/>
      <c r="P32" s="193"/>
      <c r="Q32" s="303"/>
      <c r="R32" s="193"/>
      <c r="S32" s="303"/>
      <c r="T32" s="303">
        <f t="shared" si="0"/>
        <v>170000000</v>
      </c>
      <c r="U32" s="193"/>
      <c r="V32" s="193"/>
      <c r="W32" s="193"/>
      <c r="X32" s="193"/>
      <c r="Y32" s="193"/>
      <c r="Z32" s="193"/>
    </row>
    <row r="33" spans="1:26" ht="140.1" customHeight="1">
      <c r="A33" s="192" t="s">
        <v>16</v>
      </c>
      <c r="B33" s="206" t="s">
        <v>17</v>
      </c>
      <c r="C33" s="206" t="s">
        <v>18</v>
      </c>
      <c r="D33" s="192" t="s">
        <v>19</v>
      </c>
      <c r="E33" s="193" t="s">
        <v>20</v>
      </c>
      <c r="F33" s="192" t="s">
        <v>100</v>
      </c>
      <c r="G33" s="193" t="s">
        <v>101</v>
      </c>
      <c r="H33" s="229"/>
      <c r="I33" s="229" t="s">
        <v>81</v>
      </c>
      <c r="J33" s="193" t="s">
        <v>104</v>
      </c>
      <c r="K33" s="231">
        <v>50000000</v>
      </c>
      <c r="L33" s="193" t="s">
        <v>105</v>
      </c>
      <c r="M33" s="231">
        <v>50000000</v>
      </c>
      <c r="N33" s="193" t="s">
        <v>105</v>
      </c>
      <c r="O33" s="303">
        <v>50000000</v>
      </c>
      <c r="P33" s="193" t="s">
        <v>105</v>
      </c>
      <c r="Q33" s="303">
        <v>50000000</v>
      </c>
      <c r="R33" s="193" t="s">
        <v>105</v>
      </c>
      <c r="S33" s="303">
        <v>50000000</v>
      </c>
      <c r="T33" s="303">
        <f t="shared" si="0"/>
        <v>250000000</v>
      </c>
      <c r="U33" s="193"/>
      <c r="V33" s="193"/>
      <c r="W33" s="193"/>
      <c r="X33" s="193"/>
      <c r="Y33" s="193"/>
      <c r="Z33" s="193"/>
    </row>
    <row r="34" spans="1:26" ht="140.1" customHeight="1">
      <c r="A34" s="192" t="s">
        <v>16</v>
      </c>
      <c r="B34" s="206" t="s">
        <v>17</v>
      </c>
      <c r="C34" s="206" t="s">
        <v>18</v>
      </c>
      <c r="D34" s="192" t="s">
        <v>19</v>
      </c>
      <c r="E34" s="193" t="s">
        <v>20</v>
      </c>
      <c r="F34" s="192" t="s">
        <v>100</v>
      </c>
      <c r="G34" s="193" t="s">
        <v>101</v>
      </c>
      <c r="H34" s="229"/>
      <c r="I34" s="229" t="s">
        <v>38</v>
      </c>
      <c r="J34" s="193" t="s">
        <v>106</v>
      </c>
      <c r="K34" s="231">
        <v>2675000</v>
      </c>
      <c r="L34" s="193" t="s">
        <v>107</v>
      </c>
      <c r="M34" s="231">
        <f>((K34*14/100)+K34)*2</f>
        <v>6099000</v>
      </c>
      <c r="N34" s="193" t="s">
        <v>107</v>
      </c>
      <c r="O34" s="303">
        <f>((K34*28/100)+K34)*2</f>
        <v>6848000</v>
      </c>
      <c r="P34" s="193" t="s">
        <v>107</v>
      </c>
      <c r="Q34" s="303">
        <f>((K34*42/100)+K34)*2</f>
        <v>7597000</v>
      </c>
      <c r="R34" s="193" t="s">
        <v>107</v>
      </c>
      <c r="S34" s="303">
        <f>((K34*56/100)+K34)*2</f>
        <v>8346000</v>
      </c>
      <c r="T34" s="303">
        <f t="shared" si="0"/>
        <v>31565000</v>
      </c>
      <c r="U34" s="193"/>
      <c r="V34" s="193"/>
      <c r="W34" s="193"/>
      <c r="X34" s="193"/>
      <c r="Y34" s="193"/>
      <c r="Z34" s="193"/>
    </row>
    <row r="35" spans="1:26" ht="140.1" customHeight="1">
      <c r="A35" s="192" t="s">
        <v>16</v>
      </c>
      <c r="B35" s="206" t="s">
        <v>17</v>
      </c>
      <c r="C35" s="206" t="s">
        <v>18</v>
      </c>
      <c r="D35" s="192" t="s">
        <v>19</v>
      </c>
      <c r="E35" s="193" t="s">
        <v>20</v>
      </c>
      <c r="F35" s="192" t="s">
        <v>100</v>
      </c>
      <c r="G35" s="193" t="s">
        <v>101</v>
      </c>
      <c r="H35" s="229"/>
      <c r="I35" s="229" t="s">
        <v>108</v>
      </c>
      <c r="J35" s="193" t="s">
        <v>109</v>
      </c>
      <c r="K35" s="231">
        <v>83651282</v>
      </c>
      <c r="L35" s="193"/>
      <c r="M35" s="231">
        <v>0</v>
      </c>
      <c r="N35" s="193"/>
      <c r="O35" s="303">
        <v>0</v>
      </c>
      <c r="P35" s="193"/>
      <c r="Q35" s="303">
        <v>0</v>
      </c>
      <c r="R35" s="193"/>
      <c r="S35" s="303">
        <v>0</v>
      </c>
      <c r="T35" s="303">
        <f t="shared" si="0"/>
        <v>83651282</v>
      </c>
      <c r="U35" s="193"/>
      <c r="V35" s="193"/>
      <c r="W35" s="193"/>
      <c r="X35" s="193"/>
      <c r="Y35" s="193"/>
      <c r="Z35" s="193"/>
    </row>
    <row r="36" spans="1:26" ht="140.1" customHeight="1">
      <c r="A36" s="192" t="s">
        <v>16</v>
      </c>
      <c r="B36" s="206" t="s">
        <v>17</v>
      </c>
      <c r="C36" s="206" t="s">
        <v>18</v>
      </c>
      <c r="D36" s="192" t="s">
        <v>110</v>
      </c>
      <c r="E36" s="193" t="s">
        <v>111</v>
      </c>
      <c r="F36" s="192" t="s">
        <v>112</v>
      </c>
      <c r="G36" s="193" t="s">
        <v>113</v>
      </c>
      <c r="H36" s="229" t="s">
        <v>31</v>
      </c>
      <c r="I36" s="229"/>
      <c r="J36" s="193" t="s">
        <v>114</v>
      </c>
      <c r="K36" s="231">
        <v>3581926</v>
      </c>
      <c r="L36" s="193" t="s">
        <v>115</v>
      </c>
      <c r="M36" s="231">
        <v>5470372</v>
      </c>
      <c r="N36" s="193" t="s">
        <v>116</v>
      </c>
      <c r="O36" s="304">
        <v>5215334</v>
      </c>
      <c r="P36" s="193" t="s">
        <v>116</v>
      </c>
      <c r="Q36" s="304">
        <v>7164755</v>
      </c>
      <c r="R36" s="193" t="s">
        <v>116</v>
      </c>
      <c r="S36" s="304">
        <v>16411116</v>
      </c>
      <c r="T36" s="303">
        <f t="shared" si="0"/>
        <v>37843503</v>
      </c>
      <c r="U36" s="193"/>
      <c r="V36" s="193"/>
      <c r="W36" s="193"/>
      <c r="X36" s="193"/>
      <c r="Y36" s="193"/>
      <c r="Z36" s="193"/>
    </row>
    <row r="37" spans="1:26" ht="140.1" customHeight="1">
      <c r="A37" s="192" t="s">
        <v>16</v>
      </c>
      <c r="B37" s="206" t="s">
        <v>17</v>
      </c>
      <c r="C37" s="206" t="s">
        <v>18</v>
      </c>
      <c r="D37" s="192" t="s">
        <v>110</v>
      </c>
      <c r="E37" s="193" t="s">
        <v>111</v>
      </c>
      <c r="F37" s="192" t="s">
        <v>117</v>
      </c>
      <c r="G37" s="193" t="s">
        <v>118</v>
      </c>
      <c r="H37" s="229" t="s">
        <v>31</v>
      </c>
      <c r="I37" s="229"/>
      <c r="J37" s="193" t="s">
        <v>119</v>
      </c>
      <c r="K37" s="231">
        <v>3581926</v>
      </c>
      <c r="L37" s="193" t="s">
        <v>120</v>
      </c>
      <c r="M37" s="231">
        <v>5470372</v>
      </c>
      <c r="N37" s="193" t="s">
        <v>120</v>
      </c>
      <c r="O37" s="303">
        <v>32081605</v>
      </c>
      <c r="P37" s="193" t="s">
        <v>120</v>
      </c>
      <c r="Q37" s="303">
        <v>27081605</v>
      </c>
      <c r="R37" s="193" t="s">
        <v>120</v>
      </c>
      <c r="S37" s="304">
        <v>96244815</v>
      </c>
      <c r="T37" s="303">
        <f t="shared" si="0"/>
        <v>164460323</v>
      </c>
      <c r="U37" s="193"/>
      <c r="V37" s="193"/>
      <c r="W37" s="193"/>
      <c r="X37" s="193"/>
      <c r="Y37" s="193"/>
      <c r="Z37" s="193"/>
    </row>
    <row r="38" spans="1:26" ht="140.1" customHeight="1">
      <c r="A38" s="192" t="s">
        <v>16</v>
      </c>
      <c r="B38" s="206" t="s">
        <v>17</v>
      </c>
      <c r="C38" s="206" t="s">
        <v>18</v>
      </c>
      <c r="D38" s="192" t="s">
        <v>110</v>
      </c>
      <c r="E38" s="193" t="s">
        <v>111</v>
      </c>
      <c r="F38" s="192" t="s">
        <v>121</v>
      </c>
      <c r="G38" s="193" t="s">
        <v>122</v>
      </c>
      <c r="H38" s="229" t="s">
        <v>26</v>
      </c>
      <c r="I38" s="229"/>
      <c r="J38" s="312" t="s">
        <v>123</v>
      </c>
      <c r="K38" s="231">
        <v>13000000</v>
      </c>
      <c r="L38" s="193" t="s">
        <v>124</v>
      </c>
      <c r="M38" s="231">
        <v>22000000</v>
      </c>
      <c r="N38" s="193" t="s">
        <v>125</v>
      </c>
      <c r="O38" s="303">
        <v>23000000</v>
      </c>
      <c r="P38" s="193"/>
      <c r="Q38" s="303">
        <v>0</v>
      </c>
      <c r="R38" s="193"/>
      <c r="S38" s="303">
        <v>0</v>
      </c>
      <c r="T38" s="303">
        <f t="shared" si="0"/>
        <v>58000000</v>
      </c>
      <c r="U38" s="193"/>
      <c r="V38" s="193"/>
      <c r="W38" s="193"/>
      <c r="X38" s="193"/>
      <c r="Y38" s="193"/>
      <c r="Z38" s="193"/>
    </row>
    <row r="39" spans="1:26" ht="140.1" customHeight="1">
      <c r="A39" s="192" t="s">
        <v>16</v>
      </c>
      <c r="B39" s="206" t="s">
        <v>17</v>
      </c>
      <c r="C39" s="206" t="s">
        <v>18</v>
      </c>
      <c r="D39" s="192" t="s">
        <v>110</v>
      </c>
      <c r="E39" s="193" t="s">
        <v>111</v>
      </c>
      <c r="F39" s="192" t="s">
        <v>121</v>
      </c>
      <c r="G39" s="193" t="s">
        <v>122</v>
      </c>
      <c r="H39" s="229"/>
      <c r="I39" s="229" t="s">
        <v>126</v>
      </c>
      <c r="J39" s="193"/>
      <c r="K39" s="231"/>
      <c r="L39" s="193" t="s">
        <v>122</v>
      </c>
      <c r="M39" s="231">
        <v>20000000</v>
      </c>
      <c r="N39" s="193"/>
      <c r="O39" s="303">
        <v>0</v>
      </c>
      <c r="P39" s="193"/>
      <c r="Q39" s="303">
        <v>0</v>
      </c>
      <c r="R39" s="193"/>
      <c r="S39" s="303">
        <v>0</v>
      </c>
      <c r="T39" s="303">
        <f t="shared" si="0"/>
        <v>20000000</v>
      </c>
      <c r="U39" s="193"/>
      <c r="V39" s="193"/>
      <c r="W39" s="193"/>
      <c r="X39" s="193"/>
      <c r="Y39" s="193"/>
      <c r="Z39" s="193"/>
    </row>
    <row r="40" spans="1:26" ht="140.1" customHeight="1">
      <c r="A40" s="192" t="s">
        <v>16</v>
      </c>
      <c r="B40" s="206" t="s">
        <v>17</v>
      </c>
      <c r="C40" s="206" t="s">
        <v>18</v>
      </c>
      <c r="D40" s="192" t="s">
        <v>110</v>
      </c>
      <c r="E40" s="193" t="s">
        <v>111</v>
      </c>
      <c r="F40" s="192" t="s">
        <v>121</v>
      </c>
      <c r="G40" s="193" t="s">
        <v>122</v>
      </c>
      <c r="H40" s="229"/>
      <c r="I40" s="229" t="s">
        <v>127</v>
      </c>
      <c r="J40" s="193" t="s">
        <v>128</v>
      </c>
      <c r="K40" s="231"/>
      <c r="L40" s="193" t="s">
        <v>129</v>
      </c>
      <c r="M40" s="231">
        <v>0</v>
      </c>
      <c r="N40" s="193" t="s">
        <v>130</v>
      </c>
      <c r="O40" s="303">
        <v>0</v>
      </c>
      <c r="P40" s="193" t="s">
        <v>128</v>
      </c>
      <c r="Q40" s="303">
        <v>0</v>
      </c>
      <c r="R40" s="193" t="s">
        <v>129</v>
      </c>
      <c r="S40" s="303">
        <v>0</v>
      </c>
      <c r="T40" s="303">
        <f t="shared" si="0"/>
        <v>0</v>
      </c>
      <c r="U40" s="193"/>
      <c r="V40" s="193"/>
      <c r="W40" s="193"/>
      <c r="X40" s="193"/>
      <c r="Y40" s="193"/>
      <c r="Z40" s="193"/>
    </row>
    <row r="41" spans="1:26" ht="140.1" customHeight="1">
      <c r="A41" s="192" t="s">
        <v>16</v>
      </c>
      <c r="B41" s="206" t="s">
        <v>17</v>
      </c>
      <c r="C41" s="206" t="s">
        <v>18</v>
      </c>
      <c r="D41" s="192" t="s">
        <v>110</v>
      </c>
      <c r="E41" s="193" t="s">
        <v>111</v>
      </c>
      <c r="F41" s="192" t="s">
        <v>121</v>
      </c>
      <c r="G41" s="193" t="s">
        <v>122</v>
      </c>
      <c r="H41" s="229"/>
      <c r="I41" s="229" t="s">
        <v>33</v>
      </c>
      <c r="J41" s="193" t="s">
        <v>131</v>
      </c>
      <c r="K41" s="231"/>
      <c r="L41" s="193"/>
      <c r="M41" s="231">
        <v>0</v>
      </c>
      <c r="N41" s="193"/>
      <c r="O41" s="303">
        <v>0</v>
      </c>
      <c r="P41" s="193"/>
      <c r="Q41" s="303">
        <v>0</v>
      </c>
      <c r="R41" s="193"/>
      <c r="S41" s="303">
        <v>0</v>
      </c>
      <c r="T41" s="303">
        <f t="shared" si="0"/>
        <v>0</v>
      </c>
      <c r="U41" s="193"/>
      <c r="V41" s="193"/>
      <c r="W41" s="193"/>
      <c r="X41" s="193"/>
      <c r="Y41" s="193"/>
      <c r="Z41" s="193"/>
    </row>
    <row r="42" spans="1:26" ht="140.1" customHeight="1">
      <c r="A42" s="192" t="s">
        <v>16</v>
      </c>
      <c r="B42" s="206" t="s">
        <v>17</v>
      </c>
      <c r="C42" s="206" t="s">
        <v>18</v>
      </c>
      <c r="D42" s="192" t="s">
        <v>110</v>
      </c>
      <c r="E42" s="193" t="s">
        <v>111</v>
      </c>
      <c r="F42" s="192" t="s">
        <v>121</v>
      </c>
      <c r="G42" s="193" t="s">
        <v>122</v>
      </c>
      <c r="H42" s="229"/>
      <c r="I42" s="229" t="s">
        <v>132</v>
      </c>
      <c r="J42" s="193" t="s">
        <v>133</v>
      </c>
      <c r="K42" s="231">
        <v>3000000</v>
      </c>
      <c r="L42" s="193" t="s">
        <v>134</v>
      </c>
      <c r="M42" s="231">
        <v>3000000</v>
      </c>
      <c r="N42" s="193" t="s">
        <v>135</v>
      </c>
      <c r="O42" s="303">
        <v>0</v>
      </c>
      <c r="P42" s="193"/>
      <c r="Q42" s="303">
        <v>0</v>
      </c>
      <c r="R42" s="193"/>
      <c r="S42" s="303">
        <v>0</v>
      </c>
      <c r="T42" s="303">
        <f t="shared" si="0"/>
        <v>6000000</v>
      </c>
      <c r="U42" s="193"/>
      <c r="V42" s="193"/>
      <c r="W42" s="193"/>
      <c r="X42" s="193"/>
      <c r="Y42" s="193"/>
      <c r="Z42" s="193"/>
    </row>
    <row r="43" spans="1:26" ht="140.1" customHeight="1">
      <c r="A43" s="192" t="s">
        <v>16</v>
      </c>
      <c r="B43" s="206" t="s">
        <v>17</v>
      </c>
      <c r="C43" s="206" t="s">
        <v>18</v>
      </c>
      <c r="D43" s="192" t="s">
        <v>110</v>
      </c>
      <c r="E43" s="193" t="s">
        <v>111</v>
      </c>
      <c r="F43" s="192" t="s">
        <v>121</v>
      </c>
      <c r="G43" s="193" t="s">
        <v>122</v>
      </c>
      <c r="H43" s="229"/>
      <c r="I43" s="229" t="s">
        <v>81</v>
      </c>
      <c r="J43" s="193" t="s">
        <v>136</v>
      </c>
      <c r="K43" s="231">
        <v>7500000</v>
      </c>
      <c r="L43" s="193" t="s">
        <v>136</v>
      </c>
      <c r="M43" s="231">
        <v>7500000</v>
      </c>
      <c r="N43" s="193" t="s">
        <v>136</v>
      </c>
      <c r="O43" s="303">
        <v>7500000</v>
      </c>
      <c r="P43" s="193" t="s">
        <v>136</v>
      </c>
      <c r="Q43" s="303">
        <v>7500000</v>
      </c>
      <c r="R43" s="193" t="s">
        <v>136</v>
      </c>
      <c r="S43" s="303">
        <v>7500000</v>
      </c>
      <c r="T43" s="303">
        <f t="shared" si="0"/>
        <v>37500000</v>
      </c>
      <c r="U43" s="193"/>
      <c r="V43" s="193"/>
      <c r="W43" s="193"/>
      <c r="X43" s="193"/>
      <c r="Y43" s="193"/>
      <c r="Z43" s="193"/>
    </row>
    <row r="44" spans="1:26" ht="140.1" customHeight="1">
      <c r="A44" s="192" t="s">
        <v>16</v>
      </c>
      <c r="B44" s="206" t="s">
        <v>17</v>
      </c>
      <c r="C44" s="206" t="s">
        <v>18</v>
      </c>
      <c r="D44" s="192" t="s">
        <v>110</v>
      </c>
      <c r="E44" s="193" t="s">
        <v>111</v>
      </c>
      <c r="F44" s="192" t="s">
        <v>121</v>
      </c>
      <c r="G44" s="193" t="s">
        <v>122</v>
      </c>
      <c r="H44" s="229"/>
      <c r="I44" s="229" t="s">
        <v>84</v>
      </c>
      <c r="J44" s="193">
        <v>0</v>
      </c>
      <c r="K44" s="231">
        <v>0</v>
      </c>
      <c r="L44" s="193" t="s">
        <v>137</v>
      </c>
      <c r="M44" s="231">
        <v>14400000</v>
      </c>
      <c r="N44" s="193" t="s">
        <v>137</v>
      </c>
      <c r="O44" s="303">
        <v>14400000</v>
      </c>
      <c r="P44" s="193" t="s">
        <v>137</v>
      </c>
      <c r="Q44" s="303">
        <v>14400000</v>
      </c>
      <c r="R44" s="193" t="s">
        <v>137</v>
      </c>
      <c r="S44" s="303">
        <v>14400000</v>
      </c>
      <c r="T44" s="303">
        <f t="shared" si="0"/>
        <v>57600000</v>
      </c>
      <c r="U44" s="193"/>
      <c r="V44" s="193"/>
      <c r="W44" s="193"/>
      <c r="X44" s="193"/>
      <c r="Y44" s="193"/>
      <c r="Z44" s="193"/>
    </row>
    <row r="45" spans="1:26" ht="140.1" customHeight="1">
      <c r="A45" s="192" t="s">
        <v>16</v>
      </c>
      <c r="B45" s="206" t="s">
        <v>17</v>
      </c>
      <c r="C45" s="206" t="s">
        <v>18</v>
      </c>
      <c r="D45" s="192" t="s">
        <v>110</v>
      </c>
      <c r="E45" s="193" t="s">
        <v>111</v>
      </c>
      <c r="F45" s="192" t="s">
        <v>121</v>
      </c>
      <c r="G45" s="193" t="s">
        <v>122</v>
      </c>
      <c r="H45" s="229"/>
      <c r="I45" s="229" t="s">
        <v>86</v>
      </c>
      <c r="J45" s="193" t="s">
        <v>138</v>
      </c>
      <c r="K45" s="231">
        <v>2000000</v>
      </c>
      <c r="L45" s="193" t="s">
        <v>139</v>
      </c>
      <c r="M45" s="231">
        <v>3000000</v>
      </c>
      <c r="N45" s="193" t="s">
        <v>140</v>
      </c>
      <c r="O45" s="303">
        <v>5000000</v>
      </c>
      <c r="P45" s="193" t="s">
        <v>141</v>
      </c>
      <c r="Q45" s="303">
        <v>7000000</v>
      </c>
      <c r="R45" s="193" t="s">
        <v>142</v>
      </c>
      <c r="S45" s="303">
        <v>8000000</v>
      </c>
      <c r="T45" s="303">
        <f t="shared" si="0"/>
        <v>25000000</v>
      </c>
      <c r="U45" s="193"/>
      <c r="V45" s="193"/>
      <c r="W45" s="193"/>
      <c r="X45" s="193"/>
      <c r="Y45" s="193"/>
      <c r="Z45" s="193"/>
    </row>
    <row r="46" spans="1:26" ht="140.1" customHeight="1">
      <c r="A46" s="192" t="s">
        <v>16</v>
      </c>
      <c r="B46" s="206" t="s">
        <v>17</v>
      </c>
      <c r="C46" s="206" t="s">
        <v>18</v>
      </c>
      <c r="D46" s="192" t="s">
        <v>110</v>
      </c>
      <c r="E46" s="193" t="s">
        <v>111</v>
      </c>
      <c r="F46" s="192" t="s">
        <v>121</v>
      </c>
      <c r="G46" s="193" t="s">
        <v>122</v>
      </c>
      <c r="H46" s="229"/>
      <c r="I46" s="229" t="s">
        <v>143</v>
      </c>
      <c r="J46" s="193" t="s">
        <v>144</v>
      </c>
      <c r="K46" s="231">
        <v>20000000</v>
      </c>
      <c r="L46" s="193" t="s">
        <v>145</v>
      </c>
      <c r="M46" s="231">
        <v>10000000</v>
      </c>
      <c r="N46" s="193" t="s">
        <v>146</v>
      </c>
      <c r="O46" s="231">
        <v>10000000</v>
      </c>
      <c r="P46" s="193" t="s">
        <v>147</v>
      </c>
      <c r="Q46" s="231">
        <v>10000000</v>
      </c>
      <c r="R46" s="193" t="s">
        <v>148</v>
      </c>
      <c r="S46" s="231">
        <v>5000000</v>
      </c>
      <c r="T46" s="303">
        <f t="shared" si="0"/>
        <v>55000000</v>
      </c>
      <c r="U46" s="193"/>
      <c r="V46" s="193"/>
      <c r="W46" s="193"/>
      <c r="X46" s="193"/>
      <c r="Y46" s="193"/>
      <c r="Z46" s="193"/>
    </row>
    <row r="47" spans="1:26" ht="140.1" customHeight="1">
      <c r="A47" s="192" t="s">
        <v>16</v>
      </c>
      <c r="B47" s="206" t="s">
        <v>17</v>
      </c>
      <c r="C47" s="206" t="s">
        <v>18</v>
      </c>
      <c r="D47" s="192" t="s">
        <v>110</v>
      </c>
      <c r="E47" s="193" t="s">
        <v>111</v>
      </c>
      <c r="F47" s="192" t="s">
        <v>121</v>
      </c>
      <c r="G47" s="193" t="s">
        <v>122</v>
      </c>
      <c r="H47" s="229"/>
      <c r="I47" s="229" t="s">
        <v>38</v>
      </c>
      <c r="J47" s="193" t="s">
        <v>95</v>
      </c>
      <c r="K47" s="231">
        <v>3056000</v>
      </c>
      <c r="L47" s="193" t="s">
        <v>96</v>
      </c>
      <c r="M47" s="231">
        <f>((K47*14/100)+K47)*2</f>
        <v>6967680</v>
      </c>
      <c r="N47" s="193" t="s">
        <v>96</v>
      </c>
      <c r="O47" s="303">
        <f>((K47*28/100)+K47)*2</f>
        <v>7823360</v>
      </c>
      <c r="P47" s="193" t="s">
        <v>96</v>
      </c>
      <c r="Q47" s="303">
        <f>((K47*42/100)+K47)*2</f>
        <v>8679040</v>
      </c>
      <c r="R47" s="193" t="s">
        <v>96</v>
      </c>
      <c r="S47" s="303">
        <f>((K47*56/100)+K47)*2</f>
        <v>9534720</v>
      </c>
      <c r="T47" s="303">
        <f t="shared" si="0"/>
        <v>36060800</v>
      </c>
      <c r="U47" s="193"/>
      <c r="V47" s="193"/>
      <c r="W47" s="193"/>
      <c r="X47" s="193"/>
      <c r="Y47" s="193"/>
      <c r="Z47" s="193"/>
    </row>
    <row r="48" spans="1:26" ht="140.1" customHeight="1">
      <c r="A48" s="192" t="s">
        <v>16</v>
      </c>
      <c r="B48" s="206" t="s">
        <v>17</v>
      </c>
      <c r="C48" s="206" t="s">
        <v>18</v>
      </c>
      <c r="D48" s="192" t="s">
        <v>110</v>
      </c>
      <c r="E48" s="193" t="s">
        <v>111</v>
      </c>
      <c r="F48" s="192" t="s">
        <v>121</v>
      </c>
      <c r="G48" s="193" t="s">
        <v>122</v>
      </c>
      <c r="H48" s="229"/>
      <c r="I48" s="229" t="s">
        <v>149</v>
      </c>
      <c r="J48" s="193"/>
      <c r="K48" s="231">
        <v>0</v>
      </c>
      <c r="L48" s="193"/>
      <c r="M48" s="231">
        <v>0</v>
      </c>
      <c r="N48" s="193"/>
      <c r="O48" s="303">
        <v>0</v>
      </c>
      <c r="P48" s="193"/>
      <c r="Q48" s="303">
        <v>0</v>
      </c>
      <c r="R48" s="193"/>
      <c r="S48" s="303">
        <v>0</v>
      </c>
      <c r="T48" s="303">
        <f t="shared" si="0"/>
        <v>0</v>
      </c>
      <c r="U48" s="193"/>
      <c r="V48" s="193"/>
      <c r="W48" s="193"/>
      <c r="X48" s="193"/>
      <c r="Y48" s="193"/>
      <c r="Z48" s="193"/>
    </row>
    <row r="49" spans="1:26" ht="140.1" customHeight="1">
      <c r="A49" s="192" t="s">
        <v>16</v>
      </c>
      <c r="B49" s="206" t="s">
        <v>17</v>
      </c>
      <c r="C49" s="206" t="s">
        <v>18</v>
      </c>
      <c r="D49" s="192" t="s">
        <v>110</v>
      </c>
      <c r="E49" s="193" t="s">
        <v>111</v>
      </c>
      <c r="F49" s="192" t="s">
        <v>121</v>
      </c>
      <c r="G49" s="193" t="s">
        <v>122</v>
      </c>
      <c r="H49" s="229"/>
      <c r="I49" s="229" t="s">
        <v>31</v>
      </c>
      <c r="J49" s="193" t="s">
        <v>150</v>
      </c>
      <c r="K49" s="231">
        <v>13581926</v>
      </c>
      <c r="L49" s="193" t="s">
        <v>150</v>
      </c>
      <c r="M49" s="231">
        <v>15470372</v>
      </c>
      <c r="N49" s="193" t="s">
        <v>150</v>
      </c>
      <c r="O49" s="304">
        <v>12081605</v>
      </c>
      <c r="P49" s="193" t="s">
        <v>150</v>
      </c>
      <c r="Q49" s="304">
        <v>12081605</v>
      </c>
      <c r="R49" s="193" t="s">
        <v>150</v>
      </c>
      <c r="S49" s="304">
        <v>36244815</v>
      </c>
      <c r="T49" s="303">
        <f t="shared" si="0"/>
        <v>89460323</v>
      </c>
      <c r="U49" s="193"/>
      <c r="V49" s="193"/>
      <c r="W49" s="193"/>
      <c r="X49" s="193"/>
      <c r="Y49" s="193"/>
      <c r="Z49" s="193"/>
    </row>
    <row r="50" spans="1:26" ht="140.1" customHeight="1">
      <c r="A50" s="192" t="s">
        <v>16</v>
      </c>
      <c r="B50" s="206" t="s">
        <v>17</v>
      </c>
      <c r="C50" s="206" t="s">
        <v>18</v>
      </c>
      <c r="D50" s="192" t="s">
        <v>110</v>
      </c>
      <c r="E50" s="193" t="s">
        <v>111</v>
      </c>
      <c r="F50" s="192" t="s">
        <v>151</v>
      </c>
      <c r="G50" s="193" t="s">
        <v>152</v>
      </c>
      <c r="H50" s="229" t="s">
        <v>127</v>
      </c>
      <c r="I50" s="229"/>
      <c r="J50" s="193" t="s">
        <v>153</v>
      </c>
      <c r="K50" s="231">
        <f>2951229</f>
        <v>2951229</v>
      </c>
      <c r="L50" s="193" t="s">
        <v>154</v>
      </c>
      <c r="M50" s="231">
        <v>3039765.87</v>
      </c>
      <c r="N50" s="193" t="s">
        <v>154</v>
      </c>
      <c r="O50" s="303">
        <v>3130958.8461000002</v>
      </c>
      <c r="P50" s="193" t="s">
        <v>155</v>
      </c>
      <c r="Q50" s="303">
        <v>3224887.6114830002</v>
      </c>
      <c r="R50" s="193" t="s">
        <v>156</v>
      </c>
      <c r="S50" s="303">
        <v>3321634.2398274904</v>
      </c>
      <c r="T50" s="303">
        <f t="shared" si="0"/>
        <v>15668475.567410491</v>
      </c>
      <c r="U50" s="193"/>
      <c r="V50" s="193"/>
      <c r="W50" s="193"/>
      <c r="X50" s="193"/>
      <c r="Y50" s="193"/>
      <c r="Z50" s="193"/>
    </row>
    <row r="51" spans="1:26" ht="140.1" customHeight="1">
      <c r="A51" s="192" t="s">
        <v>16</v>
      </c>
      <c r="B51" s="206" t="s">
        <v>17</v>
      </c>
      <c r="C51" s="206" t="s">
        <v>18</v>
      </c>
      <c r="D51" s="192" t="s">
        <v>110</v>
      </c>
      <c r="E51" s="193" t="s">
        <v>111</v>
      </c>
      <c r="F51" s="192" t="s">
        <v>151</v>
      </c>
      <c r="G51" s="193" t="s">
        <v>152</v>
      </c>
      <c r="H51" s="229" t="s">
        <v>26</v>
      </c>
      <c r="I51" s="229"/>
      <c r="J51" s="312" t="s">
        <v>157</v>
      </c>
      <c r="K51" s="231">
        <v>5000000</v>
      </c>
      <c r="L51" s="312" t="s">
        <v>158</v>
      </c>
      <c r="M51" s="231">
        <v>11000000</v>
      </c>
      <c r="N51" s="312" t="s">
        <v>159</v>
      </c>
      <c r="O51" s="303">
        <v>12000000</v>
      </c>
      <c r="P51" s="312" t="s">
        <v>160</v>
      </c>
      <c r="Q51" s="303">
        <v>13000000</v>
      </c>
      <c r="R51" s="312" t="s">
        <v>159</v>
      </c>
      <c r="S51" s="303">
        <v>20000000</v>
      </c>
      <c r="T51" s="303">
        <f t="shared" si="0"/>
        <v>61000000</v>
      </c>
      <c r="U51" s="193"/>
      <c r="V51" s="193"/>
      <c r="W51" s="193"/>
      <c r="X51" s="193"/>
      <c r="Y51" s="193"/>
      <c r="Z51" s="193"/>
    </row>
    <row r="52" spans="1:26" ht="140.1" customHeight="1">
      <c r="A52" s="192" t="s">
        <v>16</v>
      </c>
      <c r="B52" s="206" t="s">
        <v>17</v>
      </c>
      <c r="C52" s="206" t="s">
        <v>18</v>
      </c>
      <c r="D52" s="192" t="s">
        <v>110</v>
      </c>
      <c r="E52" s="193" t="s">
        <v>111</v>
      </c>
      <c r="F52" s="192" t="s">
        <v>151</v>
      </c>
      <c r="G52" s="193" t="s">
        <v>152</v>
      </c>
      <c r="H52" s="229" t="s">
        <v>31</v>
      </c>
      <c r="I52" s="229"/>
      <c r="J52" s="193" t="s">
        <v>161</v>
      </c>
      <c r="K52" s="231">
        <v>3296836</v>
      </c>
      <c r="L52" s="193" t="s">
        <v>161</v>
      </c>
      <c r="M52" s="231">
        <v>35470372</v>
      </c>
      <c r="N52" s="193" t="s">
        <v>161</v>
      </c>
      <c r="O52" s="303">
        <v>52087605</v>
      </c>
      <c r="P52" s="193" t="s">
        <v>161</v>
      </c>
      <c r="Q52" s="303">
        <v>52081605</v>
      </c>
      <c r="R52" s="193" t="s">
        <v>161</v>
      </c>
      <c r="S52" s="304">
        <v>96244815</v>
      </c>
      <c r="T52" s="303">
        <f t="shared" si="0"/>
        <v>239181233</v>
      </c>
      <c r="U52" s="193"/>
      <c r="V52" s="193"/>
      <c r="W52" s="193"/>
      <c r="X52" s="193"/>
      <c r="Y52" s="193"/>
      <c r="Z52" s="193"/>
    </row>
    <row r="53" spans="1:26" ht="140.1" customHeight="1">
      <c r="A53" s="192" t="s">
        <v>16</v>
      </c>
      <c r="B53" s="206" t="s">
        <v>17</v>
      </c>
      <c r="C53" s="206" t="s">
        <v>18</v>
      </c>
      <c r="D53" s="192" t="s">
        <v>110</v>
      </c>
      <c r="E53" s="193" t="s">
        <v>111</v>
      </c>
      <c r="F53" s="192" t="s">
        <v>151</v>
      </c>
      <c r="G53" s="193" t="s">
        <v>152</v>
      </c>
      <c r="H53" s="229"/>
      <c r="I53" s="229" t="s">
        <v>33</v>
      </c>
      <c r="J53" s="193" t="s">
        <v>162</v>
      </c>
      <c r="K53" s="231">
        <v>0</v>
      </c>
      <c r="L53" s="193"/>
      <c r="M53" s="231">
        <v>0</v>
      </c>
      <c r="N53" s="193"/>
      <c r="O53" s="303">
        <v>0</v>
      </c>
      <c r="P53" s="193"/>
      <c r="Q53" s="303">
        <v>0</v>
      </c>
      <c r="R53" s="193"/>
      <c r="S53" s="304">
        <v>0</v>
      </c>
      <c r="T53" s="303">
        <f t="shared" si="0"/>
        <v>0</v>
      </c>
      <c r="U53" s="193"/>
      <c r="V53" s="193"/>
      <c r="W53" s="193"/>
      <c r="X53" s="193"/>
      <c r="Y53" s="193"/>
      <c r="Z53" s="193"/>
    </row>
    <row r="54" spans="1:26" ht="140.1" customHeight="1">
      <c r="A54" s="192" t="s">
        <v>16</v>
      </c>
      <c r="B54" s="206" t="s">
        <v>17</v>
      </c>
      <c r="C54" s="206" t="s">
        <v>18</v>
      </c>
      <c r="D54" s="192" t="s">
        <v>110</v>
      </c>
      <c r="E54" s="193" t="s">
        <v>111</v>
      </c>
      <c r="F54" s="192" t="s">
        <v>151</v>
      </c>
      <c r="G54" s="193" t="s">
        <v>152</v>
      </c>
      <c r="H54" s="229"/>
      <c r="I54" s="229" t="s">
        <v>132</v>
      </c>
      <c r="J54" s="193" t="s">
        <v>163</v>
      </c>
      <c r="K54" s="231">
        <v>3000000</v>
      </c>
      <c r="L54" s="193" t="s">
        <v>164</v>
      </c>
      <c r="M54" s="231">
        <v>3000000</v>
      </c>
      <c r="N54" s="193" t="s">
        <v>135</v>
      </c>
      <c r="O54" s="303">
        <v>0</v>
      </c>
      <c r="P54" s="193"/>
      <c r="Q54" s="303">
        <v>0</v>
      </c>
      <c r="R54" s="193"/>
      <c r="S54" s="303">
        <v>0</v>
      </c>
      <c r="T54" s="303">
        <f t="shared" si="0"/>
        <v>6000000</v>
      </c>
      <c r="U54" s="193"/>
      <c r="V54" s="193"/>
      <c r="W54" s="193"/>
      <c r="X54" s="193"/>
      <c r="Y54" s="193"/>
      <c r="Z54" s="193"/>
    </row>
    <row r="55" spans="1:26" ht="140.1" customHeight="1">
      <c r="A55" s="192" t="s">
        <v>16</v>
      </c>
      <c r="B55" s="206" t="s">
        <v>17</v>
      </c>
      <c r="C55" s="206" t="s">
        <v>18</v>
      </c>
      <c r="D55" s="192" t="s">
        <v>110</v>
      </c>
      <c r="E55" s="193" t="s">
        <v>111</v>
      </c>
      <c r="F55" s="192" t="s">
        <v>151</v>
      </c>
      <c r="G55" s="193" t="s">
        <v>152</v>
      </c>
      <c r="H55" s="229"/>
      <c r="I55" s="229" t="s">
        <v>81</v>
      </c>
      <c r="J55" s="193" t="s">
        <v>136</v>
      </c>
      <c r="K55" s="231">
        <v>7500000</v>
      </c>
      <c r="L55" s="193" t="s">
        <v>136</v>
      </c>
      <c r="M55" s="231">
        <v>7500000</v>
      </c>
      <c r="N55" s="193" t="s">
        <v>136</v>
      </c>
      <c r="O55" s="303">
        <v>7500000</v>
      </c>
      <c r="P55" s="193" t="s">
        <v>136</v>
      </c>
      <c r="Q55" s="303">
        <v>7500000</v>
      </c>
      <c r="R55" s="193" t="s">
        <v>136</v>
      </c>
      <c r="S55" s="303">
        <v>7500000</v>
      </c>
      <c r="T55" s="303">
        <f t="shared" si="0"/>
        <v>37500000</v>
      </c>
      <c r="U55" s="193"/>
      <c r="V55" s="193"/>
      <c r="W55" s="193"/>
      <c r="X55" s="193"/>
      <c r="Y55" s="193"/>
      <c r="Z55" s="193"/>
    </row>
    <row r="56" spans="1:26" ht="140.1" customHeight="1">
      <c r="A56" s="192" t="s">
        <v>16</v>
      </c>
      <c r="B56" s="206" t="s">
        <v>17</v>
      </c>
      <c r="C56" s="206" t="s">
        <v>18</v>
      </c>
      <c r="D56" s="192" t="s">
        <v>110</v>
      </c>
      <c r="E56" s="193" t="s">
        <v>111</v>
      </c>
      <c r="F56" s="192" t="s">
        <v>151</v>
      </c>
      <c r="G56" s="193" t="s">
        <v>152</v>
      </c>
      <c r="H56" s="229"/>
      <c r="I56" s="229" t="s">
        <v>84</v>
      </c>
      <c r="J56" s="193">
        <v>0</v>
      </c>
      <c r="K56" s="231">
        <v>0</v>
      </c>
      <c r="L56" s="193" t="s">
        <v>137</v>
      </c>
      <c r="M56" s="231">
        <v>14400000</v>
      </c>
      <c r="N56" s="193" t="s">
        <v>137</v>
      </c>
      <c r="O56" s="303">
        <v>14400000</v>
      </c>
      <c r="P56" s="193" t="s">
        <v>137</v>
      </c>
      <c r="Q56" s="303">
        <v>14400000</v>
      </c>
      <c r="R56" s="193" t="s">
        <v>137</v>
      </c>
      <c r="S56" s="303">
        <v>14400000</v>
      </c>
      <c r="T56" s="303">
        <f t="shared" si="0"/>
        <v>57600000</v>
      </c>
      <c r="U56" s="193"/>
      <c r="V56" s="193"/>
      <c r="W56" s="193"/>
      <c r="X56" s="193"/>
      <c r="Y56" s="193"/>
      <c r="Z56" s="193"/>
    </row>
    <row r="57" spans="1:26" ht="140.1" customHeight="1">
      <c r="A57" s="192" t="s">
        <v>16</v>
      </c>
      <c r="B57" s="206" t="s">
        <v>17</v>
      </c>
      <c r="C57" s="206" t="s">
        <v>18</v>
      </c>
      <c r="D57" s="192" t="s">
        <v>110</v>
      </c>
      <c r="E57" s="193" t="s">
        <v>111</v>
      </c>
      <c r="F57" s="192" t="s">
        <v>151</v>
      </c>
      <c r="G57" s="193" t="s">
        <v>152</v>
      </c>
      <c r="H57" s="229"/>
      <c r="I57" s="229" t="s">
        <v>86</v>
      </c>
      <c r="J57" s="193" t="s">
        <v>165</v>
      </c>
      <c r="K57" s="231">
        <v>2000000</v>
      </c>
      <c r="L57" s="193" t="s">
        <v>166</v>
      </c>
      <c r="M57" s="231">
        <v>3000000</v>
      </c>
      <c r="N57" s="193" t="s">
        <v>166</v>
      </c>
      <c r="O57" s="303">
        <v>4000000</v>
      </c>
      <c r="P57" s="193" t="s">
        <v>166</v>
      </c>
      <c r="Q57" s="303">
        <v>5000000</v>
      </c>
      <c r="R57" s="193" t="s">
        <v>166</v>
      </c>
      <c r="S57" s="303">
        <v>8000000</v>
      </c>
      <c r="T57" s="303">
        <f t="shared" si="0"/>
        <v>22000000</v>
      </c>
      <c r="U57" s="193"/>
      <c r="V57" s="193"/>
      <c r="W57" s="193"/>
      <c r="X57" s="193"/>
      <c r="Y57" s="193"/>
      <c r="Z57" s="193"/>
    </row>
    <row r="58" spans="1:26" ht="140.1" customHeight="1">
      <c r="A58" s="192" t="s">
        <v>16</v>
      </c>
      <c r="B58" s="206" t="s">
        <v>17</v>
      </c>
      <c r="C58" s="206" t="s">
        <v>18</v>
      </c>
      <c r="D58" s="192" t="s">
        <v>110</v>
      </c>
      <c r="E58" s="193" t="s">
        <v>111</v>
      </c>
      <c r="F58" s="192" t="s">
        <v>151</v>
      </c>
      <c r="G58" s="193" t="s">
        <v>152</v>
      </c>
      <c r="H58" s="229"/>
      <c r="I58" s="229" t="s">
        <v>126</v>
      </c>
      <c r="J58" s="193"/>
      <c r="K58" s="231"/>
      <c r="L58" s="193" t="s">
        <v>167</v>
      </c>
      <c r="M58" s="231">
        <v>200000000</v>
      </c>
      <c r="N58" s="193"/>
      <c r="O58" s="303">
        <v>0</v>
      </c>
      <c r="P58" s="193"/>
      <c r="Q58" s="303">
        <v>0</v>
      </c>
      <c r="R58" s="193"/>
      <c r="S58" s="303">
        <v>0</v>
      </c>
      <c r="T58" s="303">
        <f t="shared" si="0"/>
        <v>200000000</v>
      </c>
      <c r="U58" s="193"/>
      <c r="V58" s="193"/>
      <c r="W58" s="193"/>
      <c r="X58" s="193"/>
      <c r="Y58" s="193"/>
      <c r="Z58" s="193"/>
    </row>
    <row r="59" spans="1:26" ht="140.1" customHeight="1">
      <c r="A59" s="192" t="s">
        <v>16</v>
      </c>
      <c r="B59" s="206" t="s">
        <v>17</v>
      </c>
      <c r="C59" s="206" t="s">
        <v>18</v>
      </c>
      <c r="D59" s="192" t="s">
        <v>110</v>
      </c>
      <c r="E59" s="193" t="s">
        <v>111</v>
      </c>
      <c r="F59" s="192" t="s">
        <v>151</v>
      </c>
      <c r="G59" s="193" t="s">
        <v>152</v>
      </c>
      <c r="H59" s="229"/>
      <c r="I59" s="229" t="s">
        <v>38</v>
      </c>
      <c r="J59" s="193" t="s">
        <v>95</v>
      </c>
      <c r="K59" s="231">
        <v>3056000</v>
      </c>
      <c r="L59" s="193" t="s">
        <v>96</v>
      </c>
      <c r="M59" s="231">
        <f>((K59*14/100)+K59)*2</f>
        <v>6967680</v>
      </c>
      <c r="N59" s="193" t="s">
        <v>96</v>
      </c>
      <c r="O59" s="303">
        <f>((K59*28/100)+K59)*2</f>
        <v>7823360</v>
      </c>
      <c r="P59" s="193" t="s">
        <v>96</v>
      </c>
      <c r="Q59" s="303">
        <f>((K59*42/100)+K59)*2</f>
        <v>8679040</v>
      </c>
      <c r="R59" s="193" t="s">
        <v>96</v>
      </c>
      <c r="S59" s="303">
        <f>((K59*56/100)+K59)*2</f>
        <v>9534720</v>
      </c>
      <c r="T59" s="303">
        <f t="shared" si="0"/>
        <v>36060800</v>
      </c>
      <c r="U59" s="193"/>
      <c r="V59" s="193"/>
      <c r="W59" s="193"/>
      <c r="X59" s="193"/>
      <c r="Y59" s="193"/>
      <c r="Z59" s="193"/>
    </row>
    <row r="60" spans="1:26" ht="140.1" customHeight="1">
      <c r="A60" s="192" t="s">
        <v>16</v>
      </c>
      <c r="B60" s="206" t="s">
        <v>17</v>
      </c>
      <c r="C60" s="206" t="s">
        <v>18</v>
      </c>
      <c r="D60" s="192" t="s">
        <v>110</v>
      </c>
      <c r="E60" s="193" t="s">
        <v>111</v>
      </c>
      <c r="F60" s="192" t="s">
        <v>168</v>
      </c>
      <c r="G60" s="193" t="s">
        <v>169</v>
      </c>
      <c r="H60" s="229" t="s">
        <v>170</v>
      </c>
      <c r="I60" s="229"/>
      <c r="J60" s="311" t="s">
        <v>171</v>
      </c>
      <c r="K60" s="231">
        <v>1000000</v>
      </c>
      <c r="L60" s="311" t="s">
        <v>172</v>
      </c>
      <c r="M60" s="231">
        <v>1000000</v>
      </c>
      <c r="N60" s="311" t="s">
        <v>173</v>
      </c>
      <c r="O60" s="303">
        <v>1000000</v>
      </c>
      <c r="P60" s="311" t="s">
        <v>174</v>
      </c>
      <c r="Q60" s="303">
        <v>1000000</v>
      </c>
      <c r="R60" s="311" t="s">
        <v>175</v>
      </c>
      <c r="S60" s="303">
        <v>1000000</v>
      </c>
      <c r="T60" s="303">
        <f t="shared" si="0"/>
        <v>5000000</v>
      </c>
      <c r="U60" s="193"/>
      <c r="V60" s="193"/>
      <c r="W60" s="193"/>
      <c r="X60" s="193"/>
      <c r="Y60" s="193"/>
      <c r="Z60" s="193"/>
    </row>
    <row r="61" spans="1:26" ht="140.1" customHeight="1">
      <c r="A61" s="192" t="s">
        <v>16</v>
      </c>
      <c r="B61" s="206" t="s">
        <v>17</v>
      </c>
      <c r="C61" s="206" t="s">
        <v>18</v>
      </c>
      <c r="D61" s="192" t="s">
        <v>110</v>
      </c>
      <c r="E61" s="193" t="s">
        <v>111</v>
      </c>
      <c r="F61" s="192" t="s">
        <v>168</v>
      </c>
      <c r="G61" s="193" t="s">
        <v>169</v>
      </c>
      <c r="H61" s="229"/>
      <c r="I61" s="229" t="s">
        <v>127</v>
      </c>
      <c r="J61" s="193" t="s">
        <v>128</v>
      </c>
      <c r="K61" s="231">
        <v>0</v>
      </c>
      <c r="L61" s="193" t="s">
        <v>128</v>
      </c>
      <c r="M61" s="231">
        <v>0</v>
      </c>
      <c r="N61" s="193" t="s">
        <v>128</v>
      </c>
      <c r="O61" s="303">
        <v>0</v>
      </c>
      <c r="P61" s="193" t="s">
        <v>128</v>
      </c>
      <c r="Q61" s="303">
        <v>0</v>
      </c>
      <c r="R61" s="193" t="s">
        <v>128</v>
      </c>
      <c r="S61" s="303">
        <v>0</v>
      </c>
      <c r="T61" s="303">
        <f t="shared" si="0"/>
        <v>0</v>
      </c>
      <c r="U61" s="193"/>
      <c r="V61" s="193"/>
      <c r="W61" s="193"/>
      <c r="X61" s="193"/>
      <c r="Y61" s="193"/>
      <c r="Z61" s="193"/>
    </row>
    <row r="62" spans="1:26" ht="140.1" customHeight="1">
      <c r="A62" s="192" t="s">
        <v>16</v>
      </c>
      <c r="B62" s="206" t="s">
        <v>17</v>
      </c>
      <c r="C62" s="206" t="s">
        <v>18</v>
      </c>
      <c r="D62" s="192" t="s">
        <v>110</v>
      </c>
      <c r="E62" s="193" t="s">
        <v>111</v>
      </c>
      <c r="F62" s="192" t="s">
        <v>168</v>
      </c>
      <c r="G62" s="193" t="s">
        <v>169</v>
      </c>
      <c r="H62" s="229"/>
      <c r="I62" s="229" t="s">
        <v>33</v>
      </c>
      <c r="J62" s="193" t="s">
        <v>176</v>
      </c>
      <c r="K62" s="231"/>
      <c r="L62" s="193"/>
      <c r="M62" s="231"/>
      <c r="N62" s="193"/>
      <c r="O62" s="303"/>
      <c r="P62" s="193"/>
      <c r="Q62" s="303"/>
      <c r="R62" s="193"/>
      <c r="S62" s="303"/>
      <c r="T62" s="303">
        <f t="shared" si="0"/>
        <v>0</v>
      </c>
      <c r="U62" s="193"/>
      <c r="V62" s="193"/>
      <c r="W62" s="193"/>
      <c r="X62" s="193"/>
      <c r="Y62" s="193"/>
      <c r="Z62" s="193"/>
    </row>
    <row r="63" spans="1:26" ht="140.1" customHeight="1">
      <c r="A63" s="192" t="s">
        <v>16</v>
      </c>
      <c r="B63" s="206" t="s">
        <v>17</v>
      </c>
      <c r="C63" s="206" t="s">
        <v>18</v>
      </c>
      <c r="D63" s="192" t="s">
        <v>110</v>
      </c>
      <c r="E63" s="193" t="s">
        <v>111</v>
      </c>
      <c r="F63" s="192" t="s">
        <v>168</v>
      </c>
      <c r="G63" s="193" t="s">
        <v>169</v>
      </c>
      <c r="H63" s="229"/>
      <c r="I63" s="229" t="s">
        <v>177</v>
      </c>
      <c r="J63" s="193" t="s">
        <v>136</v>
      </c>
      <c r="K63" s="231">
        <v>7500000</v>
      </c>
      <c r="L63" s="193" t="s">
        <v>136</v>
      </c>
      <c r="M63" s="231">
        <v>7500000</v>
      </c>
      <c r="N63" s="193" t="s">
        <v>136</v>
      </c>
      <c r="O63" s="303">
        <v>7500000</v>
      </c>
      <c r="P63" s="193" t="s">
        <v>136</v>
      </c>
      <c r="Q63" s="303">
        <v>7500000</v>
      </c>
      <c r="R63" s="193" t="s">
        <v>136</v>
      </c>
      <c r="S63" s="303">
        <v>7500000</v>
      </c>
      <c r="T63" s="303">
        <f t="shared" si="0"/>
        <v>37500000</v>
      </c>
      <c r="U63" s="193"/>
      <c r="V63" s="193"/>
      <c r="W63" s="193"/>
      <c r="X63" s="193"/>
      <c r="Y63" s="193"/>
      <c r="Z63" s="193"/>
    </row>
    <row r="64" spans="1:26" ht="140.1" customHeight="1">
      <c r="A64" s="192" t="s">
        <v>16</v>
      </c>
      <c r="B64" s="206" t="s">
        <v>17</v>
      </c>
      <c r="C64" s="206" t="s">
        <v>18</v>
      </c>
      <c r="D64" s="192" t="s">
        <v>110</v>
      </c>
      <c r="E64" s="193" t="s">
        <v>111</v>
      </c>
      <c r="F64" s="192" t="s">
        <v>168</v>
      </c>
      <c r="G64" s="193" t="s">
        <v>169</v>
      </c>
      <c r="H64" s="229"/>
      <c r="I64" s="229" t="s">
        <v>41</v>
      </c>
      <c r="J64" s="312" t="s">
        <v>178</v>
      </c>
      <c r="K64" s="231">
        <v>9000000</v>
      </c>
      <c r="L64" s="193"/>
      <c r="M64" s="231">
        <v>0</v>
      </c>
      <c r="N64" s="193"/>
      <c r="O64" s="303">
        <v>0</v>
      </c>
      <c r="P64" s="193"/>
      <c r="Q64" s="303">
        <v>0</v>
      </c>
      <c r="R64" s="193"/>
      <c r="S64" s="303">
        <v>0</v>
      </c>
      <c r="T64" s="303">
        <f t="shared" si="0"/>
        <v>9000000</v>
      </c>
      <c r="U64" s="193"/>
      <c r="V64" s="193"/>
      <c r="W64" s="193"/>
      <c r="X64" s="193"/>
      <c r="Y64" s="193"/>
      <c r="Z64" s="193"/>
    </row>
    <row r="65" spans="1:26" ht="140.1" customHeight="1">
      <c r="A65" s="192" t="s">
        <v>16</v>
      </c>
      <c r="B65" s="206" t="s">
        <v>17</v>
      </c>
      <c r="C65" s="206" t="s">
        <v>18</v>
      </c>
      <c r="D65" s="192" t="s">
        <v>110</v>
      </c>
      <c r="E65" s="193" t="s">
        <v>111</v>
      </c>
      <c r="F65" s="192" t="s">
        <v>168</v>
      </c>
      <c r="G65" s="193" t="s">
        <v>169</v>
      </c>
      <c r="H65" s="229"/>
      <c r="I65" s="229" t="s">
        <v>31</v>
      </c>
      <c r="J65" s="193" t="s">
        <v>179</v>
      </c>
      <c r="K65" s="231">
        <v>4185936</v>
      </c>
      <c r="L65" s="193" t="s">
        <v>180</v>
      </c>
      <c r="M65" s="231">
        <v>12855142</v>
      </c>
      <c r="N65" s="193" t="s">
        <v>180</v>
      </c>
      <c r="O65" s="304">
        <v>13784412</v>
      </c>
      <c r="P65" s="193" t="s">
        <v>180</v>
      </c>
      <c r="Q65" s="304">
        <v>15688532</v>
      </c>
      <c r="R65" s="193" t="s">
        <v>180</v>
      </c>
      <c r="S65" s="304">
        <v>21620703</v>
      </c>
      <c r="T65" s="303">
        <f t="shared" si="0"/>
        <v>68134725</v>
      </c>
      <c r="U65" s="193"/>
      <c r="V65" s="193"/>
      <c r="W65" s="193"/>
      <c r="X65" s="193"/>
      <c r="Y65" s="193"/>
      <c r="Z65" s="193"/>
    </row>
    <row r="66" spans="1:26" ht="140.1" customHeight="1">
      <c r="A66" s="192" t="s">
        <v>16</v>
      </c>
      <c r="B66" s="206" t="s">
        <v>17</v>
      </c>
      <c r="C66" s="206" t="s">
        <v>18</v>
      </c>
      <c r="D66" s="192" t="s">
        <v>110</v>
      </c>
      <c r="E66" s="193" t="s">
        <v>111</v>
      </c>
      <c r="F66" s="192" t="s">
        <v>181</v>
      </c>
      <c r="G66" s="193" t="s">
        <v>182</v>
      </c>
      <c r="H66" s="229" t="s">
        <v>127</v>
      </c>
      <c r="I66" s="229"/>
      <c r="J66" s="193"/>
      <c r="K66" s="231">
        <v>0</v>
      </c>
      <c r="L66" s="193" t="s">
        <v>183</v>
      </c>
      <c r="M66" s="231">
        <v>12238014</v>
      </c>
      <c r="N66" s="193"/>
      <c r="O66" s="303">
        <v>0</v>
      </c>
      <c r="P66" s="193"/>
      <c r="Q66" s="303">
        <v>0</v>
      </c>
      <c r="R66" s="193"/>
      <c r="S66" s="303"/>
      <c r="T66" s="303">
        <f t="shared" si="0"/>
        <v>12238014</v>
      </c>
      <c r="U66" s="193"/>
      <c r="V66" s="193"/>
      <c r="W66" s="193"/>
      <c r="X66" s="193"/>
      <c r="Y66" s="193"/>
      <c r="Z66" s="193"/>
    </row>
    <row r="67" spans="1:26" ht="140.1" customHeight="1">
      <c r="A67" s="192" t="s">
        <v>16</v>
      </c>
      <c r="B67" s="206" t="s">
        <v>17</v>
      </c>
      <c r="C67" s="206" t="s">
        <v>18</v>
      </c>
      <c r="D67" s="192" t="s">
        <v>110</v>
      </c>
      <c r="E67" s="193" t="s">
        <v>111</v>
      </c>
      <c r="F67" s="192" t="s">
        <v>181</v>
      </c>
      <c r="G67" s="193" t="s">
        <v>182</v>
      </c>
      <c r="H67" s="229" t="s">
        <v>31</v>
      </c>
      <c r="I67" s="229"/>
      <c r="J67" s="193" t="s">
        <v>184</v>
      </c>
      <c r="K67" s="231">
        <v>12969836</v>
      </c>
      <c r="L67" s="193" t="s">
        <v>185</v>
      </c>
      <c r="M67" s="231">
        <v>14450221</v>
      </c>
      <c r="N67" s="193" t="s">
        <v>185</v>
      </c>
      <c r="O67" s="303">
        <v>12081605</v>
      </c>
      <c r="P67" s="193" t="s">
        <v>185</v>
      </c>
      <c r="Q67" s="303">
        <v>12081605</v>
      </c>
      <c r="R67" s="193" t="s">
        <v>186</v>
      </c>
      <c r="S67" s="304">
        <v>36244815</v>
      </c>
      <c r="T67" s="303">
        <f t="shared" si="0"/>
        <v>87828082</v>
      </c>
      <c r="U67" s="193"/>
      <c r="V67" s="193"/>
      <c r="W67" s="193"/>
      <c r="X67" s="193"/>
      <c r="Y67" s="193"/>
      <c r="Z67" s="193"/>
    </row>
    <row r="68" spans="1:26" ht="140.1" customHeight="1">
      <c r="A68" s="192" t="s">
        <v>16</v>
      </c>
      <c r="B68" s="206" t="s">
        <v>17</v>
      </c>
      <c r="C68" s="206" t="s">
        <v>18</v>
      </c>
      <c r="D68" s="192" t="s">
        <v>110</v>
      </c>
      <c r="E68" s="193" t="s">
        <v>111</v>
      </c>
      <c r="F68" s="192" t="s">
        <v>181</v>
      </c>
      <c r="G68" s="193" t="s">
        <v>182</v>
      </c>
      <c r="H68" s="229"/>
      <c r="I68" s="229" t="s">
        <v>28</v>
      </c>
      <c r="J68" s="193" t="s">
        <v>95</v>
      </c>
      <c r="K68" s="231">
        <v>3056000</v>
      </c>
      <c r="L68" s="193" t="s">
        <v>96</v>
      </c>
      <c r="M68" s="231">
        <f>((K68*14/100)+K68)*2</f>
        <v>6967680</v>
      </c>
      <c r="N68" s="193" t="s">
        <v>96</v>
      </c>
      <c r="O68" s="303">
        <f>((K68*28/100)+K68)*2</f>
        <v>7823360</v>
      </c>
      <c r="P68" s="193" t="s">
        <v>96</v>
      </c>
      <c r="Q68" s="303">
        <f>((K68*42/100)+K68)*2</f>
        <v>8679040</v>
      </c>
      <c r="R68" s="193" t="s">
        <v>96</v>
      </c>
      <c r="S68" s="303">
        <f>((K68*56/100)+K68)*2</f>
        <v>9534720</v>
      </c>
      <c r="T68" s="303">
        <f t="shared" si="0"/>
        <v>36060800</v>
      </c>
      <c r="U68" s="193"/>
      <c r="V68" s="193"/>
      <c r="W68" s="193"/>
      <c r="X68" s="193"/>
      <c r="Y68" s="193"/>
      <c r="Z68" s="193"/>
    </row>
    <row r="69" spans="1:26" ht="140.1" customHeight="1">
      <c r="A69" s="192" t="s">
        <v>16</v>
      </c>
      <c r="B69" s="206" t="s">
        <v>17</v>
      </c>
      <c r="C69" s="206" t="s">
        <v>18</v>
      </c>
      <c r="D69" s="192" t="s">
        <v>110</v>
      </c>
      <c r="E69" s="193" t="s">
        <v>111</v>
      </c>
      <c r="F69" s="192" t="s">
        <v>181</v>
      </c>
      <c r="G69" s="193" t="s">
        <v>182</v>
      </c>
      <c r="H69" s="229"/>
      <c r="I69" s="229" t="s">
        <v>170</v>
      </c>
      <c r="J69" s="311" t="s">
        <v>187</v>
      </c>
      <c r="K69" s="231">
        <v>500000</v>
      </c>
      <c r="L69" s="311" t="s">
        <v>188</v>
      </c>
      <c r="M69" s="231">
        <v>3000000</v>
      </c>
      <c r="N69" s="311" t="s">
        <v>189</v>
      </c>
      <c r="O69" s="303">
        <v>3000000</v>
      </c>
      <c r="P69" s="311" t="s">
        <v>190</v>
      </c>
      <c r="Q69" s="303">
        <v>3000000</v>
      </c>
      <c r="R69" s="311" t="s">
        <v>191</v>
      </c>
      <c r="S69" s="303">
        <v>1000000</v>
      </c>
      <c r="T69" s="303">
        <f t="shared" si="0"/>
        <v>10500000</v>
      </c>
      <c r="U69" s="193"/>
      <c r="V69" s="193"/>
      <c r="W69" s="193"/>
      <c r="X69" s="193"/>
      <c r="Y69" s="193"/>
      <c r="Z69" s="193"/>
    </row>
    <row r="70" spans="1:26" ht="140.1" customHeight="1">
      <c r="A70" s="192" t="s">
        <v>16</v>
      </c>
      <c r="B70" s="206" t="s">
        <v>17</v>
      </c>
      <c r="C70" s="206" t="s">
        <v>18</v>
      </c>
      <c r="D70" s="192" t="s">
        <v>110</v>
      </c>
      <c r="E70" s="193" t="s">
        <v>111</v>
      </c>
      <c r="F70" s="192" t="s">
        <v>192</v>
      </c>
      <c r="G70" s="193" t="s">
        <v>193</v>
      </c>
      <c r="H70" s="229" t="s">
        <v>194</v>
      </c>
      <c r="I70" s="229"/>
      <c r="J70" s="193"/>
      <c r="K70" s="231">
        <v>0</v>
      </c>
      <c r="L70" s="193"/>
      <c r="M70" s="231">
        <v>0</v>
      </c>
      <c r="N70" s="193" t="s">
        <v>193</v>
      </c>
      <c r="O70" s="303">
        <v>25000000</v>
      </c>
      <c r="P70" s="193"/>
      <c r="Q70" s="303">
        <v>0</v>
      </c>
      <c r="R70" s="193"/>
      <c r="S70" s="303">
        <v>0</v>
      </c>
      <c r="T70" s="303">
        <f t="shared" si="0"/>
        <v>25000000</v>
      </c>
      <c r="U70" s="193"/>
      <c r="V70" s="193"/>
      <c r="W70" s="193"/>
      <c r="X70" s="193"/>
      <c r="Y70" s="193"/>
      <c r="Z70" s="193"/>
    </row>
    <row r="71" spans="1:26" ht="140.1" customHeight="1">
      <c r="A71" s="192" t="s">
        <v>16</v>
      </c>
      <c r="B71" s="206" t="s">
        <v>17</v>
      </c>
      <c r="C71" s="206" t="s">
        <v>18</v>
      </c>
      <c r="D71" s="192" t="s">
        <v>110</v>
      </c>
      <c r="E71" s="193" t="s">
        <v>111</v>
      </c>
      <c r="F71" s="192" t="s">
        <v>192</v>
      </c>
      <c r="G71" s="193" t="s">
        <v>193</v>
      </c>
      <c r="H71" s="229" t="s">
        <v>143</v>
      </c>
      <c r="I71" s="229"/>
      <c r="J71" s="206" t="s">
        <v>195</v>
      </c>
      <c r="K71" s="231">
        <v>10000000</v>
      </c>
      <c r="L71" s="193" t="s">
        <v>196</v>
      </c>
      <c r="M71" s="231">
        <v>10000000</v>
      </c>
      <c r="N71" s="193" t="s">
        <v>197</v>
      </c>
      <c r="O71" s="231">
        <v>8000000</v>
      </c>
      <c r="P71" s="193" t="s">
        <v>198</v>
      </c>
      <c r="Q71" s="231">
        <v>9000000</v>
      </c>
      <c r="R71" s="193" t="s">
        <v>199</v>
      </c>
      <c r="S71" s="231">
        <v>8000000</v>
      </c>
      <c r="T71" s="303">
        <f t="shared" si="0"/>
        <v>45000000</v>
      </c>
      <c r="U71" s="193"/>
      <c r="V71" s="193"/>
      <c r="W71" s="193"/>
      <c r="X71" s="193"/>
      <c r="Y71" s="193"/>
      <c r="Z71" s="193"/>
    </row>
    <row r="72" spans="1:26" ht="140.1" customHeight="1">
      <c r="A72" s="192" t="s">
        <v>16</v>
      </c>
      <c r="B72" s="206" t="s">
        <v>17</v>
      </c>
      <c r="C72" s="206" t="s">
        <v>200</v>
      </c>
      <c r="D72" s="192" t="s">
        <v>201</v>
      </c>
      <c r="E72" s="193" t="s">
        <v>202</v>
      </c>
      <c r="F72" s="192" t="s">
        <v>203</v>
      </c>
      <c r="G72" s="193" t="s">
        <v>204</v>
      </c>
      <c r="H72" s="229" t="s">
        <v>127</v>
      </c>
      <c r="I72" s="229"/>
      <c r="J72" s="206" t="s">
        <v>205</v>
      </c>
      <c r="K72" s="231">
        <v>16000000</v>
      </c>
      <c r="L72" s="193" t="s">
        <v>206</v>
      </c>
      <c r="M72" s="231"/>
      <c r="N72" s="193"/>
      <c r="O72" s="303"/>
      <c r="P72" s="193"/>
      <c r="Q72" s="303"/>
      <c r="R72" s="193"/>
      <c r="S72" s="303"/>
      <c r="T72" s="303">
        <f t="shared" si="0"/>
        <v>16000000</v>
      </c>
      <c r="U72" s="313"/>
      <c r="V72" s="193"/>
      <c r="W72" s="193"/>
      <c r="X72" s="193"/>
      <c r="Y72" s="193"/>
      <c r="Z72" s="193"/>
    </row>
    <row r="73" spans="1:26" ht="140.1" customHeight="1">
      <c r="A73" s="192" t="s">
        <v>16</v>
      </c>
      <c r="B73" s="206" t="s">
        <v>17</v>
      </c>
      <c r="C73" s="206" t="s">
        <v>200</v>
      </c>
      <c r="D73" s="192" t="s">
        <v>201</v>
      </c>
      <c r="E73" s="193" t="s">
        <v>202</v>
      </c>
      <c r="F73" s="192" t="s">
        <v>203</v>
      </c>
      <c r="G73" s="193" t="s">
        <v>204</v>
      </c>
      <c r="H73" s="229" t="s">
        <v>194</v>
      </c>
      <c r="I73" s="229"/>
      <c r="J73" s="193"/>
      <c r="K73" s="231">
        <v>0</v>
      </c>
      <c r="L73" s="193" t="s">
        <v>207</v>
      </c>
      <c r="M73" s="231">
        <v>100000000</v>
      </c>
      <c r="N73" s="193"/>
      <c r="O73" s="303">
        <v>0</v>
      </c>
      <c r="P73" s="193"/>
      <c r="Q73" s="303">
        <v>0</v>
      </c>
      <c r="R73" s="193"/>
      <c r="S73" s="303">
        <v>0</v>
      </c>
      <c r="T73" s="303">
        <f t="shared" si="0"/>
        <v>100000000</v>
      </c>
      <c r="U73" s="193"/>
      <c r="V73" s="193"/>
      <c r="W73" s="193"/>
      <c r="X73" s="193"/>
      <c r="Y73" s="193"/>
      <c r="Z73" s="193"/>
    </row>
    <row r="74" spans="1:26" ht="140.1" customHeight="1">
      <c r="A74" s="192" t="s">
        <v>16</v>
      </c>
      <c r="B74" s="206" t="s">
        <v>17</v>
      </c>
      <c r="C74" s="206" t="s">
        <v>200</v>
      </c>
      <c r="D74" s="192" t="s">
        <v>201</v>
      </c>
      <c r="E74" s="193" t="s">
        <v>202</v>
      </c>
      <c r="F74" s="192" t="s">
        <v>203</v>
      </c>
      <c r="G74" s="193" t="s">
        <v>204</v>
      </c>
      <c r="H74" s="229" t="s">
        <v>208</v>
      </c>
      <c r="I74" s="229"/>
      <c r="J74" s="193" t="s">
        <v>209</v>
      </c>
      <c r="K74" s="231">
        <v>3000000</v>
      </c>
      <c r="L74" s="193" t="s">
        <v>210</v>
      </c>
      <c r="M74" s="231">
        <f>2*K74*1.1</f>
        <v>6600000.0000000009</v>
      </c>
      <c r="N74" s="193" t="s">
        <v>210</v>
      </c>
      <c r="O74" s="303">
        <f>M74*1.1</f>
        <v>7260000.0000000019</v>
      </c>
      <c r="P74" s="193" t="s">
        <v>210</v>
      </c>
      <c r="Q74" s="303">
        <f>O74*1.1</f>
        <v>7986000.0000000028</v>
      </c>
      <c r="R74" s="193" t="s">
        <v>211</v>
      </c>
      <c r="S74" s="303">
        <f>Q74*1.15</f>
        <v>9183900.0000000019</v>
      </c>
      <c r="T74" s="303">
        <f t="shared" si="0"/>
        <v>34029900.000000007</v>
      </c>
      <c r="U74" s="193"/>
      <c r="V74" s="193"/>
      <c r="W74" s="193"/>
      <c r="X74" s="193"/>
      <c r="Y74" s="193"/>
      <c r="Z74" s="193"/>
    </row>
    <row r="75" spans="1:26" ht="140.1" customHeight="1">
      <c r="A75" s="192" t="s">
        <v>16</v>
      </c>
      <c r="B75" s="206" t="s">
        <v>17</v>
      </c>
      <c r="C75" s="206" t="s">
        <v>200</v>
      </c>
      <c r="D75" s="192" t="s">
        <v>201</v>
      </c>
      <c r="E75" s="193" t="s">
        <v>202</v>
      </c>
      <c r="F75" s="192" t="s">
        <v>203</v>
      </c>
      <c r="G75" s="193" t="s">
        <v>204</v>
      </c>
      <c r="H75" s="229" t="s">
        <v>31</v>
      </c>
      <c r="I75" s="229"/>
      <c r="J75" s="193" t="s">
        <v>212</v>
      </c>
      <c r="K75" s="231">
        <v>5011554</v>
      </c>
      <c r="L75" s="193" t="s">
        <v>213</v>
      </c>
      <c r="M75" s="231">
        <v>2567526</v>
      </c>
      <c r="N75" s="193" t="s">
        <v>214</v>
      </c>
      <c r="O75" s="303">
        <v>5967526</v>
      </c>
      <c r="P75" s="193" t="s">
        <v>215</v>
      </c>
      <c r="Q75" s="303">
        <v>5522232</v>
      </c>
      <c r="R75" s="193" t="s">
        <v>216</v>
      </c>
      <c r="S75" s="304">
        <v>8283348</v>
      </c>
      <c r="T75" s="303">
        <f t="shared" si="0"/>
        <v>27352186</v>
      </c>
      <c r="U75" s="193"/>
      <c r="V75" s="193"/>
      <c r="W75" s="193"/>
      <c r="X75" s="193"/>
      <c r="Y75" s="193"/>
      <c r="Z75" s="193"/>
    </row>
    <row r="76" spans="1:26" ht="140.1" customHeight="1">
      <c r="A76" s="192" t="s">
        <v>16</v>
      </c>
      <c r="B76" s="206" t="s">
        <v>17</v>
      </c>
      <c r="C76" s="206" t="s">
        <v>200</v>
      </c>
      <c r="D76" s="192" t="s">
        <v>201</v>
      </c>
      <c r="E76" s="193" t="s">
        <v>202</v>
      </c>
      <c r="F76" s="192" t="s">
        <v>203</v>
      </c>
      <c r="G76" s="193" t="s">
        <v>204</v>
      </c>
      <c r="H76" s="229"/>
      <c r="I76" s="229" t="s">
        <v>217</v>
      </c>
      <c r="J76" s="193" t="s">
        <v>218</v>
      </c>
      <c r="K76" s="231">
        <v>1500000</v>
      </c>
      <c r="L76" s="193" t="s">
        <v>218</v>
      </c>
      <c r="M76" s="231">
        <v>1500000</v>
      </c>
      <c r="N76" s="193" t="s">
        <v>218</v>
      </c>
      <c r="O76" s="303">
        <v>1500000</v>
      </c>
      <c r="P76" s="193" t="s">
        <v>218</v>
      </c>
      <c r="Q76" s="303">
        <v>1500000</v>
      </c>
      <c r="R76" s="193" t="s">
        <v>218</v>
      </c>
      <c r="S76" s="303">
        <v>1500000</v>
      </c>
      <c r="T76" s="303">
        <f t="shared" si="0"/>
        <v>7500000</v>
      </c>
      <c r="U76" s="193"/>
      <c r="V76" s="193"/>
      <c r="W76" s="193"/>
      <c r="X76" s="193"/>
      <c r="Y76" s="193"/>
      <c r="Z76" s="193"/>
    </row>
    <row r="77" spans="1:26" ht="140.1" customHeight="1">
      <c r="A77" s="192" t="s">
        <v>16</v>
      </c>
      <c r="B77" s="206" t="s">
        <v>17</v>
      </c>
      <c r="C77" s="206" t="s">
        <v>200</v>
      </c>
      <c r="D77" s="192" t="s">
        <v>201</v>
      </c>
      <c r="E77" s="193" t="s">
        <v>202</v>
      </c>
      <c r="F77" s="192" t="s">
        <v>203</v>
      </c>
      <c r="G77" s="193" t="s">
        <v>204</v>
      </c>
      <c r="H77" s="229"/>
      <c r="I77" s="229" t="s">
        <v>84</v>
      </c>
      <c r="J77" s="193" t="s">
        <v>219</v>
      </c>
      <c r="K77" s="231">
        <v>30000000</v>
      </c>
      <c r="L77" s="193" t="s">
        <v>220</v>
      </c>
      <c r="M77" s="231">
        <v>210000000</v>
      </c>
      <c r="N77" s="193" t="s">
        <v>221</v>
      </c>
      <c r="O77" s="303">
        <v>200000000</v>
      </c>
      <c r="P77" s="193" t="s">
        <v>219</v>
      </c>
      <c r="Q77" s="303">
        <v>30000000</v>
      </c>
      <c r="R77" s="193" t="s">
        <v>222</v>
      </c>
      <c r="S77" s="303">
        <v>200000000</v>
      </c>
      <c r="T77" s="303">
        <f t="shared" si="0"/>
        <v>670000000</v>
      </c>
      <c r="U77" s="193"/>
      <c r="V77" s="193"/>
      <c r="W77" s="193"/>
      <c r="X77" s="193"/>
      <c r="Y77" s="193"/>
      <c r="Z77" s="193"/>
    </row>
    <row r="78" spans="1:26" ht="140.1" customHeight="1">
      <c r="A78" s="192" t="s">
        <v>16</v>
      </c>
      <c r="B78" s="206" t="s">
        <v>17</v>
      </c>
      <c r="C78" s="206" t="s">
        <v>200</v>
      </c>
      <c r="D78" s="192" t="s">
        <v>201</v>
      </c>
      <c r="E78" s="193" t="s">
        <v>202</v>
      </c>
      <c r="F78" s="192" t="s">
        <v>203</v>
      </c>
      <c r="G78" s="193" t="s">
        <v>204</v>
      </c>
      <c r="H78" s="229"/>
      <c r="I78" s="229" t="s">
        <v>86</v>
      </c>
      <c r="J78" s="193" t="s">
        <v>223</v>
      </c>
      <c r="K78" s="231">
        <v>2000000</v>
      </c>
      <c r="L78" s="193" t="s">
        <v>224</v>
      </c>
      <c r="M78" s="231">
        <v>3000000</v>
      </c>
      <c r="N78" s="193" t="s">
        <v>224</v>
      </c>
      <c r="O78" s="231">
        <v>6000000</v>
      </c>
      <c r="P78" s="193" t="s">
        <v>224</v>
      </c>
      <c r="Q78" s="231">
        <v>8000000</v>
      </c>
      <c r="R78" s="193" t="s">
        <v>224</v>
      </c>
      <c r="S78" s="231">
        <v>9000000</v>
      </c>
      <c r="T78" s="303">
        <f t="shared" si="0"/>
        <v>28000000</v>
      </c>
      <c r="U78" s="193"/>
      <c r="V78" s="193"/>
      <c r="W78" s="193"/>
      <c r="X78" s="193"/>
      <c r="Y78" s="193"/>
      <c r="Z78" s="193"/>
    </row>
    <row r="79" spans="1:26" ht="140.1" customHeight="1">
      <c r="A79" s="192" t="s">
        <v>16</v>
      </c>
      <c r="B79" s="206" t="s">
        <v>17</v>
      </c>
      <c r="C79" s="206" t="s">
        <v>200</v>
      </c>
      <c r="D79" s="192" t="s">
        <v>201</v>
      </c>
      <c r="E79" s="193" t="s">
        <v>202</v>
      </c>
      <c r="F79" s="192" t="s">
        <v>203</v>
      </c>
      <c r="G79" s="193" t="s">
        <v>204</v>
      </c>
      <c r="H79" s="229"/>
      <c r="I79" s="229" t="s">
        <v>92</v>
      </c>
      <c r="J79" s="311" t="s">
        <v>225</v>
      </c>
      <c r="K79" s="231">
        <v>2000000</v>
      </c>
      <c r="L79" s="311" t="s">
        <v>226</v>
      </c>
      <c r="M79" s="231">
        <v>2000000</v>
      </c>
      <c r="N79" s="311" t="s">
        <v>226</v>
      </c>
      <c r="O79" s="303">
        <v>2000000</v>
      </c>
      <c r="P79" s="311" t="s">
        <v>226</v>
      </c>
      <c r="Q79" s="303">
        <v>2000000</v>
      </c>
      <c r="R79" s="311" t="s">
        <v>226</v>
      </c>
      <c r="S79" s="303">
        <v>2000000</v>
      </c>
      <c r="T79" s="303">
        <f t="shared" si="0"/>
        <v>10000000</v>
      </c>
      <c r="U79" s="193"/>
      <c r="V79" s="193"/>
      <c r="W79" s="193"/>
      <c r="X79" s="193"/>
      <c r="Y79" s="193"/>
      <c r="Z79" s="193"/>
    </row>
    <row r="80" spans="1:26" ht="140.1" customHeight="1">
      <c r="A80" s="192" t="s">
        <v>16</v>
      </c>
      <c r="B80" s="206" t="s">
        <v>17</v>
      </c>
      <c r="C80" s="206" t="s">
        <v>200</v>
      </c>
      <c r="D80" s="192" t="s">
        <v>201</v>
      </c>
      <c r="E80" s="193" t="s">
        <v>202</v>
      </c>
      <c r="F80" s="192" t="s">
        <v>203</v>
      </c>
      <c r="G80" s="193" t="s">
        <v>204</v>
      </c>
      <c r="H80" s="229"/>
      <c r="I80" s="229" t="s">
        <v>143</v>
      </c>
      <c r="J80" s="193" t="s">
        <v>227</v>
      </c>
      <c r="K80" s="231">
        <v>50000000</v>
      </c>
      <c r="L80" s="193" t="s">
        <v>228</v>
      </c>
      <c r="M80" s="231">
        <v>60000000</v>
      </c>
      <c r="N80" s="193" t="s">
        <v>229</v>
      </c>
      <c r="O80" s="231">
        <v>30000000</v>
      </c>
      <c r="P80" s="193" t="s">
        <v>230</v>
      </c>
      <c r="Q80" s="231">
        <v>30000000</v>
      </c>
      <c r="R80" s="193" t="s">
        <v>231</v>
      </c>
      <c r="S80" s="231">
        <v>20000000</v>
      </c>
      <c r="T80" s="303">
        <f t="shared" si="0"/>
        <v>190000000</v>
      </c>
      <c r="U80" s="193"/>
      <c r="V80" s="193"/>
      <c r="W80" s="193"/>
      <c r="X80" s="193"/>
      <c r="Y80" s="193"/>
      <c r="Z80" s="193"/>
    </row>
    <row r="81" spans="1:26" ht="140.1" customHeight="1">
      <c r="A81" s="192" t="s">
        <v>16</v>
      </c>
      <c r="B81" s="206" t="s">
        <v>17</v>
      </c>
      <c r="C81" s="206" t="s">
        <v>200</v>
      </c>
      <c r="D81" s="192" t="s">
        <v>201</v>
      </c>
      <c r="E81" s="193" t="s">
        <v>202</v>
      </c>
      <c r="F81" s="192" t="s">
        <v>203</v>
      </c>
      <c r="G81" s="193" t="s">
        <v>204</v>
      </c>
      <c r="H81" s="229"/>
      <c r="I81" s="229" t="s">
        <v>38</v>
      </c>
      <c r="J81" s="193" t="s">
        <v>95</v>
      </c>
      <c r="K81" s="231">
        <v>2244000</v>
      </c>
      <c r="L81" s="193" t="s">
        <v>96</v>
      </c>
      <c r="M81" s="231">
        <f>((K81*14/100)+K81)*2</f>
        <v>5116320</v>
      </c>
      <c r="N81" s="193" t="s">
        <v>96</v>
      </c>
      <c r="O81" s="303">
        <f>((K81*28/100)+K81)*2</f>
        <v>5744640</v>
      </c>
      <c r="P81" s="193" t="s">
        <v>96</v>
      </c>
      <c r="Q81" s="303">
        <f>((K81*42/100)+K81)*2</f>
        <v>6372960</v>
      </c>
      <c r="R81" s="193" t="s">
        <v>96</v>
      </c>
      <c r="S81" s="303">
        <f>((M81*42/100)+M81)*2</f>
        <v>14530348.800000001</v>
      </c>
      <c r="T81" s="303">
        <f t="shared" si="0"/>
        <v>34008268.799999997</v>
      </c>
      <c r="U81" s="193"/>
      <c r="V81" s="193"/>
      <c r="W81" s="193"/>
      <c r="X81" s="193"/>
      <c r="Y81" s="193"/>
      <c r="Z81" s="193"/>
    </row>
    <row r="82" spans="1:26" ht="140.1" customHeight="1">
      <c r="A82" s="192" t="s">
        <v>16</v>
      </c>
      <c r="B82" s="206" t="s">
        <v>17</v>
      </c>
      <c r="C82" s="206" t="s">
        <v>200</v>
      </c>
      <c r="D82" s="192" t="s">
        <v>201</v>
      </c>
      <c r="E82" s="193" t="s">
        <v>202</v>
      </c>
      <c r="F82" s="192" t="s">
        <v>203</v>
      </c>
      <c r="G82" s="193" t="s">
        <v>204</v>
      </c>
      <c r="H82" s="229"/>
      <c r="I82" s="229" t="s">
        <v>170</v>
      </c>
      <c r="J82" s="311" t="s">
        <v>232</v>
      </c>
      <c r="K82" s="231">
        <v>1200000</v>
      </c>
      <c r="L82" s="311" t="s">
        <v>233</v>
      </c>
      <c r="M82" s="231">
        <v>1200000</v>
      </c>
      <c r="N82" s="311" t="s">
        <v>234</v>
      </c>
      <c r="O82" s="303">
        <v>1200000</v>
      </c>
      <c r="P82" s="311" t="s">
        <v>235</v>
      </c>
      <c r="Q82" s="303">
        <v>1200000</v>
      </c>
      <c r="R82" s="311" t="s">
        <v>236</v>
      </c>
      <c r="S82" s="303">
        <v>1000000</v>
      </c>
      <c r="T82" s="303">
        <f t="shared" si="0"/>
        <v>5800000</v>
      </c>
      <c r="U82" s="193"/>
      <c r="V82" s="193"/>
      <c r="W82" s="193"/>
      <c r="X82" s="193"/>
      <c r="Y82" s="193"/>
      <c r="Z82" s="193"/>
    </row>
    <row r="83" spans="1:26" ht="140.1" customHeight="1">
      <c r="A83" s="192" t="s">
        <v>16</v>
      </c>
      <c r="B83" s="206" t="s">
        <v>17</v>
      </c>
      <c r="C83" s="206" t="s">
        <v>200</v>
      </c>
      <c r="D83" s="192" t="s">
        <v>201</v>
      </c>
      <c r="E83" s="193" t="s">
        <v>202</v>
      </c>
      <c r="F83" s="192" t="s">
        <v>203</v>
      </c>
      <c r="G83" s="193" t="s">
        <v>204</v>
      </c>
      <c r="H83" s="229"/>
      <c r="I83" s="229" t="s">
        <v>237</v>
      </c>
      <c r="J83" s="193" t="s">
        <v>238</v>
      </c>
      <c r="K83" s="231">
        <v>4000000</v>
      </c>
      <c r="L83" s="193" t="s">
        <v>238</v>
      </c>
      <c r="M83" s="231">
        <v>4600000</v>
      </c>
      <c r="N83" s="193" t="s">
        <v>238</v>
      </c>
      <c r="O83" s="231">
        <v>5300000</v>
      </c>
      <c r="P83" s="193"/>
      <c r="Q83" s="231">
        <v>0</v>
      </c>
      <c r="R83" s="192"/>
      <c r="S83" s="231">
        <v>0</v>
      </c>
      <c r="T83" s="303">
        <f t="shared" si="0"/>
        <v>13900000</v>
      </c>
      <c r="U83" s="193"/>
      <c r="V83" s="193"/>
      <c r="W83" s="193"/>
      <c r="X83" s="193"/>
      <c r="Y83" s="193"/>
      <c r="Z83" s="193"/>
    </row>
    <row r="84" spans="1:26" ht="140.1" customHeight="1">
      <c r="A84" s="192" t="s">
        <v>16</v>
      </c>
      <c r="B84" s="206" t="s">
        <v>17</v>
      </c>
      <c r="C84" s="206" t="s">
        <v>200</v>
      </c>
      <c r="D84" s="192" t="s">
        <v>201</v>
      </c>
      <c r="E84" s="193" t="s">
        <v>202</v>
      </c>
      <c r="F84" s="192" t="s">
        <v>203</v>
      </c>
      <c r="G84" s="193" t="s">
        <v>204</v>
      </c>
      <c r="H84" s="229"/>
      <c r="I84" s="229" t="s">
        <v>239</v>
      </c>
      <c r="J84" s="193" t="s">
        <v>240</v>
      </c>
      <c r="K84" s="231">
        <v>20000000</v>
      </c>
      <c r="L84" s="193" t="s">
        <v>241</v>
      </c>
      <c r="M84" s="231">
        <v>20000000</v>
      </c>
      <c r="N84" s="193" t="s">
        <v>241</v>
      </c>
      <c r="O84" s="303">
        <v>20000000</v>
      </c>
      <c r="P84" s="193" t="s">
        <v>241</v>
      </c>
      <c r="Q84" s="303">
        <v>20000000</v>
      </c>
      <c r="R84" s="193"/>
      <c r="S84" s="303"/>
      <c r="T84" s="303">
        <f t="shared" si="0"/>
        <v>80000000</v>
      </c>
      <c r="U84" s="193"/>
      <c r="V84" s="193"/>
      <c r="W84" s="193"/>
      <c r="X84" s="193"/>
      <c r="Y84" s="193"/>
      <c r="Z84" s="193"/>
    </row>
    <row r="85" spans="1:26" ht="140.1" customHeight="1">
      <c r="A85" s="192" t="s">
        <v>16</v>
      </c>
      <c r="B85" s="206" t="s">
        <v>17</v>
      </c>
      <c r="C85" s="206" t="s">
        <v>200</v>
      </c>
      <c r="D85" s="192" t="s">
        <v>201</v>
      </c>
      <c r="E85" s="193" t="s">
        <v>202</v>
      </c>
      <c r="F85" s="192" t="s">
        <v>242</v>
      </c>
      <c r="G85" s="193" t="s">
        <v>243</v>
      </c>
      <c r="H85" s="229" t="s">
        <v>244</v>
      </c>
      <c r="I85" s="229"/>
      <c r="J85" s="193" t="s">
        <v>245</v>
      </c>
      <c r="K85" s="314">
        <v>377639220</v>
      </c>
      <c r="L85" s="193" t="s">
        <v>246</v>
      </c>
      <c r="M85" s="231">
        <v>0</v>
      </c>
      <c r="N85" s="193"/>
      <c r="O85" s="303">
        <v>0</v>
      </c>
      <c r="P85" s="193"/>
      <c r="Q85" s="303">
        <v>0</v>
      </c>
      <c r="R85" s="193"/>
      <c r="S85" s="303">
        <v>0</v>
      </c>
      <c r="T85" s="303">
        <f t="shared" si="0"/>
        <v>377639220</v>
      </c>
      <c r="U85" s="313" t="s">
        <v>247</v>
      </c>
      <c r="V85" s="193"/>
      <c r="W85" s="193"/>
      <c r="X85" s="193"/>
      <c r="Y85" s="193"/>
      <c r="Z85" s="193"/>
    </row>
    <row r="86" spans="1:26" ht="140.1" customHeight="1">
      <c r="A86" s="192" t="s">
        <v>16</v>
      </c>
      <c r="B86" s="206" t="s">
        <v>17</v>
      </c>
      <c r="C86" s="206" t="s">
        <v>200</v>
      </c>
      <c r="D86" s="192" t="s">
        <v>201</v>
      </c>
      <c r="E86" s="193" t="s">
        <v>202</v>
      </c>
      <c r="F86" s="192" t="s">
        <v>242</v>
      </c>
      <c r="G86" s="193" t="s">
        <v>243</v>
      </c>
      <c r="H86" s="229" t="s">
        <v>194</v>
      </c>
      <c r="I86" s="229"/>
      <c r="J86" s="193"/>
      <c r="K86" s="231">
        <v>0</v>
      </c>
      <c r="L86" s="193" t="s">
        <v>248</v>
      </c>
      <c r="M86" s="231">
        <v>50000000</v>
      </c>
      <c r="N86" s="193"/>
      <c r="O86" s="303">
        <v>0</v>
      </c>
      <c r="P86" s="193"/>
      <c r="Q86" s="303">
        <v>0</v>
      </c>
      <c r="R86" s="193"/>
      <c r="S86" s="303">
        <v>0</v>
      </c>
      <c r="T86" s="303">
        <f t="shared" si="0"/>
        <v>50000000</v>
      </c>
      <c r="U86" s="193"/>
      <c r="V86" s="193"/>
      <c r="W86" s="193"/>
      <c r="X86" s="193"/>
      <c r="Y86" s="193"/>
      <c r="Z86" s="193"/>
    </row>
    <row r="87" spans="1:26" ht="140.1" customHeight="1">
      <c r="A87" s="192" t="s">
        <v>16</v>
      </c>
      <c r="B87" s="206" t="s">
        <v>17</v>
      </c>
      <c r="C87" s="206" t="s">
        <v>200</v>
      </c>
      <c r="D87" s="192" t="s">
        <v>201</v>
      </c>
      <c r="E87" s="193" t="s">
        <v>202</v>
      </c>
      <c r="F87" s="192" t="s">
        <v>242</v>
      </c>
      <c r="G87" s="193" t="s">
        <v>243</v>
      </c>
      <c r="H87" s="229" t="s">
        <v>249</v>
      </c>
      <c r="I87" s="229"/>
      <c r="J87" s="193"/>
      <c r="K87" s="231"/>
      <c r="L87" s="193" t="s">
        <v>250</v>
      </c>
      <c r="M87" s="231">
        <v>0</v>
      </c>
      <c r="N87" s="193"/>
      <c r="O87" s="303">
        <v>0</v>
      </c>
      <c r="P87" s="193"/>
      <c r="Q87" s="303">
        <v>0</v>
      </c>
      <c r="R87" s="193"/>
      <c r="S87" s="303">
        <v>0</v>
      </c>
      <c r="T87" s="303">
        <f t="shared" si="0"/>
        <v>0</v>
      </c>
      <c r="U87" s="193" t="s">
        <v>251</v>
      </c>
      <c r="V87" s="193"/>
      <c r="W87" s="193"/>
      <c r="X87" s="193"/>
      <c r="Y87" s="193"/>
      <c r="Z87" s="193"/>
    </row>
    <row r="88" spans="1:26" ht="140.1" customHeight="1">
      <c r="A88" s="192" t="s">
        <v>16</v>
      </c>
      <c r="B88" s="206" t="s">
        <v>17</v>
      </c>
      <c r="C88" s="206" t="s">
        <v>200</v>
      </c>
      <c r="D88" s="192" t="s">
        <v>201</v>
      </c>
      <c r="E88" s="193" t="s">
        <v>202</v>
      </c>
      <c r="F88" s="192" t="s">
        <v>242</v>
      </c>
      <c r="G88" s="193" t="s">
        <v>243</v>
      </c>
      <c r="H88" s="229" t="s">
        <v>31</v>
      </c>
      <c r="I88" s="229"/>
      <c r="J88" s="193" t="s">
        <v>252</v>
      </c>
      <c r="K88" s="231">
        <v>4407544</v>
      </c>
      <c r="L88" s="193" t="s">
        <v>252</v>
      </c>
      <c r="M88" s="231">
        <v>10932290</v>
      </c>
      <c r="N88" s="193" t="s">
        <v>252</v>
      </c>
      <c r="O88" s="303">
        <v>9248526</v>
      </c>
      <c r="P88" s="193" t="s">
        <v>252</v>
      </c>
      <c r="Q88" s="303">
        <v>9046480</v>
      </c>
      <c r="R88" s="193" t="s">
        <v>253</v>
      </c>
      <c r="S88" s="304">
        <v>13956255</v>
      </c>
      <c r="T88" s="303">
        <f t="shared" si="0"/>
        <v>47591095</v>
      </c>
      <c r="U88" s="193"/>
      <c r="V88" s="193"/>
      <c r="W88" s="193"/>
      <c r="X88" s="193"/>
      <c r="Y88" s="193"/>
      <c r="Z88" s="193"/>
    </row>
    <row r="89" spans="1:26" ht="140.1" customHeight="1">
      <c r="A89" s="192" t="s">
        <v>16</v>
      </c>
      <c r="B89" s="206" t="s">
        <v>17</v>
      </c>
      <c r="C89" s="206" t="s">
        <v>200</v>
      </c>
      <c r="D89" s="192" t="s">
        <v>201</v>
      </c>
      <c r="E89" s="193" t="s">
        <v>202</v>
      </c>
      <c r="F89" s="192" t="s">
        <v>242</v>
      </c>
      <c r="G89" s="193" t="s">
        <v>243</v>
      </c>
      <c r="H89" s="229"/>
      <c r="I89" s="229" t="s">
        <v>239</v>
      </c>
      <c r="J89" s="193" t="s">
        <v>254</v>
      </c>
      <c r="K89" s="231">
        <v>10000000</v>
      </c>
      <c r="L89" s="193" t="s">
        <v>255</v>
      </c>
      <c r="M89" s="231">
        <v>200000000</v>
      </c>
      <c r="N89" s="193" t="s">
        <v>256</v>
      </c>
      <c r="O89" s="303">
        <v>20000000</v>
      </c>
      <c r="P89" s="193"/>
      <c r="Q89" s="303">
        <v>0</v>
      </c>
      <c r="R89" s="193"/>
      <c r="S89" s="303">
        <v>0</v>
      </c>
      <c r="T89" s="303">
        <f t="shared" si="0"/>
        <v>230000000</v>
      </c>
      <c r="U89" s="193"/>
      <c r="V89" s="193"/>
      <c r="W89" s="193"/>
      <c r="X89" s="193"/>
      <c r="Y89" s="193"/>
      <c r="Z89" s="193"/>
    </row>
    <row r="90" spans="1:26" ht="140.1" customHeight="1">
      <c r="A90" s="192" t="s">
        <v>16</v>
      </c>
      <c r="B90" s="206" t="s">
        <v>17</v>
      </c>
      <c r="C90" s="206" t="s">
        <v>200</v>
      </c>
      <c r="D90" s="192" t="s">
        <v>201</v>
      </c>
      <c r="E90" s="193" t="s">
        <v>202</v>
      </c>
      <c r="F90" s="192" t="s">
        <v>242</v>
      </c>
      <c r="G90" s="193" t="s">
        <v>243</v>
      </c>
      <c r="H90" s="229"/>
      <c r="I90" s="229" t="s">
        <v>38</v>
      </c>
      <c r="J90" s="193" t="s">
        <v>95</v>
      </c>
      <c r="K90" s="231">
        <v>2244000</v>
      </c>
      <c r="L90" s="193" t="s">
        <v>96</v>
      </c>
      <c r="M90" s="231">
        <f>((K90*14/100)+K90)*2</f>
        <v>5116320</v>
      </c>
      <c r="N90" s="193" t="s">
        <v>96</v>
      </c>
      <c r="O90" s="303">
        <f>((K90*28/100)+K90)*2</f>
        <v>5744640</v>
      </c>
      <c r="P90" s="193" t="s">
        <v>96</v>
      </c>
      <c r="Q90" s="303">
        <f>((K90*42/100)+K90)*2</f>
        <v>6372960</v>
      </c>
      <c r="R90" s="193" t="s">
        <v>96</v>
      </c>
      <c r="S90" s="303">
        <f>((M90*42/100)+M90)*2</f>
        <v>14530348.800000001</v>
      </c>
      <c r="T90" s="303">
        <f t="shared" si="0"/>
        <v>34008268.799999997</v>
      </c>
      <c r="U90" s="193"/>
      <c r="V90" s="193"/>
      <c r="W90" s="193"/>
      <c r="X90" s="193"/>
      <c r="Y90" s="193"/>
      <c r="Z90" s="193"/>
    </row>
    <row r="91" spans="1:26" ht="140.1" customHeight="1">
      <c r="A91" s="192" t="s">
        <v>16</v>
      </c>
      <c r="B91" s="206" t="s">
        <v>17</v>
      </c>
      <c r="C91" s="206" t="s">
        <v>200</v>
      </c>
      <c r="D91" s="192" t="s">
        <v>201</v>
      </c>
      <c r="E91" s="193" t="s">
        <v>202</v>
      </c>
      <c r="F91" s="192" t="s">
        <v>242</v>
      </c>
      <c r="G91" s="193" t="s">
        <v>243</v>
      </c>
      <c r="H91" s="229"/>
      <c r="I91" s="229" t="s">
        <v>81</v>
      </c>
      <c r="J91" s="193" t="s">
        <v>257</v>
      </c>
      <c r="K91" s="231">
        <v>15000000</v>
      </c>
      <c r="L91" s="193" t="s">
        <v>257</v>
      </c>
      <c r="M91" s="231">
        <v>15000000</v>
      </c>
      <c r="N91" s="193" t="s">
        <v>257</v>
      </c>
      <c r="O91" s="303">
        <v>15000000</v>
      </c>
      <c r="P91" s="193" t="s">
        <v>257</v>
      </c>
      <c r="Q91" s="303">
        <v>15000000</v>
      </c>
      <c r="R91" s="193" t="s">
        <v>257</v>
      </c>
      <c r="S91" s="303">
        <v>15000000</v>
      </c>
      <c r="T91" s="303">
        <f t="shared" si="0"/>
        <v>75000000</v>
      </c>
      <c r="U91" s="193"/>
      <c r="V91" s="193"/>
      <c r="W91" s="193"/>
      <c r="X91" s="193"/>
      <c r="Y91" s="193"/>
      <c r="Z91" s="193"/>
    </row>
    <row r="92" spans="1:26" ht="140.1" customHeight="1">
      <c r="A92" s="192" t="s">
        <v>16</v>
      </c>
      <c r="B92" s="206" t="s">
        <v>17</v>
      </c>
      <c r="C92" s="206" t="s">
        <v>200</v>
      </c>
      <c r="D92" s="192" t="s">
        <v>201</v>
      </c>
      <c r="E92" s="193" t="s">
        <v>202</v>
      </c>
      <c r="F92" s="192" t="s">
        <v>258</v>
      </c>
      <c r="G92" s="193" t="s">
        <v>259</v>
      </c>
      <c r="H92" s="229" t="s">
        <v>244</v>
      </c>
      <c r="I92" s="229"/>
      <c r="J92" s="315" t="s">
        <v>260</v>
      </c>
      <c r="K92" s="316">
        <v>200000000</v>
      </c>
      <c r="L92" s="317" t="s">
        <v>261</v>
      </c>
      <c r="M92" s="231">
        <v>0</v>
      </c>
      <c r="N92" s="193"/>
      <c r="O92" s="303">
        <v>0</v>
      </c>
      <c r="P92" s="193"/>
      <c r="Q92" s="303">
        <v>0</v>
      </c>
      <c r="R92" s="193"/>
      <c r="S92" s="303">
        <v>0</v>
      </c>
      <c r="T92" s="303">
        <f t="shared" si="0"/>
        <v>200000000</v>
      </c>
      <c r="U92" s="313" t="s">
        <v>247</v>
      </c>
      <c r="V92" s="193"/>
      <c r="W92" s="193"/>
      <c r="X92" s="193"/>
      <c r="Y92" s="193"/>
      <c r="Z92" s="193"/>
    </row>
    <row r="93" spans="1:26" ht="140.1" customHeight="1">
      <c r="A93" s="192" t="s">
        <v>16</v>
      </c>
      <c r="B93" s="206" t="s">
        <v>17</v>
      </c>
      <c r="C93" s="206" t="s">
        <v>200</v>
      </c>
      <c r="D93" s="192" t="s">
        <v>201</v>
      </c>
      <c r="E93" s="193" t="s">
        <v>202</v>
      </c>
      <c r="F93" s="192" t="s">
        <v>258</v>
      </c>
      <c r="G93" s="193" t="s">
        <v>259</v>
      </c>
      <c r="H93" s="229" t="s">
        <v>194</v>
      </c>
      <c r="I93" s="229"/>
      <c r="J93" s="193"/>
      <c r="K93" s="231">
        <v>0</v>
      </c>
      <c r="L93" s="193" t="s">
        <v>262</v>
      </c>
      <c r="M93" s="231">
        <v>50000000</v>
      </c>
      <c r="N93" s="193"/>
      <c r="O93" s="303">
        <v>0</v>
      </c>
      <c r="P93" s="193"/>
      <c r="Q93" s="303">
        <v>0</v>
      </c>
      <c r="R93" s="193"/>
      <c r="S93" s="303">
        <v>0</v>
      </c>
      <c r="T93" s="303">
        <f t="shared" si="0"/>
        <v>50000000</v>
      </c>
      <c r="U93" s="193"/>
      <c r="V93" s="193"/>
      <c r="W93" s="193"/>
      <c r="X93" s="193"/>
      <c r="Y93" s="193"/>
      <c r="Z93" s="193"/>
    </row>
    <row r="94" spans="1:26" ht="140.1" customHeight="1">
      <c r="A94" s="192" t="s">
        <v>16</v>
      </c>
      <c r="B94" s="206" t="s">
        <v>17</v>
      </c>
      <c r="C94" s="206" t="s">
        <v>200</v>
      </c>
      <c r="D94" s="192" t="s">
        <v>201</v>
      </c>
      <c r="E94" s="193" t="s">
        <v>202</v>
      </c>
      <c r="F94" s="192" t="s">
        <v>258</v>
      </c>
      <c r="G94" s="193" t="s">
        <v>259</v>
      </c>
      <c r="H94" s="229" t="s">
        <v>249</v>
      </c>
      <c r="I94" s="229"/>
      <c r="J94" s="193"/>
      <c r="K94" s="231">
        <v>0</v>
      </c>
      <c r="L94" s="193"/>
      <c r="M94" s="231">
        <v>0</v>
      </c>
      <c r="N94" s="193" t="s">
        <v>263</v>
      </c>
      <c r="O94" s="303">
        <v>0</v>
      </c>
      <c r="P94" s="193"/>
      <c r="Q94" s="303">
        <v>0</v>
      </c>
      <c r="R94" s="193"/>
      <c r="S94" s="303">
        <v>0</v>
      </c>
      <c r="T94" s="303">
        <f t="shared" si="0"/>
        <v>0</v>
      </c>
      <c r="U94" s="193" t="s">
        <v>251</v>
      </c>
      <c r="V94" s="193"/>
      <c r="W94" s="193"/>
      <c r="X94" s="193"/>
      <c r="Y94" s="193"/>
      <c r="Z94" s="193"/>
    </row>
    <row r="95" spans="1:26" ht="140.1" customHeight="1">
      <c r="A95" s="192" t="s">
        <v>16</v>
      </c>
      <c r="B95" s="206" t="s">
        <v>17</v>
      </c>
      <c r="C95" s="206" t="s">
        <v>200</v>
      </c>
      <c r="D95" s="192" t="s">
        <v>201</v>
      </c>
      <c r="E95" s="193" t="s">
        <v>202</v>
      </c>
      <c r="F95" s="192" t="s">
        <v>258</v>
      </c>
      <c r="G95" s="193" t="s">
        <v>259</v>
      </c>
      <c r="H95" s="229" t="s">
        <v>31</v>
      </c>
      <c r="I95" s="229"/>
      <c r="J95" s="193" t="s">
        <v>264</v>
      </c>
      <c r="K95" s="231">
        <v>3215297</v>
      </c>
      <c r="L95" s="193" t="s">
        <v>264</v>
      </c>
      <c r="M95" s="231">
        <v>8822859</v>
      </c>
      <c r="N95" s="193" t="s">
        <v>264</v>
      </c>
      <c r="O95" s="303">
        <v>6593752</v>
      </c>
      <c r="P95" s="193" t="s">
        <v>264</v>
      </c>
      <c r="Q95" s="303">
        <v>6935587</v>
      </c>
      <c r="R95" s="193" t="s">
        <v>264</v>
      </c>
      <c r="S95" s="304">
        <v>10041706</v>
      </c>
      <c r="T95" s="303">
        <f t="shared" si="0"/>
        <v>35609201</v>
      </c>
      <c r="U95" s="193"/>
      <c r="V95" s="193"/>
      <c r="W95" s="193"/>
      <c r="X95" s="193"/>
      <c r="Y95" s="193"/>
      <c r="Z95" s="193"/>
    </row>
    <row r="96" spans="1:26" ht="140.1" customHeight="1">
      <c r="A96" s="192" t="s">
        <v>16</v>
      </c>
      <c r="B96" s="206" t="s">
        <v>17</v>
      </c>
      <c r="C96" s="206" t="s">
        <v>200</v>
      </c>
      <c r="D96" s="192" t="s">
        <v>201</v>
      </c>
      <c r="E96" s="193" t="s">
        <v>202</v>
      </c>
      <c r="F96" s="192" t="s">
        <v>258</v>
      </c>
      <c r="G96" s="193" t="s">
        <v>259</v>
      </c>
      <c r="H96" s="229"/>
      <c r="I96" s="229" t="s">
        <v>239</v>
      </c>
      <c r="J96" s="193" t="s">
        <v>265</v>
      </c>
      <c r="K96" s="231">
        <v>20000000</v>
      </c>
      <c r="L96" s="193" t="s">
        <v>265</v>
      </c>
      <c r="M96" s="231">
        <v>20000000</v>
      </c>
      <c r="N96" s="193" t="s">
        <v>265</v>
      </c>
      <c r="O96" s="303">
        <v>20000000</v>
      </c>
      <c r="P96" s="193" t="s">
        <v>265</v>
      </c>
      <c r="Q96" s="303">
        <v>20000000</v>
      </c>
      <c r="R96" s="193"/>
      <c r="S96" s="303">
        <v>0</v>
      </c>
      <c r="T96" s="303">
        <f t="shared" si="0"/>
        <v>80000000</v>
      </c>
      <c r="U96" s="193"/>
      <c r="V96" s="193"/>
      <c r="W96" s="193"/>
      <c r="X96" s="193"/>
      <c r="Y96" s="193"/>
      <c r="Z96" s="193"/>
    </row>
    <row r="97" spans="1:26" ht="140.1" customHeight="1">
      <c r="A97" s="192" t="s">
        <v>16</v>
      </c>
      <c r="B97" s="206" t="s">
        <v>17</v>
      </c>
      <c r="C97" s="206" t="s">
        <v>200</v>
      </c>
      <c r="D97" s="192" t="s">
        <v>201</v>
      </c>
      <c r="E97" s="193" t="s">
        <v>202</v>
      </c>
      <c r="F97" s="192" t="s">
        <v>258</v>
      </c>
      <c r="G97" s="193" t="s">
        <v>259</v>
      </c>
      <c r="H97" s="229"/>
      <c r="I97" s="229" t="s">
        <v>38</v>
      </c>
      <c r="J97" s="193" t="s">
        <v>95</v>
      </c>
      <c r="K97" s="231">
        <v>3799000</v>
      </c>
      <c r="L97" s="193" t="s">
        <v>96</v>
      </c>
      <c r="M97" s="231">
        <f>((K97*14/100)+K97)*2</f>
        <v>8661720</v>
      </c>
      <c r="N97" s="193" t="s">
        <v>96</v>
      </c>
      <c r="O97" s="303">
        <f>((K97*28/100)+K97)*2</f>
        <v>9725440</v>
      </c>
      <c r="P97" s="193" t="s">
        <v>96</v>
      </c>
      <c r="Q97" s="303">
        <f>((K97*42/100)+K97)*2</f>
        <v>10789160</v>
      </c>
      <c r="R97" s="193" t="s">
        <v>96</v>
      </c>
      <c r="S97" s="303">
        <f>((M97*42/100)+M97)*2</f>
        <v>24599284.800000001</v>
      </c>
      <c r="T97" s="303">
        <f t="shared" si="0"/>
        <v>57574604.799999997</v>
      </c>
      <c r="U97" s="193"/>
      <c r="V97" s="193"/>
      <c r="W97" s="193"/>
      <c r="X97" s="193"/>
      <c r="Y97" s="193"/>
      <c r="Z97" s="193"/>
    </row>
    <row r="98" spans="1:26" ht="140.1" customHeight="1">
      <c r="A98" s="192" t="s">
        <v>16</v>
      </c>
      <c r="B98" s="206" t="s">
        <v>17</v>
      </c>
      <c r="C98" s="206" t="s">
        <v>200</v>
      </c>
      <c r="D98" s="192" t="s">
        <v>201</v>
      </c>
      <c r="E98" s="193" t="s">
        <v>202</v>
      </c>
      <c r="F98" s="192" t="s">
        <v>266</v>
      </c>
      <c r="G98" s="193" t="s">
        <v>267</v>
      </c>
      <c r="H98" s="229" t="s">
        <v>127</v>
      </c>
      <c r="I98" s="229"/>
      <c r="J98" s="193"/>
      <c r="K98" s="231">
        <v>0</v>
      </c>
      <c r="L98" s="318" t="s">
        <v>268</v>
      </c>
      <c r="M98" s="319">
        <v>0</v>
      </c>
      <c r="N98" s="193"/>
      <c r="O98" s="303">
        <v>0</v>
      </c>
      <c r="P98" s="193"/>
      <c r="Q98" s="303">
        <v>0</v>
      </c>
      <c r="R98" s="193"/>
      <c r="S98" s="303">
        <v>0</v>
      </c>
      <c r="T98" s="303">
        <f t="shared" si="0"/>
        <v>0</v>
      </c>
      <c r="U98" s="193" t="s">
        <v>269</v>
      </c>
      <c r="V98" s="193"/>
      <c r="W98" s="193"/>
      <c r="X98" s="193"/>
      <c r="Y98" s="193"/>
      <c r="Z98" s="193"/>
    </row>
    <row r="99" spans="1:26" ht="140.1" customHeight="1">
      <c r="A99" s="192" t="s">
        <v>16</v>
      </c>
      <c r="B99" s="206" t="s">
        <v>17</v>
      </c>
      <c r="C99" s="206" t="s">
        <v>200</v>
      </c>
      <c r="D99" s="192" t="s">
        <v>201</v>
      </c>
      <c r="E99" s="193" t="s">
        <v>202</v>
      </c>
      <c r="F99" s="192" t="s">
        <v>266</v>
      </c>
      <c r="G99" s="193" t="s">
        <v>267</v>
      </c>
      <c r="H99" s="229" t="s">
        <v>194</v>
      </c>
      <c r="I99" s="229"/>
      <c r="J99" s="193"/>
      <c r="K99" s="231">
        <v>0</v>
      </c>
      <c r="L99" s="193" t="s">
        <v>270</v>
      </c>
      <c r="M99" s="231">
        <v>2000000000</v>
      </c>
      <c r="N99" s="193"/>
      <c r="O99" s="303">
        <v>0</v>
      </c>
      <c r="P99" s="193"/>
      <c r="Q99" s="303">
        <v>0</v>
      </c>
      <c r="R99" s="193"/>
      <c r="S99" s="303">
        <v>0</v>
      </c>
      <c r="T99" s="303">
        <f t="shared" si="0"/>
        <v>2000000000</v>
      </c>
      <c r="U99" s="193"/>
      <c r="V99" s="193"/>
      <c r="W99" s="193"/>
      <c r="X99" s="193"/>
      <c r="Y99" s="193"/>
      <c r="Z99" s="193"/>
    </row>
    <row r="100" spans="1:26" ht="140.1" customHeight="1">
      <c r="A100" s="192" t="s">
        <v>16</v>
      </c>
      <c r="B100" s="206" t="s">
        <v>17</v>
      </c>
      <c r="C100" s="206" t="s">
        <v>200</v>
      </c>
      <c r="D100" s="192" t="s">
        <v>201</v>
      </c>
      <c r="E100" s="193" t="s">
        <v>202</v>
      </c>
      <c r="F100" s="192" t="s">
        <v>266</v>
      </c>
      <c r="G100" s="193" t="s">
        <v>267</v>
      </c>
      <c r="H100" s="229" t="s">
        <v>249</v>
      </c>
      <c r="I100" s="229"/>
      <c r="J100" s="193"/>
      <c r="K100" s="231">
        <v>0</v>
      </c>
      <c r="L100" s="193"/>
      <c r="M100" s="231">
        <v>0</v>
      </c>
      <c r="N100" s="193"/>
      <c r="O100" s="303">
        <v>0</v>
      </c>
      <c r="P100" s="193" t="s">
        <v>271</v>
      </c>
      <c r="Q100" s="303">
        <v>0</v>
      </c>
      <c r="R100" s="193" t="s">
        <v>272</v>
      </c>
      <c r="S100" s="303">
        <v>0</v>
      </c>
      <c r="T100" s="303">
        <f t="shared" si="0"/>
        <v>0</v>
      </c>
      <c r="U100" s="193" t="s">
        <v>273</v>
      </c>
      <c r="V100" s="193"/>
      <c r="W100" s="193"/>
      <c r="X100" s="193"/>
      <c r="Y100" s="193"/>
      <c r="Z100" s="193"/>
    </row>
    <row r="101" spans="1:26" ht="140.1" customHeight="1">
      <c r="A101" s="192" t="s">
        <v>16</v>
      </c>
      <c r="B101" s="206" t="s">
        <v>17</v>
      </c>
      <c r="C101" s="206" t="s">
        <v>200</v>
      </c>
      <c r="D101" s="192" t="s">
        <v>201</v>
      </c>
      <c r="E101" s="193" t="s">
        <v>202</v>
      </c>
      <c r="F101" s="192" t="s">
        <v>266</v>
      </c>
      <c r="G101" s="193" t="s">
        <v>267</v>
      </c>
      <c r="H101" s="229" t="s">
        <v>31</v>
      </c>
      <c r="I101" s="229"/>
      <c r="J101" s="193" t="s">
        <v>274</v>
      </c>
      <c r="K101" s="231">
        <v>30962928</v>
      </c>
      <c r="L101" s="193" t="s">
        <v>275</v>
      </c>
      <c r="M101" s="231">
        <v>46822899</v>
      </c>
      <c r="N101" s="193" t="s">
        <v>275</v>
      </c>
      <c r="O101" s="303">
        <v>44593752</v>
      </c>
      <c r="P101" s="193" t="s">
        <v>275</v>
      </c>
      <c r="Q101" s="303">
        <v>44935587</v>
      </c>
      <c r="R101" s="193" t="s">
        <v>275</v>
      </c>
      <c r="S101" s="304">
        <v>67041706</v>
      </c>
      <c r="T101" s="303">
        <f t="shared" si="0"/>
        <v>234356872</v>
      </c>
      <c r="U101" s="193"/>
      <c r="V101" s="193"/>
      <c r="W101" s="193"/>
      <c r="X101" s="193"/>
      <c r="Y101" s="193"/>
      <c r="Z101" s="193"/>
    </row>
    <row r="102" spans="1:26" ht="140.1" customHeight="1">
      <c r="A102" s="192" t="s">
        <v>16</v>
      </c>
      <c r="B102" s="206" t="s">
        <v>17</v>
      </c>
      <c r="C102" s="206" t="s">
        <v>200</v>
      </c>
      <c r="D102" s="192" t="s">
        <v>201</v>
      </c>
      <c r="E102" s="193" t="s">
        <v>202</v>
      </c>
      <c r="F102" s="192" t="s">
        <v>266</v>
      </c>
      <c r="G102" s="193" t="s">
        <v>267</v>
      </c>
      <c r="H102" s="229"/>
      <c r="I102" s="229" t="s">
        <v>239</v>
      </c>
      <c r="J102" s="193" t="s">
        <v>276</v>
      </c>
      <c r="K102" s="231">
        <v>0</v>
      </c>
      <c r="L102" s="193" t="s">
        <v>277</v>
      </c>
      <c r="M102" s="231">
        <v>7000000</v>
      </c>
      <c r="N102" s="193" t="s">
        <v>278</v>
      </c>
      <c r="O102" s="303">
        <v>7000000</v>
      </c>
      <c r="P102" s="193" t="s">
        <v>279</v>
      </c>
      <c r="Q102" s="303">
        <v>7000000</v>
      </c>
      <c r="R102" s="193"/>
      <c r="S102" s="303">
        <v>0</v>
      </c>
      <c r="T102" s="303">
        <f t="shared" si="0"/>
        <v>21000000</v>
      </c>
      <c r="U102" s="193" t="s">
        <v>280</v>
      </c>
      <c r="V102" s="193"/>
      <c r="W102" s="193"/>
      <c r="X102" s="193"/>
      <c r="Y102" s="193"/>
      <c r="Z102" s="193"/>
    </row>
    <row r="103" spans="1:26" ht="140.1" customHeight="1">
      <c r="A103" s="192" t="s">
        <v>16</v>
      </c>
      <c r="B103" s="206" t="s">
        <v>17</v>
      </c>
      <c r="C103" s="206" t="s">
        <v>200</v>
      </c>
      <c r="D103" s="192" t="s">
        <v>201</v>
      </c>
      <c r="E103" s="193" t="s">
        <v>202</v>
      </c>
      <c r="F103" s="192" t="s">
        <v>281</v>
      </c>
      <c r="G103" s="193" t="s">
        <v>282</v>
      </c>
      <c r="H103" s="229" t="s">
        <v>283</v>
      </c>
      <c r="I103" s="229"/>
      <c r="J103" s="193"/>
      <c r="K103" s="231">
        <v>1413768000</v>
      </c>
      <c r="L103" s="193" t="s">
        <v>284</v>
      </c>
      <c r="M103" s="231">
        <v>58000000</v>
      </c>
      <c r="N103" s="193"/>
      <c r="O103" s="303">
        <v>0</v>
      </c>
      <c r="P103" s="193"/>
      <c r="Q103" s="303">
        <v>0</v>
      </c>
      <c r="R103" s="193"/>
      <c r="S103" s="303">
        <v>0</v>
      </c>
      <c r="T103" s="303">
        <f t="shared" si="0"/>
        <v>1471768000</v>
      </c>
      <c r="U103" s="193"/>
      <c r="V103" s="193"/>
      <c r="W103" s="193"/>
      <c r="X103" s="193"/>
      <c r="Y103" s="193"/>
      <c r="Z103" s="193"/>
    </row>
    <row r="104" spans="1:26" ht="140.1" customHeight="1">
      <c r="A104" s="192" t="s">
        <v>16</v>
      </c>
      <c r="B104" s="206" t="s">
        <v>17</v>
      </c>
      <c r="C104" s="206" t="s">
        <v>200</v>
      </c>
      <c r="D104" s="192" t="s">
        <v>201</v>
      </c>
      <c r="E104" s="193" t="s">
        <v>202</v>
      </c>
      <c r="F104" s="192" t="s">
        <v>285</v>
      </c>
      <c r="G104" s="193" t="s">
        <v>286</v>
      </c>
      <c r="H104" s="229" t="s">
        <v>127</v>
      </c>
      <c r="I104" s="229"/>
      <c r="J104" s="193"/>
      <c r="K104" s="231">
        <v>0</v>
      </c>
      <c r="L104" s="318" t="s">
        <v>287</v>
      </c>
      <c r="M104" s="319">
        <v>0</v>
      </c>
      <c r="N104" s="193"/>
      <c r="O104" s="303">
        <v>0</v>
      </c>
      <c r="P104" s="193"/>
      <c r="Q104" s="303">
        <v>0</v>
      </c>
      <c r="R104" s="193"/>
      <c r="S104" s="303">
        <v>0</v>
      </c>
      <c r="T104" s="303">
        <f t="shared" si="0"/>
        <v>0</v>
      </c>
      <c r="U104" s="313" t="s">
        <v>269</v>
      </c>
      <c r="V104" s="193"/>
      <c r="W104" s="193"/>
      <c r="X104" s="193"/>
      <c r="Y104" s="193"/>
      <c r="Z104" s="193"/>
    </row>
    <row r="105" spans="1:26" ht="140.1" customHeight="1">
      <c r="A105" s="192" t="s">
        <v>16</v>
      </c>
      <c r="B105" s="206" t="s">
        <v>17</v>
      </c>
      <c r="C105" s="206" t="s">
        <v>200</v>
      </c>
      <c r="D105" s="192" t="s">
        <v>201</v>
      </c>
      <c r="E105" s="193" t="s">
        <v>202</v>
      </c>
      <c r="F105" s="192" t="s">
        <v>285</v>
      </c>
      <c r="G105" s="193" t="s">
        <v>286</v>
      </c>
      <c r="H105" s="229" t="s">
        <v>194</v>
      </c>
      <c r="I105" s="229"/>
      <c r="J105" s="193"/>
      <c r="K105" s="231"/>
      <c r="L105" s="193" t="s">
        <v>288</v>
      </c>
      <c r="M105" s="231">
        <v>700000000</v>
      </c>
      <c r="N105" s="193" t="s">
        <v>289</v>
      </c>
      <c r="O105" s="303">
        <v>3000000000</v>
      </c>
      <c r="P105" s="193"/>
      <c r="Q105" s="303">
        <v>0</v>
      </c>
      <c r="R105" s="193"/>
      <c r="S105" s="303">
        <v>0</v>
      </c>
      <c r="T105" s="303">
        <f t="shared" si="0"/>
        <v>3700000000</v>
      </c>
      <c r="U105" s="193"/>
      <c r="V105" s="193"/>
      <c r="W105" s="193"/>
      <c r="X105" s="193"/>
      <c r="Y105" s="193"/>
      <c r="Z105" s="193"/>
    </row>
    <row r="106" spans="1:26" ht="140.1" customHeight="1">
      <c r="A106" s="192" t="s">
        <v>16</v>
      </c>
      <c r="B106" s="206" t="s">
        <v>17</v>
      </c>
      <c r="C106" s="206" t="s">
        <v>200</v>
      </c>
      <c r="D106" s="192" t="s">
        <v>201</v>
      </c>
      <c r="E106" s="193" t="s">
        <v>202</v>
      </c>
      <c r="F106" s="192" t="s">
        <v>285</v>
      </c>
      <c r="G106" s="193" t="s">
        <v>286</v>
      </c>
      <c r="H106" s="229" t="s">
        <v>249</v>
      </c>
      <c r="I106" s="229"/>
      <c r="J106" s="193"/>
      <c r="K106" s="231">
        <v>0</v>
      </c>
      <c r="L106" s="193"/>
      <c r="M106" s="231">
        <v>0</v>
      </c>
      <c r="N106" s="192" t="s">
        <v>290</v>
      </c>
      <c r="O106" s="303">
        <v>0</v>
      </c>
      <c r="P106" s="193"/>
      <c r="Q106" s="303">
        <v>0</v>
      </c>
      <c r="R106" s="193"/>
      <c r="S106" s="303">
        <v>0</v>
      </c>
      <c r="T106" s="303">
        <f t="shared" si="0"/>
        <v>0</v>
      </c>
      <c r="U106" s="193" t="s">
        <v>251</v>
      </c>
      <c r="V106" s="193"/>
      <c r="W106" s="193"/>
      <c r="X106" s="193"/>
      <c r="Y106" s="193"/>
      <c r="Z106" s="193"/>
    </row>
    <row r="107" spans="1:26" ht="140.1" customHeight="1">
      <c r="A107" s="192" t="s">
        <v>16</v>
      </c>
      <c r="B107" s="206" t="s">
        <v>17</v>
      </c>
      <c r="C107" s="206" t="s">
        <v>200</v>
      </c>
      <c r="D107" s="192" t="s">
        <v>201</v>
      </c>
      <c r="E107" s="193" t="s">
        <v>202</v>
      </c>
      <c r="F107" s="192" t="s">
        <v>285</v>
      </c>
      <c r="G107" s="193" t="s">
        <v>286</v>
      </c>
      <c r="H107" s="229" t="s">
        <v>31</v>
      </c>
      <c r="I107" s="229"/>
      <c r="J107" s="193" t="s">
        <v>291</v>
      </c>
      <c r="K107" s="231">
        <v>11389090</v>
      </c>
      <c r="L107" s="193" t="s">
        <v>291</v>
      </c>
      <c r="M107" s="231">
        <v>15764394</v>
      </c>
      <c r="N107" s="193" t="s">
        <v>291</v>
      </c>
      <c r="O107" s="303">
        <v>22228370</v>
      </c>
      <c r="P107" s="193" t="s">
        <v>291</v>
      </c>
      <c r="Q107" s="303">
        <v>21998780</v>
      </c>
      <c r="R107" s="193" t="s">
        <v>291</v>
      </c>
      <c r="S107" s="304">
        <v>32555632</v>
      </c>
      <c r="T107" s="303">
        <f t="shared" si="0"/>
        <v>103936266</v>
      </c>
      <c r="U107" s="193"/>
      <c r="V107" s="193"/>
      <c r="W107" s="193"/>
      <c r="X107" s="193"/>
      <c r="Y107" s="193"/>
      <c r="Z107" s="193"/>
    </row>
    <row r="108" spans="1:26" ht="140.1" customHeight="1">
      <c r="A108" s="192" t="s">
        <v>16</v>
      </c>
      <c r="B108" s="206" t="s">
        <v>17</v>
      </c>
      <c r="C108" s="206" t="s">
        <v>200</v>
      </c>
      <c r="D108" s="192" t="s">
        <v>201</v>
      </c>
      <c r="E108" s="193" t="s">
        <v>202</v>
      </c>
      <c r="F108" s="192" t="s">
        <v>285</v>
      </c>
      <c r="G108" s="193" t="s">
        <v>286</v>
      </c>
      <c r="H108" s="229"/>
      <c r="I108" s="229" t="s">
        <v>239</v>
      </c>
      <c r="J108" s="193" t="s">
        <v>292</v>
      </c>
      <c r="K108" s="231">
        <v>200000000</v>
      </c>
      <c r="L108" s="193"/>
      <c r="M108" s="231">
        <v>0</v>
      </c>
      <c r="N108" s="192"/>
      <c r="O108" s="303">
        <v>0</v>
      </c>
      <c r="P108" s="193"/>
      <c r="Q108" s="303">
        <v>0</v>
      </c>
      <c r="R108" s="193"/>
      <c r="S108" s="303">
        <v>0</v>
      </c>
      <c r="T108" s="303">
        <f t="shared" si="0"/>
        <v>200000000</v>
      </c>
      <c r="U108" s="193"/>
      <c r="V108" s="193"/>
      <c r="W108" s="193"/>
      <c r="X108" s="193"/>
      <c r="Y108" s="193"/>
      <c r="Z108" s="193"/>
    </row>
    <row r="109" spans="1:26" ht="140.1" customHeight="1">
      <c r="A109" s="192" t="s">
        <v>16</v>
      </c>
      <c r="B109" s="206" t="s">
        <v>17</v>
      </c>
      <c r="C109" s="206" t="s">
        <v>200</v>
      </c>
      <c r="D109" s="192" t="s">
        <v>201</v>
      </c>
      <c r="E109" s="193" t="s">
        <v>202</v>
      </c>
      <c r="F109" s="192" t="s">
        <v>285</v>
      </c>
      <c r="G109" s="193" t="s">
        <v>286</v>
      </c>
      <c r="H109" s="229"/>
      <c r="I109" s="229" t="s">
        <v>38</v>
      </c>
      <c r="J109" s="193" t="s">
        <v>293</v>
      </c>
      <c r="K109" s="231">
        <v>3383000</v>
      </c>
      <c r="L109" s="193" t="s">
        <v>294</v>
      </c>
      <c r="M109" s="231">
        <f>((K109*14/100)+K109)*2</f>
        <v>7713240</v>
      </c>
      <c r="N109" s="193" t="s">
        <v>294</v>
      </c>
      <c r="O109" s="303">
        <f>((K109*28/100)+K109)*2</f>
        <v>8660480</v>
      </c>
      <c r="P109" s="193" t="s">
        <v>294</v>
      </c>
      <c r="Q109" s="303">
        <f>((K109*42/100)+K109)*2</f>
        <v>9607720</v>
      </c>
      <c r="R109" s="193" t="s">
        <v>294</v>
      </c>
      <c r="S109" s="303">
        <f>((K109*56/100)+K109)*2</f>
        <v>10554960</v>
      </c>
      <c r="T109" s="303">
        <f t="shared" si="0"/>
        <v>39919400</v>
      </c>
      <c r="U109" s="193"/>
      <c r="V109" s="193"/>
      <c r="W109" s="193"/>
      <c r="X109" s="193"/>
      <c r="Y109" s="193"/>
      <c r="Z109" s="193"/>
    </row>
    <row r="110" spans="1:26" ht="140.1" customHeight="1">
      <c r="A110" s="192" t="s">
        <v>16</v>
      </c>
      <c r="B110" s="206" t="s">
        <v>17</v>
      </c>
      <c r="C110" s="206" t="s">
        <v>200</v>
      </c>
      <c r="D110" s="192" t="s">
        <v>201</v>
      </c>
      <c r="E110" s="193" t="s">
        <v>202</v>
      </c>
      <c r="F110" s="192" t="s">
        <v>295</v>
      </c>
      <c r="G110" s="193" t="s">
        <v>296</v>
      </c>
      <c r="H110" s="229" t="s">
        <v>297</v>
      </c>
      <c r="I110" s="229"/>
      <c r="J110" s="311" t="s">
        <v>298</v>
      </c>
      <c r="K110" s="231">
        <v>1075000000</v>
      </c>
      <c r="L110" s="311" t="s">
        <v>299</v>
      </c>
      <c r="M110" s="231">
        <f>K110*1.12</f>
        <v>1204000000</v>
      </c>
      <c r="N110" s="311" t="s">
        <v>300</v>
      </c>
      <c r="O110" s="231">
        <f>M110*1.12</f>
        <v>1348480000.0000002</v>
      </c>
      <c r="P110" s="311" t="s">
        <v>301</v>
      </c>
      <c r="Q110" s="231">
        <f>O110*1.12</f>
        <v>1510297600.0000005</v>
      </c>
      <c r="R110" s="311" t="s">
        <v>302</v>
      </c>
      <c r="S110" s="231">
        <f>Q110*1.12</f>
        <v>1691533312.0000007</v>
      </c>
      <c r="T110" s="303">
        <f t="shared" si="0"/>
        <v>6829310912.000001</v>
      </c>
      <c r="U110" s="193"/>
      <c r="V110" s="193"/>
      <c r="W110" s="193"/>
      <c r="X110" s="193"/>
      <c r="Y110" s="193"/>
      <c r="Z110" s="193"/>
    </row>
    <row r="111" spans="1:26" ht="140.1" customHeight="1">
      <c r="A111" s="192" t="s">
        <v>16</v>
      </c>
      <c r="B111" s="206" t="s">
        <v>17</v>
      </c>
      <c r="C111" s="206" t="s">
        <v>200</v>
      </c>
      <c r="D111" s="192" t="s">
        <v>201</v>
      </c>
      <c r="E111" s="193" t="s">
        <v>202</v>
      </c>
      <c r="F111" s="192" t="s">
        <v>295</v>
      </c>
      <c r="G111" s="193" t="s">
        <v>296</v>
      </c>
      <c r="H111" s="229"/>
      <c r="I111" s="229" t="s">
        <v>283</v>
      </c>
      <c r="J111" s="193"/>
      <c r="K111" s="231">
        <v>0</v>
      </c>
      <c r="L111" s="193"/>
      <c r="M111" s="231">
        <v>0</v>
      </c>
      <c r="N111" s="193"/>
      <c r="O111" s="303">
        <v>0</v>
      </c>
      <c r="P111" s="193"/>
      <c r="Q111" s="303">
        <v>0</v>
      </c>
      <c r="R111" s="193"/>
      <c r="S111" s="303">
        <v>0</v>
      </c>
      <c r="T111" s="303">
        <f t="shared" si="0"/>
        <v>0</v>
      </c>
      <c r="U111" s="193"/>
      <c r="V111" s="193"/>
      <c r="W111" s="193"/>
      <c r="X111" s="193"/>
      <c r="Y111" s="193"/>
      <c r="Z111" s="193"/>
    </row>
    <row r="112" spans="1:26" ht="140.1" customHeight="1">
      <c r="A112" s="192" t="s">
        <v>16</v>
      </c>
      <c r="B112" s="206" t="s">
        <v>17</v>
      </c>
      <c r="C112" s="206" t="s">
        <v>200</v>
      </c>
      <c r="D112" s="192" t="s">
        <v>201</v>
      </c>
      <c r="E112" s="193" t="s">
        <v>202</v>
      </c>
      <c r="F112" s="192" t="s">
        <v>295</v>
      </c>
      <c r="G112" s="193" t="s">
        <v>296</v>
      </c>
      <c r="H112" s="229"/>
      <c r="I112" s="229" t="s">
        <v>127</v>
      </c>
      <c r="J112" s="193" t="s">
        <v>303</v>
      </c>
      <c r="K112" s="231">
        <v>0</v>
      </c>
      <c r="L112" s="193"/>
      <c r="M112" s="231">
        <v>0</v>
      </c>
      <c r="N112" s="193"/>
      <c r="O112" s="303">
        <v>0</v>
      </c>
      <c r="P112" s="193"/>
      <c r="Q112" s="303">
        <v>0</v>
      </c>
      <c r="R112" s="193"/>
      <c r="S112" s="303">
        <v>0</v>
      </c>
      <c r="T112" s="303">
        <f t="shared" si="0"/>
        <v>0</v>
      </c>
      <c r="U112" s="193"/>
      <c r="V112" s="193"/>
      <c r="W112" s="193"/>
      <c r="X112" s="193"/>
      <c r="Y112" s="193"/>
      <c r="Z112" s="193"/>
    </row>
    <row r="113" spans="1:26" ht="140.1" customHeight="1">
      <c r="A113" s="192" t="s">
        <v>16</v>
      </c>
      <c r="B113" s="206" t="s">
        <v>17</v>
      </c>
      <c r="C113" s="206" t="s">
        <v>200</v>
      </c>
      <c r="D113" s="192" t="s">
        <v>201</v>
      </c>
      <c r="E113" s="193" t="s">
        <v>202</v>
      </c>
      <c r="F113" s="192" t="s">
        <v>295</v>
      </c>
      <c r="G113" s="193" t="s">
        <v>296</v>
      </c>
      <c r="H113" s="229"/>
      <c r="I113" s="229" t="s">
        <v>126</v>
      </c>
      <c r="J113" s="193"/>
      <c r="K113" s="231">
        <v>0</v>
      </c>
      <c r="L113" s="193" t="s">
        <v>304</v>
      </c>
      <c r="M113" s="231">
        <v>600000000</v>
      </c>
      <c r="N113" s="193" t="s">
        <v>305</v>
      </c>
      <c r="O113" s="303">
        <v>1500000000</v>
      </c>
      <c r="P113" s="193" t="s">
        <v>306</v>
      </c>
      <c r="Q113" s="303">
        <v>600000000</v>
      </c>
      <c r="R113" s="193"/>
      <c r="S113" s="303">
        <v>0</v>
      </c>
      <c r="T113" s="303">
        <f t="shared" si="0"/>
        <v>2700000000</v>
      </c>
      <c r="U113" s="193"/>
      <c r="V113" s="193"/>
      <c r="W113" s="193"/>
      <c r="X113" s="193"/>
      <c r="Y113" s="193"/>
      <c r="Z113" s="193"/>
    </row>
    <row r="114" spans="1:26" ht="140.1" customHeight="1">
      <c r="A114" s="192" t="s">
        <v>16</v>
      </c>
      <c r="B114" s="206" t="s">
        <v>17</v>
      </c>
      <c r="C114" s="206" t="s">
        <v>200</v>
      </c>
      <c r="D114" s="192" t="s">
        <v>201</v>
      </c>
      <c r="E114" s="193" t="s">
        <v>202</v>
      </c>
      <c r="F114" s="192" t="s">
        <v>295</v>
      </c>
      <c r="G114" s="193" t="s">
        <v>296</v>
      </c>
      <c r="H114" s="229"/>
      <c r="I114" s="229" t="s">
        <v>249</v>
      </c>
      <c r="J114" s="193" t="s">
        <v>307</v>
      </c>
      <c r="K114" s="231">
        <v>3000000</v>
      </c>
      <c r="L114" s="193" t="s">
        <v>308</v>
      </c>
      <c r="M114" s="231">
        <f>2*K114*1.1</f>
        <v>6600000.0000000009</v>
      </c>
      <c r="N114" s="193" t="s">
        <v>308</v>
      </c>
      <c r="O114" s="303">
        <f>M114*1.1</f>
        <v>7260000.0000000019</v>
      </c>
      <c r="P114" s="193" t="s">
        <v>308</v>
      </c>
      <c r="Q114" s="303">
        <f>O114*1.1</f>
        <v>7986000.0000000028</v>
      </c>
      <c r="R114" s="193" t="s">
        <v>309</v>
      </c>
      <c r="S114" s="303">
        <f>Q114*1.15</f>
        <v>9183900.0000000019</v>
      </c>
      <c r="T114" s="303">
        <f t="shared" si="0"/>
        <v>34029900.000000007</v>
      </c>
      <c r="U114" s="193"/>
      <c r="V114" s="193"/>
      <c r="W114" s="193"/>
      <c r="X114" s="193"/>
      <c r="Y114" s="193"/>
      <c r="Z114" s="193"/>
    </row>
    <row r="115" spans="1:26" ht="140.1" customHeight="1">
      <c r="A115" s="192" t="s">
        <v>16</v>
      </c>
      <c r="B115" s="206" t="s">
        <v>17</v>
      </c>
      <c r="C115" s="206" t="s">
        <v>200</v>
      </c>
      <c r="D115" s="192" t="s">
        <v>201</v>
      </c>
      <c r="E115" s="193" t="s">
        <v>202</v>
      </c>
      <c r="F115" s="192" t="s">
        <v>295</v>
      </c>
      <c r="G115" s="193" t="s">
        <v>296</v>
      </c>
      <c r="H115" s="229"/>
      <c r="I115" s="229" t="s">
        <v>31</v>
      </c>
      <c r="J115" s="193" t="s">
        <v>310</v>
      </c>
      <c r="K115" s="231">
        <v>3215297</v>
      </c>
      <c r="L115" s="193" t="s">
        <v>311</v>
      </c>
      <c r="M115" s="231">
        <v>6370814</v>
      </c>
      <c r="N115" s="193" t="s">
        <v>311</v>
      </c>
      <c r="O115" s="303">
        <v>603706</v>
      </c>
      <c r="P115" s="193" t="s">
        <v>311</v>
      </c>
      <c r="Q115" s="303">
        <v>6289492</v>
      </c>
      <c r="R115" s="193" t="s">
        <v>311</v>
      </c>
      <c r="S115" s="304">
        <v>10759368</v>
      </c>
      <c r="T115" s="303">
        <f t="shared" si="0"/>
        <v>27238677</v>
      </c>
      <c r="U115" s="193"/>
      <c r="V115" s="193"/>
      <c r="W115" s="193"/>
      <c r="X115" s="193"/>
      <c r="Y115" s="193"/>
      <c r="Z115" s="193"/>
    </row>
    <row r="116" spans="1:26" ht="140.1" customHeight="1">
      <c r="A116" s="192" t="s">
        <v>16</v>
      </c>
      <c r="B116" s="206" t="s">
        <v>17</v>
      </c>
      <c r="C116" s="206" t="s">
        <v>200</v>
      </c>
      <c r="D116" s="192" t="s">
        <v>201</v>
      </c>
      <c r="E116" s="193" t="s">
        <v>202</v>
      </c>
      <c r="F116" s="192" t="s">
        <v>312</v>
      </c>
      <c r="G116" s="193" t="s">
        <v>313</v>
      </c>
      <c r="H116" s="229" t="s">
        <v>102</v>
      </c>
      <c r="I116" s="229"/>
      <c r="J116" s="193" t="s">
        <v>314</v>
      </c>
      <c r="K116" s="231">
        <v>22275000</v>
      </c>
      <c r="L116" s="193" t="s">
        <v>314</v>
      </c>
      <c r="M116" s="231">
        <v>22275000</v>
      </c>
      <c r="N116" s="193" t="s">
        <v>314</v>
      </c>
      <c r="O116" s="303">
        <v>22275000</v>
      </c>
      <c r="P116" s="193"/>
      <c r="Q116" s="231">
        <v>0</v>
      </c>
      <c r="R116" s="193"/>
      <c r="S116" s="231">
        <v>0</v>
      </c>
      <c r="T116" s="303">
        <f t="shared" si="0"/>
        <v>66825000</v>
      </c>
      <c r="U116" s="193"/>
      <c r="V116" s="193"/>
      <c r="W116" s="193"/>
      <c r="X116" s="193"/>
      <c r="Y116" s="193"/>
      <c r="Z116" s="193"/>
    </row>
    <row r="117" spans="1:26" ht="140.1" customHeight="1">
      <c r="A117" s="192" t="s">
        <v>16</v>
      </c>
      <c r="B117" s="206" t="s">
        <v>17</v>
      </c>
      <c r="C117" s="206" t="s">
        <v>200</v>
      </c>
      <c r="D117" s="192" t="s">
        <v>201</v>
      </c>
      <c r="E117" s="193" t="s">
        <v>202</v>
      </c>
      <c r="F117" s="192" t="s">
        <v>312</v>
      </c>
      <c r="G117" s="193" t="s">
        <v>313</v>
      </c>
      <c r="H117" s="229" t="s">
        <v>132</v>
      </c>
      <c r="I117" s="229"/>
      <c r="J117" s="193" t="s">
        <v>315</v>
      </c>
      <c r="K117" s="231">
        <v>5000000</v>
      </c>
      <c r="L117" s="193" t="s">
        <v>316</v>
      </c>
      <c r="M117" s="231">
        <v>5000000</v>
      </c>
      <c r="N117" s="193" t="s">
        <v>317</v>
      </c>
      <c r="O117" s="231">
        <v>5000000</v>
      </c>
      <c r="P117" s="193" t="s">
        <v>318</v>
      </c>
      <c r="Q117" s="303">
        <v>0</v>
      </c>
      <c r="R117" s="193"/>
      <c r="S117" s="303">
        <v>0</v>
      </c>
      <c r="T117" s="303">
        <f t="shared" si="0"/>
        <v>15000000</v>
      </c>
      <c r="U117" s="193"/>
      <c r="V117" s="193"/>
      <c r="W117" s="193"/>
      <c r="X117" s="193"/>
      <c r="Y117" s="193"/>
      <c r="Z117" s="193"/>
    </row>
    <row r="118" spans="1:26" ht="140.1" customHeight="1">
      <c r="A118" s="192" t="s">
        <v>16</v>
      </c>
      <c r="B118" s="206" t="s">
        <v>17</v>
      </c>
      <c r="C118" s="206" t="s">
        <v>200</v>
      </c>
      <c r="D118" s="192" t="s">
        <v>201</v>
      </c>
      <c r="E118" s="193" t="s">
        <v>202</v>
      </c>
      <c r="F118" s="192" t="s">
        <v>312</v>
      </c>
      <c r="G118" s="193" t="s">
        <v>313</v>
      </c>
      <c r="H118" s="229" t="s">
        <v>217</v>
      </c>
      <c r="I118" s="229"/>
      <c r="J118" s="193"/>
      <c r="K118" s="231"/>
      <c r="L118" s="193" t="s">
        <v>319</v>
      </c>
      <c r="M118" s="231">
        <v>50000000</v>
      </c>
      <c r="N118" s="193" t="s">
        <v>320</v>
      </c>
      <c r="O118" s="303">
        <v>2000000</v>
      </c>
      <c r="P118" s="193" t="s">
        <v>320</v>
      </c>
      <c r="Q118" s="303">
        <v>2000000</v>
      </c>
      <c r="R118" s="193" t="s">
        <v>320</v>
      </c>
      <c r="S118" s="303">
        <v>2000000</v>
      </c>
      <c r="T118" s="303">
        <f t="shared" si="0"/>
        <v>56000000</v>
      </c>
      <c r="U118" s="193"/>
      <c r="V118" s="193"/>
      <c r="W118" s="193"/>
      <c r="X118" s="193"/>
      <c r="Y118" s="193"/>
      <c r="Z118" s="193"/>
    </row>
    <row r="119" spans="1:26" ht="140.1" customHeight="1">
      <c r="A119" s="192" t="s">
        <v>16</v>
      </c>
      <c r="B119" s="206" t="s">
        <v>17</v>
      </c>
      <c r="C119" s="206" t="s">
        <v>200</v>
      </c>
      <c r="D119" s="192" t="s">
        <v>201</v>
      </c>
      <c r="E119" s="193" t="s">
        <v>202</v>
      </c>
      <c r="F119" s="192" t="s">
        <v>312</v>
      </c>
      <c r="G119" s="193" t="s">
        <v>313</v>
      </c>
      <c r="H119" s="229" t="s">
        <v>84</v>
      </c>
      <c r="I119" s="229"/>
      <c r="J119" s="193" t="s">
        <v>321</v>
      </c>
      <c r="K119" s="231">
        <v>30000000</v>
      </c>
      <c r="L119" s="193" t="s">
        <v>322</v>
      </c>
      <c r="M119" s="231">
        <v>0</v>
      </c>
      <c r="N119" s="193" t="s">
        <v>323</v>
      </c>
      <c r="O119" s="303">
        <v>30000000</v>
      </c>
      <c r="P119" s="193" t="s">
        <v>323</v>
      </c>
      <c r="Q119" s="303">
        <v>30000000</v>
      </c>
      <c r="R119" s="193" t="s">
        <v>323</v>
      </c>
      <c r="S119" s="303">
        <v>30000000</v>
      </c>
      <c r="T119" s="303">
        <f t="shared" si="0"/>
        <v>120000000</v>
      </c>
      <c r="U119" s="193" t="s">
        <v>324</v>
      </c>
      <c r="V119" s="193"/>
      <c r="W119" s="193"/>
      <c r="X119" s="193"/>
      <c r="Y119" s="193"/>
      <c r="Z119" s="193"/>
    </row>
    <row r="120" spans="1:26" ht="140.1" customHeight="1">
      <c r="A120" s="192" t="s">
        <v>16</v>
      </c>
      <c r="B120" s="206" t="s">
        <v>17</v>
      </c>
      <c r="C120" s="206" t="s">
        <v>200</v>
      </c>
      <c r="D120" s="192" t="s">
        <v>201</v>
      </c>
      <c r="E120" s="193" t="s">
        <v>202</v>
      </c>
      <c r="F120" s="192" t="s">
        <v>312</v>
      </c>
      <c r="G120" s="193" t="s">
        <v>313</v>
      </c>
      <c r="H120" s="229" t="s">
        <v>325</v>
      </c>
      <c r="I120" s="229"/>
      <c r="J120" s="193" t="s">
        <v>326</v>
      </c>
      <c r="K120" s="231">
        <v>2000000</v>
      </c>
      <c r="L120" s="193" t="s">
        <v>327</v>
      </c>
      <c r="M120" s="231">
        <v>3000000</v>
      </c>
      <c r="N120" s="193" t="s">
        <v>328</v>
      </c>
      <c r="O120" s="231">
        <v>5000000</v>
      </c>
      <c r="P120" s="193" t="s">
        <v>329</v>
      </c>
      <c r="Q120" s="231">
        <v>7000000</v>
      </c>
      <c r="R120" s="193" t="s">
        <v>330</v>
      </c>
      <c r="S120" s="303">
        <v>0</v>
      </c>
      <c r="T120" s="303">
        <f t="shared" si="0"/>
        <v>17000000</v>
      </c>
      <c r="U120" s="193"/>
      <c r="V120" s="193"/>
      <c r="W120" s="193"/>
      <c r="X120" s="193"/>
      <c r="Y120" s="193"/>
      <c r="Z120" s="193"/>
    </row>
    <row r="121" spans="1:26" ht="140.1" customHeight="1">
      <c r="A121" s="192" t="s">
        <v>16</v>
      </c>
      <c r="B121" s="206" t="s">
        <v>17</v>
      </c>
      <c r="C121" s="206" t="s">
        <v>200</v>
      </c>
      <c r="D121" s="192" t="s">
        <v>201</v>
      </c>
      <c r="E121" s="193" t="s">
        <v>202</v>
      </c>
      <c r="F121" s="192" t="s">
        <v>312</v>
      </c>
      <c r="G121" s="193" t="s">
        <v>313</v>
      </c>
      <c r="H121" s="229" t="s">
        <v>331</v>
      </c>
      <c r="I121" s="229"/>
      <c r="J121" s="193" t="s">
        <v>332</v>
      </c>
      <c r="K121" s="320">
        <v>2000000</v>
      </c>
      <c r="L121" s="193" t="s">
        <v>333</v>
      </c>
      <c r="M121" s="320">
        <v>2000000</v>
      </c>
      <c r="N121" s="193" t="s">
        <v>334</v>
      </c>
      <c r="O121" s="321">
        <v>3000000</v>
      </c>
      <c r="P121" s="193" t="s">
        <v>335</v>
      </c>
      <c r="Q121" s="321">
        <v>3000000</v>
      </c>
      <c r="R121" s="193" t="s">
        <v>336</v>
      </c>
      <c r="S121" s="321">
        <v>3000000</v>
      </c>
      <c r="T121" s="303">
        <f t="shared" si="0"/>
        <v>13000000</v>
      </c>
      <c r="U121" s="193"/>
      <c r="V121" s="193"/>
      <c r="W121" s="193"/>
      <c r="X121" s="193"/>
      <c r="Y121" s="193"/>
      <c r="Z121" s="193"/>
    </row>
    <row r="122" spans="1:26" ht="140.1" customHeight="1">
      <c r="A122" s="192" t="s">
        <v>16</v>
      </c>
      <c r="B122" s="206" t="s">
        <v>17</v>
      </c>
      <c r="C122" s="206" t="s">
        <v>200</v>
      </c>
      <c r="D122" s="192" t="s">
        <v>201</v>
      </c>
      <c r="E122" s="193" t="s">
        <v>202</v>
      </c>
      <c r="F122" s="192" t="s">
        <v>312</v>
      </c>
      <c r="G122" s="193" t="s">
        <v>313</v>
      </c>
      <c r="H122" s="229" t="s">
        <v>143</v>
      </c>
      <c r="I122" s="229"/>
      <c r="J122" s="193" t="s">
        <v>337</v>
      </c>
      <c r="K122" s="231">
        <v>2000000</v>
      </c>
      <c r="L122" s="193" t="s">
        <v>338</v>
      </c>
      <c r="M122" s="231">
        <v>2000000</v>
      </c>
      <c r="N122" s="193" t="s">
        <v>339</v>
      </c>
      <c r="O122" s="231">
        <v>70000000</v>
      </c>
      <c r="P122" s="193" t="s">
        <v>329</v>
      </c>
      <c r="Q122" s="231">
        <v>10000000</v>
      </c>
      <c r="R122" s="193" t="s">
        <v>330</v>
      </c>
      <c r="S122" s="231">
        <v>10000000</v>
      </c>
      <c r="T122" s="303">
        <f t="shared" si="0"/>
        <v>94000000</v>
      </c>
      <c r="U122" s="193"/>
      <c r="V122" s="193"/>
      <c r="W122" s="193"/>
      <c r="X122" s="193"/>
      <c r="Y122" s="193"/>
      <c r="Z122" s="193"/>
    </row>
    <row r="123" spans="1:26" ht="140.1" customHeight="1">
      <c r="A123" s="192" t="s">
        <v>16</v>
      </c>
      <c r="B123" s="206" t="s">
        <v>17</v>
      </c>
      <c r="C123" s="206" t="s">
        <v>200</v>
      </c>
      <c r="D123" s="192" t="s">
        <v>201</v>
      </c>
      <c r="E123" s="193" t="s">
        <v>202</v>
      </c>
      <c r="F123" s="192" t="s">
        <v>312</v>
      </c>
      <c r="G123" s="193" t="s">
        <v>313</v>
      </c>
      <c r="H123" s="229"/>
      <c r="I123" s="229" t="s">
        <v>127</v>
      </c>
      <c r="J123" s="193" t="s">
        <v>340</v>
      </c>
      <c r="K123" s="231">
        <v>0</v>
      </c>
      <c r="L123" s="193" t="s">
        <v>341</v>
      </c>
      <c r="M123" s="231">
        <v>0</v>
      </c>
      <c r="N123" s="193" t="s">
        <v>342</v>
      </c>
      <c r="O123" s="303">
        <v>0</v>
      </c>
      <c r="P123" s="193"/>
      <c r="Q123" s="303">
        <v>0</v>
      </c>
      <c r="R123" s="193"/>
      <c r="S123" s="303">
        <v>0</v>
      </c>
      <c r="T123" s="303">
        <f t="shared" si="0"/>
        <v>0</v>
      </c>
      <c r="U123" s="313" t="s">
        <v>343</v>
      </c>
      <c r="V123" s="193"/>
      <c r="W123" s="193"/>
      <c r="X123" s="193"/>
      <c r="Y123" s="193"/>
      <c r="Z123" s="193"/>
    </row>
    <row r="124" spans="1:26" ht="140.1" customHeight="1">
      <c r="A124" s="192" t="s">
        <v>16</v>
      </c>
      <c r="B124" s="206" t="s">
        <v>17</v>
      </c>
      <c r="C124" s="206" t="s">
        <v>200</v>
      </c>
      <c r="D124" s="192" t="s">
        <v>201</v>
      </c>
      <c r="E124" s="193" t="s">
        <v>202</v>
      </c>
      <c r="F124" s="192" t="s">
        <v>312</v>
      </c>
      <c r="G124" s="193" t="s">
        <v>313</v>
      </c>
      <c r="H124" s="229"/>
      <c r="I124" s="229" t="s">
        <v>126</v>
      </c>
      <c r="J124" s="193"/>
      <c r="K124" s="231">
        <v>0</v>
      </c>
      <c r="L124" s="193" t="s">
        <v>344</v>
      </c>
      <c r="M124" s="231">
        <v>600000000</v>
      </c>
      <c r="N124" s="193" t="s">
        <v>345</v>
      </c>
      <c r="O124" s="303">
        <v>1200000000</v>
      </c>
      <c r="P124" s="193"/>
      <c r="Q124" s="303">
        <v>0</v>
      </c>
      <c r="R124" s="193"/>
      <c r="S124" s="303">
        <v>0</v>
      </c>
      <c r="T124" s="303">
        <f t="shared" si="0"/>
        <v>1800000000</v>
      </c>
      <c r="U124" s="193"/>
      <c r="V124" s="193"/>
      <c r="W124" s="193"/>
      <c r="X124" s="193"/>
      <c r="Y124" s="193"/>
      <c r="Z124" s="193"/>
    </row>
    <row r="125" spans="1:26" ht="140.1" customHeight="1">
      <c r="A125" s="192" t="s">
        <v>16</v>
      </c>
      <c r="B125" s="206" t="s">
        <v>17</v>
      </c>
      <c r="C125" s="206" t="s">
        <v>200</v>
      </c>
      <c r="D125" s="192" t="s">
        <v>201</v>
      </c>
      <c r="E125" s="193" t="s">
        <v>202</v>
      </c>
      <c r="F125" s="192" t="s">
        <v>312</v>
      </c>
      <c r="G125" s="193" t="s">
        <v>313</v>
      </c>
      <c r="H125" s="229"/>
      <c r="I125" s="229" t="s">
        <v>249</v>
      </c>
      <c r="J125" s="193" t="s">
        <v>346</v>
      </c>
      <c r="K125" s="231">
        <v>3000000</v>
      </c>
      <c r="L125" s="193" t="s">
        <v>347</v>
      </c>
      <c r="M125" s="231">
        <f>2*K125*1.1</f>
        <v>6600000.0000000009</v>
      </c>
      <c r="N125" s="193" t="s">
        <v>347</v>
      </c>
      <c r="O125" s="303">
        <f>M125*1.1</f>
        <v>7260000.0000000019</v>
      </c>
      <c r="P125" s="193" t="s">
        <v>347</v>
      </c>
      <c r="Q125" s="303">
        <f>O125*1.1</f>
        <v>7986000.0000000028</v>
      </c>
      <c r="R125" s="193" t="s">
        <v>348</v>
      </c>
      <c r="S125" s="303">
        <f>Q125*1.15</f>
        <v>9183900.0000000019</v>
      </c>
      <c r="T125" s="303">
        <f t="shared" si="0"/>
        <v>34029900.000000007</v>
      </c>
      <c r="U125" s="193"/>
      <c r="V125" s="193"/>
      <c r="W125" s="193"/>
      <c r="X125" s="193"/>
      <c r="Y125" s="193"/>
      <c r="Z125" s="193"/>
    </row>
    <row r="126" spans="1:26" ht="140.1" customHeight="1">
      <c r="A126" s="192" t="s">
        <v>16</v>
      </c>
      <c r="B126" s="206" t="s">
        <v>17</v>
      </c>
      <c r="C126" s="206" t="s">
        <v>200</v>
      </c>
      <c r="D126" s="192" t="s">
        <v>201</v>
      </c>
      <c r="E126" s="193" t="s">
        <v>202</v>
      </c>
      <c r="F126" s="192" t="s">
        <v>312</v>
      </c>
      <c r="G126" s="193" t="s">
        <v>313</v>
      </c>
      <c r="H126" s="229"/>
      <c r="I126" s="229" t="s">
        <v>237</v>
      </c>
      <c r="J126" s="193" t="s">
        <v>349</v>
      </c>
      <c r="K126" s="231">
        <v>7500000</v>
      </c>
      <c r="L126" s="193" t="s">
        <v>349</v>
      </c>
      <c r="M126" s="231">
        <v>8700000</v>
      </c>
      <c r="N126" s="193" t="s">
        <v>349</v>
      </c>
      <c r="O126" s="231">
        <v>10000000</v>
      </c>
      <c r="P126" s="193" t="s">
        <v>349</v>
      </c>
      <c r="Q126" s="231">
        <v>11500000</v>
      </c>
      <c r="R126" s="193" t="s">
        <v>349</v>
      </c>
      <c r="S126" s="231">
        <v>14200000</v>
      </c>
      <c r="T126" s="303">
        <f t="shared" si="0"/>
        <v>51900000</v>
      </c>
      <c r="U126" s="193"/>
      <c r="V126" s="193"/>
      <c r="W126" s="193"/>
      <c r="X126" s="193"/>
      <c r="Y126" s="193"/>
      <c r="Z126" s="193"/>
    </row>
    <row r="127" spans="1:26" ht="140.1" customHeight="1">
      <c r="A127" s="192" t="s">
        <v>16</v>
      </c>
      <c r="B127" s="206" t="s">
        <v>17</v>
      </c>
      <c r="C127" s="206" t="s">
        <v>200</v>
      </c>
      <c r="D127" s="192" t="s">
        <v>201</v>
      </c>
      <c r="E127" s="193" t="s">
        <v>202</v>
      </c>
      <c r="F127" s="192" t="s">
        <v>312</v>
      </c>
      <c r="G127" s="193" t="s">
        <v>313</v>
      </c>
      <c r="H127" s="229"/>
      <c r="I127" s="229" t="s">
        <v>31</v>
      </c>
      <c r="J127" s="193" t="s">
        <v>350</v>
      </c>
      <c r="K127" s="231">
        <v>4750015</v>
      </c>
      <c r="L127" s="193" t="s">
        <v>351</v>
      </c>
      <c r="M127" s="231">
        <v>19791067</v>
      </c>
      <c r="N127" s="193" t="s">
        <v>351</v>
      </c>
      <c r="O127" s="303">
        <v>19123759</v>
      </c>
      <c r="P127" s="193" t="s">
        <v>351</v>
      </c>
      <c r="Q127" s="303">
        <v>18588924</v>
      </c>
      <c r="R127" s="193" t="s">
        <v>351</v>
      </c>
      <c r="S127" s="304">
        <v>29272389</v>
      </c>
      <c r="T127" s="303">
        <f t="shared" si="0"/>
        <v>91526154</v>
      </c>
      <c r="U127" s="193"/>
      <c r="V127" s="193"/>
      <c r="W127" s="193"/>
      <c r="X127" s="193"/>
      <c r="Y127" s="193"/>
      <c r="Z127" s="193"/>
    </row>
    <row r="128" spans="1:26" ht="140.1" customHeight="1">
      <c r="A128" s="192" t="s">
        <v>16</v>
      </c>
      <c r="B128" s="206" t="s">
        <v>17</v>
      </c>
      <c r="C128" s="206" t="s">
        <v>200</v>
      </c>
      <c r="D128" s="192" t="s">
        <v>201</v>
      </c>
      <c r="E128" s="193" t="s">
        <v>202</v>
      </c>
      <c r="F128" s="192" t="s">
        <v>352</v>
      </c>
      <c r="G128" s="193" t="s">
        <v>353</v>
      </c>
      <c r="H128" s="229" t="s">
        <v>102</v>
      </c>
      <c r="I128" s="229"/>
      <c r="J128" s="193" t="s">
        <v>354</v>
      </c>
      <c r="K128" s="231">
        <v>10448275.859999999</v>
      </c>
      <c r="L128" s="193" t="s">
        <v>355</v>
      </c>
      <c r="M128" s="231">
        <v>10448275.859999999</v>
      </c>
      <c r="N128" s="193"/>
      <c r="O128" s="303">
        <v>0</v>
      </c>
      <c r="P128" s="193"/>
      <c r="Q128" s="303">
        <v>0</v>
      </c>
      <c r="R128" s="193"/>
      <c r="S128" s="303">
        <v>0</v>
      </c>
      <c r="T128" s="303">
        <f t="shared" si="0"/>
        <v>20896551.719999999</v>
      </c>
      <c r="U128" s="193"/>
      <c r="V128" s="193"/>
      <c r="W128" s="193"/>
      <c r="X128" s="193"/>
      <c r="Y128" s="193"/>
      <c r="Z128" s="193"/>
    </row>
    <row r="129" spans="1:26" ht="140.1" customHeight="1">
      <c r="A129" s="192" t="s">
        <v>16</v>
      </c>
      <c r="B129" s="206" t="s">
        <v>17</v>
      </c>
      <c r="C129" s="206" t="s">
        <v>200</v>
      </c>
      <c r="D129" s="192" t="s">
        <v>201</v>
      </c>
      <c r="E129" s="193" t="s">
        <v>202</v>
      </c>
      <c r="F129" s="192" t="s">
        <v>352</v>
      </c>
      <c r="G129" s="193" t="s">
        <v>353</v>
      </c>
      <c r="H129" s="229" t="s">
        <v>177</v>
      </c>
      <c r="I129" s="229"/>
      <c r="J129" s="193" t="s">
        <v>356</v>
      </c>
      <c r="K129" s="231">
        <v>1350000000</v>
      </c>
      <c r="L129" s="193"/>
      <c r="M129" s="231">
        <v>0</v>
      </c>
      <c r="N129" s="193"/>
      <c r="O129" s="303">
        <v>0</v>
      </c>
      <c r="P129" s="193"/>
      <c r="Q129" s="303">
        <v>0</v>
      </c>
      <c r="R129" s="193"/>
      <c r="S129" s="303">
        <v>0</v>
      </c>
      <c r="T129" s="303">
        <f t="shared" si="0"/>
        <v>1350000000</v>
      </c>
      <c r="U129" s="193"/>
      <c r="V129" s="193"/>
      <c r="W129" s="193"/>
      <c r="X129" s="193"/>
      <c r="Y129" s="193"/>
      <c r="Z129" s="193"/>
    </row>
    <row r="130" spans="1:26" ht="140.1" customHeight="1">
      <c r="A130" s="192" t="s">
        <v>16</v>
      </c>
      <c r="B130" s="206" t="s">
        <v>17</v>
      </c>
      <c r="C130" s="206" t="s">
        <v>200</v>
      </c>
      <c r="D130" s="192" t="s">
        <v>201</v>
      </c>
      <c r="E130" s="193" t="s">
        <v>202</v>
      </c>
      <c r="F130" s="192" t="s">
        <v>352</v>
      </c>
      <c r="G130" s="193" t="s">
        <v>353</v>
      </c>
      <c r="H130" s="229" t="s">
        <v>84</v>
      </c>
      <c r="I130" s="229"/>
      <c r="J130" s="193" t="s">
        <v>357</v>
      </c>
      <c r="K130" s="231">
        <v>30000000</v>
      </c>
      <c r="L130" s="193" t="s">
        <v>358</v>
      </c>
      <c r="M130" s="231">
        <v>30000000</v>
      </c>
      <c r="N130" s="193" t="s">
        <v>358</v>
      </c>
      <c r="O130" s="303">
        <v>30000000</v>
      </c>
      <c r="P130" s="193" t="s">
        <v>358</v>
      </c>
      <c r="Q130" s="303">
        <v>30000000</v>
      </c>
      <c r="R130" s="193" t="s">
        <v>358</v>
      </c>
      <c r="S130" s="303">
        <v>30000000</v>
      </c>
      <c r="T130" s="303">
        <f t="shared" si="0"/>
        <v>150000000</v>
      </c>
      <c r="U130" s="193"/>
      <c r="V130" s="193"/>
      <c r="W130" s="193"/>
      <c r="X130" s="193"/>
      <c r="Y130" s="193"/>
      <c r="Z130" s="193"/>
    </row>
    <row r="131" spans="1:26" ht="140.1" customHeight="1">
      <c r="A131" s="192" t="s">
        <v>16</v>
      </c>
      <c r="B131" s="206" t="s">
        <v>17</v>
      </c>
      <c r="C131" s="206" t="s">
        <v>200</v>
      </c>
      <c r="D131" s="192" t="s">
        <v>201</v>
      </c>
      <c r="E131" s="193" t="s">
        <v>202</v>
      </c>
      <c r="F131" s="192" t="s">
        <v>352</v>
      </c>
      <c r="G131" s="193" t="s">
        <v>353</v>
      </c>
      <c r="H131" s="229" t="s">
        <v>325</v>
      </c>
      <c r="I131" s="229"/>
      <c r="J131" s="193" t="s">
        <v>359</v>
      </c>
      <c r="K131" s="231">
        <v>2000000</v>
      </c>
      <c r="L131" s="193" t="s">
        <v>360</v>
      </c>
      <c r="M131" s="231">
        <v>4000000</v>
      </c>
      <c r="N131" s="193" t="s">
        <v>360</v>
      </c>
      <c r="O131" s="303">
        <v>6000000</v>
      </c>
      <c r="P131" s="193" t="s">
        <v>360</v>
      </c>
      <c r="Q131" s="303">
        <v>8000000</v>
      </c>
      <c r="R131" s="193" t="s">
        <v>360</v>
      </c>
      <c r="S131" s="303">
        <v>9000000</v>
      </c>
      <c r="T131" s="303">
        <f t="shared" si="0"/>
        <v>29000000</v>
      </c>
      <c r="U131" s="193"/>
      <c r="V131" s="193"/>
      <c r="W131" s="193"/>
      <c r="X131" s="193"/>
      <c r="Y131" s="193"/>
      <c r="Z131" s="193"/>
    </row>
    <row r="132" spans="1:26" ht="140.1" customHeight="1">
      <c r="A132" s="192" t="s">
        <v>16</v>
      </c>
      <c r="B132" s="206" t="s">
        <v>17</v>
      </c>
      <c r="C132" s="206" t="s">
        <v>200</v>
      </c>
      <c r="D132" s="192" t="s">
        <v>201</v>
      </c>
      <c r="E132" s="193" t="s">
        <v>202</v>
      </c>
      <c r="F132" s="192" t="s">
        <v>352</v>
      </c>
      <c r="G132" s="193" t="s">
        <v>353</v>
      </c>
      <c r="H132" s="229" t="s">
        <v>331</v>
      </c>
      <c r="I132" s="229"/>
      <c r="J132" s="193" t="s">
        <v>361</v>
      </c>
      <c r="K132" s="320">
        <v>2000000</v>
      </c>
      <c r="L132" s="193" t="s">
        <v>362</v>
      </c>
      <c r="M132" s="320">
        <v>2000000</v>
      </c>
      <c r="N132" s="193" t="s">
        <v>362</v>
      </c>
      <c r="O132" s="321">
        <v>4000000</v>
      </c>
      <c r="P132" s="193" t="s">
        <v>362</v>
      </c>
      <c r="Q132" s="321">
        <v>6000000</v>
      </c>
      <c r="R132" s="193" t="s">
        <v>363</v>
      </c>
      <c r="S132" s="321">
        <v>10000000</v>
      </c>
      <c r="T132" s="303">
        <f t="shared" si="0"/>
        <v>24000000</v>
      </c>
      <c r="U132" s="193"/>
      <c r="V132" s="193"/>
      <c r="W132" s="193"/>
      <c r="X132" s="193"/>
      <c r="Y132" s="193"/>
      <c r="Z132" s="193"/>
    </row>
    <row r="133" spans="1:26" ht="140.1" customHeight="1">
      <c r="A133" s="192" t="s">
        <v>16</v>
      </c>
      <c r="B133" s="206" t="s">
        <v>17</v>
      </c>
      <c r="C133" s="206" t="s">
        <v>200</v>
      </c>
      <c r="D133" s="192" t="s">
        <v>201</v>
      </c>
      <c r="E133" s="193" t="s">
        <v>202</v>
      </c>
      <c r="F133" s="192" t="s">
        <v>352</v>
      </c>
      <c r="G133" s="193" t="s">
        <v>353</v>
      </c>
      <c r="H133" s="229" t="s">
        <v>143</v>
      </c>
      <c r="I133" s="229"/>
      <c r="J133" s="193" t="s">
        <v>364</v>
      </c>
      <c r="K133" s="231">
        <v>10000000</v>
      </c>
      <c r="L133" s="193" t="s">
        <v>365</v>
      </c>
      <c r="M133" s="231">
        <v>10000000</v>
      </c>
      <c r="N133" s="193" t="s">
        <v>365</v>
      </c>
      <c r="O133" s="231">
        <v>10000000</v>
      </c>
      <c r="P133" s="193" t="s">
        <v>365</v>
      </c>
      <c r="Q133" s="231">
        <v>10000000</v>
      </c>
      <c r="R133" s="193" t="s">
        <v>365</v>
      </c>
      <c r="S133" s="231">
        <v>10000000</v>
      </c>
      <c r="T133" s="303">
        <f t="shared" si="0"/>
        <v>50000000</v>
      </c>
      <c r="U133" s="193"/>
      <c r="V133" s="193"/>
      <c r="W133" s="193"/>
      <c r="X133" s="193"/>
      <c r="Y133" s="193"/>
      <c r="Z133" s="193"/>
    </row>
    <row r="134" spans="1:26" ht="140.1" customHeight="1">
      <c r="A134" s="192" t="s">
        <v>16</v>
      </c>
      <c r="B134" s="206" t="s">
        <v>17</v>
      </c>
      <c r="C134" s="206" t="s">
        <v>200</v>
      </c>
      <c r="D134" s="192" t="s">
        <v>201</v>
      </c>
      <c r="E134" s="193" t="s">
        <v>202</v>
      </c>
      <c r="F134" s="192" t="s">
        <v>366</v>
      </c>
      <c r="G134" s="193" t="s">
        <v>367</v>
      </c>
      <c r="H134" s="229" t="s">
        <v>217</v>
      </c>
      <c r="I134" s="229"/>
      <c r="J134" s="193" t="s">
        <v>368</v>
      </c>
      <c r="K134" s="231">
        <v>0</v>
      </c>
      <c r="L134" s="193"/>
      <c r="M134" s="231">
        <v>0</v>
      </c>
      <c r="N134" s="193"/>
      <c r="O134" s="303">
        <v>0</v>
      </c>
      <c r="P134" s="193"/>
      <c r="Q134" s="303">
        <v>0</v>
      </c>
      <c r="R134" s="193"/>
      <c r="S134" s="303">
        <v>0</v>
      </c>
      <c r="T134" s="303">
        <f t="shared" si="0"/>
        <v>0</v>
      </c>
      <c r="U134" s="322" t="s">
        <v>369</v>
      </c>
      <c r="V134" s="193"/>
      <c r="W134" s="193"/>
      <c r="X134" s="193"/>
      <c r="Y134" s="193"/>
      <c r="Z134" s="193"/>
    </row>
    <row r="135" spans="1:26" ht="140.1" customHeight="1">
      <c r="A135" s="192" t="s">
        <v>16</v>
      </c>
      <c r="B135" s="206" t="s">
        <v>17</v>
      </c>
      <c r="C135" s="206" t="s">
        <v>200</v>
      </c>
      <c r="D135" s="192" t="s">
        <v>201</v>
      </c>
      <c r="E135" s="193" t="s">
        <v>202</v>
      </c>
      <c r="F135" s="192" t="s">
        <v>366</v>
      </c>
      <c r="G135" s="193" t="s">
        <v>367</v>
      </c>
      <c r="H135" s="229" t="s">
        <v>244</v>
      </c>
      <c r="I135" s="229"/>
      <c r="J135" s="193" t="s">
        <v>370</v>
      </c>
      <c r="K135" s="231">
        <v>0</v>
      </c>
      <c r="L135" s="317" t="s">
        <v>371</v>
      </c>
      <c r="M135" s="231">
        <v>0</v>
      </c>
      <c r="N135" s="193"/>
      <c r="O135" s="303">
        <v>0</v>
      </c>
      <c r="P135" s="193"/>
      <c r="Q135" s="303">
        <v>0</v>
      </c>
      <c r="R135" s="193"/>
      <c r="S135" s="303">
        <v>0</v>
      </c>
      <c r="T135" s="303">
        <f t="shared" si="0"/>
        <v>0</v>
      </c>
      <c r="U135" s="313" t="s">
        <v>269</v>
      </c>
      <c r="V135" s="193"/>
      <c r="W135" s="193"/>
      <c r="X135" s="193"/>
      <c r="Y135" s="193"/>
      <c r="Z135" s="193"/>
    </row>
    <row r="136" spans="1:26" ht="140.1" customHeight="1">
      <c r="A136" s="192" t="s">
        <v>16</v>
      </c>
      <c r="B136" s="206" t="s">
        <v>17</v>
      </c>
      <c r="C136" s="206" t="s">
        <v>200</v>
      </c>
      <c r="D136" s="192" t="s">
        <v>201</v>
      </c>
      <c r="E136" s="193" t="s">
        <v>202</v>
      </c>
      <c r="F136" s="192" t="s">
        <v>366</v>
      </c>
      <c r="G136" s="193" t="s">
        <v>367</v>
      </c>
      <c r="H136" s="229" t="s">
        <v>194</v>
      </c>
      <c r="I136" s="229"/>
      <c r="J136" s="193" t="s">
        <v>372</v>
      </c>
      <c r="K136" s="231">
        <v>200000000</v>
      </c>
      <c r="L136" s="193"/>
      <c r="M136" s="231">
        <v>0</v>
      </c>
      <c r="N136" s="193"/>
      <c r="O136" s="303">
        <v>0</v>
      </c>
      <c r="P136" s="193"/>
      <c r="Q136" s="303">
        <v>0</v>
      </c>
      <c r="R136" s="193"/>
      <c r="S136" s="303">
        <v>0</v>
      </c>
      <c r="T136" s="303">
        <f t="shared" si="0"/>
        <v>200000000</v>
      </c>
      <c r="U136" s="193"/>
      <c r="V136" s="193"/>
      <c r="W136" s="193"/>
      <c r="X136" s="193"/>
      <c r="Y136" s="193"/>
      <c r="Z136" s="193"/>
    </row>
    <row r="137" spans="1:26" ht="140.1" customHeight="1">
      <c r="A137" s="192" t="s">
        <v>16</v>
      </c>
      <c r="B137" s="206" t="s">
        <v>17</v>
      </c>
      <c r="C137" s="206" t="s">
        <v>200</v>
      </c>
      <c r="D137" s="192" t="s">
        <v>201</v>
      </c>
      <c r="E137" s="193" t="s">
        <v>202</v>
      </c>
      <c r="F137" s="192" t="s">
        <v>366</v>
      </c>
      <c r="G137" s="193" t="s">
        <v>367</v>
      </c>
      <c r="H137" s="229" t="s">
        <v>249</v>
      </c>
      <c r="I137" s="229"/>
      <c r="J137" s="193"/>
      <c r="K137" s="231">
        <v>0</v>
      </c>
      <c r="L137" s="193" t="s">
        <v>373</v>
      </c>
      <c r="M137" s="231">
        <v>0</v>
      </c>
      <c r="N137" s="193"/>
      <c r="O137" s="303">
        <v>0</v>
      </c>
      <c r="P137" s="193"/>
      <c r="Q137" s="303">
        <v>0</v>
      </c>
      <c r="R137" s="193"/>
      <c r="S137" s="303">
        <v>0</v>
      </c>
      <c r="T137" s="303">
        <f t="shared" si="0"/>
        <v>0</v>
      </c>
      <c r="U137" s="193" t="s">
        <v>251</v>
      </c>
      <c r="V137" s="193"/>
      <c r="W137" s="193"/>
      <c r="X137" s="193"/>
      <c r="Y137" s="193"/>
      <c r="Z137" s="193"/>
    </row>
    <row r="138" spans="1:26" ht="140.1" customHeight="1">
      <c r="A138" s="192" t="s">
        <v>16</v>
      </c>
      <c r="B138" s="206" t="s">
        <v>17</v>
      </c>
      <c r="C138" s="206" t="s">
        <v>200</v>
      </c>
      <c r="D138" s="192" t="s">
        <v>201</v>
      </c>
      <c r="E138" s="193" t="s">
        <v>202</v>
      </c>
      <c r="F138" s="192" t="s">
        <v>366</v>
      </c>
      <c r="G138" s="193" t="s">
        <v>367</v>
      </c>
      <c r="H138" s="229" t="s">
        <v>31</v>
      </c>
      <c r="I138" s="229"/>
      <c r="J138" s="193" t="s">
        <v>374</v>
      </c>
      <c r="K138" s="231">
        <v>3215351</v>
      </c>
      <c r="L138" s="193" t="s">
        <v>375</v>
      </c>
      <c r="M138" s="231">
        <v>6676859</v>
      </c>
      <c r="N138" s="193" t="s">
        <v>375</v>
      </c>
      <c r="O138" s="303">
        <v>6593752</v>
      </c>
      <c r="P138" s="193" t="s">
        <v>375</v>
      </c>
      <c r="Q138" s="303">
        <v>6935587</v>
      </c>
      <c r="R138" s="193" t="s">
        <v>375</v>
      </c>
      <c r="S138" s="304">
        <v>9932310</v>
      </c>
      <c r="T138" s="303">
        <f t="shared" si="0"/>
        <v>33353859</v>
      </c>
      <c r="U138" s="193"/>
      <c r="V138" s="193"/>
      <c r="W138" s="193"/>
      <c r="X138" s="193"/>
      <c r="Y138" s="193"/>
      <c r="Z138" s="193"/>
    </row>
    <row r="139" spans="1:26" ht="140.1" customHeight="1">
      <c r="A139" s="192" t="s">
        <v>16</v>
      </c>
      <c r="B139" s="206" t="s">
        <v>17</v>
      </c>
      <c r="C139" s="206" t="s">
        <v>200</v>
      </c>
      <c r="D139" s="192" t="s">
        <v>201</v>
      </c>
      <c r="E139" s="193" t="s">
        <v>202</v>
      </c>
      <c r="F139" s="192" t="s">
        <v>366</v>
      </c>
      <c r="G139" s="193" t="s">
        <v>367</v>
      </c>
      <c r="H139" s="229"/>
      <c r="I139" s="229" t="s">
        <v>239</v>
      </c>
      <c r="J139" s="193" t="s">
        <v>376</v>
      </c>
      <c r="K139" s="231">
        <v>80000000</v>
      </c>
      <c r="L139" s="193"/>
      <c r="M139" s="231">
        <v>0</v>
      </c>
      <c r="N139" s="193"/>
      <c r="O139" s="303">
        <v>0</v>
      </c>
      <c r="P139" s="193"/>
      <c r="Q139" s="303">
        <v>0</v>
      </c>
      <c r="R139" s="193"/>
      <c r="S139" s="303">
        <v>0</v>
      </c>
      <c r="T139" s="303">
        <f t="shared" si="0"/>
        <v>80000000</v>
      </c>
      <c r="U139" s="193"/>
      <c r="V139" s="193"/>
      <c r="W139" s="193"/>
      <c r="X139" s="193"/>
      <c r="Y139" s="193"/>
      <c r="Z139" s="193"/>
    </row>
    <row r="140" spans="1:26" ht="140.1" customHeight="1">
      <c r="A140" s="192" t="s">
        <v>16</v>
      </c>
      <c r="B140" s="206" t="s">
        <v>17</v>
      </c>
      <c r="C140" s="206" t="s">
        <v>200</v>
      </c>
      <c r="D140" s="192" t="s">
        <v>201</v>
      </c>
      <c r="E140" s="193" t="s">
        <v>202</v>
      </c>
      <c r="F140" s="192" t="s">
        <v>366</v>
      </c>
      <c r="G140" s="193" t="s">
        <v>367</v>
      </c>
      <c r="H140" s="229"/>
      <c r="I140" s="229" t="s">
        <v>38</v>
      </c>
      <c r="J140" s="193" t="s">
        <v>95</v>
      </c>
      <c r="K140" s="231">
        <v>2244000</v>
      </c>
      <c r="L140" s="193" t="s">
        <v>96</v>
      </c>
      <c r="M140" s="231">
        <f>((K140*14/100)+K140)*2</f>
        <v>5116320</v>
      </c>
      <c r="N140" s="193" t="s">
        <v>96</v>
      </c>
      <c r="O140" s="303">
        <f>((K140*28/100)+K140)*2</f>
        <v>5744640</v>
      </c>
      <c r="P140" s="193" t="s">
        <v>96</v>
      </c>
      <c r="Q140" s="303">
        <f>((K140*42/100)+K140)*2</f>
        <v>6372960</v>
      </c>
      <c r="R140" s="193" t="s">
        <v>96</v>
      </c>
      <c r="S140" s="303">
        <f>((M140*42/100)+M140)*2</f>
        <v>14530348.800000001</v>
      </c>
      <c r="T140" s="303">
        <f t="shared" si="0"/>
        <v>34008268.799999997</v>
      </c>
      <c r="U140" s="193"/>
      <c r="V140" s="193"/>
      <c r="W140" s="193"/>
      <c r="X140" s="193"/>
      <c r="Y140" s="193"/>
      <c r="Z140" s="193"/>
    </row>
    <row r="141" spans="1:26" ht="140.1" customHeight="1">
      <c r="A141" s="192" t="s">
        <v>16</v>
      </c>
      <c r="B141" s="206" t="s">
        <v>17</v>
      </c>
      <c r="C141" s="206" t="s">
        <v>200</v>
      </c>
      <c r="D141" s="192" t="s">
        <v>201</v>
      </c>
      <c r="E141" s="193" t="s">
        <v>202</v>
      </c>
      <c r="F141" s="192" t="s">
        <v>377</v>
      </c>
      <c r="G141" s="193" t="s">
        <v>378</v>
      </c>
      <c r="H141" s="229" t="s">
        <v>81</v>
      </c>
      <c r="I141" s="229"/>
      <c r="J141" s="193" t="s">
        <v>379</v>
      </c>
      <c r="K141" s="231">
        <v>50000000</v>
      </c>
      <c r="L141" s="193" t="s">
        <v>379</v>
      </c>
      <c r="M141" s="231">
        <v>50000000</v>
      </c>
      <c r="N141" s="193" t="s">
        <v>379</v>
      </c>
      <c r="O141" s="303">
        <v>50000000</v>
      </c>
      <c r="P141" s="193" t="s">
        <v>379</v>
      </c>
      <c r="Q141" s="303">
        <v>50000000</v>
      </c>
      <c r="R141" s="193" t="s">
        <v>379</v>
      </c>
      <c r="S141" s="303">
        <v>50000000</v>
      </c>
      <c r="T141" s="303">
        <f t="shared" si="0"/>
        <v>250000000</v>
      </c>
      <c r="U141" s="193"/>
      <c r="V141" s="193"/>
      <c r="W141" s="193"/>
      <c r="X141" s="193"/>
      <c r="Y141" s="193"/>
      <c r="Z141" s="193"/>
    </row>
    <row r="142" spans="1:26" ht="140.1" customHeight="1">
      <c r="A142" s="192" t="s">
        <v>16</v>
      </c>
      <c r="B142" s="206" t="s">
        <v>17</v>
      </c>
      <c r="C142" s="206" t="s">
        <v>200</v>
      </c>
      <c r="D142" s="192" t="s">
        <v>201</v>
      </c>
      <c r="E142" s="193" t="s">
        <v>202</v>
      </c>
      <c r="F142" s="192" t="s">
        <v>377</v>
      </c>
      <c r="G142" s="193" t="s">
        <v>378</v>
      </c>
      <c r="H142" s="229" t="s">
        <v>84</v>
      </c>
      <c r="I142" s="229"/>
      <c r="J142" s="193" t="s">
        <v>380</v>
      </c>
      <c r="K142" s="231">
        <v>30000000</v>
      </c>
      <c r="L142" s="193" t="s">
        <v>380</v>
      </c>
      <c r="M142" s="231">
        <v>30000000</v>
      </c>
      <c r="N142" s="193" t="s">
        <v>380</v>
      </c>
      <c r="O142" s="303">
        <v>30000000</v>
      </c>
      <c r="P142" s="193" t="s">
        <v>380</v>
      </c>
      <c r="Q142" s="303">
        <v>30000000</v>
      </c>
      <c r="R142" s="193" t="s">
        <v>380</v>
      </c>
      <c r="S142" s="303">
        <v>30000000</v>
      </c>
      <c r="T142" s="303">
        <f t="shared" si="0"/>
        <v>150000000</v>
      </c>
      <c r="U142" s="193"/>
      <c r="V142" s="193"/>
      <c r="W142" s="193"/>
      <c r="X142" s="193"/>
      <c r="Y142" s="193"/>
      <c r="Z142" s="193"/>
    </row>
    <row r="143" spans="1:26" ht="140.1" customHeight="1">
      <c r="A143" s="192" t="s">
        <v>16</v>
      </c>
      <c r="B143" s="206" t="s">
        <v>17</v>
      </c>
      <c r="C143" s="206" t="s">
        <v>200</v>
      </c>
      <c r="D143" s="192" t="s">
        <v>201</v>
      </c>
      <c r="E143" s="193" t="s">
        <v>202</v>
      </c>
      <c r="F143" s="192" t="s">
        <v>377</v>
      </c>
      <c r="G143" s="193" t="s">
        <v>378</v>
      </c>
      <c r="H143" s="229" t="s">
        <v>325</v>
      </c>
      <c r="I143" s="229"/>
      <c r="J143" s="193" t="s">
        <v>381</v>
      </c>
      <c r="K143" s="231">
        <v>0</v>
      </c>
      <c r="L143" s="193" t="s">
        <v>381</v>
      </c>
      <c r="M143" s="231">
        <v>0</v>
      </c>
      <c r="N143" s="193" t="s">
        <v>381</v>
      </c>
      <c r="O143" s="303">
        <v>0</v>
      </c>
      <c r="P143" s="193" t="s">
        <v>381</v>
      </c>
      <c r="Q143" s="303">
        <v>0</v>
      </c>
      <c r="R143" s="193" t="s">
        <v>381</v>
      </c>
      <c r="S143" s="303">
        <v>0</v>
      </c>
      <c r="T143" s="303">
        <f t="shared" si="0"/>
        <v>0</v>
      </c>
      <c r="U143" s="193" t="s">
        <v>382</v>
      </c>
      <c r="V143" s="193"/>
      <c r="W143" s="193"/>
      <c r="X143" s="193"/>
      <c r="Y143" s="193"/>
      <c r="Z143" s="193"/>
    </row>
    <row r="144" spans="1:26" ht="140.1" customHeight="1">
      <c r="A144" s="192" t="s">
        <v>16</v>
      </c>
      <c r="B144" s="206" t="s">
        <v>17</v>
      </c>
      <c r="C144" s="206" t="s">
        <v>200</v>
      </c>
      <c r="D144" s="192" t="s">
        <v>201</v>
      </c>
      <c r="E144" s="193" t="s">
        <v>202</v>
      </c>
      <c r="F144" s="192" t="s">
        <v>377</v>
      </c>
      <c r="G144" s="193" t="s">
        <v>378</v>
      </c>
      <c r="H144" s="229" t="s">
        <v>331</v>
      </c>
      <c r="I144" s="229"/>
      <c r="J144" s="311" t="s">
        <v>383</v>
      </c>
      <c r="K144" s="231">
        <v>3000000</v>
      </c>
      <c r="L144" s="311" t="s">
        <v>384</v>
      </c>
      <c r="M144" s="231">
        <v>5000000</v>
      </c>
      <c r="N144" s="311" t="s">
        <v>385</v>
      </c>
      <c r="O144" s="303">
        <v>5000000</v>
      </c>
      <c r="P144" s="311" t="s">
        <v>385</v>
      </c>
      <c r="Q144" s="303">
        <v>8000000</v>
      </c>
      <c r="R144" s="311" t="s">
        <v>385</v>
      </c>
      <c r="S144" s="303">
        <v>10000000</v>
      </c>
      <c r="T144" s="303">
        <f t="shared" si="0"/>
        <v>31000000</v>
      </c>
      <c r="U144" s="193" t="s">
        <v>386</v>
      </c>
      <c r="V144" s="193"/>
      <c r="W144" s="193"/>
      <c r="X144" s="193"/>
      <c r="Y144" s="193"/>
      <c r="Z144" s="193"/>
    </row>
    <row r="145" spans="1:26" ht="140.1" customHeight="1">
      <c r="A145" s="192" t="s">
        <v>16</v>
      </c>
      <c r="B145" s="206" t="s">
        <v>17</v>
      </c>
      <c r="C145" s="206" t="s">
        <v>200</v>
      </c>
      <c r="D145" s="192" t="s">
        <v>201</v>
      </c>
      <c r="E145" s="193" t="s">
        <v>202</v>
      </c>
      <c r="F145" s="192" t="s">
        <v>377</v>
      </c>
      <c r="G145" s="193" t="s">
        <v>378</v>
      </c>
      <c r="H145" s="229" t="s">
        <v>143</v>
      </c>
      <c r="I145" s="229"/>
      <c r="J145" s="193" t="s">
        <v>387</v>
      </c>
      <c r="K145" s="231">
        <v>10000000</v>
      </c>
      <c r="L145" s="193" t="s">
        <v>388</v>
      </c>
      <c r="M145" s="231">
        <v>8000000</v>
      </c>
      <c r="N145" s="193" t="s">
        <v>388</v>
      </c>
      <c r="O145" s="303">
        <v>9000000</v>
      </c>
      <c r="P145" s="193" t="s">
        <v>388</v>
      </c>
      <c r="Q145" s="303">
        <v>11000000</v>
      </c>
      <c r="R145" s="193" t="s">
        <v>388</v>
      </c>
      <c r="S145" s="303">
        <v>10000000</v>
      </c>
      <c r="T145" s="303">
        <f t="shared" si="0"/>
        <v>48000000</v>
      </c>
      <c r="U145" s="193"/>
      <c r="V145" s="193"/>
      <c r="W145" s="193"/>
      <c r="X145" s="193"/>
      <c r="Y145" s="193"/>
      <c r="Z145" s="193"/>
    </row>
    <row r="146" spans="1:26" ht="140.1" customHeight="1">
      <c r="A146" s="192" t="s">
        <v>16</v>
      </c>
      <c r="B146" s="206" t="s">
        <v>17</v>
      </c>
      <c r="C146" s="206" t="s">
        <v>200</v>
      </c>
      <c r="D146" s="192" t="s">
        <v>201</v>
      </c>
      <c r="E146" s="193" t="s">
        <v>202</v>
      </c>
      <c r="F146" s="192" t="s">
        <v>389</v>
      </c>
      <c r="G146" s="193" t="s">
        <v>390</v>
      </c>
      <c r="H146" s="229" t="s">
        <v>81</v>
      </c>
      <c r="I146" s="229"/>
      <c r="J146" s="193" t="s">
        <v>391</v>
      </c>
      <c r="K146" s="231">
        <v>0</v>
      </c>
      <c r="L146" s="193"/>
      <c r="M146" s="231">
        <v>0</v>
      </c>
      <c r="N146" s="193"/>
      <c r="O146" s="303">
        <v>0</v>
      </c>
      <c r="P146" s="193"/>
      <c r="Q146" s="303">
        <v>0</v>
      </c>
      <c r="R146" s="193"/>
      <c r="S146" s="303">
        <v>0</v>
      </c>
      <c r="T146" s="303">
        <f t="shared" si="0"/>
        <v>0</v>
      </c>
      <c r="U146" s="322" t="s">
        <v>392</v>
      </c>
      <c r="V146" s="193"/>
      <c r="W146" s="193"/>
      <c r="X146" s="193"/>
      <c r="Y146" s="193"/>
      <c r="Z146" s="193"/>
    </row>
    <row r="147" spans="1:26" ht="140.1" customHeight="1">
      <c r="A147" s="192" t="s">
        <v>16</v>
      </c>
      <c r="B147" s="206" t="s">
        <v>17</v>
      </c>
      <c r="C147" s="206" t="s">
        <v>200</v>
      </c>
      <c r="D147" s="192" t="s">
        <v>201</v>
      </c>
      <c r="E147" s="193" t="s">
        <v>202</v>
      </c>
      <c r="F147" s="192" t="s">
        <v>389</v>
      </c>
      <c r="G147" s="193" t="s">
        <v>390</v>
      </c>
      <c r="H147" s="229" t="s">
        <v>84</v>
      </c>
      <c r="I147" s="229"/>
      <c r="J147" s="193" t="s">
        <v>393</v>
      </c>
      <c r="K147" s="231">
        <v>50000000</v>
      </c>
      <c r="L147" s="193" t="s">
        <v>394</v>
      </c>
      <c r="M147" s="231">
        <v>100000000</v>
      </c>
      <c r="N147" s="193" t="s">
        <v>394</v>
      </c>
      <c r="O147" s="303">
        <v>100000000</v>
      </c>
      <c r="P147" s="193" t="s">
        <v>394</v>
      </c>
      <c r="Q147" s="303">
        <v>100000000</v>
      </c>
      <c r="R147" s="193" t="s">
        <v>394</v>
      </c>
      <c r="S147" s="303">
        <v>100000000</v>
      </c>
      <c r="T147" s="303">
        <f t="shared" si="0"/>
        <v>450000000</v>
      </c>
      <c r="U147" s="193"/>
      <c r="V147" s="193"/>
      <c r="W147" s="193"/>
      <c r="X147" s="193"/>
      <c r="Y147" s="193"/>
      <c r="Z147" s="193"/>
    </row>
    <row r="148" spans="1:26" ht="140.1" customHeight="1">
      <c r="A148" s="192" t="s">
        <v>16</v>
      </c>
      <c r="B148" s="206" t="s">
        <v>17</v>
      </c>
      <c r="C148" s="206" t="s">
        <v>200</v>
      </c>
      <c r="D148" s="192" t="s">
        <v>201</v>
      </c>
      <c r="E148" s="193" t="s">
        <v>202</v>
      </c>
      <c r="F148" s="192" t="s">
        <v>389</v>
      </c>
      <c r="G148" s="193" t="s">
        <v>390</v>
      </c>
      <c r="H148" s="229" t="s">
        <v>325</v>
      </c>
      <c r="I148" s="229"/>
      <c r="J148" s="193"/>
      <c r="K148" s="231">
        <v>0</v>
      </c>
      <c r="L148" s="193" t="s">
        <v>395</v>
      </c>
      <c r="M148" s="231">
        <v>3000000</v>
      </c>
      <c r="N148" s="193" t="s">
        <v>395</v>
      </c>
      <c r="O148" s="303">
        <v>5000000</v>
      </c>
      <c r="P148" s="193" t="s">
        <v>395</v>
      </c>
      <c r="Q148" s="303">
        <v>7000000</v>
      </c>
      <c r="R148" s="193" t="s">
        <v>395</v>
      </c>
      <c r="S148" s="303">
        <v>9000000</v>
      </c>
      <c r="T148" s="303">
        <f t="shared" si="0"/>
        <v>24000000</v>
      </c>
      <c r="U148" s="193"/>
      <c r="V148" s="193"/>
      <c r="W148" s="193"/>
      <c r="X148" s="193"/>
      <c r="Y148" s="193"/>
      <c r="Z148" s="193"/>
    </row>
    <row r="149" spans="1:26" ht="140.1" customHeight="1">
      <c r="A149" s="192" t="s">
        <v>16</v>
      </c>
      <c r="B149" s="206" t="s">
        <v>17</v>
      </c>
      <c r="C149" s="206" t="s">
        <v>200</v>
      </c>
      <c r="D149" s="192" t="s">
        <v>201</v>
      </c>
      <c r="E149" s="193" t="s">
        <v>202</v>
      </c>
      <c r="F149" s="192" t="s">
        <v>389</v>
      </c>
      <c r="G149" s="193" t="s">
        <v>390</v>
      </c>
      <c r="H149" s="229" t="s">
        <v>331</v>
      </c>
      <c r="I149" s="229"/>
      <c r="J149" s="193" t="s">
        <v>396</v>
      </c>
      <c r="K149" s="231">
        <v>3000000</v>
      </c>
      <c r="L149" s="323" t="s">
        <v>397</v>
      </c>
      <c r="M149" s="231">
        <v>10000000</v>
      </c>
      <c r="N149" s="323" t="s">
        <v>398</v>
      </c>
      <c r="O149" s="303">
        <v>20000000</v>
      </c>
      <c r="P149" s="323" t="s">
        <v>399</v>
      </c>
      <c r="Q149" s="303">
        <v>10000000</v>
      </c>
      <c r="R149" s="323" t="s">
        <v>400</v>
      </c>
      <c r="S149" s="303">
        <v>10000000</v>
      </c>
      <c r="T149" s="303">
        <f t="shared" si="0"/>
        <v>53000000</v>
      </c>
      <c r="U149" s="193" t="s">
        <v>386</v>
      </c>
      <c r="V149" s="193"/>
      <c r="W149" s="193"/>
      <c r="X149" s="193"/>
      <c r="Y149" s="193"/>
      <c r="Z149" s="193"/>
    </row>
    <row r="150" spans="1:26" ht="140.1" customHeight="1">
      <c r="A150" s="192" t="s">
        <v>16</v>
      </c>
      <c r="B150" s="206" t="s">
        <v>17</v>
      </c>
      <c r="C150" s="206" t="s">
        <v>200</v>
      </c>
      <c r="D150" s="192" t="s">
        <v>201</v>
      </c>
      <c r="E150" s="193" t="s">
        <v>202</v>
      </c>
      <c r="F150" s="192" t="s">
        <v>389</v>
      </c>
      <c r="G150" s="193" t="s">
        <v>390</v>
      </c>
      <c r="H150" s="229" t="s">
        <v>143</v>
      </c>
      <c r="I150" s="229"/>
      <c r="J150" s="193" t="s">
        <v>401</v>
      </c>
      <c r="K150" s="231">
        <v>120000000</v>
      </c>
      <c r="L150" s="193" t="s">
        <v>402</v>
      </c>
      <c r="M150" s="231">
        <v>10000000</v>
      </c>
      <c r="N150" s="193" t="s">
        <v>403</v>
      </c>
      <c r="O150" s="231">
        <v>10000000</v>
      </c>
      <c r="P150" s="193" t="s">
        <v>404</v>
      </c>
      <c r="Q150" s="231">
        <v>10000000</v>
      </c>
      <c r="R150" s="193" t="s">
        <v>405</v>
      </c>
      <c r="S150" s="231">
        <v>10000000</v>
      </c>
      <c r="T150" s="303">
        <f t="shared" si="0"/>
        <v>160000000</v>
      </c>
      <c r="U150" s="193"/>
      <c r="V150" s="193"/>
      <c r="W150" s="193"/>
      <c r="X150" s="193"/>
      <c r="Y150" s="193"/>
      <c r="Z150" s="193"/>
    </row>
    <row r="151" spans="1:26" ht="140.1" customHeight="1">
      <c r="A151" s="192" t="s">
        <v>16</v>
      </c>
      <c r="B151" s="206" t="s">
        <v>17</v>
      </c>
      <c r="C151" s="206" t="s">
        <v>200</v>
      </c>
      <c r="D151" s="192" t="s">
        <v>201</v>
      </c>
      <c r="E151" s="193" t="s">
        <v>202</v>
      </c>
      <c r="F151" s="192" t="s">
        <v>406</v>
      </c>
      <c r="G151" s="193" t="s">
        <v>407</v>
      </c>
      <c r="H151" s="229" t="s">
        <v>81</v>
      </c>
      <c r="I151" s="229"/>
      <c r="J151" s="193" t="s">
        <v>408</v>
      </c>
      <c r="K151" s="231">
        <v>0</v>
      </c>
      <c r="L151" s="193"/>
      <c r="M151" s="231">
        <v>0</v>
      </c>
      <c r="N151" s="193"/>
      <c r="O151" s="303">
        <v>0</v>
      </c>
      <c r="P151" s="193"/>
      <c r="Q151" s="303">
        <v>0</v>
      </c>
      <c r="R151" s="193"/>
      <c r="S151" s="303">
        <v>0</v>
      </c>
      <c r="T151" s="303">
        <f t="shared" si="0"/>
        <v>0</v>
      </c>
      <c r="U151" s="322" t="s">
        <v>369</v>
      </c>
      <c r="V151" s="193"/>
      <c r="W151" s="193"/>
      <c r="X151" s="193"/>
      <c r="Y151" s="193"/>
      <c r="Z151" s="193"/>
    </row>
    <row r="152" spans="1:26" ht="140.1" customHeight="1">
      <c r="A152" s="192" t="s">
        <v>16</v>
      </c>
      <c r="B152" s="206" t="s">
        <v>17</v>
      </c>
      <c r="C152" s="206" t="s">
        <v>200</v>
      </c>
      <c r="D152" s="192" t="s">
        <v>201</v>
      </c>
      <c r="E152" s="193" t="s">
        <v>202</v>
      </c>
      <c r="F152" s="192" t="s">
        <v>406</v>
      </c>
      <c r="G152" s="193" t="s">
        <v>407</v>
      </c>
      <c r="H152" s="229" t="s">
        <v>84</v>
      </c>
      <c r="I152" s="229"/>
      <c r="J152" s="193" t="s">
        <v>409</v>
      </c>
      <c r="K152" s="231">
        <v>30000000</v>
      </c>
      <c r="L152" s="193" t="s">
        <v>410</v>
      </c>
      <c r="M152" s="231">
        <v>30000000</v>
      </c>
      <c r="N152" s="193" t="s">
        <v>410</v>
      </c>
      <c r="O152" s="303">
        <v>30000000</v>
      </c>
      <c r="P152" s="193" t="s">
        <v>410</v>
      </c>
      <c r="Q152" s="303">
        <v>30000000</v>
      </c>
      <c r="R152" s="193" t="s">
        <v>410</v>
      </c>
      <c r="S152" s="303">
        <v>30000000</v>
      </c>
      <c r="T152" s="303">
        <f t="shared" si="0"/>
        <v>150000000</v>
      </c>
      <c r="U152" s="193"/>
      <c r="V152" s="193"/>
      <c r="W152" s="193"/>
      <c r="X152" s="193"/>
      <c r="Y152" s="193"/>
      <c r="Z152" s="193"/>
    </row>
    <row r="153" spans="1:26" ht="140.1" customHeight="1">
      <c r="A153" s="192" t="s">
        <v>16</v>
      </c>
      <c r="B153" s="206" t="s">
        <v>17</v>
      </c>
      <c r="C153" s="206" t="s">
        <v>200</v>
      </c>
      <c r="D153" s="192" t="s">
        <v>201</v>
      </c>
      <c r="E153" s="193" t="s">
        <v>202</v>
      </c>
      <c r="F153" s="192" t="s">
        <v>406</v>
      </c>
      <c r="G153" s="193" t="s">
        <v>407</v>
      </c>
      <c r="H153" s="229" t="s">
        <v>325</v>
      </c>
      <c r="I153" s="229"/>
      <c r="J153" s="193" t="s">
        <v>411</v>
      </c>
      <c r="K153" s="231">
        <v>0</v>
      </c>
      <c r="L153" s="193" t="s">
        <v>411</v>
      </c>
      <c r="M153" s="231">
        <v>0</v>
      </c>
      <c r="N153" s="193" t="s">
        <v>411</v>
      </c>
      <c r="O153" s="303">
        <v>0</v>
      </c>
      <c r="P153" s="193" t="s">
        <v>411</v>
      </c>
      <c r="Q153" s="303">
        <v>0</v>
      </c>
      <c r="R153" s="193" t="s">
        <v>411</v>
      </c>
      <c r="S153" s="303">
        <v>0</v>
      </c>
      <c r="T153" s="303">
        <f t="shared" si="0"/>
        <v>0</v>
      </c>
      <c r="U153" s="193" t="s">
        <v>412</v>
      </c>
      <c r="V153" s="193"/>
      <c r="W153" s="193"/>
      <c r="X153" s="193"/>
      <c r="Y153" s="193"/>
      <c r="Z153" s="193"/>
    </row>
    <row r="154" spans="1:26" ht="140.1" customHeight="1">
      <c r="A154" s="192" t="s">
        <v>16</v>
      </c>
      <c r="B154" s="206" t="s">
        <v>17</v>
      </c>
      <c r="C154" s="206" t="s">
        <v>200</v>
      </c>
      <c r="D154" s="192" t="s">
        <v>201</v>
      </c>
      <c r="E154" s="193" t="s">
        <v>202</v>
      </c>
      <c r="F154" s="192" t="s">
        <v>406</v>
      </c>
      <c r="G154" s="193" t="s">
        <v>407</v>
      </c>
      <c r="H154" s="229" t="s">
        <v>331</v>
      </c>
      <c r="I154" s="229"/>
      <c r="J154" s="311" t="s">
        <v>413</v>
      </c>
      <c r="K154" s="231">
        <v>3000000</v>
      </c>
      <c r="L154" s="311" t="s">
        <v>414</v>
      </c>
      <c r="M154" s="231">
        <v>5000000</v>
      </c>
      <c r="N154" s="311" t="s">
        <v>415</v>
      </c>
      <c r="O154" s="303">
        <v>5000000</v>
      </c>
      <c r="P154" s="311" t="s">
        <v>415</v>
      </c>
      <c r="Q154" s="303">
        <v>10000000</v>
      </c>
      <c r="R154" s="311" t="s">
        <v>416</v>
      </c>
      <c r="S154" s="303">
        <v>10000000</v>
      </c>
      <c r="T154" s="303">
        <f t="shared" si="0"/>
        <v>33000000</v>
      </c>
      <c r="U154" s="193" t="s">
        <v>386</v>
      </c>
      <c r="V154" s="193"/>
      <c r="W154" s="193"/>
      <c r="X154" s="193"/>
      <c r="Y154" s="193"/>
      <c r="Z154" s="193"/>
    </row>
    <row r="155" spans="1:26" ht="140.1" customHeight="1">
      <c r="A155" s="192" t="s">
        <v>16</v>
      </c>
      <c r="B155" s="206" t="s">
        <v>17</v>
      </c>
      <c r="C155" s="206" t="s">
        <v>200</v>
      </c>
      <c r="D155" s="192" t="s">
        <v>201</v>
      </c>
      <c r="E155" s="193" t="s">
        <v>202</v>
      </c>
      <c r="F155" s="192" t="s">
        <v>406</v>
      </c>
      <c r="G155" s="193" t="s">
        <v>407</v>
      </c>
      <c r="H155" s="229" t="s">
        <v>143</v>
      </c>
      <c r="I155" s="229"/>
      <c r="J155" s="193" t="s">
        <v>417</v>
      </c>
      <c r="K155" s="231">
        <v>10000000</v>
      </c>
      <c r="L155" s="193" t="s">
        <v>418</v>
      </c>
      <c r="M155" s="231">
        <v>10000000</v>
      </c>
      <c r="N155" s="193" t="s">
        <v>418</v>
      </c>
      <c r="O155" s="231">
        <v>8000000</v>
      </c>
      <c r="P155" s="193" t="s">
        <v>418</v>
      </c>
      <c r="Q155" s="231">
        <v>9000000</v>
      </c>
      <c r="R155" s="193" t="s">
        <v>418</v>
      </c>
      <c r="S155" s="231">
        <v>10000000</v>
      </c>
      <c r="T155" s="303">
        <f t="shared" si="0"/>
        <v>47000000</v>
      </c>
      <c r="U155" s="193"/>
      <c r="V155" s="193"/>
      <c r="W155" s="193"/>
      <c r="X155" s="193"/>
      <c r="Y155" s="193"/>
      <c r="Z155" s="193"/>
    </row>
    <row r="156" spans="1:26" ht="140.1" customHeight="1">
      <c r="A156" s="192" t="s">
        <v>16</v>
      </c>
      <c r="B156" s="206" t="s">
        <v>17</v>
      </c>
      <c r="C156" s="206" t="s">
        <v>200</v>
      </c>
      <c r="D156" s="192" t="s">
        <v>201</v>
      </c>
      <c r="E156" s="193" t="s">
        <v>202</v>
      </c>
      <c r="F156" s="192" t="s">
        <v>419</v>
      </c>
      <c r="G156" s="193" t="s">
        <v>420</v>
      </c>
      <c r="H156" s="229" t="s">
        <v>249</v>
      </c>
      <c r="I156" s="229"/>
      <c r="J156" s="193"/>
      <c r="K156" s="231">
        <v>0</v>
      </c>
      <c r="L156" s="193"/>
      <c r="M156" s="231">
        <v>0</v>
      </c>
      <c r="N156" s="193" t="s">
        <v>421</v>
      </c>
      <c r="O156" s="303">
        <v>0</v>
      </c>
      <c r="P156" s="193"/>
      <c r="Q156" s="303">
        <v>0</v>
      </c>
      <c r="R156" s="193"/>
      <c r="S156" s="303">
        <v>0</v>
      </c>
      <c r="T156" s="303">
        <f t="shared" si="0"/>
        <v>0</v>
      </c>
      <c r="U156" s="193" t="s">
        <v>251</v>
      </c>
      <c r="V156" s="193"/>
      <c r="W156" s="193"/>
      <c r="X156" s="193"/>
      <c r="Y156" s="193"/>
      <c r="Z156" s="193"/>
    </row>
    <row r="157" spans="1:26" ht="140.1" customHeight="1">
      <c r="A157" s="192" t="s">
        <v>16</v>
      </c>
      <c r="B157" s="206" t="s">
        <v>17</v>
      </c>
      <c r="C157" s="206" t="s">
        <v>200</v>
      </c>
      <c r="D157" s="192" t="s">
        <v>201</v>
      </c>
      <c r="E157" s="193" t="s">
        <v>202</v>
      </c>
      <c r="F157" s="192" t="s">
        <v>419</v>
      </c>
      <c r="G157" s="193" t="s">
        <v>420</v>
      </c>
      <c r="H157" s="229" t="s">
        <v>31</v>
      </c>
      <c r="I157" s="229"/>
      <c r="J157" s="193" t="s">
        <v>422</v>
      </c>
      <c r="K157" s="231">
        <v>3215297</v>
      </c>
      <c r="L157" s="193" t="s">
        <v>422</v>
      </c>
      <c r="M157" s="231">
        <v>6676859</v>
      </c>
      <c r="N157" s="193" t="s">
        <v>422</v>
      </c>
      <c r="O157" s="303">
        <v>6593752</v>
      </c>
      <c r="P157" s="193" t="s">
        <v>422</v>
      </c>
      <c r="Q157" s="303">
        <v>6935587</v>
      </c>
      <c r="R157" s="193" t="s">
        <v>422</v>
      </c>
      <c r="S157" s="304">
        <v>12306744</v>
      </c>
      <c r="T157" s="303">
        <f t="shared" si="0"/>
        <v>35728239</v>
      </c>
      <c r="U157" s="193"/>
      <c r="V157" s="193"/>
      <c r="W157" s="193"/>
      <c r="X157" s="193"/>
      <c r="Y157" s="193"/>
      <c r="Z157" s="193"/>
    </row>
    <row r="158" spans="1:26" ht="140.1" customHeight="1">
      <c r="A158" s="192" t="s">
        <v>16</v>
      </c>
      <c r="B158" s="206" t="s">
        <v>17</v>
      </c>
      <c r="C158" s="206" t="s">
        <v>200</v>
      </c>
      <c r="D158" s="192" t="s">
        <v>201</v>
      </c>
      <c r="E158" s="193" t="s">
        <v>202</v>
      </c>
      <c r="F158" s="192" t="s">
        <v>419</v>
      </c>
      <c r="G158" s="193" t="s">
        <v>420</v>
      </c>
      <c r="H158" s="229"/>
      <c r="I158" s="229" t="s">
        <v>38</v>
      </c>
      <c r="J158" s="193" t="s">
        <v>95</v>
      </c>
      <c r="K158" s="231">
        <v>3056000</v>
      </c>
      <c r="L158" s="193" t="s">
        <v>96</v>
      </c>
      <c r="M158" s="231">
        <f>((K158*14/100)+K158)*2</f>
        <v>6967680</v>
      </c>
      <c r="N158" s="193" t="s">
        <v>96</v>
      </c>
      <c r="O158" s="303">
        <f>((K158*28/100)+K158)*2</f>
        <v>7823360</v>
      </c>
      <c r="P158" s="193" t="s">
        <v>96</v>
      </c>
      <c r="Q158" s="303">
        <f>((K158*42/100)+K158)*2</f>
        <v>8679040</v>
      </c>
      <c r="R158" s="193" t="s">
        <v>96</v>
      </c>
      <c r="S158" s="303">
        <f>((K158*56/100)+K158)*2</f>
        <v>9534720</v>
      </c>
      <c r="T158" s="303">
        <f t="shared" si="0"/>
        <v>36060800</v>
      </c>
      <c r="U158" s="193"/>
      <c r="V158" s="193"/>
      <c r="W158" s="193"/>
      <c r="X158" s="193"/>
      <c r="Y158" s="193"/>
      <c r="Z158" s="193"/>
    </row>
    <row r="159" spans="1:26" ht="140.1" customHeight="1">
      <c r="A159" s="192" t="s">
        <v>16</v>
      </c>
      <c r="B159" s="206" t="s">
        <v>17</v>
      </c>
      <c r="C159" s="206" t="s">
        <v>200</v>
      </c>
      <c r="D159" s="192" t="s">
        <v>201</v>
      </c>
      <c r="E159" s="193" t="s">
        <v>202</v>
      </c>
      <c r="F159" s="192" t="s">
        <v>419</v>
      </c>
      <c r="G159" s="193" t="s">
        <v>420</v>
      </c>
      <c r="H159" s="229"/>
      <c r="I159" s="229" t="s">
        <v>149</v>
      </c>
      <c r="J159" s="193"/>
      <c r="K159" s="231">
        <v>0</v>
      </c>
      <c r="L159" s="193"/>
      <c r="M159" s="231">
        <v>0</v>
      </c>
      <c r="N159" s="193"/>
      <c r="O159" s="303">
        <v>0</v>
      </c>
      <c r="P159" s="193"/>
      <c r="Q159" s="303">
        <v>0</v>
      </c>
      <c r="R159" s="193"/>
      <c r="S159" s="303">
        <v>0</v>
      </c>
      <c r="T159" s="303">
        <f t="shared" si="0"/>
        <v>0</v>
      </c>
      <c r="U159" s="193"/>
      <c r="V159" s="193"/>
      <c r="W159" s="193"/>
      <c r="X159" s="193"/>
      <c r="Y159" s="193"/>
      <c r="Z159" s="193"/>
    </row>
    <row r="160" spans="1:26" ht="140.1" customHeight="1">
      <c r="A160" s="192" t="s">
        <v>16</v>
      </c>
      <c r="B160" s="206" t="s">
        <v>17</v>
      </c>
      <c r="C160" s="206" t="s">
        <v>200</v>
      </c>
      <c r="D160" s="192" t="s">
        <v>201</v>
      </c>
      <c r="E160" s="193" t="s">
        <v>202</v>
      </c>
      <c r="F160" s="192" t="s">
        <v>419</v>
      </c>
      <c r="G160" s="193" t="s">
        <v>420</v>
      </c>
      <c r="H160" s="229"/>
      <c r="I160" s="229" t="s">
        <v>41</v>
      </c>
      <c r="J160" s="193"/>
      <c r="K160" s="231">
        <v>0</v>
      </c>
      <c r="L160" s="193"/>
      <c r="M160" s="231">
        <v>0</v>
      </c>
      <c r="N160" s="193" t="s">
        <v>423</v>
      </c>
      <c r="O160" s="231">
        <v>80000000</v>
      </c>
      <c r="P160" s="193"/>
      <c r="Q160" s="303">
        <v>0</v>
      </c>
      <c r="R160" s="193"/>
      <c r="S160" s="303">
        <v>0</v>
      </c>
      <c r="T160" s="303">
        <f t="shared" si="0"/>
        <v>80000000</v>
      </c>
      <c r="U160" s="193"/>
      <c r="V160" s="193"/>
      <c r="W160" s="193"/>
      <c r="X160" s="193"/>
      <c r="Y160" s="193"/>
      <c r="Z160" s="193"/>
    </row>
    <row r="161" spans="1:26" ht="140.1" customHeight="1">
      <c r="A161" s="192" t="s">
        <v>16</v>
      </c>
      <c r="B161" s="206" t="s">
        <v>17</v>
      </c>
      <c r="C161" s="206" t="s">
        <v>200</v>
      </c>
      <c r="D161" s="192" t="s">
        <v>201</v>
      </c>
      <c r="E161" s="193" t="s">
        <v>202</v>
      </c>
      <c r="F161" s="192" t="s">
        <v>419</v>
      </c>
      <c r="G161" s="193" t="s">
        <v>420</v>
      </c>
      <c r="H161" s="229"/>
      <c r="I161" s="229" t="s">
        <v>127</v>
      </c>
      <c r="J161" s="193"/>
      <c r="K161" s="231">
        <v>0</v>
      </c>
      <c r="L161" s="324" t="s">
        <v>424</v>
      </c>
      <c r="M161" s="325">
        <v>100000000</v>
      </c>
      <c r="N161" s="193"/>
      <c r="O161" s="303">
        <v>0</v>
      </c>
      <c r="P161" s="193"/>
      <c r="Q161" s="303">
        <v>0</v>
      </c>
      <c r="R161" s="193"/>
      <c r="S161" s="303">
        <v>0</v>
      </c>
      <c r="T161" s="303">
        <f t="shared" si="0"/>
        <v>100000000</v>
      </c>
      <c r="U161" s="193"/>
      <c r="V161" s="193"/>
      <c r="W161" s="193"/>
      <c r="X161" s="193"/>
      <c r="Y161" s="193"/>
      <c r="Z161" s="193"/>
    </row>
    <row r="162" spans="1:26" ht="140.1" customHeight="1">
      <c r="A162" s="192" t="s">
        <v>16</v>
      </c>
      <c r="B162" s="206" t="s">
        <v>17</v>
      </c>
      <c r="C162" s="206" t="s">
        <v>200</v>
      </c>
      <c r="D162" s="192" t="s">
        <v>425</v>
      </c>
      <c r="E162" s="193" t="s">
        <v>426</v>
      </c>
      <c r="F162" s="192" t="s">
        <v>427</v>
      </c>
      <c r="G162" s="193" t="s">
        <v>428</v>
      </c>
      <c r="H162" s="229" t="s">
        <v>81</v>
      </c>
      <c r="I162" s="229"/>
      <c r="J162" s="193" t="s">
        <v>429</v>
      </c>
      <c r="K162" s="231">
        <v>0</v>
      </c>
      <c r="L162" s="193"/>
      <c r="M162" s="231">
        <v>0</v>
      </c>
      <c r="N162" s="193"/>
      <c r="O162" s="303">
        <v>0</v>
      </c>
      <c r="P162" s="193"/>
      <c r="Q162" s="303">
        <v>0</v>
      </c>
      <c r="R162" s="193"/>
      <c r="S162" s="303">
        <v>0</v>
      </c>
      <c r="T162" s="303">
        <f t="shared" si="0"/>
        <v>0</v>
      </c>
      <c r="U162" s="322" t="s">
        <v>369</v>
      </c>
      <c r="V162" s="193"/>
      <c r="W162" s="193"/>
      <c r="X162" s="193"/>
      <c r="Y162" s="193"/>
      <c r="Z162" s="193"/>
    </row>
    <row r="163" spans="1:26" ht="140.1" customHeight="1">
      <c r="A163" s="192" t="s">
        <v>16</v>
      </c>
      <c r="B163" s="206" t="s">
        <v>17</v>
      </c>
      <c r="C163" s="206" t="s">
        <v>200</v>
      </c>
      <c r="D163" s="192" t="s">
        <v>425</v>
      </c>
      <c r="E163" s="193" t="s">
        <v>426</v>
      </c>
      <c r="F163" s="192" t="s">
        <v>427</v>
      </c>
      <c r="G163" s="193" t="s">
        <v>428</v>
      </c>
      <c r="H163" s="229" t="s">
        <v>127</v>
      </c>
      <c r="I163" s="229"/>
      <c r="J163" s="311" t="s">
        <v>430</v>
      </c>
      <c r="K163" s="231">
        <v>4079338</v>
      </c>
      <c r="L163" s="193" t="s">
        <v>431</v>
      </c>
      <c r="M163" s="231">
        <v>0</v>
      </c>
      <c r="N163" s="193"/>
      <c r="O163" s="303">
        <v>0</v>
      </c>
      <c r="P163" s="193"/>
      <c r="Q163" s="303">
        <v>0</v>
      </c>
      <c r="R163" s="193"/>
      <c r="S163" s="303">
        <v>0</v>
      </c>
      <c r="T163" s="303">
        <f t="shared" si="0"/>
        <v>4079338</v>
      </c>
      <c r="U163" s="193"/>
      <c r="V163" s="193"/>
      <c r="W163" s="193"/>
      <c r="X163" s="193"/>
      <c r="Y163" s="193"/>
      <c r="Z163" s="193"/>
    </row>
    <row r="164" spans="1:26" ht="140.1" customHeight="1">
      <c r="A164" s="192" t="s">
        <v>16</v>
      </c>
      <c r="B164" s="206" t="s">
        <v>17</v>
      </c>
      <c r="C164" s="206" t="s">
        <v>200</v>
      </c>
      <c r="D164" s="192" t="s">
        <v>425</v>
      </c>
      <c r="E164" s="193" t="s">
        <v>426</v>
      </c>
      <c r="F164" s="192" t="s">
        <v>427</v>
      </c>
      <c r="G164" s="193" t="s">
        <v>428</v>
      </c>
      <c r="H164" s="229" t="s">
        <v>31</v>
      </c>
      <c r="I164" s="229"/>
      <c r="J164" s="193" t="s">
        <v>432</v>
      </c>
      <c r="K164" s="231">
        <v>2686238</v>
      </c>
      <c r="L164" s="193" t="s">
        <v>432</v>
      </c>
      <c r="M164" s="231">
        <v>5674793</v>
      </c>
      <c r="N164" s="193" t="s">
        <v>433</v>
      </c>
      <c r="O164" s="303">
        <v>5977110</v>
      </c>
      <c r="P164" s="193" t="s">
        <v>433</v>
      </c>
      <c r="Q164" s="303">
        <v>7791010</v>
      </c>
      <c r="R164" s="193" t="s">
        <v>433</v>
      </c>
      <c r="S164" s="304">
        <v>11686515</v>
      </c>
      <c r="T164" s="303">
        <f t="shared" si="0"/>
        <v>33815666</v>
      </c>
      <c r="U164" s="193"/>
      <c r="V164" s="193"/>
      <c r="W164" s="193"/>
      <c r="X164" s="193"/>
      <c r="Y164" s="193"/>
      <c r="Z164" s="193"/>
    </row>
    <row r="165" spans="1:26" ht="140.1" customHeight="1">
      <c r="A165" s="192" t="s">
        <v>16</v>
      </c>
      <c r="B165" s="206" t="s">
        <v>17</v>
      </c>
      <c r="C165" s="206" t="s">
        <v>200</v>
      </c>
      <c r="D165" s="192" t="s">
        <v>425</v>
      </c>
      <c r="E165" s="193" t="s">
        <v>426</v>
      </c>
      <c r="F165" s="192" t="s">
        <v>434</v>
      </c>
      <c r="G165" s="193" t="s">
        <v>435</v>
      </c>
      <c r="H165" s="229" t="s">
        <v>244</v>
      </c>
      <c r="I165" s="229"/>
      <c r="J165" s="193"/>
      <c r="K165" s="231"/>
      <c r="L165" s="193" t="s">
        <v>436</v>
      </c>
      <c r="M165" s="326">
        <v>4079338</v>
      </c>
      <c r="N165" s="193"/>
      <c r="O165" s="303">
        <v>0</v>
      </c>
      <c r="P165" s="193"/>
      <c r="Q165" s="303">
        <v>0</v>
      </c>
      <c r="R165" s="193"/>
      <c r="S165" s="303">
        <v>0</v>
      </c>
      <c r="T165" s="303">
        <f>SUM(M165+M165+O165+Q165+S165)</f>
        <v>8158676</v>
      </c>
      <c r="U165" s="193"/>
      <c r="V165" s="193"/>
      <c r="W165" s="193"/>
      <c r="X165" s="193"/>
      <c r="Y165" s="193"/>
      <c r="Z165" s="193"/>
    </row>
    <row r="166" spans="1:26" ht="140.1" customHeight="1">
      <c r="A166" s="192" t="s">
        <v>16</v>
      </c>
      <c r="B166" s="206" t="s">
        <v>17</v>
      </c>
      <c r="C166" s="206" t="s">
        <v>200</v>
      </c>
      <c r="D166" s="192" t="s">
        <v>425</v>
      </c>
      <c r="E166" s="193" t="s">
        <v>426</v>
      </c>
      <c r="F166" s="192" t="s">
        <v>434</v>
      </c>
      <c r="G166" s="193" t="s">
        <v>435</v>
      </c>
      <c r="H166" s="229" t="s">
        <v>31</v>
      </c>
      <c r="I166" s="229"/>
      <c r="J166" s="193" t="s">
        <v>437</v>
      </c>
      <c r="K166" s="231">
        <v>5025233</v>
      </c>
      <c r="L166" s="193" t="s">
        <v>438</v>
      </c>
      <c r="M166" s="231">
        <v>7721414</v>
      </c>
      <c r="N166" s="193" t="s">
        <v>438</v>
      </c>
      <c r="O166" s="303">
        <v>0</v>
      </c>
      <c r="P166" s="193" t="s">
        <v>438</v>
      </c>
      <c r="Q166" s="303">
        <v>0</v>
      </c>
      <c r="R166" s="193" t="s">
        <v>438</v>
      </c>
      <c r="S166" s="304">
        <v>0</v>
      </c>
      <c r="T166" s="303">
        <f t="shared" ref="T166:T993" si="1">SUM(K166+M166+O166+Q166+S166)</f>
        <v>12746647</v>
      </c>
      <c r="U166" s="193"/>
      <c r="V166" s="193"/>
      <c r="W166" s="193"/>
      <c r="X166" s="193"/>
      <c r="Y166" s="193"/>
      <c r="Z166" s="193"/>
    </row>
    <row r="167" spans="1:26" ht="140.1" customHeight="1">
      <c r="A167" s="192" t="s">
        <v>16</v>
      </c>
      <c r="B167" s="206" t="s">
        <v>17</v>
      </c>
      <c r="C167" s="206" t="s">
        <v>200</v>
      </c>
      <c r="D167" s="192" t="s">
        <v>425</v>
      </c>
      <c r="E167" s="193" t="s">
        <v>426</v>
      </c>
      <c r="F167" s="192" t="s">
        <v>439</v>
      </c>
      <c r="G167" s="193" t="s">
        <v>440</v>
      </c>
      <c r="H167" s="229" t="s">
        <v>441</v>
      </c>
      <c r="I167" s="229"/>
      <c r="J167" s="193" t="s">
        <v>442</v>
      </c>
      <c r="K167" s="231">
        <v>0</v>
      </c>
      <c r="L167" s="193"/>
      <c r="M167" s="231">
        <v>0</v>
      </c>
      <c r="N167" s="193"/>
      <c r="O167" s="303">
        <v>0</v>
      </c>
      <c r="P167" s="193"/>
      <c r="Q167" s="303">
        <v>0</v>
      </c>
      <c r="R167" s="193" t="s">
        <v>443</v>
      </c>
      <c r="S167" s="303">
        <v>0</v>
      </c>
      <c r="T167" s="303">
        <f t="shared" si="1"/>
        <v>0</v>
      </c>
      <c r="U167" s="313" t="s">
        <v>444</v>
      </c>
      <c r="V167" s="193"/>
      <c r="W167" s="193"/>
      <c r="X167" s="193"/>
      <c r="Y167" s="193"/>
      <c r="Z167" s="193"/>
    </row>
    <row r="168" spans="1:26" ht="140.1" customHeight="1">
      <c r="A168" s="192" t="s">
        <v>16</v>
      </c>
      <c r="B168" s="206" t="s">
        <v>17</v>
      </c>
      <c r="C168" s="206" t="s">
        <v>200</v>
      </c>
      <c r="D168" s="192" t="s">
        <v>445</v>
      </c>
      <c r="E168" s="193" t="s">
        <v>446</v>
      </c>
      <c r="F168" s="192" t="s">
        <v>447</v>
      </c>
      <c r="G168" s="193" t="s">
        <v>448</v>
      </c>
      <c r="H168" s="229" t="s">
        <v>132</v>
      </c>
      <c r="I168" s="229"/>
      <c r="J168" s="193" t="s">
        <v>449</v>
      </c>
      <c r="K168" s="231">
        <v>4000000</v>
      </c>
      <c r="L168" s="193" t="s">
        <v>450</v>
      </c>
      <c r="M168" s="231">
        <v>4000000</v>
      </c>
      <c r="N168" s="193" t="s">
        <v>451</v>
      </c>
      <c r="O168" s="231">
        <v>4000000</v>
      </c>
      <c r="P168" s="193" t="s">
        <v>452</v>
      </c>
      <c r="Q168" s="231">
        <v>4000000</v>
      </c>
      <c r="R168" s="193" t="s">
        <v>452</v>
      </c>
      <c r="S168" s="231">
        <v>4000000</v>
      </c>
      <c r="T168" s="303">
        <f t="shared" si="1"/>
        <v>20000000</v>
      </c>
      <c r="U168" s="193"/>
      <c r="V168" s="193"/>
      <c r="W168" s="193"/>
      <c r="X168" s="193"/>
      <c r="Y168" s="193"/>
      <c r="Z168" s="193"/>
    </row>
    <row r="169" spans="1:26" ht="140.1" customHeight="1">
      <c r="A169" s="192" t="s">
        <v>16</v>
      </c>
      <c r="B169" s="206" t="s">
        <v>17</v>
      </c>
      <c r="C169" s="206" t="s">
        <v>200</v>
      </c>
      <c r="D169" s="192" t="s">
        <v>445</v>
      </c>
      <c r="E169" s="193" t="s">
        <v>446</v>
      </c>
      <c r="F169" s="192" t="s">
        <v>447</v>
      </c>
      <c r="G169" s="193" t="s">
        <v>448</v>
      </c>
      <c r="H169" s="229" t="s">
        <v>102</v>
      </c>
      <c r="I169" s="229"/>
      <c r="J169" s="193" t="s">
        <v>453</v>
      </c>
      <c r="K169" s="231">
        <v>10448275.859999999</v>
      </c>
      <c r="L169" s="193"/>
      <c r="M169" s="231">
        <v>0</v>
      </c>
      <c r="N169" s="193"/>
      <c r="O169" s="231">
        <v>0</v>
      </c>
      <c r="P169" s="193"/>
      <c r="Q169" s="231">
        <v>0</v>
      </c>
      <c r="R169" s="193"/>
      <c r="S169" s="231">
        <v>0</v>
      </c>
      <c r="T169" s="303">
        <f t="shared" si="1"/>
        <v>10448275.859999999</v>
      </c>
      <c r="U169" s="193"/>
      <c r="V169" s="193"/>
      <c r="W169" s="193"/>
      <c r="X169" s="193"/>
      <c r="Y169" s="193"/>
      <c r="Z169" s="193"/>
    </row>
    <row r="170" spans="1:26" ht="140.1" customHeight="1">
      <c r="A170" s="192" t="s">
        <v>16</v>
      </c>
      <c r="B170" s="206" t="s">
        <v>17</v>
      </c>
      <c r="C170" s="206" t="s">
        <v>200</v>
      </c>
      <c r="D170" s="192" t="s">
        <v>445</v>
      </c>
      <c r="E170" s="193" t="s">
        <v>446</v>
      </c>
      <c r="F170" s="192" t="s">
        <v>447</v>
      </c>
      <c r="G170" s="193" t="s">
        <v>448</v>
      </c>
      <c r="H170" s="229" t="s">
        <v>81</v>
      </c>
      <c r="I170" s="229"/>
      <c r="J170" s="193" t="s">
        <v>454</v>
      </c>
      <c r="K170" s="231">
        <v>0</v>
      </c>
      <c r="L170" s="193"/>
      <c r="M170" s="231">
        <v>0</v>
      </c>
      <c r="N170" s="193"/>
      <c r="O170" s="231">
        <v>0</v>
      </c>
      <c r="P170" s="193"/>
      <c r="Q170" s="231">
        <v>0</v>
      </c>
      <c r="R170" s="193"/>
      <c r="S170" s="231">
        <v>0</v>
      </c>
      <c r="T170" s="303">
        <f t="shared" si="1"/>
        <v>0</v>
      </c>
      <c r="U170" s="322" t="s">
        <v>369</v>
      </c>
      <c r="V170" s="193"/>
      <c r="W170" s="193"/>
      <c r="X170" s="193"/>
      <c r="Y170" s="193"/>
      <c r="Z170" s="193"/>
    </row>
    <row r="171" spans="1:26" ht="140.1" customHeight="1">
      <c r="A171" s="192" t="s">
        <v>16</v>
      </c>
      <c r="B171" s="206" t="s">
        <v>17</v>
      </c>
      <c r="C171" s="206" t="s">
        <v>200</v>
      </c>
      <c r="D171" s="192" t="s">
        <v>445</v>
      </c>
      <c r="E171" s="193" t="s">
        <v>446</v>
      </c>
      <c r="F171" s="192" t="s">
        <v>447</v>
      </c>
      <c r="G171" s="193" t="s">
        <v>448</v>
      </c>
      <c r="H171" s="229" t="s">
        <v>84</v>
      </c>
      <c r="I171" s="229"/>
      <c r="J171" s="193" t="s">
        <v>455</v>
      </c>
      <c r="K171" s="231">
        <v>30000000</v>
      </c>
      <c r="L171" s="193" t="s">
        <v>410</v>
      </c>
      <c r="M171" s="231">
        <v>30000000</v>
      </c>
      <c r="N171" s="193" t="s">
        <v>410</v>
      </c>
      <c r="O171" s="303">
        <v>30000000</v>
      </c>
      <c r="P171" s="193" t="s">
        <v>410</v>
      </c>
      <c r="Q171" s="303">
        <v>30000000</v>
      </c>
      <c r="R171" s="193" t="s">
        <v>410</v>
      </c>
      <c r="S171" s="303">
        <v>30000000</v>
      </c>
      <c r="T171" s="303">
        <f t="shared" si="1"/>
        <v>150000000</v>
      </c>
      <c r="U171" s="193"/>
      <c r="V171" s="193"/>
      <c r="W171" s="193"/>
      <c r="X171" s="193"/>
      <c r="Y171" s="193"/>
      <c r="Z171" s="193"/>
    </row>
    <row r="172" spans="1:26" ht="140.1" customHeight="1">
      <c r="A172" s="192" t="s">
        <v>16</v>
      </c>
      <c r="B172" s="206" t="s">
        <v>17</v>
      </c>
      <c r="C172" s="206" t="s">
        <v>200</v>
      </c>
      <c r="D172" s="192" t="s">
        <v>445</v>
      </c>
      <c r="E172" s="193" t="s">
        <v>446</v>
      </c>
      <c r="F172" s="192" t="s">
        <v>447</v>
      </c>
      <c r="G172" s="193" t="s">
        <v>448</v>
      </c>
      <c r="H172" s="229" t="s">
        <v>325</v>
      </c>
      <c r="I172" s="229"/>
      <c r="J172" s="193" t="s">
        <v>456</v>
      </c>
      <c r="K172" s="231">
        <v>2000000</v>
      </c>
      <c r="L172" s="193" t="s">
        <v>456</v>
      </c>
      <c r="M172" s="231">
        <v>4000000</v>
      </c>
      <c r="N172" s="193" t="s">
        <v>456</v>
      </c>
      <c r="O172" s="303">
        <v>6000000</v>
      </c>
      <c r="P172" s="193" t="s">
        <v>456</v>
      </c>
      <c r="Q172" s="303">
        <v>8000000</v>
      </c>
      <c r="R172" s="193" t="s">
        <v>456</v>
      </c>
      <c r="S172" s="303">
        <v>10000000</v>
      </c>
      <c r="T172" s="303">
        <f t="shared" si="1"/>
        <v>30000000</v>
      </c>
      <c r="U172" s="193"/>
      <c r="V172" s="193"/>
      <c r="W172" s="193"/>
      <c r="X172" s="193"/>
      <c r="Y172" s="193"/>
      <c r="Z172" s="193"/>
    </row>
    <row r="173" spans="1:26" ht="140.1" customHeight="1">
      <c r="A173" s="192" t="s">
        <v>16</v>
      </c>
      <c r="B173" s="206" t="s">
        <v>17</v>
      </c>
      <c r="C173" s="206" t="s">
        <v>200</v>
      </c>
      <c r="D173" s="192" t="s">
        <v>445</v>
      </c>
      <c r="E173" s="193" t="s">
        <v>446</v>
      </c>
      <c r="F173" s="192" t="s">
        <v>447</v>
      </c>
      <c r="G173" s="193" t="s">
        <v>448</v>
      </c>
      <c r="H173" s="229" t="s">
        <v>331</v>
      </c>
      <c r="I173" s="229"/>
      <c r="J173" s="311" t="s">
        <v>457</v>
      </c>
      <c r="K173" s="231">
        <v>3000000</v>
      </c>
      <c r="L173" s="311" t="s">
        <v>458</v>
      </c>
      <c r="M173" s="231">
        <v>5000000</v>
      </c>
      <c r="N173" s="311" t="s">
        <v>458</v>
      </c>
      <c r="O173" s="303">
        <v>5000000</v>
      </c>
      <c r="P173" s="311" t="s">
        <v>458</v>
      </c>
      <c r="Q173" s="303">
        <v>5000000</v>
      </c>
      <c r="R173" s="311" t="s">
        <v>459</v>
      </c>
      <c r="S173" s="303">
        <v>10000000</v>
      </c>
      <c r="T173" s="303">
        <f t="shared" si="1"/>
        <v>28000000</v>
      </c>
      <c r="U173" s="193"/>
      <c r="V173" s="193"/>
      <c r="W173" s="193"/>
      <c r="X173" s="193"/>
      <c r="Y173" s="193"/>
      <c r="Z173" s="193"/>
    </row>
    <row r="174" spans="1:26" ht="140.1" customHeight="1">
      <c r="A174" s="192" t="s">
        <v>16</v>
      </c>
      <c r="B174" s="206" t="s">
        <v>17</v>
      </c>
      <c r="C174" s="206" t="s">
        <v>200</v>
      </c>
      <c r="D174" s="192" t="s">
        <v>445</v>
      </c>
      <c r="E174" s="193" t="s">
        <v>446</v>
      </c>
      <c r="F174" s="192" t="s">
        <v>447</v>
      </c>
      <c r="G174" s="193" t="s">
        <v>448</v>
      </c>
      <c r="H174" s="229" t="s">
        <v>143</v>
      </c>
      <c r="I174" s="229"/>
      <c r="J174" s="193" t="s">
        <v>460</v>
      </c>
      <c r="K174" s="231">
        <v>3000000</v>
      </c>
      <c r="L174" s="193" t="s">
        <v>461</v>
      </c>
      <c r="M174" s="231">
        <v>10000000</v>
      </c>
      <c r="N174" s="193" t="s">
        <v>462</v>
      </c>
      <c r="O174" s="231">
        <v>8000000</v>
      </c>
      <c r="P174" s="193" t="s">
        <v>463</v>
      </c>
      <c r="Q174" s="231">
        <v>9000000</v>
      </c>
      <c r="R174" s="193" t="s">
        <v>464</v>
      </c>
      <c r="S174" s="231">
        <v>10000000</v>
      </c>
      <c r="T174" s="303">
        <f t="shared" si="1"/>
        <v>40000000</v>
      </c>
      <c r="U174" s="193"/>
      <c r="V174" s="193"/>
      <c r="W174" s="193"/>
      <c r="X174" s="193"/>
      <c r="Y174" s="193"/>
      <c r="Z174" s="193"/>
    </row>
    <row r="175" spans="1:26" ht="140.1" customHeight="1">
      <c r="A175" s="192" t="s">
        <v>16</v>
      </c>
      <c r="B175" s="206" t="s">
        <v>17</v>
      </c>
      <c r="C175" s="206" t="s">
        <v>200</v>
      </c>
      <c r="D175" s="192" t="s">
        <v>445</v>
      </c>
      <c r="E175" s="193" t="s">
        <v>446</v>
      </c>
      <c r="F175" s="192" t="s">
        <v>447</v>
      </c>
      <c r="G175" s="193" t="s">
        <v>448</v>
      </c>
      <c r="H175" s="229" t="s">
        <v>244</v>
      </c>
      <c r="I175" s="229"/>
      <c r="J175" s="313" t="s">
        <v>465</v>
      </c>
      <c r="K175" s="231">
        <v>0</v>
      </c>
      <c r="L175" s="313" t="s">
        <v>466</v>
      </c>
      <c r="M175" s="231">
        <v>0</v>
      </c>
      <c r="N175" s="313" t="s">
        <v>467</v>
      </c>
      <c r="O175" s="303">
        <v>0</v>
      </c>
      <c r="P175" s="313" t="s">
        <v>467</v>
      </c>
      <c r="Q175" s="303">
        <v>0</v>
      </c>
      <c r="R175" s="313" t="s">
        <v>467</v>
      </c>
      <c r="S175" s="303">
        <v>0</v>
      </c>
      <c r="T175" s="303">
        <f t="shared" si="1"/>
        <v>0</v>
      </c>
      <c r="U175" s="193" t="s">
        <v>468</v>
      </c>
      <c r="V175" s="193"/>
      <c r="W175" s="193"/>
      <c r="X175" s="193"/>
      <c r="Y175" s="193"/>
      <c r="Z175" s="193"/>
    </row>
    <row r="176" spans="1:26" ht="140.1" customHeight="1">
      <c r="A176" s="192" t="s">
        <v>16</v>
      </c>
      <c r="B176" s="206" t="s">
        <v>17</v>
      </c>
      <c r="C176" s="206" t="s">
        <v>200</v>
      </c>
      <c r="D176" s="192" t="s">
        <v>445</v>
      </c>
      <c r="E176" s="193" t="s">
        <v>446</v>
      </c>
      <c r="F176" s="192" t="s">
        <v>447</v>
      </c>
      <c r="G176" s="193" t="s">
        <v>448</v>
      </c>
      <c r="H176" s="229" t="s">
        <v>194</v>
      </c>
      <c r="I176" s="229"/>
      <c r="J176" s="193"/>
      <c r="K176" s="231">
        <v>0</v>
      </c>
      <c r="L176" s="193" t="s">
        <v>469</v>
      </c>
      <c r="M176" s="231">
        <v>1000000000</v>
      </c>
      <c r="N176" s="193" t="s">
        <v>470</v>
      </c>
      <c r="O176" s="303">
        <v>500000000</v>
      </c>
      <c r="P176" s="193"/>
      <c r="Q176" s="303">
        <v>0</v>
      </c>
      <c r="R176" s="193"/>
      <c r="S176" s="303">
        <v>0</v>
      </c>
      <c r="T176" s="303">
        <f t="shared" si="1"/>
        <v>1500000000</v>
      </c>
      <c r="U176" s="193"/>
      <c r="V176" s="193"/>
      <c r="W176" s="193"/>
      <c r="X176" s="193"/>
      <c r="Y176" s="193"/>
      <c r="Z176" s="193"/>
    </row>
    <row r="177" spans="1:26" ht="140.1" customHeight="1">
      <c r="A177" s="192" t="s">
        <v>16</v>
      </c>
      <c r="B177" s="206" t="s">
        <v>17</v>
      </c>
      <c r="C177" s="206" t="s">
        <v>200</v>
      </c>
      <c r="D177" s="192" t="s">
        <v>445</v>
      </c>
      <c r="E177" s="193" t="s">
        <v>446</v>
      </c>
      <c r="F177" s="192" t="s">
        <v>447</v>
      </c>
      <c r="G177" s="193" t="s">
        <v>448</v>
      </c>
      <c r="H177" s="229" t="s">
        <v>249</v>
      </c>
      <c r="I177" s="229"/>
      <c r="J177" s="193" t="s">
        <v>471</v>
      </c>
      <c r="K177" s="231">
        <v>3000000</v>
      </c>
      <c r="L177" s="193" t="s">
        <v>472</v>
      </c>
      <c r="M177" s="231">
        <v>6600000.0000000009</v>
      </c>
      <c r="N177" s="193" t="s">
        <v>472</v>
      </c>
      <c r="O177" s="303">
        <v>7260000.0000000019</v>
      </c>
      <c r="P177" s="193" t="s">
        <v>472</v>
      </c>
      <c r="Q177" s="303">
        <v>7986000.0000000028</v>
      </c>
      <c r="R177" s="193" t="s">
        <v>473</v>
      </c>
      <c r="S177" s="303">
        <v>9183900.0000000019</v>
      </c>
      <c r="T177" s="303">
        <f t="shared" si="1"/>
        <v>34029900.000000007</v>
      </c>
      <c r="U177" s="193"/>
      <c r="V177" s="193"/>
      <c r="W177" s="193"/>
      <c r="X177" s="193"/>
      <c r="Y177" s="193"/>
      <c r="Z177" s="193"/>
    </row>
    <row r="178" spans="1:26" ht="140.1" customHeight="1">
      <c r="A178" s="192" t="s">
        <v>16</v>
      </c>
      <c r="B178" s="206" t="s">
        <v>17</v>
      </c>
      <c r="C178" s="206" t="s">
        <v>200</v>
      </c>
      <c r="D178" s="192" t="s">
        <v>445</v>
      </c>
      <c r="E178" s="193" t="s">
        <v>446</v>
      </c>
      <c r="F178" s="192" t="s">
        <v>474</v>
      </c>
      <c r="G178" s="193" t="s">
        <v>475</v>
      </c>
      <c r="H178" s="229" t="s">
        <v>127</v>
      </c>
      <c r="I178" s="229"/>
      <c r="J178" s="193"/>
      <c r="K178" s="231">
        <v>0</v>
      </c>
      <c r="L178" s="193" t="s">
        <v>476</v>
      </c>
      <c r="M178" s="231">
        <v>0</v>
      </c>
      <c r="N178" s="193" t="s">
        <v>477</v>
      </c>
      <c r="O178" s="303">
        <v>0</v>
      </c>
      <c r="P178" s="193" t="s">
        <v>477</v>
      </c>
      <c r="Q178" s="303">
        <v>0</v>
      </c>
      <c r="R178" s="193" t="s">
        <v>477</v>
      </c>
      <c r="S178" s="303">
        <v>0</v>
      </c>
      <c r="T178" s="303">
        <f t="shared" si="1"/>
        <v>0</v>
      </c>
      <c r="U178" s="193" t="s">
        <v>269</v>
      </c>
      <c r="V178" s="193"/>
      <c r="W178" s="193"/>
      <c r="X178" s="193"/>
      <c r="Y178" s="193"/>
      <c r="Z178" s="193"/>
    </row>
    <row r="179" spans="1:26" ht="140.1" customHeight="1">
      <c r="A179" s="192" t="s">
        <v>16</v>
      </c>
      <c r="B179" s="206" t="s">
        <v>17</v>
      </c>
      <c r="C179" s="206" t="s">
        <v>200</v>
      </c>
      <c r="D179" s="192" t="s">
        <v>445</v>
      </c>
      <c r="E179" s="193" t="s">
        <v>446</v>
      </c>
      <c r="F179" s="192" t="s">
        <v>474</v>
      </c>
      <c r="G179" s="193" t="s">
        <v>475</v>
      </c>
      <c r="H179" s="229" t="s">
        <v>194</v>
      </c>
      <c r="I179" s="229"/>
      <c r="J179" s="193"/>
      <c r="K179" s="231">
        <v>0</v>
      </c>
      <c r="L179" s="193" t="s">
        <v>478</v>
      </c>
      <c r="M179" s="231">
        <v>1100000000</v>
      </c>
      <c r="N179" s="193" t="s">
        <v>479</v>
      </c>
      <c r="O179" s="303">
        <v>600000000</v>
      </c>
      <c r="P179" s="193"/>
      <c r="Q179" s="303">
        <v>0</v>
      </c>
      <c r="R179" s="193"/>
      <c r="S179" s="303">
        <v>0</v>
      </c>
      <c r="T179" s="303">
        <f t="shared" si="1"/>
        <v>1700000000</v>
      </c>
      <c r="U179" s="193"/>
      <c r="V179" s="193"/>
      <c r="W179" s="193"/>
      <c r="X179" s="193"/>
      <c r="Y179" s="193"/>
      <c r="Z179" s="193"/>
    </row>
    <row r="180" spans="1:26" ht="140.1" customHeight="1">
      <c r="A180" s="192" t="s">
        <v>16</v>
      </c>
      <c r="B180" s="206" t="s">
        <v>17</v>
      </c>
      <c r="C180" s="206" t="s">
        <v>200</v>
      </c>
      <c r="D180" s="192" t="s">
        <v>445</v>
      </c>
      <c r="E180" s="193" t="s">
        <v>446</v>
      </c>
      <c r="F180" s="192" t="s">
        <v>474</v>
      </c>
      <c r="G180" s="193" t="s">
        <v>475</v>
      </c>
      <c r="H180" s="229"/>
      <c r="I180" s="229" t="s">
        <v>31</v>
      </c>
      <c r="J180" s="193" t="s">
        <v>480</v>
      </c>
      <c r="K180" s="231">
        <v>5164007</v>
      </c>
      <c r="L180" s="193" t="s">
        <v>480</v>
      </c>
      <c r="M180" s="231">
        <v>12454273</v>
      </c>
      <c r="N180" s="193" t="s">
        <v>480</v>
      </c>
      <c r="O180" s="304">
        <v>11044933</v>
      </c>
      <c r="P180" s="193" t="s">
        <v>480</v>
      </c>
      <c r="Q180" s="304">
        <v>13248666</v>
      </c>
      <c r="R180" s="193" t="s">
        <v>480</v>
      </c>
      <c r="S180" s="304">
        <v>14025510</v>
      </c>
      <c r="T180" s="303">
        <f t="shared" si="1"/>
        <v>55937389</v>
      </c>
      <c r="U180" s="193"/>
      <c r="V180" s="193"/>
      <c r="W180" s="193"/>
      <c r="X180" s="193"/>
      <c r="Y180" s="193"/>
      <c r="Z180" s="193"/>
    </row>
    <row r="181" spans="1:26" ht="140.1" customHeight="1">
      <c r="A181" s="192" t="s">
        <v>16</v>
      </c>
      <c r="B181" s="206" t="s">
        <v>17</v>
      </c>
      <c r="C181" s="206" t="s">
        <v>200</v>
      </c>
      <c r="D181" s="192" t="s">
        <v>445</v>
      </c>
      <c r="E181" s="193" t="s">
        <v>446</v>
      </c>
      <c r="F181" s="192" t="s">
        <v>481</v>
      </c>
      <c r="G181" s="193" t="s">
        <v>482</v>
      </c>
      <c r="H181" s="229" t="s">
        <v>81</v>
      </c>
      <c r="I181" s="229"/>
      <c r="J181" s="193" t="s">
        <v>483</v>
      </c>
      <c r="K181" s="231">
        <v>0</v>
      </c>
      <c r="L181" s="193"/>
      <c r="M181" s="231">
        <v>0</v>
      </c>
      <c r="N181" s="193"/>
      <c r="O181" s="303">
        <v>0</v>
      </c>
      <c r="P181" s="193"/>
      <c r="Q181" s="303">
        <v>0</v>
      </c>
      <c r="R181" s="193"/>
      <c r="S181" s="303">
        <v>0</v>
      </c>
      <c r="T181" s="303">
        <f t="shared" si="1"/>
        <v>0</v>
      </c>
      <c r="U181" s="322" t="s">
        <v>369</v>
      </c>
      <c r="V181" s="193"/>
      <c r="W181" s="193"/>
      <c r="X181" s="193"/>
      <c r="Y181" s="193"/>
      <c r="Z181" s="193"/>
    </row>
    <row r="182" spans="1:26" ht="140.1" customHeight="1">
      <c r="A182" s="192" t="s">
        <v>16</v>
      </c>
      <c r="B182" s="206" t="s">
        <v>17</v>
      </c>
      <c r="C182" s="206" t="s">
        <v>200</v>
      </c>
      <c r="D182" s="192" t="s">
        <v>445</v>
      </c>
      <c r="E182" s="193" t="s">
        <v>446</v>
      </c>
      <c r="F182" s="192" t="s">
        <v>481</v>
      </c>
      <c r="G182" s="193" t="s">
        <v>482</v>
      </c>
      <c r="H182" s="229" t="s">
        <v>84</v>
      </c>
      <c r="I182" s="229"/>
      <c r="J182" s="193" t="s">
        <v>484</v>
      </c>
      <c r="K182" s="231">
        <f>571484098+57148560</f>
        <v>628632658</v>
      </c>
      <c r="L182" s="193">
        <v>0</v>
      </c>
      <c r="M182" s="231">
        <v>0</v>
      </c>
      <c r="N182" s="193">
        <v>0</v>
      </c>
      <c r="O182" s="303">
        <v>0</v>
      </c>
      <c r="P182" s="193">
        <v>0</v>
      </c>
      <c r="Q182" s="303">
        <v>0</v>
      </c>
      <c r="R182" s="193">
        <v>0</v>
      </c>
      <c r="S182" s="303"/>
      <c r="T182" s="303">
        <f t="shared" si="1"/>
        <v>628632658</v>
      </c>
      <c r="U182" s="313" t="s">
        <v>485</v>
      </c>
      <c r="V182" s="193"/>
      <c r="W182" s="193"/>
      <c r="X182" s="193"/>
      <c r="Y182" s="193"/>
      <c r="Z182" s="193"/>
    </row>
    <row r="183" spans="1:26" ht="140.1" customHeight="1">
      <c r="A183" s="192" t="s">
        <v>16</v>
      </c>
      <c r="B183" s="206" t="s">
        <v>17</v>
      </c>
      <c r="C183" s="206" t="s">
        <v>200</v>
      </c>
      <c r="D183" s="192" t="s">
        <v>445</v>
      </c>
      <c r="E183" s="193" t="s">
        <v>446</v>
      </c>
      <c r="F183" s="192" t="s">
        <v>481</v>
      </c>
      <c r="G183" s="193" t="s">
        <v>482</v>
      </c>
      <c r="H183" s="229" t="s">
        <v>325</v>
      </c>
      <c r="I183" s="229"/>
      <c r="J183" s="193" t="s">
        <v>411</v>
      </c>
      <c r="K183" s="231">
        <v>0</v>
      </c>
      <c r="L183" s="193" t="s">
        <v>411</v>
      </c>
      <c r="M183" s="231">
        <v>0</v>
      </c>
      <c r="N183" s="193" t="s">
        <v>411</v>
      </c>
      <c r="O183" s="303">
        <v>0</v>
      </c>
      <c r="P183" s="193" t="s">
        <v>411</v>
      </c>
      <c r="Q183" s="303">
        <v>0</v>
      </c>
      <c r="R183" s="193" t="s">
        <v>411</v>
      </c>
      <c r="S183" s="303">
        <v>0</v>
      </c>
      <c r="T183" s="303">
        <f t="shared" si="1"/>
        <v>0</v>
      </c>
      <c r="U183" s="193" t="s">
        <v>412</v>
      </c>
      <c r="V183" s="193"/>
      <c r="W183" s="193"/>
      <c r="X183" s="193"/>
      <c r="Y183" s="193"/>
      <c r="Z183" s="193"/>
    </row>
    <row r="184" spans="1:26" ht="140.1" customHeight="1">
      <c r="A184" s="192" t="s">
        <v>16</v>
      </c>
      <c r="B184" s="206" t="s">
        <v>17</v>
      </c>
      <c r="C184" s="206" t="s">
        <v>200</v>
      </c>
      <c r="D184" s="192" t="s">
        <v>445</v>
      </c>
      <c r="E184" s="193" t="s">
        <v>446</v>
      </c>
      <c r="F184" s="192" t="s">
        <v>481</v>
      </c>
      <c r="G184" s="193" t="s">
        <v>482</v>
      </c>
      <c r="H184" s="229" t="s">
        <v>331</v>
      </c>
      <c r="I184" s="229"/>
      <c r="J184" s="297" t="s">
        <v>486</v>
      </c>
      <c r="K184" s="320">
        <v>50000000</v>
      </c>
      <c r="L184" s="193" t="s">
        <v>487</v>
      </c>
      <c r="M184" s="320">
        <v>50000000</v>
      </c>
      <c r="N184" s="193" t="s">
        <v>487</v>
      </c>
      <c r="O184" s="321">
        <v>10000000</v>
      </c>
      <c r="P184" s="193" t="s">
        <v>487</v>
      </c>
      <c r="Q184" s="321">
        <v>10000000</v>
      </c>
      <c r="R184" s="193" t="s">
        <v>488</v>
      </c>
      <c r="S184" s="321">
        <v>100000000</v>
      </c>
      <c r="T184" s="303">
        <f t="shared" si="1"/>
        <v>220000000</v>
      </c>
      <c r="U184" s="193"/>
      <c r="V184" s="193"/>
      <c r="W184" s="193"/>
      <c r="X184" s="193"/>
      <c r="Y184" s="193"/>
      <c r="Z184" s="193"/>
    </row>
    <row r="185" spans="1:26" ht="140.1" customHeight="1">
      <c r="A185" s="192" t="s">
        <v>16</v>
      </c>
      <c r="B185" s="206" t="s">
        <v>17</v>
      </c>
      <c r="C185" s="206" t="s">
        <v>200</v>
      </c>
      <c r="D185" s="192" t="s">
        <v>445</v>
      </c>
      <c r="E185" s="193" t="s">
        <v>446</v>
      </c>
      <c r="F185" s="192" t="s">
        <v>481</v>
      </c>
      <c r="G185" s="193" t="s">
        <v>482</v>
      </c>
      <c r="H185" s="229" t="s">
        <v>143</v>
      </c>
      <c r="I185" s="229"/>
      <c r="J185" s="193" t="s">
        <v>489</v>
      </c>
      <c r="K185" s="231">
        <v>10000000</v>
      </c>
      <c r="L185" s="193" t="s">
        <v>490</v>
      </c>
      <c r="M185" s="231">
        <v>10000000</v>
      </c>
      <c r="N185" s="193" t="s">
        <v>490</v>
      </c>
      <c r="O185" s="231">
        <v>10000000</v>
      </c>
      <c r="P185" s="193" t="s">
        <v>490</v>
      </c>
      <c r="Q185" s="231">
        <v>10000000</v>
      </c>
      <c r="R185" s="193" t="s">
        <v>490</v>
      </c>
      <c r="S185" s="231">
        <v>10000000</v>
      </c>
      <c r="T185" s="303">
        <f t="shared" si="1"/>
        <v>50000000</v>
      </c>
      <c r="U185" s="193"/>
      <c r="V185" s="193"/>
      <c r="W185" s="193"/>
      <c r="X185" s="193"/>
      <c r="Y185" s="193"/>
      <c r="Z185" s="193"/>
    </row>
    <row r="186" spans="1:26" ht="140.1" customHeight="1">
      <c r="A186" s="192" t="s">
        <v>16</v>
      </c>
      <c r="B186" s="206" t="s">
        <v>17</v>
      </c>
      <c r="C186" s="206" t="s">
        <v>200</v>
      </c>
      <c r="D186" s="192" t="s">
        <v>445</v>
      </c>
      <c r="E186" s="193" t="s">
        <v>446</v>
      </c>
      <c r="F186" s="192" t="s">
        <v>481</v>
      </c>
      <c r="G186" s="193" t="s">
        <v>482</v>
      </c>
      <c r="H186" s="229"/>
      <c r="I186" s="229" t="s">
        <v>127</v>
      </c>
      <c r="J186" s="193" t="s">
        <v>491</v>
      </c>
      <c r="K186" s="231">
        <v>21404893</v>
      </c>
      <c r="L186" s="193" t="s">
        <v>492</v>
      </c>
      <c r="M186" s="231">
        <f>+PRODUCT(K186,1.03)</f>
        <v>22047039.789999999</v>
      </c>
      <c r="N186" s="193" t="s">
        <v>493</v>
      </c>
      <c r="O186" s="303">
        <f>+PRODUCT(M186,1.03)</f>
        <v>22708450.9837</v>
      </c>
      <c r="P186" s="193" t="s">
        <v>493</v>
      </c>
      <c r="Q186" s="303">
        <f>+PRODUCT(O186,1.03)</f>
        <v>23389704.513211001</v>
      </c>
      <c r="R186" s="193" t="s">
        <v>493</v>
      </c>
      <c r="S186" s="303">
        <f>+PRODUCT(Q186,1.03)</f>
        <v>24091395.648607332</v>
      </c>
      <c r="T186" s="303">
        <f t="shared" si="1"/>
        <v>113641483.93551832</v>
      </c>
      <c r="U186" s="193"/>
      <c r="V186" s="193"/>
      <c r="W186" s="193"/>
      <c r="X186" s="193"/>
      <c r="Y186" s="193"/>
      <c r="Z186" s="193"/>
    </row>
    <row r="187" spans="1:26" ht="140.1" customHeight="1">
      <c r="A187" s="192" t="s">
        <v>16</v>
      </c>
      <c r="B187" s="206" t="s">
        <v>17</v>
      </c>
      <c r="C187" s="206" t="s">
        <v>200</v>
      </c>
      <c r="D187" s="192" t="s">
        <v>445</v>
      </c>
      <c r="E187" s="193" t="s">
        <v>446</v>
      </c>
      <c r="F187" s="192" t="s">
        <v>481</v>
      </c>
      <c r="G187" s="193" t="s">
        <v>482</v>
      </c>
      <c r="H187" s="229"/>
      <c r="I187" s="229" t="s">
        <v>126</v>
      </c>
      <c r="J187" s="193"/>
      <c r="K187" s="231">
        <v>0</v>
      </c>
      <c r="L187" s="193" t="s">
        <v>494</v>
      </c>
      <c r="M187" s="231">
        <v>300000000</v>
      </c>
      <c r="N187" s="193" t="s">
        <v>495</v>
      </c>
      <c r="O187" s="303">
        <v>400000000</v>
      </c>
      <c r="P187" s="193" t="s">
        <v>495</v>
      </c>
      <c r="Q187" s="303">
        <v>500000000</v>
      </c>
      <c r="R187" s="193"/>
      <c r="S187" s="303">
        <v>0</v>
      </c>
      <c r="T187" s="303">
        <f t="shared" si="1"/>
        <v>1200000000</v>
      </c>
      <c r="U187" s="193"/>
      <c r="V187" s="193"/>
      <c r="W187" s="193"/>
      <c r="X187" s="193"/>
      <c r="Y187" s="193"/>
      <c r="Z187" s="193"/>
    </row>
    <row r="188" spans="1:26" ht="140.1" customHeight="1">
      <c r="A188" s="192" t="s">
        <v>16</v>
      </c>
      <c r="B188" s="206" t="s">
        <v>17</v>
      </c>
      <c r="C188" s="206" t="s">
        <v>200</v>
      </c>
      <c r="D188" s="192" t="s">
        <v>445</v>
      </c>
      <c r="E188" s="193" t="s">
        <v>446</v>
      </c>
      <c r="F188" s="192" t="s">
        <v>481</v>
      </c>
      <c r="G188" s="193" t="s">
        <v>482</v>
      </c>
      <c r="H188" s="229"/>
      <c r="I188" s="229" t="s">
        <v>31</v>
      </c>
      <c r="J188" s="193" t="s">
        <v>496</v>
      </c>
      <c r="K188" s="231">
        <v>5164007</v>
      </c>
      <c r="L188" s="193" t="s">
        <v>497</v>
      </c>
      <c r="M188" s="231">
        <v>12454273</v>
      </c>
      <c r="N188" s="193" t="s">
        <v>497</v>
      </c>
      <c r="O188" s="304">
        <v>11044933</v>
      </c>
      <c r="P188" s="193" t="s">
        <v>497</v>
      </c>
      <c r="Q188" s="304">
        <v>13248666</v>
      </c>
      <c r="R188" s="193" t="s">
        <v>496</v>
      </c>
      <c r="S188" s="304">
        <v>14025510</v>
      </c>
      <c r="T188" s="303">
        <f t="shared" si="1"/>
        <v>55937389</v>
      </c>
      <c r="U188" s="193"/>
      <c r="V188" s="193"/>
      <c r="W188" s="193"/>
      <c r="X188" s="193"/>
      <c r="Y188" s="193"/>
      <c r="Z188" s="193"/>
    </row>
    <row r="189" spans="1:26" ht="140.1" customHeight="1">
      <c r="A189" s="192" t="s">
        <v>16</v>
      </c>
      <c r="B189" s="206" t="s">
        <v>17</v>
      </c>
      <c r="C189" s="206" t="s">
        <v>200</v>
      </c>
      <c r="D189" s="192" t="s">
        <v>445</v>
      </c>
      <c r="E189" s="193" t="s">
        <v>446</v>
      </c>
      <c r="F189" s="192" t="s">
        <v>498</v>
      </c>
      <c r="G189" s="193" t="s">
        <v>499</v>
      </c>
      <c r="H189" s="229" t="s">
        <v>102</v>
      </c>
      <c r="I189" s="229"/>
      <c r="J189" s="193" t="s">
        <v>500</v>
      </c>
      <c r="K189" s="231">
        <v>10448275.859999999</v>
      </c>
      <c r="L189" s="193"/>
      <c r="M189" s="231">
        <v>0</v>
      </c>
      <c r="N189" s="193"/>
      <c r="O189" s="231">
        <v>0</v>
      </c>
      <c r="P189" s="193"/>
      <c r="Q189" s="231">
        <v>0</v>
      </c>
      <c r="R189" s="193"/>
      <c r="S189" s="231">
        <v>0</v>
      </c>
      <c r="T189" s="303">
        <f t="shared" si="1"/>
        <v>10448275.859999999</v>
      </c>
      <c r="U189" s="193"/>
      <c r="V189" s="193"/>
      <c r="W189" s="193"/>
      <c r="X189" s="193"/>
      <c r="Y189" s="193"/>
      <c r="Z189" s="193"/>
    </row>
    <row r="190" spans="1:26" ht="140.1" customHeight="1">
      <c r="A190" s="192" t="s">
        <v>16</v>
      </c>
      <c r="B190" s="206" t="s">
        <v>17</v>
      </c>
      <c r="C190" s="206" t="s">
        <v>200</v>
      </c>
      <c r="D190" s="192" t="s">
        <v>445</v>
      </c>
      <c r="E190" s="193" t="s">
        <v>446</v>
      </c>
      <c r="F190" s="192" t="s">
        <v>498</v>
      </c>
      <c r="G190" s="193" t="s">
        <v>499</v>
      </c>
      <c r="H190" s="229" t="s">
        <v>132</v>
      </c>
      <c r="I190" s="229"/>
      <c r="J190" s="193" t="s">
        <v>501</v>
      </c>
      <c r="K190" s="231">
        <v>5000000</v>
      </c>
      <c r="L190" s="193" t="s">
        <v>502</v>
      </c>
      <c r="M190" s="231">
        <v>5000000</v>
      </c>
      <c r="N190" s="193" t="s">
        <v>503</v>
      </c>
      <c r="O190" s="231">
        <v>5000000</v>
      </c>
      <c r="P190" s="193" t="s">
        <v>504</v>
      </c>
      <c r="Q190" s="231">
        <v>5000000</v>
      </c>
      <c r="R190" s="193" t="s">
        <v>505</v>
      </c>
      <c r="S190" s="231">
        <v>5000000</v>
      </c>
      <c r="T190" s="303">
        <f t="shared" si="1"/>
        <v>25000000</v>
      </c>
      <c r="U190" s="193"/>
      <c r="V190" s="193"/>
      <c r="W190" s="193"/>
      <c r="X190" s="193"/>
      <c r="Y190" s="193"/>
      <c r="Z190" s="193"/>
    </row>
    <row r="191" spans="1:26" ht="140.1" customHeight="1">
      <c r="A191" s="192" t="s">
        <v>16</v>
      </c>
      <c r="B191" s="206" t="s">
        <v>17</v>
      </c>
      <c r="C191" s="206" t="s">
        <v>200</v>
      </c>
      <c r="D191" s="192" t="s">
        <v>445</v>
      </c>
      <c r="E191" s="193" t="s">
        <v>446</v>
      </c>
      <c r="F191" s="192" t="s">
        <v>498</v>
      </c>
      <c r="G191" s="193" t="s">
        <v>499</v>
      </c>
      <c r="H191" s="229" t="s">
        <v>81</v>
      </c>
      <c r="I191" s="229"/>
      <c r="J191" s="193" t="s">
        <v>483</v>
      </c>
      <c r="K191" s="231">
        <v>0</v>
      </c>
      <c r="L191" s="193"/>
      <c r="M191" s="231">
        <v>0</v>
      </c>
      <c r="N191" s="193"/>
      <c r="O191" s="303">
        <v>0</v>
      </c>
      <c r="P191" s="193"/>
      <c r="Q191" s="303">
        <v>0</v>
      </c>
      <c r="R191" s="193"/>
      <c r="S191" s="303">
        <v>0</v>
      </c>
      <c r="T191" s="303">
        <f t="shared" si="1"/>
        <v>0</v>
      </c>
      <c r="U191" s="322" t="s">
        <v>369</v>
      </c>
      <c r="V191" s="193"/>
      <c r="W191" s="193"/>
      <c r="X191" s="193"/>
      <c r="Y191" s="193"/>
      <c r="Z191" s="193"/>
    </row>
    <row r="192" spans="1:26" ht="140.1" customHeight="1">
      <c r="A192" s="192" t="s">
        <v>16</v>
      </c>
      <c r="B192" s="206" t="s">
        <v>17</v>
      </c>
      <c r="C192" s="206" t="s">
        <v>200</v>
      </c>
      <c r="D192" s="192" t="s">
        <v>445</v>
      </c>
      <c r="E192" s="193" t="s">
        <v>446</v>
      </c>
      <c r="F192" s="192" t="s">
        <v>498</v>
      </c>
      <c r="G192" s="193" t="s">
        <v>499</v>
      </c>
      <c r="H192" s="229" t="s">
        <v>84</v>
      </c>
      <c r="I192" s="229"/>
      <c r="J192" s="193" t="s">
        <v>506</v>
      </c>
      <c r="K192" s="231">
        <v>0</v>
      </c>
      <c r="L192" s="193"/>
      <c r="M192" s="231">
        <v>0</v>
      </c>
      <c r="N192" s="193"/>
      <c r="O192" s="303">
        <v>0</v>
      </c>
      <c r="P192" s="193"/>
      <c r="Q192" s="303">
        <v>0</v>
      </c>
      <c r="R192" s="193"/>
      <c r="S192" s="303">
        <v>0</v>
      </c>
      <c r="T192" s="303">
        <f t="shared" si="1"/>
        <v>0</v>
      </c>
      <c r="U192" s="193"/>
      <c r="V192" s="193"/>
      <c r="W192" s="193"/>
      <c r="X192" s="193"/>
      <c r="Y192" s="193"/>
      <c r="Z192" s="193"/>
    </row>
    <row r="193" spans="1:26" ht="140.1" customHeight="1">
      <c r="A193" s="192" t="s">
        <v>16</v>
      </c>
      <c r="B193" s="206" t="s">
        <v>17</v>
      </c>
      <c r="C193" s="206" t="s">
        <v>200</v>
      </c>
      <c r="D193" s="192" t="s">
        <v>445</v>
      </c>
      <c r="E193" s="193" t="s">
        <v>446</v>
      </c>
      <c r="F193" s="192" t="s">
        <v>498</v>
      </c>
      <c r="G193" s="193" t="s">
        <v>499</v>
      </c>
      <c r="H193" s="229" t="s">
        <v>325</v>
      </c>
      <c r="I193" s="229"/>
      <c r="J193" s="193" t="s">
        <v>507</v>
      </c>
      <c r="K193" s="231">
        <v>5000000</v>
      </c>
      <c r="L193" s="193" t="s">
        <v>508</v>
      </c>
      <c r="M193" s="231">
        <v>7000000</v>
      </c>
      <c r="N193" s="193" t="s">
        <v>508</v>
      </c>
      <c r="O193" s="303">
        <v>9000000</v>
      </c>
      <c r="P193" s="193" t="s">
        <v>508</v>
      </c>
      <c r="Q193" s="303">
        <v>12000000</v>
      </c>
      <c r="R193" s="193" t="s">
        <v>508</v>
      </c>
      <c r="S193" s="303">
        <v>15000000</v>
      </c>
      <c r="T193" s="303">
        <f t="shared" si="1"/>
        <v>48000000</v>
      </c>
      <c r="U193" s="193"/>
      <c r="V193" s="193"/>
      <c r="W193" s="193"/>
      <c r="X193" s="193"/>
      <c r="Y193" s="193"/>
      <c r="Z193" s="193"/>
    </row>
    <row r="194" spans="1:26" ht="140.1" customHeight="1">
      <c r="A194" s="192" t="s">
        <v>16</v>
      </c>
      <c r="B194" s="206" t="s">
        <v>17</v>
      </c>
      <c r="C194" s="206" t="s">
        <v>200</v>
      </c>
      <c r="D194" s="192" t="s">
        <v>445</v>
      </c>
      <c r="E194" s="193" t="s">
        <v>446</v>
      </c>
      <c r="F194" s="192" t="s">
        <v>498</v>
      </c>
      <c r="G194" s="193" t="s">
        <v>499</v>
      </c>
      <c r="H194" s="229" t="s">
        <v>92</v>
      </c>
      <c r="I194" s="229"/>
      <c r="J194" s="193" t="s">
        <v>509</v>
      </c>
      <c r="K194" s="320">
        <v>6000000</v>
      </c>
      <c r="L194" s="193" t="s">
        <v>510</v>
      </c>
      <c r="M194" s="320">
        <v>6000000</v>
      </c>
      <c r="N194" s="193" t="s">
        <v>510</v>
      </c>
      <c r="O194" s="321">
        <v>6000000</v>
      </c>
      <c r="P194" s="193" t="s">
        <v>510</v>
      </c>
      <c r="Q194" s="321">
        <v>8000000</v>
      </c>
      <c r="R194" s="193" t="s">
        <v>511</v>
      </c>
      <c r="S194" s="321">
        <v>10000000</v>
      </c>
      <c r="T194" s="303">
        <f t="shared" si="1"/>
        <v>36000000</v>
      </c>
      <c r="U194" s="193"/>
      <c r="V194" s="193"/>
      <c r="W194" s="193"/>
      <c r="X194" s="193"/>
      <c r="Y194" s="193"/>
      <c r="Z194" s="193"/>
    </row>
    <row r="195" spans="1:26" ht="140.1" customHeight="1">
      <c r="A195" s="192" t="s">
        <v>16</v>
      </c>
      <c r="B195" s="206" t="s">
        <v>17</v>
      </c>
      <c r="C195" s="206" t="s">
        <v>200</v>
      </c>
      <c r="D195" s="192" t="s">
        <v>445</v>
      </c>
      <c r="E195" s="193" t="s">
        <v>446</v>
      </c>
      <c r="F195" s="192" t="s">
        <v>498</v>
      </c>
      <c r="G195" s="193" t="s">
        <v>499</v>
      </c>
      <c r="H195" s="229" t="s">
        <v>143</v>
      </c>
      <c r="I195" s="229"/>
      <c r="J195" s="193" t="s">
        <v>512</v>
      </c>
      <c r="K195" s="231">
        <v>20000000</v>
      </c>
      <c r="L195" s="193" t="s">
        <v>513</v>
      </c>
      <c r="M195" s="231">
        <v>10000000</v>
      </c>
      <c r="N195" s="193" t="s">
        <v>514</v>
      </c>
      <c r="O195" s="231">
        <v>7000000</v>
      </c>
      <c r="P195" s="193" t="s">
        <v>514</v>
      </c>
      <c r="Q195" s="231">
        <v>9000000</v>
      </c>
      <c r="R195" s="193" t="s">
        <v>514</v>
      </c>
      <c r="S195" s="231">
        <v>8000000</v>
      </c>
      <c r="T195" s="303">
        <f t="shared" si="1"/>
        <v>54000000</v>
      </c>
      <c r="U195" s="193"/>
      <c r="V195" s="193"/>
      <c r="W195" s="193"/>
      <c r="X195" s="193"/>
      <c r="Y195" s="193"/>
      <c r="Z195" s="193"/>
    </row>
    <row r="196" spans="1:26" ht="140.1" customHeight="1">
      <c r="A196" s="192" t="s">
        <v>16</v>
      </c>
      <c r="B196" s="206" t="s">
        <v>17</v>
      </c>
      <c r="C196" s="206" t="s">
        <v>200</v>
      </c>
      <c r="D196" s="192" t="s">
        <v>445</v>
      </c>
      <c r="E196" s="193" t="s">
        <v>446</v>
      </c>
      <c r="F196" s="192" t="s">
        <v>498</v>
      </c>
      <c r="G196" s="193" t="s">
        <v>499</v>
      </c>
      <c r="H196" s="229" t="s">
        <v>244</v>
      </c>
      <c r="I196" s="229"/>
      <c r="J196" s="193" t="s">
        <v>515</v>
      </c>
      <c r="K196" s="231">
        <v>0</v>
      </c>
      <c r="L196" s="193" t="s">
        <v>515</v>
      </c>
      <c r="M196" s="231">
        <v>0</v>
      </c>
      <c r="N196" s="193" t="s">
        <v>515</v>
      </c>
      <c r="O196" s="303">
        <v>0</v>
      </c>
      <c r="P196" s="193" t="s">
        <v>515</v>
      </c>
      <c r="Q196" s="303">
        <v>0</v>
      </c>
      <c r="R196" s="193" t="s">
        <v>515</v>
      </c>
      <c r="S196" s="303">
        <v>0</v>
      </c>
      <c r="T196" s="303">
        <f t="shared" si="1"/>
        <v>0</v>
      </c>
      <c r="U196" s="193"/>
      <c r="V196" s="193"/>
      <c r="W196" s="193"/>
      <c r="X196" s="193"/>
      <c r="Y196" s="193"/>
      <c r="Z196" s="193"/>
    </row>
    <row r="197" spans="1:26" ht="140.1" customHeight="1">
      <c r="A197" s="192" t="s">
        <v>16</v>
      </c>
      <c r="B197" s="206" t="s">
        <v>17</v>
      </c>
      <c r="C197" s="206" t="s">
        <v>200</v>
      </c>
      <c r="D197" s="192" t="s">
        <v>445</v>
      </c>
      <c r="E197" s="193" t="s">
        <v>446</v>
      </c>
      <c r="F197" s="192" t="s">
        <v>498</v>
      </c>
      <c r="G197" s="193" t="s">
        <v>499</v>
      </c>
      <c r="H197" s="229" t="s">
        <v>194</v>
      </c>
      <c r="I197" s="229"/>
      <c r="J197" s="193"/>
      <c r="K197" s="231">
        <v>0</v>
      </c>
      <c r="L197" s="193" t="s">
        <v>516</v>
      </c>
      <c r="M197" s="231">
        <v>700000000</v>
      </c>
      <c r="N197" s="193"/>
      <c r="O197" s="303">
        <v>0</v>
      </c>
      <c r="P197" s="193"/>
      <c r="Q197" s="303">
        <v>0</v>
      </c>
      <c r="R197" s="193"/>
      <c r="S197" s="303">
        <v>0</v>
      </c>
      <c r="T197" s="303">
        <f t="shared" si="1"/>
        <v>700000000</v>
      </c>
      <c r="U197" s="193"/>
      <c r="V197" s="193"/>
      <c r="W197" s="193"/>
      <c r="X197" s="193"/>
      <c r="Y197" s="193"/>
      <c r="Z197" s="193"/>
    </row>
    <row r="198" spans="1:26" ht="140.1" customHeight="1">
      <c r="A198" s="192" t="s">
        <v>16</v>
      </c>
      <c r="B198" s="206" t="s">
        <v>17</v>
      </c>
      <c r="C198" s="206" t="s">
        <v>200</v>
      </c>
      <c r="D198" s="192" t="s">
        <v>445</v>
      </c>
      <c r="E198" s="193" t="s">
        <v>446</v>
      </c>
      <c r="F198" s="192" t="s">
        <v>498</v>
      </c>
      <c r="G198" s="193" t="s">
        <v>499</v>
      </c>
      <c r="H198" s="229" t="s">
        <v>249</v>
      </c>
      <c r="I198" s="229"/>
      <c r="J198" s="193" t="s">
        <v>517</v>
      </c>
      <c r="K198" s="231">
        <v>3000000</v>
      </c>
      <c r="L198" s="193"/>
      <c r="M198" s="231">
        <v>0</v>
      </c>
      <c r="N198" s="193"/>
      <c r="O198" s="303">
        <v>0</v>
      </c>
      <c r="P198" s="193"/>
      <c r="Q198" s="303">
        <v>0</v>
      </c>
      <c r="R198" s="193"/>
      <c r="S198" s="303">
        <v>0</v>
      </c>
      <c r="T198" s="303">
        <f t="shared" si="1"/>
        <v>3000000</v>
      </c>
      <c r="U198" s="193"/>
      <c r="V198" s="193"/>
      <c r="W198" s="193"/>
      <c r="X198" s="193"/>
      <c r="Y198" s="193"/>
      <c r="Z198" s="193"/>
    </row>
    <row r="199" spans="1:26" ht="140.1" customHeight="1">
      <c r="A199" s="192" t="s">
        <v>16</v>
      </c>
      <c r="B199" s="206" t="s">
        <v>17</v>
      </c>
      <c r="C199" s="206" t="s">
        <v>200</v>
      </c>
      <c r="D199" s="192" t="s">
        <v>445</v>
      </c>
      <c r="E199" s="193" t="s">
        <v>446</v>
      </c>
      <c r="F199" s="192" t="s">
        <v>498</v>
      </c>
      <c r="G199" s="193" t="s">
        <v>499</v>
      </c>
      <c r="H199" s="229"/>
      <c r="I199" s="229" t="s">
        <v>31</v>
      </c>
      <c r="J199" s="193" t="s">
        <v>518</v>
      </c>
      <c r="K199" s="231">
        <v>5025233</v>
      </c>
      <c r="L199" s="193" t="s">
        <v>519</v>
      </c>
      <c r="M199" s="231">
        <v>950632</v>
      </c>
      <c r="N199" s="193" t="s">
        <v>520</v>
      </c>
      <c r="O199" s="304">
        <v>11183707</v>
      </c>
      <c r="P199" s="193" t="s">
        <v>521</v>
      </c>
      <c r="Q199" s="304">
        <v>13248664</v>
      </c>
      <c r="R199" s="193" t="s">
        <v>519</v>
      </c>
      <c r="S199" s="304">
        <v>14025510</v>
      </c>
      <c r="T199" s="303">
        <f t="shared" si="1"/>
        <v>44433746</v>
      </c>
      <c r="U199" s="193"/>
      <c r="V199" s="193"/>
      <c r="W199" s="193"/>
      <c r="X199" s="193"/>
      <c r="Y199" s="193"/>
      <c r="Z199" s="193"/>
    </row>
    <row r="200" spans="1:26" ht="140.1" customHeight="1">
      <c r="A200" s="192" t="s">
        <v>16</v>
      </c>
      <c r="B200" s="206" t="s">
        <v>17</v>
      </c>
      <c r="C200" s="206" t="s">
        <v>200</v>
      </c>
      <c r="D200" s="192" t="s">
        <v>522</v>
      </c>
      <c r="E200" s="193" t="s">
        <v>523</v>
      </c>
      <c r="F200" s="192" t="s">
        <v>524</v>
      </c>
      <c r="G200" s="193" t="s">
        <v>525</v>
      </c>
      <c r="H200" s="229" t="s">
        <v>102</v>
      </c>
      <c r="I200" s="229"/>
      <c r="J200" s="193" t="s">
        <v>526</v>
      </c>
      <c r="K200" s="231">
        <v>30000000</v>
      </c>
      <c r="L200" s="193"/>
      <c r="M200" s="231">
        <v>0</v>
      </c>
      <c r="N200" s="193"/>
      <c r="O200" s="231">
        <v>0</v>
      </c>
      <c r="P200" s="193"/>
      <c r="Q200" s="231">
        <v>0</v>
      </c>
      <c r="R200" s="193"/>
      <c r="S200" s="231">
        <v>0</v>
      </c>
      <c r="T200" s="303">
        <f t="shared" si="1"/>
        <v>30000000</v>
      </c>
      <c r="U200" s="193"/>
      <c r="V200" s="193"/>
      <c r="W200" s="193"/>
      <c r="X200" s="193"/>
      <c r="Y200" s="193"/>
      <c r="Z200" s="193"/>
    </row>
    <row r="201" spans="1:26" ht="140.1" customHeight="1">
      <c r="A201" s="192" t="s">
        <v>16</v>
      </c>
      <c r="B201" s="206" t="s">
        <v>17</v>
      </c>
      <c r="C201" s="206" t="s">
        <v>200</v>
      </c>
      <c r="D201" s="192" t="s">
        <v>522</v>
      </c>
      <c r="E201" s="193" t="s">
        <v>523</v>
      </c>
      <c r="F201" s="192" t="s">
        <v>524</v>
      </c>
      <c r="G201" s="193" t="s">
        <v>525</v>
      </c>
      <c r="H201" s="229" t="s">
        <v>132</v>
      </c>
      <c r="I201" s="229"/>
      <c r="J201" s="193" t="s">
        <v>527</v>
      </c>
      <c r="K201" s="231">
        <v>5000000</v>
      </c>
      <c r="L201" s="193" t="s">
        <v>527</v>
      </c>
      <c r="M201" s="231">
        <v>5000000</v>
      </c>
      <c r="N201" s="193" t="s">
        <v>527</v>
      </c>
      <c r="O201" s="231">
        <v>5000000</v>
      </c>
      <c r="P201" s="193" t="s">
        <v>527</v>
      </c>
      <c r="Q201" s="231">
        <v>5000000</v>
      </c>
      <c r="R201" s="193" t="s">
        <v>527</v>
      </c>
      <c r="S201" s="231">
        <v>5000000</v>
      </c>
      <c r="T201" s="303">
        <f t="shared" si="1"/>
        <v>25000000</v>
      </c>
      <c r="U201" s="193"/>
      <c r="V201" s="193"/>
      <c r="W201" s="193"/>
      <c r="X201" s="193"/>
      <c r="Y201" s="193"/>
      <c r="Z201" s="193"/>
    </row>
    <row r="202" spans="1:26" ht="140.1" customHeight="1">
      <c r="A202" s="192" t="s">
        <v>16</v>
      </c>
      <c r="B202" s="206" t="s">
        <v>17</v>
      </c>
      <c r="C202" s="206" t="s">
        <v>200</v>
      </c>
      <c r="D202" s="192" t="s">
        <v>522</v>
      </c>
      <c r="E202" s="193" t="s">
        <v>523</v>
      </c>
      <c r="F202" s="192" t="s">
        <v>524</v>
      </c>
      <c r="G202" s="193" t="s">
        <v>525</v>
      </c>
      <c r="H202" s="229" t="s">
        <v>177</v>
      </c>
      <c r="I202" s="229"/>
      <c r="J202" s="193" t="s">
        <v>528</v>
      </c>
      <c r="K202" s="231">
        <v>10000000</v>
      </c>
      <c r="L202" s="193" t="s">
        <v>528</v>
      </c>
      <c r="M202" s="231">
        <v>10000000</v>
      </c>
      <c r="N202" s="193" t="s">
        <v>528</v>
      </c>
      <c r="O202" s="303">
        <v>10000000</v>
      </c>
      <c r="P202" s="193" t="s">
        <v>528</v>
      </c>
      <c r="Q202" s="303">
        <v>10000000</v>
      </c>
      <c r="R202" s="193" t="s">
        <v>528</v>
      </c>
      <c r="S202" s="303">
        <v>10000000</v>
      </c>
      <c r="T202" s="303">
        <f t="shared" si="1"/>
        <v>50000000</v>
      </c>
      <c r="U202" s="193"/>
      <c r="V202" s="193"/>
      <c r="W202" s="193"/>
      <c r="X202" s="193"/>
      <c r="Y202" s="193"/>
      <c r="Z202" s="193"/>
    </row>
    <row r="203" spans="1:26" ht="140.1" customHeight="1">
      <c r="A203" s="192" t="s">
        <v>16</v>
      </c>
      <c r="B203" s="206" t="s">
        <v>17</v>
      </c>
      <c r="C203" s="206" t="s">
        <v>200</v>
      </c>
      <c r="D203" s="192" t="s">
        <v>522</v>
      </c>
      <c r="E203" s="193" t="s">
        <v>523</v>
      </c>
      <c r="F203" s="192" t="s">
        <v>524</v>
      </c>
      <c r="G203" s="193" t="s">
        <v>525</v>
      </c>
      <c r="H203" s="229" t="s">
        <v>84</v>
      </c>
      <c r="I203" s="229"/>
      <c r="J203" s="193" t="s">
        <v>529</v>
      </c>
      <c r="K203" s="231">
        <v>28000000</v>
      </c>
      <c r="L203" s="193" t="s">
        <v>530</v>
      </c>
      <c r="M203" s="231">
        <v>60000000</v>
      </c>
      <c r="N203" s="193" t="s">
        <v>530</v>
      </c>
      <c r="O203" s="303">
        <v>60000000</v>
      </c>
      <c r="P203" s="193" t="s">
        <v>530</v>
      </c>
      <c r="Q203" s="303">
        <v>60000000</v>
      </c>
      <c r="R203" s="193" t="s">
        <v>530</v>
      </c>
      <c r="S203" s="303">
        <v>60000000</v>
      </c>
      <c r="T203" s="303">
        <f t="shared" si="1"/>
        <v>268000000</v>
      </c>
      <c r="U203" s="193"/>
      <c r="V203" s="193"/>
      <c r="W203" s="193"/>
      <c r="X203" s="193"/>
      <c r="Y203" s="193"/>
      <c r="Z203" s="193"/>
    </row>
    <row r="204" spans="1:26" ht="140.1" customHeight="1">
      <c r="A204" s="192" t="s">
        <v>16</v>
      </c>
      <c r="B204" s="206" t="s">
        <v>17</v>
      </c>
      <c r="C204" s="206" t="s">
        <v>200</v>
      </c>
      <c r="D204" s="192" t="s">
        <v>522</v>
      </c>
      <c r="E204" s="193" t="s">
        <v>523</v>
      </c>
      <c r="F204" s="192" t="s">
        <v>524</v>
      </c>
      <c r="G204" s="193" t="s">
        <v>525</v>
      </c>
      <c r="H204" s="229" t="s">
        <v>325</v>
      </c>
      <c r="I204" s="229"/>
      <c r="J204" s="193" t="s">
        <v>531</v>
      </c>
      <c r="K204" s="231">
        <v>3000000</v>
      </c>
      <c r="L204" s="193" t="s">
        <v>532</v>
      </c>
      <c r="M204" s="231">
        <v>5000000</v>
      </c>
      <c r="N204" s="193" t="s">
        <v>533</v>
      </c>
      <c r="O204" s="303">
        <v>6000000</v>
      </c>
      <c r="P204" s="193" t="s">
        <v>534</v>
      </c>
      <c r="Q204" s="303">
        <v>7000000</v>
      </c>
      <c r="R204" s="193" t="s">
        <v>534</v>
      </c>
      <c r="S204" s="303">
        <v>9000000</v>
      </c>
      <c r="T204" s="303">
        <f t="shared" si="1"/>
        <v>30000000</v>
      </c>
      <c r="U204" s="193"/>
      <c r="V204" s="193"/>
      <c r="W204" s="193"/>
      <c r="X204" s="193"/>
      <c r="Y204" s="193"/>
      <c r="Z204" s="193"/>
    </row>
    <row r="205" spans="1:26" ht="140.1" customHeight="1">
      <c r="A205" s="192" t="s">
        <v>16</v>
      </c>
      <c r="B205" s="206" t="s">
        <v>17</v>
      </c>
      <c r="C205" s="206" t="s">
        <v>200</v>
      </c>
      <c r="D205" s="192" t="s">
        <v>522</v>
      </c>
      <c r="E205" s="193" t="s">
        <v>523</v>
      </c>
      <c r="F205" s="192" t="s">
        <v>524</v>
      </c>
      <c r="G205" s="193" t="s">
        <v>525</v>
      </c>
      <c r="H205" s="229" t="s">
        <v>331</v>
      </c>
      <c r="I205" s="229"/>
      <c r="J205" s="193" t="s">
        <v>535</v>
      </c>
      <c r="K205" s="231">
        <v>6000000</v>
      </c>
      <c r="L205" s="193" t="s">
        <v>536</v>
      </c>
      <c r="M205" s="231">
        <v>6000000</v>
      </c>
      <c r="N205" s="193" t="s">
        <v>537</v>
      </c>
      <c r="O205" s="303">
        <v>6000000</v>
      </c>
      <c r="P205" s="193" t="s">
        <v>537</v>
      </c>
      <c r="Q205" s="303">
        <v>8000000</v>
      </c>
      <c r="R205" s="193" t="s">
        <v>537</v>
      </c>
      <c r="S205" s="303">
        <v>10000000</v>
      </c>
      <c r="T205" s="303">
        <f t="shared" si="1"/>
        <v>36000000</v>
      </c>
      <c r="U205" s="193"/>
      <c r="V205" s="193"/>
      <c r="W205" s="193"/>
      <c r="X205" s="193"/>
      <c r="Y205" s="193"/>
      <c r="Z205" s="193"/>
    </row>
    <row r="206" spans="1:26" ht="140.1" customHeight="1">
      <c r="A206" s="192" t="s">
        <v>16</v>
      </c>
      <c r="B206" s="206" t="s">
        <v>17</v>
      </c>
      <c r="C206" s="206" t="s">
        <v>200</v>
      </c>
      <c r="D206" s="192" t="s">
        <v>522</v>
      </c>
      <c r="E206" s="193" t="s">
        <v>523</v>
      </c>
      <c r="F206" s="192" t="s">
        <v>524</v>
      </c>
      <c r="G206" s="193" t="s">
        <v>525</v>
      </c>
      <c r="H206" s="229" t="s">
        <v>143</v>
      </c>
      <c r="I206" s="229"/>
      <c r="J206" s="193" t="s">
        <v>538</v>
      </c>
      <c r="K206" s="231">
        <v>40000000</v>
      </c>
      <c r="L206" s="193" t="s">
        <v>539</v>
      </c>
      <c r="M206" s="231">
        <v>10000000</v>
      </c>
      <c r="N206" s="193" t="s">
        <v>533</v>
      </c>
      <c r="O206" s="303">
        <v>10000000</v>
      </c>
      <c r="P206" s="193" t="s">
        <v>534</v>
      </c>
      <c r="Q206" s="303">
        <v>10000000</v>
      </c>
      <c r="R206" s="193" t="s">
        <v>534</v>
      </c>
      <c r="S206" s="303">
        <v>9000000</v>
      </c>
      <c r="T206" s="303">
        <f t="shared" si="1"/>
        <v>79000000</v>
      </c>
      <c r="U206" s="193"/>
      <c r="V206" s="193"/>
      <c r="W206" s="193"/>
      <c r="X206" s="193"/>
      <c r="Y206" s="193"/>
      <c r="Z206" s="193"/>
    </row>
    <row r="207" spans="1:26" ht="140.1" customHeight="1">
      <c r="A207" s="192" t="s">
        <v>16</v>
      </c>
      <c r="B207" s="206" t="s">
        <v>17</v>
      </c>
      <c r="C207" s="206" t="s">
        <v>200</v>
      </c>
      <c r="D207" s="192" t="s">
        <v>522</v>
      </c>
      <c r="E207" s="193" t="s">
        <v>523</v>
      </c>
      <c r="F207" s="192" t="s">
        <v>524</v>
      </c>
      <c r="G207" s="193" t="s">
        <v>525</v>
      </c>
      <c r="H207" s="229" t="s">
        <v>127</v>
      </c>
      <c r="I207" s="229"/>
      <c r="J207" s="193" t="s">
        <v>540</v>
      </c>
      <c r="K207" s="231">
        <v>5000000</v>
      </c>
      <c r="L207" s="193" t="s">
        <v>540</v>
      </c>
      <c r="M207" s="231">
        <v>5000000</v>
      </c>
      <c r="N207" s="193" t="s">
        <v>540</v>
      </c>
      <c r="O207" s="303">
        <v>5000000</v>
      </c>
      <c r="P207" s="193" t="s">
        <v>540</v>
      </c>
      <c r="Q207" s="303">
        <v>5000000</v>
      </c>
      <c r="R207" s="193" t="s">
        <v>540</v>
      </c>
      <c r="S207" s="303">
        <v>5000000</v>
      </c>
      <c r="T207" s="303">
        <f t="shared" si="1"/>
        <v>25000000</v>
      </c>
      <c r="U207" s="193"/>
      <c r="V207" s="193"/>
      <c r="W207" s="193"/>
      <c r="X207" s="193"/>
      <c r="Y207" s="193"/>
      <c r="Z207" s="193"/>
    </row>
    <row r="208" spans="1:26" ht="140.1" customHeight="1">
      <c r="A208" s="192" t="s">
        <v>16</v>
      </c>
      <c r="B208" s="206" t="s">
        <v>17</v>
      </c>
      <c r="C208" s="206" t="s">
        <v>200</v>
      </c>
      <c r="D208" s="192" t="s">
        <v>522</v>
      </c>
      <c r="E208" s="193" t="s">
        <v>523</v>
      </c>
      <c r="F208" s="192" t="s">
        <v>524</v>
      </c>
      <c r="G208" s="193" t="s">
        <v>525</v>
      </c>
      <c r="H208" s="229" t="s">
        <v>194</v>
      </c>
      <c r="I208" s="229"/>
      <c r="J208" s="193"/>
      <c r="K208" s="231"/>
      <c r="L208" s="193" t="s">
        <v>541</v>
      </c>
      <c r="M208" s="231">
        <v>42981909.25</v>
      </c>
      <c r="N208" s="193" t="s">
        <v>542</v>
      </c>
      <c r="O208" s="231">
        <v>48139738.359999999</v>
      </c>
      <c r="P208" s="193" t="s">
        <v>543</v>
      </c>
      <c r="Q208" s="231">
        <v>55016843.839999996</v>
      </c>
      <c r="R208" s="193" t="s">
        <v>543</v>
      </c>
      <c r="S208" s="231">
        <v>62581659.868000008</v>
      </c>
      <c r="T208" s="303">
        <f t="shared" si="1"/>
        <v>208720151.31799999</v>
      </c>
      <c r="U208" s="193"/>
      <c r="V208" s="193"/>
      <c r="W208" s="193"/>
      <c r="X208" s="193"/>
      <c r="Y208" s="193"/>
      <c r="Z208" s="193"/>
    </row>
    <row r="209" spans="1:26" ht="140.1" customHeight="1">
      <c r="A209" s="192" t="s">
        <v>16</v>
      </c>
      <c r="B209" s="206" t="s">
        <v>17</v>
      </c>
      <c r="C209" s="206" t="s">
        <v>200</v>
      </c>
      <c r="D209" s="192" t="s">
        <v>522</v>
      </c>
      <c r="E209" s="193" t="s">
        <v>523</v>
      </c>
      <c r="F209" s="192" t="s">
        <v>524</v>
      </c>
      <c r="G209" s="193" t="s">
        <v>525</v>
      </c>
      <c r="H209" s="229" t="s">
        <v>31</v>
      </c>
      <c r="I209" s="229"/>
      <c r="J209" s="193" t="s">
        <v>544</v>
      </c>
      <c r="K209" s="231">
        <v>3867432</v>
      </c>
      <c r="L209" s="193" t="s">
        <v>544</v>
      </c>
      <c r="M209" s="231">
        <v>19791067</v>
      </c>
      <c r="N209" s="193" t="s">
        <v>544</v>
      </c>
      <c r="O209" s="303">
        <v>19143759</v>
      </c>
      <c r="P209" s="193" t="s">
        <v>544</v>
      </c>
      <c r="Q209" s="303">
        <v>18588924</v>
      </c>
      <c r="R209" s="193" t="s">
        <v>544</v>
      </c>
      <c r="S209" s="304">
        <v>27476507</v>
      </c>
      <c r="T209" s="303">
        <f t="shared" si="1"/>
        <v>88867689</v>
      </c>
      <c r="U209" s="193"/>
      <c r="V209" s="193"/>
      <c r="W209" s="193"/>
      <c r="X209" s="193"/>
      <c r="Y209" s="193"/>
      <c r="Z209" s="193"/>
    </row>
    <row r="210" spans="1:26" ht="140.1" customHeight="1">
      <c r="A210" s="192" t="s">
        <v>16</v>
      </c>
      <c r="B210" s="206" t="s">
        <v>17</v>
      </c>
      <c r="C210" s="206" t="s">
        <v>200</v>
      </c>
      <c r="D210" s="192" t="s">
        <v>522</v>
      </c>
      <c r="E210" s="193" t="s">
        <v>523</v>
      </c>
      <c r="F210" s="192" t="s">
        <v>524</v>
      </c>
      <c r="G210" s="193" t="s">
        <v>525</v>
      </c>
      <c r="H210" s="229"/>
      <c r="I210" s="229" t="s">
        <v>237</v>
      </c>
      <c r="J210" s="193" t="s">
        <v>545</v>
      </c>
      <c r="K210" s="231">
        <v>7500000</v>
      </c>
      <c r="L210" s="193" t="s">
        <v>545</v>
      </c>
      <c r="M210" s="231">
        <v>8700000</v>
      </c>
      <c r="N210" s="193" t="s">
        <v>545</v>
      </c>
      <c r="O210" s="231">
        <v>10000000</v>
      </c>
      <c r="P210" s="193" t="s">
        <v>545</v>
      </c>
      <c r="Q210" s="231">
        <v>11500000</v>
      </c>
      <c r="R210" s="193" t="s">
        <v>545</v>
      </c>
      <c r="S210" s="231">
        <v>14200000</v>
      </c>
      <c r="T210" s="303">
        <f t="shared" si="1"/>
        <v>51900000</v>
      </c>
      <c r="U210" s="193"/>
      <c r="V210" s="193"/>
      <c r="W210" s="193"/>
      <c r="X210" s="193"/>
      <c r="Y210" s="193"/>
      <c r="Z210" s="193"/>
    </row>
    <row r="211" spans="1:26" ht="140.1" customHeight="1">
      <c r="A211" s="192" t="s">
        <v>16</v>
      </c>
      <c r="B211" s="206" t="s">
        <v>17</v>
      </c>
      <c r="C211" s="206" t="s">
        <v>200</v>
      </c>
      <c r="D211" s="192" t="s">
        <v>522</v>
      </c>
      <c r="E211" s="193" t="s">
        <v>523</v>
      </c>
      <c r="F211" s="192" t="s">
        <v>546</v>
      </c>
      <c r="G211" s="193" t="s">
        <v>547</v>
      </c>
      <c r="H211" s="229" t="s">
        <v>127</v>
      </c>
      <c r="I211" s="229"/>
      <c r="J211" s="193"/>
      <c r="K211" s="231">
        <v>0</v>
      </c>
      <c r="L211" s="193" t="s">
        <v>548</v>
      </c>
      <c r="M211" s="231">
        <v>20000000</v>
      </c>
      <c r="N211" s="193"/>
      <c r="O211" s="303">
        <v>0</v>
      </c>
      <c r="P211" s="193"/>
      <c r="Q211" s="303">
        <v>0</v>
      </c>
      <c r="R211" s="193"/>
      <c r="S211" s="303">
        <v>0</v>
      </c>
      <c r="T211" s="303">
        <f t="shared" si="1"/>
        <v>20000000</v>
      </c>
      <c r="U211" s="193"/>
      <c r="V211" s="193"/>
      <c r="W211" s="193"/>
      <c r="X211" s="193"/>
      <c r="Y211" s="193"/>
      <c r="Z211" s="193"/>
    </row>
    <row r="212" spans="1:26" ht="140.1" customHeight="1">
      <c r="A212" s="192" t="s">
        <v>16</v>
      </c>
      <c r="B212" s="206" t="s">
        <v>17</v>
      </c>
      <c r="C212" s="206" t="s">
        <v>200</v>
      </c>
      <c r="D212" s="192" t="s">
        <v>522</v>
      </c>
      <c r="E212" s="193" t="s">
        <v>523</v>
      </c>
      <c r="F212" s="192" t="s">
        <v>546</v>
      </c>
      <c r="G212" s="193" t="s">
        <v>547</v>
      </c>
      <c r="H212" s="229" t="s">
        <v>126</v>
      </c>
      <c r="I212" s="229"/>
      <c r="J212" s="193"/>
      <c r="K212" s="231">
        <v>0</v>
      </c>
      <c r="L212" s="193" t="s">
        <v>549</v>
      </c>
      <c r="M212" s="231">
        <v>140000000</v>
      </c>
      <c r="N212" s="193"/>
      <c r="O212" s="303">
        <v>0</v>
      </c>
      <c r="P212" s="193"/>
      <c r="Q212" s="303">
        <v>0</v>
      </c>
      <c r="R212" s="193"/>
      <c r="S212" s="303">
        <v>0</v>
      </c>
      <c r="T212" s="303">
        <f t="shared" si="1"/>
        <v>140000000</v>
      </c>
      <c r="U212" s="193"/>
      <c r="V212" s="193"/>
      <c r="W212" s="193"/>
      <c r="X212" s="193"/>
      <c r="Y212" s="193"/>
      <c r="Z212" s="193"/>
    </row>
    <row r="213" spans="1:26" ht="140.1" customHeight="1">
      <c r="A213" s="192" t="s">
        <v>16</v>
      </c>
      <c r="B213" s="206" t="s">
        <v>17</v>
      </c>
      <c r="C213" s="206" t="s">
        <v>200</v>
      </c>
      <c r="D213" s="192" t="s">
        <v>522</v>
      </c>
      <c r="E213" s="193" t="s">
        <v>523</v>
      </c>
      <c r="F213" s="192" t="s">
        <v>546</v>
      </c>
      <c r="G213" s="193" t="s">
        <v>547</v>
      </c>
      <c r="H213" s="229" t="s">
        <v>249</v>
      </c>
      <c r="I213" s="229"/>
      <c r="J213" s="193"/>
      <c r="K213" s="231">
        <v>0</v>
      </c>
      <c r="L213" s="193"/>
      <c r="M213" s="231">
        <v>0</v>
      </c>
      <c r="N213" s="193" t="s">
        <v>550</v>
      </c>
      <c r="O213" s="303">
        <v>10000000</v>
      </c>
      <c r="P213" s="193"/>
      <c r="Q213" s="303">
        <v>0</v>
      </c>
      <c r="R213" s="193"/>
      <c r="S213" s="303">
        <v>0</v>
      </c>
      <c r="T213" s="303">
        <f t="shared" si="1"/>
        <v>10000000</v>
      </c>
      <c r="U213" s="193"/>
      <c r="V213" s="193"/>
      <c r="W213" s="193"/>
      <c r="X213" s="193"/>
      <c r="Y213" s="193"/>
      <c r="Z213" s="193"/>
    </row>
    <row r="214" spans="1:26" ht="140.1" customHeight="1">
      <c r="A214" s="192" t="s">
        <v>16</v>
      </c>
      <c r="B214" s="206" t="s">
        <v>17</v>
      </c>
      <c r="C214" s="206" t="s">
        <v>200</v>
      </c>
      <c r="D214" s="192" t="s">
        <v>522</v>
      </c>
      <c r="E214" s="193" t="s">
        <v>523</v>
      </c>
      <c r="F214" s="192" t="s">
        <v>546</v>
      </c>
      <c r="G214" s="193" t="s">
        <v>547</v>
      </c>
      <c r="H214" s="229"/>
      <c r="I214" s="229" t="s">
        <v>177</v>
      </c>
      <c r="J214" s="193" t="s">
        <v>551</v>
      </c>
      <c r="K214" s="231">
        <v>50000000</v>
      </c>
      <c r="L214" s="193" t="s">
        <v>551</v>
      </c>
      <c r="M214" s="231">
        <v>50000000</v>
      </c>
      <c r="N214" s="193" t="s">
        <v>551</v>
      </c>
      <c r="O214" s="303">
        <v>50000000</v>
      </c>
      <c r="P214" s="193" t="s">
        <v>551</v>
      </c>
      <c r="Q214" s="303">
        <v>50000000</v>
      </c>
      <c r="R214" s="193" t="s">
        <v>551</v>
      </c>
      <c r="S214" s="303">
        <v>50000000</v>
      </c>
      <c r="T214" s="303">
        <f t="shared" si="1"/>
        <v>250000000</v>
      </c>
      <c r="U214" s="193"/>
      <c r="V214" s="193"/>
      <c r="W214" s="193"/>
      <c r="X214" s="193"/>
      <c r="Y214" s="193"/>
      <c r="Z214" s="193"/>
    </row>
    <row r="215" spans="1:26" ht="140.1" customHeight="1">
      <c r="A215" s="192" t="s">
        <v>16</v>
      </c>
      <c r="B215" s="206" t="s">
        <v>17</v>
      </c>
      <c r="C215" s="206" t="s">
        <v>200</v>
      </c>
      <c r="D215" s="192" t="s">
        <v>522</v>
      </c>
      <c r="E215" s="193" t="s">
        <v>523</v>
      </c>
      <c r="F215" s="192" t="s">
        <v>546</v>
      </c>
      <c r="G215" s="193" t="s">
        <v>547</v>
      </c>
      <c r="H215" s="229"/>
      <c r="I215" s="229" t="s">
        <v>84</v>
      </c>
      <c r="J215" s="193"/>
      <c r="K215" s="231">
        <v>0</v>
      </c>
      <c r="L215" s="193" t="s">
        <v>552</v>
      </c>
      <c r="M215" s="231">
        <v>33000000</v>
      </c>
      <c r="N215" s="193" t="s">
        <v>553</v>
      </c>
      <c r="O215" s="303">
        <v>80000000</v>
      </c>
      <c r="P215" s="193" t="s">
        <v>554</v>
      </c>
      <c r="Q215" s="303">
        <v>20000000</v>
      </c>
      <c r="R215" s="193" t="s">
        <v>554</v>
      </c>
      <c r="S215" s="303">
        <v>20000000</v>
      </c>
      <c r="T215" s="303">
        <f t="shared" si="1"/>
        <v>153000000</v>
      </c>
      <c r="U215" s="193"/>
      <c r="V215" s="193"/>
      <c r="W215" s="193"/>
      <c r="X215" s="193"/>
      <c r="Y215" s="193"/>
      <c r="Z215" s="193"/>
    </row>
    <row r="216" spans="1:26" ht="140.1" customHeight="1">
      <c r="A216" s="192" t="s">
        <v>16</v>
      </c>
      <c r="B216" s="206" t="s">
        <v>17</v>
      </c>
      <c r="C216" s="206" t="s">
        <v>200</v>
      </c>
      <c r="D216" s="192" t="s">
        <v>522</v>
      </c>
      <c r="E216" s="193" t="s">
        <v>523</v>
      </c>
      <c r="F216" s="192" t="s">
        <v>546</v>
      </c>
      <c r="G216" s="193" t="s">
        <v>547</v>
      </c>
      <c r="H216" s="229"/>
      <c r="I216" s="229" t="s">
        <v>86</v>
      </c>
      <c r="J216" s="193" t="s">
        <v>555</v>
      </c>
      <c r="K216" s="231">
        <v>3000000</v>
      </c>
      <c r="L216" s="193" t="s">
        <v>556</v>
      </c>
      <c r="M216" s="231">
        <v>5000000</v>
      </c>
      <c r="N216" s="193" t="s">
        <v>557</v>
      </c>
      <c r="O216" s="303">
        <v>6000000</v>
      </c>
      <c r="P216" s="193" t="s">
        <v>558</v>
      </c>
      <c r="Q216" s="303">
        <v>7000000</v>
      </c>
      <c r="R216" s="193" t="s">
        <v>558</v>
      </c>
      <c r="S216" s="303">
        <v>9000000</v>
      </c>
      <c r="T216" s="303">
        <f t="shared" si="1"/>
        <v>30000000</v>
      </c>
      <c r="U216" s="193"/>
      <c r="V216" s="193"/>
      <c r="W216" s="193"/>
      <c r="X216" s="193"/>
      <c r="Y216" s="193"/>
      <c r="Z216" s="193"/>
    </row>
    <row r="217" spans="1:26" ht="140.1" customHeight="1">
      <c r="A217" s="192" t="s">
        <v>16</v>
      </c>
      <c r="B217" s="206" t="s">
        <v>17</v>
      </c>
      <c r="C217" s="206" t="s">
        <v>200</v>
      </c>
      <c r="D217" s="192" t="s">
        <v>522</v>
      </c>
      <c r="E217" s="193" t="s">
        <v>523</v>
      </c>
      <c r="F217" s="192" t="s">
        <v>546</v>
      </c>
      <c r="G217" s="193" t="s">
        <v>547</v>
      </c>
      <c r="H217" s="229"/>
      <c r="I217" s="229" t="s">
        <v>92</v>
      </c>
      <c r="J217" s="311" t="s">
        <v>559</v>
      </c>
      <c r="K217" s="231">
        <v>3000000</v>
      </c>
      <c r="L217" s="311" t="s">
        <v>560</v>
      </c>
      <c r="M217" s="231">
        <v>3000000</v>
      </c>
      <c r="N217" s="311" t="s">
        <v>561</v>
      </c>
      <c r="O217" s="303">
        <v>6000000</v>
      </c>
      <c r="P217" s="311" t="s">
        <v>561</v>
      </c>
      <c r="Q217" s="303">
        <v>10000000</v>
      </c>
      <c r="R217" s="311" t="s">
        <v>561</v>
      </c>
      <c r="S217" s="303">
        <v>10000000</v>
      </c>
      <c r="T217" s="303">
        <f t="shared" si="1"/>
        <v>32000000</v>
      </c>
      <c r="U217" s="193"/>
      <c r="V217" s="193"/>
      <c r="W217" s="193"/>
      <c r="X217" s="193"/>
      <c r="Y217" s="193"/>
      <c r="Z217" s="193"/>
    </row>
    <row r="218" spans="1:26" ht="140.1" customHeight="1">
      <c r="A218" s="192" t="s">
        <v>16</v>
      </c>
      <c r="B218" s="206" t="s">
        <v>17</v>
      </c>
      <c r="C218" s="206" t="s">
        <v>200</v>
      </c>
      <c r="D218" s="192" t="s">
        <v>522</v>
      </c>
      <c r="E218" s="193" t="s">
        <v>523</v>
      </c>
      <c r="F218" s="192" t="s">
        <v>546</v>
      </c>
      <c r="G218" s="193" t="s">
        <v>547</v>
      </c>
      <c r="H218" s="229"/>
      <c r="I218" s="229" t="s">
        <v>143</v>
      </c>
      <c r="J218" s="193" t="s">
        <v>562</v>
      </c>
      <c r="K218" s="231">
        <v>20000000</v>
      </c>
      <c r="L218" s="193" t="s">
        <v>556</v>
      </c>
      <c r="M218" s="231">
        <v>40000000</v>
      </c>
      <c r="N218" s="193" t="s">
        <v>563</v>
      </c>
      <c r="O218" s="303">
        <v>12000000</v>
      </c>
      <c r="P218" s="193" t="s">
        <v>558</v>
      </c>
      <c r="Q218" s="303">
        <v>20000000</v>
      </c>
      <c r="R218" s="193" t="s">
        <v>558</v>
      </c>
      <c r="S218" s="303">
        <v>19000000</v>
      </c>
      <c r="T218" s="303">
        <f t="shared" si="1"/>
        <v>111000000</v>
      </c>
      <c r="U218" s="193"/>
      <c r="V218" s="193"/>
      <c r="W218" s="193"/>
      <c r="X218" s="193"/>
      <c r="Y218" s="193"/>
      <c r="Z218" s="193"/>
    </row>
    <row r="219" spans="1:26" ht="140.1" customHeight="1">
      <c r="A219" s="192" t="s">
        <v>16</v>
      </c>
      <c r="B219" s="206" t="s">
        <v>17</v>
      </c>
      <c r="C219" s="206" t="s">
        <v>200</v>
      </c>
      <c r="D219" s="192" t="s">
        <v>522</v>
      </c>
      <c r="E219" s="193" t="s">
        <v>523</v>
      </c>
      <c r="F219" s="192" t="s">
        <v>564</v>
      </c>
      <c r="G219" s="193" t="s">
        <v>565</v>
      </c>
      <c r="H219" s="229" t="s">
        <v>127</v>
      </c>
      <c r="I219" s="229"/>
      <c r="J219" s="193" t="s">
        <v>566</v>
      </c>
      <c r="K219" s="231">
        <f>+PRODUCT(2590707,2)</f>
        <v>5181414</v>
      </c>
      <c r="L219" s="193" t="s">
        <v>567</v>
      </c>
      <c r="M219" s="231">
        <v>0</v>
      </c>
      <c r="N219" s="193" t="s">
        <v>568</v>
      </c>
      <c r="O219" s="303">
        <v>5492298.8399999999</v>
      </c>
      <c r="P219" s="193"/>
      <c r="Q219" s="303">
        <v>0</v>
      </c>
      <c r="R219" s="193" t="s">
        <v>568</v>
      </c>
      <c r="S219" s="303">
        <v>5821836.7703999998</v>
      </c>
      <c r="T219" s="303">
        <f t="shared" si="1"/>
        <v>16495549.610399999</v>
      </c>
      <c r="U219" s="193"/>
      <c r="V219" s="193"/>
      <c r="W219" s="193"/>
      <c r="X219" s="193"/>
      <c r="Y219" s="193"/>
      <c r="Z219" s="193"/>
    </row>
    <row r="220" spans="1:26" ht="140.1" customHeight="1">
      <c r="A220" s="192" t="s">
        <v>16</v>
      </c>
      <c r="B220" s="206" t="s">
        <v>17</v>
      </c>
      <c r="C220" s="206" t="s">
        <v>200</v>
      </c>
      <c r="D220" s="192" t="s">
        <v>522</v>
      </c>
      <c r="E220" s="193" t="s">
        <v>523</v>
      </c>
      <c r="F220" s="192" t="s">
        <v>564</v>
      </c>
      <c r="G220" s="193" t="s">
        <v>565</v>
      </c>
      <c r="H220" s="229" t="s">
        <v>126</v>
      </c>
      <c r="I220" s="229"/>
      <c r="J220" s="193"/>
      <c r="K220" s="231">
        <v>0</v>
      </c>
      <c r="L220" s="193"/>
      <c r="M220" s="231">
        <v>1200000000</v>
      </c>
      <c r="N220" s="193" t="s">
        <v>569</v>
      </c>
      <c r="O220" s="303">
        <v>700000000</v>
      </c>
      <c r="P220" s="193"/>
      <c r="Q220" s="303">
        <v>0</v>
      </c>
      <c r="R220" s="193"/>
      <c r="S220" s="303">
        <v>0</v>
      </c>
      <c r="T220" s="303">
        <f t="shared" si="1"/>
        <v>1900000000</v>
      </c>
      <c r="U220" s="193"/>
      <c r="V220" s="193"/>
      <c r="W220" s="193"/>
      <c r="X220" s="193"/>
      <c r="Y220" s="193"/>
      <c r="Z220" s="193"/>
    </row>
    <row r="221" spans="1:26" ht="140.1" customHeight="1">
      <c r="A221" s="192" t="s">
        <v>16</v>
      </c>
      <c r="B221" s="206" t="s">
        <v>17</v>
      </c>
      <c r="C221" s="206" t="s">
        <v>200</v>
      </c>
      <c r="D221" s="192" t="s">
        <v>522</v>
      </c>
      <c r="E221" s="193" t="s">
        <v>523</v>
      </c>
      <c r="F221" s="192" t="s">
        <v>564</v>
      </c>
      <c r="G221" s="193" t="s">
        <v>565</v>
      </c>
      <c r="H221" s="229" t="s">
        <v>249</v>
      </c>
      <c r="I221" s="229"/>
      <c r="J221" s="193" t="s">
        <v>570</v>
      </c>
      <c r="K221" s="231">
        <v>3000000</v>
      </c>
      <c r="L221" s="193"/>
      <c r="M221" s="231">
        <v>0</v>
      </c>
      <c r="N221" s="193"/>
      <c r="O221" s="303">
        <v>0</v>
      </c>
      <c r="P221" s="193"/>
      <c r="Q221" s="303">
        <v>0</v>
      </c>
      <c r="R221" s="193"/>
      <c r="S221" s="303">
        <v>0</v>
      </c>
      <c r="T221" s="303">
        <f t="shared" si="1"/>
        <v>3000000</v>
      </c>
      <c r="U221" s="193"/>
      <c r="V221" s="193"/>
      <c r="W221" s="193"/>
      <c r="X221" s="193"/>
      <c r="Y221" s="193"/>
      <c r="Z221" s="193"/>
    </row>
    <row r="222" spans="1:26" ht="140.1" customHeight="1">
      <c r="A222" s="192" t="s">
        <v>16</v>
      </c>
      <c r="B222" s="206" t="s">
        <v>17</v>
      </c>
      <c r="C222" s="206" t="s">
        <v>200</v>
      </c>
      <c r="D222" s="192" t="s">
        <v>522</v>
      </c>
      <c r="E222" s="193" t="s">
        <v>523</v>
      </c>
      <c r="F222" s="192" t="s">
        <v>564</v>
      </c>
      <c r="G222" s="193" t="s">
        <v>565</v>
      </c>
      <c r="H222" s="229" t="s">
        <v>31</v>
      </c>
      <c r="I222" s="229"/>
      <c r="J222" s="193" t="s">
        <v>571</v>
      </c>
      <c r="K222" s="231">
        <v>2942530</v>
      </c>
      <c r="L222" s="193" t="s">
        <v>571</v>
      </c>
      <c r="M222" s="231">
        <v>19791067</v>
      </c>
      <c r="N222" s="193" t="s">
        <v>571</v>
      </c>
      <c r="O222" s="303">
        <v>19282533</v>
      </c>
      <c r="P222" s="193" t="s">
        <v>571</v>
      </c>
      <c r="Q222" s="303">
        <v>18588924</v>
      </c>
      <c r="R222" s="193" t="s">
        <v>571</v>
      </c>
      <c r="S222" s="304">
        <v>27476507</v>
      </c>
      <c r="T222" s="303">
        <f t="shared" si="1"/>
        <v>88081561</v>
      </c>
      <c r="U222" s="193"/>
      <c r="V222" s="193"/>
      <c r="W222" s="193"/>
      <c r="X222" s="193"/>
      <c r="Y222" s="193"/>
      <c r="Z222" s="193"/>
    </row>
    <row r="223" spans="1:26" ht="140.1" customHeight="1">
      <c r="A223" s="192" t="s">
        <v>16</v>
      </c>
      <c r="B223" s="206" t="s">
        <v>17</v>
      </c>
      <c r="C223" s="206" t="s">
        <v>200</v>
      </c>
      <c r="D223" s="192" t="s">
        <v>522</v>
      </c>
      <c r="E223" s="193" t="s">
        <v>523</v>
      </c>
      <c r="F223" s="192" t="s">
        <v>564</v>
      </c>
      <c r="G223" s="193" t="s">
        <v>565</v>
      </c>
      <c r="H223" s="229" t="s">
        <v>237</v>
      </c>
      <c r="I223" s="229"/>
      <c r="J223" s="193" t="s">
        <v>572</v>
      </c>
      <c r="K223" s="231">
        <v>6000000</v>
      </c>
      <c r="L223" s="193" t="s">
        <v>573</v>
      </c>
      <c r="M223" s="231">
        <v>13000000</v>
      </c>
      <c r="N223" s="193" t="s">
        <v>573</v>
      </c>
      <c r="O223" s="231">
        <v>14000000</v>
      </c>
      <c r="P223" s="193" t="s">
        <v>573</v>
      </c>
      <c r="Q223" s="231">
        <v>15000000</v>
      </c>
      <c r="R223" s="193" t="s">
        <v>573</v>
      </c>
      <c r="S223" s="231">
        <v>18500000</v>
      </c>
      <c r="T223" s="303">
        <f t="shared" si="1"/>
        <v>66500000</v>
      </c>
      <c r="U223" s="193"/>
      <c r="V223" s="193"/>
      <c r="W223" s="193"/>
      <c r="X223" s="193"/>
      <c r="Y223" s="193"/>
      <c r="Z223" s="193"/>
    </row>
    <row r="224" spans="1:26" ht="140.1" customHeight="1">
      <c r="A224" s="192" t="s">
        <v>16</v>
      </c>
      <c r="B224" s="206" t="s">
        <v>17</v>
      </c>
      <c r="C224" s="206" t="s">
        <v>200</v>
      </c>
      <c r="D224" s="192" t="s">
        <v>522</v>
      </c>
      <c r="E224" s="193" t="s">
        <v>523</v>
      </c>
      <c r="F224" s="192" t="s">
        <v>564</v>
      </c>
      <c r="G224" s="193" t="s">
        <v>565</v>
      </c>
      <c r="H224" s="229"/>
      <c r="I224" s="229" t="s">
        <v>132</v>
      </c>
      <c r="J224" s="193" t="s">
        <v>574</v>
      </c>
      <c r="K224" s="231">
        <v>3000000</v>
      </c>
      <c r="L224" s="193" t="s">
        <v>575</v>
      </c>
      <c r="M224" s="231">
        <v>3000000</v>
      </c>
      <c r="N224" s="193" t="s">
        <v>318</v>
      </c>
      <c r="O224" s="303">
        <v>0</v>
      </c>
      <c r="P224" s="193"/>
      <c r="Q224" s="303">
        <v>0</v>
      </c>
      <c r="R224" s="193"/>
      <c r="S224" s="303">
        <v>0</v>
      </c>
      <c r="T224" s="303">
        <f t="shared" si="1"/>
        <v>6000000</v>
      </c>
      <c r="U224" s="193"/>
      <c r="V224" s="193"/>
      <c r="W224" s="193"/>
      <c r="X224" s="193"/>
      <c r="Y224" s="193"/>
      <c r="Z224" s="193"/>
    </row>
    <row r="225" spans="1:26" ht="140.1" customHeight="1">
      <c r="A225" s="192" t="s">
        <v>16</v>
      </c>
      <c r="B225" s="206" t="s">
        <v>17</v>
      </c>
      <c r="C225" s="206" t="s">
        <v>200</v>
      </c>
      <c r="D225" s="192" t="s">
        <v>522</v>
      </c>
      <c r="E225" s="193" t="s">
        <v>523</v>
      </c>
      <c r="F225" s="192" t="s">
        <v>564</v>
      </c>
      <c r="G225" s="193" t="s">
        <v>565</v>
      </c>
      <c r="H225" s="229"/>
      <c r="I225" s="229" t="s">
        <v>33</v>
      </c>
      <c r="J225" s="193" t="s">
        <v>576</v>
      </c>
      <c r="K225" s="231">
        <v>0</v>
      </c>
      <c r="L225" s="193"/>
      <c r="M225" s="231">
        <v>0</v>
      </c>
      <c r="N225" s="193"/>
      <c r="O225" s="303">
        <v>0</v>
      </c>
      <c r="P225" s="193"/>
      <c r="Q225" s="303">
        <v>0</v>
      </c>
      <c r="R225" s="193"/>
      <c r="S225" s="303">
        <v>0</v>
      </c>
      <c r="T225" s="303">
        <f t="shared" si="1"/>
        <v>0</v>
      </c>
      <c r="U225" s="193"/>
      <c r="V225" s="193"/>
      <c r="W225" s="193"/>
      <c r="X225" s="193"/>
      <c r="Y225" s="193"/>
      <c r="Z225" s="193"/>
    </row>
    <row r="226" spans="1:26" ht="140.1" customHeight="1">
      <c r="A226" s="192" t="s">
        <v>16</v>
      </c>
      <c r="B226" s="206" t="s">
        <v>17</v>
      </c>
      <c r="C226" s="206" t="s">
        <v>200</v>
      </c>
      <c r="D226" s="192" t="s">
        <v>522</v>
      </c>
      <c r="E226" s="193" t="s">
        <v>523</v>
      </c>
      <c r="F226" s="192" t="s">
        <v>564</v>
      </c>
      <c r="G226" s="193" t="s">
        <v>565</v>
      </c>
      <c r="H226" s="229"/>
      <c r="I226" s="229" t="s">
        <v>577</v>
      </c>
      <c r="J226" s="193" t="s">
        <v>578</v>
      </c>
      <c r="K226" s="231">
        <v>5000000</v>
      </c>
      <c r="L226" s="193" t="s">
        <v>578</v>
      </c>
      <c r="M226" s="231">
        <v>5000000</v>
      </c>
      <c r="N226" s="193" t="s">
        <v>578</v>
      </c>
      <c r="O226" s="303">
        <v>5000000</v>
      </c>
      <c r="P226" s="193" t="s">
        <v>578</v>
      </c>
      <c r="Q226" s="303">
        <v>5000000</v>
      </c>
      <c r="R226" s="193" t="s">
        <v>578</v>
      </c>
      <c r="S226" s="303">
        <v>5000000</v>
      </c>
      <c r="T226" s="303">
        <f t="shared" si="1"/>
        <v>25000000</v>
      </c>
      <c r="U226" s="193"/>
      <c r="V226" s="193"/>
      <c r="W226" s="193"/>
      <c r="X226" s="193"/>
      <c r="Y226" s="193"/>
      <c r="Z226" s="193"/>
    </row>
    <row r="227" spans="1:26" ht="140.1" customHeight="1">
      <c r="A227" s="192" t="s">
        <v>16</v>
      </c>
      <c r="B227" s="206" t="s">
        <v>17</v>
      </c>
      <c r="C227" s="206" t="s">
        <v>200</v>
      </c>
      <c r="D227" s="192" t="s">
        <v>522</v>
      </c>
      <c r="E227" s="193" t="s">
        <v>523</v>
      </c>
      <c r="F227" s="192" t="s">
        <v>564</v>
      </c>
      <c r="G227" s="193" t="s">
        <v>565</v>
      </c>
      <c r="H227" s="229"/>
      <c r="I227" s="229" t="s">
        <v>84</v>
      </c>
      <c r="J227" s="193"/>
      <c r="K227" s="231">
        <v>0</v>
      </c>
      <c r="L227" s="193" t="s">
        <v>579</v>
      </c>
      <c r="M227" s="231">
        <v>33000000</v>
      </c>
      <c r="N227" s="193" t="s">
        <v>579</v>
      </c>
      <c r="O227" s="303">
        <v>33000000</v>
      </c>
      <c r="P227" s="193" t="s">
        <v>579</v>
      </c>
      <c r="Q227" s="303">
        <v>33000000</v>
      </c>
      <c r="R227" s="193" t="s">
        <v>579</v>
      </c>
      <c r="S227" s="303">
        <v>33000000</v>
      </c>
      <c r="T227" s="303">
        <f t="shared" si="1"/>
        <v>132000000</v>
      </c>
      <c r="U227" s="193"/>
      <c r="V227" s="193"/>
      <c r="W227" s="193"/>
      <c r="X227" s="193"/>
      <c r="Y227" s="193"/>
      <c r="Z227" s="193"/>
    </row>
    <row r="228" spans="1:26" ht="140.1" customHeight="1">
      <c r="A228" s="192" t="s">
        <v>16</v>
      </c>
      <c r="B228" s="206" t="s">
        <v>17</v>
      </c>
      <c r="C228" s="206" t="s">
        <v>200</v>
      </c>
      <c r="D228" s="192" t="s">
        <v>522</v>
      </c>
      <c r="E228" s="193" t="s">
        <v>523</v>
      </c>
      <c r="F228" s="192" t="s">
        <v>564</v>
      </c>
      <c r="G228" s="193" t="s">
        <v>565</v>
      </c>
      <c r="H228" s="229"/>
      <c r="I228" s="229" t="s">
        <v>86</v>
      </c>
      <c r="J228" s="193" t="s">
        <v>580</v>
      </c>
      <c r="K228" s="231">
        <v>3000000</v>
      </c>
      <c r="L228" s="193" t="s">
        <v>581</v>
      </c>
      <c r="M228" s="231">
        <v>5000000</v>
      </c>
      <c r="N228" s="193" t="s">
        <v>581</v>
      </c>
      <c r="O228" s="303">
        <v>6000000</v>
      </c>
      <c r="P228" s="193" t="s">
        <v>582</v>
      </c>
      <c r="Q228" s="303">
        <v>7000000</v>
      </c>
      <c r="R228" s="193" t="s">
        <v>582</v>
      </c>
      <c r="S228" s="303">
        <v>9000000</v>
      </c>
      <c r="T228" s="303">
        <f t="shared" si="1"/>
        <v>30000000</v>
      </c>
      <c r="U228" s="193"/>
      <c r="V228" s="193"/>
      <c r="W228" s="193"/>
      <c r="X228" s="193"/>
      <c r="Y228" s="193"/>
      <c r="Z228" s="193"/>
    </row>
    <row r="229" spans="1:26" ht="140.1" customHeight="1">
      <c r="A229" s="192" t="s">
        <v>16</v>
      </c>
      <c r="B229" s="206" t="s">
        <v>17</v>
      </c>
      <c r="C229" s="206" t="s">
        <v>200</v>
      </c>
      <c r="D229" s="192" t="s">
        <v>522</v>
      </c>
      <c r="E229" s="193" t="s">
        <v>523</v>
      </c>
      <c r="F229" s="192" t="s">
        <v>564</v>
      </c>
      <c r="G229" s="193" t="s">
        <v>565</v>
      </c>
      <c r="H229" s="229"/>
      <c r="I229" s="229" t="s">
        <v>92</v>
      </c>
      <c r="J229" s="311" t="s">
        <v>583</v>
      </c>
      <c r="K229" s="231">
        <v>3000000</v>
      </c>
      <c r="L229" s="311" t="s">
        <v>584</v>
      </c>
      <c r="M229" s="231">
        <v>3000000</v>
      </c>
      <c r="N229" s="323" t="s">
        <v>585</v>
      </c>
      <c r="O229" s="303">
        <v>5000000</v>
      </c>
      <c r="P229" s="323" t="s">
        <v>585</v>
      </c>
      <c r="Q229" s="303">
        <v>5000000</v>
      </c>
      <c r="R229" s="323" t="s">
        <v>585</v>
      </c>
      <c r="S229" s="303">
        <v>5000000</v>
      </c>
      <c r="T229" s="303">
        <f t="shared" si="1"/>
        <v>21000000</v>
      </c>
      <c r="U229" s="193"/>
      <c r="V229" s="193"/>
      <c r="W229" s="193"/>
      <c r="X229" s="193"/>
      <c r="Y229" s="193"/>
      <c r="Z229" s="193"/>
    </row>
    <row r="230" spans="1:26" ht="140.1" customHeight="1">
      <c r="A230" s="192" t="s">
        <v>16</v>
      </c>
      <c r="B230" s="206" t="s">
        <v>17</v>
      </c>
      <c r="C230" s="206" t="s">
        <v>200</v>
      </c>
      <c r="D230" s="192" t="s">
        <v>522</v>
      </c>
      <c r="E230" s="193" t="s">
        <v>523</v>
      </c>
      <c r="F230" s="192" t="s">
        <v>564</v>
      </c>
      <c r="G230" s="193" t="s">
        <v>565</v>
      </c>
      <c r="H230" s="229"/>
      <c r="I230" s="229" t="s">
        <v>143</v>
      </c>
      <c r="J230" s="193" t="s">
        <v>586</v>
      </c>
      <c r="K230" s="231">
        <v>20000000</v>
      </c>
      <c r="L230" s="193" t="s">
        <v>581</v>
      </c>
      <c r="M230" s="231">
        <v>10000000</v>
      </c>
      <c r="N230" s="193" t="s">
        <v>581</v>
      </c>
      <c r="O230" s="303">
        <v>10000000</v>
      </c>
      <c r="P230" s="193" t="s">
        <v>582</v>
      </c>
      <c r="Q230" s="303">
        <v>10000000</v>
      </c>
      <c r="R230" s="193" t="s">
        <v>582</v>
      </c>
      <c r="S230" s="303">
        <v>10000000</v>
      </c>
      <c r="T230" s="303">
        <f t="shared" si="1"/>
        <v>60000000</v>
      </c>
      <c r="U230" s="193"/>
      <c r="V230" s="193"/>
      <c r="W230" s="193"/>
      <c r="X230" s="193"/>
      <c r="Y230" s="193"/>
      <c r="Z230" s="193"/>
    </row>
    <row r="231" spans="1:26" ht="140.1" customHeight="1">
      <c r="A231" s="192" t="s">
        <v>16</v>
      </c>
      <c r="B231" s="206" t="s">
        <v>17</v>
      </c>
      <c r="C231" s="206" t="s">
        <v>200</v>
      </c>
      <c r="D231" s="192" t="s">
        <v>522</v>
      </c>
      <c r="E231" s="193" t="s">
        <v>523</v>
      </c>
      <c r="F231" s="192" t="s">
        <v>587</v>
      </c>
      <c r="G231" s="193" t="s">
        <v>588</v>
      </c>
      <c r="H231" s="229" t="s">
        <v>132</v>
      </c>
      <c r="I231" s="229"/>
      <c r="J231" s="193" t="s">
        <v>589</v>
      </c>
      <c r="K231" s="231">
        <v>8000000</v>
      </c>
      <c r="L231" s="193" t="s">
        <v>590</v>
      </c>
      <c r="M231" s="231">
        <v>8000000</v>
      </c>
      <c r="N231" s="193" t="s">
        <v>591</v>
      </c>
      <c r="O231" s="231">
        <v>8000000</v>
      </c>
      <c r="P231" s="193"/>
      <c r="Q231" s="303">
        <v>0</v>
      </c>
      <c r="R231" s="193"/>
      <c r="S231" s="303">
        <v>0</v>
      </c>
      <c r="T231" s="303">
        <f t="shared" si="1"/>
        <v>24000000</v>
      </c>
      <c r="U231" s="193"/>
      <c r="V231" s="193"/>
      <c r="W231" s="193"/>
      <c r="X231" s="193"/>
      <c r="Y231" s="193"/>
      <c r="Z231" s="193"/>
    </row>
    <row r="232" spans="1:26" ht="140.1" customHeight="1">
      <c r="A232" s="192" t="s">
        <v>16</v>
      </c>
      <c r="B232" s="206" t="s">
        <v>17</v>
      </c>
      <c r="C232" s="206" t="s">
        <v>200</v>
      </c>
      <c r="D232" s="192" t="s">
        <v>522</v>
      </c>
      <c r="E232" s="193" t="s">
        <v>523</v>
      </c>
      <c r="F232" s="192" t="s">
        <v>587</v>
      </c>
      <c r="G232" s="193" t="s">
        <v>588</v>
      </c>
      <c r="H232" s="229" t="s">
        <v>102</v>
      </c>
      <c r="I232" s="229"/>
      <c r="J232" s="193" t="s">
        <v>592</v>
      </c>
      <c r="K232" s="231">
        <v>22275000</v>
      </c>
      <c r="L232" s="193" t="s">
        <v>592</v>
      </c>
      <c r="M232" s="231">
        <v>22275000</v>
      </c>
      <c r="N232" s="193" t="s">
        <v>592</v>
      </c>
      <c r="O232" s="303">
        <v>22275000</v>
      </c>
      <c r="P232" s="193"/>
      <c r="Q232" s="303">
        <v>0</v>
      </c>
      <c r="R232" s="193"/>
      <c r="S232" s="303">
        <v>0</v>
      </c>
      <c r="T232" s="303">
        <f t="shared" si="1"/>
        <v>66825000</v>
      </c>
      <c r="U232" s="193"/>
      <c r="V232" s="193"/>
      <c r="W232" s="193"/>
      <c r="X232" s="193"/>
      <c r="Y232" s="193"/>
      <c r="Z232" s="193"/>
    </row>
    <row r="233" spans="1:26" ht="140.1" customHeight="1">
      <c r="A233" s="192" t="s">
        <v>16</v>
      </c>
      <c r="B233" s="206" t="s">
        <v>17</v>
      </c>
      <c r="C233" s="206" t="s">
        <v>200</v>
      </c>
      <c r="D233" s="192" t="s">
        <v>522</v>
      </c>
      <c r="E233" s="193" t="s">
        <v>523</v>
      </c>
      <c r="F233" s="192" t="s">
        <v>587</v>
      </c>
      <c r="G233" s="193" t="s">
        <v>588</v>
      </c>
      <c r="H233" s="229" t="s">
        <v>81</v>
      </c>
      <c r="I233" s="229"/>
      <c r="J233" s="193" t="s">
        <v>593</v>
      </c>
      <c r="K233" s="231">
        <v>50000000</v>
      </c>
      <c r="L233" s="193" t="s">
        <v>594</v>
      </c>
      <c r="M233" s="231">
        <v>50000000</v>
      </c>
      <c r="N233" s="193" t="s">
        <v>594</v>
      </c>
      <c r="O233" s="303">
        <v>50000000</v>
      </c>
      <c r="P233" s="193" t="s">
        <v>594</v>
      </c>
      <c r="Q233" s="303">
        <v>50000000</v>
      </c>
      <c r="R233" s="193" t="s">
        <v>594</v>
      </c>
      <c r="S233" s="303">
        <v>50000000</v>
      </c>
      <c r="T233" s="303">
        <f t="shared" si="1"/>
        <v>250000000</v>
      </c>
      <c r="U233" s="193"/>
      <c r="V233" s="193"/>
      <c r="W233" s="193"/>
      <c r="X233" s="193"/>
      <c r="Y233" s="193"/>
      <c r="Z233" s="193"/>
    </row>
    <row r="234" spans="1:26" ht="140.1" customHeight="1">
      <c r="A234" s="192" t="s">
        <v>16</v>
      </c>
      <c r="B234" s="206" t="s">
        <v>17</v>
      </c>
      <c r="C234" s="206" t="s">
        <v>200</v>
      </c>
      <c r="D234" s="192" t="s">
        <v>522</v>
      </c>
      <c r="E234" s="193" t="s">
        <v>523</v>
      </c>
      <c r="F234" s="192" t="s">
        <v>587</v>
      </c>
      <c r="G234" s="193" t="s">
        <v>588</v>
      </c>
      <c r="H234" s="229" t="s">
        <v>84</v>
      </c>
      <c r="I234" s="229"/>
      <c r="J234" s="193" t="s">
        <v>595</v>
      </c>
      <c r="K234" s="231">
        <v>33000000</v>
      </c>
      <c r="L234" s="193" t="s">
        <v>596</v>
      </c>
      <c r="M234" s="231">
        <v>100000000</v>
      </c>
      <c r="N234" s="193" t="s">
        <v>597</v>
      </c>
      <c r="O234" s="303">
        <v>100000000</v>
      </c>
      <c r="P234" s="193" t="s">
        <v>598</v>
      </c>
      <c r="Q234" s="303">
        <v>200000000</v>
      </c>
      <c r="R234" s="193" t="s">
        <v>598</v>
      </c>
      <c r="S234" s="303">
        <v>200000000</v>
      </c>
      <c r="T234" s="303">
        <f t="shared" si="1"/>
        <v>633000000</v>
      </c>
      <c r="U234" s="193"/>
      <c r="V234" s="193"/>
      <c r="W234" s="193"/>
      <c r="X234" s="193"/>
      <c r="Y234" s="193"/>
      <c r="Z234" s="193"/>
    </row>
    <row r="235" spans="1:26" ht="140.1" customHeight="1">
      <c r="A235" s="192" t="s">
        <v>16</v>
      </c>
      <c r="B235" s="206" t="s">
        <v>17</v>
      </c>
      <c r="C235" s="206" t="s">
        <v>200</v>
      </c>
      <c r="D235" s="192" t="s">
        <v>522</v>
      </c>
      <c r="E235" s="193" t="s">
        <v>523</v>
      </c>
      <c r="F235" s="192" t="s">
        <v>587</v>
      </c>
      <c r="G235" s="193" t="s">
        <v>588</v>
      </c>
      <c r="H235" s="229" t="s">
        <v>325</v>
      </c>
      <c r="I235" s="229"/>
      <c r="J235" s="193" t="s">
        <v>599</v>
      </c>
      <c r="K235" s="231">
        <v>3000000</v>
      </c>
      <c r="L235" s="193" t="s">
        <v>600</v>
      </c>
      <c r="M235" s="231">
        <v>5000000</v>
      </c>
      <c r="N235" s="193" t="s">
        <v>600</v>
      </c>
      <c r="O235" s="303">
        <v>6000000</v>
      </c>
      <c r="P235" s="193" t="s">
        <v>600</v>
      </c>
      <c r="Q235" s="303">
        <v>7000000</v>
      </c>
      <c r="R235" s="193" t="s">
        <v>600</v>
      </c>
      <c r="S235" s="303">
        <v>9000000</v>
      </c>
      <c r="T235" s="303">
        <f t="shared" si="1"/>
        <v>30000000</v>
      </c>
      <c r="U235" s="193"/>
      <c r="V235" s="193"/>
      <c r="W235" s="193"/>
      <c r="X235" s="193"/>
      <c r="Y235" s="193"/>
      <c r="Z235" s="193"/>
    </row>
    <row r="236" spans="1:26" ht="140.1" customHeight="1">
      <c r="A236" s="192" t="s">
        <v>16</v>
      </c>
      <c r="B236" s="206" t="s">
        <v>17</v>
      </c>
      <c r="C236" s="206" t="s">
        <v>200</v>
      </c>
      <c r="D236" s="192" t="s">
        <v>522</v>
      </c>
      <c r="E236" s="193" t="s">
        <v>523</v>
      </c>
      <c r="F236" s="192" t="s">
        <v>587</v>
      </c>
      <c r="G236" s="193" t="s">
        <v>588</v>
      </c>
      <c r="H236" s="229" t="s">
        <v>331</v>
      </c>
      <c r="I236" s="229"/>
      <c r="J236" s="315" t="s">
        <v>601</v>
      </c>
      <c r="K236" s="326">
        <v>3000000</v>
      </c>
      <c r="L236" s="327" t="s">
        <v>602</v>
      </c>
      <c r="M236" s="326">
        <v>10000000</v>
      </c>
      <c r="N236" s="315" t="s">
        <v>603</v>
      </c>
      <c r="O236" s="328">
        <v>8000000</v>
      </c>
      <c r="P236" s="315" t="s">
        <v>603</v>
      </c>
      <c r="Q236" s="328">
        <v>8000000</v>
      </c>
      <c r="R236" s="315" t="s">
        <v>603</v>
      </c>
      <c r="S236" s="328">
        <v>8000000</v>
      </c>
      <c r="T236" s="303">
        <f t="shared" si="1"/>
        <v>37000000</v>
      </c>
      <c r="U236" s="193"/>
      <c r="V236" s="193"/>
      <c r="W236" s="193"/>
      <c r="X236" s="193"/>
      <c r="Y236" s="193"/>
      <c r="Z236" s="193"/>
    </row>
    <row r="237" spans="1:26" ht="140.1" customHeight="1">
      <c r="A237" s="192" t="s">
        <v>16</v>
      </c>
      <c r="B237" s="206" t="s">
        <v>17</v>
      </c>
      <c r="C237" s="206" t="s">
        <v>200</v>
      </c>
      <c r="D237" s="192" t="s">
        <v>522</v>
      </c>
      <c r="E237" s="193" t="s">
        <v>523</v>
      </c>
      <c r="F237" s="192" t="s">
        <v>587</v>
      </c>
      <c r="G237" s="193" t="s">
        <v>588</v>
      </c>
      <c r="H237" s="229" t="s">
        <v>143</v>
      </c>
      <c r="I237" s="229"/>
      <c r="J237" s="193" t="s">
        <v>604</v>
      </c>
      <c r="K237" s="231">
        <v>10000000</v>
      </c>
      <c r="L237" s="193" t="s">
        <v>605</v>
      </c>
      <c r="M237" s="231">
        <v>5000000</v>
      </c>
      <c r="N237" s="206" t="s">
        <v>606</v>
      </c>
      <c r="O237" s="303">
        <v>10000000</v>
      </c>
      <c r="P237" s="206" t="s">
        <v>606</v>
      </c>
      <c r="Q237" s="303">
        <v>10000000</v>
      </c>
      <c r="R237" s="206" t="s">
        <v>606</v>
      </c>
      <c r="S237" s="303">
        <v>10000000</v>
      </c>
      <c r="T237" s="303">
        <f t="shared" si="1"/>
        <v>45000000</v>
      </c>
      <c r="U237" s="193"/>
      <c r="V237" s="193"/>
      <c r="W237" s="193"/>
      <c r="X237" s="193"/>
      <c r="Y237" s="193"/>
      <c r="Z237" s="193"/>
    </row>
    <row r="238" spans="1:26" ht="140.1" customHeight="1">
      <c r="A238" s="192" t="s">
        <v>16</v>
      </c>
      <c r="B238" s="206" t="s">
        <v>17</v>
      </c>
      <c r="C238" s="206" t="s">
        <v>200</v>
      </c>
      <c r="D238" s="192" t="s">
        <v>522</v>
      </c>
      <c r="E238" s="193" t="s">
        <v>523</v>
      </c>
      <c r="F238" s="192" t="s">
        <v>587</v>
      </c>
      <c r="G238" s="193" t="s">
        <v>588</v>
      </c>
      <c r="H238" s="229" t="s">
        <v>31</v>
      </c>
      <c r="I238" s="229"/>
      <c r="J238" s="193" t="s">
        <v>607</v>
      </c>
      <c r="K238" s="231">
        <v>39836323</v>
      </c>
      <c r="L238" s="193" t="s">
        <v>608</v>
      </c>
      <c r="M238" s="231">
        <v>74984760</v>
      </c>
      <c r="N238" s="193" t="s">
        <v>609</v>
      </c>
      <c r="O238" s="303">
        <v>74234511</v>
      </c>
      <c r="P238" s="193" t="s">
        <v>610</v>
      </c>
      <c r="Q238" s="303">
        <v>73782617</v>
      </c>
      <c r="R238" s="193" t="s">
        <v>610</v>
      </c>
      <c r="S238" s="304">
        <v>109865576</v>
      </c>
      <c r="T238" s="303">
        <f t="shared" si="1"/>
        <v>372703787</v>
      </c>
      <c r="U238" s="193"/>
      <c r="V238" s="193"/>
      <c r="W238" s="193"/>
      <c r="X238" s="193"/>
      <c r="Y238" s="193"/>
      <c r="Z238" s="193"/>
    </row>
    <row r="239" spans="1:26" ht="140.1" customHeight="1">
      <c r="A239" s="192" t="s">
        <v>16</v>
      </c>
      <c r="B239" s="206" t="s">
        <v>17</v>
      </c>
      <c r="C239" s="206" t="s">
        <v>200</v>
      </c>
      <c r="D239" s="192" t="s">
        <v>522</v>
      </c>
      <c r="E239" s="193" t="s">
        <v>523</v>
      </c>
      <c r="F239" s="192" t="s">
        <v>611</v>
      </c>
      <c r="G239" s="193" t="s">
        <v>612</v>
      </c>
      <c r="H239" s="229" t="s">
        <v>31</v>
      </c>
      <c r="I239" s="229"/>
      <c r="J239" s="193" t="s">
        <v>613</v>
      </c>
      <c r="K239" s="231">
        <v>39836323</v>
      </c>
      <c r="L239" s="193" t="s">
        <v>613</v>
      </c>
      <c r="M239" s="231">
        <v>74984760</v>
      </c>
      <c r="N239" s="193" t="s">
        <v>613</v>
      </c>
      <c r="O239" s="303">
        <v>74234511</v>
      </c>
      <c r="P239" s="193" t="s">
        <v>613</v>
      </c>
      <c r="Q239" s="303">
        <v>73782617</v>
      </c>
      <c r="R239" s="193" t="s">
        <v>613</v>
      </c>
      <c r="S239" s="304">
        <v>109865576</v>
      </c>
      <c r="T239" s="303">
        <f t="shared" si="1"/>
        <v>372703787</v>
      </c>
      <c r="U239" s="193"/>
      <c r="V239" s="193"/>
      <c r="W239" s="193"/>
      <c r="X239" s="193"/>
      <c r="Y239" s="193"/>
      <c r="Z239" s="193"/>
    </row>
    <row r="240" spans="1:26" ht="140.1" customHeight="1">
      <c r="A240" s="192" t="s">
        <v>16</v>
      </c>
      <c r="B240" s="206" t="s">
        <v>17</v>
      </c>
      <c r="C240" s="206" t="s">
        <v>200</v>
      </c>
      <c r="D240" s="192" t="s">
        <v>614</v>
      </c>
      <c r="E240" s="193" t="s">
        <v>615</v>
      </c>
      <c r="F240" s="192" t="s">
        <v>616</v>
      </c>
      <c r="G240" s="193" t="s">
        <v>617</v>
      </c>
      <c r="H240" s="229" t="s">
        <v>127</v>
      </c>
      <c r="I240" s="229"/>
      <c r="J240" s="193" t="s">
        <v>618</v>
      </c>
      <c r="K240" s="231">
        <v>8853687</v>
      </c>
      <c r="L240" s="193" t="s">
        <v>618</v>
      </c>
      <c r="M240" s="231">
        <v>9119298</v>
      </c>
      <c r="N240" s="193" t="s">
        <v>618</v>
      </c>
      <c r="O240" s="303">
        <v>9392887</v>
      </c>
      <c r="P240" s="193" t="s">
        <v>618</v>
      </c>
      <c r="Q240" s="303">
        <v>9674663</v>
      </c>
      <c r="R240" s="193" t="s">
        <v>618</v>
      </c>
      <c r="S240" s="303">
        <v>9664903</v>
      </c>
      <c r="T240" s="303">
        <f t="shared" si="1"/>
        <v>46705438</v>
      </c>
      <c r="U240" s="193"/>
      <c r="V240" s="193"/>
      <c r="W240" s="193"/>
      <c r="X240" s="193"/>
      <c r="Y240" s="193"/>
      <c r="Z240" s="193"/>
    </row>
    <row r="241" spans="1:26" ht="140.1" customHeight="1">
      <c r="A241" s="192" t="s">
        <v>16</v>
      </c>
      <c r="B241" s="206" t="s">
        <v>17</v>
      </c>
      <c r="C241" s="206" t="s">
        <v>200</v>
      </c>
      <c r="D241" s="192" t="s">
        <v>614</v>
      </c>
      <c r="E241" s="193" t="s">
        <v>615</v>
      </c>
      <c r="F241" s="192" t="s">
        <v>616</v>
      </c>
      <c r="G241" s="193" t="s">
        <v>617</v>
      </c>
      <c r="H241" s="229" t="s">
        <v>194</v>
      </c>
      <c r="I241" s="229"/>
      <c r="J241" s="193" t="s">
        <v>619</v>
      </c>
      <c r="K241" s="231">
        <v>25000000</v>
      </c>
      <c r="L241" s="193" t="s">
        <v>619</v>
      </c>
      <c r="M241" s="231">
        <v>50000000</v>
      </c>
      <c r="N241" s="193" t="s">
        <v>619</v>
      </c>
      <c r="O241" s="303">
        <v>75000000</v>
      </c>
      <c r="P241" s="193" t="s">
        <v>619</v>
      </c>
      <c r="Q241" s="303">
        <v>100000000</v>
      </c>
      <c r="R241" s="193" t="s">
        <v>619</v>
      </c>
      <c r="S241" s="303">
        <v>120000000</v>
      </c>
      <c r="T241" s="303">
        <f t="shared" si="1"/>
        <v>370000000</v>
      </c>
      <c r="U241" s="193"/>
      <c r="V241" s="193"/>
      <c r="W241" s="193"/>
      <c r="X241" s="193"/>
      <c r="Y241" s="193"/>
      <c r="Z241" s="193"/>
    </row>
    <row r="242" spans="1:26" ht="140.1" customHeight="1">
      <c r="A242" s="192" t="s">
        <v>16</v>
      </c>
      <c r="B242" s="206" t="s">
        <v>17</v>
      </c>
      <c r="C242" s="206" t="s">
        <v>200</v>
      </c>
      <c r="D242" s="192" t="s">
        <v>614</v>
      </c>
      <c r="E242" s="193" t="s">
        <v>615</v>
      </c>
      <c r="F242" s="192" t="s">
        <v>616</v>
      </c>
      <c r="G242" s="193" t="s">
        <v>617</v>
      </c>
      <c r="H242" s="229" t="s">
        <v>249</v>
      </c>
      <c r="I242" s="229"/>
      <c r="J242" s="193" t="s">
        <v>620</v>
      </c>
      <c r="K242" s="231">
        <v>0</v>
      </c>
      <c r="L242" s="193"/>
      <c r="M242" s="231">
        <v>0</v>
      </c>
      <c r="N242" s="193"/>
      <c r="O242" s="303">
        <v>0</v>
      </c>
      <c r="P242" s="193"/>
      <c r="Q242" s="303">
        <v>0</v>
      </c>
      <c r="R242" s="193"/>
      <c r="S242" s="303">
        <v>0</v>
      </c>
      <c r="T242" s="303">
        <f t="shared" si="1"/>
        <v>0</v>
      </c>
      <c r="U242" s="193"/>
      <c r="V242" s="193"/>
      <c r="W242" s="193"/>
      <c r="X242" s="193"/>
      <c r="Y242" s="193"/>
      <c r="Z242" s="193"/>
    </row>
    <row r="243" spans="1:26" ht="140.1" customHeight="1">
      <c r="A243" s="192" t="s">
        <v>16</v>
      </c>
      <c r="B243" s="206" t="s">
        <v>17</v>
      </c>
      <c r="C243" s="206" t="s">
        <v>200</v>
      </c>
      <c r="D243" s="192" t="s">
        <v>614</v>
      </c>
      <c r="E243" s="193" t="s">
        <v>615</v>
      </c>
      <c r="F243" s="192" t="s">
        <v>616</v>
      </c>
      <c r="G243" s="193" t="s">
        <v>617</v>
      </c>
      <c r="H243" s="229" t="s">
        <v>31</v>
      </c>
      <c r="I243" s="229"/>
      <c r="J243" s="193" t="s">
        <v>621</v>
      </c>
      <c r="K243" s="231">
        <v>39836323</v>
      </c>
      <c r="L243" s="193" t="s">
        <v>622</v>
      </c>
      <c r="M243" s="231">
        <v>74984760</v>
      </c>
      <c r="N243" s="193" t="s">
        <v>609</v>
      </c>
      <c r="O243" s="303">
        <v>74234511</v>
      </c>
      <c r="P243" s="193" t="s">
        <v>610</v>
      </c>
      <c r="Q243" s="303">
        <v>73782617</v>
      </c>
      <c r="R243" s="193" t="s">
        <v>610</v>
      </c>
      <c r="S243" s="304">
        <v>109865576</v>
      </c>
      <c r="T243" s="303">
        <f t="shared" si="1"/>
        <v>372703787</v>
      </c>
      <c r="U243" s="193"/>
      <c r="V243" s="193"/>
      <c r="W243" s="193"/>
      <c r="X243" s="193"/>
      <c r="Y243" s="193"/>
      <c r="Z243" s="193"/>
    </row>
    <row r="244" spans="1:26" ht="140.1" customHeight="1">
      <c r="A244" s="192" t="s">
        <v>16</v>
      </c>
      <c r="B244" s="206" t="s">
        <v>17</v>
      </c>
      <c r="C244" s="206" t="s">
        <v>200</v>
      </c>
      <c r="D244" s="192" t="s">
        <v>614</v>
      </c>
      <c r="E244" s="193" t="s">
        <v>615</v>
      </c>
      <c r="F244" s="192" t="s">
        <v>616</v>
      </c>
      <c r="G244" s="193" t="s">
        <v>617</v>
      </c>
      <c r="H244" s="229"/>
      <c r="I244" s="229" t="s">
        <v>33</v>
      </c>
      <c r="J244" s="193" t="s">
        <v>623</v>
      </c>
      <c r="K244" s="231">
        <v>0</v>
      </c>
      <c r="L244" s="193"/>
      <c r="M244" s="231">
        <v>0</v>
      </c>
      <c r="N244" s="193"/>
      <c r="O244" s="303">
        <v>0</v>
      </c>
      <c r="P244" s="193"/>
      <c r="Q244" s="303">
        <v>0</v>
      </c>
      <c r="R244" s="193"/>
      <c r="S244" s="303">
        <v>0</v>
      </c>
      <c r="T244" s="303">
        <f t="shared" si="1"/>
        <v>0</v>
      </c>
      <c r="U244" s="193"/>
      <c r="V244" s="193"/>
      <c r="W244" s="193"/>
      <c r="X244" s="193"/>
      <c r="Y244" s="193"/>
      <c r="Z244" s="193"/>
    </row>
    <row r="245" spans="1:26" ht="140.1" customHeight="1">
      <c r="A245" s="192" t="s">
        <v>16</v>
      </c>
      <c r="B245" s="206" t="s">
        <v>17</v>
      </c>
      <c r="C245" s="206" t="s">
        <v>200</v>
      </c>
      <c r="D245" s="192" t="s">
        <v>614</v>
      </c>
      <c r="E245" s="193" t="s">
        <v>615</v>
      </c>
      <c r="F245" s="192" t="s">
        <v>616</v>
      </c>
      <c r="G245" s="193" t="s">
        <v>617</v>
      </c>
      <c r="H245" s="229"/>
      <c r="I245" s="229" t="s">
        <v>132</v>
      </c>
      <c r="J245" s="193" t="s">
        <v>624</v>
      </c>
      <c r="K245" s="231">
        <v>8000000</v>
      </c>
      <c r="L245" s="193" t="s">
        <v>625</v>
      </c>
      <c r="M245" s="231">
        <v>8000000</v>
      </c>
      <c r="N245" s="193" t="s">
        <v>625</v>
      </c>
      <c r="O245" s="231">
        <v>8000000</v>
      </c>
      <c r="P245" s="193" t="s">
        <v>625</v>
      </c>
      <c r="Q245" s="231">
        <v>8000000</v>
      </c>
      <c r="R245" s="193" t="s">
        <v>625</v>
      </c>
      <c r="S245" s="231">
        <v>8000000</v>
      </c>
      <c r="T245" s="303">
        <f t="shared" si="1"/>
        <v>40000000</v>
      </c>
      <c r="U245" s="193"/>
      <c r="V245" s="193"/>
      <c r="W245" s="193"/>
      <c r="X245" s="193"/>
      <c r="Y245" s="193"/>
      <c r="Z245" s="193"/>
    </row>
    <row r="246" spans="1:26" ht="140.1" customHeight="1">
      <c r="A246" s="192" t="s">
        <v>16</v>
      </c>
      <c r="B246" s="206" t="s">
        <v>17</v>
      </c>
      <c r="C246" s="206" t="s">
        <v>200</v>
      </c>
      <c r="D246" s="192" t="s">
        <v>614</v>
      </c>
      <c r="E246" s="193" t="s">
        <v>615</v>
      </c>
      <c r="F246" s="192" t="s">
        <v>616</v>
      </c>
      <c r="G246" s="193" t="s">
        <v>617</v>
      </c>
      <c r="H246" s="229"/>
      <c r="I246" s="229" t="s">
        <v>84</v>
      </c>
      <c r="J246" s="193" t="s">
        <v>626</v>
      </c>
      <c r="K246" s="231">
        <v>20000000</v>
      </c>
      <c r="L246" s="193" t="s">
        <v>627</v>
      </c>
      <c r="M246" s="231">
        <v>20000000</v>
      </c>
      <c r="N246" s="193" t="s">
        <v>627</v>
      </c>
      <c r="O246" s="303">
        <v>20000000</v>
      </c>
      <c r="P246" s="193" t="s">
        <v>627</v>
      </c>
      <c r="Q246" s="303">
        <v>20000000</v>
      </c>
      <c r="R246" s="193" t="s">
        <v>627</v>
      </c>
      <c r="S246" s="303">
        <v>20000000</v>
      </c>
      <c r="T246" s="303">
        <f t="shared" si="1"/>
        <v>100000000</v>
      </c>
      <c r="U246" s="193"/>
      <c r="V246" s="193"/>
      <c r="W246" s="193"/>
      <c r="X246" s="193"/>
      <c r="Y246" s="193"/>
      <c r="Z246" s="193"/>
    </row>
    <row r="247" spans="1:26" ht="140.1" customHeight="1">
      <c r="A247" s="192" t="s">
        <v>16</v>
      </c>
      <c r="B247" s="206" t="s">
        <v>17</v>
      </c>
      <c r="C247" s="206" t="s">
        <v>200</v>
      </c>
      <c r="D247" s="192" t="s">
        <v>614</v>
      </c>
      <c r="E247" s="193" t="s">
        <v>615</v>
      </c>
      <c r="F247" s="192" t="s">
        <v>616</v>
      </c>
      <c r="G247" s="193" t="s">
        <v>617</v>
      </c>
      <c r="H247" s="229"/>
      <c r="I247" s="229" t="s">
        <v>86</v>
      </c>
      <c r="J247" s="193" t="s">
        <v>628</v>
      </c>
      <c r="K247" s="231">
        <v>3000000</v>
      </c>
      <c r="L247" s="193" t="s">
        <v>628</v>
      </c>
      <c r="M247" s="231">
        <v>5000000</v>
      </c>
      <c r="N247" s="193" t="s">
        <v>628</v>
      </c>
      <c r="O247" s="303">
        <v>6000000</v>
      </c>
      <c r="P247" s="193" t="s">
        <v>628</v>
      </c>
      <c r="Q247" s="303">
        <v>7000000</v>
      </c>
      <c r="R247" s="193" t="s">
        <v>628</v>
      </c>
      <c r="S247" s="303">
        <v>9000000</v>
      </c>
      <c r="T247" s="303">
        <f t="shared" si="1"/>
        <v>30000000</v>
      </c>
      <c r="U247" s="193"/>
      <c r="V247" s="193"/>
      <c r="W247" s="193"/>
      <c r="X247" s="193"/>
      <c r="Y247" s="193"/>
      <c r="Z247" s="193"/>
    </row>
    <row r="248" spans="1:26" ht="140.1" customHeight="1">
      <c r="A248" s="192" t="s">
        <v>16</v>
      </c>
      <c r="B248" s="206" t="s">
        <v>17</v>
      </c>
      <c r="C248" s="206" t="s">
        <v>200</v>
      </c>
      <c r="D248" s="192" t="s">
        <v>614</v>
      </c>
      <c r="E248" s="193" t="s">
        <v>615</v>
      </c>
      <c r="F248" s="192" t="s">
        <v>616</v>
      </c>
      <c r="G248" s="193" t="s">
        <v>617</v>
      </c>
      <c r="H248" s="229"/>
      <c r="I248" s="229" t="s">
        <v>92</v>
      </c>
      <c r="J248" s="193" t="s">
        <v>629</v>
      </c>
      <c r="K248" s="231">
        <v>3000000</v>
      </c>
      <c r="L248" s="193" t="s">
        <v>630</v>
      </c>
      <c r="M248" s="231">
        <v>3000000</v>
      </c>
      <c r="N248" s="193" t="s">
        <v>630</v>
      </c>
      <c r="O248" s="303">
        <v>3000000</v>
      </c>
      <c r="P248" s="193" t="s">
        <v>631</v>
      </c>
      <c r="Q248" s="303">
        <v>5000000</v>
      </c>
      <c r="R248" s="193" t="s">
        <v>631</v>
      </c>
      <c r="S248" s="303">
        <v>5000000</v>
      </c>
      <c r="T248" s="303">
        <f t="shared" si="1"/>
        <v>19000000</v>
      </c>
      <c r="U248" s="193"/>
      <c r="V248" s="193"/>
      <c r="W248" s="193"/>
      <c r="X248" s="193"/>
      <c r="Y248" s="193"/>
      <c r="Z248" s="193"/>
    </row>
    <row r="249" spans="1:26" ht="140.1" customHeight="1">
      <c r="A249" s="192" t="s">
        <v>16</v>
      </c>
      <c r="B249" s="206" t="s">
        <v>17</v>
      </c>
      <c r="C249" s="206" t="s">
        <v>200</v>
      </c>
      <c r="D249" s="192" t="s">
        <v>614</v>
      </c>
      <c r="E249" s="193" t="s">
        <v>615</v>
      </c>
      <c r="F249" s="192" t="s">
        <v>616</v>
      </c>
      <c r="G249" s="193" t="s">
        <v>617</v>
      </c>
      <c r="H249" s="229"/>
      <c r="I249" s="229" t="s">
        <v>177</v>
      </c>
      <c r="J249" s="193" t="s">
        <v>136</v>
      </c>
      <c r="K249" s="231">
        <v>7500000</v>
      </c>
      <c r="L249" s="193" t="s">
        <v>136</v>
      </c>
      <c r="M249" s="231">
        <v>7500000</v>
      </c>
      <c r="N249" s="193" t="s">
        <v>136</v>
      </c>
      <c r="O249" s="303">
        <v>7500000</v>
      </c>
      <c r="P249" s="193" t="s">
        <v>136</v>
      </c>
      <c r="Q249" s="303">
        <v>7500000</v>
      </c>
      <c r="R249" s="193" t="s">
        <v>136</v>
      </c>
      <c r="S249" s="303">
        <v>7500000</v>
      </c>
      <c r="T249" s="303">
        <f t="shared" si="1"/>
        <v>37500000</v>
      </c>
      <c r="U249" s="193"/>
      <c r="V249" s="193"/>
      <c r="W249" s="193"/>
      <c r="X249" s="193"/>
      <c r="Y249" s="193"/>
      <c r="Z249" s="193"/>
    </row>
    <row r="250" spans="1:26" ht="140.1" customHeight="1">
      <c r="A250" s="192" t="s">
        <v>16</v>
      </c>
      <c r="B250" s="206" t="s">
        <v>17</v>
      </c>
      <c r="C250" s="206" t="s">
        <v>200</v>
      </c>
      <c r="D250" s="192" t="s">
        <v>614</v>
      </c>
      <c r="E250" s="193" t="s">
        <v>615</v>
      </c>
      <c r="F250" s="192" t="s">
        <v>616</v>
      </c>
      <c r="G250" s="193" t="s">
        <v>617</v>
      </c>
      <c r="H250" s="229"/>
      <c r="I250" s="229" t="s">
        <v>143</v>
      </c>
      <c r="J250" s="193" t="s">
        <v>632</v>
      </c>
      <c r="K250" s="231">
        <v>20000000</v>
      </c>
      <c r="L250" s="193" t="s">
        <v>633</v>
      </c>
      <c r="M250" s="231">
        <v>12000000</v>
      </c>
      <c r="N250" s="193" t="s">
        <v>634</v>
      </c>
      <c r="O250" s="303">
        <v>10000000</v>
      </c>
      <c r="P250" s="193" t="s">
        <v>634</v>
      </c>
      <c r="Q250" s="303">
        <v>10000000</v>
      </c>
      <c r="R250" s="193" t="s">
        <v>633</v>
      </c>
      <c r="S250" s="303">
        <v>10000000</v>
      </c>
      <c r="T250" s="303">
        <f t="shared" si="1"/>
        <v>62000000</v>
      </c>
      <c r="U250" s="193"/>
      <c r="V250" s="193"/>
      <c r="W250" s="193"/>
      <c r="X250" s="193"/>
      <c r="Y250" s="193"/>
      <c r="Z250" s="193"/>
    </row>
    <row r="251" spans="1:26" ht="140.1" customHeight="1">
      <c r="A251" s="192" t="s">
        <v>16</v>
      </c>
      <c r="B251" s="206" t="s">
        <v>17</v>
      </c>
      <c r="C251" s="206" t="s">
        <v>200</v>
      </c>
      <c r="D251" s="192" t="s">
        <v>614</v>
      </c>
      <c r="E251" s="193" t="s">
        <v>615</v>
      </c>
      <c r="F251" s="192" t="s">
        <v>616</v>
      </c>
      <c r="G251" s="193" t="s">
        <v>617</v>
      </c>
      <c r="H251" s="229"/>
      <c r="I251" s="229" t="s">
        <v>65</v>
      </c>
      <c r="J251" s="193" t="s">
        <v>635</v>
      </c>
      <c r="K251" s="231">
        <v>80000000</v>
      </c>
      <c r="L251" s="192" t="s">
        <v>636</v>
      </c>
      <c r="M251" s="231">
        <v>240000000</v>
      </c>
      <c r="N251" s="192" t="s">
        <v>637</v>
      </c>
      <c r="O251" s="231">
        <v>400000000</v>
      </c>
      <c r="P251" s="192" t="s">
        <v>638</v>
      </c>
      <c r="Q251" s="231">
        <v>560000000</v>
      </c>
      <c r="R251" s="192" t="s">
        <v>639</v>
      </c>
      <c r="S251" s="231">
        <v>800000000</v>
      </c>
      <c r="T251" s="303">
        <f t="shared" si="1"/>
        <v>2080000000</v>
      </c>
      <c r="U251" s="193"/>
      <c r="V251" s="193"/>
      <c r="W251" s="193"/>
      <c r="X251" s="193"/>
      <c r="Y251" s="193"/>
      <c r="Z251" s="193"/>
    </row>
    <row r="252" spans="1:26" ht="140.1" customHeight="1">
      <c r="A252" s="192" t="s">
        <v>16</v>
      </c>
      <c r="B252" s="206" t="s">
        <v>17</v>
      </c>
      <c r="C252" s="206" t="s">
        <v>200</v>
      </c>
      <c r="D252" s="192" t="s">
        <v>614</v>
      </c>
      <c r="E252" s="193" t="s">
        <v>615</v>
      </c>
      <c r="F252" s="192" t="s">
        <v>616</v>
      </c>
      <c r="G252" s="193" t="s">
        <v>617</v>
      </c>
      <c r="H252" s="229"/>
      <c r="I252" s="229" t="s">
        <v>640</v>
      </c>
      <c r="J252" s="193" t="s">
        <v>641</v>
      </c>
      <c r="K252" s="231">
        <v>176000000</v>
      </c>
      <c r="L252" s="193" t="s">
        <v>642</v>
      </c>
      <c r="M252" s="231">
        <v>367100000</v>
      </c>
      <c r="N252" s="193" t="s">
        <v>643</v>
      </c>
      <c r="O252" s="303">
        <v>367100000</v>
      </c>
      <c r="P252" s="193" t="s">
        <v>644</v>
      </c>
      <c r="Q252" s="303">
        <v>367100000</v>
      </c>
      <c r="R252" s="193" t="s">
        <v>645</v>
      </c>
      <c r="S252" s="303">
        <v>367100000</v>
      </c>
      <c r="T252" s="303">
        <f t="shared" si="1"/>
        <v>1644400000</v>
      </c>
      <c r="U252" s="313" t="s">
        <v>646</v>
      </c>
      <c r="V252" s="193"/>
      <c r="W252" s="193"/>
      <c r="X252" s="193"/>
      <c r="Y252" s="193"/>
      <c r="Z252" s="193"/>
    </row>
    <row r="253" spans="1:26" ht="140.1" customHeight="1">
      <c r="A253" s="192" t="s">
        <v>16</v>
      </c>
      <c r="B253" s="206" t="s">
        <v>17</v>
      </c>
      <c r="C253" s="206" t="s">
        <v>200</v>
      </c>
      <c r="D253" s="192" t="s">
        <v>614</v>
      </c>
      <c r="E253" s="193" t="s">
        <v>615</v>
      </c>
      <c r="F253" s="192" t="s">
        <v>647</v>
      </c>
      <c r="G253" s="193" t="s">
        <v>648</v>
      </c>
      <c r="H253" s="229" t="s">
        <v>127</v>
      </c>
      <c r="I253" s="229"/>
      <c r="J253" s="193" t="s">
        <v>649</v>
      </c>
      <c r="K253" s="231">
        <v>10000000</v>
      </c>
      <c r="L253" s="193" t="s">
        <v>650</v>
      </c>
      <c r="M253" s="231">
        <v>10000000</v>
      </c>
      <c r="N253" s="193" t="s">
        <v>650</v>
      </c>
      <c r="O253" s="303">
        <v>10000000</v>
      </c>
      <c r="P253" s="193" t="s">
        <v>650</v>
      </c>
      <c r="Q253" s="303">
        <v>10000000</v>
      </c>
      <c r="R253" s="193" t="s">
        <v>650</v>
      </c>
      <c r="S253" s="303">
        <v>0</v>
      </c>
      <c r="T253" s="303">
        <f t="shared" si="1"/>
        <v>40000000</v>
      </c>
      <c r="U253" s="193"/>
      <c r="V253" s="193"/>
      <c r="W253" s="193"/>
      <c r="X253" s="193"/>
      <c r="Y253" s="193"/>
      <c r="Z253" s="193"/>
    </row>
    <row r="254" spans="1:26" ht="140.1" customHeight="1">
      <c r="A254" s="192" t="s">
        <v>16</v>
      </c>
      <c r="B254" s="206" t="s">
        <v>17</v>
      </c>
      <c r="C254" s="206" t="s">
        <v>200</v>
      </c>
      <c r="D254" s="192" t="s">
        <v>614</v>
      </c>
      <c r="E254" s="193" t="s">
        <v>615</v>
      </c>
      <c r="F254" s="192" t="s">
        <v>647</v>
      </c>
      <c r="G254" s="193" t="s">
        <v>648</v>
      </c>
      <c r="H254" s="229" t="s">
        <v>194</v>
      </c>
      <c r="I254" s="229"/>
      <c r="J254" s="193" t="s">
        <v>651</v>
      </c>
      <c r="K254" s="231">
        <v>10000000</v>
      </c>
      <c r="L254" s="193" t="s">
        <v>651</v>
      </c>
      <c r="M254" s="231">
        <v>20000000</v>
      </c>
      <c r="N254" s="193" t="s">
        <v>651</v>
      </c>
      <c r="O254" s="303">
        <v>30000000</v>
      </c>
      <c r="P254" s="193" t="s">
        <v>651</v>
      </c>
      <c r="Q254" s="303">
        <v>40000000</v>
      </c>
      <c r="R254" s="193" t="s">
        <v>651</v>
      </c>
      <c r="S254" s="303">
        <v>50000000</v>
      </c>
      <c r="T254" s="303">
        <f t="shared" si="1"/>
        <v>150000000</v>
      </c>
      <c r="U254" s="193"/>
      <c r="V254" s="193"/>
      <c r="W254" s="193"/>
      <c r="X254" s="193"/>
      <c r="Y254" s="193"/>
      <c r="Z254" s="193"/>
    </row>
    <row r="255" spans="1:26" ht="140.1" customHeight="1">
      <c r="A255" s="192" t="s">
        <v>16</v>
      </c>
      <c r="B255" s="206" t="s">
        <v>17</v>
      </c>
      <c r="C255" s="206" t="s">
        <v>200</v>
      </c>
      <c r="D255" s="192" t="s">
        <v>614</v>
      </c>
      <c r="E255" s="193" t="s">
        <v>615</v>
      </c>
      <c r="F255" s="192" t="s">
        <v>647</v>
      </c>
      <c r="G255" s="193" t="s">
        <v>648</v>
      </c>
      <c r="H255" s="229" t="s">
        <v>249</v>
      </c>
      <c r="I255" s="229"/>
      <c r="J255" s="193" t="s">
        <v>652</v>
      </c>
      <c r="K255" s="231">
        <v>1000000</v>
      </c>
      <c r="L255" s="193"/>
      <c r="M255" s="231">
        <v>0</v>
      </c>
      <c r="N255" s="193"/>
      <c r="O255" s="303">
        <v>0</v>
      </c>
      <c r="P255" s="193"/>
      <c r="Q255" s="303">
        <v>0</v>
      </c>
      <c r="R255" s="193"/>
      <c r="S255" s="303">
        <v>0</v>
      </c>
      <c r="T255" s="303">
        <f t="shared" si="1"/>
        <v>1000000</v>
      </c>
      <c r="U255" s="193"/>
      <c r="V255" s="193"/>
      <c r="W255" s="193"/>
      <c r="X255" s="193"/>
      <c r="Y255" s="193"/>
      <c r="Z255" s="193"/>
    </row>
    <row r="256" spans="1:26" ht="140.1" customHeight="1">
      <c r="A256" s="192" t="s">
        <v>16</v>
      </c>
      <c r="B256" s="206" t="s">
        <v>17</v>
      </c>
      <c r="C256" s="206" t="s">
        <v>200</v>
      </c>
      <c r="D256" s="192" t="s">
        <v>614</v>
      </c>
      <c r="E256" s="193" t="s">
        <v>615</v>
      </c>
      <c r="F256" s="192" t="s">
        <v>647</v>
      </c>
      <c r="G256" s="193" t="s">
        <v>648</v>
      </c>
      <c r="H256" s="229"/>
      <c r="I256" s="229" t="s">
        <v>33</v>
      </c>
      <c r="J256" s="193" t="s">
        <v>653</v>
      </c>
      <c r="K256" s="231">
        <v>0</v>
      </c>
      <c r="L256" s="193"/>
      <c r="M256" s="231">
        <v>0</v>
      </c>
      <c r="N256" s="193"/>
      <c r="O256" s="303">
        <v>0</v>
      </c>
      <c r="P256" s="193"/>
      <c r="Q256" s="303">
        <v>0</v>
      </c>
      <c r="R256" s="193"/>
      <c r="S256" s="303">
        <v>0</v>
      </c>
      <c r="T256" s="303">
        <f t="shared" si="1"/>
        <v>0</v>
      </c>
      <c r="U256" s="193"/>
      <c r="V256" s="193"/>
      <c r="W256" s="193"/>
      <c r="X256" s="193"/>
      <c r="Y256" s="193"/>
      <c r="Z256" s="193"/>
    </row>
    <row r="257" spans="1:26" ht="140.1" customHeight="1">
      <c r="A257" s="192" t="s">
        <v>16</v>
      </c>
      <c r="B257" s="206" t="s">
        <v>17</v>
      </c>
      <c r="C257" s="206" t="s">
        <v>200</v>
      </c>
      <c r="D257" s="192" t="s">
        <v>614</v>
      </c>
      <c r="E257" s="193" t="s">
        <v>615</v>
      </c>
      <c r="F257" s="192" t="s">
        <v>647</v>
      </c>
      <c r="G257" s="193" t="s">
        <v>648</v>
      </c>
      <c r="H257" s="229"/>
      <c r="I257" s="229" t="s">
        <v>132</v>
      </c>
      <c r="J257" s="193" t="s">
        <v>654</v>
      </c>
      <c r="K257" s="231">
        <v>3000000</v>
      </c>
      <c r="L257" s="193" t="s">
        <v>655</v>
      </c>
      <c r="M257" s="231">
        <v>3000000</v>
      </c>
      <c r="N257" s="193" t="s">
        <v>135</v>
      </c>
      <c r="O257" s="303">
        <v>0</v>
      </c>
      <c r="P257" s="193"/>
      <c r="Q257" s="303">
        <v>0</v>
      </c>
      <c r="R257" s="193"/>
      <c r="S257" s="303">
        <v>0</v>
      </c>
      <c r="T257" s="303">
        <f t="shared" si="1"/>
        <v>6000000</v>
      </c>
      <c r="U257" s="193"/>
      <c r="V257" s="193"/>
      <c r="W257" s="193"/>
      <c r="X257" s="193"/>
      <c r="Y257" s="193"/>
      <c r="Z257" s="193"/>
    </row>
    <row r="258" spans="1:26" ht="140.1" customHeight="1">
      <c r="A258" s="192" t="s">
        <v>16</v>
      </c>
      <c r="B258" s="206" t="s">
        <v>17</v>
      </c>
      <c r="C258" s="206" t="s">
        <v>200</v>
      </c>
      <c r="D258" s="192" t="s">
        <v>614</v>
      </c>
      <c r="E258" s="193" t="s">
        <v>615</v>
      </c>
      <c r="F258" s="192" t="s">
        <v>647</v>
      </c>
      <c r="G258" s="193" t="s">
        <v>648</v>
      </c>
      <c r="H258" s="229"/>
      <c r="I258" s="229" t="s">
        <v>81</v>
      </c>
      <c r="J258" s="193" t="s">
        <v>656</v>
      </c>
      <c r="K258" s="231">
        <v>3000000</v>
      </c>
      <c r="L258" s="193" t="s">
        <v>656</v>
      </c>
      <c r="M258" s="231">
        <v>3000000</v>
      </c>
      <c r="N258" s="193" t="s">
        <v>656</v>
      </c>
      <c r="O258" s="303">
        <v>3000000</v>
      </c>
      <c r="P258" s="193" t="s">
        <v>656</v>
      </c>
      <c r="Q258" s="303">
        <v>3000000</v>
      </c>
      <c r="R258" s="193" t="s">
        <v>656</v>
      </c>
      <c r="S258" s="303">
        <v>3000000</v>
      </c>
      <c r="T258" s="303">
        <f t="shared" si="1"/>
        <v>15000000</v>
      </c>
      <c r="U258" s="193"/>
      <c r="V258" s="193"/>
      <c r="W258" s="193"/>
      <c r="X258" s="193"/>
      <c r="Y258" s="193"/>
      <c r="Z258" s="193"/>
    </row>
    <row r="259" spans="1:26" ht="140.1" customHeight="1">
      <c r="A259" s="192" t="s">
        <v>16</v>
      </c>
      <c r="B259" s="206" t="s">
        <v>17</v>
      </c>
      <c r="C259" s="206" t="s">
        <v>200</v>
      </c>
      <c r="D259" s="192" t="s">
        <v>614</v>
      </c>
      <c r="E259" s="193" t="s">
        <v>615</v>
      </c>
      <c r="F259" s="192" t="s">
        <v>647</v>
      </c>
      <c r="G259" s="193" t="s">
        <v>648</v>
      </c>
      <c r="H259" s="229"/>
      <c r="I259" s="229" t="s">
        <v>84</v>
      </c>
      <c r="J259" s="193" t="s">
        <v>657</v>
      </c>
      <c r="K259" s="231">
        <v>14000000</v>
      </c>
      <c r="L259" s="193" t="s">
        <v>657</v>
      </c>
      <c r="M259" s="231">
        <v>14000000</v>
      </c>
      <c r="N259" s="193" t="s">
        <v>657</v>
      </c>
      <c r="O259" s="303">
        <v>14000000</v>
      </c>
      <c r="P259" s="193" t="s">
        <v>657</v>
      </c>
      <c r="Q259" s="303">
        <v>14000000</v>
      </c>
      <c r="R259" s="193" t="s">
        <v>657</v>
      </c>
      <c r="S259" s="303">
        <v>14000000</v>
      </c>
      <c r="T259" s="303">
        <f t="shared" si="1"/>
        <v>70000000</v>
      </c>
      <c r="U259" s="193"/>
      <c r="V259" s="193"/>
      <c r="W259" s="193"/>
      <c r="X259" s="193"/>
      <c r="Y259" s="193"/>
      <c r="Z259" s="193"/>
    </row>
    <row r="260" spans="1:26" ht="140.1" customHeight="1">
      <c r="A260" s="192" t="s">
        <v>16</v>
      </c>
      <c r="B260" s="206" t="s">
        <v>17</v>
      </c>
      <c r="C260" s="206" t="s">
        <v>200</v>
      </c>
      <c r="D260" s="192" t="s">
        <v>614</v>
      </c>
      <c r="E260" s="193" t="s">
        <v>615</v>
      </c>
      <c r="F260" s="192" t="s">
        <v>647</v>
      </c>
      <c r="G260" s="193" t="s">
        <v>648</v>
      </c>
      <c r="H260" s="229"/>
      <c r="I260" s="229" t="s">
        <v>86</v>
      </c>
      <c r="J260" s="193" t="s">
        <v>658</v>
      </c>
      <c r="K260" s="231">
        <v>3000000</v>
      </c>
      <c r="L260" s="193" t="s">
        <v>658</v>
      </c>
      <c r="M260" s="231">
        <v>5000000</v>
      </c>
      <c r="N260" s="193" t="s">
        <v>658</v>
      </c>
      <c r="O260" s="231">
        <v>6000000</v>
      </c>
      <c r="P260" s="193" t="s">
        <v>658</v>
      </c>
      <c r="Q260" s="231">
        <v>7000000</v>
      </c>
      <c r="R260" s="193" t="s">
        <v>658</v>
      </c>
      <c r="S260" s="303">
        <v>9000000</v>
      </c>
      <c r="T260" s="303">
        <f t="shared" si="1"/>
        <v>30000000</v>
      </c>
      <c r="U260" s="193"/>
      <c r="V260" s="193"/>
      <c r="W260" s="193"/>
      <c r="X260" s="193"/>
      <c r="Y260" s="193"/>
      <c r="Z260" s="193"/>
    </row>
    <row r="261" spans="1:26" ht="140.1" customHeight="1">
      <c r="A261" s="192" t="s">
        <v>16</v>
      </c>
      <c r="B261" s="206" t="s">
        <v>17</v>
      </c>
      <c r="C261" s="206" t="s">
        <v>200</v>
      </c>
      <c r="D261" s="192" t="s">
        <v>614</v>
      </c>
      <c r="E261" s="193" t="s">
        <v>615</v>
      </c>
      <c r="F261" s="192" t="s">
        <v>647</v>
      </c>
      <c r="G261" s="193" t="s">
        <v>648</v>
      </c>
      <c r="H261" s="229"/>
      <c r="I261" s="229" t="s">
        <v>92</v>
      </c>
      <c r="J261" s="193" t="s">
        <v>659</v>
      </c>
      <c r="K261" s="231">
        <v>3000000</v>
      </c>
      <c r="L261" s="193" t="s">
        <v>660</v>
      </c>
      <c r="M261" s="231">
        <v>3000000</v>
      </c>
      <c r="N261" s="193" t="s">
        <v>660</v>
      </c>
      <c r="O261" s="303">
        <v>3000000</v>
      </c>
      <c r="P261" s="193" t="s">
        <v>660</v>
      </c>
      <c r="Q261" s="303">
        <v>5000000</v>
      </c>
      <c r="R261" s="193" t="s">
        <v>660</v>
      </c>
      <c r="S261" s="303">
        <v>5000000</v>
      </c>
      <c r="T261" s="303">
        <f t="shared" si="1"/>
        <v>19000000</v>
      </c>
      <c r="U261" s="193"/>
      <c r="V261" s="193"/>
      <c r="W261" s="193"/>
      <c r="X261" s="193"/>
      <c r="Y261" s="193"/>
      <c r="Z261" s="193"/>
    </row>
    <row r="262" spans="1:26" ht="140.1" customHeight="1">
      <c r="A262" s="192" t="s">
        <v>16</v>
      </c>
      <c r="B262" s="206" t="s">
        <v>17</v>
      </c>
      <c r="C262" s="206" t="s">
        <v>200</v>
      </c>
      <c r="D262" s="192" t="s">
        <v>614</v>
      </c>
      <c r="E262" s="193" t="s">
        <v>615</v>
      </c>
      <c r="F262" s="192" t="s">
        <v>647</v>
      </c>
      <c r="G262" s="193" t="s">
        <v>648</v>
      </c>
      <c r="H262" s="229"/>
      <c r="I262" s="229" t="s">
        <v>143</v>
      </c>
      <c r="J262" s="193" t="s">
        <v>661</v>
      </c>
      <c r="K262" s="231">
        <v>30000000</v>
      </c>
      <c r="L262" s="193" t="s">
        <v>662</v>
      </c>
      <c r="M262" s="231">
        <v>10000000</v>
      </c>
      <c r="N262" s="193" t="s">
        <v>662</v>
      </c>
      <c r="O262" s="231">
        <v>11000000</v>
      </c>
      <c r="P262" s="193" t="s">
        <v>662</v>
      </c>
      <c r="Q262" s="231">
        <v>13000000</v>
      </c>
      <c r="R262" s="193" t="s">
        <v>662</v>
      </c>
      <c r="S262" s="231">
        <v>10000000</v>
      </c>
      <c r="T262" s="303">
        <f t="shared" si="1"/>
        <v>74000000</v>
      </c>
      <c r="U262" s="193"/>
      <c r="V262" s="193"/>
      <c r="W262" s="193"/>
      <c r="X262" s="193"/>
      <c r="Y262" s="193"/>
      <c r="Z262" s="193"/>
    </row>
    <row r="263" spans="1:26" ht="140.1" customHeight="1">
      <c r="A263" s="192" t="s">
        <v>16</v>
      </c>
      <c r="B263" s="206" t="s">
        <v>17</v>
      </c>
      <c r="C263" s="206" t="s">
        <v>200</v>
      </c>
      <c r="D263" s="192" t="s">
        <v>614</v>
      </c>
      <c r="E263" s="193" t="s">
        <v>615</v>
      </c>
      <c r="F263" s="192" t="s">
        <v>647</v>
      </c>
      <c r="G263" s="193" t="s">
        <v>648</v>
      </c>
      <c r="H263" s="229"/>
      <c r="I263" s="229" t="s">
        <v>65</v>
      </c>
      <c r="J263" s="193" t="s">
        <v>663</v>
      </c>
      <c r="K263" s="231">
        <v>10000000</v>
      </c>
      <c r="L263" s="193" t="s">
        <v>664</v>
      </c>
      <c r="M263" s="231">
        <v>30000000</v>
      </c>
      <c r="N263" s="193" t="s">
        <v>665</v>
      </c>
      <c r="O263" s="231">
        <v>50000000</v>
      </c>
      <c r="P263" s="193" t="s">
        <v>666</v>
      </c>
      <c r="Q263" s="231">
        <v>70000000</v>
      </c>
      <c r="R263" s="193" t="s">
        <v>667</v>
      </c>
      <c r="S263" s="231">
        <v>100000000</v>
      </c>
      <c r="T263" s="303">
        <f t="shared" si="1"/>
        <v>260000000</v>
      </c>
      <c r="U263" s="193"/>
      <c r="V263" s="193"/>
      <c r="W263" s="193"/>
      <c r="X263" s="193"/>
      <c r="Y263" s="193"/>
      <c r="Z263" s="193"/>
    </row>
    <row r="264" spans="1:26" ht="140.1" customHeight="1">
      <c r="A264" s="192" t="s">
        <v>16</v>
      </c>
      <c r="B264" s="206" t="s">
        <v>17</v>
      </c>
      <c r="C264" s="206" t="s">
        <v>200</v>
      </c>
      <c r="D264" s="192" t="s">
        <v>614</v>
      </c>
      <c r="E264" s="193" t="s">
        <v>615</v>
      </c>
      <c r="F264" s="192" t="s">
        <v>668</v>
      </c>
      <c r="G264" s="193" t="s">
        <v>669</v>
      </c>
      <c r="H264" s="229" t="s">
        <v>244</v>
      </c>
      <c r="I264" s="229"/>
      <c r="J264" s="193" t="s">
        <v>670</v>
      </c>
      <c r="K264" s="231">
        <f>2951229</f>
        <v>2951229</v>
      </c>
      <c r="L264" s="193" t="s">
        <v>671</v>
      </c>
      <c r="M264" s="231">
        <v>3039765.87</v>
      </c>
      <c r="N264" s="193" t="s">
        <v>671</v>
      </c>
      <c r="O264" s="303">
        <v>3130958.8461000002</v>
      </c>
      <c r="P264" s="193" t="s">
        <v>671</v>
      </c>
      <c r="Q264" s="303">
        <v>3224887.6114830002</v>
      </c>
      <c r="R264" s="193" t="s">
        <v>671</v>
      </c>
      <c r="S264" s="303">
        <v>3321634.2398274904</v>
      </c>
      <c r="T264" s="303">
        <f t="shared" si="1"/>
        <v>15668475.567410491</v>
      </c>
      <c r="U264" s="193"/>
      <c r="V264" s="193"/>
      <c r="W264" s="193"/>
      <c r="X264" s="193"/>
      <c r="Y264" s="193"/>
      <c r="Z264" s="193"/>
    </row>
    <row r="265" spans="1:26" ht="140.1" customHeight="1">
      <c r="A265" s="192" t="s">
        <v>16</v>
      </c>
      <c r="B265" s="206" t="s">
        <v>17</v>
      </c>
      <c r="C265" s="206" t="s">
        <v>200</v>
      </c>
      <c r="D265" s="192" t="s">
        <v>614</v>
      </c>
      <c r="E265" s="193" t="s">
        <v>615</v>
      </c>
      <c r="F265" s="192" t="s">
        <v>668</v>
      </c>
      <c r="G265" s="193" t="s">
        <v>669</v>
      </c>
      <c r="H265" s="229" t="s">
        <v>194</v>
      </c>
      <c r="I265" s="229"/>
      <c r="J265" s="193"/>
      <c r="K265" s="231">
        <v>0</v>
      </c>
      <c r="L265" s="193" t="s">
        <v>672</v>
      </c>
      <c r="M265" s="231">
        <v>120000000</v>
      </c>
      <c r="N265" s="193" t="s">
        <v>672</v>
      </c>
      <c r="O265" s="303">
        <v>120000000</v>
      </c>
      <c r="P265" s="193"/>
      <c r="Q265" s="303">
        <v>0</v>
      </c>
      <c r="R265" s="193"/>
      <c r="S265" s="303">
        <v>0</v>
      </c>
      <c r="T265" s="303">
        <f t="shared" si="1"/>
        <v>240000000</v>
      </c>
      <c r="U265" s="193"/>
      <c r="V265" s="193"/>
      <c r="W265" s="193"/>
      <c r="X265" s="193"/>
      <c r="Y265" s="193"/>
      <c r="Z265" s="193"/>
    </row>
    <row r="266" spans="1:26" ht="140.1" customHeight="1">
      <c r="A266" s="192" t="s">
        <v>16</v>
      </c>
      <c r="B266" s="206" t="s">
        <v>17</v>
      </c>
      <c r="C266" s="206" t="s">
        <v>200</v>
      </c>
      <c r="D266" s="192" t="s">
        <v>614</v>
      </c>
      <c r="E266" s="193" t="s">
        <v>615</v>
      </c>
      <c r="F266" s="192" t="s">
        <v>668</v>
      </c>
      <c r="G266" s="193" t="s">
        <v>669</v>
      </c>
      <c r="H266" s="229" t="s">
        <v>249</v>
      </c>
      <c r="I266" s="229"/>
      <c r="J266" s="193" t="s">
        <v>673</v>
      </c>
      <c r="K266" s="231">
        <v>300000</v>
      </c>
      <c r="L266" s="193" t="s">
        <v>674</v>
      </c>
      <c r="M266" s="231">
        <f>2*K266*1.1</f>
        <v>660000</v>
      </c>
      <c r="N266" s="193" t="s">
        <v>674</v>
      </c>
      <c r="O266" s="303">
        <f>M266*1.1</f>
        <v>726000.00000000012</v>
      </c>
      <c r="P266" s="193" t="s">
        <v>674</v>
      </c>
      <c r="Q266" s="303">
        <f>O266*1.1</f>
        <v>798600.00000000023</v>
      </c>
      <c r="R266" s="193" t="s">
        <v>675</v>
      </c>
      <c r="S266" s="303">
        <f>Q266*1.15</f>
        <v>918390.00000000023</v>
      </c>
      <c r="T266" s="303">
        <f t="shared" si="1"/>
        <v>3402990</v>
      </c>
      <c r="U266" s="193"/>
      <c r="V266" s="193"/>
      <c r="W266" s="193"/>
      <c r="X266" s="193"/>
      <c r="Y266" s="193"/>
      <c r="Z266" s="193"/>
    </row>
    <row r="267" spans="1:26" ht="140.1" customHeight="1">
      <c r="A267" s="192" t="s">
        <v>16</v>
      </c>
      <c r="B267" s="206" t="s">
        <v>17</v>
      </c>
      <c r="C267" s="206" t="s">
        <v>200</v>
      </c>
      <c r="D267" s="192" t="s">
        <v>614</v>
      </c>
      <c r="E267" s="193" t="s">
        <v>615</v>
      </c>
      <c r="F267" s="192" t="s">
        <v>668</v>
      </c>
      <c r="G267" s="193" t="s">
        <v>669</v>
      </c>
      <c r="H267" s="229"/>
      <c r="I267" s="229" t="s">
        <v>33</v>
      </c>
      <c r="J267" s="193" t="s">
        <v>676</v>
      </c>
      <c r="K267" s="231">
        <v>0</v>
      </c>
      <c r="L267" s="193"/>
      <c r="M267" s="231">
        <v>0</v>
      </c>
      <c r="N267" s="193"/>
      <c r="O267" s="303">
        <v>0</v>
      </c>
      <c r="P267" s="193"/>
      <c r="Q267" s="303">
        <v>0</v>
      </c>
      <c r="R267" s="193"/>
      <c r="S267" s="303">
        <v>0</v>
      </c>
      <c r="T267" s="303">
        <f t="shared" si="1"/>
        <v>0</v>
      </c>
      <c r="U267" s="193"/>
      <c r="V267" s="193"/>
      <c r="W267" s="193"/>
      <c r="X267" s="193"/>
      <c r="Y267" s="193"/>
      <c r="Z267" s="193"/>
    </row>
    <row r="268" spans="1:26" ht="140.1" customHeight="1">
      <c r="A268" s="192" t="s">
        <v>16</v>
      </c>
      <c r="B268" s="206" t="s">
        <v>17</v>
      </c>
      <c r="C268" s="206" t="s">
        <v>200</v>
      </c>
      <c r="D268" s="192" t="s">
        <v>614</v>
      </c>
      <c r="E268" s="193" t="s">
        <v>615</v>
      </c>
      <c r="F268" s="192" t="s">
        <v>668</v>
      </c>
      <c r="G268" s="193" t="s">
        <v>669</v>
      </c>
      <c r="H268" s="229"/>
      <c r="I268" s="229" t="s">
        <v>132</v>
      </c>
      <c r="J268" s="193" t="s">
        <v>677</v>
      </c>
      <c r="K268" s="231">
        <v>3000000</v>
      </c>
      <c r="L268" s="193" t="s">
        <v>678</v>
      </c>
      <c r="M268" s="231">
        <v>3000000</v>
      </c>
      <c r="N268" s="193" t="s">
        <v>679</v>
      </c>
      <c r="O268" s="231">
        <v>3000000</v>
      </c>
      <c r="P268" s="193" t="s">
        <v>135</v>
      </c>
      <c r="Q268" s="303">
        <v>0</v>
      </c>
      <c r="R268" s="193"/>
      <c r="S268" s="303">
        <v>0</v>
      </c>
      <c r="T268" s="303">
        <f t="shared" si="1"/>
        <v>9000000</v>
      </c>
      <c r="U268" s="193"/>
      <c r="V268" s="193"/>
      <c r="W268" s="193"/>
      <c r="X268" s="193"/>
      <c r="Y268" s="193"/>
      <c r="Z268" s="193"/>
    </row>
    <row r="269" spans="1:26" ht="140.1" customHeight="1">
      <c r="A269" s="192" t="s">
        <v>16</v>
      </c>
      <c r="B269" s="206" t="s">
        <v>17</v>
      </c>
      <c r="C269" s="206" t="s">
        <v>200</v>
      </c>
      <c r="D269" s="192" t="s">
        <v>614</v>
      </c>
      <c r="E269" s="193" t="s">
        <v>615</v>
      </c>
      <c r="F269" s="192" t="s">
        <v>668</v>
      </c>
      <c r="G269" s="193" t="s">
        <v>669</v>
      </c>
      <c r="H269" s="229"/>
      <c r="I269" s="229" t="s">
        <v>81</v>
      </c>
      <c r="J269" s="193" t="s">
        <v>680</v>
      </c>
      <c r="K269" s="231">
        <v>3000000</v>
      </c>
      <c r="L269" s="193" t="s">
        <v>680</v>
      </c>
      <c r="M269" s="231">
        <v>3000000</v>
      </c>
      <c r="N269" s="193" t="s">
        <v>680</v>
      </c>
      <c r="O269" s="303">
        <v>3000000</v>
      </c>
      <c r="P269" s="193" t="s">
        <v>680</v>
      </c>
      <c r="Q269" s="303">
        <v>3000000</v>
      </c>
      <c r="R269" s="193" t="s">
        <v>680</v>
      </c>
      <c r="S269" s="303">
        <v>3000000</v>
      </c>
      <c r="T269" s="303">
        <f t="shared" si="1"/>
        <v>15000000</v>
      </c>
      <c r="U269" s="193"/>
      <c r="V269" s="193"/>
      <c r="W269" s="193"/>
      <c r="X269" s="193"/>
      <c r="Y269" s="193"/>
      <c r="Z269" s="193"/>
    </row>
    <row r="270" spans="1:26" ht="140.1" customHeight="1">
      <c r="A270" s="192" t="s">
        <v>16</v>
      </c>
      <c r="B270" s="206" t="s">
        <v>17</v>
      </c>
      <c r="C270" s="206" t="s">
        <v>200</v>
      </c>
      <c r="D270" s="192" t="s">
        <v>614</v>
      </c>
      <c r="E270" s="193" t="s">
        <v>615</v>
      </c>
      <c r="F270" s="192" t="s">
        <v>668</v>
      </c>
      <c r="G270" s="193" t="s">
        <v>669</v>
      </c>
      <c r="H270" s="229"/>
      <c r="I270" s="229" t="s">
        <v>84</v>
      </c>
      <c r="J270" s="193" t="s">
        <v>323</v>
      </c>
      <c r="K270" s="231">
        <v>33000000</v>
      </c>
      <c r="L270" s="193" t="s">
        <v>681</v>
      </c>
      <c r="M270" s="231">
        <v>50000000</v>
      </c>
      <c r="N270" s="193" t="s">
        <v>323</v>
      </c>
      <c r="O270" s="303">
        <v>33000000</v>
      </c>
      <c r="P270" s="193" t="s">
        <v>323</v>
      </c>
      <c r="Q270" s="303">
        <v>33000000</v>
      </c>
      <c r="R270" s="193" t="s">
        <v>323</v>
      </c>
      <c r="S270" s="303">
        <v>33000000</v>
      </c>
      <c r="T270" s="303">
        <f t="shared" si="1"/>
        <v>182000000</v>
      </c>
      <c r="U270" s="193"/>
      <c r="V270" s="193"/>
      <c r="W270" s="193"/>
      <c r="X270" s="193"/>
      <c r="Y270" s="193"/>
      <c r="Z270" s="193"/>
    </row>
    <row r="271" spans="1:26" ht="140.1" customHeight="1">
      <c r="A271" s="192" t="s">
        <v>16</v>
      </c>
      <c r="B271" s="206" t="s">
        <v>17</v>
      </c>
      <c r="C271" s="206" t="s">
        <v>200</v>
      </c>
      <c r="D271" s="192" t="s">
        <v>614</v>
      </c>
      <c r="E271" s="193" t="s">
        <v>615</v>
      </c>
      <c r="F271" s="192" t="s">
        <v>668</v>
      </c>
      <c r="G271" s="193" t="s">
        <v>669</v>
      </c>
      <c r="H271" s="229"/>
      <c r="I271" s="229" t="s">
        <v>86</v>
      </c>
      <c r="J271" s="193" t="s">
        <v>682</v>
      </c>
      <c r="K271" s="231">
        <v>2000000</v>
      </c>
      <c r="L271" s="193" t="s">
        <v>682</v>
      </c>
      <c r="M271" s="231">
        <v>4000000</v>
      </c>
      <c r="N271" s="193" t="s">
        <v>682</v>
      </c>
      <c r="O271" s="231">
        <v>6000000</v>
      </c>
      <c r="P271" s="193" t="s">
        <v>682</v>
      </c>
      <c r="Q271" s="231">
        <v>7000000</v>
      </c>
      <c r="R271" s="193" t="s">
        <v>682</v>
      </c>
      <c r="S271" s="303">
        <v>8000000</v>
      </c>
      <c r="T271" s="303">
        <f t="shared" si="1"/>
        <v>27000000</v>
      </c>
      <c r="U271" s="193"/>
      <c r="V271" s="193"/>
      <c r="W271" s="193"/>
      <c r="X271" s="193"/>
      <c r="Y271" s="193"/>
      <c r="Z271" s="193"/>
    </row>
    <row r="272" spans="1:26" ht="140.1" customHeight="1">
      <c r="A272" s="192" t="s">
        <v>16</v>
      </c>
      <c r="B272" s="206" t="s">
        <v>17</v>
      </c>
      <c r="C272" s="206" t="s">
        <v>200</v>
      </c>
      <c r="D272" s="192" t="s">
        <v>614</v>
      </c>
      <c r="E272" s="193" t="s">
        <v>615</v>
      </c>
      <c r="F272" s="192" t="s">
        <v>668</v>
      </c>
      <c r="G272" s="193" t="s">
        <v>669</v>
      </c>
      <c r="H272" s="229"/>
      <c r="I272" s="229" t="s">
        <v>92</v>
      </c>
      <c r="J272" s="311" t="s">
        <v>683</v>
      </c>
      <c r="K272" s="231">
        <v>3000000</v>
      </c>
      <c r="L272" s="311" t="s">
        <v>684</v>
      </c>
      <c r="M272" s="231">
        <v>3000000</v>
      </c>
      <c r="N272" s="311" t="s">
        <v>684</v>
      </c>
      <c r="O272" s="303">
        <v>3000000</v>
      </c>
      <c r="P272" s="311" t="s">
        <v>684</v>
      </c>
      <c r="Q272" s="303">
        <v>5000000</v>
      </c>
      <c r="R272" s="311" t="s">
        <v>684</v>
      </c>
      <c r="S272" s="303">
        <v>5000000</v>
      </c>
      <c r="T272" s="303">
        <f t="shared" si="1"/>
        <v>19000000</v>
      </c>
      <c r="U272" s="193"/>
      <c r="V272" s="193"/>
      <c r="W272" s="193"/>
      <c r="X272" s="193"/>
      <c r="Y272" s="193"/>
      <c r="Z272" s="193"/>
    </row>
    <row r="273" spans="1:26" ht="140.1" customHeight="1">
      <c r="A273" s="192" t="s">
        <v>16</v>
      </c>
      <c r="B273" s="206" t="s">
        <v>17</v>
      </c>
      <c r="C273" s="206" t="s">
        <v>200</v>
      </c>
      <c r="D273" s="192" t="s">
        <v>614</v>
      </c>
      <c r="E273" s="193" t="s">
        <v>615</v>
      </c>
      <c r="F273" s="192" t="s">
        <v>668</v>
      </c>
      <c r="G273" s="193" t="s">
        <v>669</v>
      </c>
      <c r="H273" s="229"/>
      <c r="I273" s="229" t="s">
        <v>143</v>
      </c>
      <c r="J273" s="193" t="s">
        <v>685</v>
      </c>
      <c r="K273" s="231">
        <v>20000000</v>
      </c>
      <c r="L273" s="193" t="s">
        <v>686</v>
      </c>
      <c r="M273" s="231">
        <v>4000000</v>
      </c>
      <c r="N273" s="193" t="s">
        <v>687</v>
      </c>
      <c r="O273" s="231">
        <v>5000000</v>
      </c>
      <c r="P273" s="193" t="s">
        <v>688</v>
      </c>
      <c r="Q273" s="231">
        <v>3000000</v>
      </c>
      <c r="R273" s="193" t="s">
        <v>689</v>
      </c>
      <c r="S273" s="231">
        <v>5000000</v>
      </c>
      <c r="T273" s="303">
        <f t="shared" si="1"/>
        <v>37000000</v>
      </c>
      <c r="U273" s="193"/>
      <c r="V273" s="193"/>
      <c r="W273" s="193"/>
      <c r="X273" s="193"/>
      <c r="Y273" s="193"/>
      <c r="Z273" s="193"/>
    </row>
    <row r="274" spans="1:26" ht="140.1" customHeight="1">
      <c r="A274" s="192" t="s">
        <v>16</v>
      </c>
      <c r="B274" s="206" t="s">
        <v>17</v>
      </c>
      <c r="C274" s="206" t="s">
        <v>200</v>
      </c>
      <c r="D274" s="192" t="s">
        <v>614</v>
      </c>
      <c r="E274" s="193" t="s">
        <v>615</v>
      </c>
      <c r="F274" s="192" t="s">
        <v>668</v>
      </c>
      <c r="G274" s="193" t="s">
        <v>669</v>
      </c>
      <c r="H274" s="229"/>
      <c r="I274" s="229" t="s">
        <v>690</v>
      </c>
      <c r="J274" s="193" t="s">
        <v>691</v>
      </c>
      <c r="K274" s="231">
        <v>8886024</v>
      </c>
      <c r="L274" s="193" t="s">
        <v>691</v>
      </c>
      <c r="M274" s="231">
        <v>26658072</v>
      </c>
      <c r="N274" s="193" t="s">
        <v>692</v>
      </c>
      <c r="O274" s="231">
        <v>44430120</v>
      </c>
      <c r="P274" s="193" t="s">
        <v>692</v>
      </c>
      <c r="Q274" s="231">
        <v>62202168</v>
      </c>
      <c r="R274" s="193" t="s">
        <v>691</v>
      </c>
      <c r="S274" s="231">
        <v>88860240</v>
      </c>
      <c r="T274" s="303">
        <f t="shared" si="1"/>
        <v>231036624</v>
      </c>
      <c r="U274" s="193"/>
      <c r="V274" s="193"/>
      <c r="W274" s="193"/>
      <c r="X274" s="193"/>
      <c r="Y274" s="193"/>
      <c r="Z274" s="193"/>
    </row>
    <row r="275" spans="1:26" ht="140.1" customHeight="1">
      <c r="A275" s="192" t="s">
        <v>16</v>
      </c>
      <c r="B275" s="206" t="s">
        <v>17</v>
      </c>
      <c r="C275" s="206" t="s">
        <v>200</v>
      </c>
      <c r="D275" s="192" t="s">
        <v>614</v>
      </c>
      <c r="E275" s="193" t="s">
        <v>615</v>
      </c>
      <c r="F275" s="192" t="s">
        <v>693</v>
      </c>
      <c r="G275" s="193" t="s">
        <v>694</v>
      </c>
      <c r="H275" s="229" t="s">
        <v>127</v>
      </c>
      <c r="I275" s="229"/>
      <c r="J275" s="193"/>
      <c r="K275" s="231">
        <v>0</v>
      </c>
      <c r="L275" s="193" t="s">
        <v>695</v>
      </c>
      <c r="M275" s="231">
        <v>3039765.87</v>
      </c>
      <c r="N275" s="193"/>
      <c r="O275" s="303">
        <v>0</v>
      </c>
      <c r="P275" s="193"/>
      <c r="Q275" s="303">
        <v>0</v>
      </c>
      <c r="R275" s="193"/>
      <c r="S275" s="303">
        <v>0</v>
      </c>
      <c r="T275" s="303">
        <f t="shared" si="1"/>
        <v>3039765.87</v>
      </c>
      <c r="U275" s="193"/>
      <c r="V275" s="193"/>
      <c r="W275" s="193"/>
      <c r="X275" s="193"/>
      <c r="Y275" s="193"/>
      <c r="Z275" s="193"/>
    </row>
    <row r="276" spans="1:26" ht="140.1" customHeight="1">
      <c r="A276" s="192" t="s">
        <v>16</v>
      </c>
      <c r="B276" s="206" t="s">
        <v>17</v>
      </c>
      <c r="C276" s="206" t="s">
        <v>200</v>
      </c>
      <c r="D276" s="192" t="s">
        <v>614</v>
      </c>
      <c r="E276" s="193" t="s">
        <v>615</v>
      </c>
      <c r="F276" s="192" t="s">
        <v>693</v>
      </c>
      <c r="G276" s="193" t="s">
        <v>694</v>
      </c>
      <c r="H276" s="229" t="s">
        <v>126</v>
      </c>
      <c r="I276" s="229"/>
      <c r="J276" s="193" t="s">
        <v>696</v>
      </c>
      <c r="K276" s="231">
        <v>120000000</v>
      </c>
      <c r="L276" s="193" t="s">
        <v>696</v>
      </c>
      <c r="M276" s="231">
        <v>120000000</v>
      </c>
      <c r="N276" s="193"/>
      <c r="O276" s="303">
        <v>0</v>
      </c>
      <c r="P276" s="193"/>
      <c r="Q276" s="303">
        <v>0</v>
      </c>
      <c r="R276" s="193"/>
      <c r="S276" s="303">
        <v>0</v>
      </c>
      <c r="T276" s="303">
        <f t="shared" si="1"/>
        <v>240000000</v>
      </c>
      <c r="U276" s="193"/>
      <c r="V276" s="193"/>
      <c r="W276" s="193"/>
      <c r="X276" s="193"/>
      <c r="Y276" s="193"/>
      <c r="Z276" s="193"/>
    </row>
    <row r="277" spans="1:26" ht="140.1" customHeight="1">
      <c r="A277" s="192" t="s">
        <v>16</v>
      </c>
      <c r="B277" s="206" t="s">
        <v>17</v>
      </c>
      <c r="C277" s="206" t="s">
        <v>200</v>
      </c>
      <c r="D277" s="192" t="s">
        <v>614</v>
      </c>
      <c r="E277" s="193" t="s">
        <v>615</v>
      </c>
      <c r="F277" s="192" t="s">
        <v>693</v>
      </c>
      <c r="G277" s="193" t="s">
        <v>694</v>
      </c>
      <c r="H277" s="229" t="s">
        <v>249</v>
      </c>
      <c r="I277" s="229"/>
      <c r="J277" s="193" t="s">
        <v>697</v>
      </c>
      <c r="K277" s="231">
        <v>300000</v>
      </c>
      <c r="L277" s="193" t="s">
        <v>698</v>
      </c>
      <c r="M277" s="231">
        <f>2*K277*1.1</f>
        <v>660000</v>
      </c>
      <c r="N277" s="193" t="s">
        <v>698</v>
      </c>
      <c r="O277" s="303">
        <f>M277*1.1</f>
        <v>726000.00000000012</v>
      </c>
      <c r="P277" s="193" t="s">
        <v>698</v>
      </c>
      <c r="Q277" s="303">
        <f>O277*1.1</f>
        <v>798600.00000000023</v>
      </c>
      <c r="R277" s="193" t="s">
        <v>699</v>
      </c>
      <c r="S277" s="303">
        <f>Q277*1.15</f>
        <v>918390.00000000023</v>
      </c>
      <c r="T277" s="303">
        <f t="shared" si="1"/>
        <v>3402990</v>
      </c>
      <c r="U277" s="193"/>
      <c r="V277" s="193"/>
      <c r="W277" s="193"/>
      <c r="X277" s="193"/>
      <c r="Y277" s="193"/>
      <c r="Z277" s="193"/>
    </row>
    <row r="278" spans="1:26" ht="140.1" customHeight="1">
      <c r="A278" s="192" t="s">
        <v>16</v>
      </c>
      <c r="B278" s="206" t="s">
        <v>17</v>
      </c>
      <c r="C278" s="206" t="s">
        <v>200</v>
      </c>
      <c r="D278" s="192" t="s">
        <v>614</v>
      </c>
      <c r="E278" s="193" t="s">
        <v>615</v>
      </c>
      <c r="F278" s="192" t="s">
        <v>693</v>
      </c>
      <c r="G278" s="193" t="s">
        <v>694</v>
      </c>
      <c r="H278" s="229" t="s">
        <v>640</v>
      </c>
      <c r="I278" s="229"/>
      <c r="J278" s="193" t="s">
        <v>700</v>
      </c>
      <c r="K278" s="231">
        <v>0</v>
      </c>
      <c r="L278" s="193" t="s">
        <v>701</v>
      </c>
      <c r="M278" s="231">
        <v>0</v>
      </c>
      <c r="N278" s="193" t="s">
        <v>702</v>
      </c>
      <c r="O278" s="303">
        <v>0</v>
      </c>
      <c r="P278" s="193" t="s">
        <v>703</v>
      </c>
      <c r="Q278" s="303">
        <v>0</v>
      </c>
      <c r="R278" s="193" t="s">
        <v>703</v>
      </c>
      <c r="S278" s="303">
        <v>0</v>
      </c>
      <c r="T278" s="303">
        <f t="shared" si="1"/>
        <v>0</v>
      </c>
      <c r="U278" s="193" t="s">
        <v>704</v>
      </c>
      <c r="V278" s="193"/>
      <c r="W278" s="193"/>
      <c r="X278" s="193"/>
      <c r="Y278" s="193"/>
      <c r="Z278" s="193"/>
    </row>
    <row r="279" spans="1:26" ht="140.1" customHeight="1">
      <c r="A279" s="192" t="s">
        <v>16</v>
      </c>
      <c r="B279" s="206" t="s">
        <v>17</v>
      </c>
      <c r="C279" s="206" t="s">
        <v>200</v>
      </c>
      <c r="D279" s="192" t="s">
        <v>614</v>
      </c>
      <c r="E279" s="193" t="s">
        <v>615</v>
      </c>
      <c r="F279" s="192" t="s">
        <v>693</v>
      </c>
      <c r="G279" s="193" t="s">
        <v>694</v>
      </c>
      <c r="H279" s="229"/>
      <c r="I279" s="229" t="s">
        <v>33</v>
      </c>
      <c r="J279" s="193"/>
      <c r="K279" s="231">
        <v>0</v>
      </c>
      <c r="L279" s="193"/>
      <c r="M279" s="231">
        <v>0</v>
      </c>
      <c r="N279" s="193"/>
      <c r="O279" s="303">
        <v>0</v>
      </c>
      <c r="P279" s="193"/>
      <c r="Q279" s="303">
        <v>0</v>
      </c>
      <c r="R279" s="193"/>
      <c r="S279" s="303">
        <v>0</v>
      </c>
      <c r="T279" s="303">
        <f t="shared" si="1"/>
        <v>0</v>
      </c>
      <c r="U279" s="193"/>
      <c r="V279" s="193"/>
      <c r="W279" s="193"/>
      <c r="X279" s="193"/>
      <c r="Y279" s="193"/>
      <c r="Z279" s="193"/>
    </row>
    <row r="280" spans="1:26" ht="140.1" customHeight="1">
      <c r="A280" s="192" t="s">
        <v>16</v>
      </c>
      <c r="B280" s="206" t="s">
        <v>17</v>
      </c>
      <c r="C280" s="206" t="s">
        <v>200</v>
      </c>
      <c r="D280" s="192" t="s">
        <v>614</v>
      </c>
      <c r="E280" s="193" t="s">
        <v>615</v>
      </c>
      <c r="F280" s="192" t="s">
        <v>693</v>
      </c>
      <c r="G280" s="193" t="s">
        <v>694</v>
      </c>
      <c r="H280" s="229"/>
      <c r="I280" s="229" t="s">
        <v>132</v>
      </c>
      <c r="J280" s="193" t="s">
        <v>705</v>
      </c>
      <c r="K280" s="231">
        <v>3000000</v>
      </c>
      <c r="L280" s="193" t="s">
        <v>706</v>
      </c>
      <c r="M280" s="231">
        <v>3000000</v>
      </c>
      <c r="N280" s="193" t="s">
        <v>707</v>
      </c>
      <c r="O280" s="231">
        <v>3000000</v>
      </c>
      <c r="P280" s="193" t="s">
        <v>135</v>
      </c>
      <c r="Q280" s="303">
        <v>0</v>
      </c>
      <c r="R280" s="193"/>
      <c r="S280" s="303">
        <v>0</v>
      </c>
      <c r="T280" s="303">
        <f t="shared" si="1"/>
        <v>9000000</v>
      </c>
      <c r="U280" s="193"/>
      <c r="V280" s="193"/>
      <c r="W280" s="193"/>
      <c r="X280" s="193"/>
      <c r="Y280" s="193"/>
      <c r="Z280" s="193"/>
    </row>
    <row r="281" spans="1:26" ht="140.1" customHeight="1">
      <c r="A281" s="192" t="s">
        <v>16</v>
      </c>
      <c r="B281" s="206" t="s">
        <v>17</v>
      </c>
      <c r="C281" s="206" t="s">
        <v>200</v>
      </c>
      <c r="D281" s="192" t="s">
        <v>614</v>
      </c>
      <c r="E281" s="193" t="s">
        <v>615</v>
      </c>
      <c r="F281" s="192" t="s">
        <v>693</v>
      </c>
      <c r="G281" s="193" t="s">
        <v>694</v>
      </c>
      <c r="H281" s="229"/>
      <c r="I281" s="229" t="s">
        <v>81</v>
      </c>
      <c r="J281" s="193" t="s">
        <v>708</v>
      </c>
      <c r="K281" s="231">
        <v>0</v>
      </c>
      <c r="L281" s="193" t="s">
        <v>708</v>
      </c>
      <c r="M281" s="231">
        <v>0</v>
      </c>
      <c r="N281" s="193" t="s">
        <v>708</v>
      </c>
      <c r="O281" s="303">
        <v>0</v>
      </c>
      <c r="P281" s="193" t="s">
        <v>708</v>
      </c>
      <c r="Q281" s="303">
        <v>0</v>
      </c>
      <c r="R281" s="193" t="s">
        <v>708</v>
      </c>
      <c r="S281" s="303">
        <v>0</v>
      </c>
      <c r="T281" s="303">
        <f t="shared" si="1"/>
        <v>0</v>
      </c>
      <c r="U281" s="322" t="s">
        <v>709</v>
      </c>
      <c r="V281" s="193"/>
      <c r="W281" s="193"/>
      <c r="X281" s="193"/>
      <c r="Y281" s="193"/>
      <c r="Z281" s="193"/>
    </row>
    <row r="282" spans="1:26" ht="140.1" customHeight="1">
      <c r="A282" s="192" t="s">
        <v>16</v>
      </c>
      <c r="B282" s="206" t="s">
        <v>17</v>
      </c>
      <c r="C282" s="206" t="s">
        <v>200</v>
      </c>
      <c r="D282" s="192" t="s">
        <v>614</v>
      </c>
      <c r="E282" s="193" t="s">
        <v>615</v>
      </c>
      <c r="F282" s="192" t="s">
        <v>693</v>
      </c>
      <c r="G282" s="193" t="s">
        <v>694</v>
      </c>
      <c r="H282" s="229"/>
      <c r="I282" s="229" t="s">
        <v>84</v>
      </c>
      <c r="J282" s="193" t="s">
        <v>710</v>
      </c>
      <c r="K282" s="231">
        <v>14000000</v>
      </c>
      <c r="L282" s="193" t="s">
        <v>710</v>
      </c>
      <c r="M282" s="231">
        <v>14000000</v>
      </c>
      <c r="N282" s="193" t="s">
        <v>710</v>
      </c>
      <c r="O282" s="303">
        <v>14000000</v>
      </c>
      <c r="P282" s="193" t="s">
        <v>710</v>
      </c>
      <c r="Q282" s="303">
        <v>14000000</v>
      </c>
      <c r="R282" s="193" t="s">
        <v>710</v>
      </c>
      <c r="S282" s="303">
        <v>14000000</v>
      </c>
      <c r="T282" s="303">
        <f t="shared" si="1"/>
        <v>70000000</v>
      </c>
      <c r="U282" s="193"/>
      <c r="V282" s="193"/>
      <c r="W282" s="193"/>
      <c r="X282" s="193"/>
      <c r="Y282" s="193"/>
      <c r="Z282" s="193"/>
    </row>
    <row r="283" spans="1:26" ht="140.1" customHeight="1">
      <c r="A283" s="192" t="s">
        <v>16</v>
      </c>
      <c r="B283" s="206" t="s">
        <v>17</v>
      </c>
      <c r="C283" s="206" t="s">
        <v>200</v>
      </c>
      <c r="D283" s="192" t="s">
        <v>614</v>
      </c>
      <c r="E283" s="193" t="s">
        <v>615</v>
      </c>
      <c r="F283" s="192" t="s">
        <v>693</v>
      </c>
      <c r="G283" s="193" t="s">
        <v>694</v>
      </c>
      <c r="H283" s="229"/>
      <c r="I283" s="229" t="s">
        <v>86</v>
      </c>
      <c r="J283" s="193" t="s">
        <v>711</v>
      </c>
      <c r="K283" s="231">
        <v>2000000</v>
      </c>
      <c r="L283" s="193" t="s">
        <v>711</v>
      </c>
      <c r="M283" s="231">
        <v>4000000</v>
      </c>
      <c r="N283" s="193" t="s">
        <v>711</v>
      </c>
      <c r="O283" s="231">
        <v>6000000</v>
      </c>
      <c r="P283" s="193" t="s">
        <v>711</v>
      </c>
      <c r="Q283" s="231">
        <v>7000000</v>
      </c>
      <c r="R283" s="193" t="s">
        <v>711</v>
      </c>
      <c r="S283" s="303">
        <v>8000000</v>
      </c>
      <c r="T283" s="303">
        <f t="shared" si="1"/>
        <v>27000000</v>
      </c>
      <c r="U283" s="193"/>
      <c r="V283" s="193"/>
      <c r="W283" s="193"/>
      <c r="X283" s="193"/>
      <c r="Y283" s="193"/>
      <c r="Z283" s="193"/>
    </row>
    <row r="284" spans="1:26" ht="140.1" customHeight="1">
      <c r="A284" s="192" t="s">
        <v>16</v>
      </c>
      <c r="B284" s="206" t="s">
        <v>17</v>
      </c>
      <c r="C284" s="206" t="s">
        <v>200</v>
      </c>
      <c r="D284" s="192" t="s">
        <v>614</v>
      </c>
      <c r="E284" s="193" t="s">
        <v>615</v>
      </c>
      <c r="F284" s="192" t="s">
        <v>693</v>
      </c>
      <c r="G284" s="193" t="s">
        <v>694</v>
      </c>
      <c r="H284" s="229"/>
      <c r="I284" s="229" t="s">
        <v>92</v>
      </c>
      <c r="J284" s="311" t="s">
        <v>712</v>
      </c>
      <c r="K284" s="231">
        <v>3000000</v>
      </c>
      <c r="L284" s="311" t="s">
        <v>713</v>
      </c>
      <c r="M284" s="231">
        <v>3000000</v>
      </c>
      <c r="N284" s="311" t="s">
        <v>713</v>
      </c>
      <c r="O284" s="303">
        <v>3000000</v>
      </c>
      <c r="P284" s="311" t="s">
        <v>713</v>
      </c>
      <c r="Q284" s="303">
        <v>5000000</v>
      </c>
      <c r="R284" s="311" t="s">
        <v>713</v>
      </c>
      <c r="S284" s="303">
        <v>5000000</v>
      </c>
      <c r="T284" s="303">
        <f t="shared" si="1"/>
        <v>19000000</v>
      </c>
      <c r="U284" s="193"/>
      <c r="V284" s="193"/>
      <c r="W284" s="193"/>
      <c r="X284" s="193"/>
      <c r="Y284" s="193"/>
      <c r="Z284" s="193"/>
    </row>
    <row r="285" spans="1:26" ht="140.1" customHeight="1">
      <c r="A285" s="192" t="s">
        <v>16</v>
      </c>
      <c r="B285" s="206" t="s">
        <v>17</v>
      </c>
      <c r="C285" s="206" t="s">
        <v>200</v>
      </c>
      <c r="D285" s="192" t="s">
        <v>614</v>
      </c>
      <c r="E285" s="193" t="s">
        <v>615</v>
      </c>
      <c r="F285" s="192" t="s">
        <v>693</v>
      </c>
      <c r="G285" s="193" t="s">
        <v>694</v>
      </c>
      <c r="H285" s="229"/>
      <c r="I285" s="229" t="s">
        <v>143</v>
      </c>
      <c r="J285" s="193" t="s">
        <v>714</v>
      </c>
      <c r="K285" s="231">
        <v>20000000</v>
      </c>
      <c r="L285" s="193" t="s">
        <v>715</v>
      </c>
      <c r="M285" s="231">
        <v>10000000</v>
      </c>
      <c r="N285" s="193" t="s">
        <v>716</v>
      </c>
      <c r="O285" s="231">
        <v>11000000</v>
      </c>
      <c r="P285" s="193" t="s">
        <v>717</v>
      </c>
      <c r="Q285" s="231">
        <v>12000000</v>
      </c>
      <c r="R285" s="193" t="s">
        <v>718</v>
      </c>
      <c r="S285" s="303">
        <v>10000000</v>
      </c>
      <c r="T285" s="303">
        <f t="shared" si="1"/>
        <v>63000000</v>
      </c>
      <c r="U285" s="193"/>
      <c r="V285" s="193"/>
      <c r="W285" s="193"/>
      <c r="X285" s="193"/>
      <c r="Y285" s="193"/>
      <c r="Z285" s="193"/>
    </row>
    <row r="286" spans="1:26" ht="140.1" customHeight="1">
      <c r="A286" s="192" t="s">
        <v>16</v>
      </c>
      <c r="B286" s="206" t="s">
        <v>17</v>
      </c>
      <c r="C286" s="206" t="s">
        <v>200</v>
      </c>
      <c r="D286" s="192" t="s">
        <v>614</v>
      </c>
      <c r="E286" s="193" t="s">
        <v>615</v>
      </c>
      <c r="F286" s="192" t="s">
        <v>693</v>
      </c>
      <c r="G286" s="193" t="s">
        <v>694</v>
      </c>
      <c r="H286" s="229"/>
      <c r="I286" s="229" t="s">
        <v>690</v>
      </c>
      <c r="J286" s="193" t="s">
        <v>719</v>
      </c>
      <c r="K286" s="231"/>
      <c r="L286" s="193" t="s">
        <v>720</v>
      </c>
      <c r="M286" s="231"/>
      <c r="N286" s="193" t="s">
        <v>720</v>
      </c>
      <c r="O286" s="231"/>
      <c r="P286" s="193" t="s">
        <v>720</v>
      </c>
      <c r="Q286" s="231"/>
      <c r="R286" s="193" t="s">
        <v>720</v>
      </c>
      <c r="S286" s="231"/>
      <c r="T286" s="303">
        <f t="shared" si="1"/>
        <v>0</v>
      </c>
      <c r="U286" s="193" t="s">
        <v>721</v>
      </c>
      <c r="V286" s="193"/>
      <c r="W286" s="193"/>
      <c r="X286" s="193"/>
      <c r="Y286" s="193"/>
      <c r="Z286" s="193"/>
    </row>
    <row r="287" spans="1:26" ht="140.1" customHeight="1">
      <c r="A287" s="192" t="s">
        <v>16</v>
      </c>
      <c r="B287" s="206" t="s">
        <v>17</v>
      </c>
      <c r="C287" s="206" t="s">
        <v>200</v>
      </c>
      <c r="D287" s="192" t="s">
        <v>614</v>
      </c>
      <c r="E287" s="193" t="s">
        <v>615</v>
      </c>
      <c r="F287" s="192" t="s">
        <v>722</v>
      </c>
      <c r="G287" s="193" t="s">
        <v>723</v>
      </c>
      <c r="H287" s="229" t="s">
        <v>244</v>
      </c>
      <c r="I287" s="229"/>
      <c r="J287" s="193" t="s">
        <v>724</v>
      </c>
      <c r="K287" s="231">
        <v>15000000</v>
      </c>
      <c r="L287" s="193" t="s">
        <v>724</v>
      </c>
      <c r="M287" s="231">
        <v>15000000</v>
      </c>
      <c r="N287" s="193" t="s">
        <v>724</v>
      </c>
      <c r="O287" s="303">
        <v>15000000</v>
      </c>
      <c r="P287" s="193" t="s">
        <v>724</v>
      </c>
      <c r="Q287" s="303">
        <v>15000000</v>
      </c>
      <c r="R287" s="193" t="s">
        <v>724</v>
      </c>
      <c r="S287" s="303">
        <v>15000000</v>
      </c>
      <c r="T287" s="303">
        <f t="shared" si="1"/>
        <v>75000000</v>
      </c>
      <c r="U287" s="193"/>
      <c r="V287" s="193"/>
      <c r="W287" s="193"/>
      <c r="X287" s="193"/>
      <c r="Y287" s="193"/>
      <c r="Z287" s="193"/>
    </row>
    <row r="288" spans="1:26" ht="140.1" customHeight="1">
      <c r="A288" s="192" t="s">
        <v>16</v>
      </c>
      <c r="B288" s="206" t="s">
        <v>17</v>
      </c>
      <c r="C288" s="206" t="s">
        <v>200</v>
      </c>
      <c r="D288" s="192" t="s">
        <v>614</v>
      </c>
      <c r="E288" s="193" t="s">
        <v>615</v>
      </c>
      <c r="F288" s="192" t="s">
        <v>722</v>
      </c>
      <c r="G288" s="193" t="s">
        <v>723</v>
      </c>
      <c r="H288" s="229" t="s">
        <v>194</v>
      </c>
      <c r="I288" s="229"/>
      <c r="J288" s="193" t="s">
        <v>619</v>
      </c>
      <c r="K288" s="231">
        <v>80000000</v>
      </c>
      <c r="L288" s="193" t="s">
        <v>619</v>
      </c>
      <c r="M288" s="231">
        <v>150000000</v>
      </c>
      <c r="N288" s="193" t="s">
        <v>619</v>
      </c>
      <c r="O288" s="303">
        <v>200000000</v>
      </c>
      <c r="P288" s="193" t="s">
        <v>619</v>
      </c>
      <c r="Q288" s="303">
        <v>200000000</v>
      </c>
      <c r="R288" s="193" t="s">
        <v>619</v>
      </c>
      <c r="S288" s="303">
        <v>250000000</v>
      </c>
      <c r="T288" s="303">
        <f t="shared" si="1"/>
        <v>880000000</v>
      </c>
      <c r="U288" s="193"/>
      <c r="V288" s="193"/>
      <c r="W288" s="193"/>
      <c r="X288" s="193"/>
      <c r="Y288" s="193"/>
      <c r="Z288" s="193"/>
    </row>
    <row r="289" spans="1:26" ht="140.1" customHeight="1">
      <c r="A289" s="192" t="s">
        <v>16</v>
      </c>
      <c r="B289" s="206" t="s">
        <v>17</v>
      </c>
      <c r="C289" s="206" t="s">
        <v>200</v>
      </c>
      <c r="D289" s="192" t="s">
        <v>614</v>
      </c>
      <c r="E289" s="193" t="s">
        <v>615</v>
      </c>
      <c r="F289" s="192" t="s">
        <v>722</v>
      </c>
      <c r="G289" s="193" t="s">
        <v>723</v>
      </c>
      <c r="H289" s="229" t="s">
        <v>249</v>
      </c>
      <c r="I289" s="229"/>
      <c r="J289" s="193" t="s">
        <v>725</v>
      </c>
      <c r="K289" s="231">
        <v>30000000</v>
      </c>
      <c r="L289" s="193" t="s">
        <v>726</v>
      </c>
      <c r="M289" s="231">
        <f>2*K289*1.1</f>
        <v>66000000.000000007</v>
      </c>
      <c r="N289" s="193" t="s">
        <v>726</v>
      </c>
      <c r="O289" s="303">
        <f>M289*1.1</f>
        <v>72600000.000000015</v>
      </c>
      <c r="P289" s="193" t="s">
        <v>726</v>
      </c>
      <c r="Q289" s="303">
        <f>O289*1.1</f>
        <v>79860000.00000003</v>
      </c>
      <c r="R289" s="193" t="s">
        <v>727</v>
      </c>
      <c r="S289" s="303">
        <f>Q289*1.15</f>
        <v>91839000.00000003</v>
      </c>
      <c r="T289" s="303">
        <f t="shared" si="1"/>
        <v>340299000.00000006</v>
      </c>
      <c r="U289" s="193"/>
      <c r="V289" s="193"/>
      <c r="W289" s="193"/>
      <c r="X289" s="193"/>
      <c r="Y289" s="193"/>
      <c r="Z289" s="193"/>
    </row>
    <row r="290" spans="1:26" ht="140.1" customHeight="1">
      <c r="A290" s="192" t="s">
        <v>16</v>
      </c>
      <c r="B290" s="206" t="s">
        <v>17</v>
      </c>
      <c r="C290" s="206" t="s">
        <v>200</v>
      </c>
      <c r="D290" s="192" t="s">
        <v>614</v>
      </c>
      <c r="E290" s="193" t="s">
        <v>615</v>
      </c>
      <c r="F290" s="192" t="s">
        <v>722</v>
      </c>
      <c r="G290" s="193" t="s">
        <v>723</v>
      </c>
      <c r="H290" s="229"/>
      <c r="I290" s="229" t="s">
        <v>33</v>
      </c>
      <c r="J290" s="193" t="s">
        <v>728</v>
      </c>
      <c r="K290" s="231">
        <v>0</v>
      </c>
      <c r="L290" s="193"/>
      <c r="M290" s="231">
        <v>0</v>
      </c>
      <c r="N290" s="193"/>
      <c r="O290" s="303">
        <v>0</v>
      </c>
      <c r="P290" s="193"/>
      <c r="Q290" s="303">
        <v>0</v>
      </c>
      <c r="R290" s="193"/>
      <c r="S290" s="303">
        <v>0</v>
      </c>
      <c r="T290" s="303">
        <f t="shared" si="1"/>
        <v>0</v>
      </c>
      <c r="U290" s="193"/>
      <c r="V290" s="193"/>
      <c r="W290" s="193"/>
      <c r="X290" s="193"/>
      <c r="Y290" s="193"/>
      <c r="Z290" s="193"/>
    </row>
    <row r="291" spans="1:26" ht="140.1" customHeight="1">
      <c r="A291" s="192" t="s">
        <v>16</v>
      </c>
      <c r="B291" s="206" t="s">
        <v>17</v>
      </c>
      <c r="C291" s="206" t="s">
        <v>200</v>
      </c>
      <c r="D291" s="192" t="s">
        <v>614</v>
      </c>
      <c r="E291" s="193" t="s">
        <v>615</v>
      </c>
      <c r="F291" s="192" t="s">
        <v>722</v>
      </c>
      <c r="G291" s="193" t="s">
        <v>723</v>
      </c>
      <c r="H291" s="229"/>
      <c r="I291" s="229" t="s">
        <v>132</v>
      </c>
      <c r="J291" s="193" t="s">
        <v>729</v>
      </c>
      <c r="K291" s="231">
        <v>5000000</v>
      </c>
      <c r="L291" s="193" t="s">
        <v>730</v>
      </c>
      <c r="M291" s="231">
        <v>5000000</v>
      </c>
      <c r="N291" s="193" t="s">
        <v>135</v>
      </c>
      <c r="O291" s="303">
        <v>0</v>
      </c>
      <c r="P291" s="193"/>
      <c r="Q291" s="303">
        <v>0</v>
      </c>
      <c r="R291" s="193"/>
      <c r="S291" s="303">
        <v>0</v>
      </c>
      <c r="T291" s="303">
        <f t="shared" si="1"/>
        <v>10000000</v>
      </c>
      <c r="U291" s="193"/>
      <c r="V291" s="193"/>
      <c r="W291" s="193"/>
      <c r="X291" s="193"/>
      <c r="Y291" s="193"/>
      <c r="Z291" s="193"/>
    </row>
    <row r="292" spans="1:26" ht="140.1" customHeight="1">
      <c r="A292" s="192" t="s">
        <v>16</v>
      </c>
      <c r="B292" s="206" t="s">
        <v>17</v>
      </c>
      <c r="C292" s="206" t="s">
        <v>200</v>
      </c>
      <c r="D292" s="192" t="s">
        <v>614</v>
      </c>
      <c r="E292" s="193" t="s">
        <v>615</v>
      </c>
      <c r="F292" s="192" t="s">
        <v>722</v>
      </c>
      <c r="G292" s="193" t="s">
        <v>723</v>
      </c>
      <c r="H292" s="229"/>
      <c r="I292" s="229" t="s">
        <v>217</v>
      </c>
      <c r="J292" s="193" t="s">
        <v>731</v>
      </c>
      <c r="K292" s="231">
        <v>15000000</v>
      </c>
      <c r="L292" s="193" t="s">
        <v>731</v>
      </c>
      <c r="M292" s="231">
        <v>15000000</v>
      </c>
      <c r="N292" s="193" t="s">
        <v>731</v>
      </c>
      <c r="O292" s="303">
        <v>15000000</v>
      </c>
      <c r="P292" s="193" t="s">
        <v>731</v>
      </c>
      <c r="Q292" s="303">
        <v>15000000</v>
      </c>
      <c r="R292" s="193" t="s">
        <v>731</v>
      </c>
      <c r="S292" s="303">
        <v>15000000</v>
      </c>
      <c r="T292" s="303">
        <f t="shared" si="1"/>
        <v>75000000</v>
      </c>
      <c r="U292" s="193"/>
      <c r="V292" s="193"/>
      <c r="W292" s="193"/>
      <c r="X292" s="193"/>
      <c r="Y292" s="193"/>
      <c r="Z292" s="193"/>
    </row>
    <row r="293" spans="1:26" ht="140.1" customHeight="1">
      <c r="A293" s="192" t="s">
        <v>16</v>
      </c>
      <c r="B293" s="206" t="s">
        <v>17</v>
      </c>
      <c r="C293" s="206" t="s">
        <v>200</v>
      </c>
      <c r="D293" s="192" t="s">
        <v>614</v>
      </c>
      <c r="E293" s="193" t="s">
        <v>615</v>
      </c>
      <c r="F293" s="192" t="s">
        <v>722</v>
      </c>
      <c r="G293" s="193" t="s">
        <v>723</v>
      </c>
      <c r="H293" s="229"/>
      <c r="I293" s="229" t="s">
        <v>84</v>
      </c>
      <c r="J293" s="193" t="s">
        <v>732</v>
      </c>
      <c r="K293" s="231">
        <v>10000000</v>
      </c>
      <c r="L293" s="193" t="s">
        <v>732</v>
      </c>
      <c r="M293" s="231">
        <v>30000000</v>
      </c>
      <c r="N293" s="193" t="s">
        <v>732</v>
      </c>
      <c r="O293" s="303">
        <v>20000000</v>
      </c>
      <c r="P293" s="193" t="s">
        <v>732</v>
      </c>
      <c r="Q293" s="303">
        <v>30000000</v>
      </c>
      <c r="R293" s="193" t="s">
        <v>732</v>
      </c>
      <c r="S293" s="329">
        <v>30000000</v>
      </c>
      <c r="T293" s="303">
        <f t="shared" si="1"/>
        <v>120000000</v>
      </c>
      <c r="U293" s="193"/>
      <c r="V293" s="193"/>
      <c r="W293" s="193"/>
      <c r="X293" s="193"/>
      <c r="Y293" s="193"/>
      <c r="Z293" s="193"/>
    </row>
    <row r="294" spans="1:26" ht="140.1" customHeight="1">
      <c r="A294" s="192" t="s">
        <v>16</v>
      </c>
      <c r="B294" s="206" t="s">
        <v>17</v>
      </c>
      <c r="C294" s="206" t="s">
        <v>200</v>
      </c>
      <c r="D294" s="192" t="s">
        <v>614</v>
      </c>
      <c r="E294" s="193" t="s">
        <v>615</v>
      </c>
      <c r="F294" s="192" t="s">
        <v>722</v>
      </c>
      <c r="G294" s="193" t="s">
        <v>723</v>
      </c>
      <c r="H294" s="229"/>
      <c r="I294" s="229" t="s">
        <v>86</v>
      </c>
      <c r="J294" s="193" t="s">
        <v>733</v>
      </c>
      <c r="K294" s="231">
        <v>2000000</v>
      </c>
      <c r="L294" s="193" t="s">
        <v>733</v>
      </c>
      <c r="M294" s="231">
        <v>4000000</v>
      </c>
      <c r="N294" s="193" t="s">
        <v>733</v>
      </c>
      <c r="O294" s="231">
        <v>6000000</v>
      </c>
      <c r="P294" s="193" t="s">
        <v>733</v>
      </c>
      <c r="Q294" s="231">
        <v>8000000</v>
      </c>
      <c r="R294" s="193" t="s">
        <v>733</v>
      </c>
      <c r="S294" s="329">
        <v>9000000</v>
      </c>
      <c r="T294" s="303">
        <f t="shared" si="1"/>
        <v>29000000</v>
      </c>
      <c r="U294" s="193"/>
      <c r="V294" s="193"/>
      <c r="W294" s="193"/>
      <c r="X294" s="193"/>
      <c r="Y294" s="193"/>
      <c r="Z294" s="193"/>
    </row>
    <row r="295" spans="1:26" ht="140.1" customHeight="1">
      <c r="A295" s="192" t="s">
        <v>16</v>
      </c>
      <c r="B295" s="206" t="s">
        <v>17</v>
      </c>
      <c r="C295" s="206" t="s">
        <v>200</v>
      </c>
      <c r="D295" s="192" t="s">
        <v>614</v>
      </c>
      <c r="E295" s="193" t="s">
        <v>615</v>
      </c>
      <c r="F295" s="192" t="s">
        <v>722</v>
      </c>
      <c r="G295" s="193" t="s">
        <v>723</v>
      </c>
      <c r="H295" s="229"/>
      <c r="I295" s="229" t="s">
        <v>92</v>
      </c>
      <c r="J295" s="311" t="s">
        <v>734</v>
      </c>
      <c r="K295" s="231">
        <v>3000000</v>
      </c>
      <c r="L295" s="311" t="s">
        <v>735</v>
      </c>
      <c r="M295" s="231">
        <v>3000000</v>
      </c>
      <c r="N295" s="311" t="s">
        <v>735</v>
      </c>
      <c r="O295" s="303">
        <v>3000000</v>
      </c>
      <c r="P295" s="311" t="s">
        <v>735</v>
      </c>
      <c r="Q295" s="303">
        <v>5000000</v>
      </c>
      <c r="R295" s="311" t="s">
        <v>735</v>
      </c>
      <c r="S295" s="329">
        <v>10000000</v>
      </c>
      <c r="T295" s="303">
        <f t="shared" si="1"/>
        <v>24000000</v>
      </c>
      <c r="U295" s="193"/>
      <c r="V295" s="193"/>
      <c r="W295" s="193"/>
      <c r="X295" s="193"/>
      <c r="Y295" s="193"/>
      <c r="Z295" s="193"/>
    </row>
    <row r="296" spans="1:26" ht="140.1" customHeight="1">
      <c r="A296" s="192" t="s">
        <v>16</v>
      </c>
      <c r="B296" s="206" t="s">
        <v>17</v>
      </c>
      <c r="C296" s="206" t="s">
        <v>200</v>
      </c>
      <c r="D296" s="192" t="s">
        <v>614</v>
      </c>
      <c r="E296" s="193" t="s">
        <v>615</v>
      </c>
      <c r="F296" s="192" t="s">
        <v>722</v>
      </c>
      <c r="G296" s="193" t="s">
        <v>723</v>
      </c>
      <c r="H296" s="229"/>
      <c r="I296" s="229" t="s">
        <v>143</v>
      </c>
      <c r="J296" s="193" t="s">
        <v>736</v>
      </c>
      <c r="K296" s="231">
        <v>10000000</v>
      </c>
      <c r="L296" s="193" t="s">
        <v>737</v>
      </c>
      <c r="M296" s="231">
        <v>8000000</v>
      </c>
      <c r="N296" s="193" t="s">
        <v>738</v>
      </c>
      <c r="O296" s="231">
        <v>6000000</v>
      </c>
      <c r="P296" s="193" t="s">
        <v>739</v>
      </c>
      <c r="Q296" s="231">
        <v>8000000</v>
      </c>
      <c r="R296" s="193" t="s">
        <v>740</v>
      </c>
      <c r="S296" s="303">
        <v>10000000</v>
      </c>
      <c r="T296" s="303">
        <f t="shared" si="1"/>
        <v>42000000</v>
      </c>
      <c r="U296" s="193"/>
      <c r="V296" s="193"/>
      <c r="W296" s="193"/>
      <c r="X296" s="193"/>
      <c r="Y296" s="193"/>
      <c r="Z296" s="193"/>
    </row>
    <row r="297" spans="1:26" ht="140.1" customHeight="1">
      <c r="A297" s="192" t="s">
        <v>16</v>
      </c>
      <c r="B297" s="206" t="s">
        <v>17</v>
      </c>
      <c r="C297" s="206" t="s">
        <v>200</v>
      </c>
      <c r="D297" s="192" t="s">
        <v>614</v>
      </c>
      <c r="E297" s="193" t="s">
        <v>615</v>
      </c>
      <c r="F297" s="192" t="s">
        <v>722</v>
      </c>
      <c r="G297" s="193" t="s">
        <v>723</v>
      </c>
      <c r="H297" s="229"/>
      <c r="I297" s="229" t="s">
        <v>690</v>
      </c>
      <c r="J297" s="193" t="s">
        <v>741</v>
      </c>
      <c r="K297" s="231">
        <v>0</v>
      </c>
      <c r="L297" s="193" t="s">
        <v>742</v>
      </c>
      <c r="M297" s="231">
        <v>0</v>
      </c>
      <c r="N297" s="193" t="s">
        <v>742</v>
      </c>
      <c r="O297" s="231">
        <v>0</v>
      </c>
      <c r="P297" s="193" t="s">
        <v>742</v>
      </c>
      <c r="Q297" s="231">
        <v>0</v>
      </c>
      <c r="R297" s="193" t="s">
        <v>742</v>
      </c>
      <c r="S297" s="231">
        <v>0</v>
      </c>
      <c r="T297" s="303">
        <f t="shared" si="1"/>
        <v>0</v>
      </c>
      <c r="U297" s="193" t="s">
        <v>743</v>
      </c>
      <c r="V297" s="193"/>
      <c r="W297" s="193"/>
      <c r="X297" s="193"/>
      <c r="Y297" s="193"/>
      <c r="Z297" s="193"/>
    </row>
    <row r="298" spans="1:26" ht="140.1" customHeight="1">
      <c r="A298" s="192" t="s">
        <v>16</v>
      </c>
      <c r="B298" s="206" t="s">
        <v>17</v>
      </c>
      <c r="C298" s="206" t="s">
        <v>200</v>
      </c>
      <c r="D298" s="192" t="s">
        <v>614</v>
      </c>
      <c r="E298" s="193" t="s">
        <v>615</v>
      </c>
      <c r="F298" s="192" t="s">
        <v>744</v>
      </c>
      <c r="G298" s="193" t="s">
        <v>745</v>
      </c>
      <c r="H298" s="229" t="s">
        <v>102</v>
      </c>
      <c r="I298" s="229"/>
      <c r="J298" s="193" t="s">
        <v>746</v>
      </c>
      <c r="K298" s="231">
        <v>15000000</v>
      </c>
      <c r="L298" s="193" t="s">
        <v>746</v>
      </c>
      <c r="M298" s="231">
        <v>15000000</v>
      </c>
      <c r="N298" s="193" t="s">
        <v>746</v>
      </c>
      <c r="O298" s="303">
        <v>15000000</v>
      </c>
      <c r="P298" s="193"/>
      <c r="Q298" s="231">
        <v>0</v>
      </c>
      <c r="R298" s="193"/>
      <c r="S298" s="231">
        <v>0</v>
      </c>
      <c r="T298" s="303">
        <f t="shared" si="1"/>
        <v>45000000</v>
      </c>
      <c r="U298" s="193"/>
      <c r="V298" s="193"/>
      <c r="W298" s="193"/>
      <c r="X298" s="193"/>
      <c r="Y298" s="193"/>
      <c r="Z298" s="193"/>
    </row>
    <row r="299" spans="1:26" ht="140.1" customHeight="1">
      <c r="A299" s="192" t="s">
        <v>16</v>
      </c>
      <c r="B299" s="206" t="s">
        <v>17</v>
      </c>
      <c r="C299" s="206" t="s">
        <v>200</v>
      </c>
      <c r="D299" s="192" t="s">
        <v>614</v>
      </c>
      <c r="E299" s="193" t="s">
        <v>615</v>
      </c>
      <c r="F299" s="192" t="s">
        <v>744</v>
      </c>
      <c r="G299" s="193" t="s">
        <v>745</v>
      </c>
      <c r="H299" s="229" t="s">
        <v>132</v>
      </c>
      <c r="I299" s="229"/>
      <c r="J299" s="193" t="s">
        <v>747</v>
      </c>
      <c r="K299" s="231">
        <v>3000000</v>
      </c>
      <c r="L299" s="193" t="s">
        <v>748</v>
      </c>
      <c r="M299" s="231">
        <v>3000000</v>
      </c>
      <c r="N299" s="193" t="s">
        <v>135</v>
      </c>
      <c r="O299" s="303">
        <v>0</v>
      </c>
      <c r="P299" s="193"/>
      <c r="Q299" s="303">
        <v>0</v>
      </c>
      <c r="R299" s="193"/>
      <c r="S299" s="303">
        <v>0</v>
      </c>
      <c r="T299" s="303">
        <f t="shared" si="1"/>
        <v>6000000</v>
      </c>
      <c r="U299" s="193"/>
      <c r="V299" s="193"/>
      <c r="W299" s="193"/>
      <c r="X299" s="193"/>
      <c r="Y299" s="193"/>
      <c r="Z299" s="193"/>
    </row>
    <row r="300" spans="1:26" ht="140.1" customHeight="1">
      <c r="A300" s="192" t="s">
        <v>16</v>
      </c>
      <c r="B300" s="206" t="s">
        <v>17</v>
      </c>
      <c r="C300" s="206" t="s">
        <v>200</v>
      </c>
      <c r="D300" s="192" t="s">
        <v>614</v>
      </c>
      <c r="E300" s="193" t="s">
        <v>615</v>
      </c>
      <c r="F300" s="192" t="s">
        <v>744</v>
      </c>
      <c r="G300" s="193" t="s">
        <v>745</v>
      </c>
      <c r="H300" s="229" t="s">
        <v>217</v>
      </c>
      <c r="I300" s="229"/>
      <c r="J300" s="193" t="s">
        <v>749</v>
      </c>
      <c r="K300" s="231">
        <v>5000000</v>
      </c>
      <c r="L300" s="193" t="s">
        <v>749</v>
      </c>
      <c r="M300" s="231">
        <v>5000000</v>
      </c>
      <c r="N300" s="193" t="s">
        <v>749</v>
      </c>
      <c r="O300" s="303">
        <v>5000000</v>
      </c>
      <c r="P300" s="193" t="s">
        <v>749</v>
      </c>
      <c r="Q300" s="303">
        <v>5000000</v>
      </c>
      <c r="R300" s="193" t="s">
        <v>749</v>
      </c>
      <c r="S300" s="303">
        <v>5000000</v>
      </c>
      <c r="T300" s="303">
        <f t="shared" si="1"/>
        <v>25000000</v>
      </c>
      <c r="U300" s="193"/>
      <c r="V300" s="193"/>
      <c r="W300" s="193"/>
      <c r="X300" s="193"/>
      <c r="Y300" s="193"/>
      <c r="Z300" s="193"/>
    </row>
    <row r="301" spans="1:26" ht="140.1" customHeight="1">
      <c r="A301" s="192" t="s">
        <v>16</v>
      </c>
      <c r="B301" s="206" t="s">
        <v>17</v>
      </c>
      <c r="C301" s="206" t="s">
        <v>200</v>
      </c>
      <c r="D301" s="192" t="s">
        <v>614</v>
      </c>
      <c r="E301" s="193" t="s">
        <v>615</v>
      </c>
      <c r="F301" s="192" t="s">
        <v>744</v>
      </c>
      <c r="G301" s="193" t="s">
        <v>745</v>
      </c>
      <c r="H301" s="229" t="s">
        <v>84</v>
      </c>
      <c r="I301" s="229"/>
      <c r="J301" s="193"/>
      <c r="K301" s="231">
        <v>0</v>
      </c>
      <c r="L301" s="193"/>
      <c r="M301" s="231">
        <v>0</v>
      </c>
      <c r="N301" s="193"/>
      <c r="O301" s="303">
        <v>0</v>
      </c>
      <c r="P301" s="193"/>
      <c r="Q301" s="231">
        <v>0</v>
      </c>
      <c r="R301" s="193"/>
      <c r="S301" s="231">
        <v>0</v>
      </c>
      <c r="T301" s="303">
        <f t="shared" si="1"/>
        <v>0</v>
      </c>
      <c r="U301" s="193"/>
      <c r="V301" s="193"/>
      <c r="W301" s="193"/>
      <c r="X301" s="193"/>
      <c r="Y301" s="193"/>
      <c r="Z301" s="193"/>
    </row>
    <row r="302" spans="1:26" ht="140.1" customHeight="1">
      <c r="A302" s="192" t="s">
        <v>16</v>
      </c>
      <c r="B302" s="206" t="s">
        <v>17</v>
      </c>
      <c r="C302" s="206" t="s">
        <v>200</v>
      </c>
      <c r="D302" s="192" t="s">
        <v>614</v>
      </c>
      <c r="E302" s="193" t="s">
        <v>615</v>
      </c>
      <c r="F302" s="192" t="s">
        <v>744</v>
      </c>
      <c r="G302" s="193" t="s">
        <v>745</v>
      </c>
      <c r="H302" s="229" t="s">
        <v>325</v>
      </c>
      <c r="I302" s="229"/>
      <c r="J302" s="193" t="s">
        <v>750</v>
      </c>
      <c r="K302" s="231">
        <v>2000000</v>
      </c>
      <c r="L302" s="193" t="s">
        <v>750</v>
      </c>
      <c r="M302" s="231">
        <v>3000000</v>
      </c>
      <c r="N302" s="193" t="s">
        <v>750</v>
      </c>
      <c r="O302" s="231">
        <v>5000000</v>
      </c>
      <c r="P302" s="193" t="s">
        <v>750</v>
      </c>
      <c r="Q302" s="231">
        <v>7000000</v>
      </c>
      <c r="R302" s="193" t="s">
        <v>750</v>
      </c>
      <c r="S302" s="303">
        <v>9000000</v>
      </c>
      <c r="T302" s="303">
        <f t="shared" si="1"/>
        <v>26000000</v>
      </c>
      <c r="U302" s="193"/>
      <c r="V302" s="193"/>
      <c r="W302" s="193"/>
      <c r="X302" s="193"/>
      <c r="Y302" s="193"/>
      <c r="Z302" s="193"/>
    </row>
    <row r="303" spans="1:26" ht="140.1" customHeight="1">
      <c r="A303" s="192" t="s">
        <v>16</v>
      </c>
      <c r="B303" s="206" t="s">
        <v>17</v>
      </c>
      <c r="C303" s="206" t="s">
        <v>200</v>
      </c>
      <c r="D303" s="192" t="s">
        <v>614</v>
      </c>
      <c r="E303" s="193" t="s">
        <v>615</v>
      </c>
      <c r="F303" s="192" t="s">
        <v>744</v>
      </c>
      <c r="G303" s="193" t="s">
        <v>745</v>
      </c>
      <c r="H303" s="229" t="s">
        <v>92</v>
      </c>
      <c r="I303" s="229"/>
      <c r="J303" s="311" t="s">
        <v>751</v>
      </c>
      <c r="K303" s="231">
        <v>3000000</v>
      </c>
      <c r="L303" s="311" t="s">
        <v>752</v>
      </c>
      <c r="M303" s="231">
        <v>3000000</v>
      </c>
      <c r="N303" s="311" t="s">
        <v>753</v>
      </c>
      <c r="O303" s="303">
        <v>3000000</v>
      </c>
      <c r="P303" s="311" t="s">
        <v>753</v>
      </c>
      <c r="Q303" s="303">
        <v>5000000</v>
      </c>
      <c r="R303" s="311" t="s">
        <v>753</v>
      </c>
      <c r="S303" s="303">
        <v>10000000</v>
      </c>
      <c r="T303" s="303">
        <f t="shared" si="1"/>
        <v>24000000</v>
      </c>
      <c r="U303" s="193"/>
      <c r="V303" s="193"/>
      <c r="W303" s="193"/>
      <c r="X303" s="193"/>
      <c r="Y303" s="193"/>
      <c r="Z303" s="193"/>
    </row>
    <row r="304" spans="1:26" ht="140.1" customHeight="1">
      <c r="A304" s="192" t="s">
        <v>16</v>
      </c>
      <c r="B304" s="206" t="s">
        <v>17</v>
      </c>
      <c r="C304" s="206" t="s">
        <v>200</v>
      </c>
      <c r="D304" s="192" t="s">
        <v>614</v>
      </c>
      <c r="E304" s="193" t="s">
        <v>615</v>
      </c>
      <c r="F304" s="192" t="s">
        <v>744</v>
      </c>
      <c r="G304" s="193" t="s">
        <v>745</v>
      </c>
      <c r="H304" s="229" t="s">
        <v>143</v>
      </c>
      <c r="I304" s="229"/>
      <c r="J304" s="193" t="s">
        <v>754</v>
      </c>
      <c r="K304" s="231">
        <v>10000000</v>
      </c>
      <c r="L304" s="193" t="s">
        <v>755</v>
      </c>
      <c r="M304" s="231">
        <v>10000000</v>
      </c>
      <c r="N304" s="193" t="s">
        <v>756</v>
      </c>
      <c r="O304" s="231">
        <v>8000000</v>
      </c>
      <c r="P304" s="206" t="s">
        <v>757</v>
      </c>
      <c r="Q304" s="231">
        <v>8000000</v>
      </c>
      <c r="R304" s="206" t="s">
        <v>757</v>
      </c>
      <c r="S304" s="303">
        <v>10000000</v>
      </c>
      <c r="T304" s="303">
        <f t="shared" si="1"/>
        <v>46000000</v>
      </c>
      <c r="U304" s="193"/>
      <c r="V304" s="193"/>
      <c r="W304" s="193"/>
      <c r="X304" s="193"/>
      <c r="Y304" s="193"/>
      <c r="Z304" s="193"/>
    </row>
    <row r="305" spans="1:26" ht="140.1" customHeight="1">
      <c r="A305" s="192" t="s">
        <v>16</v>
      </c>
      <c r="B305" s="206" t="s">
        <v>17</v>
      </c>
      <c r="C305" s="206" t="s">
        <v>200</v>
      </c>
      <c r="D305" s="192" t="s">
        <v>614</v>
      </c>
      <c r="E305" s="193" t="s">
        <v>615</v>
      </c>
      <c r="F305" s="192" t="s">
        <v>744</v>
      </c>
      <c r="G305" s="193" t="s">
        <v>745</v>
      </c>
      <c r="H305" s="229" t="s">
        <v>127</v>
      </c>
      <c r="I305" s="229"/>
      <c r="J305" s="193" t="s">
        <v>758</v>
      </c>
      <c r="K305" s="231">
        <v>5000000</v>
      </c>
      <c r="L305" s="193" t="s">
        <v>758</v>
      </c>
      <c r="M305" s="231">
        <v>5000000</v>
      </c>
      <c r="N305" s="193" t="s">
        <v>758</v>
      </c>
      <c r="O305" s="303">
        <v>5000000</v>
      </c>
      <c r="P305" s="193" t="s">
        <v>758</v>
      </c>
      <c r="Q305" s="303">
        <v>5000000</v>
      </c>
      <c r="R305" s="193" t="s">
        <v>758</v>
      </c>
      <c r="S305" s="303">
        <v>5000000</v>
      </c>
      <c r="T305" s="303">
        <f t="shared" si="1"/>
        <v>25000000</v>
      </c>
      <c r="U305" s="193"/>
      <c r="V305" s="193"/>
      <c r="W305" s="193"/>
      <c r="X305" s="193"/>
      <c r="Y305" s="193"/>
      <c r="Z305" s="193"/>
    </row>
    <row r="306" spans="1:26" ht="140.1" customHeight="1">
      <c r="A306" s="192" t="s">
        <v>16</v>
      </c>
      <c r="B306" s="206" t="s">
        <v>17</v>
      </c>
      <c r="C306" s="206" t="s">
        <v>200</v>
      </c>
      <c r="D306" s="192" t="s">
        <v>614</v>
      </c>
      <c r="E306" s="193" t="s">
        <v>615</v>
      </c>
      <c r="F306" s="192" t="s">
        <v>744</v>
      </c>
      <c r="G306" s="193" t="s">
        <v>745</v>
      </c>
      <c r="H306" s="229" t="s">
        <v>126</v>
      </c>
      <c r="I306" s="229"/>
      <c r="J306" s="193" t="s">
        <v>759</v>
      </c>
      <c r="K306" s="231">
        <v>25000000</v>
      </c>
      <c r="L306" s="193" t="s">
        <v>760</v>
      </c>
      <c r="M306" s="231">
        <v>75000000</v>
      </c>
      <c r="N306" s="193" t="s">
        <v>761</v>
      </c>
      <c r="O306" s="303">
        <v>125000000</v>
      </c>
      <c r="P306" s="193" t="s">
        <v>760</v>
      </c>
      <c r="Q306" s="303">
        <v>150000000</v>
      </c>
      <c r="R306" s="193" t="s">
        <v>762</v>
      </c>
      <c r="S306" s="303">
        <v>240000000</v>
      </c>
      <c r="T306" s="303">
        <f t="shared" si="1"/>
        <v>615000000</v>
      </c>
      <c r="U306" s="193"/>
      <c r="V306" s="193"/>
      <c r="W306" s="193"/>
      <c r="X306" s="193"/>
      <c r="Y306" s="193"/>
      <c r="Z306" s="193"/>
    </row>
    <row r="307" spans="1:26" ht="140.1" customHeight="1">
      <c r="A307" s="192" t="s">
        <v>16</v>
      </c>
      <c r="B307" s="206" t="s">
        <v>17</v>
      </c>
      <c r="C307" s="206" t="s">
        <v>200</v>
      </c>
      <c r="D307" s="192" t="s">
        <v>614</v>
      </c>
      <c r="E307" s="193" t="s">
        <v>615</v>
      </c>
      <c r="F307" s="192" t="s">
        <v>744</v>
      </c>
      <c r="G307" s="193" t="s">
        <v>745</v>
      </c>
      <c r="H307" s="229" t="s">
        <v>249</v>
      </c>
      <c r="I307" s="229"/>
      <c r="J307" s="193" t="s">
        <v>763</v>
      </c>
      <c r="K307" s="231">
        <v>500000</v>
      </c>
      <c r="L307" s="193" t="s">
        <v>763</v>
      </c>
      <c r="M307" s="231">
        <f>2*K307*1.1</f>
        <v>1100000</v>
      </c>
      <c r="N307" s="193" t="s">
        <v>763</v>
      </c>
      <c r="O307" s="303">
        <f>M307*1.1</f>
        <v>1210000</v>
      </c>
      <c r="P307" s="193" t="s">
        <v>763</v>
      </c>
      <c r="Q307" s="303">
        <f>O307*1.1</f>
        <v>1331000</v>
      </c>
      <c r="R307" s="193" t="s">
        <v>764</v>
      </c>
      <c r="S307" s="303">
        <f>Q307*1.15</f>
        <v>1530649.9999999998</v>
      </c>
      <c r="T307" s="303">
        <f t="shared" si="1"/>
        <v>5671650</v>
      </c>
      <c r="U307" s="193"/>
      <c r="V307" s="193"/>
      <c r="W307" s="193"/>
      <c r="X307" s="193"/>
      <c r="Y307" s="193"/>
      <c r="Z307" s="193"/>
    </row>
    <row r="308" spans="1:26" ht="140.1" customHeight="1">
      <c r="A308" s="192" t="s">
        <v>16</v>
      </c>
      <c r="B308" s="206" t="s">
        <v>17</v>
      </c>
      <c r="C308" s="206" t="s">
        <v>200</v>
      </c>
      <c r="D308" s="192" t="s">
        <v>614</v>
      </c>
      <c r="E308" s="193" t="s">
        <v>615</v>
      </c>
      <c r="F308" s="192" t="s">
        <v>744</v>
      </c>
      <c r="G308" s="193" t="s">
        <v>745</v>
      </c>
      <c r="H308" s="229"/>
      <c r="I308" s="229" t="s">
        <v>690</v>
      </c>
      <c r="J308" s="193" t="s">
        <v>765</v>
      </c>
      <c r="K308" s="231">
        <v>0</v>
      </c>
      <c r="L308" s="193" t="s">
        <v>766</v>
      </c>
      <c r="M308" s="231">
        <v>0</v>
      </c>
      <c r="N308" s="193" t="s">
        <v>766</v>
      </c>
      <c r="O308" s="231">
        <v>0</v>
      </c>
      <c r="P308" s="193" t="s">
        <v>766</v>
      </c>
      <c r="Q308" s="231">
        <v>0</v>
      </c>
      <c r="R308" s="193" t="s">
        <v>766</v>
      </c>
      <c r="S308" s="231">
        <v>0</v>
      </c>
      <c r="T308" s="303">
        <f t="shared" si="1"/>
        <v>0</v>
      </c>
      <c r="U308" s="193" t="s">
        <v>743</v>
      </c>
      <c r="V308" s="193"/>
      <c r="W308" s="193"/>
      <c r="X308" s="193"/>
      <c r="Y308" s="193"/>
      <c r="Z308" s="193"/>
    </row>
    <row r="309" spans="1:26" ht="140.1" customHeight="1">
      <c r="A309" s="192" t="s">
        <v>16</v>
      </c>
      <c r="B309" s="206" t="s">
        <v>17</v>
      </c>
      <c r="C309" s="206" t="s">
        <v>200</v>
      </c>
      <c r="D309" s="192" t="s">
        <v>614</v>
      </c>
      <c r="E309" s="193" t="s">
        <v>615</v>
      </c>
      <c r="F309" s="192" t="s">
        <v>767</v>
      </c>
      <c r="G309" s="193" t="s">
        <v>768</v>
      </c>
      <c r="H309" s="229" t="s">
        <v>102</v>
      </c>
      <c r="I309" s="229"/>
      <c r="J309" s="193" t="s">
        <v>769</v>
      </c>
      <c r="K309" s="231">
        <v>30000000</v>
      </c>
      <c r="L309" s="193" t="s">
        <v>769</v>
      </c>
      <c r="M309" s="231">
        <v>30000000</v>
      </c>
      <c r="N309" s="193" t="s">
        <v>769</v>
      </c>
      <c r="O309" s="303">
        <v>30000000</v>
      </c>
      <c r="P309" s="193"/>
      <c r="Q309" s="303">
        <v>0</v>
      </c>
      <c r="R309" s="193"/>
      <c r="S309" s="303">
        <v>0</v>
      </c>
      <c r="T309" s="303">
        <f t="shared" si="1"/>
        <v>90000000</v>
      </c>
      <c r="U309" s="193"/>
      <c r="V309" s="193"/>
      <c r="W309" s="193"/>
      <c r="X309" s="193"/>
      <c r="Y309" s="193"/>
      <c r="Z309" s="193"/>
    </row>
    <row r="310" spans="1:26" ht="140.1" customHeight="1">
      <c r="A310" s="192" t="s">
        <v>16</v>
      </c>
      <c r="B310" s="206" t="s">
        <v>17</v>
      </c>
      <c r="C310" s="206" t="s">
        <v>200</v>
      </c>
      <c r="D310" s="192" t="s">
        <v>614</v>
      </c>
      <c r="E310" s="193" t="s">
        <v>615</v>
      </c>
      <c r="F310" s="192" t="s">
        <v>767</v>
      </c>
      <c r="G310" s="193" t="s">
        <v>768</v>
      </c>
      <c r="H310" s="229" t="s">
        <v>132</v>
      </c>
      <c r="I310" s="229"/>
      <c r="J310" s="193" t="s">
        <v>770</v>
      </c>
      <c r="K310" s="231">
        <v>4000000</v>
      </c>
      <c r="L310" s="193" t="s">
        <v>771</v>
      </c>
      <c r="M310" s="231">
        <v>4000000</v>
      </c>
      <c r="N310" s="193" t="s">
        <v>135</v>
      </c>
      <c r="O310" s="303">
        <v>0</v>
      </c>
      <c r="P310" s="193"/>
      <c r="Q310" s="303">
        <v>0</v>
      </c>
      <c r="R310" s="193"/>
      <c r="S310" s="303">
        <v>0</v>
      </c>
      <c r="T310" s="303">
        <f t="shared" si="1"/>
        <v>8000000</v>
      </c>
      <c r="U310" s="193"/>
      <c r="V310" s="193"/>
      <c r="W310" s="193"/>
      <c r="X310" s="193"/>
      <c r="Y310" s="193"/>
      <c r="Z310" s="193"/>
    </row>
    <row r="311" spans="1:26" ht="140.1" customHeight="1">
      <c r="A311" s="192" t="s">
        <v>16</v>
      </c>
      <c r="B311" s="206" t="s">
        <v>17</v>
      </c>
      <c r="C311" s="206" t="s">
        <v>200</v>
      </c>
      <c r="D311" s="192" t="s">
        <v>614</v>
      </c>
      <c r="E311" s="193" t="s">
        <v>615</v>
      </c>
      <c r="F311" s="192" t="s">
        <v>767</v>
      </c>
      <c r="G311" s="193" t="s">
        <v>768</v>
      </c>
      <c r="H311" s="229" t="s">
        <v>217</v>
      </c>
      <c r="I311" s="229"/>
      <c r="J311" s="193" t="s">
        <v>772</v>
      </c>
      <c r="K311" s="231">
        <v>5000000</v>
      </c>
      <c r="L311" s="193" t="s">
        <v>772</v>
      </c>
      <c r="M311" s="231">
        <v>5000000</v>
      </c>
      <c r="N311" s="193" t="s">
        <v>772</v>
      </c>
      <c r="O311" s="303">
        <v>5000000</v>
      </c>
      <c r="P311" s="193" t="s">
        <v>772</v>
      </c>
      <c r="Q311" s="303">
        <v>5000000</v>
      </c>
      <c r="R311" s="193" t="s">
        <v>772</v>
      </c>
      <c r="S311" s="303">
        <v>5000000</v>
      </c>
      <c r="T311" s="303">
        <f t="shared" si="1"/>
        <v>25000000</v>
      </c>
      <c r="U311" s="193"/>
      <c r="V311" s="193"/>
      <c r="W311" s="193"/>
      <c r="X311" s="193"/>
      <c r="Y311" s="193"/>
      <c r="Z311" s="193"/>
    </row>
    <row r="312" spans="1:26" ht="140.1" customHeight="1">
      <c r="A312" s="192" t="s">
        <v>16</v>
      </c>
      <c r="B312" s="206" t="s">
        <v>17</v>
      </c>
      <c r="C312" s="206" t="s">
        <v>200</v>
      </c>
      <c r="D312" s="192" t="s">
        <v>614</v>
      </c>
      <c r="E312" s="193" t="s">
        <v>615</v>
      </c>
      <c r="F312" s="192" t="s">
        <v>767</v>
      </c>
      <c r="G312" s="193" t="s">
        <v>768</v>
      </c>
      <c r="H312" s="229" t="s">
        <v>84</v>
      </c>
      <c r="I312" s="229"/>
      <c r="J312" s="193" t="s">
        <v>773</v>
      </c>
      <c r="K312" s="231">
        <v>5000000</v>
      </c>
      <c r="L312" s="193" t="s">
        <v>773</v>
      </c>
      <c r="M312" s="231">
        <v>15000000</v>
      </c>
      <c r="N312" s="193" t="s">
        <v>773</v>
      </c>
      <c r="O312" s="303">
        <v>10000000</v>
      </c>
      <c r="P312" s="193" t="s">
        <v>773</v>
      </c>
      <c r="Q312" s="303">
        <v>10000000</v>
      </c>
      <c r="R312" s="193" t="s">
        <v>773</v>
      </c>
      <c r="S312" s="303">
        <v>15000000</v>
      </c>
      <c r="T312" s="303">
        <f t="shared" si="1"/>
        <v>55000000</v>
      </c>
      <c r="U312" s="193"/>
      <c r="V312" s="193"/>
      <c r="W312" s="193"/>
      <c r="X312" s="193"/>
      <c r="Y312" s="193"/>
      <c r="Z312" s="193"/>
    </row>
    <row r="313" spans="1:26" ht="140.1" customHeight="1">
      <c r="A313" s="192" t="s">
        <v>16</v>
      </c>
      <c r="B313" s="206" t="s">
        <v>17</v>
      </c>
      <c r="C313" s="206" t="s">
        <v>200</v>
      </c>
      <c r="D313" s="192" t="s">
        <v>614</v>
      </c>
      <c r="E313" s="193" t="s">
        <v>615</v>
      </c>
      <c r="F313" s="192" t="s">
        <v>767</v>
      </c>
      <c r="G313" s="193" t="s">
        <v>768</v>
      </c>
      <c r="H313" s="229" t="s">
        <v>325</v>
      </c>
      <c r="I313" s="229"/>
      <c r="J313" s="193" t="s">
        <v>774</v>
      </c>
      <c r="K313" s="231">
        <v>2000000</v>
      </c>
      <c r="L313" s="193" t="s">
        <v>775</v>
      </c>
      <c r="M313" s="231">
        <v>3000000</v>
      </c>
      <c r="N313" s="193" t="s">
        <v>775</v>
      </c>
      <c r="O313" s="231">
        <v>4000000</v>
      </c>
      <c r="P313" s="193" t="s">
        <v>775</v>
      </c>
      <c r="Q313" s="231">
        <v>6000000</v>
      </c>
      <c r="R313" s="193" t="s">
        <v>775</v>
      </c>
      <c r="S313" s="303">
        <v>1600000</v>
      </c>
      <c r="T313" s="303">
        <f t="shared" si="1"/>
        <v>16600000</v>
      </c>
      <c r="U313" s="193"/>
      <c r="V313" s="193"/>
      <c r="W313" s="193"/>
      <c r="X313" s="193"/>
      <c r="Y313" s="193"/>
      <c r="Z313" s="193"/>
    </row>
    <row r="314" spans="1:26" ht="140.1" customHeight="1">
      <c r="A314" s="192" t="s">
        <v>16</v>
      </c>
      <c r="B314" s="206" t="s">
        <v>17</v>
      </c>
      <c r="C314" s="206" t="s">
        <v>200</v>
      </c>
      <c r="D314" s="192" t="s">
        <v>614</v>
      </c>
      <c r="E314" s="193" t="s">
        <v>615</v>
      </c>
      <c r="F314" s="192" t="s">
        <v>767</v>
      </c>
      <c r="G314" s="193" t="s">
        <v>768</v>
      </c>
      <c r="H314" s="229" t="s">
        <v>92</v>
      </c>
      <c r="I314" s="229"/>
      <c r="J314" s="311" t="s">
        <v>776</v>
      </c>
      <c r="K314" s="231">
        <v>3000000</v>
      </c>
      <c r="L314" s="311" t="s">
        <v>777</v>
      </c>
      <c r="M314" s="231">
        <v>3000000</v>
      </c>
      <c r="N314" s="311" t="s">
        <v>777</v>
      </c>
      <c r="O314" s="303">
        <v>3000000</v>
      </c>
      <c r="P314" s="311" t="s">
        <v>778</v>
      </c>
      <c r="Q314" s="303">
        <v>5000000</v>
      </c>
      <c r="R314" s="311" t="s">
        <v>778</v>
      </c>
      <c r="S314" s="303">
        <v>5000000</v>
      </c>
      <c r="T314" s="303">
        <f t="shared" si="1"/>
        <v>19000000</v>
      </c>
      <c r="U314" s="193"/>
      <c r="V314" s="193"/>
      <c r="W314" s="193"/>
      <c r="X314" s="193"/>
      <c r="Y314" s="193"/>
      <c r="Z314" s="193"/>
    </row>
    <row r="315" spans="1:26" ht="140.1" customHeight="1">
      <c r="A315" s="192" t="s">
        <v>16</v>
      </c>
      <c r="B315" s="206" t="s">
        <v>17</v>
      </c>
      <c r="C315" s="206" t="s">
        <v>200</v>
      </c>
      <c r="D315" s="192" t="s">
        <v>614</v>
      </c>
      <c r="E315" s="193" t="s">
        <v>615</v>
      </c>
      <c r="F315" s="192" t="s">
        <v>767</v>
      </c>
      <c r="G315" s="193" t="s">
        <v>768</v>
      </c>
      <c r="H315" s="229" t="s">
        <v>244</v>
      </c>
      <c r="I315" s="229"/>
      <c r="J315" s="193" t="s">
        <v>779</v>
      </c>
      <c r="K315" s="231">
        <v>0</v>
      </c>
      <c r="L315" s="193" t="s">
        <v>779</v>
      </c>
      <c r="M315" s="231">
        <v>5000000</v>
      </c>
      <c r="N315" s="193" t="s">
        <v>779</v>
      </c>
      <c r="O315" s="303">
        <v>5000000</v>
      </c>
      <c r="P315" s="193" t="s">
        <v>779</v>
      </c>
      <c r="Q315" s="303">
        <v>5000000</v>
      </c>
      <c r="R315" s="193" t="s">
        <v>779</v>
      </c>
      <c r="S315" s="303">
        <v>5000000</v>
      </c>
      <c r="T315" s="303">
        <f t="shared" si="1"/>
        <v>20000000</v>
      </c>
      <c r="U315" s="193" t="s">
        <v>780</v>
      </c>
      <c r="V315" s="193"/>
      <c r="W315" s="193"/>
      <c r="X315" s="193"/>
      <c r="Y315" s="193"/>
      <c r="Z315" s="193"/>
    </row>
    <row r="316" spans="1:26" ht="140.1" customHeight="1">
      <c r="A316" s="192" t="s">
        <v>16</v>
      </c>
      <c r="B316" s="206" t="s">
        <v>17</v>
      </c>
      <c r="C316" s="206" t="s">
        <v>200</v>
      </c>
      <c r="D316" s="192" t="s">
        <v>614</v>
      </c>
      <c r="E316" s="193" t="s">
        <v>615</v>
      </c>
      <c r="F316" s="192" t="s">
        <v>767</v>
      </c>
      <c r="G316" s="193" t="s">
        <v>768</v>
      </c>
      <c r="H316" s="229" t="s">
        <v>194</v>
      </c>
      <c r="I316" s="229"/>
      <c r="J316" s="193" t="s">
        <v>781</v>
      </c>
      <c r="K316" s="231">
        <v>30161872.84</v>
      </c>
      <c r="L316" s="193" t="s">
        <v>782</v>
      </c>
      <c r="M316" s="231">
        <v>37702341.049999997</v>
      </c>
      <c r="N316" s="193" t="s">
        <v>783</v>
      </c>
      <c r="O316" s="231">
        <v>42226621.975999996</v>
      </c>
      <c r="P316" s="193" t="s">
        <v>784</v>
      </c>
      <c r="Q316" s="231">
        <v>48258996.544</v>
      </c>
      <c r="R316" s="193" t="s">
        <v>785</v>
      </c>
      <c r="S316" s="231">
        <v>54894608.568799995</v>
      </c>
      <c r="T316" s="303">
        <f t="shared" si="1"/>
        <v>213244440.9788</v>
      </c>
      <c r="U316" s="193"/>
      <c r="V316" s="193"/>
      <c r="W316" s="193"/>
      <c r="X316" s="193"/>
      <c r="Y316" s="193"/>
      <c r="Z316" s="193"/>
    </row>
    <row r="317" spans="1:26" ht="140.1" customHeight="1">
      <c r="A317" s="192" t="s">
        <v>16</v>
      </c>
      <c r="B317" s="206" t="s">
        <v>17</v>
      </c>
      <c r="C317" s="206" t="s">
        <v>200</v>
      </c>
      <c r="D317" s="192" t="s">
        <v>614</v>
      </c>
      <c r="E317" s="193" t="s">
        <v>615</v>
      </c>
      <c r="F317" s="192" t="s">
        <v>767</v>
      </c>
      <c r="G317" s="193" t="s">
        <v>768</v>
      </c>
      <c r="H317" s="229" t="s">
        <v>249</v>
      </c>
      <c r="I317" s="229"/>
      <c r="J317" s="193" t="s">
        <v>786</v>
      </c>
      <c r="K317" s="231">
        <v>3000000</v>
      </c>
      <c r="L317" s="193" t="s">
        <v>787</v>
      </c>
      <c r="M317" s="231">
        <f>2*K317*1.1</f>
        <v>6600000.0000000009</v>
      </c>
      <c r="N317" s="193" t="s">
        <v>788</v>
      </c>
      <c r="O317" s="303">
        <f>M317*1.1</f>
        <v>7260000.0000000019</v>
      </c>
      <c r="P317" s="193" t="s">
        <v>787</v>
      </c>
      <c r="Q317" s="303">
        <f>O317*1.1</f>
        <v>7986000.0000000028</v>
      </c>
      <c r="R317" s="193" t="s">
        <v>789</v>
      </c>
      <c r="S317" s="303">
        <f>Q317*1.15</f>
        <v>9183900.0000000019</v>
      </c>
      <c r="T317" s="303">
        <f t="shared" si="1"/>
        <v>34029900.000000007</v>
      </c>
      <c r="U317" s="193"/>
      <c r="V317" s="193"/>
      <c r="W317" s="193"/>
      <c r="X317" s="193"/>
      <c r="Y317" s="193"/>
      <c r="Z317" s="193"/>
    </row>
    <row r="318" spans="1:26" ht="140.1" customHeight="1">
      <c r="A318" s="192" t="s">
        <v>16</v>
      </c>
      <c r="B318" s="206" t="s">
        <v>17</v>
      </c>
      <c r="C318" s="206" t="s">
        <v>200</v>
      </c>
      <c r="D318" s="192" t="s">
        <v>614</v>
      </c>
      <c r="E318" s="193" t="s">
        <v>615</v>
      </c>
      <c r="F318" s="192" t="s">
        <v>790</v>
      </c>
      <c r="G318" s="193" t="s">
        <v>791</v>
      </c>
      <c r="H318" s="229" t="s">
        <v>102</v>
      </c>
      <c r="I318" s="229"/>
      <c r="J318" s="193" t="s">
        <v>792</v>
      </c>
      <c r="K318" s="231">
        <v>22275000</v>
      </c>
      <c r="L318" s="193" t="s">
        <v>793</v>
      </c>
      <c r="M318" s="231">
        <v>22275000</v>
      </c>
      <c r="N318" s="193" t="s">
        <v>793</v>
      </c>
      <c r="O318" s="303">
        <v>22275000</v>
      </c>
      <c r="P318" s="193"/>
      <c r="Q318" s="303">
        <v>0</v>
      </c>
      <c r="R318" s="193"/>
      <c r="S318" s="303">
        <v>0</v>
      </c>
      <c r="T318" s="303">
        <f t="shared" si="1"/>
        <v>66825000</v>
      </c>
      <c r="U318" s="193"/>
      <c r="V318" s="193"/>
      <c r="W318" s="193"/>
      <c r="X318" s="193"/>
      <c r="Y318" s="193"/>
      <c r="Z318" s="193"/>
    </row>
    <row r="319" spans="1:26" ht="140.1" customHeight="1">
      <c r="A319" s="192" t="s">
        <v>16</v>
      </c>
      <c r="B319" s="206" t="s">
        <v>17</v>
      </c>
      <c r="C319" s="206" t="s">
        <v>200</v>
      </c>
      <c r="D319" s="192" t="s">
        <v>614</v>
      </c>
      <c r="E319" s="193" t="s">
        <v>615</v>
      </c>
      <c r="F319" s="192" t="s">
        <v>790</v>
      </c>
      <c r="G319" s="193" t="s">
        <v>791</v>
      </c>
      <c r="H319" s="229" t="s">
        <v>132</v>
      </c>
      <c r="I319" s="229"/>
      <c r="J319" s="193" t="s">
        <v>794</v>
      </c>
      <c r="K319" s="231">
        <v>4000000</v>
      </c>
      <c r="L319" s="193" t="s">
        <v>795</v>
      </c>
      <c r="M319" s="231">
        <v>4000000</v>
      </c>
      <c r="N319" s="193"/>
      <c r="O319" s="303">
        <v>0</v>
      </c>
      <c r="P319" s="193"/>
      <c r="Q319" s="303">
        <v>0</v>
      </c>
      <c r="R319" s="193"/>
      <c r="S319" s="303">
        <v>0</v>
      </c>
      <c r="T319" s="303">
        <f t="shared" si="1"/>
        <v>8000000</v>
      </c>
      <c r="U319" s="193"/>
      <c r="V319" s="193"/>
      <c r="W319" s="193"/>
      <c r="X319" s="193"/>
      <c r="Y319" s="193"/>
      <c r="Z319" s="193"/>
    </row>
    <row r="320" spans="1:26" ht="140.1" customHeight="1">
      <c r="A320" s="192" t="s">
        <v>16</v>
      </c>
      <c r="B320" s="206" t="s">
        <v>17</v>
      </c>
      <c r="C320" s="206" t="s">
        <v>200</v>
      </c>
      <c r="D320" s="192" t="s">
        <v>614</v>
      </c>
      <c r="E320" s="193" t="s">
        <v>615</v>
      </c>
      <c r="F320" s="192" t="s">
        <v>790</v>
      </c>
      <c r="G320" s="193" t="s">
        <v>791</v>
      </c>
      <c r="H320" s="229" t="s">
        <v>81</v>
      </c>
      <c r="I320" s="229"/>
      <c r="J320" s="193" t="s">
        <v>796</v>
      </c>
      <c r="K320" s="231">
        <v>5000000</v>
      </c>
      <c r="L320" s="193" t="s">
        <v>796</v>
      </c>
      <c r="M320" s="231">
        <v>5000000</v>
      </c>
      <c r="N320" s="193" t="s">
        <v>796</v>
      </c>
      <c r="O320" s="303">
        <v>5000000</v>
      </c>
      <c r="P320" s="193" t="s">
        <v>796</v>
      </c>
      <c r="Q320" s="303">
        <v>5000000</v>
      </c>
      <c r="R320" s="193" t="s">
        <v>796</v>
      </c>
      <c r="S320" s="303">
        <v>5000000</v>
      </c>
      <c r="T320" s="303">
        <f t="shared" si="1"/>
        <v>25000000</v>
      </c>
      <c r="U320" s="193"/>
      <c r="V320" s="193"/>
      <c r="W320" s="193"/>
      <c r="X320" s="193"/>
      <c r="Y320" s="193"/>
      <c r="Z320" s="193"/>
    </row>
    <row r="321" spans="1:26" ht="140.1" customHeight="1">
      <c r="A321" s="192" t="s">
        <v>16</v>
      </c>
      <c r="B321" s="206" t="s">
        <v>17</v>
      </c>
      <c r="C321" s="206" t="s">
        <v>200</v>
      </c>
      <c r="D321" s="192" t="s">
        <v>614</v>
      </c>
      <c r="E321" s="193" t="s">
        <v>615</v>
      </c>
      <c r="F321" s="192" t="s">
        <v>790</v>
      </c>
      <c r="G321" s="193" t="s">
        <v>791</v>
      </c>
      <c r="H321" s="229" t="s">
        <v>84</v>
      </c>
      <c r="I321" s="229"/>
      <c r="J321" s="193" t="s">
        <v>797</v>
      </c>
      <c r="K321" s="231">
        <v>5000000</v>
      </c>
      <c r="L321" s="193" t="s">
        <v>797</v>
      </c>
      <c r="M321" s="231">
        <v>15000000</v>
      </c>
      <c r="N321" s="193" t="s">
        <v>797</v>
      </c>
      <c r="O321" s="303">
        <v>10000000</v>
      </c>
      <c r="P321" s="193" t="s">
        <v>797</v>
      </c>
      <c r="Q321" s="303">
        <v>10000000</v>
      </c>
      <c r="R321" s="193" t="s">
        <v>797</v>
      </c>
      <c r="S321" s="303">
        <v>15000000</v>
      </c>
      <c r="T321" s="303">
        <f t="shared" si="1"/>
        <v>55000000</v>
      </c>
      <c r="U321" s="193"/>
      <c r="V321" s="193"/>
      <c r="W321" s="193"/>
      <c r="X321" s="193"/>
      <c r="Y321" s="193"/>
      <c r="Z321" s="193"/>
    </row>
    <row r="322" spans="1:26" ht="140.1" customHeight="1">
      <c r="A322" s="192" t="s">
        <v>16</v>
      </c>
      <c r="B322" s="206" t="s">
        <v>17</v>
      </c>
      <c r="C322" s="206" t="s">
        <v>200</v>
      </c>
      <c r="D322" s="192" t="s">
        <v>614</v>
      </c>
      <c r="E322" s="193" t="s">
        <v>615</v>
      </c>
      <c r="F322" s="192" t="s">
        <v>790</v>
      </c>
      <c r="G322" s="193" t="s">
        <v>791</v>
      </c>
      <c r="H322" s="229" t="s">
        <v>325</v>
      </c>
      <c r="I322" s="229"/>
      <c r="J322" s="193" t="s">
        <v>798</v>
      </c>
      <c r="K322" s="231">
        <v>2000000</v>
      </c>
      <c r="L322" s="193" t="s">
        <v>798</v>
      </c>
      <c r="M322" s="231">
        <v>3000000</v>
      </c>
      <c r="N322" s="193" t="s">
        <v>798</v>
      </c>
      <c r="O322" s="231">
        <v>4000000</v>
      </c>
      <c r="P322" s="193" t="s">
        <v>798</v>
      </c>
      <c r="Q322" s="231">
        <v>6000000</v>
      </c>
      <c r="R322" s="193" t="s">
        <v>798</v>
      </c>
      <c r="S322" s="303">
        <v>8000000</v>
      </c>
      <c r="T322" s="303">
        <f t="shared" si="1"/>
        <v>23000000</v>
      </c>
      <c r="U322" s="193"/>
      <c r="V322" s="193"/>
      <c r="W322" s="193"/>
      <c r="X322" s="193"/>
      <c r="Y322" s="193"/>
      <c r="Z322" s="193"/>
    </row>
    <row r="323" spans="1:26" ht="140.1" customHeight="1">
      <c r="A323" s="192" t="s">
        <v>16</v>
      </c>
      <c r="B323" s="206" t="s">
        <v>17</v>
      </c>
      <c r="C323" s="206" t="s">
        <v>200</v>
      </c>
      <c r="D323" s="192" t="s">
        <v>614</v>
      </c>
      <c r="E323" s="193" t="s">
        <v>615</v>
      </c>
      <c r="F323" s="192" t="s">
        <v>790</v>
      </c>
      <c r="G323" s="193" t="s">
        <v>791</v>
      </c>
      <c r="H323" s="229" t="s">
        <v>92</v>
      </c>
      <c r="I323" s="229"/>
      <c r="J323" s="311" t="s">
        <v>799</v>
      </c>
      <c r="K323" s="231">
        <v>3000000</v>
      </c>
      <c r="L323" s="311" t="s">
        <v>800</v>
      </c>
      <c r="M323" s="231">
        <v>3000000</v>
      </c>
      <c r="N323" s="311" t="s">
        <v>800</v>
      </c>
      <c r="O323" s="303">
        <v>3000000</v>
      </c>
      <c r="P323" s="311" t="s">
        <v>801</v>
      </c>
      <c r="Q323" s="303">
        <v>5000000</v>
      </c>
      <c r="R323" s="311" t="s">
        <v>801</v>
      </c>
      <c r="S323" s="303">
        <v>5000000</v>
      </c>
      <c r="T323" s="303">
        <f t="shared" si="1"/>
        <v>19000000</v>
      </c>
      <c r="U323" s="193"/>
      <c r="V323" s="193"/>
      <c r="W323" s="193"/>
      <c r="X323" s="193"/>
      <c r="Y323" s="193"/>
      <c r="Z323" s="193"/>
    </row>
    <row r="324" spans="1:26" ht="140.1" customHeight="1">
      <c r="A324" s="192" t="s">
        <v>16</v>
      </c>
      <c r="B324" s="206" t="s">
        <v>17</v>
      </c>
      <c r="C324" s="206" t="s">
        <v>200</v>
      </c>
      <c r="D324" s="192" t="s">
        <v>614</v>
      </c>
      <c r="E324" s="193" t="s">
        <v>615</v>
      </c>
      <c r="F324" s="192" t="s">
        <v>790</v>
      </c>
      <c r="G324" s="193" t="s">
        <v>791</v>
      </c>
      <c r="H324" s="229" t="s">
        <v>143</v>
      </c>
      <c r="I324" s="229"/>
      <c r="J324" s="193" t="s">
        <v>802</v>
      </c>
      <c r="K324" s="231">
        <v>20000000</v>
      </c>
      <c r="L324" s="193" t="s">
        <v>775</v>
      </c>
      <c r="M324" s="231">
        <v>10000000</v>
      </c>
      <c r="N324" s="193" t="s">
        <v>775</v>
      </c>
      <c r="O324" s="231">
        <v>10000000</v>
      </c>
      <c r="P324" s="193" t="s">
        <v>775</v>
      </c>
      <c r="Q324" s="231">
        <v>10000000</v>
      </c>
      <c r="R324" s="193" t="s">
        <v>775</v>
      </c>
      <c r="S324" s="231">
        <v>10000000</v>
      </c>
      <c r="T324" s="303">
        <f t="shared" si="1"/>
        <v>60000000</v>
      </c>
      <c r="U324" s="193"/>
      <c r="V324" s="193"/>
      <c r="W324" s="193"/>
      <c r="X324" s="193"/>
      <c r="Y324" s="193"/>
      <c r="Z324" s="193"/>
    </row>
    <row r="325" spans="1:26" ht="140.1" customHeight="1">
      <c r="A325" s="192" t="s">
        <v>16</v>
      </c>
      <c r="B325" s="206" t="s">
        <v>17</v>
      </c>
      <c r="C325" s="206" t="s">
        <v>200</v>
      </c>
      <c r="D325" s="192" t="s">
        <v>614</v>
      </c>
      <c r="E325" s="193" t="s">
        <v>615</v>
      </c>
      <c r="F325" s="192" t="s">
        <v>790</v>
      </c>
      <c r="G325" s="193" t="s">
        <v>791</v>
      </c>
      <c r="H325" s="229" t="s">
        <v>127</v>
      </c>
      <c r="I325" s="229"/>
      <c r="J325" s="193" t="s">
        <v>779</v>
      </c>
      <c r="K325" s="231">
        <v>5000000</v>
      </c>
      <c r="L325" s="193" t="s">
        <v>779</v>
      </c>
      <c r="M325" s="231">
        <v>5000000</v>
      </c>
      <c r="N325" s="193" t="s">
        <v>779</v>
      </c>
      <c r="O325" s="303">
        <v>5000000</v>
      </c>
      <c r="P325" s="193" t="s">
        <v>779</v>
      </c>
      <c r="Q325" s="303">
        <v>5000000</v>
      </c>
      <c r="R325" s="193" t="s">
        <v>779</v>
      </c>
      <c r="S325" s="303">
        <v>5000000</v>
      </c>
      <c r="T325" s="303">
        <f t="shared" si="1"/>
        <v>25000000</v>
      </c>
      <c r="U325" s="193"/>
      <c r="V325" s="193"/>
      <c r="W325" s="193"/>
      <c r="X325" s="193"/>
      <c r="Y325" s="193"/>
      <c r="Z325" s="193"/>
    </row>
    <row r="326" spans="1:26" ht="140.1" customHeight="1">
      <c r="A326" s="192" t="s">
        <v>16</v>
      </c>
      <c r="B326" s="206" t="s">
        <v>17</v>
      </c>
      <c r="C326" s="206" t="s">
        <v>200</v>
      </c>
      <c r="D326" s="192" t="s">
        <v>614</v>
      </c>
      <c r="E326" s="193" t="s">
        <v>615</v>
      </c>
      <c r="F326" s="192" t="s">
        <v>790</v>
      </c>
      <c r="G326" s="193" t="s">
        <v>791</v>
      </c>
      <c r="H326" s="229" t="s">
        <v>194</v>
      </c>
      <c r="I326" s="229"/>
      <c r="J326" s="193" t="s">
        <v>803</v>
      </c>
      <c r="K326" s="231">
        <v>39936825.280000001</v>
      </c>
      <c r="L326" s="193" t="s">
        <v>804</v>
      </c>
      <c r="M326" s="231">
        <v>49921031.600000001</v>
      </c>
      <c r="N326" s="193" t="s">
        <v>805</v>
      </c>
      <c r="O326" s="231">
        <v>55911555.392000005</v>
      </c>
      <c r="P326" s="193" t="s">
        <v>806</v>
      </c>
      <c r="Q326" s="231">
        <v>63898920.447999999</v>
      </c>
      <c r="R326" s="193" t="s">
        <v>807</v>
      </c>
      <c r="S326" s="231">
        <v>72685022.009599999</v>
      </c>
      <c r="T326" s="303">
        <f t="shared" si="1"/>
        <v>282353354.72960001</v>
      </c>
      <c r="U326" s="193"/>
      <c r="V326" s="193"/>
      <c r="W326" s="193"/>
      <c r="X326" s="193"/>
      <c r="Y326" s="193"/>
      <c r="Z326" s="193"/>
    </row>
    <row r="327" spans="1:26" ht="140.1" customHeight="1">
      <c r="A327" s="192" t="s">
        <v>16</v>
      </c>
      <c r="B327" s="206" t="s">
        <v>17</v>
      </c>
      <c r="C327" s="206" t="s">
        <v>200</v>
      </c>
      <c r="D327" s="192" t="s">
        <v>614</v>
      </c>
      <c r="E327" s="193" t="s">
        <v>615</v>
      </c>
      <c r="F327" s="192" t="s">
        <v>790</v>
      </c>
      <c r="G327" s="193" t="s">
        <v>791</v>
      </c>
      <c r="H327" s="229" t="s">
        <v>249</v>
      </c>
      <c r="I327" s="229"/>
      <c r="J327" s="193" t="s">
        <v>808</v>
      </c>
      <c r="K327" s="231">
        <v>3000000</v>
      </c>
      <c r="L327" s="193" t="s">
        <v>809</v>
      </c>
      <c r="M327" s="231">
        <f>2*K327*1.1</f>
        <v>6600000.0000000009</v>
      </c>
      <c r="N327" s="193" t="s">
        <v>809</v>
      </c>
      <c r="O327" s="303">
        <f>M327*1.1</f>
        <v>7260000.0000000019</v>
      </c>
      <c r="P327" s="193" t="s">
        <v>809</v>
      </c>
      <c r="Q327" s="303">
        <f>O327*1.1</f>
        <v>7986000.0000000028</v>
      </c>
      <c r="R327" s="193" t="s">
        <v>810</v>
      </c>
      <c r="S327" s="303">
        <f>Q327*1.15</f>
        <v>9183900.0000000019</v>
      </c>
      <c r="T327" s="303">
        <f t="shared" si="1"/>
        <v>34029900.000000007</v>
      </c>
      <c r="U327" s="193"/>
      <c r="V327" s="193"/>
      <c r="W327" s="193"/>
      <c r="X327" s="193"/>
      <c r="Y327" s="193"/>
      <c r="Z327" s="193"/>
    </row>
    <row r="328" spans="1:26" ht="140.1" customHeight="1">
      <c r="A328" s="192" t="s">
        <v>16</v>
      </c>
      <c r="B328" s="206" t="s">
        <v>17</v>
      </c>
      <c r="C328" s="206" t="s">
        <v>200</v>
      </c>
      <c r="D328" s="192" t="s">
        <v>614</v>
      </c>
      <c r="E328" s="193" t="s">
        <v>615</v>
      </c>
      <c r="F328" s="192" t="s">
        <v>790</v>
      </c>
      <c r="G328" s="193" t="s">
        <v>791</v>
      </c>
      <c r="H328" s="229"/>
      <c r="I328" s="229" t="s">
        <v>811</v>
      </c>
      <c r="J328" s="193" t="s">
        <v>812</v>
      </c>
      <c r="K328" s="231">
        <v>8400000</v>
      </c>
      <c r="L328" s="193"/>
      <c r="M328" s="231">
        <v>0</v>
      </c>
      <c r="N328" s="193"/>
      <c r="O328" s="303">
        <v>0</v>
      </c>
      <c r="P328" s="193"/>
      <c r="Q328" s="303">
        <v>0</v>
      </c>
      <c r="R328" s="193"/>
      <c r="S328" s="303">
        <v>0</v>
      </c>
      <c r="T328" s="303">
        <f t="shared" si="1"/>
        <v>8400000</v>
      </c>
      <c r="U328" s="313" t="s">
        <v>813</v>
      </c>
      <c r="V328" s="193"/>
      <c r="W328" s="193"/>
      <c r="X328" s="193"/>
      <c r="Y328" s="193"/>
      <c r="Z328" s="193"/>
    </row>
    <row r="329" spans="1:26" ht="140.1" customHeight="1">
      <c r="A329" s="192" t="s">
        <v>16</v>
      </c>
      <c r="B329" s="206" t="s">
        <v>17</v>
      </c>
      <c r="C329" s="206" t="s">
        <v>200</v>
      </c>
      <c r="D329" s="192" t="s">
        <v>614</v>
      </c>
      <c r="E329" s="193" t="s">
        <v>615</v>
      </c>
      <c r="F329" s="192" t="s">
        <v>814</v>
      </c>
      <c r="G329" s="193" t="s">
        <v>815</v>
      </c>
      <c r="H329" s="229" t="s">
        <v>127</v>
      </c>
      <c r="I329" s="229"/>
      <c r="J329" s="193" t="s">
        <v>816</v>
      </c>
      <c r="K329" s="231">
        <v>270000000</v>
      </c>
      <c r="L329" s="193" t="s">
        <v>816</v>
      </c>
      <c r="M329" s="231">
        <v>270000000</v>
      </c>
      <c r="N329" s="193" t="s">
        <v>816</v>
      </c>
      <c r="O329" s="303">
        <v>270000000</v>
      </c>
      <c r="P329" s="193" t="s">
        <v>816</v>
      </c>
      <c r="Q329" s="303">
        <v>270000000</v>
      </c>
      <c r="R329" s="193" t="s">
        <v>816</v>
      </c>
      <c r="S329" s="303">
        <v>270000000</v>
      </c>
      <c r="T329" s="303">
        <f t="shared" si="1"/>
        <v>1350000000</v>
      </c>
      <c r="U329" s="193"/>
      <c r="V329" s="193"/>
      <c r="W329" s="193"/>
      <c r="X329" s="193"/>
      <c r="Y329" s="193"/>
      <c r="Z329" s="193"/>
    </row>
    <row r="330" spans="1:26" ht="140.1" customHeight="1">
      <c r="A330" s="192" t="s">
        <v>16</v>
      </c>
      <c r="B330" s="206" t="s">
        <v>17</v>
      </c>
      <c r="C330" s="206" t="s">
        <v>200</v>
      </c>
      <c r="D330" s="192" t="s">
        <v>614</v>
      </c>
      <c r="E330" s="193" t="s">
        <v>615</v>
      </c>
      <c r="F330" s="192" t="s">
        <v>814</v>
      </c>
      <c r="G330" s="193" t="s">
        <v>815</v>
      </c>
      <c r="H330" s="229" t="s">
        <v>194</v>
      </c>
      <c r="I330" s="229"/>
      <c r="J330" s="193" t="s">
        <v>817</v>
      </c>
      <c r="K330" s="231">
        <v>200000000</v>
      </c>
      <c r="L330" s="193" t="s">
        <v>818</v>
      </c>
      <c r="M330" s="231">
        <v>600000000</v>
      </c>
      <c r="N330" s="193" t="s">
        <v>819</v>
      </c>
      <c r="O330" s="303">
        <v>1000000000</v>
      </c>
      <c r="P330" s="193" t="s">
        <v>820</v>
      </c>
      <c r="Q330" s="303">
        <v>1600000000</v>
      </c>
      <c r="R330" s="193" t="s">
        <v>821</v>
      </c>
      <c r="S330" s="303">
        <v>2000000000</v>
      </c>
      <c r="T330" s="303">
        <f t="shared" si="1"/>
        <v>5400000000</v>
      </c>
      <c r="U330" s="193"/>
      <c r="V330" s="193"/>
      <c r="W330" s="193"/>
      <c r="X330" s="193"/>
      <c r="Y330" s="193"/>
      <c r="Z330" s="193"/>
    </row>
    <row r="331" spans="1:26" ht="140.1" customHeight="1">
      <c r="A331" s="192" t="s">
        <v>16</v>
      </c>
      <c r="B331" s="206" t="s">
        <v>17</v>
      </c>
      <c r="C331" s="206" t="s">
        <v>200</v>
      </c>
      <c r="D331" s="192" t="s">
        <v>614</v>
      </c>
      <c r="E331" s="193" t="s">
        <v>615</v>
      </c>
      <c r="F331" s="192" t="s">
        <v>814</v>
      </c>
      <c r="G331" s="193" t="s">
        <v>815</v>
      </c>
      <c r="H331" s="229" t="s">
        <v>249</v>
      </c>
      <c r="I331" s="229"/>
      <c r="J331" s="193" t="s">
        <v>822</v>
      </c>
      <c r="K331" s="231">
        <v>5000000</v>
      </c>
      <c r="L331" s="193" t="s">
        <v>823</v>
      </c>
      <c r="M331" s="231">
        <f>2*K331*1.1</f>
        <v>11000000</v>
      </c>
      <c r="N331" s="193" t="s">
        <v>823</v>
      </c>
      <c r="O331" s="303">
        <f>M331*1.1</f>
        <v>12100000.000000002</v>
      </c>
      <c r="P331" s="193" t="s">
        <v>823</v>
      </c>
      <c r="Q331" s="303">
        <f>O331*1.1</f>
        <v>13310000.000000004</v>
      </c>
      <c r="R331" s="193" t="s">
        <v>824</v>
      </c>
      <c r="S331" s="303">
        <f>Q331*1.15</f>
        <v>15306500.000000004</v>
      </c>
      <c r="T331" s="303">
        <f t="shared" si="1"/>
        <v>56716500</v>
      </c>
      <c r="U331" s="193"/>
      <c r="V331" s="193"/>
      <c r="W331" s="193"/>
      <c r="X331" s="193"/>
      <c r="Y331" s="193"/>
      <c r="Z331" s="193"/>
    </row>
    <row r="332" spans="1:26" ht="140.1" customHeight="1">
      <c r="A332" s="192" t="s">
        <v>16</v>
      </c>
      <c r="B332" s="206" t="s">
        <v>17</v>
      </c>
      <c r="C332" s="206" t="s">
        <v>200</v>
      </c>
      <c r="D332" s="192" t="s">
        <v>614</v>
      </c>
      <c r="E332" s="193" t="s">
        <v>615</v>
      </c>
      <c r="F332" s="192" t="s">
        <v>814</v>
      </c>
      <c r="G332" s="193" t="s">
        <v>815</v>
      </c>
      <c r="H332" s="229"/>
      <c r="I332" s="229" t="s">
        <v>33</v>
      </c>
      <c r="J332" s="193" t="s">
        <v>825</v>
      </c>
      <c r="K332" s="231">
        <v>0</v>
      </c>
      <c r="L332" s="193"/>
      <c r="M332" s="231">
        <v>0</v>
      </c>
      <c r="N332" s="193"/>
      <c r="O332" s="303">
        <v>0</v>
      </c>
      <c r="P332" s="193"/>
      <c r="Q332" s="303">
        <v>0</v>
      </c>
      <c r="R332" s="193"/>
      <c r="S332" s="303">
        <v>0</v>
      </c>
      <c r="T332" s="303">
        <f t="shared" si="1"/>
        <v>0</v>
      </c>
      <c r="U332" s="193"/>
      <c r="V332" s="193"/>
      <c r="W332" s="193"/>
      <c r="X332" s="193"/>
      <c r="Y332" s="193"/>
      <c r="Z332" s="193"/>
    </row>
    <row r="333" spans="1:26" ht="140.1" customHeight="1">
      <c r="A333" s="192" t="s">
        <v>16</v>
      </c>
      <c r="B333" s="206" t="s">
        <v>17</v>
      </c>
      <c r="C333" s="206" t="s">
        <v>200</v>
      </c>
      <c r="D333" s="192" t="s">
        <v>614</v>
      </c>
      <c r="E333" s="193" t="s">
        <v>615</v>
      </c>
      <c r="F333" s="192" t="s">
        <v>814</v>
      </c>
      <c r="G333" s="193" t="s">
        <v>815</v>
      </c>
      <c r="H333" s="229"/>
      <c r="I333" s="229" t="s">
        <v>132</v>
      </c>
      <c r="J333" s="193" t="s">
        <v>826</v>
      </c>
      <c r="K333" s="231">
        <v>4000000</v>
      </c>
      <c r="L333" s="193" t="s">
        <v>135</v>
      </c>
      <c r="M333" s="231">
        <v>0</v>
      </c>
      <c r="N333" s="193"/>
      <c r="O333" s="303">
        <v>0</v>
      </c>
      <c r="P333" s="193"/>
      <c r="Q333" s="303">
        <v>0</v>
      </c>
      <c r="R333" s="193"/>
      <c r="S333" s="303">
        <v>0</v>
      </c>
      <c r="T333" s="303">
        <f t="shared" si="1"/>
        <v>4000000</v>
      </c>
      <c r="U333" s="193"/>
      <c r="V333" s="193"/>
      <c r="W333" s="193"/>
      <c r="X333" s="193"/>
      <c r="Y333" s="193"/>
      <c r="Z333" s="193"/>
    </row>
    <row r="334" spans="1:26" ht="140.1" customHeight="1">
      <c r="A334" s="192" t="s">
        <v>16</v>
      </c>
      <c r="B334" s="206" t="s">
        <v>17</v>
      </c>
      <c r="C334" s="206" t="s">
        <v>200</v>
      </c>
      <c r="D334" s="192" t="s">
        <v>614</v>
      </c>
      <c r="E334" s="193" t="s">
        <v>615</v>
      </c>
      <c r="F334" s="192" t="s">
        <v>814</v>
      </c>
      <c r="G334" s="193" t="s">
        <v>815</v>
      </c>
      <c r="H334" s="229"/>
      <c r="I334" s="229" t="s">
        <v>81</v>
      </c>
      <c r="J334" s="193" t="s">
        <v>827</v>
      </c>
      <c r="K334" s="231">
        <v>2000000</v>
      </c>
      <c r="L334" s="193" t="s">
        <v>828</v>
      </c>
      <c r="M334" s="231">
        <v>2000000</v>
      </c>
      <c r="N334" s="193" t="s">
        <v>828</v>
      </c>
      <c r="O334" s="303">
        <v>2000000</v>
      </c>
      <c r="P334" s="193" t="s">
        <v>828</v>
      </c>
      <c r="Q334" s="303">
        <v>2000000</v>
      </c>
      <c r="R334" s="193" t="s">
        <v>828</v>
      </c>
      <c r="S334" s="303">
        <v>2000000</v>
      </c>
      <c r="T334" s="303">
        <f t="shared" si="1"/>
        <v>10000000</v>
      </c>
      <c r="U334" s="193"/>
      <c r="V334" s="193"/>
      <c r="W334" s="193"/>
      <c r="X334" s="193"/>
      <c r="Y334" s="193"/>
      <c r="Z334" s="193"/>
    </row>
    <row r="335" spans="1:26" ht="140.1" customHeight="1">
      <c r="A335" s="192" t="s">
        <v>16</v>
      </c>
      <c r="B335" s="206" t="s">
        <v>17</v>
      </c>
      <c r="C335" s="206" t="s">
        <v>200</v>
      </c>
      <c r="D335" s="192" t="s">
        <v>614</v>
      </c>
      <c r="E335" s="193" t="s">
        <v>615</v>
      </c>
      <c r="F335" s="192" t="s">
        <v>814</v>
      </c>
      <c r="G335" s="193" t="s">
        <v>815</v>
      </c>
      <c r="H335" s="229"/>
      <c r="I335" s="229" t="s">
        <v>84</v>
      </c>
      <c r="J335" s="193" t="s">
        <v>829</v>
      </c>
      <c r="K335" s="231">
        <v>10000000</v>
      </c>
      <c r="L335" s="193" t="s">
        <v>830</v>
      </c>
      <c r="M335" s="231">
        <v>300000000</v>
      </c>
      <c r="N335" s="193" t="s">
        <v>831</v>
      </c>
      <c r="O335" s="303">
        <v>10000000</v>
      </c>
      <c r="P335" s="193" t="s">
        <v>831</v>
      </c>
      <c r="Q335" s="303">
        <v>10000000</v>
      </c>
      <c r="R335" s="193" t="s">
        <v>831</v>
      </c>
      <c r="S335" s="303">
        <v>10000000</v>
      </c>
      <c r="T335" s="303">
        <f t="shared" si="1"/>
        <v>340000000</v>
      </c>
      <c r="U335" s="193"/>
      <c r="V335" s="193"/>
      <c r="W335" s="193"/>
      <c r="X335" s="193"/>
      <c r="Y335" s="193"/>
      <c r="Z335" s="193"/>
    </row>
    <row r="336" spans="1:26" ht="140.1" customHeight="1">
      <c r="A336" s="192" t="s">
        <v>16</v>
      </c>
      <c r="B336" s="206" t="s">
        <v>17</v>
      </c>
      <c r="C336" s="206" t="s">
        <v>200</v>
      </c>
      <c r="D336" s="192" t="s">
        <v>614</v>
      </c>
      <c r="E336" s="193" t="s">
        <v>615</v>
      </c>
      <c r="F336" s="192" t="s">
        <v>814</v>
      </c>
      <c r="G336" s="193" t="s">
        <v>815</v>
      </c>
      <c r="H336" s="229"/>
      <c r="I336" s="229" t="s">
        <v>86</v>
      </c>
      <c r="J336" s="193" t="s">
        <v>832</v>
      </c>
      <c r="K336" s="231">
        <v>2000000</v>
      </c>
      <c r="L336" s="193" t="s">
        <v>832</v>
      </c>
      <c r="M336" s="231">
        <v>3000000</v>
      </c>
      <c r="N336" s="193" t="s">
        <v>832</v>
      </c>
      <c r="O336" s="231">
        <v>4000000</v>
      </c>
      <c r="P336" s="193" t="s">
        <v>832</v>
      </c>
      <c r="Q336" s="231">
        <v>6000000</v>
      </c>
      <c r="R336" s="193" t="s">
        <v>832</v>
      </c>
      <c r="S336" s="303">
        <v>8000000</v>
      </c>
      <c r="T336" s="303">
        <f t="shared" si="1"/>
        <v>23000000</v>
      </c>
      <c r="U336" s="193"/>
      <c r="V336" s="193"/>
      <c r="W336" s="193"/>
      <c r="X336" s="193"/>
      <c r="Y336" s="193"/>
      <c r="Z336" s="193"/>
    </row>
    <row r="337" spans="1:26" ht="140.1" customHeight="1">
      <c r="A337" s="192" t="s">
        <v>16</v>
      </c>
      <c r="B337" s="206" t="s">
        <v>17</v>
      </c>
      <c r="C337" s="206" t="s">
        <v>200</v>
      </c>
      <c r="D337" s="192" t="s">
        <v>614</v>
      </c>
      <c r="E337" s="193" t="s">
        <v>615</v>
      </c>
      <c r="F337" s="192" t="s">
        <v>814</v>
      </c>
      <c r="G337" s="193" t="s">
        <v>815</v>
      </c>
      <c r="H337" s="229"/>
      <c r="I337" s="229" t="s">
        <v>92</v>
      </c>
      <c r="J337" s="311" t="s">
        <v>833</v>
      </c>
      <c r="K337" s="231">
        <v>3000000</v>
      </c>
      <c r="L337" s="311" t="s">
        <v>834</v>
      </c>
      <c r="M337" s="231">
        <v>3000000</v>
      </c>
      <c r="N337" s="311" t="s">
        <v>834</v>
      </c>
      <c r="O337" s="303">
        <v>3000000</v>
      </c>
      <c r="P337" s="311" t="s">
        <v>834</v>
      </c>
      <c r="Q337" s="303">
        <v>5000000</v>
      </c>
      <c r="R337" s="311" t="s">
        <v>834</v>
      </c>
      <c r="S337" s="303">
        <v>5000000</v>
      </c>
      <c r="T337" s="303">
        <f t="shared" si="1"/>
        <v>19000000</v>
      </c>
      <c r="U337" s="193"/>
      <c r="V337" s="193"/>
      <c r="W337" s="193"/>
      <c r="X337" s="193"/>
      <c r="Y337" s="193"/>
      <c r="Z337" s="193"/>
    </row>
    <row r="338" spans="1:26" ht="140.1" customHeight="1">
      <c r="A338" s="192" t="s">
        <v>16</v>
      </c>
      <c r="B338" s="206" t="s">
        <v>17</v>
      </c>
      <c r="C338" s="206" t="s">
        <v>200</v>
      </c>
      <c r="D338" s="192" t="s">
        <v>614</v>
      </c>
      <c r="E338" s="193" t="s">
        <v>615</v>
      </c>
      <c r="F338" s="192" t="s">
        <v>814</v>
      </c>
      <c r="G338" s="193" t="s">
        <v>815</v>
      </c>
      <c r="H338" s="229"/>
      <c r="I338" s="229" t="s">
        <v>143</v>
      </c>
      <c r="J338" s="193" t="s">
        <v>835</v>
      </c>
      <c r="K338" s="231">
        <v>10000000</v>
      </c>
      <c r="L338" s="193" t="s">
        <v>836</v>
      </c>
      <c r="M338" s="231">
        <v>10000000</v>
      </c>
      <c r="N338" s="193" t="s">
        <v>836</v>
      </c>
      <c r="O338" s="231">
        <v>8000000</v>
      </c>
      <c r="P338" s="193" t="s">
        <v>836</v>
      </c>
      <c r="Q338" s="231">
        <v>8000000</v>
      </c>
      <c r="R338" s="193" t="s">
        <v>837</v>
      </c>
      <c r="S338" s="231">
        <v>8000000</v>
      </c>
      <c r="T338" s="303">
        <f t="shared" si="1"/>
        <v>44000000</v>
      </c>
      <c r="U338" s="193"/>
      <c r="V338" s="193"/>
      <c r="W338" s="193"/>
      <c r="X338" s="193"/>
      <c r="Y338" s="193"/>
      <c r="Z338" s="193"/>
    </row>
    <row r="339" spans="1:26" ht="140.1" customHeight="1">
      <c r="A339" s="192" t="s">
        <v>16</v>
      </c>
      <c r="B339" s="206" t="s">
        <v>17</v>
      </c>
      <c r="C339" s="206" t="s">
        <v>200</v>
      </c>
      <c r="D339" s="192" t="s">
        <v>614</v>
      </c>
      <c r="E339" s="193" t="s">
        <v>615</v>
      </c>
      <c r="F339" s="192" t="s">
        <v>814</v>
      </c>
      <c r="G339" s="193" t="s">
        <v>815</v>
      </c>
      <c r="H339" s="229"/>
      <c r="I339" s="229" t="s">
        <v>838</v>
      </c>
      <c r="J339" s="193" t="s">
        <v>839</v>
      </c>
      <c r="K339" s="231">
        <v>21078920</v>
      </c>
      <c r="L339" s="193" t="s">
        <v>840</v>
      </c>
      <c r="M339" s="231">
        <v>24912894</v>
      </c>
      <c r="N339" s="193" t="s">
        <v>841</v>
      </c>
      <c r="O339" s="231">
        <v>30891989</v>
      </c>
      <c r="P339" s="193" t="s">
        <v>842</v>
      </c>
      <c r="Q339" s="231">
        <v>49427182</v>
      </c>
      <c r="R339" s="193" t="s">
        <v>843</v>
      </c>
      <c r="S339" s="231">
        <v>0</v>
      </c>
      <c r="T339" s="303">
        <f t="shared" si="1"/>
        <v>126310985</v>
      </c>
      <c r="U339" s="193"/>
      <c r="V339" s="193"/>
      <c r="W339" s="193"/>
      <c r="X339" s="193"/>
      <c r="Y339" s="193"/>
      <c r="Z339" s="193"/>
    </row>
    <row r="340" spans="1:26" ht="140.1" customHeight="1">
      <c r="A340" s="192" t="s">
        <v>16</v>
      </c>
      <c r="B340" s="206" t="s">
        <v>17</v>
      </c>
      <c r="C340" s="206" t="s">
        <v>200</v>
      </c>
      <c r="D340" s="192" t="s">
        <v>614</v>
      </c>
      <c r="E340" s="193" t="s">
        <v>615</v>
      </c>
      <c r="F340" s="192" t="s">
        <v>844</v>
      </c>
      <c r="G340" s="193" t="s">
        <v>845</v>
      </c>
      <c r="H340" s="229" t="s">
        <v>127</v>
      </c>
      <c r="I340" s="229"/>
      <c r="J340" s="193" t="s">
        <v>846</v>
      </c>
      <c r="K340" s="330">
        <v>17500000</v>
      </c>
      <c r="L340" s="193"/>
      <c r="M340" s="231">
        <v>0</v>
      </c>
      <c r="N340" s="193"/>
      <c r="O340" s="303">
        <v>0</v>
      </c>
      <c r="P340" s="193"/>
      <c r="Q340" s="303">
        <v>0</v>
      </c>
      <c r="R340" s="193"/>
      <c r="S340" s="303">
        <v>0</v>
      </c>
      <c r="T340" s="303">
        <f t="shared" si="1"/>
        <v>17500000</v>
      </c>
      <c r="U340" s="313"/>
      <c r="V340" s="193"/>
      <c r="W340" s="193"/>
      <c r="X340" s="193"/>
      <c r="Y340" s="193"/>
      <c r="Z340" s="193"/>
    </row>
    <row r="341" spans="1:26" ht="140.1" customHeight="1">
      <c r="A341" s="192" t="s">
        <v>16</v>
      </c>
      <c r="B341" s="206" t="s">
        <v>17</v>
      </c>
      <c r="C341" s="206" t="s">
        <v>200</v>
      </c>
      <c r="D341" s="192" t="s">
        <v>614</v>
      </c>
      <c r="E341" s="193" t="s">
        <v>615</v>
      </c>
      <c r="F341" s="192" t="s">
        <v>844</v>
      </c>
      <c r="G341" s="193" t="s">
        <v>845</v>
      </c>
      <c r="H341" s="229" t="s">
        <v>194</v>
      </c>
      <c r="I341" s="229"/>
      <c r="J341" s="193" t="s">
        <v>847</v>
      </c>
      <c r="K341" s="231">
        <v>30000000</v>
      </c>
      <c r="L341" s="193" t="s">
        <v>847</v>
      </c>
      <c r="M341" s="231">
        <v>50000000</v>
      </c>
      <c r="N341" s="193" t="s">
        <v>847</v>
      </c>
      <c r="O341" s="303">
        <v>60000000</v>
      </c>
      <c r="P341" s="193" t="s">
        <v>847</v>
      </c>
      <c r="Q341" s="303">
        <v>80000000</v>
      </c>
      <c r="R341" s="193" t="s">
        <v>847</v>
      </c>
      <c r="S341" s="303">
        <v>80000000</v>
      </c>
      <c r="T341" s="303">
        <f t="shared" si="1"/>
        <v>300000000</v>
      </c>
      <c r="U341" s="193"/>
      <c r="V341" s="193"/>
      <c r="W341" s="193"/>
      <c r="X341" s="193"/>
      <c r="Y341" s="193"/>
      <c r="Z341" s="193"/>
    </row>
    <row r="342" spans="1:26" ht="140.1" customHeight="1">
      <c r="A342" s="192" t="s">
        <v>16</v>
      </c>
      <c r="B342" s="206" t="s">
        <v>17</v>
      </c>
      <c r="C342" s="206" t="s">
        <v>200</v>
      </c>
      <c r="D342" s="192" t="s">
        <v>614</v>
      </c>
      <c r="E342" s="193" t="s">
        <v>615</v>
      </c>
      <c r="F342" s="192" t="s">
        <v>844</v>
      </c>
      <c r="G342" s="193" t="s">
        <v>848</v>
      </c>
      <c r="H342" s="229" t="s">
        <v>249</v>
      </c>
      <c r="I342" s="229"/>
      <c r="J342" s="193" t="s">
        <v>849</v>
      </c>
      <c r="K342" s="231">
        <v>0</v>
      </c>
      <c r="L342" s="193"/>
      <c r="M342" s="231">
        <v>0</v>
      </c>
      <c r="N342" s="193"/>
      <c r="O342" s="303">
        <v>0</v>
      </c>
      <c r="P342" s="193"/>
      <c r="Q342" s="303">
        <v>0</v>
      </c>
      <c r="R342" s="193"/>
      <c r="S342" s="303">
        <v>0</v>
      </c>
      <c r="T342" s="303">
        <f t="shared" si="1"/>
        <v>0</v>
      </c>
      <c r="U342" s="193"/>
      <c r="V342" s="193"/>
      <c r="W342" s="193"/>
      <c r="X342" s="193"/>
      <c r="Y342" s="193"/>
      <c r="Z342" s="193"/>
    </row>
    <row r="343" spans="1:26" ht="140.1" customHeight="1">
      <c r="A343" s="192" t="s">
        <v>16</v>
      </c>
      <c r="B343" s="206" t="s">
        <v>17</v>
      </c>
      <c r="C343" s="206" t="s">
        <v>200</v>
      </c>
      <c r="D343" s="192" t="s">
        <v>614</v>
      </c>
      <c r="E343" s="193" t="s">
        <v>615</v>
      </c>
      <c r="F343" s="192" t="s">
        <v>844</v>
      </c>
      <c r="G343" s="193" t="s">
        <v>845</v>
      </c>
      <c r="H343" s="229" t="s">
        <v>31</v>
      </c>
      <c r="I343" s="229"/>
      <c r="J343" s="193" t="s">
        <v>850</v>
      </c>
      <c r="K343" s="231">
        <v>39836323</v>
      </c>
      <c r="L343" s="193" t="s">
        <v>850</v>
      </c>
      <c r="M343" s="231">
        <v>74984760</v>
      </c>
      <c r="N343" s="193" t="s">
        <v>850</v>
      </c>
      <c r="O343" s="303">
        <v>74234511</v>
      </c>
      <c r="P343" s="193" t="s">
        <v>850</v>
      </c>
      <c r="Q343" s="303">
        <v>73782617</v>
      </c>
      <c r="R343" s="193" t="s">
        <v>851</v>
      </c>
      <c r="S343" s="304">
        <v>109865576</v>
      </c>
      <c r="T343" s="303">
        <f t="shared" si="1"/>
        <v>372703787</v>
      </c>
      <c r="U343" s="193"/>
      <c r="V343" s="193"/>
      <c r="W343" s="193"/>
      <c r="X343" s="193"/>
      <c r="Y343" s="193"/>
      <c r="Z343" s="193"/>
    </row>
    <row r="344" spans="1:26" ht="140.1" customHeight="1">
      <c r="A344" s="192" t="s">
        <v>16</v>
      </c>
      <c r="B344" s="206" t="s">
        <v>17</v>
      </c>
      <c r="C344" s="206" t="s">
        <v>200</v>
      </c>
      <c r="D344" s="192" t="s">
        <v>614</v>
      </c>
      <c r="E344" s="193" t="s">
        <v>615</v>
      </c>
      <c r="F344" s="192" t="s">
        <v>844</v>
      </c>
      <c r="G344" s="193" t="s">
        <v>845</v>
      </c>
      <c r="H344" s="229"/>
      <c r="I344" s="229" t="s">
        <v>640</v>
      </c>
      <c r="J344" s="193" t="s">
        <v>852</v>
      </c>
      <c r="K344" s="231">
        <v>0</v>
      </c>
      <c r="L344" s="193" t="s">
        <v>852</v>
      </c>
      <c r="M344" s="231">
        <v>0</v>
      </c>
      <c r="N344" s="193" t="s">
        <v>852</v>
      </c>
      <c r="O344" s="303">
        <v>0</v>
      </c>
      <c r="P344" s="193" t="s">
        <v>852</v>
      </c>
      <c r="Q344" s="303">
        <v>0</v>
      </c>
      <c r="R344" s="193" t="s">
        <v>852</v>
      </c>
      <c r="S344" s="303">
        <v>0</v>
      </c>
      <c r="T344" s="303">
        <f t="shared" si="1"/>
        <v>0</v>
      </c>
      <c r="U344" s="193" t="s">
        <v>704</v>
      </c>
      <c r="V344" s="193"/>
      <c r="W344" s="193"/>
      <c r="X344" s="193"/>
      <c r="Y344" s="193"/>
      <c r="Z344" s="193"/>
    </row>
    <row r="345" spans="1:26" ht="140.1" customHeight="1">
      <c r="A345" s="192" t="s">
        <v>16</v>
      </c>
      <c r="B345" s="206" t="s">
        <v>17</v>
      </c>
      <c r="C345" s="206" t="s">
        <v>200</v>
      </c>
      <c r="D345" s="192" t="s">
        <v>614</v>
      </c>
      <c r="E345" s="193" t="s">
        <v>615</v>
      </c>
      <c r="F345" s="192" t="s">
        <v>844</v>
      </c>
      <c r="G345" s="193" t="s">
        <v>845</v>
      </c>
      <c r="H345" s="229"/>
      <c r="I345" s="229" t="s">
        <v>33</v>
      </c>
      <c r="J345" s="193" t="s">
        <v>853</v>
      </c>
      <c r="K345" s="231">
        <v>0</v>
      </c>
      <c r="L345" s="193"/>
      <c r="M345" s="231">
        <v>0</v>
      </c>
      <c r="N345" s="193"/>
      <c r="O345" s="303">
        <v>0</v>
      </c>
      <c r="P345" s="193"/>
      <c r="Q345" s="303">
        <v>0</v>
      </c>
      <c r="R345" s="193"/>
      <c r="S345" s="303">
        <v>0</v>
      </c>
      <c r="T345" s="303">
        <f t="shared" si="1"/>
        <v>0</v>
      </c>
      <c r="U345" s="193"/>
      <c r="V345" s="193"/>
      <c r="W345" s="193"/>
      <c r="X345" s="193"/>
      <c r="Y345" s="193"/>
      <c r="Z345" s="193"/>
    </row>
    <row r="346" spans="1:26" ht="140.1" customHeight="1">
      <c r="A346" s="192" t="s">
        <v>16</v>
      </c>
      <c r="B346" s="206" t="s">
        <v>17</v>
      </c>
      <c r="C346" s="206" t="s">
        <v>200</v>
      </c>
      <c r="D346" s="192" t="s">
        <v>614</v>
      </c>
      <c r="E346" s="193" t="s">
        <v>615</v>
      </c>
      <c r="F346" s="192" t="s">
        <v>844</v>
      </c>
      <c r="G346" s="193" t="s">
        <v>845</v>
      </c>
      <c r="H346" s="229"/>
      <c r="I346" s="229" t="s">
        <v>132</v>
      </c>
      <c r="J346" s="193" t="s">
        <v>854</v>
      </c>
      <c r="K346" s="231">
        <v>4000000</v>
      </c>
      <c r="L346" s="193" t="s">
        <v>855</v>
      </c>
      <c r="M346" s="231">
        <v>4000000</v>
      </c>
      <c r="N346" s="193" t="s">
        <v>135</v>
      </c>
      <c r="O346" s="303">
        <v>0</v>
      </c>
      <c r="P346" s="193"/>
      <c r="Q346" s="303">
        <v>0</v>
      </c>
      <c r="R346" s="193"/>
      <c r="S346" s="303">
        <v>0</v>
      </c>
      <c r="T346" s="303">
        <f t="shared" si="1"/>
        <v>8000000</v>
      </c>
      <c r="U346" s="193"/>
      <c r="V346" s="193"/>
      <c r="W346" s="193"/>
      <c r="X346" s="193"/>
      <c r="Y346" s="193"/>
      <c r="Z346" s="193"/>
    </row>
    <row r="347" spans="1:26" ht="140.1" customHeight="1">
      <c r="A347" s="192" t="s">
        <v>16</v>
      </c>
      <c r="B347" s="206" t="s">
        <v>17</v>
      </c>
      <c r="C347" s="206" t="s">
        <v>200</v>
      </c>
      <c r="D347" s="192" t="s">
        <v>614</v>
      </c>
      <c r="E347" s="193" t="s">
        <v>615</v>
      </c>
      <c r="F347" s="192" t="s">
        <v>844</v>
      </c>
      <c r="G347" s="193" t="s">
        <v>845</v>
      </c>
      <c r="H347" s="229"/>
      <c r="I347" s="229" t="s">
        <v>217</v>
      </c>
      <c r="J347" s="193" t="s">
        <v>856</v>
      </c>
      <c r="K347" s="231">
        <v>2000000</v>
      </c>
      <c r="L347" s="193" t="s">
        <v>856</v>
      </c>
      <c r="M347" s="231">
        <v>2000000</v>
      </c>
      <c r="N347" s="193" t="s">
        <v>856</v>
      </c>
      <c r="O347" s="303">
        <v>2000000</v>
      </c>
      <c r="P347" s="193" t="s">
        <v>856</v>
      </c>
      <c r="Q347" s="303">
        <v>2000000</v>
      </c>
      <c r="R347" s="193" t="s">
        <v>856</v>
      </c>
      <c r="S347" s="303">
        <v>2000000</v>
      </c>
      <c r="T347" s="303">
        <f t="shared" si="1"/>
        <v>10000000</v>
      </c>
      <c r="U347" s="193"/>
      <c r="V347" s="193"/>
      <c r="W347" s="193"/>
      <c r="X347" s="193"/>
      <c r="Y347" s="193"/>
      <c r="Z347" s="193"/>
    </row>
    <row r="348" spans="1:26" ht="140.1" customHeight="1">
      <c r="A348" s="192" t="s">
        <v>16</v>
      </c>
      <c r="B348" s="206" t="s">
        <v>17</v>
      </c>
      <c r="C348" s="206" t="s">
        <v>200</v>
      </c>
      <c r="D348" s="192" t="s">
        <v>614</v>
      </c>
      <c r="E348" s="193" t="s">
        <v>615</v>
      </c>
      <c r="F348" s="192" t="s">
        <v>844</v>
      </c>
      <c r="G348" s="193" t="s">
        <v>845</v>
      </c>
      <c r="H348" s="229"/>
      <c r="I348" s="229" t="s">
        <v>84</v>
      </c>
      <c r="J348" s="193" t="s">
        <v>857</v>
      </c>
      <c r="K348" s="231">
        <v>0</v>
      </c>
      <c r="L348" s="193"/>
      <c r="M348" s="231">
        <v>0</v>
      </c>
      <c r="N348" s="193"/>
      <c r="O348" s="303">
        <v>0</v>
      </c>
      <c r="P348" s="193"/>
      <c r="Q348" s="303">
        <v>0</v>
      </c>
      <c r="R348" s="193"/>
      <c r="S348" s="303">
        <v>0</v>
      </c>
      <c r="T348" s="303">
        <f t="shared" si="1"/>
        <v>0</v>
      </c>
      <c r="U348" s="313" t="s">
        <v>324</v>
      </c>
      <c r="V348" s="193"/>
      <c r="W348" s="193"/>
      <c r="X348" s="193"/>
      <c r="Y348" s="193"/>
      <c r="Z348" s="193"/>
    </row>
    <row r="349" spans="1:26" ht="140.1" customHeight="1">
      <c r="A349" s="192" t="s">
        <v>16</v>
      </c>
      <c r="B349" s="206" t="s">
        <v>17</v>
      </c>
      <c r="C349" s="206" t="s">
        <v>200</v>
      </c>
      <c r="D349" s="192" t="s">
        <v>614</v>
      </c>
      <c r="E349" s="193" t="s">
        <v>615</v>
      </c>
      <c r="F349" s="192" t="s">
        <v>844</v>
      </c>
      <c r="G349" s="193" t="s">
        <v>845</v>
      </c>
      <c r="H349" s="229"/>
      <c r="I349" s="229" t="s">
        <v>86</v>
      </c>
      <c r="J349" s="193" t="s">
        <v>858</v>
      </c>
      <c r="K349" s="231">
        <v>2000000</v>
      </c>
      <c r="L349" s="193" t="s">
        <v>858</v>
      </c>
      <c r="M349" s="231">
        <v>3000000</v>
      </c>
      <c r="N349" s="193" t="s">
        <v>858</v>
      </c>
      <c r="O349" s="231">
        <v>4000000</v>
      </c>
      <c r="P349" s="193" t="s">
        <v>858</v>
      </c>
      <c r="Q349" s="231">
        <v>6000000</v>
      </c>
      <c r="R349" s="193" t="s">
        <v>858</v>
      </c>
      <c r="S349" s="303">
        <v>8000000</v>
      </c>
      <c r="T349" s="303">
        <f t="shared" si="1"/>
        <v>23000000</v>
      </c>
      <c r="U349" s="193"/>
      <c r="V349" s="193"/>
      <c r="W349" s="193"/>
      <c r="X349" s="193"/>
      <c r="Y349" s="193"/>
      <c r="Z349" s="193"/>
    </row>
    <row r="350" spans="1:26" ht="140.1" customHeight="1">
      <c r="A350" s="192" t="s">
        <v>16</v>
      </c>
      <c r="B350" s="206" t="s">
        <v>17</v>
      </c>
      <c r="C350" s="206" t="s">
        <v>200</v>
      </c>
      <c r="D350" s="192" t="s">
        <v>614</v>
      </c>
      <c r="E350" s="193" t="s">
        <v>615</v>
      </c>
      <c r="F350" s="192" t="s">
        <v>844</v>
      </c>
      <c r="G350" s="193" t="s">
        <v>845</v>
      </c>
      <c r="H350" s="229"/>
      <c r="I350" s="229" t="s">
        <v>331</v>
      </c>
      <c r="J350" s="311" t="s">
        <v>859</v>
      </c>
      <c r="K350" s="231">
        <v>3000000</v>
      </c>
      <c r="L350" s="311" t="s">
        <v>860</v>
      </c>
      <c r="M350" s="231">
        <v>3000000</v>
      </c>
      <c r="N350" s="311" t="s">
        <v>860</v>
      </c>
      <c r="O350" s="303">
        <v>3000000</v>
      </c>
      <c r="P350" s="311" t="s">
        <v>860</v>
      </c>
      <c r="Q350" s="303">
        <v>5000000</v>
      </c>
      <c r="R350" s="311" t="s">
        <v>860</v>
      </c>
      <c r="S350" s="303">
        <v>5000000</v>
      </c>
      <c r="T350" s="303">
        <f t="shared" si="1"/>
        <v>19000000</v>
      </c>
      <c r="U350" s="193"/>
      <c r="V350" s="193"/>
      <c r="W350" s="193"/>
      <c r="X350" s="193"/>
      <c r="Y350" s="193"/>
      <c r="Z350" s="193"/>
    </row>
    <row r="351" spans="1:26" ht="140.1" customHeight="1">
      <c r="A351" s="192" t="s">
        <v>16</v>
      </c>
      <c r="B351" s="206" t="s">
        <v>17</v>
      </c>
      <c r="C351" s="206" t="s">
        <v>200</v>
      </c>
      <c r="D351" s="192" t="s">
        <v>614</v>
      </c>
      <c r="E351" s="193" t="s">
        <v>615</v>
      </c>
      <c r="F351" s="192" t="s">
        <v>844</v>
      </c>
      <c r="G351" s="193" t="s">
        <v>845</v>
      </c>
      <c r="H351" s="229"/>
      <c r="I351" s="229" t="s">
        <v>143</v>
      </c>
      <c r="J351" s="193" t="s">
        <v>861</v>
      </c>
      <c r="K351" s="231">
        <v>10000000</v>
      </c>
      <c r="L351" s="193" t="s">
        <v>862</v>
      </c>
      <c r="M351" s="231">
        <v>4000000</v>
      </c>
      <c r="N351" s="193" t="s">
        <v>862</v>
      </c>
      <c r="O351" s="231">
        <v>5000000</v>
      </c>
      <c r="P351" s="193" t="s">
        <v>862</v>
      </c>
      <c r="Q351" s="231">
        <v>6000000</v>
      </c>
      <c r="R351" s="193" t="s">
        <v>862</v>
      </c>
      <c r="S351" s="231">
        <v>7000000</v>
      </c>
      <c r="T351" s="303">
        <f t="shared" si="1"/>
        <v>32000000</v>
      </c>
      <c r="U351" s="193"/>
      <c r="V351" s="193"/>
      <c r="W351" s="193"/>
      <c r="X351" s="193"/>
      <c r="Y351" s="193"/>
      <c r="Z351" s="193"/>
    </row>
    <row r="352" spans="1:26" ht="140.1" customHeight="1">
      <c r="A352" s="192" t="s">
        <v>16</v>
      </c>
      <c r="B352" s="206" t="s">
        <v>17</v>
      </c>
      <c r="C352" s="206" t="s">
        <v>200</v>
      </c>
      <c r="D352" s="192" t="s">
        <v>614</v>
      </c>
      <c r="E352" s="193" t="s">
        <v>615</v>
      </c>
      <c r="F352" s="192" t="s">
        <v>844</v>
      </c>
      <c r="G352" s="193" t="s">
        <v>848</v>
      </c>
      <c r="H352" s="229"/>
      <c r="I352" s="229" t="s">
        <v>65</v>
      </c>
      <c r="J352" s="193" t="s">
        <v>863</v>
      </c>
      <c r="K352" s="231">
        <v>80000000</v>
      </c>
      <c r="L352" s="192" t="s">
        <v>864</v>
      </c>
      <c r="M352" s="231">
        <v>240000000</v>
      </c>
      <c r="N352" s="192" t="s">
        <v>865</v>
      </c>
      <c r="O352" s="231">
        <v>400000000</v>
      </c>
      <c r="P352" s="192" t="s">
        <v>866</v>
      </c>
      <c r="Q352" s="231">
        <v>560000000</v>
      </c>
      <c r="R352" s="192" t="s">
        <v>867</v>
      </c>
      <c r="S352" s="231">
        <v>800000000</v>
      </c>
      <c r="T352" s="303">
        <f t="shared" si="1"/>
        <v>2080000000</v>
      </c>
      <c r="U352" s="193"/>
      <c r="V352" s="193"/>
      <c r="W352" s="193"/>
      <c r="X352" s="193"/>
      <c r="Y352" s="193"/>
      <c r="Z352" s="193"/>
    </row>
    <row r="353" spans="1:26" ht="140.1" customHeight="1">
      <c r="A353" s="192" t="s">
        <v>16</v>
      </c>
      <c r="B353" s="206" t="s">
        <v>17</v>
      </c>
      <c r="C353" s="206" t="s">
        <v>200</v>
      </c>
      <c r="D353" s="192" t="s">
        <v>614</v>
      </c>
      <c r="E353" s="193" t="s">
        <v>615</v>
      </c>
      <c r="F353" s="192" t="s">
        <v>844</v>
      </c>
      <c r="G353" s="193" t="s">
        <v>845</v>
      </c>
      <c r="H353" s="229"/>
      <c r="I353" s="229" t="s">
        <v>838</v>
      </c>
      <c r="J353" s="206" t="s">
        <v>868</v>
      </c>
      <c r="K353" s="231">
        <v>2812992</v>
      </c>
      <c r="L353" s="206" t="s">
        <v>869</v>
      </c>
      <c r="M353" s="231">
        <v>3339584</v>
      </c>
      <c r="N353" s="206" t="s">
        <v>869</v>
      </c>
      <c r="O353" s="331">
        <v>4141085</v>
      </c>
      <c r="P353" s="206" t="s">
        <v>869</v>
      </c>
      <c r="Q353" s="331">
        <v>5631876</v>
      </c>
      <c r="R353" s="206" t="s">
        <v>869</v>
      </c>
      <c r="S353" s="331">
        <v>10700056</v>
      </c>
      <c r="T353" s="303">
        <f t="shared" si="1"/>
        <v>26625593</v>
      </c>
      <c r="U353" s="193"/>
      <c r="V353" s="193"/>
      <c r="W353" s="193"/>
      <c r="X353" s="193"/>
      <c r="Y353" s="193"/>
      <c r="Z353" s="193"/>
    </row>
    <row r="354" spans="1:26" ht="140.1" customHeight="1">
      <c r="A354" s="192" t="s">
        <v>16</v>
      </c>
      <c r="B354" s="206" t="s">
        <v>17</v>
      </c>
      <c r="C354" s="206" t="s">
        <v>870</v>
      </c>
      <c r="D354" s="192" t="s">
        <v>871</v>
      </c>
      <c r="E354" s="193" t="s">
        <v>872</v>
      </c>
      <c r="F354" s="192" t="s">
        <v>873</v>
      </c>
      <c r="G354" s="193" t="s">
        <v>874</v>
      </c>
      <c r="H354" s="229" t="s">
        <v>31</v>
      </c>
      <c r="I354" s="229"/>
      <c r="J354" s="193" t="s">
        <v>875</v>
      </c>
      <c r="K354" s="231">
        <v>5490472</v>
      </c>
      <c r="L354" s="193" t="s">
        <v>875</v>
      </c>
      <c r="M354" s="231">
        <v>6108315</v>
      </c>
      <c r="N354" s="193" t="s">
        <v>875</v>
      </c>
      <c r="O354" s="303">
        <v>6063014</v>
      </c>
      <c r="P354" s="193" t="s">
        <v>875</v>
      </c>
      <c r="Q354" s="303">
        <v>6063014</v>
      </c>
      <c r="R354" s="193" t="s">
        <v>875</v>
      </c>
      <c r="S354" s="304">
        <v>18189042</v>
      </c>
      <c r="T354" s="303">
        <f t="shared" si="1"/>
        <v>41913857</v>
      </c>
      <c r="U354" s="193"/>
      <c r="V354" s="193"/>
      <c r="W354" s="193"/>
      <c r="X354" s="193"/>
      <c r="Y354" s="193"/>
      <c r="Z354" s="193"/>
    </row>
    <row r="355" spans="1:26" ht="140.1" customHeight="1">
      <c r="A355" s="192" t="s">
        <v>16</v>
      </c>
      <c r="B355" s="206" t="s">
        <v>17</v>
      </c>
      <c r="C355" s="206" t="s">
        <v>870</v>
      </c>
      <c r="D355" s="192" t="s">
        <v>871</v>
      </c>
      <c r="E355" s="193" t="s">
        <v>872</v>
      </c>
      <c r="F355" s="192" t="s">
        <v>873</v>
      </c>
      <c r="G355" s="193" t="s">
        <v>874</v>
      </c>
      <c r="H355" s="229" t="s">
        <v>127</v>
      </c>
      <c r="I355" s="229"/>
      <c r="J355" s="193"/>
      <c r="K355" s="231">
        <v>0</v>
      </c>
      <c r="L355" s="193" t="s">
        <v>876</v>
      </c>
      <c r="M355" s="231">
        <v>10000000</v>
      </c>
      <c r="N355" s="193"/>
      <c r="O355" s="303">
        <v>0</v>
      </c>
      <c r="P355" s="193"/>
      <c r="Q355" s="303">
        <v>0</v>
      </c>
      <c r="R355" s="193"/>
      <c r="S355" s="303">
        <v>0</v>
      </c>
      <c r="T355" s="303">
        <f t="shared" si="1"/>
        <v>10000000</v>
      </c>
      <c r="U355" s="193"/>
      <c r="V355" s="193"/>
      <c r="W355" s="193"/>
      <c r="X355" s="193"/>
      <c r="Y355" s="193"/>
      <c r="Z355" s="193"/>
    </row>
    <row r="356" spans="1:26" ht="140.1" customHeight="1">
      <c r="A356" s="192" t="s">
        <v>16</v>
      </c>
      <c r="B356" s="206" t="s">
        <v>17</v>
      </c>
      <c r="C356" s="206" t="s">
        <v>870</v>
      </c>
      <c r="D356" s="192" t="s">
        <v>871</v>
      </c>
      <c r="E356" s="193" t="s">
        <v>872</v>
      </c>
      <c r="F356" s="192" t="s">
        <v>873</v>
      </c>
      <c r="G356" s="193" t="s">
        <v>874</v>
      </c>
      <c r="H356" s="229" t="s">
        <v>194</v>
      </c>
      <c r="I356" s="229"/>
      <c r="J356" s="193" t="s">
        <v>877</v>
      </c>
      <c r="K356" s="235">
        <v>37824080</v>
      </c>
      <c r="L356" s="193" t="s">
        <v>878</v>
      </c>
      <c r="M356" s="231">
        <v>47280100</v>
      </c>
      <c r="N356" s="193" t="s">
        <v>879</v>
      </c>
      <c r="O356" s="231">
        <v>52953712</v>
      </c>
      <c r="P356" s="193" t="s">
        <v>880</v>
      </c>
      <c r="Q356" s="231">
        <v>60518528</v>
      </c>
      <c r="R356" s="193" t="s">
        <v>881</v>
      </c>
      <c r="S356" s="231">
        <v>68839825.599999994</v>
      </c>
      <c r="T356" s="303">
        <f t="shared" si="1"/>
        <v>267416245.59999999</v>
      </c>
      <c r="U356" s="193"/>
      <c r="V356" s="193"/>
      <c r="W356" s="193"/>
      <c r="X356" s="193"/>
      <c r="Y356" s="193"/>
      <c r="Z356" s="193"/>
    </row>
    <row r="357" spans="1:26" ht="140.1" customHeight="1">
      <c r="A357" s="192" t="s">
        <v>16</v>
      </c>
      <c r="B357" s="206" t="s">
        <v>17</v>
      </c>
      <c r="C357" s="206" t="s">
        <v>870</v>
      </c>
      <c r="D357" s="192" t="s">
        <v>871</v>
      </c>
      <c r="E357" s="193" t="s">
        <v>872</v>
      </c>
      <c r="F357" s="192" t="s">
        <v>882</v>
      </c>
      <c r="G357" s="193" t="s">
        <v>883</v>
      </c>
      <c r="H357" s="229" t="s">
        <v>244</v>
      </c>
      <c r="I357" s="229"/>
      <c r="J357" s="193"/>
      <c r="K357" s="231">
        <v>0</v>
      </c>
      <c r="L357" s="193" t="s">
        <v>779</v>
      </c>
      <c r="M357" s="231">
        <v>5000000</v>
      </c>
      <c r="N357" s="193" t="s">
        <v>779</v>
      </c>
      <c r="O357" s="303">
        <v>5000000</v>
      </c>
      <c r="P357" s="193" t="s">
        <v>779</v>
      </c>
      <c r="Q357" s="303">
        <v>5000000</v>
      </c>
      <c r="R357" s="193" t="s">
        <v>779</v>
      </c>
      <c r="S357" s="303">
        <v>5000000</v>
      </c>
      <c r="T357" s="303">
        <f t="shared" si="1"/>
        <v>20000000</v>
      </c>
      <c r="U357" s="193"/>
      <c r="V357" s="193"/>
      <c r="W357" s="193"/>
      <c r="X357" s="193"/>
      <c r="Y357" s="193"/>
      <c r="Z357" s="193"/>
    </row>
    <row r="358" spans="1:26" ht="140.1" customHeight="1">
      <c r="A358" s="192" t="s">
        <v>16</v>
      </c>
      <c r="B358" s="206" t="s">
        <v>17</v>
      </c>
      <c r="C358" s="206" t="s">
        <v>870</v>
      </c>
      <c r="D358" s="192" t="s">
        <v>871</v>
      </c>
      <c r="E358" s="193" t="s">
        <v>872</v>
      </c>
      <c r="F358" s="192" t="s">
        <v>882</v>
      </c>
      <c r="G358" s="193" t="s">
        <v>883</v>
      </c>
      <c r="H358" s="229" t="s">
        <v>194</v>
      </c>
      <c r="I358" s="229"/>
      <c r="J358" s="206" t="s">
        <v>884</v>
      </c>
      <c r="K358" s="231">
        <v>28836745.399999999</v>
      </c>
      <c r="L358" s="237" t="s">
        <v>885</v>
      </c>
      <c r="M358" s="231">
        <v>34274855.5</v>
      </c>
      <c r="N358" s="237" t="s">
        <v>886</v>
      </c>
      <c r="O358" s="231">
        <v>38387838.160000004</v>
      </c>
      <c r="P358" s="237" t="s">
        <v>887</v>
      </c>
      <c r="Q358" s="231">
        <v>43871815.040000007</v>
      </c>
      <c r="R358" s="237" t="s">
        <v>888</v>
      </c>
      <c r="S358" s="231">
        <v>49904189.608000003</v>
      </c>
      <c r="T358" s="303">
        <f t="shared" si="1"/>
        <v>195275443.70800003</v>
      </c>
      <c r="U358" s="193"/>
      <c r="V358" s="193"/>
      <c r="W358" s="193"/>
      <c r="X358" s="193"/>
      <c r="Y358" s="193"/>
      <c r="Z358" s="193"/>
    </row>
    <row r="359" spans="1:26" ht="140.1" customHeight="1">
      <c r="A359" s="192" t="s">
        <v>16</v>
      </c>
      <c r="B359" s="206" t="s">
        <v>17</v>
      </c>
      <c r="C359" s="206" t="s">
        <v>870</v>
      </c>
      <c r="D359" s="192" t="s">
        <v>871</v>
      </c>
      <c r="E359" s="193" t="s">
        <v>872</v>
      </c>
      <c r="F359" s="192" t="s">
        <v>882</v>
      </c>
      <c r="G359" s="193" t="s">
        <v>889</v>
      </c>
      <c r="H359" s="229" t="s">
        <v>249</v>
      </c>
      <c r="I359" s="229"/>
      <c r="J359" s="193" t="s">
        <v>890</v>
      </c>
      <c r="K359" s="231">
        <v>500000</v>
      </c>
      <c r="L359" s="193" t="s">
        <v>891</v>
      </c>
      <c r="M359" s="231">
        <f>2*K359*1.1</f>
        <v>1100000</v>
      </c>
      <c r="N359" s="193" t="s">
        <v>891</v>
      </c>
      <c r="O359" s="303">
        <f>M359*1.1</f>
        <v>1210000</v>
      </c>
      <c r="P359" s="193" t="s">
        <v>891</v>
      </c>
      <c r="Q359" s="303">
        <f>O359*1.1</f>
        <v>1331000</v>
      </c>
      <c r="R359" s="193" t="s">
        <v>892</v>
      </c>
      <c r="S359" s="303">
        <f>Q359*1.15</f>
        <v>1530649.9999999998</v>
      </c>
      <c r="T359" s="303">
        <f t="shared" si="1"/>
        <v>5671650</v>
      </c>
      <c r="U359" s="193"/>
      <c r="V359" s="193"/>
      <c r="W359" s="193"/>
      <c r="X359" s="193"/>
      <c r="Y359" s="193"/>
      <c r="Z359" s="193"/>
    </row>
    <row r="360" spans="1:26" ht="140.1" customHeight="1">
      <c r="A360" s="192" t="s">
        <v>16</v>
      </c>
      <c r="B360" s="206" t="s">
        <v>17</v>
      </c>
      <c r="C360" s="206" t="s">
        <v>870</v>
      </c>
      <c r="D360" s="192" t="s">
        <v>871</v>
      </c>
      <c r="E360" s="193" t="s">
        <v>872</v>
      </c>
      <c r="F360" s="192" t="s">
        <v>893</v>
      </c>
      <c r="G360" s="193" t="s">
        <v>894</v>
      </c>
      <c r="H360" s="229" t="s">
        <v>244</v>
      </c>
      <c r="I360" s="229"/>
      <c r="J360" s="193" t="s">
        <v>895</v>
      </c>
      <c r="K360" s="231">
        <v>70000000</v>
      </c>
      <c r="L360" s="193" t="s">
        <v>895</v>
      </c>
      <c r="M360" s="231">
        <v>70000000</v>
      </c>
      <c r="N360" s="193" t="s">
        <v>895</v>
      </c>
      <c r="O360" s="303">
        <v>70000000</v>
      </c>
      <c r="P360" s="193" t="s">
        <v>895</v>
      </c>
      <c r="Q360" s="303">
        <v>70000000</v>
      </c>
      <c r="R360" s="193" t="s">
        <v>895</v>
      </c>
      <c r="S360" s="303">
        <v>70000000</v>
      </c>
      <c r="T360" s="303">
        <f t="shared" si="1"/>
        <v>350000000</v>
      </c>
      <c r="U360" s="193"/>
      <c r="V360" s="193"/>
      <c r="W360" s="193"/>
      <c r="X360" s="193"/>
      <c r="Y360" s="193"/>
      <c r="Z360" s="193"/>
    </row>
    <row r="361" spans="1:26" ht="140.1" customHeight="1">
      <c r="A361" s="192" t="s">
        <v>16</v>
      </c>
      <c r="B361" s="206" t="s">
        <v>17</v>
      </c>
      <c r="C361" s="206" t="s">
        <v>870</v>
      </c>
      <c r="D361" s="192" t="s">
        <v>871</v>
      </c>
      <c r="E361" s="193" t="s">
        <v>872</v>
      </c>
      <c r="F361" s="192" t="s">
        <v>893</v>
      </c>
      <c r="G361" s="193" t="s">
        <v>894</v>
      </c>
      <c r="H361" s="229" t="s">
        <v>194</v>
      </c>
      <c r="I361" s="229"/>
      <c r="J361" s="193" t="s">
        <v>896</v>
      </c>
      <c r="K361" s="231">
        <v>50000000</v>
      </c>
      <c r="L361" s="193" t="s">
        <v>896</v>
      </c>
      <c r="M361" s="231">
        <v>60000000</v>
      </c>
      <c r="N361" s="193" t="s">
        <v>896</v>
      </c>
      <c r="O361" s="303">
        <v>80000000</v>
      </c>
      <c r="P361" s="193" t="s">
        <v>896</v>
      </c>
      <c r="Q361" s="303">
        <v>100000000</v>
      </c>
      <c r="R361" s="193" t="s">
        <v>896</v>
      </c>
      <c r="S361" s="303">
        <v>120000000</v>
      </c>
      <c r="T361" s="303">
        <f t="shared" si="1"/>
        <v>410000000</v>
      </c>
      <c r="U361" s="193"/>
      <c r="V361" s="193"/>
      <c r="W361" s="193"/>
      <c r="X361" s="193"/>
      <c r="Y361" s="193"/>
      <c r="Z361" s="193"/>
    </row>
    <row r="362" spans="1:26" ht="140.1" customHeight="1">
      <c r="A362" s="192" t="s">
        <v>16</v>
      </c>
      <c r="B362" s="206" t="s">
        <v>17</v>
      </c>
      <c r="C362" s="206" t="s">
        <v>870</v>
      </c>
      <c r="D362" s="192" t="s">
        <v>871</v>
      </c>
      <c r="E362" s="193" t="s">
        <v>872</v>
      </c>
      <c r="F362" s="192" t="s">
        <v>893</v>
      </c>
      <c r="G362" s="193" t="s">
        <v>894</v>
      </c>
      <c r="H362" s="229" t="s">
        <v>249</v>
      </c>
      <c r="I362" s="229"/>
      <c r="J362" s="193" t="s">
        <v>897</v>
      </c>
      <c r="K362" s="231">
        <v>0</v>
      </c>
      <c r="L362" s="193"/>
      <c r="M362" s="231">
        <v>0</v>
      </c>
      <c r="N362" s="193"/>
      <c r="O362" s="303">
        <v>0</v>
      </c>
      <c r="P362" s="193"/>
      <c r="Q362" s="303">
        <v>0</v>
      </c>
      <c r="R362" s="193"/>
      <c r="S362" s="303">
        <v>0</v>
      </c>
      <c r="T362" s="303">
        <f t="shared" si="1"/>
        <v>0</v>
      </c>
      <c r="U362" s="313" t="s">
        <v>898</v>
      </c>
      <c r="V362" s="193"/>
      <c r="W362" s="193"/>
      <c r="X362" s="193"/>
      <c r="Y362" s="193"/>
      <c r="Z362" s="193"/>
    </row>
    <row r="363" spans="1:26" ht="140.1" customHeight="1">
      <c r="A363" s="192" t="s">
        <v>16</v>
      </c>
      <c r="B363" s="206" t="s">
        <v>17</v>
      </c>
      <c r="C363" s="206" t="s">
        <v>870</v>
      </c>
      <c r="D363" s="192" t="s">
        <v>871</v>
      </c>
      <c r="E363" s="193" t="s">
        <v>872</v>
      </c>
      <c r="F363" s="192" t="s">
        <v>893</v>
      </c>
      <c r="G363" s="193" t="s">
        <v>894</v>
      </c>
      <c r="H363" s="229" t="s">
        <v>31</v>
      </c>
      <c r="I363" s="229"/>
      <c r="J363" s="193" t="s">
        <v>899</v>
      </c>
      <c r="K363" s="231">
        <v>39836323</v>
      </c>
      <c r="L363" s="193" t="s">
        <v>899</v>
      </c>
      <c r="M363" s="231">
        <v>74984760</v>
      </c>
      <c r="N363" s="193" t="s">
        <v>899</v>
      </c>
      <c r="O363" s="303">
        <v>74234511</v>
      </c>
      <c r="P363" s="193" t="s">
        <v>899</v>
      </c>
      <c r="Q363" s="303">
        <v>73782617</v>
      </c>
      <c r="R363" s="193" t="s">
        <v>899</v>
      </c>
      <c r="S363" s="304">
        <v>109865576</v>
      </c>
      <c r="T363" s="303">
        <f t="shared" si="1"/>
        <v>372703787</v>
      </c>
      <c r="U363" s="193"/>
      <c r="V363" s="193"/>
      <c r="W363" s="193"/>
      <c r="X363" s="193"/>
      <c r="Y363" s="193"/>
      <c r="Z363" s="193"/>
    </row>
    <row r="364" spans="1:26" ht="140.1" customHeight="1">
      <c r="A364" s="192" t="s">
        <v>16</v>
      </c>
      <c r="B364" s="206" t="s">
        <v>17</v>
      </c>
      <c r="C364" s="206" t="s">
        <v>870</v>
      </c>
      <c r="D364" s="192" t="s">
        <v>871</v>
      </c>
      <c r="E364" s="193" t="s">
        <v>872</v>
      </c>
      <c r="F364" s="192" t="s">
        <v>893</v>
      </c>
      <c r="G364" s="193" t="s">
        <v>894</v>
      </c>
      <c r="H364" s="229"/>
      <c r="I364" s="229" t="s">
        <v>640</v>
      </c>
      <c r="J364" s="193" t="s">
        <v>900</v>
      </c>
      <c r="K364" s="231">
        <v>0</v>
      </c>
      <c r="L364" s="193" t="s">
        <v>900</v>
      </c>
      <c r="M364" s="231">
        <v>0</v>
      </c>
      <c r="N364" s="193" t="s">
        <v>900</v>
      </c>
      <c r="O364" s="303">
        <v>0</v>
      </c>
      <c r="P364" s="193" t="s">
        <v>900</v>
      </c>
      <c r="Q364" s="303">
        <v>0</v>
      </c>
      <c r="R364" s="193" t="s">
        <v>900</v>
      </c>
      <c r="S364" s="303">
        <v>0</v>
      </c>
      <c r="T364" s="303">
        <f t="shared" si="1"/>
        <v>0</v>
      </c>
      <c r="U364" s="193" t="s">
        <v>704</v>
      </c>
      <c r="V364" s="193"/>
      <c r="W364" s="193"/>
      <c r="X364" s="193"/>
      <c r="Y364" s="193"/>
      <c r="Z364" s="193"/>
    </row>
    <row r="365" spans="1:26" ht="140.1" customHeight="1">
      <c r="A365" s="192" t="s">
        <v>16</v>
      </c>
      <c r="B365" s="206" t="s">
        <v>17</v>
      </c>
      <c r="C365" s="206" t="s">
        <v>870</v>
      </c>
      <c r="D365" s="192" t="s">
        <v>871</v>
      </c>
      <c r="E365" s="193" t="s">
        <v>872</v>
      </c>
      <c r="F365" s="192" t="s">
        <v>893</v>
      </c>
      <c r="G365" s="193" t="s">
        <v>894</v>
      </c>
      <c r="H365" s="229"/>
      <c r="I365" s="229" t="s">
        <v>901</v>
      </c>
      <c r="J365" s="193" t="s">
        <v>863</v>
      </c>
      <c r="K365" s="231">
        <v>80000000</v>
      </c>
      <c r="L365" s="192" t="s">
        <v>864</v>
      </c>
      <c r="M365" s="231">
        <v>240000000</v>
      </c>
      <c r="N365" s="192" t="s">
        <v>865</v>
      </c>
      <c r="O365" s="231">
        <v>400000000</v>
      </c>
      <c r="P365" s="192" t="s">
        <v>866</v>
      </c>
      <c r="Q365" s="231">
        <v>560000000</v>
      </c>
      <c r="R365" s="192" t="s">
        <v>867</v>
      </c>
      <c r="S365" s="231">
        <v>800000000</v>
      </c>
      <c r="T365" s="303">
        <f t="shared" si="1"/>
        <v>2080000000</v>
      </c>
      <c r="U365" s="193"/>
      <c r="V365" s="193"/>
      <c r="W365" s="193"/>
      <c r="X365" s="193"/>
      <c r="Y365" s="193"/>
      <c r="Z365" s="193"/>
    </row>
    <row r="366" spans="1:26" ht="140.1" customHeight="1">
      <c r="A366" s="192" t="s">
        <v>16</v>
      </c>
      <c r="B366" s="206" t="s">
        <v>17</v>
      </c>
      <c r="C366" s="206" t="s">
        <v>870</v>
      </c>
      <c r="D366" s="192" t="s">
        <v>871</v>
      </c>
      <c r="E366" s="193" t="s">
        <v>872</v>
      </c>
      <c r="F366" s="192" t="s">
        <v>902</v>
      </c>
      <c r="G366" s="193" t="s">
        <v>903</v>
      </c>
      <c r="H366" s="229" t="s">
        <v>31</v>
      </c>
      <c r="I366" s="229"/>
      <c r="J366" s="193" t="s">
        <v>904</v>
      </c>
      <c r="K366" s="231">
        <v>5490472</v>
      </c>
      <c r="L366" s="193" t="s">
        <v>905</v>
      </c>
      <c r="M366" s="231">
        <v>11996343</v>
      </c>
      <c r="N366" s="193" t="s">
        <v>906</v>
      </c>
      <c r="O366" s="303">
        <v>13429839</v>
      </c>
      <c r="P366" s="193" t="s">
        <v>906</v>
      </c>
      <c r="Q366" s="303">
        <v>12319239</v>
      </c>
      <c r="R366" s="193" t="s">
        <v>906</v>
      </c>
      <c r="S366" s="304">
        <v>18189042</v>
      </c>
      <c r="T366" s="303">
        <f t="shared" si="1"/>
        <v>61424935</v>
      </c>
      <c r="U366" s="193"/>
      <c r="V366" s="193"/>
      <c r="W366" s="193"/>
      <c r="X366" s="193"/>
      <c r="Y366" s="193"/>
      <c r="Z366" s="193"/>
    </row>
    <row r="367" spans="1:26" ht="140.1" customHeight="1">
      <c r="A367" s="192" t="s">
        <v>16</v>
      </c>
      <c r="B367" s="206" t="s">
        <v>17</v>
      </c>
      <c r="C367" s="206" t="s">
        <v>870</v>
      </c>
      <c r="D367" s="192" t="s">
        <v>871</v>
      </c>
      <c r="E367" s="193" t="s">
        <v>872</v>
      </c>
      <c r="F367" s="192" t="s">
        <v>907</v>
      </c>
      <c r="G367" s="193" t="s">
        <v>908</v>
      </c>
      <c r="H367" s="229" t="s">
        <v>31</v>
      </c>
      <c r="I367" s="229"/>
      <c r="J367" s="193" t="s">
        <v>909</v>
      </c>
      <c r="K367" s="231">
        <v>14836323</v>
      </c>
      <c r="L367" s="193" t="s">
        <v>909</v>
      </c>
      <c r="M367" s="231">
        <v>2484760</v>
      </c>
      <c r="N367" s="193" t="s">
        <v>909</v>
      </c>
      <c r="O367" s="303">
        <v>24234511</v>
      </c>
      <c r="P367" s="193" t="s">
        <v>909</v>
      </c>
      <c r="Q367" s="303">
        <v>23782617</v>
      </c>
      <c r="R367" s="193" t="s">
        <v>909</v>
      </c>
      <c r="S367" s="304">
        <v>34865576</v>
      </c>
      <c r="T367" s="303">
        <f t="shared" si="1"/>
        <v>100203787</v>
      </c>
      <c r="U367" s="193"/>
      <c r="V367" s="193"/>
      <c r="W367" s="193"/>
      <c r="X367" s="193"/>
      <c r="Y367" s="193"/>
      <c r="Z367" s="193"/>
    </row>
    <row r="368" spans="1:26" ht="140.1" customHeight="1">
      <c r="A368" s="192" t="s">
        <v>16</v>
      </c>
      <c r="B368" s="206" t="s">
        <v>17</v>
      </c>
      <c r="C368" s="206" t="s">
        <v>870</v>
      </c>
      <c r="D368" s="192" t="s">
        <v>871</v>
      </c>
      <c r="E368" s="193" t="s">
        <v>872</v>
      </c>
      <c r="F368" s="192" t="s">
        <v>910</v>
      </c>
      <c r="G368" s="193" t="s">
        <v>911</v>
      </c>
      <c r="H368" s="229" t="s">
        <v>81</v>
      </c>
      <c r="I368" s="229"/>
      <c r="J368" s="193" t="s">
        <v>912</v>
      </c>
      <c r="K368" s="231">
        <v>0</v>
      </c>
      <c r="L368" s="193"/>
      <c r="M368" s="231">
        <v>0</v>
      </c>
      <c r="N368" s="193"/>
      <c r="O368" s="303">
        <v>0</v>
      </c>
      <c r="P368" s="193"/>
      <c r="Q368" s="303">
        <v>0</v>
      </c>
      <c r="R368" s="193"/>
      <c r="S368" s="303">
        <v>0</v>
      </c>
      <c r="T368" s="303">
        <f t="shared" si="1"/>
        <v>0</v>
      </c>
      <c r="U368" s="322" t="s">
        <v>369</v>
      </c>
      <c r="V368" s="193"/>
      <c r="W368" s="193"/>
      <c r="X368" s="193"/>
      <c r="Y368" s="193"/>
      <c r="Z368" s="193"/>
    </row>
    <row r="369" spans="1:26" ht="140.1" customHeight="1">
      <c r="A369" s="192" t="s">
        <v>16</v>
      </c>
      <c r="B369" s="206" t="s">
        <v>17</v>
      </c>
      <c r="C369" s="206" t="s">
        <v>870</v>
      </c>
      <c r="D369" s="192" t="s">
        <v>871</v>
      </c>
      <c r="E369" s="193" t="s">
        <v>872</v>
      </c>
      <c r="F369" s="192" t="s">
        <v>913</v>
      </c>
      <c r="G369" s="193" t="s">
        <v>914</v>
      </c>
      <c r="H369" s="229" t="s">
        <v>31</v>
      </c>
      <c r="I369" s="229"/>
      <c r="J369" s="193" t="s">
        <v>915</v>
      </c>
      <c r="K369" s="231">
        <v>6952534</v>
      </c>
      <c r="L369" s="193" t="s">
        <v>916</v>
      </c>
      <c r="M369" s="231">
        <v>25228309</v>
      </c>
      <c r="N369" s="193" t="s">
        <v>917</v>
      </c>
      <c r="O369" s="303">
        <v>23837818</v>
      </c>
      <c r="P369" s="193" t="s">
        <v>918</v>
      </c>
      <c r="Q369" s="303">
        <v>23505646</v>
      </c>
      <c r="R369" s="193"/>
      <c r="S369" s="304"/>
      <c r="T369" s="303">
        <f t="shared" si="1"/>
        <v>79524307</v>
      </c>
      <c r="U369" s="193"/>
      <c r="V369" s="193"/>
      <c r="W369" s="193"/>
      <c r="X369" s="193"/>
      <c r="Y369" s="193"/>
      <c r="Z369" s="193"/>
    </row>
    <row r="370" spans="1:26" ht="140.1" customHeight="1">
      <c r="A370" s="192" t="s">
        <v>16</v>
      </c>
      <c r="B370" s="206" t="s">
        <v>17</v>
      </c>
      <c r="C370" s="206" t="s">
        <v>870</v>
      </c>
      <c r="D370" s="192" t="s">
        <v>919</v>
      </c>
      <c r="E370" s="193" t="s">
        <v>920</v>
      </c>
      <c r="F370" s="192" t="s">
        <v>921</v>
      </c>
      <c r="G370" s="193" t="s">
        <v>922</v>
      </c>
      <c r="H370" s="229" t="s">
        <v>31</v>
      </c>
      <c r="I370" s="229"/>
      <c r="J370" s="193" t="s">
        <v>923</v>
      </c>
      <c r="K370" s="231">
        <v>6478068</v>
      </c>
      <c r="L370" s="193" t="s">
        <v>923</v>
      </c>
      <c r="M370" s="231">
        <v>12143985</v>
      </c>
      <c r="N370" s="193" t="s">
        <v>923</v>
      </c>
      <c r="O370" s="303">
        <v>13345969</v>
      </c>
      <c r="P370" s="193" t="s">
        <v>923</v>
      </c>
      <c r="Q370" s="303">
        <v>13735802</v>
      </c>
      <c r="R370" s="193" t="s">
        <v>923</v>
      </c>
      <c r="S370" s="304">
        <v>21491670</v>
      </c>
      <c r="T370" s="303">
        <f t="shared" si="1"/>
        <v>67195494</v>
      </c>
      <c r="U370" s="193"/>
      <c r="V370" s="193"/>
      <c r="W370" s="193"/>
      <c r="X370" s="193"/>
      <c r="Y370" s="193"/>
      <c r="Z370" s="193"/>
    </row>
    <row r="371" spans="1:26" ht="140.1" customHeight="1">
      <c r="A371" s="192" t="s">
        <v>16</v>
      </c>
      <c r="B371" s="206" t="s">
        <v>17</v>
      </c>
      <c r="C371" s="206" t="s">
        <v>870</v>
      </c>
      <c r="D371" s="192" t="s">
        <v>919</v>
      </c>
      <c r="E371" s="193" t="s">
        <v>920</v>
      </c>
      <c r="F371" s="192" t="s">
        <v>924</v>
      </c>
      <c r="G371" s="193" t="s">
        <v>925</v>
      </c>
      <c r="H371" s="229" t="s">
        <v>31</v>
      </c>
      <c r="I371" s="229"/>
      <c r="J371" s="193" t="s">
        <v>216</v>
      </c>
      <c r="K371" s="231">
        <v>3573846</v>
      </c>
      <c r="L371" s="193" t="s">
        <v>216</v>
      </c>
      <c r="M371" s="231">
        <v>15265767</v>
      </c>
      <c r="N371" s="193" t="s">
        <v>216</v>
      </c>
      <c r="O371" s="303">
        <v>21354409</v>
      </c>
      <c r="P371" s="193" t="s">
        <v>216</v>
      </c>
      <c r="Q371" s="303">
        <v>8657645</v>
      </c>
      <c r="R371" s="193" t="s">
        <v>216</v>
      </c>
      <c r="S371" s="304">
        <v>25851282</v>
      </c>
      <c r="T371" s="303">
        <f t="shared" si="1"/>
        <v>74702949</v>
      </c>
      <c r="U371" s="193"/>
      <c r="V371" s="193"/>
      <c r="W371" s="193"/>
      <c r="X371" s="193"/>
      <c r="Y371" s="193"/>
      <c r="Z371" s="193"/>
    </row>
    <row r="372" spans="1:26" ht="140.1" customHeight="1">
      <c r="A372" s="192" t="s">
        <v>16</v>
      </c>
      <c r="B372" s="206" t="s">
        <v>17</v>
      </c>
      <c r="C372" s="206" t="s">
        <v>870</v>
      </c>
      <c r="D372" s="192" t="s">
        <v>919</v>
      </c>
      <c r="E372" s="193" t="s">
        <v>920</v>
      </c>
      <c r="F372" s="192" t="s">
        <v>926</v>
      </c>
      <c r="G372" s="193" t="s">
        <v>927</v>
      </c>
      <c r="H372" s="229" t="s">
        <v>31</v>
      </c>
      <c r="I372" s="229"/>
      <c r="J372" s="193" t="s">
        <v>928</v>
      </c>
      <c r="K372" s="231">
        <v>16573901</v>
      </c>
      <c r="L372" s="193" t="s">
        <v>929</v>
      </c>
      <c r="M372" s="231">
        <v>11350443</v>
      </c>
      <c r="N372" s="193" t="s">
        <v>929</v>
      </c>
      <c r="O372" s="303">
        <v>10504319</v>
      </c>
      <c r="P372" s="193" t="s">
        <v>929</v>
      </c>
      <c r="Q372" s="303">
        <v>10829923</v>
      </c>
      <c r="R372" s="193" t="s">
        <v>929</v>
      </c>
      <c r="S372" s="304">
        <v>15754155</v>
      </c>
      <c r="T372" s="303">
        <f t="shared" si="1"/>
        <v>65012741</v>
      </c>
      <c r="U372" s="193"/>
      <c r="V372" s="193"/>
      <c r="W372" s="193"/>
      <c r="X372" s="193"/>
      <c r="Y372" s="193"/>
      <c r="Z372" s="193"/>
    </row>
    <row r="373" spans="1:26" ht="140.1" customHeight="1">
      <c r="A373" s="192" t="s">
        <v>16</v>
      </c>
      <c r="B373" s="206" t="s">
        <v>17</v>
      </c>
      <c r="C373" s="206" t="s">
        <v>870</v>
      </c>
      <c r="D373" s="192" t="s">
        <v>919</v>
      </c>
      <c r="E373" s="193" t="s">
        <v>920</v>
      </c>
      <c r="F373" s="192" t="s">
        <v>930</v>
      </c>
      <c r="G373" s="193" t="s">
        <v>931</v>
      </c>
      <c r="H373" s="229" t="s">
        <v>237</v>
      </c>
      <c r="I373" s="229"/>
      <c r="J373" s="193" t="s">
        <v>932</v>
      </c>
      <c r="K373" s="231">
        <v>400000</v>
      </c>
      <c r="L373" s="193" t="s">
        <v>932</v>
      </c>
      <c r="M373" s="231">
        <v>450000</v>
      </c>
      <c r="N373" s="193" t="s">
        <v>932</v>
      </c>
      <c r="O373" s="231">
        <v>550000</v>
      </c>
      <c r="P373" s="193" t="s">
        <v>932</v>
      </c>
      <c r="Q373" s="231">
        <v>600000</v>
      </c>
      <c r="R373" s="193" t="s">
        <v>932</v>
      </c>
      <c r="S373" s="231">
        <v>650000</v>
      </c>
      <c r="T373" s="303">
        <f t="shared" si="1"/>
        <v>2650000</v>
      </c>
      <c r="U373" s="193"/>
      <c r="V373" s="193"/>
      <c r="W373" s="193"/>
      <c r="X373" s="193"/>
      <c r="Y373" s="193"/>
      <c r="Z373" s="193"/>
    </row>
    <row r="374" spans="1:26" ht="140.1" customHeight="1">
      <c r="A374" s="192" t="s">
        <v>16</v>
      </c>
      <c r="B374" s="206" t="s">
        <v>17</v>
      </c>
      <c r="C374" s="206" t="s">
        <v>870</v>
      </c>
      <c r="D374" s="192" t="s">
        <v>919</v>
      </c>
      <c r="E374" s="193" t="s">
        <v>920</v>
      </c>
      <c r="F374" s="192" t="s">
        <v>930</v>
      </c>
      <c r="G374" s="193" t="s">
        <v>931</v>
      </c>
      <c r="H374" s="229" t="s">
        <v>31</v>
      </c>
      <c r="I374" s="229"/>
      <c r="J374" s="193" t="s">
        <v>933</v>
      </c>
      <c r="K374" s="231">
        <v>2734235</v>
      </c>
      <c r="L374" s="193" t="s">
        <v>933</v>
      </c>
      <c r="M374" s="231">
        <v>5729522</v>
      </c>
      <c r="N374" s="193" t="s">
        <v>933</v>
      </c>
      <c r="O374" s="231">
        <v>5631628</v>
      </c>
      <c r="P374" s="193"/>
      <c r="Q374" s="231">
        <v>0</v>
      </c>
      <c r="R374" s="193"/>
      <c r="S374" s="231">
        <v>0</v>
      </c>
      <c r="T374" s="303">
        <f t="shared" si="1"/>
        <v>14095385</v>
      </c>
      <c r="U374" s="193"/>
      <c r="V374" s="193"/>
      <c r="W374" s="193"/>
      <c r="X374" s="193"/>
      <c r="Y374" s="193"/>
      <c r="Z374" s="193"/>
    </row>
    <row r="375" spans="1:26" ht="140.1" customHeight="1">
      <c r="A375" s="192" t="s">
        <v>16</v>
      </c>
      <c r="B375" s="206" t="s">
        <v>17</v>
      </c>
      <c r="C375" s="206" t="s">
        <v>870</v>
      </c>
      <c r="D375" s="192" t="s">
        <v>919</v>
      </c>
      <c r="E375" s="193" t="s">
        <v>920</v>
      </c>
      <c r="F375" s="192" t="s">
        <v>930</v>
      </c>
      <c r="G375" s="193" t="s">
        <v>931</v>
      </c>
      <c r="H375" s="229"/>
      <c r="I375" s="229" t="s">
        <v>26</v>
      </c>
      <c r="J375" s="193"/>
      <c r="K375" s="231">
        <v>19000000</v>
      </c>
      <c r="L375" s="193"/>
      <c r="M375" s="231">
        <v>43000000</v>
      </c>
      <c r="N375" s="193"/>
      <c r="O375" s="231">
        <v>49000000</v>
      </c>
      <c r="P375" s="193" t="s">
        <v>934</v>
      </c>
      <c r="Q375" s="231">
        <v>56900000</v>
      </c>
      <c r="R375" s="193" t="s">
        <v>934</v>
      </c>
      <c r="S375" s="231">
        <v>60000000</v>
      </c>
      <c r="T375" s="303">
        <f t="shared" si="1"/>
        <v>227900000</v>
      </c>
      <c r="U375" s="193"/>
      <c r="V375" s="193"/>
      <c r="W375" s="193"/>
      <c r="X375" s="193"/>
      <c r="Y375" s="193"/>
      <c r="Z375" s="193"/>
    </row>
    <row r="376" spans="1:26" ht="140.1" customHeight="1">
      <c r="A376" s="192" t="s">
        <v>16</v>
      </c>
      <c r="B376" s="206" t="s">
        <v>17</v>
      </c>
      <c r="C376" s="206" t="s">
        <v>870</v>
      </c>
      <c r="D376" s="192" t="s">
        <v>919</v>
      </c>
      <c r="E376" s="193" t="s">
        <v>920</v>
      </c>
      <c r="F376" s="192" t="s">
        <v>930</v>
      </c>
      <c r="G376" s="193" t="s">
        <v>931</v>
      </c>
      <c r="H376" s="229"/>
      <c r="I376" s="229" t="s">
        <v>38</v>
      </c>
      <c r="J376" s="193" t="s">
        <v>935</v>
      </c>
      <c r="K376" s="231">
        <v>2360000</v>
      </c>
      <c r="L376" s="193" t="s">
        <v>935</v>
      </c>
      <c r="M376" s="231">
        <f>((K376*14/100)+K376)*2</f>
        <v>5380800</v>
      </c>
      <c r="N376" s="193" t="s">
        <v>935</v>
      </c>
      <c r="O376" s="303">
        <f>((K376*28/100)+K376)*2</f>
        <v>6041600</v>
      </c>
      <c r="P376" s="193" t="s">
        <v>96</v>
      </c>
      <c r="Q376" s="303">
        <f>((K376*42/100)+K376)*2</f>
        <v>6702400</v>
      </c>
      <c r="R376" s="193" t="s">
        <v>96</v>
      </c>
      <c r="S376" s="303">
        <f>((M376*42/100)+M376)*2</f>
        <v>15281472</v>
      </c>
      <c r="T376" s="303">
        <f t="shared" si="1"/>
        <v>35766272</v>
      </c>
      <c r="U376" s="193"/>
      <c r="V376" s="193"/>
      <c r="W376" s="193"/>
      <c r="X376" s="193"/>
      <c r="Y376" s="193"/>
      <c r="Z376" s="193"/>
    </row>
    <row r="377" spans="1:26" ht="140.1" customHeight="1">
      <c r="A377" s="192" t="s">
        <v>16</v>
      </c>
      <c r="B377" s="206" t="s">
        <v>17</v>
      </c>
      <c r="C377" s="206" t="s">
        <v>870</v>
      </c>
      <c r="D377" s="192" t="s">
        <v>919</v>
      </c>
      <c r="E377" s="193" t="s">
        <v>920</v>
      </c>
      <c r="F377" s="192" t="s">
        <v>930</v>
      </c>
      <c r="G377" s="193" t="s">
        <v>931</v>
      </c>
      <c r="H377" s="229"/>
      <c r="I377" s="229" t="s">
        <v>149</v>
      </c>
      <c r="J377" s="193"/>
      <c r="K377" s="231">
        <v>0</v>
      </c>
      <c r="L377" s="193"/>
      <c r="M377" s="231">
        <v>0</v>
      </c>
      <c r="N377" s="193"/>
      <c r="O377" s="303">
        <v>0</v>
      </c>
      <c r="P377" s="193"/>
      <c r="Q377" s="303">
        <v>0</v>
      </c>
      <c r="R377" s="193"/>
      <c r="S377" s="303">
        <v>0</v>
      </c>
      <c r="T377" s="303">
        <f t="shared" si="1"/>
        <v>0</v>
      </c>
      <c r="U377" s="193"/>
      <c r="V377" s="193"/>
      <c r="W377" s="193"/>
      <c r="X377" s="193"/>
      <c r="Y377" s="193"/>
      <c r="Z377" s="193"/>
    </row>
    <row r="378" spans="1:26" ht="140.1" customHeight="1">
      <c r="A378" s="192" t="s">
        <v>936</v>
      </c>
      <c r="B378" s="206" t="s">
        <v>937</v>
      </c>
      <c r="C378" s="206" t="s">
        <v>938</v>
      </c>
      <c r="D378" s="192" t="s">
        <v>939</v>
      </c>
      <c r="E378" s="193" t="s">
        <v>940</v>
      </c>
      <c r="F378" s="192" t="s">
        <v>941</v>
      </c>
      <c r="G378" s="193" t="s">
        <v>942</v>
      </c>
      <c r="H378" s="229" t="s">
        <v>127</v>
      </c>
      <c r="I378" s="229"/>
      <c r="J378" s="193" t="s">
        <v>943</v>
      </c>
      <c r="K378" s="330">
        <v>300000000</v>
      </c>
      <c r="L378" s="193"/>
      <c r="M378" s="231">
        <v>0</v>
      </c>
      <c r="N378" s="193"/>
      <c r="O378" s="303">
        <v>0</v>
      </c>
      <c r="P378" s="193"/>
      <c r="Q378" s="303">
        <v>0</v>
      </c>
      <c r="R378" s="193"/>
      <c r="S378" s="303">
        <v>0</v>
      </c>
      <c r="T378" s="303">
        <f t="shared" si="1"/>
        <v>300000000</v>
      </c>
      <c r="U378" s="193"/>
      <c r="V378" s="193"/>
      <c r="W378" s="193"/>
      <c r="X378" s="193"/>
      <c r="Y378" s="193"/>
      <c r="Z378" s="193"/>
    </row>
    <row r="379" spans="1:26" ht="140.1" customHeight="1">
      <c r="A379" s="192" t="s">
        <v>936</v>
      </c>
      <c r="B379" s="206" t="s">
        <v>937</v>
      </c>
      <c r="C379" s="206" t="s">
        <v>938</v>
      </c>
      <c r="D379" s="192" t="s">
        <v>939</v>
      </c>
      <c r="E379" s="193" t="s">
        <v>940</v>
      </c>
      <c r="F379" s="192" t="s">
        <v>941</v>
      </c>
      <c r="G379" s="193" t="s">
        <v>942</v>
      </c>
      <c r="H379" s="229" t="s">
        <v>126</v>
      </c>
      <c r="I379" s="229"/>
      <c r="J379" s="193" t="s">
        <v>944</v>
      </c>
      <c r="K379" s="231">
        <v>27419884.400000002</v>
      </c>
      <c r="L379" s="193" t="s">
        <v>944</v>
      </c>
      <c r="M379" s="231">
        <v>34274855.5</v>
      </c>
      <c r="N379" s="193" t="s">
        <v>944</v>
      </c>
      <c r="O379" s="231">
        <v>38387838.160000004</v>
      </c>
      <c r="P379" s="193" t="s">
        <v>944</v>
      </c>
      <c r="Q379" s="231">
        <v>43871815.040000007</v>
      </c>
      <c r="R379" s="332" t="s">
        <v>944</v>
      </c>
      <c r="S379" s="231">
        <v>49904189.608000003</v>
      </c>
      <c r="T379" s="303">
        <f t="shared" si="1"/>
        <v>193858582.70800003</v>
      </c>
      <c r="U379" s="193"/>
      <c r="V379" s="193"/>
      <c r="W379" s="193"/>
      <c r="X379" s="193"/>
      <c r="Y379" s="193"/>
      <c r="Z379" s="193"/>
    </row>
    <row r="380" spans="1:26" ht="140.1" customHeight="1">
      <c r="A380" s="192" t="s">
        <v>936</v>
      </c>
      <c r="B380" s="206" t="s">
        <v>937</v>
      </c>
      <c r="C380" s="206" t="s">
        <v>938</v>
      </c>
      <c r="D380" s="192" t="s">
        <v>939</v>
      </c>
      <c r="E380" s="193" t="s">
        <v>940</v>
      </c>
      <c r="F380" s="192" t="s">
        <v>941</v>
      </c>
      <c r="G380" s="193" t="s">
        <v>942</v>
      </c>
      <c r="H380" s="229" t="s">
        <v>249</v>
      </c>
      <c r="I380" s="229"/>
      <c r="J380" s="193"/>
      <c r="K380" s="231">
        <v>0</v>
      </c>
      <c r="L380" s="192" t="s">
        <v>945</v>
      </c>
      <c r="M380" s="231">
        <v>0</v>
      </c>
      <c r="N380" s="193"/>
      <c r="O380" s="231">
        <v>0</v>
      </c>
      <c r="P380" s="193"/>
      <c r="Q380" s="231">
        <v>0</v>
      </c>
      <c r="R380" s="332"/>
      <c r="S380" s="231">
        <v>0</v>
      </c>
      <c r="T380" s="303">
        <f t="shared" si="1"/>
        <v>0</v>
      </c>
      <c r="U380" s="193" t="s">
        <v>251</v>
      </c>
      <c r="V380" s="193"/>
      <c r="W380" s="193"/>
      <c r="X380" s="193"/>
      <c r="Y380" s="193"/>
      <c r="Z380" s="193"/>
    </row>
    <row r="381" spans="1:26" ht="140.1" customHeight="1">
      <c r="A381" s="192" t="s">
        <v>936</v>
      </c>
      <c r="B381" s="206" t="s">
        <v>937</v>
      </c>
      <c r="C381" s="206" t="s">
        <v>938</v>
      </c>
      <c r="D381" s="192" t="s">
        <v>939</v>
      </c>
      <c r="E381" s="193" t="s">
        <v>940</v>
      </c>
      <c r="F381" s="192" t="s">
        <v>941</v>
      </c>
      <c r="G381" s="193" t="s">
        <v>942</v>
      </c>
      <c r="H381" s="229" t="s">
        <v>26</v>
      </c>
      <c r="I381" s="229"/>
      <c r="J381" s="193" t="s">
        <v>946</v>
      </c>
      <c r="K381" s="231">
        <v>17000000</v>
      </c>
      <c r="L381" s="192"/>
      <c r="M381" s="231">
        <v>0</v>
      </c>
      <c r="N381" s="193"/>
      <c r="O381" s="231">
        <v>0</v>
      </c>
      <c r="P381" s="193"/>
      <c r="Q381" s="231">
        <v>0</v>
      </c>
      <c r="R381" s="332"/>
      <c r="S381" s="231">
        <v>0</v>
      </c>
      <c r="T381" s="303">
        <f t="shared" si="1"/>
        <v>17000000</v>
      </c>
      <c r="U381" s="193"/>
      <c r="V381" s="193"/>
      <c r="W381" s="193"/>
      <c r="X381" s="193"/>
      <c r="Y381" s="193"/>
      <c r="Z381" s="193"/>
    </row>
    <row r="382" spans="1:26" ht="140.1" customHeight="1">
      <c r="A382" s="192" t="s">
        <v>936</v>
      </c>
      <c r="B382" s="206" t="s">
        <v>937</v>
      </c>
      <c r="C382" s="206" t="s">
        <v>938</v>
      </c>
      <c r="D382" s="192" t="s">
        <v>939</v>
      </c>
      <c r="E382" s="193" t="s">
        <v>940</v>
      </c>
      <c r="F382" s="192" t="s">
        <v>941</v>
      </c>
      <c r="G382" s="193" t="s">
        <v>942</v>
      </c>
      <c r="H382" s="229"/>
      <c r="I382" s="229" t="s">
        <v>81</v>
      </c>
      <c r="J382" s="193" t="s">
        <v>947</v>
      </c>
      <c r="K382" s="231">
        <v>20000000</v>
      </c>
      <c r="L382" s="193" t="s">
        <v>948</v>
      </c>
      <c r="M382" s="231">
        <v>2000000</v>
      </c>
      <c r="N382" s="193" t="s">
        <v>948</v>
      </c>
      <c r="O382" s="303">
        <v>2000000</v>
      </c>
      <c r="P382" s="193" t="s">
        <v>948</v>
      </c>
      <c r="Q382" s="303">
        <v>2000000</v>
      </c>
      <c r="R382" s="193" t="s">
        <v>948</v>
      </c>
      <c r="S382" s="303">
        <v>2000000</v>
      </c>
      <c r="T382" s="303">
        <f t="shared" si="1"/>
        <v>28000000</v>
      </c>
      <c r="U382" s="193"/>
      <c r="V382" s="193"/>
      <c r="W382" s="193"/>
      <c r="X382" s="193"/>
      <c r="Y382" s="193"/>
      <c r="Z382" s="193"/>
    </row>
    <row r="383" spans="1:26" ht="140.1" customHeight="1">
      <c r="A383" s="192" t="s">
        <v>936</v>
      </c>
      <c r="B383" s="206" t="s">
        <v>937</v>
      </c>
      <c r="C383" s="206" t="s">
        <v>938</v>
      </c>
      <c r="D383" s="192" t="s">
        <v>939</v>
      </c>
      <c r="E383" s="193" t="s">
        <v>940</v>
      </c>
      <c r="F383" s="192" t="s">
        <v>941</v>
      </c>
      <c r="G383" s="193" t="s">
        <v>942</v>
      </c>
      <c r="H383" s="229"/>
      <c r="I383" s="229" t="s">
        <v>84</v>
      </c>
      <c r="J383" s="193" t="s">
        <v>949</v>
      </c>
      <c r="K383" s="231">
        <v>33000000</v>
      </c>
      <c r="L383" s="193" t="s">
        <v>950</v>
      </c>
      <c r="M383" s="231">
        <v>30000000</v>
      </c>
      <c r="N383" s="193" t="s">
        <v>950</v>
      </c>
      <c r="O383" s="303">
        <v>30000000</v>
      </c>
      <c r="P383" s="193" t="s">
        <v>950</v>
      </c>
      <c r="Q383" s="303">
        <v>30000000</v>
      </c>
      <c r="R383" s="193" t="s">
        <v>950</v>
      </c>
      <c r="S383" s="303">
        <v>30000000</v>
      </c>
      <c r="T383" s="303">
        <f t="shared" si="1"/>
        <v>153000000</v>
      </c>
      <c r="U383" s="193"/>
      <c r="V383" s="193"/>
      <c r="W383" s="193"/>
      <c r="X383" s="193"/>
      <c r="Y383" s="193"/>
      <c r="Z383" s="193"/>
    </row>
    <row r="384" spans="1:26" ht="140.1" customHeight="1">
      <c r="A384" s="192" t="s">
        <v>936</v>
      </c>
      <c r="B384" s="206" t="s">
        <v>937</v>
      </c>
      <c r="C384" s="206" t="s">
        <v>938</v>
      </c>
      <c r="D384" s="192" t="s">
        <v>939</v>
      </c>
      <c r="E384" s="193" t="s">
        <v>940</v>
      </c>
      <c r="F384" s="192" t="s">
        <v>941</v>
      </c>
      <c r="G384" s="193" t="s">
        <v>942</v>
      </c>
      <c r="H384" s="229"/>
      <c r="I384" s="229" t="s">
        <v>86</v>
      </c>
      <c r="J384" s="193" t="s">
        <v>951</v>
      </c>
      <c r="K384" s="231">
        <v>2000000</v>
      </c>
      <c r="L384" s="193" t="s">
        <v>951</v>
      </c>
      <c r="M384" s="231">
        <v>3000000</v>
      </c>
      <c r="N384" s="193" t="s">
        <v>951</v>
      </c>
      <c r="O384" s="231">
        <v>4000000</v>
      </c>
      <c r="P384" s="193" t="s">
        <v>951</v>
      </c>
      <c r="Q384" s="231">
        <v>5000000</v>
      </c>
      <c r="R384" s="193" t="s">
        <v>951</v>
      </c>
      <c r="S384" s="303">
        <v>8000000</v>
      </c>
      <c r="T384" s="303">
        <f t="shared" si="1"/>
        <v>22000000</v>
      </c>
      <c r="U384" s="193"/>
      <c r="V384" s="193"/>
      <c r="W384" s="193"/>
      <c r="X384" s="193"/>
      <c r="Y384" s="193"/>
      <c r="Z384" s="193"/>
    </row>
    <row r="385" spans="1:26" ht="140.1" customHeight="1">
      <c r="A385" s="192" t="s">
        <v>936</v>
      </c>
      <c r="B385" s="206" t="s">
        <v>937</v>
      </c>
      <c r="C385" s="206" t="s">
        <v>938</v>
      </c>
      <c r="D385" s="192" t="s">
        <v>939</v>
      </c>
      <c r="E385" s="193" t="s">
        <v>940</v>
      </c>
      <c r="F385" s="192" t="s">
        <v>941</v>
      </c>
      <c r="G385" s="193" t="s">
        <v>942</v>
      </c>
      <c r="H385" s="229"/>
      <c r="I385" s="229" t="s">
        <v>92</v>
      </c>
      <c r="J385" s="311" t="s">
        <v>952</v>
      </c>
      <c r="K385" s="231">
        <v>3000000</v>
      </c>
      <c r="L385" s="311" t="s">
        <v>953</v>
      </c>
      <c r="M385" s="231">
        <v>4000000</v>
      </c>
      <c r="N385" s="311" t="s">
        <v>954</v>
      </c>
      <c r="O385" s="303">
        <v>4000000</v>
      </c>
      <c r="P385" s="311" t="s">
        <v>955</v>
      </c>
      <c r="Q385" s="303">
        <v>4000000</v>
      </c>
      <c r="R385" s="311" t="s">
        <v>956</v>
      </c>
      <c r="S385" s="303">
        <v>5000000</v>
      </c>
      <c r="T385" s="303">
        <f t="shared" si="1"/>
        <v>20000000</v>
      </c>
      <c r="U385" s="193"/>
      <c r="V385" s="193"/>
      <c r="W385" s="193"/>
      <c r="X385" s="193"/>
      <c r="Y385" s="193"/>
      <c r="Z385" s="193"/>
    </row>
    <row r="386" spans="1:26" ht="140.1" customHeight="1">
      <c r="A386" s="192" t="s">
        <v>936</v>
      </c>
      <c r="B386" s="206" t="s">
        <v>937</v>
      </c>
      <c r="C386" s="206" t="s">
        <v>938</v>
      </c>
      <c r="D386" s="192" t="s">
        <v>939</v>
      </c>
      <c r="E386" s="193" t="s">
        <v>940</v>
      </c>
      <c r="F386" s="192" t="s">
        <v>941</v>
      </c>
      <c r="G386" s="193" t="s">
        <v>942</v>
      </c>
      <c r="H386" s="229"/>
      <c r="I386" s="229" t="s">
        <v>143</v>
      </c>
      <c r="J386" s="193" t="s">
        <v>957</v>
      </c>
      <c r="K386" s="231">
        <v>20000000</v>
      </c>
      <c r="L386" s="193" t="s">
        <v>958</v>
      </c>
      <c r="M386" s="231">
        <v>9000000</v>
      </c>
      <c r="N386" s="193" t="s">
        <v>958</v>
      </c>
      <c r="O386" s="231">
        <v>10000000</v>
      </c>
      <c r="P386" s="193" t="s">
        <v>958</v>
      </c>
      <c r="Q386" s="231">
        <v>11000000</v>
      </c>
      <c r="R386" s="193" t="s">
        <v>958</v>
      </c>
      <c r="S386" s="231">
        <v>12000000</v>
      </c>
      <c r="T386" s="303">
        <f t="shared" si="1"/>
        <v>62000000</v>
      </c>
      <c r="U386" s="193"/>
      <c r="V386" s="193"/>
      <c r="W386" s="193"/>
      <c r="X386" s="193"/>
      <c r="Y386" s="193"/>
      <c r="Z386" s="193"/>
    </row>
    <row r="387" spans="1:26" ht="140.1" customHeight="1">
      <c r="A387" s="192" t="s">
        <v>936</v>
      </c>
      <c r="B387" s="206" t="s">
        <v>937</v>
      </c>
      <c r="C387" s="206" t="s">
        <v>938</v>
      </c>
      <c r="D387" s="192" t="s">
        <v>939</v>
      </c>
      <c r="E387" s="193" t="s">
        <v>940</v>
      </c>
      <c r="F387" s="192" t="s">
        <v>941</v>
      </c>
      <c r="G387" s="193" t="s">
        <v>942</v>
      </c>
      <c r="H387" s="229"/>
      <c r="I387" s="229" t="s">
        <v>38</v>
      </c>
      <c r="J387" s="193" t="s">
        <v>95</v>
      </c>
      <c r="K387" s="231">
        <v>3056000</v>
      </c>
      <c r="L387" s="193" t="s">
        <v>96</v>
      </c>
      <c r="M387" s="231">
        <f>((K387*14/100)+K387)*2</f>
        <v>6967680</v>
      </c>
      <c r="N387" s="193" t="s">
        <v>96</v>
      </c>
      <c r="O387" s="303">
        <f>((K387*28/100)+K387)*2</f>
        <v>7823360</v>
      </c>
      <c r="P387" s="193" t="s">
        <v>96</v>
      </c>
      <c r="Q387" s="303">
        <f>((K387*42/100)+K387)*2</f>
        <v>8679040</v>
      </c>
      <c r="R387" s="193" t="s">
        <v>96</v>
      </c>
      <c r="S387" s="303">
        <f>((K387*56/100)+K387)*2</f>
        <v>9534720</v>
      </c>
      <c r="T387" s="303">
        <f t="shared" si="1"/>
        <v>36060800</v>
      </c>
      <c r="U387" s="193"/>
      <c r="V387" s="193"/>
      <c r="W387" s="193"/>
      <c r="X387" s="193"/>
      <c r="Y387" s="193"/>
      <c r="Z387" s="193"/>
    </row>
    <row r="388" spans="1:26" ht="140.1" customHeight="1">
      <c r="A388" s="192" t="s">
        <v>936</v>
      </c>
      <c r="B388" s="206" t="s">
        <v>937</v>
      </c>
      <c r="C388" s="206" t="s">
        <v>938</v>
      </c>
      <c r="D388" s="192" t="s">
        <v>939</v>
      </c>
      <c r="E388" s="193" t="s">
        <v>940</v>
      </c>
      <c r="F388" s="192" t="s">
        <v>941</v>
      </c>
      <c r="G388" s="193" t="s">
        <v>942</v>
      </c>
      <c r="H388" s="229"/>
      <c r="I388" s="229" t="s">
        <v>149</v>
      </c>
      <c r="J388" s="193"/>
      <c r="K388" s="231">
        <v>0</v>
      </c>
      <c r="L388" s="193"/>
      <c r="M388" s="231">
        <v>0</v>
      </c>
      <c r="N388" s="193"/>
      <c r="O388" s="303">
        <v>0</v>
      </c>
      <c r="P388" s="193"/>
      <c r="Q388" s="303">
        <v>0</v>
      </c>
      <c r="R388" s="193"/>
      <c r="S388" s="303">
        <v>0</v>
      </c>
      <c r="T388" s="303">
        <f t="shared" si="1"/>
        <v>0</v>
      </c>
      <c r="U388" s="193"/>
      <c r="V388" s="193"/>
      <c r="W388" s="193"/>
      <c r="X388" s="193"/>
      <c r="Y388" s="193"/>
      <c r="Z388" s="193"/>
    </row>
    <row r="389" spans="1:26" ht="140.1" customHeight="1">
      <c r="A389" s="192" t="s">
        <v>936</v>
      </c>
      <c r="B389" s="206" t="s">
        <v>937</v>
      </c>
      <c r="C389" s="206" t="s">
        <v>938</v>
      </c>
      <c r="D389" s="192" t="s">
        <v>939</v>
      </c>
      <c r="E389" s="193" t="s">
        <v>940</v>
      </c>
      <c r="F389" s="192" t="s">
        <v>959</v>
      </c>
      <c r="G389" s="193" t="s">
        <v>960</v>
      </c>
      <c r="H389" s="229" t="s">
        <v>81</v>
      </c>
      <c r="I389" s="229"/>
      <c r="J389" s="193" t="s">
        <v>961</v>
      </c>
      <c r="K389" s="231">
        <v>200000000</v>
      </c>
      <c r="L389" s="193" t="s">
        <v>962</v>
      </c>
      <c r="M389" s="231">
        <v>20000000</v>
      </c>
      <c r="N389" s="193" t="s">
        <v>962</v>
      </c>
      <c r="O389" s="303">
        <v>20000000</v>
      </c>
      <c r="P389" s="193" t="s">
        <v>962</v>
      </c>
      <c r="Q389" s="303">
        <v>20000000</v>
      </c>
      <c r="R389" s="193" t="s">
        <v>962</v>
      </c>
      <c r="S389" s="303">
        <v>20000000</v>
      </c>
      <c r="T389" s="303">
        <f t="shared" si="1"/>
        <v>280000000</v>
      </c>
      <c r="U389" s="193"/>
      <c r="V389" s="193"/>
      <c r="W389" s="193"/>
      <c r="X389" s="193"/>
      <c r="Y389" s="193"/>
      <c r="Z389" s="193"/>
    </row>
    <row r="390" spans="1:26" ht="140.1" customHeight="1">
      <c r="A390" s="192" t="s">
        <v>936</v>
      </c>
      <c r="B390" s="206" t="s">
        <v>937</v>
      </c>
      <c r="C390" s="206" t="s">
        <v>938</v>
      </c>
      <c r="D390" s="192" t="s">
        <v>939</v>
      </c>
      <c r="E390" s="193" t="s">
        <v>940</v>
      </c>
      <c r="F390" s="192" t="s">
        <v>959</v>
      </c>
      <c r="G390" s="193" t="s">
        <v>960</v>
      </c>
      <c r="H390" s="229" t="s">
        <v>84</v>
      </c>
      <c r="I390" s="229"/>
      <c r="J390" s="193" t="s">
        <v>963</v>
      </c>
      <c r="K390" s="231">
        <v>0</v>
      </c>
      <c r="L390" s="193">
        <v>0</v>
      </c>
      <c r="M390" s="231">
        <v>0</v>
      </c>
      <c r="N390" s="193">
        <v>0</v>
      </c>
      <c r="O390" s="303">
        <v>0</v>
      </c>
      <c r="P390" s="193">
        <v>0</v>
      </c>
      <c r="Q390" s="303">
        <v>0</v>
      </c>
      <c r="R390" s="193">
        <v>0</v>
      </c>
      <c r="S390" s="303">
        <v>0</v>
      </c>
      <c r="T390" s="303">
        <f t="shared" si="1"/>
        <v>0</v>
      </c>
      <c r="U390" s="193"/>
      <c r="V390" s="193"/>
      <c r="W390" s="193"/>
      <c r="X390" s="193"/>
      <c r="Y390" s="193"/>
      <c r="Z390" s="193"/>
    </row>
    <row r="391" spans="1:26" ht="140.1" customHeight="1">
      <c r="A391" s="192" t="s">
        <v>936</v>
      </c>
      <c r="B391" s="206" t="s">
        <v>937</v>
      </c>
      <c r="C391" s="206" t="s">
        <v>938</v>
      </c>
      <c r="D391" s="192" t="s">
        <v>939</v>
      </c>
      <c r="E391" s="193" t="s">
        <v>940</v>
      </c>
      <c r="F391" s="192" t="s">
        <v>959</v>
      </c>
      <c r="G391" s="193" t="s">
        <v>960</v>
      </c>
      <c r="H391" s="229" t="s">
        <v>325</v>
      </c>
      <c r="I391" s="229"/>
      <c r="J391" s="193" t="s">
        <v>964</v>
      </c>
      <c r="K391" s="231">
        <v>0</v>
      </c>
      <c r="L391" s="206"/>
      <c r="M391" s="231">
        <v>0</v>
      </c>
      <c r="N391" s="193"/>
      <c r="O391" s="231">
        <v>0</v>
      </c>
      <c r="P391" s="193"/>
      <c r="Q391" s="231">
        <v>0</v>
      </c>
      <c r="R391" s="193"/>
      <c r="S391" s="303">
        <v>0</v>
      </c>
      <c r="T391" s="303">
        <f t="shared" si="1"/>
        <v>0</v>
      </c>
      <c r="U391" s="193"/>
      <c r="V391" s="193"/>
      <c r="W391" s="193"/>
      <c r="X391" s="193"/>
      <c r="Y391" s="193"/>
      <c r="Z391" s="193"/>
    </row>
    <row r="392" spans="1:26" ht="140.1" customHeight="1">
      <c r="A392" s="192" t="s">
        <v>936</v>
      </c>
      <c r="B392" s="206" t="s">
        <v>937</v>
      </c>
      <c r="C392" s="206" t="s">
        <v>938</v>
      </c>
      <c r="D392" s="192" t="s">
        <v>939</v>
      </c>
      <c r="E392" s="193" t="s">
        <v>940</v>
      </c>
      <c r="F392" s="192" t="s">
        <v>959</v>
      </c>
      <c r="G392" s="193" t="s">
        <v>960</v>
      </c>
      <c r="H392" s="229" t="s">
        <v>92</v>
      </c>
      <c r="I392" s="229"/>
      <c r="J392" s="193" t="s">
        <v>965</v>
      </c>
      <c r="K392" s="231">
        <v>3000000</v>
      </c>
      <c r="L392" s="193" t="s">
        <v>966</v>
      </c>
      <c r="M392" s="231">
        <v>3000000</v>
      </c>
      <c r="N392" s="193" t="s">
        <v>967</v>
      </c>
      <c r="O392" s="303">
        <v>20000000</v>
      </c>
      <c r="P392" s="193" t="s">
        <v>968</v>
      </c>
      <c r="Q392" s="303">
        <v>4000000</v>
      </c>
      <c r="R392" s="193" t="s">
        <v>969</v>
      </c>
      <c r="S392" s="303">
        <v>5000000</v>
      </c>
      <c r="T392" s="303">
        <f t="shared" si="1"/>
        <v>35000000</v>
      </c>
      <c r="U392" s="193"/>
      <c r="V392" s="193"/>
      <c r="W392" s="193"/>
      <c r="X392" s="193"/>
      <c r="Y392" s="193"/>
      <c r="Z392" s="193"/>
    </row>
    <row r="393" spans="1:26" ht="140.1" customHeight="1">
      <c r="A393" s="192" t="s">
        <v>936</v>
      </c>
      <c r="B393" s="206" t="s">
        <v>937</v>
      </c>
      <c r="C393" s="206" t="s">
        <v>938</v>
      </c>
      <c r="D393" s="192" t="s">
        <v>939</v>
      </c>
      <c r="E393" s="193" t="s">
        <v>940</v>
      </c>
      <c r="F393" s="192" t="s">
        <v>959</v>
      </c>
      <c r="G393" s="193" t="s">
        <v>960</v>
      </c>
      <c r="H393" s="229" t="s">
        <v>143</v>
      </c>
      <c r="I393" s="229"/>
      <c r="J393" s="193" t="s">
        <v>970</v>
      </c>
      <c r="K393" s="231">
        <v>15000000</v>
      </c>
      <c r="L393" s="206" t="s">
        <v>971</v>
      </c>
      <c r="M393" s="231">
        <v>10000000</v>
      </c>
      <c r="N393" s="193" t="s">
        <v>972</v>
      </c>
      <c r="O393" s="231">
        <v>11000000</v>
      </c>
      <c r="P393" s="193" t="s">
        <v>972</v>
      </c>
      <c r="Q393" s="231">
        <v>12000000</v>
      </c>
      <c r="R393" s="193" t="s">
        <v>972</v>
      </c>
      <c r="S393" s="303">
        <v>10000000</v>
      </c>
      <c r="T393" s="303">
        <f t="shared" si="1"/>
        <v>58000000</v>
      </c>
      <c r="U393" s="193"/>
      <c r="V393" s="193"/>
      <c r="W393" s="193"/>
      <c r="X393" s="193"/>
      <c r="Y393" s="193"/>
      <c r="Z393" s="193"/>
    </row>
    <row r="394" spans="1:26" ht="140.1" customHeight="1">
      <c r="A394" s="192" t="s">
        <v>936</v>
      </c>
      <c r="B394" s="206" t="s">
        <v>937</v>
      </c>
      <c r="C394" s="206" t="s">
        <v>938</v>
      </c>
      <c r="D394" s="192" t="s">
        <v>939</v>
      </c>
      <c r="E394" s="193" t="s">
        <v>940</v>
      </c>
      <c r="F394" s="192" t="s">
        <v>959</v>
      </c>
      <c r="G394" s="193" t="s">
        <v>960</v>
      </c>
      <c r="H394" s="229"/>
      <c r="I394" s="229" t="s">
        <v>31</v>
      </c>
      <c r="J394" s="193" t="s">
        <v>970</v>
      </c>
      <c r="K394" s="231">
        <v>2685615</v>
      </c>
      <c r="L394" s="206" t="s">
        <v>971</v>
      </c>
      <c r="M394" s="231">
        <v>5567533</v>
      </c>
      <c r="N394" s="193" t="s">
        <v>972</v>
      </c>
      <c r="O394" s="231">
        <v>5567533</v>
      </c>
      <c r="P394" s="193" t="s">
        <v>972</v>
      </c>
      <c r="Q394" s="231">
        <v>5522232</v>
      </c>
      <c r="R394" s="193" t="s">
        <v>972</v>
      </c>
      <c r="S394" s="303">
        <v>8283348</v>
      </c>
      <c r="T394" s="303">
        <f t="shared" si="1"/>
        <v>27626261</v>
      </c>
      <c r="U394" s="193"/>
      <c r="V394" s="193"/>
      <c r="W394" s="193"/>
      <c r="X394" s="193"/>
      <c r="Y394" s="193"/>
      <c r="Z394" s="193"/>
    </row>
    <row r="395" spans="1:26" ht="140.1" customHeight="1">
      <c r="A395" s="192" t="s">
        <v>936</v>
      </c>
      <c r="B395" s="206" t="s">
        <v>937</v>
      </c>
      <c r="C395" s="206" t="s">
        <v>938</v>
      </c>
      <c r="D395" s="192" t="s">
        <v>939</v>
      </c>
      <c r="E395" s="193" t="s">
        <v>940</v>
      </c>
      <c r="F395" s="192" t="s">
        <v>973</v>
      </c>
      <c r="G395" s="193" t="s">
        <v>974</v>
      </c>
      <c r="H395" s="229" t="s">
        <v>81</v>
      </c>
      <c r="I395" s="229"/>
      <c r="J395" s="193"/>
      <c r="K395" s="231">
        <v>0</v>
      </c>
      <c r="L395" s="193" t="s">
        <v>962</v>
      </c>
      <c r="M395" s="231">
        <v>0</v>
      </c>
      <c r="N395" s="193" t="s">
        <v>962</v>
      </c>
      <c r="O395" s="303">
        <v>0</v>
      </c>
      <c r="P395" s="193" t="s">
        <v>962</v>
      </c>
      <c r="Q395" s="303">
        <v>0</v>
      </c>
      <c r="R395" s="193" t="s">
        <v>962</v>
      </c>
      <c r="S395" s="303">
        <v>0</v>
      </c>
      <c r="T395" s="303">
        <f t="shared" si="1"/>
        <v>0</v>
      </c>
      <c r="U395" s="237" t="s">
        <v>975</v>
      </c>
      <c r="V395" s="193"/>
      <c r="W395" s="193"/>
      <c r="X395" s="193"/>
      <c r="Y395" s="193"/>
      <c r="Z395" s="193"/>
    </row>
    <row r="396" spans="1:26" ht="140.1" customHeight="1">
      <c r="A396" s="192" t="s">
        <v>936</v>
      </c>
      <c r="B396" s="206" t="s">
        <v>937</v>
      </c>
      <c r="C396" s="206" t="s">
        <v>938</v>
      </c>
      <c r="D396" s="192" t="s">
        <v>939</v>
      </c>
      <c r="E396" s="193" t="s">
        <v>940</v>
      </c>
      <c r="F396" s="192" t="s">
        <v>973</v>
      </c>
      <c r="G396" s="193" t="s">
        <v>974</v>
      </c>
      <c r="H396" s="229" t="s">
        <v>84</v>
      </c>
      <c r="I396" s="229"/>
      <c r="J396" s="193" t="s">
        <v>976</v>
      </c>
      <c r="K396" s="231">
        <v>100000000</v>
      </c>
      <c r="L396" s="193" t="s">
        <v>976</v>
      </c>
      <c r="M396" s="231">
        <v>300000000</v>
      </c>
      <c r="N396" s="193" t="s">
        <v>976</v>
      </c>
      <c r="O396" s="303">
        <v>200000000</v>
      </c>
      <c r="P396" s="193" t="s">
        <v>976</v>
      </c>
      <c r="Q396" s="303">
        <v>200000000</v>
      </c>
      <c r="R396" s="193" t="s">
        <v>976</v>
      </c>
      <c r="S396" s="303">
        <v>300000000</v>
      </c>
      <c r="T396" s="303">
        <f t="shared" si="1"/>
        <v>1100000000</v>
      </c>
      <c r="U396" s="193"/>
      <c r="V396" s="193"/>
      <c r="W396" s="193"/>
      <c r="X396" s="193"/>
      <c r="Y396" s="193"/>
      <c r="Z396" s="193"/>
    </row>
    <row r="397" spans="1:26" ht="140.1" customHeight="1">
      <c r="A397" s="192" t="s">
        <v>936</v>
      </c>
      <c r="B397" s="206" t="s">
        <v>937</v>
      </c>
      <c r="C397" s="206" t="s">
        <v>938</v>
      </c>
      <c r="D397" s="192" t="s">
        <v>939</v>
      </c>
      <c r="E397" s="193" t="s">
        <v>940</v>
      </c>
      <c r="F397" s="192" t="s">
        <v>973</v>
      </c>
      <c r="G397" s="193" t="s">
        <v>974</v>
      </c>
      <c r="H397" s="229" t="s">
        <v>325</v>
      </c>
      <c r="I397" s="229"/>
      <c r="J397" s="193" t="s">
        <v>977</v>
      </c>
      <c r="K397" s="231">
        <v>3000000</v>
      </c>
      <c r="L397" s="193" t="s">
        <v>977</v>
      </c>
      <c r="M397" s="231">
        <v>4000000</v>
      </c>
      <c r="N397" s="193" t="s">
        <v>977</v>
      </c>
      <c r="O397" s="231">
        <v>5000000</v>
      </c>
      <c r="P397" s="193" t="s">
        <v>977</v>
      </c>
      <c r="Q397" s="231">
        <v>6000000</v>
      </c>
      <c r="R397" s="193" t="s">
        <v>977</v>
      </c>
      <c r="S397" s="303">
        <v>9000000</v>
      </c>
      <c r="T397" s="303">
        <f t="shared" si="1"/>
        <v>27000000</v>
      </c>
      <c r="U397" s="193"/>
      <c r="V397" s="193"/>
      <c r="W397" s="193"/>
      <c r="X397" s="193"/>
      <c r="Y397" s="193"/>
      <c r="Z397" s="193"/>
    </row>
    <row r="398" spans="1:26" ht="140.1" customHeight="1">
      <c r="A398" s="192" t="s">
        <v>936</v>
      </c>
      <c r="B398" s="206" t="s">
        <v>937</v>
      </c>
      <c r="C398" s="206" t="s">
        <v>938</v>
      </c>
      <c r="D398" s="192" t="s">
        <v>939</v>
      </c>
      <c r="E398" s="193" t="s">
        <v>940</v>
      </c>
      <c r="F398" s="192" t="s">
        <v>973</v>
      </c>
      <c r="G398" s="193" t="s">
        <v>974</v>
      </c>
      <c r="H398" s="229" t="s">
        <v>92</v>
      </c>
      <c r="I398" s="229"/>
      <c r="J398" s="193" t="s">
        <v>978</v>
      </c>
      <c r="K398" s="231">
        <v>10000000</v>
      </c>
      <c r="L398" s="193" t="s">
        <v>979</v>
      </c>
      <c r="M398" s="231">
        <v>12000000</v>
      </c>
      <c r="N398" s="193" t="s">
        <v>980</v>
      </c>
      <c r="O398" s="303">
        <v>14000000</v>
      </c>
      <c r="P398" s="193" t="s">
        <v>981</v>
      </c>
      <c r="Q398" s="303">
        <v>16000000</v>
      </c>
      <c r="R398" s="193" t="s">
        <v>982</v>
      </c>
      <c r="S398" s="303">
        <v>18000000</v>
      </c>
      <c r="T398" s="303">
        <f t="shared" si="1"/>
        <v>70000000</v>
      </c>
      <c r="U398" s="193"/>
      <c r="V398" s="193"/>
      <c r="W398" s="193"/>
      <c r="X398" s="193"/>
      <c r="Y398" s="193"/>
      <c r="Z398" s="193"/>
    </row>
    <row r="399" spans="1:26" ht="140.1" customHeight="1">
      <c r="A399" s="192" t="s">
        <v>936</v>
      </c>
      <c r="B399" s="206" t="s">
        <v>937</v>
      </c>
      <c r="C399" s="206" t="s">
        <v>938</v>
      </c>
      <c r="D399" s="192" t="s">
        <v>939</v>
      </c>
      <c r="E399" s="193" t="s">
        <v>940</v>
      </c>
      <c r="F399" s="192" t="s">
        <v>973</v>
      </c>
      <c r="G399" s="193" t="s">
        <v>974</v>
      </c>
      <c r="H399" s="229" t="s">
        <v>143</v>
      </c>
      <c r="I399" s="229"/>
      <c r="J399" s="193" t="s">
        <v>983</v>
      </c>
      <c r="K399" s="231">
        <v>10000000</v>
      </c>
      <c r="L399" s="193" t="s">
        <v>984</v>
      </c>
      <c r="M399" s="231">
        <v>15000000</v>
      </c>
      <c r="N399" s="193" t="s">
        <v>958</v>
      </c>
      <c r="O399" s="231">
        <v>10000000</v>
      </c>
      <c r="P399" s="193" t="s">
        <v>958</v>
      </c>
      <c r="Q399" s="231">
        <v>11000000</v>
      </c>
      <c r="R399" s="193" t="s">
        <v>958</v>
      </c>
      <c r="S399" s="231">
        <v>12000000</v>
      </c>
      <c r="T399" s="303">
        <f t="shared" si="1"/>
        <v>58000000</v>
      </c>
      <c r="U399" s="193"/>
      <c r="V399" s="193"/>
      <c r="W399" s="193"/>
      <c r="X399" s="193"/>
      <c r="Y399" s="193"/>
      <c r="Z399" s="193"/>
    </row>
    <row r="400" spans="1:26" ht="140.1" customHeight="1">
      <c r="A400" s="192" t="s">
        <v>936</v>
      </c>
      <c r="B400" s="206" t="s">
        <v>937</v>
      </c>
      <c r="C400" s="206" t="s">
        <v>938</v>
      </c>
      <c r="D400" s="192" t="s">
        <v>939</v>
      </c>
      <c r="E400" s="193" t="s">
        <v>940</v>
      </c>
      <c r="F400" s="192" t="s">
        <v>973</v>
      </c>
      <c r="G400" s="193" t="s">
        <v>974</v>
      </c>
      <c r="H400" s="229"/>
      <c r="I400" s="229" t="s">
        <v>31</v>
      </c>
      <c r="J400" s="193" t="s">
        <v>985</v>
      </c>
      <c r="K400" s="231">
        <v>2685615</v>
      </c>
      <c r="L400" s="193" t="s">
        <v>985</v>
      </c>
      <c r="M400" s="231">
        <v>5567533</v>
      </c>
      <c r="N400" s="193" t="s">
        <v>985</v>
      </c>
      <c r="O400" s="303">
        <v>5567533</v>
      </c>
      <c r="P400" s="193" t="s">
        <v>985</v>
      </c>
      <c r="Q400" s="303">
        <v>5522232</v>
      </c>
      <c r="R400" s="193" t="s">
        <v>985</v>
      </c>
      <c r="S400" s="304">
        <v>8283348</v>
      </c>
      <c r="T400" s="303">
        <f t="shared" si="1"/>
        <v>27626261</v>
      </c>
      <c r="U400" s="193"/>
      <c r="V400" s="193"/>
      <c r="W400" s="193"/>
      <c r="X400" s="193"/>
      <c r="Y400" s="193"/>
      <c r="Z400" s="193"/>
    </row>
    <row r="401" spans="1:26" ht="140.1" customHeight="1">
      <c r="A401" s="192" t="s">
        <v>936</v>
      </c>
      <c r="B401" s="206" t="s">
        <v>937</v>
      </c>
      <c r="C401" s="206" t="s">
        <v>938</v>
      </c>
      <c r="D401" s="192" t="s">
        <v>939</v>
      </c>
      <c r="E401" s="193" t="s">
        <v>940</v>
      </c>
      <c r="F401" s="192" t="s">
        <v>973</v>
      </c>
      <c r="G401" s="193" t="s">
        <v>974</v>
      </c>
      <c r="H401" s="229"/>
      <c r="I401" s="229" t="s">
        <v>126</v>
      </c>
      <c r="J401" s="193" t="s">
        <v>986</v>
      </c>
      <c r="K401" s="231">
        <v>20000000</v>
      </c>
      <c r="L401" s="193" t="s">
        <v>986</v>
      </c>
      <c r="M401" s="231">
        <v>25000000</v>
      </c>
      <c r="N401" s="193" t="s">
        <v>986</v>
      </c>
      <c r="O401" s="303">
        <v>30000000</v>
      </c>
      <c r="P401" s="193" t="s">
        <v>986</v>
      </c>
      <c r="Q401" s="303">
        <v>35000000</v>
      </c>
      <c r="R401" s="193" t="s">
        <v>986</v>
      </c>
      <c r="S401" s="303">
        <v>40000000</v>
      </c>
      <c r="T401" s="303">
        <f t="shared" si="1"/>
        <v>150000000</v>
      </c>
      <c r="U401" s="193"/>
      <c r="V401" s="193"/>
      <c r="W401" s="193"/>
      <c r="X401" s="193"/>
      <c r="Y401" s="193"/>
      <c r="Z401" s="193"/>
    </row>
    <row r="402" spans="1:26" ht="140.1" customHeight="1">
      <c r="A402" s="192" t="s">
        <v>936</v>
      </c>
      <c r="B402" s="206" t="s">
        <v>937</v>
      </c>
      <c r="C402" s="206" t="s">
        <v>938</v>
      </c>
      <c r="D402" s="192" t="s">
        <v>939</v>
      </c>
      <c r="E402" s="193" t="s">
        <v>940</v>
      </c>
      <c r="F402" s="192" t="s">
        <v>973</v>
      </c>
      <c r="G402" s="193" t="s">
        <v>974</v>
      </c>
      <c r="H402" s="229"/>
      <c r="I402" s="229" t="s">
        <v>208</v>
      </c>
      <c r="J402" s="193" t="s">
        <v>987</v>
      </c>
      <c r="K402" s="231">
        <v>3000000</v>
      </c>
      <c r="L402" s="193" t="s">
        <v>988</v>
      </c>
      <c r="M402" s="231">
        <f>2*K402*1.1</f>
        <v>6600000.0000000009</v>
      </c>
      <c r="N402" s="193" t="s">
        <v>988</v>
      </c>
      <c r="O402" s="303">
        <f>M402*1.1</f>
        <v>7260000.0000000019</v>
      </c>
      <c r="P402" s="193" t="s">
        <v>988</v>
      </c>
      <c r="Q402" s="303">
        <f>O402*1.1</f>
        <v>7986000.0000000028</v>
      </c>
      <c r="R402" s="193" t="s">
        <v>989</v>
      </c>
      <c r="S402" s="303">
        <f>Q402*1.15</f>
        <v>9183900.0000000019</v>
      </c>
      <c r="T402" s="303">
        <f t="shared" si="1"/>
        <v>34029900.000000007</v>
      </c>
      <c r="U402" s="193"/>
      <c r="V402" s="193"/>
      <c r="W402" s="193"/>
      <c r="X402" s="193"/>
      <c r="Y402" s="193"/>
      <c r="Z402" s="193"/>
    </row>
    <row r="403" spans="1:26" ht="140.1" customHeight="1">
      <c r="A403" s="192" t="s">
        <v>936</v>
      </c>
      <c r="B403" s="206" t="s">
        <v>937</v>
      </c>
      <c r="C403" s="206" t="s">
        <v>938</v>
      </c>
      <c r="D403" s="192" t="s">
        <v>939</v>
      </c>
      <c r="E403" s="193" t="s">
        <v>940</v>
      </c>
      <c r="F403" s="192" t="s">
        <v>973</v>
      </c>
      <c r="G403" s="193" t="s">
        <v>974</v>
      </c>
      <c r="H403" s="229"/>
      <c r="I403" s="229" t="s">
        <v>127</v>
      </c>
      <c r="J403" s="193"/>
      <c r="K403" s="231">
        <v>0</v>
      </c>
      <c r="L403" s="193"/>
      <c r="M403" s="231">
        <v>0</v>
      </c>
      <c r="N403" s="193"/>
      <c r="O403" s="303">
        <v>0</v>
      </c>
      <c r="P403" s="193"/>
      <c r="Q403" s="303">
        <v>0</v>
      </c>
      <c r="R403" s="193"/>
      <c r="S403" s="303">
        <v>0</v>
      </c>
      <c r="T403" s="303">
        <f t="shared" si="1"/>
        <v>0</v>
      </c>
      <c r="U403" s="193"/>
      <c r="V403" s="193"/>
      <c r="W403" s="193"/>
      <c r="X403" s="193"/>
      <c r="Y403" s="193"/>
      <c r="Z403" s="193"/>
    </row>
    <row r="404" spans="1:26" ht="140.1" customHeight="1">
      <c r="A404" s="192" t="s">
        <v>936</v>
      </c>
      <c r="B404" s="206" t="s">
        <v>937</v>
      </c>
      <c r="C404" s="206" t="s">
        <v>938</v>
      </c>
      <c r="D404" s="192" t="s">
        <v>939</v>
      </c>
      <c r="E404" s="193" t="s">
        <v>940</v>
      </c>
      <c r="F404" s="192" t="s">
        <v>990</v>
      </c>
      <c r="G404" s="193" t="s">
        <v>991</v>
      </c>
      <c r="H404" s="229" t="s">
        <v>81</v>
      </c>
      <c r="I404" s="229"/>
      <c r="J404" s="193" t="s">
        <v>992</v>
      </c>
      <c r="K404" s="231">
        <v>0</v>
      </c>
      <c r="L404" s="193" t="s">
        <v>962</v>
      </c>
      <c r="M404" s="231">
        <v>0</v>
      </c>
      <c r="N404" s="193" t="s">
        <v>962</v>
      </c>
      <c r="O404" s="303">
        <v>0</v>
      </c>
      <c r="P404" s="193" t="s">
        <v>962</v>
      </c>
      <c r="Q404" s="303">
        <v>0</v>
      </c>
      <c r="R404" s="193" t="s">
        <v>962</v>
      </c>
      <c r="S404" s="303">
        <v>0</v>
      </c>
      <c r="T404" s="303">
        <f t="shared" si="1"/>
        <v>0</v>
      </c>
      <c r="U404" s="237" t="s">
        <v>975</v>
      </c>
      <c r="V404" s="193"/>
      <c r="W404" s="193"/>
      <c r="X404" s="193"/>
      <c r="Y404" s="193"/>
      <c r="Z404" s="193"/>
    </row>
    <row r="405" spans="1:26" ht="140.1" customHeight="1">
      <c r="A405" s="192" t="s">
        <v>936</v>
      </c>
      <c r="B405" s="206" t="s">
        <v>937</v>
      </c>
      <c r="C405" s="206" t="s">
        <v>938</v>
      </c>
      <c r="D405" s="192" t="s">
        <v>939</v>
      </c>
      <c r="E405" s="193" t="s">
        <v>940</v>
      </c>
      <c r="F405" s="192" t="s">
        <v>990</v>
      </c>
      <c r="G405" s="193" t="s">
        <v>991</v>
      </c>
      <c r="H405" s="229" t="s">
        <v>84</v>
      </c>
      <c r="I405" s="229"/>
      <c r="J405" s="193" t="s">
        <v>993</v>
      </c>
      <c r="K405" s="231">
        <v>0</v>
      </c>
      <c r="L405" s="193"/>
      <c r="M405" s="231">
        <v>0</v>
      </c>
      <c r="N405" s="193"/>
      <c r="O405" s="303">
        <v>0</v>
      </c>
      <c r="P405" s="193"/>
      <c r="Q405" s="303">
        <v>0</v>
      </c>
      <c r="R405" s="193"/>
      <c r="S405" s="303">
        <v>0</v>
      </c>
      <c r="T405" s="303">
        <f t="shared" si="1"/>
        <v>0</v>
      </c>
      <c r="U405" s="313" t="s">
        <v>994</v>
      </c>
      <c r="V405" s="193"/>
      <c r="W405" s="193"/>
      <c r="X405" s="193"/>
      <c r="Y405" s="193"/>
      <c r="Z405" s="193"/>
    </row>
    <row r="406" spans="1:26" ht="140.1" customHeight="1">
      <c r="A406" s="192" t="s">
        <v>936</v>
      </c>
      <c r="B406" s="206" t="s">
        <v>937</v>
      </c>
      <c r="C406" s="206" t="s">
        <v>938</v>
      </c>
      <c r="D406" s="192" t="s">
        <v>939</v>
      </c>
      <c r="E406" s="193" t="s">
        <v>940</v>
      </c>
      <c r="F406" s="192" t="s">
        <v>990</v>
      </c>
      <c r="G406" s="193" t="s">
        <v>991</v>
      </c>
      <c r="H406" s="229" t="s">
        <v>325</v>
      </c>
      <c r="I406" s="229"/>
      <c r="J406" s="193" t="s">
        <v>995</v>
      </c>
      <c r="K406" s="231">
        <v>2000000</v>
      </c>
      <c r="L406" s="193" t="s">
        <v>996</v>
      </c>
      <c r="M406" s="231">
        <v>3000000</v>
      </c>
      <c r="N406" s="193" t="s">
        <v>997</v>
      </c>
      <c r="O406" s="231">
        <v>5000000</v>
      </c>
      <c r="P406" s="193" t="s">
        <v>958</v>
      </c>
      <c r="Q406" s="231">
        <v>6000000</v>
      </c>
      <c r="R406" s="193" t="s">
        <v>958</v>
      </c>
      <c r="S406" s="303">
        <v>8000000</v>
      </c>
      <c r="T406" s="303">
        <f t="shared" si="1"/>
        <v>24000000</v>
      </c>
      <c r="U406" s="193"/>
      <c r="V406" s="193"/>
      <c r="W406" s="193"/>
      <c r="X406" s="193"/>
      <c r="Y406" s="193"/>
      <c r="Z406" s="193"/>
    </row>
    <row r="407" spans="1:26" ht="140.1" customHeight="1">
      <c r="A407" s="192" t="s">
        <v>936</v>
      </c>
      <c r="B407" s="206" t="s">
        <v>937</v>
      </c>
      <c r="C407" s="206" t="s">
        <v>938</v>
      </c>
      <c r="D407" s="192" t="s">
        <v>939</v>
      </c>
      <c r="E407" s="193" t="s">
        <v>940</v>
      </c>
      <c r="F407" s="192" t="s">
        <v>990</v>
      </c>
      <c r="G407" s="193" t="s">
        <v>991</v>
      </c>
      <c r="H407" s="229" t="s">
        <v>92</v>
      </c>
      <c r="I407" s="229"/>
      <c r="J407" s="193" t="s">
        <v>998</v>
      </c>
      <c r="K407" s="231">
        <v>10000000</v>
      </c>
      <c r="L407" s="193" t="s">
        <v>999</v>
      </c>
      <c r="M407" s="231">
        <v>5000000</v>
      </c>
      <c r="N407" s="193" t="s">
        <v>1000</v>
      </c>
      <c r="O407" s="303">
        <v>10000000</v>
      </c>
      <c r="P407" s="193" t="s">
        <v>1001</v>
      </c>
      <c r="Q407" s="303">
        <v>4000000</v>
      </c>
      <c r="R407" s="193" t="s">
        <v>1002</v>
      </c>
      <c r="S407" s="303">
        <v>5000000</v>
      </c>
      <c r="T407" s="303">
        <f t="shared" si="1"/>
        <v>34000000</v>
      </c>
      <c r="U407" s="193"/>
      <c r="V407" s="193"/>
      <c r="W407" s="193"/>
      <c r="X407" s="193"/>
      <c r="Y407" s="193"/>
      <c r="Z407" s="193"/>
    </row>
    <row r="408" spans="1:26" ht="140.1" customHeight="1">
      <c r="A408" s="192" t="s">
        <v>936</v>
      </c>
      <c r="B408" s="206" t="s">
        <v>937</v>
      </c>
      <c r="C408" s="206" t="s">
        <v>938</v>
      </c>
      <c r="D408" s="192" t="s">
        <v>939</v>
      </c>
      <c r="E408" s="193" t="s">
        <v>940</v>
      </c>
      <c r="F408" s="192" t="s">
        <v>990</v>
      </c>
      <c r="G408" s="193" t="s">
        <v>991</v>
      </c>
      <c r="H408" s="229" t="s">
        <v>143</v>
      </c>
      <c r="I408" s="229"/>
      <c r="J408" s="193" t="s">
        <v>1003</v>
      </c>
      <c r="K408" s="231">
        <v>10000000</v>
      </c>
      <c r="L408" s="193" t="s">
        <v>1004</v>
      </c>
      <c r="M408" s="231">
        <v>10000000</v>
      </c>
      <c r="N408" s="193" t="s">
        <v>958</v>
      </c>
      <c r="O408" s="231">
        <v>7000000</v>
      </c>
      <c r="P408" s="193" t="s">
        <v>958</v>
      </c>
      <c r="Q408" s="231">
        <v>8000000</v>
      </c>
      <c r="R408" s="193" t="s">
        <v>958</v>
      </c>
      <c r="S408" s="231">
        <v>9000000</v>
      </c>
      <c r="T408" s="303">
        <f t="shared" si="1"/>
        <v>44000000</v>
      </c>
      <c r="U408" s="193"/>
      <c r="V408" s="193"/>
      <c r="W408" s="193"/>
      <c r="X408" s="193"/>
      <c r="Y408" s="193"/>
      <c r="Z408" s="193"/>
    </row>
    <row r="409" spans="1:26" ht="140.1" customHeight="1">
      <c r="A409" s="192" t="s">
        <v>936</v>
      </c>
      <c r="B409" s="206" t="s">
        <v>937</v>
      </c>
      <c r="C409" s="206" t="s">
        <v>938</v>
      </c>
      <c r="D409" s="192" t="s">
        <v>939</v>
      </c>
      <c r="E409" s="193" t="s">
        <v>940</v>
      </c>
      <c r="F409" s="192" t="s">
        <v>1005</v>
      </c>
      <c r="G409" s="193" t="s">
        <v>1006</v>
      </c>
      <c r="H409" s="229" t="s">
        <v>217</v>
      </c>
      <c r="I409" s="229"/>
      <c r="J409" s="193" t="s">
        <v>1007</v>
      </c>
      <c r="K409" s="231">
        <v>0</v>
      </c>
      <c r="L409" s="193" t="s">
        <v>962</v>
      </c>
      <c r="M409" s="231">
        <v>0</v>
      </c>
      <c r="N409" s="193" t="s">
        <v>962</v>
      </c>
      <c r="O409" s="303">
        <v>0</v>
      </c>
      <c r="P409" s="193" t="s">
        <v>962</v>
      </c>
      <c r="Q409" s="303">
        <v>0</v>
      </c>
      <c r="R409" s="193" t="s">
        <v>962</v>
      </c>
      <c r="S409" s="303">
        <v>0</v>
      </c>
      <c r="T409" s="303">
        <f t="shared" si="1"/>
        <v>0</v>
      </c>
      <c r="U409" s="237" t="s">
        <v>975</v>
      </c>
      <c r="V409" s="193"/>
      <c r="W409" s="193"/>
      <c r="X409" s="193"/>
      <c r="Y409" s="193"/>
      <c r="Z409" s="193"/>
    </row>
    <row r="410" spans="1:26" ht="140.1" customHeight="1">
      <c r="A410" s="192" t="s">
        <v>936</v>
      </c>
      <c r="B410" s="206" t="s">
        <v>937</v>
      </c>
      <c r="C410" s="206" t="s">
        <v>938</v>
      </c>
      <c r="D410" s="192" t="s">
        <v>939</v>
      </c>
      <c r="E410" s="193" t="s">
        <v>940</v>
      </c>
      <c r="F410" s="192" t="s">
        <v>1005</v>
      </c>
      <c r="G410" s="193" t="s">
        <v>1006</v>
      </c>
      <c r="H410" s="229" t="s">
        <v>84</v>
      </c>
      <c r="I410" s="229"/>
      <c r="J410" s="193" t="s">
        <v>1008</v>
      </c>
      <c r="K410" s="231">
        <v>0</v>
      </c>
      <c r="L410" s="193" t="s">
        <v>1008</v>
      </c>
      <c r="M410" s="231">
        <v>100000000</v>
      </c>
      <c r="N410" s="193" t="s">
        <v>1008</v>
      </c>
      <c r="O410" s="303">
        <v>100000000</v>
      </c>
      <c r="P410" s="193" t="s">
        <v>1008</v>
      </c>
      <c r="Q410" s="303">
        <v>100000000</v>
      </c>
      <c r="R410" s="193" t="s">
        <v>1008</v>
      </c>
      <c r="S410" s="303">
        <v>100000000</v>
      </c>
      <c r="T410" s="303">
        <f t="shared" si="1"/>
        <v>400000000</v>
      </c>
      <c r="U410" s="193"/>
      <c r="V410" s="193"/>
      <c r="W410" s="193"/>
      <c r="X410" s="193"/>
      <c r="Y410" s="193"/>
      <c r="Z410" s="193"/>
    </row>
    <row r="411" spans="1:26" ht="140.1" customHeight="1">
      <c r="A411" s="192" t="s">
        <v>936</v>
      </c>
      <c r="B411" s="206" t="s">
        <v>937</v>
      </c>
      <c r="C411" s="206" t="s">
        <v>938</v>
      </c>
      <c r="D411" s="192" t="s">
        <v>939</v>
      </c>
      <c r="E411" s="193" t="s">
        <v>940</v>
      </c>
      <c r="F411" s="192" t="s">
        <v>1005</v>
      </c>
      <c r="G411" s="193" t="s">
        <v>1006</v>
      </c>
      <c r="H411" s="229" t="s">
        <v>325</v>
      </c>
      <c r="I411" s="229"/>
      <c r="J411" s="193" t="s">
        <v>1009</v>
      </c>
      <c r="K411" s="231">
        <v>2000000</v>
      </c>
      <c r="L411" s="193" t="s">
        <v>1010</v>
      </c>
      <c r="M411" s="231">
        <v>3000000</v>
      </c>
      <c r="N411" s="193" t="s">
        <v>1011</v>
      </c>
      <c r="O411" s="231">
        <v>5000000</v>
      </c>
      <c r="P411" s="193" t="s">
        <v>1011</v>
      </c>
      <c r="Q411" s="231">
        <v>6000000</v>
      </c>
      <c r="R411" s="193" t="s">
        <v>1011</v>
      </c>
      <c r="S411" s="303">
        <v>8000000</v>
      </c>
      <c r="T411" s="303">
        <f t="shared" si="1"/>
        <v>24000000</v>
      </c>
      <c r="U411" s="193"/>
      <c r="V411" s="193"/>
      <c r="W411" s="193"/>
      <c r="X411" s="193"/>
      <c r="Y411" s="193"/>
      <c r="Z411" s="193"/>
    </row>
    <row r="412" spans="1:26" ht="140.1" customHeight="1">
      <c r="A412" s="192" t="s">
        <v>936</v>
      </c>
      <c r="B412" s="206" t="s">
        <v>937</v>
      </c>
      <c r="C412" s="206" t="s">
        <v>938</v>
      </c>
      <c r="D412" s="192" t="s">
        <v>939</v>
      </c>
      <c r="E412" s="193" t="s">
        <v>940</v>
      </c>
      <c r="F412" s="192" t="s">
        <v>1005</v>
      </c>
      <c r="G412" s="193" t="s">
        <v>1006</v>
      </c>
      <c r="H412" s="229" t="s">
        <v>92</v>
      </c>
      <c r="I412" s="229"/>
      <c r="J412" s="193" t="s">
        <v>1012</v>
      </c>
      <c r="K412" s="231">
        <v>3000000</v>
      </c>
      <c r="L412" s="193" t="s">
        <v>1013</v>
      </c>
      <c r="M412" s="231">
        <v>10000000</v>
      </c>
      <c r="N412" s="193" t="s">
        <v>1014</v>
      </c>
      <c r="O412" s="303">
        <v>3000000</v>
      </c>
      <c r="P412" s="193" t="s">
        <v>1015</v>
      </c>
      <c r="Q412" s="303">
        <v>3000000</v>
      </c>
      <c r="R412" s="193" t="s">
        <v>1016</v>
      </c>
      <c r="S412" s="303">
        <v>4000000</v>
      </c>
      <c r="T412" s="303">
        <f t="shared" si="1"/>
        <v>23000000</v>
      </c>
      <c r="U412" s="193"/>
      <c r="V412" s="193"/>
      <c r="W412" s="193"/>
      <c r="X412" s="193"/>
      <c r="Y412" s="193"/>
      <c r="Z412" s="193"/>
    </row>
    <row r="413" spans="1:26" ht="140.1" customHeight="1">
      <c r="A413" s="192" t="s">
        <v>936</v>
      </c>
      <c r="B413" s="206" t="s">
        <v>937</v>
      </c>
      <c r="C413" s="206" t="s">
        <v>938</v>
      </c>
      <c r="D413" s="192" t="s">
        <v>939</v>
      </c>
      <c r="E413" s="193" t="s">
        <v>940</v>
      </c>
      <c r="F413" s="192" t="s">
        <v>1005</v>
      </c>
      <c r="G413" s="193" t="s">
        <v>1006</v>
      </c>
      <c r="H413" s="229" t="s">
        <v>143</v>
      </c>
      <c r="I413" s="229"/>
      <c r="J413" s="193" t="s">
        <v>1017</v>
      </c>
      <c r="K413" s="231">
        <v>8000000</v>
      </c>
      <c r="L413" s="193" t="s">
        <v>1018</v>
      </c>
      <c r="M413" s="231">
        <v>10000000</v>
      </c>
      <c r="N413" s="193" t="s">
        <v>1019</v>
      </c>
      <c r="O413" s="231">
        <v>7000000</v>
      </c>
      <c r="P413" s="193" t="s">
        <v>958</v>
      </c>
      <c r="Q413" s="231">
        <v>8000000</v>
      </c>
      <c r="R413" s="193" t="s">
        <v>958</v>
      </c>
      <c r="S413" s="231">
        <v>9000000</v>
      </c>
      <c r="T413" s="303">
        <f t="shared" si="1"/>
        <v>42000000</v>
      </c>
      <c r="U413" s="193"/>
      <c r="V413" s="193"/>
      <c r="W413" s="193"/>
      <c r="X413" s="193"/>
      <c r="Y413" s="193"/>
      <c r="Z413" s="193"/>
    </row>
    <row r="414" spans="1:26" ht="140.1" customHeight="1">
      <c r="A414" s="192" t="s">
        <v>936</v>
      </c>
      <c r="B414" s="206" t="s">
        <v>937</v>
      </c>
      <c r="C414" s="206" t="s">
        <v>938</v>
      </c>
      <c r="D414" s="192" t="s">
        <v>939</v>
      </c>
      <c r="E414" s="193" t="s">
        <v>940</v>
      </c>
      <c r="F414" s="192" t="s">
        <v>1005</v>
      </c>
      <c r="G414" s="193" t="s">
        <v>1006</v>
      </c>
      <c r="H414" s="229"/>
      <c r="I414" s="229" t="s">
        <v>132</v>
      </c>
      <c r="J414" s="193" t="s">
        <v>1020</v>
      </c>
      <c r="K414" s="231">
        <v>8000000</v>
      </c>
      <c r="L414" s="193" t="s">
        <v>1021</v>
      </c>
      <c r="M414" s="231">
        <v>8000000</v>
      </c>
      <c r="N414" s="193" t="s">
        <v>1022</v>
      </c>
      <c r="O414" s="303">
        <v>0</v>
      </c>
      <c r="P414" s="193"/>
      <c r="Q414" s="303">
        <v>0</v>
      </c>
      <c r="R414" s="193"/>
      <c r="S414" s="303">
        <v>0</v>
      </c>
      <c r="T414" s="303">
        <f t="shared" si="1"/>
        <v>16000000</v>
      </c>
      <c r="U414" s="193"/>
      <c r="V414" s="193"/>
      <c r="W414" s="193"/>
      <c r="X414" s="193"/>
      <c r="Y414" s="193"/>
      <c r="Z414" s="193"/>
    </row>
    <row r="415" spans="1:26" ht="140.1" customHeight="1">
      <c r="A415" s="192" t="s">
        <v>936</v>
      </c>
      <c r="B415" s="206" t="s">
        <v>937</v>
      </c>
      <c r="C415" s="206" t="s">
        <v>938</v>
      </c>
      <c r="D415" s="192" t="s">
        <v>939</v>
      </c>
      <c r="E415" s="193" t="s">
        <v>940</v>
      </c>
      <c r="F415" s="192" t="s">
        <v>1005</v>
      </c>
      <c r="G415" s="193" t="s">
        <v>1006</v>
      </c>
      <c r="H415" s="229"/>
      <c r="I415" s="229" t="s">
        <v>33</v>
      </c>
      <c r="J415" s="193"/>
      <c r="K415" s="231">
        <v>0</v>
      </c>
      <c r="L415" s="193"/>
      <c r="M415" s="231">
        <v>0</v>
      </c>
      <c r="N415" s="193"/>
      <c r="O415" s="303">
        <v>0</v>
      </c>
      <c r="P415" s="193"/>
      <c r="Q415" s="303">
        <v>0</v>
      </c>
      <c r="R415" s="193"/>
      <c r="S415" s="303">
        <v>0</v>
      </c>
      <c r="T415" s="303">
        <f t="shared" si="1"/>
        <v>0</v>
      </c>
      <c r="U415" s="193"/>
      <c r="V415" s="193"/>
      <c r="W415" s="193"/>
      <c r="X415" s="193"/>
      <c r="Y415" s="193"/>
      <c r="Z415" s="193"/>
    </row>
    <row r="416" spans="1:26" ht="140.1" customHeight="1">
      <c r="A416" s="192" t="s">
        <v>936</v>
      </c>
      <c r="B416" s="206" t="s">
        <v>937</v>
      </c>
      <c r="C416" s="206" t="s">
        <v>938</v>
      </c>
      <c r="D416" s="192" t="s">
        <v>939</v>
      </c>
      <c r="E416" s="193" t="s">
        <v>940</v>
      </c>
      <c r="F416" s="192" t="s">
        <v>1023</v>
      </c>
      <c r="G416" s="193" t="s">
        <v>1024</v>
      </c>
      <c r="H416" s="229" t="s">
        <v>132</v>
      </c>
      <c r="I416" s="229"/>
      <c r="J416" s="193" t="s">
        <v>1025</v>
      </c>
      <c r="K416" s="231">
        <v>8000000</v>
      </c>
      <c r="L416" s="193" t="s">
        <v>1026</v>
      </c>
      <c r="M416" s="231">
        <v>8000000</v>
      </c>
      <c r="N416" s="193" t="s">
        <v>1027</v>
      </c>
      <c r="O416" s="231">
        <v>8000000</v>
      </c>
      <c r="P416" s="193" t="s">
        <v>1022</v>
      </c>
      <c r="Q416" s="303"/>
      <c r="R416" s="193"/>
      <c r="S416" s="303"/>
      <c r="T416" s="303">
        <f t="shared" si="1"/>
        <v>24000000</v>
      </c>
      <c r="U416" s="193"/>
      <c r="V416" s="193"/>
      <c r="W416" s="193"/>
      <c r="X416" s="193"/>
      <c r="Y416" s="193"/>
      <c r="Z416" s="193"/>
    </row>
    <row r="417" spans="1:26" ht="140.1" customHeight="1">
      <c r="A417" s="192" t="s">
        <v>936</v>
      </c>
      <c r="B417" s="206" t="s">
        <v>937</v>
      </c>
      <c r="C417" s="206" t="s">
        <v>938</v>
      </c>
      <c r="D417" s="192" t="s">
        <v>939</v>
      </c>
      <c r="E417" s="193" t="s">
        <v>940</v>
      </c>
      <c r="F417" s="192" t="s">
        <v>1023</v>
      </c>
      <c r="G417" s="193" t="s">
        <v>1024</v>
      </c>
      <c r="H417" s="229" t="s">
        <v>102</v>
      </c>
      <c r="I417" s="229"/>
      <c r="J417" s="193" t="s">
        <v>1028</v>
      </c>
      <c r="K417" s="231">
        <v>10000000</v>
      </c>
      <c r="L417" s="193"/>
      <c r="M417" s="231">
        <v>0</v>
      </c>
      <c r="N417" s="193"/>
      <c r="O417" s="231">
        <v>0</v>
      </c>
      <c r="P417" s="193"/>
      <c r="Q417" s="303">
        <v>0</v>
      </c>
      <c r="R417" s="193"/>
      <c r="S417" s="303">
        <v>0</v>
      </c>
      <c r="T417" s="303">
        <f t="shared" si="1"/>
        <v>10000000</v>
      </c>
      <c r="U417" s="193"/>
      <c r="V417" s="193"/>
      <c r="W417" s="193"/>
      <c r="X417" s="193"/>
      <c r="Y417" s="193"/>
      <c r="Z417" s="193"/>
    </row>
    <row r="418" spans="1:26" ht="140.1" customHeight="1">
      <c r="A418" s="192" t="s">
        <v>936</v>
      </c>
      <c r="B418" s="206" t="s">
        <v>937</v>
      </c>
      <c r="C418" s="206" t="s">
        <v>938</v>
      </c>
      <c r="D418" s="192" t="s">
        <v>939</v>
      </c>
      <c r="E418" s="193" t="s">
        <v>940</v>
      </c>
      <c r="F418" s="192" t="s">
        <v>1023</v>
      </c>
      <c r="G418" s="193" t="s">
        <v>1024</v>
      </c>
      <c r="H418" s="229" t="s">
        <v>81</v>
      </c>
      <c r="I418" s="229"/>
      <c r="J418" s="193" t="s">
        <v>1029</v>
      </c>
      <c r="K418" s="231">
        <v>0</v>
      </c>
      <c r="L418" s="193" t="s">
        <v>962</v>
      </c>
      <c r="M418" s="231">
        <v>0</v>
      </c>
      <c r="N418" s="193" t="s">
        <v>962</v>
      </c>
      <c r="O418" s="303">
        <v>0</v>
      </c>
      <c r="P418" s="193" t="s">
        <v>962</v>
      </c>
      <c r="Q418" s="303">
        <v>0</v>
      </c>
      <c r="R418" s="193" t="s">
        <v>962</v>
      </c>
      <c r="S418" s="303">
        <v>0</v>
      </c>
      <c r="T418" s="303">
        <f t="shared" si="1"/>
        <v>0</v>
      </c>
      <c r="U418" s="237" t="s">
        <v>975</v>
      </c>
      <c r="V418" s="193"/>
      <c r="W418" s="193"/>
      <c r="X418" s="193"/>
      <c r="Y418" s="193"/>
      <c r="Z418" s="193"/>
    </row>
    <row r="419" spans="1:26" ht="140.1" customHeight="1">
      <c r="A419" s="192" t="s">
        <v>936</v>
      </c>
      <c r="B419" s="206" t="s">
        <v>937</v>
      </c>
      <c r="C419" s="206" t="s">
        <v>938</v>
      </c>
      <c r="D419" s="192" t="s">
        <v>939</v>
      </c>
      <c r="E419" s="193" t="s">
        <v>940</v>
      </c>
      <c r="F419" s="192" t="s">
        <v>1023</v>
      </c>
      <c r="G419" s="193" t="s">
        <v>1024</v>
      </c>
      <c r="H419" s="229" t="s">
        <v>84</v>
      </c>
      <c r="I419" s="229"/>
      <c r="J419" s="193" t="s">
        <v>1030</v>
      </c>
      <c r="K419" s="231">
        <v>100000000</v>
      </c>
      <c r="L419" s="193" t="s">
        <v>1030</v>
      </c>
      <c r="M419" s="231">
        <v>300000000</v>
      </c>
      <c r="N419" s="193" t="s">
        <v>1030</v>
      </c>
      <c r="O419" s="303">
        <v>200000000</v>
      </c>
      <c r="P419" s="193" t="s">
        <v>1030</v>
      </c>
      <c r="Q419" s="303">
        <v>200000000</v>
      </c>
      <c r="R419" s="193" t="s">
        <v>1030</v>
      </c>
      <c r="S419" s="303">
        <v>300000000</v>
      </c>
      <c r="T419" s="303">
        <f t="shared" si="1"/>
        <v>1100000000</v>
      </c>
      <c r="U419" s="193"/>
      <c r="V419" s="193"/>
      <c r="W419" s="193"/>
      <c r="X419" s="193"/>
      <c r="Y419" s="193"/>
      <c r="Z419" s="193"/>
    </row>
    <row r="420" spans="1:26" ht="140.1" customHeight="1">
      <c r="A420" s="192" t="s">
        <v>936</v>
      </c>
      <c r="B420" s="206" t="s">
        <v>937</v>
      </c>
      <c r="C420" s="206" t="s">
        <v>938</v>
      </c>
      <c r="D420" s="192" t="s">
        <v>939</v>
      </c>
      <c r="E420" s="193" t="s">
        <v>940</v>
      </c>
      <c r="F420" s="192" t="s">
        <v>1023</v>
      </c>
      <c r="G420" s="193" t="s">
        <v>1024</v>
      </c>
      <c r="H420" s="229" t="s">
        <v>325</v>
      </c>
      <c r="I420" s="229"/>
      <c r="J420" s="193" t="s">
        <v>1031</v>
      </c>
      <c r="K420" s="231">
        <v>2000000</v>
      </c>
      <c r="L420" s="193" t="s">
        <v>1032</v>
      </c>
      <c r="M420" s="231">
        <v>3000000</v>
      </c>
      <c r="N420" s="193" t="s">
        <v>1033</v>
      </c>
      <c r="O420" s="231">
        <v>4000000</v>
      </c>
      <c r="P420" s="193" t="s">
        <v>958</v>
      </c>
      <c r="Q420" s="231">
        <v>6000000</v>
      </c>
      <c r="R420" s="193" t="s">
        <v>958</v>
      </c>
      <c r="S420" s="303">
        <v>8000000</v>
      </c>
      <c r="T420" s="303">
        <f t="shared" si="1"/>
        <v>23000000</v>
      </c>
      <c r="U420" s="193"/>
      <c r="V420" s="193"/>
      <c r="W420" s="193"/>
      <c r="X420" s="193"/>
      <c r="Y420" s="193"/>
      <c r="Z420" s="193"/>
    </row>
    <row r="421" spans="1:26" ht="140.1" customHeight="1">
      <c r="A421" s="192" t="s">
        <v>936</v>
      </c>
      <c r="B421" s="206" t="s">
        <v>937</v>
      </c>
      <c r="C421" s="206" t="s">
        <v>938</v>
      </c>
      <c r="D421" s="192" t="s">
        <v>939</v>
      </c>
      <c r="E421" s="193" t="s">
        <v>940</v>
      </c>
      <c r="F421" s="192" t="s">
        <v>1023</v>
      </c>
      <c r="G421" s="193" t="s">
        <v>1024</v>
      </c>
      <c r="H421" s="229" t="s">
        <v>92</v>
      </c>
      <c r="I421" s="229"/>
      <c r="J421" s="193" t="s">
        <v>1034</v>
      </c>
      <c r="K421" s="231">
        <v>3000000</v>
      </c>
      <c r="L421" s="193" t="s">
        <v>1035</v>
      </c>
      <c r="M421" s="231">
        <v>10000000</v>
      </c>
      <c r="N421" s="193" t="s">
        <v>1036</v>
      </c>
      <c r="O421" s="303">
        <v>4000000</v>
      </c>
      <c r="P421" s="193" t="s">
        <v>1037</v>
      </c>
      <c r="Q421" s="303">
        <v>4000000</v>
      </c>
      <c r="R421" s="193" t="s">
        <v>1037</v>
      </c>
      <c r="S421" s="303">
        <v>4000000</v>
      </c>
      <c r="T421" s="303">
        <f t="shared" si="1"/>
        <v>25000000</v>
      </c>
      <c r="U421" s="193"/>
      <c r="V421" s="193"/>
      <c r="W421" s="193"/>
      <c r="X421" s="193"/>
      <c r="Y421" s="193"/>
      <c r="Z421" s="193"/>
    </row>
    <row r="422" spans="1:26" ht="140.1" customHeight="1">
      <c r="A422" s="192" t="s">
        <v>936</v>
      </c>
      <c r="B422" s="206" t="s">
        <v>937</v>
      </c>
      <c r="C422" s="206" t="s">
        <v>938</v>
      </c>
      <c r="D422" s="192" t="s">
        <v>939</v>
      </c>
      <c r="E422" s="193" t="s">
        <v>940</v>
      </c>
      <c r="F422" s="192" t="s">
        <v>1023</v>
      </c>
      <c r="G422" s="193" t="s">
        <v>1024</v>
      </c>
      <c r="H422" s="229" t="s">
        <v>143</v>
      </c>
      <c r="I422" s="229"/>
      <c r="J422" s="193" t="s">
        <v>1031</v>
      </c>
      <c r="K422" s="231">
        <v>10000000</v>
      </c>
      <c r="L422" s="193" t="s">
        <v>1038</v>
      </c>
      <c r="M422" s="231">
        <v>10000000</v>
      </c>
      <c r="N422" s="193" t="s">
        <v>1039</v>
      </c>
      <c r="O422" s="231">
        <v>7000000</v>
      </c>
      <c r="P422" s="193" t="s">
        <v>958</v>
      </c>
      <c r="Q422" s="231">
        <v>8000000</v>
      </c>
      <c r="R422" s="193" t="s">
        <v>958</v>
      </c>
      <c r="S422" s="231">
        <v>9000000</v>
      </c>
      <c r="T422" s="303">
        <f t="shared" si="1"/>
        <v>44000000</v>
      </c>
      <c r="U422" s="193"/>
      <c r="V422" s="193"/>
      <c r="W422" s="193"/>
      <c r="X422" s="193"/>
      <c r="Y422" s="193"/>
      <c r="Z422" s="193"/>
    </row>
    <row r="423" spans="1:26" ht="140.1" customHeight="1">
      <c r="A423" s="192" t="s">
        <v>936</v>
      </c>
      <c r="B423" s="206" t="s">
        <v>937</v>
      </c>
      <c r="C423" s="206" t="s">
        <v>938</v>
      </c>
      <c r="D423" s="192" t="s">
        <v>1040</v>
      </c>
      <c r="E423" s="193" t="s">
        <v>1041</v>
      </c>
      <c r="F423" s="192" t="s">
        <v>1042</v>
      </c>
      <c r="G423" s="193" t="s">
        <v>1043</v>
      </c>
      <c r="H423" s="229" t="s">
        <v>81</v>
      </c>
      <c r="I423" s="229"/>
      <c r="J423" s="193" t="s">
        <v>1044</v>
      </c>
      <c r="K423" s="231">
        <v>0</v>
      </c>
      <c r="L423" s="193" t="s">
        <v>962</v>
      </c>
      <c r="M423" s="231">
        <v>0</v>
      </c>
      <c r="N423" s="193" t="s">
        <v>962</v>
      </c>
      <c r="O423" s="303">
        <v>0</v>
      </c>
      <c r="P423" s="193" t="s">
        <v>962</v>
      </c>
      <c r="Q423" s="303">
        <v>0</v>
      </c>
      <c r="R423" s="193" t="s">
        <v>962</v>
      </c>
      <c r="S423" s="303">
        <v>0</v>
      </c>
      <c r="T423" s="303">
        <f t="shared" si="1"/>
        <v>0</v>
      </c>
      <c r="U423" s="237" t="s">
        <v>975</v>
      </c>
      <c r="V423" s="193"/>
      <c r="W423" s="193"/>
      <c r="X423" s="193"/>
      <c r="Y423" s="193"/>
      <c r="Z423" s="193"/>
    </row>
    <row r="424" spans="1:26" ht="140.1" customHeight="1">
      <c r="A424" s="192" t="s">
        <v>936</v>
      </c>
      <c r="B424" s="206" t="s">
        <v>937</v>
      </c>
      <c r="C424" s="206" t="s">
        <v>938</v>
      </c>
      <c r="D424" s="192" t="s">
        <v>1040</v>
      </c>
      <c r="E424" s="193" t="s">
        <v>1041</v>
      </c>
      <c r="F424" s="192" t="s">
        <v>1042</v>
      </c>
      <c r="G424" s="193" t="s">
        <v>1043</v>
      </c>
      <c r="H424" s="229" t="s">
        <v>84</v>
      </c>
      <c r="I424" s="229"/>
      <c r="J424" s="193" t="s">
        <v>1045</v>
      </c>
      <c r="K424" s="231">
        <v>30000000</v>
      </c>
      <c r="L424" s="193" t="s">
        <v>1046</v>
      </c>
      <c r="M424" s="231">
        <v>30000000</v>
      </c>
      <c r="N424" s="193" t="s">
        <v>1046</v>
      </c>
      <c r="O424" s="303">
        <v>30000000</v>
      </c>
      <c r="P424" s="193" t="s">
        <v>1046</v>
      </c>
      <c r="Q424" s="303">
        <v>30000000</v>
      </c>
      <c r="R424" s="193" t="s">
        <v>1046</v>
      </c>
      <c r="S424" s="303">
        <v>0</v>
      </c>
      <c r="T424" s="303">
        <f t="shared" si="1"/>
        <v>120000000</v>
      </c>
      <c r="U424" s="193"/>
      <c r="V424" s="193"/>
      <c r="W424" s="193"/>
      <c r="X424" s="193"/>
      <c r="Y424" s="193"/>
      <c r="Z424" s="193"/>
    </row>
    <row r="425" spans="1:26" ht="140.1" customHeight="1">
      <c r="A425" s="192" t="s">
        <v>936</v>
      </c>
      <c r="B425" s="206" t="s">
        <v>937</v>
      </c>
      <c r="C425" s="206" t="s">
        <v>938</v>
      </c>
      <c r="D425" s="192" t="s">
        <v>1040</v>
      </c>
      <c r="E425" s="193" t="s">
        <v>1041</v>
      </c>
      <c r="F425" s="192" t="s">
        <v>1042</v>
      </c>
      <c r="G425" s="193" t="s">
        <v>1043</v>
      </c>
      <c r="H425" s="229" t="s">
        <v>325</v>
      </c>
      <c r="I425" s="229"/>
      <c r="J425" s="193" t="s">
        <v>1047</v>
      </c>
      <c r="K425" s="231">
        <v>2000000</v>
      </c>
      <c r="L425" s="193" t="s">
        <v>1048</v>
      </c>
      <c r="M425" s="231">
        <v>3000000</v>
      </c>
      <c r="N425" s="193" t="s">
        <v>1049</v>
      </c>
      <c r="O425" s="231">
        <v>4000000</v>
      </c>
      <c r="P425" s="193" t="s">
        <v>958</v>
      </c>
      <c r="Q425" s="231">
        <v>6000000</v>
      </c>
      <c r="R425" s="193" t="s">
        <v>958</v>
      </c>
      <c r="S425" s="303">
        <v>8000000</v>
      </c>
      <c r="T425" s="303">
        <f t="shared" si="1"/>
        <v>23000000</v>
      </c>
      <c r="U425" s="193"/>
      <c r="V425" s="193"/>
      <c r="W425" s="193"/>
      <c r="X425" s="193"/>
      <c r="Y425" s="193"/>
      <c r="Z425" s="193"/>
    </row>
    <row r="426" spans="1:26" ht="140.1" customHeight="1">
      <c r="A426" s="192" t="s">
        <v>936</v>
      </c>
      <c r="B426" s="206" t="s">
        <v>937</v>
      </c>
      <c r="C426" s="206" t="s">
        <v>938</v>
      </c>
      <c r="D426" s="192" t="s">
        <v>1040</v>
      </c>
      <c r="E426" s="193" t="s">
        <v>1041</v>
      </c>
      <c r="F426" s="192" t="s">
        <v>1042</v>
      </c>
      <c r="G426" s="193" t="s">
        <v>1043</v>
      </c>
      <c r="H426" s="229" t="s">
        <v>92</v>
      </c>
      <c r="I426" s="229"/>
      <c r="J426" s="297" t="s">
        <v>1050</v>
      </c>
      <c r="K426" s="231">
        <v>3000000</v>
      </c>
      <c r="L426" s="193" t="s">
        <v>1051</v>
      </c>
      <c r="M426" s="231">
        <v>5000000</v>
      </c>
      <c r="N426" s="193" t="s">
        <v>1052</v>
      </c>
      <c r="O426" s="303">
        <v>3000000</v>
      </c>
      <c r="P426" s="193" t="s">
        <v>1053</v>
      </c>
      <c r="Q426" s="303">
        <v>4000000</v>
      </c>
      <c r="R426" s="193" t="s">
        <v>1053</v>
      </c>
      <c r="S426" s="303">
        <v>4000000</v>
      </c>
      <c r="T426" s="303">
        <f t="shared" si="1"/>
        <v>19000000</v>
      </c>
      <c r="U426" s="193"/>
      <c r="V426" s="193"/>
      <c r="W426" s="193"/>
      <c r="X426" s="193"/>
      <c r="Y426" s="193"/>
      <c r="Z426" s="193"/>
    </row>
    <row r="427" spans="1:26" ht="140.1" customHeight="1">
      <c r="A427" s="192" t="s">
        <v>936</v>
      </c>
      <c r="B427" s="206" t="s">
        <v>937</v>
      </c>
      <c r="C427" s="206" t="s">
        <v>938</v>
      </c>
      <c r="D427" s="192" t="s">
        <v>1040</v>
      </c>
      <c r="E427" s="193" t="s">
        <v>1041</v>
      </c>
      <c r="F427" s="192" t="s">
        <v>1042</v>
      </c>
      <c r="G427" s="193" t="s">
        <v>1043</v>
      </c>
      <c r="H427" s="229" t="s">
        <v>143</v>
      </c>
      <c r="I427" s="229"/>
      <c r="J427" s="193" t="s">
        <v>1047</v>
      </c>
      <c r="K427" s="231">
        <v>10000000</v>
      </c>
      <c r="L427" s="193" t="s">
        <v>1054</v>
      </c>
      <c r="M427" s="231">
        <v>8000000</v>
      </c>
      <c r="N427" s="193" t="s">
        <v>1049</v>
      </c>
      <c r="O427" s="231">
        <v>8000000</v>
      </c>
      <c r="P427" s="193" t="s">
        <v>958</v>
      </c>
      <c r="Q427" s="231">
        <v>8000000</v>
      </c>
      <c r="R427" s="193" t="s">
        <v>958</v>
      </c>
      <c r="S427" s="231">
        <v>9000000</v>
      </c>
      <c r="T427" s="303">
        <f t="shared" si="1"/>
        <v>43000000</v>
      </c>
      <c r="U427" s="193"/>
      <c r="V427" s="193"/>
      <c r="W427" s="193"/>
      <c r="X427" s="193"/>
      <c r="Y427" s="193"/>
      <c r="Z427" s="193"/>
    </row>
    <row r="428" spans="1:26" ht="140.1" customHeight="1">
      <c r="A428" s="192" t="s">
        <v>936</v>
      </c>
      <c r="B428" s="206" t="s">
        <v>937</v>
      </c>
      <c r="C428" s="206" t="s">
        <v>938</v>
      </c>
      <c r="D428" s="192" t="s">
        <v>1040</v>
      </c>
      <c r="E428" s="193" t="s">
        <v>1041</v>
      </c>
      <c r="F428" s="192" t="s">
        <v>1055</v>
      </c>
      <c r="G428" s="193" t="s">
        <v>1056</v>
      </c>
      <c r="H428" s="229" t="s">
        <v>81</v>
      </c>
      <c r="I428" s="229"/>
      <c r="J428" s="193" t="s">
        <v>992</v>
      </c>
      <c r="K428" s="231">
        <v>0</v>
      </c>
      <c r="L428" s="193" t="s">
        <v>962</v>
      </c>
      <c r="M428" s="231">
        <v>0</v>
      </c>
      <c r="N428" s="193" t="s">
        <v>962</v>
      </c>
      <c r="O428" s="303">
        <v>0</v>
      </c>
      <c r="P428" s="193" t="s">
        <v>962</v>
      </c>
      <c r="Q428" s="303">
        <v>0</v>
      </c>
      <c r="R428" s="193" t="s">
        <v>962</v>
      </c>
      <c r="S428" s="303">
        <v>0</v>
      </c>
      <c r="T428" s="303">
        <f t="shared" si="1"/>
        <v>0</v>
      </c>
      <c r="U428" s="237" t="s">
        <v>975</v>
      </c>
      <c r="V428" s="193"/>
      <c r="W428" s="193"/>
      <c r="X428" s="193"/>
      <c r="Y428" s="193"/>
      <c r="Z428" s="193"/>
    </row>
    <row r="429" spans="1:26" ht="140.1" customHeight="1">
      <c r="A429" s="192" t="s">
        <v>936</v>
      </c>
      <c r="B429" s="206" t="s">
        <v>937</v>
      </c>
      <c r="C429" s="206" t="s">
        <v>938</v>
      </c>
      <c r="D429" s="192" t="s">
        <v>1040</v>
      </c>
      <c r="E429" s="193" t="s">
        <v>1041</v>
      </c>
      <c r="F429" s="192" t="s">
        <v>1055</v>
      </c>
      <c r="G429" s="193" t="s">
        <v>1056</v>
      </c>
      <c r="H429" s="229" t="s">
        <v>84</v>
      </c>
      <c r="I429" s="229"/>
      <c r="J429" s="193"/>
      <c r="K429" s="231">
        <v>0</v>
      </c>
      <c r="L429" s="193"/>
      <c r="M429" s="231">
        <v>0</v>
      </c>
      <c r="N429" s="193" t="s">
        <v>1057</v>
      </c>
      <c r="O429" s="303">
        <v>200000000</v>
      </c>
      <c r="P429" s="193"/>
      <c r="Q429" s="303">
        <v>0</v>
      </c>
      <c r="R429" s="193"/>
      <c r="S429" s="303">
        <v>0</v>
      </c>
      <c r="T429" s="303">
        <f t="shared" si="1"/>
        <v>200000000</v>
      </c>
      <c r="U429" s="193"/>
      <c r="V429" s="193"/>
      <c r="W429" s="193"/>
      <c r="X429" s="193"/>
      <c r="Y429" s="193"/>
      <c r="Z429" s="193"/>
    </row>
    <row r="430" spans="1:26" ht="140.1" customHeight="1">
      <c r="A430" s="192" t="s">
        <v>936</v>
      </c>
      <c r="B430" s="206" t="s">
        <v>937</v>
      </c>
      <c r="C430" s="206" t="s">
        <v>938</v>
      </c>
      <c r="D430" s="192" t="s">
        <v>1040</v>
      </c>
      <c r="E430" s="193" t="s">
        <v>1041</v>
      </c>
      <c r="F430" s="192" t="s">
        <v>1055</v>
      </c>
      <c r="G430" s="193" t="s">
        <v>1056</v>
      </c>
      <c r="H430" s="229" t="s">
        <v>325</v>
      </c>
      <c r="I430" s="229"/>
      <c r="J430" s="193" t="s">
        <v>1058</v>
      </c>
      <c r="K430" s="231">
        <v>2000000</v>
      </c>
      <c r="L430" s="193" t="s">
        <v>1059</v>
      </c>
      <c r="M430" s="231">
        <v>3000000</v>
      </c>
      <c r="N430" s="193" t="s">
        <v>1059</v>
      </c>
      <c r="O430" s="231">
        <v>4000000</v>
      </c>
      <c r="P430" s="193" t="s">
        <v>1059</v>
      </c>
      <c r="Q430" s="231">
        <v>6000000</v>
      </c>
      <c r="R430" s="193" t="s">
        <v>1059</v>
      </c>
      <c r="S430" s="303">
        <v>9000000</v>
      </c>
      <c r="T430" s="303">
        <f t="shared" si="1"/>
        <v>24000000</v>
      </c>
      <c r="U430" s="193"/>
      <c r="V430" s="193"/>
      <c r="W430" s="193"/>
      <c r="X430" s="193"/>
      <c r="Y430" s="193"/>
      <c r="Z430" s="193"/>
    </row>
    <row r="431" spans="1:26" ht="140.1" customHeight="1">
      <c r="A431" s="192" t="s">
        <v>936</v>
      </c>
      <c r="B431" s="206" t="s">
        <v>937</v>
      </c>
      <c r="C431" s="206" t="s">
        <v>938</v>
      </c>
      <c r="D431" s="192" t="s">
        <v>1040</v>
      </c>
      <c r="E431" s="193" t="s">
        <v>1041</v>
      </c>
      <c r="F431" s="192" t="s">
        <v>1055</v>
      </c>
      <c r="G431" s="193" t="s">
        <v>1056</v>
      </c>
      <c r="H431" s="229" t="s">
        <v>92</v>
      </c>
      <c r="I431" s="229"/>
      <c r="J431" s="193" t="s">
        <v>1060</v>
      </c>
      <c r="K431" s="231">
        <v>5000000</v>
      </c>
      <c r="L431" s="193" t="s">
        <v>1061</v>
      </c>
      <c r="M431" s="231">
        <v>5000000</v>
      </c>
      <c r="N431" s="193" t="s">
        <v>1062</v>
      </c>
      <c r="O431" s="303">
        <v>25000000</v>
      </c>
      <c r="P431" s="193" t="s">
        <v>1063</v>
      </c>
      <c r="Q431" s="303">
        <v>5000000</v>
      </c>
      <c r="R431" s="193" t="s">
        <v>1064</v>
      </c>
      <c r="S431" s="303">
        <v>5000000</v>
      </c>
      <c r="T431" s="303">
        <f t="shared" si="1"/>
        <v>45000000</v>
      </c>
      <c r="U431" s="193"/>
      <c r="V431" s="193"/>
      <c r="W431" s="193"/>
      <c r="X431" s="193"/>
      <c r="Y431" s="193"/>
      <c r="Z431" s="193"/>
    </row>
    <row r="432" spans="1:26" ht="140.1" customHeight="1">
      <c r="A432" s="192" t="s">
        <v>936</v>
      </c>
      <c r="B432" s="206" t="s">
        <v>937</v>
      </c>
      <c r="C432" s="206" t="s">
        <v>938</v>
      </c>
      <c r="D432" s="192" t="s">
        <v>1040</v>
      </c>
      <c r="E432" s="193" t="s">
        <v>1041</v>
      </c>
      <c r="F432" s="192" t="s">
        <v>1055</v>
      </c>
      <c r="G432" s="193" t="s">
        <v>1056</v>
      </c>
      <c r="H432" s="229" t="s">
        <v>143</v>
      </c>
      <c r="I432" s="229"/>
      <c r="J432" s="193" t="s">
        <v>1065</v>
      </c>
      <c r="K432" s="231">
        <v>20000000</v>
      </c>
      <c r="L432" s="193" t="s">
        <v>1066</v>
      </c>
      <c r="M432" s="231">
        <v>18000000</v>
      </c>
      <c r="N432" s="193" t="s">
        <v>1067</v>
      </c>
      <c r="O432" s="231">
        <v>10000000</v>
      </c>
      <c r="P432" s="193" t="s">
        <v>1068</v>
      </c>
      <c r="Q432" s="231">
        <v>11000000</v>
      </c>
      <c r="R432" s="193" t="s">
        <v>1068</v>
      </c>
      <c r="S432" s="231">
        <v>12000000</v>
      </c>
      <c r="T432" s="303">
        <f t="shared" si="1"/>
        <v>71000000</v>
      </c>
      <c r="U432" s="193"/>
      <c r="V432" s="193"/>
      <c r="W432" s="193"/>
      <c r="X432" s="193"/>
      <c r="Y432" s="193"/>
      <c r="Z432" s="193"/>
    </row>
    <row r="433" spans="1:26" ht="140.1" customHeight="1">
      <c r="A433" s="192" t="s">
        <v>936</v>
      </c>
      <c r="B433" s="206" t="s">
        <v>937</v>
      </c>
      <c r="C433" s="206" t="s">
        <v>938</v>
      </c>
      <c r="D433" s="192" t="s">
        <v>1040</v>
      </c>
      <c r="E433" s="193" t="s">
        <v>1041</v>
      </c>
      <c r="F433" s="192" t="s">
        <v>1069</v>
      </c>
      <c r="G433" s="193" t="s">
        <v>1070</v>
      </c>
      <c r="H433" s="229" t="s">
        <v>81</v>
      </c>
      <c r="I433" s="229"/>
      <c r="J433" s="193" t="s">
        <v>1071</v>
      </c>
      <c r="K433" s="231">
        <v>0</v>
      </c>
      <c r="L433" s="193" t="s">
        <v>962</v>
      </c>
      <c r="M433" s="231">
        <v>0</v>
      </c>
      <c r="N433" s="193" t="s">
        <v>962</v>
      </c>
      <c r="O433" s="303">
        <v>0</v>
      </c>
      <c r="P433" s="193" t="s">
        <v>962</v>
      </c>
      <c r="Q433" s="303">
        <v>0</v>
      </c>
      <c r="R433" s="193" t="s">
        <v>962</v>
      </c>
      <c r="S433" s="303">
        <v>0</v>
      </c>
      <c r="T433" s="303">
        <f t="shared" si="1"/>
        <v>0</v>
      </c>
      <c r="U433" s="237" t="s">
        <v>1072</v>
      </c>
      <c r="V433" s="193"/>
      <c r="W433" s="193"/>
      <c r="X433" s="193"/>
      <c r="Y433" s="193"/>
      <c r="Z433" s="193"/>
    </row>
    <row r="434" spans="1:26" ht="140.1" customHeight="1">
      <c r="A434" s="192" t="s">
        <v>936</v>
      </c>
      <c r="B434" s="206" t="s">
        <v>937</v>
      </c>
      <c r="C434" s="206" t="s">
        <v>938</v>
      </c>
      <c r="D434" s="192" t="s">
        <v>1040</v>
      </c>
      <c r="E434" s="193" t="s">
        <v>1041</v>
      </c>
      <c r="F434" s="192" t="s">
        <v>1069</v>
      </c>
      <c r="G434" s="193" t="s">
        <v>1070</v>
      </c>
      <c r="H434" s="229" t="s">
        <v>84</v>
      </c>
      <c r="I434" s="229"/>
      <c r="J434" s="193" t="s">
        <v>1073</v>
      </c>
      <c r="K434" s="231">
        <v>0</v>
      </c>
      <c r="L434" s="193"/>
      <c r="M434" s="231">
        <v>0</v>
      </c>
      <c r="N434" s="193"/>
      <c r="O434" s="303">
        <v>0</v>
      </c>
      <c r="P434" s="193"/>
      <c r="Q434" s="303">
        <v>0</v>
      </c>
      <c r="R434" s="193"/>
      <c r="S434" s="303">
        <v>0</v>
      </c>
      <c r="T434" s="303">
        <f t="shared" si="1"/>
        <v>0</v>
      </c>
      <c r="U434" s="193"/>
      <c r="V434" s="193"/>
      <c r="W434" s="193"/>
      <c r="X434" s="193"/>
      <c r="Y434" s="193"/>
      <c r="Z434" s="193"/>
    </row>
    <row r="435" spans="1:26" ht="140.1" customHeight="1">
      <c r="A435" s="192" t="s">
        <v>936</v>
      </c>
      <c r="B435" s="206" t="s">
        <v>937</v>
      </c>
      <c r="C435" s="206" t="s">
        <v>938</v>
      </c>
      <c r="D435" s="192" t="s">
        <v>1040</v>
      </c>
      <c r="E435" s="193" t="s">
        <v>1041</v>
      </c>
      <c r="F435" s="192" t="s">
        <v>1069</v>
      </c>
      <c r="G435" s="193" t="s">
        <v>1070</v>
      </c>
      <c r="H435" s="229" t="s">
        <v>325</v>
      </c>
      <c r="I435" s="229"/>
      <c r="J435" s="193" t="s">
        <v>1074</v>
      </c>
      <c r="K435" s="231">
        <v>2000000</v>
      </c>
      <c r="L435" s="193" t="s">
        <v>1075</v>
      </c>
      <c r="M435" s="231">
        <v>3000000</v>
      </c>
      <c r="N435" s="193" t="s">
        <v>1076</v>
      </c>
      <c r="O435" s="231">
        <v>4000000</v>
      </c>
      <c r="P435" s="193" t="s">
        <v>1076</v>
      </c>
      <c r="Q435" s="231">
        <v>6000000</v>
      </c>
      <c r="R435" s="193" t="s">
        <v>1077</v>
      </c>
      <c r="S435" s="303">
        <v>9000000</v>
      </c>
      <c r="T435" s="303">
        <f t="shared" si="1"/>
        <v>24000000</v>
      </c>
      <c r="U435" s="193"/>
      <c r="V435" s="193"/>
      <c r="W435" s="193"/>
      <c r="X435" s="193"/>
      <c r="Y435" s="193"/>
      <c r="Z435" s="193"/>
    </row>
    <row r="436" spans="1:26" ht="140.1" customHeight="1">
      <c r="A436" s="192" t="s">
        <v>936</v>
      </c>
      <c r="B436" s="206" t="s">
        <v>937</v>
      </c>
      <c r="C436" s="206" t="s">
        <v>938</v>
      </c>
      <c r="D436" s="192" t="s">
        <v>1040</v>
      </c>
      <c r="E436" s="193" t="s">
        <v>1041</v>
      </c>
      <c r="F436" s="192" t="s">
        <v>1069</v>
      </c>
      <c r="G436" s="193" t="s">
        <v>1070</v>
      </c>
      <c r="H436" s="229" t="s">
        <v>92</v>
      </c>
      <c r="I436" s="229"/>
      <c r="J436" s="193" t="s">
        <v>1078</v>
      </c>
      <c r="K436" s="231">
        <v>3000000</v>
      </c>
      <c r="L436" s="193" t="s">
        <v>1079</v>
      </c>
      <c r="M436" s="231">
        <v>4000000</v>
      </c>
      <c r="N436" s="193" t="s">
        <v>1080</v>
      </c>
      <c r="O436" s="303">
        <v>4000000</v>
      </c>
      <c r="P436" s="193" t="s">
        <v>1081</v>
      </c>
      <c r="Q436" s="303">
        <v>4000000</v>
      </c>
      <c r="R436" s="193" t="s">
        <v>1081</v>
      </c>
      <c r="S436" s="303">
        <v>5000000</v>
      </c>
      <c r="T436" s="303">
        <f t="shared" si="1"/>
        <v>20000000</v>
      </c>
      <c r="U436" s="193"/>
      <c r="V436" s="193"/>
      <c r="W436" s="193"/>
      <c r="X436" s="193"/>
      <c r="Y436" s="193"/>
      <c r="Z436" s="193"/>
    </row>
    <row r="437" spans="1:26" ht="140.1" customHeight="1">
      <c r="A437" s="192" t="s">
        <v>936</v>
      </c>
      <c r="B437" s="206" t="s">
        <v>937</v>
      </c>
      <c r="C437" s="206" t="s">
        <v>938</v>
      </c>
      <c r="D437" s="192" t="s">
        <v>1040</v>
      </c>
      <c r="E437" s="193" t="s">
        <v>1041</v>
      </c>
      <c r="F437" s="192" t="s">
        <v>1069</v>
      </c>
      <c r="G437" s="193" t="s">
        <v>1070</v>
      </c>
      <c r="H437" s="229" t="s">
        <v>143</v>
      </c>
      <c r="I437" s="229"/>
      <c r="J437" s="193" t="s">
        <v>1082</v>
      </c>
      <c r="K437" s="231">
        <v>10000000</v>
      </c>
      <c r="L437" s="193" t="s">
        <v>1083</v>
      </c>
      <c r="M437" s="231">
        <v>15000000</v>
      </c>
      <c r="N437" s="193" t="s">
        <v>1084</v>
      </c>
      <c r="O437" s="231">
        <v>10000000</v>
      </c>
      <c r="P437" s="193" t="s">
        <v>1084</v>
      </c>
      <c r="Q437" s="231">
        <v>10000000</v>
      </c>
      <c r="R437" s="193" t="s">
        <v>1084</v>
      </c>
      <c r="S437" s="231">
        <v>10000000</v>
      </c>
      <c r="T437" s="303">
        <f t="shared" si="1"/>
        <v>55000000</v>
      </c>
      <c r="U437" s="193"/>
      <c r="V437" s="193"/>
      <c r="W437" s="193"/>
      <c r="X437" s="193"/>
      <c r="Y437" s="193"/>
      <c r="Z437" s="193"/>
    </row>
    <row r="438" spans="1:26" ht="140.1" customHeight="1">
      <c r="A438" s="192" t="s">
        <v>936</v>
      </c>
      <c r="B438" s="206" t="s">
        <v>937</v>
      </c>
      <c r="C438" s="206" t="s">
        <v>938</v>
      </c>
      <c r="D438" s="192" t="s">
        <v>1040</v>
      </c>
      <c r="E438" s="193" t="s">
        <v>1041</v>
      </c>
      <c r="F438" s="192" t="s">
        <v>1085</v>
      </c>
      <c r="G438" s="193" t="s">
        <v>1086</v>
      </c>
      <c r="H438" s="229" t="s">
        <v>81</v>
      </c>
      <c r="I438" s="229"/>
      <c r="J438" s="193" t="s">
        <v>1071</v>
      </c>
      <c r="K438" s="231">
        <v>0</v>
      </c>
      <c r="L438" s="193" t="s">
        <v>962</v>
      </c>
      <c r="M438" s="231">
        <v>0</v>
      </c>
      <c r="N438" s="193" t="s">
        <v>962</v>
      </c>
      <c r="O438" s="303">
        <v>0</v>
      </c>
      <c r="P438" s="193" t="s">
        <v>962</v>
      </c>
      <c r="Q438" s="303">
        <v>0</v>
      </c>
      <c r="R438" s="193" t="s">
        <v>962</v>
      </c>
      <c r="S438" s="303">
        <v>0</v>
      </c>
      <c r="T438" s="303">
        <f t="shared" si="1"/>
        <v>0</v>
      </c>
      <c r="U438" s="237" t="s">
        <v>975</v>
      </c>
      <c r="V438" s="193"/>
      <c r="W438" s="193"/>
      <c r="X438" s="193"/>
      <c r="Y438" s="193"/>
      <c r="Z438" s="193"/>
    </row>
    <row r="439" spans="1:26" ht="140.1" customHeight="1">
      <c r="A439" s="192" t="s">
        <v>936</v>
      </c>
      <c r="B439" s="206" t="s">
        <v>937</v>
      </c>
      <c r="C439" s="206" t="s">
        <v>938</v>
      </c>
      <c r="D439" s="192" t="s">
        <v>1040</v>
      </c>
      <c r="E439" s="193" t="s">
        <v>1041</v>
      </c>
      <c r="F439" s="192" t="s">
        <v>1085</v>
      </c>
      <c r="G439" s="193" t="s">
        <v>1086</v>
      </c>
      <c r="H439" s="229" t="s">
        <v>84</v>
      </c>
      <c r="I439" s="229"/>
      <c r="J439" s="193" t="s">
        <v>1087</v>
      </c>
      <c r="K439" s="231">
        <v>10000000</v>
      </c>
      <c r="L439" s="193" t="s">
        <v>1087</v>
      </c>
      <c r="M439" s="231">
        <v>20000000</v>
      </c>
      <c r="N439" s="193" t="s">
        <v>1087</v>
      </c>
      <c r="O439" s="303">
        <v>20000000</v>
      </c>
      <c r="P439" s="193" t="s">
        <v>1087</v>
      </c>
      <c r="Q439" s="303">
        <v>20000000</v>
      </c>
      <c r="R439" s="193" t="s">
        <v>1087</v>
      </c>
      <c r="S439" s="303">
        <v>20000000</v>
      </c>
      <c r="T439" s="303">
        <f t="shared" si="1"/>
        <v>90000000</v>
      </c>
      <c r="U439" s="193"/>
      <c r="V439" s="193"/>
      <c r="W439" s="193"/>
      <c r="X439" s="193"/>
      <c r="Y439" s="193"/>
      <c r="Z439" s="193"/>
    </row>
    <row r="440" spans="1:26" ht="140.1" customHeight="1">
      <c r="A440" s="192" t="s">
        <v>936</v>
      </c>
      <c r="B440" s="206" t="s">
        <v>937</v>
      </c>
      <c r="C440" s="206" t="s">
        <v>938</v>
      </c>
      <c r="D440" s="192" t="s">
        <v>1040</v>
      </c>
      <c r="E440" s="193" t="s">
        <v>1041</v>
      </c>
      <c r="F440" s="192" t="s">
        <v>1085</v>
      </c>
      <c r="G440" s="193" t="s">
        <v>1086</v>
      </c>
      <c r="H440" s="229" t="s">
        <v>325</v>
      </c>
      <c r="I440" s="229"/>
      <c r="J440" s="206" t="s">
        <v>1066</v>
      </c>
      <c r="K440" s="231">
        <v>2000000</v>
      </c>
      <c r="L440" s="206" t="s">
        <v>1066</v>
      </c>
      <c r="M440" s="231">
        <v>3000000</v>
      </c>
      <c r="N440" s="206" t="s">
        <v>1066</v>
      </c>
      <c r="O440" s="231">
        <v>4000000</v>
      </c>
      <c r="P440" s="206" t="s">
        <v>1066</v>
      </c>
      <c r="Q440" s="231">
        <v>6000000</v>
      </c>
      <c r="R440" s="206" t="s">
        <v>1066</v>
      </c>
      <c r="S440" s="303">
        <v>8000000</v>
      </c>
      <c r="T440" s="303">
        <f t="shared" si="1"/>
        <v>23000000</v>
      </c>
      <c r="U440" s="193"/>
      <c r="V440" s="193"/>
      <c r="W440" s="193"/>
      <c r="X440" s="193"/>
      <c r="Y440" s="193"/>
      <c r="Z440" s="193"/>
    </row>
    <row r="441" spans="1:26" ht="140.1" customHeight="1">
      <c r="A441" s="192" t="s">
        <v>936</v>
      </c>
      <c r="B441" s="206" t="s">
        <v>937</v>
      </c>
      <c r="C441" s="206" t="s">
        <v>938</v>
      </c>
      <c r="D441" s="192" t="s">
        <v>1040</v>
      </c>
      <c r="E441" s="193" t="s">
        <v>1041</v>
      </c>
      <c r="F441" s="192" t="s">
        <v>1085</v>
      </c>
      <c r="G441" s="193" t="s">
        <v>1086</v>
      </c>
      <c r="H441" s="229" t="s">
        <v>92</v>
      </c>
      <c r="I441" s="229"/>
      <c r="J441" s="193" t="s">
        <v>1088</v>
      </c>
      <c r="K441" s="231">
        <v>5000000</v>
      </c>
      <c r="L441" s="193" t="s">
        <v>1089</v>
      </c>
      <c r="M441" s="231">
        <v>5000000</v>
      </c>
      <c r="N441" s="193" t="s">
        <v>1090</v>
      </c>
      <c r="O441" s="303">
        <v>5000000</v>
      </c>
      <c r="P441" s="193" t="s">
        <v>1091</v>
      </c>
      <c r="Q441" s="303">
        <v>5000000</v>
      </c>
      <c r="R441" s="193" t="s">
        <v>1092</v>
      </c>
      <c r="S441" s="303">
        <v>5000000</v>
      </c>
      <c r="T441" s="303">
        <f t="shared" si="1"/>
        <v>25000000</v>
      </c>
      <c r="U441" s="193"/>
      <c r="V441" s="193"/>
      <c r="W441" s="193"/>
      <c r="X441" s="193"/>
      <c r="Y441" s="193"/>
      <c r="Z441" s="193"/>
    </row>
    <row r="442" spans="1:26" ht="140.1" customHeight="1">
      <c r="A442" s="192" t="s">
        <v>936</v>
      </c>
      <c r="B442" s="206" t="s">
        <v>937</v>
      </c>
      <c r="C442" s="206" t="s">
        <v>938</v>
      </c>
      <c r="D442" s="192" t="s">
        <v>1040</v>
      </c>
      <c r="E442" s="193" t="s">
        <v>1041</v>
      </c>
      <c r="F442" s="192" t="s">
        <v>1085</v>
      </c>
      <c r="G442" s="193" t="s">
        <v>1086</v>
      </c>
      <c r="H442" s="229" t="s">
        <v>143</v>
      </c>
      <c r="I442" s="229"/>
      <c r="J442" s="206" t="s">
        <v>1066</v>
      </c>
      <c r="K442" s="231">
        <v>15000000</v>
      </c>
      <c r="L442" s="206" t="s">
        <v>1093</v>
      </c>
      <c r="M442" s="231">
        <v>10000000</v>
      </c>
      <c r="N442" s="193" t="s">
        <v>1094</v>
      </c>
      <c r="O442" s="231">
        <v>8000000</v>
      </c>
      <c r="P442" s="193" t="s">
        <v>1095</v>
      </c>
      <c r="Q442" s="231">
        <v>9000000</v>
      </c>
      <c r="R442" s="193" t="s">
        <v>1096</v>
      </c>
      <c r="S442" s="231">
        <v>10000000</v>
      </c>
      <c r="T442" s="303">
        <f t="shared" si="1"/>
        <v>52000000</v>
      </c>
      <c r="U442" s="193"/>
      <c r="V442" s="193"/>
      <c r="W442" s="193"/>
      <c r="X442" s="193"/>
      <c r="Y442" s="193"/>
      <c r="Z442" s="193"/>
    </row>
    <row r="443" spans="1:26" ht="140.1" customHeight="1">
      <c r="A443" s="192" t="s">
        <v>936</v>
      </c>
      <c r="B443" s="206" t="s">
        <v>937</v>
      </c>
      <c r="C443" s="206" t="s">
        <v>938</v>
      </c>
      <c r="D443" s="192" t="s">
        <v>1040</v>
      </c>
      <c r="E443" s="193" t="s">
        <v>1041</v>
      </c>
      <c r="F443" s="192" t="s">
        <v>1085</v>
      </c>
      <c r="G443" s="193" t="s">
        <v>1086</v>
      </c>
      <c r="H443" s="229"/>
      <c r="I443" s="229" t="s">
        <v>127</v>
      </c>
      <c r="J443" s="193" t="s">
        <v>1097</v>
      </c>
      <c r="K443" s="231">
        <v>2651629</v>
      </c>
      <c r="L443" s="193" t="s">
        <v>1097</v>
      </c>
      <c r="M443" s="231">
        <v>2731177.87</v>
      </c>
      <c r="N443" s="193" t="s">
        <v>1097</v>
      </c>
      <c r="O443" s="303">
        <v>2813113.2061000001</v>
      </c>
      <c r="P443" s="193" t="s">
        <v>1097</v>
      </c>
      <c r="Q443" s="303">
        <v>2897506.602283</v>
      </c>
      <c r="R443" s="193" t="s">
        <v>1097</v>
      </c>
      <c r="S443" s="303">
        <v>2984431.8003514903</v>
      </c>
      <c r="T443" s="303">
        <f t="shared" si="1"/>
        <v>14077858.47873449</v>
      </c>
      <c r="U443" s="193"/>
      <c r="V443" s="193"/>
      <c r="W443" s="193"/>
      <c r="X443" s="193"/>
      <c r="Y443" s="193"/>
      <c r="Z443" s="193"/>
    </row>
    <row r="444" spans="1:26" ht="140.1" customHeight="1">
      <c r="A444" s="192" t="s">
        <v>936</v>
      </c>
      <c r="B444" s="206" t="s">
        <v>937</v>
      </c>
      <c r="C444" s="206" t="s">
        <v>938</v>
      </c>
      <c r="D444" s="192" t="s">
        <v>1040</v>
      </c>
      <c r="E444" s="193" t="s">
        <v>1041</v>
      </c>
      <c r="F444" s="192" t="s">
        <v>1085</v>
      </c>
      <c r="G444" s="193" t="s">
        <v>1086</v>
      </c>
      <c r="H444" s="229"/>
      <c r="I444" s="229" t="s">
        <v>126</v>
      </c>
      <c r="J444" s="193"/>
      <c r="K444" s="231">
        <v>0</v>
      </c>
      <c r="L444" s="193" t="s">
        <v>1098</v>
      </c>
      <c r="M444" s="231">
        <v>30000000</v>
      </c>
      <c r="N444" s="193" t="s">
        <v>1099</v>
      </c>
      <c r="O444" s="231">
        <v>35000000</v>
      </c>
      <c r="P444" s="193"/>
      <c r="Q444" s="303">
        <v>0</v>
      </c>
      <c r="R444" s="193"/>
      <c r="S444" s="303">
        <v>0</v>
      </c>
      <c r="T444" s="303">
        <f t="shared" si="1"/>
        <v>65000000</v>
      </c>
      <c r="U444" s="193"/>
      <c r="V444" s="193"/>
      <c r="W444" s="193"/>
      <c r="X444" s="193"/>
      <c r="Y444" s="193"/>
      <c r="Z444" s="193"/>
    </row>
    <row r="445" spans="1:26" ht="140.1" customHeight="1">
      <c r="A445" s="192" t="s">
        <v>936</v>
      </c>
      <c r="B445" s="206" t="s">
        <v>937</v>
      </c>
      <c r="C445" s="206" t="s">
        <v>938</v>
      </c>
      <c r="D445" s="192" t="s">
        <v>1040</v>
      </c>
      <c r="E445" s="193" t="s">
        <v>1041</v>
      </c>
      <c r="F445" s="192" t="s">
        <v>1085</v>
      </c>
      <c r="G445" s="193" t="s">
        <v>1086</v>
      </c>
      <c r="H445" s="229"/>
      <c r="I445" s="229" t="s">
        <v>249</v>
      </c>
      <c r="J445" s="193" t="s">
        <v>1100</v>
      </c>
      <c r="K445" s="231">
        <v>0</v>
      </c>
      <c r="L445" s="193" t="s">
        <v>1100</v>
      </c>
      <c r="M445" s="231">
        <v>0</v>
      </c>
      <c r="N445" s="193" t="s">
        <v>1100</v>
      </c>
      <c r="O445" s="303">
        <v>0</v>
      </c>
      <c r="P445" s="193" t="s">
        <v>1100</v>
      </c>
      <c r="Q445" s="303">
        <v>0</v>
      </c>
      <c r="R445" s="193" t="s">
        <v>1100</v>
      </c>
      <c r="S445" s="303">
        <v>0</v>
      </c>
      <c r="T445" s="303">
        <f t="shared" si="1"/>
        <v>0</v>
      </c>
      <c r="U445" s="313" t="s">
        <v>1101</v>
      </c>
      <c r="V445" s="193"/>
      <c r="W445" s="193"/>
      <c r="X445" s="193"/>
      <c r="Y445" s="193"/>
      <c r="Z445" s="193"/>
    </row>
    <row r="446" spans="1:26" ht="140.1" customHeight="1">
      <c r="A446" s="192" t="s">
        <v>936</v>
      </c>
      <c r="B446" s="206" t="s">
        <v>937</v>
      </c>
      <c r="C446" s="206" t="s">
        <v>938</v>
      </c>
      <c r="D446" s="192" t="s">
        <v>1102</v>
      </c>
      <c r="E446" s="193" t="s">
        <v>1103</v>
      </c>
      <c r="F446" s="192" t="s">
        <v>1104</v>
      </c>
      <c r="G446" s="193" t="s">
        <v>1105</v>
      </c>
      <c r="H446" s="229" t="s">
        <v>127</v>
      </c>
      <c r="I446" s="229"/>
      <c r="J446" s="193" t="s">
        <v>1106</v>
      </c>
      <c r="K446" s="231">
        <v>2651629</v>
      </c>
      <c r="L446" s="193" t="s">
        <v>1106</v>
      </c>
      <c r="M446" s="231">
        <v>2731177.87</v>
      </c>
      <c r="N446" s="193" t="s">
        <v>1106</v>
      </c>
      <c r="O446" s="303">
        <v>2813113.2061000001</v>
      </c>
      <c r="P446" s="193" t="s">
        <v>1106</v>
      </c>
      <c r="Q446" s="303">
        <v>2897506.602283</v>
      </c>
      <c r="R446" s="193" t="s">
        <v>1106</v>
      </c>
      <c r="S446" s="303">
        <v>2984431.8003514903</v>
      </c>
      <c r="T446" s="303">
        <f t="shared" si="1"/>
        <v>14077858.47873449</v>
      </c>
      <c r="U446" s="193"/>
      <c r="V446" s="193"/>
      <c r="W446" s="193"/>
      <c r="X446" s="193"/>
      <c r="Y446" s="193"/>
      <c r="Z446" s="193"/>
    </row>
    <row r="447" spans="1:26" ht="140.1" customHeight="1">
      <c r="A447" s="192" t="s">
        <v>936</v>
      </c>
      <c r="B447" s="206" t="s">
        <v>937</v>
      </c>
      <c r="C447" s="206" t="s">
        <v>938</v>
      </c>
      <c r="D447" s="192" t="s">
        <v>1102</v>
      </c>
      <c r="E447" s="193" t="s">
        <v>1103</v>
      </c>
      <c r="F447" s="192" t="s">
        <v>1104</v>
      </c>
      <c r="G447" s="193" t="s">
        <v>1105</v>
      </c>
      <c r="H447" s="229" t="s">
        <v>1107</v>
      </c>
      <c r="I447" s="229"/>
      <c r="J447" s="193" t="s">
        <v>1108</v>
      </c>
      <c r="K447" s="231">
        <v>7500000</v>
      </c>
      <c r="L447" s="193" t="s">
        <v>1108</v>
      </c>
      <c r="M447" s="231">
        <v>15000000</v>
      </c>
      <c r="N447" s="193" t="s">
        <v>1108</v>
      </c>
      <c r="O447" s="231">
        <v>15000000</v>
      </c>
      <c r="P447" s="193" t="s">
        <v>1108</v>
      </c>
      <c r="Q447" s="231">
        <v>15000000</v>
      </c>
      <c r="R447" s="193" t="s">
        <v>1108</v>
      </c>
      <c r="S447" s="231">
        <v>22500000</v>
      </c>
      <c r="T447" s="303">
        <f t="shared" si="1"/>
        <v>75000000</v>
      </c>
      <c r="U447" s="193"/>
      <c r="V447" s="193"/>
      <c r="W447" s="193"/>
      <c r="X447" s="193"/>
      <c r="Y447" s="193"/>
      <c r="Z447" s="193"/>
    </row>
    <row r="448" spans="1:26" ht="140.1" customHeight="1">
      <c r="A448" s="192" t="s">
        <v>936</v>
      </c>
      <c r="B448" s="206" t="s">
        <v>937</v>
      </c>
      <c r="C448" s="206" t="s">
        <v>938</v>
      </c>
      <c r="D448" s="192" t="s">
        <v>1102</v>
      </c>
      <c r="E448" s="193" t="s">
        <v>1103</v>
      </c>
      <c r="F448" s="192" t="s">
        <v>1104</v>
      </c>
      <c r="G448" s="193" t="s">
        <v>1105</v>
      </c>
      <c r="H448" s="229" t="s">
        <v>194</v>
      </c>
      <c r="I448" s="229"/>
      <c r="J448" s="193" t="s">
        <v>1109</v>
      </c>
      <c r="K448" s="231">
        <v>20000000</v>
      </c>
      <c r="L448" s="193"/>
      <c r="M448" s="231">
        <v>0</v>
      </c>
      <c r="N448" s="193" t="s">
        <v>1110</v>
      </c>
      <c r="O448" s="303">
        <v>25000000</v>
      </c>
      <c r="P448" s="193"/>
      <c r="Q448" s="231">
        <v>0</v>
      </c>
      <c r="R448" s="193"/>
      <c r="S448" s="231">
        <v>0</v>
      </c>
      <c r="T448" s="303">
        <f t="shared" si="1"/>
        <v>45000000</v>
      </c>
      <c r="U448" s="193"/>
      <c r="V448" s="193"/>
      <c r="W448" s="193"/>
      <c r="X448" s="193"/>
      <c r="Y448" s="193"/>
      <c r="Z448" s="193"/>
    </row>
    <row r="449" spans="1:26" ht="140.1" customHeight="1">
      <c r="A449" s="192" t="s">
        <v>936</v>
      </c>
      <c r="B449" s="206" t="s">
        <v>937</v>
      </c>
      <c r="C449" s="206" t="s">
        <v>938</v>
      </c>
      <c r="D449" s="192" t="s">
        <v>1102</v>
      </c>
      <c r="E449" s="193" t="s">
        <v>1103</v>
      </c>
      <c r="F449" s="192" t="s">
        <v>1104</v>
      </c>
      <c r="G449" s="193" t="s">
        <v>1105</v>
      </c>
      <c r="H449" s="229" t="s">
        <v>249</v>
      </c>
      <c r="I449" s="229"/>
      <c r="J449" s="193" t="s">
        <v>1111</v>
      </c>
      <c r="K449" s="231">
        <v>0</v>
      </c>
      <c r="L449" s="193" t="s">
        <v>1111</v>
      </c>
      <c r="M449" s="231">
        <v>0</v>
      </c>
      <c r="N449" s="193" t="s">
        <v>1111</v>
      </c>
      <c r="O449" s="303">
        <v>0</v>
      </c>
      <c r="P449" s="193" t="s">
        <v>1111</v>
      </c>
      <c r="Q449" s="303">
        <v>0</v>
      </c>
      <c r="R449" s="193" t="s">
        <v>1111</v>
      </c>
      <c r="S449" s="303">
        <v>0</v>
      </c>
      <c r="T449" s="303">
        <f t="shared" si="1"/>
        <v>0</v>
      </c>
      <c r="U449" s="313" t="s">
        <v>1112</v>
      </c>
      <c r="V449" s="193"/>
      <c r="W449" s="193"/>
      <c r="X449" s="193"/>
      <c r="Y449" s="193"/>
      <c r="Z449" s="193"/>
    </row>
    <row r="450" spans="1:26" ht="140.1" customHeight="1">
      <c r="A450" s="192" t="s">
        <v>936</v>
      </c>
      <c r="B450" s="206" t="s">
        <v>937</v>
      </c>
      <c r="C450" s="206" t="s">
        <v>938</v>
      </c>
      <c r="D450" s="192" t="s">
        <v>1102</v>
      </c>
      <c r="E450" s="193" t="s">
        <v>1103</v>
      </c>
      <c r="F450" s="192" t="s">
        <v>1113</v>
      </c>
      <c r="G450" s="193" t="s">
        <v>1114</v>
      </c>
      <c r="H450" s="229" t="s">
        <v>127</v>
      </c>
      <c r="I450" s="229"/>
      <c r="J450" s="193" t="s">
        <v>1115</v>
      </c>
      <c r="K450" s="231">
        <v>5642147</v>
      </c>
      <c r="L450" s="193"/>
      <c r="M450" s="231">
        <v>0</v>
      </c>
      <c r="N450" s="193"/>
      <c r="O450" s="303">
        <v>0</v>
      </c>
      <c r="P450" s="193"/>
      <c r="Q450" s="303">
        <v>0</v>
      </c>
      <c r="R450" s="193"/>
      <c r="S450" s="303">
        <v>0</v>
      </c>
      <c r="T450" s="303">
        <f t="shared" si="1"/>
        <v>5642147</v>
      </c>
      <c r="U450" s="193"/>
      <c r="V450" s="193"/>
      <c r="W450" s="193"/>
      <c r="X450" s="193"/>
      <c r="Y450" s="193"/>
      <c r="Z450" s="193"/>
    </row>
    <row r="451" spans="1:26" ht="140.1" customHeight="1">
      <c r="A451" s="192" t="s">
        <v>936</v>
      </c>
      <c r="B451" s="206" t="s">
        <v>937</v>
      </c>
      <c r="C451" s="206" t="s">
        <v>938</v>
      </c>
      <c r="D451" s="192" t="s">
        <v>1102</v>
      </c>
      <c r="E451" s="193" t="s">
        <v>1103</v>
      </c>
      <c r="F451" s="192" t="s">
        <v>1113</v>
      </c>
      <c r="G451" s="193" t="s">
        <v>1114</v>
      </c>
      <c r="H451" s="229" t="s">
        <v>194</v>
      </c>
      <c r="I451" s="229"/>
      <c r="J451" s="193" t="s">
        <v>1116</v>
      </c>
      <c r="K451" s="231">
        <v>17594374</v>
      </c>
      <c r="L451" s="237" t="s">
        <v>1117</v>
      </c>
      <c r="M451" s="231">
        <v>21992967.5</v>
      </c>
      <c r="N451" s="237" t="s">
        <v>1118</v>
      </c>
      <c r="O451" s="231">
        <v>24632123.600000001</v>
      </c>
      <c r="P451" s="237" t="s">
        <v>1118</v>
      </c>
      <c r="Q451" s="231">
        <v>28150998.399999999</v>
      </c>
      <c r="R451" s="237" t="s">
        <v>1118</v>
      </c>
      <c r="S451" s="231">
        <v>32021760.68</v>
      </c>
      <c r="T451" s="303">
        <f t="shared" si="1"/>
        <v>124392224.18000001</v>
      </c>
      <c r="U451" s="193"/>
      <c r="V451" s="193"/>
      <c r="W451" s="193"/>
      <c r="X451" s="193"/>
      <c r="Y451" s="193"/>
      <c r="Z451" s="193"/>
    </row>
    <row r="452" spans="1:26" ht="140.1" customHeight="1">
      <c r="A452" s="192" t="s">
        <v>936</v>
      </c>
      <c r="B452" s="206" t="s">
        <v>937</v>
      </c>
      <c r="C452" s="206" t="s">
        <v>938</v>
      </c>
      <c r="D452" s="192" t="s">
        <v>1102</v>
      </c>
      <c r="E452" s="193" t="s">
        <v>1103</v>
      </c>
      <c r="F452" s="192" t="s">
        <v>1113</v>
      </c>
      <c r="G452" s="193" t="s">
        <v>1114</v>
      </c>
      <c r="H452" s="229" t="s">
        <v>249</v>
      </c>
      <c r="I452" s="229"/>
      <c r="J452" s="193" t="s">
        <v>1119</v>
      </c>
      <c r="K452" s="231">
        <v>3000000</v>
      </c>
      <c r="L452" s="193" t="s">
        <v>1120</v>
      </c>
      <c r="M452" s="231">
        <f>2*K452*1.1</f>
        <v>6600000.0000000009</v>
      </c>
      <c r="N452" s="193" t="s">
        <v>1120</v>
      </c>
      <c r="O452" s="303">
        <f>M452*1.1</f>
        <v>7260000.0000000019</v>
      </c>
      <c r="P452" s="193" t="s">
        <v>1120</v>
      </c>
      <c r="Q452" s="303">
        <f>O452*1.1</f>
        <v>7986000.0000000028</v>
      </c>
      <c r="R452" s="193" t="s">
        <v>1121</v>
      </c>
      <c r="S452" s="303">
        <f>Q452*1.15</f>
        <v>9183900.0000000019</v>
      </c>
      <c r="T452" s="303">
        <f t="shared" si="1"/>
        <v>34029900.000000007</v>
      </c>
      <c r="U452" s="193"/>
      <c r="V452" s="193"/>
      <c r="W452" s="193"/>
      <c r="X452" s="193"/>
      <c r="Y452" s="193"/>
      <c r="Z452" s="193"/>
    </row>
    <row r="453" spans="1:26" ht="140.1" customHeight="1">
      <c r="A453" s="192" t="s">
        <v>936</v>
      </c>
      <c r="B453" s="206" t="s">
        <v>937</v>
      </c>
      <c r="C453" s="206" t="s">
        <v>938</v>
      </c>
      <c r="D453" s="192" t="s">
        <v>1102</v>
      </c>
      <c r="E453" s="193" t="s">
        <v>1103</v>
      </c>
      <c r="F453" s="192" t="s">
        <v>1122</v>
      </c>
      <c r="G453" s="193" t="s">
        <v>1123</v>
      </c>
      <c r="H453" s="229" t="s">
        <v>81</v>
      </c>
      <c r="I453" s="229"/>
      <c r="J453" s="193" t="s">
        <v>1071</v>
      </c>
      <c r="K453" s="231">
        <v>0</v>
      </c>
      <c r="L453" s="193" t="s">
        <v>962</v>
      </c>
      <c r="M453" s="231">
        <v>0</v>
      </c>
      <c r="N453" s="193" t="s">
        <v>962</v>
      </c>
      <c r="O453" s="303">
        <v>0</v>
      </c>
      <c r="P453" s="193" t="s">
        <v>962</v>
      </c>
      <c r="Q453" s="303">
        <v>0</v>
      </c>
      <c r="R453" s="193" t="s">
        <v>962</v>
      </c>
      <c r="S453" s="303">
        <v>0</v>
      </c>
      <c r="T453" s="303">
        <f t="shared" si="1"/>
        <v>0</v>
      </c>
      <c r="U453" s="237" t="s">
        <v>975</v>
      </c>
      <c r="V453" s="193"/>
      <c r="W453" s="193"/>
      <c r="X453" s="193"/>
      <c r="Y453" s="193"/>
      <c r="Z453" s="193"/>
    </row>
    <row r="454" spans="1:26" ht="140.1" customHeight="1">
      <c r="A454" s="192" t="s">
        <v>936</v>
      </c>
      <c r="B454" s="206" t="s">
        <v>937</v>
      </c>
      <c r="C454" s="206" t="s">
        <v>938</v>
      </c>
      <c r="D454" s="192" t="s">
        <v>1102</v>
      </c>
      <c r="E454" s="193" t="s">
        <v>1103</v>
      </c>
      <c r="F454" s="192" t="s">
        <v>1122</v>
      </c>
      <c r="G454" s="193" t="s">
        <v>1123</v>
      </c>
      <c r="H454" s="229" t="s">
        <v>84</v>
      </c>
      <c r="I454" s="229"/>
      <c r="J454" s="193" t="s">
        <v>1124</v>
      </c>
      <c r="K454" s="231">
        <v>0</v>
      </c>
      <c r="L454" s="193">
        <v>0</v>
      </c>
      <c r="M454" s="231">
        <v>0</v>
      </c>
      <c r="N454" s="193">
        <v>0</v>
      </c>
      <c r="O454" s="303">
        <v>0</v>
      </c>
      <c r="P454" s="193">
        <v>0</v>
      </c>
      <c r="Q454" s="303">
        <v>0</v>
      </c>
      <c r="R454" s="193">
        <v>0</v>
      </c>
      <c r="S454" s="303">
        <v>0</v>
      </c>
      <c r="T454" s="303">
        <f t="shared" si="1"/>
        <v>0</v>
      </c>
      <c r="U454" s="193"/>
      <c r="V454" s="193"/>
      <c r="W454" s="193"/>
      <c r="X454" s="193"/>
      <c r="Y454" s="193"/>
      <c r="Z454" s="193"/>
    </row>
    <row r="455" spans="1:26" ht="140.1" customHeight="1">
      <c r="A455" s="192" t="s">
        <v>936</v>
      </c>
      <c r="B455" s="206" t="s">
        <v>937</v>
      </c>
      <c r="C455" s="206" t="s">
        <v>938</v>
      </c>
      <c r="D455" s="192" t="s">
        <v>1102</v>
      </c>
      <c r="E455" s="193" t="s">
        <v>1103</v>
      </c>
      <c r="F455" s="192" t="s">
        <v>1122</v>
      </c>
      <c r="G455" s="193" t="s">
        <v>1123</v>
      </c>
      <c r="H455" s="229" t="s">
        <v>325</v>
      </c>
      <c r="I455" s="229"/>
      <c r="J455" s="193" t="s">
        <v>1125</v>
      </c>
      <c r="K455" s="231">
        <v>2000000</v>
      </c>
      <c r="L455" s="193" t="s">
        <v>1126</v>
      </c>
      <c r="M455" s="231">
        <v>3000000</v>
      </c>
      <c r="N455" s="193" t="s">
        <v>1127</v>
      </c>
      <c r="O455" s="231">
        <v>4000000</v>
      </c>
      <c r="P455" s="193" t="s">
        <v>1128</v>
      </c>
      <c r="Q455" s="231">
        <v>6000000</v>
      </c>
      <c r="R455" s="193" t="s">
        <v>1129</v>
      </c>
      <c r="S455" s="303">
        <v>8000000</v>
      </c>
      <c r="T455" s="303">
        <f t="shared" si="1"/>
        <v>23000000</v>
      </c>
      <c r="U455" s="193"/>
      <c r="V455" s="193"/>
      <c r="W455" s="193"/>
      <c r="X455" s="193"/>
      <c r="Y455" s="193"/>
      <c r="Z455" s="193"/>
    </row>
    <row r="456" spans="1:26" ht="140.1" customHeight="1">
      <c r="A456" s="192" t="s">
        <v>936</v>
      </c>
      <c r="B456" s="206" t="s">
        <v>937</v>
      </c>
      <c r="C456" s="206" t="s">
        <v>938</v>
      </c>
      <c r="D456" s="192" t="s">
        <v>1102</v>
      </c>
      <c r="E456" s="193" t="s">
        <v>1103</v>
      </c>
      <c r="F456" s="192" t="s">
        <v>1122</v>
      </c>
      <c r="G456" s="193" t="s">
        <v>1123</v>
      </c>
      <c r="H456" s="229" t="s">
        <v>92</v>
      </c>
      <c r="I456" s="229"/>
      <c r="J456" s="193" t="s">
        <v>1130</v>
      </c>
      <c r="K456" s="231">
        <v>5000000</v>
      </c>
      <c r="L456" s="193" t="s">
        <v>1131</v>
      </c>
      <c r="M456" s="231">
        <v>5000000</v>
      </c>
      <c r="N456" s="193" t="s">
        <v>1132</v>
      </c>
      <c r="O456" s="303">
        <v>4000000</v>
      </c>
      <c r="P456" s="193" t="s">
        <v>1132</v>
      </c>
      <c r="Q456" s="303">
        <v>4000000</v>
      </c>
      <c r="R456" s="193" t="s">
        <v>1133</v>
      </c>
      <c r="S456" s="303">
        <v>4000000</v>
      </c>
      <c r="T456" s="303">
        <f t="shared" si="1"/>
        <v>22000000</v>
      </c>
      <c r="U456" s="193"/>
      <c r="V456" s="193"/>
      <c r="W456" s="193"/>
      <c r="X456" s="193"/>
      <c r="Y456" s="193"/>
      <c r="Z456" s="193"/>
    </row>
    <row r="457" spans="1:26" ht="140.1" customHeight="1">
      <c r="A457" s="192" t="s">
        <v>936</v>
      </c>
      <c r="B457" s="206" t="s">
        <v>937</v>
      </c>
      <c r="C457" s="206" t="s">
        <v>938</v>
      </c>
      <c r="D457" s="192" t="s">
        <v>1102</v>
      </c>
      <c r="E457" s="193" t="s">
        <v>1103</v>
      </c>
      <c r="F457" s="192" t="s">
        <v>1122</v>
      </c>
      <c r="G457" s="193" t="s">
        <v>1123</v>
      </c>
      <c r="H457" s="229" t="s">
        <v>143</v>
      </c>
      <c r="I457" s="229"/>
      <c r="J457" s="193" t="s">
        <v>1134</v>
      </c>
      <c r="K457" s="231">
        <v>14000000</v>
      </c>
      <c r="L457" s="193" t="s">
        <v>1135</v>
      </c>
      <c r="M457" s="231">
        <v>10000000</v>
      </c>
      <c r="N457" s="193" t="s">
        <v>1136</v>
      </c>
      <c r="O457" s="231">
        <v>13000000</v>
      </c>
      <c r="P457" s="193" t="s">
        <v>1137</v>
      </c>
      <c r="Q457" s="231">
        <v>10000000</v>
      </c>
      <c r="R457" s="193" t="s">
        <v>1129</v>
      </c>
      <c r="S457" s="231">
        <v>10000000</v>
      </c>
      <c r="T457" s="303">
        <f t="shared" si="1"/>
        <v>57000000</v>
      </c>
      <c r="U457" s="193"/>
      <c r="V457" s="193"/>
      <c r="W457" s="193"/>
      <c r="X457" s="193"/>
      <c r="Y457" s="193"/>
      <c r="Z457" s="193"/>
    </row>
    <row r="458" spans="1:26" ht="140.1" customHeight="1">
      <c r="A458" s="192" t="s">
        <v>936</v>
      </c>
      <c r="B458" s="206" t="s">
        <v>937</v>
      </c>
      <c r="C458" s="206" t="s">
        <v>938</v>
      </c>
      <c r="D458" s="192" t="s">
        <v>1138</v>
      </c>
      <c r="E458" s="193" t="s">
        <v>1139</v>
      </c>
      <c r="F458" s="192" t="s">
        <v>1140</v>
      </c>
      <c r="G458" s="193" t="s">
        <v>1141</v>
      </c>
      <c r="H458" s="229" t="s">
        <v>217</v>
      </c>
      <c r="I458" s="229"/>
      <c r="J458" s="193" t="s">
        <v>992</v>
      </c>
      <c r="K458" s="231">
        <v>0</v>
      </c>
      <c r="L458" s="193" t="s">
        <v>962</v>
      </c>
      <c r="M458" s="231">
        <v>0</v>
      </c>
      <c r="N458" s="193" t="s">
        <v>962</v>
      </c>
      <c r="O458" s="303">
        <v>0</v>
      </c>
      <c r="P458" s="193" t="s">
        <v>962</v>
      </c>
      <c r="Q458" s="303">
        <v>0</v>
      </c>
      <c r="R458" s="193" t="s">
        <v>962</v>
      </c>
      <c r="S458" s="303">
        <v>0</v>
      </c>
      <c r="T458" s="303">
        <f t="shared" si="1"/>
        <v>0</v>
      </c>
      <c r="U458" s="237" t="s">
        <v>975</v>
      </c>
      <c r="V458" s="193"/>
      <c r="W458" s="193"/>
      <c r="X458" s="193"/>
      <c r="Y458" s="193"/>
      <c r="Z458" s="193"/>
    </row>
    <row r="459" spans="1:26" ht="140.1" customHeight="1">
      <c r="A459" s="192" t="s">
        <v>936</v>
      </c>
      <c r="B459" s="206" t="s">
        <v>937</v>
      </c>
      <c r="C459" s="206" t="s">
        <v>938</v>
      </c>
      <c r="D459" s="192" t="s">
        <v>1138</v>
      </c>
      <c r="E459" s="193" t="s">
        <v>1139</v>
      </c>
      <c r="F459" s="192" t="s">
        <v>1140</v>
      </c>
      <c r="G459" s="193" t="s">
        <v>1141</v>
      </c>
      <c r="H459" s="229" t="s">
        <v>84</v>
      </c>
      <c r="I459" s="229"/>
      <c r="J459" s="193" t="s">
        <v>1142</v>
      </c>
      <c r="K459" s="231">
        <v>0</v>
      </c>
      <c r="L459" s="193">
        <v>0</v>
      </c>
      <c r="M459" s="231">
        <v>0</v>
      </c>
      <c r="N459" s="193">
        <v>0</v>
      </c>
      <c r="O459" s="303">
        <v>0</v>
      </c>
      <c r="P459" s="193">
        <v>0</v>
      </c>
      <c r="Q459" s="303">
        <v>0</v>
      </c>
      <c r="R459" s="193">
        <v>0</v>
      </c>
      <c r="S459" s="303">
        <v>0</v>
      </c>
      <c r="T459" s="303">
        <f t="shared" si="1"/>
        <v>0</v>
      </c>
      <c r="U459" s="193"/>
      <c r="V459" s="193"/>
      <c r="W459" s="193"/>
      <c r="X459" s="193"/>
      <c r="Y459" s="193"/>
      <c r="Z459" s="193"/>
    </row>
    <row r="460" spans="1:26" ht="140.1" customHeight="1">
      <c r="A460" s="192" t="s">
        <v>936</v>
      </c>
      <c r="B460" s="206" t="s">
        <v>937</v>
      </c>
      <c r="C460" s="206" t="s">
        <v>938</v>
      </c>
      <c r="D460" s="192" t="s">
        <v>1138</v>
      </c>
      <c r="E460" s="193" t="s">
        <v>1139</v>
      </c>
      <c r="F460" s="192" t="s">
        <v>1140</v>
      </c>
      <c r="G460" s="193" t="s">
        <v>1141</v>
      </c>
      <c r="H460" s="229" t="s">
        <v>325</v>
      </c>
      <c r="I460" s="229"/>
      <c r="J460" s="193" t="s">
        <v>1143</v>
      </c>
      <c r="K460" s="231">
        <v>2000000</v>
      </c>
      <c r="L460" s="206" t="s">
        <v>1144</v>
      </c>
      <c r="M460" s="231">
        <v>3000000</v>
      </c>
      <c r="N460" s="193" t="s">
        <v>1145</v>
      </c>
      <c r="O460" s="231">
        <v>4000000</v>
      </c>
      <c r="P460" s="193" t="s">
        <v>1146</v>
      </c>
      <c r="Q460" s="231">
        <v>6000000</v>
      </c>
      <c r="R460" s="193" t="s">
        <v>1146</v>
      </c>
      <c r="S460" s="303">
        <v>9000000</v>
      </c>
      <c r="T460" s="303">
        <f t="shared" si="1"/>
        <v>24000000</v>
      </c>
      <c r="U460" s="193"/>
      <c r="V460" s="193"/>
      <c r="W460" s="193"/>
      <c r="X460" s="193"/>
      <c r="Y460" s="193"/>
      <c r="Z460" s="193"/>
    </row>
    <row r="461" spans="1:26" ht="140.1" customHeight="1">
      <c r="A461" s="192" t="s">
        <v>936</v>
      </c>
      <c r="B461" s="206" t="s">
        <v>937</v>
      </c>
      <c r="C461" s="206" t="s">
        <v>938</v>
      </c>
      <c r="D461" s="192" t="s">
        <v>1138</v>
      </c>
      <c r="E461" s="193" t="s">
        <v>1139</v>
      </c>
      <c r="F461" s="192" t="s">
        <v>1140</v>
      </c>
      <c r="G461" s="193" t="s">
        <v>1141</v>
      </c>
      <c r="H461" s="229" t="s">
        <v>92</v>
      </c>
      <c r="I461" s="229"/>
      <c r="J461" s="193" t="s">
        <v>1147</v>
      </c>
      <c r="K461" s="231">
        <v>3000000</v>
      </c>
      <c r="L461" s="193" t="s">
        <v>1148</v>
      </c>
      <c r="M461" s="231">
        <v>3000000</v>
      </c>
      <c r="N461" s="193" t="s">
        <v>1149</v>
      </c>
      <c r="O461" s="303">
        <v>5000000</v>
      </c>
      <c r="P461" s="193" t="s">
        <v>1150</v>
      </c>
      <c r="Q461" s="303">
        <v>4000000</v>
      </c>
      <c r="R461" s="193" t="s">
        <v>1151</v>
      </c>
      <c r="S461" s="303">
        <v>4000000</v>
      </c>
      <c r="T461" s="303">
        <f t="shared" si="1"/>
        <v>19000000</v>
      </c>
      <c r="U461" s="193"/>
      <c r="V461" s="193"/>
      <c r="W461" s="193"/>
      <c r="X461" s="193"/>
      <c r="Y461" s="193"/>
      <c r="Z461" s="193"/>
    </row>
    <row r="462" spans="1:26" ht="140.1" customHeight="1">
      <c r="A462" s="192" t="s">
        <v>936</v>
      </c>
      <c r="B462" s="206" t="s">
        <v>937</v>
      </c>
      <c r="C462" s="206" t="s">
        <v>938</v>
      </c>
      <c r="D462" s="192" t="s">
        <v>1138</v>
      </c>
      <c r="E462" s="193" t="s">
        <v>1139</v>
      </c>
      <c r="F462" s="192" t="s">
        <v>1140</v>
      </c>
      <c r="G462" s="193" t="s">
        <v>1141</v>
      </c>
      <c r="H462" s="229" t="s">
        <v>143</v>
      </c>
      <c r="I462" s="229"/>
      <c r="J462" s="193" t="s">
        <v>1152</v>
      </c>
      <c r="K462" s="231">
        <v>7000000</v>
      </c>
      <c r="L462" s="206" t="s">
        <v>1144</v>
      </c>
      <c r="M462" s="231">
        <v>8000000</v>
      </c>
      <c r="N462" s="193" t="s">
        <v>1145</v>
      </c>
      <c r="O462" s="231">
        <v>15000000</v>
      </c>
      <c r="P462" s="193" t="s">
        <v>1146</v>
      </c>
      <c r="Q462" s="231">
        <v>9000000</v>
      </c>
      <c r="R462" s="193" t="s">
        <v>1146</v>
      </c>
      <c r="S462" s="231">
        <v>10000000</v>
      </c>
      <c r="T462" s="303">
        <f t="shared" si="1"/>
        <v>49000000</v>
      </c>
      <c r="U462" s="193"/>
      <c r="V462" s="193"/>
      <c r="W462" s="193"/>
      <c r="X462" s="193"/>
      <c r="Y462" s="193"/>
      <c r="Z462" s="193"/>
    </row>
    <row r="463" spans="1:26" ht="140.1" customHeight="1">
      <c r="A463" s="192" t="s">
        <v>936</v>
      </c>
      <c r="B463" s="206" t="s">
        <v>937</v>
      </c>
      <c r="C463" s="206" t="s">
        <v>938</v>
      </c>
      <c r="D463" s="192" t="s">
        <v>1138</v>
      </c>
      <c r="E463" s="193" t="s">
        <v>1139</v>
      </c>
      <c r="F463" s="192" t="s">
        <v>1153</v>
      </c>
      <c r="G463" s="193" t="s">
        <v>1154</v>
      </c>
      <c r="H463" s="229" t="s">
        <v>81</v>
      </c>
      <c r="I463" s="229"/>
      <c r="J463" s="193" t="s">
        <v>992</v>
      </c>
      <c r="K463" s="231">
        <v>0</v>
      </c>
      <c r="L463" s="193" t="s">
        <v>962</v>
      </c>
      <c r="M463" s="231">
        <v>0</v>
      </c>
      <c r="N463" s="193" t="s">
        <v>962</v>
      </c>
      <c r="O463" s="303">
        <v>0</v>
      </c>
      <c r="P463" s="193" t="s">
        <v>962</v>
      </c>
      <c r="Q463" s="303">
        <v>0</v>
      </c>
      <c r="R463" s="193" t="s">
        <v>962</v>
      </c>
      <c r="S463" s="303">
        <v>0</v>
      </c>
      <c r="T463" s="303">
        <f t="shared" si="1"/>
        <v>0</v>
      </c>
      <c r="U463" s="237" t="s">
        <v>975</v>
      </c>
      <c r="V463" s="193"/>
      <c r="W463" s="193"/>
      <c r="X463" s="193"/>
      <c r="Y463" s="193"/>
      <c r="Z463" s="193"/>
    </row>
    <row r="464" spans="1:26" ht="140.1" customHeight="1">
      <c r="A464" s="192" t="s">
        <v>936</v>
      </c>
      <c r="B464" s="206" t="s">
        <v>937</v>
      </c>
      <c r="C464" s="206" t="s">
        <v>938</v>
      </c>
      <c r="D464" s="192" t="s">
        <v>1138</v>
      </c>
      <c r="E464" s="193" t="s">
        <v>1139</v>
      </c>
      <c r="F464" s="192" t="s">
        <v>1153</v>
      </c>
      <c r="G464" s="193" t="s">
        <v>1154</v>
      </c>
      <c r="H464" s="229" t="s">
        <v>84</v>
      </c>
      <c r="I464" s="229"/>
      <c r="J464" s="193" t="s">
        <v>1155</v>
      </c>
      <c r="K464" s="231">
        <v>30000000</v>
      </c>
      <c r="L464" s="193" t="s">
        <v>1155</v>
      </c>
      <c r="M464" s="231">
        <v>30000000</v>
      </c>
      <c r="N464" s="193" t="s">
        <v>1155</v>
      </c>
      <c r="O464" s="303">
        <v>30000000</v>
      </c>
      <c r="P464" s="193" t="s">
        <v>1155</v>
      </c>
      <c r="Q464" s="303">
        <v>30000000</v>
      </c>
      <c r="R464" s="193" t="s">
        <v>1155</v>
      </c>
      <c r="S464" s="303">
        <v>30000000</v>
      </c>
      <c r="T464" s="303">
        <f t="shared" si="1"/>
        <v>150000000</v>
      </c>
      <c r="U464" s="193"/>
      <c r="V464" s="193"/>
      <c r="W464" s="193"/>
      <c r="X464" s="193"/>
      <c r="Y464" s="193"/>
      <c r="Z464" s="193"/>
    </row>
    <row r="465" spans="1:26" ht="140.1" customHeight="1">
      <c r="A465" s="192" t="s">
        <v>936</v>
      </c>
      <c r="B465" s="206" t="s">
        <v>937</v>
      </c>
      <c r="C465" s="206" t="s">
        <v>938</v>
      </c>
      <c r="D465" s="192" t="s">
        <v>1138</v>
      </c>
      <c r="E465" s="193" t="s">
        <v>1139</v>
      </c>
      <c r="F465" s="192" t="s">
        <v>1153</v>
      </c>
      <c r="G465" s="193" t="s">
        <v>1154</v>
      </c>
      <c r="H465" s="229" t="s">
        <v>325</v>
      </c>
      <c r="I465" s="229"/>
      <c r="J465" s="193" t="s">
        <v>1156</v>
      </c>
      <c r="K465" s="231">
        <v>2000000</v>
      </c>
      <c r="L465" s="193" t="s">
        <v>1156</v>
      </c>
      <c r="M465" s="231">
        <v>3000000</v>
      </c>
      <c r="N465" s="193" t="s">
        <v>1156</v>
      </c>
      <c r="O465" s="231">
        <v>4000000</v>
      </c>
      <c r="P465" s="193" t="s">
        <v>1156</v>
      </c>
      <c r="Q465" s="231">
        <v>6000000</v>
      </c>
      <c r="R465" s="193" t="s">
        <v>1156</v>
      </c>
      <c r="S465" s="303">
        <v>8000000</v>
      </c>
      <c r="T465" s="303">
        <f t="shared" si="1"/>
        <v>23000000</v>
      </c>
      <c r="U465" s="193"/>
      <c r="V465" s="193"/>
      <c r="W465" s="193"/>
      <c r="X465" s="193"/>
      <c r="Y465" s="193"/>
      <c r="Z465" s="193"/>
    </row>
    <row r="466" spans="1:26" ht="140.1" customHeight="1">
      <c r="A466" s="192" t="s">
        <v>936</v>
      </c>
      <c r="B466" s="206" t="s">
        <v>937</v>
      </c>
      <c r="C466" s="206" t="s">
        <v>938</v>
      </c>
      <c r="D466" s="192" t="s">
        <v>1138</v>
      </c>
      <c r="E466" s="193" t="s">
        <v>1139</v>
      </c>
      <c r="F466" s="192" t="s">
        <v>1153</v>
      </c>
      <c r="G466" s="193" t="s">
        <v>1154</v>
      </c>
      <c r="H466" s="229" t="s">
        <v>331</v>
      </c>
      <c r="I466" s="229"/>
      <c r="J466" s="193" t="s">
        <v>1157</v>
      </c>
      <c r="K466" s="231">
        <v>3000000</v>
      </c>
      <c r="L466" s="193" t="s">
        <v>1158</v>
      </c>
      <c r="M466" s="231">
        <v>3000000</v>
      </c>
      <c r="N466" s="193" t="s">
        <v>1158</v>
      </c>
      <c r="O466" s="303">
        <v>3000000</v>
      </c>
      <c r="P466" s="193" t="s">
        <v>1158</v>
      </c>
      <c r="Q466" s="303">
        <v>4000000</v>
      </c>
      <c r="R466" s="193" t="s">
        <v>1158</v>
      </c>
      <c r="S466" s="303">
        <v>4000000</v>
      </c>
      <c r="T466" s="303">
        <f t="shared" si="1"/>
        <v>17000000</v>
      </c>
      <c r="U466" s="193"/>
      <c r="V466" s="193"/>
      <c r="W466" s="193"/>
      <c r="X466" s="193"/>
      <c r="Y466" s="193"/>
      <c r="Z466" s="193"/>
    </row>
    <row r="467" spans="1:26" ht="140.1" customHeight="1">
      <c r="A467" s="192" t="s">
        <v>936</v>
      </c>
      <c r="B467" s="206" t="s">
        <v>937</v>
      </c>
      <c r="C467" s="206" t="s">
        <v>938</v>
      </c>
      <c r="D467" s="192" t="s">
        <v>1138</v>
      </c>
      <c r="E467" s="193" t="s">
        <v>1139</v>
      </c>
      <c r="F467" s="192" t="s">
        <v>1153</v>
      </c>
      <c r="G467" s="193" t="s">
        <v>1154</v>
      </c>
      <c r="H467" s="229" t="s">
        <v>143</v>
      </c>
      <c r="I467" s="229"/>
      <c r="J467" s="193" t="s">
        <v>1159</v>
      </c>
      <c r="K467" s="231">
        <v>7000000</v>
      </c>
      <c r="L467" s="193" t="s">
        <v>1160</v>
      </c>
      <c r="M467" s="231">
        <v>7000000</v>
      </c>
      <c r="N467" s="193" t="s">
        <v>1161</v>
      </c>
      <c r="O467" s="231">
        <v>20000000</v>
      </c>
      <c r="P467" s="193" t="s">
        <v>1162</v>
      </c>
      <c r="Q467" s="231">
        <v>8000000</v>
      </c>
      <c r="R467" s="193" t="s">
        <v>1162</v>
      </c>
      <c r="S467" s="231">
        <v>9000000</v>
      </c>
      <c r="T467" s="303">
        <f t="shared" si="1"/>
        <v>51000000</v>
      </c>
      <c r="U467" s="193"/>
      <c r="V467" s="193"/>
      <c r="W467" s="193"/>
      <c r="X467" s="193"/>
      <c r="Y467" s="193"/>
      <c r="Z467" s="193"/>
    </row>
    <row r="468" spans="1:26" ht="140.1" customHeight="1">
      <c r="A468" s="192" t="s">
        <v>936</v>
      </c>
      <c r="B468" s="206" t="s">
        <v>937</v>
      </c>
      <c r="C468" s="206" t="s">
        <v>938</v>
      </c>
      <c r="D468" s="192" t="s">
        <v>1138</v>
      </c>
      <c r="E468" s="193" t="s">
        <v>1139</v>
      </c>
      <c r="F468" s="192" t="s">
        <v>1153</v>
      </c>
      <c r="G468" s="193" t="s">
        <v>1154</v>
      </c>
      <c r="H468" s="229" t="s">
        <v>1163</v>
      </c>
      <c r="I468" s="229"/>
      <c r="J468" s="323" t="s">
        <v>1164</v>
      </c>
      <c r="K468" s="231">
        <v>0</v>
      </c>
      <c r="L468" s="323" t="s">
        <v>1165</v>
      </c>
      <c r="M468" s="231">
        <v>0</v>
      </c>
      <c r="N468" s="193"/>
      <c r="O468" s="231">
        <v>0</v>
      </c>
      <c r="P468" s="193"/>
      <c r="Q468" s="231">
        <v>0</v>
      </c>
      <c r="R468" s="193"/>
      <c r="S468" s="231">
        <v>0</v>
      </c>
      <c r="T468" s="303">
        <f t="shared" si="1"/>
        <v>0</v>
      </c>
      <c r="U468" s="193" t="s">
        <v>1166</v>
      </c>
      <c r="V468" s="193"/>
      <c r="W468" s="193"/>
      <c r="X468" s="193"/>
      <c r="Y468" s="193"/>
      <c r="Z468" s="193"/>
    </row>
    <row r="469" spans="1:26" ht="140.1" customHeight="1">
      <c r="A469" s="192" t="s">
        <v>936</v>
      </c>
      <c r="B469" s="206" t="s">
        <v>937</v>
      </c>
      <c r="C469" s="206" t="s">
        <v>938</v>
      </c>
      <c r="D469" s="192" t="s">
        <v>1138</v>
      </c>
      <c r="E469" s="193" t="s">
        <v>1139</v>
      </c>
      <c r="F469" s="192" t="s">
        <v>1167</v>
      </c>
      <c r="G469" s="193" t="s">
        <v>1168</v>
      </c>
      <c r="H469" s="229" t="s">
        <v>1163</v>
      </c>
      <c r="I469" s="229"/>
      <c r="J469" s="311" t="s">
        <v>1169</v>
      </c>
      <c r="K469" s="231">
        <v>0</v>
      </c>
      <c r="L469" s="311" t="s">
        <v>1170</v>
      </c>
      <c r="M469" s="231">
        <v>0</v>
      </c>
      <c r="N469" s="193"/>
      <c r="O469" s="303">
        <v>0</v>
      </c>
      <c r="P469" s="193"/>
      <c r="Q469" s="303">
        <v>0</v>
      </c>
      <c r="R469" s="193"/>
      <c r="S469" s="303">
        <v>0</v>
      </c>
      <c r="T469" s="303">
        <f t="shared" si="1"/>
        <v>0</v>
      </c>
      <c r="U469" s="193" t="s">
        <v>1166</v>
      </c>
      <c r="V469" s="193"/>
      <c r="W469" s="193"/>
      <c r="X469" s="193"/>
      <c r="Y469" s="193"/>
      <c r="Z469" s="193"/>
    </row>
    <row r="470" spans="1:26" ht="140.1" customHeight="1">
      <c r="A470" s="192" t="s">
        <v>936</v>
      </c>
      <c r="B470" s="206" t="s">
        <v>937</v>
      </c>
      <c r="C470" s="206" t="s">
        <v>938</v>
      </c>
      <c r="D470" s="192" t="s">
        <v>1138</v>
      </c>
      <c r="E470" s="193" t="s">
        <v>1139</v>
      </c>
      <c r="F470" s="192" t="s">
        <v>1171</v>
      </c>
      <c r="G470" s="193" t="s">
        <v>1172</v>
      </c>
      <c r="H470" s="229" t="s">
        <v>81</v>
      </c>
      <c r="I470" s="229"/>
      <c r="J470" s="193" t="s">
        <v>992</v>
      </c>
      <c r="K470" s="231">
        <v>0</v>
      </c>
      <c r="L470" s="193" t="s">
        <v>962</v>
      </c>
      <c r="M470" s="231">
        <v>0</v>
      </c>
      <c r="N470" s="193" t="s">
        <v>962</v>
      </c>
      <c r="O470" s="303">
        <v>0</v>
      </c>
      <c r="P470" s="193" t="s">
        <v>962</v>
      </c>
      <c r="Q470" s="303">
        <v>0</v>
      </c>
      <c r="R470" s="193" t="s">
        <v>962</v>
      </c>
      <c r="S470" s="303">
        <v>0</v>
      </c>
      <c r="T470" s="303">
        <f t="shared" si="1"/>
        <v>0</v>
      </c>
      <c r="U470" s="237" t="s">
        <v>975</v>
      </c>
      <c r="V470" s="193"/>
      <c r="W470" s="193"/>
      <c r="X470" s="193"/>
      <c r="Y470" s="193"/>
      <c r="Z470" s="193"/>
    </row>
    <row r="471" spans="1:26" ht="140.1" customHeight="1">
      <c r="A471" s="192" t="s">
        <v>936</v>
      </c>
      <c r="B471" s="206" t="s">
        <v>937</v>
      </c>
      <c r="C471" s="206" t="s">
        <v>938</v>
      </c>
      <c r="D471" s="192" t="s">
        <v>1138</v>
      </c>
      <c r="E471" s="193" t="s">
        <v>1139</v>
      </c>
      <c r="F471" s="192" t="s">
        <v>1171</v>
      </c>
      <c r="G471" s="193" t="s">
        <v>1172</v>
      </c>
      <c r="H471" s="229" t="s">
        <v>84</v>
      </c>
      <c r="I471" s="229"/>
      <c r="J471" s="193" t="s">
        <v>1173</v>
      </c>
      <c r="K471" s="231">
        <v>0</v>
      </c>
      <c r="L471" s="193">
        <v>0</v>
      </c>
      <c r="M471" s="231">
        <v>0</v>
      </c>
      <c r="N471" s="193">
        <v>0</v>
      </c>
      <c r="O471" s="303">
        <v>0</v>
      </c>
      <c r="P471" s="193">
        <v>0</v>
      </c>
      <c r="Q471" s="303">
        <v>0</v>
      </c>
      <c r="R471" s="193">
        <v>0</v>
      </c>
      <c r="S471" s="303">
        <v>0</v>
      </c>
      <c r="T471" s="303">
        <f t="shared" si="1"/>
        <v>0</v>
      </c>
      <c r="U471" s="193"/>
      <c r="V471" s="193"/>
      <c r="W471" s="193"/>
      <c r="X471" s="193"/>
      <c r="Y471" s="193"/>
      <c r="Z471" s="193"/>
    </row>
    <row r="472" spans="1:26" ht="140.1" customHeight="1">
      <c r="A472" s="192" t="s">
        <v>936</v>
      </c>
      <c r="B472" s="206" t="s">
        <v>937</v>
      </c>
      <c r="C472" s="206" t="s">
        <v>938</v>
      </c>
      <c r="D472" s="192" t="s">
        <v>1138</v>
      </c>
      <c r="E472" s="193" t="s">
        <v>1139</v>
      </c>
      <c r="F472" s="192" t="s">
        <v>1171</v>
      </c>
      <c r="G472" s="193" t="s">
        <v>1172</v>
      </c>
      <c r="H472" s="229" t="s">
        <v>325</v>
      </c>
      <c r="I472" s="229"/>
      <c r="J472" s="193" t="s">
        <v>1174</v>
      </c>
      <c r="K472" s="231">
        <v>2000000</v>
      </c>
      <c r="L472" s="193" t="s">
        <v>1175</v>
      </c>
      <c r="M472" s="231">
        <v>4000000</v>
      </c>
      <c r="N472" s="193" t="s">
        <v>1175</v>
      </c>
      <c r="O472" s="231">
        <v>6000000</v>
      </c>
      <c r="P472" s="193" t="s">
        <v>1175</v>
      </c>
      <c r="Q472" s="231">
        <v>7000000</v>
      </c>
      <c r="R472" s="193" t="s">
        <v>1175</v>
      </c>
      <c r="S472" s="303">
        <v>9000000</v>
      </c>
      <c r="T472" s="303">
        <f t="shared" si="1"/>
        <v>28000000</v>
      </c>
      <c r="U472" s="193"/>
      <c r="V472" s="193"/>
      <c r="W472" s="193"/>
      <c r="X472" s="193"/>
      <c r="Y472" s="193"/>
      <c r="Z472" s="193"/>
    </row>
    <row r="473" spans="1:26" ht="140.1" customHeight="1">
      <c r="A473" s="192" t="s">
        <v>936</v>
      </c>
      <c r="B473" s="206" t="s">
        <v>937</v>
      </c>
      <c r="C473" s="206" t="s">
        <v>938</v>
      </c>
      <c r="D473" s="192" t="s">
        <v>1138</v>
      </c>
      <c r="E473" s="193" t="s">
        <v>1139</v>
      </c>
      <c r="F473" s="192" t="s">
        <v>1171</v>
      </c>
      <c r="G473" s="193" t="s">
        <v>1172</v>
      </c>
      <c r="H473" s="229" t="s">
        <v>92</v>
      </c>
      <c r="I473" s="229"/>
      <c r="J473" s="193" t="s">
        <v>1176</v>
      </c>
      <c r="K473" s="231">
        <v>3000000</v>
      </c>
      <c r="L473" s="193" t="s">
        <v>1176</v>
      </c>
      <c r="M473" s="231">
        <v>3000000</v>
      </c>
      <c r="N473" s="193" t="s">
        <v>1176</v>
      </c>
      <c r="O473" s="303">
        <v>3000000</v>
      </c>
      <c r="P473" s="193" t="s">
        <v>1176</v>
      </c>
      <c r="Q473" s="303">
        <v>3000000</v>
      </c>
      <c r="R473" s="193" t="s">
        <v>1176</v>
      </c>
      <c r="S473" s="303">
        <v>3000000</v>
      </c>
      <c r="T473" s="303">
        <f t="shared" si="1"/>
        <v>15000000</v>
      </c>
      <c r="U473" s="193"/>
      <c r="V473" s="193"/>
      <c r="W473" s="193"/>
      <c r="X473" s="193"/>
      <c r="Y473" s="193"/>
      <c r="Z473" s="193"/>
    </row>
    <row r="474" spans="1:26" ht="140.1" customHeight="1">
      <c r="A474" s="192" t="s">
        <v>936</v>
      </c>
      <c r="B474" s="206" t="s">
        <v>937</v>
      </c>
      <c r="C474" s="206" t="s">
        <v>938</v>
      </c>
      <c r="D474" s="192" t="s">
        <v>1138</v>
      </c>
      <c r="E474" s="193" t="s">
        <v>1139</v>
      </c>
      <c r="F474" s="192" t="s">
        <v>1171</v>
      </c>
      <c r="G474" s="193" t="s">
        <v>1172</v>
      </c>
      <c r="H474" s="229" t="s">
        <v>143</v>
      </c>
      <c r="I474" s="229"/>
      <c r="J474" s="193" t="s">
        <v>1177</v>
      </c>
      <c r="K474" s="231">
        <v>15000000</v>
      </c>
      <c r="L474" s="193" t="s">
        <v>1178</v>
      </c>
      <c r="M474" s="231">
        <v>9000000</v>
      </c>
      <c r="N474" s="193" t="s">
        <v>1161</v>
      </c>
      <c r="O474" s="231">
        <v>7000000</v>
      </c>
      <c r="P474" s="193" t="s">
        <v>1179</v>
      </c>
      <c r="Q474" s="231">
        <v>8000000</v>
      </c>
      <c r="R474" s="193" t="s">
        <v>1180</v>
      </c>
      <c r="S474" s="231">
        <v>9000000</v>
      </c>
      <c r="T474" s="303">
        <f t="shared" si="1"/>
        <v>48000000</v>
      </c>
      <c r="U474" s="193"/>
      <c r="V474" s="193"/>
      <c r="W474" s="193"/>
      <c r="X474" s="193"/>
      <c r="Y474" s="193"/>
      <c r="Z474" s="193"/>
    </row>
    <row r="475" spans="1:26" ht="140.1" customHeight="1">
      <c r="A475" s="192" t="s">
        <v>936</v>
      </c>
      <c r="B475" s="206" t="s">
        <v>937</v>
      </c>
      <c r="C475" s="206" t="s">
        <v>938</v>
      </c>
      <c r="D475" s="192" t="s">
        <v>1181</v>
      </c>
      <c r="E475" s="193" t="s">
        <v>1182</v>
      </c>
      <c r="F475" s="192" t="s">
        <v>1183</v>
      </c>
      <c r="G475" s="193" t="s">
        <v>1184</v>
      </c>
      <c r="H475" s="229" t="s">
        <v>81</v>
      </c>
      <c r="I475" s="229"/>
      <c r="J475" s="193" t="s">
        <v>992</v>
      </c>
      <c r="K475" s="231">
        <v>0</v>
      </c>
      <c r="L475" s="193" t="s">
        <v>962</v>
      </c>
      <c r="M475" s="231">
        <v>0</v>
      </c>
      <c r="N475" s="193" t="s">
        <v>962</v>
      </c>
      <c r="O475" s="303">
        <v>0</v>
      </c>
      <c r="P475" s="193" t="s">
        <v>962</v>
      </c>
      <c r="Q475" s="303">
        <v>0</v>
      </c>
      <c r="R475" s="193" t="s">
        <v>962</v>
      </c>
      <c r="S475" s="303">
        <v>0</v>
      </c>
      <c r="T475" s="303">
        <f t="shared" si="1"/>
        <v>0</v>
      </c>
      <c r="U475" s="237" t="s">
        <v>975</v>
      </c>
      <c r="V475" s="193"/>
      <c r="W475" s="193"/>
      <c r="X475" s="193"/>
      <c r="Y475" s="193"/>
      <c r="Z475" s="193"/>
    </row>
    <row r="476" spans="1:26" ht="140.1" customHeight="1">
      <c r="A476" s="192" t="s">
        <v>936</v>
      </c>
      <c r="B476" s="206" t="s">
        <v>937</v>
      </c>
      <c r="C476" s="206" t="s">
        <v>938</v>
      </c>
      <c r="D476" s="192" t="s">
        <v>1181</v>
      </c>
      <c r="E476" s="193" t="s">
        <v>1182</v>
      </c>
      <c r="F476" s="192" t="s">
        <v>1183</v>
      </c>
      <c r="G476" s="193" t="s">
        <v>1184</v>
      </c>
      <c r="H476" s="229" t="s">
        <v>84</v>
      </c>
      <c r="I476" s="229"/>
      <c r="J476" s="193" t="s">
        <v>1185</v>
      </c>
      <c r="K476" s="231">
        <v>0</v>
      </c>
      <c r="L476" s="193" t="s">
        <v>1185</v>
      </c>
      <c r="M476" s="231">
        <v>0</v>
      </c>
      <c r="N476" s="193" t="s">
        <v>1185</v>
      </c>
      <c r="O476" s="303">
        <v>0</v>
      </c>
      <c r="P476" s="193" t="s">
        <v>1185</v>
      </c>
      <c r="Q476" s="303">
        <v>0</v>
      </c>
      <c r="R476" s="193" t="s">
        <v>1185</v>
      </c>
      <c r="S476" s="303">
        <v>0</v>
      </c>
      <c r="T476" s="303">
        <f t="shared" si="1"/>
        <v>0</v>
      </c>
      <c r="U476" s="193"/>
      <c r="V476" s="193"/>
      <c r="W476" s="193"/>
      <c r="X476" s="193"/>
      <c r="Y476" s="193"/>
      <c r="Z476" s="193"/>
    </row>
    <row r="477" spans="1:26" ht="140.1" customHeight="1">
      <c r="A477" s="192" t="s">
        <v>936</v>
      </c>
      <c r="B477" s="206" t="s">
        <v>937</v>
      </c>
      <c r="C477" s="206" t="s">
        <v>938</v>
      </c>
      <c r="D477" s="192" t="s">
        <v>1181</v>
      </c>
      <c r="E477" s="193" t="s">
        <v>1182</v>
      </c>
      <c r="F477" s="192" t="s">
        <v>1183</v>
      </c>
      <c r="G477" s="193" t="s">
        <v>1184</v>
      </c>
      <c r="H477" s="229" t="s">
        <v>325</v>
      </c>
      <c r="I477" s="229"/>
      <c r="J477" s="193" t="s">
        <v>1186</v>
      </c>
      <c r="K477" s="231">
        <v>3000000</v>
      </c>
      <c r="L477" s="206" t="s">
        <v>1187</v>
      </c>
      <c r="M477" s="231">
        <v>5000000</v>
      </c>
      <c r="N477" s="193" t="s">
        <v>1188</v>
      </c>
      <c r="O477" s="231">
        <v>6000000</v>
      </c>
      <c r="P477" s="193" t="s">
        <v>1180</v>
      </c>
      <c r="Q477" s="231">
        <v>7000000</v>
      </c>
      <c r="R477" s="193" t="s">
        <v>1180</v>
      </c>
      <c r="S477" s="303">
        <v>9000000</v>
      </c>
      <c r="T477" s="303">
        <f t="shared" si="1"/>
        <v>30000000</v>
      </c>
      <c r="U477" s="193"/>
      <c r="V477" s="193"/>
      <c r="W477" s="193"/>
      <c r="X477" s="193"/>
      <c r="Y477" s="193"/>
      <c r="Z477" s="193"/>
    </row>
    <row r="478" spans="1:26" ht="140.1" customHeight="1">
      <c r="A478" s="192" t="s">
        <v>936</v>
      </c>
      <c r="B478" s="206" t="s">
        <v>937</v>
      </c>
      <c r="C478" s="206" t="s">
        <v>938</v>
      </c>
      <c r="D478" s="192" t="s">
        <v>1181</v>
      </c>
      <c r="E478" s="193" t="s">
        <v>1182</v>
      </c>
      <c r="F478" s="192" t="s">
        <v>1183</v>
      </c>
      <c r="G478" s="193" t="s">
        <v>1184</v>
      </c>
      <c r="H478" s="229" t="s">
        <v>331</v>
      </c>
      <c r="I478" s="229"/>
      <c r="J478" s="193" t="s">
        <v>1189</v>
      </c>
      <c r="K478" s="231">
        <v>5000000</v>
      </c>
      <c r="L478" s="193" t="s">
        <v>1190</v>
      </c>
      <c r="M478" s="231">
        <v>3000000</v>
      </c>
      <c r="N478" s="193" t="s">
        <v>1191</v>
      </c>
      <c r="O478" s="303">
        <v>3000000</v>
      </c>
      <c r="P478" s="193" t="s">
        <v>1192</v>
      </c>
      <c r="Q478" s="303">
        <v>4000000</v>
      </c>
      <c r="R478" s="193" t="s">
        <v>1193</v>
      </c>
      <c r="S478" s="303">
        <v>4000000</v>
      </c>
      <c r="T478" s="303">
        <f t="shared" si="1"/>
        <v>19000000</v>
      </c>
      <c r="U478" s="193"/>
      <c r="V478" s="193"/>
      <c r="W478" s="193"/>
      <c r="X478" s="193"/>
      <c r="Y478" s="193"/>
      <c r="Z478" s="193"/>
    </row>
    <row r="479" spans="1:26" ht="140.1" customHeight="1">
      <c r="A479" s="192" t="s">
        <v>936</v>
      </c>
      <c r="B479" s="206" t="s">
        <v>937</v>
      </c>
      <c r="C479" s="206" t="s">
        <v>938</v>
      </c>
      <c r="D479" s="192" t="s">
        <v>1181</v>
      </c>
      <c r="E479" s="193" t="s">
        <v>1182</v>
      </c>
      <c r="F479" s="192" t="s">
        <v>1183</v>
      </c>
      <c r="G479" s="193" t="s">
        <v>1184</v>
      </c>
      <c r="H479" s="229" t="s">
        <v>143</v>
      </c>
      <c r="I479" s="229"/>
      <c r="J479" s="193" t="s">
        <v>1186</v>
      </c>
      <c r="K479" s="231">
        <v>8000000</v>
      </c>
      <c r="L479" s="206" t="s">
        <v>1187</v>
      </c>
      <c r="M479" s="231">
        <v>10000000</v>
      </c>
      <c r="N479" s="193" t="s">
        <v>1188</v>
      </c>
      <c r="O479" s="231">
        <v>10000000</v>
      </c>
      <c r="P479" s="193" t="s">
        <v>1180</v>
      </c>
      <c r="Q479" s="231">
        <v>8000000</v>
      </c>
      <c r="R479" s="193" t="s">
        <v>1180</v>
      </c>
      <c r="S479" s="231">
        <v>9000000</v>
      </c>
      <c r="T479" s="303">
        <f t="shared" si="1"/>
        <v>45000000</v>
      </c>
      <c r="U479" s="193"/>
      <c r="V479" s="193"/>
      <c r="W479" s="193"/>
      <c r="X479" s="193"/>
      <c r="Y479" s="193"/>
      <c r="Z479" s="193"/>
    </row>
    <row r="480" spans="1:26" ht="140.1" customHeight="1">
      <c r="A480" s="192" t="s">
        <v>936</v>
      </c>
      <c r="B480" s="206" t="s">
        <v>937</v>
      </c>
      <c r="C480" s="206" t="s">
        <v>938</v>
      </c>
      <c r="D480" s="192" t="s">
        <v>1181</v>
      </c>
      <c r="E480" s="193" t="s">
        <v>1182</v>
      </c>
      <c r="F480" s="192" t="s">
        <v>1194</v>
      </c>
      <c r="G480" s="193" t="s">
        <v>1195</v>
      </c>
      <c r="H480" s="229" t="s">
        <v>81</v>
      </c>
      <c r="I480" s="229"/>
      <c r="J480" s="193" t="s">
        <v>992</v>
      </c>
      <c r="K480" s="231">
        <v>0</v>
      </c>
      <c r="L480" s="193" t="s">
        <v>962</v>
      </c>
      <c r="M480" s="231">
        <v>0</v>
      </c>
      <c r="N480" s="193" t="s">
        <v>962</v>
      </c>
      <c r="O480" s="303">
        <v>0</v>
      </c>
      <c r="P480" s="193" t="s">
        <v>962</v>
      </c>
      <c r="Q480" s="303">
        <v>0</v>
      </c>
      <c r="R480" s="193" t="s">
        <v>962</v>
      </c>
      <c r="S480" s="303">
        <v>0</v>
      </c>
      <c r="T480" s="303">
        <f t="shared" si="1"/>
        <v>0</v>
      </c>
      <c r="U480" s="237" t="s">
        <v>975</v>
      </c>
      <c r="V480" s="193"/>
      <c r="W480" s="193"/>
      <c r="X480" s="193"/>
      <c r="Y480" s="193"/>
      <c r="Z480" s="193"/>
    </row>
    <row r="481" spans="1:26" ht="140.1" customHeight="1">
      <c r="A481" s="192" t="s">
        <v>936</v>
      </c>
      <c r="B481" s="206" t="s">
        <v>937</v>
      </c>
      <c r="C481" s="206" t="s">
        <v>938</v>
      </c>
      <c r="D481" s="192" t="s">
        <v>1181</v>
      </c>
      <c r="E481" s="193" t="s">
        <v>1182</v>
      </c>
      <c r="F481" s="192" t="s">
        <v>1194</v>
      </c>
      <c r="G481" s="193" t="s">
        <v>1195</v>
      </c>
      <c r="H481" s="229" t="s">
        <v>84</v>
      </c>
      <c r="I481" s="229"/>
      <c r="J481" s="193"/>
      <c r="K481" s="231">
        <v>0</v>
      </c>
      <c r="L481" s="313" t="s">
        <v>1196</v>
      </c>
      <c r="M481" s="231">
        <v>50000000</v>
      </c>
      <c r="N481" s="237"/>
      <c r="O481" s="303">
        <v>0</v>
      </c>
      <c r="P481" s="193">
        <v>0</v>
      </c>
      <c r="Q481" s="303">
        <v>0</v>
      </c>
      <c r="R481" s="193">
        <v>0</v>
      </c>
      <c r="S481" s="303">
        <v>0</v>
      </c>
      <c r="T481" s="303">
        <f t="shared" si="1"/>
        <v>50000000</v>
      </c>
      <c r="U481" s="193"/>
      <c r="V481" s="193"/>
      <c r="W481" s="193"/>
      <c r="X481" s="193"/>
      <c r="Y481" s="193"/>
      <c r="Z481" s="193"/>
    </row>
    <row r="482" spans="1:26" ht="140.1" customHeight="1">
      <c r="A482" s="192" t="s">
        <v>936</v>
      </c>
      <c r="B482" s="206" t="s">
        <v>937</v>
      </c>
      <c r="C482" s="206" t="s">
        <v>938</v>
      </c>
      <c r="D482" s="192" t="s">
        <v>1181</v>
      </c>
      <c r="E482" s="193" t="s">
        <v>1182</v>
      </c>
      <c r="F482" s="192" t="s">
        <v>1194</v>
      </c>
      <c r="G482" s="193" t="s">
        <v>1195</v>
      </c>
      <c r="H482" s="229" t="s">
        <v>325</v>
      </c>
      <c r="I482" s="229"/>
      <c r="J482" s="193" t="s">
        <v>1197</v>
      </c>
      <c r="K482" s="231">
        <v>2000000</v>
      </c>
      <c r="L482" s="193" t="s">
        <v>1198</v>
      </c>
      <c r="M482" s="231">
        <v>3000000</v>
      </c>
      <c r="N482" s="193" t="s">
        <v>1199</v>
      </c>
      <c r="O482" s="231">
        <v>5000000</v>
      </c>
      <c r="P482" s="193" t="s">
        <v>1199</v>
      </c>
      <c r="Q482" s="231">
        <v>7000000</v>
      </c>
      <c r="R482" s="193" t="s">
        <v>1199</v>
      </c>
      <c r="S482" s="303">
        <v>9000000</v>
      </c>
      <c r="T482" s="303">
        <f t="shared" si="1"/>
        <v>26000000</v>
      </c>
      <c r="U482" s="193"/>
      <c r="V482" s="193"/>
      <c r="W482" s="193"/>
      <c r="X482" s="193"/>
      <c r="Y482" s="193"/>
      <c r="Z482" s="193"/>
    </row>
    <row r="483" spans="1:26" ht="140.1" customHeight="1">
      <c r="A483" s="192" t="s">
        <v>936</v>
      </c>
      <c r="B483" s="206" t="s">
        <v>937</v>
      </c>
      <c r="C483" s="206" t="s">
        <v>938</v>
      </c>
      <c r="D483" s="192" t="s">
        <v>1181</v>
      </c>
      <c r="E483" s="193" t="s">
        <v>1182</v>
      </c>
      <c r="F483" s="192" t="s">
        <v>1194</v>
      </c>
      <c r="G483" s="193" t="s">
        <v>1195</v>
      </c>
      <c r="H483" s="229" t="s">
        <v>331</v>
      </c>
      <c r="I483" s="229"/>
      <c r="J483" s="297" t="s">
        <v>1200</v>
      </c>
      <c r="K483" s="231">
        <v>5000000</v>
      </c>
      <c r="L483" s="193" t="s">
        <v>1201</v>
      </c>
      <c r="M483" s="231">
        <v>5000000</v>
      </c>
      <c r="N483" s="237" t="s">
        <v>1202</v>
      </c>
      <c r="O483" s="303">
        <v>10000000</v>
      </c>
      <c r="P483" s="193" t="s">
        <v>1203</v>
      </c>
      <c r="Q483" s="303">
        <v>4000000</v>
      </c>
      <c r="R483" s="193" t="s">
        <v>1204</v>
      </c>
      <c r="S483" s="303">
        <v>4000000</v>
      </c>
      <c r="T483" s="303">
        <f t="shared" si="1"/>
        <v>28000000</v>
      </c>
      <c r="U483" s="193"/>
      <c r="V483" s="193"/>
      <c r="W483" s="193"/>
      <c r="X483" s="193"/>
      <c r="Y483" s="193"/>
      <c r="Z483" s="193"/>
    </row>
    <row r="484" spans="1:26" ht="140.1" customHeight="1">
      <c r="A484" s="192" t="s">
        <v>936</v>
      </c>
      <c r="B484" s="206" t="s">
        <v>937</v>
      </c>
      <c r="C484" s="206" t="s">
        <v>938</v>
      </c>
      <c r="D484" s="192" t="s">
        <v>1181</v>
      </c>
      <c r="E484" s="193" t="s">
        <v>1182</v>
      </c>
      <c r="F484" s="192" t="s">
        <v>1194</v>
      </c>
      <c r="G484" s="193" t="s">
        <v>1195</v>
      </c>
      <c r="H484" s="229" t="s">
        <v>143</v>
      </c>
      <c r="I484" s="229"/>
      <c r="J484" s="193" t="s">
        <v>1205</v>
      </c>
      <c r="K484" s="231">
        <v>7000000</v>
      </c>
      <c r="L484" s="193" t="s">
        <v>1206</v>
      </c>
      <c r="M484" s="231">
        <v>8000000</v>
      </c>
      <c r="N484" s="193" t="s">
        <v>1207</v>
      </c>
      <c r="O484" s="231">
        <v>10000000</v>
      </c>
      <c r="P484" s="193" t="s">
        <v>1208</v>
      </c>
      <c r="Q484" s="231">
        <v>7000000</v>
      </c>
      <c r="R484" s="193" t="s">
        <v>1208</v>
      </c>
      <c r="S484" s="231">
        <v>8000000</v>
      </c>
      <c r="T484" s="303">
        <f t="shared" si="1"/>
        <v>40000000</v>
      </c>
      <c r="U484" s="193"/>
      <c r="V484" s="193"/>
      <c r="W484" s="193"/>
      <c r="X484" s="193"/>
      <c r="Y484" s="193"/>
      <c r="Z484" s="193"/>
    </row>
    <row r="485" spans="1:26" ht="140.1" customHeight="1">
      <c r="A485" s="192" t="s">
        <v>936</v>
      </c>
      <c r="B485" s="206" t="s">
        <v>937</v>
      </c>
      <c r="C485" s="206" t="s">
        <v>938</v>
      </c>
      <c r="D485" s="192" t="s">
        <v>1209</v>
      </c>
      <c r="E485" s="193" t="s">
        <v>1210</v>
      </c>
      <c r="F485" s="192" t="s">
        <v>1211</v>
      </c>
      <c r="G485" s="193" t="s">
        <v>1212</v>
      </c>
      <c r="H485" s="229" t="s">
        <v>217</v>
      </c>
      <c r="I485" s="229"/>
      <c r="J485" s="193" t="s">
        <v>1007</v>
      </c>
      <c r="K485" s="231">
        <v>0</v>
      </c>
      <c r="L485" s="193" t="s">
        <v>962</v>
      </c>
      <c r="M485" s="231">
        <v>0</v>
      </c>
      <c r="N485" s="193" t="s">
        <v>962</v>
      </c>
      <c r="O485" s="303">
        <v>0</v>
      </c>
      <c r="P485" s="193" t="s">
        <v>962</v>
      </c>
      <c r="Q485" s="303">
        <v>0</v>
      </c>
      <c r="R485" s="193" t="s">
        <v>962</v>
      </c>
      <c r="S485" s="303">
        <v>0</v>
      </c>
      <c r="T485" s="303">
        <f t="shared" si="1"/>
        <v>0</v>
      </c>
      <c r="U485" s="237" t="s">
        <v>975</v>
      </c>
      <c r="V485" s="193"/>
      <c r="W485" s="193"/>
      <c r="X485" s="193"/>
      <c r="Y485" s="193"/>
      <c r="Z485" s="193"/>
    </row>
    <row r="486" spans="1:26" ht="140.1" customHeight="1">
      <c r="A486" s="192" t="s">
        <v>936</v>
      </c>
      <c r="B486" s="206" t="s">
        <v>937</v>
      </c>
      <c r="C486" s="206" t="s">
        <v>938</v>
      </c>
      <c r="D486" s="192" t="s">
        <v>1209</v>
      </c>
      <c r="E486" s="193" t="s">
        <v>1210</v>
      </c>
      <c r="F486" s="192" t="s">
        <v>1211</v>
      </c>
      <c r="G486" s="193" t="s">
        <v>1212</v>
      </c>
      <c r="H486" s="229" t="s">
        <v>84</v>
      </c>
      <c r="I486" s="229"/>
      <c r="J486" s="193" t="s">
        <v>1213</v>
      </c>
      <c r="K486" s="231">
        <v>30000000</v>
      </c>
      <c r="L486" s="193" t="s">
        <v>1214</v>
      </c>
      <c r="M486" s="231">
        <v>30000000</v>
      </c>
      <c r="N486" s="193" t="s">
        <v>1214</v>
      </c>
      <c r="O486" s="303">
        <v>30000000</v>
      </c>
      <c r="P486" s="193" t="s">
        <v>1214</v>
      </c>
      <c r="Q486" s="303">
        <v>30000000</v>
      </c>
      <c r="R486" s="193" t="s">
        <v>1214</v>
      </c>
      <c r="S486" s="303">
        <v>30000000</v>
      </c>
      <c r="T486" s="303">
        <f t="shared" si="1"/>
        <v>150000000</v>
      </c>
      <c r="U486" s="193"/>
      <c r="V486" s="193"/>
      <c r="W486" s="193"/>
      <c r="X486" s="193"/>
      <c r="Y486" s="193"/>
      <c r="Z486" s="193"/>
    </row>
    <row r="487" spans="1:26" ht="140.1" customHeight="1">
      <c r="A487" s="192" t="s">
        <v>936</v>
      </c>
      <c r="B487" s="206" t="s">
        <v>937</v>
      </c>
      <c r="C487" s="206" t="s">
        <v>938</v>
      </c>
      <c r="D487" s="192" t="s">
        <v>1209</v>
      </c>
      <c r="E487" s="193" t="s">
        <v>1210</v>
      </c>
      <c r="F487" s="192" t="s">
        <v>1211</v>
      </c>
      <c r="G487" s="193" t="s">
        <v>1212</v>
      </c>
      <c r="H487" s="229" t="s">
        <v>325</v>
      </c>
      <c r="I487" s="229"/>
      <c r="J487" s="193" t="s">
        <v>1215</v>
      </c>
      <c r="K487" s="231">
        <v>2000000</v>
      </c>
      <c r="L487" s="193" t="s">
        <v>1216</v>
      </c>
      <c r="M487" s="231">
        <v>3000000</v>
      </c>
      <c r="N487" s="193" t="s">
        <v>1217</v>
      </c>
      <c r="O487" s="231">
        <v>4000000</v>
      </c>
      <c r="P487" s="193" t="s">
        <v>1217</v>
      </c>
      <c r="Q487" s="231">
        <v>6000000</v>
      </c>
      <c r="R487" s="193" t="s">
        <v>1217</v>
      </c>
      <c r="S487" s="303">
        <v>8000000</v>
      </c>
      <c r="T487" s="303">
        <f t="shared" si="1"/>
        <v>23000000</v>
      </c>
      <c r="U487" s="193"/>
      <c r="V487" s="193"/>
      <c r="W487" s="193"/>
      <c r="X487" s="193"/>
      <c r="Y487" s="193"/>
      <c r="Z487" s="193"/>
    </row>
    <row r="488" spans="1:26" ht="140.1" customHeight="1">
      <c r="A488" s="192" t="s">
        <v>936</v>
      </c>
      <c r="B488" s="206" t="s">
        <v>937</v>
      </c>
      <c r="C488" s="206" t="s">
        <v>938</v>
      </c>
      <c r="D488" s="192" t="s">
        <v>1209</v>
      </c>
      <c r="E488" s="193" t="s">
        <v>1210</v>
      </c>
      <c r="F488" s="192" t="s">
        <v>1211</v>
      </c>
      <c r="G488" s="193" t="s">
        <v>1212</v>
      </c>
      <c r="H488" s="229" t="s">
        <v>331</v>
      </c>
      <c r="I488" s="229"/>
      <c r="J488" s="193" t="s">
        <v>1218</v>
      </c>
      <c r="K488" s="231">
        <v>10000000</v>
      </c>
      <c r="L488" s="193" t="s">
        <v>1219</v>
      </c>
      <c r="M488" s="231">
        <v>10000000</v>
      </c>
      <c r="N488" s="193" t="s">
        <v>1220</v>
      </c>
      <c r="O488" s="303">
        <v>10000000</v>
      </c>
      <c r="P488" s="193" t="s">
        <v>1221</v>
      </c>
      <c r="Q488" s="303">
        <v>10000000</v>
      </c>
      <c r="R488" s="193" t="s">
        <v>1222</v>
      </c>
      <c r="S488" s="303">
        <v>12000000</v>
      </c>
      <c r="T488" s="303">
        <f t="shared" si="1"/>
        <v>52000000</v>
      </c>
      <c r="U488" s="193"/>
      <c r="V488" s="193"/>
      <c r="W488" s="193"/>
      <c r="X488" s="193"/>
      <c r="Y488" s="193"/>
      <c r="Z488" s="193"/>
    </row>
    <row r="489" spans="1:26" ht="140.1" customHeight="1">
      <c r="A489" s="192" t="s">
        <v>936</v>
      </c>
      <c r="B489" s="206" t="s">
        <v>937</v>
      </c>
      <c r="C489" s="206" t="s">
        <v>938</v>
      </c>
      <c r="D489" s="192" t="s">
        <v>1209</v>
      </c>
      <c r="E489" s="193" t="s">
        <v>1210</v>
      </c>
      <c r="F489" s="192" t="s">
        <v>1211</v>
      </c>
      <c r="G489" s="193" t="s">
        <v>1212</v>
      </c>
      <c r="H489" s="229" t="s">
        <v>143</v>
      </c>
      <c r="I489" s="229"/>
      <c r="J489" s="193" t="s">
        <v>1223</v>
      </c>
      <c r="K489" s="231">
        <v>10000000</v>
      </c>
      <c r="L489" s="193" t="s">
        <v>1224</v>
      </c>
      <c r="M489" s="231">
        <v>10000000</v>
      </c>
      <c r="N489" s="193" t="s">
        <v>1225</v>
      </c>
      <c r="O489" s="231">
        <v>11000000</v>
      </c>
      <c r="P489" s="193" t="s">
        <v>1226</v>
      </c>
      <c r="Q489" s="231">
        <v>12000000</v>
      </c>
      <c r="R489" s="193" t="s">
        <v>1227</v>
      </c>
      <c r="S489" s="231">
        <v>8000000</v>
      </c>
      <c r="T489" s="303">
        <f t="shared" si="1"/>
        <v>51000000</v>
      </c>
      <c r="U489" s="193"/>
      <c r="V489" s="193"/>
      <c r="W489" s="193"/>
      <c r="X489" s="193"/>
      <c r="Y489" s="193"/>
      <c r="Z489" s="193"/>
    </row>
    <row r="490" spans="1:26" ht="140.1" customHeight="1">
      <c r="A490" s="192" t="s">
        <v>936</v>
      </c>
      <c r="B490" s="206" t="s">
        <v>937</v>
      </c>
      <c r="C490" s="206" t="s">
        <v>938</v>
      </c>
      <c r="D490" s="192" t="s">
        <v>1209</v>
      </c>
      <c r="E490" s="193" t="s">
        <v>1210</v>
      </c>
      <c r="F490" s="192" t="s">
        <v>1211</v>
      </c>
      <c r="G490" s="193" t="s">
        <v>1212</v>
      </c>
      <c r="H490" s="229" t="s">
        <v>244</v>
      </c>
      <c r="I490" s="229"/>
      <c r="J490" s="193" t="s">
        <v>1228</v>
      </c>
      <c r="K490" s="330">
        <v>10000000</v>
      </c>
      <c r="L490" s="193" t="s">
        <v>779</v>
      </c>
      <c r="M490" s="330">
        <v>10000000</v>
      </c>
      <c r="N490" s="193" t="s">
        <v>779</v>
      </c>
      <c r="O490" s="333">
        <v>10000000</v>
      </c>
      <c r="P490" s="193" t="s">
        <v>779</v>
      </c>
      <c r="Q490" s="333">
        <v>10000000</v>
      </c>
      <c r="R490" s="193" t="s">
        <v>779</v>
      </c>
      <c r="S490" s="333">
        <v>10000000</v>
      </c>
      <c r="T490" s="303">
        <f t="shared" si="1"/>
        <v>50000000</v>
      </c>
      <c r="U490" s="313"/>
      <c r="V490" s="193"/>
      <c r="W490" s="193"/>
      <c r="X490" s="193"/>
      <c r="Y490" s="193"/>
      <c r="Z490" s="193"/>
    </row>
    <row r="491" spans="1:26" ht="140.1" customHeight="1">
      <c r="A491" s="192" t="s">
        <v>936</v>
      </c>
      <c r="B491" s="206" t="s">
        <v>937</v>
      </c>
      <c r="C491" s="206" t="s">
        <v>938</v>
      </c>
      <c r="D491" s="192" t="s">
        <v>1209</v>
      </c>
      <c r="E491" s="193" t="s">
        <v>1210</v>
      </c>
      <c r="F491" s="192" t="s">
        <v>1211</v>
      </c>
      <c r="G491" s="193" t="s">
        <v>1212</v>
      </c>
      <c r="H491" s="229" t="s">
        <v>126</v>
      </c>
      <c r="I491" s="229"/>
      <c r="J491" s="193" t="s">
        <v>1229</v>
      </c>
      <c r="K491" s="231">
        <v>47198066.240000002</v>
      </c>
      <c r="L491" s="193" t="s">
        <v>1229</v>
      </c>
      <c r="M491" s="231">
        <v>58997582.799999997</v>
      </c>
      <c r="N491" s="193" t="s">
        <v>1229</v>
      </c>
      <c r="O491" s="231">
        <v>66077292.736000001</v>
      </c>
      <c r="P491" s="193" t="s">
        <v>1229</v>
      </c>
      <c r="Q491" s="231">
        <v>75516905.983999997</v>
      </c>
      <c r="R491" s="193" t="s">
        <v>1229</v>
      </c>
      <c r="S491" s="231">
        <v>85900480.556799993</v>
      </c>
      <c r="T491" s="303">
        <f t="shared" si="1"/>
        <v>333690328.3168</v>
      </c>
      <c r="U491" s="193"/>
      <c r="V491" s="193"/>
      <c r="W491" s="193"/>
      <c r="X491" s="193"/>
      <c r="Y491" s="193"/>
      <c r="Z491" s="193"/>
    </row>
    <row r="492" spans="1:26" ht="140.1" customHeight="1">
      <c r="A492" s="192" t="s">
        <v>936</v>
      </c>
      <c r="B492" s="206" t="s">
        <v>937</v>
      </c>
      <c r="C492" s="206" t="s">
        <v>938</v>
      </c>
      <c r="D492" s="192" t="s">
        <v>1209</v>
      </c>
      <c r="E492" s="193" t="s">
        <v>1210</v>
      </c>
      <c r="F492" s="192" t="s">
        <v>1211</v>
      </c>
      <c r="G492" s="193" t="s">
        <v>1212</v>
      </c>
      <c r="H492" s="229" t="s">
        <v>249</v>
      </c>
      <c r="I492" s="229"/>
      <c r="J492" s="193" t="s">
        <v>890</v>
      </c>
      <c r="K492" s="231">
        <v>0</v>
      </c>
      <c r="L492" s="193" t="s">
        <v>891</v>
      </c>
      <c r="M492" s="231">
        <v>0</v>
      </c>
      <c r="N492" s="193" t="s">
        <v>891</v>
      </c>
      <c r="O492" s="303">
        <v>0</v>
      </c>
      <c r="P492" s="193" t="s">
        <v>891</v>
      </c>
      <c r="Q492" s="303">
        <v>0</v>
      </c>
      <c r="R492" s="193" t="s">
        <v>892</v>
      </c>
      <c r="S492" s="303">
        <v>0</v>
      </c>
      <c r="T492" s="303">
        <f t="shared" si="1"/>
        <v>0</v>
      </c>
      <c r="U492" s="313" t="s">
        <v>1230</v>
      </c>
      <c r="V492" s="193"/>
      <c r="W492" s="193"/>
      <c r="X492" s="193"/>
      <c r="Y492" s="193"/>
      <c r="Z492" s="193"/>
    </row>
    <row r="493" spans="1:26" ht="140.1" customHeight="1">
      <c r="A493" s="192" t="s">
        <v>936</v>
      </c>
      <c r="B493" s="206" t="s">
        <v>937</v>
      </c>
      <c r="C493" s="206" t="s">
        <v>938</v>
      </c>
      <c r="D493" s="192" t="s">
        <v>1209</v>
      </c>
      <c r="E493" s="193" t="s">
        <v>1210</v>
      </c>
      <c r="F493" s="192" t="s">
        <v>1211</v>
      </c>
      <c r="G493" s="193" t="s">
        <v>1212</v>
      </c>
      <c r="H493" s="229"/>
      <c r="I493" s="229" t="s">
        <v>132</v>
      </c>
      <c r="J493" s="193" t="s">
        <v>1231</v>
      </c>
      <c r="K493" s="231">
        <v>5000000</v>
      </c>
      <c r="L493" s="193" t="s">
        <v>1232</v>
      </c>
      <c r="M493" s="231">
        <v>5000000</v>
      </c>
      <c r="N493" s="193" t="s">
        <v>1233</v>
      </c>
      <c r="O493" s="231">
        <v>5000000</v>
      </c>
      <c r="P493" s="193" t="s">
        <v>1022</v>
      </c>
      <c r="Q493" s="303">
        <v>0</v>
      </c>
      <c r="R493" s="193"/>
      <c r="S493" s="303">
        <v>0</v>
      </c>
      <c r="T493" s="303">
        <f t="shared" si="1"/>
        <v>15000000</v>
      </c>
      <c r="U493" s="193"/>
      <c r="V493" s="193"/>
      <c r="W493" s="193"/>
      <c r="X493" s="193"/>
      <c r="Y493" s="193"/>
      <c r="Z493" s="193"/>
    </row>
    <row r="494" spans="1:26" ht="140.1" customHeight="1">
      <c r="A494" s="192" t="s">
        <v>936</v>
      </c>
      <c r="B494" s="206" t="s">
        <v>937</v>
      </c>
      <c r="C494" s="206" t="s">
        <v>938</v>
      </c>
      <c r="D494" s="192" t="s">
        <v>1209</v>
      </c>
      <c r="E494" s="193" t="s">
        <v>1210</v>
      </c>
      <c r="F494" s="192" t="s">
        <v>1211</v>
      </c>
      <c r="G494" s="193" t="s">
        <v>1212</v>
      </c>
      <c r="H494" s="229"/>
      <c r="I494" s="229" t="s">
        <v>33</v>
      </c>
      <c r="J494" s="193"/>
      <c r="K494" s="231">
        <v>0</v>
      </c>
      <c r="L494" s="193"/>
      <c r="M494" s="231">
        <v>0</v>
      </c>
      <c r="N494" s="193"/>
      <c r="O494" s="303">
        <v>0</v>
      </c>
      <c r="P494" s="193"/>
      <c r="Q494" s="303">
        <v>0</v>
      </c>
      <c r="R494" s="193"/>
      <c r="S494" s="303">
        <v>0</v>
      </c>
      <c r="T494" s="303">
        <f t="shared" si="1"/>
        <v>0</v>
      </c>
      <c r="U494" s="193"/>
      <c r="V494" s="193"/>
      <c r="W494" s="193"/>
      <c r="X494" s="193"/>
      <c r="Y494" s="193"/>
      <c r="Z494" s="193"/>
    </row>
    <row r="495" spans="1:26" ht="140.1" customHeight="1">
      <c r="A495" s="192" t="s">
        <v>936</v>
      </c>
      <c r="B495" s="206" t="s">
        <v>937</v>
      </c>
      <c r="C495" s="206" t="s">
        <v>938</v>
      </c>
      <c r="D495" s="192" t="s">
        <v>1209</v>
      </c>
      <c r="E495" s="193" t="s">
        <v>1210</v>
      </c>
      <c r="F495" s="192" t="s">
        <v>1234</v>
      </c>
      <c r="G495" s="193" t="s">
        <v>1235</v>
      </c>
      <c r="H495" s="229" t="s">
        <v>81</v>
      </c>
      <c r="I495" s="229"/>
      <c r="J495" s="193" t="s">
        <v>1236</v>
      </c>
      <c r="K495" s="231">
        <v>15000000</v>
      </c>
      <c r="L495" s="193" t="s">
        <v>1236</v>
      </c>
      <c r="M495" s="231">
        <v>15000000</v>
      </c>
      <c r="N495" s="193" t="s">
        <v>1236</v>
      </c>
      <c r="O495" s="303">
        <v>15000000</v>
      </c>
      <c r="P495" s="193" t="s">
        <v>1236</v>
      </c>
      <c r="Q495" s="303">
        <v>15000000</v>
      </c>
      <c r="R495" s="193" t="s">
        <v>1236</v>
      </c>
      <c r="S495" s="303">
        <v>15000000</v>
      </c>
      <c r="T495" s="303">
        <f t="shared" si="1"/>
        <v>75000000</v>
      </c>
      <c r="U495" s="193"/>
      <c r="V495" s="193"/>
      <c r="W495" s="193"/>
      <c r="X495" s="193"/>
      <c r="Y495" s="193"/>
      <c r="Z495" s="193"/>
    </row>
    <row r="496" spans="1:26" ht="140.1" customHeight="1">
      <c r="A496" s="192" t="s">
        <v>936</v>
      </c>
      <c r="B496" s="206" t="s">
        <v>937</v>
      </c>
      <c r="C496" s="206" t="s">
        <v>938</v>
      </c>
      <c r="D496" s="192" t="s">
        <v>1209</v>
      </c>
      <c r="E496" s="193" t="s">
        <v>1210</v>
      </c>
      <c r="F496" s="192" t="s">
        <v>1234</v>
      </c>
      <c r="G496" s="193" t="s">
        <v>1235</v>
      </c>
      <c r="H496" s="229" t="s">
        <v>84</v>
      </c>
      <c r="I496" s="229"/>
      <c r="J496" s="193"/>
      <c r="K496" s="231">
        <v>0</v>
      </c>
      <c r="L496" s="193"/>
      <c r="M496" s="231">
        <v>0</v>
      </c>
      <c r="N496" s="193"/>
      <c r="O496" s="303">
        <v>0</v>
      </c>
      <c r="P496" s="193"/>
      <c r="Q496" s="303">
        <v>0</v>
      </c>
      <c r="R496" s="193"/>
      <c r="S496" s="303">
        <v>0</v>
      </c>
      <c r="T496" s="303">
        <f t="shared" si="1"/>
        <v>0</v>
      </c>
      <c r="U496" s="193"/>
      <c r="V496" s="193"/>
      <c r="W496" s="193"/>
      <c r="X496" s="193"/>
      <c r="Y496" s="193"/>
      <c r="Z496" s="193"/>
    </row>
    <row r="497" spans="1:26" ht="140.1" customHeight="1">
      <c r="A497" s="192" t="s">
        <v>936</v>
      </c>
      <c r="B497" s="206" t="s">
        <v>937</v>
      </c>
      <c r="C497" s="206" t="s">
        <v>938</v>
      </c>
      <c r="D497" s="192" t="s">
        <v>1209</v>
      </c>
      <c r="E497" s="193" t="s">
        <v>1210</v>
      </c>
      <c r="F497" s="192" t="s">
        <v>1234</v>
      </c>
      <c r="G497" s="193" t="s">
        <v>1235</v>
      </c>
      <c r="H497" s="229" t="s">
        <v>325</v>
      </c>
      <c r="I497" s="229"/>
      <c r="J497" s="193" t="s">
        <v>1237</v>
      </c>
      <c r="K497" s="231">
        <v>2000000</v>
      </c>
      <c r="L497" s="193" t="s">
        <v>1237</v>
      </c>
      <c r="M497" s="231">
        <v>3000000</v>
      </c>
      <c r="N497" s="193" t="s">
        <v>1237</v>
      </c>
      <c r="O497" s="231">
        <v>5000000</v>
      </c>
      <c r="P497" s="193" t="s">
        <v>1237</v>
      </c>
      <c r="Q497" s="231">
        <v>6000000</v>
      </c>
      <c r="R497" s="193" t="s">
        <v>1237</v>
      </c>
      <c r="S497" s="303">
        <v>9000000</v>
      </c>
      <c r="T497" s="303">
        <f t="shared" si="1"/>
        <v>25000000</v>
      </c>
      <c r="U497" s="193"/>
      <c r="V497" s="193"/>
      <c r="W497" s="193"/>
      <c r="X497" s="193"/>
      <c r="Y497" s="193"/>
      <c r="Z497" s="193"/>
    </row>
    <row r="498" spans="1:26" ht="140.1" customHeight="1">
      <c r="A498" s="192" t="s">
        <v>936</v>
      </c>
      <c r="B498" s="206" t="s">
        <v>937</v>
      </c>
      <c r="C498" s="206" t="s">
        <v>938</v>
      </c>
      <c r="D498" s="192" t="s">
        <v>1209</v>
      </c>
      <c r="E498" s="193" t="s">
        <v>1210</v>
      </c>
      <c r="F498" s="192" t="s">
        <v>1234</v>
      </c>
      <c r="G498" s="193" t="s">
        <v>1235</v>
      </c>
      <c r="H498" s="229" t="s">
        <v>331</v>
      </c>
      <c r="I498" s="229"/>
      <c r="J498" s="193" t="s">
        <v>1238</v>
      </c>
      <c r="K498" s="231">
        <v>3000000</v>
      </c>
      <c r="L498" s="193" t="s">
        <v>1239</v>
      </c>
      <c r="M498" s="231">
        <v>4000000</v>
      </c>
      <c r="N498" s="193" t="s">
        <v>1240</v>
      </c>
      <c r="O498" s="303">
        <v>4000000</v>
      </c>
      <c r="P498" s="193" t="s">
        <v>1240</v>
      </c>
      <c r="Q498" s="303">
        <v>4000000</v>
      </c>
      <c r="R498" s="193" t="s">
        <v>1240</v>
      </c>
      <c r="S498" s="303">
        <v>4000000</v>
      </c>
      <c r="T498" s="303">
        <f t="shared" si="1"/>
        <v>19000000</v>
      </c>
      <c r="U498" s="193"/>
      <c r="V498" s="193"/>
      <c r="W498" s="193"/>
      <c r="X498" s="193"/>
      <c r="Y498" s="193"/>
      <c r="Z498" s="193"/>
    </row>
    <row r="499" spans="1:26" ht="140.1" customHeight="1">
      <c r="A499" s="192" t="s">
        <v>936</v>
      </c>
      <c r="B499" s="206" t="s">
        <v>937</v>
      </c>
      <c r="C499" s="206" t="s">
        <v>938</v>
      </c>
      <c r="D499" s="192" t="s">
        <v>1209</v>
      </c>
      <c r="E499" s="193" t="s">
        <v>1210</v>
      </c>
      <c r="F499" s="192" t="s">
        <v>1234</v>
      </c>
      <c r="G499" s="193" t="s">
        <v>1235</v>
      </c>
      <c r="H499" s="229" t="s">
        <v>143</v>
      </c>
      <c r="I499" s="229"/>
      <c r="J499" s="193" t="s">
        <v>1237</v>
      </c>
      <c r="K499" s="231">
        <v>20000000</v>
      </c>
      <c r="L499" s="193" t="s">
        <v>1241</v>
      </c>
      <c r="M499" s="231">
        <v>12000000</v>
      </c>
      <c r="N499" s="193" t="s">
        <v>1242</v>
      </c>
      <c r="O499" s="231">
        <v>7000000</v>
      </c>
      <c r="P499" s="193" t="s">
        <v>1243</v>
      </c>
      <c r="Q499" s="231">
        <v>10000000</v>
      </c>
      <c r="R499" s="193" t="s">
        <v>1244</v>
      </c>
      <c r="S499" s="231">
        <v>8000000</v>
      </c>
      <c r="T499" s="303">
        <f t="shared" si="1"/>
        <v>57000000</v>
      </c>
      <c r="U499" s="193"/>
      <c r="V499" s="193"/>
      <c r="W499" s="193"/>
      <c r="X499" s="193"/>
      <c r="Y499" s="193"/>
      <c r="Z499" s="193"/>
    </row>
    <row r="500" spans="1:26" ht="140.1" customHeight="1">
      <c r="A500" s="192" t="s">
        <v>936</v>
      </c>
      <c r="B500" s="206" t="s">
        <v>937</v>
      </c>
      <c r="C500" s="206" t="s">
        <v>938</v>
      </c>
      <c r="D500" s="192" t="s">
        <v>1209</v>
      </c>
      <c r="E500" s="193" t="s">
        <v>1210</v>
      </c>
      <c r="F500" s="192" t="s">
        <v>1234</v>
      </c>
      <c r="G500" s="193" t="s">
        <v>1235</v>
      </c>
      <c r="H500" s="229" t="s">
        <v>1245</v>
      </c>
      <c r="I500" s="229"/>
      <c r="J500" s="193"/>
      <c r="K500" s="231">
        <v>0</v>
      </c>
      <c r="L500" s="193"/>
      <c r="M500" s="231">
        <v>0</v>
      </c>
      <c r="N500" s="193"/>
      <c r="O500" s="231">
        <v>0</v>
      </c>
      <c r="P500" s="193"/>
      <c r="Q500" s="231">
        <v>0</v>
      </c>
      <c r="R500" s="193"/>
      <c r="S500" s="231">
        <v>0</v>
      </c>
      <c r="T500" s="303">
        <f t="shared" si="1"/>
        <v>0</v>
      </c>
      <c r="U500" s="193"/>
      <c r="V500" s="193"/>
      <c r="W500" s="193"/>
      <c r="X500" s="193"/>
      <c r="Y500" s="193"/>
      <c r="Z500" s="193"/>
    </row>
    <row r="501" spans="1:26" ht="140.1" customHeight="1">
      <c r="A501" s="192" t="s">
        <v>936</v>
      </c>
      <c r="B501" s="206" t="s">
        <v>937</v>
      </c>
      <c r="C501" s="206" t="s">
        <v>938</v>
      </c>
      <c r="D501" s="192" t="s">
        <v>1209</v>
      </c>
      <c r="E501" s="193" t="s">
        <v>1210</v>
      </c>
      <c r="F501" s="192" t="s">
        <v>1246</v>
      </c>
      <c r="G501" s="193" t="s">
        <v>1247</v>
      </c>
      <c r="H501" s="229" t="s">
        <v>81</v>
      </c>
      <c r="I501" s="229"/>
      <c r="J501" s="193" t="s">
        <v>1248</v>
      </c>
      <c r="K501" s="231">
        <v>500000</v>
      </c>
      <c r="L501" s="193" t="s">
        <v>1248</v>
      </c>
      <c r="M501" s="231">
        <v>500000</v>
      </c>
      <c r="N501" s="193" t="s">
        <v>1248</v>
      </c>
      <c r="O501" s="303">
        <v>500000</v>
      </c>
      <c r="P501" s="193" t="s">
        <v>1248</v>
      </c>
      <c r="Q501" s="303">
        <v>500000</v>
      </c>
      <c r="R501" s="193" t="s">
        <v>1248</v>
      </c>
      <c r="S501" s="303">
        <v>500000</v>
      </c>
      <c r="T501" s="303">
        <f t="shared" si="1"/>
        <v>2500000</v>
      </c>
      <c r="U501" s="193"/>
      <c r="V501" s="193"/>
      <c r="W501" s="193"/>
      <c r="X501" s="193"/>
      <c r="Y501" s="193"/>
      <c r="Z501" s="193"/>
    </row>
    <row r="502" spans="1:26" ht="140.1" customHeight="1">
      <c r="A502" s="192" t="s">
        <v>936</v>
      </c>
      <c r="B502" s="206" t="s">
        <v>937</v>
      </c>
      <c r="C502" s="206" t="s">
        <v>938</v>
      </c>
      <c r="D502" s="192" t="s">
        <v>1209</v>
      </c>
      <c r="E502" s="193" t="s">
        <v>1210</v>
      </c>
      <c r="F502" s="192" t="s">
        <v>1246</v>
      </c>
      <c r="G502" s="193" t="s">
        <v>1247</v>
      </c>
      <c r="H502" s="229" t="s">
        <v>84</v>
      </c>
      <c r="I502" s="229"/>
      <c r="J502" s="193" t="s">
        <v>1249</v>
      </c>
      <c r="K502" s="231">
        <v>14500000</v>
      </c>
      <c r="L502" s="193" t="s">
        <v>1249</v>
      </c>
      <c r="M502" s="231">
        <v>14500000</v>
      </c>
      <c r="N502" s="193" t="s">
        <v>1249</v>
      </c>
      <c r="O502" s="303">
        <v>14500000</v>
      </c>
      <c r="P502" s="193" t="s">
        <v>1249</v>
      </c>
      <c r="Q502" s="303">
        <v>14500000</v>
      </c>
      <c r="R502" s="193" t="s">
        <v>1249</v>
      </c>
      <c r="S502" s="303">
        <v>14500000</v>
      </c>
      <c r="T502" s="303">
        <f t="shared" si="1"/>
        <v>72500000</v>
      </c>
      <c r="U502" s="193"/>
      <c r="V502" s="193"/>
      <c r="W502" s="193"/>
      <c r="X502" s="193"/>
      <c r="Y502" s="193"/>
      <c r="Z502" s="193"/>
    </row>
    <row r="503" spans="1:26" ht="140.1" customHeight="1">
      <c r="A503" s="192" t="s">
        <v>936</v>
      </c>
      <c r="B503" s="206" t="s">
        <v>937</v>
      </c>
      <c r="C503" s="206" t="s">
        <v>938</v>
      </c>
      <c r="D503" s="192" t="s">
        <v>1209</v>
      </c>
      <c r="E503" s="193" t="s">
        <v>1210</v>
      </c>
      <c r="F503" s="192" t="s">
        <v>1246</v>
      </c>
      <c r="G503" s="193" t="s">
        <v>1247</v>
      </c>
      <c r="H503" s="229" t="s">
        <v>244</v>
      </c>
      <c r="I503" s="229"/>
      <c r="J503" s="193" t="s">
        <v>1250</v>
      </c>
      <c r="K503" s="231">
        <v>0</v>
      </c>
      <c r="L503" s="193"/>
      <c r="M503" s="231">
        <v>0</v>
      </c>
      <c r="N503" s="193"/>
      <c r="O503" s="303">
        <v>0</v>
      </c>
      <c r="P503" s="193"/>
      <c r="Q503" s="303">
        <v>0</v>
      </c>
      <c r="R503" s="193"/>
      <c r="S503" s="303">
        <v>0</v>
      </c>
      <c r="T503" s="303">
        <f t="shared" si="1"/>
        <v>0</v>
      </c>
      <c r="U503" s="193"/>
      <c r="V503" s="193"/>
      <c r="W503" s="193"/>
      <c r="X503" s="193"/>
      <c r="Y503" s="193"/>
      <c r="Z503" s="193"/>
    </row>
    <row r="504" spans="1:26" ht="140.1" customHeight="1">
      <c r="A504" s="192" t="s">
        <v>936</v>
      </c>
      <c r="B504" s="206" t="s">
        <v>937</v>
      </c>
      <c r="C504" s="206" t="s">
        <v>938</v>
      </c>
      <c r="D504" s="192" t="s">
        <v>1209</v>
      </c>
      <c r="E504" s="193" t="s">
        <v>1210</v>
      </c>
      <c r="F504" s="192" t="s">
        <v>1246</v>
      </c>
      <c r="G504" s="193" t="s">
        <v>1247</v>
      </c>
      <c r="H504" s="229" t="s">
        <v>194</v>
      </c>
      <c r="I504" s="229"/>
      <c r="J504" s="193" t="s">
        <v>1251</v>
      </c>
      <c r="K504" s="231">
        <v>17594374</v>
      </c>
      <c r="L504" s="193" t="s">
        <v>1251</v>
      </c>
      <c r="M504" s="231">
        <v>21992967.5</v>
      </c>
      <c r="N504" s="193" t="s">
        <v>1251</v>
      </c>
      <c r="O504" s="231">
        <v>24632123.600000001</v>
      </c>
      <c r="P504" s="193" t="s">
        <v>1251</v>
      </c>
      <c r="Q504" s="231">
        <v>28150998.399999999</v>
      </c>
      <c r="R504" s="193" t="s">
        <v>1251</v>
      </c>
      <c r="S504" s="231">
        <v>32021760.68</v>
      </c>
      <c r="T504" s="303">
        <f t="shared" si="1"/>
        <v>124392224.18000001</v>
      </c>
      <c r="U504" s="193"/>
      <c r="V504" s="193"/>
      <c r="W504" s="193"/>
      <c r="X504" s="193"/>
      <c r="Y504" s="193"/>
      <c r="Z504" s="193"/>
    </row>
    <row r="505" spans="1:26" ht="140.1" customHeight="1">
      <c r="A505" s="192" t="s">
        <v>936</v>
      </c>
      <c r="B505" s="206" t="s">
        <v>937</v>
      </c>
      <c r="C505" s="206" t="s">
        <v>938</v>
      </c>
      <c r="D505" s="192" t="s">
        <v>1209</v>
      </c>
      <c r="E505" s="193" t="s">
        <v>1210</v>
      </c>
      <c r="F505" s="192" t="s">
        <v>1246</v>
      </c>
      <c r="G505" s="193" t="s">
        <v>1247</v>
      </c>
      <c r="H505" s="229" t="s">
        <v>249</v>
      </c>
      <c r="I505" s="229"/>
      <c r="J505" s="193" t="s">
        <v>1252</v>
      </c>
      <c r="K505" s="231">
        <v>0</v>
      </c>
      <c r="L505" s="193" t="s">
        <v>1253</v>
      </c>
      <c r="M505" s="231">
        <v>0</v>
      </c>
      <c r="N505" s="193" t="s">
        <v>1253</v>
      </c>
      <c r="O505" s="303">
        <v>0</v>
      </c>
      <c r="P505" s="193" t="s">
        <v>1253</v>
      </c>
      <c r="Q505" s="303">
        <v>0</v>
      </c>
      <c r="R505" s="193" t="s">
        <v>1254</v>
      </c>
      <c r="S505" s="303">
        <v>0</v>
      </c>
      <c r="T505" s="303">
        <f t="shared" si="1"/>
        <v>0</v>
      </c>
      <c r="U505" s="313" t="s">
        <v>1255</v>
      </c>
      <c r="V505" s="193"/>
      <c r="W505" s="193"/>
      <c r="X505" s="193"/>
      <c r="Y505" s="193"/>
      <c r="Z505" s="193"/>
    </row>
    <row r="506" spans="1:26" ht="140.1" customHeight="1">
      <c r="A506" s="192" t="s">
        <v>936</v>
      </c>
      <c r="B506" s="206" t="s">
        <v>937</v>
      </c>
      <c r="C506" s="206" t="s">
        <v>938</v>
      </c>
      <c r="D506" s="192" t="s">
        <v>1209</v>
      </c>
      <c r="E506" s="193" t="s">
        <v>1210</v>
      </c>
      <c r="F506" s="192" t="s">
        <v>1256</v>
      </c>
      <c r="G506" s="193" t="s">
        <v>1257</v>
      </c>
      <c r="H506" s="229" t="s">
        <v>81</v>
      </c>
      <c r="I506" s="229"/>
      <c r="J506" s="193" t="s">
        <v>1258</v>
      </c>
      <c r="K506" s="231">
        <v>2000000</v>
      </c>
      <c r="L506" s="193" t="s">
        <v>1258</v>
      </c>
      <c r="M506" s="231">
        <v>2000000</v>
      </c>
      <c r="N506" s="193" t="s">
        <v>1258</v>
      </c>
      <c r="O506" s="303">
        <v>2000000</v>
      </c>
      <c r="P506" s="193" t="s">
        <v>1258</v>
      </c>
      <c r="Q506" s="303">
        <v>2000000</v>
      </c>
      <c r="R506" s="193" t="s">
        <v>1258</v>
      </c>
      <c r="S506" s="303">
        <v>2000000</v>
      </c>
      <c r="T506" s="303">
        <f t="shared" si="1"/>
        <v>10000000</v>
      </c>
      <c r="U506" s="193"/>
      <c r="V506" s="193"/>
      <c r="W506" s="193"/>
      <c r="X506" s="193"/>
      <c r="Y506" s="193"/>
      <c r="Z506" s="193"/>
    </row>
    <row r="507" spans="1:26" ht="140.1" customHeight="1">
      <c r="A507" s="192" t="s">
        <v>936</v>
      </c>
      <c r="B507" s="206" t="s">
        <v>937</v>
      </c>
      <c r="C507" s="206" t="s">
        <v>938</v>
      </c>
      <c r="D507" s="192" t="s">
        <v>1209</v>
      </c>
      <c r="E507" s="193" t="s">
        <v>1210</v>
      </c>
      <c r="F507" s="192" t="s">
        <v>1256</v>
      </c>
      <c r="G507" s="193" t="s">
        <v>1257</v>
      </c>
      <c r="H507" s="229" t="s">
        <v>249</v>
      </c>
      <c r="I507" s="229"/>
      <c r="J507" s="193" t="s">
        <v>1259</v>
      </c>
      <c r="K507" s="231">
        <v>32000000</v>
      </c>
      <c r="L507" s="193" t="s">
        <v>1260</v>
      </c>
      <c r="M507" s="231">
        <v>70400000</v>
      </c>
      <c r="N507" s="193" t="s">
        <v>1260</v>
      </c>
      <c r="O507" s="303">
        <v>77440000</v>
      </c>
      <c r="P507" s="193" t="s">
        <v>1260</v>
      </c>
      <c r="Q507" s="303">
        <v>85184000</v>
      </c>
      <c r="R507" s="193" t="s">
        <v>1261</v>
      </c>
      <c r="S507" s="303">
        <v>97961599.999999985</v>
      </c>
      <c r="T507" s="303">
        <f t="shared" si="1"/>
        <v>362985600</v>
      </c>
      <c r="U507" s="193"/>
      <c r="V507" s="193"/>
      <c r="W507" s="193"/>
      <c r="X507" s="193"/>
      <c r="Y507" s="193"/>
      <c r="Z507" s="193"/>
    </row>
    <row r="508" spans="1:26" ht="140.1" customHeight="1">
      <c r="A508" s="192" t="s">
        <v>936</v>
      </c>
      <c r="B508" s="206" t="s">
        <v>937</v>
      </c>
      <c r="C508" s="206" t="s">
        <v>938</v>
      </c>
      <c r="D508" s="192" t="s">
        <v>1209</v>
      </c>
      <c r="E508" s="193" t="s">
        <v>1210</v>
      </c>
      <c r="F508" s="192" t="s">
        <v>1256</v>
      </c>
      <c r="G508" s="193" t="s">
        <v>1257</v>
      </c>
      <c r="H508" s="229"/>
      <c r="I508" s="229" t="s">
        <v>690</v>
      </c>
      <c r="J508" s="206" t="s">
        <v>1262</v>
      </c>
      <c r="K508" s="231">
        <v>1198911312</v>
      </c>
      <c r="L508" s="206" t="s">
        <v>1263</v>
      </c>
      <c r="M508" s="231">
        <v>3596733936</v>
      </c>
      <c r="N508" s="206" t="s">
        <v>1263</v>
      </c>
      <c r="O508" s="231">
        <v>5994556560</v>
      </c>
      <c r="P508" s="206" t="s">
        <v>1263</v>
      </c>
      <c r="Q508" s="231">
        <v>8392379184</v>
      </c>
      <c r="R508" s="206" t="s">
        <v>1263</v>
      </c>
      <c r="S508" s="231">
        <v>11989113120</v>
      </c>
      <c r="T508" s="303">
        <f t="shared" si="1"/>
        <v>31171694112</v>
      </c>
      <c r="U508" s="193"/>
      <c r="V508" s="193"/>
      <c r="W508" s="193"/>
      <c r="X508" s="193"/>
      <c r="Y508" s="193"/>
      <c r="Z508" s="193"/>
    </row>
    <row r="509" spans="1:26" ht="140.1" customHeight="1">
      <c r="A509" s="192" t="s">
        <v>936</v>
      </c>
      <c r="B509" s="206" t="s">
        <v>937</v>
      </c>
      <c r="C509" s="206" t="s">
        <v>938</v>
      </c>
      <c r="D509" s="192" t="s">
        <v>1264</v>
      </c>
      <c r="E509" s="193" t="s">
        <v>1265</v>
      </c>
      <c r="F509" s="192" t="s">
        <v>1266</v>
      </c>
      <c r="G509" s="193" t="s">
        <v>1267</v>
      </c>
      <c r="H509" s="229" t="s">
        <v>102</v>
      </c>
      <c r="I509" s="229"/>
      <c r="J509" s="193" t="s">
        <v>1268</v>
      </c>
      <c r="K509" s="231">
        <v>10000000</v>
      </c>
      <c r="L509" s="193"/>
      <c r="M509" s="231">
        <v>0</v>
      </c>
      <c r="N509" s="193"/>
      <c r="O509" s="303">
        <v>0</v>
      </c>
      <c r="P509" s="193"/>
      <c r="Q509" s="303">
        <v>0</v>
      </c>
      <c r="R509" s="193"/>
      <c r="S509" s="303">
        <v>0</v>
      </c>
      <c r="T509" s="303">
        <f t="shared" si="1"/>
        <v>10000000</v>
      </c>
      <c r="U509" s="193"/>
      <c r="V509" s="193"/>
      <c r="W509" s="193"/>
      <c r="X509" s="193"/>
      <c r="Y509" s="193"/>
      <c r="Z509" s="193"/>
    </row>
    <row r="510" spans="1:26" ht="140.1" customHeight="1">
      <c r="A510" s="192" t="s">
        <v>936</v>
      </c>
      <c r="B510" s="206" t="s">
        <v>937</v>
      </c>
      <c r="C510" s="206" t="s">
        <v>938</v>
      </c>
      <c r="D510" s="192" t="s">
        <v>1264</v>
      </c>
      <c r="E510" s="193" t="s">
        <v>1265</v>
      </c>
      <c r="F510" s="192" t="s">
        <v>1266</v>
      </c>
      <c r="G510" s="193" t="s">
        <v>1267</v>
      </c>
      <c r="H510" s="229" t="s">
        <v>325</v>
      </c>
      <c r="I510" s="229"/>
      <c r="J510" s="193" t="s">
        <v>1269</v>
      </c>
      <c r="K510" s="231">
        <v>0</v>
      </c>
      <c r="L510" s="193"/>
      <c r="M510" s="231">
        <v>0</v>
      </c>
      <c r="N510" s="193"/>
      <c r="O510" s="303">
        <v>0</v>
      </c>
      <c r="P510" s="193"/>
      <c r="Q510" s="303">
        <v>0</v>
      </c>
      <c r="R510" s="193"/>
      <c r="S510" s="303">
        <v>0</v>
      </c>
      <c r="T510" s="303">
        <f t="shared" si="1"/>
        <v>0</v>
      </c>
      <c r="U510" s="193"/>
      <c r="V510" s="193"/>
      <c r="W510" s="193"/>
      <c r="X510" s="193"/>
      <c r="Y510" s="193"/>
      <c r="Z510" s="193"/>
    </row>
    <row r="511" spans="1:26" ht="140.1" customHeight="1">
      <c r="A511" s="192" t="s">
        <v>936</v>
      </c>
      <c r="B511" s="206" t="s">
        <v>937</v>
      </c>
      <c r="C511" s="206" t="s">
        <v>938</v>
      </c>
      <c r="D511" s="192" t="s">
        <v>1264</v>
      </c>
      <c r="E511" s="193" t="s">
        <v>1265</v>
      </c>
      <c r="F511" s="192" t="s">
        <v>1266</v>
      </c>
      <c r="G511" s="193" t="s">
        <v>1267</v>
      </c>
      <c r="H511" s="229" t="s">
        <v>331</v>
      </c>
      <c r="I511" s="229"/>
      <c r="J511" s="193" t="s">
        <v>1270</v>
      </c>
      <c r="K511" s="231">
        <v>3000000</v>
      </c>
      <c r="L511" s="193" t="s">
        <v>1270</v>
      </c>
      <c r="M511" s="231">
        <v>3000000</v>
      </c>
      <c r="N511" s="193" t="s">
        <v>1270</v>
      </c>
      <c r="O511" s="303">
        <v>4000000</v>
      </c>
      <c r="P511" s="193" t="s">
        <v>1270</v>
      </c>
      <c r="Q511" s="303">
        <v>4000000</v>
      </c>
      <c r="R511" s="193" t="s">
        <v>1270</v>
      </c>
      <c r="S511" s="303">
        <v>4000000</v>
      </c>
      <c r="T511" s="303">
        <f t="shared" si="1"/>
        <v>18000000</v>
      </c>
      <c r="U511" s="193"/>
      <c r="V511" s="193"/>
      <c r="W511" s="193"/>
      <c r="X511" s="193"/>
      <c r="Y511" s="193"/>
      <c r="Z511" s="193"/>
    </row>
    <row r="512" spans="1:26" ht="140.1" customHeight="1">
      <c r="A512" s="192" t="s">
        <v>936</v>
      </c>
      <c r="B512" s="206" t="s">
        <v>937</v>
      </c>
      <c r="C512" s="206" t="s">
        <v>938</v>
      </c>
      <c r="D512" s="192" t="s">
        <v>1264</v>
      </c>
      <c r="E512" s="193" t="s">
        <v>1265</v>
      </c>
      <c r="F512" s="192" t="s">
        <v>1271</v>
      </c>
      <c r="G512" s="193" t="s">
        <v>1272</v>
      </c>
      <c r="H512" s="229" t="s">
        <v>81</v>
      </c>
      <c r="I512" s="229"/>
      <c r="J512" s="193" t="s">
        <v>1273</v>
      </c>
      <c r="K512" s="231">
        <v>2000000</v>
      </c>
      <c r="L512" s="193" t="s">
        <v>1273</v>
      </c>
      <c r="M512" s="231">
        <v>2000000</v>
      </c>
      <c r="N512" s="193" t="s">
        <v>1273</v>
      </c>
      <c r="O512" s="303">
        <v>2000000</v>
      </c>
      <c r="P512" s="193" t="s">
        <v>1273</v>
      </c>
      <c r="Q512" s="303">
        <v>2000000</v>
      </c>
      <c r="R512" s="193" t="s">
        <v>1273</v>
      </c>
      <c r="S512" s="303">
        <v>2000000</v>
      </c>
      <c r="T512" s="303">
        <f t="shared" si="1"/>
        <v>10000000</v>
      </c>
      <c r="U512" s="193"/>
      <c r="V512" s="193"/>
      <c r="W512" s="193"/>
      <c r="X512" s="193"/>
      <c r="Y512" s="193"/>
      <c r="Z512" s="193"/>
    </row>
    <row r="513" spans="1:26" ht="140.1" customHeight="1">
      <c r="A513" s="192" t="s">
        <v>936</v>
      </c>
      <c r="B513" s="206" t="s">
        <v>937</v>
      </c>
      <c r="C513" s="206" t="s">
        <v>938</v>
      </c>
      <c r="D513" s="192" t="s">
        <v>1264</v>
      </c>
      <c r="E513" s="193" t="s">
        <v>1265</v>
      </c>
      <c r="F513" s="192" t="s">
        <v>1271</v>
      </c>
      <c r="G513" s="193" t="s">
        <v>1272</v>
      </c>
      <c r="H513" s="229" t="s">
        <v>84</v>
      </c>
      <c r="I513" s="229"/>
      <c r="J513" s="193" t="s">
        <v>1274</v>
      </c>
      <c r="K513" s="231">
        <v>0</v>
      </c>
      <c r="L513" s="193" t="s">
        <v>1274</v>
      </c>
      <c r="M513" s="231">
        <v>0</v>
      </c>
      <c r="N513" s="193" t="s">
        <v>1274</v>
      </c>
      <c r="O513" s="303">
        <v>0</v>
      </c>
      <c r="P513" s="193" t="s">
        <v>1274</v>
      </c>
      <c r="Q513" s="303">
        <v>0</v>
      </c>
      <c r="R513" s="193" t="s">
        <v>1274</v>
      </c>
      <c r="S513" s="303"/>
      <c r="T513" s="303">
        <f t="shared" si="1"/>
        <v>0</v>
      </c>
      <c r="U513" s="193"/>
      <c r="V513" s="193"/>
      <c r="W513" s="193"/>
      <c r="X513" s="193"/>
      <c r="Y513" s="193"/>
      <c r="Z513" s="193"/>
    </row>
    <row r="514" spans="1:26" ht="140.1" customHeight="1">
      <c r="A514" s="192" t="s">
        <v>936</v>
      </c>
      <c r="B514" s="206" t="s">
        <v>937</v>
      </c>
      <c r="C514" s="206" t="s">
        <v>938</v>
      </c>
      <c r="D514" s="192" t="s">
        <v>1264</v>
      </c>
      <c r="E514" s="193" t="s">
        <v>1265</v>
      </c>
      <c r="F514" s="192" t="s">
        <v>1271</v>
      </c>
      <c r="G514" s="193" t="s">
        <v>1272</v>
      </c>
      <c r="H514" s="229" t="s">
        <v>325</v>
      </c>
      <c r="I514" s="229"/>
      <c r="J514" s="193" t="s">
        <v>1275</v>
      </c>
      <c r="K514" s="231">
        <v>2000000</v>
      </c>
      <c r="L514" s="193" t="s">
        <v>1276</v>
      </c>
      <c r="M514" s="231">
        <v>3000000</v>
      </c>
      <c r="N514" s="193" t="s">
        <v>1277</v>
      </c>
      <c r="O514" s="303">
        <v>5000000</v>
      </c>
      <c r="P514" s="193" t="s">
        <v>1277</v>
      </c>
      <c r="Q514" s="231">
        <v>7000000</v>
      </c>
      <c r="R514" s="193" t="s">
        <v>1277</v>
      </c>
      <c r="S514" s="303">
        <v>9000000</v>
      </c>
      <c r="T514" s="303">
        <f t="shared" si="1"/>
        <v>26000000</v>
      </c>
      <c r="U514" s="193"/>
      <c r="V514" s="193"/>
      <c r="W514" s="193"/>
      <c r="X514" s="193"/>
      <c r="Y514" s="193"/>
      <c r="Z514" s="193"/>
    </row>
    <row r="515" spans="1:26" ht="140.1" customHeight="1">
      <c r="A515" s="192" t="s">
        <v>936</v>
      </c>
      <c r="B515" s="206" t="s">
        <v>937</v>
      </c>
      <c r="C515" s="206" t="s">
        <v>938</v>
      </c>
      <c r="D515" s="192" t="s">
        <v>1264</v>
      </c>
      <c r="E515" s="193" t="s">
        <v>1265</v>
      </c>
      <c r="F515" s="192" t="s">
        <v>1271</v>
      </c>
      <c r="G515" s="193" t="s">
        <v>1272</v>
      </c>
      <c r="H515" s="229" t="s">
        <v>331</v>
      </c>
      <c r="I515" s="229"/>
      <c r="J515" s="193" t="s">
        <v>1278</v>
      </c>
      <c r="K515" s="231">
        <v>3000000</v>
      </c>
      <c r="L515" s="193" t="s">
        <v>1279</v>
      </c>
      <c r="M515" s="231">
        <v>30000000</v>
      </c>
      <c r="N515" s="193" t="s">
        <v>1280</v>
      </c>
      <c r="O515" s="303">
        <v>3000000</v>
      </c>
      <c r="P515" s="193" t="s">
        <v>1280</v>
      </c>
      <c r="Q515" s="303">
        <v>4000000</v>
      </c>
      <c r="R515" s="193" t="s">
        <v>1280</v>
      </c>
      <c r="S515" s="303">
        <v>4000000</v>
      </c>
      <c r="T515" s="303">
        <f t="shared" si="1"/>
        <v>44000000</v>
      </c>
      <c r="U515" s="193"/>
      <c r="V515" s="193"/>
      <c r="W515" s="193"/>
      <c r="X515" s="193"/>
      <c r="Y515" s="193"/>
      <c r="Z515" s="193"/>
    </row>
    <row r="516" spans="1:26" ht="140.1" customHeight="1">
      <c r="A516" s="192" t="s">
        <v>936</v>
      </c>
      <c r="B516" s="206" t="s">
        <v>937</v>
      </c>
      <c r="C516" s="206" t="s">
        <v>938</v>
      </c>
      <c r="D516" s="192" t="s">
        <v>1264</v>
      </c>
      <c r="E516" s="193" t="s">
        <v>1265</v>
      </c>
      <c r="F516" s="192" t="s">
        <v>1271</v>
      </c>
      <c r="G516" s="193" t="s">
        <v>1272</v>
      </c>
      <c r="H516" s="229" t="s">
        <v>143</v>
      </c>
      <c r="I516" s="229"/>
      <c r="J516" s="193" t="s">
        <v>1281</v>
      </c>
      <c r="K516" s="231">
        <v>300000000</v>
      </c>
      <c r="L516" s="193" t="s">
        <v>1275</v>
      </c>
      <c r="M516" s="231">
        <v>6000000</v>
      </c>
      <c r="N516" s="193" t="s">
        <v>1282</v>
      </c>
      <c r="O516" s="303">
        <v>0</v>
      </c>
      <c r="P516" s="193" t="s">
        <v>1283</v>
      </c>
      <c r="Q516" s="231">
        <v>8000000</v>
      </c>
      <c r="R516" s="193" t="s">
        <v>1283</v>
      </c>
      <c r="S516" s="231">
        <v>9000000</v>
      </c>
      <c r="T516" s="303">
        <f t="shared" si="1"/>
        <v>323000000</v>
      </c>
      <c r="U516" s="193"/>
      <c r="V516" s="193"/>
      <c r="W516" s="193"/>
      <c r="X516" s="193"/>
      <c r="Y516" s="193"/>
      <c r="Z516" s="193"/>
    </row>
    <row r="517" spans="1:26" ht="140.1" customHeight="1">
      <c r="A517" s="192" t="s">
        <v>936</v>
      </c>
      <c r="B517" s="206" t="s">
        <v>937</v>
      </c>
      <c r="C517" s="206" t="s">
        <v>938</v>
      </c>
      <c r="D517" s="192" t="s">
        <v>1264</v>
      </c>
      <c r="E517" s="193" t="s">
        <v>1265</v>
      </c>
      <c r="F517" s="192" t="s">
        <v>1284</v>
      </c>
      <c r="G517" s="193" t="s">
        <v>1285</v>
      </c>
      <c r="H517" s="229" t="s">
        <v>92</v>
      </c>
      <c r="I517" s="229"/>
      <c r="J517" s="193" t="s">
        <v>1286</v>
      </c>
      <c r="K517" s="231">
        <v>3000000</v>
      </c>
      <c r="L517" s="193" t="s">
        <v>1286</v>
      </c>
      <c r="M517" s="231">
        <v>3000000</v>
      </c>
      <c r="N517" s="193" t="s">
        <v>1286</v>
      </c>
      <c r="O517" s="303">
        <v>3000000</v>
      </c>
      <c r="P517" s="193" t="s">
        <v>1286</v>
      </c>
      <c r="Q517" s="303">
        <v>3000000</v>
      </c>
      <c r="R517" s="193" t="s">
        <v>1286</v>
      </c>
      <c r="S517" s="303">
        <v>4000000</v>
      </c>
      <c r="T517" s="303">
        <f t="shared" si="1"/>
        <v>16000000</v>
      </c>
      <c r="U517" s="193"/>
      <c r="V517" s="193"/>
      <c r="W517" s="193"/>
      <c r="X517" s="193"/>
      <c r="Y517" s="193"/>
      <c r="Z517" s="193"/>
    </row>
    <row r="518" spans="1:26" ht="140.1" customHeight="1">
      <c r="A518" s="192" t="s">
        <v>936</v>
      </c>
      <c r="B518" s="206" t="s">
        <v>937</v>
      </c>
      <c r="C518" s="206" t="s">
        <v>938</v>
      </c>
      <c r="D518" s="192" t="s">
        <v>1264</v>
      </c>
      <c r="E518" s="193" t="s">
        <v>1265</v>
      </c>
      <c r="F518" s="192" t="s">
        <v>1287</v>
      </c>
      <c r="G518" s="193" t="s">
        <v>1288</v>
      </c>
      <c r="H518" s="229" t="s">
        <v>102</v>
      </c>
      <c r="I518" s="229"/>
      <c r="J518" s="193" t="s">
        <v>1289</v>
      </c>
      <c r="K518" s="231">
        <v>22275000</v>
      </c>
      <c r="L518" s="193" t="s">
        <v>1290</v>
      </c>
      <c r="M518" s="231">
        <v>22275000</v>
      </c>
      <c r="N518" s="193"/>
      <c r="O518" s="231">
        <v>0</v>
      </c>
      <c r="P518" s="193"/>
      <c r="Q518" s="231">
        <v>0</v>
      </c>
      <c r="R518" s="193"/>
      <c r="S518" s="231">
        <v>0</v>
      </c>
      <c r="T518" s="303">
        <f t="shared" si="1"/>
        <v>44550000</v>
      </c>
      <c r="U518" s="193"/>
      <c r="V518" s="193"/>
      <c r="W518" s="193"/>
      <c r="X518" s="193"/>
      <c r="Y518" s="193"/>
      <c r="Z518" s="193"/>
    </row>
    <row r="519" spans="1:26" ht="140.1" customHeight="1">
      <c r="A519" s="192" t="s">
        <v>936</v>
      </c>
      <c r="B519" s="206" t="s">
        <v>937</v>
      </c>
      <c r="C519" s="206" t="s">
        <v>938</v>
      </c>
      <c r="D519" s="192" t="s">
        <v>1264</v>
      </c>
      <c r="E519" s="193" t="s">
        <v>1265</v>
      </c>
      <c r="F519" s="192" t="s">
        <v>1287</v>
      </c>
      <c r="G519" s="193" t="s">
        <v>1288</v>
      </c>
      <c r="H519" s="229" t="s">
        <v>132</v>
      </c>
      <c r="I519" s="229"/>
      <c r="J519" s="193" t="s">
        <v>1291</v>
      </c>
      <c r="K519" s="231">
        <v>6000000</v>
      </c>
      <c r="L519" s="193" t="s">
        <v>1292</v>
      </c>
      <c r="M519" s="231">
        <v>6000000</v>
      </c>
      <c r="N519" s="193" t="s">
        <v>1292</v>
      </c>
      <c r="O519" s="231">
        <v>6000000</v>
      </c>
      <c r="P519" s="193" t="s">
        <v>1292</v>
      </c>
      <c r="Q519" s="231">
        <v>6000000</v>
      </c>
      <c r="R519" s="193" t="s">
        <v>1292</v>
      </c>
      <c r="S519" s="231">
        <v>6000000</v>
      </c>
      <c r="T519" s="303">
        <f t="shared" si="1"/>
        <v>30000000</v>
      </c>
      <c r="U519" s="193"/>
      <c r="V519" s="193"/>
      <c r="W519" s="193"/>
      <c r="X519" s="193"/>
      <c r="Y519" s="193"/>
      <c r="Z519" s="193"/>
    </row>
    <row r="520" spans="1:26" ht="140.1" customHeight="1">
      <c r="A520" s="192" t="s">
        <v>936</v>
      </c>
      <c r="B520" s="206" t="s">
        <v>937</v>
      </c>
      <c r="C520" s="206" t="s">
        <v>938</v>
      </c>
      <c r="D520" s="192" t="s">
        <v>1264</v>
      </c>
      <c r="E520" s="193" t="s">
        <v>1265</v>
      </c>
      <c r="F520" s="192" t="s">
        <v>1287</v>
      </c>
      <c r="G520" s="193" t="s">
        <v>1288</v>
      </c>
      <c r="H520" s="229" t="s">
        <v>331</v>
      </c>
      <c r="I520" s="229"/>
      <c r="J520" s="193" t="s">
        <v>1293</v>
      </c>
      <c r="K520" s="231">
        <v>3000000</v>
      </c>
      <c r="L520" s="193" t="s">
        <v>1293</v>
      </c>
      <c r="M520" s="231">
        <v>3000000</v>
      </c>
      <c r="N520" s="193" t="s">
        <v>1293</v>
      </c>
      <c r="O520" s="303">
        <v>4000000</v>
      </c>
      <c r="P520" s="193" t="s">
        <v>1293</v>
      </c>
      <c r="Q520" s="303">
        <v>4000000</v>
      </c>
      <c r="R520" s="193" t="s">
        <v>1293</v>
      </c>
      <c r="S520" s="303">
        <v>4000000</v>
      </c>
      <c r="T520" s="303">
        <f t="shared" si="1"/>
        <v>18000000</v>
      </c>
      <c r="U520" s="193"/>
      <c r="V520" s="193"/>
      <c r="W520" s="193"/>
      <c r="X520" s="193"/>
      <c r="Y520" s="193"/>
      <c r="Z520" s="193"/>
    </row>
    <row r="521" spans="1:26" ht="140.1" customHeight="1">
      <c r="A521" s="192" t="s">
        <v>936</v>
      </c>
      <c r="B521" s="206" t="s">
        <v>937</v>
      </c>
      <c r="C521" s="206" t="s">
        <v>938</v>
      </c>
      <c r="D521" s="192" t="s">
        <v>1264</v>
      </c>
      <c r="E521" s="193" t="s">
        <v>1265</v>
      </c>
      <c r="F521" s="192" t="s">
        <v>1287</v>
      </c>
      <c r="G521" s="193" t="s">
        <v>1288</v>
      </c>
      <c r="H521" s="229" t="s">
        <v>244</v>
      </c>
      <c r="I521" s="229"/>
      <c r="J521" s="193" t="s">
        <v>1106</v>
      </c>
      <c r="K521" s="231">
        <f>+PRODUCT(3422269,6)</f>
        <v>20533614</v>
      </c>
      <c r="L521" s="193" t="s">
        <v>1106</v>
      </c>
      <c r="M521" s="231">
        <v>21149622.420000002</v>
      </c>
      <c r="N521" s="193" t="s">
        <v>1106</v>
      </c>
      <c r="O521" s="303">
        <v>21784111.092600003</v>
      </c>
      <c r="P521" s="193" t="s">
        <v>1106</v>
      </c>
      <c r="Q521" s="303">
        <v>23110763.458139341</v>
      </c>
      <c r="R521" s="193" t="s">
        <v>1106</v>
      </c>
      <c r="S521" s="303">
        <v>23804086.361883521</v>
      </c>
      <c r="T521" s="303">
        <f t="shared" si="1"/>
        <v>110382197.33262287</v>
      </c>
      <c r="U521" s="193"/>
      <c r="V521" s="193"/>
      <c r="W521" s="193"/>
      <c r="X521" s="193"/>
      <c r="Y521" s="193"/>
      <c r="Z521" s="193"/>
    </row>
    <row r="522" spans="1:26" ht="140.1" customHeight="1">
      <c r="A522" s="192" t="s">
        <v>936</v>
      </c>
      <c r="B522" s="206" t="s">
        <v>937</v>
      </c>
      <c r="C522" s="206" t="s">
        <v>938</v>
      </c>
      <c r="D522" s="192" t="s">
        <v>1264</v>
      </c>
      <c r="E522" s="193" t="s">
        <v>1265</v>
      </c>
      <c r="F522" s="192" t="s">
        <v>1287</v>
      </c>
      <c r="G522" s="193" t="s">
        <v>1288</v>
      </c>
      <c r="H522" s="229" t="s">
        <v>194</v>
      </c>
      <c r="I522" s="229"/>
      <c r="J522" s="193" t="s">
        <v>1294</v>
      </c>
      <c r="K522" s="231">
        <v>10000000</v>
      </c>
      <c r="L522" s="193" t="s">
        <v>1294</v>
      </c>
      <c r="M522" s="231">
        <v>20000000</v>
      </c>
      <c r="N522" s="193" t="s">
        <v>1294</v>
      </c>
      <c r="O522" s="303">
        <v>40000000</v>
      </c>
      <c r="P522" s="193" t="s">
        <v>1294</v>
      </c>
      <c r="Q522" s="303">
        <v>60000000</v>
      </c>
      <c r="R522" s="193" t="s">
        <v>1294</v>
      </c>
      <c r="S522" s="303">
        <v>80000000</v>
      </c>
      <c r="T522" s="303">
        <f t="shared" si="1"/>
        <v>210000000</v>
      </c>
      <c r="U522" s="193"/>
      <c r="V522" s="193"/>
      <c r="W522" s="193"/>
      <c r="X522" s="193"/>
      <c r="Y522" s="193"/>
      <c r="Z522" s="193"/>
    </row>
    <row r="523" spans="1:26" ht="140.1" customHeight="1">
      <c r="A523" s="192" t="s">
        <v>936</v>
      </c>
      <c r="B523" s="206" t="s">
        <v>937</v>
      </c>
      <c r="C523" s="206" t="s">
        <v>938</v>
      </c>
      <c r="D523" s="192" t="s">
        <v>1264</v>
      </c>
      <c r="E523" s="193" t="s">
        <v>1265</v>
      </c>
      <c r="F523" s="192" t="s">
        <v>1287</v>
      </c>
      <c r="G523" s="193" t="s">
        <v>1288</v>
      </c>
      <c r="H523" s="229" t="s">
        <v>249</v>
      </c>
      <c r="I523" s="229"/>
      <c r="J523" s="193" t="s">
        <v>1295</v>
      </c>
      <c r="K523" s="231">
        <v>32000000</v>
      </c>
      <c r="L523" s="193" t="s">
        <v>1296</v>
      </c>
      <c r="M523" s="231">
        <f>2*K523*1.1</f>
        <v>70400000</v>
      </c>
      <c r="N523" s="193" t="s">
        <v>1296</v>
      </c>
      <c r="O523" s="303">
        <f>M523*1.1</f>
        <v>77440000</v>
      </c>
      <c r="P523" s="193" t="s">
        <v>1296</v>
      </c>
      <c r="Q523" s="303">
        <f>O523*1.1</f>
        <v>85184000</v>
      </c>
      <c r="R523" s="193" t="s">
        <v>1297</v>
      </c>
      <c r="S523" s="303">
        <f>Q523*1.15</f>
        <v>97961599.999999985</v>
      </c>
      <c r="T523" s="303">
        <f t="shared" si="1"/>
        <v>362985600</v>
      </c>
      <c r="U523" s="193"/>
      <c r="V523" s="193"/>
      <c r="W523" s="193"/>
      <c r="X523" s="193"/>
      <c r="Y523" s="193"/>
      <c r="Z523" s="193"/>
    </row>
    <row r="524" spans="1:26" ht="140.1" customHeight="1">
      <c r="A524" s="192" t="s">
        <v>936</v>
      </c>
      <c r="B524" s="206" t="s">
        <v>937</v>
      </c>
      <c r="C524" s="206" t="s">
        <v>938</v>
      </c>
      <c r="D524" s="192" t="s">
        <v>1264</v>
      </c>
      <c r="E524" s="193" t="s">
        <v>1265</v>
      </c>
      <c r="F524" s="192" t="s">
        <v>1287</v>
      </c>
      <c r="G524" s="193" t="s">
        <v>1288</v>
      </c>
      <c r="H524" s="229" t="s">
        <v>143</v>
      </c>
      <c r="I524" s="229"/>
      <c r="J524" s="193" t="s">
        <v>1298</v>
      </c>
      <c r="K524" s="231">
        <v>3000000</v>
      </c>
      <c r="L524" s="193" t="s">
        <v>1299</v>
      </c>
      <c r="M524" s="231">
        <v>6000000</v>
      </c>
      <c r="N524" s="193" t="s">
        <v>1299</v>
      </c>
      <c r="O524" s="231">
        <v>7000000</v>
      </c>
      <c r="P524" s="193" t="s">
        <v>1299</v>
      </c>
      <c r="Q524" s="231">
        <v>8000000</v>
      </c>
      <c r="R524" s="193" t="s">
        <v>1299</v>
      </c>
      <c r="S524" s="231">
        <v>9000000</v>
      </c>
      <c r="T524" s="303">
        <f t="shared" si="1"/>
        <v>33000000</v>
      </c>
      <c r="U524" s="193"/>
      <c r="V524" s="193"/>
      <c r="W524" s="193"/>
      <c r="X524" s="193"/>
      <c r="Y524" s="193"/>
      <c r="Z524" s="193"/>
    </row>
    <row r="525" spans="1:26" ht="140.1" customHeight="1">
      <c r="A525" s="192"/>
      <c r="B525" s="206"/>
      <c r="C525" s="206"/>
      <c r="D525" s="192"/>
      <c r="E525" s="193"/>
      <c r="F525" s="192" t="s">
        <v>1287</v>
      </c>
      <c r="G525" s="193" t="s">
        <v>1288</v>
      </c>
      <c r="H525" s="229"/>
      <c r="I525" s="229" t="s">
        <v>237</v>
      </c>
      <c r="J525" s="311" t="s">
        <v>2258</v>
      </c>
      <c r="K525" s="231">
        <v>450000</v>
      </c>
      <c r="L525" s="311" t="s">
        <v>2258</v>
      </c>
      <c r="M525" s="231">
        <v>930000</v>
      </c>
      <c r="N525" s="311" t="s">
        <v>2258</v>
      </c>
      <c r="O525" s="231">
        <v>1000000</v>
      </c>
      <c r="P525" s="311" t="s">
        <v>2258</v>
      </c>
      <c r="Q525" s="231">
        <v>1050000</v>
      </c>
      <c r="R525" s="311" t="s">
        <v>2258</v>
      </c>
      <c r="S525" s="231">
        <v>1500000</v>
      </c>
      <c r="T525" s="303">
        <f t="shared" ref="T525" si="2">SUM(K525+M525+O525+Q525+S525)</f>
        <v>4930000</v>
      </c>
      <c r="U525" s="193"/>
      <c r="V525" s="193"/>
      <c r="W525" s="193"/>
      <c r="X525" s="193"/>
      <c r="Y525" s="193"/>
      <c r="Z525" s="193"/>
    </row>
    <row r="526" spans="1:26" ht="140.1" customHeight="1">
      <c r="A526" s="192" t="s">
        <v>936</v>
      </c>
      <c r="B526" s="206" t="s">
        <v>937</v>
      </c>
      <c r="C526" s="206" t="s">
        <v>938</v>
      </c>
      <c r="D526" s="192" t="s">
        <v>1264</v>
      </c>
      <c r="E526" s="193" t="s">
        <v>1265</v>
      </c>
      <c r="F526" s="192" t="s">
        <v>1300</v>
      </c>
      <c r="G526" s="193" t="s">
        <v>1301</v>
      </c>
      <c r="H526" s="229" t="s">
        <v>102</v>
      </c>
      <c r="I526" s="229"/>
      <c r="J526" s="193" t="s">
        <v>1302</v>
      </c>
      <c r="K526" s="231">
        <v>10000000</v>
      </c>
      <c r="L526" s="193"/>
      <c r="M526" s="231">
        <v>0</v>
      </c>
      <c r="N526" s="193"/>
      <c r="O526" s="303">
        <v>0</v>
      </c>
      <c r="P526" s="193"/>
      <c r="Q526" s="303">
        <v>0</v>
      </c>
      <c r="R526" s="193"/>
      <c r="S526" s="303">
        <v>0</v>
      </c>
      <c r="T526" s="303">
        <f t="shared" si="1"/>
        <v>10000000</v>
      </c>
      <c r="U526" s="193"/>
      <c r="V526" s="193"/>
      <c r="W526" s="193"/>
      <c r="X526" s="193"/>
      <c r="Y526" s="193"/>
      <c r="Z526" s="193"/>
    </row>
    <row r="527" spans="1:26" ht="140.1" customHeight="1">
      <c r="A527" s="192" t="s">
        <v>936</v>
      </c>
      <c r="B527" s="206" t="s">
        <v>937</v>
      </c>
      <c r="C527" s="206" t="s">
        <v>938</v>
      </c>
      <c r="D527" s="192" t="s">
        <v>1264</v>
      </c>
      <c r="E527" s="193" t="s">
        <v>1265</v>
      </c>
      <c r="F527" s="192" t="s">
        <v>1300</v>
      </c>
      <c r="G527" s="193" t="s">
        <v>1301</v>
      </c>
      <c r="H527" s="229" t="s">
        <v>81</v>
      </c>
      <c r="I527" s="229"/>
      <c r="J527" s="193" t="s">
        <v>961</v>
      </c>
      <c r="K527" s="231">
        <v>0</v>
      </c>
      <c r="L527" s="193" t="s">
        <v>961</v>
      </c>
      <c r="M527" s="231">
        <v>0</v>
      </c>
      <c r="N527" s="193" t="s">
        <v>961</v>
      </c>
      <c r="O527" s="303">
        <v>0</v>
      </c>
      <c r="P527" s="193" t="s">
        <v>961</v>
      </c>
      <c r="Q527" s="303">
        <v>0</v>
      </c>
      <c r="R527" s="193" t="s">
        <v>961</v>
      </c>
      <c r="S527" s="303">
        <v>0</v>
      </c>
      <c r="T527" s="303">
        <f t="shared" si="1"/>
        <v>0</v>
      </c>
      <c r="U527" s="237" t="s">
        <v>975</v>
      </c>
      <c r="V527" s="193"/>
      <c r="W527" s="193"/>
      <c r="X527" s="193"/>
      <c r="Y527" s="193"/>
      <c r="Z527" s="193"/>
    </row>
    <row r="528" spans="1:26" ht="140.1" customHeight="1">
      <c r="A528" s="192" t="s">
        <v>936</v>
      </c>
      <c r="B528" s="206" t="s">
        <v>937</v>
      </c>
      <c r="C528" s="206" t="s">
        <v>938</v>
      </c>
      <c r="D528" s="192" t="s">
        <v>1264</v>
      </c>
      <c r="E528" s="193" t="s">
        <v>1265</v>
      </c>
      <c r="F528" s="192" t="s">
        <v>1300</v>
      </c>
      <c r="G528" s="193" t="s">
        <v>1301</v>
      </c>
      <c r="H528" s="229" t="s">
        <v>84</v>
      </c>
      <c r="I528" s="229"/>
      <c r="J528" s="193" t="s">
        <v>1303</v>
      </c>
      <c r="K528" s="231">
        <v>0</v>
      </c>
      <c r="L528" s="193"/>
      <c r="M528" s="231">
        <v>0</v>
      </c>
      <c r="N528" s="193"/>
      <c r="O528" s="303">
        <v>0</v>
      </c>
      <c r="P528" s="193"/>
      <c r="Q528" s="303">
        <v>0</v>
      </c>
      <c r="R528" s="193"/>
      <c r="S528" s="303">
        <v>0</v>
      </c>
      <c r="T528" s="303">
        <f t="shared" si="1"/>
        <v>0</v>
      </c>
      <c r="U528" s="193"/>
      <c r="V528" s="193"/>
      <c r="W528" s="193"/>
      <c r="X528" s="193"/>
      <c r="Y528" s="193"/>
      <c r="Z528" s="193"/>
    </row>
    <row r="529" spans="1:26" ht="140.1" customHeight="1">
      <c r="A529" s="192" t="s">
        <v>936</v>
      </c>
      <c r="B529" s="206" t="s">
        <v>937</v>
      </c>
      <c r="C529" s="206" t="s">
        <v>938</v>
      </c>
      <c r="D529" s="192" t="s">
        <v>1264</v>
      </c>
      <c r="E529" s="193" t="s">
        <v>1265</v>
      </c>
      <c r="F529" s="192" t="s">
        <v>1300</v>
      </c>
      <c r="G529" s="193" t="s">
        <v>1301</v>
      </c>
      <c r="H529" s="229" t="s">
        <v>325</v>
      </c>
      <c r="I529" s="229"/>
      <c r="J529" s="193" t="s">
        <v>1304</v>
      </c>
      <c r="K529" s="231">
        <v>2000000</v>
      </c>
      <c r="L529" s="193" t="s">
        <v>1304</v>
      </c>
      <c r="M529" s="231">
        <v>3000000</v>
      </c>
      <c r="N529" s="193" t="s">
        <v>1304</v>
      </c>
      <c r="O529" s="303">
        <v>4000000</v>
      </c>
      <c r="P529" s="193" t="s">
        <v>1304</v>
      </c>
      <c r="Q529" s="303">
        <v>5000000</v>
      </c>
      <c r="R529" s="193" t="s">
        <v>1304</v>
      </c>
      <c r="S529" s="303">
        <v>7000000</v>
      </c>
      <c r="T529" s="303">
        <f t="shared" si="1"/>
        <v>21000000</v>
      </c>
      <c r="U529" s="193"/>
      <c r="V529" s="193"/>
      <c r="W529" s="193"/>
      <c r="X529" s="193"/>
      <c r="Y529" s="193"/>
      <c r="Z529" s="193"/>
    </row>
    <row r="530" spans="1:26" ht="140.1" customHeight="1">
      <c r="A530" s="192" t="s">
        <v>936</v>
      </c>
      <c r="B530" s="206" t="s">
        <v>937</v>
      </c>
      <c r="C530" s="206" t="s">
        <v>938</v>
      </c>
      <c r="D530" s="192" t="s">
        <v>1264</v>
      </c>
      <c r="E530" s="193" t="s">
        <v>1265</v>
      </c>
      <c r="F530" s="192" t="s">
        <v>1300</v>
      </c>
      <c r="G530" s="193" t="s">
        <v>1301</v>
      </c>
      <c r="H530" s="229" t="s">
        <v>92</v>
      </c>
      <c r="I530" s="229"/>
      <c r="J530" s="193" t="s">
        <v>1305</v>
      </c>
      <c r="K530" s="231">
        <v>3000000</v>
      </c>
      <c r="L530" s="193" t="s">
        <v>1305</v>
      </c>
      <c r="M530" s="231">
        <v>3000000</v>
      </c>
      <c r="N530" s="193" t="s">
        <v>1305</v>
      </c>
      <c r="O530" s="303">
        <v>3000000</v>
      </c>
      <c r="P530" s="193" t="s">
        <v>1305</v>
      </c>
      <c r="Q530" s="303">
        <v>4000000</v>
      </c>
      <c r="R530" s="193" t="s">
        <v>1305</v>
      </c>
      <c r="S530" s="303">
        <v>4000000</v>
      </c>
      <c r="T530" s="303">
        <f t="shared" si="1"/>
        <v>17000000</v>
      </c>
      <c r="U530" s="193"/>
      <c r="V530" s="193"/>
      <c r="W530" s="193"/>
      <c r="X530" s="193"/>
      <c r="Y530" s="193"/>
      <c r="Z530" s="193"/>
    </row>
    <row r="531" spans="1:26" ht="140.1" customHeight="1">
      <c r="A531" s="192" t="s">
        <v>936</v>
      </c>
      <c r="B531" s="206" t="s">
        <v>937</v>
      </c>
      <c r="C531" s="206" t="s">
        <v>938</v>
      </c>
      <c r="D531" s="192" t="s">
        <v>1264</v>
      </c>
      <c r="E531" s="193" t="s">
        <v>1265</v>
      </c>
      <c r="F531" s="192" t="s">
        <v>1306</v>
      </c>
      <c r="G531" s="193" t="s">
        <v>1307</v>
      </c>
      <c r="H531" s="229" t="s">
        <v>81</v>
      </c>
      <c r="I531" s="229"/>
      <c r="J531" s="193" t="s">
        <v>1007</v>
      </c>
      <c r="K531" s="231">
        <v>0</v>
      </c>
      <c r="L531" s="193" t="s">
        <v>962</v>
      </c>
      <c r="M531" s="231">
        <v>0</v>
      </c>
      <c r="N531" s="193" t="s">
        <v>962</v>
      </c>
      <c r="O531" s="303">
        <v>0</v>
      </c>
      <c r="P531" s="193" t="s">
        <v>962</v>
      </c>
      <c r="Q531" s="303">
        <v>0</v>
      </c>
      <c r="R531" s="193" t="s">
        <v>962</v>
      </c>
      <c r="S531" s="303">
        <v>0</v>
      </c>
      <c r="T531" s="303">
        <f t="shared" si="1"/>
        <v>0</v>
      </c>
      <c r="U531" s="237" t="s">
        <v>975</v>
      </c>
      <c r="V531" s="193"/>
      <c r="W531" s="193"/>
      <c r="X531" s="193"/>
      <c r="Y531" s="193"/>
      <c r="Z531" s="193"/>
    </row>
    <row r="532" spans="1:26" ht="140.1" customHeight="1">
      <c r="A532" s="192" t="s">
        <v>936</v>
      </c>
      <c r="B532" s="206" t="s">
        <v>937</v>
      </c>
      <c r="C532" s="206" t="s">
        <v>938</v>
      </c>
      <c r="D532" s="192" t="s">
        <v>1264</v>
      </c>
      <c r="E532" s="193" t="s">
        <v>1265</v>
      </c>
      <c r="F532" s="192" t="s">
        <v>1306</v>
      </c>
      <c r="G532" s="193" t="s">
        <v>1307</v>
      </c>
      <c r="H532" s="229" t="s">
        <v>84</v>
      </c>
      <c r="I532" s="229"/>
      <c r="J532" s="193" t="s">
        <v>1308</v>
      </c>
      <c r="K532" s="231">
        <v>30000000</v>
      </c>
      <c r="L532" s="193" t="s">
        <v>1309</v>
      </c>
      <c r="M532" s="231">
        <v>30000000</v>
      </c>
      <c r="N532" s="193" t="s">
        <v>1309</v>
      </c>
      <c r="O532" s="303">
        <v>30000000</v>
      </c>
      <c r="P532" s="193" t="s">
        <v>1309</v>
      </c>
      <c r="Q532" s="303">
        <v>30000000</v>
      </c>
      <c r="R532" s="193" t="s">
        <v>1309</v>
      </c>
      <c r="S532" s="303">
        <v>30000000</v>
      </c>
      <c r="T532" s="303">
        <f t="shared" si="1"/>
        <v>150000000</v>
      </c>
      <c r="U532" s="193"/>
      <c r="V532" s="193"/>
      <c r="W532" s="193"/>
      <c r="X532" s="193"/>
      <c r="Y532" s="193"/>
      <c r="Z532" s="193"/>
    </row>
    <row r="533" spans="1:26" ht="140.1" customHeight="1">
      <c r="A533" s="192" t="s">
        <v>936</v>
      </c>
      <c r="B533" s="206" t="s">
        <v>937</v>
      </c>
      <c r="C533" s="206" t="s">
        <v>938</v>
      </c>
      <c r="D533" s="192" t="s">
        <v>1264</v>
      </c>
      <c r="E533" s="193" t="s">
        <v>1265</v>
      </c>
      <c r="F533" s="192" t="s">
        <v>1306</v>
      </c>
      <c r="G533" s="193" t="s">
        <v>1307</v>
      </c>
      <c r="H533" s="229" t="s">
        <v>325</v>
      </c>
      <c r="I533" s="229"/>
      <c r="J533" s="193" t="s">
        <v>1310</v>
      </c>
      <c r="K533" s="231">
        <v>2000000</v>
      </c>
      <c r="L533" s="193" t="s">
        <v>1311</v>
      </c>
      <c r="M533" s="231">
        <v>3000000</v>
      </c>
      <c r="N533" s="193" t="s">
        <v>1312</v>
      </c>
      <c r="O533" s="231">
        <v>4000000</v>
      </c>
      <c r="P533" s="193" t="s">
        <v>1313</v>
      </c>
      <c r="Q533" s="231">
        <v>6000000</v>
      </c>
      <c r="R533" s="193" t="s">
        <v>1313</v>
      </c>
      <c r="S533" s="303">
        <v>8000000</v>
      </c>
      <c r="T533" s="303">
        <f t="shared" si="1"/>
        <v>23000000</v>
      </c>
      <c r="U533" s="193"/>
      <c r="V533" s="193"/>
      <c r="W533" s="193"/>
      <c r="X533" s="193"/>
      <c r="Y533" s="193"/>
      <c r="Z533" s="193"/>
    </row>
    <row r="534" spans="1:26" ht="140.1" customHeight="1">
      <c r="A534" s="192" t="s">
        <v>936</v>
      </c>
      <c r="B534" s="206" t="s">
        <v>937</v>
      </c>
      <c r="C534" s="206" t="s">
        <v>938</v>
      </c>
      <c r="D534" s="192" t="s">
        <v>1264</v>
      </c>
      <c r="E534" s="193" t="s">
        <v>1265</v>
      </c>
      <c r="F534" s="192" t="s">
        <v>1306</v>
      </c>
      <c r="G534" s="193" t="s">
        <v>1307</v>
      </c>
      <c r="H534" s="229" t="s">
        <v>331</v>
      </c>
      <c r="I534" s="229"/>
      <c r="J534" s="193" t="s">
        <v>1314</v>
      </c>
      <c r="K534" s="231">
        <v>10000000</v>
      </c>
      <c r="L534" s="193" t="s">
        <v>1315</v>
      </c>
      <c r="M534" s="231">
        <v>8000000</v>
      </c>
      <c r="N534" s="193" t="s">
        <v>1316</v>
      </c>
      <c r="O534" s="303">
        <v>10000000</v>
      </c>
      <c r="P534" s="193" t="s">
        <v>1317</v>
      </c>
      <c r="Q534" s="303">
        <v>4000000</v>
      </c>
      <c r="R534" s="193" t="s">
        <v>1317</v>
      </c>
      <c r="S534" s="303">
        <v>4000000</v>
      </c>
      <c r="T534" s="303">
        <f t="shared" si="1"/>
        <v>36000000</v>
      </c>
      <c r="U534" s="193"/>
      <c r="V534" s="193"/>
      <c r="W534" s="193"/>
      <c r="X534" s="193"/>
      <c r="Y534" s="193"/>
      <c r="Z534" s="193"/>
    </row>
    <row r="535" spans="1:26" ht="140.1" customHeight="1">
      <c r="A535" s="192" t="s">
        <v>936</v>
      </c>
      <c r="B535" s="206" t="s">
        <v>937</v>
      </c>
      <c r="C535" s="206" t="s">
        <v>938</v>
      </c>
      <c r="D535" s="192" t="s">
        <v>1264</v>
      </c>
      <c r="E535" s="193" t="s">
        <v>1265</v>
      </c>
      <c r="F535" s="192" t="s">
        <v>1306</v>
      </c>
      <c r="G535" s="193" t="s">
        <v>1307</v>
      </c>
      <c r="H535" s="229" t="s">
        <v>143</v>
      </c>
      <c r="I535" s="229"/>
      <c r="J535" s="193" t="s">
        <v>1318</v>
      </c>
      <c r="K535" s="231">
        <v>15000000</v>
      </c>
      <c r="L535" s="193" t="s">
        <v>1319</v>
      </c>
      <c r="M535" s="231">
        <v>13000000</v>
      </c>
      <c r="N535" s="193" t="s">
        <v>1320</v>
      </c>
      <c r="O535" s="231">
        <v>20000000</v>
      </c>
      <c r="P535" s="193" t="s">
        <v>1321</v>
      </c>
      <c r="Q535" s="231">
        <v>8000000</v>
      </c>
      <c r="R535" s="193" t="s">
        <v>1321</v>
      </c>
      <c r="S535" s="231">
        <v>9000000</v>
      </c>
      <c r="T535" s="303">
        <f t="shared" si="1"/>
        <v>65000000</v>
      </c>
      <c r="U535" s="193"/>
      <c r="V535" s="193"/>
      <c r="W535" s="193"/>
      <c r="X535" s="193"/>
      <c r="Y535" s="193"/>
      <c r="Z535" s="193"/>
    </row>
    <row r="536" spans="1:26" ht="140.1" customHeight="1">
      <c r="A536" s="192" t="s">
        <v>936</v>
      </c>
      <c r="B536" s="206" t="s">
        <v>937</v>
      </c>
      <c r="C536" s="206" t="s">
        <v>938</v>
      </c>
      <c r="D536" s="192" t="s">
        <v>1322</v>
      </c>
      <c r="E536" s="193" t="s">
        <v>1323</v>
      </c>
      <c r="F536" s="192" t="s">
        <v>1324</v>
      </c>
      <c r="G536" s="193" t="s">
        <v>1325</v>
      </c>
      <c r="H536" s="229" t="s">
        <v>31</v>
      </c>
      <c r="I536" s="229"/>
      <c r="J536" s="193"/>
      <c r="K536" s="231"/>
      <c r="L536" s="193" t="s">
        <v>1326</v>
      </c>
      <c r="M536" s="231">
        <v>5567533</v>
      </c>
      <c r="N536" s="193" t="s">
        <v>1326</v>
      </c>
      <c r="O536" s="303">
        <v>5567533</v>
      </c>
      <c r="P536" s="193" t="s">
        <v>1326</v>
      </c>
      <c r="Q536" s="303">
        <v>5522232</v>
      </c>
      <c r="R536" s="193" t="s">
        <v>1326</v>
      </c>
      <c r="S536" s="304">
        <v>8283348</v>
      </c>
      <c r="T536" s="303">
        <f t="shared" si="1"/>
        <v>24940646</v>
      </c>
      <c r="U536" s="193"/>
      <c r="V536" s="193"/>
      <c r="W536" s="193"/>
      <c r="X536" s="193"/>
      <c r="Y536" s="193"/>
      <c r="Z536" s="193"/>
    </row>
    <row r="537" spans="1:26" ht="140.1" customHeight="1">
      <c r="A537" s="192" t="s">
        <v>936</v>
      </c>
      <c r="B537" s="206" t="s">
        <v>937</v>
      </c>
      <c r="C537" s="206" t="s">
        <v>938</v>
      </c>
      <c r="D537" s="192" t="s">
        <v>1322</v>
      </c>
      <c r="E537" s="193" t="s">
        <v>1323</v>
      </c>
      <c r="F537" s="334" t="s">
        <v>1324</v>
      </c>
      <c r="G537" s="335" t="s">
        <v>1325</v>
      </c>
      <c r="H537" s="229"/>
      <c r="I537" s="229" t="s">
        <v>1327</v>
      </c>
      <c r="J537" s="193"/>
      <c r="K537" s="231">
        <v>0</v>
      </c>
      <c r="L537" s="193" t="s">
        <v>1328</v>
      </c>
      <c r="M537" s="231">
        <v>0</v>
      </c>
      <c r="N537" s="193"/>
      <c r="O537" s="303">
        <v>0</v>
      </c>
      <c r="P537" s="193"/>
      <c r="Q537" s="303">
        <v>0</v>
      </c>
      <c r="R537" s="193"/>
      <c r="S537" s="303">
        <v>0</v>
      </c>
      <c r="T537" s="303">
        <f t="shared" si="1"/>
        <v>0</v>
      </c>
      <c r="U537" s="313" t="s">
        <v>1329</v>
      </c>
      <c r="V537" s="193"/>
      <c r="W537" s="193"/>
      <c r="X537" s="193"/>
      <c r="Y537" s="193"/>
      <c r="Z537" s="193"/>
    </row>
    <row r="538" spans="1:26" ht="140.1" customHeight="1">
      <c r="A538" s="192" t="s">
        <v>936</v>
      </c>
      <c r="B538" s="206" t="s">
        <v>937</v>
      </c>
      <c r="C538" s="206" t="s">
        <v>938</v>
      </c>
      <c r="D538" s="192" t="s">
        <v>1322</v>
      </c>
      <c r="E538" s="193" t="s">
        <v>1323</v>
      </c>
      <c r="F538" s="334" t="s">
        <v>1324</v>
      </c>
      <c r="G538" s="335" t="s">
        <v>1325</v>
      </c>
      <c r="H538" s="229"/>
      <c r="I538" s="229" t="s">
        <v>177</v>
      </c>
      <c r="J538" s="193" t="s">
        <v>1330</v>
      </c>
      <c r="K538" s="231">
        <v>5000000</v>
      </c>
      <c r="L538" s="193" t="s">
        <v>962</v>
      </c>
      <c r="M538" s="231">
        <v>0</v>
      </c>
      <c r="N538" s="193" t="s">
        <v>962</v>
      </c>
      <c r="O538" s="303">
        <v>0</v>
      </c>
      <c r="P538" s="193" t="s">
        <v>962</v>
      </c>
      <c r="Q538" s="303">
        <v>0</v>
      </c>
      <c r="R538" s="193" t="s">
        <v>962</v>
      </c>
      <c r="S538" s="303">
        <v>0</v>
      </c>
      <c r="T538" s="303">
        <f t="shared" si="1"/>
        <v>5000000</v>
      </c>
      <c r="U538" s="237" t="s">
        <v>975</v>
      </c>
      <c r="V538" s="193"/>
      <c r="W538" s="193"/>
      <c r="X538" s="193"/>
      <c r="Y538" s="193"/>
      <c r="Z538" s="193"/>
    </row>
    <row r="539" spans="1:26" ht="140.1" customHeight="1">
      <c r="A539" s="192" t="s">
        <v>936</v>
      </c>
      <c r="B539" s="206" t="s">
        <v>937</v>
      </c>
      <c r="C539" s="206" t="s">
        <v>938</v>
      </c>
      <c r="D539" s="192" t="s">
        <v>1322</v>
      </c>
      <c r="E539" s="193" t="s">
        <v>1323</v>
      </c>
      <c r="F539" s="334" t="s">
        <v>1331</v>
      </c>
      <c r="G539" s="335" t="s">
        <v>1332</v>
      </c>
      <c r="H539" s="229" t="s">
        <v>31</v>
      </c>
      <c r="I539" s="229"/>
      <c r="J539" s="193" t="s">
        <v>1333</v>
      </c>
      <c r="K539" s="231">
        <v>14900300</v>
      </c>
      <c r="L539" s="193" t="s">
        <v>1333</v>
      </c>
      <c r="M539" s="231">
        <v>23881316</v>
      </c>
      <c r="N539" s="193" t="s">
        <v>1333</v>
      </c>
      <c r="O539" s="303">
        <v>23131067</v>
      </c>
      <c r="P539" s="193" t="s">
        <v>1333</v>
      </c>
      <c r="Q539" s="303">
        <v>22633872</v>
      </c>
      <c r="R539" s="193" t="s">
        <v>1333</v>
      </c>
      <c r="S539" s="304">
        <v>32330341</v>
      </c>
      <c r="T539" s="303">
        <f t="shared" si="1"/>
        <v>116876896</v>
      </c>
      <c r="U539" s="193"/>
      <c r="V539" s="193"/>
      <c r="W539" s="193"/>
      <c r="X539" s="193"/>
      <c r="Y539" s="193"/>
      <c r="Z539" s="193"/>
    </row>
    <row r="540" spans="1:26" ht="140.1" customHeight="1">
      <c r="A540" s="192" t="s">
        <v>936</v>
      </c>
      <c r="B540" s="206" t="s">
        <v>937</v>
      </c>
      <c r="C540" s="206" t="s">
        <v>938</v>
      </c>
      <c r="D540" s="192" t="s">
        <v>1322</v>
      </c>
      <c r="E540" s="193" t="s">
        <v>1323</v>
      </c>
      <c r="F540" s="192" t="s">
        <v>1334</v>
      </c>
      <c r="G540" s="193" t="s">
        <v>1335</v>
      </c>
      <c r="H540" s="229" t="s">
        <v>441</v>
      </c>
      <c r="I540" s="229"/>
      <c r="J540" s="193"/>
      <c r="K540" s="231">
        <v>0</v>
      </c>
      <c r="L540" s="193" t="s">
        <v>1336</v>
      </c>
      <c r="M540" s="231">
        <v>0</v>
      </c>
      <c r="N540" s="193"/>
      <c r="O540" s="303">
        <v>0</v>
      </c>
      <c r="P540" s="193"/>
      <c r="Q540" s="303">
        <v>0</v>
      </c>
      <c r="R540" s="193"/>
      <c r="S540" s="303">
        <v>0</v>
      </c>
      <c r="T540" s="303">
        <f t="shared" si="1"/>
        <v>0</v>
      </c>
      <c r="U540" s="313" t="s">
        <v>1337</v>
      </c>
      <c r="V540" s="193"/>
      <c r="W540" s="193"/>
      <c r="X540" s="193"/>
      <c r="Y540" s="193"/>
      <c r="Z540" s="193"/>
    </row>
    <row r="541" spans="1:26" ht="140.1" customHeight="1">
      <c r="A541" s="192" t="s">
        <v>936</v>
      </c>
      <c r="B541" s="206" t="s">
        <v>937</v>
      </c>
      <c r="C541" s="206" t="s">
        <v>938</v>
      </c>
      <c r="D541" s="192" t="s">
        <v>1322</v>
      </c>
      <c r="E541" s="193" t="s">
        <v>1323</v>
      </c>
      <c r="F541" s="192" t="s">
        <v>1334</v>
      </c>
      <c r="G541" s="193" t="s">
        <v>1335</v>
      </c>
      <c r="H541" s="229"/>
      <c r="I541" s="229" t="s">
        <v>127</v>
      </c>
      <c r="J541" s="193" t="s">
        <v>1338</v>
      </c>
      <c r="K541" s="231">
        <v>0</v>
      </c>
      <c r="L541" s="193" t="s">
        <v>1338</v>
      </c>
      <c r="M541" s="231">
        <v>0</v>
      </c>
      <c r="N541" s="193" t="s">
        <v>1338</v>
      </c>
      <c r="O541" s="303">
        <v>0</v>
      </c>
      <c r="P541" s="193" t="s">
        <v>1338</v>
      </c>
      <c r="Q541" s="303">
        <v>0</v>
      </c>
      <c r="R541" s="193" t="s">
        <v>1338</v>
      </c>
      <c r="S541" s="303">
        <v>0</v>
      </c>
      <c r="T541" s="303">
        <f t="shared" si="1"/>
        <v>0</v>
      </c>
      <c r="U541" s="193"/>
      <c r="V541" s="193"/>
      <c r="W541" s="193"/>
      <c r="X541" s="193"/>
      <c r="Y541" s="193"/>
      <c r="Z541" s="193"/>
    </row>
    <row r="542" spans="1:26" ht="140.1" customHeight="1">
      <c r="A542" s="192" t="s">
        <v>936</v>
      </c>
      <c r="B542" s="206" t="s">
        <v>937</v>
      </c>
      <c r="C542" s="206" t="s">
        <v>938</v>
      </c>
      <c r="D542" s="192" t="s">
        <v>1339</v>
      </c>
      <c r="E542" s="193" t="s">
        <v>1340</v>
      </c>
      <c r="F542" s="192" t="s">
        <v>1341</v>
      </c>
      <c r="G542" s="193" t="s">
        <v>1342</v>
      </c>
      <c r="H542" s="229" t="s">
        <v>132</v>
      </c>
      <c r="I542" s="229"/>
      <c r="J542" s="193"/>
      <c r="K542" s="231">
        <v>8000000</v>
      </c>
      <c r="L542" s="193" t="s">
        <v>1026</v>
      </c>
      <c r="M542" s="231">
        <v>8000000</v>
      </c>
      <c r="N542" s="193" t="s">
        <v>1027</v>
      </c>
      <c r="O542" s="231">
        <v>8000000</v>
      </c>
      <c r="P542" s="193" t="s">
        <v>1022</v>
      </c>
      <c r="Q542" s="303">
        <v>0</v>
      </c>
      <c r="R542" s="193"/>
      <c r="S542" s="303">
        <v>0</v>
      </c>
      <c r="T542" s="303">
        <f t="shared" si="1"/>
        <v>24000000</v>
      </c>
      <c r="U542" s="193"/>
      <c r="V542" s="193"/>
      <c r="W542" s="193"/>
      <c r="X542" s="193"/>
      <c r="Y542" s="193"/>
      <c r="Z542" s="193"/>
    </row>
    <row r="543" spans="1:26" ht="140.1" customHeight="1">
      <c r="A543" s="192" t="s">
        <v>936</v>
      </c>
      <c r="B543" s="206" t="s">
        <v>937</v>
      </c>
      <c r="C543" s="206" t="s">
        <v>938</v>
      </c>
      <c r="D543" s="192" t="s">
        <v>1339</v>
      </c>
      <c r="E543" s="193" t="s">
        <v>1340</v>
      </c>
      <c r="F543" s="192" t="s">
        <v>1341</v>
      </c>
      <c r="G543" s="193" t="s">
        <v>1342</v>
      </c>
      <c r="H543" s="229" t="s">
        <v>102</v>
      </c>
      <c r="I543" s="229"/>
      <c r="J543" s="193" t="s">
        <v>1343</v>
      </c>
      <c r="K543" s="231">
        <v>60000000</v>
      </c>
      <c r="L543" s="193"/>
      <c r="M543" s="231">
        <v>0</v>
      </c>
      <c r="N543" s="193"/>
      <c r="O543" s="231">
        <v>0</v>
      </c>
      <c r="P543" s="193"/>
      <c r="Q543" s="303">
        <v>0</v>
      </c>
      <c r="R543" s="193"/>
      <c r="S543" s="303">
        <v>0</v>
      </c>
      <c r="T543" s="303">
        <f t="shared" si="1"/>
        <v>60000000</v>
      </c>
      <c r="U543" s="193"/>
      <c r="V543" s="193"/>
      <c r="W543" s="193"/>
      <c r="X543" s="193"/>
      <c r="Y543" s="193"/>
      <c r="Z543" s="193"/>
    </row>
    <row r="544" spans="1:26" ht="140.1" customHeight="1">
      <c r="A544" s="192" t="s">
        <v>936</v>
      </c>
      <c r="B544" s="206" t="s">
        <v>937</v>
      </c>
      <c r="C544" s="206" t="s">
        <v>938</v>
      </c>
      <c r="D544" s="192" t="s">
        <v>1339</v>
      </c>
      <c r="E544" s="193" t="s">
        <v>1340</v>
      </c>
      <c r="F544" s="192" t="s">
        <v>1341</v>
      </c>
      <c r="G544" s="193" t="s">
        <v>1342</v>
      </c>
      <c r="H544" s="229" t="s">
        <v>81</v>
      </c>
      <c r="I544" s="229"/>
      <c r="J544" s="193" t="s">
        <v>1007</v>
      </c>
      <c r="K544" s="231">
        <v>0</v>
      </c>
      <c r="L544" s="193" t="s">
        <v>962</v>
      </c>
      <c r="M544" s="231">
        <v>0</v>
      </c>
      <c r="N544" s="193" t="s">
        <v>962</v>
      </c>
      <c r="O544" s="303">
        <v>0</v>
      </c>
      <c r="P544" s="193" t="s">
        <v>962</v>
      </c>
      <c r="Q544" s="303">
        <v>0</v>
      </c>
      <c r="R544" s="193" t="s">
        <v>962</v>
      </c>
      <c r="S544" s="303">
        <v>0</v>
      </c>
      <c r="T544" s="303">
        <f t="shared" si="1"/>
        <v>0</v>
      </c>
      <c r="U544" s="237" t="s">
        <v>975</v>
      </c>
      <c r="V544" s="193"/>
      <c r="W544" s="193"/>
      <c r="X544" s="193"/>
      <c r="Y544" s="193"/>
      <c r="Z544" s="193"/>
    </row>
    <row r="545" spans="1:26" ht="140.1" customHeight="1">
      <c r="A545" s="192" t="s">
        <v>936</v>
      </c>
      <c r="B545" s="206" t="s">
        <v>937</v>
      </c>
      <c r="C545" s="206" t="s">
        <v>938</v>
      </c>
      <c r="D545" s="192" t="s">
        <v>1339</v>
      </c>
      <c r="E545" s="193" t="s">
        <v>1340</v>
      </c>
      <c r="F545" s="192" t="s">
        <v>1341</v>
      </c>
      <c r="G545" s="193" t="s">
        <v>1342</v>
      </c>
      <c r="H545" s="229" t="s">
        <v>325</v>
      </c>
      <c r="I545" s="229"/>
      <c r="J545" s="193" t="s">
        <v>1344</v>
      </c>
      <c r="K545" s="231">
        <v>300000</v>
      </c>
      <c r="L545" s="193" t="s">
        <v>1345</v>
      </c>
      <c r="M545" s="231">
        <v>500000</v>
      </c>
      <c r="N545" s="193" t="s">
        <v>1346</v>
      </c>
      <c r="O545" s="303">
        <v>0</v>
      </c>
      <c r="P545" s="193" t="s">
        <v>1347</v>
      </c>
      <c r="Q545" s="303">
        <v>900000</v>
      </c>
      <c r="R545" s="193" t="s">
        <v>1347</v>
      </c>
      <c r="S545" s="303">
        <v>2000000</v>
      </c>
      <c r="T545" s="303">
        <f t="shared" si="1"/>
        <v>3700000</v>
      </c>
      <c r="U545" s="193"/>
      <c r="V545" s="193"/>
      <c r="W545" s="193"/>
      <c r="X545" s="193"/>
      <c r="Y545" s="193"/>
      <c r="Z545" s="193"/>
    </row>
    <row r="546" spans="1:26" ht="140.1" customHeight="1">
      <c r="A546" s="192" t="s">
        <v>936</v>
      </c>
      <c r="B546" s="206" t="s">
        <v>937</v>
      </c>
      <c r="C546" s="206" t="s">
        <v>938</v>
      </c>
      <c r="D546" s="192" t="s">
        <v>1339</v>
      </c>
      <c r="E546" s="193" t="s">
        <v>1340</v>
      </c>
      <c r="F546" s="192" t="s">
        <v>1341</v>
      </c>
      <c r="G546" s="193" t="s">
        <v>1342</v>
      </c>
      <c r="H546" s="229" t="s">
        <v>331</v>
      </c>
      <c r="I546" s="229"/>
      <c r="J546" s="193" t="s">
        <v>1344</v>
      </c>
      <c r="K546" s="231">
        <v>3000000</v>
      </c>
      <c r="L546" s="193" t="s">
        <v>1345</v>
      </c>
      <c r="M546" s="231">
        <v>5000000</v>
      </c>
      <c r="N546" s="193" t="s">
        <v>1348</v>
      </c>
      <c r="O546" s="303">
        <v>5000000</v>
      </c>
      <c r="P546" s="193" t="s">
        <v>1349</v>
      </c>
      <c r="Q546" s="303">
        <v>3000000</v>
      </c>
      <c r="R546" s="193" t="s">
        <v>1349</v>
      </c>
      <c r="S546" s="303">
        <v>3000000</v>
      </c>
      <c r="T546" s="303">
        <f t="shared" si="1"/>
        <v>19000000</v>
      </c>
      <c r="U546" s="193"/>
      <c r="V546" s="193"/>
      <c r="W546" s="193"/>
      <c r="X546" s="193"/>
      <c r="Y546" s="193"/>
      <c r="Z546" s="193"/>
    </row>
    <row r="547" spans="1:26" ht="140.1" customHeight="1">
      <c r="A547" s="192" t="s">
        <v>936</v>
      </c>
      <c r="B547" s="206" t="s">
        <v>937</v>
      </c>
      <c r="C547" s="206" t="s">
        <v>938</v>
      </c>
      <c r="D547" s="192" t="s">
        <v>1339</v>
      </c>
      <c r="E547" s="193" t="s">
        <v>1340</v>
      </c>
      <c r="F547" s="192" t="s">
        <v>1341</v>
      </c>
      <c r="G547" s="193" t="s">
        <v>1342</v>
      </c>
      <c r="H547" s="229" t="s">
        <v>84</v>
      </c>
      <c r="I547" s="229"/>
      <c r="J547" s="193"/>
      <c r="K547" s="231">
        <v>0</v>
      </c>
      <c r="L547" s="193"/>
      <c r="M547" s="231">
        <v>0</v>
      </c>
      <c r="N547" s="193"/>
      <c r="O547" s="303">
        <v>0</v>
      </c>
      <c r="P547" s="193"/>
      <c r="Q547" s="303">
        <v>0</v>
      </c>
      <c r="R547" s="193"/>
      <c r="S547" s="303">
        <v>0</v>
      </c>
      <c r="T547" s="303">
        <f t="shared" ref="T547" si="3">SUM(K547+M547+O547+Q547+S547)</f>
        <v>0</v>
      </c>
      <c r="U547" s="193"/>
      <c r="V547" s="193"/>
      <c r="W547" s="193"/>
      <c r="X547" s="193"/>
      <c r="Y547" s="193"/>
      <c r="Z547" s="193"/>
    </row>
    <row r="548" spans="1:26" ht="140.1" customHeight="1">
      <c r="A548" s="192" t="s">
        <v>936</v>
      </c>
      <c r="B548" s="206" t="s">
        <v>937</v>
      </c>
      <c r="C548" s="206" t="s">
        <v>938</v>
      </c>
      <c r="D548" s="192" t="s">
        <v>1339</v>
      </c>
      <c r="E548" s="193" t="s">
        <v>1340</v>
      </c>
      <c r="F548" s="192" t="s">
        <v>1350</v>
      </c>
      <c r="G548" s="193" t="s">
        <v>1351</v>
      </c>
      <c r="H548" s="229" t="s">
        <v>31</v>
      </c>
      <c r="I548" s="229"/>
      <c r="J548" s="193" t="s">
        <v>1333</v>
      </c>
      <c r="K548" s="231">
        <v>5490472</v>
      </c>
      <c r="L548" s="193" t="s">
        <v>1333</v>
      </c>
      <c r="M548" s="231">
        <v>11996343</v>
      </c>
      <c r="N548" s="193" t="s">
        <v>1333</v>
      </c>
      <c r="O548" s="303">
        <v>13429839</v>
      </c>
      <c r="P548" s="193" t="s">
        <v>1333</v>
      </c>
      <c r="Q548" s="303">
        <v>12319239</v>
      </c>
      <c r="R548" s="193" t="s">
        <v>1333</v>
      </c>
      <c r="S548" s="303">
        <v>18189042</v>
      </c>
      <c r="T548" s="303">
        <f t="shared" si="1"/>
        <v>61424935</v>
      </c>
      <c r="U548" s="193"/>
      <c r="V548" s="193"/>
      <c r="W548" s="193"/>
      <c r="X548" s="193"/>
      <c r="Y548" s="193"/>
      <c r="Z548" s="193"/>
    </row>
    <row r="549" spans="1:26" ht="140.1" customHeight="1">
      <c r="A549" s="192" t="s">
        <v>936</v>
      </c>
      <c r="B549" s="206" t="s">
        <v>937</v>
      </c>
      <c r="C549" s="206" t="s">
        <v>938</v>
      </c>
      <c r="D549" s="192" t="s">
        <v>1352</v>
      </c>
      <c r="E549" s="193" t="s">
        <v>1353</v>
      </c>
      <c r="F549" s="192" t="s">
        <v>1354</v>
      </c>
      <c r="G549" s="193" t="s">
        <v>1355</v>
      </c>
      <c r="H549" s="229" t="s">
        <v>81</v>
      </c>
      <c r="I549" s="229"/>
      <c r="J549" s="193" t="s">
        <v>1356</v>
      </c>
      <c r="K549" s="231">
        <v>2000000</v>
      </c>
      <c r="L549" s="193" t="s">
        <v>1356</v>
      </c>
      <c r="M549" s="231">
        <v>2000000</v>
      </c>
      <c r="N549" s="193" t="s">
        <v>1356</v>
      </c>
      <c r="O549" s="303">
        <v>2000000</v>
      </c>
      <c r="P549" s="193" t="s">
        <v>1356</v>
      </c>
      <c r="Q549" s="303">
        <v>2000000</v>
      </c>
      <c r="R549" s="193" t="s">
        <v>1356</v>
      </c>
      <c r="S549" s="303">
        <v>2000000</v>
      </c>
      <c r="T549" s="303">
        <f t="shared" si="1"/>
        <v>10000000</v>
      </c>
      <c r="U549" s="193"/>
      <c r="V549" s="193"/>
      <c r="W549" s="193"/>
      <c r="X549" s="193"/>
      <c r="Y549" s="193"/>
      <c r="Z549" s="193"/>
    </row>
    <row r="550" spans="1:26" ht="140.1" customHeight="1">
      <c r="A550" s="192" t="s">
        <v>936</v>
      </c>
      <c r="B550" s="206" t="s">
        <v>937</v>
      </c>
      <c r="C550" s="206" t="s">
        <v>938</v>
      </c>
      <c r="D550" s="192" t="s">
        <v>1352</v>
      </c>
      <c r="E550" s="193" t="s">
        <v>1353</v>
      </c>
      <c r="F550" s="192" t="s">
        <v>1354</v>
      </c>
      <c r="G550" s="193" t="s">
        <v>1355</v>
      </c>
      <c r="H550" s="229" t="s">
        <v>31</v>
      </c>
      <c r="I550" s="229"/>
      <c r="J550" s="193" t="s">
        <v>1357</v>
      </c>
      <c r="K550" s="231">
        <v>4239255</v>
      </c>
      <c r="L550" s="193" t="s">
        <v>1358</v>
      </c>
      <c r="M550" s="231">
        <v>9373200</v>
      </c>
      <c r="N550" s="193" t="s">
        <v>216</v>
      </c>
      <c r="O550" s="303">
        <v>9119489</v>
      </c>
      <c r="P550" s="193" t="s">
        <v>216</v>
      </c>
      <c r="Q550" s="303">
        <v>9133694</v>
      </c>
      <c r="R550" s="193" t="s">
        <v>216</v>
      </c>
      <c r="S550" s="304">
        <v>13611282</v>
      </c>
      <c r="T550" s="303">
        <f t="shared" si="1"/>
        <v>45476920</v>
      </c>
      <c r="U550" s="193"/>
      <c r="V550" s="193"/>
      <c r="W550" s="193"/>
      <c r="X550" s="193"/>
      <c r="Y550" s="193"/>
      <c r="Z550" s="193"/>
    </row>
    <row r="551" spans="1:26" ht="140.1" customHeight="1">
      <c r="A551" s="192" t="s">
        <v>936</v>
      </c>
      <c r="B551" s="206" t="s">
        <v>937</v>
      </c>
      <c r="C551" s="206" t="s">
        <v>938</v>
      </c>
      <c r="D551" s="192" t="s">
        <v>1352</v>
      </c>
      <c r="E551" s="193" t="s">
        <v>1353</v>
      </c>
      <c r="F551" s="192" t="s">
        <v>1359</v>
      </c>
      <c r="G551" s="193" t="s">
        <v>1360</v>
      </c>
      <c r="H551" s="229" t="s">
        <v>81</v>
      </c>
      <c r="I551" s="229"/>
      <c r="J551" s="193" t="s">
        <v>1356</v>
      </c>
      <c r="K551" s="231">
        <v>2000000</v>
      </c>
      <c r="L551" s="193" t="s">
        <v>1356</v>
      </c>
      <c r="M551" s="231">
        <v>2000000</v>
      </c>
      <c r="N551" s="193" t="s">
        <v>1356</v>
      </c>
      <c r="O551" s="303">
        <v>2000000</v>
      </c>
      <c r="P551" s="193" t="s">
        <v>1356</v>
      </c>
      <c r="Q551" s="303">
        <v>2000000</v>
      </c>
      <c r="R551" s="193" t="s">
        <v>1356</v>
      </c>
      <c r="S551" s="303">
        <v>2000000</v>
      </c>
      <c r="T551" s="303">
        <f t="shared" si="1"/>
        <v>10000000</v>
      </c>
      <c r="U551" s="193"/>
      <c r="V551" s="193"/>
      <c r="W551" s="193"/>
      <c r="X551" s="193"/>
      <c r="Y551" s="193"/>
      <c r="Z551" s="193"/>
    </row>
    <row r="552" spans="1:26" ht="140.1" customHeight="1">
      <c r="A552" s="192" t="s">
        <v>936</v>
      </c>
      <c r="B552" s="206" t="s">
        <v>937</v>
      </c>
      <c r="C552" s="206" t="s">
        <v>938</v>
      </c>
      <c r="D552" s="192" t="s">
        <v>1352</v>
      </c>
      <c r="E552" s="193" t="s">
        <v>1353</v>
      </c>
      <c r="F552" s="192" t="s">
        <v>1359</v>
      </c>
      <c r="G552" s="193" t="s">
        <v>1360</v>
      </c>
      <c r="H552" s="229" t="s">
        <v>31</v>
      </c>
      <c r="I552" s="229"/>
      <c r="J552" s="193" t="s">
        <v>1357</v>
      </c>
      <c r="K552" s="231">
        <v>2685615</v>
      </c>
      <c r="L552" s="193" t="s">
        <v>216</v>
      </c>
      <c r="M552" s="231">
        <v>5567533</v>
      </c>
      <c r="N552" s="193" t="s">
        <v>216</v>
      </c>
      <c r="O552" s="303">
        <v>5567533</v>
      </c>
      <c r="P552" s="193" t="s">
        <v>216</v>
      </c>
      <c r="Q552" s="303">
        <v>5522232</v>
      </c>
      <c r="R552" s="193" t="s">
        <v>216</v>
      </c>
      <c r="S552" s="304">
        <v>8283348</v>
      </c>
      <c r="T552" s="303">
        <f t="shared" si="1"/>
        <v>27626261</v>
      </c>
      <c r="U552" s="193"/>
      <c r="V552" s="193"/>
      <c r="W552" s="193"/>
      <c r="X552" s="193"/>
      <c r="Y552" s="193"/>
      <c r="Z552" s="193"/>
    </row>
    <row r="553" spans="1:26" ht="140.1" customHeight="1">
      <c r="A553" s="192" t="s">
        <v>936</v>
      </c>
      <c r="B553" s="206" t="s">
        <v>937</v>
      </c>
      <c r="C553" s="206" t="s">
        <v>938</v>
      </c>
      <c r="D553" s="192" t="s">
        <v>1352</v>
      </c>
      <c r="E553" s="193" t="s">
        <v>1353</v>
      </c>
      <c r="F553" s="192" t="s">
        <v>1361</v>
      </c>
      <c r="G553" s="193" t="s">
        <v>1362</v>
      </c>
      <c r="H553" s="229" t="s">
        <v>81</v>
      </c>
      <c r="I553" s="229"/>
      <c r="J553" s="193" t="s">
        <v>1356</v>
      </c>
      <c r="K553" s="231">
        <v>2000000</v>
      </c>
      <c r="L553" s="193" t="s">
        <v>1356</v>
      </c>
      <c r="M553" s="231">
        <v>2000000</v>
      </c>
      <c r="N553" s="193" t="s">
        <v>1356</v>
      </c>
      <c r="O553" s="303">
        <v>2000000</v>
      </c>
      <c r="P553" s="193" t="s">
        <v>1356</v>
      </c>
      <c r="Q553" s="303">
        <v>2000000</v>
      </c>
      <c r="R553" s="193" t="s">
        <v>1356</v>
      </c>
      <c r="S553" s="303">
        <v>2000000</v>
      </c>
      <c r="T553" s="303">
        <f t="shared" si="1"/>
        <v>10000000</v>
      </c>
      <c r="U553" s="193"/>
      <c r="V553" s="193"/>
      <c r="W553" s="193"/>
      <c r="X553" s="193"/>
      <c r="Y553" s="193"/>
      <c r="Z553" s="193"/>
    </row>
    <row r="554" spans="1:26" ht="140.1" customHeight="1">
      <c r="A554" s="192" t="s">
        <v>936</v>
      </c>
      <c r="B554" s="206" t="s">
        <v>937</v>
      </c>
      <c r="C554" s="206" t="s">
        <v>938</v>
      </c>
      <c r="D554" s="192" t="s">
        <v>1352</v>
      </c>
      <c r="E554" s="193" t="s">
        <v>1353</v>
      </c>
      <c r="F554" s="192" t="s">
        <v>1361</v>
      </c>
      <c r="G554" s="193" t="s">
        <v>1362</v>
      </c>
      <c r="H554" s="229" t="s">
        <v>31</v>
      </c>
      <c r="I554" s="229"/>
      <c r="J554" s="193" t="s">
        <v>1363</v>
      </c>
      <c r="K554" s="231">
        <v>4239255</v>
      </c>
      <c r="L554" s="193" t="s">
        <v>1363</v>
      </c>
      <c r="M554" s="231">
        <v>25001057</v>
      </c>
      <c r="N554" s="193" t="s">
        <v>1364</v>
      </c>
      <c r="O554" s="303">
        <v>21100038</v>
      </c>
      <c r="P554" s="193" t="s">
        <v>1363</v>
      </c>
      <c r="Q554" s="303">
        <v>23559408</v>
      </c>
      <c r="R554" s="193" t="s">
        <v>1363</v>
      </c>
      <c r="S554" s="304">
        <v>34842974</v>
      </c>
      <c r="T554" s="303">
        <f t="shared" si="1"/>
        <v>108742732</v>
      </c>
      <c r="U554" s="193"/>
      <c r="V554" s="193"/>
      <c r="W554" s="193"/>
      <c r="X554" s="193"/>
      <c r="Y554" s="193"/>
      <c r="Z554" s="193"/>
    </row>
    <row r="555" spans="1:26" ht="140.1" customHeight="1">
      <c r="A555" s="192" t="s">
        <v>936</v>
      </c>
      <c r="B555" s="206" t="s">
        <v>937</v>
      </c>
      <c r="C555" s="206" t="s">
        <v>938</v>
      </c>
      <c r="D555" s="192" t="s">
        <v>1352</v>
      </c>
      <c r="E555" s="193" t="s">
        <v>1353</v>
      </c>
      <c r="F555" s="192" t="s">
        <v>1365</v>
      </c>
      <c r="G555" s="193" t="s">
        <v>1366</v>
      </c>
      <c r="H555" s="229" t="s">
        <v>31</v>
      </c>
      <c r="I555" s="229"/>
      <c r="J555" s="193" t="s">
        <v>216</v>
      </c>
      <c r="K555" s="231">
        <v>13905615</v>
      </c>
      <c r="L555" s="193" t="s">
        <v>216</v>
      </c>
      <c r="M555" s="231">
        <v>21195390</v>
      </c>
      <c r="N555" s="193" t="s">
        <v>216</v>
      </c>
      <c r="O555" s="303">
        <v>20548082</v>
      </c>
      <c r="P555" s="193" t="s">
        <v>216</v>
      </c>
      <c r="Q555" s="303">
        <v>19947946</v>
      </c>
      <c r="R555" s="193" t="s">
        <v>216</v>
      </c>
      <c r="S555" s="304">
        <v>29515040</v>
      </c>
      <c r="T555" s="303">
        <f t="shared" si="1"/>
        <v>105112073</v>
      </c>
      <c r="U555" s="193"/>
      <c r="V555" s="193"/>
      <c r="W555" s="193"/>
      <c r="X555" s="193"/>
      <c r="Y555" s="193"/>
      <c r="Z555" s="193"/>
    </row>
    <row r="556" spans="1:26" ht="140.1" customHeight="1">
      <c r="A556" s="192" t="s">
        <v>936</v>
      </c>
      <c r="B556" s="206" t="s">
        <v>937</v>
      </c>
      <c r="C556" s="206" t="s">
        <v>938</v>
      </c>
      <c r="D556" s="192" t="s">
        <v>1367</v>
      </c>
      <c r="E556" s="193" t="s">
        <v>1368</v>
      </c>
      <c r="F556" s="192" t="s">
        <v>1369</v>
      </c>
      <c r="G556" s="193" t="s">
        <v>1370</v>
      </c>
      <c r="H556" s="229" t="s">
        <v>81</v>
      </c>
      <c r="I556" s="229"/>
      <c r="J556" s="193" t="s">
        <v>1371</v>
      </c>
      <c r="K556" s="231">
        <v>0</v>
      </c>
      <c r="L556" s="193" t="s">
        <v>962</v>
      </c>
      <c r="M556" s="231">
        <v>0</v>
      </c>
      <c r="N556" s="193" t="s">
        <v>962</v>
      </c>
      <c r="O556" s="303">
        <v>0</v>
      </c>
      <c r="P556" s="193" t="s">
        <v>962</v>
      </c>
      <c r="Q556" s="303">
        <v>0</v>
      </c>
      <c r="R556" s="193" t="s">
        <v>962</v>
      </c>
      <c r="S556" s="303">
        <v>0</v>
      </c>
      <c r="T556" s="303">
        <f t="shared" si="1"/>
        <v>0</v>
      </c>
      <c r="U556" s="237" t="s">
        <v>975</v>
      </c>
      <c r="V556" s="193"/>
      <c r="W556" s="193"/>
      <c r="X556" s="193"/>
      <c r="Y556" s="193"/>
      <c r="Z556" s="193"/>
    </row>
    <row r="557" spans="1:26" ht="140.1" customHeight="1">
      <c r="A557" s="192" t="s">
        <v>936</v>
      </c>
      <c r="B557" s="206" t="s">
        <v>937</v>
      </c>
      <c r="C557" s="206" t="s">
        <v>938</v>
      </c>
      <c r="D557" s="192" t="s">
        <v>1367</v>
      </c>
      <c r="E557" s="193" t="s">
        <v>1368</v>
      </c>
      <c r="F557" s="192" t="s">
        <v>1372</v>
      </c>
      <c r="G557" s="193" t="s">
        <v>1373</v>
      </c>
      <c r="H557" s="229" t="s">
        <v>31</v>
      </c>
      <c r="I557" s="229"/>
      <c r="J557" s="193" t="s">
        <v>216</v>
      </c>
      <c r="K557" s="231">
        <v>2685615</v>
      </c>
      <c r="L557" s="193" t="s">
        <v>216</v>
      </c>
      <c r="M557" s="231">
        <v>5567533</v>
      </c>
      <c r="N557" s="193" t="s">
        <v>216</v>
      </c>
      <c r="O557" s="303">
        <v>5567533</v>
      </c>
      <c r="P557" s="193" t="s">
        <v>216</v>
      </c>
      <c r="Q557" s="303">
        <v>5522232</v>
      </c>
      <c r="R557" s="193" t="s">
        <v>216</v>
      </c>
      <c r="S557" s="304">
        <v>8283348</v>
      </c>
      <c r="T557" s="303">
        <f t="shared" si="1"/>
        <v>27626261</v>
      </c>
      <c r="U557" s="193"/>
      <c r="V557" s="193"/>
      <c r="W557" s="193"/>
      <c r="X557" s="193"/>
      <c r="Y557" s="193"/>
      <c r="Z557" s="193"/>
    </row>
    <row r="558" spans="1:26" ht="140.1" customHeight="1">
      <c r="A558" s="192" t="s">
        <v>1374</v>
      </c>
      <c r="B558" s="206" t="s">
        <v>1375</v>
      </c>
      <c r="C558" s="206" t="s">
        <v>1376</v>
      </c>
      <c r="D558" s="192" t="s">
        <v>1377</v>
      </c>
      <c r="E558" s="193" t="s">
        <v>1378</v>
      </c>
      <c r="F558" s="192" t="s">
        <v>1379</v>
      </c>
      <c r="G558" s="193" t="s">
        <v>1380</v>
      </c>
      <c r="H558" s="229" t="s">
        <v>26</v>
      </c>
      <c r="I558" s="229"/>
      <c r="J558" s="193" t="s">
        <v>1381</v>
      </c>
      <c r="K558" s="231">
        <v>104000000</v>
      </c>
      <c r="L558" s="193" t="s">
        <v>1381</v>
      </c>
      <c r="M558" s="231">
        <v>240000000</v>
      </c>
      <c r="N558" s="193" t="s">
        <v>1381</v>
      </c>
      <c r="O558" s="231">
        <v>280000000</v>
      </c>
      <c r="P558" s="193" t="s">
        <v>1381</v>
      </c>
      <c r="Q558" s="231">
        <v>335000000</v>
      </c>
      <c r="R558" s="193" t="s">
        <v>1381</v>
      </c>
      <c r="S558" s="231">
        <v>630000000</v>
      </c>
      <c r="T558" s="303">
        <f t="shared" si="1"/>
        <v>1589000000</v>
      </c>
      <c r="U558" s="193"/>
      <c r="V558" s="193"/>
      <c r="W558" s="193"/>
      <c r="X558" s="193"/>
      <c r="Y558" s="193"/>
      <c r="Z558" s="193"/>
    </row>
    <row r="559" spans="1:26" ht="140.1" customHeight="1">
      <c r="A559" s="192" t="s">
        <v>1374</v>
      </c>
      <c r="B559" s="206" t="s">
        <v>1375</v>
      </c>
      <c r="C559" s="206" t="s">
        <v>1376</v>
      </c>
      <c r="D559" s="192" t="s">
        <v>1377</v>
      </c>
      <c r="E559" s="193" t="s">
        <v>1378</v>
      </c>
      <c r="F559" s="192" t="s">
        <v>1379</v>
      </c>
      <c r="G559" s="193" t="s">
        <v>1380</v>
      </c>
      <c r="H559" s="229"/>
      <c r="I559" s="229" t="s">
        <v>127</v>
      </c>
      <c r="J559" s="193" t="s">
        <v>1382</v>
      </c>
      <c r="K559" s="231">
        <v>60000000</v>
      </c>
      <c r="L559" s="193" t="s">
        <v>1382</v>
      </c>
      <c r="M559" s="231">
        <v>60000000</v>
      </c>
      <c r="N559" s="193" t="s">
        <v>1382</v>
      </c>
      <c r="O559" s="303">
        <v>60000000</v>
      </c>
      <c r="P559" s="193" t="s">
        <v>1382</v>
      </c>
      <c r="Q559" s="303">
        <v>60000000</v>
      </c>
      <c r="R559" s="193" t="s">
        <v>1382</v>
      </c>
      <c r="S559" s="303">
        <v>60000000</v>
      </c>
      <c r="T559" s="303">
        <f t="shared" si="1"/>
        <v>300000000</v>
      </c>
      <c r="U559" s="193"/>
      <c r="V559" s="193"/>
      <c r="W559" s="193"/>
      <c r="X559" s="193"/>
      <c r="Y559" s="193"/>
      <c r="Z559" s="193"/>
    </row>
    <row r="560" spans="1:26" ht="140.1" customHeight="1">
      <c r="A560" s="192" t="s">
        <v>1374</v>
      </c>
      <c r="B560" s="206" t="s">
        <v>1375</v>
      </c>
      <c r="C560" s="206" t="s">
        <v>1376</v>
      </c>
      <c r="D560" s="192" t="s">
        <v>1377</v>
      </c>
      <c r="E560" s="193" t="s">
        <v>1378</v>
      </c>
      <c r="F560" s="192" t="s">
        <v>1379</v>
      </c>
      <c r="G560" s="193" t="s">
        <v>1380</v>
      </c>
      <c r="H560" s="229"/>
      <c r="I560" s="229" t="s">
        <v>126</v>
      </c>
      <c r="J560" s="241" t="s">
        <v>1383</v>
      </c>
      <c r="K560" s="231">
        <v>10000000</v>
      </c>
      <c r="L560" s="241" t="s">
        <v>1383</v>
      </c>
      <c r="M560" s="231">
        <v>12000000</v>
      </c>
      <c r="N560" s="241" t="s">
        <v>1383</v>
      </c>
      <c r="O560" s="303">
        <v>15000000</v>
      </c>
      <c r="P560" s="241" t="s">
        <v>1383</v>
      </c>
      <c r="Q560" s="303">
        <v>17000000</v>
      </c>
      <c r="R560" s="241" t="s">
        <v>1383</v>
      </c>
      <c r="S560" s="303">
        <v>20000000</v>
      </c>
      <c r="T560" s="303">
        <f t="shared" si="1"/>
        <v>74000000</v>
      </c>
      <c r="U560" s="193"/>
      <c r="V560" s="193"/>
      <c r="W560" s="193"/>
      <c r="X560" s="193"/>
      <c r="Y560" s="193"/>
      <c r="Z560" s="193"/>
    </row>
    <row r="561" spans="1:26" ht="140.1" customHeight="1">
      <c r="A561" s="192" t="s">
        <v>1374</v>
      </c>
      <c r="B561" s="206" t="s">
        <v>1375</v>
      </c>
      <c r="C561" s="206" t="s">
        <v>1376</v>
      </c>
      <c r="D561" s="192" t="s">
        <v>1377</v>
      </c>
      <c r="E561" s="193" t="s">
        <v>1378</v>
      </c>
      <c r="F561" s="192" t="s">
        <v>1379</v>
      </c>
      <c r="G561" s="193" t="s">
        <v>1380</v>
      </c>
      <c r="H561" s="229"/>
      <c r="I561" s="229" t="s">
        <v>249</v>
      </c>
      <c r="J561" s="193" t="s">
        <v>1384</v>
      </c>
      <c r="K561" s="231">
        <v>0</v>
      </c>
      <c r="L561" s="193" t="s">
        <v>1385</v>
      </c>
      <c r="M561" s="231">
        <v>0</v>
      </c>
      <c r="N561" s="193" t="s">
        <v>1386</v>
      </c>
      <c r="O561" s="303">
        <v>0</v>
      </c>
      <c r="P561" s="193" t="s">
        <v>1386</v>
      </c>
      <c r="Q561" s="303">
        <v>0</v>
      </c>
      <c r="R561" s="193" t="s">
        <v>1387</v>
      </c>
      <c r="S561" s="303">
        <v>0</v>
      </c>
      <c r="T561" s="303">
        <f t="shared" si="1"/>
        <v>0</v>
      </c>
      <c r="U561" s="193" t="s">
        <v>1388</v>
      </c>
      <c r="V561" s="193"/>
      <c r="W561" s="193"/>
      <c r="X561" s="193"/>
      <c r="Y561" s="193"/>
      <c r="Z561" s="193"/>
    </row>
    <row r="562" spans="1:26" ht="140.1" customHeight="1">
      <c r="A562" s="192" t="s">
        <v>1374</v>
      </c>
      <c r="B562" s="206" t="s">
        <v>1375</v>
      </c>
      <c r="C562" s="206" t="s">
        <v>1376</v>
      </c>
      <c r="D562" s="192" t="s">
        <v>1377</v>
      </c>
      <c r="E562" s="193" t="s">
        <v>1378</v>
      </c>
      <c r="F562" s="192" t="s">
        <v>1379</v>
      </c>
      <c r="G562" s="193" t="s">
        <v>1380</v>
      </c>
      <c r="H562" s="229"/>
      <c r="I562" s="229" t="s">
        <v>38</v>
      </c>
      <c r="J562" s="193" t="s">
        <v>1389</v>
      </c>
      <c r="K562" s="231">
        <v>1018000</v>
      </c>
      <c r="L562" s="193" t="s">
        <v>1390</v>
      </c>
      <c r="M562" s="231">
        <f>((K562*14/100)+K562)*2</f>
        <v>2321040</v>
      </c>
      <c r="N562" s="193" t="s">
        <v>1390</v>
      </c>
      <c r="O562" s="303">
        <f>((K562*28/100)+K562)*2</f>
        <v>2606080</v>
      </c>
      <c r="P562" s="193" t="s">
        <v>1390</v>
      </c>
      <c r="Q562" s="303">
        <f>((K562*42/100)+K562)*2</f>
        <v>2891120</v>
      </c>
      <c r="R562" s="193" t="s">
        <v>1390</v>
      </c>
      <c r="S562" s="303">
        <f>((M562*42/100)+M562)*2</f>
        <v>6591753.5999999996</v>
      </c>
      <c r="T562" s="303">
        <f t="shared" si="1"/>
        <v>15427993.6</v>
      </c>
      <c r="U562" s="193"/>
      <c r="V562" s="193"/>
      <c r="W562" s="193"/>
      <c r="X562" s="193"/>
      <c r="Y562" s="193"/>
      <c r="Z562" s="193"/>
    </row>
    <row r="563" spans="1:26" ht="140.1" customHeight="1">
      <c r="A563" s="192" t="s">
        <v>1374</v>
      </c>
      <c r="B563" s="206" t="s">
        <v>1375</v>
      </c>
      <c r="C563" s="206" t="s">
        <v>1376</v>
      </c>
      <c r="D563" s="192" t="s">
        <v>1377</v>
      </c>
      <c r="E563" s="193" t="s">
        <v>1378</v>
      </c>
      <c r="F563" s="192" t="s">
        <v>1379</v>
      </c>
      <c r="G563" s="193" t="s">
        <v>1380</v>
      </c>
      <c r="H563" s="229"/>
      <c r="I563" s="229" t="s">
        <v>149</v>
      </c>
      <c r="J563" s="193"/>
      <c r="K563" s="231">
        <v>0</v>
      </c>
      <c r="L563" s="193"/>
      <c r="M563" s="231">
        <v>0</v>
      </c>
      <c r="N563" s="193"/>
      <c r="O563" s="303">
        <v>0</v>
      </c>
      <c r="P563" s="193"/>
      <c r="Q563" s="303">
        <v>0</v>
      </c>
      <c r="R563" s="193"/>
      <c r="S563" s="303">
        <v>0</v>
      </c>
      <c r="T563" s="303">
        <f t="shared" si="1"/>
        <v>0</v>
      </c>
      <c r="U563" s="193"/>
      <c r="V563" s="193"/>
      <c r="W563" s="193"/>
      <c r="X563" s="193"/>
      <c r="Y563" s="193"/>
      <c r="Z563" s="193"/>
    </row>
    <row r="564" spans="1:26" ht="140.1" customHeight="1">
      <c r="A564" s="192" t="s">
        <v>1374</v>
      </c>
      <c r="B564" s="206" t="s">
        <v>1375</v>
      </c>
      <c r="C564" s="206" t="s">
        <v>1376</v>
      </c>
      <c r="D564" s="192" t="s">
        <v>1377</v>
      </c>
      <c r="E564" s="193" t="s">
        <v>1378</v>
      </c>
      <c r="F564" s="192" t="s">
        <v>1391</v>
      </c>
      <c r="G564" s="193" t="s">
        <v>1392</v>
      </c>
      <c r="H564" s="229" t="s">
        <v>244</v>
      </c>
      <c r="I564" s="229"/>
      <c r="J564" s="193" t="s">
        <v>1393</v>
      </c>
      <c r="K564" s="231">
        <f>+PRODUCT(3197964,6)</f>
        <v>19187784</v>
      </c>
      <c r="L564" s="193" t="s">
        <v>1393</v>
      </c>
      <c r="M564" s="231">
        <v>19763417.52</v>
      </c>
      <c r="N564" s="193" t="s">
        <v>1393</v>
      </c>
      <c r="O564" s="303">
        <v>20356320.045600001</v>
      </c>
      <c r="P564" s="193" t="s">
        <v>1393</v>
      </c>
      <c r="Q564" s="303">
        <v>20967009.646968</v>
      </c>
      <c r="R564" s="193" t="s">
        <v>1393</v>
      </c>
      <c r="S564" s="303">
        <v>21596019.936377041</v>
      </c>
      <c r="T564" s="303">
        <f t="shared" si="1"/>
        <v>101870551.14894503</v>
      </c>
      <c r="U564" s="193"/>
      <c r="V564" s="193"/>
      <c r="W564" s="193"/>
      <c r="X564" s="193"/>
      <c r="Y564" s="193"/>
      <c r="Z564" s="193"/>
    </row>
    <row r="565" spans="1:26" ht="140.1" customHeight="1">
      <c r="A565" s="192" t="s">
        <v>1374</v>
      </c>
      <c r="B565" s="206" t="s">
        <v>1375</v>
      </c>
      <c r="C565" s="206" t="s">
        <v>1376</v>
      </c>
      <c r="D565" s="192" t="s">
        <v>1377</v>
      </c>
      <c r="E565" s="193" t="s">
        <v>1378</v>
      </c>
      <c r="F565" s="192" t="s">
        <v>1391</v>
      </c>
      <c r="G565" s="193" t="s">
        <v>1392</v>
      </c>
      <c r="H565" s="229" t="s">
        <v>126</v>
      </c>
      <c r="I565" s="229"/>
      <c r="J565" s="193" t="s">
        <v>1394</v>
      </c>
      <c r="K565" s="231">
        <v>10000000</v>
      </c>
      <c r="L565" s="193" t="s">
        <v>1394</v>
      </c>
      <c r="M565" s="231">
        <v>20000000</v>
      </c>
      <c r="N565" s="193" t="s">
        <v>1394</v>
      </c>
      <c r="O565" s="303">
        <v>40000000</v>
      </c>
      <c r="P565" s="193" t="s">
        <v>1394</v>
      </c>
      <c r="Q565" s="303">
        <v>60000000</v>
      </c>
      <c r="R565" s="193" t="s">
        <v>1394</v>
      </c>
      <c r="S565" s="303">
        <v>80000000</v>
      </c>
      <c r="T565" s="303">
        <f t="shared" si="1"/>
        <v>210000000</v>
      </c>
      <c r="U565" s="193"/>
      <c r="V565" s="193"/>
      <c r="W565" s="193"/>
      <c r="X565" s="193"/>
      <c r="Y565" s="193"/>
      <c r="Z565" s="193"/>
    </row>
    <row r="566" spans="1:26" ht="140.1" customHeight="1">
      <c r="A566" s="192" t="s">
        <v>1374</v>
      </c>
      <c r="B566" s="206" t="s">
        <v>1375</v>
      </c>
      <c r="C566" s="206" t="s">
        <v>1376</v>
      </c>
      <c r="D566" s="192" t="s">
        <v>1377</v>
      </c>
      <c r="E566" s="193" t="s">
        <v>1378</v>
      </c>
      <c r="F566" s="192" t="s">
        <v>1391</v>
      </c>
      <c r="G566" s="193" t="s">
        <v>1392</v>
      </c>
      <c r="H566" s="229"/>
      <c r="I566" s="229" t="s">
        <v>81</v>
      </c>
      <c r="J566" s="193" t="s">
        <v>1395</v>
      </c>
      <c r="K566" s="231">
        <v>0</v>
      </c>
      <c r="L566" s="193"/>
      <c r="M566" s="231">
        <v>0</v>
      </c>
      <c r="N566" s="193"/>
      <c r="O566" s="303">
        <v>0</v>
      </c>
      <c r="P566" s="193"/>
      <c r="Q566" s="303">
        <v>0</v>
      </c>
      <c r="R566" s="193"/>
      <c r="S566" s="303">
        <v>0</v>
      </c>
      <c r="T566" s="303">
        <f t="shared" si="1"/>
        <v>0</v>
      </c>
      <c r="U566" s="237" t="s">
        <v>1396</v>
      </c>
      <c r="V566" s="193"/>
      <c r="W566" s="193"/>
      <c r="X566" s="193"/>
      <c r="Y566" s="193"/>
      <c r="Z566" s="193"/>
    </row>
    <row r="567" spans="1:26" ht="140.1" customHeight="1">
      <c r="A567" s="192" t="s">
        <v>1374</v>
      </c>
      <c r="B567" s="206" t="s">
        <v>1375</v>
      </c>
      <c r="C567" s="206" t="s">
        <v>1376</v>
      </c>
      <c r="D567" s="192" t="s">
        <v>1377</v>
      </c>
      <c r="E567" s="193" t="s">
        <v>1378</v>
      </c>
      <c r="F567" s="192" t="s">
        <v>1391</v>
      </c>
      <c r="G567" s="193" t="s">
        <v>1392</v>
      </c>
      <c r="H567" s="229"/>
      <c r="I567" s="229" t="s">
        <v>84</v>
      </c>
      <c r="J567" s="193" t="s">
        <v>1397</v>
      </c>
      <c r="K567" s="231">
        <v>10000000</v>
      </c>
      <c r="L567" s="193" t="s">
        <v>1397</v>
      </c>
      <c r="M567" s="231">
        <v>30000000</v>
      </c>
      <c r="N567" s="193" t="s">
        <v>1397</v>
      </c>
      <c r="O567" s="303">
        <v>20000000</v>
      </c>
      <c r="P567" s="193" t="s">
        <v>1397</v>
      </c>
      <c r="Q567" s="303">
        <v>20000000</v>
      </c>
      <c r="R567" s="193" t="s">
        <v>1397</v>
      </c>
      <c r="S567" s="303">
        <v>30000000</v>
      </c>
      <c r="T567" s="303">
        <f t="shared" si="1"/>
        <v>110000000</v>
      </c>
      <c r="U567" s="193"/>
      <c r="V567" s="193"/>
      <c r="W567" s="193"/>
      <c r="X567" s="193"/>
      <c r="Y567" s="193"/>
      <c r="Z567" s="193"/>
    </row>
    <row r="568" spans="1:26" ht="140.1" customHeight="1">
      <c r="A568" s="192" t="s">
        <v>1374</v>
      </c>
      <c r="B568" s="206" t="s">
        <v>1375</v>
      </c>
      <c r="C568" s="206" t="s">
        <v>1376</v>
      </c>
      <c r="D568" s="192" t="s">
        <v>1377</v>
      </c>
      <c r="E568" s="193" t="s">
        <v>1378</v>
      </c>
      <c r="F568" s="192" t="s">
        <v>1391</v>
      </c>
      <c r="G568" s="193" t="s">
        <v>1392</v>
      </c>
      <c r="H568" s="229"/>
      <c r="I568" s="229" t="s">
        <v>86</v>
      </c>
      <c r="J568" s="193" t="s">
        <v>1398</v>
      </c>
      <c r="K568" s="231">
        <v>400000</v>
      </c>
      <c r="L568" s="193" t="s">
        <v>1398</v>
      </c>
      <c r="M568" s="231">
        <v>600000</v>
      </c>
      <c r="N568" s="193" t="s">
        <v>1398</v>
      </c>
      <c r="O568" s="303">
        <v>800000</v>
      </c>
      <c r="P568" s="193" t="s">
        <v>1398</v>
      </c>
      <c r="Q568" s="303">
        <v>10000000</v>
      </c>
      <c r="R568" s="193" t="s">
        <v>1398</v>
      </c>
      <c r="S568" s="303">
        <v>12000000</v>
      </c>
      <c r="T568" s="303">
        <f t="shared" si="1"/>
        <v>23800000</v>
      </c>
      <c r="U568" s="193"/>
      <c r="V568" s="193"/>
      <c r="W568" s="193"/>
      <c r="X568" s="193"/>
      <c r="Y568" s="193"/>
      <c r="Z568" s="193"/>
    </row>
    <row r="569" spans="1:26" ht="140.1" customHeight="1">
      <c r="A569" s="192" t="s">
        <v>1374</v>
      </c>
      <c r="B569" s="206" t="s">
        <v>1375</v>
      </c>
      <c r="C569" s="206" t="s">
        <v>1376</v>
      </c>
      <c r="D569" s="192" t="s">
        <v>1377</v>
      </c>
      <c r="E569" s="193" t="s">
        <v>1378</v>
      </c>
      <c r="F569" s="192" t="s">
        <v>1391</v>
      </c>
      <c r="G569" s="193" t="s">
        <v>1392</v>
      </c>
      <c r="H569" s="229"/>
      <c r="I569" s="229" t="s">
        <v>92</v>
      </c>
      <c r="J569" s="193" t="s">
        <v>1399</v>
      </c>
      <c r="K569" s="231">
        <v>2000000</v>
      </c>
      <c r="L569" s="193" t="s">
        <v>1400</v>
      </c>
      <c r="M569" s="231">
        <v>3000000</v>
      </c>
      <c r="N569" s="193" t="s">
        <v>1401</v>
      </c>
      <c r="O569" s="303">
        <v>3000000</v>
      </c>
      <c r="P569" s="193" t="s">
        <v>1400</v>
      </c>
      <c r="Q569" s="303">
        <v>5000000</v>
      </c>
      <c r="R569" s="193" t="s">
        <v>1400</v>
      </c>
      <c r="S569" s="303">
        <v>5000000</v>
      </c>
      <c r="T569" s="303">
        <f t="shared" si="1"/>
        <v>18000000</v>
      </c>
      <c r="U569" s="193"/>
      <c r="V569" s="193"/>
      <c r="W569" s="193"/>
      <c r="X569" s="193"/>
      <c r="Y569" s="193"/>
      <c r="Z569" s="193"/>
    </row>
    <row r="570" spans="1:26" ht="140.1" customHeight="1">
      <c r="A570" s="192" t="s">
        <v>1374</v>
      </c>
      <c r="B570" s="206" t="s">
        <v>1375</v>
      </c>
      <c r="C570" s="206" t="s">
        <v>1376</v>
      </c>
      <c r="D570" s="192" t="s">
        <v>1377</v>
      </c>
      <c r="E570" s="193" t="s">
        <v>1378</v>
      </c>
      <c r="F570" s="192" t="s">
        <v>1402</v>
      </c>
      <c r="G570" s="193" t="s">
        <v>1403</v>
      </c>
      <c r="H570" s="229" t="s">
        <v>244</v>
      </c>
      <c r="I570" s="229"/>
      <c r="J570" s="193" t="s">
        <v>1393</v>
      </c>
      <c r="K570" s="231">
        <f>+PRODUCT(3197964,6)</f>
        <v>19187784</v>
      </c>
      <c r="L570" s="193" t="s">
        <v>1393</v>
      </c>
      <c r="M570" s="231">
        <v>19763417.52</v>
      </c>
      <c r="N570" s="193" t="s">
        <v>1393</v>
      </c>
      <c r="O570" s="303">
        <v>20356320.045600001</v>
      </c>
      <c r="P570" s="193" t="s">
        <v>1393</v>
      </c>
      <c r="Q570" s="303">
        <v>20967009.646968</v>
      </c>
      <c r="R570" s="193" t="s">
        <v>1393</v>
      </c>
      <c r="S570" s="303">
        <v>21596019.936377041</v>
      </c>
      <c r="T570" s="303">
        <f t="shared" si="1"/>
        <v>101870551.14894503</v>
      </c>
      <c r="U570" s="193"/>
      <c r="V570" s="193"/>
      <c r="W570" s="193"/>
      <c r="X570" s="193"/>
      <c r="Y570" s="193"/>
      <c r="Z570" s="193"/>
    </row>
    <row r="571" spans="1:26" ht="140.1" customHeight="1">
      <c r="A571" s="192" t="s">
        <v>1374</v>
      </c>
      <c r="B571" s="206" t="s">
        <v>1375</v>
      </c>
      <c r="C571" s="206" t="s">
        <v>1376</v>
      </c>
      <c r="D571" s="192" t="s">
        <v>1377</v>
      </c>
      <c r="E571" s="193" t="s">
        <v>1378</v>
      </c>
      <c r="F571" s="192" t="s">
        <v>1402</v>
      </c>
      <c r="G571" s="193" t="s">
        <v>1403</v>
      </c>
      <c r="H571" s="229" t="s">
        <v>126</v>
      </c>
      <c r="I571" s="229"/>
      <c r="J571" s="193" t="s">
        <v>1394</v>
      </c>
      <c r="K571" s="231">
        <v>10000000</v>
      </c>
      <c r="L571" s="193" t="s">
        <v>1394</v>
      </c>
      <c r="M571" s="231">
        <v>20000000</v>
      </c>
      <c r="N571" s="193" t="s">
        <v>1394</v>
      </c>
      <c r="O571" s="303">
        <v>40000000</v>
      </c>
      <c r="P571" s="193" t="s">
        <v>1394</v>
      </c>
      <c r="Q571" s="303">
        <v>60000000</v>
      </c>
      <c r="R571" s="193" t="s">
        <v>1394</v>
      </c>
      <c r="S571" s="303">
        <v>80000000</v>
      </c>
      <c r="T571" s="303">
        <f t="shared" si="1"/>
        <v>210000000</v>
      </c>
      <c r="U571" s="193"/>
      <c r="V571" s="193"/>
      <c r="W571" s="193"/>
      <c r="X571" s="193"/>
      <c r="Y571" s="193"/>
      <c r="Z571" s="193"/>
    </row>
    <row r="572" spans="1:26" ht="140.1" customHeight="1">
      <c r="A572" s="192" t="s">
        <v>1374</v>
      </c>
      <c r="B572" s="206" t="s">
        <v>1375</v>
      </c>
      <c r="C572" s="206" t="s">
        <v>1376</v>
      </c>
      <c r="D572" s="192" t="s">
        <v>1377</v>
      </c>
      <c r="E572" s="193" t="s">
        <v>1378</v>
      </c>
      <c r="F572" s="192" t="s">
        <v>1402</v>
      </c>
      <c r="G572" s="193" t="s">
        <v>1403</v>
      </c>
      <c r="H572" s="229" t="s">
        <v>249</v>
      </c>
      <c r="I572" s="229"/>
      <c r="J572" s="193" t="s">
        <v>1404</v>
      </c>
      <c r="K572" s="231">
        <v>3000000</v>
      </c>
      <c r="L572" s="193" t="s">
        <v>1405</v>
      </c>
      <c r="M572" s="231">
        <f>2*K572*1.1</f>
        <v>6600000.0000000009</v>
      </c>
      <c r="N572" s="193" t="s">
        <v>1405</v>
      </c>
      <c r="O572" s="303">
        <f>M572*1.1</f>
        <v>7260000.0000000019</v>
      </c>
      <c r="P572" s="193" t="s">
        <v>1405</v>
      </c>
      <c r="Q572" s="303">
        <f>O572*1.1</f>
        <v>7986000.0000000028</v>
      </c>
      <c r="R572" s="193" t="s">
        <v>1406</v>
      </c>
      <c r="S572" s="303">
        <f>Q572*1.15</f>
        <v>9183900.0000000019</v>
      </c>
      <c r="T572" s="303">
        <f t="shared" si="1"/>
        <v>34029900.000000007</v>
      </c>
      <c r="U572" s="193"/>
      <c r="V572" s="193"/>
      <c r="W572" s="193"/>
      <c r="X572" s="193"/>
      <c r="Y572" s="193"/>
      <c r="Z572" s="193"/>
    </row>
    <row r="573" spans="1:26" ht="140.1" customHeight="1">
      <c r="A573" s="192" t="s">
        <v>1374</v>
      </c>
      <c r="B573" s="206" t="s">
        <v>1375</v>
      </c>
      <c r="C573" s="206" t="s">
        <v>1376</v>
      </c>
      <c r="D573" s="192" t="s">
        <v>1377</v>
      </c>
      <c r="E573" s="193" t="s">
        <v>1378</v>
      </c>
      <c r="F573" s="192" t="s">
        <v>1402</v>
      </c>
      <c r="G573" s="193" t="s">
        <v>1403</v>
      </c>
      <c r="H573" s="229"/>
      <c r="I573" s="229" t="s">
        <v>81</v>
      </c>
      <c r="J573" s="193"/>
      <c r="K573" s="231"/>
      <c r="L573" s="193" t="s">
        <v>1407</v>
      </c>
      <c r="M573" s="231">
        <v>30000000</v>
      </c>
      <c r="N573" s="193" t="s">
        <v>1407</v>
      </c>
      <c r="O573" s="303">
        <v>30000000</v>
      </c>
      <c r="P573" s="193" t="s">
        <v>1407</v>
      </c>
      <c r="Q573" s="303">
        <v>30000000</v>
      </c>
      <c r="R573" s="193" t="s">
        <v>1407</v>
      </c>
      <c r="S573" s="303">
        <v>30000000</v>
      </c>
      <c r="T573" s="303">
        <f t="shared" si="1"/>
        <v>120000000</v>
      </c>
      <c r="U573" s="193"/>
      <c r="V573" s="193"/>
      <c r="W573" s="193"/>
      <c r="X573" s="193"/>
      <c r="Y573" s="193"/>
      <c r="Z573" s="193"/>
    </row>
    <row r="574" spans="1:26" ht="140.1" customHeight="1">
      <c r="A574" s="192" t="s">
        <v>1374</v>
      </c>
      <c r="B574" s="206" t="s">
        <v>1375</v>
      </c>
      <c r="C574" s="206" t="s">
        <v>1376</v>
      </c>
      <c r="D574" s="192" t="s">
        <v>1377</v>
      </c>
      <c r="E574" s="193" t="s">
        <v>1378</v>
      </c>
      <c r="F574" s="192" t="s">
        <v>1402</v>
      </c>
      <c r="G574" s="193" t="s">
        <v>1403</v>
      </c>
      <c r="H574" s="229"/>
      <c r="I574" s="229" t="s">
        <v>84</v>
      </c>
      <c r="J574" s="193" t="s">
        <v>1408</v>
      </c>
      <c r="K574" s="231">
        <v>10000000</v>
      </c>
      <c r="L574" s="193" t="s">
        <v>1409</v>
      </c>
      <c r="M574" s="231">
        <v>50000000</v>
      </c>
      <c r="N574" s="193" t="s">
        <v>1408</v>
      </c>
      <c r="O574" s="303">
        <v>20000000</v>
      </c>
      <c r="P574" s="193" t="s">
        <v>1408</v>
      </c>
      <c r="Q574" s="303">
        <v>20000000</v>
      </c>
      <c r="R574" s="193" t="s">
        <v>1408</v>
      </c>
      <c r="S574" s="303">
        <v>30000000</v>
      </c>
      <c r="T574" s="303">
        <f t="shared" si="1"/>
        <v>130000000</v>
      </c>
      <c r="U574" s="193"/>
      <c r="V574" s="193"/>
      <c r="W574" s="193"/>
      <c r="X574" s="193"/>
      <c r="Y574" s="193"/>
      <c r="Z574" s="193"/>
    </row>
    <row r="575" spans="1:26" ht="140.1" customHeight="1">
      <c r="A575" s="192" t="s">
        <v>1374</v>
      </c>
      <c r="B575" s="206" t="s">
        <v>1375</v>
      </c>
      <c r="C575" s="206" t="s">
        <v>1376</v>
      </c>
      <c r="D575" s="192" t="s">
        <v>1377</v>
      </c>
      <c r="E575" s="193" t="s">
        <v>1378</v>
      </c>
      <c r="F575" s="192" t="s">
        <v>1402</v>
      </c>
      <c r="G575" s="193" t="s">
        <v>1403</v>
      </c>
      <c r="H575" s="229"/>
      <c r="I575" s="229" t="s">
        <v>86</v>
      </c>
      <c r="J575" s="193" t="s">
        <v>1410</v>
      </c>
      <c r="K575" s="231">
        <v>300000</v>
      </c>
      <c r="L575" s="193" t="s">
        <v>1410</v>
      </c>
      <c r="M575" s="231">
        <v>500000</v>
      </c>
      <c r="N575" s="193" t="s">
        <v>1410</v>
      </c>
      <c r="O575" s="303">
        <v>700000</v>
      </c>
      <c r="P575" s="193" t="s">
        <v>1410</v>
      </c>
      <c r="Q575" s="303">
        <v>900000</v>
      </c>
      <c r="R575" s="193" t="s">
        <v>1410</v>
      </c>
      <c r="S575" s="303">
        <v>12000000</v>
      </c>
      <c r="T575" s="303">
        <f t="shared" si="1"/>
        <v>14400000</v>
      </c>
      <c r="U575" s="193"/>
      <c r="V575" s="193"/>
      <c r="W575" s="193"/>
      <c r="X575" s="193"/>
      <c r="Y575" s="193"/>
      <c r="Z575" s="193"/>
    </row>
    <row r="576" spans="1:26" ht="140.1" customHeight="1">
      <c r="A576" s="192" t="s">
        <v>1374</v>
      </c>
      <c r="B576" s="206" t="s">
        <v>1375</v>
      </c>
      <c r="C576" s="206" t="s">
        <v>1376</v>
      </c>
      <c r="D576" s="192" t="s">
        <v>1377</v>
      </c>
      <c r="E576" s="193" t="s">
        <v>1378</v>
      </c>
      <c r="F576" s="192" t="s">
        <v>1402</v>
      </c>
      <c r="G576" s="193" t="s">
        <v>1403</v>
      </c>
      <c r="H576" s="229"/>
      <c r="I576" s="229" t="s">
        <v>92</v>
      </c>
      <c r="J576" s="193" t="s">
        <v>1411</v>
      </c>
      <c r="K576" s="231">
        <v>3000000</v>
      </c>
      <c r="L576" s="193" t="s">
        <v>1411</v>
      </c>
      <c r="M576" s="231">
        <v>3000000</v>
      </c>
      <c r="N576" s="193" t="s">
        <v>1412</v>
      </c>
      <c r="O576" s="303">
        <v>3000000</v>
      </c>
      <c r="P576" s="193" t="s">
        <v>1413</v>
      </c>
      <c r="Q576" s="303">
        <v>5000000</v>
      </c>
      <c r="R576" s="193" t="s">
        <v>1413</v>
      </c>
      <c r="S576" s="303">
        <v>5000000</v>
      </c>
      <c r="T576" s="303">
        <f t="shared" si="1"/>
        <v>19000000</v>
      </c>
      <c r="U576" s="193"/>
      <c r="V576" s="193"/>
      <c r="W576" s="193"/>
      <c r="X576" s="193"/>
      <c r="Y576" s="193"/>
      <c r="Z576" s="193"/>
    </row>
    <row r="577" spans="1:26" ht="140.1" customHeight="1">
      <c r="A577" s="192" t="s">
        <v>1374</v>
      </c>
      <c r="B577" s="206" t="s">
        <v>1375</v>
      </c>
      <c r="C577" s="206" t="s">
        <v>1376</v>
      </c>
      <c r="D577" s="192" t="s">
        <v>1377</v>
      </c>
      <c r="E577" s="193" t="s">
        <v>1378</v>
      </c>
      <c r="F577" s="192" t="s">
        <v>1414</v>
      </c>
      <c r="G577" s="193" t="s">
        <v>1415</v>
      </c>
      <c r="H577" s="229" t="s">
        <v>81</v>
      </c>
      <c r="I577" s="229"/>
      <c r="J577" s="193"/>
      <c r="K577" s="231">
        <v>0</v>
      </c>
      <c r="L577" s="193"/>
      <c r="M577" s="231">
        <v>0</v>
      </c>
      <c r="N577" s="193"/>
      <c r="O577" s="303">
        <v>0</v>
      </c>
      <c r="P577" s="193"/>
      <c r="Q577" s="303">
        <v>0</v>
      </c>
      <c r="R577" s="193"/>
      <c r="S577" s="303">
        <v>0</v>
      </c>
      <c r="T577" s="303">
        <f t="shared" si="1"/>
        <v>0</v>
      </c>
      <c r="U577" s="193"/>
      <c r="V577" s="193"/>
      <c r="W577" s="193"/>
      <c r="X577" s="193"/>
      <c r="Y577" s="193"/>
      <c r="Z577" s="193"/>
    </row>
    <row r="578" spans="1:26" ht="140.1" customHeight="1">
      <c r="A578" s="192" t="s">
        <v>1374</v>
      </c>
      <c r="B578" s="206" t="s">
        <v>1375</v>
      </c>
      <c r="C578" s="206" t="s">
        <v>1376</v>
      </c>
      <c r="D578" s="192" t="s">
        <v>1377</v>
      </c>
      <c r="E578" s="193" t="s">
        <v>1378</v>
      </c>
      <c r="F578" s="192" t="s">
        <v>1414</v>
      </c>
      <c r="G578" s="193" t="s">
        <v>1415</v>
      </c>
      <c r="H578" s="229" t="s">
        <v>84</v>
      </c>
      <c r="I578" s="229"/>
      <c r="J578" s="297" t="s">
        <v>1416</v>
      </c>
      <c r="K578" s="231">
        <v>0</v>
      </c>
      <c r="L578" s="193">
        <v>0</v>
      </c>
      <c r="M578" s="231">
        <v>0</v>
      </c>
      <c r="N578" s="193">
        <v>0</v>
      </c>
      <c r="O578" s="303">
        <v>0</v>
      </c>
      <c r="P578" s="193">
        <v>0</v>
      </c>
      <c r="Q578" s="303">
        <v>0</v>
      </c>
      <c r="R578" s="193">
        <v>0</v>
      </c>
      <c r="S578" s="303">
        <v>0</v>
      </c>
      <c r="T578" s="303">
        <f t="shared" si="1"/>
        <v>0</v>
      </c>
      <c r="U578" s="193"/>
      <c r="V578" s="193"/>
      <c r="W578" s="193"/>
      <c r="X578" s="193"/>
      <c r="Y578" s="193"/>
      <c r="Z578" s="193"/>
    </row>
    <row r="579" spans="1:26" ht="140.1" customHeight="1">
      <c r="A579" s="192" t="s">
        <v>1374</v>
      </c>
      <c r="B579" s="206" t="s">
        <v>1375</v>
      </c>
      <c r="C579" s="206" t="s">
        <v>1376</v>
      </c>
      <c r="D579" s="192" t="s">
        <v>1377</v>
      </c>
      <c r="E579" s="193" t="s">
        <v>1378</v>
      </c>
      <c r="F579" s="192" t="s">
        <v>1414</v>
      </c>
      <c r="G579" s="193" t="s">
        <v>1415</v>
      </c>
      <c r="H579" s="229" t="s">
        <v>325</v>
      </c>
      <c r="I579" s="229"/>
      <c r="J579" s="193" t="s">
        <v>1417</v>
      </c>
      <c r="K579" s="231">
        <v>3000000</v>
      </c>
      <c r="L579" s="193" t="s">
        <v>1418</v>
      </c>
      <c r="M579" s="231">
        <v>5000000</v>
      </c>
      <c r="N579" s="193" t="s">
        <v>1419</v>
      </c>
      <c r="O579" s="303">
        <v>7000000</v>
      </c>
      <c r="P579" s="193" t="s">
        <v>1419</v>
      </c>
      <c r="Q579" s="303">
        <v>9000000</v>
      </c>
      <c r="R579" s="193" t="s">
        <v>1419</v>
      </c>
      <c r="S579" s="303">
        <v>12000000</v>
      </c>
      <c r="T579" s="303">
        <f t="shared" si="1"/>
        <v>36000000</v>
      </c>
      <c r="U579" s="193"/>
      <c r="V579" s="193"/>
      <c r="W579" s="193"/>
      <c r="X579" s="193"/>
      <c r="Y579" s="193"/>
      <c r="Z579" s="193"/>
    </row>
    <row r="580" spans="1:26" ht="140.1" customHeight="1">
      <c r="A580" s="192" t="s">
        <v>1374</v>
      </c>
      <c r="B580" s="206" t="s">
        <v>1375</v>
      </c>
      <c r="C580" s="206" t="s">
        <v>1376</v>
      </c>
      <c r="D580" s="192" t="s">
        <v>1377</v>
      </c>
      <c r="E580" s="193" t="s">
        <v>1378</v>
      </c>
      <c r="F580" s="192" t="s">
        <v>1414</v>
      </c>
      <c r="G580" s="193" t="s">
        <v>1415</v>
      </c>
      <c r="H580" s="229" t="s">
        <v>331</v>
      </c>
      <c r="I580" s="229"/>
      <c r="J580" s="193" t="s">
        <v>1420</v>
      </c>
      <c r="K580" s="231">
        <v>3000000</v>
      </c>
      <c r="L580" s="193" t="s">
        <v>1421</v>
      </c>
      <c r="M580" s="231"/>
      <c r="N580" s="193" t="s">
        <v>1422</v>
      </c>
      <c r="O580" s="303">
        <v>5000000</v>
      </c>
      <c r="P580" s="193" t="s">
        <v>1422</v>
      </c>
      <c r="Q580" s="303">
        <v>5000000</v>
      </c>
      <c r="R580" s="193" t="s">
        <v>1422</v>
      </c>
      <c r="S580" s="303">
        <v>5000000</v>
      </c>
      <c r="T580" s="303">
        <f t="shared" si="1"/>
        <v>18000000</v>
      </c>
      <c r="U580" s="193"/>
      <c r="V580" s="193"/>
      <c r="W580" s="193"/>
      <c r="X580" s="193"/>
      <c r="Y580" s="193"/>
      <c r="Z580" s="193"/>
    </row>
    <row r="581" spans="1:26" ht="140.1" customHeight="1">
      <c r="A581" s="192" t="s">
        <v>1374</v>
      </c>
      <c r="B581" s="206" t="s">
        <v>1375</v>
      </c>
      <c r="C581" s="206" t="s">
        <v>1376</v>
      </c>
      <c r="D581" s="192" t="s">
        <v>1377</v>
      </c>
      <c r="E581" s="193" t="s">
        <v>1378</v>
      </c>
      <c r="F581" s="192" t="s">
        <v>1414</v>
      </c>
      <c r="G581" s="193" t="s">
        <v>1415</v>
      </c>
      <c r="H581" s="229" t="s">
        <v>143</v>
      </c>
      <c r="I581" s="229"/>
      <c r="J581" s="193" t="s">
        <v>1423</v>
      </c>
      <c r="K581" s="231">
        <v>70000000</v>
      </c>
      <c r="L581" s="193" t="s">
        <v>1424</v>
      </c>
      <c r="M581" s="231">
        <v>300000000</v>
      </c>
      <c r="N581" s="193" t="s">
        <v>1425</v>
      </c>
      <c r="O581" s="231">
        <v>250000000</v>
      </c>
      <c r="P581" s="193" t="s">
        <v>1425</v>
      </c>
      <c r="Q581" s="231">
        <v>200000000</v>
      </c>
      <c r="R581" s="193" t="s">
        <v>1425</v>
      </c>
      <c r="S581" s="231">
        <v>150000000</v>
      </c>
      <c r="T581" s="303">
        <f t="shared" si="1"/>
        <v>970000000</v>
      </c>
      <c r="U581" s="193"/>
      <c r="V581" s="193"/>
      <c r="W581" s="193"/>
      <c r="X581" s="193"/>
      <c r="Y581" s="193"/>
      <c r="Z581" s="193"/>
    </row>
    <row r="582" spans="1:26" ht="140.1" customHeight="1">
      <c r="A582" s="192" t="s">
        <v>1374</v>
      </c>
      <c r="B582" s="206" t="s">
        <v>1375</v>
      </c>
      <c r="C582" s="206" t="s">
        <v>1376</v>
      </c>
      <c r="D582" s="192" t="s">
        <v>1377</v>
      </c>
      <c r="E582" s="193" t="s">
        <v>1378</v>
      </c>
      <c r="F582" s="192" t="s">
        <v>1414</v>
      </c>
      <c r="G582" s="193" t="s">
        <v>1415</v>
      </c>
      <c r="H582" s="229"/>
      <c r="I582" s="229" t="s">
        <v>132</v>
      </c>
      <c r="J582" s="192" t="s">
        <v>1426</v>
      </c>
      <c r="K582" s="231">
        <v>4000000</v>
      </c>
      <c r="L582" s="193" t="s">
        <v>1427</v>
      </c>
      <c r="M582" s="231">
        <v>4000000</v>
      </c>
      <c r="N582" s="193" t="s">
        <v>1428</v>
      </c>
      <c r="O582" s="231">
        <v>4000000</v>
      </c>
      <c r="P582" s="193"/>
      <c r="Q582" s="303">
        <v>0</v>
      </c>
      <c r="R582" s="193"/>
      <c r="S582" s="303">
        <v>0</v>
      </c>
      <c r="T582" s="303">
        <f t="shared" si="1"/>
        <v>12000000</v>
      </c>
      <c r="U582" s="193"/>
      <c r="V582" s="193"/>
      <c r="W582" s="193"/>
      <c r="X582" s="193"/>
      <c r="Y582" s="193"/>
      <c r="Z582" s="193"/>
    </row>
    <row r="583" spans="1:26" ht="140.1" customHeight="1">
      <c r="A583" s="192" t="s">
        <v>1374</v>
      </c>
      <c r="B583" s="206" t="s">
        <v>1375</v>
      </c>
      <c r="C583" s="206" t="s">
        <v>1376</v>
      </c>
      <c r="D583" s="192" t="s">
        <v>1377</v>
      </c>
      <c r="E583" s="193" t="s">
        <v>1378</v>
      </c>
      <c r="F583" s="192" t="s">
        <v>1414</v>
      </c>
      <c r="G583" s="193" t="s">
        <v>1415</v>
      </c>
      <c r="H583" s="229"/>
      <c r="I583" s="229" t="s">
        <v>33</v>
      </c>
      <c r="J583" s="193" t="s">
        <v>1429</v>
      </c>
      <c r="K583" s="231">
        <v>0</v>
      </c>
      <c r="L583" s="193"/>
      <c r="M583" s="231">
        <v>0</v>
      </c>
      <c r="N583" s="193"/>
      <c r="O583" s="231">
        <v>0</v>
      </c>
      <c r="P583" s="193"/>
      <c r="Q583" s="303">
        <v>0</v>
      </c>
      <c r="R583" s="193"/>
      <c r="S583" s="303">
        <v>0</v>
      </c>
      <c r="T583" s="303">
        <f t="shared" si="1"/>
        <v>0</v>
      </c>
      <c r="U583" s="313" t="s">
        <v>1430</v>
      </c>
      <c r="V583" s="193"/>
      <c r="W583" s="193"/>
      <c r="X583" s="193"/>
      <c r="Y583" s="193"/>
      <c r="Z583" s="193"/>
    </row>
    <row r="584" spans="1:26" ht="140.1" customHeight="1">
      <c r="A584" s="192" t="s">
        <v>1374</v>
      </c>
      <c r="B584" s="206" t="s">
        <v>1375</v>
      </c>
      <c r="C584" s="206" t="s">
        <v>1376</v>
      </c>
      <c r="D584" s="192" t="s">
        <v>1377</v>
      </c>
      <c r="E584" s="193" t="s">
        <v>1378</v>
      </c>
      <c r="F584" s="192" t="s">
        <v>1431</v>
      </c>
      <c r="G584" s="193" t="s">
        <v>1432</v>
      </c>
      <c r="H584" s="229" t="s">
        <v>81</v>
      </c>
      <c r="I584" s="229"/>
      <c r="J584" s="193"/>
      <c r="K584" s="231">
        <v>0</v>
      </c>
      <c r="L584" s="193"/>
      <c r="M584" s="231">
        <v>0</v>
      </c>
      <c r="N584" s="193"/>
      <c r="O584" s="303">
        <v>0</v>
      </c>
      <c r="P584" s="193"/>
      <c r="Q584" s="303">
        <v>0</v>
      </c>
      <c r="R584" s="193"/>
      <c r="S584" s="303">
        <v>0</v>
      </c>
      <c r="T584" s="303">
        <f t="shared" si="1"/>
        <v>0</v>
      </c>
      <c r="U584" s="193"/>
      <c r="V584" s="193"/>
      <c r="W584" s="193"/>
      <c r="X584" s="193"/>
      <c r="Y584" s="193"/>
      <c r="Z584" s="193"/>
    </row>
    <row r="585" spans="1:26" ht="140.1" customHeight="1">
      <c r="A585" s="192" t="s">
        <v>1374</v>
      </c>
      <c r="B585" s="206" t="s">
        <v>1375</v>
      </c>
      <c r="C585" s="206" t="s">
        <v>1376</v>
      </c>
      <c r="D585" s="192" t="s">
        <v>1377</v>
      </c>
      <c r="E585" s="193" t="s">
        <v>1378</v>
      </c>
      <c r="F585" s="192" t="s">
        <v>1431</v>
      </c>
      <c r="G585" s="193" t="s">
        <v>1432</v>
      </c>
      <c r="H585" s="229" t="s">
        <v>84</v>
      </c>
      <c r="I585" s="229"/>
      <c r="J585" s="193" t="s">
        <v>1433</v>
      </c>
      <c r="K585" s="231">
        <v>30000000</v>
      </c>
      <c r="L585" s="193" t="s">
        <v>1433</v>
      </c>
      <c r="M585" s="231">
        <v>30000000</v>
      </c>
      <c r="N585" s="193" t="s">
        <v>1433</v>
      </c>
      <c r="O585" s="303">
        <v>30000000</v>
      </c>
      <c r="P585" s="193" t="s">
        <v>1433</v>
      </c>
      <c r="Q585" s="303">
        <v>30000000</v>
      </c>
      <c r="R585" s="193" t="s">
        <v>1433</v>
      </c>
      <c r="S585" s="303">
        <v>30000000</v>
      </c>
      <c r="T585" s="303">
        <f t="shared" si="1"/>
        <v>150000000</v>
      </c>
      <c r="U585" s="193"/>
      <c r="V585" s="193"/>
      <c r="W585" s="193"/>
      <c r="X585" s="193"/>
      <c r="Y585" s="193"/>
      <c r="Z585" s="193"/>
    </row>
    <row r="586" spans="1:26" ht="140.1" customHeight="1">
      <c r="A586" s="192" t="s">
        <v>1374</v>
      </c>
      <c r="B586" s="206" t="s">
        <v>1375</v>
      </c>
      <c r="C586" s="206" t="s">
        <v>1376</v>
      </c>
      <c r="D586" s="192" t="s">
        <v>1377</v>
      </c>
      <c r="E586" s="193" t="s">
        <v>1378</v>
      </c>
      <c r="F586" s="192" t="s">
        <v>1431</v>
      </c>
      <c r="G586" s="193" t="s">
        <v>1432</v>
      </c>
      <c r="H586" s="229" t="s">
        <v>143</v>
      </c>
      <c r="I586" s="229"/>
      <c r="J586" s="193" t="s">
        <v>1434</v>
      </c>
      <c r="K586" s="231">
        <v>150000000</v>
      </c>
      <c r="L586" s="193" t="s">
        <v>1435</v>
      </c>
      <c r="M586" s="231">
        <v>300000000</v>
      </c>
      <c r="N586" s="193" t="s">
        <v>1436</v>
      </c>
      <c r="O586" s="231">
        <v>250000000</v>
      </c>
      <c r="P586" s="193" t="s">
        <v>1436</v>
      </c>
      <c r="Q586" s="231">
        <v>200000000</v>
      </c>
      <c r="R586" s="193" t="s">
        <v>1436</v>
      </c>
      <c r="S586" s="231">
        <v>150000000</v>
      </c>
      <c r="T586" s="303">
        <f t="shared" si="1"/>
        <v>1050000000</v>
      </c>
      <c r="U586" s="193"/>
      <c r="V586" s="193"/>
      <c r="W586" s="193"/>
      <c r="X586" s="193"/>
      <c r="Y586" s="193"/>
      <c r="Z586" s="193"/>
    </row>
    <row r="587" spans="1:26" ht="140.1" customHeight="1">
      <c r="A587" s="192" t="s">
        <v>1374</v>
      </c>
      <c r="B587" s="206" t="s">
        <v>1375</v>
      </c>
      <c r="C587" s="206" t="s">
        <v>1376</v>
      </c>
      <c r="D587" s="192" t="s">
        <v>1377</v>
      </c>
      <c r="E587" s="193" t="s">
        <v>1378</v>
      </c>
      <c r="F587" s="192" t="s">
        <v>1431</v>
      </c>
      <c r="G587" s="193" t="s">
        <v>1432</v>
      </c>
      <c r="H587" s="229"/>
      <c r="I587" s="229" t="s">
        <v>132</v>
      </c>
      <c r="J587" s="192" t="s">
        <v>1426</v>
      </c>
      <c r="K587" s="231">
        <v>4000000</v>
      </c>
      <c r="L587" s="193" t="s">
        <v>1427</v>
      </c>
      <c r="M587" s="231">
        <v>4000000</v>
      </c>
      <c r="N587" s="193" t="s">
        <v>1428</v>
      </c>
      <c r="O587" s="231">
        <v>4000000</v>
      </c>
      <c r="P587" s="193"/>
      <c r="Q587" s="303">
        <v>0</v>
      </c>
      <c r="R587" s="193"/>
      <c r="S587" s="303">
        <v>0</v>
      </c>
      <c r="T587" s="303">
        <f t="shared" si="1"/>
        <v>12000000</v>
      </c>
      <c r="U587" s="193"/>
      <c r="V587" s="193"/>
      <c r="W587" s="193"/>
      <c r="X587" s="193"/>
      <c r="Y587" s="193"/>
      <c r="Z587" s="193"/>
    </row>
    <row r="588" spans="1:26" ht="140.1" customHeight="1">
      <c r="A588" s="192" t="s">
        <v>1374</v>
      </c>
      <c r="B588" s="206" t="s">
        <v>1375</v>
      </c>
      <c r="C588" s="206" t="s">
        <v>1376</v>
      </c>
      <c r="D588" s="192" t="s">
        <v>1377</v>
      </c>
      <c r="E588" s="193" t="s">
        <v>1378</v>
      </c>
      <c r="F588" s="192" t="s">
        <v>1431</v>
      </c>
      <c r="G588" s="193" t="s">
        <v>1432</v>
      </c>
      <c r="H588" s="229"/>
      <c r="I588" s="229" t="s">
        <v>33</v>
      </c>
      <c r="J588" s="193" t="s">
        <v>1437</v>
      </c>
      <c r="K588" s="231">
        <v>0</v>
      </c>
      <c r="L588" s="193"/>
      <c r="M588" s="231">
        <v>0</v>
      </c>
      <c r="N588" s="193"/>
      <c r="O588" s="231">
        <v>0</v>
      </c>
      <c r="P588" s="193"/>
      <c r="Q588" s="303">
        <v>0</v>
      </c>
      <c r="R588" s="193"/>
      <c r="S588" s="303">
        <v>0</v>
      </c>
      <c r="T588" s="303">
        <f t="shared" si="1"/>
        <v>0</v>
      </c>
      <c r="U588" s="313" t="s">
        <v>1438</v>
      </c>
      <c r="V588" s="193"/>
      <c r="W588" s="193"/>
      <c r="X588" s="193"/>
      <c r="Y588" s="193"/>
      <c r="Z588" s="193"/>
    </row>
    <row r="589" spans="1:26" ht="140.1" customHeight="1">
      <c r="A589" s="192" t="s">
        <v>1374</v>
      </c>
      <c r="B589" s="206" t="s">
        <v>1375</v>
      </c>
      <c r="C589" s="206" t="s">
        <v>1376</v>
      </c>
      <c r="D589" s="192" t="s">
        <v>1377</v>
      </c>
      <c r="E589" s="193" t="s">
        <v>1378</v>
      </c>
      <c r="F589" s="192" t="s">
        <v>1439</v>
      </c>
      <c r="G589" s="193" t="s">
        <v>1440</v>
      </c>
      <c r="H589" s="229" t="s">
        <v>81</v>
      </c>
      <c r="I589" s="229"/>
      <c r="J589" s="193" t="s">
        <v>1441</v>
      </c>
      <c r="K589" s="231">
        <v>600000000</v>
      </c>
      <c r="L589" s="193"/>
      <c r="M589" s="231">
        <v>0</v>
      </c>
      <c r="N589" s="193"/>
      <c r="O589" s="303">
        <v>0</v>
      </c>
      <c r="P589" s="193"/>
      <c r="Q589" s="303">
        <v>0</v>
      </c>
      <c r="R589" s="193"/>
      <c r="S589" s="303">
        <v>0</v>
      </c>
      <c r="T589" s="303">
        <f t="shared" si="1"/>
        <v>600000000</v>
      </c>
      <c r="U589" s="193"/>
      <c r="V589" s="193"/>
      <c r="W589" s="193"/>
      <c r="X589" s="193"/>
      <c r="Y589" s="193"/>
      <c r="Z589" s="193"/>
    </row>
    <row r="590" spans="1:26" ht="140.1" customHeight="1">
      <c r="A590" s="192" t="s">
        <v>1374</v>
      </c>
      <c r="B590" s="206" t="s">
        <v>1375</v>
      </c>
      <c r="C590" s="206" t="s">
        <v>1376</v>
      </c>
      <c r="D590" s="192" t="s">
        <v>1377</v>
      </c>
      <c r="E590" s="193" t="s">
        <v>1378</v>
      </c>
      <c r="F590" s="192" t="s">
        <v>1439</v>
      </c>
      <c r="G590" s="193" t="s">
        <v>1440</v>
      </c>
      <c r="H590" s="229" t="s">
        <v>84</v>
      </c>
      <c r="I590" s="229"/>
      <c r="J590" s="193" t="s">
        <v>1442</v>
      </c>
      <c r="K590" s="231">
        <v>30000000</v>
      </c>
      <c r="L590" s="193" t="s">
        <v>1433</v>
      </c>
      <c r="M590" s="231">
        <v>30000000</v>
      </c>
      <c r="N590" s="193" t="s">
        <v>1433</v>
      </c>
      <c r="O590" s="303">
        <v>30000000</v>
      </c>
      <c r="P590" s="193" t="s">
        <v>1433</v>
      </c>
      <c r="Q590" s="303">
        <v>30000000</v>
      </c>
      <c r="R590" s="193" t="s">
        <v>1433</v>
      </c>
      <c r="S590" s="303">
        <v>0</v>
      </c>
      <c r="T590" s="303">
        <f t="shared" si="1"/>
        <v>120000000</v>
      </c>
      <c r="U590" s="193"/>
      <c r="V590" s="193"/>
      <c r="W590" s="193"/>
      <c r="X590" s="193"/>
      <c r="Y590" s="193"/>
      <c r="Z590" s="193"/>
    </row>
    <row r="591" spans="1:26" ht="140.1" customHeight="1">
      <c r="A591" s="192" t="s">
        <v>1374</v>
      </c>
      <c r="B591" s="206" t="s">
        <v>1375</v>
      </c>
      <c r="C591" s="206" t="s">
        <v>1376</v>
      </c>
      <c r="D591" s="192" t="s">
        <v>1377</v>
      </c>
      <c r="E591" s="193" t="s">
        <v>1378</v>
      </c>
      <c r="F591" s="192" t="s">
        <v>1439</v>
      </c>
      <c r="G591" s="193" t="s">
        <v>1440</v>
      </c>
      <c r="H591" s="229" t="s">
        <v>325</v>
      </c>
      <c r="I591" s="229"/>
      <c r="J591" s="193" t="s">
        <v>1443</v>
      </c>
      <c r="K591" s="231">
        <v>20000000</v>
      </c>
      <c r="L591" s="193" t="s">
        <v>1444</v>
      </c>
      <c r="M591" s="231">
        <v>20000000</v>
      </c>
      <c r="N591" s="193" t="s">
        <v>1445</v>
      </c>
      <c r="O591" s="303">
        <v>25000000</v>
      </c>
      <c r="P591" s="193" t="s">
        <v>1445</v>
      </c>
      <c r="Q591" s="303">
        <v>30000000</v>
      </c>
      <c r="R591" s="193" t="s">
        <v>1445</v>
      </c>
      <c r="S591" s="303">
        <v>35000000</v>
      </c>
      <c r="T591" s="303">
        <f t="shared" si="1"/>
        <v>130000000</v>
      </c>
      <c r="U591" s="193"/>
      <c r="V591" s="193"/>
      <c r="W591" s="193"/>
      <c r="X591" s="193"/>
      <c r="Y591" s="193"/>
      <c r="Z591" s="193"/>
    </row>
    <row r="592" spans="1:26" ht="140.1" customHeight="1">
      <c r="A592" s="192" t="s">
        <v>1374</v>
      </c>
      <c r="B592" s="206" t="s">
        <v>1375</v>
      </c>
      <c r="C592" s="206" t="s">
        <v>1376</v>
      </c>
      <c r="D592" s="192" t="s">
        <v>1377</v>
      </c>
      <c r="E592" s="193" t="s">
        <v>1378</v>
      </c>
      <c r="F592" s="192" t="s">
        <v>1439</v>
      </c>
      <c r="G592" s="193" t="s">
        <v>1440</v>
      </c>
      <c r="H592" s="229" t="s">
        <v>331</v>
      </c>
      <c r="I592" s="229"/>
      <c r="J592" s="193" t="s">
        <v>1446</v>
      </c>
      <c r="K592" s="231">
        <v>20000000</v>
      </c>
      <c r="L592" s="193" t="s">
        <v>1447</v>
      </c>
      <c r="M592" s="231"/>
      <c r="N592" s="193" t="s">
        <v>1448</v>
      </c>
      <c r="O592" s="303">
        <v>5000000</v>
      </c>
      <c r="P592" s="193" t="s">
        <v>1449</v>
      </c>
      <c r="Q592" s="303">
        <v>5000000</v>
      </c>
      <c r="R592" s="193" t="s">
        <v>1450</v>
      </c>
      <c r="S592" s="303">
        <v>5000000</v>
      </c>
      <c r="T592" s="303">
        <f t="shared" si="1"/>
        <v>35000000</v>
      </c>
      <c r="U592" s="193"/>
      <c r="V592" s="193"/>
      <c r="W592" s="193"/>
      <c r="X592" s="193"/>
      <c r="Y592" s="193"/>
      <c r="Z592" s="193"/>
    </row>
    <row r="593" spans="1:26" ht="140.1" customHeight="1">
      <c r="A593" s="192" t="s">
        <v>1374</v>
      </c>
      <c r="B593" s="206" t="s">
        <v>1375</v>
      </c>
      <c r="C593" s="206" t="s">
        <v>1376</v>
      </c>
      <c r="D593" s="192" t="s">
        <v>1377</v>
      </c>
      <c r="E593" s="193" t="s">
        <v>1378</v>
      </c>
      <c r="F593" s="192" t="s">
        <v>1439</v>
      </c>
      <c r="G593" s="193" t="s">
        <v>1440</v>
      </c>
      <c r="H593" s="229" t="s">
        <v>143</v>
      </c>
      <c r="I593" s="229"/>
      <c r="J593" s="193" t="s">
        <v>1451</v>
      </c>
      <c r="K593" s="231">
        <v>100000000</v>
      </c>
      <c r="L593" s="193" t="s">
        <v>1452</v>
      </c>
      <c r="M593" s="231">
        <v>10000000</v>
      </c>
      <c r="N593" s="193" t="s">
        <v>1452</v>
      </c>
      <c r="O593" s="231">
        <v>10000000</v>
      </c>
      <c r="P593" s="193" t="s">
        <v>1452</v>
      </c>
      <c r="Q593" s="231">
        <v>12000000</v>
      </c>
      <c r="R593" s="193" t="s">
        <v>1453</v>
      </c>
      <c r="S593" s="231">
        <v>15000000</v>
      </c>
      <c r="T593" s="303">
        <f t="shared" si="1"/>
        <v>147000000</v>
      </c>
      <c r="U593" s="193"/>
      <c r="V593" s="193"/>
      <c r="W593" s="193"/>
      <c r="X593" s="193"/>
      <c r="Y593" s="193"/>
      <c r="Z593" s="193"/>
    </row>
    <row r="594" spans="1:26" ht="140.1" customHeight="1">
      <c r="A594" s="192" t="s">
        <v>1374</v>
      </c>
      <c r="B594" s="206" t="s">
        <v>1375</v>
      </c>
      <c r="C594" s="206" t="s">
        <v>1376</v>
      </c>
      <c r="D594" s="192" t="s">
        <v>1377</v>
      </c>
      <c r="E594" s="193" t="s">
        <v>1378</v>
      </c>
      <c r="F594" s="192" t="s">
        <v>1439</v>
      </c>
      <c r="G594" s="193" t="s">
        <v>1440</v>
      </c>
      <c r="H594" s="229"/>
      <c r="I594" s="229" t="s">
        <v>132</v>
      </c>
      <c r="J594" s="192" t="s">
        <v>1454</v>
      </c>
      <c r="K594" s="231">
        <v>4000000</v>
      </c>
      <c r="L594" s="193" t="s">
        <v>1455</v>
      </c>
      <c r="M594" s="231">
        <v>4000000</v>
      </c>
      <c r="N594" s="193" t="s">
        <v>1456</v>
      </c>
      <c r="O594" s="231">
        <v>4000000</v>
      </c>
      <c r="P594" s="193"/>
      <c r="Q594" s="303">
        <v>0</v>
      </c>
      <c r="R594" s="193"/>
      <c r="S594" s="303">
        <v>0</v>
      </c>
      <c r="T594" s="303">
        <f t="shared" si="1"/>
        <v>12000000</v>
      </c>
      <c r="U594" s="193"/>
      <c r="V594" s="193"/>
      <c r="W594" s="193"/>
      <c r="X594" s="193"/>
      <c r="Y594" s="193"/>
      <c r="Z594" s="193"/>
    </row>
    <row r="595" spans="1:26" ht="140.1" customHeight="1">
      <c r="A595" s="192" t="s">
        <v>1374</v>
      </c>
      <c r="B595" s="206" t="s">
        <v>1375</v>
      </c>
      <c r="C595" s="206" t="s">
        <v>1376</v>
      </c>
      <c r="D595" s="192" t="s">
        <v>1377</v>
      </c>
      <c r="E595" s="193" t="s">
        <v>1378</v>
      </c>
      <c r="F595" s="192" t="s">
        <v>1439</v>
      </c>
      <c r="G595" s="193" t="s">
        <v>1440</v>
      </c>
      <c r="H595" s="229"/>
      <c r="I595" s="229" t="s">
        <v>33</v>
      </c>
      <c r="J595" s="193" t="s">
        <v>1457</v>
      </c>
      <c r="K595" s="231">
        <v>0</v>
      </c>
      <c r="L595" s="193"/>
      <c r="M595" s="231">
        <v>0</v>
      </c>
      <c r="N595" s="193"/>
      <c r="O595" s="231">
        <v>0</v>
      </c>
      <c r="P595" s="193"/>
      <c r="Q595" s="303">
        <v>0</v>
      </c>
      <c r="R595" s="193"/>
      <c r="S595" s="303">
        <v>0</v>
      </c>
      <c r="T595" s="303">
        <f t="shared" si="1"/>
        <v>0</v>
      </c>
      <c r="U595" s="313" t="s">
        <v>1458</v>
      </c>
      <c r="V595" s="193"/>
      <c r="W595" s="193"/>
      <c r="X595" s="193"/>
      <c r="Y595" s="193"/>
      <c r="Z595" s="193"/>
    </row>
    <row r="596" spans="1:26" ht="140.1" customHeight="1">
      <c r="A596" s="192" t="s">
        <v>1374</v>
      </c>
      <c r="B596" s="206" t="s">
        <v>1375</v>
      </c>
      <c r="C596" s="206" t="s">
        <v>1376</v>
      </c>
      <c r="D596" s="192" t="s">
        <v>1377</v>
      </c>
      <c r="E596" s="193" t="s">
        <v>1378</v>
      </c>
      <c r="F596" s="192" t="s">
        <v>1459</v>
      </c>
      <c r="G596" s="193" t="s">
        <v>1460</v>
      </c>
      <c r="H596" s="229" t="s">
        <v>81</v>
      </c>
      <c r="I596" s="229"/>
      <c r="J596" s="193"/>
      <c r="K596" s="231">
        <v>0</v>
      </c>
      <c r="L596" s="193" t="s">
        <v>1461</v>
      </c>
      <c r="M596" s="231">
        <v>250000000</v>
      </c>
      <c r="N596" s="193"/>
      <c r="O596" s="303">
        <v>0</v>
      </c>
      <c r="P596" s="193"/>
      <c r="Q596" s="303">
        <v>0</v>
      </c>
      <c r="R596" s="193"/>
      <c r="S596" s="303">
        <v>0</v>
      </c>
      <c r="T596" s="303">
        <f t="shared" si="1"/>
        <v>250000000</v>
      </c>
      <c r="U596" s="193"/>
      <c r="V596" s="193"/>
      <c r="W596" s="193"/>
      <c r="X596" s="193"/>
      <c r="Y596" s="193"/>
      <c r="Z596" s="193"/>
    </row>
    <row r="597" spans="1:26" ht="140.1" customHeight="1">
      <c r="A597" s="192" t="s">
        <v>1374</v>
      </c>
      <c r="B597" s="206" t="s">
        <v>1375</v>
      </c>
      <c r="C597" s="206" t="s">
        <v>1376</v>
      </c>
      <c r="D597" s="192" t="s">
        <v>1377</v>
      </c>
      <c r="E597" s="193" t="s">
        <v>1378</v>
      </c>
      <c r="F597" s="192" t="s">
        <v>1462</v>
      </c>
      <c r="G597" s="193" t="s">
        <v>1463</v>
      </c>
      <c r="H597" s="229" t="s">
        <v>81</v>
      </c>
      <c r="I597" s="229"/>
      <c r="J597" s="193" t="s">
        <v>1464</v>
      </c>
      <c r="K597" s="231">
        <v>15000000000</v>
      </c>
      <c r="L597" s="193"/>
      <c r="M597" s="231">
        <v>0</v>
      </c>
      <c r="N597" s="193"/>
      <c r="O597" s="303">
        <v>0</v>
      </c>
      <c r="P597" s="193"/>
      <c r="Q597" s="303">
        <v>0</v>
      </c>
      <c r="R597" s="193"/>
      <c r="S597" s="303">
        <v>0</v>
      </c>
      <c r="T597" s="303">
        <f t="shared" si="1"/>
        <v>15000000000</v>
      </c>
      <c r="U597" s="193"/>
      <c r="V597" s="193"/>
      <c r="W597" s="193"/>
      <c r="X597" s="193"/>
      <c r="Y597" s="193"/>
      <c r="Z597" s="193"/>
    </row>
    <row r="598" spans="1:26" ht="140.1" customHeight="1">
      <c r="A598" s="192" t="s">
        <v>1374</v>
      </c>
      <c r="B598" s="206" t="s">
        <v>1375</v>
      </c>
      <c r="C598" s="206" t="s">
        <v>1376</v>
      </c>
      <c r="D598" s="192" t="s">
        <v>1377</v>
      </c>
      <c r="E598" s="193" t="s">
        <v>1378</v>
      </c>
      <c r="F598" s="192" t="s">
        <v>1462</v>
      </c>
      <c r="G598" s="193" t="s">
        <v>1463</v>
      </c>
      <c r="H598" s="229" t="s">
        <v>84</v>
      </c>
      <c r="I598" s="229"/>
      <c r="J598" s="193"/>
      <c r="K598" s="231">
        <v>0</v>
      </c>
      <c r="L598" s="193" t="s">
        <v>1465</v>
      </c>
      <c r="M598" s="231">
        <v>4500000000</v>
      </c>
      <c r="N598" s="193" t="s">
        <v>1433</v>
      </c>
      <c r="O598" s="303">
        <v>30000000</v>
      </c>
      <c r="P598" s="193" t="s">
        <v>1433</v>
      </c>
      <c r="Q598" s="303">
        <v>30000000</v>
      </c>
      <c r="R598" s="193" t="s">
        <v>1433</v>
      </c>
      <c r="S598" s="303">
        <v>30000000</v>
      </c>
      <c r="T598" s="303">
        <f t="shared" si="1"/>
        <v>4590000000</v>
      </c>
      <c r="U598" s="193"/>
      <c r="V598" s="193"/>
      <c r="W598" s="193"/>
      <c r="X598" s="193"/>
      <c r="Y598" s="193"/>
      <c r="Z598" s="193"/>
    </row>
    <row r="599" spans="1:26" ht="140.1" customHeight="1">
      <c r="A599" s="192" t="s">
        <v>1374</v>
      </c>
      <c r="B599" s="206" t="s">
        <v>1375</v>
      </c>
      <c r="C599" s="206" t="s">
        <v>1376</v>
      </c>
      <c r="D599" s="192" t="s">
        <v>1377</v>
      </c>
      <c r="E599" s="193" t="s">
        <v>1378</v>
      </c>
      <c r="F599" s="192" t="s">
        <v>1462</v>
      </c>
      <c r="G599" s="193" t="s">
        <v>1463</v>
      </c>
      <c r="H599" s="229" t="s">
        <v>325</v>
      </c>
      <c r="I599" s="229"/>
      <c r="J599" s="193" t="s">
        <v>1466</v>
      </c>
      <c r="K599" s="231">
        <v>3000000</v>
      </c>
      <c r="L599" s="193" t="s">
        <v>1466</v>
      </c>
      <c r="M599" s="231">
        <v>5000000</v>
      </c>
      <c r="N599" s="193" t="s">
        <v>1466</v>
      </c>
      <c r="O599" s="303">
        <v>7000000</v>
      </c>
      <c r="P599" s="193" t="s">
        <v>1466</v>
      </c>
      <c r="Q599" s="303">
        <v>9000000</v>
      </c>
      <c r="R599" s="193" t="s">
        <v>1467</v>
      </c>
      <c r="S599" s="303">
        <v>12000000</v>
      </c>
      <c r="T599" s="303">
        <f t="shared" si="1"/>
        <v>36000000</v>
      </c>
      <c r="U599" s="193"/>
      <c r="V599" s="193"/>
      <c r="W599" s="193"/>
      <c r="X599" s="193"/>
      <c r="Y599" s="193"/>
      <c r="Z599" s="193"/>
    </row>
    <row r="600" spans="1:26" ht="140.1" customHeight="1">
      <c r="A600" s="192" t="s">
        <v>1374</v>
      </c>
      <c r="B600" s="206" t="s">
        <v>1375</v>
      </c>
      <c r="C600" s="206" t="s">
        <v>1376</v>
      </c>
      <c r="D600" s="192" t="s">
        <v>1377</v>
      </c>
      <c r="E600" s="193" t="s">
        <v>1378</v>
      </c>
      <c r="F600" s="192" t="s">
        <v>1462</v>
      </c>
      <c r="G600" s="193" t="s">
        <v>1463</v>
      </c>
      <c r="H600" s="229" t="s">
        <v>331</v>
      </c>
      <c r="I600" s="229"/>
      <c r="J600" s="193" t="s">
        <v>1468</v>
      </c>
      <c r="K600" s="231">
        <v>4000000</v>
      </c>
      <c r="L600" s="193" t="s">
        <v>1469</v>
      </c>
      <c r="M600" s="231">
        <v>5000000</v>
      </c>
      <c r="N600" s="193" t="s">
        <v>1469</v>
      </c>
      <c r="O600" s="303">
        <v>5000000</v>
      </c>
      <c r="P600" s="193" t="s">
        <v>1469</v>
      </c>
      <c r="Q600" s="303">
        <v>5000000</v>
      </c>
      <c r="R600" s="193" t="s">
        <v>1469</v>
      </c>
      <c r="S600" s="303">
        <v>5000000</v>
      </c>
      <c r="T600" s="303">
        <f t="shared" si="1"/>
        <v>24000000</v>
      </c>
      <c r="U600" s="193"/>
      <c r="V600" s="193"/>
      <c r="W600" s="193"/>
      <c r="X600" s="193"/>
      <c r="Y600" s="193"/>
      <c r="Z600" s="193"/>
    </row>
    <row r="601" spans="1:26" ht="140.1" customHeight="1">
      <c r="A601" s="192" t="s">
        <v>1374</v>
      </c>
      <c r="B601" s="206" t="s">
        <v>1375</v>
      </c>
      <c r="C601" s="206" t="s">
        <v>1376</v>
      </c>
      <c r="D601" s="192" t="s">
        <v>1377</v>
      </c>
      <c r="E601" s="193" t="s">
        <v>1378</v>
      </c>
      <c r="F601" s="192" t="s">
        <v>1462</v>
      </c>
      <c r="G601" s="193" t="s">
        <v>1463</v>
      </c>
      <c r="H601" s="229" t="s">
        <v>143</v>
      </c>
      <c r="I601" s="229"/>
      <c r="J601" s="193" t="s">
        <v>1470</v>
      </c>
      <c r="K601" s="231">
        <v>20000000</v>
      </c>
      <c r="L601" s="193" t="s">
        <v>1471</v>
      </c>
      <c r="M601" s="231">
        <v>18000000</v>
      </c>
      <c r="N601" s="193" t="s">
        <v>1472</v>
      </c>
      <c r="O601" s="231">
        <v>50000000</v>
      </c>
      <c r="P601" s="193" t="s">
        <v>1473</v>
      </c>
      <c r="Q601" s="231">
        <v>15000000</v>
      </c>
      <c r="R601" s="193" t="s">
        <v>1473</v>
      </c>
      <c r="S601" s="231">
        <v>16000000</v>
      </c>
      <c r="T601" s="303">
        <f t="shared" si="1"/>
        <v>119000000</v>
      </c>
      <c r="U601" s="193"/>
      <c r="V601" s="193"/>
      <c r="W601" s="193"/>
      <c r="X601" s="193"/>
      <c r="Y601" s="193"/>
      <c r="Z601" s="193"/>
    </row>
    <row r="602" spans="1:26" ht="140.1" customHeight="1">
      <c r="A602" s="192" t="s">
        <v>1374</v>
      </c>
      <c r="B602" s="206" t="s">
        <v>1375</v>
      </c>
      <c r="C602" s="206" t="s">
        <v>1376</v>
      </c>
      <c r="D602" s="192" t="s">
        <v>1377</v>
      </c>
      <c r="E602" s="193" t="s">
        <v>1378</v>
      </c>
      <c r="F602" s="192" t="s">
        <v>1462</v>
      </c>
      <c r="G602" s="193" t="s">
        <v>1463</v>
      </c>
      <c r="H602" s="229"/>
      <c r="I602" s="229" t="s">
        <v>132</v>
      </c>
      <c r="J602" s="193" t="s">
        <v>1474</v>
      </c>
      <c r="K602" s="231">
        <v>4000000</v>
      </c>
      <c r="L602" s="193" t="s">
        <v>1427</v>
      </c>
      <c r="M602" s="231">
        <v>4000000</v>
      </c>
      <c r="N602" s="193" t="s">
        <v>1428</v>
      </c>
      <c r="O602" s="231">
        <v>4000000</v>
      </c>
      <c r="P602" s="193"/>
      <c r="Q602" s="303">
        <v>0</v>
      </c>
      <c r="R602" s="193"/>
      <c r="S602" s="303">
        <v>0</v>
      </c>
      <c r="T602" s="303">
        <f t="shared" si="1"/>
        <v>12000000</v>
      </c>
      <c r="U602" s="193"/>
      <c r="V602" s="193"/>
      <c r="W602" s="193"/>
      <c r="X602" s="193"/>
      <c r="Y602" s="193"/>
      <c r="Z602" s="193"/>
    </row>
    <row r="603" spans="1:26" ht="140.1" customHeight="1">
      <c r="A603" s="192" t="s">
        <v>1374</v>
      </c>
      <c r="B603" s="206" t="s">
        <v>1375</v>
      </c>
      <c r="C603" s="206" t="s">
        <v>1376</v>
      </c>
      <c r="D603" s="192" t="s">
        <v>1377</v>
      </c>
      <c r="E603" s="193" t="s">
        <v>1378</v>
      </c>
      <c r="F603" s="192" t="s">
        <v>1462</v>
      </c>
      <c r="G603" s="193" t="s">
        <v>1463</v>
      </c>
      <c r="H603" s="229"/>
      <c r="I603" s="229" t="s">
        <v>33</v>
      </c>
      <c r="J603" s="193" t="s">
        <v>1475</v>
      </c>
      <c r="K603" s="231">
        <v>0</v>
      </c>
      <c r="L603" s="193"/>
      <c r="M603" s="231">
        <v>0</v>
      </c>
      <c r="N603" s="193"/>
      <c r="O603" s="231">
        <v>0</v>
      </c>
      <c r="P603" s="193"/>
      <c r="Q603" s="303">
        <v>0</v>
      </c>
      <c r="R603" s="193"/>
      <c r="S603" s="303">
        <v>0</v>
      </c>
      <c r="T603" s="303">
        <f t="shared" si="1"/>
        <v>0</v>
      </c>
      <c r="U603" s="313" t="s">
        <v>1476</v>
      </c>
      <c r="V603" s="193"/>
      <c r="W603" s="193"/>
      <c r="X603" s="193"/>
      <c r="Y603" s="193"/>
      <c r="Z603" s="193"/>
    </row>
    <row r="604" spans="1:26" ht="140.1" customHeight="1">
      <c r="A604" s="192" t="s">
        <v>1374</v>
      </c>
      <c r="B604" s="206" t="s">
        <v>1375</v>
      </c>
      <c r="C604" s="206" t="s">
        <v>1376</v>
      </c>
      <c r="D604" s="192" t="s">
        <v>1377</v>
      </c>
      <c r="E604" s="193" t="s">
        <v>1378</v>
      </c>
      <c r="F604" s="192" t="s">
        <v>1477</v>
      </c>
      <c r="G604" s="193" t="s">
        <v>1478</v>
      </c>
      <c r="H604" s="229" t="s">
        <v>132</v>
      </c>
      <c r="I604" s="229"/>
      <c r="J604" s="192" t="s">
        <v>1479</v>
      </c>
      <c r="K604" s="231">
        <v>4000000</v>
      </c>
      <c r="L604" s="192" t="s">
        <v>1479</v>
      </c>
      <c r="M604" s="231">
        <v>4000000</v>
      </c>
      <c r="N604" s="193"/>
      <c r="O604" s="303">
        <v>0</v>
      </c>
      <c r="P604" s="193"/>
      <c r="Q604" s="303">
        <v>0</v>
      </c>
      <c r="R604" s="193"/>
      <c r="S604" s="303">
        <v>0</v>
      </c>
      <c r="T604" s="303">
        <f t="shared" si="1"/>
        <v>8000000</v>
      </c>
      <c r="U604" s="193"/>
      <c r="V604" s="193"/>
      <c r="W604" s="193"/>
      <c r="X604" s="193"/>
      <c r="Y604" s="193"/>
      <c r="Z604" s="193"/>
    </row>
    <row r="605" spans="1:26" ht="140.1" customHeight="1">
      <c r="A605" s="192" t="s">
        <v>1374</v>
      </c>
      <c r="B605" s="206" t="s">
        <v>1375</v>
      </c>
      <c r="C605" s="206" t="s">
        <v>1376</v>
      </c>
      <c r="D605" s="192" t="s">
        <v>1377</v>
      </c>
      <c r="E605" s="193" t="s">
        <v>1378</v>
      </c>
      <c r="F605" s="192" t="s">
        <v>1477</v>
      </c>
      <c r="G605" s="193" t="s">
        <v>1478</v>
      </c>
      <c r="H605" s="229" t="s">
        <v>102</v>
      </c>
      <c r="I605" s="229"/>
      <c r="J605" s="193" t="s">
        <v>1480</v>
      </c>
      <c r="K605" s="231">
        <v>22275000</v>
      </c>
      <c r="L605" s="192"/>
      <c r="M605" s="231">
        <v>0</v>
      </c>
      <c r="N605" s="193"/>
      <c r="O605" s="303">
        <v>0</v>
      </c>
      <c r="P605" s="193"/>
      <c r="Q605" s="303">
        <v>0</v>
      </c>
      <c r="R605" s="193"/>
      <c r="S605" s="303">
        <v>0</v>
      </c>
      <c r="T605" s="303">
        <f t="shared" si="1"/>
        <v>22275000</v>
      </c>
      <c r="U605" s="193"/>
      <c r="V605" s="193"/>
      <c r="W605" s="193"/>
      <c r="X605" s="193"/>
      <c r="Y605" s="193"/>
      <c r="Z605" s="193"/>
    </row>
    <row r="606" spans="1:26" ht="140.1" customHeight="1">
      <c r="A606" s="192" t="s">
        <v>1374</v>
      </c>
      <c r="B606" s="206" t="s">
        <v>1375</v>
      </c>
      <c r="C606" s="206" t="s">
        <v>1376</v>
      </c>
      <c r="D606" s="192" t="s">
        <v>1377</v>
      </c>
      <c r="E606" s="193" t="s">
        <v>1378</v>
      </c>
      <c r="F606" s="192" t="s">
        <v>1477</v>
      </c>
      <c r="G606" s="193" t="s">
        <v>1478</v>
      </c>
      <c r="H606" s="229"/>
      <c r="I606" s="229" t="s">
        <v>81</v>
      </c>
      <c r="J606" s="193" t="s">
        <v>1481</v>
      </c>
      <c r="K606" s="231">
        <v>1000000</v>
      </c>
      <c r="L606" s="193" t="s">
        <v>1481</v>
      </c>
      <c r="M606" s="231">
        <v>1000000</v>
      </c>
      <c r="N606" s="193" t="s">
        <v>1481</v>
      </c>
      <c r="O606" s="303">
        <v>1000000</v>
      </c>
      <c r="P606" s="193" t="s">
        <v>1481</v>
      </c>
      <c r="Q606" s="303">
        <v>1000000</v>
      </c>
      <c r="R606" s="193" t="s">
        <v>1481</v>
      </c>
      <c r="S606" s="303">
        <v>1000000</v>
      </c>
      <c r="T606" s="303">
        <f t="shared" si="1"/>
        <v>5000000</v>
      </c>
      <c r="U606" s="193"/>
      <c r="V606" s="193"/>
      <c r="W606" s="193"/>
      <c r="X606" s="193"/>
      <c r="Y606" s="193"/>
      <c r="Z606" s="193"/>
    </row>
    <row r="607" spans="1:26" ht="140.1" customHeight="1">
      <c r="A607" s="192" t="s">
        <v>1374</v>
      </c>
      <c r="B607" s="206" t="s">
        <v>1375</v>
      </c>
      <c r="C607" s="206" t="s">
        <v>1376</v>
      </c>
      <c r="D607" s="192" t="s">
        <v>1377</v>
      </c>
      <c r="E607" s="193" t="s">
        <v>1378</v>
      </c>
      <c r="F607" s="192" t="s">
        <v>1477</v>
      </c>
      <c r="G607" s="193" t="s">
        <v>1478</v>
      </c>
      <c r="H607" s="229"/>
      <c r="I607" s="229" t="s">
        <v>84</v>
      </c>
      <c r="J607" s="193" t="s">
        <v>1482</v>
      </c>
      <c r="K607" s="231">
        <v>30000000</v>
      </c>
      <c r="L607" s="193">
        <v>0</v>
      </c>
      <c r="M607" s="231">
        <v>30000000</v>
      </c>
      <c r="N607" s="193">
        <v>0</v>
      </c>
      <c r="O607" s="303">
        <v>30000000</v>
      </c>
      <c r="P607" s="193">
        <v>0</v>
      </c>
      <c r="Q607" s="303">
        <v>30000000</v>
      </c>
      <c r="R607" s="193">
        <v>0</v>
      </c>
      <c r="S607" s="303">
        <v>30000000</v>
      </c>
      <c r="T607" s="303">
        <f t="shared" si="1"/>
        <v>150000000</v>
      </c>
      <c r="U607" s="193"/>
      <c r="V607" s="193"/>
      <c r="W607" s="193"/>
      <c r="X607" s="193"/>
      <c r="Y607" s="193"/>
      <c r="Z607" s="193"/>
    </row>
    <row r="608" spans="1:26" ht="140.1" customHeight="1">
      <c r="A608" s="192" t="s">
        <v>1374</v>
      </c>
      <c r="B608" s="206" t="s">
        <v>1375</v>
      </c>
      <c r="C608" s="206" t="s">
        <v>1376</v>
      </c>
      <c r="D608" s="192" t="s">
        <v>1377</v>
      </c>
      <c r="E608" s="193" t="s">
        <v>1378</v>
      </c>
      <c r="F608" s="192" t="s">
        <v>1477</v>
      </c>
      <c r="G608" s="193" t="s">
        <v>1478</v>
      </c>
      <c r="H608" s="229"/>
      <c r="I608" s="229" t="s">
        <v>86</v>
      </c>
      <c r="J608" s="193" t="s">
        <v>1483</v>
      </c>
      <c r="K608" s="231">
        <v>3000000</v>
      </c>
      <c r="L608" s="193" t="s">
        <v>1484</v>
      </c>
      <c r="M608" s="231">
        <v>4000000</v>
      </c>
      <c r="N608" s="193" t="s">
        <v>1484</v>
      </c>
      <c r="O608" s="303">
        <v>6000000</v>
      </c>
      <c r="P608" s="193" t="s">
        <v>1484</v>
      </c>
      <c r="Q608" s="303">
        <v>8000000</v>
      </c>
      <c r="R608" s="193" t="s">
        <v>1484</v>
      </c>
      <c r="S608" s="303">
        <v>9000000</v>
      </c>
      <c r="T608" s="303">
        <f t="shared" si="1"/>
        <v>30000000</v>
      </c>
      <c r="U608" s="193"/>
      <c r="V608" s="193"/>
      <c r="W608" s="193"/>
      <c r="X608" s="193"/>
      <c r="Y608" s="193"/>
      <c r="Z608" s="193"/>
    </row>
    <row r="609" spans="1:26" ht="140.1" customHeight="1">
      <c r="A609" s="192" t="s">
        <v>1374</v>
      </c>
      <c r="B609" s="206" t="s">
        <v>1375</v>
      </c>
      <c r="C609" s="206" t="s">
        <v>1376</v>
      </c>
      <c r="D609" s="192" t="s">
        <v>1377</v>
      </c>
      <c r="E609" s="193" t="s">
        <v>1378</v>
      </c>
      <c r="F609" s="192" t="s">
        <v>1477</v>
      </c>
      <c r="G609" s="193" t="s">
        <v>1478</v>
      </c>
      <c r="H609" s="229"/>
      <c r="I609" s="229" t="s">
        <v>92</v>
      </c>
      <c r="J609" s="193" t="s">
        <v>1485</v>
      </c>
      <c r="K609" s="231">
        <v>5000000</v>
      </c>
      <c r="L609" s="193" t="s">
        <v>1486</v>
      </c>
      <c r="M609" s="231">
        <v>10000000</v>
      </c>
      <c r="N609" s="193" t="s">
        <v>1487</v>
      </c>
      <c r="O609" s="303">
        <v>10000000</v>
      </c>
      <c r="P609" s="193" t="s">
        <v>1488</v>
      </c>
      <c r="Q609" s="303">
        <v>10000000</v>
      </c>
      <c r="R609" s="193" t="s">
        <v>1488</v>
      </c>
      <c r="S609" s="303">
        <v>10000000</v>
      </c>
      <c r="T609" s="303">
        <f t="shared" si="1"/>
        <v>45000000</v>
      </c>
      <c r="U609" s="193"/>
      <c r="V609" s="193"/>
      <c r="W609" s="193"/>
      <c r="X609" s="193"/>
      <c r="Y609" s="193"/>
      <c r="Z609" s="193"/>
    </row>
    <row r="610" spans="1:26" ht="140.1" customHeight="1">
      <c r="A610" s="192" t="s">
        <v>1374</v>
      </c>
      <c r="B610" s="206" t="s">
        <v>1375</v>
      </c>
      <c r="C610" s="206" t="s">
        <v>1376</v>
      </c>
      <c r="D610" s="192" t="s">
        <v>1377</v>
      </c>
      <c r="E610" s="193" t="s">
        <v>1378</v>
      </c>
      <c r="F610" s="192" t="s">
        <v>1489</v>
      </c>
      <c r="G610" s="193" t="s">
        <v>1490</v>
      </c>
      <c r="H610" s="229" t="s">
        <v>244</v>
      </c>
      <c r="I610" s="229"/>
      <c r="J610" s="193" t="s">
        <v>1106</v>
      </c>
      <c r="K610" s="231">
        <f>+PRODUCT(2951629,2)</f>
        <v>5903258</v>
      </c>
      <c r="L610" s="193" t="s">
        <v>1106</v>
      </c>
      <c r="M610" s="231">
        <v>6080355.7400000002</v>
      </c>
      <c r="N610" s="193" t="s">
        <v>1106</v>
      </c>
      <c r="O610" s="303">
        <v>6262766.4122000001</v>
      </c>
      <c r="P610" s="193" t="s">
        <v>1106</v>
      </c>
      <c r="Q610" s="303">
        <v>6450649.4045660002</v>
      </c>
      <c r="R610" s="193" t="s">
        <v>1106</v>
      </c>
      <c r="S610" s="303">
        <v>6644168.8867029808</v>
      </c>
      <c r="T610" s="303">
        <f t="shared" si="1"/>
        <v>31341198.44346898</v>
      </c>
      <c r="U610" s="193"/>
      <c r="V610" s="193"/>
      <c r="W610" s="193"/>
      <c r="X610" s="193"/>
      <c r="Y610" s="193"/>
      <c r="Z610" s="193"/>
    </row>
    <row r="611" spans="1:26" ht="140.1" customHeight="1">
      <c r="A611" s="192" t="s">
        <v>1374</v>
      </c>
      <c r="B611" s="206" t="s">
        <v>1375</v>
      </c>
      <c r="C611" s="206" t="s">
        <v>1376</v>
      </c>
      <c r="D611" s="192" t="s">
        <v>1377</v>
      </c>
      <c r="E611" s="193" t="s">
        <v>1378</v>
      </c>
      <c r="F611" s="192" t="s">
        <v>1489</v>
      </c>
      <c r="G611" s="193" t="s">
        <v>1490</v>
      </c>
      <c r="H611" s="229" t="s">
        <v>126</v>
      </c>
      <c r="I611" s="229"/>
      <c r="J611" s="193" t="s">
        <v>1394</v>
      </c>
      <c r="K611" s="231">
        <v>10000000</v>
      </c>
      <c r="L611" s="193" t="s">
        <v>1394</v>
      </c>
      <c r="M611" s="231">
        <v>20000000</v>
      </c>
      <c r="N611" s="193" t="s">
        <v>1394</v>
      </c>
      <c r="O611" s="303">
        <v>30000000</v>
      </c>
      <c r="P611" s="193" t="s">
        <v>1394</v>
      </c>
      <c r="Q611" s="303">
        <v>50000000</v>
      </c>
      <c r="R611" s="193" t="s">
        <v>1394</v>
      </c>
      <c r="S611" s="303">
        <v>80000000</v>
      </c>
      <c r="T611" s="303">
        <f t="shared" si="1"/>
        <v>190000000</v>
      </c>
      <c r="U611" s="193"/>
      <c r="V611" s="193"/>
      <c r="W611" s="193"/>
      <c r="X611" s="193"/>
      <c r="Y611" s="193"/>
      <c r="Z611" s="193"/>
    </row>
    <row r="612" spans="1:26" ht="140.1" customHeight="1">
      <c r="A612" s="192" t="s">
        <v>1374</v>
      </c>
      <c r="B612" s="206" t="s">
        <v>1375</v>
      </c>
      <c r="C612" s="206" t="s">
        <v>1376</v>
      </c>
      <c r="D612" s="192" t="s">
        <v>1377</v>
      </c>
      <c r="E612" s="193" t="s">
        <v>1378</v>
      </c>
      <c r="F612" s="192" t="s">
        <v>1489</v>
      </c>
      <c r="G612" s="193" t="s">
        <v>1490</v>
      </c>
      <c r="H612" s="229" t="s">
        <v>249</v>
      </c>
      <c r="I612" s="229"/>
      <c r="J612" s="193"/>
      <c r="K612" s="231">
        <v>0</v>
      </c>
      <c r="L612" s="193" t="s">
        <v>1491</v>
      </c>
      <c r="M612" s="231">
        <v>6000000</v>
      </c>
      <c r="N612" s="193" t="s">
        <v>1491</v>
      </c>
      <c r="O612" s="303">
        <f>M612*1.1</f>
        <v>6600000.0000000009</v>
      </c>
      <c r="P612" s="193" t="s">
        <v>1491</v>
      </c>
      <c r="Q612" s="303">
        <f>O612*1.1</f>
        <v>7260000.0000000019</v>
      </c>
      <c r="R612" s="193" t="s">
        <v>1492</v>
      </c>
      <c r="S612" s="303">
        <f>Q612*1.15</f>
        <v>8349000.0000000019</v>
      </c>
      <c r="T612" s="303">
        <f t="shared" si="1"/>
        <v>28209000</v>
      </c>
      <c r="U612" s="193"/>
      <c r="V612" s="193"/>
      <c r="W612" s="193"/>
      <c r="X612" s="193"/>
      <c r="Y612" s="193"/>
      <c r="Z612" s="193"/>
    </row>
    <row r="613" spans="1:26" ht="140.1" customHeight="1">
      <c r="A613" s="192" t="s">
        <v>1374</v>
      </c>
      <c r="B613" s="206" t="s">
        <v>1375</v>
      </c>
      <c r="C613" s="206" t="s">
        <v>1376</v>
      </c>
      <c r="D613" s="192" t="s">
        <v>1377</v>
      </c>
      <c r="E613" s="193" t="s">
        <v>1378</v>
      </c>
      <c r="F613" s="192" t="s">
        <v>1493</v>
      </c>
      <c r="G613" s="193" t="s">
        <v>1494</v>
      </c>
      <c r="H613" s="229" t="s">
        <v>325</v>
      </c>
      <c r="I613" s="229"/>
      <c r="J613" s="193" t="s">
        <v>1495</v>
      </c>
      <c r="K613" s="231">
        <v>3000000</v>
      </c>
      <c r="L613" s="193" t="s">
        <v>1496</v>
      </c>
      <c r="M613" s="231">
        <v>4000000</v>
      </c>
      <c r="N613" s="193" t="s">
        <v>1497</v>
      </c>
      <c r="O613" s="231">
        <v>6000000</v>
      </c>
      <c r="P613" s="193" t="s">
        <v>1498</v>
      </c>
      <c r="Q613" s="231">
        <v>8000000</v>
      </c>
      <c r="R613" s="193" t="s">
        <v>1498</v>
      </c>
      <c r="S613" s="303">
        <v>9000000</v>
      </c>
      <c r="T613" s="303">
        <f t="shared" si="1"/>
        <v>30000000</v>
      </c>
      <c r="U613" s="193"/>
      <c r="V613" s="193"/>
      <c r="W613" s="193"/>
      <c r="X613" s="193"/>
      <c r="Y613" s="193"/>
      <c r="Z613" s="193"/>
    </row>
    <row r="614" spans="1:26" ht="140.1" customHeight="1">
      <c r="A614" s="192" t="s">
        <v>1374</v>
      </c>
      <c r="B614" s="206" t="s">
        <v>1375</v>
      </c>
      <c r="C614" s="206" t="s">
        <v>1376</v>
      </c>
      <c r="D614" s="192" t="s">
        <v>1377</v>
      </c>
      <c r="E614" s="193" t="s">
        <v>1378</v>
      </c>
      <c r="F614" s="192" t="s">
        <v>1493</v>
      </c>
      <c r="G614" s="193" t="s">
        <v>1494</v>
      </c>
      <c r="H614" s="229" t="s">
        <v>331</v>
      </c>
      <c r="I614" s="229"/>
      <c r="J614" s="193" t="s">
        <v>1499</v>
      </c>
      <c r="K614" s="231">
        <v>5000000</v>
      </c>
      <c r="L614" s="193" t="s">
        <v>1500</v>
      </c>
      <c r="M614" s="231">
        <v>5000000</v>
      </c>
      <c r="N614" s="193" t="s">
        <v>1501</v>
      </c>
      <c r="O614" s="303">
        <v>4000000</v>
      </c>
      <c r="P614" s="193" t="s">
        <v>1501</v>
      </c>
      <c r="Q614" s="303">
        <v>4000000</v>
      </c>
      <c r="R614" s="193" t="s">
        <v>1501</v>
      </c>
      <c r="S614" s="303">
        <v>4000000</v>
      </c>
      <c r="T614" s="303">
        <f t="shared" si="1"/>
        <v>22000000</v>
      </c>
      <c r="U614" s="193"/>
      <c r="V614" s="193"/>
      <c r="W614" s="193"/>
      <c r="X614" s="193"/>
      <c r="Y614" s="193"/>
      <c r="Z614" s="193"/>
    </row>
    <row r="615" spans="1:26" ht="140.1" customHeight="1">
      <c r="A615" s="192" t="s">
        <v>1374</v>
      </c>
      <c r="B615" s="206" t="s">
        <v>1375</v>
      </c>
      <c r="C615" s="206" t="s">
        <v>1376</v>
      </c>
      <c r="D615" s="192" t="s">
        <v>1377</v>
      </c>
      <c r="E615" s="193" t="s">
        <v>1378</v>
      </c>
      <c r="F615" s="192" t="s">
        <v>1493</v>
      </c>
      <c r="G615" s="193" t="s">
        <v>1494</v>
      </c>
      <c r="H615" s="229" t="s">
        <v>143</v>
      </c>
      <c r="I615" s="229"/>
      <c r="J615" s="193" t="s">
        <v>1495</v>
      </c>
      <c r="K615" s="231">
        <v>50000000</v>
      </c>
      <c r="L615" s="193" t="s">
        <v>1496</v>
      </c>
      <c r="M615" s="231">
        <v>20000000</v>
      </c>
      <c r="N615" s="193" t="s">
        <v>1497</v>
      </c>
      <c r="O615" s="231">
        <v>15000000</v>
      </c>
      <c r="P615" s="193" t="s">
        <v>1498</v>
      </c>
      <c r="Q615" s="231">
        <v>14000000</v>
      </c>
      <c r="R615" s="193" t="s">
        <v>1498</v>
      </c>
      <c r="S615" s="231">
        <v>10000000</v>
      </c>
      <c r="T615" s="303">
        <f t="shared" si="1"/>
        <v>109000000</v>
      </c>
      <c r="U615" s="193"/>
      <c r="V615" s="193"/>
      <c r="W615" s="193"/>
      <c r="X615" s="193"/>
      <c r="Y615" s="193"/>
      <c r="Z615" s="193"/>
    </row>
    <row r="616" spans="1:26" ht="140.1" customHeight="1">
      <c r="A616" s="192" t="s">
        <v>1374</v>
      </c>
      <c r="B616" s="206" t="s">
        <v>1375</v>
      </c>
      <c r="C616" s="206" t="s">
        <v>1376</v>
      </c>
      <c r="D616" s="192" t="s">
        <v>1377</v>
      </c>
      <c r="E616" s="193" t="s">
        <v>1378</v>
      </c>
      <c r="F616" s="192" t="s">
        <v>1493</v>
      </c>
      <c r="G616" s="193" t="s">
        <v>1494</v>
      </c>
      <c r="H616" s="229" t="s">
        <v>84</v>
      </c>
      <c r="I616" s="229"/>
      <c r="J616" s="193" t="s">
        <v>1502</v>
      </c>
      <c r="K616" s="231">
        <v>10000000</v>
      </c>
      <c r="L616" s="193" t="s">
        <v>1503</v>
      </c>
      <c r="M616" s="231">
        <v>30000000</v>
      </c>
      <c r="N616" s="193" t="s">
        <v>1504</v>
      </c>
      <c r="O616" s="303">
        <v>30000000</v>
      </c>
      <c r="P616" s="193" t="s">
        <v>1214</v>
      </c>
      <c r="Q616" s="303">
        <v>30000000</v>
      </c>
      <c r="R616" s="193" t="s">
        <v>1214</v>
      </c>
      <c r="S616" s="303">
        <v>50000000</v>
      </c>
      <c r="T616" s="303">
        <f t="shared" si="1"/>
        <v>150000000</v>
      </c>
      <c r="U616" s="193"/>
      <c r="V616" s="193"/>
      <c r="W616" s="193"/>
      <c r="X616" s="193"/>
      <c r="Y616" s="193"/>
      <c r="Z616" s="193"/>
    </row>
    <row r="617" spans="1:26" ht="140.1" customHeight="1">
      <c r="A617" s="192" t="s">
        <v>1374</v>
      </c>
      <c r="B617" s="206" t="s">
        <v>1375</v>
      </c>
      <c r="C617" s="206" t="s">
        <v>1376</v>
      </c>
      <c r="D617" s="192" t="s">
        <v>1377</v>
      </c>
      <c r="E617" s="193" t="s">
        <v>1378</v>
      </c>
      <c r="F617" s="192" t="s">
        <v>1493</v>
      </c>
      <c r="G617" s="193" t="s">
        <v>1494</v>
      </c>
      <c r="H617" s="229" t="s">
        <v>244</v>
      </c>
      <c r="I617" s="229"/>
      <c r="J617" s="193" t="s">
        <v>779</v>
      </c>
      <c r="K617" s="231">
        <v>5000000</v>
      </c>
      <c r="L617" s="193" t="s">
        <v>779</v>
      </c>
      <c r="M617" s="231">
        <v>5000000</v>
      </c>
      <c r="N617" s="193"/>
      <c r="O617" s="303">
        <v>0</v>
      </c>
      <c r="P617" s="193"/>
      <c r="Q617" s="303">
        <v>0</v>
      </c>
      <c r="R617" s="193"/>
      <c r="S617" s="303">
        <v>0</v>
      </c>
      <c r="T617" s="303">
        <f t="shared" si="1"/>
        <v>10000000</v>
      </c>
      <c r="U617" s="193"/>
      <c r="V617" s="193"/>
      <c r="W617" s="193"/>
      <c r="X617" s="193"/>
      <c r="Y617" s="193"/>
      <c r="Z617" s="193"/>
    </row>
    <row r="618" spans="1:26" ht="140.1" customHeight="1">
      <c r="A618" s="192" t="s">
        <v>1374</v>
      </c>
      <c r="B618" s="206" t="s">
        <v>1375</v>
      </c>
      <c r="C618" s="206" t="s">
        <v>1376</v>
      </c>
      <c r="D618" s="192" t="s">
        <v>1377</v>
      </c>
      <c r="E618" s="193" t="s">
        <v>1378</v>
      </c>
      <c r="F618" s="192" t="s">
        <v>1493</v>
      </c>
      <c r="G618" s="193" t="s">
        <v>1494</v>
      </c>
      <c r="H618" s="229" t="s">
        <v>194</v>
      </c>
      <c r="I618" s="229"/>
      <c r="J618" s="193" t="s">
        <v>1505</v>
      </c>
      <c r="K618" s="231">
        <v>0</v>
      </c>
      <c r="L618" s="193"/>
      <c r="M618" s="231">
        <v>0</v>
      </c>
      <c r="N618" s="193"/>
      <c r="O618" s="303">
        <v>0</v>
      </c>
      <c r="P618" s="193"/>
      <c r="Q618" s="303">
        <v>0</v>
      </c>
      <c r="R618" s="193"/>
      <c r="S618" s="303">
        <v>0</v>
      </c>
      <c r="T618" s="303">
        <f t="shared" si="1"/>
        <v>0</v>
      </c>
      <c r="U618" s="193"/>
      <c r="V618" s="193"/>
      <c r="W618" s="193"/>
      <c r="X618" s="193"/>
      <c r="Y618" s="193"/>
      <c r="Z618" s="193"/>
    </row>
    <row r="619" spans="1:26" ht="140.1" customHeight="1">
      <c r="A619" s="192" t="s">
        <v>1374</v>
      </c>
      <c r="B619" s="206" t="s">
        <v>1375</v>
      </c>
      <c r="C619" s="206" t="s">
        <v>1376</v>
      </c>
      <c r="D619" s="192" t="s">
        <v>1377</v>
      </c>
      <c r="E619" s="193" t="s">
        <v>1378</v>
      </c>
      <c r="F619" s="192" t="s">
        <v>1493</v>
      </c>
      <c r="G619" s="193" t="s">
        <v>1494</v>
      </c>
      <c r="H619" s="229" t="s">
        <v>249</v>
      </c>
      <c r="I619" s="229"/>
      <c r="J619" s="193" t="s">
        <v>1506</v>
      </c>
      <c r="K619" s="231">
        <v>15000000</v>
      </c>
      <c r="L619" s="193" t="s">
        <v>1507</v>
      </c>
      <c r="M619" s="231">
        <f>K619*1.1</f>
        <v>16500000.000000002</v>
      </c>
      <c r="N619" s="193" t="s">
        <v>1508</v>
      </c>
      <c r="O619" s="303">
        <f>M619*1.1</f>
        <v>18150000.000000004</v>
      </c>
      <c r="P619" s="193" t="s">
        <v>1509</v>
      </c>
      <c r="Q619" s="303">
        <f>O619*1.1</f>
        <v>19965000.000000007</v>
      </c>
      <c r="R619" s="193" t="s">
        <v>1510</v>
      </c>
      <c r="S619" s="303">
        <f>Q619*1.15</f>
        <v>22959750.000000007</v>
      </c>
      <c r="T619" s="303">
        <f t="shared" si="1"/>
        <v>92574750</v>
      </c>
      <c r="U619" s="193"/>
      <c r="V619" s="193"/>
      <c r="W619" s="193"/>
      <c r="X619" s="193"/>
      <c r="Y619" s="193"/>
      <c r="Z619" s="193"/>
    </row>
    <row r="620" spans="1:26" ht="140.1" customHeight="1">
      <c r="A620" s="192" t="s">
        <v>1374</v>
      </c>
      <c r="B620" s="206" t="s">
        <v>1375</v>
      </c>
      <c r="C620" s="206" t="s">
        <v>1376</v>
      </c>
      <c r="D620" s="192" t="s">
        <v>1377</v>
      </c>
      <c r="E620" s="193" t="s">
        <v>1378</v>
      </c>
      <c r="F620" s="192" t="s">
        <v>1493</v>
      </c>
      <c r="G620" s="193" t="s">
        <v>1494</v>
      </c>
      <c r="H620" s="229"/>
      <c r="I620" s="229" t="s">
        <v>132</v>
      </c>
      <c r="J620" s="193" t="s">
        <v>1511</v>
      </c>
      <c r="K620" s="231">
        <v>8000000</v>
      </c>
      <c r="L620" s="193" t="s">
        <v>1512</v>
      </c>
      <c r="M620" s="231">
        <v>8000000</v>
      </c>
      <c r="N620" s="193" t="s">
        <v>1512</v>
      </c>
      <c r="O620" s="231">
        <v>8000000</v>
      </c>
      <c r="P620" s="193" t="s">
        <v>1512</v>
      </c>
      <c r="Q620" s="231">
        <v>8000000</v>
      </c>
      <c r="R620" s="193" t="s">
        <v>1512</v>
      </c>
      <c r="S620" s="303"/>
      <c r="T620" s="303">
        <f t="shared" si="1"/>
        <v>32000000</v>
      </c>
      <c r="U620" s="193"/>
      <c r="V620" s="193"/>
      <c r="W620" s="193"/>
      <c r="X620" s="193"/>
      <c r="Y620" s="193"/>
      <c r="Z620" s="193"/>
    </row>
    <row r="621" spans="1:26" ht="140.1" customHeight="1">
      <c r="A621" s="192" t="s">
        <v>1374</v>
      </c>
      <c r="B621" s="206" t="s">
        <v>1375</v>
      </c>
      <c r="C621" s="206" t="s">
        <v>1376</v>
      </c>
      <c r="D621" s="192" t="s">
        <v>1377</v>
      </c>
      <c r="E621" s="193" t="s">
        <v>1378</v>
      </c>
      <c r="F621" s="192" t="s">
        <v>1493</v>
      </c>
      <c r="G621" s="193" t="s">
        <v>1494</v>
      </c>
      <c r="H621" s="229"/>
      <c r="I621" s="229" t="s">
        <v>33</v>
      </c>
      <c r="J621" s="193" t="s">
        <v>1513</v>
      </c>
      <c r="K621" s="231"/>
      <c r="L621" s="193"/>
      <c r="M621" s="231">
        <v>0</v>
      </c>
      <c r="N621" s="193"/>
      <c r="O621" s="231">
        <v>0</v>
      </c>
      <c r="P621" s="193"/>
      <c r="Q621" s="231">
        <v>0</v>
      </c>
      <c r="R621" s="193"/>
      <c r="S621" s="303">
        <v>0</v>
      </c>
      <c r="T621" s="303">
        <f t="shared" si="1"/>
        <v>0</v>
      </c>
      <c r="U621" s="313" t="s">
        <v>1514</v>
      </c>
      <c r="V621" s="193"/>
      <c r="W621" s="193"/>
      <c r="X621" s="193"/>
      <c r="Y621" s="193"/>
      <c r="Z621" s="193"/>
    </row>
    <row r="622" spans="1:26" ht="140.1" customHeight="1">
      <c r="A622" s="192" t="s">
        <v>1374</v>
      </c>
      <c r="B622" s="206" t="s">
        <v>1375</v>
      </c>
      <c r="C622" s="206" t="s">
        <v>1376</v>
      </c>
      <c r="D622" s="192" t="s">
        <v>1377</v>
      </c>
      <c r="E622" s="193" t="s">
        <v>1378</v>
      </c>
      <c r="F622" s="192" t="s">
        <v>1515</v>
      </c>
      <c r="G622" s="193" t="s">
        <v>1516</v>
      </c>
      <c r="H622" s="229" t="s">
        <v>325</v>
      </c>
      <c r="I622" s="229"/>
      <c r="J622" s="193" t="s">
        <v>1517</v>
      </c>
      <c r="K622" s="231">
        <v>3000000</v>
      </c>
      <c r="L622" s="193" t="s">
        <v>1518</v>
      </c>
      <c r="M622" s="231">
        <v>4000000</v>
      </c>
      <c r="N622" s="193" t="s">
        <v>1519</v>
      </c>
      <c r="O622" s="231">
        <v>6000000</v>
      </c>
      <c r="P622" s="193" t="s">
        <v>1519</v>
      </c>
      <c r="Q622" s="231">
        <v>8000000</v>
      </c>
      <c r="R622" s="193" t="s">
        <v>1520</v>
      </c>
      <c r="S622" s="303">
        <v>9000000</v>
      </c>
      <c r="T622" s="303">
        <f t="shared" si="1"/>
        <v>30000000</v>
      </c>
      <c r="U622" s="193"/>
      <c r="V622" s="193"/>
      <c r="W622" s="193"/>
      <c r="X622" s="193"/>
      <c r="Y622" s="193"/>
      <c r="Z622" s="193"/>
    </row>
    <row r="623" spans="1:26" ht="140.1" customHeight="1">
      <c r="A623" s="192" t="s">
        <v>1374</v>
      </c>
      <c r="B623" s="206" t="s">
        <v>1375</v>
      </c>
      <c r="C623" s="206" t="s">
        <v>1376</v>
      </c>
      <c r="D623" s="192" t="s">
        <v>1377</v>
      </c>
      <c r="E623" s="193" t="s">
        <v>1378</v>
      </c>
      <c r="F623" s="192" t="s">
        <v>1515</v>
      </c>
      <c r="G623" s="193" t="s">
        <v>1516</v>
      </c>
      <c r="H623" s="229" t="s">
        <v>331</v>
      </c>
      <c r="I623" s="229"/>
      <c r="J623" s="193" t="s">
        <v>1521</v>
      </c>
      <c r="K623" s="231">
        <v>5000000</v>
      </c>
      <c r="L623" s="193" t="s">
        <v>1522</v>
      </c>
      <c r="M623" s="231">
        <v>5000000</v>
      </c>
      <c r="N623" s="193" t="s">
        <v>1522</v>
      </c>
      <c r="O623" s="303">
        <v>5000000</v>
      </c>
      <c r="P623" s="193" t="s">
        <v>1522</v>
      </c>
      <c r="Q623" s="303">
        <v>5000000</v>
      </c>
      <c r="R623" s="193" t="s">
        <v>1522</v>
      </c>
      <c r="S623" s="303">
        <v>5000000</v>
      </c>
      <c r="T623" s="303">
        <f t="shared" si="1"/>
        <v>25000000</v>
      </c>
      <c r="U623" s="193"/>
      <c r="V623" s="193"/>
      <c r="W623" s="193"/>
      <c r="X623" s="193"/>
      <c r="Y623" s="193"/>
      <c r="Z623" s="193"/>
    </row>
    <row r="624" spans="1:26" ht="140.1" customHeight="1">
      <c r="A624" s="192" t="s">
        <v>1374</v>
      </c>
      <c r="B624" s="206" t="s">
        <v>1375</v>
      </c>
      <c r="C624" s="206" t="s">
        <v>1376</v>
      </c>
      <c r="D624" s="192" t="s">
        <v>1377</v>
      </c>
      <c r="E624" s="193" t="s">
        <v>1378</v>
      </c>
      <c r="F624" s="192" t="s">
        <v>1515</v>
      </c>
      <c r="G624" s="193" t="s">
        <v>1516</v>
      </c>
      <c r="H624" s="229" t="s">
        <v>84</v>
      </c>
      <c r="I624" s="229"/>
      <c r="J624" s="193" t="s">
        <v>1523</v>
      </c>
      <c r="K624" s="231">
        <v>0</v>
      </c>
      <c r="L624" s="193"/>
      <c r="M624" s="231">
        <v>0</v>
      </c>
      <c r="N624" s="193"/>
      <c r="O624" s="231">
        <v>0</v>
      </c>
      <c r="P624" s="193"/>
      <c r="Q624" s="303">
        <v>0</v>
      </c>
      <c r="R624" s="193"/>
      <c r="S624" s="303">
        <v>0</v>
      </c>
      <c r="T624" s="303">
        <f t="shared" si="1"/>
        <v>0</v>
      </c>
      <c r="U624" s="193" t="s">
        <v>1523</v>
      </c>
      <c r="V624" s="193"/>
      <c r="W624" s="193"/>
      <c r="X624" s="193"/>
      <c r="Y624" s="193"/>
      <c r="Z624" s="193"/>
    </row>
    <row r="625" spans="1:26" ht="140.1" customHeight="1">
      <c r="A625" s="192" t="s">
        <v>1374</v>
      </c>
      <c r="B625" s="206" t="s">
        <v>1375</v>
      </c>
      <c r="C625" s="206" t="s">
        <v>1376</v>
      </c>
      <c r="D625" s="192" t="s">
        <v>1377</v>
      </c>
      <c r="E625" s="193" t="s">
        <v>1378</v>
      </c>
      <c r="F625" s="192" t="s">
        <v>1515</v>
      </c>
      <c r="G625" s="193" t="s">
        <v>1516</v>
      </c>
      <c r="H625" s="229" t="s">
        <v>143</v>
      </c>
      <c r="I625" s="229"/>
      <c r="J625" s="193" t="s">
        <v>1524</v>
      </c>
      <c r="K625" s="231">
        <v>100000000</v>
      </c>
      <c r="L625" s="193" t="s">
        <v>1525</v>
      </c>
      <c r="M625" s="231">
        <v>55000000</v>
      </c>
      <c r="N625" s="193" t="s">
        <v>1520</v>
      </c>
      <c r="O625" s="231">
        <v>50000000</v>
      </c>
      <c r="P625" s="193" t="s">
        <v>1520</v>
      </c>
      <c r="Q625" s="231">
        <v>45000000</v>
      </c>
      <c r="R625" s="193" t="s">
        <v>1520</v>
      </c>
      <c r="S625" s="231">
        <v>40000000</v>
      </c>
      <c r="T625" s="303">
        <f t="shared" si="1"/>
        <v>290000000</v>
      </c>
      <c r="U625" s="193"/>
      <c r="V625" s="193"/>
      <c r="W625" s="193"/>
      <c r="X625" s="193"/>
      <c r="Y625" s="193"/>
      <c r="Z625" s="193"/>
    </row>
    <row r="626" spans="1:26" ht="140.1" customHeight="1">
      <c r="A626" s="192" t="s">
        <v>1374</v>
      </c>
      <c r="B626" s="206" t="s">
        <v>1375</v>
      </c>
      <c r="C626" s="206" t="s">
        <v>1376</v>
      </c>
      <c r="D626" s="192" t="s">
        <v>1377</v>
      </c>
      <c r="E626" s="193" t="s">
        <v>1378</v>
      </c>
      <c r="F626" s="192" t="s">
        <v>1515</v>
      </c>
      <c r="G626" s="193" t="s">
        <v>1516</v>
      </c>
      <c r="H626" s="229"/>
      <c r="I626" s="229" t="s">
        <v>132</v>
      </c>
      <c r="J626" s="192" t="s">
        <v>1426</v>
      </c>
      <c r="K626" s="231">
        <v>4000000</v>
      </c>
      <c r="L626" s="193" t="s">
        <v>1427</v>
      </c>
      <c r="M626" s="231">
        <v>4000000</v>
      </c>
      <c r="N626" s="193" t="s">
        <v>1428</v>
      </c>
      <c r="O626" s="231">
        <v>4000000</v>
      </c>
      <c r="P626" s="193"/>
      <c r="Q626" s="303">
        <v>0</v>
      </c>
      <c r="R626" s="193"/>
      <c r="S626" s="303">
        <v>0</v>
      </c>
      <c r="T626" s="303">
        <f t="shared" si="1"/>
        <v>12000000</v>
      </c>
      <c r="U626" s="193"/>
      <c r="V626" s="193"/>
      <c r="W626" s="193"/>
      <c r="X626" s="193"/>
      <c r="Y626" s="193"/>
      <c r="Z626" s="193"/>
    </row>
    <row r="627" spans="1:26" ht="140.1" customHeight="1">
      <c r="A627" s="192" t="s">
        <v>1374</v>
      </c>
      <c r="B627" s="206" t="s">
        <v>1375</v>
      </c>
      <c r="C627" s="206" t="s">
        <v>1376</v>
      </c>
      <c r="D627" s="192" t="s">
        <v>1377</v>
      </c>
      <c r="E627" s="193" t="s">
        <v>1378</v>
      </c>
      <c r="F627" s="192" t="s">
        <v>1515</v>
      </c>
      <c r="G627" s="193" t="s">
        <v>1516</v>
      </c>
      <c r="H627" s="229"/>
      <c r="I627" s="229" t="s">
        <v>33</v>
      </c>
      <c r="J627" s="193" t="s">
        <v>1526</v>
      </c>
      <c r="K627" s="231">
        <v>0</v>
      </c>
      <c r="L627" s="193"/>
      <c r="M627" s="231">
        <v>0</v>
      </c>
      <c r="N627" s="193"/>
      <c r="O627" s="231">
        <v>0</v>
      </c>
      <c r="P627" s="193"/>
      <c r="Q627" s="303">
        <v>0</v>
      </c>
      <c r="R627" s="193"/>
      <c r="S627" s="303">
        <v>0</v>
      </c>
      <c r="T627" s="303">
        <f t="shared" si="1"/>
        <v>0</v>
      </c>
      <c r="U627" s="193"/>
      <c r="V627" s="193"/>
      <c r="W627" s="193"/>
      <c r="X627" s="193"/>
      <c r="Y627" s="193"/>
      <c r="Z627" s="193"/>
    </row>
    <row r="628" spans="1:26" ht="140.1" customHeight="1">
      <c r="A628" s="192" t="s">
        <v>1374</v>
      </c>
      <c r="B628" s="206" t="s">
        <v>1375</v>
      </c>
      <c r="C628" s="206" t="s">
        <v>1376</v>
      </c>
      <c r="D628" s="192" t="s">
        <v>1377</v>
      </c>
      <c r="E628" s="193" t="s">
        <v>1378</v>
      </c>
      <c r="F628" s="192" t="s">
        <v>1527</v>
      </c>
      <c r="G628" s="193" t="s">
        <v>1528</v>
      </c>
      <c r="H628" s="229" t="s">
        <v>325</v>
      </c>
      <c r="I628" s="229"/>
      <c r="J628" s="193" t="s">
        <v>1529</v>
      </c>
      <c r="K628" s="231">
        <v>3000000</v>
      </c>
      <c r="L628" s="193" t="s">
        <v>1530</v>
      </c>
      <c r="M628" s="231">
        <v>4000000</v>
      </c>
      <c r="N628" s="193" t="s">
        <v>1531</v>
      </c>
      <c r="O628" s="231">
        <v>6000000</v>
      </c>
      <c r="P628" s="193" t="s">
        <v>1532</v>
      </c>
      <c r="Q628" s="231">
        <v>7000000</v>
      </c>
      <c r="R628" s="193" t="s">
        <v>1533</v>
      </c>
      <c r="S628" s="303">
        <v>9000000</v>
      </c>
      <c r="T628" s="303">
        <f t="shared" si="1"/>
        <v>29000000</v>
      </c>
      <c r="U628" s="193"/>
      <c r="V628" s="193"/>
      <c r="W628" s="193"/>
      <c r="X628" s="193"/>
      <c r="Y628" s="193"/>
      <c r="Z628" s="193"/>
    </row>
    <row r="629" spans="1:26" ht="140.1" customHeight="1">
      <c r="A629" s="192" t="s">
        <v>1374</v>
      </c>
      <c r="B629" s="206" t="s">
        <v>1375</v>
      </c>
      <c r="C629" s="206" t="s">
        <v>1376</v>
      </c>
      <c r="D629" s="192" t="s">
        <v>1377</v>
      </c>
      <c r="E629" s="193" t="s">
        <v>1378</v>
      </c>
      <c r="F629" s="192" t="s">
        <v>1527</v>
      </c>
      <c r="G629" s="193" t="s">
        <v>1528</v>
      </c>
      <c r="H629" s="229" t="s">
        <v>331</v>
      </c>
      <c r="I629" s="229"/>
      <c r="J629" s="193" t="s">
        <v>1534</v>
      </c>
      <c r="K629" s="231">
        <v>5000000</v>
      </c>
      <c r="L629" s="193" t="s">
        <v>1535</v>
      </c>
      <c r="M629" s="231">
        <v>5000000</v>
      </c>
      <c r="N629" s="193" t="s">
        <v>1536</v>
      </c>
      <c r="O629" s="303">
        <v>5000000</v>
      </c>
      <c r="P629" s="193" t="s">
        <v>1536</v>
      </c>
      <c r="Q629" s="303">
        <v>5000000</v>
      </c>
      <c r="R629" s="193" t="s">
        <v>1536</v>
      </c>
      <c r="S629" s="303">
        <v>5000000</v>
      </c>
      <c r="T629" s="303">
        <f t="shared" si="1"/>
        <v>25000000</v>
      </c>
      <c r="U629" s="193"/>
      <c r="V629" s="193"/>
      <c r="W629" s="193"/>
      <c r="X629" s="193"/>
      <c r="Y629" s="193"/>
      <c r="Z629" s="193"/>
    </row>
    <row r="630" spans="1:26" ht="140.1" customHeight="1">
      <c r="A630" s="192" t="s">
        <v>1374</v>
      </c>
      <c r="B630" s="206" t="s">
        <v>1375</v>
      </c>
      <c r="C630" s="206" t="s">
        <v>1376</v>
      </c>
      <c r="D630" s="192" t="s">
        <v>1377</v>
      </c>
      <c r="E630" s="193" t="s">
        <v>1378</v>
      </c>
      <c r="F630" s="192" t="s">
        <v>1527</v>
      </c>
      <c r="G630" s="193" t="s">
        <v>1528</v>
      </c>
      <c r="H630" s="229" t="s">
        <v>143</v>
      </c>
      <c r="I630" s="229"/>
      <c r="J630" s="193" t="s">
        <v>1529</v>
      </c>
      <c r="K630" s="231">
        <v>100000000</v>
      </c>
      <c r="L630" s="193" t="s">
        <v>1530</v>
      </c>
      <c r="M630" s="231">
        <v>20000000</v>
      </c>
      <c r="N630" s="193" t="s">
        <v>1537</v>
      </c>
      <c r="O630" s="231">
        <v>120000000</v>
      </c>
      <c r="P630" s="193" t="s">
        <v>1538</v>
      </c>
      <c r="Q630" s="231">
        <v>25000000</v>
      </c>
      <c r="R630" s="193" t="s">
        <v>1539</v>
      </c>
      <c r="S630" s="231">
        <v>30000000</v>
      </c>
      <c r="T630" s="303">
        <f t="shared" si="1"/>
        <v>295000000</v>
      </c>
      <c r="U630" s="193"/>
      <c r="V630" s="193"/>
      <c r="W630" s="193"/>
      <c r="X630" s="193"/>
      <c r="Y630" s="193"/>
      <c r="Z630" s="193"/>
    </row>
    <row r="631" spans="1:26" ht="140.1" customHeight="1">
      <c r="A631" s="192" t="s">
        <v>1374</v>
      </c>
      <c r="B631" s="206" t="s">
        <v>1375</v>
      </c>
      <c r="C631" s="206" t="s">
        <v>1376</v>
      </c>
      <c r="D631" s="192" t="s">
        <v>1377</v>
      </c>
      <c r="E631" s="193" t="s">
        <v>1378</v>
      </c>
      <c r="F631" s="192" t="s">
        <v>1527</v>
      </c>
      <c r="G631" s="193" t="s">
        <v>1528</v>
      </c>
      <c r="H631" s="229"/>
      <c r="I631" s="229" t="s">
        <v>132</v>
      </c>
      <c r="J631" s="192" t="s">
        <v>1426</v>
      </c>
      <c r="K631" s="231">
        <v>4000000</v>
      </c>
      <c r="L631" s="193" t="s">
        <v>1427</v>
      </c>
      <c r="M631" s="231">
        <v>4000000</v>
      </c>
      <c r="N631" s="193" t="s">
        <v>1428</v>
      </c>
      <c r="O631" s="231">
        <v>4000000</v>
      </c>
      <c r="P631" s="193"/>
      <c r="Q631" s="303">
        <v>0</v>
      </c>
      <c r="R631" s="193"/>
      <c r="S631" s="303">
        <v>0</v>
      </c>
      <c r="T631" s="303">
        <f t="shared" si="1"/>
        <v>12000000</v>
      </c>
      <c r="U631" s="193"/>
      <c r="V631" s="193"/>
      <c r="W631" s="193"/>
      <c r="X631" s="193"/>
      <c r="Y631" s="193"/>
      <c r="Z631" s="193"/>
    </row>
    <row r="632" spans="1:26" ht="140.1" customHeight="1">
      <c r="A632" s="192" t="s">
        <v>1374</v>
      </c>
      <c r="B632" s="206" t="s">
        <v>1375</v>
      </c>
      <c r="C632" s="206" t="s">
        <v>1376</v>
      </c>
      <c r="D632" s="192" t="s">
        <v>1377</v>
      </c>
      <c r="E632" s="193" t="s">
        <v>1378</v>
      </c>
      <c r="F632" s="192" t="s">
        <v>1527</v>
      </c>
      <c r="G632" s="193" t="s">
        <v>1528</v>
      </c>
      <c r="H632" s="229"/>
      <c r="I632" s="229" t="s">
        <v>33</v>
      </c>
      <c r="J632" s="193" t="s">
        <v>1540</v>
      </c>
      <c r="K632" s="231">
        <v>2200000000</v>
      </c>
      <c r="L632" s="193"/>
      <c r="M632" s="231">
        <v>0</v>
      </c>
      <c r="N632" s="193"/>
      <c r="O632" s="231">
        <v>0</v>
      </c>
      <c r="P632" s="193"/>
      <c r="Q632" s="303">
        <v>0</v>
      </c>
      <c r="R632" s="193"/>
      <c r="S632" s="303">
        <v>0</v>
      </c>
      <c r="T632" s="303">
        <f t="shared" si="1"/>
        <v>2200000000</v>
      </c>
      <c r="U632" s="313"/>
      <c r="V632" s="193"/>
      <c r="W632" s="193"/>
      <c r="X632" s="193"/>
      <c r="Y632" s="193"/>
      <c r="Z632" s="193"/>
    </row>
    <row r="633" spans="1:26" ht="140.1" customHeight="1">
      <c r="A633" s="192" t="s">
        <v>1374</v>
      </c>
      <c r="B633" s="206" t="s">
        <v>1375</v>
      </c>
      <c r="C633" s="206" t="s">
        <v>1376</v>
      </c>
      <c r="D633" s="192" t="s">
        <v>1377</v>
      </c>
      <c r="E633" s="193" t="s">
        <v>1378</v>
      </c>
      <c r="F633" s="192" t="s">
        <v>1541</v>
      </c>
      <c r="G633" s="193" t="s">
        <v>1542</v>
      </c>
      <c r="H633" s="229" t="s">
        <v>244</v>
      </c>
      <c r="I633" s="229"/>
      <c r="J633" s="193" t="s">
        <v>1106</v>
      </c>
      <c r="K633" s="231">
        <f>+PRODUCT(2951629,2)</f>
        <v>5903258</v>
      </c>
      <c r="L633" s="193" t="s">
        <v>1106</v>
      </c>
      <c r="M633" s="231">
        <v>6080355.7400000002</v>
      </c>
      <c r="N633" s="193" t="s">
        <v>1106</v>
      </c>
      <c r="O633" s="303">
        <v>6262766.4122000001</v>
      </c>
      <c r="P633" s="193" t="s">
        <v>1106</v>
      </c>
      <c r="Q633" s="303">
        <v>6450649.4045660002</v>
      </c>
      <c r="R633" s="193" t="s">
        <v>1106</v>
      </c>
      <c r="S633" s="303">
        <v>6644168.8867029808</v>
      </c>
      <c r="T633" s="303">
        <f t="shared" si="1"/>
        <v>31341198.44346898</v>
      </c>
      <c r="U633" s="193"/>
      <c r="V633" s="193"/>
      <c r="W633" s="193"/>
      <c r="X633" s="193"/>
      <c r="Y633" s="193"/>
      <c r="Z633" s="193"/>
    </row>
    <row r="634" spans="1:26" ht="140.1" customHeight="1">
      <c r="A634" s="192" t="s">
        <v>1374</v>
      </c>
      <c r="B634" s="206" t="s">
        <v>1375</v>
      </c>
      <c r="C634" s="206" t="s">
        <v>1376</v>
      </c>
      <c r="D634" s="192" t="s">
        <v>1377</v>
      </c>
      <c r="E634" s="193" t="s">
        <v>1378</v>
      </c>
      <c r="F634" s="192" t="s">
        <v>1541</v>
      </c>
      <c r="G634" s="193" t="s">
        <v>1542</v>
      </c>
      <c r="H634" s="229" t="s">
        <v>126</v>
      </c>
      <c r="I634" s="229"/>
      <c r="J634" s="193" t="s">
        <v>1394</v>
      </c>
      <c r="K634" s="231">
        <v>10000000</v>
      </c>
      <c r="L634" s="193" t="s">
        <v>1394</v>
      </c>
      <c r="M634" s="231">
        <v>20000000</v>
      </c>
      <c r="N634" s="193" t="s">
        <v>1394</v>
      </c>
      <c r="O634" s="303">
        <v>30000000</v>
      </c>
      <c r="P634" s="193" t="s">
        <v>1394</v>
      </c>
      <c r="Q634" s="303">
        <v>50000000</v>
      </c>
      <c r="R634" s="193" t="s">
        <v>1394</v>
      </c>
      <c r="S634" s="303">
        <v>80000000</v>
      </c>
      <c r="T634" s="303">
        <f t="shared" si="1"/>
        <v>190000000</v>
      </c>
      <c r="U634" s="193"/>
      <c r="V634" s="193"/>
      <c r="W634" s="193"/>
      <c r="X634" s="193"/>
      <c r="Y634" s="193"/>
      <c r="Z634" s="193"/>
    </row>
    <row r="635" spans="1:26" ht="140.1" customHeight="1">
      <c r="A635" s="192" t="s">
        <v>1374</v>
      </c>
      <c r="B635" s="206" t="s">
        <v>1375</v>
      </c>
      <c r="C635" s="206" t="s">
        <v>1376</v>
      </c>
      <c r="D635" s="192" t="s">
        <v>1377</v>
      </c>
      <c r="E635" s="193" t="s">
        <v>1378</v>
      </c>
      <c r="F635" s="192" t="s">
        <v>1541</v>
      </c>
      <c r="G635" s="193" t="s">
        <v>1542</v>
      </c>
      <c r="H635" s="229" t="s">
        <v>249</v>
      </c>
      <c r="I635" s="229"/>
      <c r="J635" s="193" t="s">
        <v>1543</v>
      </c>
      <c r="K635" s="231">
        <v>1500000</v>
      </c>
      <c r="L635" s="193" t="s">
        <v>1544</v>
      </c>
      <c r="M635" s="231">
        <f>2*K635*1.1</f>
        <v>3300000.0000000005</v>
      </c>
      <c r="N635" s="193" t="s">
        <v>1544</v>
      </c>
      <c r="O635" s="303">
        <f>M635*1.1</f>
        <v>3630000.0000000009</v>
      </c>
      <c r="P635" s="193" t="s">
        <v>1544</v>
      </c>
      <c r="Q635" s="303">
        <f>O635*1.1</f>
        <v>3993000.0000000014</v>
      </c>
      <c r="R635" s="193" t="s">
        <v>1544</v>
      </c>
      <c r="S635" s="303">
        <f>Q635*1.15</f>
        <v>4591950.0000000009</v>
      </c>
      <c r="T635" s="303">
        <f t="shared" si="1"/>
        <v>17014950.000000004</v>
      </c>
      <c r="U635" s="193"/>
      <c r="V635" s="193"/>
      <c r="W635" s="193"/>
      <c r="X635" s="193"/>
      <c r="Y635" s="193"/>
      <c r="Z635" s="193"/>
    </row>
    <row r="636" spans="1:26" ht="140.1" customHeight="1">
      <c r="A636" s="192" t="s">
        <v>1374</v>
      </c>
      <c r="B636" s="206" t="s">
        <v>1375</v>
      </c>
      <c r="C636" s="206" t="s">
        <v>1376</v>
      </c>
      <c r="D636" s="192" t="s">
        <v>1377</v>
      </c>
      <c r="E636" s="193" t="s">
        <v>1378</v>
      </c>
      <c r="F636" s="192" t="s">
        <v>1541</v>
      </c>
      <c r="G636" s="193" t="s">
        <v>1542</v>
      </c>
      <c r="H636" s="229" t="s">
        <v>31</v>
      </c>
      <c r="I636" s="229"/>
      <c r="J636" s="193" t="s">
        <v>1363</v>
      </c>
      <c r="K636" s="231">
        <v>13975398</v>
      </c>
      <c r="L636" s="193" t="s">
        <v>1363</v>
      </c>
      <c r="M636" s="231">
        <v>13134453</v>
      </c>
      <c r="N636" s="193" t="s">
        <v>1363</v>
      </c>
      <c r="O636" s="303">
        <v>20790809</v>
      </c>
      <c r="P636" s="193" t="s">
        <v>1363</v>
      </c>
      <c r="Q636" s="303">
        <v>20338915</v>
      </c>
      <c r="R636" s="193" t="s">
        <v>1363</v>
      </c>
      <c r="S636" s="304">
        <v>29700023</v>
      </c>
      <c r="T636" s="303">
        <f t="shared" si="1"/>
        <v>97939598</v>
      </c>
      <c r="U636" s="193"/>
      <c r="V636" s="193"/>
      <c r="W636" s="193"/>
      <c r="X636" s="193"/>
      <c r="Y636" s="193"/>
      <c r="Z636" s="193"/>
    </row>
    <row r="637" spans="1:26" ht="140.1" customHeight="1">
      <c r="A637" s="192" t="s">
        <v>1374</v>
      </c>
      <c r="B637" s="206" t="s">
        <v>1375</v>
      </c>
      <c r="C637" s="206" t="s">
        <v>1376</v>
      </c>
      <c r="D637" s="192" t="s">
        <v>1377</v>
      </c>
      <c r="E637" s="193" t="s">
        <v>1378</v>
      </c>
      <c r="F637" s="192" t="s">
        <v>1545</v>
      </c>
      <c r="G637" s="193" t="s">
        <v>1546</v>
      </c>
      <c r="H637" s="229" t="s">
        <v>127</v>
      </c>
      <c r="I637" s="229"/>
      <c r="J637" s="193" t="s">
        <v>1547</v>
      </c>
      <c r="K637" s="231">
        <v>60000000</v>
      </c>
      <c r="L637" s="193" t="s">
        <v>1547</v>
      </c>
      <c r="M637" s="231">
        <v>60000000</v>
      </c>
      <c r="N637" s="193" t="s">
        <v>1547</v>
      </c>
      <c r="O637" s="303">
        <v>60000000</v>
      </c>
      <c r="P637" s="193" t="s">
        <v>1547</v>
      </c>
      <c r="Q637" s="303">
        <v>60000000</v>
      </c>
      <c r="R637" s="193" t="s">
        <v>1547</v>
      </c>
      <c r="S637" s="303">
        <v>60000000</v>
      </c>
      <c r="T637" s="303">
        <f t="shared" si="1"/>
        <v>300000000</v>
      </c>
      <c r="U637" s="193"/>
      <c r="V637" s="193"/>
      <c r="W637" s="193"/>
      <c r="X637" s="193"/>
      <c r="Y637" s="193"/>
      <c r="Z637" s="193"/>
    </row>
    <row r="638" spans="1:26" ht="140.1" customHeight="1">
      <c r="A638" s="192" t="s">
        <v>1374</v>
      </c>
      <c r="B638" s="206" t="s">
        <v>1375</v>
      </c>
      <c r="C638" s="206" t="s">
        <v>1376</v>
      </c>
      <c r="D638" s="192" t="s">
        <v>1377</v>
      </c>
      <c r="E638" s="193" t="s">
        <v>1378</v>
      </c>
      <c r="F638" s="192" t="s">
        <v>1545</v>
      </c>
      <c r="G638" s="193" t="s">
        <v>1546</v>
      </c>
      <c r="H638" s="229" t="s">
        <v>126</v>
      </c>
      <c r="I638" s="229"/>
      <c r="J638" s="241" t="s">
        <v>1548</v>
      </c>
      <c r="K638" s="231">
        <v>15000000</v>
      </c>
      <c r="L638" s="241" t="s">
        <v>1548</v>
      </c>
      <c r="M638" s="231">
        <v>20000000</v>
      </c>
      <c r="N638" s="193"/>
      <c r="O638" s="303">
        <v>0</v>
      </c>
      <c r="P638" s="193"/>
      <c r="Q638" s="303">
        <v>0</v>
      </c>
      <c r="R638" s="193"/>
      <c r="S638" s="303">
        <v>0</v>
      </c>
      <c r="T638" s="303">
        <f t="shared" si="1"/>
        <v>35000000</v>
      </c>
      <c r="U638" s="193"/>
      <c r="V638" s="193"/>
      <c r="W638" s="193"/>
      <c r="X638" s="193"/>
      <c r="Y638" s="193"/>
      <c r="Z638" s="193"/>
    </row>
    <row r="639" spans="1:26" ht="140.1" customHeight="1">
      <c r="A639" s="192" t="s">
        <v>1374</v>
      </c>
      <c r="B639" s="206" t="s">
        <v>1375</v>
      </c>
      <c r="C639" s="206" t="s">
        <v>1376</v>
      </c>
      <c r="D639" s="192" t="s">
        <v>1377</v>
      </c>
      <c r="E639" s="193" t="s">
        <v>1378</v>
      </c>
      <c r="F639" s="192" t="s">
        <v>1545</v>
      </c>
      <c r="G639" s="193" t="s">
        <v>1546</v>
      </c>
      <c r="H639" s="229" t="s">
        <v>249</v>
      </c>
      <c r="I639" s="229"/>
      <c r="J639" s="193" t="s">
        <v>1549</v>
      </c>
      <c r="K639" s="231">
        <v>1000000</v>
      </c>
      <c r="L639" s="193" t="s">
        <v>1550</v>
      </c>
      <c r="M639" s="231">
        <f>2*K639*1.1</f>
        <v>2200000</v>
      </c>
      <c r="N639" s="193" t="s">
        <v>1550</v>
      </c>
      <c r="O639" s="303">
        <f>M639*1.1</f>
        <v>2420000</v>
      </c>
      <c r="P639" s="193" t="s">
        <v>1550</v>
      </c>
      <c r="Q639" s="303">
        <f>O639*1.1</f>
        <v>2662000</v>
      </c>
      <c r="R639" s="193" t="s">
        <v>1551</v>
      </c>
      <c r="S639" s="303">
        <f>Q639*1.15</f>
        <v>3061299.9999999995</v>
      </c>
      <c r="T639" s="303">
        <f t="shared" si="1"/>
        <v>11343300</v>
      </c>
      <c r="U639" s="193"/>
      <c r="V639" s="193"/>
      <c r="W639" s="193"/>
      <c r="X639" s="193"/>
      <c r="Y639" s="193"/>
      <c r="Z639" s="193"/>
    </row>
    <row r="640" spans="1:26" ht="140.1" customHeight="1">
      <c r="A640" s="192" t="s">
        <v>1374</v>
      </c>
      <c r="B640" s="206" t="s">
        <v>1375</v>
      </c>
      <c r="C640" s="206" t="s">
        <v>1376</v>
      </c>
      <c r="D640" s="192" t="s">
        <v>1377</v>
      </c>
      <c r="E640" s="193" t="s">
        <v>1378</v>
      </c>
      <c r="F640" s="192" t="s">
        <v>1545</v>
      </c>
      <c r="G640" s="193" t="s">
        <v>1546</v>
      </c>
      <c r="H640" s="229" t="s">
        <v>31</v>
      </c>
      <c r="I640" s="229"/>
      <c r="J640" s="193" t="s">
        <v>1363</v>
      </c>
      <c r="K640" s="231">
        <v>13975398</v>
      </c>
      <c r="L640" s="193" t="s">
        <v>1363</v>
      </c>
      <c r="M640" s="231">
        <v>13134473</v>
      </c>
      <c r="N640" s="193" t="s">
        <v>1363</v>
      </c>
      <c r="O640" s="303">
        <v>20790809</v>
      </c>
      <c r="P640" s="193" t="s">
        <v>1363</v>
      </c>
      <c r="Q640" s="303">
        <v>20338915</v>
      </c>
      <c r="R640" s="193" t="s">
        <v>1363</v>
      </c>
      <c r="S640" s="304">
        <v>29700023</v>
      </c>
      <c r="T640" s="303">
        <f t="shared" si="1"/>
        <v>97939618</v>
      </c>
      <c r="U640" s="193"/>
      <c r="V640" s="193"/>
      <c r="W640" s="193"/>
      <c r="X640" s="193"/>
      <c r="Y640" s="193"/>
      <c r="Z640" s="193"/>
    </row>
    <row r="641" spans="1:26" ht="140.1" customHeight="1">
      <c r="A641" s="192" t="s">
        <v>1374</v>
      </c>
      <c r="B641" s="206" t="s">
        <v>1375</v>
      </c>
      <c r="C641" s="206" t="s">
        <v>1376</v>
      </c>
      <c r="D641" s="192" t="s">
        <v>1377</v>
      </c>
      <c r="E641" s="193" t="s">
        <v>1378</v>
      </c>
      <c r="F641" s="192" t="s">
        <v>1552</v>
      </c>
      <c r="G641" s="193" t="s">
        <v>1553</v>
      </c>
      <c r="H641" s="229" t="s">
        <v>127</v>
      </c>
      <c r="I641" s="229"/>
      <c r="J641" s="193" t="s">
        <v>1106</v>
      </c>
      <c r="K641" s="231">
        <f>+PRODUCT(2951629,2)</f>
        <v>5903258</v>
      </c>
      <c r="L641" s="193" t="s">
        <v>1106</v>
      </c>
      <c r="M641" s="231">
        <v>6080355.7400000002</v>
      </c>
      <c r="N641" s="193" t="s">
        <v>1106</v>
      </c>
      <c r="O641" s="303">
        <v>6262766.4122000001</v>
      </c>
      <c r="P641" s="193" t="s">
        <v>1106</v>
      </c>
      <c r="Q641" s="303">
        <v>6450649.4045660002</v>
      </c>
      <c r="R641" s="193" t="s">
        <v>1106</v>
      </c>
      <c r="S641" s="303">
        <v>6644168.8867029808</v>
      </c>
      <c r="T641" s="303">
        <f t="shared" si="1"/>
        <v>31341198.44346898</v>
      </c>
      <c r="U641" s="193"/>
      <c r="V641" s="193"/>
      <c r="W641" s="193"/>
      <c r="X641" s="193"/>
      <c r="Y641" s="193"/>
      <c r="Z641" s="193"/>
    </row>
    <row r="642" spans="1:26" ht="140.1" customHeight="1">
      <c r="A642" s="192" t="s">
        <v>1374</v>
      </c>
      <c r="B642" s="206" t="s">
        <v>1375</v>
      </c>
      <c r="C642" s="206" t="s">
        <v>1376</v>
      </c>
      <c r="D642" s="192" t="s">
        <v>1377</v>
      </c>
      <c r="E642" s="193" t="s">
        <v>1378</v>
      </c>
      <c r="F642" s="192" t="s">
        <v>1552</v>
      </c>
      <c r="G642" s="193" t="s">
        <v>1553</v>
      </c>
      <c r="H642" s="229" t="s">
        <v>126</v>
      </c>
      <c r="I642" s="229"/>
      <c r="J642" s="193" t="s">
        <v>1394</v>
      </c>
      <c r="K642" s="231">
        <v>10000000</v>
      </c>
      <c r="L642" s="193" t="s">
        <v>1394</v>
      </c>
      <c r="M642" s="231">
        <v>20000000</v>
      </c>
      <c r="N642" s="193" t="s">
        <v>1394</v>
      </c>
      <c r="O642" s="303">
        <v>30000000</v>
      </c>
      <c r="P642" s="193" t="s">
        <v>1394</v>
      </c>
      <c r="Q642" s="303">
        <v>50000000</v>
      </c>
      <c r="R642" s="193" t="s">
        <v>1394</v>
      </c>
      <c r="S642" s="303">
        <v>80000000</v>
      </c>
      <c r="T642" s="303">
        <f t="shared" si="1"/>
        <v>190000000</v>
      </c>
      <c r="U642" s="193"/>
      <c r="V642" s="193"/>
      <c r="W642" s="193"/>
      <c r="X642" s="193"/>
      <c r="Y642" s="193"/>
      <c r="Z642" s="193"/>
    </row>
    <row r="643" spans="1:26" ht="140.1" customHeight="1">
      <c r="A643" s="192" t="s">
        <v>1374</v>
      </c>
      <c r="B643" s="206" t="s">
        <v>1375</v>
      </c>
      <c r="C643" s="206" t="s">
        <v>1376</v>
      </c>
      <c r="D643" s="192" t="s">
        <v>1377</v>
      </c>
      <c r="E643" s="193" t="s">
        <v>1378</v>
      </c>
      <c r="F643" s="192" t="s">
        <v>1552</v>
      </c>
      <c r="G643" s="193" t="s">
        <v>1553</v>
      </c>
      <c r="H643" s="229" t="s">
        <v>249</v>
      </c>
      <c r="I643" s="229"/>
      <c r="J643" s="193" t="s">
        <v>1554</v>
      </c>
      <c r="K643" s="231">
        <v>0</v>
      </c>
      <c r="L643" s="193" t="s">
        <v>1555</v>
      </c>
      <c r="M643" s="231">
        <v>0</v>
      </c>
      <c r="N643" s="193" t="s">
        <v>1555</v>
      </c>
      <c r="O643" s="303">
        <v>0</v>
      </c>
      <c r="P643" s="193" t="s">
        <v>1555</v>
      </c>
      <c r="Q643" s="303">
        <v>0</v>
      </c>
      <c r="R643" s="193" t="s">
        <v>1556</v>
      </c>
      <c r="S643" s="303">
        <v>0</v>
      </c>
      <c r="T643" s="303">
        <f t="shared" si="1"/>
        <v>0</v>
      </c>
      <c r="U643" s="313" t="s">
        <v>1557</v>
      </c>
      <c r="V643" s="193"/>
      <c r="W643" s="193"/>
      <c r="X643" s="193"/>
      <c r="Y643" s="193"/>
      <c r="Z643" s="193"/>
    </row>
    <row r="644" spans="1:26" ht="140.1" customHeight="1">
      <c r="A644" s="192" t="s">
        <v>1374</v>
      </c>
      <c r="B644" s="206" t="s">
        <v>1375</v>
      </c>
      <c r="C644" s="206" t="s">
        <v>1376</v>
      </c>
      <c r="D644" s="192" t="s">
        <v>1377</v>
      </c>
      <c r="E644" s="193" t="s">
        <v>1378</v>
      </c>
      <c r="F644" s="192" t="s">
        <v>1552</v>
      </c>
      <c r="G644" s="193" t="s">
        <v>1553</v>
      </c>
      <c r="H644" s="229"/>
      <c r="I644" s="229" t="s">
        <v>81</v>
      </c>
      <c r="J644" s="193" t="s">
        <v>1441</v>
      </c>
      <c r="K644" s="231">
        <v>0</v>
      </c>
      <c r="L644" s="193"/>
      <c r="M644" s="231">
        <v>0</v>
      </c>
      <c r="N644" s="193"/>
      <c r="O644" s="303">
        <v>0</v>
      </c>
      <c r="P644" s="193"/>
      <c r="Q644" s="303">
        <v>0</v>
      </c>
      <c r="R644" s="193"/>
      <c r="S644" s="303">
        <v>0</v>
      </c>
      <c r="T644" s="303">
        <f t="shared" si="1"/>
        <v>0</v>
      </c>
      <c r="U644" s="237" t="s">
        <v>1396</v>
      </c>
      <c r="V644" s="193"/>
      <c r="W644" s="193"/>
      <c r="X644" s="193"/>
      <c r="Y644" s="193"/>
      <c r="Z644" s="193"/>
    </row>
    <row r="645" spans="1:26" ht="140.1" customHeight="1">
      <c r="A645" s="192" t="s">
        <v>1374</v>
      </c>
      <c r="B645" s="206" t="s">
        <v>1375</v>
      </c>
      <c r="C645" s="206" t="s">
        <v>1376</v>
      </c>
      <c r="D645" s="192" t="s">
        <v>1377</v>
      </c>
      <c r="E645" s="193" t="s">
        <v>1378</v>
      </c>
      <c r="F645" s="192" t="s">
        <v>1552</v>
      </c>
      <c r="G645" s="193" t="s">
        <v>1553</v>
      </c>
      <c r="H645" s="229"/>
      <c r="I645" s="229" t="s">
        <v>84</v>
      </c>
      <c r="J645" s="193" t="s">
        <v>1558</v>
      </c>
      <c r="K645" s="231">
        <v>30000000</v>
      </c>
      <c r="L645" s="193" t="s">
        <v>1558</v>
      </c>
      <c r="M645" s="231">
        <v>30000000</v>
      </c>
      <c r="N645" s="193" t="s">
        <v>1558</v>
      </c>
      <c r="O645" s="303">
        <v>30000000</v>
      </c>
      <c r="P645" s="193" t="s">
        <v>1558</v>
      </c>
      <c r="Q645" s="303">
        <v>30000000</v>
      </c>
      <c r="R645" s="193" t="s">
        <v>1558</v>
      </c>
      <c r="S645" s="303">
        <v>30000000</v>
      </c>
      <c r="T645" s="303">
        <f t="shared" si="1"/>
        <v>150000000</v>
      </c>
      <c r="U645" s="193"/>
      <c r="V645" s="193"/>
      <c r="W645" s="193"/>
      <c r="X645" s="193"/>
      <c r="Y645" s="193"/>
      <c r="Z645" s="193"/>
    </row>
    <row r="646" spans="1:26" ht="140.1" customHeight="1">
      <c r="A646" s="192" t="s">
        <v>1374</v>
      </c>
      <c r="B646" s="206" t="s">
        <v>1375</v>
      </c>
      <c r="C646" s="206" t="s">
        <v>1376</v>
      </c>
      <c r="D646" s="192" t="s">
        <v>1377</v>
      </c>
      <c r="E646" s="193" t="s">
        <v>1378</v>
      </c>
      <c r="F646" s="192" t="s">
        <v>1552</v>
      </c>
      <c r="G646" s="193" t="s">
        <v>1553</v>
      </c>
      <c r="H646" s="229"/>
      <c r="I646" s="229" t="s">
        <v>86</v>
      </c>
      <c r="J646" s="193" t="s">
        <v>1559</v>
      </c>
      <c r="K646" s="231">
        <v>3000000</v>
      </c>
      <c r="L646" s="193" t="s">
        <v>1559</v>
      </c>
      <c r="M646" s="231">
        <v>4000000</v>
      </c>
      <c r="N646" s="193" t="s">
        <v>1559</v>
      </c>
      <c r="O646" s="231">
        <v>6000000</v>
      </c>
      <c r="P646" s="193" t="s">
        <v>1559</v>
      </c>
      <c r="Q646" s="231">
        <v>7000000</v>
      </c>
      <c r="R646" s="193" t="s">
        <v>1559</v>
      </c>
      <c r="S646" s="303">
        <v>9000000</v>
      </c>
      <c r="T646" s="303">
        <f t="shared" si="1"/>
        <v>29000000</v>
      </c>
      <c r="U646" s="193"/>
      <c r="V646" s="193"/>
      <c r="W646" s="193"/>
      <c r="X646" s="193"/>
      <c r="Y646" s="193"/>
      <c r="Z646" s="193"/>
    </row>
    <row r="647" spans="1:26" ht="140.1" customHeight="1">
      <c r="A647" s="192" t="s">
        <v>1374</v>
      </c>
      <c r="B647" s="206" t="s">
        <v>1375</v>
      </c>
      <c r="C647" s="206" t="s">
        <v>1376</v>
      </c>
      <c r="D647" s="192" t="s">
        <v>1377</v>
      </c>
      <c r="E647" s="193" t="s">
        <v>1378</v>
      </c>
      <c r="F647" s="192" t="s">
        <v>1552</v>
      </c>
      <c r="G647" s="193" t="s">
        <v>1553</v>
      </c>
      <c r="H647" s="229"/>
      <c r="I647" s="229" t="s">
        <v>92</v>
      </c>
      <c r="J647" s="193" t="s">
        <v>1560</v>
      </c>
      <c r="K647" s="231">
        <v>5000000</v>
      </c>
      <c r="L647" s="193" t="s">
        <v>1559</v>
      </c>
      <c r="M647" s="231">
        <v>5000000</v>
      </c>
      <c r="N647" s="193" t="s">
        <v>1561</v>
      </c>
      <c r="O647" s="303">
        <v>5000000</v>
      </c>
      <c r="P647" s="193" t="s">
        <v>1562</v>
      </c>
      <c r="Q647" s="303">
        <v>5000000</v>
      </c>
      <c r="R647" s="193" t="s">
        <v>1562</v>
      </c>
      <c r="S647" s="303">
        <v>5000000</v>
      </c>
      <c r="T647" s="303">
        <f t="shared" si="1"/>
        <v>25000000</v>
      </c>
      <c r="U647" s="193"/>
      <c r="V647" s="193"/>
      <c r="W647" s="193"/>
      <c r="X647" s="193"/>
      <c r="Y647" s="193"/>
      <c r="Z647" s="193"/>
    </row>
    <row r="648" spans="1:26" ht="140.1" customHeight="1">
      <c r="A648" s="192" t="s">
        <v>1374</v>
      </c>
      <c r="B648" s="206" t="s">
        <v>1375</v>
      </c>
      <c r="C648" s="206" t="s">
        <v>1376</v>
      </c>
      <c r="D648" s="192" t="s">
        <v>1377</v>
      </c>
      <c r="E648" s="193" t="s">
        <v>1378</v>
      </c>
      <c r="F648" s="192" t="s">
        <v>1552</v>
      </c>
      <c r="G648" s="193" t="s">
        <v>1553</v>
      </c>
      <c r="H648" s="229"/>
      <c r="I648" s="229" t="s">
        <v>31</v>
      </c>
      <c r="J648" s="193" t="s">
        <v>1363</v>
      </c>
      <c r="K648" s="231">
        <v>13975398</v>
      </c>
      <c r="L648" s="193" t="s">
        <v>1363</v>
      </c>
      <c r="M648" s="231">
        <v>21541038</v>
      </c>
      <c r="N648" s="193" t="s">
        <v>1363</v>
      </c>
      <c r="O648" s="303">
        <v>20790809</v>
      </c>
      <c r="P648" s="193" t="s">
        <v>1363</v>
      </c>
      <c r="Q648" s="303">
        <v>20338915</v>
      </c>
      <c r="R648" s="193" t="s">
        <v>1363</v>
      </c>
      <c r="S648" s="304">
        <v>25536813</v>
      </c>
      <c r="T648" s="303">
        <f t="shared" si="1"/>
        <v>102182973</v>
      </c>
      <c r="U648" s="193"/>
      <c r="V648" s="193"/>
      <c r="W648" s="193"/>
      <c r="X648" s="193"/>
      <c r="Y648" s="193"/>
      <c r="Z648" s="193"/>
    </row>
    <row r="649" spans="1:26" ht="140.1" customHeight="1">
      <c r="A649" s="192" t="s">
        <v>1374</v>
      </c>
      <c r="B649" s="206" t="s">
        <v>1375</v>
      </c>
      <c r="C649" s="206" t="s">
        <v>1376</v>
      </c>
      <c r="D649" s="192" t="s">
        <v>1377</v>
      </c>
      <c r="E649" s="193" t="s">
        <v>1378</v>
      </c>
      <c r="F649" s="192" t="s">
        <v>1552</v>
      </c>
      <c r="G649" s="193" t="s">
        <v>1553</v>
      </c>
      <c r="H649" s="229"/>
      <c r="I649" s="229" t="s">
        <v>143</v>
      </c>
      <c r="J649" s="193" t="s">
        <v>1563</v>
      </c>
      <c r="K649" s="231">
        <v>30000000</v>
      </c>
      <c r="L649" s="193" t="s">
        <v>1564</v>
      </c>
      <c r="M649" s="231">
        <v>20000000</v>
      </c>
      <c r="N649" s="193" t="s">
        <v>1565</v>
      </c>
      <c r="O649" s="231">
        <v>15000000</v>
      </c>
      <c r="P649" s="193" t="s">
        <v>1566</v>
      </c>
      <c r="Q649" s="231">
        <v>15000000</v>
      </c>
      <c r="R649" s="193" t="s">
        <v>1566</v>
      </c>
      <c r="S649" s="231">
        <v>15000000</v>
      </c>
      <c r="T649" s="303">
        <f t="shared" si="1"/>
        <v>95000000</v>
      </c>
      <c r="U649" s="193"/>
      <c r="V649" s="193"/>
      <c r="W649" s="193"/>
      <c r="X649" s="193"/>
      <c r="Y649" s="193"/>
      <c r="Z649" s="193"/>
    </row>
    <row r="650" spans="1:26" ht="140.1" customHeight="1">
      <c r="A650" s="192" t="s">
        <v>1374</v>
      </c>
      <c r="B650" s="206" t="s">
        <v>1375</v>
      </c>
      <c r="C650" s="206" t="s">
        <v>1376</v>
      </c>
      <c r="D650" s="192" t="s">
        <v>1377</v>
      </c>
      <c r="E650" s="193" t="s">
        <v>1378</v>
      </c>
      <c r="F650" s="192" t="s">
        <v>1567</v>
      </c>
      <c r="G650" s="193" t="s">
        <v>1568</v>
      </c>
      <c r="H650" s="229" t="s">
        <v>244</v>
      </c>
      <c r="I650" s="229"/>
      <c r="J650" s="193" t="s">
        <v>1569</v>
      </c>
      <c r="K650" s="231">
        <v>0</v>
      </c>
      <c r="L650" s="193" t="s">
        <v>1569</v>
      </c>
      <c r="M650" s="231">
        <v>0</v>
      </c>
      <c r="N650" s="193" t="s">
        <v>1569</v>
      </c>
      <c r="O650" s="303">
        <v>0</v>
      </c>
      <c r="P650" s="193" t="s">
        <v>1569</v>
      </c>
      <c r="Q650" s="303">
        <v>0</v>
      </c>
      <c r="R650" s="193" t="s">
        <v>1569</v>
      </c>
      <c r="S650" s="303">
        <v>0</v>
      </c>
      <c r="T650" s="303">
        <f t="shared" si="1"/>
        <v>0</v>
      </c>
      <c r="U650" s="313" t="s">
        <v>1379</v>
      </c>
      <c r="V650" s="193"/>
      <c r="W650" s="193"/>
      <c r="X650" s="193"/>
      <c r="Y650" s="193"/>
      <c r="Z650" s="193"/>
    </row>
    <row r="651" spans="1:26" ht="140.1" customHeight="1">
      <c r="A651" s="192" t="s">
        <v>1374</v>
      </c>
      <c r="B651" s="206" t="s">
        <v>1375</v>
      </c>
      <c r="C651" s="206" t="s">
        <v>1376</v>
      </c>
      <c r="D651" s="192" t="s">
        <v>1377</v>
      </c>
      <c r="E651" s="193" t="s">
        <v>1378</v>
      </c>
      <c r="F651" s="192" t="s">
        <v>1567</v>
      </c>
      <c r="G651" s="193" t="s">
        <v>1568</v>
      </c>
      <c r="H651" s="229" t="s">
        <v>126</v>
      </c>
      <c r="I651" s="229"/>
      <c r="J651" s="193"/>
      <c r="K651" s="231">
        <v>0</v>
      </c>
      <c r="L651" s="241" t="s">
        <v>1570</v>
      </c>
      <c r="M651" s="231">
        <v>20000000</v>
      </c>
      <c r="N651" s="193"/>
      <c r="O651" s="303">
        <v>0</v>
      </c>
      <c r="P651" s="193"/>
      <c r="Q651" s="303">
        <v>0</v>
      </c>
      <c r="R651" s="193"/>
      <c r="S651" s="303">
        <v>0</v>
      </c>
      <c r="T651" s="303">
        <f t="shared" si="1"/>
        <v>20000000</v>
      </c>
      <c r="U651" s="193"/>
      <c r="V651" s="193"/>
      <c r="W651" s="193"/>
      <c r="X651" s="193"/>
      <c r="Y651" s="193"/>
      <c r="Z651" s="193"/>
    </row>
    <row r="652" spans="1:26" ht="140.1" customHeight="1">
      <c r="A652" s="192" t="s">
        <v>1374</v>
      </c>
      <c r="B652" s="206" t="s">
        <v>1375</v>
      </c>
      <c r="C652" s="206" t="s">
        <v>1376</v>
      </c>
      <c r="D652" s="192" t="s">
        <v>1377</v>
      </c>
      <c r="E652" s="193" t="s">
        <v>1378</v>
      </c>
      <c r="F652" s="192" t="s">
        <v>1567</v>
      </c>
      <c r="G652" s="193" t="s">
        <v>1568</v>
      </c>
      <c r="H652" s="229" t="s">
        <v>249</v>
      </c>
      <c r="I652" s="229"/>
      <c r="J652" s="193"/>
      <c r="K652" s="231">
        <v>0</v>
      </c>
      <c r="L652" s="192" t="s">
        <v>1571</v>
      </c>
      <c r="M652" s="231">
        <v>0</v>
      </c>
      <c r="N652" s="193"/>
      <c r="O652" s="303">
        <v>0</v>
      </c>
      <c r="P652" s="193"/>
      <c r="Q652" s="303">
        <v>0</v>
      </c>
      <c r="R652" s="193"/>
      <c r="S652" s="303">
        <v>0</v>
      </c>
      <c r="T652" s="303">
        <f t="shared" si="1"/>
        <v>0</v>
      </c>
      <c r="U652" s="193" t="s">
        <v>251</v>
      </c>
      <c r="V652" s="193"/>
      <c r="W652" s="193"/>
      <c r="X652" s="193"/>
      <c r="Y652" s="193"/>
      <c r="Z652" s="193"/>
    </row>
    <row r="653" spans="1:26" ht="140.1" customHeight="1">
      <c r="A653" s="192" t="s">
        <v>1374</v>
      </c>
      <c r="B653" s="206" t="s">
        <v>1375</v>
      </c>
      <c r="C653" s="206" t="s">
        <v>1376</v>
      </c>
      <c r="D653" s="192" t="s">
        <v>1377</v>
      </c>
      <c r="E653" s="193" t="s">
        <v>1378</v>
      </c>
      <c r="F653" s="192" t="s">
        <v>1567</v>
      </c>
      <c r="G653" s="193" t="s">
        <v>1568</v>
      </c>
      <c r="H653" s="229"/>
      <c r="I653" s="229" t="s">
        <v>217</v>
      </c>
      <c r="J653" s="193" t="s">
        <v>1441</v>
      </c>
      <c r="K653" s="231">
        <v>0</v>
      </c>
      <c r="L653" s="193" t="s">
        <v>1407</v>
      </c>
      <c r="M653" s="231">
        <v>0</v>
      </c>
      <c r="N653" s="193" t="s">
        <v>1407</v>
      </c>
      <c r="O653" s="303">
        <v>0</v>
      </c>
      <c r="P653" s="193" t="s">
        <v>1407</v>
      </c>
      <c r="Q653" s="303">
        <v>0</v>
      </c>
      <c r="R653" s="193" t="s">
        <v>1407</v>
      </c>
      <c r="S653" s="303">
        <v>0</v>
      </c>
      <c r="T653" s="303">
        <f t="shared" si="1"/>
        <v>0</v>
      </c>
      <c r="U653" s="237" t="s">
        <v>1396</v>
      </c>
      <c r="V653" s="193"/>
      <c r="W653" s="193"/>
      <c r="X653" s="193"/>
      <c r="Y653" s="193"/>
      <c r="Z653" s="193"/>
    </row>
    <row r="654" spans="1:26" ht="140.1" customHeight="1">
      <c r="A654" s="192" t="s">
        <v>1374</v>
      </c>
      <c r="B654" s="206" t="s">
        <v>1375</v>
      </c>
      <c r="C654" s="206" t="s">
        <v>1376</v>
      </c>
      <c r="D654" s="192" t="s">
        <v>1377</v>
      </c>
      <c r="E654" s="193" t="s">
        <v>1378</v>
      </c>
      <c r="F654" s="192" t="s">
        <v>1567</v>
      </c>
      <c r="G654" s="193" t="s">
        <v>1568</v>
      </c>
      <c r="H654" s="229"/>
      <c r="I654" s="229" t="s">
        <v>84</v>
      </c>
      <c r="J654" s="193" t="s">
        <v>1572</v>
      </c>
      <c r="K654" s="231">
        <v>30000000</v>
      </c>
      <c r="L654" s="193" t="s">
        <v>1572</v>
      </c>
      <c r="M654" s="231">
        <v>30000000</v>
      </c>
      <c r="N654" s="193" t="s">
        <v>1572</v>
      </c>
      <c r="O654" s="303">
        <v>30000000</v>
      </c>
      <c r="P654" s="193" t="s">
        <v>1572</v>
      </c>
      <c r="Q654" s="303">
        <v>30000000</v>
      </c>
      <c r="R654" s="193" t="s">
        <v>1572</v>
      </c>
      <c r="S654" s="303">
        <v>30000000</v>
      </c>
      <c r="T654" s="303">
        <f t="shared" si="1"/>
        <v>150000000</v>
      </c>
      <c r="U654" s="193"/>
      <c r="V654" s="193"/>
      <c r="W654" s="193"/>
      <c r="X654" s="193"/>
      <c r="Y654" s="193"/>
      <c r="Z654" s="193"/>
    </row>
    <row r="655" spans="1:26" ht="140.1" customHeight="1">
      <c r="A655" s="192" t="s">
        <v>1374</v>
      </c>
      <c r="B655" s="206" t="s">
        <v>1375</v>
      </c>
      <c r="C655" s="206" t="s">
        <v>1376</v>
      </c>
      <c r="D655" s="192" t="s">
        <v>1377</v>
      </c>
      <c r="E655" s="193" t="s">
        <v>1378</v>
      </c>
      <c r="F655" s="192" t="s">
        <v>1567</v>
      </c>
      <c r="G655" s="193" t="s">
        <v>1568</v>
      </c>
      <c r="H655" s="229"/>
      <c r="I655" s="229" t="s">
        <v>86</v>
      </c>
      <c r="J655" s="193" t="s">
        <v>1573</v>
      </c>
      <c r="K655" s="231">
        <v>200000</v>
      </c>
      <c r="L655" s="193" t="s">
        <v>1573</v>
      </c>
      <c r="M655" s="231">
        <v>400000</v>
      </c>
      <c r="N655" s="193" t="s">
        <v>1573</v>
      </c>
      <c r="O655" s="303">
        <v>600000</v>
      </c>
      <c r="P655" s="193" t="s">
        <v>1573</v>
      </c>
      <c r="Q655" s="303">
        <v>800000</v>
      </c>
      <c r="R655" s="193" t="s">
        <v>1573</v>
      </c>
      <c r="S655" s="303">
        <v>1000000</v>
      </c>
      <c r="T655" s="303">
        <f t="shared" si="1"/>
        <v>3000000</v>
      </c>
      <c r="U655" s="193"/>
      <c r="V655" s="193"/>
      <c r="W655" s="193"/>
      <c r="X655" s="193"/>
      <c r="Y655" s="193"/>
      <c r="Z655" s="193"/>
    </row>
    <row r="656" spans="1:26" ht="140.1" customHeight="1">
      <c r="A656" s="192" t="s">
        <v>1374</v>
      </c>
      <c r="B656" s="206" t="s">
        <v>1375</v>
      </c>
      <c r="C656" s="206" t="s">
        <v>1376</v>
      </c>
      <c r="D656" s="192" t="s">
        <v>1377</v>
      </c>
      <c r="E656" s="193" t="s">
        <v>1378</v>
      </c>
      <c r="F656" s="192" t="s">
        <v>1567</v>
      </c>
      <c r="G656" s="193" t="s">
        <v>1568</v>
      </c>
      <c r="H656" s="229"/>
      <c r="I656" s="229" t="s">
        <v>92</v>
      </c>
      <c r="J656" s="193" t="s">
        <v>1574</v>
      </c>
      <c r="K656" s="231">
        <v>5000000</v>
      </c>
      <c r="L656" s="193" t="s">
        <v>1574</v>
      </c>
      <c r="M656" s="231">
        <v>5000000</v>
      </c>
      <c r="N656" s="193" t="s">
        <v>1574</v>
      </c>
      <c r="O656" s="303">
        <v>5000000</v>
      </c>
      <c r="P656" s="193" t="s">
        <v>1574</v>
      </c>
      <c r="Q656" s="303">
        <v>5000000</v>
      </c>
      <c r="R656" s="306" t="s">
        <v>1574</v>
      </c>
      <c r="S656" s="303">
        <v>5000000</v>
      </c>
      <c r="T656" s="303">
        <f t="shared" si="1"/>
        <v>25000000</v>
      </c>
      <c r="U656" s="193"/>
      <c r="V656" s="193"/>
      <c r="W656" s="193"/>
      <c r="X656" s="193"/>
      <c r="Y656" s="193"/>
      <c r="Z656" s="193"/>
    </row>
    <row r="657" spans="1:26" ht="140.1" customHeight="1">
      <c r="A657" s="192" t="s">
        <v>1374</v>
      </c>
      <c r="B657" s="206" t="s">
        <v>1375</v>
      </c>
      <c r="C657" s="206" t="s">
        <v>1376</v>
      </c>
      <c r="D657" s="192" t="s">
        <v>1377</v>
      </c>
      <c r="E657" s="193" t="s">
        <v>1378</v>
      </c>
      <c r="F657" s="192" t="s">
        <v>1567</v>
      </c>
      <c r="G657" s="193" t="s">
        <v>1568</v>
      </c>
      <c r="H657" s="229"/>
      <c r="I657" s="229" t="s">
        <v>31</v>
      </c>
      <c r="J657" s="193" t="s">
        <v>923</v>
      </c>
      <c r="K657" s="231">
        <v>3012458</v>
      </c>
      <c r="L657" s="193" t="s">
        <v>923</v>
      </c>
      <c r="M657" s="231">
        <v>6341612</v>
      </c>
      <c r="N657" s="193" t="s">
        <v>923</v>
      </c>
      <c r="O657" s="303">
        <v>6187894</v>
      </c>
      <c r="P657" s="193" t="s">
        <v>923</v>
      </c>
      <c r="Q657" s="303">
        <v>6496103</v>
      </c>
      <c r="R657" s="193" t="s">
        <v>923</v>
      </c>
      <c r="S657" s="304">
        <v>9310879</v>
      </c>
      <c r="T657" s="303">
        <f t="shared" si="1"/>
        <v>31348946</v>
      </c>
      <c r="U657" s="193"/>
      <c r="V657" s="193"/>
      <c r="W657" s="193"/>
      <c r="X657" s="193"/>
      <c r="Y657" s="193"/>
      <c r="Z657" s="193"/>
    </row>
    <row r="658" spans="1:26" ht="140.1" customHeight="1">
      <c r="A658" s="192" t="s">
        <v>1374</v>
      </c>
      <c r="B658" s="206" t="s">
        <v>1375</v>
      </c>
      <c r="C658" s="206" t="s">
        <v>1376</v>
      </c>
      <c r="D658" s="192" t="s">
        <v>1377</v>
      </c>
      <c r="E658" s="193" t="s">
        <v>1378</v>
      </c>
      <c r="F658" s="192" t="s">
        <v>1575</v>
      </c>
      <c r="G658" s="193" t="s">
        <v>1576</v>
      </c>
      <c r="H658" s="229" t="s">
        <v>84</v>
      </c>
      <c r="I658" s="229"/>
      <c r="J658" s="193" t="s">
        <v>1577</v>
      </c>
      <c r="K658" s="231">
        <v>30000000</v>
      </c>
      <c r="L658" s="193" t="s">
        <v>1433</v>
      </c>
      <c r="M658" s="231">
        <v>30000000</v>
      </c>
      <c r="N658" s="193" t="s">
        <v>1433</v>
      </c>
      <c r="O658" s="303">
        <v>30000000</v>
      </c>
      <c r="P658" s="193" t="s">
        <v>1433</v>
      </c>
      <c r="Q658" s="303">
        <v>30000000</v>
      </c>
      <c r="R658" s="193" t="s">
        <v>1433</v>
      </c>
      <c r="S658" s="303">
        <v>30000000</v>
      </c>
      <c r="T658" s="303">
        <f t="shared" si="1"/>
        <v>150000000</v>
      </c>
      <c r="U658" s="193"/>
      <c r="V658" s="193"/>
      <c r="W658" s="193"/>
      <c r="X658" s="193"/>
      <c r="Y658" s="193"/>
      <c r="Z658" s="193"/>
    </row>
    <row r="659" spans="1:26" ht="140.1" customHeight="1">
      <c r="A659" s="192" t="s">
        <v>1374</v>
      </c>
      <c r="B659" s="206" t="s">
        <v>1375</v>
      </c>
      <c r="C659" s="206" t="s">
        <v>1376</v>
      </c>
      <c r="D659" s="192" t="s">
        <v>1377</v>
      </c>
      <c r="E659" s="193" t="s">
        <v>1378</v>
      </c>
      <c r="F659" s="192" t="s">
        <v>1575</v>
      </c>
      <c r="G659" s="193" t="s">
        <v>1576</v>
      </c>
      <c r="H659" s="229" t="s">
        <v>325</v>
      </c>
      <c r="I659" s="229"/>
      <c r="J659" s="193" t="s">
        <v>1578</v>
      </c>
      <c r="K659" s="231">
        <v>3000000</v>
      </c>
      <c r="L659" s="193" t="s">
        <v>1579</v>
      </c>
      <c r="M659" s="231">
        <v>4000000</v>
      </c>
      <c r="N659" s="193" t="s">
        <v>1579</v>
      </c>
      <c r="O659" s="231">
        <v>6000000</v>
      </c>
      <c r="P659" s="193" t="s">
        <v>1579</v>
      </c>
      <c r="Q659" s="231">
        <v>7000000</v>
      </c>
      <c r="R659" s="193" t="s">
        <v>1579</v>
      </c>
      <c r="S659" s="303">
        <v>9000000</v>
      </c>
      <c r="T659" s="303">
        <f t="shared" si="1"/>
        <v>29000000</v>
      </c>
      <c r="U659" s="193"/>
      <c r="V659" s="193"/>
      <c r="W659" s="193"/>
      <c r="X659" s="193"/>
      <c r="Y659" s="193"/>
      <c r="Z659" s="193"/>
    </row>
    <row r="660" spans="1:26" ht="140.1" customHeight="1">
      <c r="A660" s="192" t="s">
        <v>1374</v>
      </c>
      <c r="B660" s="206" t="s">
        <v>1375</v>
      </c>
      <c r="C660" s="206" t="s">
        <v>1376</v>
      </c>
      <c r="D660" s="192" t="s">
        <v>1377</v>
      </c>
      <c r="E660" s="193" t="s">
        <v>1378</v>
      </c>
      <c r="F660" s="192" t="s">
        <v>1575</v>
      </c>
      <c r="G660" s="193" t="s">
        <v>1576</v>
      </c>
      <c r="H660" s="229" t="s">
        <v>331</v>
      </c>
      <c r="I660" s="229"/>
      <c r="J660" s="193" t="s">
        <v>1580</v>
      </c>
      <c r="K660" s="231">
        <v>6000000</v>
      </c>
      <c r="L660" s="193" t="s">
        <v>1581</v>
      </c>
      <c r="M660" s="231">
        <v>6000000</v>
      </c>
      <c r="N660" s="193" t="s">
        <v>1582</v>
      </c>
      <c r="O660" s="303">
        <v>6000000</v>
      </c>
      <c r="P660" s="193" t="s">
        <v>1583</v>
      </c>
      <c r="Q660" s="303">
        <v>6000000</v>
      </c>
      <c r="R660" s="193" t="s">
        <v>1582</v>
      </c>
      <c r="S660" s="303">
        <v>6000000</v>
      </c>
      <c r="T660" s="303">
        <f t="shared" si="1"/>
        <v>30000000</v>
      </c>
      <c r="U660" s="193"/>
      <c r="V660" s="193"/>
      <c r="W660" s="193"/>
      <c r="X660" s="193"/>
      <c r="Y660" s="193"/>
      <c r="Z660" s="193"/>
    </row>
    <row r="661" spans="1:26" ht="140.1" customHeight="1">
      <c r="A661" s="192" t="s">
        <v>1374</v>
      </c>
      <c r="B661" s="206" t="s">
        <v>1375</v>
      </c>
      <c r="C661" s="206" t="s">
        <v>1376</v>
      </c>
      <c r="D661" s="192" t="s">
        <v>1377</v>
      </c>
      <c r="E661" s="193" t="s">
        <v>1378</v>
      </c>
      <c r="F661" s="192" t="s">
        <v>1575</v>
      </c>
      <c r="G661" s="193" t="s">
        <v>1576</v>
      </c>
      <c r="H661" s="229" t="s">
        <v>143</v>
      </c>
      <c r="I661" s="229"/>
      <c r="J661" s="193" t="s">
        <v>1584</v>
      </c>
      <c r="K661" s="231">
        <v>50000000</v>
      </c>
      <c r="L661" s="193" t="s">
        <v>1585</v>
      </c>
      <c r="M661" s="231">
        <v>20000000</v>
      </c>
      <c r="N661" s="193" t="s">
        <v>1565</v>
      </c>
      <c r="O661" s="231">
        <v>10000000</v>
      </c>
      <c r="P661" s="193" t="s">
        <v>1565</v>
      </c>
      <c r="Q661" s="231">
        <v>10000000</v>
      </c>
      <c r="R661" s="193" t="s">
        <v>1565</v>
      </c>
      <c r="S661" s="231">
        <v>10000000</v>
      </c>
      <c r="T661" s="303">
        <f t="shared" si="1"/>
        <v>100000000</v>
      </c>
      <c r="U661" s="193"/>
      <c r="V661" s="193"/>
      <c r="W661" s="193"/>
      <c r="X661" s="193"/>
      <c r="Y661" s="193"/>
      <c r="Z661" s="193"/>
    </row>
    <row r="662" spans="1:26" ht="140.1" customHeight="1">
      <c r="A662" s="192" t="s">
        <v>1374</v>
      </c>
      <c r="B662" s="206" t="s">
        <v>1375</v>
      </c>
      <c r="C662" s="206" t="s">
        <v>1376</v>
      </c>
      <c r="D662" s="192" t="s">
        <v>1377</v>
      </c>
      <c r="E662" s="193" t="s">
        <v>1378</v>
      </c>
      <c r="F662" s="192" t="s">
        <v>1575</v>
      </c>
      <c r="G662" s="193" t="s">
        <v>1576</v>
      </c>
      <c r="H662" s="229" t="s">
        <v>126</v>
      </c>
      <c r="I662" s="229"/>
      <c r="J662" s="193"/>
      <c r="K662" s="231">
        <v>0</v>
      </c>
      <c r="L662" s="241" t="s">
        <v>1586</v>
      </c>
      <c r="M662" s="231">
        <v>30000000</v>
      </c>
      <c r="N662" s="193"/>
      <c r="O662" s="303">
        <v>0</v>
      </c>
      <c r="P662" s="193"/>
      <c r="Q662" s="303">
        <v>0</v>
      </c>
      <c r="R662" s="193"/>
      <c r="S662" s="303">
        <v>0</v>
      </c>
      <c r="T662" s="303">
        <f t="shared" si="1"/>
        <v>30000000</v>
      </c>
      <c r="U662" s="193"/>
      <c r="V662" s="193"/>
      <c r="W662" s="193"/>
      <c r="X662" s="193"/>
      <c r="Y662" s="193"/>
      <c r="Z662" s="193"/>
    </row>
    <row r="663" spans="1:26" ht="140.1" customHeight="1">
      <c r="A663" s="192" t="s">
        <v>1374</v>
      </c>
      <c r="B663" s="206" t="s">
        <v>1375</v>
      </c>
      <c r="C663" s="206" t="s">
        <v>1376</v>
      </c>
      <c r="D663" s="192" t="s">
        <v>1377</v>
      </c>
      <c r="E663" s="193" t="s">
        <v>1378</v>
      </c>
      <c r="F663" s="192" t="s">
        <v>1575</v>
      </c>
      <c r="G663" s="193" t="s">
        <v>1576</v>
      </c>
      <c r="H663" s="229" t="s">
        <v>249</v>
      </c>
      <c r="I663" s="229"/>
      <c r="J663" s="193"/>
      <c r="K663" s="231">
        <v>0</v>
      </c>
      <c r="L663" s="241"/>
      <c r="M663" s="231">
        <v>0</v>
      </c>
      <c r="N663" s="192" t="s">
        <v>1587</v>
      </c>
      <c r="O663" s="303">
        <v>0</v>
      </c>
      <c r="P663" s="193"/>
      <c r="Q663" s="303">
        <v>0</v>
      </c>
      <c r="R663" s="193"/>
      <c r="S663" s="303">
        <v>0</v>
      </c>
      <c r="T663" s="303">
        <f t="shared" si="1"/>
        <v>0</v>
      </c>
      <c r="U663" s="193" t="s">
        <v>251</v>
      </c>
      <c r="V663" s="193"/>
      <c r="W663" s="193"/>
      <c r="X663" s="193"/>
      <c r="Y663" s="193"/>
      <c r="Z663" s="193"/>
    </row>
    <row r="664" spans="1:26" ht="140.1" customHeight="1">
      <c r="A664" s="192" t="s">
        <v>1374</v>
      </c>
      <c r="B664" s="206" t="s">
        <v>1375</v>
      </c>
      <c r="C664" s="206" t="s">
        <v>1376</v>
      </c>
      <c r="D664" s="192" t="s">
        <v>1377</v>
      </c>
      <c r="E664" s="193" t="s">
        <v>1378</v>
      </c>
      <c r="F664" s="192" t="s">
        <v>1575</v>
      </c>
      <c r="G664" s="193" t="s">
        <v>1576</v>
      </c>
      <c r="H664" s="229"/>
      <c r="I664" s="229" t="s">
        <v>132</v>
      </c>
      <c r="J664" s="193" t="s">
        <v>770</v>
      </c>
      <c r="K664" s="231">
        <v>4000000</v>
      </c>
      <c r="L664" s="193" t="s">
        <v>771</v>
      </c>
      <c r="M664" s="231">
        <v>4000000</v>
      </c>
      <c r="N664" s="193" t="s">
        <v>135</v>
      </c>
      <c r="O664" s="303">
        <v>0</v>
      </c>
      <c r="P664" s="193"/>
      <c r="Q664" s="303">
        <v>0</v>
      </c>
      <c r="R664" s="193"/>
      <c r="S664" s="303">
        <v>0</v>
      </c>
      <c r="T664" s="303">
        <f t="shared" si="1"/>
        <v>8000000</v>
      </c>
      <c r="U664" s="193"/>
      <c r="V664" s="193"/>
      <c r="W664" s="193"/>
      <c r="X664" s="193"/>
      <c r="Y664" s="193"/>
      <c r="Z664" s="193"/>
    </row>
    <row r="665" spans="1:26" ht="140.1" customHeight="1">
      <c r="A665" s="192" t="s">
        <v>1374</v>
      </c>
      <c r="B665" s="206" t="s">
        <v>1375</v>
      </c>
      <c r="C665" s="206" t="s">
        <v>1376</v>
      </c>
      <c r="D665" s="192" t="s">
        <v>1377</v>
      </c>
      <c r="E665" s="193" t="s">
        <v>1378</v>
      </c>
      <c r="F665" s="192" t="s">
        <v>1575</v>
      </c>
      <c r="G665" s="193" t="s">
        <v>1576</v>
      </c>
      <c r="H665" s="229"/>
      <c r="I665" s="229" t="s">
        <v>33</v>
      </c>
      <c r="J665" s="193"/>
      <c r="K665" s="231">
        <v>0</v>
      </c>
      <c r="L665" s="193"/>
      <c r="M665" s="231">
        <v>0</v>
      </c>
      <c r="N665" s="193"/>
      <c r="O665" s="303">
        <v>0</v>
      </c>
      <c r="P665" s="193"/>
      <c r="Q665" s="303">
        <v>0</v>
      </c>
      <c r="R665" s="193"/>
      <c r="S665" s="303">
        <v>0</v>
      </c>
      <c r="T665" s="303">
        <f t="shared" si="1"/>
        <v>0</v>
      </c>
      <c r="U665" s="193"/>
      <c r="V665" s="193"/>
      <c r="W665" s="193"/>
      <c r="X665" s="193"/>
      <c r="Y665" s="193"/>
      <c r="Z665" s="193"/>
    </row>
    <row r="666" spans="1:26" ht="140.1" customHeight="1">
      <c r="A666" s="192" t="s">
        <v>1374</v>
      </c>
      <c r="B666" s="206" t="s">
        <v>1375</v>
      </c>
      <c r="C666" s="206" t="s">
        <v>1376</v>
      </c>
      <c r="D666" s="192" t="s">
        <v>1377</v>
      </c>
      <c r="E666" s="193" t="s">
        <v>1378</v>
      </c>
      <c r="F666" s="192" t="s">
        <v>1588</v>
      </c>
      <c r="G666" s="193" t="s">
        <v>1589</v>
      </c>
      <c r="H666" s="229" t="s">
        <v>102</v>
      </c>
      <c r="I666" s="229"/>
      <c r="J666" s="193" t="s">
        <v>1590</v>
      </c>
      <c r="K666" s="231">
        <v>22275000</v>
      </c>
      <c r="L666" s="193" t="s">
        <v>1590</v>
      </c>
      <c r="M666" s="231">
        <v>22275000</v>
      </c>
      <c r="N666" s="193"/>
      <c r="O666" s="303">
        <v>0</v>
      </c>
      <c r="P666" s="193"/>
      <c r="Q666" s="303">
        <v>0</v>
      </c>
      <c r="R666" s="193"/>
      <c r="S666" s="303">
        <v>0</v>
      </c>
      <c r="T666" s="303">
        <f t="shared" si="1"/>
        <v>44550000</v>
      </c>
      <c r="U666" s="193"/>
      <c r="V666" s="193"/>
      <c r="W666" s="193"/>
      <c r="X666" s="193"/>
      <c r="Y666" s="193"/>
      <c r="Z666" s="193"/>
    </row>
    <row r="667" spans="1:26" ht="140.1" customHeight="1">
      <c r="A667" s="192" t="s">
        <v>1374</v>
      </c>
      <c r="B667" s="206" t="s">
        <v>1375</v>
      </c>
      <c r="C667" s="206" t="s">
        <v>1376</v>
      </c>
      <c r="D667" s="192" t="s">
        <v>1377</v>
      </c>
      <c r="E667" s="193" t="s">
        <v>1378</v>
      </c>
      <c r="F667" s="192" t="s">
        <v>1588</v>
      </c>
      <c r="G667" s="193" t="s">
        <v>1589</v>
      </c>
      <c r="H667" s="229" t="s">
        <v>81</v>
      </c>
      <c r="I667" s="229"/>
      <c r="J667" s="193" t="s">
        <v>1481</v>
      </c>
      <c r="K667" s="231">
        <v>0</v>
      </c>
      <c r="L667" s="193" t="s">
        <v>1481</v>
      </c>
      <c r="M667" s="231">
        <v>0</v>
      </c>
      <c r="N667" s="193" t="s">
        <v>1481</v>
      </c>
      <c r="O667" s="303">
        <v>0</v>
      </c>
      <c r="P667" s="193" t="s">
        <v>1481</v>
      </c>
      <c r="Q667" s="303">
        <v>0</v>
      </c>
      <c r="R667" s="193" t="s">
        <v>1481</v>
      </c>
      <c r="S667" s="303">
        <v>0</v>
      </c>
      <c r="T667" s="303">
        <f t="shared" si="1"/>
        <v>0</v>
      </c>
      <c r="U667" s="322" t="s">
        <v>1591</v>
      </c>
      <c r="V667" s="193"/>
      <c r="W667" s="193"/>
      <c r="X667" s="193"/>
      <c r="Y667" s="193"/>
      <c r="Z667" s="193"/>
    </row>
    <row r="668" spans="1:26" ht="140.1" customHeight="1">
      <c r="A668" s="192" t="s">
        <v>1374</v>
      </c>
      <c r="B668" s="206" t="s">
        <v>1375</v>
      </c>
      <c r="C668" s="206" t="s">
        <v>1376</v>
      </c>
      <c r="D668" s="192" t="s">
        <v>1377</v>
      </c>
      <c r="E668" s="193" t="s">
        <v>1378</v>
      </c>
      <c r="F668" s="192" t="s">
        <v>1588</v>
      </c>
      <c r="G668" s="193" t="s">
        <v>1589</v>
      </c>
      <c r="H668" s="229" t="s">
        <v>84</v>
      </c>
      <c r="I668" s="229"/>
      <c r="J668" s="193" t="s">
        <v>1592</v>
      </c>
      <c r="K668" s="231">
        <v>30000000</v>
      </c>
      <c r="L668" s="193" t="s">
        <v>1593</v>
      </c>
      <c r="M668" s="231">
        <v>30000000</v>
      </c>
      <c r="N668" s="193" t="s">
        <v>1593</v>
      </c>
      <c r="O668" s="303">
        <v>30000000</v>
      </c>
      <c r="P668" s="193" t="s">
        <v>1593</v>
      </c>
      <c r="Q668" s="303">
        <v>30000000</v>
      </c>
      <c r="R668" s="193" t="s">
        <v>1593</v>
      </c>
      <c r="S668" s="303">
        <v>30000000</v>
      </c>
      <c r="T668" s="303">
        <f t="shared" si="1"/>
        <v>150000000</v>
      </c>
      <c r="U668" s="193"/>
      <c r="V668" s="193"/>
      <c r="W668" s="193"/>
      <c r="X668" s="193"/>
      <c r="Y668" s="193"/>
      <c r="Z668" s="193"/>
    </row>
    <row r="669" spans="1:26" ht="140.1" customHeight="1">
      <c r="A669" s="192" t="s">
        <v>1374</v>
      </c>
      <c r="B669" s="206" t="s">
        <v>1375</v>
      </c>
      <c r="C669" s="206" t="s">
        <v>1376</v>
      </c>
      <c r="D669" s="192" t="s">
        <v>1377</v>
      </c>
      <c r="E669" s="193" t="s">
        <v>1378</v>
      </c>
      <c r="F669" s="192" t="s">
        <v>1588</v>
      </c>
      <c r="G669" s="193" t="s">
        <v>1589</v>
      </c>
      <c r="H669" s="229" t="s">
        <v>325</v>
      </c>
      <c r="I669" s="229"/>
      <c r="J669" s="193" t="s">
        <v>1594</v>
      </c>
      <c r="K669" s="231">
        <v>3000000</v>
      </c>
      <c r="L669" s="193" t="s">
        <v>1594</v>
      </c>
      <c r="M669" s="231">
        <v>4000000</v>
      </c>
      <c r="N669" s="193" t="s">
        <v>1594</v>
      </c>
      <c r="O669" s="303">
        <v>6000000</v>
      </c>
      <c r="P669" s="193" t="s">
        <v>1594</v>
      </c>
      <c r="Q669" s="303">
        <v>800000</v>
      </c>
      <c r="R669" s="193" t="s">
        <v>1594</v>
      </c>
      <c r="S669" s="303">
        <v>900000</v>
      </c>
      <c r="T669" s="303">
        <f t="shared" si="1"/>
        <v>14700000</v>
      </c>
      <c r="U669" s="193"/>
      <c r="V669" s="193"/>
      <c r="W669" s="193"/>
      <c r="X669" s="193"/>
      <c r="Y669" s="193"/>
      <c r="Z669" s="193"/>
    </row>
    <row r="670" spans="1:26" ht="140.1" customHeight="1">
      <c r="A670" s="192" t="s">
        <v>1374</v>
      </c>
      <c r="B670" s="206" t="s">
        <v>1375</v>
      </c>
      <c r="C670" s="206" t="s">
        <v>1376</v>
      </c>
      <c r="D670" s="192" t="s">
        <v>1377</v>
      </c>
      <c r="E670" s="193" t="s">
        <v>1378</v>
      </c>
      <c r="F670" s="192" t="s">
        <v>1588</v>
      </c>
      <c r="G670" s="193" t="s">
        <v>1589</v>
      </c>
      <c r="H670" s="229" t="s">
        <v>331</v>
      </c>
      <c r="I670" s="229"/>
      <c r="J670" s="193" t="s">
        <v>1595</v>
      </c>
      <c r="K670" s="231">
        <v>5000000</v>
      </c>
      <c r="L670" s="193" t="s">
        <v>1595</v>
      </c>
      <c r="M670" s="231">
        <v>5000000</v>
      </c>
      <c r="N670" s="193" t="s">
        <v>1595</v>
      </c>
      <c r="O670" s="303">
        <v>5000000</v>
      </c>
      <c r="P670" s="193" t="s">
        <v>1595</v>
      </c>
      <c r="Q670" s="303">
        <v>5000000</v>
      </c>
      <c r="R670" s="193" t="s">
        <v>1595</v>
      </c>
      <c r="S670" s="303">
        <v>5000000</v>
      </c>
      <c r="T670" s="303">
        <f t="shared" si="1"/>
        <v>25000000</v>
      </c>
      <c r="U670" s="193"/>
      <c r="V670" s="193"/>
      <c r="W670" s="193"/>
      <c r="X670" s="193"/>
      <c r="Y670" s="193"/>
      <c r="Z670" s="193"/>
    </row>
    <row r="671" spans="1:26" ht="140.1" customHeight="1">
      <c r="A671" s="192" t="s">
        <v>1374</v>
      </c>
      <c r="B671" s="206" t="s">
        <v>1375</v>
      </c>
      <c r="C671" s="206" t="s">
        <v>1376</v>
      </c>
      <c r="D671" s="192" t="s">
        <v>1377</v>
      </c>
      <c r="E671" s="193" t="s">
        <v>1378</v>
      </c>
      <c r="F671" s="192" t="s">
        <v>1596</v>
      </c>
      <c r="G671" s="193" t="s">
        <v>1597</v>
      </c>
      <c r="H671" s="229" t="s">
        <v>244</v>
      </c>
      <c r="I671" s="229"/>
      <c r="J671" s="193" t="s">
        <v>1547</v>
      </c>
      <c r="K671" s="231">
        <v>0</v>
      </c>
      <c r="L671" s="193" t="s">
        <v>1547</v>
      </c>
      <c r="M671" s="231">
        <v>0</v>
      </c>
      <c r="N671" s="193" t="s">
        <v>1547</v>
      </c>
      <c r="O671" s="303">
        <v>0</v>
      </c>
      <c r="P671" s="193" t="s">
        <v>1547</v>
      </c>
      <c r="Q671" s="303">
        <v>0</v>
      </c>
      <c r="R671" s="193" t="s">
        <v>1547</v>
      </c>
      <c r="S671" s="303">
        <v>0</v>
      </c>
      <c r="T671" s="303">
        <f t="shared" si="1"/>
        <v>0</v>
      </c>
      <c r="U671" s="313" t="s">
        <v>247</v>
      </c>
      <c r="V671" s="193"/>
      <c r="W671" s="193"/>
      <c r="X671" s="193"/>
      <c r="Y671" s="193"/>
      <c r="Z671" s="193"/>
    </row>
    <row r="672" spans="1:26" ht="140.1" customHeight="1">
      <c r="A672" s="192" t="s">
        <v>1374</v>
      </c>
      <c r="B672" s="206" t="s">
        <v>1375</v>
      </c>
      <c r="C672" s="206" t="s">
        <v>1376</v>
      </c>
      <c r="D672" s="192" t="s">
        <v>1377</v>
      </c>
      <c r="E672" s="193" t="s">
        <v>1378</v>
      </c>
      <c r="F672" s="192" t="s">
        <v>1596</v>
      </c>
      <c r="G672" s="193" t="s">
        <v>1597</v>
      </c>
      <c r="H672" s="229" t="s">
        <v>194</v>
      </c>
      <c r="I672" s="229"/>
      <c r="J672" s="193"/>
      <c r="K672" s="231">
        <v>0</v>
      </c>
      <c r="L672" s="241" t="s">
        <v>1598</v>
      </c>
      <c r="M672" s="231">
        <v>8000000</v>
      </c>
      <c r="N672" s="241" t="s">
        <v>1598</v>
      </c>
      <c r="O672" s="303">
        <v>10000000</v>
      </c>
      <c r="P672" s="241" t="s">
        <v>1598</v>
      </c>
      <c r="Q672" s="303">
        <v>15000000</v>
      </c>
      <c r="R672" s="241" t="s">
        <v>1598</v>
      </c>
      <c r="S672" s="303">
        <v>20000000</v>
      </c>
      <c r="T672" s="303">
        <f t="shared" si="1"/>
        <v>53000000</v>
      </c>
      <c r="U672" s="193"/>
      <c r="V672" s="193"/>
      <c r="W672" s="193"/>
      <c r="X672" s="193"/>
      <c r="Y672" s="193"/>
      <c r="Z672" s="193"/>
    </row>
    <row r="673" spans="1:26" ht="140.1" customHeight="1">
      <c r="A673" s="192" t="s">
        <v>1374</v>
      </c>
      <c r="B673" s="206" t="s">
        <v>1375</v>
      </c>
      <c r="C673" s="206" t="s">
        <v>1376</v>
      </c>
      <c r="D673" s="192" t="s">
        <v>1377</v>
      </c>
      <c r="E673" s="193" t="s">
        <v>1378</v>
      </c>
      <c r="F673" s="192" t="s">
        <v>1596</v>
      </c>
      <c r="G673" s="193" t="s">
        <v>1597</v>
      </c>
      <c r="H673" s="229"/>
      <c r="I673" s="229" t="s">
        <v>249</v>
      </c>
      <c r="J673" s="193" t="s">
        <v>1404</v>
      </c>
      <c r="K673" s="231">
        <v>0</v>
      </c>
      <c r="L673" s="193" t="s">
        <v>1405</v>
      </c>
      <c r="M673" s="231">
        <v>0</v>
      </c>
      <c r="N673" s="193" t="s">
        <v>1405</v>
      </c>
      <c r="O673" s="303">
        <v>0</v>
      </c>
      <c r="P673" s="193" t="s">
        <v>1405</v>
      </c>
      <c r="Q673" s="303">
        <v>0</v>
      </c>
      <c r="R673" s="193" t="s">
        <v>1406</v>
      </c>
      <c r="S673" s="303">
        <v>0</v>
      </c>
      <c r="T673" s="303">
        <f t="shared" si="1"/>
        <v>0</v>
      </c>
      <c r="U673" s="313" t="s">
        <v>1599</v>
      </c>
      <c r="V673" s="193"/>
      <c r="W673" s="193"/>
      <c r="X673" s="193"/>
      <c r="Y673" s="193"/>
      <c r="Z673" s="193"/>
    </row>
    <row r="674" spans="1:26" ht="140.1" customHeight="1">
      <c r="A674" s="192" t="s">
        <v>1374</v>
      </c>
      <c r="B674" s="206" t="s">
        <v>1375</v>
      </c>
      <c r="C674" s="206" t="s">
        <v>1376</v>
      </c>
      <c r="D674" s="192" t="s">
        <v>1377</v>
      </c>
      <c r="E674" s="193" t="s">
        <v>1378</v>
      </c>
      <c r="F674" s="192" t="s">
        <v>1596</v>
      </c>
      <c r="G674" s="193" t="s">
        <v>1597</v>
      </c>
      <c r="H674" s="229"/>
      <c r="I674" s="229" t="s">
        <v>31</v>
      </c>
      <c r="J674" s="193" t="s">
        <v>923</v>
      </c>
      <c r="K674" s="231">
        <v>3012458</v>
      </c>
      <c r="L674" s="193" t="s">
        <v>923</v>
      </c>
      <c r="M674" s="231">
        <v>6341612</v>
      </c>
      <c r="N674" s="193" t="s">
        <v>923</v>
      </c>
      <c r="O674" s="303">
        <v>6188074</v>
      </c>
      <c r="P674" s="193" t="s">
        <v>923</v>
      </c>
      <c r="Q674" s="303">
        <v>6496103</v>
      </c>
      <c r="R674" s="193" t="s">
        <v>923</v>
      </c>
      <c r="S674" s="304">
        <v>9365577</v>
      </c>
      <c r="T674" s="303">
        <f t="shared" si="1"/>
        <v>31403824</v>
      </c>
      <c r="U674" s="193"/>
      <c r="V674" s="193"/>
      <c r="W674" s="193"/>
      <c r="X674" s="193"/>
      <c r="Y674" s="193"/>
      <c r="Z674" s="193"/>
    </row>
    <row r="675" spans="1:26" ht="140.1" customHeight="1">
      <c r="A675" s="192" t="s">
        <v>1374</v>
      </c>
      <c r="B675" s="206" t="s">
        <v>1375</v>
      </c>
      <c r="C675" s="206" t="s">
        <v>1376</v>
      </c>
      <c r="D675" s="192" t="s">
        <v>1377</v>
      </c>
      <c r="E675" s="193" t="s">
        <v>1378</v>
      </c>
      <c r="F675" s="192" t="s">
        <v>1600</v>
      </c>
      <c r="G675" s="193" t="s">
        <v>1601</v>
      </c>
      <c r="H675" s="229" t="s">
        <v>244</v>
      </c>
      <c r="I675" s="229"/>
      <c r="J675" s="193" t="s">
        <v>1106</v>
      </c>
      <c r="K675" s="231">
        <f>+PRODUCT(2951629,2)</f>
        <v>5903258</v>
      </c>
      <c r="L675" s="193" t="s">
        <v>1106</v>
      </c>
      <c r="M675" s="231">
        <v>6080355.7400000002</v>
      </c>
      <c r="N675" s="193" t="s">
        <v>1106</v>
      </c>
      <c r="O675" s="303">
        <v>6262766.4122000001</v>
      </c>
      <c r="P675" s="193" t="s">
        <v>1106</v>
      </c>
      <c r="Q675" s="303">
        <v>6450649.4045660002</v>
      </c>
      <c r="R675" s="193" t="s">
        <v>1106</v>
      </c>
      <c r="S675" s="303">
        <v>6644168.8867029808</v>
      </c>
      <c r="T675" s="303">
        <f t="shared" si="1"/>
        <v>31341198.44346898</v>
      </c>
      <c r="U675" s="193"/>
      <c r="V675" s="193"/>
      <c r="W675" s="193"/>
      <c r="X675" s="193"/>
      <c r="Y675" s="193"/>
      <c r="Z675" s="193"/>
    </row>
    <row r="676" spans="1:26" ht="140.1" customHeight="1">
      <c r="A676" s="192" t="s">
        <v>1374</v>
      </c>
      <c r="B676" s="206" t="s">
        <v>1375</v>
      </c>
      <c r="C676" s="206" t="s">
        <v>1376</v>
      </c>
      <c r="D676" s="192" t="s">
        <v>1377</v>
      </c>
      <c r="E676" s="193" t="s">
        <v>1378</v>
      </c>
      <c r="F676" s="192" t="s">
        <v>1600</v>
      </c>
      <c r="G676" s="193" t="s">
        <v>1601</v>
      </c>
      <c r="H676" s="229" t="s">
        <v>194</v>
      </c>
      <c r="I676" s="229"/>
      <c r="J676" s="193" t="s">
        <v>1394</v>
      </c>
      <c r="K676" s="231">
        <v>10000000</v>
      </c>
      <c r="L676" s="193" t="s">
        <v>1394</v>
      </c>
      <c r="M676" s="231">
        <v>20000000</v>
      </c>
      <c r="N676" s="193" t="s">
        <v>1394</v>
      </c>
      <c r="O676" s="303">
        <v>30000000</v>
      </c>
      <c r="P676" s="193" t="s">
        <v>1394</v>
      </c>
      <c r="Q676" s="303">
        <v>50000000</v>
      </c>
      <c r="R676" s="193" t="s">
        <v>1394</v>
      </c>
      <c r="S676" s="303">
        <v>80000000</v>
      </c>
      <c r="T676" s="303">
        <f t="shared" si="1"/>
        <v>190000000</v>
      </c>
      <c r="U676" s="193"/>
      <c r="V676" s="193"/>
      <c r="W676" s="193"/>
      <c r="X676" s="193"/>
      <c r="Y676" s="193"/>
      <c r="Z676" s="193"/>
    </row>
    <row r="677" spans="1:26" ht="140.1" customHeight="1">
      <c r="A677" s="192" t="s">
        <v>1374</v>
      </c>
      <c r="B677" s="206" t="s">
        <v>1375</v>
      </c>
      <c r="C677" s="206" t="s">
        <v>1376</v>
      </c>
      <c r="D677" s="192" t="s">
        <v>1377</v>
      </c>
      <c r="E677" s="193" t="s">
        <v>1378</v>
      </c>
      <c r="F677" s="192" t="s">
        <v>1600</v>
      </c>
      <c r="G677" s="193" t="s">
        <v>1601</v>
      </c>
      <c r="H677" s="229"/>
      <c r="I677" s="229" t="s">
        <v>81</v>
      </c>
      <c r="J677" s="193" t="s">
        <v>1602</v>
      </c>
      <c r="K677" s="231">
        <v>0</v>
      </c>
      <c r="L677" s="193"/>
      <c r="M677" s="231">
        <v>0</v>
      </c>
      <c r="N677" s="193"/>
      <c r="O677" s="303">
        <v>0</v>
      </c>
      <c r="P677" s="193"/>
      <c r="Q677" s="303">
        <v>0</v>
      </c>
      <c r="R677" s="193"/>
      <c r="S677" s="303">
        <v>0</v>
      </c>
      <c r="T677" s="303">
        <f t="shared" si="1"/>
        <v>0</v>
      </c>
      <c r="U677" s="193"/>
      <c r="V677" s="193"/>
      <c r="W677" s="193"/>
      <c r="X677" s="193"/>
      <c r="Y677" s="193"/>
      <c r="Z677" s="193"/>
    </row>
    <row r="678" spans="1:26" ht="140.1" customHeight="1">
      <c r="A678" s="192" t="s">
        <v>1374</v>
      </c>
      <c r="B678" s="206" t="s">
        <v>1375</v>
      </c>
      <c r="C678" s="206" t="s">
        <v>1376</v>
      </c>
      <c r="D678" s="192" t="s">
        <v>1377</v>
      </c>
      <c r="E678" s="193" t="s">
        <v>1378</v>
      </c>
      <c r="F678" s="192" t="s">
        <v>1600</v>
      </c>
      <c r="G678" s="193" t="s">
        <v>1601</v>
      </c>
      <c r="H678" s="229"/>
      <c r="I678" s="229" t="s">
        <v>84</v>
      </c>
      <c r="J678" s="193" t="s">
        <v>1603</v>
      </c>
      <c r="K678" s="231">
        <v>30000000</v>
      </c>
      <c r="L678" s="193" t="s">
        <v>1603</v>
      </c>
      <c r="M678" s="231">
        <v>30000000</v>
      </c>
      <c r="N678" s="193" t="s">
        <v>1603</v>
      </c>
      <c r="O678" s="303">
        <v>30000000</v>
      </c>
      <c r="P678" s="193" t="s">
        <v>1603</v>
      </c>
      <c r="Q678" s="303">
        <v>30000000</v>
      </c>
      <c r="R678" s="193" t="s">
        <v>1603</v>
      </c>
      <c r="S678" s="303">
        <v>30000000</v>
      </c>
      <c r="T678" s="303">
        <f t="shared" si="1"/>
        <v>150000000</v>
      </c>
      <c r="U678" s="193"/>
      <c r="V678" s="193"/>
      <c r="W678" s="193"/>
      <c r="X678" s="193"/>
      <c r="Y678" s="193"/>
      <c r="Z678" s="193"/>
    </row>
    <row r="679" spans="1:26" ht="140.1" customHeight="1">
      <c r="A679" s="192" t="s">
        <v>1374</v>
      </c>
      <c r="B679" s="206" t="s">
        <v>1375</v>
      </c>
      <c r="C679" s="206" t="s">
        <v>1376</v>
      </c>
      <c r="D679" s="192" t="s">
        <v>1377</v>
      </c>
      <c r="E679" s="193" t="s">
        <v>1378</v>
      </c>
      <c r="F679" s="192" t="s">
        <v>1600</v>
      </c>
      <c r="G679" s="193" t="s">
        <v>1601</v>
      </c>
      <c r="H679" s="229"/>
      <c r="I679" s="229" t="s">
        <v>143</v>
      </c>
      <c r="J679" s="193" t="s">
        <v>1604</v>
      </c>
      <c r="K679" s="231">
        <v>10000000</v>
      </c>
      <c r="L679" s="193" t="s">
        <v>1604</v>
      </c>
      <c r="M679" s="231">
        <v>12000000</v>
      </c>
      <c r="N679" s="193" t="s">
        <v>1604</v>
      </c>
      <c r="O679" s="231">
        <v>14000000</v>
      </c>
      <c r="P679" s="193" t="s">
        <v>1604</v>
      </c>
      <c r="Q679" s="231">
        <v>16000000</v>
      </c>
      <c r="R679" s="193" t="s">
        <v>1604</v>
      </c>
      <c r="S679" s="231">
        <v>18000000</v>
      </c>
      <c r="T679" s="303">
        <f t="shared" si="1"/>
        <v>70000000</v>
      </c>
      <c r="U679" s="193"/>
      <c r="V679" s="193"/>
      <c r="W679" s="193"/>
      <c r="X679" s="193"/>
      <c r="Y679" s="193"/>
      <c r="Z679" s="193"/>
    </row>
    <row r="680" spans="1:26" ht="140.1" customHeight="1">
      <c r="A680" s="192" t="s">
        <v>1374</v>
      </c>
      <c r="B680" s="206" t="s">
        <v>1375</v>
      </c>
      <c r="C680" s="206" t="s">
        <v>1376</v>
      </c>
      <c r="D680" s="192" t="s">
        <v>1377</v>
      </c>
      <c r="E680" s="193" t="s">
        <v>1378</v>
      </c>
      <c r="F680" s="192" t="s">
        <v>1605</v>
      </c>
      <c r="G680" s="193" t="s">
        <v>1606</v>
      </c>
      <c r="H680" s="229" t="s">
        <v>249</v>
      </c>
      <c r="I680" s="229"/>
      <c r="J680" s="193" t="s">
        <v>1607</v>
      </c>
      <c r="K680" s="231">
        <v>30000000</v>
      </c>
      <c r="L680" s="193" t="s">
        <v>1608</v>
      </c>
      <c r="M680" s="231">
        <f>2*K680*1.1</f>
        <v>66000000.000000007</v>
      </c>
      <c r="N680" s="193" t="s">
        <v>1608</v>
      </c>
      <c r="O680" s="303">
        <f>M680*1.1</f>
        <v>72600000.000000015</v>
      </c>
      <c r="P680" s="193" t="s">
        <v>1608</v>
      </c>
      <c r="Q680" s="303">
        <f>O680*1.1</f>
        <v>79860000.00000003</v>
      </c>
      <c r="R680" s="193" t="s">
        <v>1609</v>
      </c>
      <c r="S680" s="303">
        <f>Q680*1.15</f>
        <v>91839000.00000003</v>
      </c>
      <c r="T680" s="303">
        <f t="shared" si="1"/>
        <v>340299000.00000006</v>
      </c>
      <c r="U680" s="193"/>
      <c r="V680" s="193"/>
      <c r="W680" s="193"/>
      <c r="X680" s="193"/>
      <c r="Y680" s="193"/>
      <c r="Z680" s="193"/>
    </row>
    <row r="681" spans="1:26" ht="140.1" customHeight="1">
      <c r="A681" s="192" t="s">
        <v>1374</v>
      </c>
      <c r="B681" s="206" t="s">
        <v>1375</v>
      </c>
      <c r="C681" s="206" t="s">
        <v>1376</v>
      </c>
      <c r="D681" s="192" t="s">
        <v>1377</v>
      </c>
      <c r="E681" s="193" t="s">
        <v>1378</v>
      </c>
      <c r="F681" s="192" t="s">
        <v>1605</v>
      </c>
      <c r="G681" s="193" t="s">
        <v>1606</v>
      </c>
      <c r="H681" s="229" t="s">
        <v>127</v>
      </c>
      <c r="I681" s="229"/>
      <c r="J681" s="193" t="s">
        <v>1610</v>
      </c>
      <c r="K681" s="231">
        <v>0</v>
      </c>
      <c r="L681" s="193" t="s">
        <v>1610</v>
      </c>
      <c r="M681" s="231">
        <v>0</v>
      </c>
      <c r="N681" s="193" t="s">
        <v>1610</v>
      </c>
      <c r="O681" s="303">
        <v>0</v>
      </c>
      <c r="P681" s="193" t="s">
        <v>1610</v>
      </c>
      <c r="Q681" s="303">
        <v>0</v>
      </c>
      <c r="R681" s="193" t="s">
        <v>1610</v>
      </c>
      <c r="S681" s="303">
        <v>0</v>
      </c>
      <c r="T681" s="303">
        <f t="shared" si="1"/>
        <v>0</v>
      </c>
      <c r="U681" s="313" t="s">
        <v>1611</v>
      </c>
      <c r="V681" s="193"/>
      <c r="W681" s="193"/>
      <c r="X681" s="193"/>
      <c r="Y681" s="193"/>
      <c r="Z681" s="193"/>
    </row>
    <row r="682" spans="1:26" ht="140.1" customHeight="1">
      <c r="A682" s="192" t="s">
        <v>1374</v>
      </c>
      <c r="B682" s="206" t="s">
        <v>1375</v>
      </c>
      <c r="C682" s="206" t="s">
        <v>1376</v>
      </c>
      <c r="D682" s="192" t="s">
        <v>1377</v>
      </c>
      <c r="E682" s="193" t="s">
        <v>1378</v>
      </c>
      <c r="F682" s="192" t="s">
        <v>1612</v>
      </c>
      <c r="G682" s="193" t="s">
        <v>1613</v>
      </c>
      <c r="H682" s="229" t="s">
        <v>81</v>
      </c>
      <c r="I682" s="229"/>
      <c r="J682" s="193" t="s">
        <v>1441</v>
      </c>
      <c r="K682" s="231">
        <v>0</v>
      </c>
      <c r="L682" s="193" t="s">
        <v>1407</v>
      </c>
      <c r="M682" s="231">
        <v>0</v>
      </c>
      <c r="N682" s="193" t="s">
        <v>1407</v>
      </c>
      <c r="O682" s="303">
        <v>0</v>
      </c>
      <c r="P682" s="193" t="s">
        <v>1407</v>
      </c>
      <c r="Q682" s="303">
        <v>0</v>
      </c>
      <c r="R682" s="193" t="s">
        <v>1407</v>
      </c>
      <c r="S682" s="303">
        <v>0</v>
      </c>
      <c r="T682" s="303">
        <f t="shared" si="1"/>
        <v>0</v>
      </c>
      <c r="U682" s="322" t="s">
        <v>1614</v>
      </c>
      <c r="V682" s="193"/>
      <c r="W682" s="193"/>
      <c r="X682" s="193"/>
      <c r="Y682" s="193"/>
      <c r="Z682" s="193"/>
    </row>
    <row r="683" spans="1:26" ht="140.1" customHeight="1">
      <c r="A683" s="192" t="s">
        <v>1374</v>
      </c>
      <c r="B683" s="206" t="s">
        <v>1375</v>
      </c>
      <c r="C683" s="206" t="s">
        <v>1376</v>
      </c>
      <c r="D683" s="192" t="s">
        <v>1377</v>
      </c>
      <c r="E683" s="193" t="s">
        <v>1378</v>
      </c>
      <c r="F683" s="192" t="s">
        <v>1612</v>
      </c>
      <c r="G683" s="193" t="s">
        <v>1613</v>
      </c>
      <c r="H683" s="229" t="s">
        <v>84</v>
      </c>
      <c r="I683" s="229"/>
      <c r="J683" s="193" t="s">
        <v>1615</v>
      </c>
      <c r="K683" s="231">
        <v>30000000</v>
      </c>
      <c r="L683" s="193" t="s">
        <v>1616</v>
      </c>
      <c r="M683" s="231">
        <v>30000000</v>
      </c>
      <c r="N683" s="193" t="s">
        <v>1616</v>
      </c>
      <c r="O683" s="303">
        <v>30000000</v>
      </c>
      <c r="P683" s="193" t="s">
        <v>1616</v>
      </c>
      <c r="Q683" s="303">
        <v>30000000</v>
      </c>
      <c r="R683" s="193" t="s">
        <v>1616</v>
      </c>
      <c r="S683" s="303">
        <v>30000000</v>
      </c>
      <c r="T683" s="303">
        <f t="shared" si="1"/>
        <v>150000000</v>
      </c>
      <c r="U683" s="193"/>
      <c r="V683" s="193"/>
      <c r="W683" s="193"/>
      <c r="X683" s="193"/>
      <c r="Y683" s="193"/>
      <c r="Z683" s="193"/>
    </row>
    <row r="684" spans="1:26" ht="140.1" customHeight="1">
      <c r="A684" s="192" t="s">
        <v>1374</v>
      </c>
      <c r="B684" s="206" t="s">
        <v>1375</v>
      </c>
      <c r="C684" s="206" t="s">
        <v>1376</v>
      </c>
      <c r="D684" s="192" t="s">
        <v>1377</v>
      </c>
      <c r="E684" s="193" t="s">
        <v>1378</v>
      </c>
      <c r="F684" s="192" t="s">
        <v>1612</v>
      </c>
      <c r="G684" s="193" t="s">
        <v>1613</v>
      </c>
      <c r="H684" s="229" t="s">
        <v>143</v>
      </c>
      <c r="I684" s="229"/>
      <c r="J684" s="193" t="s">
        <v>1617</v>
      </c>
      <c r="K684" s="231">
        <v>70000000</v>
      </c>
      <c r="L684" s="193" t="s">
        <v>1618</v>
      </c>
      <c r="M684" s="231">
        <v>500000000</v>
      </c>
      <c r="N684" s="193" t="s">
        <v>1619</v>
      </c>
      <c r="O684" s="231">
        <v>120000000</v>
      </c>
      <c r="P684" s="193" t="s">
        <v>1619</v>
      </c>
      <c r="Q684" s="231">
        <v>130000000</v>
      </c>
      <c r="R684" s="193" t="s">
        <v>1619</v>
      </c>
      <c r="S684" s="231">
        <v>150000000</v>
      </c>
      <c r="T684" s="303">
        <f t="shared" si="1"/>
        <v>970000000</v>
      </c>
      <c r="U684" s="193"/>
      <c r="V684" s="193"/>
      <c r="W684" s="193"/>
      <c r="X684" s="193"/>
      <c r="Y684" s="193"/>
      <c r="Z684" s="193"/>
    </row>
    <row r="685" spans="1:26" ht="140.1" customHeight="1">
      <c r="A685" s="192" t="s">
        <v>1374</v>
      </c>
      <c r="B685" s="206" t="s">
        <v>1375</v>
      </c>
      <c r="C685" s="206" t="s">
        <v>1376</v>
      </c>
      <c r="D685" s="192" t="s">
        <v>1377</v>
      </c>
      <c r="E685" s="193" t="s">
        <v>1378</v>
      </c>
      <c r="F685" s="192" t="s">
        <v>1612</v>
      </c>
      <c r="G685" s="193" t="s">
        <v>1613</v>
      </c>
      <c r="H685" s="229" t="s">
        <v>325</v>
      </c>
      <c r="I685" s="229"/>
      <c r="J685" s="193" t="s">
        <v>1620</v>
      </c>
      <c r="K685" s="231">
        <v>300000</v>
      </c>
      <c r="L685" s="193" t="s">
        <v>1620</v>
      </c>
      <c r="M685" s="231">
        <v>500000</v>
      </c>
      <c r="N685" s="193" t="s">
        <v>1620</v>
      </c>
      <c r="O685" s="303">
        <v>700000</v>
      </c>
      <c r="P685" s="193" t="s">
        <v>1620</v>
      </c>
      <c r="Q685" s="303">
        <v>80000</v>
      </c>
      <c r="R685" s="193" t="s">
        <v>1620</v>
      </c>
      <c r="S685" s="303">
        <v>1000000</v>
      </c>
      <c r="T685" s="303">
        <f t="shared" si="1"/>
        <v>2580000</v>
      </c>
      <c r="U685" s="193"/>
      <c r="V685" s="193"/>
      <c r="W685" s="193"/>
      <c r="X685" s="193"/>
      <c r="Y685" s="193"/>
      <c r="Z685" s="193"/>
    </row>
    <row r="686" spans="1:26" ht="140.1" customHeight="1">
      <c r="A686" s="192" t="s">
        <v>1374</v>
      </c>
      <c r="B686" s="206" t="s">
        <v>1375</v>
      </c>
      <c r="C686" s="206" t="s">
        <v>1376</v>
      </c>
      <c r="D686" s="192" t="s">
        <v>1377</v>
      </c>
      <c r="E686" s="193" t="s">
        <v>1378</v>
      </c>
      <c r="F686" s="192" t="s">
        <v>1612</v>
      </c>
      <c r="G686" s="193" t="s">
        <v>1613</v>
      </c>
      <c r="H686" s="229" t="s">
        <v>331</v>
      </c>
      <c r="I686" s="229"/>
      <c r="J686" s="193" t="s">
        <v>1621</v>
      </c>
      <c r="K686" s="231">
        <v>5000000</v>
      </c>
      <c r="L686" s="193" t="s">
        <v>1621</v>
      </c>
      <c r="M686" s="231">
        <v>5000000</v>
      </c>
      <c r="N686" s="193" t="s">
        <v>1621</v>
      </c>
      <c r="O686" s="303">
        <v>5000000</v>
      </c>
      <c r="P686" s="193" t="s">
        <v>1621</v>
      </c>
      <c r="Q686" s="303">
        <v>5000000</v>
      </c>
      <c r="R686" s="193" t="s">
        <v>1621</v>
      </c>
      <c r="S686" s="303">
        <v>5000000</v>
      </c>
      <c r="T686" s="303">
        <f t="shared" si="1"/>
        <v>25000000</v>
      </c>
      <c r="U686" s="193"/>
      <c r="V686" s="193"/>
      <c r="W686" s="193"/>
      <c r="X686" s="193"/>
      <c r="Y686" s="193"/>
      <c r="Z686" s="193"/>
    </row>
    <row r="687" spans="1:26" ht="140.1" customHeight="1">
      <c r="A687" s="192" t="s">
        <v>1374</v>
      </c>
      <c r="B687" s="206" t="s">
        <v>1375</v>
      </c>
      <c r="C687" s="206" t="s">
        <v>1376</v>
      </c>
      <c r="D687" s="192" t="s">
        <v>1377</v>
      </c>
      <c r="E687" s="193" t="s">
        <v>1378</v>
      </c>
      <c r="F687" s="192" t="s">
        <v>1612</v>
      </c>
      <c r="G687" s="193" t="s">
        <v>1613</v>
      </c>
      <c r="H687" s="229"/>
      <c r="I687" s="229" t="s">
        <v>127</v>
      </c>
      <c r="J687" s="193" t="s">
        <v>1622</v>
      </c>
      <c r="K687" s="231">
        <v>0</v>
      </c>
      <c r="L687" s="193" t="s">
        <v>1622</v>
      </c>
      <c r="M687" s="231">
        <v>0</v>
      </c>
      <c r="N687" s="193" t="s">
        <v>1622</v>
      </c>
      <c r="O687" s="303">
        <v>0</v>
      </c>
      <c r="P687" s="193" t="s">
        <v>1622</v>
      </c>
      <c r="Q687" s="303">
        <v>0</v>
      </c>
      <c r="R687" s="193" t="s">
        <v>1622</v>
      </c>
      <c r="S687" s="303">
        <v>0</v>
      </c>
      <c r="T687" s="303">
        <f t="shared" si="1"/>
        <v>0</v>
      </c>
      <c r="U687" s="313" t="s">
        <v>1623</v>
      </c>
      <c r="V687" s="193"/>
      <c r="W687" s="193"/>
      <c r="X687" s="193"/>
      <c r="Y687" s="193"/>
      <c r="Z687" s="193"/>
    </row>
    <row r="688" spans="1:26" ht="140.1" customHeight="1">
      <c r="A688" s="192" t="s">
        <v>1374</v>
      </c>
      <c r="B688" s="206" t="s">
        <v>1375</v>
      </c>
      <c r="C688" s="206" t="s">
        <v>1376</v>
      </c>
      <c r="D688" s="192" t="s">
        <v>1377</v>
      </c>
      <c r="E688" s="193" t="s">
        <v>1378</v>
      </c>
      <c r="F688" s="192" t="s">
        <v>1612</v>
      </c>
      <c r="G688" s="193" t="s">
        <v>1613</v>
      </c>
      <c r="H688" s="229"/>
      <c r="I688" s="229" t="s">
        <v>126</v>
      </c>
      <c r="J688" s="237" t="s">
        <v>1624</v>
      </c>
      <c r="K688" s="231">
        <v>44693434.799999997</v>
      </c>
      <c r="L688" s="237" t="s">
        <v>1624</v>
      </c>
      <c r="M688" s="231">
        <v>55866793.5</v>
      </c>
      <c r="N688" s="237" t="s">
        <v>1624</v>
      </c>
      <c r="O688" s="231">
        <v>62570808.719999991</v>
      </c>
      <c r="P688" s="237" t="s">
        <v>1624</v>
      </c>
      <c r="Q688" s="231">
        <v>71509495.679999992</v>
      </c>
      <c r="R688" s="237" t="s">
        <v>1624</v>
      </c>
      <c r="S688" s="231">
        <v>81342051.335999995</v>
      </c>
      <c r="T688" s="303">
        <f t="shared" si="1"/>
        <v>315982584.03600001</v>
      </c>
      <c r="U688" s="193"/>
      <c r="V688" s="193"/>
      <c r="W688" s="193"/>
      <c r="X688" s="193"/>
      <c r="Y688" s="193"/>
      <c r="Z688" s="193"/>
    </row>
    <row r="689" spans="1:26" ht="140.1" customHeight="1">
      <c r="A689" s="192" t="s">
        <v>1374</v>
      </c>
      <c r="B689" s="206" t="s">
        <v>1375</v>
      </c>
      <c r="C689" s="206" t="s">
        <v>1376</v>
      </c>
      <c r="D689" s="192" t="s">
        <v>1377</v>
      </c>
      <c r="E689" s="193" t="s">
        <v>1378</v>
      </c>
      <c r="F689" s="192" t="s">
        <v>1612</v>
      </c>
      <c r="G689" s="193" t="s">
        <v>1613</v>
      </c>
      <c r="H689" s="229"/>
      <c r="I689" s="229" t="s">
        <v>249</v>
      </c>
      <c r="J689" s="193" t="s">
        <v>1625</v>
      </c>
      <c r="K689" s="231">
        <v>0</v>
      </c>
      <c r="L689" s="193" t="s">
        <v>1625</v>
      </c>
      <c r="M689" s="231">
        <v>0</v>
      </c>
      <c r="N689" s="193" t="s">
        <v>1625</v>
      </c>
      <c r="O689" s="303">
        <v>0</v>
      </c>
      <c r="P689" s="193" t="s">
        <v>1625</v>
      </c>
      <c r="Q689" s="303">
        <v>0</v>
      </c>
      <c r="R689" s="193" t="s">
        <v>1625</v>
      </c>
      <c r="S689" s="303">
        <v>0</v>
      </c>
      <c r="T689" s="303">
        <f t="shared" si="1"/>
        <v>0</v>
      </c>
      <c r="U689" s="313" t="s">
        <v>1101</v>
      </c>
      <c r="V689" s="193"/>
      <c r="W689" s="193"/>
      <c r="X689" s="193"/>
      <c r="Y689" s="193"/>
      <c r="Z689" s="193"/>
    </row>
    <row r="690" spans="1:26" ht="140.1" customHeight="1">
      <c r="A690" s="192" t="s">
        <v>1374</v>
      </c>
      <c r="B690" s="206" t="s">
        <v>1375</v>
      </c>
      <c r="C690" s="206" t="s">
        <v>1376</v>
      </c>
      <c r="D690" s="192" t="s">
        <v>1377</v>
      </c>
      <c r="E690" s="193" t="s">
        <v>1378</v>
      </c>
      <c r="F690" s="192" t="s">
        <v>1626</v>
      </c>
      <c r="G690" s="193" t="s">
        <v>1627</v>
      </c>
      <c r="H690" s="229" t="s">
        <v>441</v>
      </c>
      <c r="I690" s="229"/>
      <c r="J690" s="193"/>
      <c r="K690" s="231">
        <v>0</v>
      </c>
      <c r="L690" s="193" t="s">
        <v>1628</v>
      </c>
      <c r="M690" s="231">
        <v>0</v>
      </c>
      <c r="N690" s="193"/>
      <c r="O690" s="303">
        <v>0</v>
      </c>
      <c r="P690" s="193"/>
      <c r="Q690" s="303">
        <v>0</v>
      </c>
      <c r="R690" s="193"/>
      <c r="S690" s="303">
        <v>0</v>
      </c>
      <c r="T690" s="303">
        <f t="shared" si="1"/>
        <v>0</v>
      </c>
      <c r="U690" s="313" t="s">
        <v>1629</v>
      </c>
      <c r="V690" s="193"/>
      <c r="W690" s="193"/>
      <c r="X690" s="193"/>
      <c r="Y690" s="193"/>
      <c r="Z690" s="193"/>
    </row>
    <row r="691" spans="1:26" ht="140.1" customHeight="1">
      <c r="A691" s="192" t="s">
        <v>1374</v>
      </c>
      <c r="B691" s="206" t="s">
        <v>1375</v>
      </c>
      <c r="C691" s="206" t="s">
        <v>1376</v>
      </c>
      <c r="D691" s="192" t="s">
        <v>1377</v>
      </c>
      <c r="E691" s="193" t="s">
        <v>1378</v>
      </c>
      <c r="F691" s="192" t="s">
        <v>1630</v>
      </c>
      <c r="G691" s="193" t="s">
        <v>1631</v>
      </c>
      <c r="H691" s="229" t="s">
        <v>81</v>
      </c>
      <c r="I691" s="229"/>
      <c r="J691" s="322" t="s">
        <v>1632</v>
      </c>
      <c r="K691" s="231">
        <v>15000000000</v>
      </c>
      <c r="L691" s="193"/>
      <c r="M691" s="231">
        <v>0</v>
      </c>
      <c r="N691" s="193"/>
      <c r="O691" s="303">
        <v>0</v>
      </c>
      <c r="P691" s="193"/>
      <c r="Q691" s="303">
        <v>0</v>
      </c>
      <c r="R691" s="193"/>
      <c r="S691" s="303">
        <v>0</v>
      </c>
      <c r="T691" s="303">
        <f t="shared" si="1"/>
        <v>15000000000</v>
      </c>
      <c r="U691" s="193"/>
      <c r="V691" s="193"/>
      <c r="W691" s="193"/>
      <c r="X691" s="193"/>
      <c r="Y691" s="193"/>
      <c r="Z691" s="193"/>
    </row>
    <row r="692" spans="1:26" ht="140.1" customHeight="1">
      <c r="A692" s="192" t="s">
        <v>1374</v>
      </c>
      <c r="B692" s="206" t="s">
        <v>1375</v>
      </c>
      <c r="C692" s="206" t="s">
        <v>1376</v>
      </c>
      <c r="D692" s="192" t="s">
        <v>1377</v>
      </c>
      <c r="E692" s="193" t="s">
        <v>1378</v>
      </c>
      <c r="F692" s="192" t="s">
        <v>1630</v>
      </c>
      <c r="G692" s="193" t="s">
        <v>1631</v>
      </c>
      <c r="H692" s="229" t="s">
        <v>331</v>
      </c>
      <c r="I692" s="229"/>
      <c r="J692" s="193" t="s">
        <v>1633</v>
      </c>
      <c r="K692" s="231">
        <v>5000000</v>
      </c>
      <c r="L692" s="193" t="s">
        <v>1634</v>
      </c>
      <c r="M692" s="231">
        <v>5000000</v>
      </c>
      <c r="N692" s="193" t="s">
        <v>1634</v>
      </c>
      <c r="O692" s="303">
        <v>5000000</v>
      </c>
      <c r="P692" s="193" t="s">
        <v>1634</v>
      </c>
      <c r="Q692" s="303">
        <v>5000000</v>
      </c>
      <c r="R692" s="193" t="s">
        <v>1634</v>
      </c>
      <c r="S692" s="303">
        <v>5000000</v>
      </c>
      <c r="T692" s="303">
        <f t="shared" si="1"/>
        <v>25000000</v>
      </c>
      <c r="U692" s="193"/>
      <c r="V692" s="193"/>
      <c r="W692" s="193"/>
      <c r="X692" s="193"/>
      <c r="Y692" s="193"/>
      <c r="Z692" s="193"/>
    </row>
    <row r="693" spans="1:26" ht="140.1" customHeight="1">
      <c r="A693" s="192" t="s">
        <v>1374</v>
      </c>
      <c r="B693" s="206" t="s">
        <v>1375</v>
      </c>
      <c r="C693" s="206" t="s">
        <v>1376</v>
      </c>
      <c r="D693" s="192" t="s">
        <v>1377</v>
      </c>
      <c r="E693" s="193" t="s">
        <v>1378</v>
      </c>
      <c r="F693" s="192" t="s">
        <v>1630</v>
      </c>
      <c r="G693" s="193" t="s">
        <v>1631</v>
      </c>
      <c r="H693" s="229" t="s">
        <v>1635</v>
      </c>
      <c r="I693" s="229"/>
      <c r="J693" s="193" t="s">
        <v>1636</v>
      </c>
      <c r="K693" s="231">
        <v>20000000</v>
      </c>
      <c r="L693" s="193" t="s">
        <v>1637</v>
      </c>
      <c r="M693" s="231">
        <v>300000000</v>
      </c>
      <c r="N693" s="193" t="s">
        <v>1638</v>
      </c>
      <c r="O693" s="231">
        <v>250000000</v>
      </c>
      <c r="P693" s="193" t="s">
        <v>1638</v>
      </c>
      <c r="Q693" s="231">
        <v>120000000</v>
      </c>
      <c r="R693" s="193" t="s">
        <v>1638</v>
      </c>
      <c r="S693" s="231">
        <v>130000000</v>
      </c>
      <c r="T693" s="303">
        <f t="shared" si="1"/>
        <v>820000000</v>
      </c>
      <c r="U693" s="193"/>
      <c r="V693" s="193"/>
      <c r="W693" s="193"/>
      <c r="X693" s="193"/>
      <c r="Y693" s="193"/>
      <c r="Z693" s="193"/>
    </row>
    <row r="694" spans="1:26" ht="140.1" customHeight="1">
      <c r="A694" s="192" t="s">
        <v>1374</v>
      </c>
      <c r="B694" s="206" t="s">
        <v>1375</v>
      </c>
      <c r="C694" s="206" t="s">
        <v>1376</v>
      </c>
      <c r="D694" s="192" t="s">
        <v>1377</v>
      </c>
      <c r="E694" s="193" t="s">
        <v>1378</v>
      </c>
      <c r="F694" s="192" t="s">
        <v>1630</v>
      </c>
      <c r="G694" s="193" t="s">
        <v>1631</v>
      </c>
      <c r="H694" s="229" t="s">
        <v>84</v>
      </c>
      <c r="I694" s="229"/>
      <c r="J694" s="193" t="s">
        <v>1639</v>
      </c>
      <c r="K694" s="231">
        <v>15000000</v>
      </c>
      <c r="L694" s="193" t="s">
        <v>1640</v>
      </c>
      <c r="M694" s="231">
        <v>150000000</v>
      </c>
      <c r="N694" s="193" t="s">
        <v>1641</v>
      </c>
      <c r="O694" s="303">
        <v>0</v>
      </c>
      <c r="P694" s="193" t="s">
        <v>1641</v>
      </c>
      <c r="Q694" s="303">
        <v>0</v>
      </c>
      <c r="R694" s="193" t="s">
        <v>1641</v>
      </c>
      <c r="S694" s="303">
        <v>0</v>
      </c>
      <c r="T694" s="303">
        <f t="shared" si="1"/>
        <v>165000000</v>
      </c>
      <c r="U694" s="313" t="s">
        <v>1642</v>
      </c>
      <c r="V694" s="193"/>
      <c r="W694" s="193"/>
      <c r="X694" s="193"/>
      <c r="Y694" s="193"/>
      <c r="Z694" s="193"/>
    </row>
    <row r="695" spans="1:26" ht="140.1" customHeight="1">
      <c r="A695" s="192" t="s">
        <v>1374</v>
      </c>
      <c r="B695" s="206" t="s">
        <v>1375</v>
      </c>
      <c r="C695" s="206" t="s">
        <v>1376</v>
      </c>
      <c r="D695" s="192" t="s">
        <v>1377</v>
      </c>
      <c r="E695" s="193" t="s">
        <v>1378</v>
      </c>
      <c r="F695" s="192" t="s">
        <v>1630</v>
      </c>
      <c r="G695" s="193" t="s">
        <v>1631</v>
      </c>
      <c r="H695" s="229"/>
      <c r="I695" s="229" t="s">
        <v>132</v>
      </c>
      <c r="J695" s="192" t="s">
        <v>1643</v>
      </c>
      <c r="K695" s="231">
        <v>4000000</v>
      </c>
      <c r="L695" s="193" t="s">
        <v>1644</v>
      </c>
      <c r="M695" s="231">
        <v>4000000</v>
      </c>
      <c r="N695" s="193" t="s">
        <v>1428</v>
      </c>
      <c r="O695" s="231">
        <v>4000000</v>
      </c>
      <c r="P695" s="193"/>
      <c r="Q695" s="303">
        <v>0</v>
      </c>
      <c r="R695" s="193"/>
      <c r="S695" s="303">
        <v>0</v>
      </c>
      <c r="T695" s="303">
        <f t="shared" si="1"/>
        <v>12000000</v>
      </c>
      <c r="U695" s="193"/>
      <c r="V695" s="193"/>
      <c r="W695" s="193"/>
      <c r="X695" s="193"/>
      <c r="Y695" s="193"/>
      <c r="Z695" s="193"/>
    </row>
    <row r="696" spans="1:26" ht="140.1" customHeight="1">
      <c r="A696" s="192" t="s">
        <v>1374</v>
      </c>
      <c r="B696" s="206" t="s">
        <v>1375</v>
      </c>
      <c r="C696" s="206" t="s">
        <v>1376</v>
      </c>
      <c r="D696" s="192" t="s">
        <v>1377</v>
      </c>
      <c r="E696" s="193" t="s">
        <v>1378</v>
      </c>
      <c r="F696" s="192" t="s">
        <v>1645</v>
      </c>
      <c r="G696" s="193" t="s">
        <v>1646</v>
      </c>
      <c r="H696" s="229" t="s">
        <v>127</v>
      </c>
      <c r="I696" s="229"/>
      <c r="J696" s="193" t="s">
        <v>1647</v>
      </c>
      <c r="K696" s="231">
        <f>+PRODUCT(3422269,2)</f>
        <v>6844538</v>
      </c>
      <c r="L696" s="193" t="s">
        <v>1648</v>
      </c>
      <c r="M696" s="231">
        <v>7049874.1400000006</v>
      </c>
      <c r="N696" s="193" t="s">
        <v>1648</v>
      </c>
      <c r="O696" s="303">
        <v>7261370.3642000007</v>
      </c>
      <c r="P696" s="193" t="s">
        <v>1648</v>
      </c>
      <c r="Q696" s="303">
        <v>7479211.4751260011</v>
      </c>
      <c r="R696" s="193" t="s">
        <v>1648</v>
      </c>
      <c r="S696" s="303">
        <v>7703587.8193797814</v>
      </c>
      <c r="T696" s="303">
        <f t="shared" si="1"/>
        <v>36338581.798705786</v>
      </c>
      <c r="U696" s="193"/>
      <c r="V696" s="193"/>
      <c r="W696" s="193"/>
      <c r="X696" s="193"/>
      <c r="Y696" s="193"/>
      <c r="Z696" s="193"/>
    </row>
    <row r="697" spans="1:26" ht="140.1" customHeight="1">
      <c r="A697" s="192" t="s">
        <v>1374</v>
      </c>
      <c r="B697" s="206" t="s">
        <v>1375</v>
      </c>
      <c r="C697" s="206" t="s">
        <v>1376</v>
      </c>
      <c r="D697" s="192" t="s">
        <v>1377</v>
      </c>
      <c r="E697" s="193" t="s">
        <v>1378</v>
      </c>
      <c r="F697" s="192" t="s">
        <v>1649</v>
      </c>
      <c r="G697" s="193" t="s">
        <v>1650</v>
      </c>
      <c r="H697" s="229" t="s">
        <v>81</v>
      </c>
      <c r="I697" s="229"/>
      <c r="J697" s="193" t="s">
        <v>1441</v>
      </c>
      <c r="K697" s="231">
        <v>0</v>
      </c>
      <c r="L697" s="193"/>
      <c r="M697" s="231">
        <v>0</v>
      </c>
      <c r="N697" s="193"/>
      <c r="O697" s="303">
        <v>0</v>
      </c>
      <c r="P697" s="193"/>
      <c r="Q697" s="303">
        <v>0</v>
      </c>
      <c r="R697" s="193"/>
      <c r="S697" s="303">
        <v>0</v>
      </c>
      <c r="T697" s="303">
        <f t="shared" si="1"/>
        <v>0</v>
      </c>
      <c r="U697" s="193" t="s">
        <v>1396</v>
      </c>
      <c r="V697" s="193"/>
      <c r="W697" s="193"/>
      <c r="X697" s="193"/>
      <c r="Y697" s="193"/>
      <c r="Z697" s="193"/>
    </row>
    <row r="698" spans="1:26" ht="140.1" customHeight="1">
      <c r="A698" s="192" t="s">
        <v>1374</v>
      </c>
      <c r="B698" s="206" t="s">
        <v>1375</v>
      </c>
      <c r="C698" s="206" t="s">
        <v>1376</v>
      </c>
      <c r="D698" s="192" t="s">
        <v>1377</v>
      </c>
      <c r="E698" s="193" t="s">
        <v>1378</v>
      </c>
      <c r="F698" s="192" t="s">
        <v>1649</v>
      </c>
      <c r="G698" s="193" t="s">
        <v>1650</v>
      </c>
      <c r="H698" s="229" t="s">
        <v>1651</v>
      </c>
      <c r="I698" s="229"/>
      <c r="J698" s="193"/>
      <c r="K698" s="231">
        <v>0</v>
      </c>
      <c r="L698" s="193"/>
      <c r="M698" s="231">
        <v>0</v>
      </c>
      <c r="N698" s="193"/>
      <c r="O698" s="303">
        <v>0</v>
      </c>
      <c r="P698" s="193"/>
      <c r="Q698" s="303">
        <v>0</v>
      </c>
      <c r="R698" s="193"/>
      <c r="S698" s="303">
        <v>0</v>
      </c>
      <c r="T698" s="303">
        <f t="shared" si="1"/>
        <v>0</v>
      </c>
      <c r="U698" s="193"/>
      <c r="V698" s="193"/>
      <c r="W698" s="193"/>
      <c r="X698" s="193"/>
      <c r="Y698" s="193"/>
      <c r="Z698" s="193"/>
    </row>
    <row r="699" spans="1:26" ht="140.1" customHeight="1">
      <c r="A699" s="192" t="s">
        <v>1374</v>
      </c>
      <c r="B699" s="206" t="s">
        <v>1375</v>
      </c>
      <c r="C699" s="206" t="s">
        <v>1376</v>
      </c>
      <c r="D699" s="192" t="s">
        <v>1377</v>
      </c>
      <c r="E699" s="193" t="s">
        <v>1378</v>
      </c>
      <c r="F699" s="334" t="s">
        <v>1652</v>
      </c>
      <c r="G699" s="335" t="s">
        <v>1653</v>
      </c>
      <c r="H699" s="229" t="s">
        <v>127</v>
      </c>
      <c r="I699" s="229"/>
      <c r="J699" s="193" t="s">
        <v>1654</v>
      </c>
      <c r="K699" s="231">
        <v>0</v>
      </c>
      <c r="L699" s="193" t="s">
        <v>1654</v>
      </c>
      <c r="M699" s="231">
        <v>0</v>
      </c>
      <c r="N699" s="193" t="s">
        <v>1654</v>
      </c>
      <c r="O699" s="303">
        <v>0</v>
      </c>
      <c r="P699" s="193" t="s">
        <v>1654</v>
      </c>
      <c r="Q699" s="303">
        <v>0</v>
      </c>
      <c r="R699" s="193" t="s">
        <v>1654</v>
      </c>
      <c r="S699" s="303">
        <v>0</v>
      </c>
      <c r="T699" s="303">
        <f t="shared" si="1"/>
        <v>0</v>
      </c>
      <c r="U699" s="313" t="s">
        <v>1655</v>
      </c>
      <c r="V699" s="193"/>
      <c r="W699" s="193"/>
      <c r="X699" s="193"/>
      <c r="Y699" s="193"/>
      <c r="Z699" s="193"/>
    </row>
    <row r="700" spans="1:26" ht="140.1" customHeight="1">
      <c r="A700" s="192" t="s">
        <v>1374</v>
      </c>
      <c r="B700" s="206" t="s">
        <v>1375</v>
      </c>
      <c r="C700" s="206" t="s">
        <v>1376</v>
      </c>
      <c r="D700" s="192" t="s">
        <v>1377</v>
      </c>
      <c r="E700" s="193" t="s">
        <v>1378</v>
      </c>
      <c r="F700" s="334" t="s">
        <v>1652</v>
      </c>
      <c r="G700" s="335" t="s">
        <v>1653</v>
      </c>
      <c r="H700" s="229" t="s">
        <v>126</v>
      </c>
      <c r="I700" s="229"/>
      <c r="J700" s="193" t="s">
        <v>1656</v>
      </c>
      <c r="K700" s="231">
        <v>10000000</v>
      </c>
      <c r="L700" s="193" t="s">
        <v>1657</v>
      </c>
      <c r="M700" s="231">
        <v>15000000</v>
      </c>
      <c r="N700" s="193" t="s">
        <v>1657</v>
      </c>
      <c r="O700" s="303">
        <v>20000000</v>
      </c>
      <c r="P700" s="193" t="s">
        <v>1657</v>
      </c>
      <c r="Q700" s="303">
        <v>25000000</v>
      </c>
      <c r="R700" s="193" t="s">
        <v>1657</v>
      </c>
      <c r="S700" s="303">
        <v>30000000</v>
      </c>
      <c r="T700" s="303">
        <f t="shared" si="1"/>
        <v>100000000</v>
      </c>
      <c r="U700" s="193"/>
      <c r="V700" s="193"/>
      <c r="W700" s="193"/>
      <c r="X700" s="193"/>
      <c r="Y700" s="193"/>
      <c r="Z700" s="193"/>
    </row>
    <row r="701" spans="1:26" ht="140.1" customHeight="1">
      <c r="A701" s="192" t="s">
        <v>1374</v>
      </c>
      <c r="B701" s="206" t="s">
        <v>1375</v>
      </c>
      <c r="C701" s="206" t="s">
        <v>1376</v>
      </c>
      <c r="D701" s="192" t="s">
        <v>1377</v>
      </c>
      <c r="E701" s="193" t="s">
        <v>1378</v>
      </c>
      <c r="F701" s="192" t="s">
        <v>1652</v>
      </c>
      <c r="G701" s="193" t="s">
        <v>1653</v>
      </c>
      <c r="H701" s="229" t="s">
        <v>249</v>
      </c>
      <c r="I701" s="229"/>
      <c r="J701" s="193" t="s">
        <v>1658</v>
      </c>
      <c r="K701" s="231">
        <v>0</v>
      </c>
      <c r="L701" s="193" t="s">
        <v>1658</v>
      </c>
      <c r="M701" s="231">
        <v>0</v>
      </c>
      <c r="N701" s="193" t="s">
        <v>1658</v>
      </c>
      <c r="O701" s="303">
        <v>0</v>
      </c>
      <c r="P701" s="193" t="s">
        <v>1658</v>
      </c>
      <c r="Q701" s="303">
        <v>0</v>
      </c>
      <c r="R701" s="193" t="s">
        <v>1658</v>
      </c>
      <c r="S701" s="303">
        <v>0</v>
      </c>
      <c r="T701" s="303">
        <f t="shared" si="1"/>
        <v>0</v>
      </c>
      <c r="U701" s="313" t="s">
        <v>1659</v>
      </c>
      <c r="V701" s="193"/>
      <c r="W701" s="193"/>
      <c r="X701" s="193"/>
      <c r="Y701" s="193"/>
      <c r="Z701" s="193"/>
    </row>
    <row r="702" spans="1:26" ht="140.1" customHeight="1">
      <c r="A702" s="192" t="s">
        <v>1374</v>
      </c>
      <c r="B702" s="206" t="s">
        <v>1375</v>
      </c>
      <c r="C702" s="206" t="s">
        <v>1376</v>
      </c>
      <c r="D702" s="192" t="s">
        <v>1377</v>
      </c>
      <c r="E702" s="193" t="s">
        <v>1378</v>
      </c>
      <c r="F702" s="192" t="s">
        <v>1660</v>
      </c>
      <c r="G702" s="193" t="s">
        <v>1661</v>
      </c>
      <c r="H702" s="229" t="s">
        <v>81</v>
      </c>
      <c r="I702" s="229"/>
      <c r="J702" s="193" t="s">
        <v>1662</v>
      </c>
      <c r="K702" s="231">
        <v>50000000</v>
      </c>
      <c r="L702" s="193" t="s">
        <v>1663</v>
      </c>
      <c r="M702" s="231">
        <v>50000000</v>
      </c>
      <c r="N702" s="193" t="s">
        <v>1664</v>
      </c>
      <c r="O702" s="303">
        <v>2500000000</v>
      </c>
      <c r="P702" s="193"/>
      <c r="Q702" s="303">
        <v>0</v>
      </c>
      <c r="R702" s="193"/>
      <c r="S702" s="303">
        <v>0</v>
      </c>
      <c r="T702" s="303">
        <f t="shared" si="1"/>
        <v>2600000000</v>
      </c>
      <c r="U702" s="193"/>
      <c r="V702" s="193"/>
      <c r="W702" s="193"/>
      <c r="X702" s="193"/>
      <c r="Y702" s="193"/>
      <c r="Z702" s="193"/>
    </row>
    <row r="703" spans="1:26" ht="140.1" customHeight="1">
      <c r="A703" s="192" t="s">
        <v>1374</v>
      </c>
      <c r="B703" s="206" t="s">
        <v>1375</v>
      </c>
      <c r="C703" s="206" t="s">
        <v>1665</v>
      </c>
      <c r="D703" s="192" t="s">
        <v>1666</v>
      </c>
      <c r="E703" s="193" t="s">
        <v>1667</v>
      </c>
      <c r="F703" s="192" t="s">
        <v>1668</v>
      </c>
      <c r="G703" s="193" t="s">
        <v>1669</v>
      </c>
      <c r="H703" s="229" t="s">
        <v>244</v>
      </c>
      <c r="I703" s="229"/>
      <c r="J703" s="193" t="s">
        <v>779</v>
      </c>
      <c r="K703" s="231">
        <v>5000000</v>
      </c>
      <c r="L703" s="336" t="s">
        <v>779</v>
      </c>
      <c r="M703" s="231">
        <v>5000000</v>
      </c>
      <c r="N703" s="336" t="s">
        <v>779</v>
      </c>
      <c r="O703" s="303">
        <v>5000000</v>
      </c>
      <c r="P703" s="336" t="s">
        <v>779</v>
      </c>
      <c r="Q703" s="303">
        <v>5000000</v>
      </c>
      <c r="R703" s="336" t="s">
        <v>779</v>
      </c>
      <c r="S703" s="303">
        <v>5000000</v>
      </c>
      <c r="T703" s="303">
        <f t="shared" si="1"/>
        <v>25000000</v>
      </c>
      <c r="U703" s="193"/>
      <c r="V703" s="193"/>
      <c r="W703" s="193"/>
      <c r="X703" s="193"/>
      <c r="Y703" s="193"/>
      <c r="Z703" s="193"/>
    </row>
    <row r="704" spans="1:26" ht="140.1" customHeight="1">
      <c r="A704" s="192" t="s">
        <v>1374</v>
      </c>
      <c r="B704" s="206" t="s">
        <v>1375</v>
      </c>
      <c r="C704" s="206" t="s">
        <v>1665</v>
      </c>
      <c r="D704" s="192" t="s">
        <v>1666</v>
      </c>
      <c r="E704" s="193" t="s">
        <v>1667</v>
      </c>
      <c r="F704" s="192" t="s">
        <v>1668</v>
      </c>
      <c r="G704" s="193" t="s">
        <v>1669</v>
      </c>
      <c r="H704" s="229" t="s">
        <v>81</v>
      </c>
      <c r="I704" s="229"/>
      <c r="J704" s="193" t="s">
        <v>1670</v>
      </c>
      <c r="K704" s="231">
        <v>5000000</v>
      </c>
      <c r="L704" s="193" t="s">
        <v>1670</v>
      </c>
      <c r="M704" s="231">
        <v>5000000</v>
      </c>
      <c r="N704" s="193" t="s">
        <v>1670</v>
      </c>
      <c r="O704" s="303">
        <v>5000000</v>
      </c>
      <c r="P704" s="193" t="s">
        <v>1670</v>
      </c>
      <c r="Q704" s="303">
        <v>5000000</v>
      </c>
      <c r="R704" s="193" t="s">
        <v>1670</v>
      </c>
      <c r="S704" s="303">
        <v>5000000</v>
      </c>
      <c r="T704" s="303">
        <f t="shared" si="1"/>
        <v>25000000</v>
      </c>
      <c r="U704" s="193"/>
      <c r="V704" s="193"/>
      <c r="W704" s="193"/>
      <c r="X704" s="193"/>
      <c r="Y704" s="193"/>
      <c r="Z704" s="193"/>
    </row>
    <row r="705" spans="1:26" ht="140.1" customHeight="1">
      <c r="A705" s="192" t="s">
        <v>1374</v>
      </c>
      <c r="B705" s="206" t="s">
        <v>1375</v>
      </c>
      <c r="C705" s="206" t="s">
        <v>1665</v>
      </c>
      <c r="D705" s="192" t="s">
        <v>1666</v>
      </c>
      <c r="E705" s="193" t="s">
        <v>1667</v>
      </c>
      <c r="F705" s="192" t="s">
        <v>1668</v>
      </c>
      <c r="G705" s="193" t="s">
        <v>1669</v>
      </c>
      <c r="H705" s="229" t="s">
        <v>325</v>
      </c>
      <c r="I705" s="229"/>
      <c r="J705" s="193" t="s">
        <v>1671</v>
      </c>
      <c r="K705" s="231">
        <v>3000000</v>
      </c>
      <c r="L705" s="193" t="s">
        <v>1672</v>
      </c>
      <c r="M705" s="231">
        <v>4000000</v>
      </c>
      <c r="N705" s="193" t="s">
        <v>1673</v>
      </c>
      <c r="O705" s="231">
        <v>5000000</v>
      </c>
      <c r="P705" s="193" t="s">
        <v>1673</v>
      </c>
      <c r="Q705" s="231">
        <v>7000000</v>
      </c>
      <c r="R705" s="193" t="s">
        <v>1673</v>
      </c>
      <c r="S705" s="303">
        <v>900000</v>
      </c>
      <c r="T705" s="303">
        <f t="shared" si="1"/>
        <v>19900000</v>
      </c>
      <c r="U705" s="193"/>
      <c r="V705" s="193"/>
      <c r="W705" s="193"/>
      <c r="X705" s="193"/>
      <c r="Y705" s="193"/>
      <c r="Z705" s="193"/>
    </row>
    <row r="706" spans="1:26" ht="140.1" customHeight="1">
      <c r="A706" s="192" t="s">
        <v>1374</v>
      </c>
      <c r="B706" s="206" t="s">
        <v>1375</v>
      </c>
      <c r="C706" s="206" t="s">
        <v>1665</v>
      </c>
      <c r="D706" s="192" t="s">
        <v>1666</v>
      </c>
      <c r="E706" s="193" t="s">
        <v>1667</v>
      </c>
      <c r="F706" s="192" t="s">
        <v>1668</v>
      </c>
      <c r="G706" s="193" t="s">
        <v>1669</v>
      </c>
      <c r="H706" s="229" t="s">
        <v>331</v>
      </c>
      <c r="I706" s="229"/>
      <c r="J706" s="193" t="s">
        <v>1674</v>
      </c>
      <c r="K706" s="231">
        <v>10000000</v>
      </c>
      <c r="L706" s="193" t="s">
        <v>1674</v>
      </c>
      <c r="M706" s="231">
        <v>10000000</v>
      </c>
      <c r="N706" s="193" t="s">
        <v>1674</v>
      </c>
      <c r="O706" s="303">
        <v>10000000</v>
      </c>
      <c r="P706" s="193" t="s">
        <v>1674</v>
      </c>
      <c r="Q706" s="303">
        <v>10000000</v>
      </c>
      <c r="R706" s="193" t="s">
        <v>1674</v>
      </c>
      <c r="S706" s="303">
        <v>10000000</v>
      </c>
      <c r="T706" s="303">
        <f t="shared" si="1"/>
        <v>50000000</v>
      </c>
      <c r="U706" s="193"/>
      <c r="V706" s="193"/>
      <c r="W706" s="193"/>
      <c r="X706" s="193"/>
      <c r="Y706" s="193"/>
      <c r="Z706" s="193"/>
    </row>
    <row r="707" spans="1:26" ht="140.1" customHeight="1">
      <c r="A707" s="192" t="s">
        <v>1374</v>
      </c>
      <c r="B707" s="206" t="s">
        <v>1375</v>
      </c>
      <c r="C707" s="206" t="s">
        <v>1665</v>
      </c>
      <c r="D707" s="192" t="s">
        <v>1666</v>
      </c>
      <c r="E707" s="193" t="s">
        <v>1667</v>
      </c>
      <c r="F707" s="192" t="s">
        <v>1668</v>
      </c>
      <c r="G707" s="193" t="s">
        <v>1669</v>
      </c>
      <c r="H707" s="229" t="s">
        <v>194</v>
      </c>
      <c r="I707" s="229"/>
      <c r="J707" s="193" t="s">
        <v>1675</v>
      </c>
      <c r="K707" s="231">
        <v>27419884.400000002</v>
      </c>
      <c r="L707" s="237" t="s">
        <v>1676</v>
      </c>
      <c r="M707" s="231">
        <v>27419885.650000002</v>
      </c>
      <c r="N707" s="237" t="s">
        <v>1677</v>
      </c>
      <c r="O707" s="231">
        <v>38387838.160000004</v>
      </c>
      <c r="P707" s="237" t="s">
        <v>1678</v>
      </c>
      <c r="Q707" s="231">
        <v>43871815.040000007</v>
      </c>
      <c r="R707" s="237" t="s">
        <v>1679</v>
      </c>
      <c r="S707" s="231">
        <v>49904189.608000003</v>
      </c>
      <c r="T707" s="303">
        <f t="shared" si="1"/>
        <v>187003612.85800001</v>
      </c>
      <c r="U707" s="193"/>
      <c r="V707" s="193"/>
      <c r="W707" s="193"/>
      <c r="X707" s="193"/>
      <c r="Y707" s="193"/>
      <c r="Z707" s="193"/>
    </row>
    <row r="708" spans="1:26" ht="140.1" customHeight="1">
      <c r="A708" s="192" t="s">
        <v>1374</v>
      </c>
      <c r="B708" s="206" t="s">
        <v>1375</v>
      </c>
      <c r="C708" s="206" t="s">
        <v>1665</v>
      </c>
      <c r="D708" s="192" t="s">
        <v>1666</v>
      </c>
      <c r="E708" s="193" t="s">
        <v>1667</v>
      </c>
      <c r="F708" s="192" t="s">
        <v>1668</v>
      </c>
      <c r="G708" s="193" t="s">
        <v>1669</v>
      </c>
      <c r="H708" s="229" t="s">
        <v>249</v>
      </c>
      <c r="I708" s="229"/>
      <c r="J708" s="193" t="s">
        <v>1119</v>
      </c>
      <c r="K708" s="231">
        <v>0</v>
      </c>
      <c r="L708" s="193" t="s">
        <v>1120</v>
      </c>
      <c r="M708" s="231">
        <v>0</v>
      </c>
      <c r="N708" s="193" t="s">
        <v>1120</v>
      </c>
      <c r="O708" s="303">
        <v>0</v>
      </c>
      <c r="P708" s="193" t="s">
        <v>1120</v>
      </c>
      <c r="Q708" s="303">
        <v>0</v>
      </c>
      <c r="R708" s="193" t="s">
        <v>1121</v>
      </c>
      <c r="S708" s="303">
        <v>0</v>
      </c>
      <c r="T708" s="303">
        <f t="shared" si="1"/>
        <v>0</v>
      </c>
      <c r="U708" s="313" t="s">
        <v>1680</v>
      </c>
      <c r="V708" s="193"/>
      <c r="W708" s="193"/>
      <c r="X708" s="193"/>
      <c r="Y708" s="193"/>
      <c r="Z708" s="193"/>
    </row>
    <row r="709" spans="1:26" ht="140.1" customHeight="1">
      <c r="A709" s="192" t="s">
        <v>1374</v>
      </c>
      <c r="B709" s="206" t="s">
        <v>1375</v>
      </c>
      <c r="C709" s="206" t="s">
        <v>1665</v>
      </c>
      <c r="D709" s="192" t="s">
        <v>1666</v>
      </c>
      <c r="E709" s="193" t="s">
        <v>1667</v>
      </c>
      <c r="F709" s="192" t="s">
        <v>1668</v>
      </c>
      <c r="G709" s="193" t="s">
        <v>1669</v>
      </c>
      <c r="H709" s="229" t="s">
        <v>132</v>
      </c>
      <c r="I709" s="229"/>
      <c r="J709" s="193" t="s">
        <v>1681</v>
      </c>
      <c r="K709" s="231">
        <v>4000000</v>
      </c>
      <c r="L709" s="193" t="s">
        <v>1682</v>
      </c>
      <c r="M709" s="231">
        <v>4000000</v>
      </c>
      <c r="N709" s="193" t="s">
        <v>318</v>
      </c>
      <c r="O709" s="303">
        <v>0</v>
      </c>
      <c r="P709" s="193"/>
      <c r="Q709" s="303">
        <v>0</v>
      </c>
      <c r="R709" s="193"/>
      <c r="S709" s="303">
        <v>0</v>
      </c>
      <c r="T709" s="303">
        <f t="shared" si="1"/>
        <v>8000000</v>
      </c>
      <c r="U709" s="193"/>
      <c r="V709" s="193"/>
      <c r="W709" s="193"/>
      <c r="X709" s="193"/>
      <c r="Y709" s="193"/>
      <c r="Z709" s="193"/>
    </row>
    <row r="710" spans="1:26" ht="140.1" customHeight="1">
      <c r="A710" s="192" t="s">
        <v>1374</v>
      </c>
      <c r="B710" s="206" t="s">
        <v>1375</v>
      </c>
      <c r="C710" s="206" t="s">
        <v>1665</v>
      </c>
      <c r="D710" s="192" t="s">
        <v>1666</v>
      </c>
      <c r="E710" s="193" t="s">
        <v>1667</v>
      </c>
      <c r="F710" s="192" t="s">
        <v>1668</v>
      </c>
      <c r="G710" s="193" t="s">
        <v>1669</v>
      </c>
      <c r="H710" s="229" t="s">
        <v>102</v>
      </c>
      <c r="I710" s="229"/>
      <c r="J710" s="193" t="s">
        <v>1683</v>
      </c>
      <c r="K710" s="231">
        <v>40000000</v>
      </c>
      <c r="L710" s="193" t="s">
        <v>1683</v>
      </c>
      <c r="M710" s="231">
        <v>44000000</v>
      </c>
      <c r="N710" s="193"/>
      <c r="O710" s="303">
        <v>0</v>
      </c>
      <c r="P710" s="193"/>
      <c r="Q710" s="303">
        <v>0</v>
      </c>
      <c r="R710" s="193"/>
      <c r="S710" s="303">
        <v>0</v>
      </c>
      <c r="T710" s="303">
        <f t="shared" si="1"/>
        <v>84000000</v>
      </c>
      <c r="U710" s="193"/>
      <c r="V710" s="193"/>
      <c r="W710" s="193"/>
      <c r="X710" s="193"/>
      <c r="Y710" s="193"/>
      <c r="Z710" s="193"/>
    </row>
    <row r="711" spans="1:26" ht="140.1" customHeight="1">
      <c r="A711" s="192" t="s">
        <v>1374</v>
      </c>
      <c r="B711" s="206" t="s">
        <v>1375</v>
      </c>
      <c r="C711" s="206" t="s">
        <v>1665</v>
      </c>
      <c r="D711" s="192" t="s">
        <v>1666</v>
      </c>
      <c r="E711" s="193" t="s">
        <v>1667</v>
      </c>
      <c r="F711" s="192" t="s">
        <v>1668</v>
      </c>
      <c r="G711" s="193" t="s">
        <v>1669</v>
      </c>
      <c r="H711" s="229" t="s">
        <v>84</v>
      </c>
      <c r="I711" s="229"/>
      <c r="J711" s="193" t="s">
        <v>1684</v>
      </c>
      <c r="K711" s="231">
        <v>10000000</v>
      </c>
      <c r="L711" s="193" t="s">
        <v>1684</v>
      </c>
      <c r="M711" s="231">
        <v>30000000</v>
      </c>
      <c r="N711" s="193" t="s">
        <v>1684</v>
      </c>
      <c r="O711" s="303">
        <v>20000000</v>
      </c>
      <c r="P711" s="193" t="s">
        <v>1685</v>
      </c>
      <c r="Q711" s="303">
        <v>50000000</v>
      </c>
      <c r="R711" s="193" t="s">
        <v>1685</v>
      </c>
      <c r="S711" s="303">
        <v>50000000</v>
      </c>
      <c r="T711" s="303">
        <f t="shared" si="1"/>
        <v>160000000</v>
      </c>
      <c r="U711" s="193"/>
      <c r="V711" s="193"/>
      <c r="W711" s="193"/>
      <c r="X711" s="193"/>
      <c r="Y711" s="193"/>
      <c r="Z711" s="193"/>
    </row>
    <row r="712" spans="1:26" ht="140.1" customHeight="1">
      <c r="A712" s="192" t="s">
        <v>1374</v>
      </c>
      <c r="B712" s="206" t="s">
        <v>1375</v>
      </c>
      <c r="C712" s="206" t="s">
        <v>1665</v>
      </c>
      <c r="D712" s="192" t="s">
        <v>1666</v>
      </c>
      <c r="E712" s="193" t="s">
        <v>1667</v>
      </c>
      <c r="F712" s="192" t="s">
        <v>1668</v>
      </c>
      <c r="G712" s="193" t="s">
        <v>1669</v>
      </c>
      <c r="H712" s="229" t="s">
        <v>31</v>
      </c>
      <c r="I712" s="229"/>
      <c r="J712" s="193" t="s">
        <v>216</v>
      </c>
      <c r="K712" s="231">
        <v>3006507</v>
      </c>
      <c r="L712" s="193" t="s">
        <v>1686</v>
      </c>
      <c r="M712" s="231">
        <v>6503468</v>
      </c>
      <c r="N712" s="193" t="s">
        <v>1686</v>
      </c>
      <c r="O712" s="303">
        <v>6621278</v>
      </c>
      <c r="P712" s="193" t="s">
        <v>1686</v>
      </c>
      <c r="Q712" s="303">
        <v>6487528</v>
      </c>
      <c r="R712" s="193" t="s">
        <v>1686</v>
      </c>
      <c r="S712" s="304">
        <v>9486693</v>
      </c>
      <c r="T712" s="303">
        <f t="shared" si="1"/>
        <v>32105474</v>
      </c>
      <c r="U712" s="193"/>
      <c r="V712" s="193"/>
      <c r="W712" s="193"/>
      <c r="X712" s="193"/>
      <c r="Y712" s="193"/>
      <c r="Z712" s="193"/>
    </row>
    <row r="713" spans="1:26" ht="140.1" customHeight="1">
      <c r="A713" s="192" t="s">
        <v>1374</v>
      </c>
      <c r="B713" s="206" t="s">
        <v>1375</v>
      </c>
      <c r="C713" s="206" t="s">
        <v>1665</v>
      </c>
      <c r="D713" s="192" t="s">
        <v>1666</v>
      </c>
      <c r="E713" s="193" t="s">
        <v>1667</v>
      </c>
      <c r="F713" s="192" t="s">
        <v>1668</v>
      </c>
      <c r="G713" s="193" t="s">
        <v>1669</v>
      </c>
      <c r="H713" s="229" t="s">
        <v>143</v>
      </c>
      <c r="I713" s="229"/>
      <c r="J713" s="193" t="s">
        <v>1687</v>
      </c>
      <c r="K713" s="231">
        <v>10000000</v>
      </c>
      <c r="L713" s="193" t="s">
        <v>1688</v>
      </c>
      <c r="M713" s="231">
        <v>15000000</v>
      </c>
      <c r="N713" s="193" t="s">
        <v>1689</v>
      </c>
      <c r="O713" s="231">
        <v>10000000</v>
      </c>
      <c r="P713" s="193" t="s">
        <v>1689</v>
      </c>
      <c r="Q713" s="231">
        <v>10000000</v>
      </c>
      <c r="R713" s="193" t="s">
        <v>1690</v>
      </c>
      <c r="S713" s="231">
        <v>10000000</v>
      </c>
      <c r="T713" s="303">
        <f t="shared" si="1"/>
        <v>55000000</v>
      </c>
      <c r="U713" s="193"/>
      <c r="V713" s="193"/>
      <c r="W713" s="193"/>
      <c r="X713" s="193"/>
      <c r="Y713" s="193"/>
      <c r="Z713" s="193"/>
    </row>
    <row r="714" spans="1:26" ht="140.1" customHeight="1">
      <c r="A714" s="192" t="s">
        <v>1374</v>
      </c>
      <c r="B714" s="206" t="s">
        <v>1375</v>
      </c>
      <c r="C714" s="206" t="s">
        <v>1665</v>
      </c>
      <c r="D714" s="192" t="s">
        <v>1666</v>
      </c>
      <c r="E714" s="193" t="s">
        <v>1667</v>
      </c>
      <c r="F714" s="192" t="s">
        <v>1691</v>
      </c>
      <c r="G714" s="193" t="s">
        <v>1692</v>
      </c>
      <c r="H714" s="229" t="s">
        <v>31</v>
      </c>
      <c r="I714" s="229"/>
      <c r="J714" s="193" t="s">
        <v>923</v>
      </c>
      <c r="K714" s="231">
        <v>5659053</v>
      </c>
      <c r="L714" s="193" t="s">
        <v>1693</v>
      </c>
      <c r="M714" s="231">
        <v>13027641</v>
      </c>
      <c r="N714" s="193" t="s">
        <v>923</v>
      </c>
      <c r="O714" s="303">
        <v>14556368</v>
      </c>
      <c r="P714" s="193" t="s">
        <v>923</v>
      </c>
      <c r="Q714" s="303">
        <v>19947946</v>
      </c>
      <c r="R714" s="193" t="s">
        <v>923</v>
      </c>
      <c r="S714" s="304">
        <v>29515040</v>
      </c>
      <c r="T714" s="303">
        <f t="shared" si="1"/>
        <v>82706048</v>
      </c>
      <c r="U714" s="193"/>
      <c r="V714" s="193"/>
      <c r="W714" s="193"/>
      <c r="X714" s="193"/>
      <c r="Y714" s="193"/>
      <c r="Z714" s="193"/>
    </row>
    <row r="715" spans="1:26" ht="140.1" customHeight="1">
      <c r="A715" s="192" t="s">
        <v>1374</v>
      </c>
      <c r="B715" s="206" t="s">
        <v>1375</v>
      </c>
      <c r="C715" s="206" t="s">
        <v>1665</v>
      </c>
      <c r="D715" s="192" t="s">
        <v>1666</v>
      </c>
      <c r="E715" s="193" t="s">
        <v>1667</v>
      </c>
      <c r="F715" s="192" t="s">
        <v>1694</v>
      </c>
      <c r="G715" s="193" t="s">
        <v>1695</v>
      </c>
      <c r="H715" s="229" t="s">
        <v>26</v>
      </c>
      <c r="I715" s="229"/>
      <c r="J715" s="193"/>
      <c r="K715" s="231">
        <v>0</v>
      </c>
      <c r="L715" s="193" t="s">
        <v>1696</v>
      </c>
      <c r="M715" s="231">
        <v>30000000</v>
      </c>
      <c r="N715" s="193"/>
      <c r="O715" s="303">
        <v>0</v>
      </c>
      <c r="P715" s="193"/>
      <c r="Q715" s="303">
        <v>0</v>
      </c>
      <c r="R715" s="193"/>
      <c r="S715" s="303">
        <v>0</v>
      </c>
      <c r="T715" s="303">
        <f t="shared" si="1"/>
        <v>30000000</v>
      </c>
      <c r="U715" s="193"/>
      <c r="V715" s="193"/>
      <c r="W715" s="193"/>
      <c r="X715" s="193"/>
      <c r="Y715" s="193"/>
      <c r="Z715" s="193"/>
    </row>
    <row r="716" spans="1:26" ht="140.1" customHeight="1">
      <c r="A716" s="192" t="s">
        <v>1374</v>
      </c>
      <c r="B716" s="206" t="s">
        <v>1375</v>
      </c>
      <c r="C716" s="206" t="s">
        <v>1665</v>
      </c>
      <c r="D716" s="192" t="s">
        <v>1666</v>
      </c>
      <c r="E716" s="193" t="s">
        <v>1667</v>
      </c>
      <c r="F716" s="192" t="s">
        <v>1694</v>
      </c>
      <c r="G716" s="193" t="s">
        <v>1695</v>
      </c>
      <c r="H716" s="229" t="s">
        <v>31</v>
      </c>
      <c r="I716" s="229"/>
      <c r="J716" s="193" t="s">
        <v>923</v>
      </c>
      <c r="K716" s="231">
        <v>3012458</v>
      </c>
      <c r="L716" s="193" t="s">
        <v>923</v>
      </c>
      <c r="M716" s="231">
        <v>6341612</v>
      </c>
      <c r="N716" s="193" t="s">
        <v>923</v>
      </c>
      <c r="O716" s="303">
        <v>7439897</v>
      </c>
      <c r="P716" s="193" t="s">
        <v>923</v>
      </c>
      <c r="Q716" s="303">
        <v>6496103</v>
      </c>
      <c r="R716" s="193" t="s">
        <v>923</v>
      </c>
      <c r="S716" s="304">
        <v>9365577</v>
      </c>
      <c r="T716" s="303">
        <f t="shared" si="1"/>
        <v>32655647</v>
      </c>
      <c r="U716" s="193"/>
      <c r="V716" s="193"/>
      <c r="W716" s="193"/>
      <c r="X716" s="193"/>
      <c r="Y716" s="193"/>
      <c r="Z716" s="193"/>
    </row>
    <row r="717" spans="1:26" ht="140.1" customHeight="1">
      <c r="A717" s="192" t="s">
        <v>1374</v>
      </c>
      <c r="B717" s="206" t="s">
        <v>1375</v>
      </c>
      <c r="C717" s="206" t="s">
        <v>1665</v>
      </c>
      <c r="D717" s="192" t="s">
        <v>1666</v>
      </c>
      <c r="E717" s="193" t="s">
        <v>1667</v>
      </c>
      <c r="F717" s="192" t="s">
        <v>1694</v>
      </c>
      <c r="G717" s="193" t="s">
        <v>1695</v>
      </c>
      <c r="H717" s="229"/>
      <c r="I717" s="229" t="s">
        <v>149</v>
      </c>
      <c r="J717" s="193"/>
      <c r="K717" s="231">
        <v>0</v>
      </c>
      <c r="L717" s="193"/>
      <c r="M717" s="231">
        <v>0</v>
      </c>
      <c r="N717" s="193"/>
      <c r="O717" s="303">
        <v>0</v>
      </c>
      <c r="P717" s="193"/>
      <c r="Q717" s="303">
        <v>0</v>
      </c>
      <c r="R717" s="193"/>
      <c r="S717" s="304">
        <v>0</v>
      </c>
      <c r="T717" s="303">
        <f t="shared" si="1"/>
        <v>0</v>
      </c>
      <c r="U717" s="193"/>
      <c r="V717" s="193"/>
      <c r="W717" s="193"/>
      <c r="X717" s="193"/>
      <c r="Y717" s="193"/>
      <c r="Z717" s="193"/>
    </row>
    <row r="718" spans="1:26" ht="140.1" customHeight="1">
      <c r="A718" s="192" t="s">
        <v>1374</v>
      </c>
      <c r="B718" s="206" t="s">
        <v>1375</v>
      </c>
      <c r="C718" s="206" t="s">
        <v>1665</v>
      </c>
      <c r="D718" s="192" t="s">
        <v>1666</v>
      </c>
      <c r="E718" s="193" t="s">
        <v>1667</v>
      </c>
      <c r="F718" s="192" t="s">
        <v>1697</v>
      </c>
      <c r="G718" s="193" t="s">
        <v>1698</v>
      </c>
      <c r="H718" s="229" t="s">
        <v>26</v>
      </c>
      <c r="I718" s="229"/>
      <c r="J718" s="193" t="s">
        <v>1699</v>
      </c>
      <c r="K718" s="231">
        <v>152000000</v>
      </c>
      <c r="L718" s="193"/>
      <c r="M718" s="231">
        <v>0</v>
      </c>
      <c r="N718" s="193"/>
      <c r="O718" s="303">
        <v>0</v>
      </c>
      <c r="P718" s="193"/>
      <c r="Q718" s="303">
        <v>0</v>
      </c>
      <c r="R718" s="193"/>
      <c r="S718" s="303">
        <v>0</v>
      </c>
      <c r="T718" s="303">
        <f t="shared" si="1"/>
        <v>152000000</v>
      </c>
      <c r="U718" s="193"/>
      <c r="V718" s="193"/>
      <c r="W718" s="193"/>
      <c r="X718" s="193"/>
      <c r="Y718" s="193"/>
      <c r="Z718" s="193"/>
    </row>
    <row r="719" spans="1:26" ht="140.1" customHeight="1">
      <c r="A719" s="192" t="s">
        <v>1374</v>
      </c>
      <c r="B719" s="206" t="s">
        <v>1375</v>
      </c>
      <c r="C719" s="206" t="s">
        <v>1665</v>
      </c>
      <c r="D719" s="192" t="s">
        <v>1666</v>
      </c>
      <c r="E719" s="193" t="s">
        <v>1667</v>
      </c>
      <c r="F719" s="192" t="s">
        <v>1697</v>
      </c>
      <c r="G719" s="193" t="s">
        <v>1698</v>
      </c>
      <c r="H719" s="229" t="s">
        <v>31</v>
      </c>
      <c r="I719" s="229"/>
      <c r="J719" s="193" t="s">
        <v>1700</v>
      </c>
      <c r="K719" s="231">
        <v>4777348</v>
      </c>
      <c r="L719" s="193" t="s">
        <v>1700</v>
      </c>
      <c r="M719" s="231">
        <v>12181853</v>
      </c>
      <c r="N719" s="193" t="s">
        <v>1700</v>
      </c>
      <c r="O719" s="303">
        <v>18225708</v>
      </c>
      <c r="P719" s="193" t="s">
        <v>1700</v>
      </c>
      <c r="Q719" s="303">
        <v>13702686</v>
      </c>
      <c r="R719" s="193" t="s">
        <v>1700</v>
      </c>
      <c r="S719" s="304">
        <v>21918208</v>
      </c>
      <c r="T719" s="303">
        <f t="shared" si="1"/>
        <v>70805803</v>
      </c>
      <c r="U719" s="193"/>
      <c r="V719" s="193"/>
      <c r="W719" s="193"/>
      <c r="X719" s="193"/>
      <c r="Y719" s="193"/>
      <c r="Z719" s="193"/>
    </row>
    <row r="720" spans="1:26" ht="140.1" customHeight="1">
      <c r="A720" s="192" t="s">
        <v>1374</v>
      </c>
      <c r="B720" s="206" t="s">
        <v>1375</v>
      </c>
      <c r="C720" s="206" t="s">
        <v>1665</v>
      </c>
      <c r="D720" s="192" t="s">
        <v>1666</v>
      </c>
      <c r="E720" s="193" t="s">
        <v>1667</v>
      </c>
      <c r="F720" s="192" t="s">
        <v>1697</v>
      </c>
      <c r="G720" s="193" t="s">
        <v>1698</v>
      </c>
      <c r="H720" s="229"/>
      <c r="I720" s="229" t="s">
        <v>38</v>
      </c>
      <c r="J720" s="193" t="s">
        <v>1389</v>
      </c>
      <c r="K720" s="231">
        <v>1018000</v>
      </c>
      <c r="L720" s="193" t="s">
        <v>1390</v>
      </c>
      <c r="M720" s="231">
        <f>((K720*14/100)+K720)*2</f>
        <v>2321040</v>
      </c>
      <c r="N720" s="193" t="s">
        <v>1390</v>
      </c>
      <c r="O720" s="303">
        <f>((K720*28/100)+K720)*2</f>
        <v>2606080</v>
      </c>
      <c r="P720" s="193" t="s">
        <v>1390</v>
      </c>
      <c r="Q720" s="303">
        <f>((K720*42/100)+K720)*2</f>
        <v>2891120</v>
      </c>
      <c r="R720" s="193" t="s">
        <v>1390</v>
      </c>
      <c r="S720" s="303">
        <f>((M720*42/100)+M720)*2</f>
        <v>6591753.5999999996</v>
      </c>
      <c r="T720" s="303">
        <f t="shared" si="1"/>
        <v>15427993.6</v>
      </c>
      <c r="U720" s="193"/>
      <c r="V720" s="193"/>
      <c r="W720" s="193"/>
      <c r="X720" s="193"/>
      <c r="Y720" s="193"/>
      <c r="Z720" s="193"/>
    </row>
    <row r="721" spans="1:26" ht="140.1" customHeight="1">
      <c r="A721" s="192" t="s">
        <v>1374</v>
      </c>
      <c r="B721" s="206" t="s">
        <v>1375</v>
      </c>
      <c r="C721" s="206" t="s">
        <v>1665</v>
      </c>
      <c r="D721" s="192" t="s">
        <v>1666</v>
      </c>
      <c r="E721" s="193" t="s">
        <v>1667</v>
      </c>
      <c r="F721" s="192" t="s">
        <v>1701</v>
      </c>
      <c r="G721" s="193" t="s">
        <v>1702</v>
      </c>
      <c r="H721" s="229" t="s">
        <v>31</v>
      </c>
      <c r="I721" s="229"/>
      <c r="J721" s="193" t="s">
        <v>1703</v>
      </c>
      <c r="K721" s="231">
        <v>2081605</v>
      </c>
      <c r="L721" s="193" t="s">
        <v>1703</v>
      </c>
      <c r="M721" s="231">
        <v>4163210</v>
      </c>
      <c r="N721" s="193" t="s">
        <v>1703</v>
      </c>
      <c r="O721" s="303">
        <v>4163210</v>
      </c>
      <c r="P721" s="193"/>
      <c r="Q721" s="303">
        <v>0</v>
      </c>
      <c r="R721" s="193"/>
      <c r="S721" s="304">
        <v>0</v>
      </c>
      <c r="T721" s="303">
        <f t="shared" si="1"/>
        <v>10408025</v>
      </c>
      <c r="U721" s="193"/>
      <c r="V721" s="193"/>
      <c r="W721" s="193"/>
      <c r="X721" s="193"/>
      <c r="Y721" s="193"/>
      <c r="Z721" s="193"/>
    </row>
    <row r="722" spans="1:26" ht="140.1" customHeight="1">
      <c r="A722" s="192" t="s">
        <v>1374</v>
      </c>
      <c r="B722" s="206" t="s">
        <v>1375</v>
      </c>
      <c r="C722" s="206" t="s">
        <v>1665</v>
      </c>
      <c r="D722" s="192" t="s">
        <v>1666</v>
      </c>
      <c r="E722" s="193" t="s">
        <v>1667</v>
      </c>
      <c r="F722" s="192" t="s">
        <v>1704</v>
      </c>
      <c r="G722" s="193" t="s">
        <v>1705</v>
      </c>
      <c r="H722" s="229" t="s">
        <v>31</v>
      </c>
      <c r="I722" s="229"/>
      <c r="J722" s="193" t="s">
        <v>923</v>
      </c>
      <c r="K722" s="231">
        <v>2734235</v>
      </c>
      <c r="L722" s="193" t="s">
        <v>923</v>
      </c>
      <c r="M722" s="231">
        <v>5729522</v>
      </c>
      <c r="N722" s="193" t="s">
        <v>923</v>
      </c>
      <c r="O722" s="303">
        <v>5631628</v>
      </c>
      <c r="P722" s="193" t="s">
        <v>923</v>
      </c>
      <c r="Q722" s="303">
        <v>5850008</v>
      </c>
      <c r="R722" s="193" t="s">
        <v>923</v>
      </c>
      <c r="S722" s="304">
        <v>8447442</v>
      </c>
      <c r="T722" s="303">
        <f t="shared" si="1"/>
        <v>28392835</v>
      </c>
      <c r="U722" s="193"/>
      <c r="V722" s="193"/>
      <c r="W722" s="193"/>
      <c r="X722" s="193"/>
      <c r="Y722" s="193"/>
      <c r="Z722" s="193"/>
    </row>
    <row r="723" spans="1:26" ht="140.1" customHeight="1">
      <c r="A723" s="192" t="s">
        <v>1374</v>
      </c>
      <c r="B723" s="206" t="s">
        <v>1375</v>
      </c>
      <c r="C723" s="206" t="s">
        <v>1665</v>
      </c>
      <c r="D723" s="192" t="s">
        <v>1666</v>
      </c>
      <c r="E723" s="193" t="s">
        <v>1667</v>
      </c>
      <c r="F723" s="192" t="s">
        <v>1704</v>
      </c>
      <c r="G723" s="193" t="s">
        <v>1705</v>
      </c>
      <c r="H723" s="229"/>
      <c r="I723" s="229" t="s">
        <v>38</v>
      </c>
      <c r="J723" s="193" t="s">
        <v>95</v>
      </c>
      <c r="K723" s="231">
        <v>3504000</v>
      </c>
      <c r="L723" s="193" t="s">
        <v>96</v>
      </c>
      <c r="M723" s="231">
        <f>((K723*14/100)+K723)*2</f>
        <v>7989120</v>
      </c>
      <c r="N723" s="193" t="s">
        <v>96</v>
      </c>
      <c r="O723" s="303">
        <f>((K723*28/100)+K723)*2</f>
        <v>8970240</v>
      </c>
      <c r="P723" s="193" t="s">
        <v>96</v>
      </c>
      <c r="Q723" s="303">
        <f>((K723*42/100)+K723)*2</f>
        <v>9951360</v>
      </c>
      <c r="R723" s="193" t="s">
        <v>96</v>
      </c>
      <c r="S723" s="303">
        <v>0</v>
      </c>
      <c r="T723" s="303">
        <f t="shared" si="1"/>
        <v>30414720</v>
      </c>
      <c r="U723" s="193"/>
      <c r="V723" s="193"/>
      <c r="W723" s="193"/>
      <c r="X723" s="193"/>
      <c r="Y723" s="193"/>
      <c r="Z723" s="193"/>
    </row>
    <row r="724" spans="1:26" ht="140.1" customHeight="1">
      <c r="A724" s="192" t="s">
        <v>1706</v>
      </c>
      <c r="B724" s="206" t="s">
        <v>1707</v>
      </c>
      <c r="C724" s="206" t="s">
        <v>1708</v>
      </c>
      <c r="D724" s="192" t="s">
        <v>1709</v>
      </c>
      <c r="E724" s="193" t="s">
        <v>1710</v>
      </c>
      <c r="F724" s="192" t="s">
        <v>1711</v>
      </c>
      <c r="G724" s="193" t="s">
        <v>1712</v>
      </c>
      <c r="H724" s="229" t="s">
        <v>127</v>
      </c>
      <c r="I724" s="229"/>
      <c r="J724" s="193" t="s">
        <v>1713</v>
      </c>
      <c r="K724" s="231">
        <v>0</v>
      </c>
      <c r="L724" s="193" t="s">
        <v>1714</v>
      </c>
      <c r="M724" s="231">
        <v>0</v>
      </c>
      <c r="N724" s="193" t="s">
        <v>477</v>
      </c>
      <c r="O724" s="303">
        <v>0</v>
      </c>
      <c r="P724" s="193" t="s">
        <v>477</v>
      </c>
      <c r="Q724" s="303">
        <v>0</v>
      </c>
      <c r="R724" s="193" t="s">
        <v>477</v>
      </c>
      <c r="S724" s="303">
        <v>0</v>
      </c>
      <c r="T724" s="303">
        <f t="shared" si="1"/>
        <v>0</v>
      </c>
      <c r="U724" s="313" t="s">
        <v>269</v>
      </c>
      <c r="V724" s="193"/>
      <c r="W724" s="193"/>
      <c r="X724" s="193"/>
      <c r="Y724" s="193"/>
      <c r="Z724" s="193"/>
    </row>
    <row r="725" spans="1:26" ht="140.1" customHeight="1">
      <c r="A725" s="192" t="s">
        <v>1706</v>
      </c>
      <c r="B725" s="206" t="s">
        <v>1707</v>
      </c>
      <c r="C725" s="206" t="s">
        <v>1708</v>
      </c>
      <c r="D725" s="192" t="s">
        <v>1709</v>
      </c>
      <c r="E725" s="193" t="s">
        <v>1710</v>
      </c>
      <c r="F725" s="192" t="s">
        <v>1711</v>
      </c>
      <c r="G725" s="193" t="s">
        <v>1712</v>
      </c>
      <c r="H725" s="229" t="s">
        <v>126</v>
      </c>
      <c r="I725" s="229"/>
      <c r="J725" s="193"/>
      <c r="K725" s="231">
        <v>0</v>
      </c>
      <c r="L725" s="193"/>
      <c r="M725" s="231">
        <v>0</v>
      </c>
      <c r="N725" s="206" t="s">
        <v>1715</v>
      </c>
      <c r="O725" s="303">
        <v>20000000</v>
      </c>
      <c r="P725" s="193"/>
      <c r="Q725" s="303">
        <v>0</v>
      </c>
      <c r="R725" s="193"/>
      <c r="S725" s="303">
        <v>0</v>
      </c>
      <c r="T725" s="303">
        <f t="shared" si="1"/>
        <v>20000000</v>
      </c>
      <c r="U725" s="193"/>
      <c r="V725" s="193"/>
      <c r="W725" s="193"/>
      <c r="X725" s="193"/>
      <c r="Y725" s="193"/>
      <c r="Z725" s="193"/>
    </row>
    <row r="726" spans="1:26" ht="140.1" customHeight="1">
      <c r="A726" s="192" t="s">
        <v>1706</v>
      </c>
      <c r="B726" s="206" t="s">
        <v>1707</v>
      </c>
      <c r="C726" s="206" t="s">
        <v>1708</v>
      </c>
      <c r="D726" s="192" t="s">
        <v>1709</v>
      </c>
      <c r="E726" s="193" t="s">
        <v>1710</v>
      </c>
      <c r="F726" s="192" t="s">
        <v>1711</v>
      </c>
      <c r="G726" s="193" t="s">
        <v>1712</v>
      </c>
      <c r="H726" s="229" t="s">
        <v>249</v>
      </c>
      <c r="I726" s="229"/>
      <c r="J726" s="193"/>
      <c r="K726" s="231">
        <v>0</v>
      </c>
      <c r="L726" s="193"/>
      <c r="M726" s="231">
        <v>0</v>
      </c>
      <c r="N726" s="206"/>
      <c r="O726" s="303">
        <v>0</v>
      </c>
      <c r="P726" s="192" t="s">
        <v>1716</v>
      </c>
      <c r="Q726" s="303">
        <v>0</v>
      </c>
      <c r="R726" s="193"/>
      <c r="S726" s="303">
        <v>0</v>
      </c>
      <c r="T726" s="303">
        <f t="shared" si="1"/>
        <v>0</v>
      </c>
      <c r="U726" s="193" t="s">
        <v>251</v>
      </c>
      <c r="V726" s="193"/>
      <c r="W726" s="193"/>
      <c r="X726" s="193"/>
      <c r="Y726" s="193"/>
      <c r="Z726" s="193"/>
    </row>
    <row r="727" spans="1:26" ht="140.1" customHeight="1">
      <c r="A727" s="192" t="s">
        <v>1706</v>
      </c>
      <c r="B727" s="206" t="s">
        <v>1707</v>
      </c>
      <c r="C727" s="206" t="s">
        <v>1708</v>
      </c>
      <c r="D727" s="192" t="s">
        <v>1709</v>
      </c>
      <c r="E727" s="193" t="s">
        <v>1710</v>
      </c>
      <c r="F727" s="192" t="s">
        <v>1711</v>
      </c>
      <c r="G727" s="193" t="s">
        <v>1712</v>
      </c>
      <c r="H727" s="229" t="s">
        <v>237</v>
      </c>
      <c r="I727" s="229"/>
      <c r="J727" s="193" t="s">
        <v>1717</v>
      </c>
      <c r="K727" s="231">
        <v>330000000</v>
      </c>
      <c r="L727" s="193" t="s">
        <v>1718</v>
      </c>
      <c r="M727" s="231">
        <v>325000000</v>
      </c>
      <c r="N727" s="193" t="s">
        <v>1718</v>
      </c>
      <c r="O727" s="231">
        <v>325000000</v>
      </c>
      <c r="P727" s="193" t="s">
        <v>1718</v>
      </c>
      <c r="Q727" s="231">
        <v>395000000</v>
      </c>
      <c r="R727" s="193" t="s">
        <v>1718</v>
      </c>
      <c r="S727" s="231">
        <v>490000000</v>
      </c>
      <c r="T727" s="303">
        <f t="shared" si="1"/>
        <v>1865000000</v>
      </c>
      <c r="U727" s="193"/>
      <c r="V727" s="193"/>
      <c r="W727" s="193"/>
      <c r="X727" s="193"/>
      <c r="Y727" s="193"/>
      <c r="Z727" s="193"/>
    </row>
    <row r="728" spans="1:26" ht="140.1" customHeight="1">
      <c r="A728" s="192" t="s">
        <v>1706</v>
      </c>
      <c r="B728" s="206" t="s">
        <v>1707</v>
      </c>
      <c r="C728" s="206" t="s">
        <v>1708</v>
      </c>
      <c r="D728" s="192" t="s">
        <v>1709</v>
      </c>
      <c r="E728" s="193" t="s">
        <v>1710</v>
      </c>
      <c r="F728" s="192" t="s">
        <v>1711</v>
      </c>
      <c r="G728" s="193" t="s">
        <v>1712</v>
      </c>
      <c r="H728" s="229" t="s">
        <v>31</v>
      </c>
      <c r="I728" s="229"/>
      <c r="J728" s="193" t="s">
        <v>923</v>
      </c>
      <c r="K728" s="231">
        <v>2734235</v>
      </c>
      <c r="L728" s="193" t="s">
        <v>923</v>
      </c>
      <c r="M728" s="231">
        <v>5729522</v>
      </c>
      <c r="N728" s="193" t="s">
        <v>923</v>
      </c>
      <c r="O728" s="303">
        <v>5631628</v>
      </c>
      <c r="P728" s="193" t="s">
        <v>923</v>
      </c>
      <c r="Q728" s="303">
        <v>3768403</v>
      </c>
      <c r="R728" s="193" t="s">
        <v>923</v>
      </c>
      <c r="S728" s="304">
        <v>8447442</v>
      </c>
      <c r="T728" s="303">
        <f t="shared" si="1"/>
        <v>26311230</v>
      </c>
      <c r="U728" s="193"/>
      <c r="V728" s="193"/>
      <c r="W728" s="193"/>
      <c r="X728" s="193"/>
      <c r="Y728" s="193"/>
      <c r="Z728" s="193"/>
    </row>
    <row r="729" spans="1:26" ht="140.1" customHeight="1">
      <c r="A729" s="192" t="s">
        <v>1706</v>
      </c>
      <c r="B729" s="206" t="s">
        <v>1707</v>
      </c>
      <c r="C729" s="206" t="s">
        <v>1708</v>
      </c>
      <c r="D729" s="192" t="s">
        <v>1709</v>
      </c>
      <c r="E729" s="193" t="s">
        <v>1710</v>
      </c>
      <c r="F729" s="192" t="s">
        <v>1711</v>
      </c>
      <c r="G729" s="193" t="s">
        <v>1712</v>
      </c>
      <c r="H729" s="229"/>
      <c r="I729" s="229" t="s">
        <v>38</v>
      </c>
      <c r="J729" s="193" t="s">
        <v>1719</v>
      </c>
      <c r="K729" s="231">
        <v>2360000</v>
      </c>
      <c r="L729" s="193" t="s">
        <v>1720</v>
      </c>
      <c r="M729" s="231">
        <f>((K729*14/100)+K729)*2</f>
        <v>5380800</v>
      </c>
      <c r="N729" s="193" t="s">
        <v>1720</v>
      </c>
      <c r="O729" s="303">
        <f>((K729*28/100)+K729)*2</f>
        <v>6041600</v>
      </c>
      <c r="P729" s="193" t="s">
        <v>1720</v>
      </c>
      <c r="Q729" s="303">
        <f>((K729*42/100)+K729)*2</f>
        <v>6702400</v>
      </c>
      <c r="R729" s="193" t="s">
        <v>1720</v>
      </c>
      <c r="S729" s="303">
        <f>((M729*42/100)+M729)*2</f>
        <v>15281472</v>
      </c>
      <c r="T729" s="303">
        <f t="shared" si="1"/>
        <v>35766272</v>
      </c>
      <c r="U729" s="193"/>
      <c r="V729" s="193"/>
      <c r="W729" s="193"/>
      <c r="X729" s="193"/>
      <c r="Y729" s="193"/>
      <c r="Z729" s="193"/>
    </row>
    <row r="730" spans="1:26" ht="140.1" customHeight="1">
      <c r="A730" s="192" t="s">
        <v>1706</v>
      </c>
      <c r="B730" s="206" t="s">
        <v>1707</v>
      </c>
      <c r="C730" s="206" t="s">
        <v>1708</v>
      </c>
      <c r="D730" s="192" t="s">
        <v>1709</v>
      </c>
      <c r="E730" s="193" t="s">
        <v>1710</v>
      </c>
      <c r="F730" s="192" t="s">
        <v>1721</v>
      </c>
      <c r="G730" s="193" t="s">
        <v>1722</v>
      </c>
      <c r="H730" s="229" t="s">
        <v>244</v>
      </c>
      <c r="I730" s="229"/>
      <c r="J730" s="193" t="s">
        <v>1723</v>
      </c>
      <c r="K730" s="231">
        <v>400000000</v>
      </c>
      <c r="L730" s="193" t="s">
        <v>1724</v>
      </c>
      <c r="M730" s="231">
        <v>0</v>
      </c>
      <c r="N730" s="193" t="s">
        <v>1725</v>
      </c>
      <c r="O730" s="303">
        <v>0</v>
      </c>
      <c r="P730" s="193" t="s">
        <v>1725</v>
      </c>
      <c r="Q730" s="303">
        <v>0</v>
      </c>
      <c r="R730" s="193" t="s">
        <v>1725</v>
      </c>
      <c r="S730" s="303">
        <v>0</v>
      </c>
      <c r="T730" s="303">
        <f t="shared" si="1"/>
        <v>400000000</v>
      </c>
      <c r="U730" s="313" t="s">
        <v>1726</v>
      </c>
      <c r="V730" s="193"/>
      <c r="W730" s="193"/>
      <c r="X730" s="193"/>
      <c r="Y730" s="193"/>
      <c r="Z730" s="193"/>
    </row>
    <row r="731" spans="1:26" ht="140.1" customHeight="1">
      <c r="A731" s="192" t="s">
        <v>1706</v>
      </c>
      <c r="B731" s="206" t="s">
        <v>1707</v>
      </c>
      <c r="C731" s="206" t="s">
        <v>1708</v>
      </c>
      <c r="D731" s="192" t="s">
        <v>1709</v>
      </c>
      <c r="E731" s="193" t="s">
        <v>1710</v>
      </c>
      <c r="F731" s="192" t="s">
        <v>1721</v>
      </c>
      <c r="G731" s="193" t="s">
        <v>1722</v>
      </c>
      <c r="H731" s="229" t="s">
        <v>126</v>
      </c>
      <c r="I731" s="229"/>
      <c r="J731" s="193"/>
      <c r="K731" s="231">
        <v>0</v>
      </c>
      <c r="L731" s="193"/>
      <c r="M731" s="231">
        <v>0</v>
      </c>
      <c r="N731" s="206" t="s">
        <v>1727</v>
      </c>
      <c r="O731" s="303">
        <v>20000000</v>
      </c>
      <c r="P731" s="193"/>
      <c r="Q731" s="303">
        <v>0</v>
      </c>
      <c r="R731" s="193"/>
      <c r="S731" s="303">
        <v>0</v>
      </c>
      <c r="T731" s="303">
        <f t="shared" si="1"/>
        <v>20000000</v>
      </c>
      <c r="U731" s="193"/>
      <c r="V731" s="193"/>
      <c r="W731" s="193"/>
      <c r="X731" s="193"/>
      <c r="Y731" s="193"/>
      <c r="Z731" s="193"/>
    </row>
    <row r="732" spans="1:26" ht="140.1" customHeight="1">
      <c r="A732" s="192" t="s">
        <v>1706</v>
      </c>
      <c r="B732" s="206" t="s">
        <v>1707</v>
      </c>
      <c r="C732" s="206" t="s">
        <v>1708</v>
      </c>
      <c r="D732" s="192" t="s">
        <v>1709</v>
      </c>
      <c r="E732" s="193" t="s">
        <v>1710</v>
      </c>
      <c r="F732" s="192" t="s">
        <v>1721</v>
      </c>
      <c r="G732" s="193" t="s">
        <v>1722</v>
      </c>
      <c r="H732" s="229" t="s">
        <v>249</v>
      </c>
      <c r="I732" s="229"/>
      <c r="J732" s="193"/>
      <c r="K732" s="231">
        <v>0</v>
      </c>
      <c r="L732" s="193"/>
      <c r="M732" s="231">
        <v>0</v>
      </c>
      <c r="N732" s="192" t="s">
        <v>1728</v>
      </c>
      <c r="O732" s="303">
        <v>0</v>
      </c>
      <c r="P732" s="193"/>
      <c r="Q732" s="303">
        <v>0</v>
      </c>
      <c r="R732" s="193"/>
      <c r="S732" s="303">
        <v>0</v>
      </c>
      <c r="T732" s="303">
        <f t="shared" si="1"/>
        <v>0</v>
      </c>
      <c r="U732" s="193" t="s">
        <v>251</v>
      </c>
      <c r="V732" s="193"/>
      <c r="W732" s="193"/>
      <c r="X732" s="193"/>
      <c r="Y732" s="193"/>
      <c r="Z732" s="193"/>
    </row>
    <row r="733" spans="1:26" ht="140.1" customHeight="1">
      <c r="A733" s="192" t="s">
        <v>1706</v>
      </c>
      <c r="B733" s="206" t="s">
        <v>1707</v>
      </c>
      <c r="C733" s="206" t="s">
        <v>1708</v>
      </c>
      <c r="D733" s="192" t="s">
        <v>1709</v>
      </c>
      <c r="E733" s="193" t="s">
        <v>1710</v>
      </c>
      <c r="F733" s="192" t="s">
        <v>1721</v>
      </c>
      <c r="G733" s="193" t="s">
        <v>1722</v>
      </c>
      <c r="H733" s="229" t="s">
        <v>237</v>
      </c>
      <c r="I733" s="229"/>
      <c r="J733" s="311" t="s">
        <v>1729</v>
      </c>
      <c r="K733" s="337">
        <v>0</v>
      </c>
      <c r="L733" s="311"/>
      <c r="M733" s="337">
        <v>0</v>
      </c>
      <c r="N733" s="192" t="s">
        <v>1730</v>
      </c>
      <c r="O733" s="231">
        <v>330000000</v>
      </c>
      <c r="P733" s="204"/>
      <c r="Q733" s="231">
        <v>0</v>
      </c>
      <c r="R733" s="192" t="s">
        <v>1731</v>
      </c>
      <c r="S733" s="231">
        <v>470000000</v>
      </c>
      <c r="T733" s="303">
        <f t="shared" si="1"/>
        <v>800000000</v>
      </c>
      <c r="U733" s="193"/>
      <c r="V733" s="193"/>
      <c r="W733" s="193"/>
      <c r="X733" s="193"/>
      <c r="Y733" s="193"/>
      <c r="Z733" s="193"/>
    </row>
    <row r="734" spans="1:26" ht="140.1" customHeight="1">
      <c r="A734" s="192" t="s">
        <v>1706</v>
      </c>
      <c r="B734" s="206" t="s">
        <v>1707</v>
      </c>
      <c r="C734" s="206" t="s">
        <v>1708</v>
      </c>
      <c r="D734" s="192" t="s">
        <v>1709</v>
      </c>
      <c r="E734" s="193" t="s">
        <v>1710</v>
      </c>
      <c r="F734" s="192" t="s">
        <v>1721</v>
      </c>
      <c r="G734" s="193" t="s">
        <v>1722</v>
      </c>
      <c r="H734" s="229"/>
      <c r="I734" s="229" t="s">
        <v>38</v>
      </c>
      <c r="J734" s="193" t="s">
        <v>95</v>
      </c>
      <c r="K734" s="231">
        <v>2244000</v>
      </c>
      <c r="L734" s="193" t="s">
        <v>96</v>
      </c>
      <c r="M734" s="231">
        <f>((K734*14/100)+K734)*2</f>
        <v>5116320</v>
      </c>
      <c r="N734" s="193" t="s">
        <v>96</v>
      </c>
      <c r="O734" s="303">
        <f>((K734*28/100)+K734)*2</f>
        <v>5744640</v>
      </c>
      <c r="P734" s="193" t="s">
        <v>96</v>
      </c>
      <c r="Q734" s="303">
        <f>((K734*42/100)+K734)*2</f>
        <v>6372960</v>
      </c>
      <c r="R734" s="193" t="s">
        <v>96</v>
      </c>
      <c r="S734" s="303">
        <f>((M734*42/100)+M734)*2</f>
        <v>14530348.800000001</v>
      </c>
      <c r="T734" s="303">
        <f t="shared" si="1"/>
        <v>34008268.799999997</v>
      </c>
      <c r="U734" s="193"/>
      <c r="V734" s="193"/>
      <c r="W734" s="193"/>
      <c r="X734" s="193"/>
      <c r="Y734" s="193"/>
      <c r="Z734" s="193"/>
    </row>
    <row r="735" spans="1:26" ht="140.1" customHeight="1">
      <c r="A735" s="192" t="s">
        <v>1706</v>
      </c>
      <c r="B735" s="206" t="s">
        <v>1707</v>
      </c>
      <c r="C735" s="206" t="s">
        <v>1708</v>
      </c>
      <c r="D735" s="192" t="s">
        <v>1709</v>
      </c>
      <c r="E735" s="193" t="s">
        <v>1710</v>
      </c>
      <c r="F735" s="192" t="s">
        <v>1732</v>
      </c>
      <c r="G735" s="193" t="s">
        <v>1733</v>
      </c>
      <c r="H735" s="229" t="s">
        <v>244</v>
      </c>
      <c r="I735" s="229"/>
      <c r="J735" s="193" t="s">
        <v>1734</v>
      </c>
      <c r="K735" s="231">
        <f>+PRODUCT(2951629,3)</f>
        <v>8854887</v>
      </c>
      <c r="L735" s="193" t="s">
        <v>1735</v>
      </c>
      <c r="M735" s="231">
        <v>9120533.6099999994</v>
      </c>
      <c r="N735" s="193" t="s">
        <v>1735</v>
      </c>
      <c r="O735" s="303">
        <v>9394149.6183000002</v>
      </c>
      <c r="P735" s="193" t="s">
        <v>1735</v>
      </c>
      <c r="Q735" s="303">
        <v>9675974.1068489999</v>
      </c>
      <c r="R735" s="193" t="s">
        <v>1735</v>
      </c>
      <c r="S735" s="303">
        <v>9966253.3300544694</v>
      </c>
      <c r="T735" s="303">
        <f t="shared" si="1"/>
        <v>47011797.665203467</v>
      </c>
      <c r="U735" s="193"/>
      <c r="V735" s="193"/>
      <c r="W735" s="193"/>
      <c r="X735" s="193"/>
      <c r="Y735" s="193"/>
      <c r="Z735" s="193"/>
    </row>
    <row r="736" spans="1:26" ht="140.1" customHeight="1">
      <c r="A736" s="192" t="s">
        <v>1706</v>
      </c>
      <c r="B736" s="206" t="s">
        <v>1707</v>
      </c>
      <c r="C736" s="206" t="s">
        <v>1708</v>
      </c>
      <c r="D736" s="192" t="s">
        <v>1709</v>
      </c>
      <c r="E736" s="193" t="s">
        <v>1710</v>
      </c>
      <c r="F736" s="192" t="s">
        <v>1732</v>
      </c>
      <c r="G736" s="193" t="s">
        <v>1733</v>
      </c>
      <c r="H736" s="229" t="s">
        <v>194</v>
      </c>
      <c r="I736" s="229"/>
      <c r="J736" s="193"/>
      <c r="K736" s="231"/>
      <c r="L736" s="193" t="s">
        <v>1736</v>
      </c>
      <c r="M736" s="231">
        <v>10000000</v>
      </c>
      <c r="N736" s="193" t="s">
        <v>1736</v>
      </c>
      <c r="O736" s="303">
        <v>12000000</v>
      </c>
      <c r="P736" s="193" t="s">
        <v>1736</v>
      </c>
      <c r="Q736" s="303">
        <v>15000000</v>
      </c>
      <c r="R736" s="193" t="s">
        <v>1736</v>
      </c>
      <c r="S736" s="303">
        <v>20000000</v>
      </c>
      <c r="T736" s="303">
        <f t="shared" si="1"/>
        <v>57000000</v>
      </c>
      <c r="U736" s="193"/>
      <c r="V736" s="193"/>
      <c r="W736" s="193"/>
      <c r="X736" s="193"/>
      <c r="Y736" s="193"/>
      <c r="Z736" s="193"/>
    </row>
    <row r="737" spans="1:26" ht="140.1" customHeight="1">
      <c r="A737" s="192" t="s">
        <v>1706</v>
      </c>
      <c r="B737" s="206" t="s">
        <v>1707</v>
      </c>
      <c r="C737" s="206" t="s">
        <v>1708</v>
      </c>
      <c r="D737" s="192" t="s">
        <v>1709</v>
      </c>
      <c r="E737" s="193" t="s">
        <v>1710</v>
      </c>
      <c r="F737" s="192" t="s">
        <v>1732</v>
      </c>
      <c r="G737" s="193" t="s">
        <v>1733</v>
      </c>
      <c r="H737" s="229" t="s">
        <v>249</v>
      </c>
      <c r="I737" s="229"/>
      <c r="J737" s="193" t="s">
        <v>1384</v>
      </c>
      <c r="K737" s="231">
        <v>42500000</v>
      </c>
      <c r="L737" s="193" t="s">
        <v>1385</v>
      </c>
      <c r="M737" s="231">
        <v>34000000</v>
      </c>
      <c r="N737" s="193" t="s">
        <v>1386</v>
      </c>
      <c r="O737" s="303">
        <v>26400000</v>
      </c>
      <c r="P737" s="193" t="s">
        <v>1386</v>
      </c>
      <c r="Q737" s="303">
        <f>O737*1.1</f>
        <v>29040000.000000004</v>
      </c>
      <c r="R737" s="193" t="s">
        <v>1387</v>
      </c>
      <c r="S737" s="303">
        <f>Q737*1.15</f>
        <v>33396000</v>
      </c>
      <c r="T737" s="303">
        <f t="shared" si="1"/>
        <v>165336000</v>
      </c>
      <c r="U737" s="193"/>
      <c r="V737" s="193"/>
      <c r="W737" s="193"/>
      <c r="X737" s="193"/>
      <c r="Y737" s="193"/>
      <c r="Z737" s="193"/>
    </row>
    <row r="738" spans="1:26" ht="140.1" customHeight="1">
      <c r="A738" s="192" t="s">
        <v>1706</v>
      </c>
      <c r="B738" s="206" t="s">
        <v>1707</v>
      </c>
      <c r="C738" s="206" t="s">
        <v>1708</v>
      </c>
      <c r="D738" s="192" t="s">
        <v>1709</v>
      </c>
      <c r="E738" s="193" t="s">
        <v>1710</v>
      </c>
      <c r="F738" s="192" t="s">
        <v>1732</v>
      </c>
      <c r="G738" s="193" t="s">
        <v>1733</v>
      </c>
      <c r="H738" s="229" t="s">
        <v>237</v>
      </c>
      <c r="I738" s="229"/>
      <c r="J738" s="193" t="s">
        <v>1737</v>
      </c>
      <c r="K738" s="231">
        <v>0</v>
      </c>
      <c r="L738" s="193"/>
      <c r="M738" s="231">
        <v>0</v>
      </c>
      <c r="N738" s="193"/>
      <c r="O738" s="303">
        <v>0</v>
      </c>
      <c r="P738" s="193"/>
      <c r="Q738" s="303">
        <v>0</v>
      </c>
      <c r="R738" s="193"/>
      <c r="S738" s="303">
        <v>0</v>
      </c>
      <c r="T738" s="303">
        <f t="shared" si="1"/>
        <v>0</v>
      </c>
      <c r="U738" s="193" t="s">
        <v>1738</v>
      </c>
      <c r="V738" s="193"/>
      <c r="W738" s="193"/>
      <c r="X738" s="193"/>
      <c r="Y738" s="193"/>
      <c r="Z738" s="193"/>
    </row>
    <row r="739" spans="1:26" ht="140.1" customHeight="1">
      <c r="A739" s="192" t="s">
        <v>1706</v>
      </c>
      <c r="B739" s="206" t="s">
        <v>1707</v>
      </c>
      <c r="C739" s="206" t="s">
        <v>1708</v>
      </c>
      <c r="D739" s="192" t="s">
        <v>1709</v>
      </c>
      <c r="E739" s="193" t="s">
        <v>1710</v>
      </c>
      <c r="F739" s="192" t="s">
        <v>1732</v>
      </c>
      <c r="G739" s="193" t="s">
        <v>1733</v>
      </c>
      <c r="H739" s="229"/>
      <c r="I739" s="229" t="s">
        <v>38</v>
      </c>
      <c r="J739" s="193" t="s">
        <v>95</v>
      </c>
      <c r="K739" s="231">
        <v>2244000</v>
      </c>
      <c r="L739" s="193" t="s">
        <v>96</v>
      </c>
      <c r="M739" s="231">
        <f>((K739*14/100)+K739)*2</f>
        <v>5116320</v>
      </c>
      <c r="N739" s="193" t="s">
        <v>96</v>
      </c>
      <c r="O739" s="303">
        <f>((K739*28/100)+K739)*2</f>
        <v>5744640</v>
      </c>
      <c r="P739" s="193" t="s">
        <v>96</v>
      </c>
      <c r="Q739" s="303">
        <f>((K739*42/100)+K739)*2</f>
        <v>6372960</v>
      </c>
      <c r="R739" s="193" t="s">
        <v>96</v>
      </c>
      <c r="S739" s="303">
        <f>((M739*42/100)+M739)*2</f>
        <v>14530348.800000001</v>
      </c>
      <c r="T739" s="303">
        <f t="shared" si="1"/>
        <v>34008268.799999997</v>
      </c>
      <c r="U739" s="193"/>
      <c r="V739" s="193"/>
      <c r="W739" s="193"/>
      <c r="X739" s="193"/>
      <c r="Y739" s="193"/>
      <c r="Z739" s="193"/>
    </row>
    <row r="740" spans="1:26" ht="140.1" customHeight="1">
      <c r="A740" s="192" t="s">
        <v>1706</v>
      </c>
      <c r="B740" s="206" t="s">
        <v>1707</v>
      </c>
      <c r="C740" s="206" t="s">
        <v>1708</v>
      </c>
      <c r="D740" s="192" t="s">
        <v>1709</v>
      </c>
      <c r="E740" s="193" t="s">
        <v>1710</v>
      </c>
      <c r="F740" s="192" t="s">
        <v>1739</v>
      </c>
      <c r="G740" s="193" t="s">
        <v>1740</v>
      </c>
      <c r="H740" s="229" t="s">
        <v>127</v>
      </c>
      <c r="I740" s="229"/>
      <c r="J740" s="193" t="s">
        <v>1741</v>
      </c>
      <c r="K740" s="231">
        <f>+PRODUCT(2951629,3)</f>
        <v>8854887</v>
      </c>
      <c r="L740" s="193" t="s">
        <v>1741</v>
      </c>
      <c r="M740" s="231">
        <v>9120533.6099999994</v>
      </c>
      <c r="N740" s="193" t="s">
        <v>1741</v>
      </c>
      <c r="O740" s="303">
        <v>9394149.6183000002</v>
      </c>
      <c r="P740" s="193" t="s">
        <v>1741</v>
      </c>
      <c r="Q740" s="303">
        <v>9675974.1068489999</v>
      </c>
      <c r="R740" s="193" t="s">
        <v>1741</v>
      </c>
      <c r="S740" s="303">
        <v>9966253.3300544694</v>
      </c>
      <c r="T740" s="303">
        <f t="shared" si="1"/>
        <v>47011797.665203467</v>
      </c>
      <c r="U740" s="193"/>
      <c r="V740" s="193"/>
      <c r="W740" s="193"/>
      <c r="X740" s="193"/>
      <c r="Y740" s="193"/>
      <c r="Z740" s="193"/>
    </row>
    <row r="741" spans="1:26" ht="140.1" customHeight="1">
      <c r="A741" s="192" t="s">
        <v>1706</v>
      </c>
      <c r="B741" s="206" t="s">
        <v>1707</v>
      </c>
      <c r="C741" s="206" t="s">
        <v>1708</v>
      </c>
      <c r="D741" s="192" t="s">
        <v>1709</v>
      </c>
      <c r="E741" s="193" t="s">
        <v>1710</v>
      </c>
      <c r="F741" s="192" t="s">
        <v>1739</v>
      </c>
      <c r="G741" s="193" t="s">
        <v>1740</v>
      </c>
      <c r="H741" s="229" t="s">
        <v>194</v>
      </c>
      <c r="I741" s="229"/>
      <c r="J741" s="193" t="s">
        <v>1394</v>
      </c>
      <c r="K741" s="231">
        <v>10000000</v>
      </c>
      <c r="L741" s="193" t="s">
        <v>1394</v>
      </c>
      <c r="M741" s="231">
        <v>20000000</v>
      </c>
      <c r="N741" s="193" t="s">
        <v>1394</v>
      </c>
      <c r="O741" s="303">
        <v>30000000</v>
      </c>
      <c r="P741" s="193" t="s">
        <v>1394</v>
      </c>
      <c r="Q741" s="303">
        <v>50000000</v>
      </c>
      <c r="R741" s="193" t="s">
        <v>1394</v>
      </c>
      <c r="S741" s="303">
        <v>80000000</v>
      </c>
      <c r="T741" s="303">
        <f t="shared" si="1"/>
        <v>190000000</v>
      </c>
      <c r="U741" s="193"/>
      <c r="V741" s="193"/>
      <c r="W741" s="193"/>
      <c r="X741" s="193"/>
      <c r="Y741" s="193"/>
      <c r="Z741" s="193"/>
    </row>
    <row r="742" spans="1:26" ht="140.1" customHeight="1">
      <c r="A742" s="192" t="s">
        <v>1706</v>
      </c>
      <c r="B742" s="206" t="s">
        <v>1707</v>
      </c>
      <c r="C742" s="206" t="s">
        <v>1708</v>
      </c>
      <c r="D742" s="192" t="s">
        <v>1709</v>
      </c>
      <c r="E742" s="193" t="s">
        <v>1710</v>
      </c>
      <c r="F742" s="192" t="s">
        <v>1739</v>
      </c>
      <c r="G742" s="193" t="s">
        <v>1740</v>
      </c>
      <c r="H742" s="229" t="s">
        <v>249</v>
      </c>
      <c r="I742" s="229"/>
      <c r="J742" s="193" t="s">
        <v>1742</v>
      </c>
      <c r="K742" s="231">
        <v>32000000</v>
      </c>
      <c r="L742" s="193" t="s">
        <v>1743</v>
      </c>
      <c r="M742" s="231">
        <f>2*K742*1.1</f>
        <v>70400000</v>
      </c>
      <c r="N742" s="193" t="s">
        <v>1743</v>
      </c>
      <c r="O742" s="303">
        <f>M742*1.1</f>
        <v>77440000</v>
      </c>
      <c r="P742" s="193" t="s">
        <v>1743</v>
      </c>
      <c r="Q742" s="303">
        <f>O742*1.1</f>
        <v>85184000</v>
      </c>
      <c r="R742" s="193" t="s">
        <v>1744</v>
      </c>
      <c r="S742" s="303">
        <f>Q742*1.15</f>
        <v>97961599.999999985</v>
      </c>
      <c r="T742" s="303">
        <f t="shared" si="1"/>
        <v>362985600</v>
      </c>
      <c r="U742" s="193"/>
      <c r="V742" s="193"/>
      <c r="W742" s="193"/>
      <c r="X742" s="193"/>
      <c r="Y742" s="193"/>
      <c r="Z742" s="193"/>
    </row>
    <row r="743" spans="1:26" ht="140.1" customHeight="1">
      <c r="A743" s="192" t="s">
        <v>1706</v>
      </c>
      <c r="B743" s="206" t="s">
        <v>1707</v>
      </c>
      <c r="C743" s="206" t="s">
        <v>1708</v>
      </c>
      <c r="D743" s="192" t="s">
        <v>1709</v>
      </c>
      <c r="E743" s="193" t="s">
        <v>1710</v>
      </c>
      <c r="F743" s="192" t="s">
        <v>1745</v>
      </c>
      <c r="G743" s="193" t="s">
        <v>1746</v>
      </c>
      <c r="H743" s="229" t="s">
        <v>127</v>
      </c>
      <c r="I743" s="229"/>
      <c r="J743" s="193" t="s">
        <v>1747</v>
      </c>
      <c r="K743" s="231">
        <v>5840471</v>
      </c>
      <c r="L743" s="193"/>
      <c r="M743" s="231">
        <v>0</v>
      </c>
      <c r="N743" s="193"/>
      <c r="O743" s="303">
        <v>0</v>
      </c>
      <c r="P743" s="193"/>
      <c r="Q743" s="303">
        <v>0</v>
      </c>
      <c r="R743" s="193"/>
      <c r="S743" s="303">
        <v>0</v>
      </c>
      <c r="T743" s="303">
        <f t="shared" si="1"/>
        <v>5840471</v>
      </c>
      <c r="U743" s="193"/>
      <c r="V743" s="193"/>
      <c r="W743" s="193"/>
      <c r="X743" s="193"/>
      <c r="Y743" s="193"/>
      <c r="Z743" s="193"/>
    </row>
    <row r="744" spans="1:26" ht="140.1" customHeight="1">
      <c r="A744" s="192" t="s">
        <v>1706</v>
      </c>
      <c r="B744" s="206" t="s">
        <v>1707</v>
      </c>
      <c r="C744" s="206" t="s">
        <v>1708</v>
      </c>
      <c r="D744" s="192" t="s">
        <v>1709</v>
      </c>
      <c r="E744" s="193" t="s">
        <v>1710</v>
      </c>
      <c r="F744" s="192" t="s">
        <v>1745</v>
      </c>
      <c r="G744" s="193" t="s">
        <v>1746</v>
      </c>
      <c r="H744" s="229" t="s">
        <v>126</v>
      </c>
      <c r="I744" s="229"/>
      <c r="J744" s="193" t="s">
        <v>1748</v>
      </c>
      <c r="K744" s="231">
        <v>17594374</v>
      </c>
      <c r="L744" s="193" t="s">
        <v>1748</v>
      </c>
      <c r="M744" s="231">
        <v>21992967.5</v>
      </c>
      <c r="N744" s="193" t="s">
        <v>1748</v>
      </c>
      <c r="O744" s="231">
        <v>24632123.600000001</v>
      </c>
      <c r="P744" s="193" t="s">
        <v>1748</v>
      </c>
      <c r="Q744" s="231">
        <v>28150998.399999999</v>
      </c>
      <c r="R744" s="193" t="s">
        <v>1748</v>
      </c>
      <c r="S744" s="231">
        <v>32021760.68</v>
      </c>
      <c r="T744" s="303">
        <f t="shared" si="1"/>
        <v>124392224.18000001</v>
      </c>
      <c r="U744" s="193"/>
      <c r="V744" s="193"/>
      <c r="W744" s="193"/>
      <c r="X744" s="193"/>
      <c r="Y744" s="193"/>
      <c r="Z744" s="193"/>
    </row>
    <row r="745" spans="1:26" ht="140.1" customHeight="1">
      <c r="A745" s="192" t="s">
        <v>1706</v>
      </c>
      <c r="B745" s="206" t="s">
        <v>1707</v>
      </c>
      <c r="C745" s="206" t="s">
        <v>1708</v>
      </c>
      <c r="D745" s="192" t="s">
        <v>1709</v>
      </c>
      <c r="E745" s="193" t="s">
        <v>1710</v>
      </c>
      <c r="F745" s="192" t="s">
        <v>1745</v>
      </c>
      <c r="G745" s="193" t="s">
        <v>1746</v>
      </c>
      <c r="H745" s="229" t="s">
        <v>249</v>
      </c>
      <c r="I745" s="229"/>
      <c r="J745" s="193" t="s">
        <v>1119</v>
      </c>
      <c r="K745" s="231">
        <v>0</v>
      </c>
      <c r="L745" s="193" t="s">
        <v>1120</v>
      </c>
      <c r="M745" s="231">
        <v>0</v>
      </c>
      <c r="N745" s="193" t="s">
        <v>1120</v>
      </c>
      <c r="O745" s="303">
        <v>0</v>
      </c>
      <c r="P745" s="193" t="s">
        <v>1120</v>
      </c>
      <c r="Q745" s="303">
        <v>0</v>
      </c>
      <c r="R745" s="193" t="s">
        <v>1121</v>
      </c>
      <c r="S745" s="303">
        <v>0</v>
      </c>
      <c r="T745" s="303">
        <f t="shared" si="1"/>
        <v>0</v>
      </c>
      <c r="U745" s="313" t="s">
        <v>1749</v>
      </c>
      <c r="V745" s="193"/>
      <c r="W745" s="193"/>
      <c r="X745" s="193"/>
      <c r="Y745" s="193"/>
      <c r="Z745" s="193"/>
    </row>
    <row r="746" spans="1:26" ht="140.1" customHeight="1">
      <c r="A746" s="192" t="s">
        <v>1706</v>
      </c>
      <c r="B746" s="206" t="s">
        <v>1707</v>
      </c>
      <c r="C746" s="206" t="s">
        <v>1708</v>
      </c>
      <c r="D746" s="192" t="s">
        <v>1709</v>
      </c>
      <c r="E746" s="193" t="s">
        <v>1710</v>
      </c>
      <c r="F746" s="192" t="s">
        <v>1745</v>
      </c>
      <c r="G746" s="193" t="s">
        <v>1746</v>
      </c>
      <c r="H746" s="229" t="s">
        <v>132</v>
      </c>
      <c r="I746" s="229"/>
      <c r="J746" s="193" t="s">
        <v>1750</v>
      </c>
      <c r="K746" s="231">
        <v>4000000</v>
      </c>
      <c r="L746" s="193" t="s">
        <v>1751</v>
      </c>
      <c r="M746" s="231">
        <v>4000000</v>
      </c>
      <c r="N746" s="193" t="s">
        <v>1751</v>
      </c>
      <c r="O746" s="231">
        <v>4000000</v>
      </c>
      <c r="P746" s="193" t="s">
        <v>1751</v>
      </c>
      <c r="Q746" s="231">
        <v>4000000</v>
      </c>
      <c r="R746" s="193" t="s">
        <v>1751</v>
      </c>
      <c r="S746" s="231">
        <v>4000000</v>
      </c>
      <c r="T746" s="303">
        <f t="shared" si="1"/>
        <v>20000000</v>
      </c>
      <c r="U746" s="193"/>
      <c r="V746" s="193"/>
      <c r="W746" s="193"/>
      <c r="X746" s="193"/>
      <c r="Y746" s="193"/>
      <c r="Z746" s="193"/>
    </row>
    <row r="747" spans="1:26" ht="140.1" customHeight="1">
      <c r="A747" s="192" t="s">
        <v>1706</v>
      </c>
      <c r="B747" s="206" t="s">
        <v>1707</v>
      </c>
      <c r="C747" s="206" t="s">
        <v>1708</v>
      </c>
      <c r="D747" s="192" t="s">
        <v>1709</v>
      </c>
      <c r="E747" s="193" t="s">
        <v>1710</v>
      </c>
      <c r="F747" s="192" t="s">
        <v>1745</v>
      </c>
      <c r="G747" s="193" t="s">
        <v>1746</v>
      </c>
      <c r="H747" s="229" t="s">
        <v>102</v>
      </c>
      <c r="I747" s="229"/>
      <c r="J747" s="193" t="s">
        <v>1752</v>
      </c>
      <c r="K747" s="231">
        <v>22275000</v>
      </c>
      <c r="L747" s="193" t="s">
        <v>1752</v>
      </c>
      <c r="M747" s="231">
        <v>22275000</v>
      </c>
      <c r="N747" s="193"/>
      <c r="O747" s="231">
        <v>0</v>
      </c>
      <c r="P747" s="193"/>
      <c r="Q747" s="231">
        <v>0</v>
      </c>
      <c r="R747" s="193"/>
      <c r="S747" s="231">
        <v>0</v>
      </c>
      <c r="T747" s="303">
        <f t="shared" si="1"/>
        <v>44550000</v>
      </c>
      <c r="U747" s="193"/>
      <c r="V747" s="193"/>
      <c r="W747" s="193"/>
      <c r="X747" s="193"/>
      <c r="Y747" s="193"/>
      <c r="Z747" s="193"/>
    </row>
    <row r="748" spans="1:26" ht="140.1" customHeight="1">
      <c r="A748" s="192" t="s">
        <v>1706</v>
      </c>
      <c r="B748" s="206" t="s">
        <v>1707</v>
      </c>
      <c r="C748" s="206" t="s">
        <v>1708</v>
      </c>
      <c r="D748" s="192" t="s">
        <v>1709</v>
      </c>
      <c r="E748" s="193" t="s">
        <v>1710</v>
      </c>
      <c r="F748" s="192" t="s">
        <v>1745</v>
      </c>
      <c r="G748" s="193" t="s">
        <v>1746</v>
      </c>
      <c r="H748" s="229" t="s">
        <v>84</v>
      </c>
      <c r="I748" s="229"/>
      <c r="J748" s="193" t="s">
        <v>1753</v>
      </c>
      <c r="K748" s="231">
        <v>30000000</v>
      </c>
      <c r="L748" s="193" t="s">
        <v>1754</v>
      </c>
      <c r="M748" s="231">
        <v>50000000</v>
      </c>
      <c r="N748" s="193" t="s">
        <v>1755</v>
      </c>
      <c r="O748" s="303">
        <v>30000000</v>
      </c>
      <c r="P748" s="193" t="s">
        <v>1755</v>
      </c>
      <c r="Q748" s="303">
        <v>30000000</v>
      </c>
      <c r="R748" s="193" t="s">
        <v>1755</v>
      </c>
      <c r="S748" s="303">
        <v>30000000</v>
      </c>
      <c r="T748" s="303">
        <f t="shared" si="1"/>
        <v>170000000</v>
      </c>
      <c r="U748" s="193"/>
      <c r="V748" s="193"/>
      <c r="W748" s="193"/>
      <c r="X748" s="193"/>
      <c r="Y748" s="193"/>
      <c r="Z748" s="193"/>
    </row>
    <row r="749" spans="1:26" ht="140.1" customHeight="1">
      <c r="A749" s="192" t="s">
        <v>1706</v>
      </c>
      <c r="B749" s="206" t="s">
        <v>1707</v>
      </c>
      <c r="C749" s="206" t="s">
        <v>1708</v>
      </c>
      <c r="D749" s="192" t="s">
        <v>1709</v>
      </c>
      <c r="E749" s="193" t="s">
        <v>1710</v>
      </c>
      <c r="F749" s="192" t="s">
        <v>1745</v>
      </c>
      <c r="G749" s="193" t="s">
        <v>1746</v>
      </c>
      <c r="H749" s="229" t="s">
        <v>81</v>
      </c>
      <c r="I749" s="229"/>
      <c r="J749" s="193" t="s">
        <v>1756</v>
      </c>
      <c r="K749" s="231">
        <v>5000000</v>
      </c>
      <c r="L749" s="193" t="s">
        <v>1757</v>
      </c>
      <c r="M749" s="231">
        <v>3000000</v>
      </c>
      <c r="N749" s="193" t="s">
        <v>1757</v>
      </c>
      <c r="O749" s="303">
        <v>3000000</v>
      </c>
      <c r="P749" s="193" t="s">
        <v>1757</v>
      </c>
      <c r="Q749" s="303">
        <v>3000000</v>
      </c>
      <c r="R749" s="193" t="s">
        <v>1757</v>
      </c>
      <c r="S749" s="303">
        <v>3000000</v>
      </c>
      <c r="T749" s="303">
        <f t="shared" si="1"/>
        <v>17000000</v>
      </c>
      <c r="U749" s="193"/>
      <c r="V749" s="193"/>
      <c r="W749" s="193"/>
      <c r="X749" s="193"/>
      <c r="Y749" s="193"/>
      <c r="Z749" s="193"/>
    </row>
    <row r="750" spans="1:26" ht="140.1" customHeight="1">
      <c r="A750" s="192" t="s">
        <v>1706</v>
      </c>
      <c r="B750" s="206" t="s">
        <v>1707</v>
      </c>
      <c r="C750" s="206" t="s">
        <v>1708</v>
      </c>
      <c r="D750" s="192" t="s">
        <v>1709</v>
      </c>
      <c r="E750" s="193" t="s">
        <v>1710</v>
      </c>
      <c r="F750" s="192" t="s">
        <v>1745</v>
      </c>
      <c r="G750" s="193" t="s">
        <v>1746</v>
      </c>
      <c r="H750" s="229" t="s">
        <v>331</v>
      </c>
      <c r="I750" s="229"/>
      <c r="J750" s="193" t="s">
        <v>1758</v>
      </c>
      <c r="K750" s="231">
        <v>3000000</v>
      </c>
      <c r="L750" s="193" t="s">
        <v>1759</v>
      </c>
      <c r="M750" s="231">
        <v>3000000</v>
      </c>
      <c r="N750" s="193" t="s">
        <v>1760</v>
      </c>
      <c r="O750" s="303">
        <v>5000000</v>
      </c>
      <c r="P750" s="193" t="s">
        <v>1761</v>
      </c>
      <c r="Q750" s="303">
        <v>5000000</v>
      </c>
      <c r="R750" s="193" t="s">
        <v>1761</v>
      </c>
      <c r="S750" s="303">
        <v>5000000</v>
      </c>
      <c r="T750" s="303">
        <f t="shared" si="1"/>
        <v>21000000</v>
      </c>
      <c r="U750" s="193"/>
      <c r="V750" s="193"/>
      <c r="W750" s="193"/>
      <c r="X750" s="193"/>
      <c r="Y750" s="193"/>
      <c r="Z750" s="193"/>
    </row>
    <row r="751" spans="1:26" ht="140.1" customHeight="1">
      <c r="A751" s="192" t="s">
        <v>1706</v>
      </c>
      <c r="B751" s="206" t="s">
        <v>1707</v>
      </c>
      <c r="C751" s="206" t="s">
        <v>1708</v>
      </c>
      <c r="D751" s="192" t="s">
        <v>1709</v>
      </c>
      <c r="E751" s="193" t="s">
        <v>1710</v>
      </c>
      <c r="F751" s="192" t="s">
        <v>1745</v>
      </c>
      <c r="G751" s="193" t="s">
        <v>1746</v>
      </c>
      <c r="H751" s="229" t="s">
        <v>325</v>
      </c>
      <c r="I751" s="229"/>
      <c r="J751" s="193" t="s">
        <v>1762</v>
      </c>
      <c r="K751" s="231">
        <v>3000000</v>
      </c>
      <c r="L751" s="193" t="s">
        <v>1763</v>
      </c>
      <c r="M751" s="231">
        <v>4000000</v>
      </c>
      <c r="N751" s="193" t="s">
        <v>1763</v>
      </c>
      <c r="O751" s="303">
        <v>6000000</v>
      </c>
      <c r="P751" s="193" t="s">
        <v>1763</v>
      </c>
      <c r="Q751" s="303">
        <v>8000000</v>
      </c>
      <c r="R751" s="193" t="s">
        <v>1763</v>
      </c>
      <c r="S751" s="303">
        <v>9000000</v>
      </c>
      <c r="T751" s="303">
        <f t="shared" si="1"/>
        <v>30000000</v>
      </c>
      <c r="U751" s="193"/>
      <c r="V751" s="193"/>
      <c r="W751" s="193"/>
      <c r="X751" s="193"/>
      <c r="Y751" s="193"/>
      <c r="Z751" s="193"/>
    </row>
    <row r="752" spans="1:26" ht="140.1" customHeight="1">
      <c r="A752" s="192" t="s">
        <v>1706</v>
      </c>
      <c r="B752" s="206" t="s">
        <v>1707</v>
      </c>
      <c r="C752" s="206" t="s">
        <v>1708</v>
      </c>
      <c r="D752" s="192" t="s">
        <v>1709</v>
      </c>
      <c r="E752" s="193" t="s">
        <v>1710</v>
      </c>
      <c r="F752" s="192" t="s">
        <v>1764</v>
      </c>
      <c r="G752" s="193" t="s">
        <v>1765</v>
      </c>
      <c r="H752" s="229" t="s">
        <v>244</v>
      </c>
      <c r="I752" s="229"/>
      <c r="J752" s="193" t="s">
        <v>477</v>
      </c>
      <c r="K752" s="231">
        <v>0</v>
      </c>
      <c r="L752" s="193" t="s">
        <v>1766</v>
      </c>
      <c r="M752" s="231">
        <v>0</v>
      </c>
      <c r="N752" s="193" t="s">
        <v>477</v>
      </c>
      <c r="O752" s="303">
        <v>0</v>
      </c>
      <c r="P752" s="193" t="s">
        <v>477</v>
      </c>
      <c r="Q752" s="303">
        <v>0</v>
      </c>
      <c r="R752" s="193" t="s">
        <v>477</v>
      </c>
      <c r="S752" s="303">
        <v>0</v>
      </c>
      <c r="T752" s="303">
        <f t="shared" si="1"/>
        <v>0</v>
      </c>
      <c r="U752" s="313" t="s">
        <v>269</v>
      </c>
      <c r="V752" s="193"/>
      <c r="W752" s="193"/>
      <c r="X752" s="193"/>
      <c r="Y752" s="193"/>
      <c r="Z752" s="193"/>
    </row>
    <row r="753" spans="1:26" ht="140.1" customHeight="1">
      <c r="A753" s="192" t="s">
        <v>1706</v>
      </c>
      <c r="B753" s="206" t="s">
        <v>1707</v>
      </c>
      <c r="C753" s="206" t="s">
        <v>1708</v>
      </c>
      <c r="D753" s="192" t="s">
        <v>1709</v>
      </c>
      <c r="E753" s="193" t="s">
        <v>1710</v>
      </c>
      <c r="F753" s="192" t="s">
        <v>1764</v>
      </c>
      <c r="G753" s="193" t="s">
        <v>1765</v>
      </c>
      <c r="H753" s="229" t="s">
        <v>126</v>
      </c>
      <c r="I753" s="229"/>
      <c r="J753" s="193"/>
      <c r="K753" s="231">
        <v>0</v>
      </c>
      <c r="L753" s="193" t="s">
        <v>478</v>
      </c>
      <c r="M753" s="231">
        <v>0</v>
      </c>
      <c r="N753" s="193"/>
      <c r="O753" s="303">
        <v>0</v>
      </c>
      <c r="P753" s="193"/>
      <c r="Q753" s="303">
        <v>0</v>
      </c>
      <c r="R753" s="193"/>
      <c r="S753" s="303">
        <v>0</v>
      </c>
      <c r="T753" s="303">
        <f t="shared" si="1"/>
        <v>0</v>
      </c>
      <c r="U753" s="193" t="s">
        <v>1767</v>
      </c>
      <c r="V753" s="193"/>
      <c r="W753" s="193"/>
      <c r="X753" s="193"/>
      <c r="Y753" s="193"/>
      <c r="Z753" s="193"/>
    </row>
    <row r="754" spans="1:26" ht="140.1" customHeight="1">
      <c r="A754" s="192" t="s">
        <v>1706</v>
      </c>
      <c r="B754" s="206" t="s">
        <v>1707</v>
      </c>
      <c r="C754" s="206" t="s">
        <v>1708</v>
      </c>
      <c r="D754" s="192" t="s">
        <v>1709</v>
      </c>
      <c r="E754" s="193" t="s">
        <v>1710</v>
      </c>
      <c r="F754" s="192" t="s">
        <v>1764</v>
      </c>
      <c r="G754" s="193" t="s">
        <v>1765</v>
      </c>
      <c r="H754" s="229" t="s">
        <v>132</v>
      </c>
      <c r="I754" s="229"/>
      <c r="J754" s="193" t="s">
        <v>1768</v>
      </c>
      <c r="K754" s="231">
        <v>3000000</v>
      </c>
      <c r="L754" s="193" t="s">
        <v>1769</v>
      </c>
      <c r="M754" s="231">
        <v>0</v>
      </c>
      <c r="N754" s="193"/>
      <c r="O754" s="303">
        <v>0</v>
      </c>
      <c r="P754" s="193"/>
      <c r="Q754" s="303">
        <v>0</v>
      </c>
      <c r="R754" s="193"/>
      <c r="S754" s="303">
        <v>0</v>
      </c>
      <c r="T754" s="303">
        <f t="shared" si="1"/>
        <v>3000000</v>
      </c>
      <c r="U754" s="193"/>
      <c r="V754" s="193"/>
      <c r="W754" s="193"/>
      <c r="X754" s="193"/>
      <c r="Y754" s="193"/>
      <c r="Z754" s="193"/>
    </row>
    <row r="755" spans="1:26" ht="140.1" customHeight="1">
      <c r="A755" s="192" t="s">
        <v>1706</v>
      </c>
      <c r="B755" s="206" t="s">
        <v>1707</v>
      </c>
      <c r="C755" s="206" t="s">
        <v>1708</v>
      </c>
      <c r="D755" s="192" t="s">
        <v>1709</v>
      </c>
      <c r="E755" s="193" t="s">
        <v>1710</v>
      </c>
      <c r="F755" s="192" t="s">
        <v>1764</v>
      </c>
      <c r="G755" s="193" t="s">
        <v>1765</v>
      </c>
      <c r="H755" s="229" t="s">
        <v>102</v>
      </c>
      <c r="I755" s="229"/>
      <c r="J755" s="193" t="s">
        <v>1770</v>
      </c>
      <c r="K755" s="231">
        <v>60000000</v>
      </c>
      <c r="L755" s="193" t="s">
        <v>1770</v>
      </c>
      <c r="M755" s="231">
        <v>60000000</v>
      </c>
      <c r="N755" s="193"/>
      <c r="O755" s="303">
        <v>0</v>
      </c>
      <c r="P755" s="193"/>
      <c r="Q755" s="303">
        <v>0</v>
      </c>
      <c r="R755" s="193"/>
      <c r="S755" s="303">
        <v>0</v>
      </c>
      <c r="T755" s="303">
        <f t="shared" si="1"/>
        <v>120000000</v>
      </c>
      <c r="U755" s="193"/>
      <c r="V755" s="193"/>
      <c r="W755" s="193"/>
      <c r="X755" s="193"/>
      <c r="Y755" s="193"/>
      <c r="Z755" s="193"/>
    </row>
    <row r="756" spans="1:26" ht="140.1" customHeight="1">
      <c r="A756" s="192" t="s">
        <v>1706</v>
      </c>
      <c r="B756" s="206" t="s">
        <v>1707</v>
      </c>
      <c r="C756" s="206" t="s">
        <v>1708</v>
      </c>
      <c r="D756" s="192" t="s">
        <v>1709</v>
      </c>
      <c r="E756" s="193" t="s">
        <v>1710</v>
      </c>
      <c r="F756" s="192" t="s">
        <v>1764</v>
      </c>
      <c r="G756" s="193" t="s">
        <v>1765</v>
      </c>
      <c r="H756" s="229" t="s">
        <v>84</v>
      </c>
      <c r="I756" s="229"/>
      <c r="J756" s="193" t="s">
        <v>1771</v>
      </c>
      <c r="K756" s="231">
        <v>30000000</v>
      </c>
      <c r="L756" s="193" t="s">
        <v>1771</v>
      </c>
      <c r="M756" s="231">
        <v>30000000</v>
      </c>
      <c r="N756" s="193" t="s">
        <v>1771</v>
      </c>
      <c r="O756" s="303">
        <v>30000000</v>
      </c>
      <c r="P756" s="193" t="s">
        <v>1771</v>
      </c>
      <c r="Q756" s="303">
        <v>30000000</v>
      </c>
      <c r="R756" s="193" t="s">
        <v>1771</v>
      </c>
      <c r="S756" s="303">
        <v>30000000</v>
      </c>
      <c r="T756" s="303">
        <f t="shared" si="1"/>
        <v>150000000</v>
      </c>
      <c r="U756" s="193"/>
      <c r="V756" s="193"/>
      <c r="W756" s="193"/>
      <c r="X756" s="193"/>
      <c r="Y756" s="193"/>
      <c r="Z756" s="193"/>
    </row>
    <row r="757" spans="1:26" ht="140.1" customHeight="1">
      <c r="A757" s="192" t="s">
        <v>1706</v>
      </c>
      <c r="B757" s="206" t="s">
        <v>1707</v>
      </c>
      <c r="C757" s="206" t="s">
        <v>1708</v>
      </c>
      <c r="D757" s="192" t="s">
        <v>1709</v>
      </c>
      <c r="E757" s="193" t="s">
        <v>1710</v>
      </c>
      <c r="F757" s="192" t="s">
        <v>1764</v>
      </c>
      <c r="G757" s="193" t="s">
        <v>1765</v>
      </c>
      <c r="H757" s="229" t="s">
        <v>81</v>
      </c>
      <c r="I757" s="229"/>
      <c r="J757" s="193" t="s">
        <v>1481</v>
      </c>
      <c r="K757" s="231">
        <v>2000000</v>
      </c>
      <c r="L757" s="193"/>
      <c r="M757" s="231">
        <v>0</v>
      </c>
      <c r="N757" s="193"/>
      <c r="O757" s="303">
        <v>0</v>
      </c>
      <c r="P757" s="193"/>
      <c r="Q757" s="303">
        <v>0</v>
      </c>
      <c r="R757" s="193"/>
      <c r="S757" s="303">
        <v>0</v>
      </c>
      <c r="T757" s="303">
        <f t="shared" si="1"/>
        <v>2000000</v>
      </c>
      <c r="U757" s="193"/>
      <c r="V757" s="193"/>
      <c r="W757" s="193"/>
      <c r="X757" s="193"/>
      <c r="Y757" s="193"/>
      <c r="Z757" s="193"/>
    </row>
    <row r="758" spans="1:26" ht="140.1" customHeight="1">
      <c r="A758" s="192" t="s">
        <v>1706</v>
      </c>
      <c r="B758" s="206" t="s">
        <v>1707</v>
      </c>
      <c r="C758" s="206" t="s">
        <v>1708</v>
      </c>
      <c r="D758" s="192" t="s">
        <v>1709</v>
      </c>
      <c r="E758" s="193" t="s">
        <v>1710</v>
      </c>
      <c r="F758" s="192" t="s">
        <v>1764</v>
      </c>
      <c r="G758" s="193" t="s">
        <v>1765</v>
      </c>
      <c r="H758" s="229" t="s">
        <v>143</v>
      </c>
      <c r="I758" s="229"/>
      <c r="J758" s="193" t="s">
        <v>1772</v>
      </c>
      <c r="K758" s="231">
        <v>60000000</v>
      </c>
      <c r="L758" s="193" t="s">
        <v>1773</v>
      </c>
      <c r="M758" s="231">
        <v>10000000</v>
      </c>
      <c r="N758" s="193" t="s">
        <v>1773</v>
      </c>
      <c r="O758" s="231">
        <v>10000000</v>
      </c>
      <c r="P758" s="193" t="s">
        <v>1773</v>
      </c>
      <c r="Q758" s="231">
        <v>10000000</v>
      </c>
      <c r="R758" s="193" t="s">
        <v>1773</v>
      </c>
      <c r="S758" s="231">
        <v>10000000</v>
      </c>
      <c r="T758" s="303">
        <f t="shared" si="1"/>
        <v>100000000</v>
      </c>
      <c r="U758" s="193"/>
      <c r="V758" s="193"/>
      <c r="W758" s="193"/>
      <c r="X758" s="193"/>
      <c r="Y758" s="193"/>
      <c r="Z758" s="193"/>
    </row>
    <row r="759" spans="1:26" ht="140.1" customHeight="1">
      <c r="A759" s="192" t="s">
        <v>1706</v>
      </c>
      <c r="B759" s="206" t="s">
        <v>1707</v>
      </c>
      <c r="C759" s="206" t="s">
        <v>1708</v>
      </c>
      <c r="D759" s="192" t="s">
        <v>1709</v>
      </c>
      <c r="E759" s="193" t="s">
        <v>1710</v>
      </c>
      <c r="F759" s="192" t="s">
        <v>1774</v>
      </c>
      <c r="G759" s="193" t="s">
        <v>1775</v>
      </c>
      <c r="H759" s="229" t="s">
        <v>244</v>
      </c>
      <c r="I759" s="229"/>
      <c r="J759" s="193"/>
      <c r="K759" s="231">
        <v>0</v>
      </c>
      <c r="L759" s="193" t="s">
        <v>1776</v>
      </c>
      <c r="M759" s="231">
        <v>5000000</v>
      </c>
      <c r="N759" s="193"/>
      <c r="O759" s="303">
        <v>0</v>
      </c>
      <c r="P759" s="193"/>
      <c r="Q759" s="303">
        <v>0</v>
      </c>
      <c r="R759" s="193"/>
      <c r="S759" s="303">
        <v>0</v>
      </c>
      <c r="T759" s="303">
        <f t="shared" si="1"/>
        <v>5000000</v>
      </c>
      <c r="U759" s="193"/>
      <c r="V759" s="193"/>
      <c r="W759" s="193"/>
      <c r="X759" s="193"/>
      <c r="Y759" s="193"/>
      <c r="Z759" s="193"/>
    </row>
    <row r="760" spans="1:26" ht="140.1" customHeight="1">
      <c r="A760" s="192" t="s">
        <v>1706</v>
      </c>
      <c r="B760" s="206" t="s">
        <v>1707</v>
      </c>
      <c r="C760" s="206" t="s">
        <v>1708</v>
      </c>
      <c r="D760" s="192" t="s">
        <v>1709</v>
      </c>
      <c r="E760" s="193" t="s">
        <v>1710</v>
      </c>
      <c r="F760" s="192" t="s">
        <v>1774</v>
      </c>
      <c r="G760" s="193" t="s">
        <v>1775</v>
      </c>
      <c r="H760" s="229" t="s">
        <v>126</v>
      </c>
      <c r="I760" s="229"/>
      <c r="J760" s="193" t="s">
        <v>1777</v>
      </c>
      <c r="K760" s="231">
        <v>37566188.684500001</v>
      </c>
      <c r="L760" s="193" t="s">
        <v>1777</v>
      </c>
      <c r="M760" s="231">
        <v>46957735.855625004</v>
      </c>
      <c r="N760" s="193" t="s">
        <v>1777</v>
      </c>
      <c r="O760" s="231">
        <v>52592664.158299997</v>
      </c>
      <c r="P760" s="193" t="s">
        <v>1777</v>
      </c>
      <c r="Q760" s="231">
        <v>60105901.895199999</v>
      </c>
      <c r="R760" s="193" t="s">
        <v>1777</v>
      </c>
      <c r="S760" s="231">
        <v>68370463.405790001</v>
      </c>
      <c r="T760" s="303">
        <f t="shared" si="1"/>
        <v>265592953.99941501</v>
      </c>
      <c r="U760" s="193"/>
      <c r="V760" s="193"/>
      <c r="W760" s="193"/>
      <c r="X760" s="193"/>
      <c r="Y760" s="193"/>
      <c r="Z760" s="193"/>
    </row>
    <row r="761" spans="1:26" ht="140.1" customHeight="1">
      <c r="A761" s="192" t="s">
        <v>1706</v>
      </c>
      <c r="B761" s="206" t="s">
        <v>1707</v>
      </c>
      <c r="C761" s="206" t="s">
        <v>1708</v>
      </c>
      <c r="D761" s="192" t="s">
        <v>1709</v>
      </c>
      <c r="E761" s="193" t="s">
        <v>1710</v>
      </c>
      <c r="F761" s="192" t="s">
        <v>1774</v>
      </c>
      <c r="G761" s="193" t="s">
        <v>1775</v>
      </c>
      <c r="H761" s="229" t="s">
        <v>249</v>
      </c>
      <c r="I761" s="229"/>
      <c r="J761" s="193" t="s">
        <v>1778</v>
      </c>
      <c r="K761" s="231">
        <v>0</v>
      </c>
      <c r="L761" s="193" t="s">
        <v>1778</v>
      </c>
      <c r="M761" s="231">
        <v>0</v>
      </c>
      <c r="N761" s="193" t="s">
        <v>1778</v>
      </c>
      <c r="O761" s="303">
        <v>0</v>
      </c>
      <c r="P761" s="193" t="s">
        <v>1778</v>
      </c>
      <c r="Q761" s="303">
        <v>0</v>
      </c>
      <c r="R761" s="193" t="s">
        <v>1778</v>
      </c>
      <c r="S761" s="303">
        <v>0</v>
      </c>
      <c r="T761" s="303">
        <f t="shared" si="1"/>
        <v>0</v>
      </c>
      <c r="U761" s="313" t="s">
        <v>1659</v>
      </c>
      <c r="V761" s="193"/>
      <c r="W761" s="193"/>
      <c r="X761" s="193"/>
      <c r="Y761" s="193"/>
      <c r="Z761" s="193"/>
    </row>
    <row r="762" spans="1:26" ht="140.1" customHeight="1">
      <c r="A762" s="192" t="s">
        <v>1706</v>
      </c>
      <c r="B762" s="206" t="s">
        <v>1707</v>
      </c>
      <c r="C762" s="206" t="s">
        <v>1708</v>
      </c>
      <c r="D762" s="192" t="s">
        <v>1709</v>
      </c>
      <c r="E762" s="193" t="s">
        <v>1710</v>
      </c>
      <c r="F762" s="192" t="s">
        <v>1774</v>
      </c>
      <c r="G762" s="193" t="s">
        <v>1775</v>
      </c>
      <c r="H762" s="229" t="s">
        <v>81</v>
      </c>
      <c r="I762" s="229"/>
      <c r="J762" s="193" t="s">
        <v>1481</v>
      </c>
      <c r="K762" s="231">
        <v>2000000</v>
      </c>
      <c r="L762" s="193" t="s">
        <v>1481</v>
      </c>
      <c r="M762" s="231">
        <v>2000000</v>
      </c>
      <c r="N762" s="193" t="s">
        <v>1481</v>
      </c>
      <c r="O762" s="303">
        <v>2000000</v>
      </c>
      <c r="P762" s="193" t="s">
        <v>1481</v>
      </c>
      <c r="Q762" s="303">
        <v>2000000</v>
      </c>
      <c r="R762" s="193" t="s">
        <v>1481</v>
      </c>
      <c r="S762" s="303">
        <v>2000000</v>
      </c>
      <c r="T762" s="303">
        <f t="shared" si="1"/>
        <v>10000000</v>
      </c>
      <c r="U762" s="193"/>
      <c r="V762" s="193"/>
      <c r="W762" s="193"/>
      <c r="X762" s="193"/>
      <c r="Y762" s="193"/>
      <c r="Z762" s="193"/>
    </row>
    <row r="763" spans="1:26" ht="140.1" customHeight="1">
      <c r="A763" s="192" t="s">
        <v>1706</v>
      </c>
      <c r="B763" s="206" t="s">
        <v>1707</v>
      </c>
      <c r="C763" s="206" t="s">
        <v>1708</v>
      </c>
      <c r="D763" s="192" t="s">
        <v>1709</v>
      </c>
      <c r="E763" s="193" t="s">
        <v>1710</v>
      </c>
      <c r="F763" s="192" t="s">
        <v>1774</v>
      </c>
      <c r="G763" s="193" t="s">
        <v>1775</v>
      </c>
      <c r="H763" s="229" t="s">
        <v>84</v>
      </c>
      <c r="I763" s="229"/>
      <c r="J763" s="193" t="s">
        <v>1779</v>
      </c>
      <c r="K763" s="231">
        <v>30000000</v>
      </c>
      <c r="L763" s="193" t="s">
        <v>950</v>
      </c>
      <c r="M763" s="231">
        <v>10000000</v>
      </c>
      <c r="N763" s="193" t="s">
        <v>950</v>
      </c>
      <c r="O763" s="303">
        <v>10000000</v>
      </c>
      <c r="P763" s="193" t="s">
        <v>950</v>
      </c>
      <c r="Q763" s="303">
        <v>10000000</v>
      </c>
      <c r="R763" s="193" t="s">
        <v>950</v>
      </c>
      <c r="S763" s="303">
        <v>10000000</v>
      </c>
      <c r="T763" s="303">
        <f t="shared" si="1"/>
        <v>70000000</v>
      </c>
      <c r="U763" s="193"/>
      <c r="V763" s="193"/>
      <c r="W763" s="193"/>
      <c r="X763" s="193"/>
      <c r="Y763" s="193"/>
      <c r="Z763" s="193"/>
    </row>
    <row r="764" spans="1:26" ht="140.1" customHeight="1">
      <c r="A764" s="192" t="s">
        <v>1706</v>
      </c>
      <c r="B764" s="206" t="s">
        <v>1707</v>
      </c>
      <c r="C764" s="206" t="s">
        <v>1708</v>
      </c>
      <c r="D764" s="192" t="s">
        <v>1709</v>
      </c>
      <c r="E764" s="193" t="s">
        <v>1710</v>
      </c>
      <c r="F764" s="192" t="s">
        <v>1774</v>
      </c>
      <c r="G764" s="193" t="s">
        <v>1775</v>
      </c>
      <c r="H764" s="229" t="s">
        <v>143</v>
      </c>
      <c r="I764" s="229"/>
      <c r="J764" s="193" t="s">
        <v>1780</v>
      </c>
      <c r="K764" s="231">
        <v>10000000</v>
      </c>
      <c r="L764" s="193" t="s">
        <v>1781</v>
      </c>
      <c r="M764" s="231">
        <v>10000000</v>
      </c>
      <c r="N764" s="193" t="s">
        <v>1781</v>
      </c>
      <c r="O764" s="303">
        <v>10000000</v>
      </c>
      <c r="P764" s="193" t="s">
        <v>1781</v>
      </c>
      <c r="Q764" s="303">
        <v>10000000</v>
      </c>
      <c r="R764" s="193" t="s">
        <v>1781</v>
      </c>
      <c r="S764" s="303">
        <v>10000000</v>
      </c>
      <c r="T764" s="303">
        <f t="shared" si="1"/>
        <v>50000000</v>
      </c>
      <c r="U764" s="193"/>
      <c r="V764" s="193"/>
      <c r="W764" s="193"/>
      <c r="X764" s="193"/>
      <c r="Y764" s="193"/>
      <c r="Z764" s="193"/>
    </row>
    <row r="765" spans="1:26" ht="140.1" customHeight="1">
      <c r="A765" s="192" t="s">
        <v>1706</v>
      </c>
      <c r="B765" s="206" t="s">
        <v>1707</v>
      </c>
      <c r="C765" s="206" t="s">
        <v>1708</v>
      </c>
      <c r="D765" s="192" t="s">
        <v>1709</v>
      </c>
      <c r="E765" s="193" t="s">
        <v>1710</v>
      </c>
      <c r="F765" s="192" t="s">
        <v>1774</v>
      </c>
      <c r="G765" s="193" t="s">
        <v>1775</v>
      </c>
      <c r="H765" s="229" t="s">
        <v>331</v>
      </c>
      <c r="I765" s="229"/>
      <c r="J765" s="193" t="s">
        <v>1782</v>
      </c>
      <c r="K765" s="231">
        <v>3000000</v>
      </c>
      <c r="L765" s="193" t="s">
        <v>1783</v>
      </c>
      <c r="M765" s="231">
        <v>3000000</v>
      </c>
      <c r="N765" s="193" t="s">
        <v>1784</v>
      </c>
      <c r="O765" s="303">
        <v>3000000</v>
      </c>
      <c r="P765" s="193" t="s">
        <v>1784</v>
      </c>
      <c r="Q765" s="303">
        <v>3000000</v>
      </c>
      <c r="R765" s="193" t="s">
        <v>1784</v>
      </c>
      <c r="S765" s="303">
        <v>5000000</v>
      </c>
      <c r="T765" s="303">
        <f t="shared" si="1"/>
        <v>17000000</v>
      </c>
      <c r="U765" s="193"/>
      <c r="V765" s="193"/>
      <c r="W765" s="193"/>
      <c r="X765" s="193"/>
      <c r="Y765" s="193"/>
      <c r="Z765" s="193"/>
    </row>
    <row r="766" spans="1:26" ht="140.1" customHeight="1">
      <c r="A766" s="192" t="s">
        <v>1706</v>
      </c>
      <c r="B766" s="206" t="s">
        <v>1707</v>
      </c>
      <c r="C766" s="206" t="s">
        <v>1708</v>
      </c>
      <c r="D766" s="192" t="s">
        <v>1709</v>
      </c>
      <c r="E766" s="193" t="s">
        <v>1710</v>
      </c>
      <c r="F766" s="192" t="s">
        <v>1774</v>
      </c>
      <c r="G766" s="193" t="s">
        <v>1775</v>
      </c>
      <c r="H766" s="229" t="s">
        <v>325</v>
      </c>
      <c r="I766" s="229"/>
      <c r="J766" s="193" t="s">
        <v>1785</v>
      </c>
      <c r="K766" s="231">
        <v>3000000</v>
      </c>
      <c r="L766" s="193" t="s">
        <v>1785</v>
      </c>
      <c r="M766" s="231">
        <v>4000000</v>
      </c>
      <c r="N766" s="193" t="s">
        <v>1785</v>
      </c>
      <c r="O766" s="303">
        <v>5000000</v>
      </c>
      <c r="P766" s="193" t="s">
        <v>1785</v>
      </c>
      <c r="Q766" s="303">
        <v>7000000</v>
      </c>
      <c r="R766" s="193" t="s">
        <v>1785</v>
      </c>
      <c r="S766" s="303">
        <v>9000000</v>
      </c>
      <c r="T766" s="303">
        <f t="shared" si="1"/>
        <v>28000000</v>
      </c>
      <c r="U766" s="193"/>
      <c r="V766" s="193"/>
      <c r="W766" s="193"/>
      <c r="X766" s="193"/>
      <c r="Y766" s="193"/>
      <c r="Z766" s="193"/>
    </row>
    <row r="767" spans="1:26" ht="140.1" customHeight="1">
      <c r="A767" s="192" t="s">
        <v>1706</v>
      </c>
      <c r="B767" s="206" t="s">
        <v>1707</v>
      </c>
      <c r="C767" s="206" t="s">
        <v>1708</v>
      </c>
      <c r="D767" s="192" t="s">
        <v>1709</v>
      </c>
      <c r="E767" s="193" t="s">
        <v>1710</v>
      </c>
      <c r="F767" s="192" t="s">
        <v>1774</v>
      </c>
      <c r="G767" s="193" t="s">
        <v>1775</v>
      </c>
      <c r="H767" s="229"/>
      <c r="I767" s="229" t="s">
        <v>33</v>
      </c>
      <c r="J767" s="193"/>
      <c r="K767" s="231">
        <v>0</v>
      </c>
      <c r="L767" s="193"/>
      <c r="M767" s="231">
        <v>0</v>
      </c>
      <c r="N767" s="193"/>
      <c r="O767" s="303">
        <v>0</v>
      </c>
      <c r="P767" s="193"/>
      <c r="Q767" s="303">
        <v>0</v>
      </c>
      <c r="R767" s="193"/>
      <c r="S767" s="303">
        <v>0</v>
      </c>
      <c r="T767" s="303">
        <f t="shared" si="1"/>
        <v>0</v>
      </c>
      <c r="U767" s="193"/>
      <c r="V767" s="193"/>
      <c r="W767" s="193"/>
      <c r="X767" s="193"/>
      <c r="Y767" s="193"/>
      <c r="Z767" s="193"/>
    </row>
    <row r="768" spans="1:26" ht="140.1" customHeight="1">
      <c r="A768" s="192" t="s">
        <v>1706</v>
      </c>
      <c r="B768" s="206" t="s">
        <v>1707</v>
      </c>
      <c r="C768" s="206" t="s">
        <v>1708</v>
      </c>
      <c r="D768" s="192" t="s">
        <v>1709</v>
      </c>
      <c r="E768" s="193" t="s">
        <v>1710</v>
      </c>
      <c r="F768" s="192" t="s">
        <v>1774</v>
      </c>
      <c r="G768" s="193" t="s">
        <v>1775</v>
      </c>
      <c r="H768" s="229"/>
      <c r="I768" s="229" t="s">
        <v>132</v>
      </c>
      <c r="J768" s="193" t="s">
        <v>1786</v>
      </c>
      <c r="K768" s="231">
        <v>7000000</v>
      </c>
      <c r="L768" s="193" t="s">
        <v>1787</v>
      </c>
      <c r="M768" s="231">
        <v>7000000</v>
      </c>
      <c r="N768" s="193" t="s">
        <v>318</v>
      </c>
      <c r="O768" s="303">
        <v>0</v>
      </c>
      <c r="P768" s="193"/>
      <c r="Q768" s="303">
        <v>0</v>
      </c>
      <c r="R768" s="193"/>
      <c r="S768" s="303">
        <v>0</v>
      </c>
      <c r="T768" s="303">
        <f t="shared" si="1"/>
        <v>14000000</v>
      </c>
      <c r="U768" s="193"/>
      <c r="V768" s="193"/>
      <c r="W768" s="193"/>
      <c r="X768" s="193"/>
      <c r="Y768" s="193"/>
      <c r="Z768" s="193"/>
    </row>
    <row r="769" spans="1:26" ht="140.1" customHeight="1">
      <c r="A769" s="192" t="s">
        <v>1706</v>
      </c>
      <c r="B769" s="206" t="s">
        <v>1707</v>
      </c>
      <c r="C769" s="206" t="s">
        <v>1708</v>
      </c>
      <c r="D769" s="192" t="s">
        <v>1788</v>
      </c>
      <c r="E769" s="193" t="s">
        <v>1789</v>
      </c>
      <c r="F769" s="192" t="s">
        <v>1790</v>
      </c>
      <c r="G769" s="193" t="s">
        <v>1791</v>
      </c>
      <c r="H769" s="229" t="s">
        <v>244</v>
      </c>
      <c r="I769" s="229"/>
      <c r="J769" s="193"/>
      <c r="K769" s="231">
        <v>0</v>
      </c>
      <c r="L769" s="193" t="s">
        <v>1792</v>
      </c>
      <c r="M769" s="231">
        <v>0</v>
      </c>
      <c r="N769" s="193" t="s">
        <v>1793</v>
      </c>
      <c r="O769" s="303">
        <v>0</v>
      </c>
      <c r="P769" s="193"/>
      <c r="Q769" s="303">
        <v>0</v>
      </c>
      <c r="R769" s="193"/>
      <c r="S769" s="303">
        <v>0</v>
      </c>
      <c r="T769" s="303">
        <f t="shared" si="1"/>
        <v>0</v>
      </c>
      <c r="U769" s="313" t="s">
        <v>343</v>
      </c>
      <c r="V769" s="193"/>
      <c r="W769" s="193"/>
      <c r="X769" s="193"/>
      <c r="Y769" s="193"/>
      <c r="Z769" s="193"/>
    </row>
    <row r="770" spans="1:26" ht="140.1" customHeight="1">
      <c r="A770" s="192" t="s">
        <v>1706</v>
      </c>
      <c r="B770" s="206" t="s">
        <v>1707</v>
      </c>
      <c r="C770" s="206" t="s">
        <v>1708</v>
      </c>
      <c r="D770" s="192" t="s">
        <v>1788</v>
      </c>
      <c r="E770" s="193" t="s">
        <v>1789</v>
      </c>
      <c r="F770" s="192" t="s">
        <v>1790</v>
      </c>
      <c r="G770" s="193" t="s">
        <v>1791</v>
      </c>
      <c r="H770" s="229" t="s">
        <v>31</v>
      </c>
      <c r="I770" s="229"/>
      <c r="J770" s="193" t="s">
        <v>923</v>
      </c>
      <c r="K770" s="231">
        <v>2734235</v>
      </c>
      <c r="L770" s="193" t="s">
        <v>1794</v>
      </c>
      <c r="M770" s="231">
        <v>5729522</v>
      </c>
      <c r="N770" s="193" t="s">
        <v>923</v>
      </c>
      <c r="O770" s="303">
        <v>5631628</v>
      </c>
      <c r="P770" s="193" t="s">
        <v>1795</v>
      </c>
      <c r="Q770" s="303">
        <v>0</v>
      </c>
      <c r="R770" s="193" t="s">
        <v>1795</v>
      </c>
      <c r="S770" s="304">
        <v>0</v>
      </c>
      <c r="T770" s="303">
        <f t="shared" si="1"/>
        <v>14095385</v>
      </c>
      <c r="U770" s="193"/>
      <c r="V770" s="193"/>
      <c r="W770" s="193"/>
      <c r="X770" s="193"/>
      <c r="Y770" s="193"/>
      <c r="Z770" s="193"/>
    </row>
    <row r="771" spans="1:26" ht="140.1" customHeight="1">
      <c r="A771" s="192" t="s">
        <v>1706</v>
      </c>
      <c r="B771" s="206" t="s">
        <v>1707</v>
      </c>
      <c r="C771" s="206" t="s">
        <v>1708</v>
      </c>
      <c r="D771" s="192" t="s">
        <v>1788</v>
      </c>
      <c r="E771" s="193" t="s">
        <v>1789</v>
      </c>
      <c r="F771" s="192" t="s">
        <v>1790</v>
      </c>
      <c r="G771" s="193" t="s">
        <v>1791</v>
      </c>
      <c r="H771" s="229" t="s">
        <v>237</v>
      </c>
      <c r="I771" s="229"/>
      <c r="J771" s="193" t="s">
        <v>1796</v>
      </c>
      <c r="K771" s="231">
        <v>0</v>
      </c>
      <c r="L771" s="193"/>
      <c r="M771" s="231">
        <v>0</v>
      </c>
      <c r="N771" s="193"/>
      <c r="O771" s="303">
        <v>0</v>
      </c>
      <c r="P771" s="193"/>
      <c r="Q771" s="303">
        <v>0</v>
      </c>
      <c r="R771" s="193"/>
      <c r="S771" s="303">
        <v>0</v>
      </c>
      <c r="T771" s="303">
        <f t="shared" si="1"/>
        <v>0</v>
      </c>
      <c r="U771" s="193" t="s">
        <v>1797</v>
      </c>
      <c r="V771" s="193"/>
      <c r="W771" s="193"/>
      <c r="X771" s="193"/>
      <c r="Y771" s="193"/>
      <c r="Z771" s="193"/>
    </row>
    <row r="772" spans="1:26" ht="140.1" customHeight="1">
      <c r="A772" s="192" t="s">
        <v>1706</v>
      </c>
      <c r="B772" s="206" t="s">
        <v>1707</v>
      </c>
      <c r="C772" s="206" t="s">
        <v>1708</v>
      </c>
      <c r="D772" s="192" t="s">
        <v>1788</v>
      </c>
      <c r="E772" s="193" t="s">
        <v>1789</v>
      </c>
      <c r="F772" s="192" t="s">
        <v>1790</v>
      </c>
      <c r="G772" s="193" t="s">
        <v>1791</v>
      </c>
      <c r="H772" s="229"/>
      <c r="I772" s="229" t="s">
        <v>177</v>
      </c>
      <c r="J772" s="193" t="s">
        <v>1481</v>
      </c>
      <c r="K772" s="231">
        <v>2000000</v>
      </c>
      <c r="L772" s="193" t="s">
        <v>1481</v>
      </c>
      <c r="M772" s="231">
        <v>2000000</v>
      </c>
      <c r="N772" s="193" t="s">
        <v>1481</v>
      </c>
      <c r="O772" s="303">
        <v>2000000</v>
      </c>
      <c r="P772" s="193" t="s">
        <v>1481</v>
      </c>
      <c r="Q772" s="303">
        <v>2000000</v>
      </c>
      <c r="R772" s="193" t="s">
        <v>1481</v>
      </c>
      <c r="S772" s="303">
        <v>2000000</v>
      </c>
      <c r="T772" s="303">
        <f t="shared" si="1"/>
        <v>10000000</v>
      </c>
      <c r="U772" s="193"/>
      <c r="V772" s="193"/>
      <c r="W772" s="193"/>
      <c r="X772" s="193"/>
      <c r="Y772" s="193"/>
      <c r="Z772" s="193"/>
    </row>
    <row r="773" spans="1:26" ht="140.1" customHeight="1">
      <c r="A773" s="192" t="s">
        <v>1706</v>
      </c>
      <c r="B773" s="206" t="s">
        <v>1707</v>
      </c>
      <c r="C773" s="206" t="s">
        <v>1708</v>
      </c>
      <c r="D773" s="192" t="s">
        <v>1788</v>
      </c>
      <c r="E773" s="193" t="s">
        <v>1789</v>
      </c>
      <c r="F773" s="192" t="s">
        <v>1790</v>
      </c>
      <c r="G773" s="193" t="s">
        <v>1791</v>
      </c>
      <c r="H773" s="229"/>
      <c r="I773" s="229" t="s">
        <v>38</v>
      </c>
      <c r="J773" s="193" t="s">
        <v>1798</v>
      </c>
      <c r="K773" s="231">
        <v>3799000</v>
      </c>
      <c r="L773" s="193" t="s">
        <v>1799</v>
      </c>
      <c r="M773" s="231">
        <f>((K773*14/100)+K773)*2</f>
        <v>8661720</v>
      </c>
      <c r="N773" s="193" t="s">
        <v>1799</v>
      </c>
      <c r="O773" s="303">
        <f>((K773*28/100)+K773)*2</f>
        <v>9725440</v>
      </c>
      <c r="P773" s="193" t="s">
        <v>1799</v>
      </c>
      <c r="Q773" s="303">
        <f>((K773*42/100)+K773)*2</f>
        <v>10789160</v>
      </c>
      <c r="R773" s="193" t="s">
        <v>1799</v>
      </c>
      <c r="S773" s="303">
        <f>((M773*42/100)+M773)*2</f>
        <v>24599284.800000001</v>
      </c>
      <c r="T773" s="303">
        <f t="shared" si="1"/>
        <v>57574604.799999997</v>
      </c>
      <c r="U773" s="193"/>
      <c r="V773" s="193"/>
      <c r="W773" s="193"/>
      <c r="X773" s="193"/>
      <c r="Y773" s="193"/>
      <c r="Z773" s="193"/>
    </row>
    <row r="774" spans="1:26" ht="140.1" customHeight="1">
      <c r="A774" s="192" t="s">
        <v>1706</v>
      </c>
      <c r="B774" s="206" t="s">
        <v>1707</v>
      </c>
      <c r="C774" s="206" t="s">
        <v>1708</v>
      </c>
      <c r="D774" s="192" t="s">
        <v>1788</v>
      </c>
      <c r="E774" s="193" t="s">
        <v>1789</v>
      </c>
      <c r="F774" s="192" t="s">
        <v>1800</v>
      </c>
      <c r="G774" s="193" t="s">
        <v>1801</v>
      </c>
      <c r="H774" s="229" t="s">
        <v>244</v>
      </c>
      <c r="I774" s="229"/>
      <c r="J774" s="193"/>
      <c r="K774" s="231"/>
      <c r="L774" s="193" t="s">
        <v>1802</v>
      </c>
      <c r="M774" s="231"/>
      <c r="N774" s="193" t="s">
        <v>1793</v>
      </c>
      <c r="O774" s="303"/>
      <c r="P774" s="193"/>
      <c r="Q774" s="303"/>
      <c r="R774" s="193"/>
      <c r="S774" s="303"/>
      <c r="T774" s="303">
        <f t="shared" si="1"/>
        <v>0</v>
      </c>
      <c r="U774" s="313" t="s">
        <v>343</v>
      </c>
      <c r="V774" s="193"/>
      <c r="W774" s="193"/>
      <c r="X774" s="193"/>
      <c r="Y774" s="193"/>
      <c r="Z774" s="193"/>
    </row>
    <row r="775" spans="1:26" ht="140.1" customHeight="1">
      <c r="A775" s="192" t="s">
        <v>1706</v>
      </c>
      <c r="B775" s="206" t="s">
        <v>1707</v>
      </c>
      <c r="C775" s="206" t="s">
        <v>1708</v>
      </c>
      <c r="D775" s="192" t="s">
        <v>1788</v>
      </c>
      <c r="E775" s="193" t="s">
        <v>1789</v>
      </c>
      <c r="F775" s="192" t="s">
        <v>1800</v>
      </c>
      <c r="G775" s="193" t="s">
        <v>1801</v>
      </c>
      <c r="H775" s="229" t="s">
        <v>31</v>
      </c>
      <c r="I775" s="229"/>
      <c r="J775" s="193" t="s">
        <v>1803</v>
      </c>
      <c r="K775" s="231">
        <v>2734235</v>
      </c>
      <c r="L775" s="193" t="s">
        <v>1803</v>
      </c>
      <c r="M775" s="231">
        <v>5729522</v>
      </c>
      <c r="N775" s="193" t="s">
        <v>1803</v>
      </c>
      <c r="O775" s="303">
        <v>5631628</v>
      </c>
      <c r="P775" s="193" t="s">
        <v>1803</v>
      </c>
      <c r="Q775" s="303">
        <v>5850008</v>
      </c>
      <c r="R775" s="193" t="s">
        <v>1803</v>
      </c>
      <c r="S775" s="304">
        <v>8447442</v>
      </c>
      <c r="T775" s="303">
        <f t="shared" si="1"/>
        <v>28392835</v>
      </c>
      <c r="U775" s="193"/>
      <c r="V775" s="193"/>
      <c r="W775" s="193"/>
      <c r="X775" s="193"/>
      <c r="Y775" s="193"/>
      <c r="Z775" s="193"/>
    </row>
    <row r="776" spans="1:26" ht="140.1" customHeight="1">
      <c r="A776" s="192" t="s">
        <v>1706</v>
      </c>
      <c r="B776" s="206" t="s">
        <v>1707</v>
      </c>
      <c r="C776" s="206" t="s">
        <v>1708</v>
      </c>
      <c r="D776" s="192" t="s">
        <v>1788</v>
      </c>
      <c r="E776" s="193" t="s">
        <v>1789</v>
      </c>
      <c r="F776" s="192" t="s">
        <v>1800</v>
      </c>
      <c r="G776" s="193" t="s">
        <v>1801</v>
      </c>
      <c r="H776" s="229"/>
      <c r="I776" s="229" t="s">
        <v>38</v>
      </c>
      <c r="J776" s="193" t="s">
        <v>1719</v>
      </c>
      <c r="K776" s="231">
        <v>3799000</v>
      </c>
      <c r="L776" s="193" t="s">
        <v>1720</v>
      </c>
      <c r="M776" s="231">
        <f>((K776*14/100)+K776)*2</f>
        <v>8661720</v>
      </c>
      <c r="N776" s="193" t="s">
        <v>1720</v>
      </c>
      <c r="O776" s="303">
        <f>((K776*28/100)+K776)*2</f>
        <v>9725440</v>
      </c>
      <c r="P776" s="193" t="s">
        <v>1720</v>
      </c>
      <c r="Q776" s="303">
        <f>((K776*42/100)+K776)*2</f>
        <v>10789160</v>
      </c>
      <c r="R776" s="193" t="s">
        <v>1720</v>
      </c>
      <c r="S776" s="303"/>
      <c r="T776" s="303">
        <f t="shared" si="1"/>
        <v>32975320</v>
      </c>
      <c r="U776" s="193"/>
      <c r="V776" s="193"/>
      <c r="W776" s="193"/>
      <c r="X776" s="193"/>
      <c r="Y776" s="193"/>
      <c r="Z776" s="193"/>
    </row>
    <row r="777" spans="1:26" ht="140.1" customHeight="1">
      <c r="A777" s="192" t="s">
        <v>1706</v>
      </c>
      <c r="B777" s="206" t="s">
        <v>1707</v>
      </c>
      <c r="C777" s="206" t="s">
        <v>1708</v>
      </c>
      <c r="D777" s="192" t="s">
        <v>1788</v>
      </c>
      <c r="E777" s="193" t="s">
        <v>1789</v>
      </c>
      <c r="F777" s="192" t="s">
        <v>1800</v>
      </c>
      <c r="G777" s="193" t="s">
        <v>1801</v>
      </c>
      <c r="H777" s="229"/>
      <c r="I777" s="229" t="s">
        <v>237</v>
      </c>
      <c r="J777" s="193" t="s">
        <v>1804</v>
      </c>
      <c r="K777" s="231">
        <v>0</v>
      </c>
      <c r="L777" s="193"/>
      <c r="M777" s="231">
        <v>0</v>
      </c>
      <c r="N777" s="193"/>
      <c r="O777" s="303">
        <v>0</v>
      </c>
      <c r="P777" s="193"/>
      <c r="Q777" s="303">
        <v>0</v>
      </c>
      <c r="R777" s="193"/>
      <c r="S777" s="303">
        <v>0</v>
      </c>
      <c r="T777" s="303">
        <f t="shared" si="1"/>
        <v>0</v>
      </c>
      <c r="U777" s="193" t="s">
        <v>1804</v>
      </c>
      <c r="V777" s="193"/>
      <c r="W777" s="193"/>
      <c r="X777" s="193"/>
      <c r="Y777" s="193"/>
      <c r="Z777" s="193"/>
    </row>
    <row r="778" spans="1:26" ht="140.1" customHeight="1">
      <c r="A778" s="192" t="s">
        <v>1706</v>
      </c>
      <c r="B778" s="206" t="s">
        <v>1707</v>
      </c>
      <c r="C778" s="206" t="s">
        <v>1708</v>
      </c>
      <c r="D778" s="192" t="s">
        <v>1788</v>
      </c>
      <c r="E778" s="193" t="s">
        <v>1789</v>
      </c>
      <c r="F778" s="192" t="s">
        <v>1800</v>
      </c>
      <c r="G778" s="193" t="s">
        <v>1801</v>
      </c>
      <c r="H778" s="229"/>
      <c r="I778" s="229" t="s">
        <v>577</v>
      </c>
      <c r="J778" s="193" t="s">
        <v>1481</v>
      </c>
      <c r="K778" s="231">
        <v>2000000</v>
      </c>
      <c r="L778" s="193" t="s">
        <v>1481</v>
      </c>
      <c r="M778" s="231">
        <v>2000000</v>
      </c>
      <c r="N778" s="193" t="s">
        <v>1481</v>
      </c>
      <c r="O778" s="303">
        <v>2000000</v>
      </c>
      <c r="P778" s="193" t="s">
        <v>1481</v>
      </c>
      <c r="Q778" s="303">
        <v>2000000</v>
      </c>
      <c r="R778" s="193" t="s">
        <v>1481</v>
      </c>
      <c r="S778" s="303">
        <v>2000000</v>
      </c>
      <c r="T778" s="303">
        <f t="shared" si="1"/>
        <v>10000000</v>
      </c>
      <c r="U778" s="193"/>
      <c r="V778" s="193"/>
      <c r="W778" s="193"/>
      <c r="X778" s="193"/>
      <c r="Y778" s="193"/>
      <c r="Z778" s="193"/>
    </row>
    <row r="779" spans="1:26" ht="140.1" customHeight="1">
      <c r="A779" s="192" t="s">
        <v>1706</v>
      </c>
      <c r="B779" s="206" t="s">
        <v>1707</v>
      </c>
      <c r="C779" s="206" t="s">
        <v>1708</v>
      </c>
      <c r="D779" s="192" t="s">
        <v>1788</v>
      </c>
      <c r="E779" s="193" t="s">
        <v>1789</v>
      </c>
      <c r="F779" s="192" t="s">
        <v>1805</v>
      </c>
      <c r="G779" s="193" t="s">
        <v>1806</v>
      </c>
      <c r="H779" s="229" t="s">
        <v>132</v>
      </c>
      <c r="I779" s="229"/>
      <c r="J779" s="193" t="s">
        <v>1807</v>
      </c>
      <c r="K779" s="231">
        <v>8000000</v>
      </c>
      <c r="L779" s="193" t="s">
        <v>1808</v>
      </c>
      <c r="M779" s="231">
        <v>8000000</v>
      </c>
      <c r="N779" s="193" t="s">
        <v>1808</v>
      </c>
      <c r="O779" s="231">
        <v>8000000</v>
      </c>
      <c r="P779" s="193" t="s">
        <v>1808</v>
      </c>
      <c r="Q779" s="231">
        <v>8000000</v>
      </c>
      <c r="R779" s="193" t="s">
        <v>1808</v>
      </c>
      <c r="S779" s="231">
        <v>8000000</v>
      </c>
      <c r="T779" s="303">
        <f t="shared" si="1"/>
        <v>40000000</v>
      </c>
      <c r="U779" s="193"/>
      <c r="V779" s="193"/>
      <c r="W779" s="193"/>
      <c r="X779" s="193"/>
      <c r="Y779" s="193"/>
      <c r="Z779" s="193"/>
    </row>
    <row r="780" spans="1:26" ht="140.1" customHeight="1">
      <c r="A780" s="192" t="s">
        <v>1706</v>
      </c>
      <c r="B780" s="206" t="s">
        <v>1707</v>
      </c>
      <c r="C780" s="206" t="s">
        <v>1708</v>
      </c>
      <c r="D780" s="192" t="s">
        <v>1788</v>
      </c>
      <c r="E780" s="193" t="s">
        <v>1789</v>
      </c>
      <c r="F780" s="192" t="s">
        <v>1805</v>
      </c>
      <c r="G780" s="193" t="s">
        <v>1806</v>
      </c>
      <c r="H780" s="229" t="s">
        <v>102</v>
      </c>
      <c r="I780" s="229"/>
      <c r="J780" s="193" t="s">
        <v>1809</v>
      </c>
      <c r="K780" s="231">
        <v>22275000</v>
      </c>
      <c r="L780" s="193" t="s">
        <v>1809</v>
      </c>
      <c r="M780" s="231">
        <v>22275000</v>
      </c>
      <c r="N780" s="193" t="s">
        <v>1809</v>
      </c>
      <c r="O780" s="303">
        <v>22275000</v>
      </c>
      <c r="P780" s="193"/>
      <c r="Q780" s="231">
        <v>0</v>
      </c>
      <c r="R780" s="193"/>
      <c r="S780" s="231">
        <v>0</v>
      </c>
      <c r="T780" s="303">
        <f t="shared" si="1"/>
        <v>66825000</v>
      </c>
      <c r="U780" s="193"/>
      <c r="V780" s="193"/>
      <c r="W780" s="193"/>
      <c r="X780" s="193"/>
      <c r="Y780" s="193"/>
      <c r="Z780" s="193"/>
    </row>
    <row r="781" spans="1:26" ht="140.1" customHeight="1">
      <c r="A781" s="192" t="s">
        <v>1706</v>
      </c>
      <c r="B781" s="206" t="s">
        <v>1707</v>
      </c>
      <c r="C781" s="206" t="s">
        <v>1708</v>
      </c>
      <c r="D781" s="192" t="s">
        <v>1788</v>
      </c>
      <c r="E781" s="193" t="s">
        <v>1789</v>
      </c>
      <c r="F781" s="192" t="s">
        <v>1805</v>
      </c>
      <c r="G781" s="193" t="s">
        <v>1806</v>
      </c>
      <c r="H781" s="229" t="s">
        <v>143</v>
      </c>
      <c r="I781" s="229"/>
      <c r="J781" s="193" t="s">
        <v>1810</v>
      </c>
      <c r="K781" s="231">
        <v>10000000</v>
      </c>
      <c r="L781" s="193" t="s">
        <v>1811</v>
      </c>
      <c r="M781" s="231">
        <v>10000000</v>
      </c>
      <c r="N781" s="193" t="s">
        <v>1811</v>
      </c>
      <c r="O781" s="231">
        <v>10000000</v>
      </c>
      <c r="P781" s="193" t="s">
        <v>1811</v>
      </c>
      <c r="Q781" s="231">
        <v>10000000</v>
      </c>
      <c r="R781" s="193" t="s">
        <v>1811</v>
      </c>
      <c r="S781" s="231">
        <v>10000000</v>
      </c>
      <c r="T781" s="303">
        <f t="shared" si="1"/>
        <v>50000000</v>
      </c>
      <c r="U781" s="193"/>
      <c r="V781" s="193"/>
      <c r="W781" s="193"/>
      <c r="X781" s="193"/>
      <c r="Y781" s="193"/>
      <c r="Z781" s="193"/>
    </row>
    <row r="782" spans="1:26" ht="140.1" customHeight="1">
      <c r="A782" s="192" t="s">
        <v>1706</v>
      </c>
      <c r="B782" s="206" t="s">
        <v>1707</v>
      </c>
      <c r="C782" s="206" t="s">
        <v>1708</v>
      </c>
      <c r="D782" s="192" t="s">
        <v>1788</v>
      </c>
      <c r="E782" s="193" t="s">
        <v>1789</v>
      </c>
      <c r="F782" s="192" t="s">
        <v>1805</v>
      </c>
      <c r="G782" s="193" t="s">
        <v>1806</v>
      </c>
      <c r="H782" s="229" t="s">
        <v>84</v>
      </c>
      <c r="I782" s="229"/>
      <c r="J782" s="193"/>
      <c r="K782" s="231">
        <v>0</v>
      </c>
      <c r="L782" s="193"/>
      <c r="M782" s="231">
        <v>0</v>
      </c>
      <c r="N782" s="193"/>
      <c r="O782" s="303">
        <v>0</v>
      </c>
      <c r="P782" s="193"/>
      <c r="Q782" s="303">
        <v>0</v>
      </c>
      <c r="R782" s="193"/>
      <c r="S782" s="303">
        <v>0</v>
      </c>
      <c r="T782" s="303">
        <f t="shared" si="1"/>
        <v>0</v>
      </c>
      <c r="U782" s="193"/>
      <c r="V782" s="193"/>
      <c r="W782" s="193"/>
      <c r="X782" s="193"/>
      <c r="Y782" s="193"/>
      <c r="Z782" s="193"/>
    </row>
    <row r="783" spans="1:26" ht="140.1" customHeight="1">
      <c r="A783" s="192" t="s">
        <v>1706</v>
      </c>
      <c r="B783" s="206" t="s">
        <v>1707</v>
      </c>
      <c r="C783" s="206" t="s">
        <v>1708</v>
      </c>
      <c r="D783" s="192" t="s">
        <v>1788</v>
      </c>
      <c r="E783" s="193" t="s">
        <v>1789</v>
      </c>
      <c r="F783" s="192" t="s">
        <v>1805</v>
      </c>
      <c r="G783" s="193" t="s">
        <v>1806</v>
      </c>
      <c r="H783" s="229" t="s">
        <v>81</v>
      </c>
      <c r="I783" s="229"/>
      <c r="J783" s="193" t="s">
        <v>1481</v>
      </c>
      <c r="K783" s="231">
        <v>2000000</v>
      </c>
      <c r="L783" s="193" t="s">
        <v>1481</v>
      </c>
      <c r="M783" s="231">
        <v>2000000</v>
      </c>
      <c r="N783" s="193" t="s">
        <v>1481</v>
      </c>
      <c r="O783" s="303">
        <v>2000000</v>
      </c>
      <c r="P783" s="193" t="s">
        <v>1481</v>
      </c>
      <c r="Q783" s="303">
        <v>2000000</v>
      </c>
      <c r="R783" s="193" t="s">
        <v>1481</v>
      </c>
      <c r="S783" s="303">
        <v>2000000</v>
      </c>
      <c r="T783" s="303">
        <f t="shared" si="1"/>
        <v>10000000</v>
      </c>
      <c r="U783" s="193"/>
      <c r="V783" s="193"/>
      <c r="W783" s="193"/>
      <c r="X783" s="193"/>
      <c r="Y783" s="193"/>
      <c r="Z783" s="193"/>
    </row>
    <row r="784" spans="1:26" ht="140.1" customHeight="1">
      <c r="A784" s="193" t="s">
        <v>1706</v>
      </c>
      <c r="B784" s="193" t="s">
        <v>1707</v>
      </c>
      <c r="C784" s="193" t="s">
        <v>1708</v>
      </c>
      <c r="D784" s="193" t="s">
        <v>1788</v>
      </c>
      <c r="E784" s="193" t="s">
        <v>1789</v>
      </c>
      <c r="F784" s="193" t="s">
        <v>1805</v>
      </c>
      <c r="G784" s="193" t="s">
        <v>1806</v>
      </c>
      <c r="H784" s="229" t="s">
        <v>331</v>
      </c>
      <c r="I784" s="229"/>
      <c r="J784" s="193" t="s">
        <v>1812</v>
      </c>
      <c r="K784" s="231">
        <v>3000000</v>
      </c>
      <c r="L784" s="193" t="s">
        <v>1813</v>
      </c>
      <c r="M784" s="231">
        <v>3000000</v>
      </c>
      <c r="N784" s="193" t="s">
        <v>1813</v>
      </c>
      <c r="O784" s="303">
        <v>3000000</v>
      </c>
      <c r="P784" s="193" t="s">
        <v>1813</v>
      </c>
      <c r="Q784" s="303">
        <v>3000000</v>
      </c>
      <c r="R784" s="193" t="s">
        <v>1813</v>
      </c>
      <c r="S784" s="303">
        <v>3000000</v>
      </c>
      <c r="T784" s="303">
        <f t="shared" si="1"/>
        <v>15000000</v>
      </c>
      <c r="U784" s="193"/>
      <c r="V784" s="193"/>
      <c r="W784" s="193"/>
      <c r="X784" s="193"/>
      <c r="Y784" s="193"/>
      <c r="Z784" s="193"/>
    </row>
    <row r="785" spans="1:26" ht="140.1" customHeight="1">
      <c r="A785" s="192" t="s">
        <v>1706</v>
      </c>
      <c r="B785" s="206" t="s">
        <v>1707</v>
      </c>
      <c r="C785" s="206" t="s">
        <v>1708</v>
      </c>
      <c r="D785" s="192" t="s">
        <v>1788</v>
      </c>
      <c r="E785" s="193" t="s">
        <v>1789</v>
      </c>
      <c r="F785" s="192" t="s">
        <v>1805</v>
      </c>
      <c r="G785" s="193" t="s">
        <v>1806</v>
      </c>
      <c r="H785" s="229" t="s">
        <v>325</v>
      </c>
      <c r="I785" s="229"/>
      <c r="J785" s="193" t="s">
        <v>1814</v>
      </c>
      <c r="K785" s="231">
        <v>3000000</v>
      </c>
      <c r="L785" s="193" t="s">
        <v>1811</v>
      </c>
      <c r="M785" s="231">
        <v>4000000</v>
      </c>
      <c r="N785" s="193" t="s">
        <v>1811</v>
      </c>
      <c r="O785" s="231">
        <v>6000000</v>
      </c>
      <c r="P785" s="193" t="s">
        <v>1811</v>
      </c>
      <c r="Q785" s="231">
        <v>8000000</v>
      </c>
      <c r="R785" s="193" t="s">
        <v>1811</v>
      </c>
      <c r="S785" s="303">
        <v>9000000</v>
      </c>
      <c r="T785" s="303">
        <f t="shared" si="1"/>
        <v>30000000</v>
      </c>
      <c r="U785" s="193"/>
      <c r="V785" s="193"/>
      <c r="W785" s="193"/>
      <c r="X785" s="193"/>
      <c r="Y785" s="193"/>
      <c r="Z785" s="193"/>
    </row>
    <row r="786" spans="1:26" ht="140.1" customHeight="1">
      <c r="A786" s="192" t="s">
        <v>1706</v>
      </c>
      <c r="B786" s="206" t="s">
        <v>1707</v>
      </c>
      <c r="C786" s="206" t="s">
        <v>1708</v>
      </c>
      <c r="D786" s="192" t="s">
        <v>1788</v>
      </c>
      <c r="E786" s="193" t="s">
        <v>1789</v>
      </c>
      <c r="F786" s="192" t="s">
        <v>1805</v>
      </c>
      <c r="G786" s="193" t="s">
        <v>1806</v>
      </c>
      <c r="H786" s="229"/>
      <c r="I786" s="229" t="s">
        <v>127</v>
      </c>
      <c r="J786" s="193" t="s">
        <v>1815</v>
      </c>
      <c r="K786" s="231">
        <f>+PRODUCT(3422269,2)</f>
        <v>6844538</v>
      </c>
      <c r="L786" s="193" t="s">
        <v>1815</v>
      </c>
      <c r="M786" s="231">
        <v>7049874.1400000006</v>
      </c>
      <c r="N786" s="193" t="s">
        <v>1815</v>
      </c>
      <c r="O786" s="303">
        <v>7261370.3642000007</v>
      </c>
      <c r="P786" s="193" t="s">
        <v>1815</v>
      </c>
      <c r="Q786" s="303">
        <v>7479211.4751260011</v>
      </c>
      <c r="R786" s="193" t="s">
        <v>1815</v>
      </c>
      <c r="S786" s="303">
        <v>7703587.8193797814</v>
      </c>
      <c r="T786" s="303">
        <f t="shared" si="1"/>
        <v>36338581.798705786</v>
      </c>
      <c r="U786" s="193"/>
      <c r="V786" s="193"/>
      <c r="W786" s="193"/>
      <c r="X786" s="193"/>
      <c r="Y786" s="193"/>
      <c r="Z786" s="193"/>
    </row>
    <row r="787" spans="1:26" ht="140.1" customHeight="1">
      <c r="A787" s="192" t="s">
        <v>1706</v>
      </c>
      <c r="B787" s="206" t="s">
        <v>1707</v>
      </c>
      <c r="C787" s="206" t="s">
        <v>1708</v>
      </c>
      <c r="D787" s="192" t="s">
        <v>1788</v>
      </c>
      <c r="E787" s="193" t="s">
        <v>1789</v>
      </c>
      <c r="F787" s="192" t="s">
        <v>1805</v>
      </c>
      <c r="G787" s="193" t="s">
        <v>1806</v>
      </c>
      <c r="H787" s="229"/>
      <c r="I787" s="229" t="s">
        <v>38</v>
      </c>
      <c r="J787" s="193" t="s">
        <v>95</v>
      </c>
      <c r="K787" s="231">
        <v>3799000</v>
      </c>
      <c r="L787" s="193" t="s">
        <v>96</v>
      </c>
      <c r="M787" s="231">
        <f>((K787*14/100)+K787)*2</f>
        <v>8661720</v>
      </c>
      <c r="N787" s="193" t="s">
        <v>96</v>
      </c>
      <c r="O787" s="303">
        <f>((K787*28/100)+K787)*2</f>
        <v>9725440</v>
      </c>
      <c r="P787" s="193" t="s">
        <v>96</v>
      </c>
      <c r="Q787" s="303">
        <f>((K787*42/100)+K787)*2</f>
        <v>10789160</v>
      </c>
      <c r="R787" s="193" t="s">
        <v>96</v>
      </c>
      <c r="S787" s="303">
        <f>((M787*42/100)+M787)*2</f>
        <v>24599284.800000001</v>
      </c>
      <c r="T787" s="303">
        <f t="shared" si="1"/>
        <v>57574604.799999997</v>
      </c>
      <c r="U787" s="193"/>
      <c r="V787" s="193"/>
      <c r="W787" s="193"/>
      <c r="X787" s="193"/>
      <c r="Y787" s="193"/>
      <c r="Z787" s="193"/>
    </row>
    <row r="788" spans="1:26" ht="140.1" customHeight="1">
      <c r="A788" s="192" t="s">
        <v>1706</v>
      </c>
      <c r="B788" s="206" t="s">
        <v>1707</v>
      </c>
      <c r="C788" s="206" t="s">
        <v>1708</v>
      </c>
      <c r="D788" s="192" t="s">
        <v>1788</v>
      </c>
      <c r="E788" s="193" t="s">
        <v>1789</v>
      </c>
      <c r="F788" s="192" t="s">
        <v>1805</v>
      </c>
      <c r="G788" s="193" t="s">
        <v>1806</v>
      </c>
      <c r="H788" s="229"/>
      <c r="I788" s="229" t="s">
        <v>237</v>
      </c>
      <c r="J788" s="193"/>
      <c r="K788" s="231">
        <v>0</v>
      </c>
      <c r="L788" s="193"/>
      <c r="M788" s="231">
        <v>0</v>
      </c>
      <c r="N788" s="193"/>
      <c r="O788" s="303">
        <v>0</v>
      </c>
      <c r="P788" s="193" t="s">
        <v>1816</v>
      </c>
      <c r="Q788" s="231">
        <v>600000</v>
      </c>
      <c r="R788" s="193"/>
      <c r="S788" s="231">
        <v>650000</v>
      </c>
      <c r="T788" s="303">
        <f t="shared" si="1"/>
        <v>1250000</v>
      </c>
      <c r="U788" s="193"/>
      <c r="V788" s="193"/>
      <c r="W788" s="193"/>
      <c r="X788" s="193"/>
      <c r="Y788" s="193"/>
      <c r="Z788" s="193"/>
    </row>
    <row r="789" spans="1:26" ht="140.1" customHeight="1">
      <c r="A789" s="192" t="s">
        <v>1706</v>
      </c>
      <c r="B789" s="206" t="s">
        <v>1707</v>
      </c>
      <c r="C789" s="206" t="s">
        <v>1708</v>
      </c>
      <c r="D789" s="192" t="s">
        <v>1788</v>
      </c>
      <c r="E789" s="193" t="s">
        <v>1789</v>
      </c>
      <c r="F789" s="192" t="s">
        <v>1805</v>
      </c>
      <c r="G789" s="193" t="s">
        <v>1806</v>
      </c>
      <c r="H789" s="229"/>
      <c r="I789" s="229" t="s">
        <v>249</v>
      </c>
      <c r="J789" s="193" t="s">
        <v>1817</v>
      </c>
      <c r="K789" s="231">
        <v>500000</v>
      </c>
      <c r="L789" s="193" t="s">
        <v>1818</v>
      </c>
      <c r="M789" s="231">
        <f>2*K789*1.1</f>
        <v>1100000</v>
      </c>
      <c r="N789" s="193" t="s">
        <v>1818</v>
      </c>
      <c r="O789" s="303">
        <f>M789*1.1</f>
        <v>1210000</v>
      </c>
      <c r="P789" s="193" t="s">
        <v>1818</v>
      </c>
      <c r="Q789" s="303">
        <f>O789*1.1</f>
        <v>1331000</v>
      </c>
      <c r="R789" s="193" t="s">
        <v>1819</v>
      </c>
      <c r="S789" s="303">
        <f>Q789*1.15</f>
        <v>1530649.9999999998</v>
      </c>
      <c r="T789" s="303">
        <f t="shared" si="1"/>
        <v>5671650</v>
      </c>
      <c r="U789" s="193"/>
      <c r="V789" s="193"/>
      <c r="W789" s="193"/>
      <c r="X789" s="193"/>
      <c r="Y789" s="193"/>
      <c r="Z789" s="193"/>
    </row>
    <row r="790" spans="1:26" ht="140.1" customHeight="1">
      <c r="A790" s="192" t="s">
        <v>1706</v>
      </c>
      <c r="B790" s="206" t="s">
        <v>1707</v>
      </c>
      <c r="C790" s="206" t="s">
        <v>1708</v>
      </c>
      <c r="D790" s="192" t="s">
        <v>1788</v>
      </c>
      <c r="E790" s="193" t="s">
        <v>1789</v>
      </c>
      <c r="F790" s="192" t="s">
        <v>1805</v>
      </c>
      <c r="G790" s="193" t="s">
        <v>1806</v>
      </c>
      <c r="H790" s="229"/>
      <c r="I790" s="229" t="s">
        <v>31</v>
      </c>
      <c r="J790" s="193" t="s">
        <v>1686</v>
      </c>
      <c r="K790" s="231">
        <v>5281525</v>
      </c>
      <c r="L790" s="193" t="s">
        <v>216</v>
      </c>
      <c r="M790" s="231">
        <v>11472751</v>
      </c>
      <c r="N790" s="193" t="s">
        <v>216</v>
      </c>
      <c r="O790" s="303">
        <v>12674735</v>
      </c>
      <c r="P790" s="193" t="s">
        <v>216</v>
      </c>
      <c r="Q790" s="303">
        <v>13064568</v>
      </c>
      <c r="R790" s="193" t="s">
        <v>216</v>
      </c>
      <c r="S790" s="304">
        <v>18427353</v>
      </c>
      <c r="T790" s="303">
        <f t="shared" si="1"/>
        <v>60920932</v>
      </c>
      <c r="U790" s="193"/>
      <c r="V790" s="193"/>
      <c r="W790" s="193"/>
      <c r="X790" s="193"/>
      <c r="Y790" s="193"/>
      <c r="Z790" s="193"/>
    </row>
    <row r="791" spans="1:26" ht="140.1" customHeight="1">
      <c r="A791" s="192" t="s">
        <v>1706</v>
      </c>
      <c r="B791" s="206" t="s">
        <v>1707</v>
      </c>
      <c r="C791" s="206" t="s">
        <v>1708</v>
      </c>
      <c r="D791" s="192" t="s">
        <v>1820</v>
      </c>
      <c r="E791" s="193" t="s">
        <v>1821</v>
      </c>
      <c r="F791" s="192" t="s">
        <v>1822</v>
      </c>
      <c r="G791" s="193" t="s">
        <v>1823</v>
      </c>
      <c r="H791" s="229" t="s">
        <v>127</v>
      </c>
      <c r="I791" s="229"/>
      <c r="J791" s="193" t="s">
        <v>1824</v>
      </c>
      <c r="K791" s="231">
        <v>0</v>
      </c>
      <c r="L791" s="193" t="s">
        <v>1825</v>
      </c>
      <c r="M791" s="231">
        <v>0</v>
      </c>
      <c r="N791" s="193" t="s">
        <v>1824</v>
      </c>
      <c r="O791" s="303">
        <v>0</v>
      </c>
      <c r="P791" s="193" t="s">
        <v>1824</v>
      </c>
      <c r="Q791" s="303">
        <v>0</v>
      </c>
      <c r="R791" s="193" t="s">
        <v>1824</v>
      </c>
      <c r="S791" s="303">
        <v>0</v>
      </c>
      <c r="T791" s="303">
        <f t="shared" si="1"/>
        <v>0</v>
      </c>
      <c r="U791" s="193"/>
      <c r="V791" s="193"/>
      <c r="W791" s="193"/>
      <c r="X791" s="193"/>
      <c r="Y791" s="193"/>
      <c r="Z791" s="193"/>
    </row>
    <row r="792" spans="1:26" ht="140.1" customHeight="1">
      <c r="A792" s="192" t="s">
        <v>1706</v>
      </c>
      <c r="B792" s="206" t="s">
        <v>1707</v>
      </c>
      <c r="C792" s="206" t="s">
        <v>1708</v>
      </c>
      <c r="D792" s="192" t="s">
        <v>1820</v>
      </c>
      <c r="E792" s="193" t="s">
        <v>1821</v>
      </c>
      <c r="F792" s="192" t="s">
        <v>1822</v>
      </c>
      <c r="G792" s="193" t="s">
        <v>1823</v>
      </c>
      <c r="H792" s="229" t="s">
        <v>194</v>
      </c>
      <c r="I792" s="229"/>
      <c r="J792" s="193"/>
      <c r="K792" s="231">
        <v>0</v>
      </c>
      <c r="L792" s="193" t="s">
        <v>1826</v>
      </c>
      <c r="M792" s="231">
        <v>1600000000</v>
      </c>
      <c r="N792" s="193"/>
      <c r="O792" s="303">
        <v>0</v>
      </c>
      <c r="P792" s="193"/>
      <c r="Q792" s="303">
        <v>0</v>
      </c>
      <c r="R792" s="193"/>
      <c r="S792" s="303">
        <v>0</v>
      </c>
      <c r="T792" s="303">
        <f t="shared" si="1"/>
        <v>1600000000</v>
      </c>
      <c r="U792" s="193"/>
      <c r="V792" s="193"/>
      <c r="W792" s="193"/>
      <c r="X792" s="193"/>
      <c r="Y792" s="193"/>
      <c r="Z792" s="193"/>
    </row>
    <row r="793" spans="1:26" ht="140.1" customHeight="1">
      <c r="A793" s="192" t="s">
        <v>1706</v>
      </c>
      <c r="B793" s="206" t="s">
        <v>1707</v>
      </c>
      <c r="C793" s="206" t="s">
        <v>1708</v>
      </c>
      <c r="D793" s="192" t="s">
        <v>1820</v>
      </c>
      <c r="E793" s="193" t="s">
        <v>1821</v>
      </c>
      <c r="F793" s="192" t="s">
        <v>1822</v>
      </c>
      <c r="G793" s="193" t="s">
        <v>1823</v>
      </c>
      <c r="H793" s="229" t="s">
        <v>249</v>
      </c>
      <c r="I793" s="229"/>
      <c r="J793" s="193"/>
      <c r="K793" s="231">
        <v>0</v>
      </c>
      <c r="L793" s="193"/>
      <c r="M793" s="231">
        <v>0</v>
      </c>
      <c r="N793" s="193"/>
      <c r="O793" s="303">
        <v>0</v>
      </c>
      <c r="P793" s="193" t="s">
        <v>1827</v>
      </c>
      <c r="Q793" s="303">
        <v>0</v>
      </c>
      <c r="R793" s="193" t="s">
        <v>1827</v>
      </c>
      <c r="S793" s="303">
        <v>0</v>
      </c>
      <c r="T793" s="303">
        <f t="shared" si="1"/>
        <v>0</v>
      </c>
      <c r="U793" s="313" t="s">
        <v>1828</v>
      </c>
      <c r="V793" s="193"/>
      <c r="W793" s="193"/>
      <c r="X793" s="193"/>
      <c r="Y793" s="193"/>
      <c r="Z793" s="193"/>
    </row>
    <row r="794" spans="1:26" ht="140.1" customHeight="1">
      <c r="A794" s="192" t="s">
        <v>1706</v>
      </c>
      <c r="B794" s="206" t="s">
        <v>1707</v>
      </c>
      <c r="C794" s="206" t="s">
        <v>1708</v>
      </c>
      <c r="D794" s="192" t="s">
        <v>1820</v>
      </c>
      <c r="E794" s="193" t="s">
        <v>1821</v>
      </c>
      <c r="F794" s="192" t="s">
        <v>1822</v>
      </c>
      <c r="G794" s="193" t="s">
        <v>1823</v>
      </c>
      <c r="H794" s="229" t="s">
        <v>132</v>
      </c>
      <c r="I794" s="229"/>
      <c r="J794" s="193" t="s">
        <v>1829</v>
      </c>
      <c r="K794" s="231">
        <v>5000000</v>
      </c>
      <c r="L794" s="193" t="s">
        <v>1830</v>
      </c>
      <c r="M794" s="231">
        <v>5000000</v>
      </c>
      <c r="N794" s="193" t="s">
        <v>1830</v>
      </c>
      <c r="O794" s="231">
        <v>5000000</v>
      </c>
      <c r="P794" s="193" t="s">
        <v>1830</v>
      </c>
      <c r="Q794" s="231">
        <v>5000000</v>
      </c>
      <c r="R794" s="193" t="s">
        <v>1830</v>
      </c>
      <c r="S794" s="231">
        <v>5000000</v>
      </c>
      <c r="T794" s="303">
        <f t="shared" si="1"/>
        <v>25000000</v>
      </c>
      <c r="U794" s="193"/>
      <c r="V794" s="193"/>
      <c r="W794" s="193"/>
      <c r="X794" s="193"/>
      <c r="Y794" s="193"/>
      <c r="Z794" s="193"/>
    </row>
    <row r="795" spans="1:26" ht="140.1" customHeight="1">
      <c r="A795" s="192" t="s">
        <v>1706</v>
      </c>
      <c r="B795" s="206" t="s">
        <v>1707</v>
      </c>
      <c r="C795" s="206" t="s">
        <v>1708</v>
      </c>
      <c r="D795" s="192" t="s">
        <v>1820</v>
      </c>
      <c r="E795" s="193" t="s">
        <v>1821</v>
      </c>
      <c r="F795" s="192" t="s">
        <v>1822</v>
      </c>
      <c r="G795" s="193" t="s">
        <v>1823</v>
      </c>
      <c r="H795" s="229" t="s">
        <v>102</v>
      </c>
      <c r="I795" s="229"/>
      <c r="J795" s="193" t="s">
        <v>1831</v>
      </c>
      <c r="K795" s="231">
        <v>22275000</v>
      </c>
      <c r="L795" s="193"/>
      <c r="M795" s="231">
        <v>0</v>
      </c>
      <c r="N795" s="193"/>
      <c r="O795" s="231">
        <v>0</v>
      </c>
      <c r="P795" s="193"/>
      <c r="Q795" s="231">
        <v>0</v>
      </c>
      <c r="R795" s="193"/>
      <c r="S795" s="231">
        <v>0</v>
      </c>
      <c r="T795" s="303">
        <f t="shared" si="1"/>
        <v>22275000</v>
      </c>
      <c r="U795" s="193"/>
      <c r="V795" s="193"/>
      <c r="W795" s="193"/>
      <c r="X795" s="193"/>
      <c r="Y795" s="193"/>
      <c r="Z795" s="193"/>
    </row>
    <row r="796" spans="1:26" ht="140.1" customHeight="1">
      <c r="A796" s="192" t="s">
        <v>1706</v>
      </c>
      <c r="B796" s="206" t="s">
        <v>1707</v>
      </c>
      <c r="C796" s="206" t="s">
        <v>1708</v>
      </c>
      <c r="D796" s="192" t="s">
        <v>1820</v>
      </c>
      <c r="E796" s="193" t="s">
        <v>1821</v>
      </c>
      <c r="F796" s="192" t="s">
        <v>1822</v>
      </c>
      <c r="G796" s="193" t="s">
        <v>1823</v>
      </c>
      <c r="H796" s="229" t="s">
        <v>84</v>
      </c>
      <c r="I796" s="229"/>
      <c r="J796" s="193" t="s">
        <v>1832</v>
      </c>
      <c r="K796" s="231">
        <v>0</v>
      </c>
      <c r="L796" s="193" t="s">
        <v>1833</v>
      </c>
      <c r="M796" s="231">
        <v>0</v>
      </c>
      <c r="N796" s="193"/>
      <c r="O796" s="303">
        <v>0</v>
      </c>
      <c r="P796" s="193"/>
      <c r="Q796" s="303">
        <v>0</v>
      </c>
      <c r="R796" s="193"/>
      <c r="S796" s="303">
        <v>0</v>
      </c>
      <c r="T796" s="303">
        <f t="shared" si="1"/>
        <v>0</v>
      </c>
      <c r="U796" s="193"/>
      <c r="V796" s="193"/>
      <c r="W796" s="193"/>
      <c r="X796" s="193"/>
      <c r="Y796" s="193"/>
      <c r="Z796" s="193"/>
    </row>
    <row r="797" spans="1:26" ht="140.1" customHeight="1">
      <c r="A797" s="192" t="s">
        <v>1706</v>
      </c>
      <c r="B797" s="206" t="s">
        <v>1707</v>
      </c>
      <c r="C797" s="206" t="s">
        <v>1708</v>
      </c>
      <c r="D797" s="192" t="s">
        <v>1820</v>
      </c>
      <c r="E797" s="193" t="s">
        <v>1821</v>
      </c>
      <c r="F797" s="192" t="s">
        <v>1822</v>
      </c>
      <c r="G797" s="193" t="s">
        <v>1823</v>
      </c>
      <c r="H797" s="229" t="s">
        <v>441</v>
      </c>
      <c r="I797" s="229"/>
      <c r="J797" s="193"/>
      <c r="K797" s="231">
        <v>0</v>
      </c>
      <c r="L797" s="193"/>
      <c r="M797" s="231">
        <v>0</v>
      </c>
      <c r="N797" s="193"/>
      <c r="O797" s="303">
        <v>0</v>
      </c>
      <c r="P797" s="193"/>
      <c r="Q797" s="303">
        <v>0</v>
      </c>
      <c r="R797" s="193" t="s">
        <v>1834</v>
      </c>
      <c r="S797" s="303">
        <v>0</v>
      </c>
      <c r="T797" s="303">
        <f t="shared" si="1"/>
        <v>0</v>
      </c>
      <c r="U797" s="313" t="s">
        <v>1835</v>
      </c>
      <c r="V797" s="193"/>
      <c r="W797" s="193"/>
      <c r="X797" s="193"/>
      <c r="Y797" s="193"/>
      <c r="Z797" s="193"/>
    </row>
    <row r="798" spans="1:26" ht="140.1" customHeight="1">
      <c r="A798" s="192" t="s">
        <v>1706</v>
      </c>
      <c r="B798" s="206" t="s">
        <v>1707</v>
      </c>
      <c r="C798" s="206" t="s">
        <v>1708</v>
      </c>
      <c r="D798" s="192" t="s">
        <v>1820</v>
      </c>
      <c r="E798" s="193" t="s">
        <v>1821</v>
      </c>
      <c r="F798" s="192" t="s">
        <v>1822</v>
      </c>
      <c r="G798" s="193" t="s">
        <v>1823</v>
      </c>
      <c r="H798" s="229" t="s">
        <v>31</v>
      </c>
      <c r="I798" s="229"/>
      <c r="J798" s="193" t="s">
        <v>1836</v>
      </c>
      <c r="K798" s="231">
        <v>5420600</v>
      </c>
      <c r="L798" s="193" t="s">
        <v>1837</v>
      </c>
      <c r="M798" s="231">
        <v>10029049</v>
      </c>
      <c r="N798" s="193" t="s">
        <v>1837</v>
      </c>
      <c r="O798" s="303">
        <v>11231033</v>
      </c>
      <c r="P798" s="193" t="s">
        <v>1837</v>
      </c>
      <c r="Q798" s="303">
        <v>11620866</v>
      </c>
      <c r="R798" s="193" t="s">
        <v>1837</v>
      </c>
      <c r="S798" s="304">
        <v>16261800</v>
      </c>
      <c r="T798" s="303">
        <f t="shared" si="1"/>
        <v>54563348</v>
      </c>
      <c r="U798" s="193"/>
      <c r="V798" s="193"/>
      <c r="W798" s="193"/>
      <c r="X798" s="193"/>
      <c r="Y798" s="193"/>
      <c r="Z798" s="193"/>
    </row>
    <row r="799" spans="1:26" ht="140.1" customHeight="1">
      <c r="A799" s="192" t="s">
        <v>1706</v>
      </c>
      <c r="B799" s="206" t="s">
        <v>1707</v>
      </c>
      <c r="C799" s="206" t="s">
        <v>1708</v>
      </c>
      <c r="D799" s="192" t="s">
        <v>1820</v>
      </c>
      <c r="E799" s="193" t="s">
        <v>1821</v>
      </c>
      <c r="F799" s="192" t="s">
        <v>1822</v>
      </c>
      <c r="G799" s="193" t="s">
        <v>1823</v>
      </c>
      <c r="H799" s="229" t="s">
        <v>143</v>
      </c>
      <c r="I799" s="229"/>
      <c r="J799" s="193" t="s">
        <v>1838</v>
      </c>
      <c r="K799" s="231">
        <v>10000000</v>
      </c>
      <c r="L799" s="193" t="s">
        <v>1839</v>
      </c>
      <c r="M799" s="231">
        <v>12000000</v>
      </c>
      <c r="N799" s="193" t="s">
        <v>1839</v>
      </c>
      <c r="O799" s="231">
        <v>14000000</v>
      </c>
      <c r="P799" s="193" t="s">
        <v>1839</v>
      </c>
      <c r="Q799" s="231">
        <v>15000000</v>
      </c>
      <c r="R799" s="193" t="s">
        <v>1839</v>
      </c>
      <c r="S799" s="231">
        <v>15000000</v>
      </c>
      <c r="T799" s="303">
        <f t="shared" si="1"/>
        <v>66000000</v>
      </c>
      <c r="U799" s="193"/>
      <c r="V799" s="193"/>
      <c r="W799" s="193"/>
      <c r="X799" s="193"/>
      <c r="Y799" s="193"/>
      <c r="Z799" s="193"/>
    </row>
    <row r="800" spans="1:26" ht="140.1" customHeight="1">
      <c r="A800" s="192" t="s">
        <v>1706</v>
      </c>
      <c r="B800" s="206" t="s">
        <v>1707</v>
      </c>
      <c r="C800" s="206" t="s">
        <v>1708</v>
      </c>
      <c r="D800" s="192" t="s">
        <v>1820</v>
      </c>
      <c r="E800" s="193" t="s">
        <v>1821</v>
      </c>
      <c r="F800" s="192" t="s">
        <v>1822</v>
      </c>
      <c r="G800" s="193" t="s">
        <v>1823</v>
      </c>
      <c r="H800" s="229" t="s">
        <v>81</v>
      </c>
      <c r="I800" s="229"/>
      <c r="J800" s="193" t="s">
        <v>1481</v>
      </c>
      <c r="K800" s="231">
        <v>2000000</v>
      </c>
      <c r="L800" s="193" t="s">
        <v>1481</v>
      </c>
      <c r="M800" s="231">
        <v>2000000</v>
      </c>
      <c r="N800" s="193" t="s">
        <v>1481</v>
      </c>
      <c r="O800" s="303">
        <v>2000000</v>
      </c>
      <c r="P800" s="193" t="s">
        <v>1481</v>
      </c>
      <c r="Q800" s="303">
        <v>2000000</v>
      </c>
      <c r="R800" s="193" t="s">
        <v>1481</v>
      </c>
      <c r="S800" s="303">
        <v>2000000</v>
      </c>
      <c r="T800" s="303">
        <f t="shared" si="1"/>
        <v>10000000</v>
      </c>
      <c r="U800" s="193"/>
      <c r="V800" s="193"/>
      <c r="W800" s="193"/>
      <c r="X800" s="193"/>
      <c r="Y800" s="193"/>
      <c r="Z800" s="193"/>
    </row>
    <row r="801" spans="1:26" ht="140.1" customHeight="1">
      <c r="A801" s="192" t="s">
        <v>1706</v>
      </c>
      <c r="B801" s="206" t="s">
        <v>1707</v>
      </c>
      <c r="C801" s="206" t="s">
        <v>1708</v>
      </c>
      <c r="D801" s="192" t="s">
        <v>1820</v>
      </c>
      <c r="E801" s="193" t="s">
        <v>1821</v>
      </c>
      <c r="F801" s="192" t="s">
        <v>1822</v>
      </c>
      <c r="G801" s="193" t="s">
        <v>1823</v>
      </c>
      <c r="H801" s="229" t="s">
        <v>325</v>
      </c>
      <c r="I801" s="229"/>
      <c r="J801" s="193" t="s">
        <v>1840</v>
      </c>
      <c r="K801" s="231">
        <v>3000000</v>
      </c>
      <c r="L801" s="193" t="s">
        <v>1839</v>
      </c>
      <c r="M801" s="231">
        <v>4000000</v>
      </c>
      <c r="N801" s="193" t="s">
        <v>1839</v>
      </c>
      <c r="O801" s="231">
        <v>6000000</v>
      </c>
      <c r="P801" s="193" t="s">
        <v>1839</v>
      </c>
      <c r="Q801" s="231">
        <v>8000000</v>
      </c>
      <c r="R801" s="193" t="s">
        <v>1839</v>
      </c>
      <c r="S801" s="303">
        <v>9000000</v>
      </c>
      <c r="T801" s="303">
        <f t="shared" si="1"/>
        <v>30000000</v>
      </c>
      <c r="U801" s="193"/>
      <c r="V801" s="193"/>
      <c r="W801" s="193"/>
      <c r="X801" s="193"/>
      <c r="Y801" s="193"/>
      <c r="Z801" s="193"/>
    </row>
    <row r="802" spans="1:26" ht="140.1" customHeight="1">
      <c r="A802" s="192" t="s">
        <v>1706</v>
      </c>
      <c r="B802" s="206" t="s">
        <v>1707</v>
      </c>
      <c r="C802" s="206" t="s">
        <v>1708</v>
      </c>
      <c r="D802" s="192" t="s">
        <v>1820</v>
      </c>
      <c r="E802" s="193" t="s">
        <v>1821</v>
      </c>
      <c r="F802" s="192" t="s">
        <v>1822</v>
      </c>
      <c r="G802" s="193" t="s">
        <v>1823</v>
      </c>
      <c r="H802" s="229" t="s">
        <v>331</v>
      </c>
      <c r="I802" s="229"/>
      <c r="J802" s="193" t="s">
        <v>1841</v>
      </c>
      <c r="K802" s="231">
        <v>3000000</v>
      </c>
      <c r="L802" s="193" t="s">
        <v>1842</v>
      </c>
      <c r="M802" s="231">
        <v>3000000</v>
      </c>
      <c r="N802" s="193" t="s">
        <v>1843</v>
      </c>
      <c r="O802" s="303">
        <v>3000000</v>
      </c>
      <c r="P802" s="193" t="s">
        <v>1843</v>
      </c>
      <c r="Q802" s="303">
        <v>3000000</v>
      </c>
      <c r="R802" s="193" t="s">
        <v>1843</v>
      </c>
      <c r="S802" s="303">
        <v>3000000</v>
      </c>
      <c r="T802" s="303">
        <f t="shared" si="1"/>
        <v>15000000</v>
      </c>
      <c r="U802" s="193"/>
      <c r="V802" s="193"/>
      <c r="W802" s="193"/>
      <c r="X802" s="193"/>
      <c r="Y802" s="193"/>
      <c r="Z802" s="193"/>
    </row>
    <row r="803" spans="1:26" ht="140.1" customHeight="1">
      <c r="A803" s="192" t="s">
        <v>1706</v>
      </c>
      <c r="B803" s="206" t="s">
        <v>1707</v>
      </c>
      <c r="C803" s="206" t="s">
        <v>1708</v>
      </c>
      <c r="D803" s="192" t="s">
        <v>1820</v>
      </c>
      <c r="E803" s="193" t="s">
        <v>1821</v>
      </c>
      <c r="F803" s="192" t="s">
        <v>1844</v>
      </c>
      <c r="G803" s="193" t="s">
        <v>1845</v>
      </c>
      <c r="H803" s="229" t="s">
        <v>84</v>
      </c>
      <c r="I803" s="229"/>
      <c r="J803" s="193" t="s">
        <v>1832</v>
      </c>
      <c r="K803" s="231">
        <v>0</v>
      </c>
      <c r="L803" s="193" t="s">
        <v>1832</v>
      </c>
      <c r="M803" s="231">
        <v>0</v>
      </c>
      <c r="N803" s="193">
        <v>0</v>
      </c>
      <c r="O803" s="303">
        <v>0</v>
      </c>
      <c r="P803" s="193">
        <v>0</v>
      </c>
      <c r="Q803" s="303">
        <v>0</v>
      </c>
      <c r="R803" s="193">
        <v>0</v>
      </c>
      <c r="S803" s="303">
        <v>0</v>
      </c>
      <c r="T803" s="303">
        <f t="shared" si="1"/>
        <v>0</v>
      </c>
      <c r="U803" s="193"/>
      <c r="V803" s="193"/>
      <c r="W803" s="193"/>
      <c r="X803" s="193"/>
      <c r="Y803" s="193"/>
      <c r="Z803" s="193"/>
    </row>
    <row r="804" spans="1:26" ht="140.1" customHeight="1">
      <c r="A804" s="192" t="s">
        <v>1706</v>
      </c>
      <c r="B804" s="206" t="s">
        <v>1707</v>
      </c>
      <c r="C804" s="206" t="s">
        <v>1708</v>
      </c>
      <c r="D804" s="192" t="s">
        <v>1820</v>
      </c>
      <c r="E804" s="193" t="s">
        <v>1821</v>
      </c>
      <c r="F804" s="192" t="s">
        <v>1844</v>
      </c>
      <c r="G804" s="193" t="s">
        <v>1845</v>
      </c>
      <c r="H804" s="229" t="s">
        <v>143</v>
      </c>
      <c r="I804" s="229"/>
      <c r="J804" s="193" t="s">
        <v>1846</v>
      </c>
      <c r="K804" s="231">
        <v>290000000</v>
      </c>
      <c r="L804" s="193" t="s">
        <v>1847</v>
      </c>
      <c r="M804" s="231">
        <v>200000000</v>
      </c>
      <c r="N804" s="193" t="s">
        <v>1848</v>
      </c>
      <c r="O804" s="231">
        <v>50000000</v>
      </c>
      <c r="P804" s="193" t="s">
        <v>1848</v>
      </c>
      <c r="Q804" s="231">
        <v>40000000</v>
      </c>
      <c r="R804" s="193" t="s">
        <v>1848</v>
      </c>
      <c r="S804" s="231">
        <v>30000000</v>
      </c>
      <c r="T804" s="303">
        <f t="shared" si="1"/>
        <v>610000000</v>
      </c>
      <c r="U804" s="193"/>
      <c r="V804" s="193"/>
      <c r="W804" s="193"/>
      <c r="X804" s="193"/>
      <c r="Y804" s="193"/>
      <c r="Z804" s="193"/>
    </row>
    <row r="805" spans="1:26" ht="140.1" customHeight="1">
      <c r="A805" s="192" t="s">
        <v>1706</v>
      </c>
      <c r="B805" s="206" t="s">
        <v>1707</v>
      </c>
      <c r="C805" s="206" t="s">
        <v>1708</v>
      </c>
      <c r="D805" s="192" t="s">
        <v>1820</v>
      </c>
      <c r="E805" s="193" t="s">
        <v>1821</v>
      </c>
      <c r="F805" s="192" t="s">
        <v>1844</v>
      </c>
      <c r="G805" s="193" t="s">
        <v>1845</v>
      </c>
      <c r="H805" s="229" t="s">
        <v>325</v>
      </c>
      <c r="I805" s="229"/>
      <c r="J805" s="193" t="s">
        <v>1849</v>
      </c>
      <c r="K805" s="231">
        <v>3000000</v>
      </c>
      <c r="L805" s="193" t="s">
        <v>1850</v>
      </c>
      <c r="M805" s="231">
        <v>4000000</v>
      </c>
      <c r="N805" s="193" t="s">
        <v>1851</v>
      </c>
      <c r="O805" s="231">
        <v>6000000</v>
      </c>
      <c r="P805" s="193" t="s">
        <v>1851</v>
      </c>
      <c r="Q805" s="231">
        <v>7000000</v>
      </c>
      <c r="R805" s="193" t="s">
        <v>1851</v>
      </c>
      <c r="S805" s="303">
        <v>9000000</v>
      </c>
      <c r="T805" s="303">
        <f t="shared" si="1"/>
        <v>29000000</v>
      </c>
      <c r="U805" s="193"/>
      <c r="V805" s="193"/>
      <c r="W805" s="193"/>
      <c r="X805" s="193"/>
      <c r="Y805" s="193"/>
      <c r="Z805" s="193"/>
    </row>
    <row r="806" spans="1:26" ht="140.1" customHeight="1">
      <c r="A806" s="192" t="s">
        <v>1706</v>
      </c>
      <c r="B806" s="206" t="s">
        <v>1707</v>
      </c>
      <c r="C806" s="206" t="s">
        <v>1708</v>
      </c>
      <c r="D806" s="192" t="s">
        <v>1820</v>
      </c>
      <c r="E806" s="193" t="s">
        <v>1821</v>
      </c>
      <c r="F806" s="192" t="s">
        <v>1844</v>
      </c>
      <c r="G806" s="193" t="s">
        <v>1845</v>
      </c>
      <c r="H806" s="229" t="s">
        <v>331</v>
      </c>
      <c r="I806" s="229"/>
      <c r="J806" s="193" t="s">
        <v>1852</v>
      </c>
      <c r="K806" s="231">
        <v>3000000</v>
      </c>
      <c r="L806" s="193" t="s">
        <v>1853</v>
      </c>
      <c r="M806" s="231">
        <v>3000000</v>
      </c>
      <c r="N806" s="193" t="s">
        <v>1854</v>
      </c>
      <c r="O806" s="303">
        <v>3000000</v>
      </c>
      <c r="P806" s="193" t="s">
        <v>1855</v>
      </c>
      <c r="Q806" s="303">
        <v>3000000</v>
      </c>
      <c r="R806" s="193"/>
      <c r="S806" s="303">
        <v>0</v>
      </c>
      <c r="T806" s="303">
        <f t="shared" si="1"/>
        <v>12000000</v>
      </c>
      <c r="U806" s="193"/>
      <c r="V806" s="193"/>
      <c r="W806" s="193"/>
      <c r="X806" s="193"/>
      <c r="Y806" s="193"/>
      <c r="Z806" s="193"/>
    </row>
    <row r="807" spans="1:26" ht="140.1" customHeight="1">
      <c r="A807" s="192" t="s">
        <v>1706</v>
      </c>
      <c r="B807" s="206" t="s">
        <v>1707</v>
      </c>
      <c r="C807" s="206" t="s">
        <v>1708</v>
      </c>
      <c r="D807" s="192" t="s">
        <v>1820</v>
      </c>
      <c r="E807" s="193" t="s">
        <v>1821</v>
      </c>
      <c r="F807" s="192" t="s">
        <v>1844</v>
      </c>
      <c r="G807" s="193" t="s">
        <v>1845</v>
      </c>
      <c r="H807" s="229" t="s">
        <v>81</v>
      </c>
      <c r="I807" s="229"/>
      <c r="J807" s="193" t="s">
        <v>1481</v>
      </c>
      <c r="K807" s="231">
        <v>2000000</v>
      </c>
      <c r="L807" s="193" t="s">
        <v>1481</v>
      </c>
      <c r="M807" s="231">
        <v>2000000</v>
      </c>
      <c r="N807" s="193" t="s">
        <v>1481</v>
      </c>
      <c r="O807" s="303">
        <v>2000000</v>
      </c>
      <c r="P807" s="193" t="s">
        <v>1481</v>
      </c>
      <c r="Q807" s="303">
        <v>2000000</v>
      </c>
      <c r="R807" s="193" t="s">
        <v>1481</v>
      </c>
      <c r="S807" s="303">
        <v>2000000</v>
      </c>
      <c r="T807" s="303">
        <f t="shared" si="1"/>
        <v>10000000</v>
      </c>
      <c r="U807" s="193"/>
      <c r="V807" s="193"/>
      <c r="W807" s="193"/>
      <c r="X807" s="193"/>
      <c r="Y807" s="193"/>
      <c r="Z807" s="193"/>
    </row>
    <row r="808" spans="1:26" ht="140.1" customHeight="1">
      <c r="A808" s="192" t="s">
        <v>1706</v>
      </c>
      <c r="B808" s="206" t="s">
        <v>1707</v>
      </c>
      <c r="C808" s="206" t="s">
        <v>1708</v>
      </c>
      <c r="D808" s="192" t="s">
        <v>1820</v>
      </c>
      <c r="E808" s="193" t="s">
        <v>1821</v>
      </c>
      <c r="F808" s="192" t="s">
        <v>1844</v>
      </c>
      <c r="G808" s="193" t="s">
        <v>1845</v>
      </c>
      <c r="H808" s="229"/>
      <c r="I808" s="229" t="s">
        <v>126</v>
      </c>
      <c r="J808" s="193" t="s">
        <v>1856</v>
      </c>
      <c r="K808" s="231">
        <v>10000000</v>
      </c>
      <c r="L808" s="193"/>
      <c r="M808" s="231">
        <v>0</v>
      </c>
      <c r="N808" s="193"/>
      <c r="O808" s="303">
        <v>0</v>
      </c>
      <c r="P808" s="193"/>
      <c r="Q808" s="303">
        <v>0</v>
      </c>
      <c r="R808" s="193"/>
      <c r="S808" s="303">
        <v>0</v>
      </c>
      <c r="T808" s="303">
        <f t="shared" si="1"/>
        <v>10000000</v>
      </c>
      <c r="U808" s="193"/>
      <c r="V808" s="193"/>
      <c r="W808" s="193"/>
      <c r="X808" s="193"/>
      <c r="Y808" s="193"/>
      <c r="Z808" s="193"/>
    </row>
    <row r="809" spans="1:26" ht="140.1" customHeight="1">
      <c r="A809" s="192" t="s">
        <v>1706</v>
      </c>
      <c r="B809" s="206" t="s">
        <v>1707</v>
      </c>
      <c r="C809" s="206" t="s">
        <v>1708</v>
      </c>
      <c r="D809" s="192" t="s">
        <v>1820</v>
      </c>
      <c r="E809" s="193" t="s">
        <v>1821</v>
      </c>
      <c r="F809" s="192" t="s">
        <v>1844</v>
      </c>
      <c r="G809" s="193" t="s">
        <v>1845</v>
      </c>
      <c r="H809" s="229"/>
      <c r="I809" s="229" t="s">
        <v>249</v>
      </c>
      <c r="J809" s="193" t="s">
        <v>1857</v>
      </c>
      <c r="K809" s="231">
        <v>0</v>
      </c>
      <c r="L809" s="193" t="s">
        <v>1857</v>
      </c>
      <c r="M809" s="231">
        <v>0</v>
      </c>
      <c r="N809" s="193" t="s">
        <v>1857</v>
      </c>
      <c r="O809" s="303">
        <v>0</v>
      </c>
      <c r="P809" s="193" t="s">
        <v>1857</v>
      </c>
      <c r="Q809" s="303">
        <v>0</v>
      </c>
      <c r="R809" s="193" t="s">
        <v>1857</v>
      </c>
      <c r="S809" s="303">
        <v>0</v>
      </c>
      <c r="T809" s="303">
        <f t="shared" si="1"/>
        <v>0</v>
      </c>
      <c r="U809" s="313" t="s">
        <v>1557</v>
      </c>
      <c r="V809" s="193"/>
      <c r="W809" s="193"/>
      <c r="X809" s="193"/>
      <c r="Y809" s="193"/>
      <c r="Z809" s="193"/>
    </row>
    <row r="810" spans="1:26" ht="140.1" customHeight="1">
      <c r="A810" s="192" t="s">
        <v>1706</v>
      </c>
      <c r="B810" s="206" t="s">
        <v>1707</v>
      </c>
      <c r="C810" s="206" t="s">
        <v>1708</v>
      </c>
      <c r="D810" s="192" t="s">
        <v>1820</v>
      </c>
      <c r="E810" s="193" t="s">
        <v>1821</v>
      </c>
      <c r="F810" s="192" t="s">
        <v>1844</v>
      </c>
      <c r="G810" s="193" t="s">
        <v>1845</v>
      </c>
      <c r="H810" s="229"/>
      <c r="I810" s="229" t="s">
        <v>132</v>
      </c>
      <c r="J810" s="193" t="s">
        <v>1858</v>
      </c>
      <c r="K810" s="231">
        <v>5000000</v>
      </c>
      <c r="L810" s="193" t="s">
        <v>1859</v>
      </c>
      <c r="M810" s="231">
        <v>5000000</v>
      </c>
      <c r="N810" s="193" t="s">
        <v>1830</v>
      </c>
      <c r="O810" s="231">
        <v>5000000</v>
      </c>
      <c r="P810" s="193" t="s">
        <v>1830</v>
      </c>
      <c r="Q810" s="231">
        <v>5000000</v>
      </c>
      <c r="R810" s="193" t="s">
        <v>1830</v>
      </c>
      <c r="S810" s="231">
        <v>5000000</v>
      </c>
      <c r="T810" s="303">
        <f t="shared" si="1"/>
        <v>25000000</v>
      </c>
      <c r="U810" s="193"/>
      <c r="V810" s="193"/>
      <c r="W810" s="193"/>
      <c r="X810" s="193"/>
      <c r="Y810" s="193"/>
      <c r="Z810" s="193"/>
    </row>
    <row r="811" spans="1:26" ht="140.1" customHeight="1">
      <c r="A811" s="192" t="s">
        <v>1706</v>
      </c>
      <c r="B811" s="206" t="s">
        <v>1707</v>
      </c>
      <c r="C811" s="206" t="s">
        <v>1708</v>
      </c>
      <c r="D811" s="192" t="s">
        <v>1820</v>
      </c>
      <c r="E811" s="193" t="s">
        <v>1821</v>
      </c>
      <c r="F811" s="192" t="s">
        <v>1844</v>
      </c>
      <c r="G811" s="193" t="s">
        <v>1845</v>
      </c>
      <c r="H811" s="229"/>
      <c r="I811" s="229" t="s">
        <v>33</v>
      </c>
      <c r="J811" s="193" t="s">
        <v>1860</v>
      </c>
      <c r="K811" s="231">
        <v>0</v>
      </c>
      <c r="L811" s="193"/>
      <c r="M811" s="231">
        <v>0</v>
      </c>
      <c r="N811" s="193"/>
      <c r="O811" s="231">
        <v>0</v>
      </c>
      <c r="P811" s="193"/>
      <c r="Q811" s="231">
        <v>0</v>
      </c>
      <c r="R811" s="193"/>
      <c r="S811" s="231">
        <v>0</v>
      </c>
      <c r="T811" s="303">
        <f t="shared" si="1"/>
        <v>0</v>
      </c>
      <c r="U811" s="313"/>
      <c r="V811" s="193"/>
      <c r="W811" s="193"/>
      <c r="X811" s="193"/>
      <c r="Y811" s="193"/>
      <c r="Z811" s="193"/>
    </row>
    <row r="812" spans="1:26" ht="140.1" customHeight="1">
      <c r="A812" s="192" t="s">
        <v>1706</v>
      </c>
      <c r="B812" s="206" t="s">
        <v>1707</v>
      </c>
      <c r="C812" s="206" t="s">
        <v>1708</v>
      </c>
      <c r="D812" s="192" t="s">
        <v>1820</v>
      </c>
      <c r="E812" s="193" t="s">
        <v>1821</v>
      </c>
      <c r="F812" s="192" t="s">
        <v>1844</v>
      </c>
      <c r="G812" s="193" t="s">
        <v>1845</v>
      </c>
      <c r="H812" s="229"/>
      <c r="I812" s="229" t="s">
        <v>127</v>
      </c>
      <c r="J812" s="193" t="s">
        <v>1861</v>
      </c>
      <c r="K812" s="231">
        <v>400000000</v>
      </c>
      <c r="L812" s="193" t="s">
        <v>1862</v>
      </c>
      <c r="M812" s="231">
        <v>0</v>
      </c>
      <c r="N812" s="193"/>
      <c r="O812" s="303">
        <v>0</v>
      </c>
      <c r="P812" s="193"/>
      <c r="Q812" s="303">
        <v>0</v>
      </c>
      <c r="R812" s="193"/>
      <c r="S812" s="303">
        <v>0</v>
      </c>
      <c r="T812" s="303">
        <f t="shared" si="1"/>
        <v>400000000</v>
      </c>
      <c r="U812" s="193"/>
      <c r="V812" s="193"/>
      <c r="W812" s="193"/>
      <c r="X812" s="193"/>
      <c r="Y812" s="193"/>
      <c r="Z812" s="193"/>
    </row>
    <row r="813" spans="1:26" ht="140.1" customHeight="1">
      <c r="A813" s="192" t="s">
        <v>1706</v>
      </c>
      <c r="B813" s="206" t="s">
        <v>1707</v>
      </c>
      <c r="C813" s="206" t="s">
        <v>1708</v>
      </c>
      <c r="D813" s="192" t="s">
        <v>1820</v>
      </c>
      <c r="E813" s="193" t="s">
        <v>1821</v>
      </c>
      <c r="F813" s="192" t="s">
        <v>1844</v>
      </c>
      <c r="G813" s="193" t="s">
        <v>1845</v>
      </c>
      <c r="H813" s="229"/>
      <c r="I813" s="229" t="s">
        <v>31</v>
      </c>
      <c r="J813" s="193" t="s">
        <v>1803</v>
      </c>
      <c r="K813" s="231">
        <v>2734235</v>
      </c>
      <c r="L813" s="193" t="s">
        <v>1803</v>
      </c>
      <c r="M813" s="231">
        <v>5729522</v>
      </c>
      <c r="N813" s="193" t="s">
        <v>1803</v>
      </c>
      <c r="O813" s="303">
        <v>5631628</v>
      </c>
      <c r="P813" s="193" t="s">
        <v>1803</v>
      </c>
      <c r="Q813" s="303">
        <v>5850008</v>
      </c>
      <c r="R813" s="193" t="s">
        <v>1803</v>
      </c>
      <c r="S813" s="304">
        <v>8447442</v>
      </c>
      <c r="T813" s="303">
        <f t="shared" si="1"/>
        <v>28392835</v>
      </c>
      <c r="U813" s="193"/>
      <c r="V813" s="193"/>
      <c r="W813" s="193"/>
      <c r="X813" s="193"/>
      <c r="Y813" s="193"/>
      <c r="Z813" s="193"/>
    </row>
    <row r="814" spans="1:26" ht="140.1" customHeight="1">
      <c r="A814" s="192" t="s">
        <v>1706</v>
      </c>
      <c r="B814" s="206" t="s">
        <v>1707</v>
      </c>
      <c r="C814" s="206" t="s">
        <v>1708</v>
      </c>
      <c r="D814" s="192" t="s">
        <v>1820</v>
      </c>
      <c r="E814" s="193" t="s">
        <v>1821</v>
      </c>
      <c r="F814" s="192" t="s">
        <v>1863</v>
      </c>
      <c r="G814" s="193" t="s">
        <v>1864</v>
      </c>
      <c r="H814" s="229" t="s">
        <v>244</v>
      </c>
      <c r="I814" s="229"/>
      <c r="J814" s="193" t="s">
        <v>1861</v>
      </c>
      <c r="K814" s="231">
        <v>0</v>
      </c>
      <c r="L814" s="193" t="s">
        <v>1862</v>
      </c>
      <c r="M814" s="231">
        <v>0</v>
      </c>
      <c r="N814" s="193"/>
      <c r="O814" s="303">
        <v>0</v>
      </c>
      <c r="P814" s="193"/>
      <c r="Q814" s="303">
        <v>0</v>
      </c>
      <c r="R814" s="193"/>
      <c r="S814" s="303">
        <v>0</v>
      </c>
      <c r="T814" s="303">
        <f t="shared" si="1"/>
        <v>0</v>
      </c>
      <c r="U814" s="338" t="s">
        <v>1844</v>
      </c>
      <c r="V814" s="193"/>
      <c r="W814" s="193"/>
      <c r="X814" s="193"/>
      <c r="Y814" s="193"/>
      <c r="Z814" s="193"/>
    </row>
    <row r="815" spans="1:26" ht="140.1" customHeight="1">
      <c r="A815" s="192" t="s">
        <v>1706</v>
      </c>
      <c r="B815" s="206" t="s">
        <v>1707</v>
      </c>
      <c r="C815" s="206" t="s">
        <v>1708</v>
      </c>
      <c r="D815" s="192" t="s">
        <v>1820</v>
      </c>
      <c r="E815" s="193" t="s">
        <v>1821</v>
      </c>
      <c r="F815" s="192" t="s">
        <v>1863</v>
      </c>
      <c r="G815" s="193" t="s">
        <v>1864</v>
      </c>
      <c r="H815" s="229" t="s">
        <v>194</v>
      </c>
      <c r="I815" s="229"/>
      <c r="J815" s="193"/>
      <c r="K815" s="231">
        <v>0</v>
      </c>
      <c r="L815" s="193" t="s">
        <v>1865</v>
      </c>
      <c r="M815" s="231">
        <v>300000000</v>
      </c>
      <c r="N815" s="193" t="s">
        <v>1865</v>
      </c>
      <c r="O815" s="303">
        <v>500000000</v>
      </c>
      <c r="P815" s="193"/>
      <c r="Q815" s="303">
        <v>0</v>
      </c>
      <c r="R815" s="193"/>
      <c r="S815" s="303">
        <v>0</v>
      </c>
      <c r="T815" s="303">
        <f t="shared" si="1"/>
        <v>800000000</v>
      </c>
      <c r="U815" s="193"/>
      <c r="V815" s="193"/>
      <c r="W815" s="193"/>
      <c r="X815" s="193"/>
      <c r="Y815" s="193"/>
      <c r="Z815" s="193"/>
    </row>
    <row r="816" spans="1:26" ht="140.1" customHeight="1">
      <c r="A816" s="192" t="s">
        <v>1706</v>
      </c>
      <c r="B816" s="206" t="s">
        <v>1707</v>
      </c>
      <c r="C816" s="206" t="s">
        <v>1708</v>
      </c>
      <c r="D816" s="192" t="s">
        <v>1820</v>
      </c>
      <c r="E816" s="193" t="s">
        <v>1821</v>
      </c>
      <c r="F816" s="192" t="s">
        <v>1863</v>
      </c>
      <c r="G816" s="193" t="s">
        <v>1864</v>
      </c>
      <c r="H816" s="229" t="s">
        <v>249</v>
      </c>
      <c r="I816" s="229"/>
      <c r="J816" s="193" t="s">
        <v>1866</v>
      </c>
      <c r="K816" s="231">
        <v>3000000</v>
      </c>
      <c r="L816" s="193"/>
      <c r="M816" s="231">
        <v>0</v>
      </c>
      <c r="N816" s="193"/>
      <c r="O816" s="303">
        <v>0</v>
      </c>
      <c r="P816" s="193"/>
      <c r="Q816" s="303">
        <v>0</v>
      </c>
      <c r="R816" s="193"/>
      <c r="S816" s="303">
        <v>0</v>
      </c>
      <c r="T816" s="303">
        <f t="shared" si="1"/>
        <v>3000000</v>
      </c>
      <c r="U816" s="193"/>
      <c r="V816" s="193"/>
      <c r="W816" s="193"/>
      <c r="X816" s="193"/>
      <c r="Y816" s="193"/>
      <c r="Z816" s="193"/>
    </row>
    <row r="817" spans="1:26" ht="140.1" customHeight="1">
      <c r="A817" s="192" t="s">
        <v>1706</v>
      </c>
      <c r="B817" s="206" t="s">
        <v>1707</v>
      </c>
      <c r="C817" s="206" t="s">
        <v>1708</v>
      </c>
      <c r="D817" s="192" t="s">
        <v>1820</v>
      </c>
      <c r="E817" s="193" t="s">
        <v>1821</v>
      </c>
      <c r="F817" s="192" t="s">
        <v>1863</v>
      </c>
      <c r="G817" s="193" t="s">
        <v>1864</v>
      </c>
      <c r="H817" s="229" t="s">
        <v>84</v>
      </c>
      <c r="I817" s="229"/>
      <c r="J817" s="193" t="s">
        <v>1832</v>
      </c>
      <c r="K817" s="231">
        <v>0</v>
      </c>
      <c r="L817" s="193">
        <v>0</v>
      </c>
      <c r="M817" s="231">
        <v>0</v>
      </c>
      <c r="N817" s="193">
        <v>0</v>
      </c>
      <c r="O817" s="303">
        <v>0</v>
      </c>
      <c r="P817" s="193">
        <v>0</v>
      </c>
      <c r="Q817" s="303">
        <v>0</v>
      </c>
      <c r="R817" s="193">
        <v>0</v>
      </c>
      <c r="S817" s="303">
        <v>0</v>
      </c>
      <c r="T817" s="303">
        <f t="shared" si="1"/>
        <v>0</v>
      </c>
      <c r="U817" s="193"/>
      <c r="V817" s="193"/>
      <c r="W817" s="193"/>
      <c r="X817" s="193"/>
      <c r="Y817" s="193"/>
      <c r="Z817" s="193"/>
    </row>
    <row r="818" spans="1:26" ht="140.1" customHeight="1">
      <c r="A818" s="192" t="s">
        <v>1706</v>
      </c>
      <c r="B818" s="206" t="s">
        <v>1707</v>
      </c>
      <c r="C818" s="206" t="s">
        <v>1708</v>
      </c>
      <c r="D818" s="192" t="s">
        <v>1820</v>
      </c>
      <c r="E818" s="193" t="s">
        <v>1821</v>
      </c>
      <c r="F818" s="192" t="s">
        <v>1863</v>
      </c>
      <c r="G818" s="193" t="s">
        <v>1864</v>
      </c>
      <c r="H818" s="229" t="s">
        <v>143</v>
      </c>
      <c r="I818" s="229"/>
      <c r="J818" s="193" t="s">
        <v>1867</v>
      </c>
      <c r="K818" s="231">
        <v>10000000</v>
      </c>
      <c r="L818" s="193" t="s">
        <v>1867</v>
      </c>
      <c r="M818" s="231">
        <v>9000000</v>
      </c>
      <c r="N818" s="193" t="s">
        <v>1867</v>
      </c>
      <c r="O818" s="303">
        <v>6000000</v>
      </c>
      <c r="P818" s="193" t="s">
        <v>1867</v>
      </c>
      <c r="Q818" s="303">
        <v>7000000</v>
      </c>
      <c r="R818" s="193" t="s">
        <v>1867</v>
      </c>
      <c r="S818" s="303">
        <v>8000000</v>
      </c>
      <c r="T818" s="303">
        <f t="shared" si="1"/>
        <v>40000000</v>
      </c>
      <c r="U818" s="193"/>
      <c r="V818" s="193"/>
      <c r="W818" s="193"/>
      <c r="X818" s="193"/>
      <c r="Y818" s="193"/>
      <c r="Z818" s="193"/>
    </row>
    <row r="819" spans="1:26" ht="140.1" customHeight="1">
      <c r="A819" s="192" t="s">
        <v>1706</v>
      </c>
      <c r="B819" s="206" t="s">
        <v>1707</v>
      </c>
      <c r="C819" s="206" t="s">
        <v>1708</v>
      </c>
      <c r="D819" s="192" t="s">
        <v>1820</v>
      </c>
      <c r="E819" s="193" t="s">
        <v>1821</v>
      </c>
      <c r="F819" s="192" t="s">
        <v>1863</v>
      </c>
      <c r="G819" s="193" t="s">
        <v>1864</v>
      </c>
      <c r="H819" s="229" t="s">
        <v>81</v>
      </c>
      <c r="I819" s="229"/>
      <c r="J819" s="193" t="s">
        <v>1481</v>
      </c>
      <c r="K819" s="231">
        <v>2000000</v>
      </c>
      <c r="L819" s="193" t="s">
        <v>1481</v>
      </c>
      <c r="M819" s="231">
        <v>2000000</v>
      </c>
      <c r="N819" s="193" t="s">
        <v>1481</v>
      </c>
      <c r="O819" s="303">
        <v>2000000</v>
      </c>
      <c r="P819" s="193" t="s">
        <v>1481</v>
      </c>
      <c r="Q819" s="303">
        <v>2000000</v>
      </c>
      <c r="R819" s="193" t="s">
        <v>1481</v>
      </c>
      <c r="S819" s="303">
        <v>2000000</v>
      </c>
      <c r="T819" s="303">
        <f t="shared" si="1"/>
        <v>10000000</v>
      </c>
      <c r="U819" s="193"/>
      <c r="V819" s="193"/>
      <c r="W819" s="193"/>
      <c r="X819" s="193"/>
      <c r="Y819" s="193"/>
      <c r="Z819" s="193"/>
    </row>
    <row r="820" spans="1:26" ht="140.1" customHeight="1">
      <c r="A820" s="192" t="s">
        <v>1706</v>
      </c>
      <c r="B820" s="206" t="s">
        <v>1707</v>
      </c>
      <c r="C820" s="206" t="s">
        <v>1708</v>
      </c>
      <c r="D820" s="192" t="s">
        <v>1820</v>
      </c>
      <c r="E820" s="193" t="s">
        <v>1821</v>
      </c>
      <c r="F820" s="192" t="s">
        <v>1863</v>
      </c>
      <c r="G820" s="193" t="s">
        <v>1864</v>
      </c>
      <c r="H820" s="229" t="s">
        <v>325</v>
      </c>
      <c r="I820" s="229"/>
      <c r="J820" s="193" t="s">
        <v>1868</v>
      </c>
      <c r="K820" s="231">
        <v>3000000</v>
      </c>
      <c r="L820" s="193" t="s">
        <v>1869</v>
      </c>
      <c r="M820" s="231">
        <v>4000000</v>
      </c>
      <c r="N820" s="193" t="s">
        <v>1870</v>
      </c>
      <c r="O820" s="303">
        <v>6000000</v>
      </c>
      <c r="P820" s="193" t="s">
        <v>1871</v>
      </c>
      <c r="Q820" s="303">
        <v>7000000</v>
      </c>
      <c r="R820" s="193" t="s">
        <v>1871</v>
      </c>
      <c r="S820" s="303">
        <v>9000000</v>
      </c>
      <c r="T820" s="303">
        <f t="shared" si="1"/>
        <v>29000000</v>
      </c>
      <c r="U820" s="193"/>
      <c r="V820" s="193"/>
      <c r="W820" s="193"/>
      <c r="X820" s="193"/>
      <c r="Y820" s="193"/>
      <c r="Z820" s="193"/>
    </row>
    <row r="821" spans="1:26" ht="140.1" customHeight="1">
      <c r="A821" s="192" t="s">
        <v>1706</v>
      </c>
      <c r="B821" s="206" t="s">
        <v>1707</v>
      </c>
      <c r="C821" s="206" t="s">
        <v>1708</v>
      </c>
      <c r="D821" s="192" t="s">
        <v>1820</v>
      </c>
      <c r="E821" s="193" t="s">
        <v>1821</v>
      </c>
      <c r="F821" s="192" t="s">
        <v>1863</v>
      </c>
      <c r="G821" s="193" t="s">
        <v>1864</v>
      </c>
      <c r="H821" s="229" t="s">
        <v>1872</v>
      </c>
      <c r="I821" s="229"/>
      <c r="J821" s="193" t="s">
        <v>1873</v>
      </c>
      <c r="K821" s="231">
        <v>3000000</v>
      </c>
      <c r="L821" s="193" t="s">
        <v>1874</v>
      </c>
      <c r="M821" s="231">
        <v>3000000</v>
      </c>
      <c r="N821" s="193" t="s">
        <v>1875</v>
      </c>
      <c r="O821" s="303">
        <v>5000000</v>
      </c>
      <c r="P821" s="193" t="s">
        <v>1875</v>
      </c>
      <c r="Q821" s="303">
        <v>8000000</v>
      </c>
      <c r="R821" s="193" t="s">
        <v>1876</v>
      </c>
      <c r="S821" s="303">
        <v>10000000</v>
      </c>
      <c r="T821" s="303">
        <f t="shared" si="1"/>
        <v>29000000</v>
      </c>
      <c r="U821" s="193"/>
      <c r="V821" s="193"/>
      <c r="W821" s="193"/>
      <c r="X821" s="193"/>
      <c r="Y821" s="193"/>
      <c r="Z821" s="193"/>
    </row>
    <row r="822" spans="1:26" ht="140.1" customHeight="1">
      <c r="A822" s="192" t="s">
        <v>1706</v>
      </c>
      <c r="B822" s="206" t="s">
        <v>1707</v>
      </c>
      <c r="C822" s="206" t="s">
        <v>1708</v>
      </c>
      <c r="D822" s="192" t="s">
        <v>1877</v>
      </c>
      <c r="E822" s="193" t="s">
        <v>1878</v>
      </c>
      <c r="F822" s="192" t="s">
        <v>1879</v>
      </c>
      <c r="G822" s="193" t="s">
        <v>1880</v>
      </c>
      <c r="H822" s="229" t="s">
        <v>249</v>
      </c>
      <c r="I822" s="229"/>
      <c r="J822" s="193"/>
      <c r="K822" s="231">
        <v>0</v>
      </c>
      <c r="L822" s="193"/>
      <c r="M822" s="231">
        <v>0</v>
      </c>
      <c r="N822" s="192" t="s">
        <v>1881</v>
      </c>
      <c r="O822" s="303">
        <v>0</v>
      </c>
      <c r="P822" s="193"/>
      <c r="Q822" s="303">
        <v>0</v>
      </c>
      <c r="R822" s="193"/>
      <c r="S822" s="303">
        <v>0</v>
      </c>
      <c r="T822" s="303">
        <f t="shared" si="1"/>
        <v>0</v>
      </c>
      <c r="U822" s="193" t="s">
        <v>251</v>
      </c>
      <c r="V822" s="193"/>
      <c r="W822" s="193"/>
      <c r="X822" s="193"/>
      <c r="Y822" s="193"/>
      <c r="Z822" s="193"/>
    </row>
    <row r="823" spans="1:26" ht="140.1" customHeight="1">
      <c r="A823" s="192" t="s">
        <v>1706</v>
      </c>
      <c r="B823" s="206" t="s">
        <v>1707</v>
      </c>
      <c r="C823" s="206" t="s">
        <v>1708</v>
      </c>
      <c r="D823" s="192" t="s">
        <v>1877</v>
      </c>
      <c r="E823" s="193" t="s">
        <v>1878</v>
      </c>
      <c r="F823" s="192" t="s">
        <v>1879</v>
      </c>
      <c r="G823" s="193" t="s">
        <v>1880</v>
      </c>
      <c r="H823" s="229" t="s">
        <v>194</v>
      </c>
      <c r="I823" s="229"/>
      <c r="J823" s="193"/>
      <c r="K823" s="231">
        <v>0</v>
      </c>
      <c r="L823" s="193" t="s">
        <v>1882</v>
      </c>
      <c r="M823" s="231">
        <v>1700000000</v>
      </c>
      <c r="N823" s="193"/>
      <c r="O823" s="303">
        <v>0</v>
      </c>
      <c r="P823" s="193"/>
      <c r="Q823" s="303">
        <v>0</v>
      </c>
      <c r="R823" s="193"/>
      <c r="S823" s="303">
        <v>0</v>
      </c>
      <c r="T823" s="303">
        <f t="shared" si="1"/>
        <v>1700000000</v>
      </c>
      <c r="U823" s="193"/>
      <c r="V823" s="193"/>
      <c r="W823" s="193"/>
      <c r="X823" s="193"/>
      <c r="Y823" s="193"/>
      <c r="Z823" s="193"/>
    </row>
    <row r="824" spans="1:26" ht="140.1" customHeight="1">
      <c r="A824" s="192" t="s">
        <v>1706</v>
      </c>
      <c r="B824" s="206" t="s">
        <v>1707</v>
      </c>
      <c r="C824" s="206" t="s">
        <v>1708</v>
      </c>
      <c r="D824" s="192" t="s">
        <v>1877</v>
      </c>
      <c r="E824" s="193" t="s">
        <v>1878</v>
      </c>
      <c r="F824" s="192" t="s">
        <v>1879</v>
      </c>
      <c r="G824" s="193" t="s">
        <v>1880</v>
      </c>
      <c r="H824" s="229" t="s">
        <v>31</v>
      </c>
      <c r="I824" s="229"/>
      <c r="J824" s="193" t="s">
        <v>923</v>
      </c>
      <c r="K824" s="231">
        <v>2734235</v>
      </c>
      <c r="L824" s="193" t="s">
        <v>923</v>
      </c>
      <c r="M824" s="231">
        <v>5729522</v>
      </c>
      <c r="N824" s="193" t="s">
        <v>923</v>
      </c>
      <c r="O824" s="231">
        <v>5631628</v>
      </c>
      <c r="P824" s="192"/>
      <c r="Q824" s="231">
        <v>0</v>
      </c>
      <c r="R824" s="192"/>
      <c r="S824" s="303">
        <v>0</v>
      </c>
      <c r="T824" s="303">
        <f t="shared" si="1"/>
        <v>14095385</v>
      </c>
      <c r="U824" s="193"/>
      <c r="V824" s="193"/>
      <c r="W824" s="193"/>
      <c r="X824" s="193"/>
      <c r="Y824" s="193"/>
      <c r="Z824" s="193"/>
    </row>
    <row r="825" spans="1:26" ht="140.1" customHeight="1">
      <c r="A825" s="192" t="s">
        <v>1706</v>
      </c>
      <c r="B825" s="206" t="s">
        <v>1707</v>
      </c>
      <c r="C825" s="206" t="s">
        <v>1708</v>
      </c>
      <c r="D825" s="192" t="s">
        <v>1877</v>
      </c>
      <c r="E825" s="193" t="s">
        <v>1878</v>
      </c>
      <c r="F825" s="192" t="s">
        <v>1879</v>
      </c>
      <c r="G825" s="193" t="s">
        <v>1880</v>
      </c>
      <c r="H825" s="229"/>
      <c r="I825" s="229" t="s">
        <v>127</v>
      </c>
      <c r="J825" s="193" t="s">
        <v>1250</v>
      </c>
      <c r="K825" s="231">
        <v>0</v>
      </c>
      <c r="L825" s="193" t="s">
        <v>1250</v>
      </c>
      <c r="M825" s="231">
        <v>0</v>
      </c>
      <c r="N825" s="193"/>
      <c r="O825" s="303">
        <v>0</v>
      </c>
      <c r="P825" s="193"/>
      <c r="Q825" s="303">
        <v>0</v>
      </c>
      <c r="R825" s="193"/>
      <c r="S825" s="303">
        <v>0</v>
      </c>
      <c r="T825" s="303">
        <f t="shared" si="1"/>
        <v>0</v>
      </c>
      <c r="U825" s="193"/>
      <c r="V825" s="193"/>
      <c r="W825" s="193"/>
      <c r="X825" s="193"/>
      <c r="Y825" s="193"/>
      <c r="Z825" s="193"/>
    </row>
    <row r="826" spans="1:26" ht="140.1" customHeight="1">
      <c r="A826" s="192" t="s">
        <v>1706</v>
      </c>
      <c r="B826" s="206" t="s">
        <v>1707</v>
      </c>
      <c r="C826" s="206" t="s">
        <v>1708</v>
      </c>
      <c r="D826" s="192" t="s">
        <v>1877</v>
      </c>
      <c r="E826" s="193" t="s">
        <v>1878</v>
      </c>
      <c r="F826" s="192" t="s">
        <v>1879</v>
      </c>
      <c r="G826" s="193" t="s">
        <v>1880</v>
      </c>
      <c r="H826" s="229"/>
      <c r="I826" s="229" t="s">
        <v>38</v>
      </c>
      <c r="J826" s="193" t="s">
        <v>95</v>
      </c>
      <c r="K826" s="231">
        <v>3799000</v>
      </c>
      <c r="L826" s="193" t="s">
        <v>96</v>
      </c>
      <c r="M826" s="231">
        <f>((K826*14/100)+K826)*2</f>
        <v>8661720</v>
      </c>
      <c r="N826" s="193" t="s">
        <v>96</v>
      </c>
      <c r="O826" s="303">
        <f>((K826*28/100)+K826)*2</f>
        <v>9725440</v>
      </c>
      <c r="P826" s="193" t="s">
        <v>96</v>
      </c>
      <c r="Q826" s="303">
        <f>((K826*42/100)+K826)*2</f>
        <v>10789160</v>
      </c>
      <c r="R826" s="193" t="s">
        <v>96</v>
      </c>
      <c r="S826" s="303">
        <f>((M826*42/100)+M826)*2</f>
        <v>24599284.800000001</v>
      </c>
      <c r="T826" s="303">
        <f t="shared" si="1"/>
        <v>57574604.799999997</v>
      </c>
      <c r="U826" s="193"/>
      <c r="V826" s="193"/>
      <c r="W826" s="193"/>
      <c r="X826" s="193"/>
      <c r="Y826" s="193"/>
      <c r="Z826" s="193"/>
    </row>
    <row r="827" spans="1:26" ht="140.1" customHeight="1">
      <c r="A827" s="192" t="s">
        <v>1706</v>
      </c>
      <c r="B827" s="206" t="s">
        <v>1707</v>
      </c>
      <c r="C827" s="206" t="s">
        <v>1708</v>
      </c>
      <c r="D827" s="192" t="s">
        <v>1877</v>
      </c>
      <c r="E827" s="193" t="s">
        <v>1878</v>
      </c>
      <c r="F827" s="192" t="s">
        <v>1879</v>
      </c>
      <c r="G827" s="193" t="s">
        <v>1880</v>
      </c>
      <c r="H827" s="229"/>
      <c r="I827" s="229" t="s">
        <v>237</v>
      </c>
      <c r="J827" s="192" t="s">
        <v>1883</v>
      </c>
      <c r="K827" s="231">
        <v>4000000</v>
      </c>
      <c r="L827" s="192"/>
      <c r="M827" s="231">
        <v>4600000</v>
      </c>
      <c r="N827" s="193"/>
      <c r="O827" s="231">
        <v>0</v>
      </c>
      <c r="P827" s="193"/>
      <c r="Q827" s="231">
        <v>0</v>
      </c>
      <c r="R827" s="192"/>
      <c r="S827" s="231">
        <v>0</v>
      </c>
      <c r="T827" s="303">
        <f t="shared" si="1"/>
        <v>8600000</v>
      </c>
      <c r="U827" s="193"/>
      <c r="V827" s="193"/>
      <c r="W827" s="193"/>
      <c r="X827" s="193"/>
      <c r="Y827" s="193"/>
      <c r="Z827" s="193"/>
    </row>
    <row r="828" spans="1:26" ht="140.1" customHeight="1">
      <c r="A828" s="192" t="s">
        <v>1706</v>
      </c>
      <c r="B828" s="206" t="s">
        <v>1707</v>
      </c>
      <c r="C828" s="206" t="s">
        <v>1884</v>
      </c>
      <c r="D828" s="192" t="s">
        <v>1885</v>
      </c>
      <c r="E828" s="193" t="s">
        <v>1886</v>
      </c>
      <c r="F828" s="192" t="s">
        <v>1887</v>
      </c>
      <c r="G828" s="193" t="s">
        <v>1888</v>
      </c>
      <c r="H828" s="229" t="s">
        <v>441</v>
      </c>
      <c r="I828" s="229"/>
      <c r="J828" s="193"/>
      <c r="K828" s="231"/>
      <c r="L828" s="193"/>
      <c r="M828" s="231"/>
      <c r="N828" s="193"/>
      <c r="O828" s="303"/>
      <c r="P828" s="193"/>
      <c r="Q828" s="303"/>
      <c r="R828" s="193"/>
      <c r="S828" s="303"/>
      <c r="T828" s="303">
        <f t="shared" si="1"/>
        <v>0</v>
      </c>
      <c r="U828" s="193"/>
      <c r="V828" s="193"/>
      <c r="W828" s="193"/>
      <c r="X828" s="193"/>
      <c r="Y828" s="193"/>
      <c r="Z828" s="193"/>
    </row>
    <row r="829" spans="1:26" ht="140.1" customHeight="1">
      <c r="A829" s="192" t="s">
        <v>1706</v>
      </c>
      <c r="B829" s="206" t="s">
        <v>1707</v>
      </c>
      <c r="C829" s="206" t="s">
        <v>1884</v>
      </c>
      <c r="D829" s="192" t="s">
        <v>1885</v>
      </c>
      <c r="E829" s="193" t="s">
        <v>1886</v>
      </c>
      <c r="F829" s="192" t="s">
        <v>1889</v>
      </c>
      <c r="G829" s="193" t="s">
        <v>1890</v>
      </c>
      <c r="H829" s="229" t="s">
        <v>244</v>
      </c>
      <c r="I829" s="229"/>
      <c r="J829" s="193" t="s">
        <v>1106</v>
      </c>
      <c r="K829" s="231">
        <v>5903258</v>
      </c>
      <c r="L829" s="193" t="s">
        <v>1106</v>
      </c>
      <c r="M829" s="231">
        <v>6080355.7400000002</v>
      </c>
      <c r="N829" s="193" t="s">
        <v>1106</v>
      </c>
      <c r="O829" s="303">
        <v>6262766.4122000001</v>
      </c>
      <c r="P829" s="193" t="s">
        <v>1106</v>
      </c>
      <c r="Q829" s="303">
        <v>6450649.4045660002</v>
      </c>
      <c r="R829" s="193" t="s">
        <v>1106</v>
      </c>
      <c r="S829" s="303">
        <v>6644168.8867029808</v>
      </c>
      <c r="T829" s="303">
        <f t="shared" si="1"/>
        <v>31341198.44346898</v>
      </c>
      <c r="U829" s="193"/>
      <c r="V829" s="193"/>
      <c r="W829" s="193"/>
      <c r="X829" s="193"/>
      <c r="Y829" s="193"/>
      <c r="Z829" s="193"/>
    </row>
    <row r="830" spans="1:26" ht="140.1" customHeight="1">
      <c r="A830" s="192" t="s">
        <v>1706</v>
      </c>
      <c r="B830" s="206" t="s">
        <v>1707</v>
      </c>
      <c r="C830" s="206" t="s">
        <v>1884</v>
      </c>
      <c r="D830" s="192" t="s">
        <v>1885</v>
      </c>
      <c r="E830" s="193" t="s">
        <v>1886</v>
      </c>
      <c r="F830" s="192" t="s">
        <v>1889</v>
      </c>
      <c r="G830" s="193" t="s">
        <v>1890</v>
      </c>
      <c r="H830" s="229" t="s">
        <v>1107</v>
      </c>
      <c r="I830" s="229"/>
      <c r="J830" s="193" t="s">
        <v>1891</v>
      </c>
      <c r="K830" s="231">
        <v>399017880</v>
      </c>
      <c r="L830" s="193" t="s">
        <v>1891</v>
      </c>
      <c r="M830" s="231">
        <v>798035760</v>
      </c>
      <c r="N830" s="193" t="s">
        <v>1891</v>
      </c>
      <c r="O830" s="303">
        <v>798035760</v>
      </c>
      <c r="P830" s="193" t="s">
        <v>1891</v>
      </c>
      <c r="Q830" s="303">
        <v>798035760</v>
      </c>
      <c r="R830" s="193" t="s">
        <v>1891</v>
      </c>
      <c r="S830" s="303">
        <v>1197053640</v>
      </c>
      <c r="T830" s="303">
        <f t="shared" si="1"/>
        <v>3990178800</v>
      </c>
      <c r="U830" s="193"/>
      <c r="V830" s="193"/>
      <c r="W830" s="193"/>
      <c r="X830" s="193"/>
      <c r="Y830" s="193"/>
      <c r="Z830" s="193"/>
    </row>
    <row r="831" spans="1:26" ht="140.1" customHeight="1">
      <c r="A831" s="192" t="s">
        <v>1706</v>
      </c>
      <c r="B831" s="206" t="s">
        <v>1707</v>
      </c>
      <c r="C831" s="206" t="s">
        <v>1884</v>
      </c>
      <c r="D831" s="192" t="s">
        <v>1885</v>
      </c>
      <c r="E831" s="193" t="s">
        <v>1886</v>
      </c>
      <c r="F831" s="192" t="s">
        <v>1892</v>
      </c>
      <c r="G831" s="193" t="s">
        <v>1893</v>
      </c>
      <c r="H831" s="229" t="s">
        <v>244</v>
      </c>
      <c r="I831" s="229"/>
      <c r="J831" s="193" t="s">
        <v>1894</v>
      </c>
      <c r="K831" s="231">
        <v>330555222</v>
      </c>
      <c r="L831" s="193" t="s">
        <v>1894</v>
      </c>
      <c r="M831" s="231">
        <v>340471879</v>
      </c>
      <c r="N831" s="193" t="s">
        <v>1894</v>
      </c>
      <c r="O831" s="303">
        <v>108048846</v>
      </c>
      <c r="P831" s="193" t="s">
        <v>1894</v>
      </c>
      <c r="Q831" s="303">
        <v>0</v>
      </c>
      <c r="R831" s="193" t="s">
        <v>1894</v>
      </c>
      <c r="S831" s="303">
        <v>0</v>
      </c>
      <c r="T831" s="303">
        <f t="shared" si="1"/>
        <v>779075947</v>
      </c>
      <c r="U831" s="193"/>
      <c r="V831" s="193"/>
      <c r="W831" s="193"/>
      <c r="X831" s="193"/>
      <c r="Y831" s="193"/>
      <c r="Z831" s="193"/>
    </row>
    <row r="832" spans="1:26" ht="140.1" customHeight="1">
      <c r="A832" s="192" t="s">
        <v>1706</v>
      </c>
      <c r="B832" s="206" t="s">
        <v>1707</v>
      </c>
      <c r="C832" s="206" t="s">
        <v>1884</v>
      </c>
      <c r="D832" s="192" t="s">
        <v>1885</v>
      </c>
      <c r="E832" s="193" t="s">
        <v>1886</v>
      </c>
      <c r="F832" s="192" t="s">
        <v>1892</v>
      </c>
      <c r="G832" s="193" t="s">
        <v>1893</v>
      </c>
      <c r="H832" s="229" t="s">
        <v>1895</v>
      </c>
      <c r="I832" s="229"/>
      <c r="J832" s="193" t="s">
        <v>1896</v>
      </c>
      <c r="K832" s="231">
        <v>64248000</v>
      </c>
      <c r="L832" s="193"/>
      <c r="M832" s="231">
        <v>0</v>
      </c>
      <c r="N832" s="193"/>
      <c r="O832" s="303">
        <v>0</v>
      </c>
      <c r="P832" s="193"/>
      <c r="Q832" s="303">
        <v>0</v>
      </c>
      <c r="R832" s="193"/>
      <c r="S832" s="303">
        <v>0</v>
      </c>
      <c r="T832" s="303">
        <f t="shared" si="1"/>
        <v>64248000</v>
      </c>
      <c r="U832" s="193"/>
      <c r="V832" s="193"/>
      <c r="W832" s="193"/>
      <c r="X832" s="193"/>
      <c r="Y832" s="193"/>
      <c r="Z832" s="193"/>
    </row>
    <row r="833" spans="1:26" ht="140.1" customHeight="1">
      <c r="A833" s="192" t="s">
        <v>1706</v>
      </c>
      <c r="B833" s="206" t="s">
        <v>1707</v>
      </c>
      <c r="C833" s="206" t="s">
        <v>1884</v>
      </c>
      <c r="D833" s="192" t="s">
        <v>1885</v>
      </c>
      <c r="E833" s="193" t="s">
        <v>1886</v>
      </c>
      <c r="F833" s="192" t="s">
        <v>1892</v>
      </c>
      <c r="G833" s="193" t="s">
        <v>1893</v>
      </c>
      <c r="H833" s="229"/>
      <c r="I833" s="229" t="s">
        <v>237</v>
      </c>
      <c r="J833" s="324" t="s">
        <v>1897</v>
      </c>
      <c r="K833" s="339">
        <v>2400000</v>
      </c>
      <c r="L833" s="324" t="s">
        <v>1898</v>
      </c>
      <c r="M833" s="339">
        <v>3400000</v>
      </c>
      <c r="N833" s="324" t="s">
        <v>1899</v>
      </c>
      <c r="O833" s="339">
        <v>3750000</v>
      </c>
      <c r="P833" s="324" t="s">
        <v>1900</v>
      </c>
      <c r="Q833" s="339">
        <v>4100000</v>
      </c>
      <c r="R833" s="324" t="s">
        <v>1901</v>
      </c>
      <c r="S833" s="339">
        <v>6850000</v>
      </c>
      <c r="T833" s="303">
        <f t="shared" si="1"/>
        <v>20500000</v>
      </c>
      <c r="U833" s="193"/>
      <c r="V833" s="193"/>
      <c r="W833" s="193"/>
      <c r="X833" s="193"/>
      <c r="Y833" s="193"/>
      <c r="Z833" s="193"/>
    </row>
    <row r="834" spans="1:26" ht="140.1" customHeight="1">
      <c r="A834" s="192" t="s">
        <v>1706</v>
      </c>
      <c r="B834" s="206" t="s">
        <v>1707</v>
      </c>
      <c r="C834" s="206" t="s">
        <v>1884</v>
      </c>
      <c r="D834" s="192" t="s">
        <v>1885</v>
      </c>
      <c r="E834" s="193" t="s">
        <v>1886</v>
      </c>
      <c r="F834" s="192" t="s">
        <v>1902</v>
      </c>
      <c r="G834" s="193" t="s">
        <v>1903</v>
      </c>
      <c r="H834" s="229" t="s">
        <v>1895</v>
      </c>
      <c r="I834" s="229"/>
      <c r="J834" s="193" t="s">
        <v>1904</v>
      </c>
      <c r="K834" s="231">
        <v>64248000</v>
      </c>
      <c r="L834" s="193"/>
      <c r="M834" s="231">
        <v>0</v>
      </c>
      <c r="N834" s="193"/>
      <c r="O834" s="303">
        <v>0</v>
      </c>
      <c r="P834" s="193"/>
      <c r="Q834" s="303">
        <v>0</v>
      </c>
      <c r="R834" s="193"/>
      <c r="S834" s="303">
        <v>0</v>
      </c>
      <c r="T834" s="303">
        <f t="shared" si="1"/>
        <v>64248000</v>
      </c>
      <c r="U834" s="193"/>
      <c r="V834" s="193"/>
      <c r="W834" s="193"/>
      <c r="X834" s="193"/>
      <c r="Y834" s="193"/>
      <c r="Z834" s="193"/>
    </row>
    <row r="835" spans="1:26" ht="140.1" customHeight="1">
      <c r="A835" s="192" t="s">
        <v>1706</v>
      </c>
      <c r="B835" s="206" t="s">
        <v>1707</v>
      </c>
      <c r="C835" s="206" t="s">
        <v>1884</v>
      </c>
      <c r="D835" s="192" t="s">
        <v>1885</v>
      </c>
      <c r="E835" s="193" t="s">
        <v>1886</v>
      </c>
      <c r="F835" s="192" t="s">
        <v>1905</v>
      </c>
      <c r="G835" s="193" t="s">
        <v>1906</v>
      </c>
      <c r="H835" s="229" t="s">
        <v>1895</v>
      </c>
      <c r="I835" s="229"/>
      <c r="J835" s="193"/>
      <c r="K835" s="231">
        <v>0</v>
      </c>
      <c r="L835" s="193" t="s">
        <v>1907</v>
      </c>
      <c r="M835" s="231">
        <v>64248001</v>
      </c>
      <c r="N835" s="193"/>
      <c r="O835" s="303">
        <v>0</v>
      </c>
      <c r="P835" s="193"/>
      <c r="Q835" s="303">
        <v>0</v>
      </c>
      <c r="R835" s="193"/>
      <c r="S835" s="303">
        <v>0</v>
      </c>
      <c r="T835" s="303">
        <f t="shared" si="1"/>
        <v>64248001</v>
      </c>
      <c r="U835" s="193"/>
      <c r="V835" s="193"/>
      <c r="W835" s="193"/>
      <c r="X835" s="193"/>
      <c r="Y835" s="193"/>
      <c r="Z835" s="193"/>
    </row>
    <row r="836" spans="1:26" ht="140.1" customHeight="1">
      <c r="A836" s="192" t="s">
        <v>1706</v>
      </c>
      <c r="B836" s="206" t="s">
        <v>1707</v>
      </c>
      <c r="C836" s="206" t="s">
        <v>1884</v>
      </c>
      <c r="D836" s="192" t="s">
        <v>1885</v>
      </c>
      <c r="E836" s="193" t="s">
        <v>1886</v>
      </c>
      <c r="F836" s="192" t="s">
        <v>1908</v>
      </c>
      <c r="G836" s="193" t="s">
        <v>1909</v>
      </c>
      <c r="H836" s="229" t="s">
        <v>127</v>
      </c>
      <c r="I836" s="229"/>
      <c r="J836" s="193" t="s">
        <v>1894</v>
      </c>
      <c r="K836" s="231">
        <v>0</v>
      </c>
      <c r="L836" s="193" t="s">
        <v>1894</v>
      </c>
      <c r="M836" s="231">
        <v>0</v>
      </c>
      <c r="N836" s="193" t="s">
        <v>1894</v>
      </c>
      <c r="O836" s="231">
        <v>0</v>
      </c>
      <c r="P836" s="193" t="s">
        <v>1894</v>
      </c>
      <c r="Q836" s="231">
        <v>0</v>
      </c>
      <c r="R836" s="193" t="s">
        <v>1894</v>
      </c>
      <c r="S836" s="231">
        <v>0</v>
      </c>
      <c r="T836" s="303">
        <f t="shared" si="1"/>
        <v>0</v>
      </c>
      <c r="U836" s="338" t="s">
        <v>1892</v>
      </c>
      <c r="V836" s="193"/>
      <c r="W836" s="193"/>
      <c r="X836" s="193"/>
      <c r="Y836" s="193"/>
      <c r="Z836" s="193"/>
    </row>
    <row r="837" spans="1:26" ht="140.1" customHeight="1">
      <c r="A837" s="192" t="s">
        <v>1706</v>
      </c>
      <c r="B837" s="206" t="s">
        <v>1707</v>
      </c>
      <c r="C837" s="206" t="s">
        <v>1884</v>
      </c>
      <c r="D837" s="192" t="s">
        <v>1885</v>
      </c>
      <c r="E837" s="193" t="s">
        <v>1886</v>
      </c>
      <c r="F837" s="192" t="s">
        <v>1908</v>
      </c>
      <c r="G837" s="193" t="s">
        <v>1909</v>
      </c>
      <c r="H837" s="229" t="s">
        <v>1107</v>
      </c>
      <c r="I837" s="229"/>
      <c r="J837" s="193"/>
      <c r="K837" s="231">
        <v>0</v>
      </c>
      <c r="L837" s="193" t="s">
        <v>1910</v>
      </c>
      <c r="M837" s="231">
        <v>11250000</v>
      </c>
      <c r="N837" s="193"/>
      <c r="O837" s="231">
        <v>0</v>
      </c>
      <c r="P837" s="193"/>
      <c r="Q837" s="231">
        <v>0</v>
      </c>
      <c r="R837" s="193"/>
      <c r="S837" s="231">
        <v>0</v>
      </c>
      <c r="T837" s="303">
        <f t="shared" si="1"/>
        <v>11250000</v>
      </c>
      <c r="U837" s="193"/>
      <c r="V837" s="193"/>
      <c r="W837" s="193"/>
      <c r="X837" s="193"/>
      <c r="Y837" s="193"/>
      <c r="Z837" s="193"/>
    </row>
    <row r="838" spans="1:26" ht="140.1" customHeight="1">
      <c r="A838" s="192" t="s">
        <v>1706</v>
      </c>
      <c r="B838" s="206" t="s">
        <v>1707</v>
      </c>
      <c r="C838" s="206" t="s">
        <v>1884</v>
      </c>
      <c r="D838" s="192" t="s">
        <v>1885</v>
      </c>
      <c r="E838" s="193" t="s">
        <v>1886</v>
      </c>
      <c r="F838" s="192" t="s">
        <v>1911</v>
      </c>
      <c r="G838" s="193" t="s">
        <v>1912</v>
      </c>
      <c r="H838" s="229" t="s">
        <v>244</v>
      </c>
      <c r="I838" s="229"/>
      <c r="J838" s="193" t="s">
        <v>1913</v>
      </c>
      <c r="K838" s="231">
        <v>0</v>
      </c>
      <c r="L838" s="193" t="s">
        <v>1913</v>
      </c>
      <c r="M838" s="231">
        <v>0</v>
      </c>
      <c r="N838" s="193" t="s">
        <v>1913</v>
      </c>
      <c r="O838" s="231">
        <v>0</v>
      </c>
      <c r="P838" s="193" t="s">
        <v>1913</v>
      </c>
      <c r="Q838" s="231">
        <v>0</v>
      </c>
      <c r="R838" s="193" t="s">
        <v>1913</v>
      </c>
      <c r="S838" s="231">
        <v>0</v>
      </c>
      <c r="T838" s="303">
        <f t="shared" si="1"/>
        <v>0</v>
      </c>
      <c r="U838" s="338" t="s">
        <v>1892</v>
      </c>
      <c r="V838" s="193"/>
      <c r="W838" s="193"/>
      <c r="X838" s="193"/>
      <c r="Y838" s="193"/>
      <c r="Z838" s="193"/>
    </row>
    <row r="839" spans="1:26" ht="140.1" customHeight="1">
      <c r="A839" s="192" t="s">
        <v>1706</v>
      </c>
      <c r="B839" s="206" t="s">
        <v>1707</v>
      </c>
      <c r="C839" s="206" t="s">
        <v>1884</v>
      </c>
      <c r="D839" s="192" t="s">
        <v>1885</v>
      </c>
      <c r="E839" s="193" t="s">
        <v>1886</v>
      </c>
      <c r="F839" s="192" t="s">
        <v>1911</v>
      </c>
      <c r="G839" s="193" t="s">
        <v>1912</v>
      </c>
      <c r="H839" s="229" t="s">
        <v>1107</v>
      </c>
      <c r="I839" s="229"/>
      <c r="J839" s="193" t="s">
        <v>1891</v>
      </c>
      <c r="K839" s="231">
        <v>0</v>
      </c>
      <c r="L839" s="193" t="s">
        <v>1891</v>
      </c>
      <c r="M839" s="231">
        <v>0</v>
      </c>
      <c r="N839" s="193" t="s">
        <v>1891</v>
      </c>
      <c r="O839" s="303">
        <v>0</v>
      </c>
      <c r="P839" s="193" t="s">
        <v>1891</v>
      </c>
      <c r="Q839" s="303">
        <v>0</v>
      </c>
      <c r="R839" s="193" t="s">
        <v>1891</v>
      </c>
      <c r="S839" s="303">
        <v>0</v>
      </c>
      <c r="T839" s="303">
        <f t="shared" si="1"/>
        <v>0</v>
      </c>
      <c r="U839" s="193"/>
      <c r="V839" s="193"/>
      <c r="W839" s="193"/>
      <c r="X839" s="193"/>
      <c r="Y839" s="193"/>
      <c r="Z839" s="193"/>
    </row>
    <row r="840" spans="1:26" ht="140.1" customHeight="1">
      <c r="A840" s="192" t="s">
        <v>1706</v>
      </c>
      <c r="B840" s="206" t="s">
        <v>1707</v>
      </c>
      <c r="C840" s="206" t="s">
        <v>1884</v>
      </c>
      <c r="D840" s="192" t="s">
        <v>1885</v>
      </c>
      <c r="E840" s="193" t="s">
        <v>1886</v>
      </c>
      <c r="F840" s="192" t="s">
        <v>1914</v>
      </c>
      <c r="G840" s="193" t="s">
        <v>1915</v>
      </c>
      <c r="H840" s="229" t="s">
        <v>1107</v>
      </c>
      <c r="I840" s="229"/>
      <c r="J840" s="193" t="s">
        <v>1916</v>
      </c>
      <c r="K840" s="231">
        <v>93684000</v>
      </c>
      <c r="L840" s="193" t="s">
        <v>1916</v>
      </c>
      <c r="M840" s="231">
        <f>SUM(K840*2)</f>
        <v>187368000</v>
      </c>
      <c r="N840" s="193" t="s">
        <v>1916</v>
      </c>
      <c r="O840" s="231">
        <v>187368000</v>
      </c>
      <c r="P840" s="193" t="s">
        <v>1916</v>
      </c>
      <c r="Q840" s="231">
        <v>187368000</v>
      </c>
      <c r="R840" s="193" t="s">
        <v>1916</v>
      </c>
      <c r="S840" s="231">
        <f>SUM(K840*3)</f>
        <v>281052000</v>
      </c>
      <c r="T840" s="303">
        <f t="shared" si="1"/>
        <v>936840000</v>
      </c>
      <c r="U840" s="193"/>
      <c r="V840" s="193"/>
      <c r="W840" s="193"/>
      <c r="X840" s="193"/>
      <c r="Y840" s="193"/>
      <c r="Z840" s="193"/>
    </row>
    <row r="841" spans="1:26" ht="140.1" customHeight="1">
      <c r="A841" s="192" t="s">
        <v>1917</v>
      </c>
      <c r="B841" s="206" t="s">
        <v>1918</v>
      </c>
      <c r="C841" s="192" t="s">
        <v>1919</v>
      </c>
      <c r="D841" s="192" t="s">
        <v>1920</v>
      </c>
      <c r="E841" s="193" t="s">
        <v>1921</v>
      </c>
      <c r="F841" s="240" t="s">
        <v>1922</v>
      </c>
      <c r="G841" s="193" t="s">
        <v>1923</v>
      </c>
      <c r="H841" s="229" t="s">
        <v>31</v>
      </c>
      <c r="I841" s="229"/>
      <c r="J841" s="193" t="s">
        <v>1924</v>
      </c>
      <c r="K841" s="231">
        <v>9572450</v>
      </c>
      <c r="L841" s="193" t="s">
        <v>1925</v>
      </c>
      <c r="M841" s="231">
        <v>18332749</v>
      </c>
      <c r="N841" s="193" t="s">
        <v>1926</v>
      </c>
      <c r="O841" s="303">
        <v>19534733</v>
      </c>
      <c r="P841" s="193" t="s">
        <v>1927</v>
      </c>
      <c r="Q841" s="303">
        <v>19924566</v>
      </c>
      <c r="R841" s="193" t="s">
        <v>1927</v>
      </c>
      <c r="S841" s="304">
        <v>26032030</v>
      </c>
      <c r="T841" s="303">
        <f t="shared" si="1"/>
        <v>93396528</v>
      </c>
      <c r="U841" s="193"/>
      <c r="V841" s="193"/>
      <c r="W841" s="193"/>
      <c r="X841" s="193"/>
      <c r="Y841" s="193"/>
      <c r="Z841" s="193"/>
    </row>
    <row r="842" spans="1:26" ht="140.1" customHeight="1">
      <c r="A842" s="192" t="s">
        <v>1917</v>
      </c>
      <c r="B842" s="206" t="s">
        <v>1918</v>
      </c>
      <c r="C842" s="206" t="s">
        <v>1928</v>
      </c>
      <c r="D842" s="192" t="s">
        <v>1929</v>
      </c>
      <c r="E842" s="193" t="s">
        <v>1930</v>
      </c>
      <c r="F842" s="240" t="s">
        <v>1931</v>
      </c>
      <c r="G842" s="193" t="s">
        <v>1932</v>
      </c>
      <c r="H842" s="229" t="s">
        <v>244</v>
      </c>
      <c r="I842" s="229"/>
      <c r="J842" s="193" t="s">
        <v>1933</v>
      </c>
      <c r="K842" s="231">
        <v>5903259</v>
      </c>
      <c r="L842" s="193" t="s">
        <v>1933</v>
      </c>
      <c r="M842" s="231">
        <v>0</v>
      </c>
      <c r="N842" s="193"/>
      <c r="O842" s="303">
        <v>0</v>
      </c>
      <c r="P842" s="193"/>
      <c r="Q842" s="303">
        <v>0</v>
      </c>
      <c r="R842" s="193"/>
      <c r="S842" s="303">
        <v>0</v>
      </c>
      <c r="T842" s="303">
        <f t="shared" si="1"/>
        <v>5903259</v>
      </c>
      <c r="U842" s="193"/>
      <c r="V842" s="193"/>
      <c r="W842" s="193"/>
      <c r="X842" s="193"/>
      <c r="Y842" s="193"/>
      <c r="Z842" s="193"/>
    </row>
    <row r="843" spans="1:26" ht="140.1" customHeight="1">
      <c r="A843" s="192" t="s">
        <v>1917</v>
      </c>
      <c r="B843" s="206" t="s">
        <v>1918</v>
      </c>
      <c r="C843" s="206" t="s">
        <v>1928</v>
      </c>
      <c r="D843" s="192" t="s">
        <v>1929</v>
      </c>
      <c r="E843" s="193" t="s">
        <v>1930</v>
      </c>
      <c r="F843" s="240" t="s">
        <v>1931</v>
      </c>
      <c r="G843" s="193" t="s">
        <v>1932</v>
      </c>
      <c r="H843" s="229" t="s">
        <v>194</v>
      </c>
      <c r="I843" s="229"/>
      <c r="J843" s="193"/>
      <c r="K843" s="231">
        <v>0</v>
      </c>
      <c r="L843" s="193" t="s">
        <v>1934</v>
      </c>
      <c r="M843" s="231">
        <v>300000000</v>
      </c>
      <c r="N843" s="193" t="s">
        <v>1934</v>
      </c>
      <c r="O843" s="303">
        <v>300000000</v>
      </c>
      <c r="P843" s="193"/>
      <c r="Q843" s="303">
        <v>0</v>
      </c>
      <c r="R843" s="193"/>
      <c r="S843" s="303">
        <v>0</v>
      </c>
      <c r="T843" s="303">
        <f t="shared" si="1"/>
        <v>600000000</v>
      </c>
      <c r="U843" s="193"/>
      <c r="V843" s="193"/>
      <c r="W843" s="193"/>
      <c r="X843" s="193"/>
      <c r="Y843" s="193"/>
      <c r="Z843" s="193"/>
    </row>
    <row r="844" spans="1:26" ht="140.1" customHeight="1">
      <c r="A844" s="192" t="s">
        <v>1917</v>
      </c>
      <c r="B844" s="206" t="s">
        <v>1918</v>
      </c>
      <c r="C844" s="206" t="s">
        <v>1928</v>
      </c>
      <c r="D844" s="192" t="s">
        <v>1929</v>
      </c>
      <c r="E844" s="193" t="s">
        <v>1930</v>
      </c>
      <c r="F844" s="240" t="s">
        <v>1931</v>
      </c>
      <c r="G844" s="193" t="s">
        <v>1932</v>
      </c>
      <c r="H844" s="229" t="s">
        <v>1935</v>
      </c>
      <c r="I844" s="229"/>
      <c r="J844" s="192" t="s">
        <v>1936</v>
      </c>
      <c r="K844" s="231">
        <v>110000000</v>
      </c>
      <c r="L844" s="192" t="s">
        <v>1937</v>
      </c>
      <c r="M844" s="231">
        <v>110000000</v>
      </c>
      <c r="N844" s="193"/>
      <c r="O844" s="303">
        <v>0</v>
      </c>
      <c r="P844" s="193"/>
      <c r="Q844" s="303">
        <v>0</v>
      </c>
      <c r="R844" s="193"/>
      <c r="S844" s="303">
        <v>0</v>
      </c>
      <c r="T844" s="303">
        <f t="shared" si="1"/>
        <v>220000000</v>
      </c>
      <c r="U844" s="193"/>
      <c r="V844" s="193"/>
      <c r="W844" s="193"/>
      <c r="X844" s="193"/>
      <c r="Y844" s="193"/>
      <c r="Z844" s="193"/>
    </row>
    <row r="845" spans="1:26" ht="140.1" customHeight="1">
      <c r="A845" s="192" t="s">
        <v>1917</v>
      </c>
      <c r="B845" s="206" t="s">
        <v>1918</v>
      </c>
      <c r="C845" s="206" t="s">
        <v>1928</v>
      </c>
      <c r="D845" s="192" t="s">
        <v>1929</v>
      </c>
      <c r="E845" s="193" t="s">
        <v>1930</v>
      </c>
      <c r="F845" s="240" t="s">
        <v>1931</v>
      </c>
      <c r="G845" s="193" t="s">
        <v>1932</v>
      </c>
      <c r="H845" s="229" t="s">
        <v>108</v>
      </c>
      <c r="I845" s="229"/>
      <c r="J845" s="311" t="s">
        <v>1938</v>
      </c>
      <c r="K845" s="231">
        <v>0</v>
      </c>
      <c r="L845" s="192"/>
      <c r="M845" s="231">
        <v>0</v>
      </c>
      <c r="N845" s="193"/>
      <c r="O845" s="303">
        <v>0</v>
      </c>
      <c r="P845" s="193"/>
      <c r="Q845" s="303">
        <v>0</v>
      </c>
      <c r="R845" s="193"/>
      <c r="S845" s="303">
        <v>0</v>
      </c>
      <c r="T845" s="303">
        <f t="shared" si="1"/>
        <v>0</v>
      </c>
      <c r="U845" s="193"/>
      <c r="V845" s="193"/>
      <c r="W845" s="193"/>
      <c r="X845" s="193"/>
      <c r="Y845" s="193"/>
      <c r="Z845" s="193"/>
    </row>
    <row r="846" spans="1:26" ht="140.1" customHeight="1">
      <c r="A846" s="192" t="s">
        <v>1917</v>
      </c>
      <c r="B846" s="206" t="s">
        <v>1918</v>
      </c>
      <c r="C846" s="206" t="s">
        <v>1928</v>
      </c>
      <c r="D846" s="192" t="s">
        <v>1929</v>
      </c>
      <c r="E846" s="193" t="s">
        <v>1930</v>
      </c>
      <c r="F846" s="240" t="s">
        <v>1931</v>
      </c>
      <c r="G846" s="193" t="s">
        <v>1932</v>
      </c>
      <c r="H846" s="229"/>
      <c r="I846" s="229" t="s">
        <v>1939</v>
      </c>
      <c r="J846" s="193"/>
      <c r="K846" s="231">
        <v>0</v>
      </c>
      <c r="L846" s="192"/>
      <c r="M846" s="231">
        <v>0</v>
      </c>
      <c r="N846" s="193"/>
      <c r="O846" s="303">
        <v>0</v>
      </c>
      <c r="P846" s="193"/>
      <c r="Q846" s="303">
        <v>0</v>
      </c>
      <c r="R846" s="193"/>
      <c r="S846" s="303">
        <v>0</v>
      </c>
      <c r="T846" s="303">
        <f t="shared" si="1"/>
        <v>0</v>
      </c>
      <c r="U846" s="193"/>
      <c r="V846" s="193"/>
      <c r="W846" s="193"/>
      <c r="X846" s="193"/>
      <c r="Y846" s="193"/>
      <c r="Z846" s="193"/>
    </row>
    <row r="847" spans="1:26" ht="140.1" customHeight="1">
      <c r="A847" s="192" t="s">
        <v>1917</v>
      </c>
      <c r="B847" s="206" t="s">
        <v>1918</v>
      </c>
      <c r="C847" s="206" t="s">
        <v>1940</v>
      </c>
      <c r="D847" s="192" t="s">
        <v>1941</v>
      </c>
      <c r="E847" s="193" t="s">
        <v>1942</v>
      </c>
      <c r="F847" s="240" t="s">
        <v>1943</v>
      </c>
      <c r="G847" s="193" t="s">
        <v>1944</v>
      </c>
      <c r="H847" s="229" t="s">
        <v>108</v>
      </c>
      <c r="I847" s="229"/>
      <c r="J847" s="193" t="s">
        <v>1945</v>
      </c>
      <c r="K847" s="231">
        <v>221000000</v>
      </c>
      <c r="L847" s="193"/>
      <c r="M847" s="231"/>
      <c r="N847" s="193"/>
      <c r="O847" s="303"/>
      <c r="P847" s="193"/>
      <c r="Q847" s="303"/>
      <c r="R847" s="193"/>
      <c r="S847" s="303"/>
      <c r="T847" s="303">
        <f t="shared" si="1"/>
        <v>221000000</v>
      </c>
      <c r="U847" s="193"/>
      <c r="V847" s="193"/>
      <c r="W847" s="193"/>
      <c r="X847" s="193"/>
      <c r="Y847" s="193"/>
      <c r="Z847" s="193"/>
    </row>
    <row r="848" spans="1:26" ht="140.1" customHeight="1">
      <c r="A848" s="192" t="s">
        <v>1917</v>
      </c>
      <c r="B848" s="206" t="s">
        <v>1918</v>
      </c>
      <c r="C848" s="206" t="s">
        <v>1940</v>
      </c>
      <c r="D848" s="192" t="s">
        <v>1941</v>
      </c>
      <c r="E848" s="193" t="s">
        <v>1942</v>
      </c>
      <c r="F848" s="240" t="s">
        <v>1943</v>
      </c>
      <c r="G848" s="193" t="s">
        <v>1944</v>
      </c>
      <c r="H848" s="229"/>
      <c r="I848" s="229" t="s">
        <v>1939</v>
      </c>
      <c r="J848" s="193"/>
      <c r="K848" s="231"/>
      <c r="L848" s="193"/>
      <c r="M848" s="231"/>
      <c r="N848" s="193"/>
      <c r="O848" s="303"/>
      <c r="P848" s="193"/>
      <c r="Q848" s="303"/>
      <c r="R848" s="193"/>
      <c r="S848" s="303"/>
      <c r="T848" s="303">
        <f t="shared" si="1"/>
        <v>0</v>
      </c>
      <c r="U848" s="193"/>
      <c r="V848" s="193"/>
      <c r="W848" s="193"/>
      <c r="X848" s="193"/>
      <c r="Y848" s="193"/>
      <c r="Z848" s="193"/>
    </row>
    <row r="849" spans="1:26" ht="140.1" customHeight="1">
      <c r="A849" s="192" t="s">
        <v>1917</v>
      </c>
      <c r="B849" s="206" t="s">
        <v>1918</v>
      </c>
      <c r="C849" s="206" t="s">
        <v>1940</v>
      </c>
      <c r="D849" s="192" t="s">
        <v>1946</v>
      </c>
      <c r="E849" s="193" t="s">
        <v>1947</v>
      </c>
      <c r="F849" s="240" t="s">
        <v>1948</v>
      </c>
      <c r="G849" s="193" t="s">
        <v>1949</v>
      </c>
      <c r="H849" s="229" t="s">
        <v>102</v>
      </c>
      <c r="I849" s="229"/>
      <c r="J849" s="193" t="s">
        <v>1950</v>
      </c>
      <c r="K849" s="231">
        <v>22275000</v>
      </c>
      <c r="L849" s="206"/>
      <c r="M849" s="231">
        <v>0</v>
      </c>
      <c r="N849" s="206"/>
      <c r="O849" s="303">
        <v>0</v>
      </c>
      <c r="P849" s="206"/>
      <c r="Q849" s="303">
        <v>0</v>
      </c>
      <c r="R849" s="206"/>
      <c r="S849" s="303">
        <v>0</v>
      </c>
      <c r="T849" s="303">
        <f t="shared" si="1"/>
        <v>22275000</v>
      </c>
      <c r="U849" s="193"/>
      <c r="V849" s="193"/>
      <c r="W849" s="193"/>
      <c r="X849" s="193"/>
      <c r="Y849" s="193"/>
      <c r="Z849" s="193"/>
    </row>
    <row r="850" spans="1:26" ht="140.1" customHeight="1">
      <c r="A850" s="192" t="s">
        <v>1917</v>
      </c>
      <c r="B850" s="206" t="s">
        <v>1918</v>
      </c>
      <c r="C850" s="206" t="s">
        <v>1940</v>
      </c>
      <c r="D850" s="192" t="s">
        <v>1946</v>
      </c>
      <c r="E850" s="193" t="s">
        <v>1947</v>
      </c>
      <c r="F850" s="240" t="s">
        <v>1948</v>
      </c>
      <c r="G850" s="193" t="s">
        <v>1949</v>
      </c>
      <c r="H850" s="229" t="s">
        <v>31</v>
      </c>
      <c r="I850" s="229"/>
      <c r="J850" s="193" t="s">
        <v>1951</v>
      </c>
      <c r="K850" s="231">
        <v>9572450</v>
      </c>
      <c r="L850" s="193" t="s">
        <v>1952</v>
      </c>
      <c r="M850" s="231">
        <v>18332749</v>
      </c>
      <c r="N850" s="193" t="s">
        <v>1953</v>
      </c>
      <c r="O850" s="303">
        <v>19534733</v>
      </c>
      <c r="P850" s="193" t="s">
        <v>1953</v>
      </c>
      <c r="Q850" s="303">
        <v>19924566</v>
      </c>
      <c r="R850" s="193" t="s">
        <v>1953</v>
      </c>
      <c r="S850" s="304">
        <v>26032030</v>
      </c>
      <c r="T850" s="303">
        <f t="shared" si="1"/>
        <v>93396528</v>
      </c>
      <c r="U850" s="193"/>
      <c r="V850" s="193"/>
      <c r="W850" s="193"/>
      <c r="X850" s="193"/>
      <c r="Y850" s="193"/>
      <c r="Z850" s="193"/>
    </row>
    <row r="851" spans="1:26" ht="140.1" customHeight="1">
      <c r="A851" s="192" t="s">
        <v>1917</v>
      </c>
      <c r="B851" s="206" t="s">
        <v>1918</v>
      </c>
      <c r="C851" s="206" t="s">
        <v>1940</v>
      </c>
      <c r="D851" s="192" t="s">
        <v>1946</v>
      </c>
      <c r="E851" s="193" t="s">
        <v>1947</v>
      </c>
      <c r="F851" s="240" t="s">
        <v>1948</v>
      </c>
      <c r="G851" s="193" t="s">
        <v>1949</v>
      </c>
      <c r="H851" s="229" t="s">
        <v>81</v>
      </c>
      <c r="I851" s="229"/>
      <c r="J851" s="193" t="s">
        <v>1954</v>
      </c>
      <c r="K851" s="231">
        <v>0</v>
      </c>
      <c r="L851" s="193"/>
      <c r="M851" s="231">
        <v>0</v>
      </c>
      <c r="N851" s="193"/>
      <c r="O851" s="303">
        <v>0</v>
      </c>
      <c r="P851" s="193"/>
      <c r="Q851" s="303">
        <v>0</v>
      </c>
      <c r="R851" s="193"/>
      <c r="S851" s="304">
        <v>0</v>
      </c>
      <c r="T851" s="303">
        <f t="shared" si="1"/>
        <v>0</v>
      </c>
      <c r="U851" s="322" t="s">
        <v>369</v>
      </c>
      <c r="V851" s="193"/>
      <c r="W851" s="193"/>
      <c r="X851" s="193"/>
      <c r="Y851" s="193"/>
      <c r="Z851" s="193"/>
    </row>
    <row r="852" spans="1:26" ht="140.1" customHeight="1">
      <c r="A852" s="192" t="s">
        <v>1917</v>
      </c>
      <c r="B852" s="206" t="s">
        <v>1918</v>
      </c>
      <c r="C852" s="206" t="s">
        <v>1940</v>
      </c>
      <c r="D852" s="192" t="s">
        <v>1946</v>
      </c>
      <c r="E852" s="193" t="s">
        <v>1947</v>
      </c>
      <c r="F852" s="240" t="s">
        <v>1948</v>
      </c>
      <c r="G852" s="193" t="s">
        <v>1949</v>
      </c>
      <c r="H852" s="229" t="s">
        <v>1939</v>
      </c>
      <c r="I852" s="229"/>
      <c r="J852" s="193"/>
      <c r="K852" s="231">
        <v>0</v>
      </c>
      <c r="L852" s="193"/>
      <c r="M852" s="231">
        <v>0</v>
      </c>
      <c r="N852" s="193"/>
      <c r="O852" s="303">
        <v>0</v>
      </c>
      <c r="P852" s="193"/>
      <c r="Q852" s="303">
        <v>0</v>
      </c>
      <c r="R852" s="193"/>
      <c r="S852" s="304">
        <v>0</v>
      </c>
      <c r="T852" s="303">
        <f t="shared" si="1"/>
        <v>0</v>
      </c>
      <c r="U852" s="193"/>
      <c r="V852" s="193"/>
      <c r="W852" s="193"/>
      <c r="X852" s="193"/>
      <c r="Y852" s="193"/>
      <c r="Z852" s="193"/>
    </row>
    <row r="853" spans="1:26" ht="140.1" customHeight="1">
      <c r="A853" s="192" t="s">
        <v>1917</v>
      </c>
      <c r="B853" s="206" t="s">
        <v>1918</v>
      </c>
      <c r="C853" s="206" t="s">
        <v>1940</v>
      </c>
      <c r="D853" s="192" t="s">
        <v>1946</v>
      </c>
      <c r="E853" s="193" t="s">
        <v>1947</v>
      </c>
      <c r="F853" s="240" t="s">
        <v>1948</v>
      </c>
      <c r="G853" s="193" t="s">
        <v>1949</v>
      </c>
      <c r="H853" s="229"/>
      <c r="I853" s="229" t="s">
        <v>127</v>
      </c>
      <c r="J853" s="193" t="s">
        <v>1250</v>
      </c>
      <c r="K853" s="231">
        <v>0</v>
      </c>
      <c r="L853" s="193" t="s">
        <v>1250</v>
      </c>
      <c r="M853" s="231">
        <v>0</v>
      </c>
      <c r="N853" s="193"/>
      <c r="O853" s="303">
        <v>0</v>
      </c>
      <c r="P853" s="193"/>
      <c r="Q853" s="303">
        <v>0</v>
      </c>
      <c r="R853" s="193"/>
      <c r="S853" s="303">
        <v>0</v>
      </c>
      <c r="T853" s="303">
        <f t="shared" si="1"/>
        <v>0</v>
      </c>
      <c r="U853" s="193"/>
      <c r="V853" s="193"/>
      <c r="W853" s="193"/>
      <c r="X853" s="193"/>
      <c r="Y853" s="193"/>
      <c r="Z853" s="193"/>
    </row>
    <row r="854" spans="1:26" ht="140.1" customHeight="1">
      <c r="A854" s="192" t="s">
        <v>1917</v>
      </c>
      <c r="B854" s="206" t="s">
        <v>1918</v>
      </c>
      <c r="C854" s="206" t="s">
        <v>1940</v>
      </c>
      <c r="D854" s="192" t="s">
        <v>1946</v>
      </c>
      <c r="E854" s="193" t="s">
        <v>1947</v>
      </c>
      <c r="F854" s="240" t="s">
        <v>1948</v>
      </c>
      <c r="G854" s="193" t="s">
        <v>1949</v>
      </c>
      <c r="H854" s="229"/>
      <c r="I854" s="229" t="s">
        <v>126</v>
      </c>
      <c r="J854" s="206" t="s">
        <v>1955</v>
      </c>
      <c r="K854" s="231">
        <v>15000000</v>
      </c>
      <c r="L854" s="206" t="s">
        <v>1955</v>
      </c>
      <c r="M854" s="231">
        <v>20000000</v>
      </c>
      <c r="N854" s="206" t="s">
        <v>1955</v>
      </c>
      <c r="O854" s="303">
        <v>25000000</v>
      </c>
      <c r="P854" s="206" t="s">
        <v>1955</v>
      </c>
      <c r="Q854" s="303">
        <v>30000000</v>
      </c>
      <c r="R854" s="206" t="s">
        <v>1955</v>
      </c>
      <c r="S854" s="303">
        <v>40000000</v>
      </c>
      <c r="T854" s="303">
        <f t="shared" si="1"/>
        <v>130000000</v>
      </c>
      <c r="U854" s="193"/>
      <c r="V854" s="193"/>
      <c r="W854" s="193"/>
      <c r="X854" s="193"/>
      <c r="Y854" s="193"/>
      <c r="Z854" s="193"/>
    </row>
    <row r="855" spans="1:26" ht="140.1" customHeight="1">
      <c r="A855" s="192" t="s">
        <v>1917</v>
      </c>
      <c r="B855" s="206" t="s">
        <v>1918</v>
      </c>
      <c r="C855" s="206" t="s">
        <v>1940</v>
      </c>
      <c r="D855" s="192" t="s">
        <v>1956</v>
      </c>
      <c r="E855" s="193" t="s">
        <v>1957</v>
      </c>
      <c r="F855" s="240" t="s">
        <v>1958</v>
      </c>
      <c r="G855" s="193" t="s">
        <v>1959</v>
      </c>
      <c r="H855" s="229" t="s">
        <v>127</v>
      </c>
      <c r="I855" s="229"/>
      <c r="J855" s="193" t="s">
        <v>1106</v>
      </c>
      <c r="K855" s="231">
        <v>5903258</v>
      </c>
      <c r="L855" s="193" t="s">
        <v>1106</v>
      </c>
      <c r="M855" s="231">
        <v>6080355.7400000002</v>
      </c>
      <c r="N855" s="193" t="s">
        <v>1106</v>
      </c>
      <c r="O855" s="303">
        <v>6262766.4122000001</v>
      </c>
      <c r="P855" s="193" t="s">
        <v>1106</v>
      </c>
      <c r="Q855" s="303">
        <v>6450649.4045660002</v>
      </c>
      <c r="R855" s="193" t="s">
        <v>1106</v>
      </c>
      <c r="S855" s="303">
        <v>6644168.8867029808</v>
      </c>
      <c r="T855" s="303">
        <f t="shared" si="1"/>
        <v>31341198.44346898</v>
      </c>
      <c r="U855" s="193"/>
      <c r="V855" s="193"/>
      <c r="W855" s="193"/>
      <c r="X855" s="193"/>
      <c r="Y855" s="193"/>
      <c r="Z855" s="193"/>
    </row>
    <row r="856" spans="1:26" ht="140.1" customHeight="1">
      <c r="A856" s="192" t="s">
        <v>1917</v>
      </c>
      <c r="B856" s="206" t="s">
        <v>1918</v>
      </c>
      <c r="C856" s="206" t="s">
        <v>1940</v>
      </c>
      <c r="D856" s="192" t="s">
        <v>1956</v>
      </c>
      <c r="E856" s="193" t="s">
        <v>1957</v>
      </c>
      <c r="F856" s="240" t="s">
        <v>1958</v>
      </c>
      <c r="G856" s="193" t="s">
        <v>1959</v>
      </c>
      <c r="H856" s="229" t="s">
        <v>126</v>
      </c>
      <c r="I856" s="229"/>
      <c r="J856" s="193" t="s">
        <v>1960</v>
      </c>
      <c r="K856" s="231">
        <v>15000000</v>
      </c>
      <c r="L856" s="193" t="s">
        <v>1960</v>
      </c>
      <c r="M856" s="231">
        <v>25000000</v>
      </c>
      <c r="N856" s="193" t="s">
        <v>1960</v>
      </c>
      <c r="O856" s="303">
        <v>35000000</v>
      </c>
      <c r="P856" s="193" t="s">
        <v>1960</v>
      </c>
      <c r="Q856" s="303">
        <v>35000000</v>
      </c>
      <c r="R856" s="193" t="s">
        <v>1960</v>
      </c>
      <c r="S856" s="303">
        <v>35000000</v>
      </c>
      <c r="T856" s="303">
        <f t="shared" si="1"/>
        <v>145000000</v>
      </c>
      <c r="U856" s="193"/>
      <c r="V856" s="193"/>
      <c r="W856" s="193"/>
      <c r="X856" s="193"/>
      <c r="Y856" s="193"/>
      <c r="Z856" s="193"/>
    </row>
    <row r="857" spans="1:26" ht="140.1" customHeight="1">
      <c r="A857" s="192" t="s">
        <v>1917</v>
      </c>
      <c r="B857" s="206" t="s">
        <v>1918</v>
      </c>
      <c r="C857" s="206" t="s">
        <v>1940</v>
      </c>
      <c r="D857" s="192" t="s">
        <v>1956</v>
      </c>
      <c r="E857" s="193" t="s">
        <v>1957</v>
      </c>
      <c r="F857" s="240" t="s">
        <v>1958</v>
      </c>
      <c r="G857" s="193" t="s">
        <v>1959</v>
      </c>
      <c r="H857" s="229" t="s">
        <v>249</v>
      </c>
      <c r="I857" s="229"/>
      <c r="J857" s="193" t="s">
        <v>1961</v>
      </c>
      <c r="K857" s="231">
        <v>500000</v>
      </c>
      <c r="L857" s="193" t="s">
        <v>1961</v>
      </c>
      <c r="M857" s="231">
        <f>2*K857*1.1</f>
        <v>1100000</v>
      </c>
      <c r="N857" s="193" t="s">
        <v>1961</v>
      </c>
      <c r="O857" s="303">
        <f>M857*1.1</f>
        <v>1210000</v>
      </c>
      <c r="P857" s="193" t="s">
        <v>1961</v>
      </c>
      <c r="Q857" s="303">
        <f>O857*1.1</f>
        <v>1331000</v>
      </c>
      <c r="R857" s="193" t="s">
        <v>1962</v>
      </c>
      <c r="S857" s="303">
        <f>Q857*1.15</f>
        <v>1530649.9999999998</v>
      </c>
      <c r="T857" s="303">
        <f t="shared" si="1"/>
        <v>5671650</v>
      </c>
      <c r="U857" s="193"/>
      <c r="V857" s="193"/>
      <c r="W857" s="193"/>
      <c r="X857" s="193"/>
      <c r="Y857" s="193"/>
      <c r="Z857" s="193"/>
    </row>
    <row r="858" spans="1:26" ht="140.1" customHeight="1">
      <c r="A858" s="192" t="s">
        <v>1917</v>
      </c>
      <c r="B858" s="206" t="s">
        <v>1918</v>
      </c>
      <c r="C858" s="206" t="s">
        <v>1940</v>
      </c>
      <c r="D858" s="192" t="s">
        <v>1956</v>
      </c>
      <c r="E858" s="193" t="s">
        <v>1957</v>
      </c>
      <c r="F858" s="240" t="s">
        <v>1958</v>
      </c>
      <c r="G858" s="193" t="s">
        <v>1959</v>
      </c>
      <c r="H858" s="229" t="s">
        <v>31</v>
      </c>
      <c r="I858" s="229"/>
      <c r="J858" s="193" t="s">
        <v>1963</v>
      </c>
      <c r="K858" s="231">
        <v>114572450</v>
      </c>
      <c r="L858" s="193" t="s">
        <v>1964</v>
      </c>
      <c r="M858" s="231">
        <v>229791067</v>
      </c>
      <c r="N858" s="193" t="s">
        <v>1964</v>
      </c>
      <c r="O858" s="303">
        <v>229143759</v>
      </c>
      <c r="P858" s="193" t="s">
        <v>1964</v>
      </c>
      <c r="Q858" s="303">
        <v>228588924</v>
      </c>
      <c r="R858" s="193" t="s">
        <v>1964</v>
      </c>
      <c r="S858" s="304">
        <v>342476507</v>
      </c>
      <c r="T858" s="303">
        <f t="shared" si="1"/>
        <v>1144572707</v>
      </c>
      <c r="U858" s="193"/>
      <c r="V858" s="193"/>
      <c r="W858" s="193"/>
      <c r="X858" s="193"/>
      <c r="Y858" s="193"/>
      <c r="Z858" s="193"/>
    </row>
    <row r="859" spans="1:26" ht="140.1" customHeight="1">
      <c r="A859" s="192" t="s">
        <v>1965</v>
      </c>
      <c r="B859" s="206" t="s">
        <v>1966</v>
      </c>
      <c r="C859" s="206" t="s">
        <v>1967</v>
      </c>
      <c r="D859" s="192" t="s">
        <v>1968</v>
      </c>
      <c r="E859" s="193" t="s">
        <v>1969</v>
      </c>
      <c r="F859" s="192" t="s">
        <v>1970</v>
      </c>
      <c r="G859" s="193" t="s">
        <v>1971</v>
      </c>
      <c r="H859" s="229" t="s">
        <v>244</v>
      </c>
      <c r="I859" s="229"/>
      <c r="J859" s="193" t="s">
        <v>1972</v>
      </c>
      <c r="K859" s="231">
        <f>+PRODUCT(5840471)</f>
        <v>5840471</v>
      </c>
      <c r="L859" s="193"/>
      <c r="M859" s="231">
        <v>0</v>
      </c>
      <c r="N859" s="193"/>
      <c r="O859" s="303">
        <v>0</v>
      </c>
      <c r="P859" s="193"/>
      <c r="Q859" s="303">
        <v>0</v>
      </c>
      <c r="R859" s="193"/>
      <c r="S859" s="303">
        <v>0</v>
      </c>
      <c r="T859" s="303">
        <f t="shared" si="1"/>
        <v>5840471</v>
      </c>
      <c r="U859" s="193"/>
      <c r="V859" s="193"/>
      <c r="W859" s="193"/>
      <c r="X859" s="193"/>
      <c r="Y859" s="193"/>
      <c r="Z859" s="193"/>
    </row>
    <row r="860" spans="1:26" ht="140.1" customHeight="1">
      <c r="A860" s="192" t="s">
        <v>1965</v>
      </c>
      <c r="B860" s="206" t="s">
        <v>1966</v>
      </c>
      <c r="C860" s="206" t="s">
        <v>1967</v>
      </c>
      <c r="D860" s="192" t="s">
        <v>1968</v>
      </c>
      <c r="E860" s="193" t="s">
        <v>1969</v>
      </c>
      <c r="F860" s="192" t="s">
        <v>1970</v>
      </c>
      <c r="G860" s="193" t="s">
        <v>1971</v>
      </c>
      <c r="H860" s="229" t="s">
        <v>249</v>
      </c>
      <c r="I860" s="229"/>
      <c r="J860" s="193" t="s">
        <v>1119</v>
      </c>
      <c r="K860" s="231">
        <v>0</v>
      </c>
      <c r="L860" s="193" t="s">
        <v>1120</v>
      </c>
      <c r="M860" s="231">
        <v>0</v>
      </c>
      <c r="N860" s="193" t="s">
        <v>1120</v>
      </c>
      <c r="O860" s="303">
        <v>0</v>
      </c>
      <c r="P860" s="193" t="s">
        <v>1120</v>
      </c>
      <c r="Q860" s="303">
        <v>0</v>
      </c>
      <c r="R860" s="193" t="s">
        <v>1121</v>
      </c>
      <c r="S860" s="303">
        <v>0</v>
      </c>
      <c r="T860" s="303">
        <f t="shared" si="1"/>
        <v>0</v>
      </c>
      <c r="U860" s="313" t="s">
        <v>1973</v>
      </c>
      <c r="V860" s="193"/>
      <c r="W860" s="193"/>
      <c r="X860" s="193"/>
      <c r="Y860" s="193"/>
      <c r="Z860" s="193"/>
    </row>
    <row r="861" spans="1:26" ht="140.1" customHeight="1">
      <c r="A861" s="192" t="s">
        <v>1965</v>
      </c>
      <c r="B861" s="206" t="s">
        <v>1966</v>
      </c>
      <c r="C861" s="206" t="s">
        <v>1967</v>
      </c>
      <c r="D861" s="192" t="s">
        <v>1968</v>
      </c>
      <c r="E861" s="193" t="s">
        <v>1969</v>
      </c>
      <c r="F861" s="192" t="s">
        <v>1970</v>
      </c>
      <c r="G861" s="193" t="s">
        <v>1971</v>
      </c>
      <c r="H861" s="229" t="s">
        <v>132</v>
      </c>
      <c r="I861" s="229"/>
      <c r="J861" s="193" t="s">
        <v>1974</v>
      </c>
      <c r="K861" s="231">
        <v>10000000</v>
      </c>
      <c r="L861" s="193" t="s">
        <v>1975</v>
      </c>
      <c r="M861" s="231">
        <v>10000000</v>
      </c>
      <c r="N861" s="193" t="s">
        <v>318</v>
      </c>
      <c r="O861" s="303">
        <v>0</v>
      </c>
      <c r="P861" s="193"/>
      <c r="Q861" s="303">
        <v>0</v>
      </c>
      <c r="R861" s="193"/>
      <c r="S861" s="303">
        <v>0</v>
      </c>
      <c r="T861" s="303">
        <f t="shared" si="1"/>
        <v>20000000</v>
      </c>
      <c r="U861" s="193"/>
      <c r="V861" s="193"/>
      <c r="W861" s="193"/>
      <c r="X861" s="193"/>
      <c r="Y861" s="193"/>
      <c r="Z861" s="193"/>
    </row>
    <row r="862" spans="1:26" ht="140.1" customHeight="1">
      <c r="A862" s="192" t="s">
        <v>1965</v>
      </c>
      <c r="B862" s="206" t="s">
        <v>1966</v>
      </c>
      <c r="C862" s="206" t="s">
        <v>1967</v>
      </c>
      <c r="D862" s="192" t="s">
        <v>1968</v>
      </c>
      <c r="E862" s="193" t="s">
        <v>1969</v>
      </c>
      <c r="F862" s="192" t="s">
        <v>1970</v>
      </c>
      <c r="G862" s="193" t="s">
        <v>1971</v>
      </c>
      <c r="H862" s="229" t="s">
        <v>102</v>
      </c>
      <c r="I862" s="229"/>
      <c r="J862" s="193" t="s">
        <v>1976</v>
      </c>
      <c r="K862" s="231">
        <v>22275000</v>
      </c>
      <c r="L862" s="193" t="s">
        <v>1976</v>
      </c>
      <c r="M862" s="231">
        <v>22275000</v>
      </c>
      <c r="N862" s="193"/>
      <c r="O862" s="303">
        <v>0</v>
      </c>
      <c r="P862" s="193"/>
      <c r="Q862" s="231">
        <v>0</v>
      </c>
      <c r="R862" s="193"/>
      <c r="S862" s="231">
        <v>0</v>
      </c>
      <c r="T862" s="303">
        <f t="shared" si="1"/>
        <v>44550000</v>
      </c>
      <c r="U862" s="193"/>
      <c r="V862" s="193"/>
      <c r="W862" s="193"/>
      <c r="X862" s="193"/>
      <c r="Y862" s="193"/>
      <c r="Z862" s="193"/>
    </row>
    <row r="863" spans="1:26" ht="140.1" customHeight="1">
      <c r="A863" s="192" t="s">
        <v>1965</v>
      </c>
      <c r="B863" s="206" t="s">
        <v>1966</v>
      </c>
      <c r="C863" s="206" t="s">
        <v>1967</v>
      </c>
      <c r="D863" s="192" t="s">
        <v>1968</v>
      </c>
      <c r="E863" s="193" t="s">
        <v>1969</v>
      </c>
      <c r="F863" s="192" t="s">
        <v>1970</v>
      </c>
      <c r="G863" s="193" t="s">
        <v>1971</v>
      </c>
      <c r="H863" s="229" t="s">
        <v>84</v>
      </c>
      <c r="I863" s="229"/>
      <c r="J863" s="193" t="s">
        <v>1977</v>
      </c>
      <c r="K863" s="231">
        <v>0</v>
      </c>
      <c r="L863" s="193" t="s">
        <v>1977</v>
      </c>
      <c r="M863" s="231">
        <v>0</v>
      </c>
      <c r="N863" s="193" t="s">
        <v>1977</v>
      </c>
      <c r="O863" s="303">
        <v>0</v>
      </c>
      <c r="P863" s="193" t="s">
        <v>1977</v>
      </c>
      <c r="Q863" s="303">
        <v>0</v>
      </c>
      <c r="R863" s="193" t="s">
        <v>1978</v>
      </c>
      <c r="S863" s="231">
        <v>0</v>
      </c>
      <c r="T863" s="303">
        <f t="shared" si="1"/>
        <v>0</v>
      </c>
      <c r="U863" s="313" t="s">
        <v>1979</v>
      </c>
      <c r="V863" s="193"/>
      <c r="W863" s="193"/>
      <c r="X863" s="193"/>
      <c r="Y863" s="193"/>
      <c r="Z863" s="193"/>
    </row>
    <row r="864" spans="1:26" ht="140.1" customHeight="1">
      <c r="A864" s="192" t="s">
        <v>1965</v>
      </c>
      <c r="B864" s="206" t="s">
        <v>1966</v>
      </c>
      <c r="C864" s="206" t="s">
        <v>1967</v>
      </c>
      <c r="D864" s="192" t="s">
        <v>1968</v>
      </c>
      <c r="E864" s="193" t="s">
        <v>1969</v>
      </c>
      <c r="F864" s="192" t="s">
        <v>1970</v>
      </c>
      <c r="G864" s="193" t="s">
        <v>1971</v>
      </c>
      <c r="H864" s="229" t="s">
        <v>31</v>
      </c>
      <c r="I864" s="229"/>
      <c r="J864" s="193" t="s">
        <v>216</v>
      </c>
      <c r="K864" s="231">
        <v>3680300</v>
      </c>
      <c r="L864" s="193" t="s">
        <v>216</v>
      </c>
      <c r="M864" s="231">
        <v>8253459</v>
      </c>
      <c r="N864" s="193" t="s">
        <v>216</v>
      </c>
      <c r="O864" s="303">
        <v>8150518</v>
      </c>
      <c r="P864" s="193" t="s">
        <v>216</v>
      </c>
      <c r="Q864" s="303">
        <v>14732459</v>
      </c>
      <c r="R864" s="193" t="s">
        <v>216</v>
      </c>
      <c r="S864" s="304">
        <v>11710209</v>
      </c>
      <c r="T864" s="303">
        <f t="shared" si="1"/>
        <v>46526945</v>
      </c>
      <c r="U864" s="193"/>
      <c r="V864" s="193"/>
      <c r="W864" s="193"/>
      <c r="X864" s="193"/>
      <c r="Y864" s="193"/>
      <c r="Z864" s="193"/>
    </row>
    <row r="865" spans="1:26" ht="140.1" customHeight="1">
      <c r="A865" s="192" t="s">
        <v>1965</v>
      </c>
      <c r="B865" s="206" t="s">
        <v>1966</v>
      </c>
      <c r="C865" s="206" t="s">
        <v>1967</v>
      </c>
      <c r="D865" s="192" t="s">
        <v>1968</v>
      </c>
      <c r="E865" s="193" t="s">
        <v>1969</v>
      </c>
      <c r="F865" s="192" t="s">
        <v>1970</v>
      </c>
      <c r="G865" s="193" t="s">
        <v>1971</v>
      </c>
      <c r="H865" s="229" t="s">
        <v>143</v>
      </c>
      <c r="I865" s="229"/>
      <c r="J865" s="193" t="s">
        <v>1980</v>
      </c>
      <c r="K865" s="231">
        <v>18000000</v>
      </c>
      <c r="L865" s="193" t="s">
        <v>1981</v>
      </c>
      <c r="M865" s="231">
        <v>15000000</v>
      </c>
      <c r="N865" s="193" t="s">
        <v>1982</v>
      </c>
      <c r="O865" s="231">
        <v>10000000</v>
      </c>
      <c r="P865" s="193" t="s">
        <v>1982</v>
      </c>
      <c r="Q865" s="231">
        <v>10000000</v>
      </c>
      <c r="R865" s="193" t="s">
        <v>1982</v>
      </c>
      <c r="S865" s="231">
        <v>12000000</v>
      </c>
      <c r="T865" s="303">
        <f t="shared" si="1"/>
        <v>65000000</v>
      </c>
      <c r="U865" s="193"/>
      <c r="V865" s="193"/>
      <c r="W865" s="193"/>
      <c r="X865" s="193"/>
      <c r="Y865" s="193"/>
      <c r="Z865" s="193"/>
    </row>
    <row r="866" spans="1:26" ht="140.1" customHeight="1">
      <c r="A866" s="192" t="s">
        <v>1965</v>
      </c>
      <c r="B866" s="206" t="s">
        <v>1966</v>
      </c>
      <c r="C866" s="206" t="s">
        <v>1967</v>
      </c>
      <c r="D866" s="192" t="s">
        <v>1968</v>
      </c>
      <c r="E866" s="193" t="s">
        <v>1969</v>
      </c>
      <c r="F866" s="192" t="s">
        <v>1970</v>
      </c>
      <c r="G866" s="193" t="s">
        <v>1971</v>
      </c>
      <c r="H866" s="229" t="s">
        <v>194</v>
      </c>
      <c r="I866" s="229"/>
      <c r="J866" s="193" t="s">
        <v>1983</v>
      </c>
      <c r="K866" s="231">
        <v>10000000</v>
      </c>
      <c r="L866" s="193" t="s">
        <v>1983</v>
      </c>
      <c r="M866" s="231">
        <v>15000000</v>
      </c>
      <c r="N866" s="193"/>
      <c r="O866" s="231">
        <v>0</v>
      </c>
      <c r="P866" s="193"/>
      <c r="Q866" s="231">
        <v>0</v>
      </c>
      <c r="R866" s="193"/>
      <c r="S866" s="231">
        <v>0</v>
      </c>
      <c r="T866" s="303">
        <f t="shared" si="1"/>
        <v>25000000</v>
      </c>
      <c r="U866" s="193"/>
      <c r="V866" s="193"/>
      <c r="W866" s="193"/>
      <c r="X866" s="193"/>
      <c r="Y866" s="193"/>
      <c r="Z866" s="193"/>
    </row>
    <row r="867" spans="1:26" ht="140.1" customHeight="1">
      <c r="A867" s="192" t="s">
        <v>1965</v>
      </c>
      <c r="B867" s="206" t="s">
        <v>1966</v>
      </c>
      <c r="C867" s="206" t="s">
        <v>1967</v>
      </c>
      <c r="D867" s="192" t="s">
        <v>1968</v>
      </c>
      <c r="E867" s="193" t="s">
        <v>1969</v>
      </c>
      <c r="F867" s="192" t="s">
        <v>1970</v>
      </c>
      <c r="G867" s="193" t="s">
        <v>1971</v>
      </c>
      <c r="H867" s="229" t="s">
        <v>1872</v>
      </c>
      <c r="I867" s="229"/>
      <c r="J867" s="193" t="s">
        <v>1984</v>
      </c>
      <c r="K867" s="231">
        <v>3000000</v>
      </c>
      <c r="L867" s="193" t="s">
        <v>1985</v>
      </c>
      <c r="M867" s="231">
        <v>3000000</v>
      </c>
      <c r="N867" s="193" t="s">
        <v>1985</v>
      </c>
      <c r="O867" s="303">
        <v>3000000</v>
      </c>
      <c r="P867" s="193" t="s">
        <v>1985</v>
      </c>
      <c r="Q867" s="303">
        <v>5000000</v>
      </c>
      <c r="R867" s="193" t="s">
        <v>1985</v>
      </c>
      <c r="S867" s="303">
        <v>5000000</v>
      </c>
      <c r="T867" s="303">
        <f t="shared" si="1"/>
        <v>19000000</v>
      </c>
      <c r="U867" s="193"/>
      <c r="V867" s="193"/>
      <c r="W867" s="193"/>
      <c r="X867" s="193"/>
      <c r="Y867" s="193"/>
      <c r="Z867" s="193"/>
    </row>
    <row r="868" spans="1:26" ht="140.1" customHeight="1">
      <c r="A868" s="192" t="s">
        <v>1965</v>
      </c>
      <c r="B868" s="206" t="s">
        <v>1966</v>
      </c>
      <c r="C868" s="206" t="s">
        <v>1967</v>
      </c>
      <c r="D868" s="192" t="s">
        <v>1968</v>
      </c>
      <c r="E868" s="193" t="s">
        <v>1969</v>
      </c>
      <c r="F868" s="192" t="s">
        <v>1970</v>
      </c>
      <c r="G868" s="193" t="s">
        <v>1971</v>
      </c>
      <c r="H868" s="229" t="s">
        <v>325</v>
      </c>
      <c r="I868" s="229"/>
      <c r="J868" s="193" t="s">
        <v>1986</v>
      </c>
      <c r="K868" s="231">
        <v>3000000</v>
      </c>
      <c r="L868" s="193" t="s">
        <v>1987</v>
      </c>
      <c r="M868" s="231">
        <v>5000000</v>
      </c>
      <c r="N868" s="193" t="s">
        <v>1988</v>
      </c>
      <c r="O868" s="231">
        <v>6000000</v>
      </c>
      <c r="P868" s="193" t="s">
        <v>1988</v>
      </c>
      <c r="Q868" s="231">
        <v>8000000</v>
      </c>
      <c r="R868" s="193" t="s">
        <v>1988</v>
      </c>
      <c r="S868" s="303">
        <v>9000000</v>
      </c>
      <c r="T868" s="303">
        <f t="shared" si="1"/>
        <v>31000000</v>
      </c>
      <c r="U868" s="193"/>
      <c r="V868" s="193"/>
      <c r="W868" s="193"/>
      <c r="X868" s="193"/>
      <c r="Y868" s="193"/>
      <c r="Z868" s="193"/>
    </row>
    <row r="869" spans="1:26" ht="140.1" customHeight="1">
      <c r="A869" s="192" t="s">
        <v>1965</v>
      </c>
      <c r="B869" s="206" t="s">
        <v>1966</v>
      </c>
      <c r="C869" s="206" t="s">
        <v>1967</v>
      </c>
      <c r="D869" s="192" t="s">
        <v>1968</v>
      </c>
      <c r="E869" s="193" t="s">
        <v>1969</v>
      </c>
      <c r="F869" s="192" t="s">
        <v>1970</v>
      </c>
      <c r="G869" s="193" t="s">
        <v>1971</v>
      </c>
      <c r="H869" s="229" t="s">
        <v>81</v>
      </c>
      <c r="I869" s="229"/>
      <c r="J869" s="193" t="s">
        <v>1989</v>
      </c>
      <c r="K869" s="231">
        <v>5000000</v>
      </c>
      <c r="L869" s="193" t="s">
        <v>1989</v>
      </c>
      <c r="M869" s="231">
        <v>5000000</v>
      </c>
      <c r="N869" s="193" t="s">
        <v>1989</v>
      </c>
      <c r="O869" s="303">
        <v>5000000</v>
      </c>
      <c r="P869" s="193" t="s">
        <v>1989</v>
      </c>
      <c r="Q869" s="303">
        <v>5000000</v>
      </c>
      <c r="R869" s="193" t="s">
        <v>1989</v>
      </c>
      <c r="S869" s="303">
        <v>5000000</v>
      </c>
      <c r="T869" s="303">
        <f t="shared" si="1"/>
        <v>25000000</v>
      </c>
      <c r="U869" s="193"/>
      <c r="V869" s="193"/>
      <c r="W869" s="193"/>
      <c r="X869" s="193"/>
      <c r="Y869" s="193"/>
      <c r="Z869" s="193"/>
    </row>
    <row r="870" spans="1:26" ht="140.1" customHeight="1">
      <c r="A870" s="192" t="s">
        <v>1965</v>
      </c>
      <c r="B870" s="206" t="s">
        <v>1966</v>
      </c>
      <c r="C870" s="206" t="s">
        <v>1967</v>
      </c>
      <c r="D870" s="192" t="s">
        <v>1968</v>
      </c>
      <c r="E870" s="193" t="s">
        <v>1969</v>
      </c>
      <c r="F870" s="192" t="s">
        <v>1970</v>
      </c>
      <c r="G870" s="193" t="s">
        <v>1971</v>
      </c>
      <c r="H870" s="229"/>
      <c r="I870" s="229" t="s">
        <v>690</v>
      </c>
      <c r="J870" s="193" t="s">
        <v>1990</v>
      </c>
      <c r="K870" s="231">
        <v>8194308</v>
      </c>
      <c r="L870" s="193" t="s">
        <v>1990</v>
      </c>
      <c r="M870" s="231">
        <v>24582924</v>
      </c>
      <c r="N870" s="193" t="s">
        <v>1990</v>
      </c>
      <c r="O870" s="231">
        <v>40971540</v>
      </c>
      <c r="P870" s="193" t="s">
        <v>1990</v>
      </c>
      <c r="Q870" s="231">
        <v>57360156</v>
      </c>
      <c r="R870" s="193" t="s">
        <v>1990</v>
      </c>
      <c r="S870" s="231">
        <v>81943080</v>
      </c>
      <c r="T870" s="303">
        <f t="shared" si="1"/>
        <v>213052008</v>
      </c>
      <c r="U870" s="193"/>
      <c r="V870" s="193"/>
      <c r="W870" s="193"/>
      <c r="X870" s="193"/>
      <c r="Y870" s="193"/>
      <c r="Z870" s="193"/>
    </row>
    <row r="871" spans="1:26" ht="140.1" customHeight="1">
      <c r="A871" s="192" t="s">
        <v>1965</v>
      </c>
      <c r="B871" s="206" t="s">
        <v>1966</v>
      </c>
      <c r="C871" s="206" t="s">
        <v>1991</v>
      </c>
      <c r="D871" s="192" t="s">
        <v>1992</v>
      </c>
      <c r="E871" s="193" t="s">
        <v>1993</v>
      </c>
      <c r="F871" s="192" t="s">
        <v>1994</v>
      </c>
      <c r="G871" s="193" t="s">
        <v>1995</v>
      </c>
      <c r="H871" s="229" t="s">
        <v>108</v>
      </c>
      <c r="I871" s="229"/>
      <c r="J871" s="311" t="s">
        <v>1996</v>
      </c>
      <c r="K871" s="231">
        <v>15000000</v>
      </c>
      <c r="L871" s="193"/>
      <c r="M871" s="231">
        <v>0</v>
      </c>
      <c r="N871" s="193"/>
      <c r="O871" s="303">
        <v>0</v>
      </c>
      <c r="P871" s="193"/>
      <c r="Q871" s="303">
        <v>0</v>
      </c>
      <c r="R871" s="193"/>
      <c r="S871" s="303">
        <v>0</v>
      </c>
      <c r="T871" s="303">
        <f t="shared" si="1"/>
        <v>15000000</v>
      </c>
      <c r="U871" s="193"/>
      <c r="V871" s="193"/>
      <c r="W871" s="193"/>
      <c r="X871" s="193"/>
      <c r="Y871" s="193"/>
      <c r="Z871" s="193"/>
    </row>
    <row r="872" spans="1:26" ht="140.1" customHeight="1">
      <c r="A872" s="192" t="s">
        <v>1965</v>
      </c>
      <c r="B872" s="206" t="s">
        <v>1966</v>
      </c>
      <c r="C872" s="206" t="s">
        <v>1991</v>
      </c>
      <c r="D872" s="192" t="s">
        <v>1992</v>
      </c>
      <c r="E872" s="193" t="s">
        <v>1993</v>
      </c>
      <c r="F872" s="192" t="s">
        <v>1997</v>
      </c>
      <c r="G872" s="193" t="s">
        <v>1998</v>
      </c>
      <c r="H872" s="229" t="s">
        <v>31</v>
      </c>
      <c r="I872" s="229"/>
      <c r="J872" s="193" t="s">
        <v>1999</v>
      </c>
      <c r="K872" s="231">
        <v>3581926</v>
      </c>
      <c r="L872" s="193" t="s">
        <v>1999</v>
      </c>
      <c r="M872" s="231">
        <v>11450819</v>
      </c>
      <c r="N872" s="193" t="s">
        <v>1999</v>
      </c>
      <c r="O872" s="303">
        <v>12380089</v>
      </c>
      <c r="P872" s="193" t="s">
        <v>1999</v>
      </c>
      <c r="Q872" s="303">
        <v>14329510</v>
      </c>
      <c r="R872" s="193" t="s">
        <v>1999</v>
      </c>
      <c r="S872" s="304">
        <v>16411116</v>
      </c>
      <c r="T872" s="303">
        <f t="shared" si="1"/>
        <v>58153460</v>
      </c>
      <c r="U872" s="193"/>
      <c r="V872" s="193"/>
      <c r="W872" s="193"/>
      <c r="X872" s="193"/>
      <c r="Y872" s="193"/>
      <c r="Z872" s="193"/>
    </row>
    <row r="873" spans="1:26" ht="140.1" customHeight="1">
      <c r="A873" s="192" t="s">
        <v>1965</v>
      </c>
      <c r="B873" s="206" t="s">
        <v>1966</v>
      </c>
      <c r="C873" s="206" t="s">
        <v>1991</v>
      </c>
      <c r="D873" s="192" t="s">
        <v>2000</v>
      </c>
      <c r="E873" s="193" t="s">
        <v>2001</v>
      </c>
      <c r="F873" s="192" t="s">
        <v>2002</v>
      </c>
      <c r="G873" s="193" t="s">
        <v>2003</v>
      </c>
      <c r="H873" s="229" t="s">
        <v>102</v>
      </c>
      <c r="I873" s="229"/>
      <c r="J873" s="193" t="s">
        <v>2004</v>
      </c>
      <c r="K873" s="231">
        <v>250000000</v>
      </c>
      <c r="L873" s="193"/>
      <c r="M873" s="231">
        <v>0</v>
      </c>
      <c r="N873" s="193"/>
      <c r="O873" s="303">
        <v>0</v>
      </c>
      <c r="P873" s="193"/>
      <c r="Q873" s="303">
        <v>0</v>
      </c>
      <c r="R873" s="193"/>
      <c r="S873" s="303">
        <v>0</v>
      </c>
      <c r="T873" s="303">
        <f t="shared" si="1"/>
        <v>250000000</v>
      </c>
      <c r="U873" s="193"/>
      <c r="V873" s="193"/>
      <c r="W873" s="193"/>
      <c r="X873" s="193"/>
      <c r="Y873" s="193"/>
      <c r="Z873" s="193"/>
    </row>
    <row r="874" spans="1:26" ht="140.1" customHeight="1">
      <c r="A874" s="192" t="s">
        <v>1965</v>
      </c>
      <c r="B874" s="206" t="s">
        <v>1966</v>
      </c>
      <c r="C874" s="206" t="s">
        <v>1991</v>
      </c>
      <c r="D874" s="192" t="s">
        <v>2000</v>
      </c>
      <c r="E874" s="193" t="s">
        <v>2001</v>
      </c>
      <c r="F874" s="192" t="s">
        <v>2002</v>
      </c>
      <c r="G874" s="193" t="s">
        <v>2003</v>
      </c>
      <c r="H874" s="229" t="s">
        <v>81</v>
      </c>
      <c r="I874" s="229"/>
      <c r="J874" s="193" t="s">
        <v>2005</v>
      </c>
      <c r="K874" s="231">
        <v>30000000</v>
      </c>
      <c r="L874" s="193" t="s">
        <v>2005</v>
      </c>
      <c r="M874" s="231">
        <v>30000000</v>
      </c>
      <c r="N874" s="193" t="s">
        <v>2005</v>
      </c>
      <c r="O874" s="303">
        <v>30000000</v>
      </c>
      <c r="P874" s="193" t="s">
        <v>2005</v>
      </c>
      <c r="Q874" s="303">
        <v>30000000</v>
      </c>
      <c r="R874" s="193" t="s">
        <v>2005</v>
      </c>
      <c r="S874" s="303">
        <v>30000000</v>
      </c>
      <c r="T874" s="303">
        <f t="shared" si="1"/>
        <v>150000000</v>
      </c>
      <c r="U874" s="193"/>
      <c r="V874" s="193"/>
      <c r="W874" s="193"/>
      <c r="X874" s="193"/>
      <c r="Y874" s="193"/>
      <c r="Z874" s="193"/>
    </row>
    <row r="875" spans="1:26" ht="140.1" customHeight="1">
      <c r="A875" s="192" t="s">
        <v>1965</v>
      </c>
      <c r="B875" s="206" t="s">
        <v>1966</v>
      </c>
      <c r="C875" s="206" t="s">
        <v>1991</v>
      </c>
      <c r="D875" s="192" t="s">
        <v>2000</v>
      </c>
      <c r="E875" s="193" t="s">
        <v>2001</v>
      </c>
      <c r="F875" s="192" t="s">
        <v>2002</v>
      </c>
      <c r="G875" s="193" t="s">
        <v>2003</v>
      </c>
      <c r="H875" s="229"/>
      <c r="I875" s="229" t="s">
        <v>38</v>
      </c>
      <c r="J875" s="193" t="s">
        <v>2006</v>
      </c>
      <c r="K875" s="231">
        <f>(1942000+3665000)</f>
        <v>5607000</v>
      </c>
      <c r="L875" s="193" t="s">
        <v>2007</v>
      </c>
      <c r="M875" s="231">
        <f>((K875*14/100)+K875)*2</f>
        <v>12783960</v>
      </c>
      <c r="N875" s="193" t="s">
        <v>2007</v>
      </c>
      <c r="O875" s="303">
        <f>((K875*28/100)+K875)*2</f>
        <v>14353920</v>
      </c>
      <c r="P875" s="193" t="s">
        <v>2007</v>
      </c>
      <c r="Q875" s="303">
        <f>((K875*42/100)+K875)*2</f>
        <v>15923880</v>
      </c>
      <c r="R875" s="193" t="s">
        <v>2007</v>
      </c>
      <c r="S875" s="303">
        <v>0</v>
      </c>
      <c r="T875" s="303">
        <f t="shared" si="1"/>
        <v>48668760</v>
      </c>
      <c r="U875" s="193"/>
      <c r="V875" s="193"/>
      <c r="W875" s="193"/>
      <c r="X875" s="193"/>
      <c r="Y875" s="193"/>
      <c r="Z875" s="193"/>
    </row>
    <row r="876" spans="1:26" ht="140.1" customHeight="1">
      <c r="A876" s="192" t="s">
        <v>1965</v>
      </c>
      <c r="B876" s="206" t="s">
        <v>1966</v>
      </c>
      <c r="C876" s="206" t="s">
        <v>1991</v>
      </c>
      <c r="D876" s="192" t="s">
        <v>2000</v>
      </c>
      <c r="E876" s="193" t="s">
        <v>2001</v>
      </c>
      <c r="F876" s="192" t="s">
        <v>2008</v>
      </c>
      <c r="G876" s="193" t="s">
        <v>2009</v>
      </c>
      <c r="H876" s="229" t="s">
        <v>170</v>
      </c>
      <c r="I876" s="229"/>
      <c r="J876" s="193" t="s">
        <v>2010</v>
      </c>
      <c r="K876" s="231">
        <v>14000000</v>
      </c>
      <c r="L876" s="193" t="s">
        <v>2011</v>
      </c>
      <c r="M876" s="231">
        <v>14000000</v>
      </c>
      <c r="N876" s="193" t="s">
        <v>2012</v>
      </c>
      <c r="O876" s="303">
        <v>14000000</v>
      </c>
      <c r="P876" s="193" t="s">
        <v>2012</v>
      </c>
      <c r="Q876" s="303">
        <v>14000000</v>
      </c>
      <c r="R876" s="193" t="s">
        <v>2012</v>
      </c>
      <c r="S876" s="303">
        <v>14000000</v>
      </c>
      <c r="T876" s="303">
        <f t="shared" si="1"/>
        <v>70000000</v>
      </c>
      <c r="U876" s="193" t="s">
        <v>2013</v>
      </c>
      <c r="V876" s="193"/>
      <c r="W876" s="193"/>
      <c r="X876" s="193"/>
      <c r="Y876" s="193"/>
      <c r="Z876" s="193"/>
    </row>
    <row r="877" spans="1:26" ht="140.1" customHeight="1">
      <c r="A877" s="192" t="s">
        <v>1965</v>
      </c>
      <c r="B877" s="206" t="s">
        <v>1966</v>
      </c>
      <c r="C877" s="206" t="s">
        <v>1991</v>
      </c>
      <c r="D877" s="192" t="s">
        <v>2000</v>
      </c>
      <c r="E877" s="193" t="s">
        <v>2001</v>
      </c>
      <c r="F877" s="192" t="s">
        <v>2008</v>
      </c>
      <c r="G877" s="193" t="s">
        <v>2009</v>
      </c>
      <c r="H877" s="229" t="s">
        <v>102</v>
      </c>
      <c r="I877" s="229"/>
      <c r="J877" s="193" t="s">
        <v>2014</v>
      </c>
      <c r="K877" s="231">
        <v>100000000</v>
      </c>
      <c r="L877" s="193"/>
      <c r="M877" s="231">
        <v>0</v>
      </c>
      <c r="N877" s="193"/>
      <c r="O877" s="303">
        <v>0</v>
      </c>
      <c r="P877" s="193"/>
      <c r="Q877" s="303">
        <v>0</v>
      </c>
      <c r="R877" s="193"/>
      <c r="S877" s="303">
        <v>0</v>
      </c>
      <c r="T877" s="303">
        <f t="shared" si="1"/>
        <v>100000000</v>
      </c>
      <c r="U877" s="193"/>
      <c r="V877" s="193"/>
      <c r="W877" s="193"/>
      <c r="X877" s="193"/>
      <c r="Y877" s="193"/>
      <c r="Z877" s="193"/>
    </row>
    <row r="878" spans="1:26" ht="140.1" customHeight="1">
      <c r="A878" s="192" t="s">
        <v>1965</v>
      </c>
      <c r="B878" s="206" t="s">
        <v>1966</v>
      </c>
      <c r="C878" s="206" t="s">
        <v>1991</v>
      </c>
      <c r="D878" s="192" t="s">
        <v>2000</v>
      </c>
      <c r="E878" s="193" t="s">
        <v>2001</v>
      </c>
      <c r="F878" s="192" t="s">
        <v>2008</v>
      </c>
      <c r="G878" s="193" t="s">
        <v>2009</v>
      </c>
      <c r="H878" s="229" t="s">
        <v>2015</v>
      </c>
      <c r="I878" s="229"/>
      <c r="J878" s="193" t="s">
        <v>2016</v>
      </c>
      <c r="K878" s="231">
        <v>300000000</v>
      </c>
      <c r="L878" s="193" t="s">
        <v>2016</v>
      </c>
      <c r="M878" s="231">
        <v>300000000</v>
      </c>
      <c r="N878" s="193" t="s">
        <v>2016</v>
      </c>
      <c r="O878" s="303">
        <v>300000000</v>
      </c>
      <c r="P878" s="193" t="s">
        <v>2016</v>
      </c>
      <c r="Q878" s="303">
        <v>300000000</v>
      </c>
      <c r="R878" s="193" t="s">
        <v>2016</v>
      </c>
      <c r="S878" s="303">
        <v>300000000</v>
      </c>
      <c r="T878" s="303">
        <f t="shared" si="1"/>
        <v>1500000000</v>
      </c>
      <c r="U878" s="193"/>
      <c r="V878" s="193"/>
      <c r="W878" s="193"/>
      <c r="X878" s="193"/>
      <c r="Y878" s="193"/>
      <c r="Z878" s="193"/>
    </row>
    <row r="879" spans="1:26" ht="140.1" customHeight="1">
      <c r="A879" s="192" t="s">
        <v>1965</v>
      </c>
      <c r="B879" s="206" t="s">
        <v>1966</v>
      </c>
      <c r="C879" s="206" t="s">
        <v>1991</v>
      </c>
      <c r="D879" s="192" t="s">
        <v>2000</v>
      </c>
      <c r="E879" s="193" t="s">
        <v>2001</v>
      </c>
      <c r="F879" s="192" t="s">
        <v>2008</v>
      </c>
      <c r="G879" s="193" t="s">
        <v>2009</v>
      </c>
      <c r="H879" s="229"/>
      <c r="I879" s="229" t="s">
        <v>38</v>
      </c>
      <c r="J879" s="193" t="s">
        <v>2006</v>
      </c>
      <c r="K879" s="231">
        <f>(1942000+3665000)</f>
        <v>5607000</v>
      </c>
      <c r="L879" s="193" t="s">
        <v>2007</v>
      </c>
      <c r="M879" s="231">
        <f>((K879*14/100)+K879)*2</f>
        <v>12783960</v>
      </c>
      <c r="N879" s="193" t="s">
        <v>2007</v>
      </c>
      <c r="O879" s="303">
        <f>((K879*28/100)+K879)*2</f>
        <v>14353920</v>
      </c>
      <c r="P879" s="193" t="s">
        <v>2007</v>
      </c>
      <c r="Q879" s="303">
        <f>((K879*42/100)+K879)*2</f>
        <v>15923880</v>
      </c>
      <c r="R879" s="193" t="s">
        <v>2007</v>
      </c>
      <c r="S879" s="303">
        <f>((M879*42/100)+M879)*2</f>
        <v>36306446.399999999</v>
      </c>
      <c r="T879" s="303">
        <f t="shared" si="1"/>
        <v>84975206.400000006</v>
      </c>
      <c r="U879" s="193"/>
      <c r="V879" s="193"/>
      <c r="W879" s="193"/>
      <c r="X879" s="193"/>
      <c r="Y879" s="193"/>
      <c r="Z879" s="193"/>
    </row>
    <row r="880" spans="1:26" ht="140.1" customHeight="1">
      <c r="A880" s="192" t="s">
        <v>2017</v>
      </c>
      <c r="B880" s="206" t="s">
        <v>2018</v>
      </c>
      <c r="C880" s="206" t="s">
        <v>2019</v>
      </c>
      <c r="D880" s="192" t="s">
        <v>2020</v>
      </c>
      <c r="E880" s="193" t="s">
        <v>2021</v>
      </c>
      <c r="F880" s="192" t="s">
        <v>2022</v>
      </c>
      <c r="G880" s="193" t="s">
        <v>2023</v>
      </c>
      <c r="H880" s="229" t="s">
        <v>244</v>
      </c>
      <c r="I880" s="229"/>
      <c r="J880" s="193" t="s">
        <v>895</v>
      </c>
      <c r="K880" s="231">
        <v>0</v>
      </c>
      <c r="L880" s="193" t="s">
        <v>895</v>
      </c>
      <c r="M880" s="231">
        <v>0</v>
      </c>
      <c r="N880" s="193" t="s">
        <v>895</v>
      </c>
      <c r="O880" s="303">
        <v>0</v>
      </c>
      <c r="P880" s="193" t="s">
        <v>895</v>
      </c>
      <c r="Q880" s="303">
        <v>0</v>
      </c>
      <c r="R880" s="193" t="s">
        <v>895</v>
      </c>
      <c r="S880" s="303">
        <v>0</v>
      </c>
      <c r="T880" s="303">
        <f t="shared" si="1"/>
        <v>0</v>
      </c>
      <c r="U880" s="313" t="s">
        <v>893</v>
      </c>
      <c r="V880" s="193"/>
      <c r="W880" s="193"/>
      <c r="X880" s="193"/>
      <c r="Y880" s="193"/>
      <c r="Z880" s="193"/>
    </row>
    <row r="881" spans="1:26" ht="140.1" customHeight="1">
      <c r="A881" s="192" t="s">
        <v>2017</v>
      </c>
      <c r="B881" s="206" t="s">
        <v>2018</v>
      </c>
      <c r="C881" s="206" t="s">
        <v>2019</v>
      </c>
      <c r="D881" s="192" t="s">
        <v>2020</v>
      </c>
      <c r="E881" s="193" t="s">
        <v>2021</v>
      </c>
      <c r="F881" s="192" t="s">
        <v>2022</v>
      </c>
      <c r="G881" s="193" t="s">
        <v>2023</v>
      </c>
      <c r="H881" s="229" t="s">
        <v>194</v>
      </c>
      <c r="I881" s="229"/>
      <c r="J881" s="193"/>
      <c r="K881" s="231">
        <v>0</v>
      </c>
      <c r="L881" s="193" t="s">
        <v>2024</v>
      </c>
      <c r="M881" s="231">
        <v>20000000</v>
      </c>
      <c r="N881" s="193"/>
      <c r="O881" s="303">
        <v>0</v>
      </c>
      <c r="P881" s="193"/>
      <c r="Q881" s="303">
        <v>0</v>
      </c>
      <c r="R881" s="193"/>
      <c r="S881" s="303">
        <v>0</v>
      </c>
      <c r="T881" s="303">
        <f t="shared" si="1"/>
        <v>20000000</v>
      </c>
      <c r="U881" s="193"/>
      <c r="V881" s="193"/>
      <c r="W881" s="193"/>
      <c r="X881" s="193"/>
      <c r="Y881" s="193"/>
      <c r="Z881" s="193"/>
    </row>
    <row r="882" spans="1:26" ht="140.1" customHeight="1">
      <c r="A882" s="192" t="s">
        <v>2017</v>
      </c>
      <c r="B882" s="206" t="s">
        <v>2018</v>
      </c>
      <c r="C882" s="206" t="s">
        <v>2019</v>
      </c>
      <c r="D882" s="192" t="s">
        <v>2020</v>
      </c>
      <c r="E882" s="193" t="s">
        <v>2021</v>
      </c>
      <c r="F882" s="192" t="s">
        <v>2022</v>
      </c>
      <c r="G882" s="193" t="s">
        <v>2023</v>
      </c>
      <c r="H882" s="229" t="s">
        <v>249</v>
      </c>
      <c r="I882" s="229"/>
      <c r="J882" s="193"/>
      <c r="K882" s="231">
        <v>0</v>
      </c>
      <c r="L882" s="193" t="s">
        <v>2025</v>
      </c>
      <c r="M882" s="231">
        <v>0</v>
      </c>
      <c r="N882" s="193" t="s">
        <v>2025</v>
      </c>
      <c r="O882" s="303">
        <v>0</v>
      </c>
      <c r="P882" s="193" t="s">
        <v>2025</v>
      </c>
      <c r="Q882" s="303">
        <v>0</v>
      </c>
      <c r="R882" s="193" t="s">
        <v>2025</v>
      </c>
      <c r="S882" s="303">
        <v>0</v>
      </c>
      <c r="T882" s="303">
        <f t="shared" si="1"/>
        <v>0</v>
      </c>
      <c r="U882" s="313" t="s">
        <v>2026</v>
      </c>
      <c r="V882" s="193"/>
      <c r="W882" s="193"/>
      <c r="X882" s="193"/>
      <c r="Y882" s="193"/>
      <c r="Z882" s="193"/>
    </row>
    <row r="883" spans="1:26" ht="140.1" customHeight="1">
      <c r="A883" s="192" t="s">
        <v>2017</v>
      </c>
      <c r="B883" s="206" t="s">
        <v>2018</v>
      </c>
      <c r="C883" s="206" t="s">
        <v>2019</v>
      </c>
      <c r="D883" s="192" t="s">
        <v>2020</v>
      </c>
      <c r="E883" s="193" t="s">
        <v>2021</v>
      </c>
      <c r="F883" s="192" t="s">
        <v>2022</v>
      </c>
      <c r="G883" s="193" t="s">
        <v>2023</v>
      </c>
      <c r="H883" s="229" t="s">
        <v>132</v>
      </c>
      <c r="I883" s="229"/>
      <c r="J883" s="193" t="s">
        <v>2027</v>
      </c>
      <c r="K883" s="231">
        <v>5000000</v>
      </c>
      <c r="L883" s="193" t="s">
        <v>2028</v>
      </c>
      <c r="M883" s="231">
        <v>5000000</v>
      </c>
      <c r="N883" s="193" t="s">
        <v>2029</v>
      </c>
      <c r="O883" s="231">
        <v>5000000</v>
      </c>
      <c r="P883" s="193" t="s">
        <v>2030</v>
      </c>
      <c r="Q883" s="231">
        <v>5000000</v>
      </c>
      <c r="R883" s="193" t="s">
        <v>2031</v>
      </c>
      <c r="S883" s="231">
        <v>5000000</v>
      </c>
      <c r="T883" s="303">
        <f t="shared" si="1"/>
        <v>25000000</v>
      </c>
      <c r="U883" s="193"/>
      <c r="V883" s="193"/>
      <c r="W883" s="193"/>
      <c r="X883" s="193"/>
      <c r="Y883" s="193"/>
      <c r="Z883" s="193"/>
    </row>
    <row r="884" spans="1:26" ht="140.1" customHeight="1">
      <c r="A884" s="192" t="s">
        <v>2017</v>
      </c>
      <c r="B884" s="206" t="s">
        <v>2018</v>
      </c>
      <c r="C884" s="206" t="s">
        <v>2019</v>
      </c>
      <c r="D884" s="192" t="s">
        <v>2020</v>
      </c>
      <c r="E884" s="193" t="s">
        <v>2021</v>
      </c>
      <c r="F884" s="192" t="s">
        <v>2022</v>
      </c>
      <c r="G884" s="193" t="s">
        <v>2023</v>
      </c>
      <c r="H884" s="229" t="s">
        <v>102</v>
      </c>
      <c r="I884" s="229"/>
      <c r="J884" s="193" t="s">
        <v>2032</v>
      </c>
      <c r="K884" s="231">
        <v>22275000</v>
      </c>
      <c r="L884" s="193"/>
      <c r="M884" s="231">
        <v>22275000</v>
      </c>
      <c r="N884" s="193"/>
      <c r="O884" s="231">
        <v>0</v>
      </c>
      <c r="P884" s="193"/>
      <c r="Q884" s="231">
        <v>0</v>
      </c>
      <c r="R884" s="193"/>
      <c r="S884" s="231">
        <v>0</v>
      </c>
      <c r="T884" s="303">
        <f t="shared" si="1"/>
        <v>44550000</v>
      </c>
      <c r="U884" s="193"/>
      <c r="V884" s="193"/>
      <c r="W884" s="193"/>
      <c r="X884" s="193"/>
      <c r="Y884" s="193"/>
      <c r="Z884" s="193"/>
    </row>
    <row r="885" spans="1:26" ht="140.1" customHeight="1">
      <c r="A885" s="192" t="s">
        <v>2017</v>
      </c>
      <c r="B885" s="206" t="s">
        <v>2018</v>
      </c>
      <c r="C885" s="206" t="s">
        <v>2019</v>
      </c>
      <c r="D885" s="192" t="s">
        <v>2020</v>
      </c>
      <c r="E885" s="193" t="s">
        <v>2021</v>
      </c>
      <c r="F885" s="192" t="s">
        <v>2022</v>
      </c>
      <c r="G885" s="193" t="s">
        <v>2023</v>
      </c>
      <c r="H885" s="229" t="s">
        <v>84</v>
      </c>
      <c r="I885" s="229"/>
      <c r="J885" s="193" t="s">
        <v>1832</v>
      </c>
      <c r="K885" s="231">
        <v>0</v>
      </c>
      <c r="L885" s="193"/>
      <c r="M885" s="231">
        <v>0</v>
      </c>
      <c r="N885" s="193" t="s">
        <v>1832</v>
      </c>
      <c r="O885" s="303">
        <v>0</v>
      </c>
      <c r="P885" s="193" t="s">
        <v>1832</v>
      </c>
      <c r="Q885" s="303">
        <v>0</v>
      </c>
      <c r="R885" s="193" t="s">
        <v>1832</v>
      </c>
      <c r="S885" s="303">
        <v>0</v>
      </c>
      <c r="T885" s="303">
        <f t="shared" si="1"/>
        <v>0</v>
      </c>
      <c r="U885" s="193"/>
      <c r="V885" s="193"/>
      <c r="W885" s="193"/>
      <c r="X885" s="193"/>
      <c r="Y885" s="193"/>
      <c r="Z885" s="193"/>
    </row>
    <row r="886" spans="1:26" ht="140.1" customHeight="1">
      <c r="A886" s="192" t="s">
        <v>2017</v>
      </c>
      <c r="B886" s="206" t="s">
        <v>2018</v>
      </c>
      <c r="C886" s="206" t="s">
        <v>2019</v>
      </c>
      <c r="D886" s="192" t="s">
        <v>2020</v>
      </c>
      <c r="E886" s="193" t="s">
        <v>2021</v>
      </c>
      <c r="F886" s="192" t="s">
        <v>2022</v>
      </c>
      <c r="G886" s="193" t="s">
        <v>2023</v>
      </c>
      <c r="H886" s="229" t="s">
        <v>31</v>
      </c>
      <c r="I886" s="229"/>
      <c r="J886" s="193" t="s">
        <v>2033</v>
      </c>
      <c r="K886" s="231">
        <v>4420600</v>
      </c>
      <c r="L886" s="193" t="s">
        <v>2034</v>
      </c>
      <c r="M886" s="231">
        <v>8029049</v>
      </c>
      <c r="N886" s="193" t="s">
        <v>2034</v>
      </c>
      <c r="O886" s="303">
        <v>9231033</v>
      </c>
      <c r="P886" s="193" t="s">
        <v>2034</v>
      </c>
      <c r="Q886" s="303">
        <v>9620866</v>
      </c>
      <c r="R886" s="193" t="s">
        <v>2034</v>
      </c>
      <c r="S886" s="304">
        <v>13261800</v>
      </c>
      <c r="T886" s="303">
        <f t="shared" si="1"/>
        <v>44563348</v>
      </c>
      <c r="U886" s="193"/>
      <c r="V886" s="193"/>
      <c r="W886" s="193"/>
      <c r="X886" s="193"/>
      <c r="Y886" s="193"/>
      <c r="Z886" s="193"/>
    </row>
    <row r="887" spans="1:26" ht="140.1" customHeight="1">
      <c r="A887" s="192" t="s">
        <v>2017</v>
      </c>
      <c r="B887" s="206" t="s">
        <v>2018</v>
      </c>
      <c r="C887" s="206" t="s">
        <v>2019</v>
      </c>
      <c r="D887" s="192" t="s">
        <v>2020</v>
      </c>
      <c r="E887" s="193" t="s">
        <v>2021</v>
      </c>
      <c r="F887" s="192" t="s">
        <v>2022</v>
      </c>
      <c r="G887" s="193" t="s">
        <v>2023</v>
      </c>
      <c r="H887" s="229" t="s">
        <v>143</v>
      </c>
      <c r="I887" s="229"/>
      <c r="J887" s="193" t="s">
        <v>2035</v>
      </c>
      <c r="K887" s="231">
        <v>15000000</v>
      </c>
      <c r="L887" s="193" t="s">
        <v>2036</v>
      </c>
      <c r="M887" s="231">
        <v>10000000</v>
      </c>
      <c r="N887" s="193" t="s">
        <v>2037</v>
      </c>
      <c r="O887" s="231">
        <v>12000000</v>
      </c>
      <c r="P887" s="193" t="s">
        <v>2038</v>
      </c>
      <c r="Q887" s="231">
        <v>13000000</v>
      </c>
      <c r="R887" s="193" t="s">
        <v>2038</v>
      </c>
      <c r="S887" s="231">
        <v>10000000</v>
      </c>
      <c r="T887" s="303">
        <f t="shared" si="1"/>
        <v>60000000</v>
      </c>
      <c r="U887" s="193"/>
      <c r="V887" s="193"/>
      <c r="W887" s="193"/>
      <c r="X887" s="193"/>
      <c r="Y887" s="193"/>
      <c r="Z887" s="193"/>
    </row>
    <row r="888" spans="1:26" ht="140.1" customHeight="1">
      <c r="A888" s="192" t="s">
        <v>2017</v>
      </c>
      <c r="B888" s="206" t="s">
        <v>2018</v>
      </c>
      <c r="C888" s="206" t="s">
        <v>2019</v>
      </c>
      <c r="D888" s="192" t="s">
        <v>2020</v>
      </c>
      <c r="E888" s="193" t="s">
        <v>2021</v>
      </c>
      <c r="F888" s="192" t="s">
        <v>2022</v>
      </c>
      <c r="G888" s="193" t="s">
        <v>2023</v>
      </c>
      <c r="H888" s="229" t="s">
        <v>81</v>
      </c>
      <c r="I888" s="229"/>
      <c r="J888" s="193" t="s">
        <v>1481</v>
      </c>
      <c r="K888" s="231">
        <v>2000000</v>
      </c>
      <c r="L888" s="193" t="s">
        <v>1481</v>
      </c>
      <c r="M888" s="231">
        <v>2000000</v>
      </c>
      <c r="N888" s="193" t="s">
        <v>1481</v>
      </c>
      <c r="O888" s="303">
        <v>2000000</v>
      </c>
      <c r="P888" s="193" t="s">
        <v>1481</v>
      </c>
      <c r="Q888" s="303">
        <v>2000000</v>
      </c>
      <c r="R888" s="193" t="s">
        <v>1481</v>
      </c>
      <c r="S888" s="303">
        <v>2000000</v>
      </c>
      <c r="T888" s="303">
        <f t="shared" si="1"/>
        <v>10000000</v>
      </c>
      <c r="U888" s="193"/>
      <c r="V888" s="193"/>
      <c r="W888" s="193"/>
      <c r="X888" s="193"/>
      <c r="Y888" s="193"/>
      <c r="Z888" s="193"/>
    </row>
    <row r="889" spans="1:26" ht="140.1" customHeight="1">
      <c r="A889" s="192" t="s">
        <v>2017</v>
      </c>
      <c r="B889" s="206" t="s">
        <v>2018</v>
      </c>
      <c r="C889" s="206" t="s">
        <v>2019</v>
      </c>
      <c r="D889" s="192" t="s">
        <v>2020</v>
      </c>
      <c r="E889" s="193" t="s">
        <v>2021</v>
      </c>
      <c r="F889" s="192" t="s">
        <v>2022</v>
      </c>
      <c r="G889" s="193" t="s">
        <v>2023</v>
      </c>
      <c r="H889" s="229" t="s">
        <v>325</v>
      </c>
      <c r="I889" s="229"/>
      <c r="J889" s="193" t="s">
        <v>2039</v>
      </c>
      <c r="K889" s="231">
        <v>3000000</v>
      </c>
      <c r="L889" s="193" t="s">
        <v>2040</v>
      </c>
      <c r="M889" s="231">
        <v>4000000</v>
      </c>
      <c r="N889" s="193" t="s">
        <v>2041</v>
      </c>
      <c r="O889" s="231">
        <v>6000000</v>
      </c>
      <c r="P889" s="193" t="s">
        <v>2038</v>
      </c>
      <c r="Q889" s="231">
        <v>7000000</v>
      </c>
      <c r="R889" s="193" t="s">
        <v>2038</v>
      </c>
      <c r="S889" s="303">
        <v>9000000</v>
      </c>
      <c r="T889" s="303">
        <f t="shared" si="1"/>
        <v>29000000</v>
      </c>
      <c r="U889" s="193"/>
      <c r="V889" s="193"/>
      <c r="W889" s="193"/>
      <c r="X889" s="193"/>
      <c r="Y889" s="193"/>
      <c r="Z889" s="193"/>
    </row>
    <row r="890" spans="1:26" ht="140.1" customHeight="1">
      <c r="A890" s="192" t="s">
        <v>2017</v>
      </c>
      <c r="B890" s="206" t="s">
        <v>2018</v>
      </c>
      <c r="C890" s="206" t="s">
        <v>2019</v>
      </c>
      <c r="D890" s="192" t="s">
        <v>2020</v>
      </c>
      <c r="E890" s="193" t="s">
        <v>2021</v>
      </c>
      <c r="F890" s="192" t="s">
        <v>2022</v>
      </c>
      <c r="G890" s="193" t="s">
        <v>2023</v>
      </c>
      <c r="H890" s="229" t="s">
        <v>1872</v>
      </c>
      <c r="I890" s="229"/>
      <c r="J890" s="193" t="s">
        <v>2042</v>
      </c>
      <c r="K890" s="231">
        <v>3000000</v>
      </c>
      <c r="L890" s="193" t="s">
        <v>2043</v>
      </c>
      <c r="M890" s="231">
        <v>3000000</v>
      </c>
      <c r="N890" s="193" t="s">
        <v>2043</v>
      </c>
      <c r="O890" s="303">
        <v>3000000</v>
      </c>
      <c r="P890" s="193" t="s">
        <v>2044</v>
      </c>
      <c r="Q890" s="303">
        <v>5000000</v>
      </c>
      <c r="R890" s="193" t="s">
        <v>2044</v>
      </c>
      <c r="S890" s="303">
        <v>5000000</v>
      </c>
      <c r="T890" s="303">
        <f t="shared" si="1"/>
        <v>19000000</v>
      </c>
      <c r="U890" s="193"/>
      <c r="V890" s="193"/>
      <c r="W890" s="193"/>
      <c r="X890" s="193"/>
      <c r="Y890" s="193"/>
      <c r="Z890" s="193"/>
    </row>
    <row r="891" spans="1:26" ht="140.1" customHeight="1">
      <c r="A891" s="192" t="s">
        <v>2017</v>
      </c>
      <c r="B891" s="206" t="s">
        <v>2018</v>
      </c>
      <c r="C891" s="206" t="s">
        <v>2019</v>
      </c>
      <c r="D891" s="192" t="s">
        <v>2045</v>
      </c>
      <c r="E891" s="193" t="s">
        <v>2046</v>
      </c>
      <c r="F891" s="192" t="s">
        <v>2047</v>
      </c>
      <c r="G891" s="193" t="s">
        <v>2048</v>
      </c>
      <c r="H891" s="229" t="s">
        <v>127</v>
      </c>
      <c r="I891" s="229"/>
      <c r="J891" s="193" t="s">
        <v>895</v>
      </c>
      <c r="K891" s="231">
        <v>0</v>
      </c>
      <c r="L891" s="193" t="s">
        <v>895</v>
      </c>
      <c r="M891" s="231">
        <v>0</v>
      </c>
      <c r="N891" s="193" t="s">
        <v>895</v>
      </c>
      <c r="O891" s="303">
        <v>0</v>
      </c>
      <c r="P891" s="193" t="s">
        <v>895</v>
      </c>
      <c r="Q891" s="303">
        <v>0</v>
      </c>
      <c r="R891" s="193" t="s">
        <v>895</v>
      </c>
      <c r="S891" s="303">
        <v>0</v>
      </c>
      <c r="T891" s="303">
        <f t="shared" si="1"/>
        <v>0</v>
      </c>
      <c r="U891" s="313" t="s">
        <v>893</v>
      </c>
      <c r="V891" s="193"/>
      <c r="W891" s="193"/>
      <c r="X891" s="193"/>
      <c r="Y891" s="193"/>
      <c r="Z891" s="193"/>
    </row>
    <row r="892" spans="1:26" ht="140.1" customHeight="1">
      <c r="A892" s="192" t="s">
        <v>2017</v>
      </c>
      <c r="B892" s="206" t="s">
        <v>2018</v>
      </c>
      <c r="C892" s="206" t="s">
        <v>2019</v>
      </c>
      <c r="D892" s="192" t="s">
        <v>2045</v>
      </c>
      <c r="E892" s="193" t="s">
        <v>2046</v>
      </c>
      <c r="F892" s="192" t="s">
        <v>2047</v>
      </c>
      <c r="G892" s="193" t="s">
        <v>2048</v>
      </c>
      <c r="H892" s="229" t="s">
        <v>194</v>
      </c>
      <c r="I892" s="229"/>
      <c r="J892" s="193"/>
      <c r="K892" s="231">
        <v>0</v>
      </c>
      <c r="L892" s="193" t="s">
        <v>2049</v>
      </c>
      <c r="M892" s="231">
        <v>700000000</v>
      </c>
      <c r="N892" s="193"/>
      <c r="O892" s="303">
        <v>0</v>
      </c>
      <c r="P892" s="193"/>
      <c r="Q892" s="303">
        <v>0</v>
      </c>
      <c r="R892" s="193"/>
      <c r="S892" s="303">
        <v>0</v>
      </c>
      <c r="T892" s="303">
        <f t="shared" si="1"/>
        <v>700000000</v>
      </c>
      <c r="U892" s="193"/>
      <c r="V892" s="193"/>
      <c r="W892" s="193"/>
      <c r="X892" s="193"/>
      <c r="Y892" s="193"/>
      <c r="Z892" s="193"/>
    </row>
    <row r="893" spans="1:26" ht="140.1" customHeight="1">
      <c r="A893" s="192" t="s">
        <v>2017</v>
      </c>
      <c r="B893" s="206" t="s">
        <v>2018</v>
      </c>
      <c r="C893" s="206" t="s">
        <v>2019</v>
      </c>
      <c r="D893" s="192" t="s">
        <v>2045</v>
      </c>
      <c r="E893" s="193" t="s">
        <v>2046</v>
      </c>
      <c r="F893" s="192" t="s">
        <v>2047</v>
      </c>
      <c r="G893" s="193" t="s">
        <v>2048</v>
      </c>
      <c r="H893" s="229" t="s">
        <v>249</v>
      </c>
      <c r="I893" s="229"/>
      <c r="J893" s="193"/>
      <c r="K893" s="231">
        <v>0</v>
      </c>
      <c r="L893" s="193" t="s">
        <v>2025</v>
      </c>
      <c r="M893" s="231">
        <v>0</v>
      </c>
      <c r="N893" s="193" t="s">
        <v>2025</v>
      </c>
      <c r="O893" s="303">
        <v>0</v>
      </c>
      <c r="P893" s="193" t="s">
        <v>2025</v>
      </c>
      <c r="Q893" s="303">
        <v>0</v>
      </c>
      <c r="R893" s="193" t="s">
        <v>2025</v>
      </c>
      <c r="S893" s="303">
        <v>0</v>
      </c>
      <c r="T893" s="303">
        <f t="shared" si="1"/>
        <v>0</v>
      </c>
      <c r="U893" s="313" t="s">
        <v>2026</v>
      </c>
      <c r="V893" s="193"/>
      <c r="W893" s="193"/>
      <c r="X893" s="193"/>
      <c r="Y893" s="193"/>
      <c r="Z893" s="193"/>
    </row>
    <row r="894" spans="1:26" ht="140.1" customHeight="1">
      <c r="A894" s="192" t="s">
        <v>2017</v>
      </c>
      <c r="B894" s="206" t="s">
        <v>2018</v>
      </c>
      <c r="C894" s="206" t="s">
        <v>2019</v>
      </c>
      <c r="D894" s="192" t="s">
        <v>2045</v>
      </c>
      <c r="E894" s="193" t="s">
        <v>2046</v>
      </c>
      <c r="F894" s="192" t="s">
        <v>2047</v>
      </c>
      <c r="G894" s="193" t="s">
        <v>2048</v>
      </c>
      <c r="H894" s="229" t="s">
        <v>132</v>
      </c>
      <c r="I894" s="229"/>
      <c r="J894" s="193" t="s">
        <v>2050</v>
      </c>
      <c r="K894" s="231">
        <v>5000000</v>
      </c>
      <c r="L894" s="193" t="s">
        <v>2051</v>
      </c>
      <c r="M894" s="231">
        <v>5000000</v>
      </c>
      <c r="N894" s="193"/>
      <c r="O894" s="303">
        <v>0</v>
      </c>
      <c r="P894" s="193"/>
      <c r="Q894" s="303">
        <v>0</v>
      </c>
      <c r="R894" s="193"/>
      <c r="S894" s="303">
        <v>0</v>
      </c>
      <c r="T894" s="303">
        <f t="shared" si="1"/>
        <v>10000000</v>
      </c>
      <c r="U894" s="193"/>
      <c r="V894" s="193"/>
      <c r="W894" s="193"/>
      <c r="X894" s="193"/>
      <c r="Y894" s="193"/>
      <c r="Z894" s="193"/>
    </row>
    <row r="895" spans="1:26" ht="140.1" customHeight="1">
      <c r="A895" s="192" t="s">
        <v>2017</v>
      </c>
      <c r="B895" s="206" t="s">
        <v>2018</v>
      </c>
      <c r="C895" s="206" t="s">
        <v>2019</v>
      </c>
      <c r="D895" s="192" t="s">
        <v>2045</v>
      </c>
      <c r="E895" s="193" t="s">
        <v>2046</v>
      </c>
      <c r="F895" s="192" t="s">
        <v>2047</v>
      </c>
      <c r="G895" s="193" t="s">
        <v>2048</v>
      </c>
      <c r="H895" s="229" t="s">
        <v>102</v>
      </c>
      <c r="I895" s="229"/>
      <c r="J895" s="193" t="s">
        <v>2052</v>
      </c>
      <c r="K895" s="231">
        <v>22275000</v>
      </c>
      <c r="L895" s="193" t="s">
        <v>2052</v>
      </c>
      <c r="M895" s="231">
        <v>22275000</v>
      </c>
      <c r="N895" s="193"/>
      <c r="O895" s="303">
        <v>0</v>
      </c>
      <c r="P895" s="193"/>
      <c r="Q895" s="303">
        <v>0</v>
      </c>
      <c r="R895" s="193"/>
      <c r="S895" s="303">
        <v>0</v>
      </c>
      <c r="T895" s="303">
        <f t="shared" si="1"/>
        <v>44550000</v>
      </c>
      <c r="U895" s="193"/>
      <c r="V895" s="193"/>
      <c r="W895" s="193"/>
      <c r="X895" s="193"/>
      <c r="Y895" s="193"/>
      <c r="Z895" s="193"/>
    </row>
    <row r="896" spans="1:26" ht="140.1" customHeight="1">
      <c r="A896" s="192" t="s">
        <v>2017</v>
      </c>
      <c r="B896" s="206" t="s">
        <v>2018</v>
      </c>
      <c r="C896" s="206" t="s">
        <v>2019</v>
      </c>
      <c r="D896" s="192" t="s">
        <v>2045</v>
      </c>
      <c r="E896" s="193" t="s">
        <v>2046</v>
      </c>
      <c r="F896" s="192" t="s">
        <v>2047</v>
      </c>
      <c r="G896" s="193" t="s">
        <v>2048</v>
      </c>
      <c r="H896" s="229" t="s">
        <v>84</v>
      </c>
      <c r="I896" s="229"/>
      <c r="J896" s="193" t="s">
        <v>2053</v>
      </c>
      <c r="K896" s="231">
        <v>350000000</v>
      </c>
      <c r="L896" s="193" t="s">
        <v>950</v>
      </c>
      <c r="M896" s="231">
        <v>20000000</v>
      </c>
      <c r="N896" s="193" t="s">
        <v>831</v>
      </c>
      <c r="O896" s="303">
        <v>20000000</v>
      </c>
      <c r="P896" s="193" t="s">
        <v>831</v>
      </c>
      <c r="Q896" s="303">
        <v>20000000</v>
      </c>
      <c r="R896" s="193" t="s">
        <v>831</v>
      </c>
      <c r="S896" s="303">
        <v>20000000</v>
      </c>
      <c r="T896" s="303">
        <f t="shared" si="1"/>
        <v>430000000</v>
      </c>
      <c r="U896" s="193"/>
      <c r="V896" s="193"/>
      <c r="W896" s="193"/>
      <c r="X896" s="193"/>
      <c r="Y896" s="193"/>
      <c r="Z896" s="193"/>
    </row>
    <row r="897" spans="1:26" ht="140.1" customHeight="1">
      <c r="A897" s="192" t="s">
        <v>2017</v>
      </c>
      <c r="B897" s="206" t="s">
        <v>2018</v>
      </c>
      <c r="C897" s="206" t="s">
        <v>2019</v>
      </c>
      <c r="D897" s="192" t="s">
        <v>2045</v>
      </c>
      <c r="E897" s="193" t="s">
        <v>2046</v>
      </c>
      <c r="F897" s="192" t="s">
        <v>2047</v>
      </c>
      <c r="G897" s="193" t="s">
        <v>2048</v>
      </c>
      <c r="H897" s="229" t="s">
        <v>31</v>
      </c>
      <c r="I897" s="229"/>
      <c r="J897" s="193" t="s">
        <v>2034</v>
      </c>
      <c r="K897" s="231">
        <v>6478068</v>
      </c>
      <c r="L897" s="193" t="s">
        <v>2034</v>
      </c>
      <c r="M897" s="231">
        <v>12143985</v>
      </c>
      <c r="N897" s="193" t="s">
        <v>2034</v>
      </c>
      <c r="O897" s="303">
        <v>13345969</v>
      </c>
      <c r="P897" s="193" t="s">
        <v>2034</v>
      </c>
      <c r="Q897" s="303">
        <v>13735802</v>
      </c>
      <c r="R897" s="193" t="s">
        <v>2034</v>
      </c>
      <c r="S897" s="304">
        <v>21491670</v>
      </c>
      <c r="T897" s="303">
        <f t="shared" si="1"/>
        <v>67195494</v>
      </c>
      <c r="U897" s="193"/>
      <c r="V897" s="193"/>
      <c r="W897" s="193"/>
      <c r="X897" s="193"/>
      <c r="Y897" s="193"/>
      <c r="Z897" s="193"/>
    </row>
    <row r="898" spans="1:26" ht="140.1" customHeight="1">
      <c r="A898" s="192" t="s">
        <v>2017</v>
      </c>
      <c r="B898" s="206" t="s">
        <v>2018</v>
      </c>
      <c r="C898" s="206" t="s">
        <v>2019</v>
      </c>
      <c r="D898" s="192" t="s">
        <v>2045</v>
      </c>
      <c r="E898" s="193" t="s">
        <v>2046</v>
      </c>
      <c r="F898" s="192" t="s">
        <v>2047</v>
      </c>
      <c r="G898" s="193" t="s">
        <v>2048</v>
      </c>
      <c r="H898" s="229" t="s">
        <v>143</v>
      </c>
      <c r="I898" s="229"/>
      <c r="J898" s="193" t="s">
        <v>2054</v>
      </c>
      <c r="K898" s="231">
        <v>20000000</v>
      </c>
      <c r="L898" s="193" t="s">
        <v>2055</v>
      </c>
      <c r="M898" s="231">
        <v>18000000</v>
      </c>
      <c r="N898" s="193" t="s">
        <v>2056</v>
      </c>
      <c r="O898" s="231">
        <v>16000000</v>
      </c>
      <c r="P898" s="193" t="s">
        <v>2056</v>
      </c>
      <c r="Q898" s="231">
        <v>15000000</v>
      </c>
      <c r="R898" s="193" t="s">
        <v>2056</v>
      </c>
      <c r="S898" s="231">
        <v>15000000</v>
      </c>
      <c r="T898" s="303">
        <f t="shared" si="1"/>
        <v>84000000</v>
      </c>
      <c r="U898" s="193"/>
      <c r="V898" s="193"/>
      <c r="W898" s="193"/>
      <c r="X898" s="193"/>
      <c r="Y898" s="193"/>
      <c r="Z898" s="193"/>
    </row>
    <row r="899" spans="1:26" ht="140.1" customHeight="1">
      <c r="A899" s="192" t="s">
        <v>2017</v>
      </c>
      <c r="B899" s="206" t="s">
        <v>2018</v>
      </c>
      <c r="C899" s="206" t="s">
        <v>2019</v>
      </c>
      <c r="D899" s="192" t="s">
        <v>2045</v>
      </c>
      <c r="E899" s="193" t="s">
        <v>2046</v>
      </c>
      <c r="F899" s="192" t="s">
        <v>2047</v>
      </c>
      <c r="G899" s="193" t="s">
        <v>2048</v>
      </c>
      <c r="H899" s="229" t="s">
        <v>81</v>
      </c>
      <c r="I899" s="229"/>
      <c r="J899" s="193" t="s">
        <v>1481</v>
      </c>
      <c r="K899" s="231">
        <v>2000000</v>
      </c>
      <c r="L899" s="193" t="s">
        <v>1481</v>
      </c>
      <c r="M899" s="231">
        <v>2000000</v>
      </c>
      <c r="N899" s="193" t="s">
        <v>1481</v>
      </c>
      <c r="O899" s="303">
        <v>2000000</v>
      </c>
      <c r="P899" s="193" t="s">
        <v>1481</v>
      </c>
      <c r="Q899" s="303">
        <v>2000000</v>
      </c>
      <c r="R899" s="193" t="s">
        <v>1481</v>
      </c>
      <c r="S899" s="303">
        <v>2000000</v>
      </c>
      <c r="T899" s="303">
        <f t="shared" si="1"/>
        <v>10000000</v>
      </c>
      <c r="U899" s="193"/>
      <c r="V899" s="193"/>
      <c r="W899" s="193"/>
      <c r="X899" s="193"/>
      <c r="Y899" s="193"/>
      <c r="Z899" s="193"/>
    </row>
    <row r="900" spans="1:26" ht="140.1" customHeight="1">
      <c r="A900" s="192" t="s">
        <v>2017</v>
      </c>
      <c r="B900" s="206" t="s">
        <v>2018</v>
      </c>
      <c r="C900" s="206" t="s">
        <v>2019</v>
      </c>
      <c r="D900" s="192" t="s">
        <v>2045</v>
      </c>
      <c r="E900" s="193" t="s">
        <v>2046</v>
      </c>
      <c r="F900" s="192" t="s">
        <v>2047</v>
      </c>
      <c r="G900" s="193" t="s">
        <v>2048</v>
      </c>
      <c r="H900" s="229" t="s">
        <v>325</v>
      </c>
      <c r="I900" s="229"/>
      <c r="J900" s="193" t="s">
        <v>2054</v>
      </c>
      <c r="K900" s="231">
        <v>3000000</v>
      </c>
      <c r="L900" s="193" t="s">
        <v>2057</v>
      </c>
      <c r="M900" s="231">
        <v>4000000</v>
      </c>
      <c r="N900" s="193" t="s">
        <v>2056</v>
      </c>
      <c r="O900" s="231">
        <v>6000000</v>
      </c>
      <c r="P900" s="193" t="s">
        <v>2056</v>
      </c>
      <c r="Q900" s="231">
        <v>8000000</v>
      </c>
      <c r="R900" s="193" t="s">
        <v>2056</v>
      </c>
      <c r="S900" s="303">
        <v>9000000</v>
      </c>
      <c r="T900" s="303">
        <f t="shared" si="1"/>
        <v>30000000</v>
      </c>
      <c r="U900" s="193"/>
      <c r="V900" s="193"/>
      <c r="W900" s="193"/>
      <c r="X900" s="193"/>
      <c r="Y900" s="193"/>
      <c r="Z900" s="193"/>
    </row>
    <row r="901" spans="1:26" ht="140.1" customHeight="1">
      <c r="A901" s="192" t="s">
        <v>2017</v>
      </c>
      <c r="B901" s="206" t="s">
        <v>2018</v>
      </c>
      <c r="C901" s="206" t="s">
        <v>2019</v>
      </c>
      <c r="D901" s="192" t="s">
        <v>2045</v>
      </c>
      <c r="E901" s="193" t="s">
        <v>2046</v>
      </c>
      <c r="F901" s="192" t="s">
        <v>2047</v>
      </c>
      <c r="G901" s="193" t="s">
        <v>2048</v>
      </c>
      <c r="H901" s="229" t="s">
        <v>1872</v>
      </c>
      <c r="I901" s="229"/>
      <c r="J901" s="193" t="s">
        <v>2058</v>
      </c>
      <c r="K901" s="231">
        <v>3000000</v>
      </c>
      <c r="L901" s="193" t="s">
        <v>2059</v>
      </c>
      <c r="M901" s="231">
        <v>3000000</v>
      </c>
      <c r="N901" s="193" t="s">
        <v>2059</v>
      </c>
      <c r="O901" s="303">
        <v>3000000</v>
      </c>
      <c r="P901" s="193" t="s">
        <v>2059</v>
      </c>
      <c r="Q901" s="303">
        <v>5000000</v>
      </c>
      <c r="R901" s="193" t="s">
        <v>2059</v>
      </c>
      <c r="S901" s="303">
        <v>5000000</v>
      </c>
      <c r="T901" s="303">
        <f t="shared" si="1"/>
        <v>19000000</v>
      </c>
      <c r="U901" s="193"/>
      <c r="V901" s="193"/>
      <c r="W901" s="193"/>
      <c r="X901" s="193"/>
      <c r="Y901" s="193"/>
      <c r="Z901" s="193"/>
    </row>
    <row r="902" spans="1:26" ht="140.1" customHeight="1">
      <c r="A902" s="192" t="s">
        <v>2017</v>
      </c>
      <c r="B902" s="206" t="s">
        <v>2018</v>
      </c>
      <c r="C902" s="206" t="s">
        <v>2060</v>
      </c>
      <c r="D902" s="192" t="s">
        <v>2061</v>
      </c>
      <c r="E902" s="193" t="s">
        <v>2062</v>
      </c>
      <c r="F902" s="192" t="s">
        <v>2063</v>
      </c>
      <c r="G902" s="193" t="s">
        <v>2064</v>
      </c>
      <c r="H902" s="229" t="s">
        <v>244</v>
      </c>
      <c r="I902" s="229"/>
      <c r="J902" s="193" t="s">
        <v>895</v>
      </c>
      <c r="K902" s="231">
        <v>0</v>
      </c>
      <c r="L902" s="193" t="s">
        <v>895</v>
      </c>
      <c r="M902" s="231">
        <v>0</v>
      </c>
      <c r="N902" s="193" t="s">
        <v>895</v>
      </c>
      <c r="O902" s="303">
        <v>0</v>
      </c>
      <c r="P902" s="193" t="s">
        <v>895</v>
      </c>
      <c r="Q902" s="303">
        <v>0</v>
      </c>
      <c r="R902" s="193" t="s">
        <v>895</v>
      </c>
      <c r="S902" s="303">
        <v>0</v>
      </c>
      <c r="T902" s="303">
        <f t="shared" si="1"/>
        <v>0</v>
      </c>
      <c r="U902" s="313" t="s">
        <v>893</v>
      </c>
      <c r="V902" s="193"/>
      <c r="W902" s="193"/>
      <c r="X902" s="193"/>
      <c r="Y902" s="193"/>
      <c r="Z902" s="193"/>
    </row>
    <row r="903" spans="1:26" ht="140.1" customHeight="1">
      <c r="A903" s="192" t="s">
        <v>2017</v>
      </c>
      <c r="B903" s="206" t="s">
        <v>2018</v>
      </c>
      <c r="C903" s="206" t="s">
        <v>2060</v>
      </c>
      <c r="D903" s="192" t="s">
        <v>2061</v>
      </c>
      <c r="E903" s="193" t="s">
        <v>2062</v>
      </c>
      <c r="F903" s="192" t="s">
        <v>2063</v>
      </c>
      <c r="G903" s="193" t="s">
        <v>2064</v>
      </c>
      <c r="H903" s="229" t="s">
        <v>194</v>
      </c>
      <c r="I903" s="229"/>
      <c r="J903" s="193"/>
      <c r="K903" s="231">
        <v>0</v>
      </c>
      <c r="L903" s="193" t="s">
        <v>2065</v>
      </c>
      <c r="M903" s="231">
        <v>0</v>
      </c>
      <c r="N903" s="193"/>
      <c r="O903" s="303">
        <v>0</v>
      </c>
      <c r="P903" s="193"/>
      <c r="Q903" s="303">
        <v>0</v>
      </c>
      <c r="R903" s="193"/>
      <c r="S903" s="303">
        <v>0</v>
      </c>
      <c r="T903" s="303">
        <f t="shared" si="1"/>
        <v>0</v>
      </c>
      <c r="U903" s="193" t="s">
        <v>2066</v>
      </c>
      <c r="V903" s="193"/>
      <c r="W903" s="193"/>
      <c r="X903" s="193"/>
      <c r="Y903" s="193"/>
      <c r="Z903" s="193"/>
    </row>
    <row r="904" spans="1:26" ht="140.1" customHeight="1">
      <c r="A904" s="192" t="s">
        <v>2017</v>
      </c>
      <c r="B904" s="206" t="s">
        <v>2018</v>
      </c>
      <c r="C904" s="206" t="s">
        <v>2060</v>
      </c>
      <c r="D904" s="192" t="s">
        <v>2061</v>
      </c>
      <c r="E904" s="193" t="s">
        <v>2062</v>
      </c>
      <c r="F904" s="192" t="s">
        <v>2063</v>
      </c>
      <c r="G904" s="193" t="s">
        <v>2064</v>
      </c>
      <c r="H904" s="229" t="s">
        <v>249</v>
      </c>
      <c r="I904" s="229"/>
      <c r="J904" s="193"/>
      <c r="K904" s="231">
        <v>0</v>
      </c>
      <c r="L904" s="193" t="s">
        <v>2025</v>
      </c>
      <c r="M904" s="231">
        <v>0</v>
      </c>
      <c r="N904" s="193" t="s">
        <v>2025</v>
      </c>
      <c r="O904" s="303">
        <v>0</v>
      </c>
      <c r="P904" s="193" t="s">
        <v>2025</v>
      </c>
      <c r="Q904" s="303">
        <v>0</v>
      </c>
      <c r="R904" s="193" t="s">
        <v>2025</v>
      </c>
      <c r="S904" s="303">
        <v>0</v>
      </c>
      <c r="T904" s="303">
        <f t="shared" si="1"/>
        <v>0</v>
      </c>
      <c r="U904" s="313" t="s">
        <v>2026</v>
      </c>
      <c r="V904" s="193"/>
      <c r="W904" s="193"/>
      <c r="X904" s="193"/>
      <c r="Y904" s="193"/>
      <c r="Z904" s="193"/>
    </row>
    <row r="905" spans="1:26" ht="140.1" customHeight="1">
      <c r="A905" s="192" t="s">
        <v>2017</v>
      </c>
      <c r="B905" s="206" t="s">
        <v>2018</v>
      </c>
      <c r="C905" s="206" t="s">
        <v>2060</v>
      </c>
      <c r="D905" s="192" t="s">
        <v>2061</v>
      </c>
      <c r="E905" s="193" t="s">
        <v>2062</v>
      </c>
      <c r="F905" s="192" t="s">
        <v>2063</v>
      </c>
      <c r="G905" s="193" t="s">
        <v>2064</v>
      </c>
      <c r="H905" s="229" t="s">
        <v>132</v>
      </c>
      <c r="I905" s="229"/>
      <c r="J905" s="193" t="s">
        <v>2067</v>
      </c>
      <c r="K905" s="231">
        <v>5000000</v>
      </c>
      <c r="L905" s="193" t="s">
        <v>2068</v>
      </c>
      <c r="M905" s="231">
        <v>8000000</v>
      </c>
      <c r="N905" s="193" t="s">
        <v>2069</v>
      </c>
      <c r="O905" s="231">
        <v>8000000</v>
      </c>
      <c r="P905" s="193" t="s">
        <v>2069</v>
      </c>
      <c r="Q905" s="231">
        <v>8000000</v>
      </c>
      <c r="R905" s="193" t="s">
        <v>2069</v>
      </c>
      <c r="S905" s="231">
        <v>8000000</v>
      </c>
      <c r="T905" s="303">
        <f t="shared" si="1"/>
        <v>37000000</v>
      </c>
      <c r="U905" s="193"/>
      <c r="V905" s="193"/>
      <c r="W905" s="193"/>
      <c r="X905" s="193"/>
      <c r="Y905" s="193"/>
      <c r="Z905" s="193"/>
    </row>
    <row r="906" spans="1:26" ht="140.1" customHeight="1">
      <c r="A906" s="192" t="s">
        <v>2017</v>
      </c>
      <c r="B906" s="206" t="s">
        <v>2018</v>
      </c>
      <c r="C906" s="206" t="s">
        <v>2060</v>
      </c>
      <c r="D906" s="192" t="s">
        <v>2061</v>
      </c>
      <c r="E906" s="193" t="s">
        <v>2062</v>
      </c>
      <c r="F906" s="192" t="s">
        <v>2063</v>
      </c>
      <c r="G906" s="193" t="s">
        <v>2064</v>
      </c>
      <c r="H906" s="229" t="s">
        <v>102</v>
      </c>
      <c r="I906" s="229"/>
      <c r="J906" s="193" t="s">
        <v>2070</v>
      </c>
      <c r="K906" s="231">
        <v>22275000</v>
      </c>
      <c r="L906" s="193"/>
      <c r="M906" s="231">
        <v>0</v>
      </c>
      <c r="N906" s="193"/>
      <c r="O906" s="231">
        <v>0</v>
      </c>
      <c r="P906" s="193"/>
      <c r="Q906" s="231">
        <v>0</v>
      </c>
      <c r="R906" s="193"/>
      <c r="S906" s="231">
        <v>0</v>
      </c>
      <c r="T906" s="303">
        <f t="shared" si="1"/>
        <v>22275000</v>
      </c>
      <c r="U906" s="193"/>
      <c r="V906" s="193"/>
      <c r="W906" s="193"/>
      <c r="X906" s="193"/>
      <c r="Y906" s="193"/>
      <c r="Z906" s="193"/>
    </row>
    <row r="907" spans="1:26" ht="140.1" customHeight="1">
      <c r="A907" s="192" t="s">
        <v>2017</v>
      </c>
      <c r="B907" s="206" t="s">
        <v>2018</v>
      </c>
      <c r="C907" s="206" t="s">
        <v>2060</v>
      </c>
      <c r="D907" s="192" t="s">
        <v>2061</v>
      </c>
      <c r="E907" s="193" t="s">
        <v>2062</v>
      </c>
      <c r="F907" s="192" t="s">
        <v>2063</v>
      </c>
      <c r="G907" s="193" t="s">
        <v>2064</v>
      </c>
      <c r="H907" s="229" t="s">
        <v>84</v>
      </c>
      <c r="I907" s="229"/>
      <c r="J907" s="193"/>
      <c r="K907" s="231">
        <v>0</v>
      </c>
      <c r="L907" s="193"/>
      <c r="M907" s="231">
        <v>0</v>
      </c>
      <c r="N907" s="193"/>
      <c r="O907" s="231">
        <v>0</v>
      </c>
      <c r="P907" s="193"/>
      <c r="Q907" s="231">
        <v>0</v>
      </c>
      <c r="R907" s="193"/>
      <c r="S907" s="231">
        <v>0</v>
      </c>
      <c r="T907" s="303">
        <f t="shared" si="1"/>
        <v>0</v>
      </c>
      <c r="U907" s="193"/>
      <c r="V907" s="193"/>
      <c r="W907" s="193"/>
      <c r="X907" s="193"/>
      <c r="Y907" s="193"/>
      <c r="Z907" s="193"/>
    </row>
    <row r="908" spans="1:26" ht="140.1" customHeight="1">
      <c r="A908" s="192" t="s">
        <v>2017</v>
      </c>
      <c r="B908" s="206" t="s">
        <v>2018</v>
      </c>
      <c r="C908" s="206" t="s">
        <v>2060</v>
      </c>
      <c r="D908" s="192" t="s">
        <v>2061</v>
      </c>
      <c r="E908" s="193" t="s">
        <v>2062</v>
      </c>
      <c r="F908" s="192" t="s">
        <v>2063</v>
      </c>
      <c r="G908" s="193" t="s">
        <v>2064</v>
      </c>
      <c r="H908" s="229" t="s">
        <v>31</v>
      </c>
      <c r="I908" s="229"/>
      <c r="J908" s="193" t="s">
        <v>2034</v>
      </c>
      <c r="K908" s="231">
        <v>12067399</v>
      </c>
      <c r="L908" s="193" t="s">
        <v>2034</v>
      </c>
      <c r="M908" s="231">
        <v>20527981</v>
      </c>
      <c r="N908" s="193" t="s">
        <v>2034</v>
      </c>
      <c r="O908" s="303">
        <v>24524631</v>
      </c>
      <c r="P908" s="193" t="s">
        <v>2034</v>
      </c>
      <c r="Q908" s="303">
        <v>2414464</v>
      </c>
      <c r="R908" s="193" t="s">
        <v>2034</v>
      </c>
      <c r="S908" s="304">
        <v>38259663</v>
      </c>
      <c r="T908" s="303">
        <f t="shared" si="1"/>
        <v>97794138</v>
      </c>
      <c r="U908" s="193"/>
      <c r="V908" s="193"/>
      <c r="W908" s="193"/>
      <c r="X908" s="193"/>
      <c r="Y908" s="193"/>
      <c r="Z908" s="193"/>
    </row>
    <row r="909" spans="1:26" ht="140.1" customHeight="1">
      <c r="A909" s="192" t="s">
        <v>2017</v>
      </c>
      <c r="B909" s="206" t="s">
        <v>2018</v>
      </c>
      <c r="C909" s="206" t="s">
        <v>2060</v>
      </c>
      <c r="D909" s="192" t="s">
        <v>2061</v>
      </c>
      <c r="E909" s="193" t="s">
        <v>2062</v>
      </c>
      <c r="F909" s="192" t="s">
        <v>2063</v>
      </c>
      <c r="G909" s="193" t="s">
        <v>2064</v>
      </c>
      <c r="H909" s="229" t="s">
        <v>143</v>
      </c>
      <c r="I909" s="229"/>
      <c r="J909" s="193" t="s">
        <v>2071</v>
      </c>
      <c r="K909" s="231">
        <v>20000000</v>
      </c>
      <c r="L909" s="193" t="s">
        <v>2072</v>
      </c>
      <c r="M909" s="231">
        <v>10000000</v>
      </c>
      <c r="N909" s="193" t="s">
        <v>2073</v>
      </c>
      <c r="O909" s="303">
        <v>15000000</v>
      </c>
      <c r="P909" s="193" t="s">
        <v>2073</v>
      </c>
      <c r="Q909" s="303">
        <v>10000000</v>
      </c>
      <c r="R909" s="193" t="s">
        <v>2073</v>
      </c>
      <c r="S909" s="303">
        <v>10000000</v>
      </c>
      <c r="T909" s="303">
        <f t="shared" si="1"/>
        <v>65000000</v>
      </c>
      <c r="U909" s="193"/>
      <c r="V909" s="193"/>
      <c r="W909" s="193"/>
      <c r="X909" s="193"/>
      <c r="Y909" s="193"/>
      <c r="Z909" s="193"/>
    </row>
    <row r="910" spans="1:26" ht="140.1" customHeight="1">
      <c r="A910" s="192" t="s">
        <v>2017</v>
      </c>
      <c r="B910" s="206" t="s">
        <v>2018</v>
      </c>
      <c r="C910" s="206" t="s">
        <v>2060</v>
      </c>
      <c r="D910" s="192" t="s">
        <v>2061</v>
      </c>
      <c r="E910" s="193" t="s">
        <v>2062</v>
      </c>
      <c r="F910" s="192" t="s">
        <v>2063</v>
      </c>
      <c r="G910" s="193" t="s">
        <v>2064</v>
      </c>
      <c r="H910" s="229" t="s">
        <v>81</v>
      </c>
      <c r="I910" s="229"/>
      <c r="J910" s="193" t="s">
        <v>1481</v>
      </c>
      <c r="K910" s="231">
        <v>2000000</v>
      </c>
      <c r="L910" s="193" t="s">
        <v>1481</v>
      </c>
      <c r="M910" s="231">
        <v>2000000</v>
      </c>
      <c r="N910" s="193" t="s">
        <v>1481</v>
      </c>
      <c r="O910" s="303">
        <v>2000000</v>
      </c>
      <c r="P910" s="193" t="s">
        <v>1481</v>
      </c>
      <c r="Q910" s="303">
        <v>2000000</v>
      </c>
      <c r="R910" s="193" t="s">
        <v>1481</v>
      </c>
      <c r="S910" s="303">
        <v>2000000</v>
      </c>
      <c r="T910" s="303">
        <f t="shared" si="1"/>
        <v>10000000</v>
      </c>
      <c r="U910" s="193"/>
      <c r="V910" s="193"/>
      <c r="W910" s="193"/>
      <c r="X910" s="193"/>
      <c r="Y910" s="193"/>
      <c r="Z910" s="193"/>
    </row>
    <row r="911" spans="1:26" ht="140.1" customHeight="1">
      <c r="A911" s="192" t="s">
        <v>2017</v>
      </c>
      <c r="B911" s="206" t="s">
        <v>2018</v>
      </c>
      <c r="C911" s="206" t="s">
        <v>2060</v>
      </c>
      <c r="D911" s="192" t="s">
        <v>2061</v>
      </c>
      <c r="E911" s="193" t="s">
        <v>2062</v>
      </c>
      <c r="F911" s="192" t="s">
        <v>2063</v>
      </c>
      <c r="G911" s="193" t="s">
        <v>2064</v>
      </c>
      <c r="H911" s="229" t="s">
        <v>325</v>
      </c>
      <c r="I911" s="229"/>
      <c r="J911" s="193" t="s">
        <v>2074</v>
      </c>
      <c r="K911" s="231">
        <v>3000000</v>
      </c>
      <c r="L911" s="193" t="s">
        <v>2075</v>
      </c>
      <c r="M911" s="231">
        <v>4000000</v>
      </c>
      <c r="N911" s="193" t="s">
        <v>2076</v>
      </c>
      <c r="O911" s="303">
        <v>6000000</v>
      </c>
      <c r="P911" s="193" t="s">
        <v>2076</v>
      </c>
      <c r="Q911" s="303">
        <v>7000000</v>
      </c>
      <c r="R911" s="193" t="s">
        <v>2076</v>
      </c>
      <c r="S911" s="303">
        <v>9000000</v>
      </c>
      <c r="T911" s="303">
        <f t="shared" si="1"/>
        <v>29000000</v>
      </c>
      <c r="U911" s="193"/>
      <c r="V911" s="193"/>
      <c r="W911" s="193"/>
      <c r="X911" s="193"/>
      <c r="Y911" s="193"/>
      <c r="Z911" s="193"/>
    </row>
    <row r="912" spans="1:26" ht="140.1" customHeight="1">
      <c r="A912" s="192" t="s">
        <v>2017</v>
      </c>
      <c r="B912" s="206" t="s">
        <v>2018</v>
      </c>
      <c r="C912" s="206" t="s">
        <v>2060</v>
      </c>
      <c r="D912" s="192" t="s">
        <v>2061</v>
      </c>
      <c r="E912" s="193" t="s">
        <v>2062</v>
      </c>
      <c r="F912" s="192" t="s">
        <v>2063</v>
      </c>
      <c r="G912" s="193" t="s">
        <v>2064</v>
      </c>
      <c r="H912" s="229" t="s">
        <v>1872</v>
      </c>
      <c r="I912" s="229"/>
      <c r="J912" s="193" t="s">
        <v>2077</v>
      </c>
      <c r="K912" s="231">
        <v>3000000</v>
      </c>
      <c r="L912" s="193" t="s">
        <v>2078</v>
      </c>
      <c r="M912" s="231">
        <v>3000000</v>
      </c>
      <c r="N912" s="193" t="s">
        <v>2078</v>
      </c>
      <c r="O912" s="303">
        <v>3000000</v>
      </c>
      <c r="P912" s="193" t="s">
        <v>2078</v>
      </c>
      <c r="Q912" s="303">
        <v>5000000</v>
      </c>
      <c r="R912" s="193" t="s">
        <v>2078</v>
      </c>
      <c r="S912" s="303">
        <v>5000000</v>
      </c>
      <c r="T912" s="303">
        <f t="shared" si="1"/>
        <v>19000000</v>
      </c>
      <c r="U912" s="193"/>
      <c r="V912" s="193"/>
      <c r="W912" s="193"/>
      <c r="X912" s="193"/>
      <c r="Y912" s="193"/>
      <c r="Z912" s="193"/>
    </row>
    <row r="913" spans="1:26" ht="140.1" customHeight="1">
      <c r="A913" s="192" t="s">
        <v>2017</v>
      </c>
      <c r="B913" s="206" t="s">
        <v>2018</v>
      </c>
      <c r="C913" s="206" t="s">
        <v>2060</v>
      </c>
      <c r="D913" s="192" t="s">
        <v>2061</v>
      </c>
      <c r="E913" s="193" t="s">
        <v>2062</v>
      </c>
      <c r="F913" s="192" t="s">
        <v>2079</v>
      </c>
      <c r="G913" s="193" t="s">
        <v>2080</v>
      </c>
      <c r="H913" s="229" t="s">
        <v>194</v>
      </c>
      <c r="I913" s="229"/>
      <c r="J913" s="193"/>
      <c r="K913" s="231">
        <v>0</v>
      </c>
      <c r="L913" s="241" t="s">
        <v>2081</v>
      </c>
      <c r="M913" s="231">
        <v>200000000</v>
      </c>
      <c r="N913" s="193"/>
      <c r="O913" s="303">
        <v>0</v>
      </c>
      <c r="P913" s="193"/>
      <c r="Q913" s="303">
        <v>0</v>
      </c>
      <c r="R913" s="193"/>
      <c r="S913" s="303">
        <v>0</v>
      </c>
      <c r="T913" s="303">
        <f t="shared" si="1"/>
        <v>200000000</v>
      </c>
      <c r="U913" s="193"/>
      <c r="V913" s="193"/>
      <c r="W913" s="193"/>
      <c r="X913" s="193"/>
      <c r="Y913" s="193"/>
      <c r="Z913" s="193"/>
    </row>
    <row r="914" spans="1:26" ht="140.1" customHeight="1">
      <c r="A914" s="192" t="s">
        <v>2017</v>
      </c>
      <c r="B914" s="206" t="s">
        <v>2018</v>
      </c>
      <c r="C914" s="206" t="s">
        <v>2060</v>
      </c>
      <c r="D914" s="192" t="s">
        <v>2061</v>
      </c>
      <c r="E914" s="193" t="s">
        <v>2062</v>
      </c>
      <c r="F914" s="192" t="s">
        <v>2079</v>
      </c>
      <c r="G914" s="193" t="s">
        <v>2082</v>
      </c>
      <c r="H914" s="229" t="s">
        <v>249</v>
      </c>
      <c r="I914" s="229"/>
      <c r="J914" s="193" t="s">
        <v>2083</v>
      </c>
      <c r="K914" s="231">
        <v>0</v>
      </c>
      <c r="L914" s="193" t="s">
        <v>2083</v>
      </c>
      <c r="M914" s="231">
        <v>0</v>
      </c>
      <c r="N914" s="193" t="s">
        <v>2083</v>
      </c>
      <c r="O914" s="303">
        <v>0</v>
      </c>
      <c r="P914" s="193" t="s">
        <v>2083</v>
      </c>
      <c r="Q914" s="303">
        <v>0</v>
      </c>
      <c r="R914" s="193" t="s">
        <v>2083</v>
      </c>
      <c r="S914" s="303">
        <v>0</v>
      </c>
      <c r="T914" s="303">
        <f t="shared" si="1"/>
        <v>0</v>
      </c>
      <c r="U914" s="313" t="s">
        <v>1557</v>
      </c>
      <c r="V914" s="193"/>
      <c r="W914" s="193"/>
      <c r="X914" s="193"/>
      <c r="Y914" s="193"/>
      <c r="Z914" s="193"/>
    </row>
    <row r="915" spans="1:26" ht="140.1" customHeight="1">
      <c r="A915" s="192" t="s">
        <v>2017</v>
      </c>
      <c r="B915" s="206" t="s">
        <v>2018</v>
      </c>
      <c r="C915" s="206" t="s">
        <v>2060</v>
      </c>
      <c r="D915" s="192" t="s">
        <v>2061</v>
      </c>
      <c r="E915" s="193" t="s">
        <v>2062</v>
      </c>
      <c r="F915" s="192" t="s">
        <v>2079</v>
      </c>
      <c r="G915" s="193" t="s">
        <v>2084</v>
      </c>
      <c r="H915" s="229" t="s">
        <v>132</v>
      </c>
      <c r="I915" s="229"/>
      <c r="J915" s="193" t="s">
        <v>2085</v>
      </c>
      <c r="K915" s="231">
        <v>2000000</v>
      </c>
      <c r="L915" s="193" t="s">
        <v>2086</v>
      </c>
      <c r="M915" s="231">
        <v>2000000</v>
      </c>
      <c r="N915" s="193" t="s">
        <v>2087</v>
      </c>
      <c r="O915" s="231">
        <v>2000000</v>
      </c>
      <c r="P915" s="193" t="s">
        <v>2087</v>
      </c>
      <c r="Q915" s="231">
        <v>2000000</v>
      </c>
      <c r="R915" s="193" t="s">
        <v>2087</v>
      </c>
      <c r="S915" s="231">
        <v>2000000</v>
      </c>
      <c r="T915" s="303">
        <f t="shared" si="1"/>
        <v>10000000</v>
      </c>
      <c r="U915" s="193"/>
      <c r="V915" s="193"/>
      <c r="W915" s="193"/>
      <c r="X915" s="193"/>
      <c r="Y915" s="193"/>
      <c r="Z915" s="193"/>
    </row>
    <row r="916" spans="1:26" ht="140.1" customHeight="1">
      <c r="A916" s="192" t="s">
        <v>2017</v>
      </c>
      <c r="B916" s="206" t="s">
        <v>2018</v>
      </c>
      <c r="C916" s="206" t="s">
        <v>2060</v>
      </c>
      <c r="D916" s="192" t="s">
        <v>2061</v>
      </c>
      <c r="E916" s="193" t="s">
        <v>2062</v>
      </c>
      <c r="F916" s="192" t="s">
        <v>2079</v>
      </c>
      <c r="G916" s="193" t="s">
        <v>2088</v>
      </c>
      <c r="H916" s="229" t="s">
        <v>102</v>
      </c>
      <c r="I916" s="229"/>
      <c r="J916" s="193" t="s">
        <v>2089</v>
      </c>
      <c r="K916" s="231">
        <v>16875000</v>
      </c>
      <c r="L916" s="193"/>
      <c r="M916" s="231">
        <v>0</v>
      </c>
      <c r="N916" s="193"/>
      <c r="O916" s="231">
        <v>0</v>
      </c>
      <c r="P916" s="193"/>
      <c r="Q916" s="231">
        <v>0</v>
      </c>
      <c r="R916" s="193"/>
      <c r="S916" s="231">
        <v>0</v>
      </c>
      <c r="T916" s="303">
        <f t="shared" si="1"/>
        <v>16875000</v>
      </c>
      <c r="U916" s="193"/>
      <c r="V916" s="193"/>
      <c r="W916" s="193"/>
      <c r="X916" s="193"/>
      <c r="Y916" s="193"/>
      <c r="Z916" s="193"/>
    </row>
    <row r="917" spans="1:26" ht="140.1" customHeight="1">
      <c r="A917" s="192" t="s">
        <v>2017</v>
      </c>
      <c r="B917" s="206" t="s">
        <v>2018</v>
      </c>
      <c r="C917" s="206" t="s">
        <v>2060</v>
      </c>
      <c r="D917" s="192" t="s">
        <v>2061</v>
      </c>
      <c r="E917" s="193" t="s">
        <v>2062</v>
      </c>
      <c r="F917" s="192" t="s">
        <v>2079</v>
      </c>
      <c r="G917" s="193" t="s">
        <v>2090</v>
      </c>
      <c r="H917" s="229" t="s">
        <v>81</v>
      </c>
      <c r="I917" s="229"/>
      <c r="J917" s="193" t="s">
        <v>1481</v>
      </c>
      <c r="K917" s="231">
        <v>2000000</v>
      </c>
      <c r="L917" s="193" t="s">
        <v>1481</v>
      </c>
      <c r="M917" s="231">
        <v>2000000</v>
      </c>
      <c r="N917" s="193" t="s">
        <v>1481</v>
      </c>
      <c r="O917" s="303">
        <v>2000000</v>
      </c>
      <c r="P917" s="193" t="s">
        <v>1481</v>
      </c>
      <c r="Q917" s="303">
        <v>2000000</v>
      </c>
      <c r="R917" s="193" t="s">
        <v>1481</v>
      </c>
      <c r="S917" s="303">
        <v>2000000</v>
      </c>
      <c r="T917" s="303">
        <f t="shared" si="1"/>
        <v>10000000</v>
      </c>
      <c r="U917" s="193"/>
      <c r="V917" s="193"/>
      <c r="W917" s="193"/>
      <c r="X917" s="193"/>
      <c r="Y917" s="193"/>
      <c r="Z917" s="193"/>
    </row>
    <row r="918" spans="1:26" ht="140.1" customHeight="1">
      <c r="A918" s="192" t="s">
        <v>2017</v>
      </c>
      <c r="B918" s="206" t="s">
        <v>2018</v>
      </c>
      <c r="C918" s="206" t="s">
        <v>2060</v>
      </c>
      <c r="D918" s="192" t="s">
        <v>2061</v>
      </c>
      <c r="E918" s="193" t="s">
        <v>2062</v>
      </c>
      <c r="F918" s="192" t="s">
        <v>2079</v>
      </c>
      <c r="G918" s="193" t="s">
        <v>2091</v>
      </c>
      <c r="H918" s="229" t="s">
        <v>84</v>
      </c>
      <c r="I918" s="229"/>
      <c r="J918" s="193" t="s">
        <v>2092</v>
      </c>
      <c r="K918" s="231">
        <v>0</v>
      </c>
      <c r="L918" s="193"/>
      <c r="M918" s="231">
        <v>0</v>
      </c>
      <c r="N918" s="193"/>
      <c r="O918" s="231">
        <v>0</v>
      </c>
      <c r="P918" s="193"/>
      <c r="Q918" s="231">
        <v>0</v>
      </c>
      <c r="R918" s="193"/>
      <c r="S918" s="231">
        <v>0</v>
      </c>
      <c r="T918" s="303">
        <f t="shared" si="1"/>
        <v>0</v>
      </c>
      <c r="U918" s="193"/>
      <c r="V918" s="193"/>
      <c r="W918" s="193"/>
      <c r="X918" s="193"/>
      <c r="Y918" s="193"/>
      <c r="Z918" s="193"/>
    </row>
    <row r="919" spans="1:26" ht="140.1" customHeight="1">
      <c r="A919" s="192" t="s">
        <v>2017</v>
      </c>
      <c r="B919" s="206" t="s">
        <v>2018</v>
      </c>
      <c r="C919" s="206" t="s">
        <v>2060</v>
      </c>
      <c r="D919" s="192" t="s">
        <v>2061</v>
      </c>
      <c r="E919" s="193" t="s">
        <v>2062</v>
      </c>
      <c r="F919" s="192" t="s">
        <v>2079</v>
      </c>
      <c r="G919" s="193" t="s">
        <v>2093</v>
      </c>
      <c r="H919" s="229" t="s">
        <v>325</v>
      </c>
      <c r="I919" s="229"/>
      <c r="J919" s="193" t="s">
        <v>2094</v>
      </c>
      <c r="K919" s="231">
        <v>3000000</v>
      </c>
      <c r="L919" s="193" t="s">
        <v>2095</v>
      </c>
      <c r="M919" s="231">
        <v>4000000</v>
      </c>
      <c r="N919" s="193" t="s">
        <v>2096</v>
      </c>
      <c r="O919" s="303">
        <v>6000000</v>
      </c>
      <c r="P919" s="193" t="s">
        <v>2096</v>
      </c>
      <c r="Q919" s="303">
        <v>7000000</v>
      </c>
      <c r="R919" s="193" t="s">
        <v>2096</v>
      </c>
      <c r="S919" s="303">
        <v>9000000</v>
      </c>
      <c r="T919" s="303">
        <f t="shared" si="1"/>
        <v>29000000</v>
      </c>
      <c r="U919" s="193"/>
      <c r="V919" s="193"/>
      <c r="W919" s="193"/>
      <c r="X919" s="193"/>
      <c r="Y919" s="193"/>
      <c r="Z919" s="193"/>
    </row>
    <row r="920" spans="1:26" ht="140.1" customHeight="1">
      <c r="A920" s="192" t="s">
        <v>2017</v>
      </c>
      <c r="B920" s="206" t="s">
        <v>2018</v>
      </c>
      <c r="C920" s="206" t="s">
        <v>2060</v>
      </c>
      <c r="D920" s="192" t="s">
        <v>2061</v>
      </c>
      <c r="E920" s="193" t="s">
        <v>2062</v>
      </c>
      <c r="F920" s="192" t="s">
        <v>2079</v>
      </c>
      <c r="G920" s="193" t="s">
        <v>2097</v>
      </c>
      <c r="H920" s="229" t="s">
        <v>331</v>
      </c>
      <c r="I920" s="229"/>
      <c r="J920" s="193" t="s">
        <v>2098</v>
      </c>
      <c r="K920" s="231">
        <v>3000000</v>
      </c>
      <c r="L920" s="193" t="s">
        <v>2099</v>
      </c>
      <c r="M920" s="231">
        <v>3000000</v>
      </c>
      <c r="N920" s="193" t="s">
        <v>2100</v>
      </c>
      <c r="O920" s="303">
        <v>3000000</v>
      </c>
      <c r="P920" s="193" t="s">
        <v>2100</v>
      </c>
      <c r="Q920" s="303">
        <v>5000000</v>
      </c>
      <c r="R920" s="193" t="s">
        <v>2100</v>
      </c>
      <c r="S920" s="303">
        <v>5000000</v>
      </c>
      <c r="T920" s="303">
        <f t="shared" si="1"/>
        <v>19000000</v>
      </c>
      <c r="U920" s="193"/>
      <c r="V920" s="193"/>
      <c r="W920" s="193"/>
      <c r="X920" s="193"/>
      <c r="Y920" s="193"/>
      <c r="Z920" s="193"/>
    </row>
    <row r="921" spans="1:26" ht="140.1" customHeight="1">
      <c r="A921" s="192" t="s">
        <v>2017</v>
      </c>
      <c r="B921" s="206" t="s">
        <v>2018</v>
      </c>
      <c r="C921" s="206" t="s">
        <v>2060</v>
      </c>
      <c r="D921" s="192" t="s">
        <v>2061</v>
      </c>
      <c r="E921" s="193" t="s">
        <v>2062</v>
      </c>
      <c r="F921" s="192" t="s">
        <v>2079</v>
      </c>
      <c r="G921" s="193" t="s">
        <v>2101</v>
      </c>
      <c r="H921" s="229" t="s">
        <v>31</v>
      </c>
      <c r="I921" s="229"/>
      <c r="J921" s="193" t="s">
        <v>2102</v>
      </c>
      <c r="K921" s="231">
        <v>308287205</v>
      </c>
      <c r="L921" s="193" t="s">
        <v>2102</v>
      </c>
      <c r="M921" s="231">
        <v>14138649</v>
      </c>
      <c r="N921" s="193" t="s">
        <v>2102</v>
      </c>
      <c r="O921" s="303">
        <v>9231033</v>
      </c>
      <c r="P921" s="193" t="s">
        <v>2102</v>
      </c>
      <c r="Q921" s="303">
        <v>9620866</v>
      </c>
      <c r="R921" s="193" t="s">
        <v>2102</v>
      </c>
      <c r="S921" s="304">
        <v>23012808</v>
      </c>
      <c r="T921" s="303">
        <f t="shared" si="1"/>
        <v>364290561</v>
      </c>
      <c r="U921" s="193"/>
      <c r="V921" s="193"/>
      <c r="W921" s="193"/>
      <c r="X921" s="193"/>
      <c r="Y921" s="193"/>
      <c r="Z921" s="193"/>
    </row>
    <row r="922" spans="1:26" ht="140.1" customHeight="1">
      <c r="A922" s="192" t="s">
        <v>2017</v>
      </c>
      <c r="B922" s="206" t="s">
        <v>2018</v>
      </c>
      <c r="C922" s="206" t="s">
        <v>2060</v>
      </c>
      <c r="D922" s="192" t="s">
        <v>2061</v>
      </c>
      <c r="E922" s="193" t="s">
        <v>2062</v>
      </c>
      <c r="F922" s="192" t="s">
        <v>2079</v>
      </c>
      <c r="G922" s="193" t="s">
        <v>2103</v>
      </c>
      <c r="H922" s="229" t="s">
        <v>143</v>
      </c>
      <c r="I922" s="229"/>
      <c r="J922" s="193" t="s">
        <v>2071</v>
      </c>
      <c r="K922" s="231">
        <v>12000000</v>
      </c>
      <c r="L922" s="193" t="s">
        <v>2104</v>
      </c>
      <c r="M922" s="231">
        <v>10000000</v>
      </c>
      <c r="N922" s="193" t="s">
        <v>2105</v>
      </c>
      <c r="O922" s="231">
        <v>11000000</v>
      </c>
      <c r="P922" s="193" t="s">
        <v>2105</v>
      </c>
      <c r="Q922" s="231">
        <v>11000000</v>
      </c>
      <c r="R922" s="193" t="s">
        <v>2105</v>
      </c>
      <c r="S922" s="231">
        <v>12000000</v>
      </c>
      <c r="T922" s="303">
        <f t="shared" si="1"/>
        <v>56000000</v>
      </c>
      <c r="U922" s="193"/>
      <c r="V922" s="193"/>
      <c r="W922" s="193"/>
      <c r="X922" s="193"/>
      <c r="Y922" s="193"/>
      <c r="Z922" s="193"/>
    </row>
    <row r="923" spans="1:26" ht="140.1" customHeight="1">
      <c r="A923" s="192" t="s">
        <v>2017</v>
      </c>
      <c r="B923" s="206" t="s">
        <v>2018</v>
      </c>
      <c r="C923" s="206" t="s">
        <v>2060</v>
      </c>
      <c r="D923" s="192" t="s">
        <v>2061</v>
      </c>
      <c r="E923" s="193" t="s">
        <v>2062</v>
      </c>
      <c r="F923" s="192" t="s">
        <v>2079</v>
      </c>
      <c r="G923" s="193" t="s">
        <v>2106</v>
      </c>
      <c r="H923" s="229" t="s">
        <v>2107</v>
      </c>
      <c r="I923" s="229"/>
      <c r="J923" s="311" t="s">
        <v>2108</v>
      </c>
      <c r="K923" s="231">
        <v>100000000</v>
      </c>
      <c r="L923" s="311" t="s">
        <v>2109</v>
      </c>
      <c r="M923" s="231">
        <v>100000000</v>
      </c>
      <c r="N923" s="311" t="s">
        <v>2109</v>
      </c>
      <c r="O923" s="303">
        <v>100000000</v>
      </c>
      <c r="P923" s="311" t="s">
        <v>2110</v>
      </c>
      <c r="Q923" s="303">
        <v>100000000</v>
      </c>
      <c r="R923" s="311" t="s">
        <v>2111</v>
      </c>
      <c r="S923" s="303">
        <v>100000000</v>
      </c>
      <c r="T923" s="303">
        <f t="shared" si="1"/>
        <v>500000000</v>
      </c>
      <c r="U923" s="193"/>
      <c r="V923" s="193"/>
      <c r="W923" s="193"/>
      <c r="X923" s="193"/>
      <c r="Y923" s="193"/>
      <c r="Z923" s="193"/>
    </row>
    <row r="924" spans="1:26" ht="140.1" customHeight="1">
      <c r="A924" s="192" t="s">
        <v>2112</v>
      </c>
      <c r="B924" s="206" t="s">
        <v>2113</v>
      </c>
      <c r="C924" s="206" t="s">
        <v>2114</v>
      </c>
      <c r="D924" s="192" t="s">
        <v>2115</v>
      </c>
      <c r="E924" s="193" t="s">
        <v>2116</v>
      </c>
      <c r="F924" s="192" t="s">
        <v>2117</v>
      </c>
      <c r="G924" s="193" t="s">
        <v>1888</v>
      </c>
      <c r="H924" s="229"/>
      <c r="I924" s="229"/>
      <c r="J924" s="193"/>
      <c r="K924" s="231"/>
      <c r="L924" s="193"/>
      <c r="M924" s="231"/>
      <c r="N924" s="193"/>
      <c r="O924" s="303"/>
      <c r="P924" s="193"/>
      <c r="Q924" s="303"/>
      <c r="R924" s="193"/>
      <c r="S924" s="303"/>
      <c r="T924" s="303">
        <f t="shared" si="1"/>
        <v>0</v>
      </c>
      <c r="U924" s="193"/>
      <c r="V924" s="193"/>
      <c r="W924" s="193"/>
      <c r="X924" s="193"/>
      <c r="Y924" s="193"/>
      <c r="Z924" s="193"/>
    </row>
    <row r="925" spans="1:26" ht="140.1" customHeight="1">
      <c r="A925" s="192" t="s">
        <v>2112</v>
      </c>
      <c r="B925" s="206" t="s">
        <v>2113</v>
      </c>
      <c r="C925" s="206" t="s">
        <v>2114</v>
      </c>
      <c r="D925" s="192" t="s">
        <v>2118</v>
      </c>
      <c r="E925" s="193" t="s">
        <v>2119</v>
      </c>
      <c r="F925" s="192" t="s">
        <v>2120</v>
      </c>
      <c r="G925" s="193" t="s">
        <v>1888</v>
      </c>
      <c r="H925" s="229"/>
      <c r="I925" s="229"/>
      <c r="J925" s="193"/>
      <c r="K925" s="231"/>
      <c r="L925" s="193"/>
      <c r="M925" s="231"/>
      <c r="N925" s="193"/>
      <c r="O925" s="303"/>
      <c r="P925" s="193"/>
      <c r="Q925" s="303"/>
      <c r="R925" s="193"/>
      <c r="S925" s="303"/>
      <c r="T925" s="303">
        <f t="shared" si="1"/>
        <v>0</v>
      </c>
      <c r="U925" s="193"/>
      <c r="V925" s="193"/>
      <c r="W925" s="193"/>
      <c r="X925" s="193"/>
      <c r="Y925" s="193"/>
      <c r="Z925" s="193"/>
    </row>
    <row r="926" spans="1:26" ht="140.1" customHeight="1">
      <c r="A926" s="192" t="s">
        <v>2112</v>
      </c>
      <c r="B926" s="206" t="s">
        <v>2113</v>
      </c>
      <c r="C926" s="206" t="s">
        <v>2121</v>
      </c>
      <c r="D926" s="192" t="s">
        <v>2122</v>
      </c>
      <c r="E926" s="193" t="s">
        <v>2123</v>
      </c>
      <c r="F926" s="192" t="s">
        <v>2124</v>
      </c>
      <c r="G926" s="193" t="s">
        <v>2125</v>
      </c>
      <c r="H926" s="229" t="s">
        <v>102</v>
      </c>
      <c r="I926" s="229"/>
      <c r="J926" s="193" t="s">
        <v>2126</v>
      </c>
      <c r="K926" s="231">
        <v>22275000</v>
      </c>
      <c r="L926" s="193"/>
      <c r="M926" s="231">
        <v>0</v>
      </c>
      <c r="N926" s="193"/>
      <c r="O926" s="303">
        <v>0</v>
      </c>
      <c r="P926" s="193"/>
      <c r="Q926" s="303">
        <v>0</v>
      </c>
      <c r="R926" s="193"/>
      <c r="S926" s="303">
        <v>0</v>
      </c>
      <c r="T926" s="303">
        <f t="shared" si="1"/>
        <v>22275000</v>
      </c>
      <c r="U926" s="193"/>
      <c r="V926" s="193"/>
      <c r="W926" s="193"/>
      <c r="X926" s="193"/>
      <c r="Y926" s="193"/>
      <c r="Z926" s="193"/>
    </row>
    <row r="927" spans="1:26" ht="140.1" customHeight="1">
      <c r="A927" s="192" t="s">
        <v>2112</v>
      </c>
      <c r="B927" s="206" t="s">
        <v>2113</v>
      </c>
      <c r="C927" s="206" t="s">
        <v>2121</v>
      </c>
      <c r="D927" s="192" t="s">
        <v>2122</v>
      </c>
      <c r="E927" s="193" t="s">
        <v>2123</v>
      </c>
      <c r="F927" s="192" t="s">
        <v>2124</v>
      </c>
      <c r="G927" s="193" t="s">
        <v>2125</v>
      </c>
      <c r="H927" s="229" t="s">
        <v>81</v>
      </c>
      <c r="I927" s="229"/>
      <c r="J927" s="193" t="s">
        <v>1481</v>
      </c>
      <c r="K927" s="231">
        <v>2000000</v>
      </c>
      <c r="L927" s="193" t="s">
        <v>1481</v>
      </c>
      <c r="M927" s="231">
        <v>2000000</v>
      </c>
      <c r="N927" s="193" t="s">
        <v>1481</v>
      </c>
      <c r="O927" s="303">
        <v>2000000</v>
      </c>
      <c r="P927" s="193" t="s">
        <v>1481</v>
      </c>
      <c r="Q927" s="303">
        <v>2000000</v>
      </c>
      <c r="R927" s="193" t="s">
        <v>1481</v>
      </c>
      <c r="S927" s="303">
        <v>2000000</v>
      </c>
      <c r="T927" s="303">
        <f t="shared" si="1"/>
        <v>10000000</v>
      </c>
      <c r="U927" s="193"/>
      <c r="V927" s="193"/>
      <c r="W927" s="193"/>
      <c r="X927" s="193"/>
      <c r="Y927" s="193"/>
      <c r="Z927" s="193"/>
    </row>
    <row r="928" spans="1:26" ht="140.1" customHeight="1">
      <c r="A928" s="192" t="s">
        <v>2112</v>
      </c>
      <c r="B928" s="206" t="s">
        <v>2113</v>
      </c>
      <c r="C928" s="206" t="s">
        <v>2121</v>
      </c>
      <c r="D928" s="192" t="s">
        <v>2122</v>
      </c>
      <c r="E928" s="193" t="s">
        <v>2123</v>
      </c>
      <c r="F928" s="192" t="s">
        <v>2124</v>
      </c>
      <c r="G928" s="193" t="s">
        <v>2125</v>
      </c>
      <c r="H928" s="229" t="s">
        <v>84</v>
      </c>
      <c r="I928" s="229"/>
      <c r="J928" s="193" t="s">
        <v>2127</v>
      </c>
      <c r="K928" s="231">
        <v>0</v>
      </c>
      <c r="L928" s="193"/>
      <c r="M928" s="231">
        <v>0</v>
      </c>
      <c r="N928" s="193"/>
      <c r="O928" s="303">
        <v>0</v>
      </c>
      <c r="P928" s="193"/>
      <c r="Q928" s="303">
        <v>0</v>
      </c>
      <c r="R928" s="193"/>
      <c r="S928" s="303">
        <v>0</v>
      </c>
      <c r="T928" s="303">
        <f t="shared" si="1"/>
        <v>0</v>
      </c>
      <c r="U928" s="193"/>
      <c r="V928" s="193"/>
      <c r="W928" s="193"/>
      <c r="X928" s="193"/>
      <c r="Y928" s="193"/>
      <c r="Z928" s="193"/>
    </row>
    <row r="929" spans="1:26" ht="140.1" customHeight="1">
      <c r="A929" s="192" t="s">
        <v>2112</v>
      </c>
      <c r="B929" s="206" t="s">
        <v>2113</v>
      </c>
      <c r="C929" s="206" t="s">
        <v>2121</v>
      </c>
      <c r="D929" s="192" t="s">
        <v>2122</v>
      </c>
      <c r="E929" s="193" t="s">
        <v>2123</v>
      </c>
      <c r="F929" s="192" t="s">
        <v>2124</v>
      </c>
      <c r="G929" s="193" t="s">
        <v>2125</v>
      </c>
      <c r="H929" s="229" t="s">
        <v>325</v>
      </c>
      <c r="I929" s="229"/>
      <c r="J929" s="193" t="s">
        <v>2128</v>
      </c>
      <c r="K929" s="231">
        <v>3000000</v>
      </c>
      <c r="L929" s="193" t="s">
        <v>2129</v>
      </c>
      <c r="M929" s="231">
        <v>4000000</v>
      </c>
      <c r="N929" s="193" t="s">
        <v>2130</v>
      </c>
      <c r="O929" s="303">
        <v>6000000</v>
      </c>
      <c r="P929" s="193" t="s">
        <v>2130</v>
      </c>
      <c r="Q929" s="303">
        <v>8000000</v>
      </c>
      <c r="R929" s="193" t="s">
        <v>2130</v>
      </c>
      <c r="S929" s="303">
        <v>9000000</v>
      </c>
      <c r="T929" s="303">
        <f t="shared" si="1"/>
        <v>30000000</v>
      </c>
      <c r="U929" s="193"/>
      <c r="V929" s="193"/>
      <c r="W929" s="193"/>
      <c r="X929" s="193"/>
      <c r="Y929" s="193"/>
      <c r="Z929" s="193"/>
    </row>
    <row r="930" spans="1:26" ht="140.1" customHeight="1">
      <c r="A930" s="192" t="s">
        <v>2112</v>
      </c>
      <c r="B930" s="206" t="s">
        <v>2113</v>
      </c>
      <c r="C930" s="206" t="s">
        <v>2121</v>
      </c>
      <c r="D930" s="192" t="s">
        <v>2122</v>
      </c>
      <c r="E930" s="193" t="s">
        <v>2123</v>
      </c>
      <c r="F930" s="192" t="s">
        <v>2124</v>
      </c>
      <c r="G930" s="193" t="s">
        <v>2125</v>
      </c>
      <c r="H930" s="229" t="s">
        <v>331</v>
      </c>
      <c r="I930" s="229"/>
      <c r="J930" s="193" t="s">
        <v>2131</v>
      </c>
      <c r="K930" s="231">
        <v>2000000</v>
      </c>
      <c r="L930" s="193" t="s">
        <v>2132</v>
      </c>
      <c r="M930" s="231">
        <v>3000000</v>
      </c>
      <c r="N930" s="193" t="s">
        <v>2133</v>
      </c>
      <c r="O930" s="303">
        <v>3000000</v>
      </c>
      <c r="P930" s="193" t="s">
        <v>2133</v>
      </c>
      <c r="Q930" s="303">
        <v>5000000</v>
      </c>
      <c r="R930" s="193" t="s">
        <v>2134</v>
      </c>
      <c r="S930" s="303">
        <v>5000000</v>
      </c>
      <c r="T930" s="303">
        <f t="shared" si="1"/>
        <v>18000000</v>
      </c>
      <c r="U930" s="193"/>
      <c r="V930" s="193"/>
      <c r="W930" s="193"/>
      <c r="X930" s="193"/>
      <c r="Y930" s="193"/>
      <c r="Z930" s="193"/>
    </row>
    <row r="931" spans="1:26" ht="140.1" customHeight="1">
      <c r="A931" s="192" t="s">
        <v>2112</v>
      </c>
      <c r="B931" s="206" t="s">
        <v>2113</v>
      </c>
      <c r="C931" s="206" t="s">
        <v>2121</v>
      </c>
      <c r="D931" s="192" t="s">
        <v>2122</v>
      </c>
      <c r="E931" s="193" t="s">
        <v>2123</v>
      </c>
      <c r="F931" s="192" t="s">
        <v>2124</v>
      </c>
      <c r="G931" s="193" t="s">
        <v>2125</v>
      </c>
      <c r="H931" s="229" t="s">
        <v>143</v>
      </c>
      <c r="I931" s="229"/>
      <c r="J931" s="193" t="s">
        <v>2128</v>
      </c>
      <c r="K931" s="231">
        <v>0</v>
      </c>
      <c r="L931" s="193" t="s">
        <v>2130</v>
      </c>
      <c r="M931" s="231">
        <v>0</v>
      </c>
      <c r="N931" s="193" t="s">
        <v>2130</v>
      </c>
      <c r="O931" s="303">
        <v>0</v>
      </c>
      <c r="P931" s="193" t="s">
        <v>2130</v>
      </c>
      <c r="Q931" s="303">
        <v>0</v>
      </c>
      <c r="R931" s="193" t="s">
        <v>2130</v>
      </c>
      <c r="S931" s="303">
        <v>0</v>
      </c>
      <c r="T931" s="303">
        <f t="shared" si="1"/>
        <v>0</v>
      </c>
      <c r="U931" s="193"/>
      <c r="V931" s="193"/>
      <c r="W931" s="193"/>
      <c r="X931" s="193"/>
      <c r="Y931" s="193"/>
      <c r="Z931" s="193"/>
    </row>
    <row r="932" spans="1:26" ht="140.1" customHeight="1">
      <c r="A932" s="193" t="s">
        <v>2112</v>
      </c>
      <c r="B932" s="193" t="s">
        <v>2113</v>
      </c>
      <c r="C932" s="193" t="s">
        <v>2121</v>
      </c>
      <c r="D932" s="193" t="s">
        <v>2135</v>
      </c>
      <c r="E932" s="193" t="s">
        <v>2136</v>
      </c>
      <c r="F932" s="193" t="s">
        <v>2137</v>
      </c>
      <c r="G932" s="193" t="s">
        <v>2138</v>
      </c>
      <c r="H932" s="229" t="s">
        <v>244</v>
      </c>
      <c r="I932" s="229"/>
      <c r="J932" s="193" t="s">
        <v>2139</v>
      </c>
      <c r="K932" s="330">
        <v>0</v>
      </c>
      <c r="L932" s="193" t="s">
        <v>2139</v>
      </c>
      <c r="M932" s="330">
        <v>0</v>
      </c>
      <c r="N932" s="193" t="s">
        <v>2139</v>
      </c>
      <c r="O932" s="333">
        <v>0</v>
      </c>
      <c r="P932" s="193" t="s">
        <v>2139</v>
      </c>
      <c r="Q932" s="333">
        <v>0</v>
      </c>
      <c r="R932" s="193" t="s">
        <v>2139</v>
      </c>
      <c r="S932" s="303">
        <v>0</v>
      </c>
      <c r="T932" s="303">
        <f t="shared" si="1"/>
        <v>0</v>
      </c>
      <c r="U932" s="193"/>
      <c r="V932" s="193"/>
      <c r="W932" s="193"/>
      <c r="X932" s="193"/>
      <c r="Y932" s="193"/>
      <c r="Z932" s="193"/>
    </row>
    <row r="933" spans="1:26" ht="140.1" customHeight="1">
      <c r="A933" s="192" t="s">
        <v>2112</v>
      </c>
      <c r="B933" s="206" t="s">
        <v>2113</v>
      </c>
      <c r="C933" s="206" t="s">
        <v>2121</v>
      </c>
      <c r="D933" s="192" t="s">
        <v>2135</v>
      </c>
      <c r="E933" s="193" t="s">
        <v>2136</v>
      </c>
      <c r="F933" s="192" t="s">
        <v>2137</v>
      </c>
      <c r="G933" s="193" t="s">
        <v>2138</v>
      </c>
      <c r="H933" s="229" t="s">
        <v>126</v>
      </c>
      <c r="I933" s="229"/>
      <c r="J933" s="193"/>
      <c r="K933" s="231">
        <v>0</v>
      </c>
      <c r="L933" s="193" t="s">
        <v>2140</v>
      </c>
      <c r="M933" s="231">
        <v>25000000</v>
      </c>
      <c r="N933" s="193"/>
      <c r="O933" s="303">
        <v>0</v>
      </c>
      <c r="P933" s="193"/>
      <c r="Q933" s="303">
        <v>0</v>
      </c>
      <c r="R933" s="193"/>
      <c r="S933" s="303">
        <v>0</v>
      </c>
      <c r="T933" s="303">
        <f t="shared" si="1"/>
        <v>25000000</v>
      </c>
      <c r="U933" s="193"/>
      <c r="V933" s="193"/>
      <c r="W933" s="193"/>
      <c r="X933" s="193"/>
      <c r="Y933" s="193"/>
      <c r="Z933" s="193"/>
    </row>
    <row r="934" spans="1:26" ht="140.1" customHeight="1">
      <c r="A934" s="192" t="s">
        <v>2112</v>
      </c>
      <c r="B934" s="206" t="s">
        <v>2113</v>
      </c>
      <c r="C934" s="206" t="s">
        <v>2121</v>
      </c>
      <c r="D934" s="192" t="s">
        <v>2135</v>
      </c>
      <c r="E934" s="193" t="s">
        <v>2136</v>
      </c>
      <c r="F934" s="192" t="s">
        <v>2137</v>
      </c>
      <c r="G934" s="193" t="s">
        <v>2138</v>
      </c>
      <c r="H934" s="229" t="s">
        <v>249</v>
      </c>
      <c r="I934" s="229"/>
      <c r="J934" s="193" t="s">
        <v>2138</v>
      </c>
      <c r="K934" s="231">
        <v>0</v>
      </c>
      <c r="L934" s="193" t="s">
        <v>2138</v>
      </c>
      <c r="M934" s="231">
        <v>0</v>
      </c>
      <c r="N934" s="193" t="s">
        <v>2138</v>
      </c>
      <c r="O934" s="303">
        <v>0</v>
      </c>
      <c r="P934" s="193" t="s">
        <v>2138</v>
      </c>
      <c r="Q934" s="303">
        <v>0</v>
      </c>
      <c r="R934" s="193" t="s">
        <v>2138</v>
      </c>
      <c r="S934" s="303">
        <v>0</v>
      </c>
      <c r="T934" s="303">
        <f t="shared" si="1"/>
        <v>0</v>
      </c>
      <c r="U934" s="313" t="s">
        <v>1557</v>
      </c>
      <c r="V934" s="193"/>
      <c r="W934" s="193"/>
      <c r="X934" s="193"/>
      <c r="Y934" s="193"/>
      <c r="Z934" s="193"/>
    </row>
    <row r="935" spans="1:26" ht="140.1" customHeight="1">
      <c r="A935" s="192" t="s">
        <v>2112</v>
      </c>
      <c r="B935" s="206" t="s">
        <v>2113</v>
      </c>
      <c r="C935" s="206" t="s">
        <v>2121</v>
      </c>
      <c r="D935" s="192" t="s">
        <v>2135</v>
      </c>
      <c r="E935" s="193" t="s">
        <v>2136</v>
      </c>
      <c r="F935" s="192" t="s">
        <v>2137</v>
      </c>
      <c r="G935" s="193" t="s">
        <v>2138</v>
      </c>
      <c r="H935" s="229" t="s">
        <v>132</v>
      </c>
      <c r="I935" s="229"/>
      <c r="J935" s="193" t="s">
        <v>2141</v>
      </c>
      <c r="K935" s="231">
        <v>5000000</v>
      </c>
      <c r="L935" s="193" t="s">
        <v>2141</v>
      </c>
      <c r="M935" s="231">
        <v>5000000</v>
      </c>
      <c r="N935" s="193" t="s">
        <v>2141</v>
      </c>
      <c r="O935" s="231">
        <v>5000000</v>
      </c>
      <c r="P935" s="193" t="s">
        <v>2141</v>
      </c>
      <c r="Q935" s="231">
        <v>5000000</v>
      </c>
      <c r="R935" s="193" t="s">
        <v>2141</v>
      </c>
      <c r="S935" s="231">
        <v>5000000</v>
      </c>
      <c r="T935" s="303">
        <f t="shared" si="1"/>
        <v>25000000</v>
      </c>
      <c r="U935" s="193"/>
      <c r="V935" s="193"/>
      <c r="W935" s="193"/>
      <c r="X935" s="193"/>
      <c r="Y935" s="193"/>
      <c r="Z935" s="193"/>
    </row>
    <row r="936" spans="1:26" ht="140.1" customHeight="1">
      <c r="A936" s="192" t="s">
        <v>2112</v>
      </c>
      <c r="B936" s="206" t="s">
        <v>2113</v>
      </c>
      <c r="C936" s="206" t="s">
        <v>2121</v>
      </c>
      <c r="D936" s="192" t="s">
        <v>2135</v>
      </c>
      <c r="E936" s="193" t="s">
        <v>2136</v>
      </c>
      <c r="F936" s="192" t="s">
        <v>2137</v>
      </c>
      <c r="G936" s="193" t="s">
        <v>2138</v>
      </c>
      <c r="H936" s="229" t="s">
        <v>2142</v>
      </c>
      <c r="I936" s="229"/>
      <c r="J936" s="193" t="s">
        <v>2143</v>
      </c>
      <c r="K936" s="231">
        <v>0</v>
      </c>
      <c r="L936" s="193" t="s">
        <v>2143</v>
      </c>
      <c r="M936" s="231">
        <v>0</v>
      </c>
      <c r="N936" s="193" t="s">
        <v>2143</v>
      </c>
      <c r="O936" s="303">
        <v>0</v>
      </c>
      <c r="P936" s="193" t="s">
        <v>2143</v>
      </c>
      <c r="Q936" s="303">
        <v>0</v>
      </c>
      <c r="R936" s="193" t="s">
        <v>2143</v>
      </c>
      <c r="S936" s="303">
        <v>0</v>
      </c>
      <c r="T936" s="303">
        <f t="shared" si="1"/>
        <v>0</v>
      </c>
      <c r="U936" s="193"/>
      <c r="V936" s="193"/>
      <c r="W936" s="193"/>
      <c r="X936" s="193"/>
      <c r="Y936" s="193"/>
      <c r="Z936" s="193"/>
    </row>
    <row r="937" spans="1:26" ht="140.1" customHeight="1">
      <c r="A937" s="192" t="s">
        <v>2112</v>
      </c>
      <c r="B937" s="206" t="s">
        <v>2113</v>
      </c>
      <c r="C937" s="206" t="s">
        <v>2121</v>
      </c>
      <c r="D937" s="192" t="s">
        <v>2135</v>
      </c>
      <c r="E937" s="193" t="s">
        <v>2136</v>
      </c>
      <c r="F937" s="192" t="s">
        <v>2137</v>
      </c>
      <c r="G937" s="193" t="s">
        <v>2138</v>
      </c>
      <c r="H937" s="229" t="s">
        <v>237</v>
      </c>
      <c r="I937" s="229"/>
      <c r="J937" s="311" t="s">
        <v>2144</v>
      </c>
      <c r="K937" s="231">
        <v>4000000</v>
      </c>
      <c r="L937" s="192" t="s">
        <v>2144</v>
      </c>
      <c r="M937" s="231">
        <v>4600000</v>
      </c>
      <c r="N937" s="192" t="s">
        <v>2144</v>
      </c>
      <c r="O937" s="231">
        <v>5300000</v>
      </c>
      <c r="P937" s="192" t="s">
        <v>2144</v>
      </c>
      <c r="Q937" s="231">
        <v>6100000</v>
      </c>
      <c r="R937" s="192" t="s">
        <v>2144</v>
      </c>
      <c r="S937" s="231">
        <v>7000000</v>
      </c>
      <c r="T937" s="303">
        <f t="shared" si="1"/>
        <v>27000000</v>
      </c>
      <c r="U937" s="193"/>
      <c r="V937" s="193"/>
      <c r="W937" s="193"/>
      <c r="X937" s="193"/>
      <c r="Y937" s="193"/>
      <c r="Z937" s="193"/>
    </row>
    <row r="938" spans="1:26" ht="140.1" customHeight="1">
      <c r="A938" s="192" t="s">
        <v>2112</v>
      </c>
      <c r="B938" s="206" t="s">
        <v>2113</v>
      </c>
      <c r="C938" s="206" t="s">
        <v>2121</v>
      </c>
      <c r="D938" s="192" t="s">
        <v>2135</v>
      </c>
      <c r="E938" s="193" t="s">
        <v>2136</v>
      </c>
      <c r="F938" s="192" t="s">
        <v>2137</v>
      </c>
      <c r="G938" s="193" t="s">
        <v>2138</v>
      </c>
      <c r="H938" s="229" t="s">
        <v>811</v>
      </c>
      <c r="I938" s="229"/>
      <c r="J938" s="193" t="s">
        <v>2145</v>
      </c>
      <c r="K938" s="231">
        <v>8400000</v>
      </c>
      <c r="L938" s="192"/>
      <c r="M938" s="231">
        <v>0</v>
      </c>
      <c r="N938" s="193"/>
      <c r="O938" s="231">
        <v>0</v>
      </c>
      <c r="P938" s="193"/>
      <c r="Q938" s="231">
        <v>0</v>
      </c>
      <c r="R938" s="192"/>
      <c r="S938" s="231">
        <v>0</v>
      </c>
      <c r="T938" s="303">
        <f t="shared" si="1"/>
        <v>8400000</v>
      </c>
      <c r="U938" s="313" t="s">
        <v>813</v>
      </c>
      <c r="V938" s="193"/>
      <c r="W938" s="193"/>
      <c r="X938" s="193"/>
      <c r="Y938" s="193"/>
      <c r="Z938" s="193"/>
    </row>
    <row r="939" spans="1:26" ht="140.1" customHeight="1">
      <c r="A939" s="192" t="s">
        <v>2112</v>
      </c>
      <c r="B939" s="206" t="s">
        <v>2113</v>
      </c>
      <c r="C939" s="206" t="s">
        <v>2121</v>
      </c>
      <c r="D939" s="192" t="s">
        <v>2135</v>
      </c>
      <c r="E939" s="193" t="s">
        <v>2136</v>
      </c>
      <c r="F939" s="192" t="s">
        <v>2137</v>
      </c>
      <c r="G939" s="193" t="s">
        <v>2138</v>
      </c>
      <c r="H939" s="229" t="s">
        <v>2146</v>
      </c>
      <c r="I939" s="229"/>
      <c r="J939" s="193" t="s">
        <v>2147</v>
      </c>
      <c r="K939" s="231">
        <v>2000000</v>
      </c>
      <c r="L939" s="193" t="s">
        <v>2148</v>
      </c>
      <c r="M939" s="231">
        <v>12000000</v>
      </c>
      <c r="N939" s="193" t="s">
        <v>2149</v>
      </c>
      <c r="O939" s="303">
        <v>3500000</v>
      </c>
      <c r="P939" s="193" t="s">
        <v>2150</v>
      </c>
      <c r="Q939" s="303">
        <v>2000000</v>
      </c>
      <c r="R939" s="193" t="s">
        <v>2151</v>
      </c>
      <c r="S939" s="303">
        <v>6000000</v>
      </c>
      <c r="T939" s="303">
        <f t="shared" si="1"/>
        <v>25500000</v>
      </c>
      <c r="U939" s="193"/>
      <c r="V939" s="193"/>
      <c r="W939" s="193"/>
      <c r="X939" s="193"/>
      <c r="Y939" s="193"/>
      <c r="Z939" s="193"/>
    </row>
    <row r="940" spans="1:26" ht="140.1" customHeight="1">
      <c r="A940" s="192" t="s">
        <v>2112</v>
      </c>
      <c r="B940" s="206" t="s">
        <v>2113</v>
      </c>
      <c r="C940" s="206" t="s">
        <v>2121</v>
      </c>
      <c r="D940" s="192" t="s">
        <v>2135</v>
      </c>
      <c r="E940" s="193" t="s">
        <v>2136</v>
      </c>
      <c r="F940" s="192" t="s">
        <v>2137</v>
      </c>
      <c r="G940" s="193" t="s">
        <v>2138</v>
      </c>
      <c r="H940" s="229" t="s">
        <v>58</v>
      </c>
      <c r="I940" s="229"/>
      <c r="J940" s="193" t="s">
        <v>2152</v>
      </c>
      <c r="K940" s="231">
        <v>3012630</v>
      </c>
      <c r="L940" s="193" t="s">
        <v>2152</v>
      </c>
      <c r="M940" s="231">
        <v>3393189</v>
      </c>
      <c r="N940" s="193" t="s">
        <v>2152</v>
      </c>
      <c r="O940" s="303">
        <v>3783684</v>
      </c>
      <c r="P940" s="193" t="s">
        <v>2152</v>
      </c>
      <c r="Q940" s="303">
        <v>4227756</v>
      </c>
      <c r="R940" s="193" t="s">
        <v>2152</v>
      </c>
      <c r="S940" s="340">
        <v>4960253</v>
      </c>
      <c r="T940" s="303">
        <f t="shared" si="1"/>
        <v>19377512</v>
      </c>
      <c r="U940" s="193"/>
      <c r="V940" s="193"/>
      <c r="W940" s="193"/>
      <c r="X940" s="193"/>
      <c r="Y940" s="193"/>
      <c r="Z940" s="193"/>
    </row>
    <row r="941" spans="1:26" ht="140.1" customHeight="1">
      <c r="A941" s="192" t="s">
        <v>2112</v>
      </c>
      <c r="B941" s="206" t="s">
        <v>2113</v>
      </c>
      <c r="C941" s="206" t="s">
        <v>2121</v>
      </c>
      <c r="D941" s="192" t="s">
        <v>2135</v>
      </c>
      <c r="E941" s="193" t="s">
        <v>2136</v>
      </c>
      <c r="F941" s="192" t="s">
        <v>2137</v>
      </c>
      <c r="G941" s="193" t="s">
        <v>2138</v>
      </c>
      <c r="H941" s="229" t="s">
        <v>108</v>
      </c>
      <c r="I941" s="229"/>
      <c r="J941" s="193" t="s">
        <v>2153</v>
      </c>
      <c r="K941" s="231">
        <v>5000000000</v>
      </c>
      <c r="L941" s="193"/>
      <c r="M941" s="231">
        <v>0</v>
      </c>
      <c r="N941" s="193"/>
      <c r="O941" s="303">
        <v>0</v>
      </c>
      <c r="P941" s="193"/>
      <c r="Q941" s="303">
        <v>0</v>
      </c>
      <c r="R941" s="193"/>
      <c r="S941" s="340">
        <v>0</v>
      </c>
      <c r="T941" s="303">
        <f t="shared" si="1"/>
        <v>5000000000</v>
      </c>
      <c r="U941" s="193"/>
      <c r="V941" s="193"/>
      <c r="W941" s="193"/>
      <c r="X941" s="193"/>
      <c r="Y941" s="193"/>
      <c r="Z941" s="193"/>
    </row>
    <row r="942" spans="1:26" ht="140.1" customHeight="1">
      <c r="A942" s="192" t="s">
        <v>2112</v>
      </c>
      <c r="B942" s="206" t="s">
        <v>2113</v>
      </c>
      <c r="C942" s="206" t="s">
        <v>2121</v>
      </c>
      <c r="D942" s="192" t="s">
        <v>2135</v>
      </c>
      <c r="E942" s="193" t="s">
        <v>2136</v>
      </c>
      <c r="F942" s="192" t="s">
        <v>2137</v>
      </c>
      <c r="G942" s="193" t="s">
        <v>2138</v>
      </c>
      <c r="H942" s="229" t="s">
        <v>102</v>
      </c>
      <c r="I942" s="229"/>
      <c r="J942" s="193" t="s">
        <v>2154</v>
      </c>
      <c r="K942" s="231">
        <v>22275000</v>
      </c>
      <c r="L942" s="193"/>
      <c r="M942" s="231">
        <v>0</v>
      </c>
      <c r="N942" s="193"/>
      <c r="O942" s="303">
        <v>0</v>
      </c>
      <c r="P942" s="193"/>
      <c r="Q942" s="303">
        <v>0</v>
      </c>
      <c r="R942" s="193"/>
      <c r="S942" s="340">
        <v>0</v>
      </c>
      <c r="T942" s="303">
        <f t="shared" si="1"/>
        <v>22275000</v>
      </c>
      <c r="U942" s="193"/>
      <c r="V942" s="193"/>
      <c r="W942" s="193"/>
      <c r="X942" s="193"/>
      <c r="Y942" s="193"/>
      <c r="Z942" s="193"/>
    </row>
    <row r="943" spans="1:26" ht="140.1" customHeight="1">
      <c r="A943" s="192" t="s">
        <v>2112</v>
      </c>
      <c r="B943" s="206" t="s">
        <v>2113</v>
      </c>
      <c r="C943" s="206" t="s">
        <v>2121</v>
      </c>
      <c r="D943" s="192" t="s">
        <v>2135</v>
      </c>
      <c r="E943" s="193" t="s">
        <v>2136</v>
      </c>
      <c r="F943" s="192" t="s">
        <v>2137</v>
      </c>
      <c r="G943" s="193" t="s">
        <v>2138</v>
      </c>
      <c r="H943" s="229" t="s">
        <v>84</v>
      </c>
      <c r="I943" s="229"/>
      <c r="J943" s="193" t="s">
        <v>2155</v>
      </c>
      <c r="K943" s="231">
        <v>0</v>
      </c>
      <c r="L943" s="193">
        <v>0</v>
      </c>
      <c r="M943" s="231">
        <v>0</v>
      </c>
      <c r="N943" s="193">
        <v>0</v>
      </c>
      <c r="O943" s="303">
        <v>0</v>
      </c>
      <c r="P943" s="193">
        <v>0</v>
      </c>
      <c r="Q943" s="303">
        <v>0</v>
      </c>
      <c r="R943" s="193">
        <v>0</v>
      </c>
      <c r="S943" s="303">
        <v>0</v>
      </c>
      <c r="T943" s="303">
        <f t="shared" si="1"/>
        <v>0</v>
      </c>
      <c r="U943" s="193"/>
      <c r="V943" s="193"/>
      <c r="W943" s="193"/>
      <c r="X943" s="193"/>
      <c r="Y943" s="193"/>
      <c r="Z943" s="193"/>
    </row>
    <row r="944" spans="1:26" ht="140.1" customHeight="1">
      <c r="A944" s="192" t="s">
        <v>2112</v>
      </c>
      <c r="B944" s="206" t="s">
        <v>2113</v>
      </c>
      <c r="C944" s="206" t="s">
        <v>2121</v>
      </c>
      <c r="D944" s="192" t="s">
        <v>2135</v>
      </c>
      <c r="E944" s="193" t="s">
        <v>2136</v>
      </c>
      <c r="F944" s="192" t="s">
        <v>2137</v>
      </c>
      <c r="G944" s="193" t="s">
        <v>2138</v>
      </c>
      <c r="H944" s="229" t="s">
        <v>325</v>
      </c>
      <c r="I944" s="229"/>
      <c r="J944" s="193" t="s">
        <v>2156</v>
      </c>
      <c r="K944" s="231">
        <v>3000000</v>
      </c>
      <c r="L944" s="193" t="s">
        <v>2157</v>
      </c>
      <c r="M944" s="231">
        <v>4000000</v>
      </c>
      <c r="N944" s="193" t="s">
        <v>2158</v>
      </c>
      <c r="O944" s="303">
        <v>5000000</v>
      </c>
      <c r="P944" s="193" t="s">
        <v>2158</v>
      </c>
      <c r="Q944" s="303">
        <v>7000000</v>
      </c>
      <c r="R944" s="193" t="s">
        <v>2158</v>
      </c>
      <c r="S944" s="303">
        <v>9000000</v>
      </c>
      <c r="T944" s="303">
        <f t="shared" si="1"/>
        <v>28000000</v>
      </c>
      <c r="U944" s="193"/>
      <c r="V944" s="193"/>
      <c r="W944" s="193"/>
      <c r="X944" s="193"/>
      <c r="Y944" s="193"/>
      <c r="Z944" s="193"/>
    </row>
    <row r="945" spans="1:26" ht="140.1" customHeight="1">
      <c r="A945" s="192" t="s">
        <v>2112</v>
      </c>
      <c r="B945" s="206" t="s">
        <v>2113</v>
      </c>
      <c r="C945" s="206" t="s">
        <v>2121</v>
      </c>
      <c r="D945" s="192" t="s">
        <v>2135</v>
      </c>
      <c r="E945" s="193" t="s">
        <v>2136</v>
      </c>
      <c r="F945" s="192" t="s">
        <v>2137</v>
      </c>
      <c r="G945" s="193" t="s">
        <v>2138</v>
      </c>
      <c r="H945" s="229" t="s">
        <v>331</v>
      </c>
      <c r="I945" s="229"/>
      <c r="J945" s="311" t="s">
        <v>2159</v>
      </c>
      <c r="K945" s="231">
        <v>2000000</v>
      </c>
      <c r="L945" s="311" t="s">
        <v>2160</v>
      </c>
      <c r="M945" s="231">
        <v>3000000</v>
      </c>
      <c r="N945" s="311" t="s">
        <v>2160</v>
      </c>
      <c r="O945" s="303">
        <v>3000000</v>
      </c>
      <c r="P945" s="311" t="s">
        <v>2160</v>
      </c>
      <c r="Q945" s="303">
        <v>5000000</v>
      </c>
      <c r="R945" s="311" t="s">
        <v>2161</v>
      </c>
      <c r="S945" s="303">
        <v>5000000</v>
      </c>
      <c r="T945" s="303">
        <f t="shared" si="1"/>
        <v>18000000</v>
      </c>
      <c r="U945" s="193"/>
      <c r="V945" s="193"/>
      <c r="W945" s="193"/>
      <c r="X945" s="193"/>
      <c r="Y945" s="193"/>
      <c r="Z945" s="193"/>
    </row>
    <row r="946" spans="1:26" ht="140.1" customHeight="1">
      <c r="A946" s="192" t="s">
        <v>2112</v>
      </c>
      <c r="B946" s="206" t="s">
        <v>2113</v>
      </c>
      <c r="C946" s="206" t="s">
        <v>2121</v>
      </c>
      <c r="D946" s="192" t="s">
        <v>2135</v>
      </c>
      <c r="E946" s="193" t="s">
        <v>2136</v>
      </c>
      <c r="F946" s="192" t="s">
        <v>2137</v>
      </c>
      <c r="G946" s="193" t="s">
        <v>2138</v>
      </c>
      <c r="H946" s="229" t="s">
        <v>65</v>
      </c>
      <c r="I946" s="229"/>
      <c r="J946" s="193" t="s">
        <v>2162</v>
      </c>
      <c r="K946" s="231">
        <v>0</v>
      </c>
      <c r="L946" s="193" t="s">
        <v>2163</v>
      </c>
      <c r="M946" s="231">
        <v>0</v>
      </c>
      <c r="N946" s="193" t="s">
        <v>2164</v>
      </c>
      <c r="O946" s="303">
        <v>0</v>
      </c>
      <c r="P946" s="193" t="s">
        <v>2165</v>
      </c>
      <c r="Q946" s="303">
        <v>0</v>
      </c>
      <c r="R946" s="193" t="s">
        <v>2166</v>
      </c>
      <c r="S946" s="303">
        <v>0</v>
      </c>
      <c r="T946" s="303">
        <f t="shared" si="1"/>
        <v>0</v>
      </c>
      <c r="U946" s="193"/>
      <c r="V946" s="193"/>
      <c r="W946" s="193"/>
      <c r="X946" s="193"/>
      <c r="Y946" s="193"/>
      <c r="Z946" s="193"/>
    </row>
    <row r="947" spans="1:26" ht="140.1" customHeight="1">
      <c r="A947" s="192" t="s">
        <v>2112</v>
      </c>
      <c r="B947" s="206" t="s">
        <v>2113</v>
      </c>
      <c r="C947" s="206" t="s">
        <v>2121</v>
      </c>
      <c r="D947" s="192" t="s">
        <v>2135</v>
      </c>
      <c r="E947" s="193" t="s">
        <v>2136</v>
      </c>
      <c r="F947" s="192" t="s">
        <v>2137</v>
      </c>
      <c r="G947" s="193" t="s">
        <v>2138</v>
      </c>
      <c r="H947" s="229" t="s">
        <v>1163</v>
      </c>
      <c r="I947" s="229"/>
      <c r="J947" s="311" t="s">
        <v>2167</v>
      </c>
      <c r="K947" s="231"/>
      <c r="L947" s="311" t="s">
        <v>2168</v>
      </c>
      <c r="M947" s="231">
        <v>0</v>
      </c>
      <c r="N947" s="193"/>
      <c r="O947" s="303">
        <v>0</v>
      </c>
      <c r="P947" s="193"/>
      <c r="Q947" s="303">
        <v>0</v>
      </c>
      <c r="R947" s="193"/>
      <c r="S947" s="303">
        <v>0</v>
      </c>
      <c r="T947" s="303">
        <f t="shared" si="1"/>
        <v>0</v>
      </c>
      <c r="U947" s="193" t="s">
        <v>1166</v>
      </c>
      <c r="V947" s="193"/>
      <c r="W947" s="193"/>
      <c r="X947" s="193"/>
      <c r="Y947" s="193"/>
      <c r="Z947" s="193"/>
    </row>
    <row r="948" spans="1:26" ht="140.1" customHeight="1">
      <c r="A948" s="192" t="s">
        <v>2112</v>
      </c>
      <c r="B948" s="206" t="s">
        <v>2113</v>
      </c>
      <c r="C948" s="206" t="s">
        <v>2121</v>
      </c>
      <c r="D948" s="192" t="s">
        <v>2135</v>
      </c>
      <c r="E948" s="193" t="s">
        <v>2136</v>
      </c>
      <c r="F948" s="192" t="s">
        <v>2137</v>
      </c>
      <c r="G948" s="193" t="s">
        <v>2138</v>
      </c>
      <c r="H948" s="229" t="s">
        <v>838</v>
      </c>
      <c r="I948" s="229"/>
      <c r="J948" s="206" t="s">
        <v>2169</v>
      </c>
      <c r="K948" s="231">
        <v>2812992</v>
      </c>
      <c r="L948" s="206" t="s">
        <v>2170</v>
      </c>
      <c r="M948" s="231">
        <v>3339584</v>
      </c>
      <c r="N948" s="206" t="s">
        <v>2170</v>
      </c>
      <c r="O948" s="231">
        <v>4141085</v>
      </c>
      <c r="P948" s="206" t="s">
        <v>2170</v>
      </c>
      <c r="Q948" s="231">
        <v>5631876</v>
      </c>
      <c r="R948" s="206" t="s">
        <v>2170</v>
      </c>
      <c r="S948" s="231">
        <v>10700056</v>
      </c>
      <c r="T948" s="303">
        <f t="shared" si="1"/>
        <v>26625593</v>
      </c>
      <c r="U948" s="193"/>
      <c r="V948" s="193"/>
      <c r="W948" s="193"/>
      <c r="X948" s="193"/>
      <c r="Y948" s="193"/>
      <c r="Z948" s="193"/>
    </row>
    <row r="949" spans="1:26" ht="140.1" customHeight="1">
      <c r="A949" s="192" t="s">
        <v>2112</v>
      </c>
      <c r="B949" s="206" t="s">
        <v>2113</v>
      </c>
      <c r="C949" s="206" t="s">
        <v>2121</v>
      </c>
      <c r="D949" s="192" t="s">
        <v>2135</v>
      </c>
      <c r="E949" s="193" t="s">
        <v>2136</v>
      </c>
      <c r="F949" s="192" t="s">
        <v>2137</v>
      </c>
      <c r="G949" s="193" t="s">
        <v>2138</v>
      </c>
      <c r="H949" s="229" t="s">
        <v>640</v>
      </c>
      <c r="I949" s="229"/>
      <c r="J949" s="193" t="s">
        <v>2171</v>
      </c>
      <c r="K949" s="231">
        <v>0</v>
      </c>
      <c r="L949" s="193" t="s">
        <v>2171</v>
      </c>
      <c r="M949" s="231">
        <v>0</v>
      </c>
      <c r="N949" s="193" t="s">
        <v>2171</v>
      </c>
      <c r="O949" s="303">
        <v>0</v>
      </c>
      <c r="P949" s="193" t="s">
        <v>2171</v>
      </c>
      <c r="Q949" s="303">
        <v>0</v>
      </c>
      <c r="R949" s="193" t="s">
        <v>2171</v>
      </c>
      <c r="S949" s="303">
        <v>0</v>
      </c>
      <c r="T949" s="303">
        <f t="shared" si="1"/>
        <v>0</v>
      </c>
      <c r="U949" s="193" t="s">
        <v>704</v>
      </c>
      <c r="V949" s="193"/>
      <c r="W949" s="193"/>
      <c r="X949" s="193"/>
      <c r="Y949" s="193"/>
      <c r="Z949" s="193"/>
    </row>
    <row r="950" spans="1:26" ht="140.1" customHeight="1">
      <c r="A950" s="192" t="s">
        <v>2112</v>
      </c>
      <c r="B950" s="206" t="s">
        <v>2113</v>
      </c>
      <c r="C950" s="206" t="s">
        <v>2121</v>
      </c>
      <c r="D950" s="192" t="s">
        <v>2135</v>
      </c>
      <c r="E950" s="193" t="s">
        <v>2136</v>
      </c>
      <c r="F950" s="192" t="s">
        <v>2137</v>
      </c>
      <c r="G950" s="193" t="s">
        <v>2138</v>
      </c>
      <c r="H950" s="229" t="s">
        <v>31</v>
      </c>
      <c r="I950" s="229"/>
      <c r="J950" s="193" t="s">
        <v>2102</v>
      </c>
      <c r="K950" s="231">
        <v>4420600</v>
      </c>
      <c r="L950" s="193" t="s">
        <v>2102</v>
      </c>
      <c r="M950" s="231">
        <v>8029049</v>
      </c>
      <c r="N950" s="193" t="s">
        <v>2102</v>
      </c>
      <c r="O950" s="303">
        <v>9231033</v>
      </c>
      <c r="P950" s="193" t="s">
        <v>2102</v>
      </c>
      <c r="Q950" s="303">
        <v>9620866</v>
      </c>
      <c r="R950" s="193" t="s">
        <v>2102</v>
      </c>
      <c r="S950" s="304">
        <v>19762472</v>
      </c>
      <c r="T950" s="303">
        <f t="shared" si="1"/>
        <v>51064020</v>
      </c>
      <c r="U950" s="193"/>
      <c r="V950" s="193"/>
      <c r="W950" s="193"/>
      <c r="X950" s="193"/>
      <c r="Y950" s="193"/>
      <c r="Z950" s="193"/>
    </row>
    <row r="951" spans="1:26" ht="140.1" customHeight="1">
      <c r="A951" s="192" t="s">
        <v>2112</v>
      </c>
      <c r="B951" s="206" t="s">
        <v>2113</v>
      </c>
      <c r="C951" s="206" t="s">
        <v>2121</v>
      </c>
      <c r="D951" s="192" t="s">
        <v>2135</v>
      </c>
      <c r="E951" s="193" t="s">
        <v>2136</v>
      </c>
      <c r="F951" s="192" t="s">
        <v>2137</v>
      </c>
      <c r="G951" s="193" t="s">
        <v>2138</v>
      </c>
      <c r="H951" s="229" t="s">
        <v>170</v>
      </c>
      <c r="I951" s="229"/>
      <c r="J951" s="311" t="s">
        <v>2172</v>
      </c>
      <c r="K951" s="231">
        <v>500000</v>
      </c>
      <c r="L951" s="311" t="s">
        <v>2173</v>
      </c>
      <c r="M951" s="231">
        <v>500000</v>
      </c>
      <c r="N951" s="311" t="s">
        <v>2174</v>
      </c>
      <c r="O951" s="303">
        <v>500000</v>
      </c>
      <c r="P951" s="311" t="s">
        <v>2175</v>
      </c>
      <c r="Q951" s="303">
        <v>500000</v>
      </c>
      <c r="R951" s="311" t="s">
        <v>2176</v>
      </c>
      <c r="S951" s="303">
        <v>1000000</v>
      </c>
      <c r="T951" s="303">
        <f t="shared" si="1"/>
        <v>3000000</v>
      </c>
      <c r="U951" s="193"/>
      <c r="V951" s="193"/>
      <c r="W951" s="193"/>
      <c r="X951" s="193"/>
      <c r="Y951" s="193"/>
      <c r="Z951" s="193"/>
    </row>
    <row r="952" spans="1:26" ht="140.1" customHeight="1">
      <c r="A952" s="192" t="s">
        <v>2112</v>
      </c>
      <c r="B952" s="206" t="s">
        <v>2113</v>
      </c>
      <c r="C952" s="206" t="s">
        <v>2121</v>
      </c>
      <c r="D952" s="192" t="s">
        <v>2135</v>
      </c>
      <c r="E952" s="193" t="s">
        <v>2136</v>
      </c>
      <c r="F952" s="192" t="s">
        <v>2137</v>
      </c>
      <c r="G952" s="193" t="s">
        <v>2138</v>
      </c>
      <c r="H952" s="229" t="s">
        <v>143</v>
      </c>
      <c r="I952" s="229"/>
      <c r="J952" s="193" t="s">
        <v>2177</v>
      </c>
      <c r="K952" s="231">
        <v>10000000</v>
      </c>
      <c r="L952" s="193" t="s">
        <v>2178</v>
      </c>
      <c r="M952" s="231">
        <v>10000000</v>
      </c>
      <c r="N952" s="193" t="s">
        <v>2178</v>
      </c>
      <c r="O952" s="231">
        <v>10000000</v>
      </c>
      <c r="P952" s="193" t="s">
        <v>2178</v>
      </c>
      <c r="Q952" s="231">
        <v>10000000</v>
      </c>
      <c r="R952" s="193" t="s">
        <v>2178</v>
      </c>
      <c r="S952" s="231">
        <v>10000000</v>
      </c>
      <c r="T952" s="303">
        <f t="shared" si="1"/>
        <v>50000000</v>
      </c>
      <c r="U952" s="193"/>
      <c r="V952" s="193"/>
      <c r="W952" s="193"/>
      <c r="X952" s="193"/>
      <c r="Y952" s="193"/>
      <c r="Z952" s="193"/>
    </row>
    <row r="953" spans="1:26" ht="140.1" customHeight="1">
      <c r="A953" s="192" t="s">
        <v>2112</v>
      </c>
      <c r="B953" s="206" t="s">
        <v>2113</v>
      </c>
      <c r="C953" s="206" t="s">
        <v>2121</v>
      </c>
      <c r="D953" s="192" t="s">
        <v>2135</v>
      </c>
      <c r="E953" s="193" t="s">
        <v>2136</v>
      </c>
      <c r="F953" s="192" t="s">
        <v>2137</v>
      </c>
      <c r="G953" s="193" t="s">
        <v>2138</v>
      </c>
      <c r="H953" s="229" t="s">
        <v>2179</v>
      </c>
      <c r="I953" s="229"/>
      <c r="J953" s="193" t="s">
        <v>1481</v>
      </c>
      <c r="K953" s="231">
        <v>2000000</v>
      </c>
      <c r="L953" s="193" t="s">
        <v>1481</v>
      </c>
      <c r="M953" s="231">
        <v>2000000</v>
      </c>
      <c r="N953" s="193" t="s">
        <v>1481</v>
      </c>
      <c r="O953" s="303">
        <v>2000000</v>
      </c>
      <c r="P953" s="193" t="s">
        <v>1481</v>
      </c>
      <c r="Q953" s="303">
        <v>2000000</v>
      </c>
      <c r="R953" s="193" t="s">
        <v>1481</v>
      </c>
      <c r="S953" s="303">
        <v>2000000</v>
      </c>
      <c r="T953" s="303">
        <f t="shared" si="1"/>
        <v>10000000</v>
      </c>
      <c r="U953" s="193"/>
      <c r="V953" s="193"/>
      <c r="W953" s="193"/>
      <c r="X953" s="193"/>
      <c r="Y953" s="193"/>
      <c r="Z953" s="193"/>
    </row>
    <row r="954" spans="1:26" ht="140.1" customHeight="1">
      <c r="A954" s="192" t="s">
        <v>2112</v>
      </c>
      <c r="B954" s="206" t="s">
        <v>2113</v>
      </c>
      <c r="C954" s="206" t="s">
        <v>2121</v>
      </c>
      <c r="D954" s="192" t="s">
        <v>2135</v>
      </c>
      <c r="E954" s="193" t="s">
        <v>2136</v>
      </c>
      <c r="F954" s="192" t="s">
        <v>2137</v>
      </c>
      <c r="G954" s="193" t="s">
        <v>2138</v>
      </c>
      <c r="H954" s="229" t="s">
        <v>2180</v>
      </c>
      <c r="I954" s="229"/>
      <c r="J954" s="193"/>
      <c r="K954" s="231">
        <v>0</v>
      </c>
      <c r="L954" s="193"/>
      <c r="M954" s="231">
        <v>0</v>
      </c>
      <c r="N954" s="193"/>
      <c r="O954" s="231">
        <v>0</v>
      </c>
      <c r="P954" s="193"/>
      <c r="Q954" s="231">
        <v>0</v>
      </c>
      <c r="R954" s="193"/>
      <c r="S954" s="231">
        <v>0</v>
      </c>
      <c r="T954" s="303">
        <f t="shared" si="1"/>
        <v>0</v>
      </c>
      <c r="U954" s="193"/>
      <c r="V954" s="193"/>
      <c r="W954" s="193"/>
      <c r="X954" s="193"/>
      <c r="Y954" s="193"/>
      <c r="Z954" s="193"/>
    </row>
    <row r="955" spans="1:26" ht="140.1" customHeight="1">
      <c r="A955" s="192" t="s">
        <v>2112</v>
      </c>
      <c r="B955" s="206" t="s">
        <v>2113</v>
      </c>
      <c r="C955" s="206" t="s">
        <v>2121</v>
      </c>
      <c r="D955" s="192" t="s">
        <v>2135</v>
      </c>
      <c r="E955" s="193" t="s">
        <v>2136</v>
      </c>
      <c r="F955" s="192" t="s">
        <v>2137</v>
      </c>
      <c r="G955" s="193" t="s">
        <v>2138</v>
      </c>
      <c r="H955" s="229" t="s">
        <v>1245</v>
      </c>
      <c r="I955" s="229"/>
      <c r="J955" s="193"/>
      <c r="K955" s="231">
        <v>0</v>
      </c>
      <c r="L955" s="193"/>
      <c r="M955" s="231">
        <v>0</v>
      </c>
      <c r="N955" s="193"/>
      <c r="O955" s="231">
        <v>0</v>
      </c>
      <c r="P955" s="193"/>
      <c r="Q955" s="231">
        <v>0</v>
      </c>
      <c r="R955" s="193"/>
      <c r="S955" s="231">
        <v>0</v>
      </c>
      <c r="T955" s="303">
        <f t="shared" si="1"/>
        <v>0</v>
      </c>
      <c r="U955" s="193"/>
      <c r="V955" s="193"/>
      <c r="W955" s="193"/>
      <c r="X955" s="193"/>
      <c r="Y955" s="193"/>
      <c r="Z955" s="193"/>
    </row>
    <row r="956" spans="1:26" ht="140.1" customHeight="1">
      <c r="A956" s="192" t="s">
        <v>2112</v>
      </c>
      <c r="B956" s="206" t="s">
        <v>2113</v>
      </c>
      <c r="C956" s="206" t="s">
        <v>2121</v>
      </c>
      <c r="D956" s="192" t="s">
        <v>2181</v>
      </c>
      <c r="E956" s="193" t="s">
        <v>2182</v>
      </c>
      <c r="F956" s="192" t="s">
        <v>2183</v>
      </c>
      <c r="G956" s="193" t="s">
        <v>1888</v>
      </c>
      <c r="H956" s="229"/>
      <c r="I956" s="229"/>
      <c r="J956" s="193"/>
      <c r="K956" s="231"/>
      <c r="L956" s="193"/>
      <c r="M956" s="231"/>
      <c r="N956" s="193"/>
      <c r="O956" s="303"/>
      <c r="P956" s="193"/>
      <c r="Q956" s="303"/>
      <c r="R956" s="193"/>
      <c r="S956" s="303"/>
      <c r="T956" s="303">
        <f t="shared" si="1"/>
        <v>0</v>
      </c>
      <c r="U956" s="193"/>
      <c r="V956" s="193"/>
      <c r="W956" s="193"/>
      <c r="X956" s="193"/>
      <c r="Y956" s="193"/>
      <c r="Z956" s="193"/>
    </row>
    <row r="957" spans="1:26" ht="140.1" customHeight="1">
      <c r="A957" s="192" t="s">
        <v>2184</v>
      </c>
      <c r="B957" s="206" t="s">
        <v>2185</v>
      </c>
      <c r="C957" s="206" t="s">
        <v>2186</v>
      </c>
      <c r="D957" s="192" t="s">
        <v>2187</v>
      </c>
      <c r="E957" s="193" t="s">
        <v>2188</v>
      </c>
      <c r="F957" s="192" t="s">
        <v>2189</v>
      </c>
      <c r="G957" s="193" t="s">
        <v>2190</v>
      </c>
      <c r="H957" s="229" t="s">
        <v>244</v>
      </c>
      <c r="I957" s="229"/>
      <c r="J957" s="193"/>
      <c r="K957" s="231"/>
      <c r="L957" s="193" t="s">
        <v>2191</v>
      </c>
      <c r="M957" s="231">
        <v>0</v>
      </c>
      <c r="N957" s="193" t="s">
        <v>2191</v>
      </c>
      <c r="O957" s="303">
        <v>0</v>
      </c>
      <c r="P957" s="193" t="s">
        <v>2191</v>
      </c>
      <c r="Q957" s="303">
        <v>0</v>
      </c>
      <c r="R957" s="193" t="s">
        <v>2191</v>
      </c>
      <c r="S957" s="303">
        <v>0</v>
      </c>
      <c r="T957" s="303">
        <f t="shared" si="1"/>
        <v>0</v>
      </c>
      <c r="U957" s="313" t="s">
        <v>2192</v>
      </c>
      <c r="V957" s="193"/>
      <c r="W957" s="193"/>
      <c r="X957" s="193"/>
      <c r="Y957" s="193"/>
      <c r="Z957" s="193"/>
    </row>
    <row r="958" spans="1:26" ht="140.1" customHeight="1">
      <c r="A958" s="192" t="s">
        <v>2184</v>
      </c>
      <c r="B958" s="206" t="s">
        <v>2185</v>
      </c>
      <c r="C958" s="206" t="s">
        <v>2186</v>
      </c>
      <c r="D958" s="192" t="s">
        <v>2187</v>
      </c>
      <c r="E958" s="193" t="s">
        <v>2188</v>
      </c>
      <c r="F958" s="192" t="s">
        <v>2189</v>
      </c>
      <c r="G958" s="193" t="s">
        <v>2190</v>
      </c>
      <c r="H958" s="229" t="s">
        <v>194</v>
      </c>
      <c r="I958" s="229"/>
      <c r="J958" s="193"/>
      <c r="K958" s="231">
        <v>0</v>
      </c>
      <c r="L958" s="193"/>
      <c r="M958" s="231">
        <v>0</v>
      </c>
      <c r="N958" s="193" t="s">
        <v>2193</v>
      </c>
      <c r="O958" s="303">
        <v>30000000</v>
      </c>
      <c r="P958" s="193"/>
      <c r="Q958" s="303">
        <v>0</v>
      </c>
      <c r="R958" s="193"/>
      <c r="S958" s="303">
        <v>0</v>
      </c>
      <c r="T958" s="303">
        <f t="shared" si="1"/>
        <v>30000000</v>
      </c>
      <c r="U958" s="193"/>
      <c r="V958" s="193"/>
      <c r="W958" s="193"/>
      <c r="X958" s="193"/>
      <c r="Y958" s="193"/>
      <c r="Z958" s="193"/>
    </row>
    <row r="959" spans="1:26" ht="140.1" customHeight="1">
      <c r="A959" s="192" t="s">
        <v>2184</v>
      </c>
      <c r="B959" s="206" t="s">
        <v>2185</v>
      </c>
      <c r="C959" s="206" t="s">
        <v>2186</v>
      </c>
      <c r="D959" s="192" t="s">
        <v>2187</v>
      </c>
      <c r="E959" s="193" t="s">
        <v>2188</v>
      </c>
      <c r="F959" s="192" t="s">
        <v>2189</v>
      </c>
      <c r="G959" s="193" t="s">
        <v>2190</v>
      </c>
      <c r="H959" s="229" t="s">
        <v>249</v>
      </c>
      <c r="I959" s="229"/>
      <c r="J959" s="193" t="s">
        <v>2025</v>
      </c>
      <c r="K959" s="231">
        <v>0</v>
      </c>
      <c r="L959" s="193" t="s">
        <v>2025</v>
      </c>
      <c r="M959" s="231">
        <v>0</v>
      </c>
      <c r="N959" s="193" t="s">
        <v>2025</v>
      </c>
      <c r="O959" s="303">
        <v>0</v>
      </c>
      <c r="P959" s="193" t="s">
        <v>2025</v>
      </c>
      <c r="Q959" s="303">
        <v>0</v>
      </c>
      <c r="R959" s="193" t="s">
        <v>2025</v>
      </c>
      <c r="S959" s="303">
        <v>0</v>
      </c>
      <c r="T959" s="303">
        <f t="shared" si="1"/>
        <v>0</v>
      </c>
      <c r="U959" s="313" t="s">
        <v>2026</v>
      </c>
      <c r="V959" s="193"/>
      <c r="W959" s="193"/>
      <c r="X959" s="193"/>
      <c r="Y959" s="193"/>
      <c r="Z959" s="193"/>
    </row>
    <row r="960" spans="1:26" ht="140.1" customHeight="1">
      <c r="A960" s="192" t="s">
        <v>2184</v>
      </c>
      <c r="B960" s="206" t="s">
        <v>2185</v>
      </c>
      <c r="C960" s="206" t="s">
        <v>2186</v>
      </c>
      <c r="D960" s="192" t="s">
        <v>2187</v>
      </c>
      <c r="E960" s="193" t="s">
        <v>2188</v>
      </c>
      <c r="F960" s="192" t="s">
        <v>2189</v>
      </c>
      <c r="G960" s="193" t="s">
        <v>2190</v>
      </c>
      <c r="H960" s="229" t="s">
        <v>31</v>
      </c>
      <c r="I960" s="229"/>
      <c r="J960" s="193" t="s">
        <v>2034</v>
      </c>
      <c r="K960" s="231">
        <v>4139073</v>
      </c>
      <c r="L960" s="193" t="s">
        <v>2034</v>
      </c>
      <c r="M960" s="231">
        <v>300297146</v>
      </c>
      <c r="N960" s="193" t="s">
        <v>2034</v>
      </c>
      <c r="O960" s="303">
        <v>8278146</v>
      </c>
      <c r="P960" s="193" t="s">
        <v>2034</v>
      </c>
      <c r="Q960" s="303">
        <v>8278146</v>
      </c>
      <c r="R960" s="193" t="s">
        <v>2194</v>
      </c>
      <c r="S960" s="304">
        <v>14474685</v>
      </c>
      <c r="T960" s="303">
        <f t="shared" si="1"/>
        <v>335467196</v>
      </c>
      <c r="U960" s="193"/>
      <c r="V960" s="193"/>
      <c r="W960" s="193"/>
      <c r="X960" s="193"/>
      <c r="Y960" s="193"/>
      <c r="Z960" s="193"/>
    </row>
    <row r="961" spans="1:26" ht="140.1" customHeight="1">
      <c r="A961" s="192" t="s">
        <v>2184</v>
      </c>
      <c r="B961" s="206" t="s">
        <v>2185</v>
      </c>
      <c r="C961" s="206" t="s">
        <v>2186</v>
      </c>
      <c r="D961" s="192" t="s">
        <v>2187</v>
      </c>
      <c r="E961" s="193" t="s">
        <v>2188</v>
      </c>
      <c r="F961" s="192" t="s">
        <v>2195</v>
      </c>
      <c r="G961" s="193" t="s">
        <v>2196</v>
      </c>
      <c r="H961" s="229" t="s">
        <v>244</v>
      </c>
      <c r="I961" s="229"/>
      <c r="J961" s="193"/>
      <c r="K961" s="231">
        <v>0</v>
      </c>
      <c r="L961" s="193" t="s">
        <v>2197</v>
      </c>
      <c r="M961" s="231">
        <v>0</v>
      </c>
      <c r="N961" s="193" t="s">
        <v>2198</v>
      </c>
      <c r="O961" s="303">
        <v>0</v>
      </c>
      <c r="P961" s="193" t="s">
        <v>2198</v>
      </c>
      <c r="Q961" s="303">
        <v>0</v>
      </c>
      <c r="R961" s="193" t="s">
        <v>2198</v>
      </c>
      <c r="S961" s="303">
        <v>0</v>
      </c>
      <c r="T961" s="303">
        <f t="shared" si="1"/>
        <v>0</v>
      </c>
      <c r="U961" s="313" t="s">
        <v>2192</v>
      </c>
      <c r="V961" s="193"/>
      <c r="W961" s="193"/>
      <c r="X961" s="193"/>
      <c r="Y961" s="193"/>
      <c r="Z961" s="193"/>
    </row>
    <row r="962" spans="1:26" ht="140.1" customHeight="1">
      <c r="A962" s="192" t="s">
        <v>2184</v>
      </c>
      <c r="B962" s="206" t="s">
        <v>2185</v>
      </c>
      <c r="C962" s="206" t="s">
        <v>2186</v>
      </c>
      <c r="D962" s="192" t="s">
        <v>2187</v>
      </c>
      <c r="E962" s="193" t="s">
        <v>2188</v>
      </c>
      <c r="F962" s="192" t="s">
        <v>2195</v>
      </c>
      <c r="G962" s="193" t="s">
        <v>2196</v>
      </c>
      <c r="H962" s="229" t="s">
        <v>194</v>
      </c>
      <c r="I962" s="229"/>
      <c r="J962" s="193" t="s">
        <v>2199</v>
      </c>
      <c r="K962" s="231">
        <v>0</v>
      </c>
      <c r="L962" s="193" t="s">
        <v>2200</v>
      </c>
      <c r="M962" s="231">
        <v>0</v>
      </c>
      <c r="N962" s="193" t="s">
        <v>2201</v>
      </c>
      <c r="O962" s="303">
        <v>0</v>
      </c>
      <c r="P962" s="193"/>
      <c r="Q962" s="303">
        <v>0</v>
      </c>
      <c r="R962" s="193"/>
      <c r="S962" s="303">
        <v>0</v>
      </c>
      <c r="T962" s="303">
        <f t="shared" si="1"/>
        <v>0</v>
      </c>
      <c r="U962" s="193" t="s">
        <v>2202</v>
      </c>
      <c r="V962" s="193"/>
      <c r="W962" s="193"/>
      <c r="X962" s="193"/>
      <c r="Y962" s="193"/>
      <c r="Z962" s="193"/>
    </row>
    <row r="963" spans="1:26" ht="140.1" customHeight="1">
      <c r="A963" s="192" t="s">
        <v>2184</v>
      </c>
      <c r="B963" s="206" t="s">
        <v>2185</v>
      </c>
      <c r="C963" s="206" t="s">
        <v>2186</v>
      </c>
      <c r="D963" s="192" t="s">
        <v>2187</v>
      </c>
      <c r="E963" s="193" t="s">
        <v>2188</v>
      </c>
      <c r="F963" s="192" t="s">
        <v>2195</v>
      </c>
      <c r="G963" s="193" t="s">
        <v>2196</v>
      </c>
      <c r="H963" s="229" t="s">
        <v>249</v>
      </c>
      <c r="I963" s="229"/>
      <c r="J963" s="193" t="s">
        <v>2203</v>
      </c>
      <c r="K963" s="231">
        <v>0</v>
      </c>
      <c r="L963" s="193" t="s">
        <v>2203</v>
      </c>
      <c r="M963" s="231">
        <v>0</v>
      </c>
      <c r="N963" s="193" t="s">
        <v>2203</v>
      </c>
      <c r="O963" s="303">
        <v>0</v>
      </c>
      <c r="P963" s="193" t="s">
        <v>2203</v>
      </c>
      <c r="Q963" s="303">
        <v>0</v>
      </c>
      <c r="R963" s="193" t="s">
        <v>2203</v>
      </c>
      <c r="S963" s="303">
        <v>0</v>
      </c>
      <c r="T963" s="303">
        <f t="shared" si="1"/>
        <v>0</v>
      </c>
      <c r="U963" s="313" t="s">
        <v>1557</v>
      </c>
      <c r="V963" s="193"/>
      <c r="W963" s="193"/>
      <c r="X963" s="193"/>
      <c r="Y963" s="193"/>
      <c r="Z963" s="193"/>
    </row>
    <row r="964" spans="1:26" ht="140.1" customHeight="1">
      <c r="A964" s="192" t="s">
        <v>2184</v>
      </c>
      <c r="B964" s="206" t="s">
        <v>2185</v>
      </c>
      <c r="C964" s="206" t="s">
        <v>2186</v>
      </c>
      <c r="D964" s="192" t="s">
        <v>2187</v>
      </c>
      <c r="E964" s="193" t="s">
        <v>2188</v>
      </c>
      <c r="F964" s="192" t="s">
        <v>2195</v>
      </c>
      <c r="G964" s="193" t="s">
        <v>2196</v>
      </c>
      <c r="H964" s="229" t="s">
        <v>441</v>
      </c>
      <c r="I964" s="229"/>
      <c r="J964" s="193" t="s">
        <v>2204</v>
      </c>
      <c r="K964" s="231">
        <v>0</v>
      </c>
      <c r="L964" s="193"/>
      <c r="M964" s="231">
        <v>0</v>
      </c>
      <c r="N964" s="193" t="s">
        <v>2205</v>
      </c>
      <c r="O964" s="303">
        <v>0</v>
      </c>
      <c r="P964" s="193"/>
      <c r="Q964" s="303">
        <v>0</v>
      </c>
      <c r="R964" s="193"/>
      <c r="S964" s="303">
        <v>0</v>
      </c>
      <c r="T964" s="303">
        <f t="shared" si="1"/>
        <v>0</v>
      </c>
      <c r="U964" s="313" t="s">
        <v>2206</v>
      </c>
      <c r="V964" s="193"/>
      <c r="W964" s="193"/>
      <c r="X964" s="193"/>
      <c r="Y964" s="193"/>
      <c r="Z964" s="193"/>
    </row>
    <row r="965" spans="1:26" ht="140.1" customHeight="1">
      <c r="A965" s="192" t="s">
        <v>2184</v>
      </c>
      <c r="B965" s="206" t="s">
        <v>2185</v>
      </c>
      <c r="C965" s="206" t="s">
        <v>2186</v>
      </c>
      <c r="D965" s="192" t="s">
        <v>2187</v>
      </c>
      <c r="E965" s="193" t="s">
        <v>2188</v>
      </c>
      <c r="F965" s="192" t="s">
        <v>2195</v>
      </c>
      <c r="G965" s="193" t="s">
        <v>2196</v>
      </c>
      <c r="H965" s="229" t="s">
        <v>31</v>
      </c>
      <c r="I965" s="229"/>
      <c r="J965" s="193" t="s">
        <v>1837</v>
      </c>
      <c r="K965" s="231">
        <v>5280895</v>
      </c>
      <c r="L965" s="193" t="s">
        <v>1837</v>
      </c>
      <c r="M965" s="231">
        <v>11472751</v>
      </c>
      <c r="N965" s="193" t="s">
        <v>1837</v>
      </c>
      <c r="O965" s="303">
        <v>12674735</v>
      </c>
      <c r="P965" s="193" t="s">
        <v>1837</v>
      </c>
      <c r="Q965" s="303">
        <v>13064568</v>
      </c>
      <c r="R965" s="193" t="s">
        <v>1837</v>
      </c>
      <c r="S965" s="304">
        <v>18427353</v>
      </c>
      <c r="T965" s="303">
        <f t="shared" si="1"/>
        <v>60920302</v>
      </c>
      <c r="U965" s="193"/>
      <c r="V965" s="193"/>
      <c r="W965" s="193"/>
      <c r="X965" s="193"/>
      <c r="Y965" s="193"/>
      <c r="Z965" s="193"/>
    </row>
    <row r="966" spans="1:26" ht="140.1" customHeight="1">
      <c r="A966" s="192" t="s">
        <v>2184</v>
      </c>
      <c r="B966" s="206" t="s">
        <v>2185</v>
      </c>
      <c r="C966" s="206" t="s">
        <v>2186</v>
      </c>
      <c r="D966" s="192" t="s">
        <v>2187</v>
      </c>
      <c r="E966" s="193" t="s">
        <v>2188</v>
      </c>
      <c r="F966" s="192" t="s">
        <v>2195</v>
      </c>
      <c r="G966" s="193" t="s">
        <v>2196</v>
      </c>
      <c r="H966" s="229"/>
      <c r="I966" s="229" t="s">
        <v>33</v>
      </c>
      <c r="J966" s="193"/>
      <c r="K966" s="231">
        <v>0</v>
      </c>
      <c r="L966" s="193"/>
      <c r="M966" s="231">
        <v>0</v>
      </c>
      <c r="N966" s="193"/>
      <c r="O966" s="303">
        <v>0</v>
      </c>
      <c r="P966" s="193"/>
      <c r="Q966" s="303">
        <v>0</v>
      </c>
      <c r="R966" s="193"/>
      <c r="S966" s="304">
        <v>0</v>
      </c>
      <c r="T966" s="303">
        <f t="shared" si="1"/>
        <v>0</v>
      </c>
      <c r="U966" s="193"/>
      <c r="V966" s="193"/>
      <c r="W966" s="193"/>
      <c r="X966" s="193"/>
      <c r="Y966" s="193"/>
      <c r="Z966" s="193"/>
    </row>
    <row r="967" spans="1:26" ht="140.1" customHeight="1">
      <c r="A967" s="192" t="s">
        <v>2184</v>
      </c>
      <c r="B967" s="206" t="s">
        <v>2185</v>
      </c>
      <c r="C967" s="206" t="s">
        <v>2186</v>
      </c>
      <c r="D967" s="192" t="s">
        <v>2187</v>
      </c>
      <c r="E967" s="193" t="s">
        <v>2188</v>
      </c>
      <c r="F967" s="192" t="s">
        <v>2195</v>
      </c>
      <c r="G967" s="193" t="s">
        <v>2196</v>
      </c>
      <c r="H967" s="229"/>
      <c r="I967" s="229" t="s">
        <v>132</v>
      </c>
      <c r="J967" s="193" t="s">
        <v>2207</v>
      </c>
      <c r="K967" s="231">
        <v>3000000</v>
      </c>
      <c r="L967" s="193" t="s">
        <v>318</v>
      </c>
      <c r="M967" s="231">
        <v>0</v>
      </c>
      <c r="N967" s="193"/>
      <c r="O967" s="303">
        <v>0</v>
      </c>
      <c r="P967" s="193"/>
      <c r="Q967" s="303">
        <v>0</v>
      </c>
      <c r="R967" s="193"/>
      <c r="S967" s="303">
        <v>0</v>
      </c>
      <c r="T967" s="303">
        <f t="shared" si="1"/>
        <v>3000000</v>
      </c>
      <c r="U967" s="193"/>
      <c r="V967" s="193"/>
      <c r="W967" s="193"/>
      <c r="X967" s="193"/>
      <c r="Y967" s="193"/>
      <c r="Z967" s="193"/>
    </row>
    <row r="968" spans="1:26" ht="140.1" customHeight="1">
      <c r="A968" s="192" t="s">
        <v>2184</v>
      </c>
      <c r="B968" s="206" t="s">
        <v>2185</v>
      </c>
      <c r="C968" s="206" t="s">
        <v>2186</v>
      </c>
      <c r="D968" s="192" t="s">
        <v>2187</v>
      </c>
      <c r="E968" s="193" t="s">
        <v>2188</v>
      </c>
      <c r="F968" s="192" t="s">
        <v>2195</v>
      </c>
      <c r="G968" s="193" t="s">
        <v>2196</v>
      </c>
      <c r="H968" s="229"/>
      <c r="I968" s="229" t="s">
        <v>81</v>
      </c>
      <c r="J968" s="193" t="s">
        <v>1481</v>
      </c>
      <c r="K968" s="231">
        <v>2000000</v>
      </c>
      <c r="L968" s="193" t="s">
        <v>1481</v>
      </c>
      <c r="M968" s="231">
        <v>2000000</v>
      </c>
      <c r="N968" s="193" t="s">
        <v>1481</v>
      </c>
      <c r="O968" s="303">
        <v>2000000</v>
      </c>
      <c r="P968" s="193" t="s">
        <v>1481</v>
      </c>
      <c r="Q968" s="303">
        <v>2000000</v>
      </c>
      <c r="R968" s="193" t="s">
        <v>1481</v>
      </c>
      <c r="S968" s="303">
        <v>2000000</v>
      </c>
      <c r="T968" s="303">
        <f t="shared" si="1"/>
        <v>10000000</v>
      </c>
      <c r="U968" s="193"/>
      <c r="V968" s="193"/>
      <c r="W968" s="193"/>
      <c r="X968" s="193"/>
      <c r="Y968" s="193"/>
      <c r="Z968" s="193"/>
    </row>
    <row r="969" spans="1:26" ht="140.1" customHeight="1">
      <c r="A969" s="192" t="s">
        <v>2184</v>
      </c>
      <c r="B969" s="206" t="s">
        <v>2185</v>
      </c>
      <c r="C969" s="206" t="s">
        <v>2186</v>
      </c>
      <c r="D969" s="192" t="s">
        <v>2187</v>
      </c>
      <c r="E969" s="193" t="s">
        <v>2188</v>
      </c>
      <c r="F969" s="192" t="s">
        <v>2195</v>
      </c>
      <c r="G969" s="193" t="s">
        <v>2196</v>
      </c>
      <c r="H969" s="229"/>
      <c r="I969" s="229" t="s">
        <v>84</v>
      </c>
      <c r="J969" s="193"/>
      <c r="K969" s="231">
        <v>0</v>
      </c>
      <c r="L969" s="193"/>
      <c r="M969" s="231">
        <v>0</v>
      </c>
      <c r="N969" s="193"/>
      <c r="O969" s="303">
        <v>0</v>
      </c>
      <c r="P969" s="193"/>
      <c r="Q969" s="303">
        <v>0</v>
      </c>
      <c r="R969" s="193"/>
      <c r="S969" s="303">
        <v>0</v>
      </c>
      <c r="T969" s="303">
        <f t="shared" si="1"/>
        <v>0</v>
      </c>
      <c r="U969" s="193"/>
      <c r="V969" s="193"/>
      <c r="W969" s="193"/>
      <c r="X969" s="193"/>
      <c r="Y969" s="193"/>
      <c r="Z969" s="193"/>
    </row>
    <row r="970" spans="1:26" ht="140.1" customHeight="1">
      <c r="A970" s="192" t="s">
        <v>2184</v>
      </c>
      <c r="B970" s="206" t="s">
        <v>2185</v>
      </c>
      <c r="C970" s="206" t="s">
        <v>2186</v>
      </c>
      <c r="D970" s="192" t="s">
        <v>2187</v>
      </c>
      <c r="E970" s="193" t="s">
        <v>2188</v>
      </c>
      <c r="F970" s="192" t="s">
        <v>2195</v>
      </c>
      <c r="G970" s="193" t="s">
        <v>2196</v>
      </c>
      <c r="H970" s="229"/>
      <c r="I970" s="229" t="s">
        <v>86</v>
      </c>
      <c r="J970" s="193" t="s">
        <v>2208</v>
      </c>
      <c r="K970" s="231">
        <v>2000000</v>
      </c>
      <c r="L970" s="193" t="s">
        <v>2209</v>
      </c>
      <c r="M970" s="231">
        <v>3000000</v>
      </c>
      <c r="N970" s="193" t="s">
        <v>2210</v>
      </c>
      <c r="O970" s="303">
        <v>5000000</v>
      </c>
      <c r="P970" s="193" t="s">
        <v>2211</v>
      </c>
      <c r="Q970" s="303">
        <v>7000000</v>
      </c>
      <c r="R970" s="193" t="s">
        <v>2212</v>
      </c>
      <c r="S970" s="303">
        <v>9000000</v>
      </c>
      <c r="T970" s="303">
        <f t="shared" si="1"/>
        <v>26000000</v>
      </c>
      <c r="U970" s="193"/>
      <c r="V970" s="193"/>
      <c r="W970" s="193"/>
      <c r="X970" s="193"/>
      <c r="Y970" s="193"/>
      <c r="Z970" s="193"/>
    </row>
    <row r="971" spans="1:26" ht="140.1" customHeight="1">
      <c r="A971" s="192" t="s">
        <v>2184</v>
      </c>
      <c r="B971" s="206" t="s">
        <v>2185</v>
      </c>
      <c r="C971" s="206" t="s">
        <v>2186</v>
      </c>
      <c r="D971" s="192" t="s">
        <v>2187</v>
      </c>
      <c r="E971" s="193" t="s">
        <v>2188</v>
      </c>
      <c r="F971" s="192" t="s">
        <v>2195</v>
      </c>
      <c r="G971" s="193" t="s">
        <v>2196</v>
      </c>
      <c r="H971" s="229"/>
      <c r="I971" s="229" t="s">
        <v>2213</v>
      </c>
      <c r="J971" s="193"/>
      <c r="K971" s="231">
        <v>0</v>
      </c>
      <c r="L971" s="193"/>
      <c r="M971" s="231">
        <v>0</v>
      </c>
      <c r="N971" s="193"/>
      <c r="O971" s="303">
        <v>0</v>
      </c>
      <c r="P971" s="193"/>
      <c r="Q971" s="303">
        <v>0</v>
      </c>
      <c r="R971" s="193"/>
      <c r="S971" s="303">
        <v>0</v>
      </c>
      <c r="T971" s="303">
        <f t="shared" si="1"/>
        <v>0</v>
      </c>
      <c r="U971" s="193"/>
      <c r="V971" s="193"/>
      <c r="W971" s="193"/>
      <c r="X971" s="193"/>
      <c r="Y971" s="193"/>
      <c r="Z971" s="193"/>
    </row>
    <row r="972" spans="1:26" ht="140.1" customHeight="1">
      <c r="A972" s="192" t="s">
        <v>2184</v>
      </c>
      <c r="B972" s="206" t="s">
        <v>2185</v>
      </c>
      <c r="C972" s="206" t="s">
        <v>2214</v>
      </c>
      <c r="D972" s="192" t="s">
        <v>2187</v>
      </c>
      <c r="E972" s="193" t="s">
        <v>2188</v>
      </c>
      <c r="F972" s="192" t="s">
        <v>2215</v>
      </c>
      <c r="G972" s="193" t="s">
        <v>2216</v>
      </c>
      <c r="H972" s="229" t="s">
        <v>132</v>
      </c>
      <c r="I972" s="229"/>
      <c r="J972" s="193" t="s">
        <v>2217</v>
      </c>
      <c r="K972" s="341">
        <v>5000000</v>
      </c>
      <c r="L972" s="193" t="s">
        <v>318</v>
      </c>
      <c r="M972" s="231">
        <v>0</v>
      </c>
      <c r="N972" s="193"/>
      <c r="O972" s="303">
        <v>0</v>
      </c>
      <c r="P972" s="193"/>
      <c r="Q972" s="303">
        <v>0</v>
      </c>
      <c r="R972" s="193"/>
      <c r="S972" s="303">
        <v>0</v>
      </c>
      <c r="T972" s="303">
        <f t="shared" si="1"/>
        <v>5000000</v>
      </c>
      <c r="U972" s="193"/>
      <c r="V972" s="193"/>
      <c r="W972" s="193"/>
      <c r="X972" s="193"/>
      <c r="Y972" s="193"/>
      <c r="Z972" s="193"/>
    </row>
    <row r="973" spans="1:26" ht="140.1" customHeight="1">
      <c r="A973" s="192" t="s">
        <v>2184</v>
      </c>
      <c r="B973" s="206" t="s">
        <v>2185</v>
      </c>
      <c r="C973" s="206" t="s">
        <v>2214</v>
      </c>
      <c r="D973" s="192" t="s">
        <v>2187</v>
      </c>
      <c r="E973" s="193" t="s">
        <v>2188</v>
      </c>
      <c r="F973" s="192" t="s">
        <v>2215</v>
      </c>
      <c r="G973" s="193" t="s">
        <v>2216</v>
      </c>
      <c r="H973" s="229" t="s">
        <v>102</v>
      </c>
      <c r="I973" s="229"/>
      <c r="J973" s="193" t="s">
        <v>2218</v>
      </c>
      <c r="K973" s="341">
        <v>300000000</v>
      </c>
      <c r="L973" s="193"/>
      <c r="M973" s="231">
        <v>0</v>
      </c>
      <c r="N973" s="193"/>
      <c r="O973" s="303">
        <v>0</v>
      </c>
      <c r="P973" s="193"/>
      <c r="Q973" s="303">
        <v>0</v>
      </c>
      <c r="R973" s="193"/>
      <c r="S973" s="303">
        <v>0</v>
      </c>
      <c r="T973" s="303">
        <f t="shared" si="1"/>
        <v>300000000</v>
      </c>
      <c r="U973" s="193"/>
      <c r="V973" s="193"/>
      <c r="W973" s="193"/>
      <c r="X973" s="193"/>
      <c r="Y973" s="193"/>
      <c r="Z973" s="193"/>
    </row>
    <row r="974" spans="1:26" ht="140.1" customHeight="1">
      <c r="A974" s="192" t="s">
        <v>2184</v>
      </c>
      <c r="B974" s="206" t="s">
        <v>2185</v>
      </c>
      <c r="C974" s="206" t="s">
        <v>2214</v>
      </c>
      <c r="D974" s="192" t="s">
        <v>2187</v>
      </c>
      <c r="E974" s="193" t="s">
        <v>2188</v>
      </c>
      <c r="F974" s="192" t="s">
        <v>2215</v>
      </c>
      <c r="G974" s="193" t="s">
        <v>2216</v>
      </c>
      <c r="H974" s="229" t="s">
        <v>81</v>
      </c>
      <c r="I974" s="229"/>
      <c r="J974" s="193" t="s">
        <v>1481</v>
      </c>
      <c r="K974" s="341">
        <v>2000000</v>
      </c>
      <c r="L974" s="193" t="s">
        <v>1481</v>
      </c>
      <c r="M974" s="231">
        <v>2000000</v>
      </c>
      <c r="N974" s="193" t="s">
        <v>1481</v>
      </c>
      <c r="O974" s="303">
        <v>2000000</v>
      </c>
      <c r="P974" s="193" t="s">
        <v>1481</v>
      </c>
      <c r="Q974" s="303">
        <v>2000000</v>
      </c>
      <c r="R974" s="193" t="s">
        <v>1481</v>
      </c>
      <c r="S974" s="303">
        <v>2000000</v>
      </c>
      <c r="T974" s="303">
        <f t="shared" si="1"/>
        <v>10000000</v>
      </c>
      <c r="U974" s="193"/>
      <c r="V974" s="193"/>
      <c r="W974" s="193"/>
      <c r="X974" s="193"/>
      <c r="Y974" s="193"/>
      <c r="Z974" s="193"/>
    </row>
    <row r="975" spans="1:26" ht="140.1" customHeight="1">
      <c r="A975" s="192" t="s">
        <v>2184</v>
      </c>
      <c r="B975" s="206" t="s">
        <v>2185</v>
      </c>
      <c r="C975" s="206" t="s">
        <v>2214</v>
      </c>
      <c r="D975" s="192" t="s">
        <v>2187</v>
      </c>
      <c r="E975" s="193" t="s">
        <v>2188</v>
      </c>
      <c r="F975" s="192" t="s">
        <v>2215</v>
      </c>
      <c r="G975" s="193" t="s">
        <v>2216</v>
      </c>
      <c r="H975" s="229" t="s">
        <v>84</v>
      </c>
      <c r="I975" s="229"/>
      <c r="J975" s="193"/>
      <c r="K975" s="341">
        <v>0</v>
      </c>
      <c r="L975" s="193"/>
      <c r="M975" s="231">
        <v>0</v>
      </c>
      <c r="N975" s="193"/>
      <c r="O975" s="303">
        <v>0</v>
      </c>
      <c r="P975" s="193"/>
      <c r="Q975" s="303">
        <v>0</v>
      </c>
      <c r="R975" s="193"/>
      <c r="S975" s="303">
        <v>0</v>
      </c>
      <c r="T975" s="303">
        <f t="shared" si="1"/>
        <v>0</v>
      </c>
      <c r="U975" s="193"/>
      <c r="V975" s="193"/>
      <c r="W975" s="193"/>
      <c r="X975" s="193"/>
      <c r="Y975" s="193"/>
      <c r="Z975" s="193"/>
    </row>
    <row r="976" spans="1:26" ht="140.1" customHeight="1">
      <c r="A976" s="192" t="s">
        <v>2184</v>
      </c>
      <c r="B976" s="206" t="s">
        <v>2185</v>
      </c>
      <c r="C976" s="206" t="s">
        <v>2214</v>
      </c>
      <c r="D976" s="192" t="s">
        <v>2187</v>
      </c>
      <c r="E976" s="193" t="s">
        <v>2188</v>
      </c>
      <c r="F976" s="192" t="s">
        <v>2215</v>
      </c>
      <c r="G976" s="193" t="s">
        <v>2216</v>
      </c>
      <c r="H976" s="229" t="s">
        <v>325</v>
      </c>
      <c r="I976" s="229"/>
      <c r="J976" s="193" t="s">
        <v>2219</v>
      </c>
      <c r="K976" s="341">
        <v>3000000</v>
      </c>
      <c r="L976" s="193" t="s">
        <v>2220</v>
      </c>
      <c r="M976" s="231">
        <v>4000000</v>
      </c>
      <c r="N976" s="193" t="s">
        <v>2221</v>
      </c>
      <c r="O976" s="303">
        <v>6000000</v>
      </c>
      <c r="P976" s="193" t="s">
        <v>2221</v>
      </c>
      <c r="Q976" s="303">
        <v>8000000</v>
      </c>
      <c r="R976" s="193" t="s">
        <v>2221</v>
      </c>
      <c r="S976" s="303">
        <v>10000000</v>
      </c>
      <c r="T976" s="303">
        <f t="shared" si="1"/>
        <v>31000000</v>
      </c>
      <c r="U976" s="193"/>
      <c r="V976" s="193"/>
      <c r="W976" s="193"/>
      <c r="X976" s="193"/>
      <c r="Y976" s="193"/>
      <c r="Z976" s="193"/>
    </row>
    <row r="977" spans="1:26" ht="140.1" customHeight="1">
      <c r="A977" s="192" t="s">
        <v>2184</v>
      </c>
      <c r="B977" s="206" t="s">
        <v>2185</v>
      </c>
      <c r="C977" s="206" t="s">
        <v>2214</v>
      </c>
      <c r="D977" s="192" t="s">
        <v>2187</v>
      </c>
      <c r="E977" s="193" t="s">
        <v>2188</v>
      </c>
      <c r="F977" s="192" t="s">
        <v>2215</v>
      </c>
      <c r="G977" s="193" t="s">
        <v>2216</v>
      </c>
      <c r="H977" s="229" t="s">
        <v>331</v>
      </c>
      <c r="I977" s="229"/>
      <c r="J977" s="193" t="s">
        <v>2222</v>
      </c>
      <c r="K977" s="341">
        <v>3000000</v>
      </c>
      <c r="L977" s="193" t="s">
        <v>2223</v>
      </c>
      <c r="M977" s="231">
        <v>5000000</v>
      </c>
      <c r="N977" s="193" t="s">
        <v>2224</v>
      </c>
      <c r="O977" s="303">
        <v>5000000</v>
      </c>
      <c r="P977" s="193" t="s">
        <v>2224</v>
      </c>
      <c r="Q977" s="303">
        <v>5000000</v>
      </c>
      <c r="R977" s="193" t="s">
        <v>2225</v>
      </c>
      <c r="S977" s="303">
        <v>5000000</v>
      </c>
      <c r="T977" s="303">
        <f t="shared" si="1"/>
        <v>23000000</v>
      </c>
      <c r="U977" s="193"/>
      <c r="V977" s="193"/>
      <c r="W977" s="193"/>
      <c r="X977" s="193"/>
      <c r="Y977" s="193"/>
      <c r="Z977" s="193"/>
    </row>
    <row r="978" spans="1:26" ht="140.1" customHeight="1">
      <c r="A978" s="192" t="s">
        <v>2184</v>
      </c>
      <c r="B978" s="206" t="s">
        <v>2185</v>
      </c>
      <c r="C978" s="206" t="s">
        <v>2214</v>
      </c>
      <c r="D978" s="192" t="s">
        <v>2187</v>
      </c>
      <c r="E978" s="193" t="s">
        <v>2188</v>
      </c>
      <c r="F978" s="192" t="s">
        <v>2215</v>
      </c>
      <c r="G978" s="193" t="s">
        <v>2216</v>
      </c>
      <c r="H978" s="229" t="s">
        <v>143</v>
      </c>
      <c r="I978" s="229"/>
      <c r="J978" s="193" t="s">
        <v>2226</v>
      </c>
      <c r="K978" s="341">
        <v>50000000</v>
      </c>
      <c r="L978" s="193" t="s">
        <v>2227</v>
      </c>
      <c r="M978" s="231">
        <v>15000000</v>
      </c>
      <c r="N978" s="193" t="s">
        <v>2228</v>
      </c>
      <c r="O978" s="303">
        <v>10000000</v>
      </c>
      <c r="P978" s="193" t="s">
        <v>2227</v>
      </c>
      <c r="Q978" s="303">
        <v>15000000</v>
      </c>
      <c r="R978" s="193" t="s">
        <v>2227</v>
      </c>
      <c r="S978" s="303">
        <v>2000000</v>
      </c>
      <c r="T978" s="303">
        <f t="shared" si="1"/>
        <v>92000000</v>
      </c>
      <c r="U978" s="193"/>
      <c r="V978" s="193"/>
      <c r="W978" s="193"/>
      <c r="X978" s="193"/>
      <c r="Y978" s="193"/>
      <c r="Z978" s="193"/>
    </row>
    <row r="979" spans="1:26" ht="140.1" customHeight="1">
      <c r="A979" s="192" t="s">
        <v>2184</v>
      </c>
      <c r="B979" s="206" t="s">
        <v>2185</v>
      </c>
      <c r="C979" s="206" t="s">
        <v>2214</v>
      </c>
      <c r="D979" s="192" t="s">
        <v>2187</v>
      </c>
      <c r="E979" s="193" t="s">
        <v>2188</v>
      </c>
      <c r="F979" s="192" t="s">
        <v>2215</v>
      </c>
      <c r="G979" s="193" t="s">
        <v>2216</v>
      </c>
      <c r="H979" s="229" t="s">
        <v>811</v>
      </c>
      <c r="I979" s="229"/>
      <c r="J979" s="193" t="s">
        <v>2229</v>
      </c>
      <c r="K979" s="341">
        <v>0</v>
      </c>
      <c r="L979" s="193"/>
      <c r="M979" s="231">
        <v>0</v>
      </c>
      <c r="N979" s="193"/>
      <c r="O979" s="303">
        <v>0</v>
      </c>
      <c r="P979" s="193"/>
      <c r="Q979" s="303">
        <v>0</v>
      </c>
      <c r="R979" s="193"/>
      <c r="S979" s="303">
        <v>0</v>
      </c>
      <c r="T979" s="303">
        <f t="shared" si="1"/>
        <v>0</v>
      </c>
      <c r="U979" s="313" t="s">
        <v>2230</v>
      </c>
      <c r="V979" s="193"/>
      <c r="W979" s="193"/>
      <c r="X979" s="193"/>
      <c r="Y979" s="193"/>
      <c r="Z979" s="193"/>
    </row>
    <row r="980" spans="1:26" ht="140.1" customHeight="1">
      <c r="A980" s="192" t="s">
        <v>2184</v>
      </c>
      <c r="B980" s="206" t="s">
        <v>2185</v>
      </c>
      <c r="C980" s="206" t="s">
        <v>2214</v>
      </c>
      <c r="D980" s="192" t="s">
        <v>2187</v>
      </c>
      <c r="E980" s="193" t="s">
        <v>2188</v>
      </c>
      <c r="F980" s="192" t="s">
        <v>2215</v>
      </c>
      <c r="G980" s="193" t="s">
        <v>2216</v>
      </c>
      <c r="H980" s="229" t="s">
        <v>31</v>
      </c>
      <c r="I980" s="229"/>
      <c r="J980" s="193" t="s">
        <v>2231</v>
      </c>
      <c r="K980" s="341">
        <v>19635245</v>
      </c>
      <c r="L980" s="193" t="s">
        <v>2231</v>
      </c>
      <c r="M980" s="231">
        <v>3968877</v>
      </c>
      <c r="N980" s="193" t="s">
        <v>2231</v>
      </c>
      <c r="O980" s="303">
        <v>39712166</v>
      </c>
      <c r="P980" s="193" t="s">
        <v>2231</v>
      </c>
      <c r="Q980" s="303">
        <v>39774672</v>
      </c>
      <c r="R980" s="193" t="s">
        <v>2231</v>
      </c>
      <c r="S980" s="304">
        <v>59572749</v>
      </c>
      <c r="T980" s="303">
        <f t="shared" si="1"/>
        <v>162663709</v>
      </c>
      <c r="U980" s="193"/>
      <c r="V980" s="193"/>
      <c r="W980" s="193"/>
      <c r="X980" s="193"/>
      <c r="Y980" s="193"/>
      <c r="Z980" s="193"/>
    </row>
    <row r="981" spans="1:26" ht="140.1" customHeight="1">
      <c r="A981" s="192" t="s">
        <v>2184</v>
      </c>
      <c r="B981" s="206" t="s">
        <v>2185</v>
      </c>
      <c r="C981" s="206" t="s">
        <v>2214</v>
      </c>
      <c r="D981" s="192" t="s">
        <v>2187</v>
      </c>
      <c r="E981" s="193" t="s">
        <v>2188</v>
      </c>
      <c r="F981" s="192" t="s">
        <v>2215</v>
      </c>
      <c r="G981" s="193" t="s">
        <v>2216</v>
      </c>
      <c r="H981" s="229"/>
      <c r="I981" s="229" t="s">
        <v>127</v>
      </c>
      <c r="J981" s="193" t="s">
        <v>1250</v>
      </c>
      <c r="K981" s="341">
        <v>0</v>
      </c>
      <c r="L981" s="193" t="s">
        <v>1250</v>
      </c>
      <c r="M981" s="231">
        <v>0</v>
      </c>
      <c r="N981" s="193"/>
      <c r="O981" s="303">
        <v>0</v>
      </c>
      <c r="P981" s="193"/>
      <c r="Q981" s="303">
        <v>0</v>
      </c>
      <c r="R981" s="193"/>
      <c r="S981" s="303">
        <v>0</v>
      </c>
      <c r="T981" s="303">
        <f t="shared" si="1"/>
        <v>0</v>
      </c>
      <c r="U981" s="193"/>
      <c r="V981" s="193"/>
      <c r="W981" s="193"/>
      <c r="X981" s="193"/>
      <c r="Y981" s="193"/>
      <c r="Z981" s="193"/>
    </row>
    <row r="982" spans="1:26" ht="140.1" customHeight="1">
      <c r="A982" s="192" t="s">
        <v>2184</v>
      </c>
      <c r="B982" s="206" t="s">
        <v>2185</v>
      </c>
      <c r="C982" s="206" t="s">
        <v>2214</v>
      </c>
      <c r="D982" s="192" t="s">
        <v>2187</v>
      </c>
      <c r="E982" s="193" t="s">
        <v>2188</v>
      </c>
      <c r="F982" s="192" t="s">
        <v>2215</v>
      </c>
      <c r="G982" s="193" t="s">
        <v>2216</v>
      </c>
      <c r="H982" s="229"/>
      <c r="I982" s="229" t="s">
        <v>126</v>
      </c>
      <c r="J982" s="193"/>
      <c r="K982" s="341">
        <v>0</v>
      </c>
      <c r="L982" s="193" t="s">
        <v>2232</v>
      </c>
      <c r="M982" s="231">
        <v>20000000</v>
      </c>
      <c r="N982" s="193"/>
      <c r="O982" s="303">
        <v>0</v>
      </c>
      <c r="P982" s="193"/>
      <c r="Q982" s="303">
        <v>0</v>
      </c>
      <c r="R982" s="193"/>
      <c r="S982" s="303">
        <v>0</v>
      </c>
      <c r="T982" s="303">
        <f t="shared" si="1"/>
        <v>20000000</v>
      </c>
      <c r="U982" s="193"/>
      <c r="V982" s="193"/>
      <c r="W982" s="193"/>
      <c r="X982" s="193"/>
      <c r="Y982" s="193"/>
      <c r="Z982" s="193"/>
    </row>
    <row r="983" spans="1:26" ht="140.1" customHeight="1">
      <c r="A983" s="192" t="s">
        <v>2184</v>
      </c>
      <c r="B983" s="206" t="s">
        <v>2185</v>
      </c>
      <c r="C983" s="206" t="s">
        <v>2214</v>
      </c>
      <c r="D983" s="192" t="s">
        <v>2187</v>
      </c>
      <c r="E983" s="193" t="s">
        <v>2188</v>
      </c>
      <c r="F983" s="192" t="s">
        <v>2215</v>
      </c>
      <c r="G983" s="193" t="s">
        <v>2216</v>
      </c>
      <c r="H983" s="229"/>
      <c r="I983" s="229" t="s">
        <v>2146</v>
      </c>
      <c r="J983" s="193" t="s">
        <v>2233</v>
      </c>
      <c r="K983" s="341">
        <v>10000000</v>
      </c>
      <c r="L983" s="193" t="s">
        <v>2234</v>
      </c>
      <c r="M983" s="231">
        <v>20000000</v>
      </c>
      <c r="N983" s="193" t="s">
        <v>2235</v>
      </c>
      <c r="O983" s="303">
        <v>7000000</v>
      </c>
      <c r="P983" s="193" t="s">
        <v>2236</v>
      </c>
      <c r="Q983" s="303">
        <v>8000000</v>
      </c>
      <c r="R983" s="193" t="s">
        <v>2237</v>
      </c>
      <c r="S983" s="303">
        <v>9000000</v>
      </c>
      <c r="T983" s="303">
        <f t="shared" si="1"/>
        <v>54000000</v>
      </c>
      <c r="U983" s="193"/>
      <c r="V983" s="193"/>
      <c r="W983" s="193"/>
      <c r="X983" s="193"/>
      <c r="Y983" s="193"/>
      <c r="Z983" s="193"/>
    </row>
    <row r="984" spans="1:26" ht="140.1" customHeight="1">
      <c r="A984" s="192" t="s">
        <v>2184</v>
      </c>
      <c r="B984" s="206" t="s">
        <v>2185</v>
      </c>
      <c r="C984" s="206" t="s">
        <v>2214</v>
      </c>
      <c r="D984" s="192" t="s">
        <v>2187</v>
      </c>
      <c r="E984" s="193" t="s">
        <v>2188</v>
      </c>
      <c r="F984" s="192" t="s">
        <v>2238</v>
      </c>
      <c r="G984" s="193" t="s">
        <v>2239</v>
      </c>
      <c r="H984" s="229" t="s">
        <v>283</v>
      </c>
      <c r="I984" s="229"/>
      <c r="J984" s="193"/>
      <c r="K984" s="231"/>
      <c r="L984" s="193"/>
      <c r="M984" s="231"/>
      <c r="N984" s="193"/>
      <c r="O984" s="303">
        <f>698507075+848703186</f>
        <v>1547210261</v>
      </c>
      <c r="P984" s="193"/>
      <c r="Q984" s="303"/>
      <c r="R984" s="193"/>
      <c r="S984" s="303"/>
      <c r="T984" s="303">
        <f t="shared" si="1"/>
        <v>1547210261</v>
      </c>
      <c r="U984" s="193"/>
      <c r="V984" s="193"/>
      <c r="W984" s="193"/>
      <c r="X984" s="193"/>
      <c r="Y984" s="193"/>
      <c r="Z984" s="193"/>
    </row>
    <row r="985" spans="1:26" ht="140.1" customHeight="1">
      <c r="A985" s="192" t="s">
        <v>2184</v>
      </c>
      <c r="B985" s="206" t="s">
        <v>2185</v>
      </c>
      <c r="C985" s="206" t="s">
        <v>2214</v>
      </c>
      <c r="D985" s="192" t="s">
        <v>2187</v>
      </c>
      <c r="E985" s="193" t="s">
        <v>2188</v>
      </c>
      <c r="F985" s="192" t="s">
        <v>2240</v>
      </c>
      <c r="G985" s="193" t="s">
        <v>2241</v>
      </c>
      <c r="H985" s="229" t="s">
        <v>127</v>
      </c>
      <c r="I985" s="229"/>
      <c r="J985" s="193"/>
      <c r="K985" s="231">
        <v>0</v>
      </c>
      <c r="L985" s="193" t="s">
        <v>2242</v>
      </c>
      <c r="M985" s="231">
        <v>0</v>
      </c>
      <c r="N985" s="193"/>
      <c r="O985" s="303">
        <v>0</v>
      </c>
      <c r="P985" s="193"/>
      <c r="Q985" s="303">
        <v>0</v>
      </c>
      <c r="R985" s="193" t="s">
        <v>2243</v>
      </c>
      <c r="S985" s="303">
        <v>0</v>
      </c>
      <c r="T985" s="303">
        <f t="shared" si="1"/>
        <v>0</v>
      </c>
      <c r="U985" s="193"/>
      <c r="V985" s="193"/>
      <c r="W985" s="193"/>
      <c r="X985" s="193"/>
      <c r="Y985" s="193"/>
      <c r="Z985" s="193"/>
    </row>
    <row r="986" spans="1:26" ht="140.1" customHeight="1">
      <c r="A986" s="192" t="s">
        <v>2184</v>
      </c>
      <c r="B986" s="206" t="s">
        <v>2185</v>
      </c>
      <c r="C986" s="206" t="s">
        <v>2214</v>
      </c>
      <c r="D986" s="192" t="s">
        <v>2187</v>
      </c>
      <c r="E986" s="193" t="s">
        <v>2188</v>
      </c>
      <c r="F986" s="192" t="s">
        <v>2240</v>
      </c>
      <c r="G986" s="193" t="s">
        <v>2244</v>
      </c>
      <c r="H986" s="229" t="s">
        <v>194</v>
      </c>
      <c r="I986" s="229"/>
      <c r="J986" s="193"/>
      <c r="K986" s="231">
        <v>0</v>
      </c>
      <c r="L986" s="193" t="s">
        <v>2245</v>
      </c>
      <c r="M986" s="231">
        <v>50000000</v>
      </c>
      <c r="N986" s="193"/>
      <c r="O986" s="303">
        <v>0</v>
      </c>
      <c r="P986" s="193"/>
      <c r="Q986" s="303">
        <v>0</v>
      </c>
      <c r="R986" s="193"/>
      <c r="S986" s="303">
        <v>0</v>
      </c>
      <c r="T986" s="303">
        <f t="shared" si="1"/>
        <v>50000000</v>
      </c>
      <c r="U986" s="193"/>
      <c r="V986" s="193"/>
      <c r="W986" s="193"/>
      <c r="X986" s="193"/>
      <c r="Y986" s="193"/>
      <c r="Z986" s="193"/>
    </row>
    <row r="987" spans="1:26" ht="140.1" customHeight="1">
      <c r="A987" s="192" t="s">
        <v>2184</v>
      </c>
      <c r="B987" s="206" t="s">
        <v>2185</v>
      </c>
      <c r="C987" s="206" t="s">
        <v>2214</v>
      </c>
      <c r="D987" s="192" t="s">
        <v>2187</v>
      </c>
      <c r="E987" s="193" t="s">
        <v>2188</v>
      </c>
      <c r="F987" s="192" t="s">
        <v>2240</v>
      </c>
      <c r="G987" s="193" t="s">
        <v>2246</v>
      </c>
      <c r="H987" s="229"/>
      <c r="I987" s="229" t="s">
        <v>58</v>
      </c>
      <c r="J987" s="193" t="s">
        <v>2247</v>
      </c>
      <c r="K987" s="231">
        <v>2114848</v>
      </c>
      <c r="L987" s="193" t="s">
        <v>2247</v>
      </c>
      <c r="M987" s="231">
        <v>2376044</v>
      </c>
      <c r="N987" s="193" t="s">
        <v>2247</v>
      </c>
      <c r="O987" s="303">
        <v>2643171</v>
      </c>
      <c r="P987" s="193" t="s">
        <v>2247</v>
      </c>
      <c r="Q987" s="303">
        <v>2941986</v>
      </c>
      <c r="R987" s="193" t="s">
        <v>2247</v>
      </c>
      <c r="S987" s="303">
        <v>3435853</v>
      </c>
      <c r="T987" s="303">
        <f t="shared" si="1"/>
        <v>13511902</v>
      </c>
      <c r="U987" s="193"/>
      <c r="V987" s="193"/>
      <c r="W987" s="193"/>
      <c r="X987" s="193"/>
      <c r="Y987" s="193"/>
      <c r="Z987" s="193"/>
    </row>
    <row r="988" spans="1:26" ht="140.1" customHeight="1">
      <c r="A988" s="192" t="s">
        <v>2184</v>
      </c>
      <c r="B988" s="206" t="s">
        <v>2185</v>
      </c>
      <c r="C988" s="206" t="s">
        <v>2214</v>
      </c>
      <c r="D988" s="192" t="s">
        <v>2187</v>
      </c>
      <c r="E988" s="193" t="s">
        <v>2188</v>
      </c>
      <c r="F988" s="192" t="s">
        <v>2248</v>
      </c>
      <c r="G988" s="193" t="s">
        <v>2249</v>
      </c>
      <c r="H988" s="229" t="s">
        <v>132</v>
      </c>
      <c r="I988" s="229"/>
      <c r="J988" s="193" t="s">
        <v>2250</v>
      </c>
      <c r="K988" s="231">
        <v>5000000</v>
      </c>
      <c r="L988" s="193" t="s">
        <v>2251</v>
      </c>
      <c r="M988" s="231">
        <v>5000000</v>
      </c>
      <c r="N988" s="193" t="s">
        <v>2252</v>
      </c>
      <c r="O988" s="231">
        <v>5000000</v>
      </c>
      <c r="P988" s="193" t="s">
        <v>2252</v>
      </c>
      <c r="Q988" s="231">
        <v>5000000</v>
      </c>
      <c r="R988" s="193" t="s">
        <v>2252</v>
      </c>
      <c r="S988" s="231">
        <v>5000000</v>
      </c>
      <c r="T988" s="303">
        <f t="shared" si="1"/>
        <v>25000000</v>
      </c>
      <c r="U988" s="193"/>
      <c r="V988" s="193"/>
      <c r="W988" s="193"/>
      <c r="X988" s="193"/>
      <c r="Y988" s="193"/>
      <c r="Z988" s="193"/>
    </row>
    <row r="989" spans="1:26" ht="140.1" customHeight="1">
      <c r="A989" s="192" t="s">
        <v>2184</v>
      </c>
      <c r="B989" s="206" t="s">
        <v>2185</v>
      </c>
      <c r="C989" s="206" t="s">
        <v>2214</v>
      </c>
      <c r="D989" s="192" t="s">
        <v>2187</v>
      </c>
      <c r="E989" s="193" t="s">
        <v>2188</v>
      </c>
      <c r="F989" s="192" t="s">
        <v>2248</v>
      </c>
      <c r="G989" s="193" t="s">
        <v>2249</v>
      </c>
      <c r="H989" s="229" t="s">
        <v>102</v>
      </c>
      <c r="I989" s="229"/>
      <c r="J989" s="193" t="s">
        <v>2253</v>
      </c>
      <c r="K989" s="231">
        <v>16875000</v>
      </c>
      <c r="L989" s="193"/>
      <c r="M989" s="231">
        <v>0</v>
      </c>
      <c r="N989" s="193"/>
      <c r="O989" s="303">
        <v>0</v>
      </c>
      <c r="P989" s="193"/>
      <c r="Q989" s="303">
        <v>0</v>
      </c>
      <c r="R989" s="193"/>
      <c r="S989" s="303">
        <v>0</v>
      </c>
      <c r="T989" s="303">
        <f t="shared" si="1"/>
        <v>16875000</v>
      </c>
      <c r="U989" s="193"/>
      <c r="V989" s="193"/>
      <c r="W989" s="193"/>
      <c r="X989" s="193"/>
      <c r="Y989" s="193"/>
      <c r="Z989" s="193"/>
    </row>
    <row r="990" spans="1:26" ht="140.1" customHeight="1">
      <c r="A990" s="192" t="s">
        <v>2184</v>
      </c>
      <c r="B990" s="206" t="s">
        <v>2185</v>
      </c>
      <c r="C990" s="206" t="s">
        <v>2214</v>
      </c>
      <c r="D990" s="192" t="s">
        <v>2187</v>
      </c>
      <c r="E990" s="193" t="s">
        <v>2188</v>
      </c>
      <c r="F990" s="192" t="s">
        <v>2248</v>
      </c>
      <c r="G990" s="193" t="s">
        <v>2249</v>
      </c>
      <c r="H990" s="229" t="s">
        <v>81</v>
      </c>
      <c r="I990" s="229"/>
      <c r="J990" s="193" t="s">
        <v>1481</v>
      </c>
      <c r="K990" s="231">
        <v>2000000</v>
      </c>
      <c r="L990" s="193" t="s">
        <v>1481</v>
      </c>
      <c r="M990" s="231">
        <v>2000000</v>
      </c>
      <c r="N990" s="193" t="s">
        <v>1481</v>
      </c>
      <c r="O990" s="303">
        <v>2000000</v>
      </c>
      <c r="P990" s="193" t="s">
        <v>1481</v>
      </c>
      <c r="Q990" s="303">
        <v>2000000</v>
      </c>
      <c r="R990" s="193" t="s">
        <v>1481</v>
      </c>
      <c r="S990" s="303">
        <v>2000000</v>
      </c>
      <c r="T990" s="303">
        <f t="shared" si="1"/>
        <v>10000000</v>
      </c>
      <c r="U990" s="193"/>
      <c r="V990" s="193"/>
      <c r="W990" s="193"/>
      <c r="X990" s="193"/>
      <c r="Y990" s="193"/>
      <c r="Z990" s="193"/>
    </row>
    <row r="991" spans="1:26" ht="140.1" customHeight="1">
      <c r="A991" s="192" t="s">
        <v>2184</v>
      </c>
      <c r="B991" s="206" t="s">
        <v>2185</v>
      </c>
      <c r="C991" s="206" t="s">
        <v>2214</v>
      </c>
      <c r="D991" s="192" t="s">
        <v>2187</v>
      </c>
      <c r="E991" s="193" t="s">
        <v>2188</v>
      </c>
      <c r="F991" s="192" t="s">
        <v>2248</v>
      </c>
      <c r="G991" s="193" t="s">
        <v>2249</v>
      </c>
      <c r="H991" s="229" t="s">
        <v>84</v>
      </c>
      <c r="I991" s="229"/>
      <c r="J991" s="193"/>
      <c r="K991" s="231"/>
      <c r="L991" s="193"/>
      <c r="M991" s="231"/>
      <c r="N991" s="193"/>
      <c r="O991" s="303"/>
      <c r="P991" s="193"/>
      <c r="Q991" s="303"/>
      <c r="R991" s="193"/>
      <c r="S991" s="303"/>
      <c r="T991" s="303">
        <f t="shared" si="1"/>
        <v>0</v>
      </c>
      <c r="U991" s="193"/>
      <c r="V991" s="193"/>
      <c r="W991" s="193"/>
      <c r="X991" s="193"/>
      <c r="Y991" s="193"/>
      <c r="Z991" s="193"/>
    </row>
    <row r="992" spans="1:26" ht="140.1" customHeight="1">
      <c r="A992" s="192" t="s">
        <v>2184</v>
      </c>
      <c r="B992" s="206" t="s">
        <v>2185</v>
      </c>
      <c r="C992" s="206" t="s">
        <v>2214</v>
      </c>
      <c r="D992" s="192" t="s">
        <v>2187</v>
      </c>
      <c r="E992" s="193" t="s">
        <v>2188</v>
      </c>
      <c r="F992" s="192" t="s">
        <v>2248</v>
      </c>
      <c r="G992" s="193" t="s">
        <v>2249</v>
      </c>
      <c r="H992" s="229" t="s">
        <v>325</v>
      </c>
      <c r="I992" s="229"/>
      <c r="J992" s="193" t="s">
        <v>2254</v>
      </c>
      <c r="K992" s="231">
        <v>3000000</v>
      </c>
      <c r="L992" s="193" t="s">
        <v>2255</v>
      </c>
      <c r="M992" s="231">
        <v>5000000</v>
      </c>
      <c r="N992" s="193" t="s">
        <v>2255</v>
      </c>
      <c r="O992" s="303">
        <v>6000000</v>
      </c>
      <c r="P992" s="193" t="s">
        <v>2255</v>
      </c>
      <c r="Q992" s="303">
        <v>8000000</v>
      </c>
      <c r="R992" s="193" t="s">
        <v>2255</v>
      </c>
      <c r="S992" s="303">
        <v>9000000</v>
      </c>
      <c r="T992" s="303">
        <f t="shared" si="1"/>
        <v>31000000</v>
      </c>
      <c r="U992" s="193"/>
      <c r="V992" s="193"/>
      <c r="W992" s="193"/>
      <c r="X992" s="193"/>
      <c r="Y992" s="193"/>
      <c r="Z992" s="193"/>
    </row>
    <row r="993" spans="1:26" ht="140.1" customHeight="1">
      <c r="A993" s="192" t="s">
        <v>2184</v>
      </c>
      <c r="B993" s="206" t="s">
        <v>2185</v>
      </c>
      <c r="C993" s="206" t="s">
        <v>2214</v>
      </c>
      <c r="D993" s="192" t="s">
        <v>2187</v>
      </c>
      <c r="E993" s="193" t="s">
        <v>2188</v>
      </c>
      <c r="F993" s="192" t="s">
        <v>2248</v>
      </c>
      <c r="G993" s="193" t="s">
        <v>2249</v>
      </c>
      <c r="H993" s="229" t="s">
        <v>331</v>
      </c>
      <c r="I993" s="229"/>
      <c r="J993" s="193" t="s">
        <v>2256</v>
      </c>
      <c r="K993" s="231">
        <v>2000000</v>
      </c>
      <c r="L993" s="193" t="s">
        <v>2257</v>
      </c>
      <c r="M993" s="231">
        <v>3000000</v>
      </c>
      <c r="N993" s="193" t="s">
        <v>2257</v>
      </c>
      <c r="O993" s="303">
        <v>5000000</v>
      </c>
      <c r="P993" s="193" t="s">
        <v>2257</v>
      </c>
      <c r="Q993" s="303">
        <v>5000000</v>
      </c>
      <c r="R993" s="193" t="s">
        <v>2257</v>
      </c>
      <c r="S993" s="303">
        <v>5000000</v>
      </c>
      <c r="T993" s="303">
        <f t="shared" si="1"/>
        <v>20000000</v>
      </c>
      <c r="U993" s="193"/>
      <c r="V993" s="193"/>
      <c r="W993" s="193"/>
      <c r="X993" s="193"/>
      <c r="Y993" s="193"/>
      <c r="Z993" s="193"/>
    </row>
  </sheetData>
  <autoFilter ref="A1:U993">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autoFilter>
  <mergeCells count="10">
    <mergeCell ref="J1:S1"/>
    <mergeCell ref="A1:A2"/>
    <mergeCell ref="B1:B2"/>
    <mergeCell ref="C1:C2"/>
    <mergeCell ref="D1:D2"/>
    <mergeCell ref="E1:E2"/>
    <mergeCell ref="F1:F2"/>
    <mergeCell ref="G1:G2"/>
    <mergeCell ref="H1:H2"/>
    <mergeCell ref="I1:I2"/>
  </mergeCells>
  <hyperlinks>
    <hyperlink ref="L92" r:id="rId1"/>
    <hyperlink ref="L98" r:id="rId2"/>
    <hyperlink ref="L104" r:id="rId3"/>
    <hyperlink ref="L135" r:id="rId4"/>
  </hyperlinks>
  <pageMargins left="0.7" right="0.7" top="0.75" bottom="0.75" header="0" footer="0"/>
  <pageSetup orientation="portrait"/>
  <legacy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xSplit="9" ySplit="2" topLeftCell="J3" activePane="bottomRight" state="frozen"/>
      <selection pane="topRight" activeCell="J1" sqref="J1"/>
      <selection pane="bottomLeft" activeCell="A3" sqref="A3"/>
      <selection pane="bottomRight" activeCell="J3" sqref="J3"/>
    </sheetView>
  </sheetViews>
  <sheetFormatPr baseColWidth="10" defaultColWidth="12.625" defaultRowHeight="15" customHeight="1"/>
  <cols>
    <col min="1" max="1" width="4.125" customWidth="1"/>
    <col min="2" max="2" width="13.875" customWidth="1"/>
    <col min="3" max="3" width="16.5" customWidth="1"/>
    <col min="4" max="4" width="6.625" customWidth="1"/>
    <col min="5" max="5" width="34.5" customWidth="1"/>
    <col min="6" max="6" width="6.125" customWidth="1"/>
    <col min="7" max="7" width="31.625" customWidth="1"/>
    <col min="8" max="8" width="13.75" customWidth="1"/>
    <col min="9" max="9" width="13.375" customWidth="1"/>
    <col min="10" max="10" width="26" customWidth="1"/>
    <col min="11" max="11" width="7.375" customWidth="1"/>
    <col min="12" max="12" width="53.125" customWidth="1"/>
    <col min="13" max="13" width="8.25" customWidth="1"/>
    <col min="14" max="15" width="53.125" customWidth="1"/>
    <col min="16" max="16" width="6.5" customWidth="1"/>
    <col min="17" max="26" width="9.375" customWidth="1"/>
  </cols>
  <sheetData>
    <row r="1" spans="1:26" ht="16.5" customHeight="1">
      <c r="A1" s="682" t="s">
        <v>0</v>
      </c>
      <c r="B1" s="684" t="s">
        <v>1</v>
      </c>
      <c r="C1" s="684" t="s">
        <v>2</v>
      </c>
      <c r="D1" s="684" t="s">
        <v>3</v>
      </c>
      <c r="E1" s="684" t="s">
        <v>3</v>
      </c>
      <c r="F1" s="684" t="s">
        <v>4</v>
      </c>
      <c r="G1" s="684" t="s">
        <v>4</v>
      </c>
      <c r="H1" s="675" t="s">
        <v>2259</v>
      </c>
      <c r="I1" s="699" t="s">
        <v>2260</v>
      </c>
      <c r="J1" s="679" t="s">
        <v>2261</v>
      </c>
      <c r="K1" s="680"/>
      <c r="L1" s="680"/>
      <c r="M1" s="680"/>
      <c r="N1" s="679" t="s">
        <v>2262</v>
      </c>
      <c r="O1" s="680"/>
      <c r="P1" s="681"/>
      <c r="Q1" s="32"/>
      <c r="R1" s="32"/>
      <c r="S1" s="32"/>
      <c r="T1" s="32"/>
      <c r="U1" s="32"/>
      <c r="V1" s="32"/>
      <c r="W1" s="32"/>
      <c r="X1" s="32"/>
      <c r="Y1" s="32"/>
      <c r="Z1" s="32"/>
    </row>
    <row r="2" spans="1:26" ht="77.25" customHeight="1">
      <c r="A2" s="701"/>
      <c r="B2" s="698"/>
      <c r="C2" s="698"/>
      <c r="D2" s="698"/>
      <c r="E2" s="698"/>
      <c r="F2" s="698"/>
      <c r="G2" s="698"/>
      <c r="H2" s="698"/>
      <c r="I2" s="700"/>
      <c r="J2" s="15" t="s">
        <v>8</v>
      </c>
      <c r="K2" s="16" t="s">
        <v>9</v>
      </c>
      <c r="L2" s="1" t="s">
        <v>10</v>
      </c>
      <c r="M2" s="34" t="s">
        <v>9</v>
      </c>
      <c r="N2" s="15" t="s">
        <v>2263</v>
      </c>
      <c r="O2" s="1" t="s">
        <v>2264</v>
      </c>
      <c r="P2" s="17" t="s">
        <v>9</v>
      </c>
      <c r="Q2" s="14"/>
      <c r="R2" s="14"/>
      <c r="S2" s="14"/>
      <c r="T2" s="14"/>
      <c r="U2" s="14"/>
      <c r="V2" s="14"/>
      <c r="W2" s="14"/>
      <c r="X2" s="14"/>
      <c r="Y2" s="14"/>
      <c r="Z2" s="14"/>
    </row>
    <row r="3" spans="1:26" ht="99.95" customHeight="1">
      <c r="A3" s="2" t="s">
        <v>2112</v>
      </c>
      <c r="B3" s="3" t="s">
        <v>2113</v>
      </c>
      <c r="C3" s="3" t="s">
        <v>2121</v>
      </c>
      <c r="D3" s="2" t="s">
        <v>2135</v>
      </c>
      <c r="E3" s="4" t="s">
        <v>2136</v>
      </c>
      <c r="F3" s="2" t="s">
        <v>2137</v>
      </c>
      <c r="G3" s="4" t="s">
        <v>2138</v>
      </c>
      <c r="H3" s="5" t="s">
        <v>2146</v>
      </c>
      <c r="I3" s="13"/>
      <c r="J3" s="4" t="s">
        <v>2532</v>
      </c>
      <c r="K3" s="7">
        <v>2000000</v>
      </c>
      <c r="L3" s="4" t="s">
        <v>2533</v>
      </c>
      <c r="M3" s="81">
        <v>12000000</v>
      </c>
      <c r="N3" s="82" t="s">
        <v>2534</v>
      </c>
      <c r="O3" s="83" t="s">
        <v>2535</v>
      </c>
      <c r="P3" s="18"/>
      <c r="Q3" s="14"/>
      <c r="R3" s="14"/>
      <c r="S3" s="14"/>
      <c r="T3" s="14"/>
      <c r="U3" s="14"/>
      <c r="V3" s="14"/>
      <c r="W3" s="14"/>
      <c r="X3" s="14"/>
      <c r="Y3" s="14"/>
      <c r="Z3" s="14"/>
    </row>
    <row r="4" spans="1:26" ht="99.95" customHeight="1">
      <c r="A4" s="49" t="s">
        <v>2184</v>
      </c>
      <c r="B4" s="50" t="s">
        <v>2185</v>
      </c>
      <c r="C4" s="50" t="s">
        <v>2214</v>
      </c>
      <c r="D4" s="51" t="s">
        <v>2187</v>
      </c>
      <c r="E4" s="27" t="s">
        <v>2188</v>
      </c>
      <c r="F4" s="51" t="s">
        <v>2215</v>
      </c>
      <c r="G4" s="27" t="s">
        <v>2216</v>
      </c>
      <c r="H4" s="52"/>
      <c r="I4" s="77" t="s">
        <v>2146</v>
      </c>
      <c r="J4" s="25" t="s">
        <v>2536</v>
      </c>
      <c r="K4" s="80">
        <v>10000000</v>
      </c>
      <c r="L4" s="27" t="s">
        <v>2537</v>
      </c>
      <c r="M4" s="79">
        <v>20000000</v>
      </c>
      <c r="N4" s="28" t="s">
        <v>2538</v>
      </c>
      <c r="O4" s="27"/>
      <c r="P4" s="56"/>
      <c r="Q4" s="14"/>
      <c r="R4" s="14"/>
      <c r="S4" s="14"/>
      <c r="T4" s="14"/>
      <c r="U4" s="14"/>
      <c r="V4" s="14"/>
      <c r="W4" s="14"/>
      <c r="X4" s="14"/>
      <c r="Y4" s="14"/>
      <c r="Z4" s="14"/>
    </row>
    <row r="5" spans="1:26" ht="16.5">
      <c r="A5" s="84"/>
      <c r="B5" s="84"/>
      <c r="C5" s="84"/>
      <c r="D5" s="84"/>
      <c r="E5" s="84"/>
      <c r="F5" s="84"/>
      <c r="G5" s="84"/>
      <c r="H5" s="85"/>
      <c r="I5" s="85"/>
      <c r="J5" s="84"/>
      <c r="K5" s="84"/>
      <c r="L5" s="84"/>
      <c r="M5" s="84"/>
      <c r="N5" s="84"/>
      <c r="O5" s="84"/>
      <c r="P5" s="32"/>
      <c r="Q5" s="24"/>
      <c r="R5" s="24"/>
      <c r="S5" s="24"/>
      <c r="T5" s="24"/>
      <c r="U5" s="24"/>
      <c r="V5" s="24"/>
      <c r="W5" s="24"/>
      <c r="X5" s="24"/>
      <c r="Y5" s="24"/>
      <c r="Z5" s="24"/>
    </row>
    <row r="6" spans="1:26" ht="16.5">
      <c r="A6" s="84"/>
      <c r="B6" s="84"/>
      <c r="C6" s="84"/>
      <c r="D6" s="84"/>
      <c r="E6" s="84"/>
      <c r="F6" s="84"/>
      <c r="G6" s="84"/>
      <c r="H6" s="85"/>
      <c r="I6" s="85"/>
      <c r="J6" s="14"/>
      <c r="K6" s="86"/>
      <c r="L6" s="14"/>
      <c r="M6" s="86"/>
      <c r="N6" s="14"/>
      <c r="O6" s="14"/>
      <c r="P6" s="14"/>
      <c r="Q6" s="24"/>
      <c r="R6" s="24"/>
      <c r="S6" s="24"/>
      <c r="T6" s="24"/>
      <c r="U6" s="24"/>
      <c r="V6" s="24"/>
      <c r="W6" s="24"/>
      <c r="X6" s="24"/>
      <c r="Y6" s="24"/>
      <c r="Z6" s="24"/>
    </row>
    <row r="7" spans="1:26">
      <c r="P7" s="24"/>
      <c r="Q7" s="24"/>
      <c r="R7" s="24"/>
      <c r="S7" s="24"/>
      <c r="T7" s="24"/>
      <c r="U7" s="24"/>
      <c r="V7" s="24"/>
      <c r="W7" s="24"/>
      <c r="X7" s="24"/>
      <c r="Y7" s="24"/>
      <c r="Z7" s="24"/>
    </row>
    <row r="8" spans="1:26">
      <c r="P8" s="24"/>
      <c r="Q8" s="24"/>
      <c r="R8" s="24"/>
      <c r="S8" s="24"/>
      <c r="T8" s="24"/>
      <c r="U8" s="24"/>
      <c r="V8" s="24"/>
      <c r="W8" s="24"/>
      <c r="X8" s="24"/>
      <c r="Y8" s="24"/>
      <c r="Z8" s="24"/>
    </row>
    <row r="9" spans="1:26">
      <c r="P9" s="24"/>
      <c r="Q9" s="24"/>
      <c r="R9" s="24"/>
      <c r="S9" s="24"/>
      <c r="T9" s="24"/>
      <c r="U9" s="24"/>
      <c r="V9" s="24"/>
      <c r="W9" s="24"/>
      <c r="X9" s="24"/>
      <c r="Y9" s="24"/>
      <c r="Z9" s="24"/>
    </row>
    <row r="10" spans="1:26">
      <c r="P10" s="24"/>
      <c r="Q10" s="24"/>
      <c r="R10" s="24"/>
      <c r="S10" s="24"/>
      <c r="T10" s="24"/>
      <c r="U10" s="24"/>
      <c r="V10" s="24"/>
      <c r="W10" s="24"/>
      <c r="X10" s="24"/>
      <c r="Y10" s="24"/>
      <c r="Z10" s="24"/>
    </row>
    <row r="11" spans="1:26">
      <c r="P11" s="24"/>
      <c r="Q11" s="24"/>
      <c r="R11" s="24"/>
      <c r="S11" s="24"/>
      <c r="T11" s="24"/>
      <c r="U11" s="24"/>
      <c r="V11" s="24"/>
      <c r="W11" s="24"/>
      <c r="X11" s="24"/>
      <c r="Y11" s="24"/>
      <c r="Z11" s="24"/>
    </row>
    <row r="12" spans="1:26">
      <c r="P12" s="24"/>
      <c r="Q12" s="24"/>
      <c r="R12" s="24"/>
      <c r="S12" s="24"/>
      <c r="T12" s="24"/>
      <c r="U12" s="24"/>
      <c r="V12" s="24"/>
      <c r="W12" s="24"/>
      <c r="X12" s="24"/>
      <c r="Y12" s="24"/>
      <c r="Z12" s="24"/>
    </row>
    <row r="13" spans="1:26">
      <c r="P13" s="24"/>
      <c r="Q13" s="24"/>
      <c r="R13" s="24"/>
      <c r="S13" s="24"/>
      <c r="T13" s="24"/>
      <c r="U13" s="24"/>
      <c r="V13" s="24"/>
      <c r="W13" s="24"/>
      <c r="X13" s="24"/>
      <c r="Y13" s="24"/>
      <c r="Z13" s="24"/>
    </row>
    <row r="14" spans="1:26">
      <c r="P14" s="24"/>
      <c r="Q14" s="24"/>
      <c r="R14" s="24"/>
      <c r="S14" s="24"/>
      <c r="T14" s="24"/>
      <c r="U14" s="24"/>
      <c r="V14" s="24"/>
      <c r="W14" s="24"/>
      <c r="X14" s="24"/>
      <c r="Y14" s="24"/>
      <c r="Z14" s="24"/>
    </row>
    <row r="15" spans="1:26">
      <c r="P15" s="24"/>
      <c r="Q15" s="24"/>
      <c r="R15" s="24"/>
      <c r="S15" s="24"/>
      <c r="T15" s="24"/>
      <c r="U15" s="24"/>
      <c r="V15" s="24"/>
      <c r="W15" s="24"/>
      <c r="X15" s="24"/>
      <c r="Y15" s="24"/>
      <c r="Z15" s="24"/>
    </row>
    <row r="16" spans="1:26">
      <c r="P16" s="24"/>
      <c r="Q16" s="24"/>
      <c r="R16" s="24"/>
      <c r="S16" s="24"/>
      <c r="T16" s="24"/>
      <c r="U16" s="24"/>
      <c r="V16" s="24"/>
      <c r="W16" s="24"/>
      <c r="X16" s="24"/>
      <c r="Y16" s="24"/>
      <c r="Z16" s="24"/>
    </row>
    <row r="17" spans="16:26">
      <c r="P17" s="24"/>
      <c r="Q17" s="24"/>
      <c r="R17" s="24"/>
      <c r="S17" s="24"/>
      <c r="T17" s="24"/>
      <c r="U17" s="24"/>
      <c r="V17" s="24"/>
      <c r="W17" s="24"/>
      <c r="X17" s="24"/>
      <c r="Y17" s="24"/>
      <c r="Z17" s="24"/>
    </row>
    <row r="18" spans="16:26">
      <c r="P18" s="24"/>
      <c r="Q18" s="24"/>
      <c r="R18" s="24"/>
      <c r="S18" s="24"/>
      <c r="T18" s="24"/>
      <c r="U18" s="24"/>
      <c r="V18" s="24"/>
      <c r="W18" s="24"/>
      <c r="X18" s="24"/>
      <c r="Y18" s="24"/>
      <c r="Z18" s="24"/>
    </row>
    <row r="19" spans="16:26">
      <c r="P19" s="24"/>
      <c r="Q19" s="24"/>
      <c r="R19" s="24"/>
      <c r="S19" s="24"/>
      <c r="T19" s="24"/>
      <c r="U19" s="24"/>
      <c r="V19" s="24"/>
      <c r="W19" s="24"/>
      <c r="X19" s="24"/>
      <c r="Y19" s="24"/>
      <c r="Z19" s="24"/>
    </row>
    <row r="20" spans="16:26">
      <c r="P20" s="24"/>
      <c r="Q20" s="24"/>
      <c r="R20" s="24"/>
      <c r="S20" s="24"/>
      <c r="T20" s="24"/>
      <c r="U20" s="24"/>
      <c r="V20" s="24"/>
      <c r="W20" s="24"/>
      <c r="X20" s="24"/>
      <c r="Y20" s="24"/>
      <c r="Z20" s="24"/>
    </row>
    <row r="21" spans="16:26" ht="15.75" customHeight="1">
      <c r="P21" s="24"/>
      <c r="Q21" s="24"/>
      <c r="R21" s="24"/>
      <c r="S21" s="24"/>
      <c r="T21" s="24"/>
      <c r="U21" s="24"/>
      <c r="V21" s="24"/>
      <c r="W21" s="24"/>
      <c r="X21" s="24"/>
      <c r="Y21" s="24"/>
      <c r="Z21" s="24"/>
    </row>
    <row r="22" spans="16:26" ht="15.75" customHeight="1">
      <c r="P22" s="24"/>
      <c r="Q22" s="24"/>
      <c r="R22" s="24"/>
      <c r="S22" s="24"/>
      <c r="T22" s="24"/>
      <c r="U22" s="24"/>
      <c r="V22" s="24"/>
      <c r="W22" s="24"/>
      <c r="X22" s="24"/>
      <c r="Y22" s="24"/>
      <c r="Z22" s="24"/>
    </row>
    <row r="23" spans="16:26" ht="15.75" customHeight="1">
      <c r="P23" s="24"/>
      <c r="Q23" s="24"/>
      <c r="R23" s="24"/>
      <c r="S23" s="24"/>
      <c r="T23" s="24"/>
      <c r="U23" s="24"/>
      <c r="V23" s="24"/>
      <c r="W23" s="24"/>
      <c r="X23" s="24"/>
      <c r="Y23" s="24"/>
      <c r="Z23" s="24"/>
    </row>
    <row r="24" spans="16:26" ht="15.75" customHeight="1">
      <c r="P24" s="24"/>
      <c r="Q24" s="24"/>
      <c r="R24" s="24"/>
      <c r="S24" s="24"/>
      <c r="T24" s="24"/>
      <c r="U24" s="24"/>
      <c r="V24" s="24"/>
      <c r="W24" s="24"/>
      <c r="X24" s="24"/>
      <c r="Y24" s="24"/>
      <c r="Z24" s="24"/>
    </row>
    <row r="25" spans="16:26" ht="15.75" customHeight="1">
      <c r="P25" s="24"/>
      <c r="Q25" s="24"/>
      <c r="R25" s="24"/>
      <c r="S25" s="24"/>
      <c r="T25" s="24"/>
      <c r="U25" s="24"/>
      <c r="V25" s="24"/>
      <c r="W25" s="24"/>
      <c r="X25" s="24"/>
      <c r="Y25" s="24"/>
      <c r="Z25" s="24"/>
    </row>
    <row r="26" spans="16:26" ht="15.75" customHeight="1">
      <c r="P26" s="24"/>
      <c r="Q26" s="24"/>
      <c r="R26" s="24"/>
      <c r="S26" s="24"/>
      <c r="T26" s="24"/>
      <c r="U26" s="24"/>
      <c r="V26" s="24"/>
      <c r="W26" s="24"/>
      <c r="X26" s="24"/>
      <c r="Y26" s="24"/>
      <c r="Z26" s="24"/>
    </row>
    <row r="27" spans="16:26" ht="15.75" customHeight="1">
      <c r="P27" s="24"/>
      <c r="Q27" s="24"/>
      <c r="R27" s="24"/>
      <c r="S27" s="24"/>
      <c r="T27" s="24"/>
      <c r="U27" s="24"/>
      <c r="V27" s="24"/>
      <c r="W27" s="24"/>
      <c r="X27" s="24"/>
      <c r="Y27" s="24"/>
      <c r="Z27" s="24"/>
    </row>
    <row r="28" spans="16:26" ht="15.75" customHeight="1">
      <c r="P28" s="24"/>
      <c r="Q28" s="24"/>
      <c r="R28" s="24"/>
      <c r="S28" s="24"/>
      <c r="T28" s="24"/>
      <c r="U28" s="24"/>
      <c r="V28" s="24"/>
      <c r="W28" s="24"/>
      <c r="X28" s="24"/>
      <c r="Y28" s="24"/>
      <c r="Z28" s="24"/>
    </row>
    <row r="29" spans="16:26" ht="15.75" customHeight="1">
      <c r="P29" s="24"/>
      <c r="Q29" s="24"/>
      <c r="R29" s="24"/>
      <c r="S29" s="24"/>
      <c r="T29" s="24"/>
      <c r="U29" s="24"/>
      <c r="V29" s="24"/>
      <c r="W29" s="24"/>
      <c r="X29" s="24"/>
      <c r="Y29" s="24"/>
      <c r="Z29" s="24"/>
    </row>
    <row r="30" spans="16:26" ht="15.75" customHeight="1">
      <c r="P30" s="24"/>
      <c r="Q30" s="24"/>
      <c r="R30" s="24"/>
      <c r="S30" s="24"/>
      <c r="T30" s="24"/>
      <c r="U30" s="24"/>
      <c r="V30" s="24"/>
      <c r="W30" s="24"/>
      <c r="X30" s="24"/>
      <c r="Y30" s="24"/>
      <c r="Z30" s="24"/>
    </row>
    <row r="31" spans="16:26" ht="15.75" customHeight="1">
      <c r="P31" s="24"/>
      <c r="Q31" s="24"/>
      <c r="R31" s="24"/>
      <c r="S31" s="24"/>
      <c r="T31" s="24"/>
      <c r="U31" s="24"/>
      <c r="V31" s="24"/>
      <c r="W31" s="24"/>
      <c r="X31" s="24"/>
      <c r="Y31" s="24"/>
      <c r="Z31" s="24"/>
    </row>
    <row r="32" spans="16:26" ht="15.75" customHeight="1">
      <c r="P32" s="24"/>
      <c r="Q32" s="24"/>
      <c r="R32" s="24"/>
      <c r="S32" s="24"/>
      <c r="T32" s="24"/>
      <c r="U32" s="24"/>
      <c r="V32" s="24"/>
      <c r="W32" s="24"/>
      <c r="X32" s="24"/>
      <c r="Y32" s="24"/>
      <c r="Z32" s="24"/>
    </row>
    <row r="33" spans="16:26" ht="15.75" customHeight="1">
      <c r="P33" s="24"/>
      <c r="Q33" s="24"/>
      <c r="R33" s="24"/>
      <c r="S33" s="24"/>
      <c r="T33" s="24"/>
      <c r="U33" s="24"/>
      <c r="V33" s="24"/>
      <c r="W33" s="24"/>
      <c r="X33" s="24"/>
      <c r="Y33" s="24"/>
      <c r="Z33" s="24"/>
    </row>
    <row r="34" spans="16:26" ht="15.75" customHeight="1">
      <c r="P34" s="24"/>
      <c r="Q34" s="24"/>
      <c r="R34" s="24"/>
      <c r="S34" s="24"/>
      <c r="T34" s="24"/>
      <c r="U34" s="24"/>
      <c r="V34" s="24"/>
      <c r="W34" s="24"/>
      <c r="X34" s="24"/>
      <c r="Y34" s="24"/>
      <c r="Z34" s="24"/>
    </row>
    <row r="35" spans="16:26" ht="15.75" customHeight="1">
      <c r="P35" s="24"/>
      <c r="Q35" s="24"/>
      <c r="R35" s="24"/>
      <c r="S35" s="24"/>
      <c r="T35" s="24"/>
      <c r="U35" s="24"/>
      <c r="V35" s="24"/>
      <c r="W35" s="24"/>
      <c r="X35" s="24"/>
      <c r="Y35" s="24"/>
      <c r="Z35" s="24"/>
    </row>
    <row r="36" spans="16:26" ht="15.75" customHeight="1">
      <c r="P36" s="24"/>
      <c r="Q36" s="24"/>
      <c r="R36" s="24"/>
      <c r="S36" s="24"/>
      <c r="T36" s="24"/>
      <c r="U36" s="24"/>
      <c r="V36" s="24"/>
      <c r="W36" s="24"/>
      <c r="X36" s="24"/>
      <c r="Y36" s="24"/>
      <c r="Z36" s="24"/>
    </row>
    <row r="37" spans="16:26" ht="15.75" customHeight="1">
      <c r="P37" s="24"/>
      <c r="Q37" s="24"/>
      <c r="R37" s="24"/>
      <c r="S37" s="24"/>
      <c r="T37" s="24"/>
      <c r="U37" s="24"/>
      <c r="V37" s="24"/>
      <c r="W37" s="24"/>
      <c r="X37" s="24"/>
      <c r="Y37" s="24"/>
      <c r="Z37" s="24"/>
    </row>
    <row r="38" spans="16:26" ht="15.75" customHeight="1">
      <c r="P38" s="24"/>
      <c r="Q38" s="24"/>
      <c r="R38" s="24"/>
      <c r="S38" s="24"/>
      <c r="T38" s="24"/>
      <c r="U38" s="24"/>
      <c r="V38" s="24"/>
      <c r="W38" s="24"/>
      <c r="X38" s="24"/>
      <c r="Y38" s="24"/>
      <c r="Z38" s="24"/>
    </row>
    <row r="39" spans="16:26" ht="15.75" customHeight="1">
      <c r="P39" s="24"/>
      <c r="Q39" s="24"/>
      <c r="R39" s="24"/>
      <c r="S39" s="24"/>
      <c r="T39" s="24"/>
      <c r="U39" s="24"/>
      <c r="V39" s="24"/>
      <c r="W39" s="24"/>
      <c r="X39" s="24"/>
      <c r="Y39" s="24"/>
      <c r="Z39" s="24"/>
    </row>
    <row r="40" spans="16:26" ht="15.75" customHeight="1">
      <c r="P40" s="24"/>
      <c r="Q40" s="24"/>
      <c r="R40" s="24"/>
      <c r="S40" s="24"/>
      <c r="T40" s="24"/>
      <c r="U40" s="24"/>
      <c r="V40" s="24"/>
      <c r="W40" s="24"/>
      <c r="X40" s="24"/>
      <c r="Y40" s="24"/>
      <c r="Z40" s="24"/>
    </row>
    <row r="41" spans="16:26" ht="15.75" customHeight="1">
      <c r="P41" s="24"/>
      <c r="Q41" s="24"/>
      <c r="R41" s="24"/>
      <c r="S41" s="24"/>
      <c r="T41" s="24"/>
      <c r="U41" s="24"/>
      <c r="V41" s="24"/>
      <c r="W41" s="24"/>
      <c r="X41" s="24"/>
      <c r="Y41" s="24"/>
      <c r="Z41" s="24"/>
    </row>
    <row r="42" spans="16:26" ht="15.75" customHeight="1">
      <c r="P42" s="24"/>
      <c r="Q42" s="24"/>
      <c r="R42" s="24"/>
      <c r="S42" s="24"/>
      <c r="T42" s="24"/>
      <c r="U42" s="24"/>
      <c r="V42" s="24"/>
      <c r="W42" s="24"/>
      <c r="X42" s="24"/>
      <c r="Y42" s="24"/>
      <c r="Z42" s="24"/>
    </row>
    <row r="43" spans="16:26" ht="15.75" customHeight="1">
      <c r="P43" s="24"/>
      <c r="Q43" s="24"/>
      <c r="R43" s="24"/>
      <c r="S43" s="24"/>
      <c r="T43" s="24"/>
      <c r="U43" s="24"/>
      <c r="V43" s="24"/>
      <c r="W43" s="24"/>
      <c r="X43" s="24"/>
      <c r="Y43" s="24"/>
      <c r="Z43" s="24"/>
    </row>
    <row r="44" spans="16:26" ht="15.75" customHeight="1">
      <c r="P44" s="24"/>
      <c r="Q44" s="24"/>
      <c r="R44" s="24"/>
      <c r="S44" s="24"/>
      <c r="T44" s="24"/>
      <c r="U44" s="24"/>
      <c r="V44" s="24"/>
      <c r="W44" s="24"/>
      <c r="X44" s="24"/>
      <c r="Y44" s="24"/>
      <c r="Z44" s="24"/>
    </row>
    <row r="45" spans="16:26" ht="15.75" customHeight="1">
      <c r="P45" s="24"/>
      <c r="Q45" s="24"/>
      <c r="R45" s="24"/>
      <c r="S45" s="24"/>
      <c r="T45" s="24"/>
      <c r="U45" s="24"/>
      <c r="V45" s="24"/>
      <c r="W45" s="24"/>
      <c r="X45" s="24"/>
      <c r="Y45" s="24"/>
      <c r="Z45" s="24"/>
    </row>
    <row r="46" spans="16:26" ht="15.75" customHeight="1">
      <c r="P46" s="24"/>
      <c r="Q46" s="24"/>
      <c r="R46" s="24"/>
      <c r="S46" s="24"/>
      <c r="T46" s="24"/>
      <c r="U46" s="24"/>
      <c r="V46" s="24"/>
      <c r="W46" s="24"/>
      <c r="X46" s="24"/>
      <c r="Y46" s="24"/>
      <c r="Z46" s="24"/>
    </row>
    <row r="47" spans="16:26" ht="15.75" customHeight="1">
      <c r="P47" s="24"/>
      <c r="Q47" s="24"/>
      <c r="R47" s="24"/>
      <c r="S47" s="24"/>
      <c r="T47" s="24"/>
      <c r="U47" s="24"/>
      <c r="V47" s="24"/>
      <c r="W47" s="24"/>
      <c r="X47" s="24"/>
      <c r="Y47" s="24"/>
      <c r="Z47" s="24"/>
    </row>
    <row r="48" spans="16:26" ht="15.75" customHeight="1">
      <c r="P48" s="24"/>
      <c r="Q48" s="24"/>
      <c r="R48" s="24"/>
      <c r="S48" s="24"/>
      <c r="T48" s="24"/>
      <c r="U48" s="24"/>
      <c r="V48" s="24"/>
      <c r="W48" s="24"/>
      <c r="X48" s="24"/>
      <c r="Y48" s="24"/>
      <c r="Z48" s="24"/>
    </row>
    <row r="49" spans="16:26" ht="15.75" customHeight="1">
      <c r="P49" s="24"/>
      <c r="Q49" s="24"/>
      <c r="R49" s="24"/>
      <c r="S49" s="24"/>
      <c r="T49" s="24"/>
      <c r="U49" s="24"/>
      <c r="V49" s="24"/>
      <c r="W49" s="24"/>
      <c r="X49" s="24"/>
      <c r="Y49" s="24"/>
      <c r="Z49" s="24"/>
    </row>
    <row r="50" spans="16:26" ht="15.75" customHeight="1">
      <c r="P50" s="24"/>
      <c r="Q50" s="24"/>
      <c r="R50" s="24"/>
      <c r="S50" s="24"/>
      <c r="T50" s="24"/>
      <c r="U50" s="24"/>
      <c r="V50" s="24"/>
      <c r="W50" s="24"/>
      <c r="X50" s="24"/>
      <c r="Y50" s="24"/>
      <c r="Z50" s="24"/>
    </row>
    <row r="51" spans="16:26" ht="15.75" customHeight="1">
      <c r="P51" s="24"/>
      <c r="Q51" s="24"/>
      <c r="R51" s="24"/>
      <c r="S51" s="24"/>
      <c r="T51" s="24"/>
      <c r="U51" s="24"/>
      <c r="V51" s="24"/>
      <c r="W51" s="24"/>
      <c r="X51" s="24"/>
      <c r="Y51" s="24"/>
      <c r="Z51" s="24"/>
    </row>
    <row r="52" spans="16:26" ht="15.75" customHeight="1">
      <c r="P52" s="24"/>
      <c r="Q52" s="24"/>
      <c r="R52" s="24"/>
      <c r="S52" s="24"/>
      <c r="T52" s="24"/>
      <c r="U52" s="24"/>
      <c r="V52" s="24"/>
      <c r="W52" s="24"/>
      <c r="X52" s="24"/>
      <c r="Y52" s="24"/>
      <c r="Z52" s="24"/>
    </row>
    <row r="53" spans="16:26" ht="15.75" customHeight="1">
      <c r="P53" s="24"/>
      <c r="Q53" s="24"/>
      <c r="R53" s="24"/>
      <c r="S53" s="24"/>
      <c r="T53" s="24"/>
      <c r="U53" s="24"/>
      <c r="V53" s="24"/>
      <c r="W53" s="24"/>
      <c r="X53" s="24"/>
      <c r="Y53" s="24"/>
      <c r="Z53" s="24"/>
    </row>
    <row r="54" spans="16:26" ht="15.75" customHeight="1">
      <c r="P54" s="24"/>
      <c r="Q54" s="24"/>
      <c r="R54" s="24"/>
      <c r="S54" s="24"/>
      <c r="T54" s="24"/>
      <c r="U54" s="24"/>
      <c r="V54" s="24"/>
      <c r="W54" s="24"/>
      <c r="X54" s="24"/>
      <c r="Y54" s="24"/>
      <c r="Z54" s="24"/>
    </row>
    <row r="55" spans="16:26" ht="15.75" customHeight="1">
      <c r="P55" s="24"/>
      <c r="Q55" s="24"/>
      <c r="R55" s="24"/>
      <c r="S55" s="24"/>
      <c r="T55" s="24"/>
      <c r="U55" s="24"/>
      <c r="V55" s="24"/>
      <c r="W55" s="24"/>
      <c r="X55" s="24"/>
      <c r="Y55" s="24"/>
      <c r="Z55" s="24"/>
    </row>
    <row r="56" spans="16:26" ht="15.75" customHeight="1">
      <c r="P56" s="24"/>
      <c r="Q56" s="24"/>
      <c r="R56" s="24"/>
      <c r="S56" s="24"/>
      <c r="T56" s="24"/>
      <c r="U56" s="24"/>
      <c r="V56" s="24"/>
      <c r="W56" s="24"/>
      <c r="X56" s="24"/>
      <c r="Y56" s="24"/>
      <c r="Z56" s="24"/>
    </row>
    <row r="57" spans="16:26" ht="15.75" customHeight="1">
      <c r="P57" s="24"/>
      <c r="Q57" s="24"/>
      <c r="R57" s="24"/>
      <c r="S57" s="24"/>
      <c r="T57" s="24"/>
      <c r="U57" s="24"/>
      <c r="V57" s="24"/>
      <c r="W57" s="24"/>
      <c r="X57" s="24"/>
      <c r="Y57" s="24"/>
      <c r="Z57" s="24"/>
    </row>
    <row r="58" spans="16:26" ht="15.75" customHeight="1">
      <c r="P58" s="24"/>
      <c r="Q58" s="24"/>
      <c r="R58" s="24"/>
      <c r="S58" s="24"/>
      <c r="T58" s="24"/>
      <c r="U58" s="24"/>
      <c r="V58" s="24"/>
      <c r="W58" s="24"/>
      <c r="X58" s="24"/>
      <c r="Y58" s="24"/>
      <c r="Z58" s="24"/>
    </row>
    <row r="59" spans="16:26" ht="15.75" customHeight="1">
      <c r="P59" s="24"/>
      <c r="Q59" s="24"/>
      <c r="R59" s="24"/>
      <c r="S59" s="24"/>
      <c r="T59" s="24"/>
      <c r="U59" s="24"/>
      <c r="V59" s="24"/>
      <c r="W59" s="24"/>
      <c r="X59" s="24"/>
      <c r="Y59" s="24"/>
      <c r="Z59" s="24"/>
    </row>
    <row r="60" spans="16:26" ht="15.75" customHeight="1">
      <c r="P60" s="24"/>
      <c r="Q60" s="24"/>
      <c r="R60" s="24"/>
      <c r="S60" s="24"/>
      <c r="T60" s="24"/>
      <c r="U60" s="24"/>
      <c r="V60" s="24"/>
      <c r="W60" s="24"/>
      <c r="X60" s="24"/>
      <c r="Y60" s="24"/>
      <c r="Z60" s="24"/>
    </row>
    <row r="61" spans="16:26" ht="15.75" customHeight="1">
      <c r="P61" s="24"/>
      <c r="Q61" s="24"/>
      <c r="R61" s="24"/>
      <c r="S61" s="24"/>
      <c r="T61" s="24"/>
      <c r="U61" s="24"/>
      <c r="V61" s="24"/>
      <c r="W61" s="24"/>
      <c r="X61" s="24"/>
      <c r="Y61" s="24"/>
      <c r="Z61" s="24"/>
    </row>
    <row r="62" spans="16:26" ht="15.75" customHeight="1">
      <c r="P62" s="24"/>
      <c r="Q62" s="24"/>
      <c r="R62" s="24"/>
      <c r="S62" s="24"/>
      <c r="T62" s="24"/>
      <c r="U62" s="24"/>
      <c r="V62" s="24"/>
      <c r="W62" s="24"/>
      <c r="X62" s="24"/>
      <c r="Y62" s="24"/>
      <c r="Z62" s="24"/>
    </row>
    <row r="63" spans="16:26" ht="15.75" customHeight="1">
      <c r="P63" s="24"/>
      <c r="Q63" s="24"/>
      <c r="R63" s="24"/>
      <c r="S63" s="24"/>
      <c r="T63" s="24"/>
      <c r="U63" s="24"/>
      <c r="V63" s="24"/>
      <c r="W63" s="24"/>
      <c r="X63" s="24"/>
      <c r="Y63" s="24"/>
      <c r="Z63" s="24"/>
    </row>
    <row r="64" spans="16:26" ht="15.75" customHeight="1">
      <c r="P64" s="24"/>
      <c r="Q64" s="24"/>
      <c r="R64" s="24"/>
      <c r="S64" s="24"/>
      <c r="T64" s="24"/>
      <c r="U64" s="24"/>
      <c r="V64" s="24"/>
      <c r="W64" s="24"/>
      <c r="X64" s="24"/>
      <c r="Y64" s="24"/>
      <c r="Z64" s="24"/>
    </row>
    <row r="65" spans="16:26" ht="15.75" customHeight="1">
      <c r="P65" s="24"/>
      <c r="Q65" s="24"/>
      <c r="R65" s="24"/>
      <c r="S65" s="24"/>
      <c r="T65" s="24"/>
      <c r="U65" s="24"/>
      <c r="V65" s="24"/>
      <c r="W65" s="24"/>
      <c r="X65" s="24"/>
      <c r="Y65" s="24"/>
      <c r="Z65" s="24"/>
    </row>
    <row r="66" spans="16:26" ht="15.75" customHeight="1">
      <c r="P66" s="24"/>
      <c r="Q66" s="24"/>
      <c r="R66" s="24"/>
      <c r="S66" s="24"/>
      <c r="T66" s="24"/>
      <c r="U66" s="24"/>
      <c r="V66" s="24"/>
      <c r="W66" s="24"/>
      <c r="X66" s="24"/>
      <c r="Y66" s="24"/>
      <c r="Z66" s="24"/>
    </row>
    <row r="67" spans="16:26" ht="15.75" customHeight="1">
      <c r="P67" s="24"/>
      <c r="Q67" s="24"/>
      <c r="R67" s="24"/>
      <c r="S67" s="24"/>
      <c r="T67" s="24"/>
      <c r="U67" s="24"/>
      <c r="V67" s="24"/>
      <c r="W67" s="24"/>
      <c r="X67" s="24"/>
      <c r="Y67" s="24"/>
      <c r="Z67" s="24"/>
    </row>
    <row r="68" spans="16:26" ht="15.75" customHeight="1">
      <c r="P68" s="24"/>
      <c r="Q68" s="24"/>
      <c r="R68" s="24"/>
      <c r="S68" s="24"/>
      <c r="T68" s="24"/>
      <c r="U68" s="24"/>
      <c r="V68" s="24"/>
      <c r="W68" s="24"/>
      <c r="X68" s="24"/>
      <c r="Y68" s="24"/>
      <c r="Z68" s="24"/>
    </row>
    <row r="69" spans="16:26" ht="15.75" customHeight="1">
      <c r="P69" s="24"/>
      <c r="Q69" s="24"/>
      <c r="R69" s="24"/>
      <c r="S69" s="24"/>
      <c r="T69" s="24"/>
      <c r="U69" s="24"/>
      <c r="V69" s="24"/>
      <c r="W69" s="24"/>
      <c r="X69" s="24"/>
      <c r="Y69" s="24"/>
      <c r="Z69" s="24"/>
    </row>
    <row r="70" spans="16:26" ht="15.75" customHeight="1">
      <c r="P70" s="24"/>
      <c r="Q70" s="24"/>
      <c r="R70" s="24"/>
      <c r="S70" s="24"/>
      <c r="T70" s="24"/>
      <c r="U70" s="24"/>
      <c r="V70" s="24"/>
      <c r="W70" s="24"/>
      <c r="X70" s="24"/>
      <c r="Y70" s="24"/>
      <c r="Z70" s="24"/>
    </row>
    <row r="71" spans="16:26" ht="15.75" customHeight="1">
      <c r="P71" s="24"/>
      <c r="Q71" s="24"/>
      <c r="R71" s="24"/>
      <c r="S71" s="24"/>
      <c r="T71" s="24"/>
      <c r="U71" s="24"/>
      <c r="V71" s="24"/>
      <c r="W71" s="24"/>
      <c r="X71" s="24"/>
      <c r="Y71" s="24"/>
      <c r="Z71" s="24"/>
    </row>
    <row r="72" spans="16:26" ht="15.75" customHeight="1">
      <c r="P72" s="24"/>
      <c r="Q72" s="24"/>
      <c r="R72" s="24"/>
      <c r="S72" s="24"/>
      <c r="T72" s="24"/>
      <c r="U72" s="24"/>
      <c r="V72" s="24"/>
      <c r="W72" s="24"/>
      <c r="X72" s="24"/>
      <c r="Y72" s="24"/>
      <c r="Z72" s="24"/>
    </row>
    <row r="73" spans="16:26" ht="15.75" customHeight="1">
      <c r="P73" s="24"/>
      <c r="Q73" s="24"/>
      <c r="R73" s="24"/>
      <c r="S73" s="24"/>
      <c r="T73" s="24"/>
      <c r="U73" s="24"/>
      <c r="V73" s="24"/>
      <c r="W73" s="24"/>
      <c r="X73" s="24"/>
      <c r="Y73" s="24"/>
      <c r="Z73" s="24"/>
    </row>
    <row r="74" spans="16:26" ht="15.75" customHeight="1">
      <c r="P74" s="24"/>
      <c r="Q74" s="24"/>
      <c r="R74" s="24"/>
      <c r="S74" s="24"/>
      <c r="T74" s="24"/>
      <c r="U74" s="24"/>
      <c r="V74" s="24"/>
      <c r="W74" s="24"/>
      <c r="X74" s="24"/>
      <c r="Y74" s="24"/>
      <c r="Z74" s="24"/>
    </row>
    <row r="75" spans="16:26" ht="15.75" customHeight="1">
      <c r="P75" s="24"/>
      <c r="Q75" s="24"/>
      <c r="R75" s="24"/>
      <c r="S75" s="24"/>
      <c r="T75" s="24"/>
      <c r="U75" s="24"/>
      <c r="V75" s="24"/>
      <c r="W75" s="24"/>
      <c r="X75" s="24"/>
      <c r="Y75" s="24"/>
      <c r="Z75" s="24"/>
    </row>
    <row r="76" spans="16:26" ht="15.75" customHeight="1">
      <c r="P76" s="24"/>
      <c r="Q76" s="24"/>
      <c r="R76" s="24"/>
      <c r="S76" s="24"/>
      <c r="T76" s="24"/>
      <c r="U76" s="24"/>
      <c r="V76" s="24"/>
      <c r="W76" s="24"/>
      <c r="X76" s="24"/>
      <c r="Y76" s="24"/>
      <c r="Z76" s="24"/>
    </row>
    <row r="77" spans="16:26" ht="15.75" customHeight="1">
      <c r="P77" s="24"/>
      <c r="Q77" s="24"/>
      <c r="R77" s="24"/>
      <c r="S77" s="24"/>
      <c r="T77" s="24"/>
      <c r="U77" s="24"/>
      <c r="V77" s="24"/>
      <c r="W77" s="24"/>
      <c r="X77" s="24"/>
      <c r="Y77" s="24"/>
      <c r="Z77" s="24"/>
    </row>
    <row r="78" spans="16:26" ht="15.75" customHeight="1">
      <c r="P78" s="24"/>
      <c r="Q78" s="24"/>
      <c r="R78" s="24"/>
      <c r="S78" s="24"/>
      <c r="T78" s="24"/>
      <c r="U78" s="24"/>
      <c r="V78" s="24"/>
      <c r="W78" s="24"/>
      <c r="X78" s="24"/>
      <c r="Y78" s="24"/>
      <c r="Z78" s="24"/>
    </row>
    <row r="79" spans="16:26" ht="15.75" customHeight="1">
      <c r="P79" s="24"/>
      <c r="Q79" s="24"/>
      <c r="R79" s="24"/>
      <c r="S79" s="24"/>
      <c r="T79" s="24"/>
      <c r="U79" s="24"/>
      <c r="V79" s="24"/>
      <c r="W79" s="24"/>
      <c r="X79" s="24"/>
      <c r="Y79" s="24"/>
      <c r="Z79" s="24"/>
    </row>
    <row r="80" spans="16:26" ht="15.75" customHeight="1">
      <c r="P80" s="24"/>
      <c r="Q80" s="24"/>
      <c r="R80" s="24"/>
      <c r="S80" s="24"/>
      <c r="T80" s="24"/>
      <c r="U80" s="24"/>
      <c r="V80" s="24"/>
      <c r="W80" s="24"/>
      <c r="X80" s="24"/>
      <c r="Y80" s="24"/>
      <c r="Z80" s="24"/>
    </row>
    <row r="81" spans="16:26" ht="15.75" customHeight="1">
      <c r="P81" s="24"/>
      <c r="Q81" s="24"/>
      <c r="R81" s="24"/>
      <c r="S81" s="24"/>
      <c r="T81" s="24"/>
      <c r="U81" s="24"/>
      <c r="V81" s="24"/>
      <c r="W81" s="24"/>
      <c r="X81" s="24"/>
      <c r="Y81" s="24"/>
      <c r="Z81" s="24"/>
    </row>
    <row r="82" spans="16:26" ht="15.75" customHeight="1">
      <c r="P82" s="24"/>
      <c r="Q82" s="24"/>
      <c r="R82" s="24"/>
      <c r="S82" s="24"/>
      <c r="T82" s="24"/>
      <c r="U82" s="24"/>
      <c r="V82" s="24"/>
      <c r="W82" s="24"/>
      <c r="X82" s="24"/>
      <c r="Y82" s="24"/>
      <c r="Z82" s="24"/>
    </row>
    <row r="83" spans="16:26" ht="15.75" customHeight="1">
      <c r="P83" s="24"/>
      <c r="Q83" s="24"/>
      <c r="R83" s="24"/>
      <c r="S83" s="24"/>
      <c r="T83" s="24"/>
      <c r="U83" s="24"/>
      <c r="V83" s="24"/>
      <c r="W83" s="24"/>
      <c r="X83" s="24"/>
      <c r="Y83" s="24"/>
      <c r="Z83" s="24"/>
    </row>
    <row r="84" spans="16:26" ht="15.75" customHeight="1">
      <c r="P84" s="24"/>
      <c r="Q84" s="24"/>
      <c r="R84" s="24"/>
      <c r="S84" s="24"/>
      <c r="T84" s="24"/>
      <c r="U84" s="24"/>
      <c r="V84" s="24"/>
      <c r="W84" s="24"/>
      <c r="X84" s="24"/>
      <c r="Y84" s="24"/>
      <c r="Z84" s="24"/>
    </row>
    <row r="85" spans="16:26" ht="15.75" customHeight="1">
      <c r="P85" s="24"/>
      <c r="Q85" s="24"/>
      <c r="R85" s="24"/>
      <c r="S85" s="24"/>
      <c r="T85" s="24"/>
      <c r="U85" s="24"/>
      <c r="V85" s="24"/>
      <c r="W85" s="24"/>
      <c r="X85" s="24"/>
      <c r="Y85" s="24"/>
      <c r="Z85" s="24"/>
    </row>
    <row r="86" spans="16:26" ht="15.75" customHeight="1">
      <c r="P86" s="24"/>
      <c r="Q86" s="24"/>
      <c r="R86" s="24"/>
      <c r="S86" s="24"/>
      <c r="T86" s="24"/>
      <c r="U86" s="24"/>
      <c r="V86" s="24"/>
      <c r="W86" s="24"/>
      <c r="X86" s="24"/>
      <c r="Y86" s="24"/>
      <c r="Z86" s="24"/>
    </row>
    <row r="87" spans="16:26" ht="15.75" customHeight="1">
      <c r="P87" s="24"/>
      <c r="Q87" s="24"/>
      <c r="R87" s="24"/>
      <c r="S87" s="24"/>
      <c r="T87" s="24"/>
      <c r="U87" s="24"/>
      <c r="V87" s="24"/>
      <c r="W87" s="24"/>
      <c r="X87" s="24"/>
      <c r="Y87" s="24"/>
      <c r="Z87" s="24"/>
    </row>
    <row r="88" spans="16:26" ht="15.75" customHeight="1">
      <c r="P88" s="24"/>
      <c r="Q88" s="24"/>
      <c r="R88" s="24"/>
      <c r="S88" s="24"/>
      <c r="T88" s="24"/>
      <c r="U88" s="24"/>
      <c r="V88" s="24"/>
      <c r="W88" s="24"/>
      <c r="X88" s="24"/>
      <c r="Y88" s="24"/>
      <c r="Z88" s="24"/>
    </row>
    <row r="89" spans="16:26" ht="15.75" customHeight="1">
      <c r="P89" s="24"/>
      <c r="Q89" s="24"/>
      <c r="R89" s="24"/>
      <c r="S89" s="24"/>
      <c r="T89" s="24"/>
      <c r="U89" s="24"/>
      <c r="V89" s="24"/>
      <c r="W89" s="24"/>
      <c r="X89" s="24"/>
      <c r="Y89" s="24"/>
      <c r="Z89" s="24"/>
    </row>
    <row r="90" spans="16:26" ht="15.75" customHeight="1">
      <c r="P90" s="24"/>
      <c r="Q90" s="24"/>
      <c r="R90" s="24"/>
      <c r="S90" s="24"/>
      <c r="T90" s="24"/>
      <c r="U90" s="24"/>
      <c r="V90" s="24"/>
      <c r="W90" s="24"/>
      <c r="X90" s="24"/>
      <c r="Y90" s="24"/>
      <c r="Z90" s="24"/>
    </row>
    <row r="91" spans="16:26" ht="15.75" customHeight="1">
      <c r="P91" s="24"/>
      <c r="Q91" s="24"/>
      <c r="R91" s="24"/>
      <c r="S91" s="24"/>
      <c r="T91" s="24"/>
      <c r="U91" s="24"/>
      <c r="V91" s="24"/>
      <c r="W91" s="24"/>
      <c r="X91" s="24"/>
      <c r="Y91" s="24"/>
      <c r="Z91" s="24"/>
    </row>
    <row r="92" spans="16:26" ht="15.75" customHeight="1">
      <c r="P92" s="24"/>
      <c r="Q92" s="24"/>
      <c r="R92" s="24"/>
      <c r="S92" s="24"/>
      <c r="T92" s="24"/>
      <c r="U92" s="24"/>
      <c r="V92" s="24"/>
      <c r="W92" s="24"/>
      <c r="X92" s="24"/>
      <c r="Y92" s="24"/>
      <c r="Z92" s="24"/>
    </row>
    <row r="93" spans="16:26" ht="15.75" customHeight="1">
      <c r="P93" s="24"/>
      <c r="Q93" s="24"/>
      <c r="R93" s="24"/>
      <c r="S93" s="24"/>
      <c r="T93" s="24"/>
      <c r="U93" s="24"/>
      <c r="V93" s="24"/>
      <c r="W93" s="24"/>
      <c r="X93" s="24"/>
      <c r="Y93" s="24"/>
      <c r="Z93" s="24"/>
    </row>
    <row r="94" spans="16:26" ht="15.75" customHeight="1">
      <c r="P94" s="24"/>
      <c r="Q94" s="24"/>
      <c r="R94" s="24"/>
      <c r="S94" s="24"/>
      <c r="T94" s="24"/>
      <c r="U94" s="24"/>
      <c r="V94" s="24"/>
      <c r="W94" s="24"/>
      <c r="X94" s="24"/>
      <c r="Y94" s="24"/>
      <c r="Z94" s="24"/>
    </row>
    <row r="95" spans="16:26" ht="15.75" customHeight="1">
      <c r="P95" s="24"/>
      <c r="Q95" s="24"/>
      <c r="R95" s="24"/>
      <c r="S95" s="24"/>
      <c r="T95" s="24"/>
      <c r="U95" s="24"/>
      <c r="V95" s="24"/>
      <c r="W95" s="24"/>
      <c r="X95" s="24"/>
      <c r="Y95" s="24"/>
      <c r="Z95" s="24"/>
    </row>
    <row r="96" spans="16:26" ht="15.75" customHeight="1">
      <c r="P96" s="24"/>
      <c r="Q96" s="24"/>
      <c r="R96" s="24"/>
      <c r="S96" s="24"/>
      <c r="T96" s="24"/>
      <c r="U96" s="24"/>
      <c r="V96" s="24"/>
      <c r="W96" s="24"/>
      <c r="X96" s="24"/>
      <c r="Y96" s="24"/>
      <c r="Z96" s="24"/>
    </row>
    <row r="97" spans="16:26" ht="15.75" customHeight="1">
      <c r="P97" s="24"/>
      <c r="Q97" s="24"/>
      <c r="R97" s="24"/>
      <c r="S97" s="24"/>
      <c r="T97" s="24"/>
      <c r="U97" s="24"/>
      <c r="V97" s="24"/>
      <c r="W97" s="24"/>
      <c r="X97" s="24"/>
      <c r="Y97" s="24"/>
      <c r="Z97" s="24"/>
    </row>
    <row r="98" spans="16:26" ht="15.75" customHeight="1">
      <c r="P98" s="24"/>
      <c r="Q98" s="24"/>
      <c r="R98" s="24"/>
      <c r="S98" s="24"/>
      <c r="T98" s="24"/>
      <c r="U98" s="24"/>
      <c r="V98" s="24"/>
      <c r="W98" s="24"/>
      <c r="X98" s="24"/>
      <c r="Y98" s="24"/>
      <c r="Z98" s="24"/>
    </row>
    <row r="99" spans="16:26" ht="15.75" customHeight="1">
      <c r="P99" s="24"/>
      <c r="Q99" s="24"/>
      <c r="R99" s="24"/>
      <c r="S99" s="24"/>
      <c r="T99" s="24"/>
      <c r="U99" s="24"/>
      <c r="V99" s="24"/>
      <c r="W99" s="24"/>
      <c r="X99" s="24"/>
      <c r="Y99" s="24"/>
      <c r="Z99" s="24"/>
    </row>
    <row r="100" spans="16:26" ht="15.75" customHeight="1">
      <c r="P100" s="24"/>
      <c r="Q100" s="24"/>
      <c r="R100" s="24"/>
      <c r="S100" s="24"/>
      <c r="T100" s="24"/>
      <c r="U100" s="24"/>
      <c r="V100" s="24"/>
      <c r="W100" s="24"/>
      <c r="X100" s="24"/>
      <c r="Y100" s="24"/>
      <c r="Z100" s="24"/>
    </row>
    <row r="101" spans="16:26" ht="15.75" customHeight="1">
      <c r="P101" s="24"/>
      <c r="Q101" s="24"/>
      <c r="R101" s="24"/>
      <c r="S101" s="24"/>
      <c r="T101" s="24"/>
      <c r="U101" s="24"/>
      <c r="V101" s="24"/>
      <c r="W101" s="24"/>
      <c r="X101" s="24"/>
      <c r="Y101" s="24"/>
      <c r="Z101" s="24"/>
    </row>
    <row r="102" spans="16:26" ht="15.75" customHeight="1">
      <c r="P102" s="24"/>
      <c r="Q102" s="24"/>
      <c r="R102" s="24"/>
      <c r="S102" s="24"/>
      <c r="T102" s="24"/>
      <c r="U102" s="24"/>
      <c r="V102" s="24"/>
      <c r="W102" s="24"/>
      <c r="X102" s="24"/>
      <c r="Y102" s="24"/>
      <c r="Z102" s="24"/>
    </row>
    <row r="103" spans="16:26" ht="15.75" customHeight="1">
      <c r="P103" s="24"/>
      <c r="Q103" s="24"/>
      <c r="R103" s="24"/>
      <c r="S103" s="24"/>
      <c r="T103" s="24"/>
      <c r="U103" s="24"/>
      <c r="V103" s="24"/>
      <c r="W103" s="24"/>
      <c r="X103" s="24"/>
      <c r="Y103" s="24"/>
      <c r="Z103" s="24"/>
    </row>
    <row r="104" spans="16:26" ht="15.75" customHeight="1">
      <c r="P104" s="24"/>
      <c r="Q104" s="24"/>
      <c r="R104" s="24"/>
      <c r="S104" s="24"/>
      <c r="T104" s="24"/>
      <c r="U104" s="24"/>
      <c r="V104" s="24"/>
      <c r="W104" s="24"/>
      <c r="X104" s="24"/>
      <c r="Y104" s="24"/>
      <c r="Z104" s="24"/>
    </row>
    <row r="105" spans="16:26" ht="15.75" customHeight="1">
      <c r="P105" s="24"/>
      <c r="Q105" s="24"/>
      <c r="R105" s="24"/>
      <c r="S105" s="24"/>
      <c r="T105" s="24"/>
      <c r="U105" s="24"/>
      <c r="V105" s="24"/>
      <c r="W105" s="24"/>
      <c r="X105" s="24"/>
      <c r="Y105" s="24"/>
      <c r="Z105" s="24"/>
    </row>
    <row r="106" spans="16:26" ht="15.75" customHeight="1">
      <c r="P106" s="24"/>
      <c r="Q106" s="24"/>
      <c r="R106" s="24"/>
      <c r="S106" s="24"/>
      <c r="T106" s="24"/>
      <c r="U106" s="24"/>
      <c r="V106" s="24"/>
      <c r="W106" s="24"/>
      <c r="X106" s="24"/>
      <c r="Y106" s="24"/>
      <c r="Z106" s="24"/>
    </row>
    <row r="107" spans="16:26" ht="15.75" customHeight="1">
      <c r="P107" s="24"/>
      <c r="Q107" s="24"/>
      <c r="R107" s="24"/>
      <c r="S107" s="24"/>
      <c r="T107" s="24"/>
      <c r="U107" s="24"/>
      <c r="V107" s="24"/>
      <c r="W107" s="24"/>
      <c r="X107" s="24"/>
      <c r="Y107" s="24"/>
      <c r="Z107" s="24"/>
    </row>
    <row r="108" spans="16:26" ht="15.75" customHeight="1">
      <c r="P108" s="24"/>
      <c r="Q108" s="24"/>
      <c r="R108" s="24"/>
      <c r="S108" s="24"/>
      <c r="T108" s="24"/>
      <c r="U108" s="24"/>
      <c r="V108" s="24"/>
      <c r="W108" s="24"/>
      <c r="X108" s="24"/>
      <c r="Y108" s="24"/>
      <c r="Z108" s="24"/>
    </row>
    <row r="109" spans="16:26" ht="15.75" customHeight="1">
      <c r="P109" s="24"/>
      <c r="Q109" s="24"/>
      <c r="R109" s="24"/>
      <c r="S109" s="24"/>
      <c r="T109" s="24"/>
      <c r="U109" s="24"/>
      <c r="V109" s="24"/>
      <c r="W109" s="24"/>
      <c r="X109" s="24"/>
      <c r="Y109" s="24"/>
      <c r="Z109" s="24"/>
    </row>
    <row r="110" spans="16:26" ht="15.75" customHeight="1">
      <c r="P110" s="24"/>
      <c r="Q110" s="24"/>
      <c r="R110" s="24"/>
      <c r="S110" s="24"/>
      <c r="T110" s="24"/>
      <c r="U110" s="24"/>
      <c r="V110" s="24"/>
      <c r="W110" s="24"/>
      <c r="X110" s="24"/>
      <c r="Y110" s="24"/>
      <c r="Z110" s="24"/>
    </row>
    <row r="111" spans="16:26" ht="15.75" customHeight="1">
      <c r="P111" s="24"/>
      <c r="Q111" s="24"/>
      <c r="R111" s="24"/>
      <c r="S111" s="24"/>
      <c r="T111" s="24"/>
      <c r="U111" s="24"/>
      <c r="V111" s="24"/>
      <c r="W111" s="24"/>
      <c r="X111" s="24"/>
      <c r="Y111" s="24"/>
      <c r="Z111" s="24"/>
    </row>
    <row r="112" spans="16:26" ht="15.75" customHeight="1">
      <c r="P112" s="24"/>
      <c r="Q112" s="24"/>
      <c r="R112" s="24"/>
      <c r="S112" s="24"/>
      <c r="T112" s="24"/>
      <c r="U112" s="24"/>
      <c r="V112" s="24"/>
      <c r="W112" s="24"/>
      <c r="X112" s="24"/>
      <c r="Y112" s="24"/>
      <c r="Z112" s="24"/>
    </row>
    <row r="113" spans="16:26" ht="15.75" customHeight="1">
      <c r="P113" s="24"/>
      <c r="Q113" s="24"/>
      <c r="R113" s="24"/>
      <c r="S113" s="24"/>
      <c r="T113" s="24"/>
      <c r="U113" s="24"/>
      <c r="V113" s="24"/>
      <c r="W113" s="24"/>
      <c r="X113" s="24"/>
      <c r="Y113" s="24"/>
      <c r="Z113" s="24"/>
    </row>
    <row r="114" spans="16:26" ht="15.75" customHeight="1">
      <c r="P114" s="24"/>
      <c r="Q114" s="24"/>
      <c r="R114" s="24"/>
      <c r="S114" s="24"/>
      <c r="T114" s="24"/>
      <c r="U114" s="24"/>
      <c r="V114" s="24"/>
      <c r="W114" s="24"/>
      <c r="X114" s="24"/>
      <c r="Y114" s="24"/>
      <c r="Z114" s="24"/>
    </row>
    <row r="115" spans="16:26" ht="15.75" customHeight="1">
      <c r="P115" s="24"/>
      <c r="Q115" s="24"/>
      <c r="R115" s="24"/>
      <c r="S115" s="24"/>
      <c r="T115" s="24"/>
      <c r="U115" s="24"/>
      <c r="V115" s="24"/>
      <c r="W115" s="24"/>
      <c r="X115" s="24"/>
      <c r="Y115" s="24"/>
      <c r="Z115" s="24"/>
    </row>
    <row r="116" spans="16:26" ht="15.75" customHeight="1">
      <c r="P116" s="24"/>
      <c r="Q116" s="24"/>
      <c r="R116" s="24"/>
      <c r="S116" s="24"/>
      <c r="T116" s="24"/>
      <c r="U116" s="24"/>
      <c r="V116" s="24"/>
      <c r="W116" s="24"/>
      <c r="X116" s="24"/>
      <c r="Y116" s="24"/>
      <c r="Z116" s="24"/>
    </row>
    <row r="117" spans="16:26" ht="15.75" customHeight="1">
      <c r="P117" s="24"/>
      <c r="Q117" s="24"/>
      <c r="R117" s="24"/>
      <c r="S117" s="24"/>
      <c r="T117" s="24"/>
      <c r="U117" s="24"/>
      <c r="V117" s="24"/>
      <c r="W117" s="24"/>
      <c r="X117" s="24"/>
      <c r="Y117" s="24"/>
      <c r="Z117" s="24"/>
    </row>
    <row r="118" spans="16:26" ht="15.75" customHeight="1">
      <c r="P118" s="24"/>
      <c r="Q118" s="24"/>
      <c r="R118" s="24"/>
      <c r="S118" s="24"/>
      <c r="T118" s="24"/>
      <c r="U118" s="24"/>
      <c r="V118" s="24"/>
      <c r="W118" s="24"/>
      <c r="X118" s="24"/>
      <c r="Y118" s="24"/>
      <c r="Z118" s="24"/>
    </row>
    <row r="119" spans="16:26" ht="15.75" customHeight="1">
      <c r="P119" s="24"/>
      <c r="Q119" s="24"/>
      <c r="R119" s="24"/>
      <c r="S119" s="24"/>
      <c r="T119" s="24"/>
      <c r="U119" s="24"/>
      <c r="V119" s="24"/>
      <c r="W119" s="24"/>
      <c r="X119" s="24"/>
      <c r="Y119" s="24"/>
      <c r="Z119" s="24"/>
    </row>
    <row r="120" spans="16:26" ht="15.75" customHeight="1">
      <c r="P120" s="24"/>
      <c r="Q120" s="24"/>
      <c r="R120" s="24"/>
      <c r="S120" s="24"/>
      <c r="T120" s="24"/>
      <c r="U120" s="24"/>
      <c r="V120" s="24"/>
      <c r="W120" s="24"/>
      <c r="X120" s="24"/>
      <c r="Y120" s="24"/>
      <c r="Z120" s="24"/>
    </row>
    <row r="121" spans="16:26" ht="15.75" customHeight="1">
      <c r="P121" s="24"/>
      <c r="Q121" s="24"/>
      <c r="R121" s="24"/>
      <c r="S121" s="24"/>
      <c r="T121" s="24"/>
      <c r="U121" s="24"/>
      <c r="V121" s="24"/>
      <c r="W121" s="24"/>
      <c r="X121" s="24"/>
      <c r="Y121" s="24"/>
      <c r="Z121" s="24"/>
    </row>
    <row r="122" spans="16:26" ht="15.75" customHeight="1">
      <c r="P122" s="24"/>
      <c r="Q122" s="24"/>
      <c r="R122" s="24"/>
      <c r="S122" s="24"/>
      <c r="T122" s="24"/>
      <c r="U122" s="24"/>
      <c r="V122" s="24"/>
      <c r="W122" s="24"/>
      <c r="X122" s="24"/>
      <c r="Y122" s="24"/>
      <c r="Z122" s="24"/>
    </row>
    <row r="123" spans="16:26" ht="15.75" customHeight="1">
      <c r="P123" s="24"/>
      <c r="Q123" s="24"/>
      <c r="R123" s="24"/>
      <c r="S123" s="24"/>
      <c r="T123" s="24"/>
      <c r="U123" s="24"/>
      <c r="V123" s="24"/>
      <c r="W123" s="24"/>
      <c r="X123" s="24"/>
      <c r="Y123" s="24"/>
      <c r="Z123" s="24"/>
    </row>
    <row r="124" spans="16:26" ht="15.75" customHeight="1">
      <c r="P124" s="24"/>
      <c r="Q124" s="24"/>
      <c r="R124" s="24"/>
      <c r="S124" s="24"/>
      <c r="T124" s="24"/>
      <c r="U124" s="24"/>
      <c r="V124" s="24"/>
      <c r="W124" s="24"/>
      <c r="X124" s="24"/>
      <c r="Y124" s="24"/>
      <c r="Z124" s="24"/>
    </row>
    <row r="125" spans="16:26" ht="15.75" customHeight="1">
      <c r="P125" s="24"/>
      <c r="Q125" s="24"/>
      <c r="R125" s="24"/>
      <c r="S125" s="24"/>
      <c r="T125" s="24"/>
      <c r="U125" s="24"/>
      <c r="V125" s="24"/>
      <c r="W125" s="24"/>
      <c r="X125" s="24"/>
      <c r="Y125" s="24"/>
      <c r="Z125" s="24"/>
    </row>
    <row r="126" spans="16:26" ht="15.75" customHeight="1">
      <c r="P126" s="24"/>
      <c r="Q126" s="24"/>
      <c r="R126" s="24"/>
      <c r="S126" s="24"/>
      <c r="T126" s="24"/>
      <c r="U126" s="24"/>
      <c r="V126" s="24"/>
      <c r="W126" s="24"/>
      <c r="X126" s="24"/>
      <c r="Y126" s="24"/>
      <c r="Z126" s="24"/>
    </row>
    <row r="127" spans="16:26" ht="15.75" customHeight="1">
      <c r="P127" s="24"/>
      <c r="Q127" s="24"/>
      <c r="R127" s="24"/>
      <c r="S127" s="24"/>
      <c r="T127" s="24"/>
      <c r="U127" s="24"/>
      <c r="V127" s="24"/>
      <c r="W127" s="24"/>
      <c r="X127" s="24"/>
      <c r="Y127" s="24"/>
      <c r="Z127" s="24"/>
    </row>
    <row r="128" spans="16:26" ht="15.75" customHeight="1">
      <c r="P128" s="24"/>
      <c r="Q128" s="24"/>
      <c r="R128" s="24"/>
      <c r="S128" s="24"/>
      <c r="T128" s="24"/>
      <c r="U128" s="24"/>
      <c r="V128" s="24"/>
      <c r="W128" s="24"/>
      <c r="X128" s="24"/>
      <c r="Y128" s="24"/>
      <c r="Z128" s="24"/>
    </row>
    <row r="129" spans="16:26" ht="15.75" customHeight="1">
      <c r="P129" s="24"/>
      <c r="Q129" s="24"/>
      <c r="R129" s="24"/>
      <c r="S129" s="24"/>
      <c r="T129" s="24"/>
      <c r="U129" s="24"/>
      <c r="V129" s="24"/>
      <c r="W129" s="24"/>
      <c r="X129" s="24"/>
      <c r="Y129" s="24"/>
      <c r="Z129" s="24"/>
    </row>
    <row r="130" spans="16:26" ht="15.75" customHeight="1">
      <c r="P130" s="24"/>
      <c r="Q130" s="24"/>
      <c r="R130" s="24"/>
      <c r="S130" s="24"/>
      <c r="T130" s="24"/>
      <c r="U130" s="24"/>
      <c r="V130" s="24"/>
      <c r="W130" s="24"/>
      <c r="X130" s="24"/>
      <c r="Y130" s="24"/>
      <c r="Z130" s="24"/>
    </row>
    <row r="131" spans="16:26" ht="15.75" customHeight="1">
      <c r="P131" s="24"/>
      <c r="Q131" s="24"/>
      <c r="R131" s="24"/>
      <c r="S131" s="24"/>
      <c r="T131" s="24"/>
      <c r="U131" s="24"/>
      <c r="V131" s="24"/>
      <c r="W131" s="24"/>
      <c r="X131" s="24"/>
      <c r="Y131" s="24"/>
      <c r="Z131" s="24"/>
    </row>
    <row r="132" spans="16:26" ht="15.75" customHeight="1">
      <c r="P132" s="24"/>
      <c r="Q132" s="24"/>
      <c r="R132" s="24"/>
      <c r="S132" s="24"/>
      <c r="T132" s="24"/>
      <c r="U132" s="24"/>
      <c r="V132" s="24"/>
      <c r="W132" s="24"/>
      <c r="X132" s="24"/>
      <c r="Y132" s="24"/>
      <c r="Z132" s="24"/>
    </row>
    <row r="133" spans="16:26" ht="15.75" customHeight="1">
      <c r="P133" s="24"/>
      <c r="Q133" s="24"/>
      <c r="R133" s="24"/>
      <c r="S133" s="24"/>
      <c r="T133" s="24"/>
      <c r="U133" s="24"/>
      <c r="V133" s="24"/>
      <c r="W133" s="24"/>
      <c r="X133" s="24"/>
      <c r="Y133" s="24"/>
      <c r="Z133" s="24"/>
    </row>
    <row r="134" spans="16:26" ht="15.75" customHeight="1">
      <c r="P134" s="24"/>
      <c r="Q134" s="24"/>
      <c r="R134" s="24"/>
      <c r="S134" s="24"/>
      <c r="T134" s="24"/>
      <c r="U134" s="24"/>
      <c r="V134" s="24"/>
      <c r="W134" s="24"/>
      <c r="X134" s="24"/>
      <c r="Y134" s="24"/>
      <c r="Z134" s="24"/>
    </row>
    <row r="135" spans="16:26" ht="15.75" customHeight="1">
      <c r="P135" s="24"/>
      <c r="Q135" s="24"/>
      <c r="R135" s="24"/>
      <c r="S135" s="24"/>
      <c r="T135" s="24"/>
      <c r="U135" s="24"/>
      <c r="V135" s="24"/>
      <c r="W135" s="24"/>
      <c r="X135" s="24"/>
      <c r="Y135" s="24"/>
      <c r="Z135" s="24"/>
    </row>
    <row r="136" spans="16:26" ht="15.75" customHeight="1">
      <c r="P136" s="24"/>
      <c r="Q136" s="24"/>
      <c r="R136" s="24"/>
      <c r="S136" s="24"/>
      <c r="T136" s="24"/>
      <c r="U136" s="24"/>
      <c r="V136" s="24"/>
      <c r="W136" s="24"/>
      <c r="X136" s="24"/>
      <c r="Y136" s="24"/>
      <c r="Z136" s="24"/>
    </row>
    <row r="137" spans="16:26" ht="15.75" customHeight="1">
      <c r="P137" s="24"/>
      <c r="Q137" s="24"/>
      <c r="R137" s="24"/>
      <c r="S137" s="24"/>
      <c r="T137" s="24"/>
      <c r="U137" s="24"/>
      <c r="V137" s="24"/>
      <c r="W137" s="24"/>
      <c r="X137" s="24"/>
      <c r="Y137" s="24"/>
      <c r="Z137" s="24"/>
    </row>
    <row r="138" spans="16:26" ht="15.75" customHeight="1">
      <c r="P138" s="24"/>
      <c r="Q138" s="24"/>
      <c r="R138" s="24"/>
      <c r="S138" s="24"/>
      <c r="T138" s="24"/>
      <c r="U138" s="24"/>
      <c r="V138" s="24"/>
      <c r="W138" s="24"/>
      <c r="X138" s="24"/>
      <c r="Y138" s="24"/>
      <c r="Z138" s="24"/>
    </row>
    <row r="139" spans="16:26" ht="15.75" customHeight="1">
      <c r="P139" s="24"/>
      <c r="Q139" s="24"/>
      <c r="R139" s="24"/>
      <c r="S139" s="24"/>
      <c r="T139" s="24"/>
      <c r="U139" s="24"/>
      <c r="V139" s="24"/>
      <c r="W139" s="24"/>
      <c r="X139" s="24"/>
      <c r="Y139" s="24"/>
      <c r="Z139" s="24"/>
    </row>
    <row r="140" spans="16:26" ht="15.75" customHeight="1">
      <c r="P140" s="24"/>
      <c r="Q140" s="24"/>
      <c r="R140" s="24"/>
      <c r="S140" s="24"/>
      <c r="T140" s="24"/>
      <c r="U140" s="24"/>
      <c r="V140" s="24"/>
      <c r="W140" s="24"/>
      <c r="X140" s="24"/>
      <c r="Y140" s="24"/>
      <c r="Z140" s="24"/>
    </row>
    <row r="141" spans="16:26" ht="15.75" customHeight="1">
      <c r="P141" s="24"/>
      <c r="Q141" s="24"/>
      <c r="R141" s="24"/>
      <c r="S141" s="24"/>
      <c r="T141" s="24"/>
      <c r="U141" s="24"/>
      <c r="V141" s="24"/>
      <c r="W141" s="24"/>
      <c r="X141" s="24"/>
      <c r="Y141" s="24"/>
      <c r="Z141" s="24"/>
    </row>
    <row r="142" spans="16:26" ht="15.75" customHeight="1">
      <c r="P142" s="24"/>
      <c r="Q142" s="24"/>
      <c r="R142" s="24"/>
      <c r="S142" s="24"/>
      <c r="T142" s="24"/>
      <c r="U142" s="24"/>
      <c r="V142" s="24"/>
      <c r="W142" s="24"/>
      <c r="X142" s="24"/>
      <c r="Y142" s="24"/>
      <c r="Z142" s="24"/>
    </row>
    <row r="143" spans="16:26" ht="15.75" customHeight="1">
      <c r="P143" s="24"/>
      <c r="Q143" s="24"/>
      <c r="R143" s="24"/>
      <c r="S143" s="24"/>
      <c r="T143" s="24"/>
      <c r="U143" s="24"/>
      <c r="V143" s="24"/>
      <c r="W143" s="24"/>
      <c r="X143" s="24"/>
      <c r="Y143" s="24"/>
      <c r="Z143" s="24"/>
    </row>
    <row r="144" spans="16:26" ht="15.75" customHeight="1">
      <c r="P144" s="24"/>
      <c r="Q144" s="24"/>
      <c r="R144" s="24"/>
      <c r="S144" s="24"/>
      <c r="T144" s="24"/>
      <c r="U144" s="24"/>
      <c r="V144" s="24"/>
      <c r="W144" s="24"/>
      <c r="X144" s="24"/>
      <c r="Y144" s="24"/>
      <c r="Z144" s="24"/>
    </row>
    <row r="145" spans="16:26" ht="15.75" customHeight="1">
      <c r="P145" s="24"/>
      <c r="Q145" s="24"/>
      <c r="R145" s="24"/>
      <c r="S145" s="24"/>
      <c r="T145" s="24"/>
      <c r="U145" s="24"/>
      <c r="V145" s="24"/>
      <c r="W145" s="24"/>
      <c r="X145" s="24"/>
      <c r="Y145" s="24"/>
      <c r="Z145" s="24"/>
    </row>
    <row r="146" spans="16:26" ht="15.75" customHeight="1">
      <c r="P146" s="24"/>
      <c r="Q146" s="24"/>
      <c r="R146" s="24"/>
      <c r="S146" s="24"/>
      <c r="T146" s="24"/>
      <c r="U146" s="24"/>
      <c r="V146" s="24"/>
      <c r="W146" s="24"/>
      <c r="X146" s="24"/>
      <c r="Y146" s="24"/>
      <c r="Z146" s="24"/>
    </row>
    <row r="147" spans="16:26" ht="15.75" customHeight="1">
      <c r="P147" s="24"/>
      <c r="Q147" s="24"/>
      <c r="R147" s="24"/>
      <c r="S147" s="24"/>
      <c r="T147" s="24"/>
      <c r="U147" s="24"/>
      <c r="V147" s="24"/>
      <c r="W147" s="24"/>
      <c r="X147" s="24"/>
      <c r="Y147" s="24"/>
      <c r="Z147" s="24"/>
    </row>
    <row r="148" spans="16:26" ht="15.75" customHeight="1">
      <c r="P148" s="24"/>
      <c r="Q148" s="24"/>
      <c r="R148" s="24"/>
      <c r="S148" s="24"/>
      <c r="T148" s="24"/>
      <c r="U148" s="24"/>
      <c r="V148" s="24"/>
      <c r="W148" s="24"/>
      <c r="X148" s="24"/>
      <c r="Y148" s="24"/>
      <c r="Z148" s="24"/>
    </row>
    <row r="149" spans="16:26" ht="15.75" customHeight="1">
      <c r="P149" s="24"/>
      <c r="Q149" s="24"/>
      <c r="R149" s="24"/>
      <c r="S149" s="24"/>
      <c r="T149" s="24"/>
      <c r="U149" s="24"/>
      <c r="V149" s="24"/>
      <c r="W149" s="24"/>
      <c r="X149" s="24"/>
      <c r="Y149" s="24"/>
      <c r="Z149" s="24"/>
    </row>
    <row r="150" spans="16:26" ht="15.75" customHeight="1">
      <c r="P150" s="24"/>
      <c r="Q150" s="24"/>
      <c r="R150" s="24"/>
      <c r="S150" s="24"/>
      <c r="T150" s="24"/>
      <c r="U150" s="24"/>
      <c r="V150" s="24"/>
      <c r="W150" s="24"/>
      <c r="X150" s="24"/>
      <c r="Y150" s="24"/>
      <c r="Z150" s="24"/>
    </row>
    <row r="151" spans="16:26" ht="15.75" customHeight="1">
      <c r="P151" s="24"/>
      <c r="Q151" s="24"/>
      <c r="R151" s="24"/>
      <c r="S151" s="24"/>
      <c r="T151" s="24"/>
      <c r="U151" s="24"/>
      <c r="V151" s="24"/>
      <c r="W151" s="24"/>
      <c r="X151" s="24"/>
      <c r="Y151" s="24"/>
      <c r="Z151" s="24"/>
    </row>
    <row r="152" spans="16:26" ht="15.75" customHeight="1">
      <c r="P152" s="24"/>
      <c r="Q152" s="24"/>
      <c r="R152" s="24"/>
      <c r="S152" s="24"/>
      <c r="T152" s="24"/>
      <c r="U152" s="24"/>
      <c r="V152" s="24"/>
      <c r="W152" s="24"/>
      <c r="X152" s="24"/>
      <c r="Y152" s="24"/>
      <c r="Z152" s="24"/>
    </row>
    <row r="153" spans="16:26" ht="15.75" customHeight="1">
      <c r="P153" s="24"/>
      <c r="Q153" s="24"/>
      <c r="R153" s="24"/>
      <c r="S153" s="24"/>
      <c r="T153" s="24"/>
      <c r="U153" s="24"/>
      <c r="V153" s="24"/>
      <c r="W153" s="24"/>
      <c r="X153" s="24"/>
      <c r="Y153" s="24"/>
      <c r="Z153" s="24"/>
    </row>
    <row r="154" spans="16:26" ht="15.75" customHeight="1">
      <c r="P154" s="24"/>
      <c r="Q154" s="24"/>
      <c r="R154" s="24"/>
      <c r="S154" s="24"/>
      <c r="T154" s="24"/>
      <c r="U154" s="24"/>
      <c r="V154" s="24"/>
      <c r="W154" s="24"/>
      <c r="X154" s="24"/>
      <c r="Y154" s="24"/>
      <c r="Z154" s="24"/>
    </row>
    <row r="155" spans="16:26" ht="15.75" customHeight="1">
      <c r="P155" s="24"/>
      <c r="Q155" s="24"/>
      <c r="R155" s="24"/>
      <c r="S155" s="24"/>
      <c r="T155" s="24"/>
      <c r="U155" s="24"/>
      <c r="V155" s="24"/>
      <c r="W155" s="24"/>
      <c r="X155" s="24"/>
      <c r="Y155" s="24"/>
      <c r="Z155" s="24"/>
    </row>
    <row r="156" spans="16:26" ht="15.75" customHeight="1">
      <c r="P156" s="24"/>
      <c r="Q156" s="24"/>
      <c r="R156" s="24"/>
      <c r="S156" s="24"/>
      <c r="T156" s="24"/>
      <c r="U156" s="24"/>
      <c r="V156" s="24"/>
      <c r="W156" s="24"/>
      <c r="X156" s="24"/>
      <c r="Y156" s="24"/>
      <c r="Z156" s="24"/>
    </row>
    <row r="157" spans="16:26" ht="15.75" customHeight="1">
      <c r="P157" s="24"/>
      <c r="Q157" s="24"/>
      <c r="R157" s="24"/>
      <c r="S157" s="24"/>
      <c r="T157" s="24"/>
      <c r="U157" s="24"/>
      <c r="V157" s="24"/>
      <c r="W157" s="24"/>
      <c r="X157" s="24"/>
      <c r="Y157" s="24"/>
      <c r="Z157" s="24"/>
    </row>
    <row r="158" spans="16:26" ht="15.75" customHeight="1">
      <c r="P158" s="24"/>
      <c r="Q158" s="24"/>
      <c r="R158" s="24"/>
      <c r="S158" s="24"/>
      <c r="T158" s="24"/>
      <c r="U158" s="24"/>
      <c r="V158" s="24"/>
      <c r="W158" s="24"/>
      <c r="X158" s="24"/>
      <c r="Y158" s="24"/>
      <c r="Z158" s="24"/>
    </row>
    <row r="159" spans="16:26" ht="15.75" customHeight="1">
      <c r="P159" s="24"/>
      <c r="Q159" s="24"/>
      <c r="R159" s="24"/>
      <c r="S159" s="24"/>
      <c r="T159" s="24"/>
      <c r="U159" s="24"/>
      <c r="V159" s="24"/>
      <c r="W159" s="24"/>
      <c r="X159" s="24"/>
      <c r="Y159" s="24"/>
      <c r="Z159" s="24"/>
    </row>
    <row r="160" spans="16:26" ht="15.75" customHeight="1">
      <c r="P160" s="24"/>
      <c r="Q160" s="24"/>
      <c r="R160" s="24"/>
      <c r="S160" s="24"/>
      <c r="T160" s="24"/>
      <c r="U160" s="24"/>
      <c r="V160" s="24"/>
      <c r="W160" s="24"/>
      <c r="X160" s="24"/>
      <c r="Y160" s="24"/>
      <c r="Z160" s="24"/>
    </row>
    <row r="161" spans="16:26" ht="15.75" customHeight="1">
      <c r="P161" s="24"/>
      <c r="Q161" s="24"/>
      <c r="R161" s="24"/>
      <c r="S161" s="24"/>
      <c r="T161" s="24"/>
      <c r="U161" s="24"/>
      <c r="V161" s="24"/>
      <c r="W161" s="24"/>
      <c r="X161" s="24"/>
      <c r="Y161" s="24"/>
      <c r="Z161" s="24"/>
    </row>
    <row r="162" spans="16:26" ht="15.75" customHeight="1">
      <c r="P162" s="24"/>
      <c r="Q162" s="24"/>
      <c r="R162" s="24"/>
      <c r="S162" s="24"/>
      <c r="T162" s="24"/>
      <c r="U162" s="24"/>
      <c r="V162" s="24"/>
      <c r="W162" s="24"/>
      <c r="X162" s="24"/>
      <c r="Y162" s="24"/>
      <c r="Z162" s="24"/>
    </row>
    <row r="163" spans="16:26" ht="15.75" customHeight="1">
      <c r="P163" s="24"/>
      <c r="Q163" s="24"/>
      <c r="R163" s="24"/>
      <c r="S163" s="24"/>
      <c r="T163" s="24"/>
      <c r="U163" s="24"/>
      <c r="V163" s="24"/>
      <c r="W163" s="24"/>
      <c r="X163" s="24"/>
      <c r="Y163" s="24"/>
      <c r="Z163" s="24"/>
    </row>
    <row r="164" spans="16:26" ht="15.75" customHeight="1">
      <c r="P164" s="24"/>
      <c r="Q164" s="24"/>
      <c r="R164" s="24"/>
      <c r="S164" s="24"/>
      <c r="T164" s="24"/>
      <c r="U164" s="24"/>
      <c r="V164" s="24"/>
      <c r="W164" s="24"/>
      <c r="X164" s="24"/>
      <c r="Y164" s="24"/>
      <c r="Z164" s="24"/>
    </row>
    <row r="165" spans="16:26" ht="15.75" customHeight="1">
      <c r="P165" s="24"/>
      <c r="Q165" s="24"/>
      <c r="R165" s="24"/>
      <c r="S165" s="24"/>
      <c r="T165" s="24"/>
      <c r="U165" s="24"/>
      <c r="V165" s="24"/>
      <c r="W165" s="24"/>
      <c r="X165" s="24"/>
      <c r="Y165" s="24"/>
      <c r="Z165" s="24"/>
    </row>
    <row r="166" spans="16:26" ht="15.75" customHeight="1">
      <c r="P166" s="24"/>
      <c r="Q166" s="24"/>
      <c r="R166" s="24"/>
      <c r="S166" s="24"/>
      <c r="T166" s="24"/>
      <c r="U166" s="24"/>
      <c r="V166" s="24"/>
      <c r="W166" s="24"/>
      <c r="X166" s="24"/>
      <c r="Y166" s="24"/>
      <c r="Z166" s="24"/>
    </row>
    <row r="167" spans="16:26" ht="15.75" customHeight="1">
      <c r="P167" s="24"/>
      <c r="Q167" s="24"/>
      <c r="R167" s="24"/>
      <c r="S167" s="24"/>
      <c r="T167" s="24"/>
      <c r="U167" s="24"/>
      <c r="V167" s="24"/>
      <c r="W167" s="24"/>
      <c r="X167" s="24"/>
      <c r="Y167" s="24"/>
      <c r="Z167" s="24"/>
    </row>
    <row r="168" spans="16:26" ht="15.75" customHeight="1">
      <c r="P168" s="24"/>
      <c r="Q168" s="24"/>
      <c r="R168" s="24"/>
      <c r="S168" s="24"/>
      <c r="T168" s="24"/>
      <c r="U168" s="24"/>
      <c r="V168" s="24"/>
      <c r="W168" s="24"/>
      <c r="X168" s="24"/>
      <c r="Y168" s="24"/>
      <c r="Z168" s="24"/>
    </row>
    <row r="169" spans="16:26" ht="15.75" customHeight="1">
      <c r="P169" s="24"/>
      <c r="Q169" s="24"/>
      <c r="R169" s="24"/>
      <c r="S169" s="24"/>
      <c r="T169" s="24"/>
      <c r="U169" s="24"/>
      <c r="V169" s="24"/>
      <c r="W169" s="24"/>
      <c r="X169" s="24"/>
      <c r="Y169" s="24"/>
      <c r="Z169" s="24"/>
    </row>
    <row r="170" spans="16:26" ht="15.75" customHeight="1">
      <c r="P170" s="24"/>
      <c r="Q170" s="24"/>
      <c r="R170" s="24"/>
      <c r="S170" s="24"/>
      <c r="T170" s="24"/>
      <c r="U170" s="24"/>
      <c r="V170" s="24"/>
      <c r="W170" s="24"/>
      <c r="X170" s="24"/>
      <c r="Y170" s="24"/>
      <c r="Z170" s="24"/>
    </row>
    <row r="171" spans="16:26" ht="15.75" customHeight="1">
      <c r="P171" s="24"/>
      <c r="Q171" s="24"/>
      <c r="R171" s="24"/>
      <c r="S171" s="24"/>
      <c r="T171" s="24"/>
      <c r="U171" s="24"/>
      <c r="V171" s="24"/>
      <c r="W171" s="24"/>
      <c r="X171" s="24"/>
      <c r="Y171" s="24"/>
      <c r="Z171" s="24"/>
    </row>
    <row r="172" spans="16:26" ht="15.75" customHeight="1">
      <c r="P172" s="24"/>
      <c r="Q172" s="24"/>
      <c r="R172" s="24"/>
      <c r="S172" s="24"/>
      <c r="T172" s="24"/>
      <c r="U172" s="24"/>
      <c r="V172" s="24"/>
      <c r="W172" s="24"/>
      <c r="X172" s="24"/>
      <c r="Y172" s="24"/>
      <c r="Z172" s="24"/>
    </row>
    <row r="173" spans="16:26" ht="15.75" customHeight="1">
      <c r="P173" s="24"/>
      <c r="Q173" s="24"/>
      <c r="R173" s="24"/>
      <c r="S173" s="24"/>
      <c r="T173" s="24"/>
      <c r="U173" s="24"/>
      <c r="V173" s="24"/>
      <c r="W173" s="24"/>
      <c r="X173" s="24"/>
      <c r="Y173" s="24"/>
      <c r="Z173" s="24"/>
    </row>
    <row r="174" spans="16:26" ht="15.75" customHeight="1">
      <c r="P174" s="24"/>
      <c r="Q174" s="24"/>
      <c r="R174" s="24"/>
      <c r="S174" s="24"/>
      <c r="T174" s="24"/>
      <c r="U174" s="24"/>
      <c r="V174" s="24"/>
      <c r="W174" s="24"/>
      <c r="X174" s="24"/>
      <c r="Y174" s="24"/>
      <c r="Z174" s="24"/>
    </row>
    <row r="175" spans="16:26" ht="15.75" customHeight="1">
      <c r="P175" s="24"/>
      <c r="Q175" s="24"/>
      <c r="R175" s="24"/>
      <c r="S175" s="24"/>
      <c r="T175" s="24"/>
      <c r="U175" s="24"/>
      <c r="V175" s="24"/>
      <c r="W175" s="24"/>
      <c r="X175" s="24"/>
      <c r="Y175" s="24"/>
      <c r="Z175" s="24"/>
    </row>
    <row r="176" spans="16:26" ht="15.75" customHeight="1">
      <c r="P176" s="24"/>
      <c r="Q176" s="24"/>
      <c r="R176" s="24"/>
      <c r="S176" s="24"/>
      <c r="T176" s="24"/>
      <c r="U176" s="24"/>
      <c r="V176" s="24"/>
      <c r="W176" s="24"/>
      <c r="X176" s="24"/>
      <c r="Y176" s="24"/>
      <c r="Z176" s="24"/>
    </row>
    <row r="177" spans="16:26" ht="15.75" customHeight="1">
      <c r="P177" s="24"/>
      <c r="Q177" s="24"/>
      <c r="R177" s="24"/>
      <c r="S177" s="24"/>
      <c r="T177" s="24"/>
      <c r="U177" s="24"/>
      <c r="V177" s="24"/>
      <c r="W177" s="24"/>
      <c r="X177" s="24"/>
      <c r="Y177" s="24"/>
      <c r="Z177" s="24"/>
    </row>
    <row r="178" spans="16:26" ht="15.75" customHeight="1">
      <c r="P178" s="24"/>
      <c r="Q178" s="24"/>
      <c r="R178" s="24"/>
      <c r="S178" s="24"/>
      <c r="T178" s="24"/>
      <c r="U178" s="24"/>
      <c r="V178" s="24"/>
      <c r="W178" s="24"/>
      <c r="X178" s="24"/>
      <c r="Y178" s="24"/>
      <c r="Z178" s="24"/>
    </row>
    <row r="179" spans="16:26" ht="15.75" customHeight="1">
      <c r="P179" s="24"/>
      <c r="Q179" s="24"/>
      <c r="R179" s="24"/>
      <c r="S179" s="24"/>
      <c r="T179" s="24"/>
      <c r="U179" s="24"/>
      <c r="V179" s="24"/>
      <c r="W179" s="24"/>
      <c r="X179" s="24"/>
      <c r="Y179" s="24"/>
      <c r="Z179" s="24"/>
    </row>
    <row r="180" spans="16:26" ht="15.75" customHeight="1">
      <c r="P180" s="24"/>
      <c r="Q180" s="24"/>
      <c r="R180" s="24"/>
      <c r="S180" s="24"/>
      <c r="T180" s="24"/>
      <c r="U180" s="24"/>
      <c r="V180" s="24"/>
      <c r="W180" s="24"/>
      <c r="X180" s="24"/>
      <c r="Y180" s="24"/>
      <c r="Z180" s="24"/>
    </row>
    <row r="181" spans="16:26" ht="15.75" customHeight="1">
      <c r="P181" s="24"/>
      <c r="Q181" s="24"/>
      <c r="R181" s="24"/>
      <c r="S181" s="24"/>
      <c r="T181" s="24"/>
      <c r="U181" s="24"/>
      <c r="V181" s="24"/>
      <c r="W181" s="24"/>
      <c r="X181" s="24"/>
      <c r="Y181" s="24"/>
      <c r="Z181" s="24"/>
    </row>
    <row r="182" spans="16:26" ht="15.75" customHeight="1">
      <c r="P182" s="24"/>
      <c r="Q182" s="24"/>
      <c r="R182" s="24"/>
      <c r="S182" s="24"/>
      <c r="T182" s="24"/>
      <c r="U182" s="24"/>
      <c r="V182" s="24"/>
      <c r="W182" s="24"/>
      <c r="X182" s="24"/>
      <c r="Y182" s="24"/>
      <c r="Z182" s="24"/>
    </row>
    <row r="183" spans="16:26" ht="15.75" customHeight="1">
      <c r="P183" s="24"/>
      <c r="Q183" s="24"/>
      <c r="R183" s="24"/>
      <c r="S183" s="24"/>
      <c r="T183" s="24"/>
      <c r="U183" s="24"/>
      <c r="V183" s="24"/>
      <c r="W183" s="24"/>
      <c r="X183" s="24"/>
      <c r="Y183" s="24"/>
      <c r="Z183" s="24"/>
    </row>
    <row r="184" spans="16:26" ht="15.75" customHeight="1">
      <c r="P184" s="24"/>
      <c r="Q184" s="24"/>
      <c r="R184" s="24"/>
      <c r="S184" s="24"/>
      <c r="T184" s="24"/>
      <c r="U184" s="24"/>
      <c r="V184" s="24"/>
      <c r="W184" s="24"/>
      <c r="X184" s="24"/>
      <c r="Y184" s="24"/>
      <c r="Z184" s="24"/>
    </row>
    <row r="185" spans="16:26" ht="15.75" customHeight="1">
      <c r="P185" s="24"/>
      <c r="Q185" s="24"/>
      <c r="R185" s="24"/>
      <c r="S185" s="24"/>
      <c r="T185" s="24"/>
      <c r="U185" s="24"/>
      <c r="V185" s="24"/>
      <c r="W185" s="24"/>
      <c r="X185" s="24"/>
      <c r="Y185" s="24"/>
      <c r="Z185" s="24"/>
    </row>
    <row r="186" spans="16:26" ht="15.75" customHeight="1">
      <c r="P186" s="24"/>
      <c r="Q186" s="24"/>
      <c r="R186" s="24"/>
      <c r="S186" s="24"/>
      <c r="T186" s="24"/>
      <c r="U186" s="24"/>
      <c r="V186" s="24"/>
      <c r="W186" s="24"/>
      <c r="X186" s="24"/>
      <c r="Y186" s="24"/>
      <c r="Z186" s="24"/>
    </row>
    <row r="187" spans="16:26" ht="15.75" customHeight="1">
      <c r="P187" s="24"/>
      <c r="Q187" s="24"/>
      <c r="R187" s="24"/>
      <c r="S187" s="24"/>
      <c r="T187" s="24"/>
      <c r="U187" s="24"/>
      <c r="V187" s="24"/>
      <c r="W187" s="24"/>
      <c r="X187" s="24"/>
      <c r="Y187" s="24"/>
      <c r="Z187" s="24"/>
    </row>
    <row r="188" spans="16:26" ht="15.75" customHeight="1">
      <c r="P188" s="24"/>
      <c r="Q188" s="24"/>
      <c r="R188" s="24"/>
      <c r="S188" s="24"/>
      <c r="T188" s="24"/>
      <c r="U188" s="24"/>
      <c r="V188" s="24"/>
      <c r="W188" s="24"/>
      <c r="X188" s="24"/>
      <c r="Y188" s="24"/>
      <c r="Z188" s="24"/>
    </row>
    <row r="189" spans="16:26" ht="15.75" customHeight="1">
      <c r="P189" s="24"/>
      <c r="Q189" s="24"/>
      <c r="R189" s="24"/>
      <c r="S189" s="24"/>
      <c r="T189" s="24"/>
      <c r="U189" s="24"/>
      <c r="V189" s="24"/>
      <c r="W189" s="24"/>
      <c r="X189" s="24"/>
      <c r="Y189" s="24"/>
      <c r="Z189" s="24"/>
    </row>
    <row r="190" spans="16:26" ht="15.75" customHeight="1">
      <c r="P190" s="24"/>
      <c r="Q190" s="24"/>
      <c r="R190" s="24"/>
      <c r="S190" s="24"/>
      <c r="T190" s="24"/>
      <c r="U190" s="24"/>
      <c r="V190" s="24"/>
      <c r="W190" s="24"/>
      <c r="X190" s="24"/>
      <c r="Y190" s="24"/>
      <c r="Z190" s="24"/>
    </row>
    <row r="191" spans="16:26" ht="15.75" customHeight="1">
      <c r="P191" s="24"/>
      <c r="Q191" s="24"/>
      <c r="R191" s="24"/>
      <c r="S191" s="24"/>
      <c r="T191" s="24"/>
      <c r="U191" s="24"/>
      <c r="V191" s="24"/>
      <c r="W191" s="24"/>
      <c r="X191" s="24"/>
      <c r="Y191" s="24"/>
      <c r="Z191" s="24"/>
    </row>
    <row r="192" spans="16:26" ht="15.75" customHeight="1">
      <c r="P192" s="24"/>
      <c r="Q192" s="24"/>
      <c r="R192" s="24"/>
      <c r="S192" s="24"/>
      <c r="T192" s="24"/>
      <c r="U192" s="24"/>
      <c r="V192" s="24"/>
      <c r="W192" s="24"/>
      <c r="X192" s="24"/>
      <c r="Y192" s="24"/>
      <c r="Z192" s="24"/>
    </row>
    <row r="193" spans="16:26" ht="15.75" customHeight="1">
      <c r="P193" s="24"/>
      <c r="Q193" s="24"/>
      <c r="R193" s="24"/>
      <c r="S193" s="24"/>
      <c r="T193" s="24"/>
      <c r="U193" s="24"/>
      <c r="V193" s="24"/>
      <c r="W193" s="24"/>
      <c r="X193" s="24"/>
      <c r="Y193" s="24"/>
      <c r="Z193" s="24"/>
    </row>
    <row r="194" spans="16:26" ht="15.75" customHeight="1">
      <c r="P194" s="24"/>
      <c r="Q194" s="24"/>
      <c r="R194" s="24"/>
      <c r="S194" s="24"/>
      <c r="T194" s="24"/>
      <c r="U194" s="24"/>
      <c r="V194" s="24"/>
      <c r="W194" s="24"/>
      <c r="X194" s="24"/>
      <c r="Y194" s="24"/>
      <c r="Z194" s="24"/>
    </row>
    <row r="195" spans="16:26" ht="15.75" customHeight="1">
      <c r="P195" s="24"/>
      <c r="Q195" s="24"/>
      <c r="R195" s="24"/>
      <c r="S195" s="24"/>
      <c r="T195" s="24"/>
      <c r="U195" s="24"/>
      <c r="V195" s="24"/>
      <c r="W195" s="24"/>
      <c r="X195" s="24"/>
      <c r="Y195" s="24"/>
      <c r="Z195" s="24"/>
    </row>
    <row r="196" spans="16:26" ht="15.75" customHeight="1">
      <c r="P196" s="24"/>
      <c r="Q196" s="24"/>
      <c r="R196" s="24"/>
      <c r="S196" s="24"/>
      <c r="T196" s="24"/>
      <c r="U196" s="24"/>
      <c r="V196" s="24"/>
      <c r="W196" s="24"/>
      <c r="X196" s="24"/>
      <c r="Y196" s="24"/>
      <c r="Z196" s="24"/>
    </row>
    <row r="197" spans="16:26" ht="15.75" customHeight="1">
      <c r="P197" s="24"/>
      <c r="Q197" s="24"/>
      <c r="R197" s="24"/>
      <c r="S197" s="24"/>
      <c r="T197" s="24"/>
      <c r="U197" s="24"/>
      <c r="V197" s="24"/>
      <c r="W197" s="24"/>
      <c r="X197" s="24"/>
      <c r="Y197" s="24"/>
      <c r="Z197" s="24"/>
    </row>
    <row r="198" spans="16:26" ht="15.75" customHeight="1">
      <c r="P198" s="24"/>
      <c r="Q198" s="24"/>
      <c r="R198" s="24"/>
      <c r="S198" s="24"/>
      <c r="T198" s="24"/>
      <c r="U198" s="24"/>
      <c r="V198" s="24"/>
      <c r="W198" s="24"/>
      <c r="X198" s="24"/>
      <c r="Y198" s="24"/>
      <c r="Z198" s="24"/>
    </row>
    <row r="199" spans="16:26" ht="15.75" customHeight="1">
      <c r="P199" s="24"/>
      <c r="Q199" s="24"/>
      <c r="R199" s="24"/>
      <c r="S199" s="24"/>
      <c r="T199" s="24"/>
      <c r="U199" s="24"/>
      <c r="V199" s="24"/>
      <c r="W199" s="24"/>
      <c r="X199" s="24"/>
      <c r="Y199" s="24"/>
      <c r="Z199" s="24"/>
    </row>
    <row r="200" spans="16:26" ht="15.75" customHeight="1">
      <c r="P200" s="24"/>
      <c r="Q200" s="24"/>
      <c r="R200" s="24"/>
      <c r="S200" s="24"/>
      <c r="T200" s="24"/>
      <c r="U200" s="24"/>
      <c r="V200" s="24"/>
      <c r="W200" s="24"/>
      <c r="X200" s="24"/>
      <c r="Y200" s="24"/>
      <c r="Z200" s="24"/>
    </row>
    <row r="201" spans="16:26" ht="15.75" customHeight="1">
      <c r="P201" s="24"/>
      <c r="Q201" s="24"/>
      <c r="R201" s="24"/>
      <c r="S201" s="24"/>
      <c r="T201" s="24"/>
      <c r="U201" s="24"/>
      <c r="V201" s="24"/>
      <c r="W201" s="24"/>
      <c r="X201" s="24"/>
      <c r="Y201" s="24"/>
      <c r="Z201" s="24"/>
    </row>
    <row r="202" spans="16:26" ht="15.75" customHeight="1">
      <c r="P202" s="24"/>
      <c r="Q202" s="24"/>
      <c r="R202" s="24"/>
      <c r="S202" s="24"/>
      <c r="T202" s="24"/>
      <c r="U202" s="24"/>
      <c r="V202" s="24"/>
      <c r="W202" s="24"/>
      <c r="X202" s="24"/>
      <c r="Y202" s="24"/>
      <c r="Z202" s="24"/>
    </row>
    <row r="203" spans="16:26" ht="15.75" customHeight="1">
      <c r="P203" s="24"/>
      <c r="Q203" s="24"/>
      <c r="R203" s="24"/>
      <c r="S203" s="24"/>
      <c r="T203" s="24"/>
      <c r="U203" s="24"/>
      <c r="V203" s="24"/>
      <c r="W203" s="24"/>
      <c r="X203" s="24"/>
      <c r="Y203" s="24"/>
      <c r="Z203" s="24"/>
    </row>
    <row r="204" spans="16:26" ht="15.75" customHeight="1">
      <c r="P204" s="24"/>
      <c r="Q204" s="24"/>
      <c r="R204" s="24"/>
      <c r="S204" s="24"/>
      <c r="T204" s="24"/>
      <c r="U204" s="24"/>
      <c r="V204" s="24"/>
      <c r="W204" s="24"/>
      <c r="X204" s="24"/>
      <c r="Y204" s="24"/>
      <c r="Z204" s="24"/>
    </row>
    <row r="205" spans="16:26" ht="15.75" customHeight="1">
      <c r="P205" s="24"/>
      <c r="Q205" s="24"/>
      <c r="R205" s="24"/>
      <c r="S205" s="24"/>
      <c r="T205" s="24"/>
      <c r="U205" s="24"/>
      <c r="V205" s="24"/>
      <c r="W205" s="24"/>
      <c r="X205" s="24"/>
      <c r="Y205" s="24"/>
      <c r="Z205" s="24"/>
    </row>
    <row r="206" spans="16:26" ht="15.75" customHeight="1">
      <c r="P206" s="24"/>
      <c r="Q206" s="24"/>
      <c r="R206" s="24"/>
      <c r="S206" s="24"/>
      <c r="T206" s="24"/>
      <c r="U206" s="24"/>
      <c r="V206" s="24"/>
      <c r="W206" s="24"/>
      <c r="X206" s="24"/>
      <c r="Y206" s="24"/>
      <c r="Z206" s="24"/>
    </row>
    <row r="207" spans="16:26" ht="15.75" customHeight="1">
      <c r="P207" s="24"/>
      <c r="Q207" s="24"/>
      <c r="R207" s="24"/>
      <c r="S207" s="24"/>
      <c r="T207" s="24"/>
      <c r="U207" s="24"/>
      <c r="V207" s="24"/>
      <c r="W207" s="24"/>
      <c r="X207" s="24"/>
      <c r="Y207" s="24"/>
      <c r="Z207" s="24"/>
    </row>
    <row r="208" spans="16:26" ht="15.75" customHeight="1">
      <c r="P208" s="24"/>
      <c r="Q208" s="24"/>
      <c r="R208" s="24"/>
      <c r="S208" s="24"/>
      <c r="T208" s="24"/>
      <c r="U208" s="24"/>
      <c r="V208" s="24"/>
      <c r="W208" s="24"/>
      <c r="X208" s="24"/>
      <c r="Y208" s="24"/>
      <c r="Z208" s="24"/>
    </row>
    <row r="209" spans="16:26" ht="15.75" customHeight="1">
      <c r="P209" s="24"/>
      <c r="Q209" s="24"/>
      <c r="R209" s="24"/>
      <c r="S209" s="24"/>
      <c r="T209" s="24"/>
      <c r="U209" s="24"/>
      <c r="V209" s="24"/>
      <c r="W209" s="24"/>
      <c r="X209" s="24"/>
      <c r="Y209" s="24"/>
      <c r="Z209" s="24"/>
    </row>
    <row r="210" spans="16:26" ht="15.75" customHeight="1">
      <c r="P210" s="24"/>
      <c r="Q210" s="24"/>
      <c r="R210" s="24"/>
      <c r="S210" s="24"/>
      <c r="T210" s="24"/>
      <c r="U210" s="24"/>
      <c r="V210" s="24"/>
      <c r="W210" s="24"/>
      <c r="X210" s="24"/>
      <c r="Y210" s="24"/>
      <c r="Z210" s="24"/>
    </row>
    <row r="211" spans="16:26" ht="15.75" customHeight="1">
      <c r="P211" s="24"/>
      <c r="Q211" s="24"/>
      <c r="R211" s="24"/>
      <c r="S211" s="24"/>
      <c r="T211" s="24"/>
      <c r="U211" s="24"/>
      <c r="V211" s="24"/>
      <c r="W211" s="24"/>
      <c r="X211" s="24"/>
      <c r="Y211" s="24"/>
      <c r="Z211" s="24"/>
    </row>
    <row r="212" spans="16:26" ht="15.75" customHeight="1">
      <c r="P212" s="24"/>
      <c r="Q212" s="24"/>
      <c r="R212" s="24"/>
      <c r="S212" s="24"/>
      <c r="T212" s="24"/>
      <c r="U212" s="24"/>
      <c r="V212" s="24"/>
      <c r="W212" s="24"/>
      <c r="X212" s="24"/>
      <c r="Y212" s="24"/>
      <c r="Z212" s="24"/>
    </row>
    <row r="213" spans="16:26" ht="15.75" customHeight="1">
      <c r="P213" s="24"/>
      <c r="Q213" s="24"/>
      <c r="R213" s="24"/>
      <c r="S213" s="24"/>
      <c r="T213" s="24"/>
      <c r="U213" s="24"/>
      <c r="V213" s="24"/>
      <c r="W213" s="24"/>
      <c r="X213" s="24"/>
      <c r="Y213" s="24"/>
      <c r="Z213" s="24"/>
    </row>
    <row r="214" spans="16:26" ht="15.75" customHeight="1">
      <c r="P214" s="24"/>
      <c r="Q214" s="24"/>
      <c r="R214" s="24"/>
      <c r="S214" s="24"/>
      <c r="T214" s="24"/>
      <c r="U214" s="24"/>
      <c r="V214" s="24"/>
      <c r="W214" s="24"/>
      <c r="X214" s="24"/>
      <c r="Y214" s="24"/>
      <c r="Z214" s="24"/>
    </row>
    <row r="215" spans="16:26" ht="15.75" customHeight="1">
      <c r="P215" s="24"/>
      <c r="Q215" s="24"/>
      <c r="R215" s="24"/>
      <c r="S215" s="24"/>
      <c r="T215" s="24"/>
      <c r="U215" s="24"/>
      <c r="V215" s="24"/>
      <c r="W215" s="24"/>
      <c r="X215" s="24"/>
      <c r="Y215" s="24"/>
      <c r="Z215" s="24"/>
    </row>
    <row r="216" spans="16:26" ht="15.75" customHeight="1">
      <c r="P216" s="24"/>
      <c r="Q216" s="24"/>
      <c r="R216" s="24"/>
      <c r="S216" s="24"/>
      <c r="T216" s="24"/>
      <c r="U216" s="24"/>
      <c r="V216" s="24"/>
      <c r="W216" s="24"/>
      <c r="X216" s="24"/>
      <c r="Y216" s="24"/>
      <c r="Z216" s="24"/>
    </row>
    <row r="217" spans="16:26" ht="15.75" customHeight="1">
      <c r="P217" s="24"/>
      <c r="Q217" s="24"/>
      <c r="R217" s="24"/>
      <c r="S217" s="24"/>
      <c r="T217" s="24"/>
      <c r="U217" s="24"/>
      <c r="V217" s="24"/>
      <c r="W217" s="24"/>
      <c r="X217" s="24"/>
      <c r="Y217" s="24"/>
      <c r="Z217" s="24"/>
    </row>
    <row r="218" spans="16:26" ht="15.75" customHeight="1">
      <c r="P218" s="24"/>
      <c r="Q218" s="24"/>
      <c r="R218" s="24"/>
      <c r="S218" s="24"/>
      <c r="T218" s="24"/>
      <c r="U218" s="24"/>
      <c r="V218" s="24"/>
      <c r="W218" s="24"/>
      <c r="X218" s="24"/>
      <c r="Y218" s="24"/>
      <c r="Z218" s="24"/>
    </row>
    <row r="219" spans="16:26" ht="15.75" customHeight="1">
      <c r="P219" s="24"/>
      <c r="Q219" s="24"/>
      <c r="R219" s="24"/>
      <c r="S219" s="24"/>
      <c r="T219" s="24"/>
      <c r="U219" s="24"/>
      <c r="V219" s="24"/>
      <c r="W219" s="24"/>
      <c r="X219" s="24"/>
      <c r="Y219" s="24"/>
      <c r="Z219" s="24"/>
    </row>
    <row r="220" spans="16:26" ht="15.75" customHeight="1">
      <c r="P220" s="24"/>
      <c r="Q220" s="24"/>
      <c r="R220" s="24"/>
      <c r="S220" s="24"/>
      <c r="T220" s="24"/>
      <c r="U220" s="24"/>
      <c r="V220" s="24"/>
      <c r="W220" s="24"/>
      <c r="X220" s="24"/>
      <c r="Y220" s="24"/>
      <c r="Z220" s="24"/>
    </row>
    <row r="221" spans="16:26" ht="15.75" customHeight="1">
      <c r="P221" s="24"/>
      <c r="Q221" s="24"/>
      <c r="R221" s="24"/>
      <c r="S221" s="24"/>
      <c r="T221" s="24"/>
      <c r="U221" s="24"/>
      <c r="V221" s="24"/>
      <c r="W221" s="24"/>
      <c r="X221" s="24"/>
      <c r="Y221" s="24"/>
      <c r="Z221" s="24"/>
    </row>
    <row r="222" spans="16:26" ht="15.75" customHeight="1">
      <c r="P222" s="24"/>
      <c r="Q222" s="24"/>
      <c r="R222" s="24"/>
      <c r="S222" s="24"/>
      <c r="T222" s="24"/>
      <c r="U222" s="24"/>
      <c r="V222" s="24"/>
      <c r="W222" s="24"/>
      <c r="X222" s="24"/>
      <c r="Y222" s="24"/>
      <c r="Z222" s="24"/>
    </row>
    <row r="223" spans="16:26" ht="15.75" customHeight="1">
      <c r="P223" s="24"/>
      <c r="Q223" s="24"/>
      <c r="R223" s="24"/>
      <c r="S223" s="24"/>
      <c r="T223" s="24"/>
      <c r="U223" s="24"/>
      <c r="V223" s="24"/>
      <c r="W223" s="24"/>
      <c r="X223" s="24"/>
      <c r="Y223" s="24"/>
      <c r="Z223" s="24"/>
    </row>
    <row r="224" spans="16:26" ht="15.75" customHeight="1">
      <c r="P224" s="24"/>
      <c r="Q224" s="24"/>
      <c r="R224" s="24"/>
      <c r="S224" s="24"/>
      <c r="T224" s="24"/>
      <c r="U224" s="24"/>
      <c r="V224" s="24"/>
      <c r="W224" s="24"/>
      <c r="X224" s="24"/>
      <c r="Y224" s="24"/>
      <c r="Z224" s="24"/>
    </row>
    <row r="225" spans="16:26" ht="15.75" customHeight="1">
      <c r="P225" s="24"/>
      <c r="Q225" s="24"/>
      <c r="R225" s="24"/>
      <c r="S225" s="24"/>
      <c r="T225" s="24"/>
      <c r="U225" s="24"/>
      <c r="V225" s="24"/>
      <c r="W225" s="24"/>
      <c r="X225" s="24"/>
      <c r="Y225" s="24"/>
      <c r="Z225" s="24"/>
    </row>
    <row r="226" spans="16:26" ht="15.75" customHeight="1">
      <c r="P226" s="24"/>
      <c r="Q226" s="24"/>
      <c r="R226" s="24"/>
      <c r="S226" s="24"/>
      <c r="T226" s="24"/>
      <c r="U226" s="24"/>
      <c r="V226" s="24"/>
      <c r="W226" s="24"/>
      <c r="X226" s="24"/>
      <c r="Y226" s="24"/>
      <c r="Z226" s="24"/>
    </row>
    <row r="227" spans="16:26" ht="15.75" customHeight="1">
      <c r="P227" s="24"/>
      <c r="Q227" s="24"/>
      <c r="R227" s="24"/>
      <c r="S227" s="24"/>
      <c r="T227" s="24"/>
      <c r="U227" s="24"/>
      <c r="V227" s="24"/>
      <c r="W227" s="24"/>
      <c r="X227" s="24"/>
      <c r="Y227" s="24"/>
      <c r="Z227" s="24"/>
    </row>
    <row r="228" spans="16:26" ht="15.75" customHeight="1">
      <c r="P228" s="24"/>
      <c r="Q228" s="24"/>
      <c r="R228" s="24"/>
      <c r="S228" s="24"/>
      <c r="T228" s="24"/>
      <c r="U228" s="24"/>
      <c r="V228" s="24"/>
      <c r="W228" s="24"/>
      <c r="X228" s="24"/>
      <c r="Y228" s="24"/>
      <c r="Z228" s="24"/>
    </row>
    <row r="229" spans="16:26" ht="15.75" customHeight="1">
      <c r="P229" s="24"/>
      <c r="Q229" s="24"/>
      <c r="R229" s="24"/>
      <c r="S229" s="24"/>
      <c r="T229" s="24"/>
      <c r="U229" s="24"/>
      <c r="V229" s="24"/>
      <c r="W229" s="24"/>
      <c r="X229" s="24"/>
      <c r="Y229" s="24"/>
      <c r="Z229" s="24"/>
    </row>
    <row r="230" spans="16:26" ht="15.75" customHeight="1">
      <c r="P230" s="24"/>
      <c r="Q230" s="24"/>
      <c r="R230" s="24"/>
      <c r="S230" s="24"/>
      <c r="T230" s="24"/>
      <c r="U230" s="24"/>
      <c r="V230" s="24"/>
      <c r="W230" s="24"/>
      <c r="X230" s="24"/>
      <c r="Y230" s="24"/>
      <c r="Z230" s="24"/>
    </row>
    <row r="231" spans="16:26" ht="15.75" customHeight="1">
      <c r="P231" s="24"/>
      <c r="Q231" s="24"/>
      <c r="R231" s="24"/>
      <c r="S231" s="24"/>
      <c r="T231" s="24"/>
      <c r="U231" s="24"/>
      <c r="V231" s="24"/>
      <c r="W231" s="24"/>
      <c r="X231" s="24"/>
      <c r="Y231" s="24"/>
      <c r="Z231" s="24"/>
    </row>
    <row r="232" spans="16:26" ht="15.75" customHeight="1">
      <c r="P232" s="24"/>
      <c r="Q232" s="24"/>
      <c r="R232" s="24"/>
      <c r="S232" s="24"/>
      <c r="T232" s="24"/>
      <c r="U232" s="24"/>
      <c r="V232" s="24"/>
      <c r="W232" s="24"/>
      <c r="X232" s="24"/>
      <c r="Y232" s="24"/>
      <c r="Z232" s="24"/>
    </row>
    <row r="233" spans="16:26" ht="15.75" customHeight="1">
      <c r="P233" s="24"/>
      <c r="Q233" s="24"/>
      <c r="R233" s="24"/>
      <c r="S233" s="24"/>
      <c r="T233" s="24"/>
      <c r="U233" s="24"/>
      <c r="V233" s="24"/>
      <c r="W233" s="24"/>
      <c r="X233" s="24"/>
      <c r="Y233" s="24"/>
      <c r="Z233" s="24"/>
    </row>
    <row r="234" spans="16:26" ht="15.75" customHeight="1">
      <c r="P234" s="24"/>
      <c r="Q234" s="24"/>
      <c r="R234" s="24"/>
      <c r="S234" s="24"/>
      <c r="T234" s="24"/>
      <c r="U234" s="24"/>
      <c r="V234" s="24"/>
      <c r="W234" s="24"/>
      <c r="X234" s="24"/>
      <c r="Y234" s="24"/>
      <c r="Z234" s="24"/>
    </row>
    <row r="235" spans="16:26" ht="15.75" customHeight="1">
      <c r="P235" s="24"/>
      <c r="Q235" s="24"/>
      <c r="R235" s="24"/>
      <c r="S235" s="24"/>
      <c r="T235" s="24"/>
      <c r="U235" s="24"/>
      <c r="V235" s="24"/>
      <c r="W235" s="24"/>
      <c r="X235" s="24"/>
      <c r="Y235" s="24"/>
      <c r="Z235" s="24"/>
    </row>
    <row r="236" spans="16:26" ht="15.75" customHeight="1">
      <c r="P236" s="24"/>
      <c r="Q236" s="24"/>
      <c r="R236" s="24"/>
      <c r="S236" s="24"/>
      <c r="T236" s="24"/>
      <c r="U236" s="24"/>
      <c r="V236" s="24"/>
      <c r="W236" s="24"/>
      <c r="X236" s="24"/>
      <c r="Y236" s="24"/>
      <c r="Z236" s="24"/>
    </row>
    <row r="237" spans="16:26" ht="15.75" customHeight="1">
      <c r="P237" s="24"/>
      <c r="Q237" s="24"/>
      <c r="R237" s="24"/>
      <c r="S237" s="24"/>
      <c r="T237" s="24"/>
      <c r="U237" s="24"/>
      <c r="V237" s="24"/>
      <c r="W237" s="24"/>
      <c r="X237" s="24"/>
      <c r="Y237" s="24"/>
      <c r="Z237" s="24"/>
    </row>
    <row r="238" spans="16:26" ht="15.75" customHeight="1">
      <c r="P238" s="24"/>
      <c r="Q238" s="24"/>
      <c r="R238" s="24"/>
      <c r="S238" s="24"/>
      <c r="T238" s="24"/>
      <c r="U238" s="24"/>
      <c r="V238" s="24"/>
      <c r="W238" s="24"/>
      <c r="X238" s="24"/>
      <c r="Y238" s="24"/>
      <c r="Z238" s="24"/>
    </row>
    <row r="239" spans="16:26" ht="15.75" customHeight="1">
      <c r="P239" s="24"/>
      <c r="Q239" s="24"/>
      <c r="R239" s="24"/>
      <c r="S239" s="24"/>
      <c r="T239" s="24"/>
      <c r="U239" s="24"/>
      <c r="V239" s="24"/>
      <c r="W239" s="24"/>
      <c r="X239" s="24"/>
      <c r="Y239" s="24"/>
      <c r="Z239" s="24"/>
    </row>
    <row r="240" spans="16:26" ht="15.75" customHeight="1">
      <c r="P240" s="24"/>
      <c r="Q240" s="24"/>
      <c r="R240" s="24"/>
      <c r="S240" s="24"/>
      <c r="T240" s="24"/>
      <c r="U240" s="24"/>
      <c r="V240" s="24"/>
      <c r="W240" s="24"/>
      <c r="X240" s="24"/>
      <c r="Y240" s="24"/>
      <c r="Z240" s="24"/>
    </row>
    <row r="241" spans="16:26" ht="15.75" customHeight="1">
      <c r="P241" s="24"/>
      <c r="Q241" s="24"/>
      <c r="R241" s="24"/>
      <c r="S241" s="24"/>
      <c r="T241" s="24"/>
      <c r="U241" s="24"/>
      <c r="V241" s="24"/>
      <c r="W241" s="24"/>
      <c r="X241" s="24"/>
      <c r="Y241" s="24"/>
      <c r="Z241" s="24"/>
    </row>
    <row r="242" spans="16:26" ht="15.75" customHeight="1">
      <c r="P242" s="24"/>
      <c r="Q242" s="24"/>
      <c r="R242" s="24"/>
      <c r="S242" s="24"/>
      <c r="T242" s="24"/>
      <c r="U242" s="24"/>
      <c r="V242" s="24"/>
      <c r="W242" s="24"/>
      <c r="X242" s="24"/>
      <c r="Y242" s="24"/>
      <c r="Z242" s="24"/>
    </row>
    <row r="243" spans="16:26" ht="15.75" customHeight="1">
      <c r="P243" s="24"/>
      <c r="Q243" s="24"/>
      <c r="R243" s="24"/>
      <c r="S243" s="24"/>
      <c r="T243" s="24"/>
      <c r="U243" s="24"/>
      <c r="V243" s="24"/>
      <c r="W243" s="24"/>
      <c r="X243" s="24"/>
      <c r="Y243" s="24"/>
      <c r="Z243" s="24"/>
    </row>
    <row r="244" spans="16:26" ht="15.75" customHeight="1">
      <c r="P244" s="24"/>
      <c r="Q244" s="24"/>
      <c r="R244" s="24"/>
      <c r="S244" s="24"/>
      <c r="T244" s="24"/>
      <c r="U244" s="24"/>
      <c r="V244" s="24"/>
      <c r="W244" s="24"/>
      <c r="X244" s="24"/>
      <c r="Y244" s="24"/>
      <c r="Z244" s="24"/>
    </row>
    <row r="245" spans="16:26" ht="15.75" customHeight="1">
      <c r="P245" s="24"/>
      <c r="Q245" s="24"/>
      <c r="R245" s="24"/>
      <c r="S245" s="24"/>
      <c r="T245" s="24"/>
      <c r="U245" s="24"/>
      <c r="V245" s="24"/>
      <c r="W245" s="24"/>
      <c r="X245" s="24"/>
      <c r="Y245" s="24"/>
      <c r="Z245" s="24"/>
    </row>
    <row r="246" spans="16:26" ht="15.75" customHeight="1">
      <c r="P246" s="24"/>
      <c r="Q246" s="24"/>
      <c r="R246" s="24"/>
      <c r="S246" s="24"/>
      <c r="T246" s="24"/>
      <c r="U246" s="24"/>
      <c r="V246" s="24"/>
      <c r="W246" s="24"/>
      <c r="X246" s="24"/>
      <c r="Y246" s="24"/>
      <c r="Z246" s="24"/>
    </row>
    <row r="247" spans="16:26" ht="15.75" customHeight="1">
      <c r="P247" s="24"/>
      <c r="Q247" s="24"/>
      <c r="R247" s="24"/>
      <c r="S247" s="24"/>
      <c r="T247" s="24"/>
      <c r="U247" s="24"/>
      <c r="V247" s="24"/>
      <c r="W247" s="24"/>
      <c r="X247" s="24"/>
      <c r="Y247" s="24"/>
      <c r="Z247" s="24"/>
    </row>
    <row r="248" spans="16:26" ht="15.75" customHeight="1">
      <c r="P248" s="24"/>
      <c r="Q248" s="24"/>
      <c r="R248" s="24"/>
      <c r="S248" s="24"/>
      <c r="T248" s="24"/>
      <c r="U248" s="24"/>
      <c r="V248" s="24"/>
      <c r="W248" s="24"/>
      <c r="X248" s="24"/>
      <c r="Y248" s="24"/>
      <c r="Z248" s="24"/>
    </row>
    <row r="249" spans="16:26" ht="15.75" customHeight="1">
      <c r="P249" s="24"/>
      <c r="Q249" s="24"/>
      <c r="R249" s="24"/>
      <c r="S249" s="24"/>
      <c r="T249" s="24"/>
      <c r="U249" s="24"/>
      <c r="V249" s="24"/>
      <c r="W249" s="24"/>
      <c r="X249" s="24"/>
      <c r="Y249" s="24"/>
      <c r="Z249" s="24"/>
    </row>
    <row r="250" spans="16:26" ht="15.75" customHeight="1">
      <c r="P250" s="24"/>
      <c r="Q250" s="24"/>
      <c r="R250" s="24"/>
      <c r="S250" s="24"/>
      <c r="T250" s="24"/>
      <c r="U250" s="24"/>
      <c r="V250" s="24"/>
      <c r="W250" s="24"/>
      <c r="X250" s="24"/>
      <c r="Y250" s="24"/>
      <c r="Z250" s="24"/>
    </row>
    <row r="251" spans="16:26" ht="15.75" customHeight="1">
      <c r="P251" s="24"/>
      <c r="Q251" s="24"/>
      <c r="R251" s="24"/>
      <c r="S251" s="24"/>
      <c r="T251" s="24"/>
      <c r="U251" s="24"/>
      <c r="V251" s="24"/>
      <c r="W251" s="24"/>
      <c r="X251" s="24"/>
      <c r="Y251" s="24"/>
      <c r="Z251" s="24"/>
    </row>
    <row r="252" spans="16:26" ht="15.75" customHeight="1">
      <c r="P252" s="24"/>
      <c r="Q252" s="24"/>
      <c r="R252" s="24"/>
      <c r="S252" s="24"/>
      <c r="T252" s="24"/>
      <c r="U252" s="24"/>
      <c r="V252" s="24"/>
      <c r="W252" s="24"/>
      <c r="X252" s="24"/>
      <c r="Y252" s="24"/>
      <c r="Z252" s="24"/>
    </row>
    <row r="253" spans="16:26" ht="15.75" customHeight="1">
      <c r="P253" s="24"/>
      <c r="Q253" s="24"/>
      <c r="R253" s="24"/>
      <c r="S253" s="24"/>
      <c r="T253" s="24"/>
      <c r="U253" s="24"/>
      <c r="V253" s="24"/>
      <c r="W253" s="24"/>
      <c r="X253" s="24"/>
      <c r="Y253" s="24"/>
      <c r="Z253" s="24"/>
    </row>
    <row r="254" spans="16:26" ht="15.75" customHeight="1">
      <c r="P254" s="24"/>
      <c r="Q254" s="24"/>
      <c r="R254" s="24"/>
      <c r="S254" s="24"/>
      <c r="T254" s="24"/>
      <c r="U254" s="24"/>
      <c r="V254" s="24"/>
      <c r="W254" s="24"/>
      <c r="X254" s="24"/>
      <c r="Y254" s="24"/>
      <c r="Z254" s="24"/>
    </row>
    <row r="255" spans="16:26" ht="15.75" customHeight="1">
      <c r="P255" s="24"/>
      <c r="Q255" s="24"/>
      <c r="R255" s="24"/>
      <c r="S255" s="24"/>
      <c r="T255" s="24"/>
      <c r="U255" s="24"/>
      <c r="V255" s="24"/>
      <c r="W255" s="24"/>
      <c r="X255" s="24"/>
      <c r="Y255" s="24"/>
      <c r="Z255" s="24"/>
    </row>
    <row r="256" spans="16:26" ht="15.75" customHeight="1">
      <c r="P256" s="24"/>
      <c r="Q256" s="24"/>
      <c r="R256" s="24"/>
      <c r="S256" s="24"/>
      <c r="T256" s="24"/>
      <c r="U256" s="24"/>
      <c r="V256" s="24"/>
      <c r="W256" s="24"/>
      <c r="X256" s="24"/>
      <c r="Y256" s="24"/>
      <c r="Z256" s="24"/>
    </row>
    <row r="257" spans="16:26" ht="15.75" customHeight="1">
      <c r="P257" s="24"/>
      <c r="Q257" s="24"/>
      <c r="R257" s="24"/>
      <c r="S257" s="24"/>
      <c r="T257" s="24"/>
      <c r="U257" s="24"/>
      <c r="V257" s="24"/>
      <c r="W257" s="24"/>
      <c r="X257" s="24"/>
      <c r="Y257" s="24"/>
      <c r="Z257" s="24"/>
    </row>
    <row r="258" spans="16:26" ht="15.75" customHeight="1">
      <c r="P258" s="24"/>
      <c r="Q258" s="24"/>
      <c r="R258" s="24"/>
      <c r="S258" s="24"/>
      <c r="T258" s="24"/>
      <c r="U258" s="24"/>
      <c r="V258" s="24"/>
      <c r="W258" s="24"/>
      <c r="X258" s="24"/>
      <c r="Y258" s="24"/>
      <c r="Z258" s="24"/>
    </row>
    <row r="259" spans="16:26" ht="15.75" customHeight="1">
      <c r="P259" s="24"/>
      <c r="Q259" s="24"/>
      <c r="R259" s="24"/>
      <c r="S259" s="24"/>
      <c r="T259" s="24"/>
      <c r="U259" s="24"/>
      <c r="V259" s="24"/>
      <c r="W259" s="24"/>
      <c r="X259" s="24"/>
      <c r="Y259" s="24"/>
      <c r="Z259" s="24"/>
    </row>
    <row r="260" spans="16:26" ht="15.75" customHeight="1">
      <c r="P260" s="24"/>
      <c r="Q260" s="24"/>
      <c r="R260" s="24"/>
      <c r="S260" s="24"/>
      <c r="T260" s="24"/>
      <c r="U260" s="24"/>
      <c r="V260" s="24"/>
      <c r="W260" s="24"/>
      <c r="X260" s="24"/>
      <c r="Y260" s="24"/>
      <c r="Z260" s="24"/>
    </row>
    <row r="261" spans="16:26" ht="15.75" customHeight="1">
      <c r="P261" s="24"/>
      <c r="Q261" s="24"/>
      <c r="R261" s="24"/>
      <c r="S261" s="24"/>
      <c r="T261" s="24"/>
      <c r="U261" s="24"/>
      <c r="V261" s="24"/>
      <c r="W261" s="24"/>
      <c r="X261" s="24"/>
      <c r="Y261" s="24"/>
      <c r="Z261" s="24"/>
    </row>
    <row r="262" spans="16:26" ht="15.75" customHeight="1">
      <c r="P262" s="24"/>
      <c r="Q262" s="24"/>
      <c r="R262" s="24"/>
      <c r="S262" s="24"/>
      <c r="T262" s="24"/>
      <c r="U262" s="24"/>
      <c r="V262" s="24"/>
      <c r="W262" s="24"/>
      <c r="X262" s="24"/>
      <c r="Y262" s="24"/>
      <c r="Z262" s="24"/>
    </row>
    <row r="263" spans="16:26" ht="15.75" customHeight="1">
      <c r="P263" s="24"/>
      <c r="Q263" s="24"/>
      <c r="R263" s="24"/>
      <c r="S263" s="24"/>
      <c r="T263" s="24"/>
      <c r="U263" s="24"/>
      <c r="V263" s="24"/>
      <c r="W263" s="24"/>
      <c r="X263" s="24"/>
      <c r="Y263" s="24"/>
      <c r="Z263" s="24"/>
    </row>
    <row r="264" spans="16:26" ht="15.75" customHeight="1">
      <c r="P264" s="24"/>
      <c r="Q264" s="24"/>
      <c r="R264" s="24"/>
      <c r="S264" s="24"/>
      <c r="T264" s="24"/>
      <c r="U264" s="24"/>
      <c r="V264" s="24"/>
      <c r="W264" s="24"/>
      <c r="X264" s="24"/>
      <c r="Y264" s="24"/>
      <c r="Z264" s="24"/>
    </row>
    <row r="265" spans="16:26" ht="15.75" customHeight="1">
      <c r="P265" s="24"/>
      <c r="Q265" s="24"/>
      <c r="R265" s="24"/>
      <c r="S265" s="24"/>
      <c r="T265" s="24"/>
      <c r="U265" s="24"/>
      <c r="V265" s="24"/>
      <c r="W265" s="24"/>
      <c r="X265" s="24"/>
      <c r="Y265" s="24"/>
      <c r="Z265" s="24"/>
    </row>
    <row r="266" spans="16:26" ht="15.75" customHeight="1">
      <c r="P266" s="24"/>
      <c r="Q266" s="24"/>
      <c r="R266" s="24"/>
      <c r="S266" s="24"/>
      <c r="T266" s="24"/>
      <c r="U266" s="24"/>
      <c r="V266" s="24"/>
      <c r="W266" s="24"/>
      <c r="X266" s="24"/>
      <c r="Y266" s="24"/>
      <c r="Z266" s="24"/>
    </row>
    <row r="267" spans="16:26" ht="15.75" customHeight="1">
      <c r="P267" s="24"/>
      <c r="Q267" s="24"/>
      <c r="R267" s="24"/>
      <c r="S267" s="24"/>
      <c r="T267" s="24"/>
      <c r="U267" s="24"/>
      <c r="V267" s="24"/>
      <c r="W267" s="24"/>
      <c r="X267" s="24"/>
      <c r="Y267" s="24"/>
      <c r="Z267" s="24"/>
    </row>
    <row r="268" spans="16:26" ht="15.75" customHeight="1">
      <c r="P268" s="24"/>
      <c r="Q268" s="24"/>
      <c r="R268" s="24"/>
      <c r="S268" s="24"/>
      <c r="T268" s="24"/>
      <c r="U268" s="24"/>
      <c r="V268" s="24"/>
      <c r="W268" s="24"/>
      <c r="X268" s="24"/>
      <c r="Y268" s="24"/>
      <c r="Z268" s="24"/>
    </row>
    <row r="269" spans="16:26" ht="15.75" customHeight="1">
      <c r="P269" s="24"/>
      <c r="Q269" s="24"/>
      <c r="R269" s="24"/>
      <c r="S269" s="24"/>
      <c r="T269" s="24"/>
      <c r="U269" s="24"/>
      <c r="V269" s="24"/>
      <c r="W269" s="24"/>
      <c r="X269" s="24"/>
      <c r="Y269" s="24"/>
      <c r="Z269" s="24"/>
    </row>
    <row r="270" spans="16:26" ht="15.75" customHeight="1">
      <c r="P270" s="24"/>
      <c r="Q270" s="24"/>
      <c r="R270" s="24"/>
      <c r="S270" s="24"/>
      <c r="T270" s="24"/>
      <c r="U270" s="24"/>
      <c r="V270" s="24"/>
      <c r="W270" s="24"/>
      <c r="X270" s="24"/>
      <c r="Y270" s="24"/>
      <c r="Z270" s="24"/>
    </row>
    <row r="271" spans="16:26" ht="15.75" customHeight="1">
      <c r="P271" s="24"/>
      <c r="Q271" s="24"/>
      <c r="R271" s="24"/>
      <c r="S271" s="24"/>
      <c r="T271" s="24"/>
      <c r="U271" s="24"/>
      <c r="V271" s="24"/>
      <c r="W271" s="24"/>
      <c r="X271" s="24"/>
      <c r="Y271" s="24"/>
      <c r="Z271" s="24"/>
    </row>
    <row r="272" spans="16:26" ht="15.75" customHeight="1">
      <c r="P272" s="24"/>
      <c r="Q272" s="24"/>
      <c r="R272" s="24"/>
      <c r="S272" s="24"/>
      <c r="T272" s="24"/>
      <c r="U272" s="24"/>
      <c r="V272" s="24"/>
      <c r="W272" s="24"/>
      <c r="X272" s="24"/>
      <c r="Y272" s="24"/>
      <c r="Z272" s="24"/>
    </row>
    <row r="273" spans="16:26" ht="15.75" customHeight="1">
      <c r="P273" s="24"/>
      <c r="Q273" s="24"/>
      <c r="R273" s="24"/>
      <c r="S273" s="24"/>
      <c r="T273" s="24"/>
      <c r="U273" s="24"/>
      <c r="V273" s="24"/>
      <c r="W273" s="24"/>
      <c r="X273" s="24"/>
      <c r="Y273" s="24"/>
      <c r="Z273" s="24"/>
    </row>
    <row r="274" spans="16:26" ht="15.75" customHeight="1">
      <c r="P274" s="24"/>
      <c r="Q274" s="24"/>
      <c r="R274" s="24"/>
      <c r="S274" s="24"/>
      <c r="T274" s="24"/>
      <c r="U274" s="24"/>
      <c r="V274" s="24"/>
      <c r="W274" s="24"/>
      <c r="X274" s="24"/>
      <c r="Y274" s="24"/>
      <c r="Z274" s="24"/>
    </row>
    <row r="275" spans="16:26" ht="15.75" customHeight="1">
      <c r="P275" s="24"/>
      <c r="Q275" s="24"/>
      <c r="R275" s="24"/>
      <c r="S275" s="24"/>
      <c r="T275" s="24"/>
      <c r="U275" s="24"/>
      <c r="V275" s="24"/>
      <c r="W275" s="24"/>
      <c r="X275" s="24"/>
      <c r="Y275" s="24"/>
      <c r="Z275" s="24"/>
    </row>
    <row r="276" spans="16:26" ht="15.75" customHeight="1">
      <c r="P276" s="24"/>
      <c r="Q276" s="24"/>
      <c r="R276" s="24"/>
      <c r="S276" s="24"/>
      <c r="T276" s="24"/>
      <c r="U276" s="24"/>
      <c r="V276" s="24"/>
      <c r="W276" s="24"/>
      <c r="X276" s="24"/>
      <c r="Y276" s="24"/>
      <c r="Z276" s="24"/>
    </row>
    <row r="277" spans="16:26" ht="15.75" customHeight="1">
      <c r="P277" s="24"/>
      <c r="Q277" s="24"/>
      <c r="R277" s="24"/>
      <c r="S277" s="24"/>
      <c r="T277" s="24"/>
      <c r="U277" s="24"/>
      <c r="V277" s="24"/>
      <c r="W277" s="24"/>
      <c r="X277" s="24"/>
      <c r="Y277" s="24"/>
      <c r="Z277" s="24"/>
    </row>
    <row r="278" spans="16:26" ht="15.75" customHeight="1">
      <c r="P278" s="24"/>
      <c r="Q278" s="24"/>
      <c r="R278" s="24"/>
      <c r="S278" s="24"/>
      <c r="T278" s="24"/>
      <c r="U278" s="24"/>
      <c r="V278" s="24"/>
      <c r="W278" s="24"/>
      <c r="X278" s="24"/>
      <c r="Y278" s="24"/>
      <c r="Z278" s="24"/>
    </row>
    <row r="279" spans="16:26" ht="15.75" customHeight="1">
      <c r="P279" s="24"/>
      <c r="Q279" s="24"/>
      <c r="R279" s="24"/>
      <c r="S279" s="24"/>
      <c r="T279" s="24"/>
      <c r="U279" s="24"/>
      <c r="V279" s="24"/>
      <c r="W279" s="24"/>
      <c r="X279" s="24"/>
      <c r="Y279" s="24"/>
      <c r="Z279" s="24"/>
    </row>
    <row r="280" spans="16:26" ht="15.75" customHeight="1">
      <c r="P280" s="24"/>
      <c r="Q280" s="24"/>
      <c r="R280" s="24"/>
      <c r="S280" s="24"/>
      <c r="T280" s="24"/>
      <c r="U280" s="24"/>
      <c r="V280" s="24"/>
      <c r="W280" s="24"/>
      <c r="X280" s="24"/>
      <c r="Y280" s="24"/>
      <c r="Z280" s="24"/>
    </row>
    <row r="281" spans="16:26" ht="15.75" customHeight="1">
      <c r="P281" s="24"/>
      <c r="Q281" s="24"/>
      <c r="R281" s="24"/>
      <c r="S281" s="24"/>
      <c r="T281" s="24"/>
      <c r="U281" s="24"/>
      <c r="V281" s="24"/>
      <c r="W281" s="24"/>
      <c r="X281" s="24"/>
      <c r="Y281" s="24"/>
      <c r="Z281" s="24"/>
    </row>
    <row r="282" spans="16:26" ht="15.75" customHeight="1">
      <c r="P282" s="24"/>
      <c r="Q282" s="24"/>
      <c r="R282" s="24"/>
      <c r="S282" s="24"/>
      <c r="T282" s="24"/>
      <c r="U282" s="24"/>
      <c r="V282" s="24"/>
      <c r="W282" s="24"/>
      <c r="X282" s="24"/>
      <c r="Y282" s="24"/>
      <c r="Z282" s="24"/>
    </row>
    <row r="283" spans="16:26" ht="15.75" customHeight="1">
      <c r="P283" s="24"/>
      <c r="Q283" s="24"/>
      <c r="R283" s="24"/>
      <c r="S283" s="24"/>
      <c r="T283" s="24"/>
      <c r="U283" s="24"/>
      <c r="V283" s="24"/>
      <c r="W283" s="24"/>
      <c r="X283" s="24"/>
      <c r="Y283" s="24"/>
      <c r="Z283" s="24"/>
    </row>
    <row r="284" spans="16:26" ht="15.75" customHeight="1">
      <c r="P284" s="24"/>
      <c r="Q284" s="24"/>
      <c r="R284" s="24"/>
      <c r="S284" s="24"/>
      <c r="T284" s="24"/>
      <c r="U284" s="24"/>
      <c r="V284" s="24"/>
      <c r="W284" s="24"/>
      <c r="X284" s="24"/>
      <c r="Y284" s="24"/>
      <c r="Z284" s="24"/>
    </row>
    <row r="285" spans="16:26" ht="15.75" customHeight="1">
      <c r="P285" s="24"/>
      <c r="Q285" s="24"/>
      <c r="R285" s="24"/>
      <c r="S285" s="24"/>
      <c r="T285" s="24"/>
      <c r="U285" s="24"/>
      <c r="V285" s="24"/>
      <c r="W285" s="24"/>
      <c r="X285" s="24"/>
      <c r="Y285" s="24"/>
      <c r="Z285" s="24"/>
    </row>
    <row r="286" spans="16:26" ht="15.75" customHeight="1">
      <c r="P286" s="24"/>
      <c r="Q286" s="24"/>
      <c r="R286" s="24"/>
      <c r="S286" s="24"/>
      <c r="T286" s="24"/>
      <c r="U286" s="24"/>
      <c r="V286" s="24"/>
      <c r="W286" s="24"/>
      <c r="X286" s="24"/>
      <c r="Y286" s="24"/>
      <c r="Z286" s="24"/>
    </row>
    <row r="287" spans="16:26" ht="15.75" customHeight="1">
      <c r="P287" s="24"/>
      <c r="Q287" s="24"/>
      <c r="R287" s="24"/>
      <c r="S287" s="24"/>
      <c r="T287" s="24"/>
      <c r="U287" s="24"/>
      <c r="V287" s="24"/>
      <c r="W287" s="24"/>
      <c r="X287" s="24"/>
      <c r="Y287" s="24"/>
      <c r="Z287" s="24"/>
    </row>
    <row r="288" spans="16:26" ht="15.75" customHeight="1">
      <c r="P288" s="24"/>
      <c r="Q288" s="24"/>
      <c r="R288" s="24"/>
      <c r="S288" s="24"/>
      <c r="T288" s="24"/>
      <c r="U288" s="24"/>
      <c r="V288" s="24"/>
      <c r="W288" s="24"/>
      <c r="X288" s="24"/>
      <c r="Y288" s="24"/>
      <c r="Z288" s="24"/>
    </row>
    <row r="289" spans="16:26" ht="15.75" customHeight="1">
      <c r="P289" s="24"/>
      <c r="Q289" s="24"/>
      <c r="R289" s="24"/>
      <c r="S289" s="24"/>
      <c r="T289" s="24"/>
      <c r="U289" s="24"/>
      <c r="V289" s="24"/>
      <c r="W289" s="24"/>
      <c r="X289" s="24"/>
      <c r="Y289" s="24"/>
      <c r="Z289" s="24"/>
    </row>
    <row r="290" spans="16:26" ht="15.75" customHeight="1">
      <c r="P290" s="24"/>
      <c r="Q290" s="24"/>
      <c r="R290" s="24"/>
      <c r="S290" s="24"/>
      <c r="T290" s="24"/>
      <c r="U290" s="24"/>
      <c r="V290" s="24"/>
      <c r="W290" s="24"/>
      <c r="X290" s="24"/>
      <c r="Y290" s="24"/>
      <c r="Z290" s="24"/>
    </row>
    <row r="291" spans="16:26" ht="15.75" customHeight="1">
      <c r="P291" s="24"/>
      <c r="Q291" s="24"/>
      <c r="R291" s="24"/>
      <c r="S291" s="24"/>
      <c r="T291" s="24"/>
      <c r="U291" s="24"/>
      <c r="V291" s="24"/>
      <c r="W291" s="24"/>
      <c r="X291" s="24"/>
      <c r="Y291" s="24"/>
      <c r="Z291" s="24"/>
    </row>
    <row r="292" spans="16:26" ht="15.75" customHeight="1">
      <c r="P292" s="24"/>
      <c r="Q292" s="24"/>
      <c r="R292" s="24"/>
      <c r="S292" s="24"/>
      <c r="T292" s="24"/>
      <c r="U292" s="24"/>
      <c r="V292" s="24"/>
      <c r="W292" s="24"/>
      <c r="X292" s="24"/>
      <c r="Y292" s="24"/>
      <c r="Z292" s="24"/>
    </row>
    <row r="293" spans="16:26" ht="15.75" customHeight="1">
      <c r="P293" s="24"/>
      <c r="Q293" s="24"/>
      <c r="R293" s="24"/>
      <c r="S293" s="24"/>
      <c r="T293" s="24"/>
      <c r="U293" s="24"/>
      <c r="V293" s="24"/>
      <c r="W293" s="24"/>
      <c r="X293" s="24"/>
      <c r="Y293" s="24"/>
      <c r="Z293" s="24"/>
    </row>
    <row r="294" spans="16:26" ht="15.75" customHeight="1">
      <c r="P294" s="24"/>
      <c r="Q294" s="24"/>
      <c r="R294" s="24"/>
      <c r="S294" s="24"/>
      <c r="T294" s="24"/>
      <c r="U294" s="24"/>
      <c r="V294" s="24"/>
      <c r="W294" s="24"/>
      <c r="X294" s="24"/>
      <c r="Y294" s="24"/>
      <c r="Z294" s="24"/>
    </row>
    <row r="295" spans="16:26" ht="15.75" customHeight="1">
      <c r="P295" s="24"/>
      <c r="Q295" s="24"/>
      <c r="R295" s="24"/>
      <c r="S295" s="24"/>
      <c r="T295" s="24"/>
      <c r="U295" s="24"/>
      <c r="V295" s="24"/>
      <c r="W295" s="24"/>
      <c r="X295" s="24"/>
      <c r="Y295" s="24"/>
      <c r="Z295" s="24"/>
    </row>
    <row r="296" spans="16:26" ht="15.75" customHeight="1">
      <c r="P296" s="24"/>
      <c r="Q296" s="24"/>
      <c r="R296" s="24"/>
      <c r="S296" s="24"/>
      <c r="T296" s="24"/>
      <c r="U296" s="24"/>
      <c r="V296" s="24"/>
      <c r="W296" s="24"/>
      <c r="X296" s="24"/>
      <c r="Y296" s="24"/>
      <c r="Z296" s="24"/>
    </row>
    <row r="297" spans="16:26" ht="15.75" customHeight="1">
      <c r="P297" s="24"/>
      <c r="Q297" s="24"/>
      <c r="R297" s="24"/>
      <c r="S297" s="24"/>
      <c r="T297" s="24"/>
      <c r="U297" s="24"/>
      <c r="V297" s="24"/>
      <c r="W297" s="24"/>
      <c r="X297" s="24"/>
      <c r="Y297" s="24"/>
      <c r="Z297" s="24"/>
    </row>
    <row r="298" spans="16:26" ht="15.75" customHeight="1">
      <c r="P298" s="24"/>
      <c r="Q298" s="24"/>
      <c r="R298" s="24"/>
      <c r="S298" s="24"/>
      <c r="T298" s="24"/>
      <c r="U298" s="24"/>
      <c r="V298" s="24"/>
      <c r="W298" s="24"/>
      <c r="X298" s="24"/>
      <c r="Y298" s="24"/>
      <c r="Z298" s="24"/>
    </row>
    <row r="299" spans="16:26" ht="15.75" customHeight="1">
      <c r="P299" s="24"/>
      <c r="Q299" s="24"/>
      <c r="R299" s="24"/>
      <c r="S299" s="24"/>
      <c r="T299" s="24"/>
      <c r="U299" s="24"/>
      <c r="V299" s="24"/>
      <c r="W299" s="24"/>
      <c r="X299" s="24"/>
      <c r="Y299" s="24"/>
      <c r="Z299" s="24"/>
    </row>
    <row r="300" spans="16:26" ht="15.75" customHeight="1">
      <c r="P300" s="24"/>
      <c r="Q300" s="24"/>
      <c r="R300" s="24"/>
      <c r="S300" s="24"/>
      <c r="T300" s="24"/>
      <c r="U300" s="24"/>
      <c r="V300" s="24"/>
      <c r="W300" s="24"/>
      <c r="X300" s="24"/>
      <c r="Y300" s="24"/>
      <c r="Z300" s="24"/>
    </row>
    <row r="301" spans="16:26" ht="15.75" customHeight="1">
      <c r="P301" s="24"/>
      <c r="Q301" s="24"/>
      <c r="R301" s="24"/>
      <c r="S301" s="24"/>
      <c r="T301" s="24"/>
      <c r="U301" s="24"/>
      <c r="V301" s="24"/>
      <c r="W301" s="24"/>
      <c r="X301" s="24"/>
      <c r="Y301" s="24"/>
      <c r="Z301" s="24"/>
    </row>
    <row r="302" spans="16:26" ht="15.75" customHeight="1">
      <c r="P302" s="24"/>
      <c r="Q302" s="24"/>
      <c r="R302" s="24"/>
      <c r="S302" s="24"/>
      <c r="T302" s="24"/>
      <c r="U302" s="24"/>
      <c r="V302" s="24"/>
      <c r="W302" s="24"/>
      <c r="X302" s="24"/>
      <c r="Y302" s="24"/>
      <c r="Z302" s="24"/>
    </row>
    <row r="303" spans="16:26" ht="15.75" customHeight="1">
      <c r="P303" s="24"/>
      <c r="Q303" s="24"/>
      <c r="R303" s="24"/>
      <c r="S303" s="24"/>
      <c r="T303" s="24"/>
      <c r="U303" s="24"/>
      <c r="V303" s="24"/>
      <c r="W303" s="24"/>
      <c r="X303" s="24"/>
      <c r="Y303" s="24"/>
      <c r="Z303" s="24"/>
    </row>
    <row r="304" spans="16:26" ht="15.75" customHeight="1">
      <c r="P304" s="24"/>
      <c r="Q304" s="24"/>
      <c r="R304" s="24"/>
      <c r="S304" s="24"/>
      <c r="T304" s="24"/>
      <c r="U304" s="24"/>
      <c r="V304" s="24"/>
      <c r="W304" s="24"/>
      <c r="X304" s="24"/>
      <c r="Y304" s="24"/>
      <c r="Z304" s="24"/>
    </row>
    <row r="305" spans="16:26" ht="15.75" customHeight="1">
      <c r="P305" s="24"/>
      <c r="Q305" s="24"/>
      <c r="R305" s="24"/>
      <c r="S305" s="24"/>
      <c r="T305" s="24"/>
      <c r="U305" s="24"/>
      <c r="V305" s="24"/>
      <c r="W305" s="24"/>
      <c r="X305" s="24"/>
      <c r="Y305" s="24"/>
      <c r="Z305" s="24"/>
    </row>
    <row r="306" spans="16:26" ht="15.75" customHeight="1">
      <c r="P306" s="24"/>
      <c r="Q306" s="24"/>
      <c r="R306" s="24"/>
      <c r="S306" s="24"/>
      <c r="T306" s="24"/>
      <c r="U306" s="24"/>
      <c r="V306" s="24"/>
      <c r="W306" s="24"/>
      <c r="X306" s="24"/>
      <c r="Y306" s="24"/>
      <c r="Z306" s="24"/>
    </row>
    <row r="307" spans="16:26" ht="15.75" customHeight="1">
      <c r="P307" s="24"/>
      <c r="Q307" s="24"/>
      <c r="R307" s="24"/>
      <c r="S307" s="24"/>
      <c r="T307" s="24"/>
      <c r="U307" s="24"/>
      <c r="V307" s="24"/>
      <c r="W307" s="24"/>
      <c r="X307" s="24"/>
      <c r="Y307" s="24"/>
      <c r="Z307" s="24"/>
    </row>
    <row r="308" spans="16:26" ht="15.75" customHeight="1">
      <c r="P308" s="24"/>
      <c r="Q308" s="24"/>
      <c r="R308" s="24"/>
      <c r="S308" s="24"/>
      <c r="T308" s="24"/>
      <c r="U308" s="24"/>
      <c r="V308" s="24"/>
      <c r="W308" s="24"/>
      <c r="X308" s="24"/>
      <c r="Y308" s="24"/>
      <c r="Z308" s="24"/>
    </row>
    <row r="309" spans="16:26" ht="15.75" customHeight="1">
      <c r="P309" s="24"/>
      <c r="Q309" s="24"/>
      <c r="R309" s="24"/>
      <c r="S309" s="24"/>
      <c r="T309" s="24"/>
      <c r="U309" s="24"/>
      <c r="V309" s="24"/>
      <c r="W309" s="24"/>
      <c r="X309" s="24"/>
      <c r="Y309" s="24"/>
      <c r="Z309" s="24"/>
    </row>
    <row r="310" spans="16:26" ht="15.75" customHeight="1">
      <c r="P310" s="24"/>
      <c r="Q310" s="24"/>
      <c r="R310" s="24"/>
      <c r="S310" s="24"/>
      <c r="T310" s="24"/>
      <c r="U310" s="24"/>
      <c r="V310" s="24"/>
      <c r="W310" s="24"/>
      <c r="X310" s="24"/>
      <c r="Y310" s="24"/>
      <c r="Z310" s="24"/>
    </row>
    <row r="311" spans="16:26" ht="15.75" customHeight="1">
      <c r="P311" s="24"/>
      <c r="Q311" s="24"/>
      <c r="R311" s="24"/>
      <c r="S311" s="24"/>
      <c r="T311" s="24"/>
      <c r="U311" s="24"/>
      <c r="V311" s="24"/>
      <c r="W311" s="24"/>
      <c r="X311" s="24"/>
      <c r="Y311" s="24"/>
      <c r="Z311" s="24"/>
    </row>
    <row r="312" spans="16:26" ht="15.75" customHeight="1">
      <c r="P312" s="24"/>
      <c r="Q312" s="24"/>
      <c r="R312" s="24"/>
      <c r="S312" s="24"/>
      <c r="T312" s="24"/>
      <c r="U312" s="24"/>
      <c r="V312" s="24"/>
      <c r="W312" s="24"/>
      <c r="X312" s="24"/>
      <c r="Y312" s="24"/>
      <c r="Z312" s="24"/>
    </row>
    <row r="313" spans="16:26" ht="15.75" customHeight="1">
      <c r="P313" s="24"/>
      <c r="Q313" s="24"/>
      <c r="R313" s="24"/>
      <c r="S313" s="24"/>
      <c r="T313" s="24"/>
      <c r="U313" s="24"/>
      <c r="V313" s="24"/>
      <c r="W313" s="24"/>
      <c r="X313" s="24"/>
      <c r="Y313" s="24"/>
      <c r="Z313" s="24"/>
    </row>
    <row r="314" spans="16:26" ht="15.75" customHeight="1">
      <c r="P314" s="24"/>
      <c r="Q314" s="24"/>
      <c r="R314" s="24"/>
      <c r="S314" s="24"/>
      <c r="T314" s="24"/>
      <c r="U314" s="24"/>
      <c r="V314" s="24"/>
      <c r="W314" s="24"/>
      <c r="X314" s="24"/>
      <c r="Y314" s="24"/>
      <c r="Z314" s="24"/>
    </row>
    <row r="315" spans="16:26" ht="15.75" customHeight="1">
      <c r="P315" s="24"/>
      <c r="Q315" s="24"/>
      <c r="R315" s="24"/>
      <c r="S315" s="24"/>
      <c r="T315" s="24"/>
      <c r="U315" s="24"/>
      <c r="V315" s="24"/>
      <c r="W315" s="24"/>
      <c r="X315" s="24"/>
      <c r="Y315" s="24"/>
      <c r="Z315" s="24"/>
    </row>
    <row r="316" spans="16:26" ht="15.75" customHeight="1">
      <c r="P316" s="24"/>
      <c r="Q316" s="24"/>
      <c r="R316" s="24"/>
      <c r="S316" s="24"/>
      <c r="T316" s="24"/>
      <c r="U316" s="24"/>
      <c r="V316" s="24"/>
      <c r="W316" s="24"/>
      <c r="X316" s="24"/>
      <c r="Y316" s="24"/>
      <c r="Z316" s="24"/>
    </row>
    <row r="317" spans="16:26" ht="15.75" customHeight="1">
      <c r="P317" s="24"/>
      <c r="Q317" s="24"/>
      <c r="R317" s="24"/>
      <c r="S317" s="24"/>
      <c r="T317" s="24"/>
      <c r="U317" s="24"/>
      <c r="V317" s="24"/>
      <c r="W317" s="24"/>
      <c r="X317" s="24"/>
      <c r="Y317" s="24"/>
      <c r="Z317" s="24"/>
    </row>
    <row r="318" spans="16:26" ht="15.75" customHeight="1">
      <c r="P318" s="24"/>
      <c r="Q318" s="24"/>
      <c r="R318" s="24"/>
      <c r="S318" s="24"/>
      <c r="T318" s="24"/>
      <c r="U318" s="24"/>
      <c r="V318" s="24"/>
      <c r="W318" s="24"/>
      <c r="X318" s="24"/>
      <c r="Y318" s="24"/>
      <c r="Z318" s="24"/>
    </row>
    <row r="319" spans="16:26" ht="15.75" customHeight="1">
      <c r="P319" s="24"/>
      <c r="Q319" s="24"/>
      <c r="R319" s="24"/>
      <c r="S319" s="24"/>
      <c r="T319" s="24"/>
      <c r="U319" s="24"/>
      <c r="V319" s="24"/>
      <c r="W319" s="24"/>
      <c r="X319" s="24"/>
      <c r="Y319" s="24"/>
      <c r="Z319" s="24"/>
    </row>
    <row r="320" spans="16:26" ht="15.75" customHeight="1">
      <c r="P320" s="24"/>
      <c r="Q320" s="24"/>
      <c r="R320" s="24"/>
      <c r="S320" s="24"/>
      <c r="T320" s="24"/>
      <c r="U320" s="24"/>
      <c r="V320" s="24"/>
      <c r="W320" s="24"/>
      <c r="X320" s="24"/>
      <c r="Y320" s="24"/>
      <c r="Z320" s="24"/>
    </row>
    <row r="321" spans="16:26" ht="15.75" customHeight="1">
      <c r="P321" s="24"/>
      <c r="Q321" s="24"/>
      <c r="R321" s="24"/>
      <c r="S321" s="24"/>
      <c r="T321" s="24"/>
      <c r="U321" s="24"/>
      <c r="V321" s="24"/>
      <c r="W321" s="24"/>
      <c r="X321" s="24"/>
      <c r="Y321" s="24"/>
      <c r="Z321" s="24"/>
    </row>
    <row r="322" spans="16:26" ht="15.75" customHeight="1">
      <c r="P322" s="24"/>
      <c r="Q322" s="24"/>
      <c r="R322" s="24"/>
      <c r="S322" s="24"/>
      <c r="T322" s="24"/>
      <c r="U322" s="24"/>
      <c r="V322" s="24"/>
      <c r="W322" s="24"/>
      <c r="X322" s="24"/>
      <c r="Y322" s="24"/>
      <c r="Z322" s="24"/>
    </row>
    <row r="323" spans="16:26" ht="15.75" customHeight="1">
      <c r="P323" s="24"/>
      <c r="Q323" s="24"/>
      <c r="R323" s="24"/>
      <c r="S323" s="24"/>
      <c r="T323" s="24"/>
      <c r="U323" s="24"/>
      <c r="V323" s="24"/>
      <c r="W323" s="24"/>
      <c r="X323" s="24"/>
      <c r="Y323" s="24"/>
      <c r="Z323" s="24"/>
    </row>
    <row r="324" spans="16:26" ht="15.75" customHeight="1">
      <c r="P324" s="24"/>
      <c r="Q324" s="24"/>
      <c r="R324" s="24"/>
      <c r="S324" s="24"/>
      <c r="T324" s="24"/>
      <c r="U324" s="24"/>
      <c r="V324" s="24"/>
      <c r="W324" s="24"/>
      <c r="X324" s="24"/>
      <c r="Y324" s="24"/>
      <c r="Z324" s="24"/>
    </row>
    <row r="325" spans="16:26" ht="15.75" customHeight="1">
      <c r="P325" s="24"/>
      <c r="Q325" s="24"/>
      <c r="R325" s="24"/>
      <c r="S325" s="24"/>
      <c r="T325" s="24"/>
      <c r="U325" s="24"/>
      <c r="V325" s="24"/>
      <c r="W325" s="24"/>
      <c r="X325" s="24"/>
      <c r="Y325" s="24"/>
      <c r="Z325" s="24"/>
    </row>
    <row r="326" spans="16:26" ht="15.75" customHeight="1">
      <c r="P326" s="24"/>
      <c r="Q326" s="24"/>
      <c r="R326" s="24"/>
      <c r="S326" s="24"/>
      <c r="T326" s="24"/>
      <c r="U326" s="24"/>
      <c r="V326" s="24"/>
      <c r="W326" s="24"/>
      <c r="X326" s="24"/>
      <c r="Y326" s="24"/>
      <c r="Z326" s="24"/>
    </row>
    <row r="327" spans="16:26" ht="15.75" customHeight="1">
      <c r="P327" s="24"/>
      <c r="Q327" s="24"/>
      <c r="R327" s="24"/>
      <c r="S327" s="24"/>
      <c r="T327" s="24"/>
      <c r="U327" s="24"/>
      <c r="V327" s="24"/>
      <c r="W327" s="24"/>
      <c r="X327" s="24"/>
      <c r="Y327" s="24"/>
      <c r="Z327" s="24"/>
    </row>
    <row r="328" spans="16:26" ht="15.75" customHeight="1">
      <c r="P328" s="24"/>
      <c r="Q328" s="24"/>
      <c r="R328" s="24"/>
      <c r="S328" s="24"/>
      <c r="T328" s="24"/>
      <c r="U328" s="24"/>
      <c r="V328" s="24"/>
      <c r="W328" s="24"/>
      <c r="X328" s="24"/>
      <c r="Y328" s="24"/>
      <c r="Z328" s="24"/>
    </row>
    <row r="329" spans="16:26" ht="15.75" customHeight="1">
      <c r="P329" s="24"/>
      <c r="Q329" s="24"/>
      <c r="R329" s="24"/>
      <c r="S329" s="24"/>
      <c r="T329" s="24"/>
      <c r="U329" s="24"/>
      <c r="V329" s="24"/>
      <c r="W329" s="24"/>
      <c r="X329" s="24"/>
      <c r="Y329" s="24"/>
      <c r="Z329" s="24"/>
    </row>
    <row r="330" spans="16:26" ht="15.75" customHeight="1">
      <c r="P330" s="24"/>
      <c r="Q330" s="24"/>
      <c r="R330" s="24"/>
      <c r="S330" s="24"/>
      <c r="T330" s="24"/>
      <c r="U330" s="24"/>
      <c r="V330" s="24"/>
      <c r="W330" s="24"/>
      <c r="X330" s="24"/>
      <c r="Y330" s="24"/>
      <c r="Z330" s="24"/>
    </row>
    <row r="331" spans="16:26" ht="15.75" customHeight="1">
      <c r="P331" s="24"/>
      <c r="Q331" s="24"/>
      <c r="R331" s="24"/>
      <c r="S331" s="24"/>
      <c r="T331" s="24"/>
      <c r="U331" s="24"/>
      <c r="V331" s="24"/>
      <c r="W331" s="24"/>
      <c r="X331" s="24"/>
      <c r="Y331" s="24"/>
      <c r="Z331" s="24"/>
    </row>
    <row r="332" spans="16:26" ht="15.75" customHeight="1">
      <c r="P332" s="24"/>
      <c r="Q332" s="24"/>
      <c r="R332" s="24"/>
      <c r="S332" s="24"/>
      <c r="T332" s="24"/>
      <c r="U332" s="24"/>
      <c r="V332" s="24"/>
      <c r="W332" s="24"/>
      <c r="X332" s="24"/>
      <c r="Y332" s="24"/>
      <c r="Z332" s="24"/>
    </row>
    <row r="333" spans="16:26" ht="15.75" customHeight="1">
      <c r="P333" s="24"/>
      <c r="Q333" s="24"/>
      <c r="R333" s="24"/>
      <c r="S333" s="24"/>
      <c r="T333" s="24"/>
      <c r="U333" s="24"/>
      <c r="V333" s="24"/>
      <c r="W333" s="24"/>
      <c r="X333" s="24"/>
      <c r="Y333" s="24"/>
      <c r="Z333" s="24"/>
    </row>
    <row r="334" spans="16:26" ht="15.75" customHeight="1">
      <c r="P334" s="24"/>
      <c r="Q334" s="24"/>
      <c r="R334" s="24"/>
      <c r="S334" s="24"/>
      <c r="T334" s="24"/>
      <c r="U334" s="24"/>
      <c r="V334" s="24"/>
      <c r="W334" s="24"/>
      <c r="X334" s="24"/>
      <c r="Y334" s="24"/>
      <c r="Z334" s="24"/>
    </row>
    <row r="335" spans="16:26" ht="15.75" customHeight="1">
      <c r="P335" s="24"/>
      <c r="Q335" s="24"/>
      <c r="R335" s="24"/>
      <c r="S335" s="24"/>
      <c r="T335" s="24"/>
      <c r="U335" s="24"/>
      <c r="V335" s="24"/>
      <c r="W335" s="24"/>
      <c r="X335" s="24"/>
      <c r="Y335" s="24"/>
      <c r="Z335" s="24"/>
    </row>
    <row r="336" spans="16:26" ht="15.75" customHeight="1">
      <c r="P336" s="24"/>
      <c r="Q336" s="24"/>
      <c r="R336" s="24"/>
      <c r="S336" s="24"/>
      <c r="T336" s="24"/>
      <c r="U336" s="24"/>
      <c r="V336" s="24"/>
      <c r="W336" s="24"/>
      <c r="X336" s="24"/>
      <c r="Y336" s="24"/>
      <c r="Z336" s="24"/>
    </row>
    <row r="337" spans="16:26" ht="15.75" customHeight="1">
      <c r="P337" s="24"/>
      <c r="Q337" s="24"/>
      <c r="R337" s="24"/>
      <c r="S337" s="24"/>
      <c r="T337" s="24"/>
      <c r="U337" s="24"/>
      <c r="V337" s="24"/>
      <c r="W337" s="24"/>
      <c r="X337" s="24"/>
      <c r="Y337" s="24"/>
      <c r="Z337" s="24"/>
    </row>
    <row r="338" spans="16:26" ht="15.75" customHeight="1">
      <c r="P338" s="24"/>
      <c r="Q338" s="24"/>
      <c r="R338" s="24"/>
      <c r="S338" s="24"/>
      <c r="T338" s="24"/>
      <c r="U338" s="24"/>
      <c r="V338" s="24"/>
      <c r="W338" s="24"/>
      <c r="X338" s="24"/>
      <c r="Y338" s="24"/>
      <c r="Z338" s="24"/>
    </row>
    <row r="339" spans="16:26" ht="15.75" customHeight="1">
      <c r="P339" s="24"/>
      <c r="Q339" s="24"/>
      <c r="R339" s="24"/>
      <c r="S339" s="24"/>
      <c r="T339" s="24"/>
      <c r="U339" s="24"/>
      <c r="V339" s="24"/>
      <c r="W339" s="24"/>
      <c r="X339" s="24"/>
      <c r="Y339" s="24"/>
      <c r="Z339" s="24"/>
    </row>
    <row r="340" spans="16:26" ht="15.75" customHeight="1">
      <c r="P340" s="24"/>
      <c r="Q340" s="24"/>
      <c r="R340" s="24"/>
      <c r="S340" s="24"/>
      <c r="T340" s="24"/>
      <c r="U340" s="24"/>
      <c r="V340" s="24"/>
      <c r="W340" s="24"/>
      <c r="X340" s="24"/>
      <c r="Y340" s="24"/>
      <c r="Z340" s="24"/>
    </row>
    <row r="341" spans="16:26" ht="15.75" customHeight="1">
      <c r="P341" s="24"/>
      <c r="Q341" s="24"/>
      <c r="R341" s="24"/>
      <c r="S341" s="24"/>
      <c r="T341" s="24"/>
      <c r="U341" s="24"/>
      <c r="V341" s="24"/>
      <c r="W341" s="24"/>
      <c r="X341" s="24"/>
      <c r="Y341" s="24"/>
      <c r="Z341" s="24"/>
    </row>
    <row r="342" spans="16:26" ht="15.75" customHeight="1">
      <c r="P342" s="24"/>
      <c r="Q342" s="24"/>
      <c r="R342" s="24"/>
      <c r="S342" s="24"/>
      <c r="T342" s="24"/>
      <c r="U342" s="24"/>
      <c r="V342" s="24"/>
      <c r="W342" s="24"/>
      <c r="X342" s="24"/>
      <c r="Y342" s="24"/>
      <c r="Z342" s="24"/>
    </row>
    <row r="343" spans="16:26" ht="15.75" customHeight="1">
      <c r="P343" s="24"/>
      <c r="Q343" s="24"/>
      <c r="R343" s="24"/>
      <c r="S343" s="24"/>
      <c r="T343" s="24"/>
      <c r="U343" s="24"/>
      <c r="V343" s="24"/>
      <c r="W343" s="24"/>
      <c r="X343" s="24"/>
      <c r="Y343" s="24"/>
      <c r="Z343" s="24"/>
    </row>
    <row r="344" spans="16:26" ht="15.75" customHeight="1">
      <c r="P344" s="24"/>
      <c r="Q344" s="24"/>
      <c r="R344" s="24"/>
      <c r="S344" s="24"/>
      <c r="T344" s="24"/>
      <c r="U344" s="24"/>
      <c r="V344" s="24"/>
      <c r="W344" s="24"/>
      <c r="X344" s="24"/>
      <c r="Y344" s="24"/>
      <c r="Z344" s="24"/>
    </row>
    <row r="345" spans="16:26" ht="15.75" customHeight="1">
      <c r="P345" s="24"/>
      <c r="Q345" s="24"/>
      <c r="R345" s="24"/>
      <c r="S345" s="24"/>
      <c r="T345" s="24"/>
      <c r="U345" s="24"/>
      <c r="V345" s="24"/>
      <c r="W345" s="24"/>
      <c r="X345" s="24"/>
      <c r="Y345" s="24"/>
      <c r="Z345" s="24"/>
    </row>
    <row r="346" spans="16:26" ht="15.75" customHeight="1">
      <c r="P346" s="24"/>
      <c r="Q346" s="24"/>
      <c r="R346" s="24"/>
      <c r="S346" s="24"/>
      <c r="T346" s="24"/>
      <c r="U346" s="24"/>
      <c r="V346" s="24"/>
      <c r="W346" s="24"/>
      <c r="X346" s="24"/>
      <c r="Y346" s="24"/>
      <c r="Z346" s="24"/>
    </row>
    <row r="347" spans="16:26" ht="15.75" customHeight="1">
      <c r="P347" s="24"/>
      <c r="Q347" s="24"/>
      <c r="R347" s="24"/>
      <c r="S347" s="24"/>
      <c r="T347" s="24"/>
      <c r="U347" s="24"/>
      <c r="V347" s="24"/>
      <c r="W347" s="24"/>
      <c r="X347" s="24"/>
      <c r="Y347" s="24"/>
      <c r="Z347" s="24"/>
    </row>
    <row r="348" spans="16:26" ht="15.75" customHeight="1">
      <c r="P348" s="24"/>
      <c r="Q348" s="24"/>
      <c r="R348" s="24"/>
      <c r="S348" s="24"/>
      <c r="T348" s="24"/>
      <c r="U348" s="24"/>
      <c r="V348" s="24"/>
      <c r="W348" s="24"/>
      <c r="X348" s="24"/>
      <c r="Y348" s="24"/>
      <c r="Z348" s="24"/>
    </row>
    <row r="349" spans="16:26" ht="15.75" customHeight="1">
      <c r="P349" s="24"/>
      <c r="Q349" s="24"/>
      <c r="R349" s="24"/>
      <c r="S349" s="24"/>
      <c r="T349" s="24"/>
      <c r="U349" s="24"/>
      <c r="V349" s="24"/>
      <c r="W349" s="24"/>
      <c r="X349" s="24"/>
      <c r="Y349" s="24"/>
      <c r="Z349" s="24"/>
    </row>
    <row r="350" spans="16:26" ht="15.75" customHeight="1">
      <c r="P350" s="24"/>
      <c r="Q350" s="24"/>
      <c r="R350" s="24"/>
      <c r="S350" s="24"/>
      <c r="T350" s="24"/>
      <c r="U350" s="24"/>
      <c r="V350" s="24"/>
      <c r="W350" s="24"/>
      <c r="X350" s="24"/>
      <c r="Y350" s="24"/>
      <c r="Z350" s="24"/>
    </row>
    <row r="351" spans="16:26" ht="15.75" customHeight="1">
      <c r="P351" s="24"/>
      <c r="Q351" s="24"/>
      <c r="R351" s="24"/>
      <c r="S351" s="24"/>
      <c r="T351" s="24"/>
      <c r="U351" s="24"/>
      <c r="V351" s="24"/>
      <c r="W351" s="24"/>
      <c r="X351" s="24"/>
      <c r="Y351" s="24"/>
      <c r="Z351" s="24"/>
    </row>
    <row r="352" spans="16:26" ht="15.75" customHeight="1">
      <c r="P352" s="24"/>
      <c r="Q352" s="24"/>
      <c r="R352" s="24"/>
      <c r="S352" s="24"/>
      <c r="T352" s="24"/>
      <c r="U352" s="24"/>
      <c r="V352" s="24"/>
      <c r="W352" s="24"/>
      <c r="X352" s="24"/>
      <c r="Y352" s="24"/>
      <c r="Z352" s="24"/>
    </row>
    <row r="353" spans="16:26" ht="15.75" customHeight="1">
      <c r="P353" s="24"/>
      <c r="Q353" s="24"/>
      <c r="R353" s="24"/>
      <c r="S353" s="24"/>
      <c r="T353" s="24"/>
      <c r="U353" s="24"/>
      <c r="V353" s="24"/>
      <c r="W353" s="24"/>
      <c r="X353" s="24"/>
      <c r="Y353" s="24"/>
      <c r="Z353" s="24"/>
    </row>
    <row r="354" spans="16:26" ht="15.75" customHeight="1">
      <c r="P354" s="24"/>
      <c r="Q354" s="24"/>
      <c r="R354" s="24"/>
      <c r="S354" s="24"/>
      <c r="T354" s="24"/>
      <c r="U354" s="24"/>
      <c r="V354" s="24"/>
      <c r="W354" s="24"/>
      <c r="X354" s="24"/>
      <c r="Y354" s="24"/>
      <c r="Z354" s="24"/>
    </row>
    <row r="355" spans="16:26" ht="15.75" customHeight="1">
      <c r="P355" s="24"/>
      <c r="Q355" s="24"/>
      <c r="R355" s="24"/>
      <c r="S355" s="24"/>
      <c r="T355" s="24"/>
      <c r="U355" s="24"/>
      <c r="V355" s="24"/>
      <c r="W355" s="24"/>
      <c r="X355" s="24"/>
      <c r="Y355" s="24"/>
      <c r="Z355" s="24"/>
    </row>
    <row r="356" spans="16:26" ht="15.75" customHeight="1">
      <c r="P356" s="24"/>
      <c r="Q356" s="24"/>
      <c r="R356" s="24"/>
      <c r="S356" s="24"/>
      <c r="T356" s="24"/>
      <c r="U356" s="24"/>
      <c r="V356" s="24"/>
      <c r="W356" s="24"/>
      <c r="X356" s="24"/>
      <c r="Y356" s="24"/>
      <c r="Z356" s="24"/>
    </row>
    <row r="357" spans="16:26" ht="15.75" customHeight="1">
      <c r="P357" s="24"/>
      <c r="Q357" s="24"/>
      <c r="R357" s="24"/>
      <c r="S357" s="24"/>
      <c r="T357" s="24"/>
      <c r="U357" s="24"/>
      <c r="V357" s="24"/>
      <c r="W357" s="24"/>
      <c r="X357" s="24"/>
      <c r="Y357" s="24"/>
      <c r="Z357" s="24"/>
    </row>
    <row r="358" spans="16:26" ht="15.75" customHeight="1">
      <c r="P358" s="24"/>
      <c r="Q358" s="24"/>
      <c r="R358" s="24"/>
      <c r="S358" s="24"/>
      <c r="T358" s="24"/>
      <c r="U358" s="24"/>
      <c r="V358" s="24"/>
      <c r="W358" s="24"/>
      <c r="X358" s="24"/>
      <c r="Y358" s="24"/>
      <c r="Z358" s="24"/>
    </row>
    <row r="359" spans="16:26" ht="15.75" customHeight="1">
      <c r="P359" s="24"/>
      <c r="Q359" s="24"/>
      <c r="R359" s="24"/>
      <c r="S359" s="24"/>
      <c r="T359" s="24"/>
      <c r="U359" s="24"/>
      <c r="V359" s="24"/>
      <c r="W359" s="24"/>
      <c r="X359" s="24"/>
      <c r="Y359" s="24"/>
      <c r="Z359" s="24"/>
    </row>
    <row r="360" spans="16:26" ht="15.75" customHeight="1">
      <c r="P360" s="24"/>
      <c r="Q360" s="24"/>
      <c r="R360" s="24"/>
      <c r="S360" s="24"/>
      <c r="T360" s="24"/>
      <c r="U360" s="24"/>
      <c r="V360" s="24"/>
      <c r="W360" s="24"/>
      <c r="X360" s="24"/>
      <c r="Y360" s="24"/>
      <c r="Z360" s="24"/>
    </row>
    <row r="361" spans="16:26" ht="15.75" customHeight="1">
      <c r="P361" s="24"/>
      <c r="Q361" s="24"/>
      <c r="R361" s="24"/>
      <c r="S361" s="24"/>
      <c r="T361" s="24"/>
      <c r="U361" s="24"/>
      <c r="V361" s="24"/>
      <c r="W361" s="24"/>
      <c r="X361" s="24"/>
      <c r="Y361" s="24"/>
      <c r="Z361" s="24"/>
    </row>
    <row r="362" spans="16:26" ht="15.75" customHeight="1">
      <c r="P362" s="24"/>
      <c r="Q362" s="24"/>
      <c r="R362" s="24"/>
      <c r="S362" s="24"/>
      <c r="T362" s="24"/>
      <c r="U362" s="24"/>
      <c r="V362" s="24"/>
      <c r="W362" s="24"/>
      <c r="X362" s="24"/>
      <c r="Y362" s="24"/>
      <c r="Z362" s="24"/>
    </row>
    <row r="363" spans="16:26" ht="15.75" customHeight="1">
      <c r="P363" s="24"/>
      <c r="Q363" s="24"/>
      <c r="R363" s="24"/>
      <c r="S363" s="24"/>
      <c r="T363" s="24"/>
      <c r="U363" s="24"/>
      <c r="V363" s="24"/>
      <c r="W363" s="24"/>
      <c r="X363" s="24"/>
      <c r="Y363" s="24"/>
      <c r="Z363" s="24"/>
    </row>
    <row r="364" spans="16:26" ht="15.75" customHeight="1">
      <c r="P364" s="24"/>
      <c r="Q364" s="24"/>
      <c r="R364" s="24"/>
      <c r="S364" s="24"/>
      <c r="T364" s="24"/>
      <c r="U364" s="24"/>
      <c r="V364" s="24"/>
      <c r="W364" s="24"/>
      <c r="X364" s="24"/>
      <c r="Y364" s="24"/>
      <c r="Z364" s="24"/>
    </row>
    <row r="365" spans="16:26" ht="15.75" customHeight="1">
      <c r="P365" s="24"/>
      <c r="Q365" s="24"/>
      <c r="R365" s="24"/>
      <c r="S365" s="24"/>
      <c r="T365" s="24"/>
      <c r="U365" s="24"/>
      <c r="V365" s="24"/>
      <c r="W365" s="24"/>
      <c r="X365" s="24"/>
      <c r="Y365" s="24"/>
      <c r="Z365" s="24"/>
    </row>
    <row r="366" spans="16:26" ht="15.75" customHeight="1">
      <c r="P366" s="24"/>
      <c r="Q366" s="24"/>
      <c r="R366" s="24"/>
      <c r="S366" s="24"/>
      <c r="T366" s="24"/>
      <c r="U366" s="24"/>
      <c r="V366" s="24"/>
      <c r="W366" s="24"/>
      <c r="X366" s="24"/>
      <c r="Y366" s="24"/>
      <c r="Z366" s="24"/>
    </row>
    <row r="367" spans="16:26" ht="15.75" customHeight="1">
      <c r="P367" s="24"/>
      <c r="Q367" s="24"/>
      <c r="R367" s="24"/>
      <c r="S367" s="24"/>
      <c r="T367" s="24"/>
      <c r="U367" s="24"/>
      <c r="V367" s="24"/>
      <c r="W367" s="24"/>
      <c r="X367" s="24"/>
      <c r="Y367" s="24"/>
      <c r="Z367" s="24"/>
    </row>
    <row r="368" spans="16:26" ht="15.75" customHeight="1">
      <c r="P368" s="24"/>
      <c r="Q368" s="24"/>
      <c r="R368" s="24"/>
      <c r="S368" s="24"/>
      <c r="T368" s="24"/>
      <c r="U368" s="24"/>
      <c r="V368" s="24"/>
      <c r="W368" s="24"/>
      <c r="X368" s="24"/>
      <c r="Y368" s="24"/>
      <c r="Z368" s="24"/>
    </row>
    <row r="369" spans="16:26" ht="15.75" customHeight="1">
      <c r="P369" s="24"/>
      <c r="Q369" s="24"/>
      <c r="R369" s="24"/>
      <c r="S369" s="24"/>
      <c r="T369" s="24"/>
      <c r="U369" s="24"/>
      <c r="V369" s="24"/>
      <c r="W369" s="24"/>
      <c r="X369" s="24"/>
      <c r="Y369" s="24"/>
      <c r="Z369" s="24"/>
    </row>
    <row r="370" spans="16:26" ht="15.75" customHeight="1">
      <c r="P370" s="24"/>
      <c r="Q370" s="24"/>
      <c r="R370" s="24"/>
      <c r="S370" s="24"/>
      <c r="T370" s="24"/>
      <c r="U370" s="24"/>
      <c r="V370" s="24"/>
      <c r="W370" s="24"/>
      <c r="X370" s="24"/>
      <c r="Y370" s="24"/>
      <c r="Z370" s="24"/>
    </row>
    <row r="371" spans="16:26" ht="15.75" customHeight="1">
      <c r="P371" s="24"/>
      <c r="Q371" s="24"/>
      <c r="R371" s="24"/>
      <c r="S371" s="24"/>
      <c r="T371" s="24"/>
      <c r="U371" s="24"/>
      <c r="V371" s="24"/>
      <c r="W371" s="24"/>
      <c r="X371" s="24"/>
      <c r="Y371" s="24"/>
      <c r="Z371" s="24"/>
    </row>
    <row r="372" spans="16:26" ht="15.75" customHeight="1">
      <c r="P372" s="24"/>
      <c r="Q372" s="24"/>
      <c r="R372" s="24"/>
      <c r="S372" s="24"/>
      <c r="T372" s="24"/>
      <c r="U372" s="24"/>
      <c r="V372" s="24"/>
      <c r="W372" s="24"/>
      <c r="X372" s="24"/>
      <c r="Y372" s="24"/>
      <c r="Z372" s="24"/>
    </row>
    <row r="373" spans="16:26" ht="15.75" customHeight="1">
      <c r="P373" s="24"/>
      <c r="Q373" s="24"/>
      <c r="R373" s="24"/>
      <c r="S373" s="24"/>
      <c r="T373" s="24"/>
      <c r="U373" s="24"/>
      <c r="V373" s="24"/>
      <c r="W373" s="24"/>
      <c r="X373" s="24"/>
      <c r="Y373" s="24"/>
      <c r="Z373" s="24"/>
    </row>
    <row r="374" spans="16:26" ht="15.75" customHeight="1">
      <c r="P374" s="24"/>
      <c r="Q374" s="24"/>
      <c r="R374" s="24"/>
      <c r="S374" s="24"/>
      <c r="T374" s="24"/>
      <c r="U374" s="24"/>
      <c r="V374" s="24"/>
      <c r="W374" s="24"/>
      <c r="X374" s="24"/>
      <c r="Y374" s="24"/>
      <c r="Z374" s="24"/>
    </row>
    <row r="375" spans="16:26" ht="15.75" customHeight="1">
      <c r="P375" s="24"/>
      <c r="Q375" s="24"/>
      <c r="R375" s="24"/>
      <c r="S375" s="24"/>
      <c r="T375" s="24"/>
      <c r="U375" s="24"/>
      <c r="V375" s="24"/>
      <c r="W375" s="24"/>
      <c r="X375" s="24"/>
      <c r="Y375" s="24"/>
      <c r="Z375" s="24"/>
    </row>
    <row r="376" spans="16:26" ht="15.75" customHeight="1">
      <c r="P376" s="24"/>
      <c r="Q376" s="24"/>
      <c r="R376" s="24"/>
      <c r="S376" s="24"/>
      <c r="T376" s="24"/>
      <c r="U376" s="24"/>
      <c r="V376" s="24"/>
      <c r="W376" s="24"/>
      <c r="X376" s="24"/>
      <c r="Y376" s="24"/>
      <c r="Z376" s="24"/>
    </row>
    <row r="377" spans="16:26" ht="15.75" customHeight="1">
      <c r="P377" s="24"/>
      <c r="Q377" s="24"/>
      <c r="R377" s="24"/>
      <c r="S377" s="24"/>
      <c r="T377" s="24"/>
      <c r="U377" s="24"/>
      <c r="V377" s="24"/>
      <c r="W377" s="24"/>
      <c r="X377" s="24"/>
      <c r="Y377" s="24"/>
      <c r="Z377" s="24"/>
    </row>
    <row r="378" spans="16:26" ht="15.75" customHeight="1">
      <c r="P378" s="24"/>
      <c r="Q378" s="24"/>
      <c r="R378" s="24"/>
      <c r="S378" s="24"/>
      <c r="T378" s="24"/>
      <c r="U378" s="24"/>
      <c r="V378" s="24"/>
      <c r="W378" s="24"/>
      <c r="X378" s="24"/>
      <c r="Y378" s="24"/>
      <c r="Z378" s="24"/>
    </row>
    <row r="379" spans="16:26" ht="15.75" customHeight="1">
      <c r="P379" s="24"/>
      <c r="Q379" s="24"/>
      <c r="R379" s="24"/>
      <c r="S379" s="24"/>
      <c r="T379" s="24"/>
      <c r="U379" s="24"/>
      <c r="V379" s="24"/>
      <c r="W379" s="24"/>
      <c r="X379" s="24"/>
      <c r="Y379" s="24"/>
      <c r="Z379" s="24"/>
    </row>
    <row r="380" spans="16:26" ht="15.75" customHeight="1">
      <c r="P380" s="24"/>
      <c r="Q380" s="24"/>
      <c r="R380" s="24"/>
      <c r="S380" s="24"/>
      <c r="T380" s="24"/>
      <c r="U380" s="24"/>
      <c r="V380" s="24"/>
      <c r="W380" s="24"/>
      <c r="X380" s="24"/>
      <c r="Y380" s="24"/>
      <c r="Z380" s="24"/>
    </row>
    <row r="381" spans="16:26" ht="15.75" customHeight="1">
      <c r="P381" s="24"/>
      <c r="Q381" s="24"/>
      <c r="R381" s="24"/>
      <c r="S381" s="24"/>
      <c r="T381" s="24"/>
      <c r="U381" s="24"/>
      <c r="V381" s="24"/>
      <c r="W381" s="24"/>
      <c r="X381" s="24"/>
      <c r="Y381" s="24"/>
      <c r="Z381" s="24"/>
    </row>
    <row r="382" spans="16:26" ht="15.75" customHeight="1">
      <c r="P382" s="24"/>
      <c r="Q382" s="24"/>
      <c r="R382" s="24"/>
      <c r="S382" s="24"/>
      <c r="T382" s="24"/>
      <c r="U382" s="24"/>
      <c r="V382" s="24"/>
      <c r="W382" s="24"/>
      <c r="X382" s="24"/>
      <c r="Y382" s="24"/>
      <c r="Z382" s="24"/>
    </row>
    <row r="383" spans="16:26" ht="15.75" customHeight="1">
      <c r="P383" s="24"/>
      <c r="Q383" s="24"/>
      <c r="R383" s="24"/>
      <c r="S383" s="24"/>
      <c r="T383" s="24"/>
      <c r="U383" s="24"/>
      <c r="V383" s="24"/>
      <c r="W383" s="24"/>
      <c r="X383" s="24"/>
      <c r="Y383" s="24"/>
      <c r="Z383" s="24"/>
    </row>
    <row r="384" spans="16:26" ht="15.75" customHeight="1">
      <c r="P384" s="24"/>
      <c r="Q384" s="24"/>
      <c r="R384" s="24"/>
      <c r="S384" s="24"/>
      <c r="T384" s="24"/>
      <c r="U384" s="24"/>
      <c r="V384" s="24"/>
      <c r="W384" s="24"/>
      <c r="X384" s="24"/>
      <c r="Y384" s="24"/>
      <c r="Z384" s="24"/>
    </row>
    <row r="385" spans="16:26" ht="15.75" customHeight="1">
      <c r="P385" s="24"/>
      <c r="Q385" s="24"/>
      <c r="R385" s="24"/>
      <c r="S385" s="24"/>
      <c r="T385" s="24"/>
      <c r="U385" s="24"/>
      <c r="V385" s="24"/>
      <c r="W385" s="24"/>
      <c r="X385" s="24"/>
      <c r="Y385" s="24"/>
      <c r="Z385" s="24"/>
    </row>
    <row r="386" spans="16:26" ht="15.75" customHeight="1">
      <c r="P386" s="24"/>
      <c r="Q386" s="24"/>
      <c r="R386" s="24"/>
      <c r="S386" s="24"/>
      <c r="T386" s="24"/>
      <c r="U386" s="24"/>
      <c r="V386" s="24"/>
      <c r="W386" s="24"/>
      <c r="X386" s="24"/>
      <c r="Y386" s="24"/>
      <c r="Z386" s="24"/>
    </row>
    <row r="387" spans="16:26" ht="15.75" customHeight="1">
      <c r="P387" s="24"/>
      <c r="Q387" s="24"/>
      <c r="R387" s="24"/>
      <c r="S387" s="24"/>
      <c r="T387" s="24"/>
      <c r="U387" s="24"/>
      <c r="V387" s="24"/>
      <c r="W387" s="24"/>
      <c r="X387" s="24"/>
      <c r="Y387" s="24"/>
      <c r="Z387" s="24"/>
    </row>
    <row r="388" spans="16:26" ht="15.75" customHeight="1">
      <c r="P388" s="24"/>
      <c r="Q388" s="24"/>
      <c r="R388" s="24"/>
      <c r="S388" s="24"/>
      <c r="T388" s="24"/>
      <c r="U388" s="24"/>
      <c r="V388" s="24"/>
      <c r="W388" s="24"/>
      <c r="X388" s="24"/>
      <c r="Y388" s="24"/>
      <c r="Z388" s="24"/>
    </row>
    <row r="389" spans="16:26" ht="15.75" customHeight="1">
      <c r="P389" s="24"/>
      <c r="Q389" s="24"/>
      <c r="R389" s="24"/>
      <c r="S389" s="24"/>
      <c r="T389" s="24"/>
      <c r="U389" s="24"/>
      <c r="V389" s="24"/>
      <c r="W389" s="24"/>
      <c r="X389" s="24"/>
      <c r="Y389" s="24"/>
      <c r="Z389" s="24"/>
    </row>
    <row r="390" spans="16:26" ht="15.75" customHeight="1">
      <c r="P390" s="24"/>
      <c r="Q390" s="24"/>
      <c r="R390" s="24"/>
      <c r="S390" s="24"/>
      <c r="T390" s="24"/>
      <c r="U390" s="24"/>
      <c r="V390" s="24"/>
      <c r="W390" s="24"/>
      <c r="X390" s="24"/>
      <c r="Y390" s="24"/>
      <c r="Z390" s="24"/>
    </row>
    <row r="391" spans="16:26" ht="15.75" customHeight="1">
      <c r="P391" s="24"/>
      <c r="Q391" s="24"/>
      <c r="R391" s="24"/>
      <c r="S391" s="24"/>
      <c r="T391" s="24"/>
      <c r="U391" s="24"/>
      <c r="V391" s="24"/>
      <c r="W391" s="24"/>
      <c r="X391" s="24"/>
      <c r="Y391" s="24"/>
      <c r="Z391" s="24"/>
    </row>
    <row r="392" spans="16:26" ht="15.75" customHeight="1">
      <c r="P392" s="24"/>
      <c r="Q392" s="24"/>
      <c r="R392" s="24"/>
      <c r="S392" s="24"/>
      <c r="T392" s="24"/>
      <c r="U392" s="24"/>
      <c r="V392" s="24"/>
      <c r="W392" s="24"/>
      <c r="X392" s="24"/>
      <c r="Y392" s="24"/>
      <c r="Z392" s="24"/>
    </row>
    <row r="393" spans="16:26" ht="15.75" customHeight="1">
      <c r="P393" s="24"/>
      <c r="Q393" s="24"/>
      <c r="R393" s="24"/>
      <c r="S393" s="24"/>
      <c r="T393" s="24"/>
      <c r="U393" s="24"/>
      <c r="V393" s="24"/>
      <c r="W393" s="24"/>
      <c r="X393" s="24"/>
      <c r="Y393" s="24"/>
      <c r="Z393" s="24"/>
    </row>
    <row r="394" spans="16:26" ht="15.75" customHeight="1">
      <c r="P394" s="24"/>
      <c r="Q394" s="24"/>
      <c r="R394" s="24"/>
      <c r="S394" s="24"/>
      <c r="T394" s="24"/>
      <c r="U394" s="24"/>
      <c r="V394" s="24"/>
      <c r="W394" s="24"/>
      <c r="X394" s="24"/>
      <c r="Y394" s="24"/>
      <c r="Z394" s="24"/>
    </row>
    <row r="395" spans="16:26" ht="15.75" customHeight="1">
      <c r="P395" s="24"/>
      <c r="Q395" s="24"/>
      <c r="R395" s="24"/>
      <c r="S395" s="24"/>
      <c r="T395" s="24"/>
      <c r="U395" s="24"/>
      <c r="V395" s="24"/>
      <c r="W395" s="24"/>
      <c r="X395" s="24"/>
      <c r="Y395" s="24"/>
      <c r="Z395" s="24"/>
    </row>
    <row r="396" spans="16:26" ht="15.75" customHeight="1">
      <c r="P396" s="24"/>
      <c r="Q396" s="24"/>
      <c r="R396" s="24"/>
      <c r="S396" s="24"/>
      <c r="T396" s="24"/>
      <c r="U396" s="24"/>
      <c r="V396" s="24"/>
      <c r="W396" s="24"/>
      <c r="X396" s="24"/>
      <c r="Y396" s="24"/>
      <c r="Z396" s="24"/>
    </row>
    <row r="397" spans="16:26" ht="15.75" customHeight="1">
      <c r="P397" s="24"/>
      <c r="Q397" s="24"/>
      <c r="R397" s="24"/>
      <c r="S397" s="24"/>
      <c r="T397" s="24"/>
      <c r="U397" s="24"/>
      <c r="V397" s="24"/>
      <c r="W397" s="24"/>
      <c r="X397" s="24"/>
      <c r="Y397" s="24"/>
      <c r="Z397" s="24"/>
    </row>
    <row r="398" spans="16:26" ht="15.75" customHeight="1">
      <c r="P398" s="24"/>
      <c r="Q398" s="24"/>
      <c r="R398" s="24"/>
      <c r="S398" s="24"/>
      <c r="T398" s="24"/>
      <c r="U398" s="24"/>
      <c r="V398" s="24"/>
      <c r="W398" s="24"/>
      <c r="X398" s="24"/>
      <c r="Y398" s="24"/>
      <c r="Z398" s="24"/>
    </row>
    <row r="399" spans="16:26" ht="15.75" customHeight="1">
      <c r="P399" s="24"/>
      <c r="Q399" s="24"/>
      <c r="R399" s="24"/>
      <c r="S399" s="24"/>
      <c r="T399" s="24"/>
      <c r="U399" s="24"/>
      <c r="V399" s="24"/>
      <c r="W399" s="24"/>
      <c r="X399" s="24"/>
      <c r="Y399" s="24"/>
      <c r="Z399" s="24"/>
    </row>
    <row r="400" spans="16:26" ht="15.75" customHeight="1">
      <c r="P400" s="24"/>
      <c r="Q400" s="24"/>
      <c r="R400" s="24"/>
      <c r="S400" s="24"/>
      <c r="T400" s="24"/>
      <c r="U400" s="24"/>
      <c r="V400" s="24"/>
      <c r="W400" s="24"/>
      <c r="X400" s="24"/>
      <c r="Y400" s="24"/>
      <c r="Z400" s="24"/>
    </row>
    <row r="401" spans="16:26" ht="15.75" customHeight="1">
      <c r="P401" s="24"/>
      <c r="Q401" s="24"/>
      <c r="R401" s="24"/>
      <c r="S401" s="24"/>
      <c r="T401" s="24"/>
      <c r="U401" s="24"/>
      <c r="V401" s="24"/>
      <c r="W401" s="24"/>
      <c r="X401" s="24"/>
      <c r="Y401" s="24"/>
      <c r="Z401" s="24"/>
    </row>
    <row r="402" spans="16:26" ht="15.75" customHeight="1">
      <c r="P402" s="24"/>
      <c r="Q402" s="24"/>
      <c r="R402" s="24"/>
      <c r="S402" s="24"/>
      <c r="T402" s="24"/>
      <c r="U402" s="24"/>
      <c r="V402" s="24"/>
      <c r="W402" s="24"/>
      <c r="X402" s="24"/>
      <c r="Y402" s="24"/>
      <c r="Z402" s="24"/>
    </row>
    <row r="403" spans="16:26" ht="15.75" customHeight="1">
      <c r="P403" s="24"/>
      <c r="Q403" s="24"/>
      <c r="R403" s="24"/>
      <c r="S403" s="24"/>
      <c r="T403" s="24"/>
      <c r="U403" s="24"/>
      <c r="V403" s="24"/>
      <c r="W403" s="24"/>
      <c r="X403" s="24"/>
      <c r="Y403" s="24"/>
      <c r="Z403" s="24"/>
    </row>
    <row r="404" spans="16:26" ht="15.75" customHeight="1">
      <c r="P404" s="24"/>
      <c r="Q404" s="24"/>
      <c r="R404" s="24"/>
      <c r="S404" s="24"/>
      <c r="T404" s="24"/>
      <c r="U404" s="24"/>
      <c r="V404" s="24"/>
      <c r="W404" s="24"/>
      <c r="X404" s="24"/>
      <c r="Y404" s="24"/>
      <c r="Z404" s="24"/>
    </row>
    <row r="405" spans="16:26" ht="15.75" customHeight="1">
      <c r="P405" s="24"/>
      <c r="Q405" s="24"/>
      <c r="R405" s="24"/>
      <c r="S405" s="24"/>
      <c r="T405" s="24"/>
      <c r="U405" s="24"/>
      <c r="V405" s="24"/>
      <c r="W405" s="24"/>
      <c r="X405" s="24"/>
      <c r="Y405" s="24"/>
      <c r="Z405" s="24"/>
    </row>
    <row r="406" spans="16:26" ht="15.75" customHeight="1">
      <c r="P406" s="24"/>
      <c r="Q406" s="24"/>
      <c r="R406" s="24"/>
      <c r="S406" s="24"/>
      <c r="T406" s="24"/>
      <c r="U406" s="24"/>
      <c r="V406" s="24"/>
      <c r="W406" s="24"/>
      <c r="X406" s="24"/>
      <c r="Y406" s="24"/>
      <c r="Z406" s="24"/>
    </row>
    <row r="407" spans="16:26" ht="15.75" customHeight="1">
      <c r="P407" s="24"/>
      <c r="Q407" s="24"/>
      <c r="R407" s="24"/>
      <c r="S407" s="24"/>
      <c r="T407" s="24"/>
      <c r="U407" s="24"/>
      <c r="V407" s="24"/>
      <c r="W407" s="24"/>
      <c r="X407" s="24"/>
      <c r="Y407" s="24"/>
      <c r="Z407" s="24"/>
    </row>
    <row r="408" spans="16:26" ht="15.75" customHeight="1">
      <c r="P408" s="24"/>
      <c r="Q408" s="24"/>
      <c r="R408" s="24"/>
      <c r="S408" s="24"/>
      <c r="T408" s="24"/>
      <c r="U408" s="24"/>
      <c r="V408" s="24"/>
      <c r="W408" s="24"/>
      <c r="X408" s="24"/>
      <c r="Y408" s="24"/>
      <c r="Z408" s="24"/>
    </row>
    <row r="409" spans="16:26" ht="15.75" customHeight="1">
      <c r="P409" s="24"/>
      <c r="Q409" s="24"/>
      <c r="R409" s="24"/>
      <c r="S409" s="24"/>
      <c r="T409" s="24"/>
      <c r="U409" s="24"/>
      <c r="V409" s="24"/>
      <c r="W409" s="24"/>
      <c r="X409" s="24"/>
      <c r="Y409" s="24"/>
      <c r="Z409" s="24"/>
    </row>
    <row r="410" spans="16:26" ht="15.75" customHeight="1">
      <c r="P410" s="24"/>
      <c r="Q410" s="24"/>
      <c r="R410" s="24"/>
      <c r="S410" s="24"/>
      <c r="T410" s="24"/>
      <c r="U410" s="24"/>
      <c r="V410" s="24"/>
      <c r="W410" s="24"/>
      <c r="X410" s="24"/>
      <c r="Y410" s="24"/>
      <c r="Z410" s="24"/>
    </row>
    <row r="411" spans="16:26" ht="15.75" customHeight="1">
      <c r="P411" s="24"/>
      <c r="Q411" s="24"/>
      <c r="R411" s="24"/>
      <c r="S411" s="24"/>
      <c r="T411" s="24"/>
      <c r="U411" s="24"/>
      <c r="V411" s="24"/>
      <c r="W411" s="24"/>
      <c r="X411" s="24"/>
      <c r="Y411" s="24"/>
      <c r="Z411" s="24"/>
    </row>
    <row r="412" spans="16:26" ht="15.75" customHeight="1">
      <c r="P412" s="24"/>
      <c r="Q412" s="24"/>
      <c r="R412" s="24"/>
      <c r="S412" s="24"/>
      <c r="T412" s="24"/>
      <c r="U412" s="24"/>
      <c r="V412" s="24"/>
      <c r="W412" s="24"/>
      <c r="X412" s="24"/>
      <c r="Y412" s="24"/>
      <c r="Z412" s="24"/>
    </row>
    <row r="413" spans="16:26" ht="15.75" customHeight="1">
      <c r="P413" s="24"/>
      <c r="Q413" s="24"/>
      <c r="R413" s="24"/>
      <c r="S413" s="24"/>
      <c r="T413" s="24"/>
      <c r="U413" s="24"/>
      <c r="V413" s="24"/>
      <c r="W413" s="24"/>
      <c r="X413" s="24"/>
      <c r="Y413" s="24"/>
      <c r="Z413" s="24"/>
    </row>
    <row r="414" spans="16:26" ht="15.75" customHeight="1">
      <c r="P414" s="24"/>
      <c r="Q414" s="24"/>
      <c r="R414" s="24"/>
      <c r="S414" s="24"/>
      <c r="T414" s="24"/>
      <c r="U414" s="24"/>
      <c r="V414" s="24"/>
      <c r="W414" s="24"/>
      <c r="X414" s="24"/>
      <c r="Y414" s="24"/>
      <c r="Z414" s="24"/>
    </row>
    <row r="415" spans="16:26" ht="15.75" customHeight="1">
      <c r="P415" s="24"/>
      <c r="Q415" s="24"/>
      <c r="R415" s="24"/>
      <c r="S415" s="24"/>
      <c r="T415" s="24"/>
      <c r="U415" s="24"/>
      <c r="V415" s="24"/>
      <c r="W415" s="24"/>
      <c r="X415" s="24"/>
      <c r="Y415" s="24"/>
      <c r="Z415" s="24"/>
    </row>
    <row r="416" spans="16:26" ht="15.75" customHeight="1">
      <c r="P416" s="24"/>
      <c r="Q416" s="24"/>
      <c r="R416" s="24"/>
      <c r="S416" s="24"/>
      <c r="T416" s="24"/>
      <c r="U416" s="24"/>
      <c r="V416" s="24"/>
      <c r="W416" s="24"/>
      <c r="X416" s="24"/>
      <c r="Y416" s="24"/>
      <c r="Z416" s="24"/>
    </row>
    <row r="417" spans="16:26" ht="15.75" customHeight="1">
      <c r="P417" s="24"/>
      <c r="Q417" s="24"/>
      <c r="R417" s="24"/>
      <c r="S417" s="24"/>
      <c r="T417" s="24"/>
      <c r="U417" s="24"/>
      <c r="V417" s="24"/>
      <c r="W417" s="24"/>
      <c r="X417" s="24"/>
      <c r="Y417" s="24"/>
      <c r="Z417" s="24"/>
    </row>
    <row r="418" spans="16:26" ht="15.75" customHeight="1">
      <c r="P418" s="24"/>
      <c r="Q418" s="24"/>
      <c r="R418" s="24"/>
      <c r="S418" s="24"/>
      <c r="T418" s="24"/>
      <c r="U418" s="24"/>
      <c r="V418" s="24"/>
      <c r="W418" s="24"/>
      <c r="X418" s="24"/>
      <c r="Y418" s="24"/>
      <c r="Z418" s="24"/>
    </row>
    <row r="419" spans="16:26" ht="15.75" customHeight="1">
      <c r="P419" s="24"/>
      <c r="Q419" s="24"/>
      <c r="R419" s="24"/>
      <c r="S419" s="24"/>
      <c r="T419" s="24"/>
      <c r="U419" s="24"/>
      <c r="V419" s="24"/>
      <c r="W419" s="24"/>
      <c r="X419" s="24"/>
      <c r="Y419" s="24"/>
      <c r="Z419" s="24"/>
    </row>
    <row r="420" spans="16:26" ht="15.75" customHeight="1">
      <c r="P420" s="24"/>
      <c r="Q420" s="24"/>
      <c r="R420" s="24"/>
      <c r="S420" s="24"/>
      <c r="T420" s="24"/>
      <c r="U420" s="24"/>
      <c r="V420" s="24"/>
      <c r="W420" s="24"/>
      <c r="X420" s="24"/>
      <c r="Y420" s="24"/>
      <c r="Z420" s="24"/>
    </row>
    <row r="421" spans="16:26" ht="15.75" customHeight="1">
      <c r="P421" s="24"/>
      <c r="Q421" s="24"/>
      <c r="R421" s="24"/>
      <c r="S421" s="24"/>
      <c r="T421" s="24"/>
      <c r="U421" s="24"/>
      <c r="V421" s="24"/>
      <c r="W421" s="24"/>
      <c r="X421" s="24"/>
      <c r="Y421" s="24"/>
      <c r="Z421" s="24"/>
    </row>
    <row r="422" spans="16:26" ht="15.75" customHeight="1">
      <c r="P422" s="24"/>
      <c r="Q422" s="24"/>
      <c r="R422" s="24"/>
      <c r="S422" s="24"/>
      <c r="T422" s="24"/>
      <c r="U422" s="24"/>
      <c r="V422" s="24"/>
      <c r="W422" s="24"/>
      <c r="X422" s="24"/>
      <c r="Y422" s="24"/>
      <c r="Z422" s="24"/>
    </row>
    <row r="423" spans="16:26" ht="15.75" customHeight="1">
      <c r="P423" s="24"/>
      <c r="Q423" s="24"/>
      <c r="R423" s="24"/>
      <c r="S423" s="24"/>
      <c r="T423" s="24"/>
      <c r="U423" s="24"/>
      <c r="V423" s="24"/>
      <c r="W423" s="24"/>
      <c r="X423" s="24"/>
      <c r="Y423" s="24"/>
      <c r="Z423" s="24"/>
    </row>
    <row r="424" spans="16:26" ht="15.75" customHeight="1">
      <c r="P424" s="24"/>
      <c r="Q424" s="24"/>
      <c r="R424" s="24"/>
      <c r="S424" s="24"/>
      <c r="T424" s="24"/>
      <c r="U424" s="24"/>
      <c r="V424" s="24"/>
      <c r="W424" s="24"/>
      <c r="X424" s="24"/>
      <c r="Y424" s="24"/>
      <c r="Z424" s="24"/>
    </row>
    <row r="425" spans="16:26" ht="15.75" customHeight="1">
      <c r="P425" s="24"/>
      <c r="Q425" s="24"/>
      <c r="R425" s="24"/>
      <c r="S425" s="24"/>
      <c r="T425" s="24"/>
      <c r="U425" s="24"/>
      <c r="V425" s="24"/>
      <c r="W425" s="24"/>
      <c r="X425" s="24"/>
      <c r="Y425" s="24"/>
      <c r="Z425" s="24"/>
    </row>
    <row r="426" spans="16:26" ht="15.75" customHeight="1">
      <c r="P426" s="24"/>
      <c r="Q426" s="24"/>
      <c r="R426" s="24"/>
      <c r="S426" s="24"/>
      <c r="T426" s="24"/>
      <c r="U426" s="24"/>
      <c r="V426" s="24"/>
      <c r="W426" s="24"/>
      <c r="X426" s="24"/>
      <c r="Y426" s="24"/>
      <c r="Z426" s="24"/>
    </row>
    <row r="427" spans="16:26" ht="15.75" customHeight="1">
      <c r="P427" s="24"/>
      <c r="Q427" s="24"/>
      <c r="R427" s="24"/>
      <c r="S427" s="24"/>
      <c r="T427" s="24"/>
      <c r="U427" s="24"/>
      <c r="V427" s="24"/>
      <c r="W427" s="24"/>
      <c r="X427" s="24"/>
      <c r="Y427" s="24"/>
      <c r="Z427" s="24"/>
    </row>
    <row r="428" spans="16:26" ht="15.75" customHeight="1">
      <c r="P428" s="24"/>
      <c r="Q428" s="24"/>
      <c r="R428" s="24"/>
      <c r="S428" s="24"/>
      <c r="T428" s="24"/>
      <c r="U428" s="24"/>
      <c r="V428" s="24"/>
      <c r="W428" s="24"/>
      <c r="X428" s="24"/>
      <c r="Y428" s="24"/>
      <c r="Z428" s="24"/>
    </row>
    <row r="429" spans="16:26" ht="15.75" customHeight="1">
      <c r="P429" s="24"/>
      <c r="Q429" s="24"/>
      <c r="R429" s="24"/>
      <c r="S429" s="24"/>
      <c r="T429" s="24"/>
      <c r="U429" s="24"/>
      <c r="V429" s="24"/>
      <c r="W429" s="24"/>
      <c r="X429" s="24"/>
      <c r="Y429" s="24"/>
      <c r="Z429" s="24"/>
    </row>
    <row r="430" spans="16:26" ht="15.75" customHeight="1">
      <c r="P430" s="24"/>
      <c r="Q430" s="24"/>
      <c r="R430" s="24"/>
      <c r="S430" s="24"/>
      <c r="T430" s="24"/>
      <c r="U430" s="24"/>
      <c r="V430" s="24"/>
      <c r="W430" s="24"/>
      <c r="X430" s="24"/>
      <c r="Y430" s="24"/>
      <c r="Z430" s="24"/>
    </row>
    <row r="431" spans="16:26" ht="15.75" customHeight="1">
      <c r="P431" s="24"/>
      <c r="Q431" s="24"/>
      <c r="R431" s="24"/>
      <c r="S431" s="24"/>
      <c r="T431" s="24"/>
      <c r="U431" s="24"/>
      <c r="V431" s="24"/>
      <c r="W431" s="24"/>
      <c r="X431" s="24"/>
      <c r="Y431" s="24"/>
      <c r="Z431" s="24"/>
    </row>
    <row r="432" spans="16:26" ht="15.75" customHeight="1">
      <c r="P432" s="24"/>
      <c r="Q432" s="24"/>
      <c r="R432" s="24"/>
      <c r="S432" s="24"/>
      <c r="T432" s="24"/>
      <c r="U432" s="24"/>
      <c r="V432" s="24"/>
      <c r="W432" s="24"/>
      <c r="X432" s="24"/>
      <c r="Y432" s="24"/>
      <c r="Z432" s="24"/>
    </row>
    <row r="433" spans="16:26" ht="15.75" customHeight="1">
      <c r="P433" s="24"/>
      <c r="Q433" s="24"/>
      <c r="R433" s="24"/>
      <c r="S433" s="24"/>
      <c r="T433" s="24"/>
      <c r="U433" s="24"/>
      <c r="V433" s="24"/>
      <c r="W433" s="24"/>
      <c r="X433" s="24"/>
      <c r="Y433" s="24"/>
      <c r="Z433" s="24"/>
    </row>
    <row r="434" spans="16:26" ht="15.75" customHeight="1">
      <c r="P434" s="24"/>
      <c r="Q434" s="24"/>
      <c r="R434" s="24"/>
      <c r="S434" s="24"/>
      <c r="T434" s="24"/>
      <c r="U434" s="24"/>
      <c r="V434" s="24"/>
      <c r="W434" s="24"/>
      <c r="X434" s="24"/>
      <c r="Y434" s="24"/>
      <c r="Z434" s="24"/>
    </row>
    <row r="435" spans="16:26" ht="15.75" customHeight="1">
      <c r="P435" s="24"/>
      <c r="Q435" s="24"/>
      <c r="R435" s="24"/>
      <c r="S435" s="24"/>
      <c r="T435" s="24"/>
      <c r="U435" s="24"/>
      <c r="V435" s="24"/>
      <c r="W435" s="24"/>
      <c r="X435" s="24"/>
      <c r="Y435" s="24"/>
      <c r="Z435" s="24"/>
    </row>
    <row r="436" spans="16:26" ht="15.75" customHeight="1">
      <c r="P436" s="24"/>
      <c r="Q436" s="24"/>
      <c r="R436" s="24"/>
      <c r="S436" s="24"/>
      <c r="T436" s="24"/>
      <c r="U436" s="24"/>
      <c r="V436" s="24"/>
      <c r="W436" s="24"/>
      <c r="X436" s="24"/>
      <c r="Y436" s="24"/>
      <c r="Z436" s="24"/>
    </row>
    <row r="437" spans="16:26" ht="15.75" customHeight="1">
      <c r="P437" s="24"/>
      <c r="Q437" s="24"/>
      <c r="R437" s="24"/>
      <c r="S437" s="24"/>
      <c r="T437" s="24"/>
      <c r="U437" s="24"/>
      <c r="V437" s="24"/>
      <c r="W437" s="24"/>
      <c r="X437" s="24"/>
      <c r="Y437" s="24"/>
      <c r="Z437" s="24"/>
    </row>
    <row r="438" spans="16:26" ht="15.75" customHeight="1">
      <c r="P438" s="24"/>
      <c r="Q438" s="24"/>
      <c r="R438" s="24"/>
      <c r="S438" s="24"/>
      <c r="T438" s="24"/>
      <c r="U438" s="24"/>
      <c r="V438" s="24"/>
      <c r="W438" s="24"/>
      <c r="X438" s="24"/>
      <c r="Y438" s="24"/>
      <c r="Z438" s="24"/>
    </row>
    <row r="439" spans="16:26" ht="15.75" customHeight="1">
      <c r="P439" s="24"/>
      <c r="Q439" s="24"/>
      <c r="R439" s="24"/>
      <c r="S439" s="24"/>
      <c r="T439" s="24"/>
      <c r="U439" s="24"/>
      <c r="V439" s="24"/>
      <c r="W439" s="24"/>
      <c r="X439" s="24"/>
      <c r="Y439" s="24"/>
      <c r="Z439" s="24"/>
    </row>
    <row r="440" spans="16:26" ht="15.75" customHeight="1">
      <c r="P440" s="24"/>
      <c r="Q440" s="24"/>
      <c r="R440" s="24"/>
      <c r="S440" s="24"/>
      <c r="T440" s="24"/>
      <c r="U440" s="24"/>
      <c r="V440" s="24"/>
      <c r="W440" s="24"/>
      <c r="X440" s="24"/>
      <c r="Y440" s="24"/>
      <c r="Z440" s="24"/>
    </row>
    <row r="441" spans="16:26" ht="15.75" customHeight="1">
      <c r="P441" s="24"/>
      <c r="Q441" s="24"/>
      <c r="R441" s="24"/>
      <c r="S441" s="24"/>
      <c r="T441" s="24"/>
      <c r="U441" s="24"/>
      <c r="V441" s="24"/>
      <c r="W441" s="24"/>
      <c r="X441" s="24"/>
      <c r="Y441" s="24"/>
      <c r="Z441" s="24"/>
    </row>
    <row r="442" spans="16:26" ht="15.75" customHeight="1">
      <c r="P442" s="24"/>
      <c r="Q442" s="24"/>
      <c r="R442" s="24"/>
      <c r="S442" s="24"/>
      <c r="T442" s="24"/>
      <c r="U442" s="24"/>
      <c r="V442" s="24"/>
      <c r="W442" s="24"/>
      <c r="X442" s="24"/>
      <c r="Y442" s="24"/>
      <c r="Z442" s="24"/>
    </row>
    <row r="443" spans="16:26" ht="15.75" customHeight="1">
      <c r="P443" s="24"/>
      <c r="Q443" s="24"/>
      <c r="R443" s="24"/>
      <c r="S443" s="24"/>
      <c r="T443" s="24"/>
      <c r="U443" s="24"/>
      <c r="V443" s="24"/>
      <c r="W443" s="24"/>
      <c r="X443" s="24"/>
      <c r="Y443" s="24"/>
      <c r="Z443" s="24"/>
    </row>
    <row r="444" spans="16:26" ht="15.75" customHeight="1">
      <c r="P444" s="24"/>
      <c r="Q444" s="24"/>
      <c r="R444" s="24"/>
      <c r="S444" s="24"/>
      <c r="T444" s="24"/>
      <c r="U444" s="24"/>
      <c r="V444" s="24"/>
      <c r="W444" s="24"/>
      <c r="X444" s="24"/>
      <c r="Y444" s="24"/>
      <c r="Z444" s="24"/>
    </row>
    <row r="445" spans="16:26" ht="15.75" customHeight="1">
      <c r="P445" s="24"/>
      <c r="Q445" s="24"/>
      <c r="R445" s="24"/>
      <c r="S445" s="24"/>
      <c r="T445" s="24"/>
      <c r="U445" s="24"/>
      <c r="V445" s="24"/>
      <c r="W445" s="24"/>
      <c r="X445" s="24"/>
      <c r="Y445" s="24"/>
      <c r="Z445" s="24"/>
    </row>
    <row r="446" spans="16:26" ht="15.75" customHeight="1">
      <c r="P446" s="24"/>
      <c r="Q446" s="24"/>
      <c r="R446" s="24"/>
      <c r="S446" s="24"/>
      <c r="T446" s="24"/>
      <c r="U446" s="24"/>
      <c r="V446" s="24"/>
      <c r="W446" s="24"/>
      <c r="X446" s="24"/>
      <c r="Y446" s="24"/>
      <c r="Z446" s="24"/>
    </row>
    <row r="447" spans="16:26" ht="15.75" customHeight="1">
      <c r="P447" s="24"/>
      <c r="Q447" s="24"/>
      <c r="R447" s="24"/>
      <c r="S447" s="24"/>
      <c r="T447" s="24"/>
      <c r="U447" s="24"/>
      <c r="V447" s="24"/>
      <c r="W447" s="24"/>
      <c r="X447" s="24"/>
      <c r="Y447" s="24"/>
      <c r="Z447" s="24"/>
    </row>
    <row r="448" spans="16:26" ht="15.75" customHeight="1">
      <c r="P448" s="24"/>
      <c r="Q448" s="24"/>
      <c r="R448" s="24"/>
      <c r="S448" s="24"/>
      <c r="T448" s="24"/>
      <c r="U448" s="24"/>
      <c r="V448" s="24"/>
      <c r="W448" s="24"/>
      <c r="X448" s="24"/>
      <c r="Y448" s="24"/>
      <c r="Z448" s="24"/>
    </row>
    <row r="449" spans="16:26" ht="15.75" customHeight="1">
      <c r="P449" s="24"/>
      <c r="Q449" s="24"/>
      <c r="R449" s="24"/>
      <c r="S449" s="24"/>
      <c r="T449" s="24"/>
      <c r="U449" s="24"/>
      <c r="V449" s="24"/>
      <c r="W449" s="24"/>
      <c r="X449" s="24"/>
      <c r="Y449" s="24"/>
      <c r="Z449" s="24"/>
    </row>
    <row r="450" spans="16:26" ht="15.75" customHeight="1">
      <c r="P450" s="24"/>
      <c r="Q450" s="24"/>
      <c r="R450" s="24"/>
      <c r="S450" s="24"/>
      <c r="T450" s="24"/>
      <c r="U450" s="24"/>
      <c r="V450" s="24"/>
      <c r="W450" s="24"/>
      <c r="X450" s="24"/>
      <c r="Y450" s="24"/>
      <c r="Z450" s="24"/>
    </row>
    <row r="451" spans="16:26" ht="15.75" customHeight="1">
      <c r="P451" s="24"/>
      <c r="Q451" s="24"/>
      <c r="R451" s="24"/>
      <c r="S451" s="24"/>
      <c r="T451" s="24"/>
      <c r="U451" s="24"/>
      <c r="V451" s="24"/>
      <c r="W451" s="24"/>
      <c r="X451" s="24"/>
      <c r="Y451" s="24"/>
      <c r="Z451" s="24"/>
    </row>
    <row r="452" spans="16:26" ht="15.75" customHeight="1">
      <c r="P452" s="24"/>
      <c r="Q452" s="24"/>
      <c r="R452" s="24"/>
      <c r="S452" s="24"/>
      <c r="T452" s="24"/>
      <c r="U452" s="24"/>
      <c r="V452" s="24"/>
      <c r="W452" s="24"/>
      <c r="X452" s="24"/>
      <c r="Y452" s="24"/>
      <c r="Z452" s="24"/>
    </row>
    <row r="453" spans="16:26" ht="15.75" customHeight="1">
      <c r="P453" s="24"/>
      <c r="Q453" s="24"/>
      <c r="R453" s="24"/>
      <c r="S453" s="24"/>
      <c r="T453" s="24"/>
      <c r="U453" s="24"/>
      <c r="V453" s="24"/>
      <c r="W453" s="24"/>
      <c r="X453" s="24"/>
      <c r="Y453" s="24"/>
      <c r="Z453" s="24"/>
    </row>
    <row r="454" spans="16:26" ht="15.75" customHeight="1">
      <c r="P454" s="24"/>
      <c r="Q454" s="24"/>
      <c r="R454" s="24"/>
      <c r="S454" s="24"/>
      <c r="T454" s="24"/>
      <c r="U454" s="24"/>
      <c r="V454" s="24"/>
      <c r="W454" s="24"/>
      <c r="X454" s="24"/>
      <c r="Y454" s="24"/>
      <c r="Z454" s="24"/>
    </row>
    <row r="455" spans="16:26" ht="15.75" customHeight="1">
      <c r="P455" s="24"/>
      <c r="Q455" s="24"/>
      <c r="R455" s="24"/>
      <c r="S455" s="24"/>
      <c r="T455" s="24"/>
      <c r="U455" s="24"/>
      <c r="V455" s="24"/>
      <c r="W455" s="24"/>
      <c r="X455" s="24"/>
      <c r="Y455" s="24"/>
      <c r="Z455" s="24"/>
    </row>
    <row r="456" spans="16:26" ht="15.75" customHeight="1">
      <c r="P456" s="24"/>
      <c r="Q456" s="24"/>
      <c r="R456" s="24"/>
      <c r="S456" s="24"/>
      <c r="T456" s="24"/>
      <c r="U456" s="24"/>
      <c r="V456" s="24"/>
      <c r="W456" s="24"/>
      <c r="X456" s="24"/>
      <c r="Y456" s="24"/>
      <c r="Z456" s="24"/>
    </row>
    <row r="457" spans="16:26" ht="15.75" customHeight="1">
      <c r="P457" s="24"/>
      <c r="Q457" s="24"/>
      <c r="R457" s="24"/>
      <c r="S457" s="24"/>
      <c r="T457" s="24"/>
      <c r="U457" s="24"/>
      <c r="V457" s="24"/>
      <c r="W457" s="24"/>
      <c r="X457" s="24"/>
      <c r="Y457" s="24"/>
      <c r="Z457" s="24"/>
    </row>
    <row r="458" spans="16:26" ht="15.75" customHeight="1">
      <c r="P458" s="24"/>
      <c r="Q458" s="24"/>
      <c r="R458" s="24"/>
      <c r="S458" s="24"/>
      <c r="T458" s="24"/>
      <c r="U458" s="24"/>
      <c r="V458" s="24"/>
      <c r="W458" s="24"/>
      <c r="X458" s="24"/>
      <c r="Y458" s="24"/>
      <c r="Z458" s="24"/>
    </row>
    <row r="459" spans="16:26" ht="15.75" customHeight="1">
      <c r="P459" s="24"/>
      <c r="Q459" s="24"/>
      <c r="R459" s="24"/>
      <c r="S459" s="24"/>
      <c r="T459" s="24"/>
      <c r="U459" s="24"/>
      <c r="V459" s="24"/>
      <c r="W459" s="24"/>
      <c r="X459" s="24"/>
      <c r="Y459" s="24"/>
      <c r="Z459" s="24"/>
    </row>
    <row r="460" spans="16:26" ht="15.75" customHeight="1">
      <c r="P460" s="24"/>
      <c r="Q460" s="24"/>
      <c r="R460" s="24"/>
      <c r="S460" s="24"/>
      <c r="T460" s="24"/>
      <c r="U460" s="24"/>
      <c r="V460" s="24"/>
      <c r="W460" s="24"/>
      <c r="X460" s="24"/>
      <c r="Y460" s="24"/>
      <c r="Z460" s="24"/>
    </row>
    <row r="461" spans="16:26" ht="15.75" customHeight="1">
      <c r="P461" s="24"/>
      <c r="Q461" s="24"/>
      <c r="R461" s="24"/>
      <c r="S461" s="24"/>
      <c r="T461" s="24"/>
      <c r="U461" s="24"/>
      <c r="V461" s="24"/>
      <c r="W461" s="24"/>
      <c r="X461" s="24"/>
      <c r="Y461" s="24"/>
      <c r="Z461" s="24"/>
    </row>
    <row r="462" spans="16:26" ht="15.75" customHeight="1">
      <c r="P462" s="24"/>
      <c r="Q462" s="24"/>
      <c r="R462" s="24"/>
      <c r="S462" s="24"/>
      <c r="T462" s="24"/>
      <c r="U462" s="24"/>
      <c r="V462" s="24"/>
      <c r="W462" s="24"/>
      <c r="X462" s="24"/>
      <c r="Y462" s="24"/>
      <c r="Z462" s="24"/>
    </row>
    <row r="463" spans="16:26" ht="15.75" customHeight="1">
      <c r="P463" s="24"/>
      <c r="Q463" s="24"/>
      <c r="R463" s="24"/>
      <c r="S463" s="24"/>
      <c r="T463" s="24"/>
      <c r="U463" s="24"/>
      <c r="V463" s="24"/>
      <c r="W463" s="24"/>
      <c r="X463" s="24"/>
      <c r="Y463" s="24"/>
      <c r="Z463" s="24"/>
    </row>
    <row r="464" spans="16:26" ht="15.75" customHeight="1">
      <c r="P464" s="24"/>
      <c r="Q464" s="24"/>
      <c r="R464" s="24"/>
      <c r="S464" s="24"/>
      <c r="T464" s="24"/>
      <c r="U464" s="24"/>
      <c r="V464" s="24"/>
      <c r="W464" s="24"/>
      <c r="X464" s="24"/>
      <c r="Y464" s="24"/>
      <c r="Z464" s="24"/>
    </row>
    <row r="465" spans="16:26" ht="15.75" customHeight="1">
      <c r="P465" s="24"/>
      <c r="Q465" s="24"/>
      <c r="R465" s="24"/>
      <c r="S465" s="24"/>
      <c r="T465" s="24"/>
      <c r="U465" s="24"/>
      <c r="V465" s="24"/>
      <c r="W465" s="24"/>
      <c r="X465" s="24"/>
      <c r="Y465" s="24"/>
      <c r="Z465" s="24"/>
    </row>
    <row r="466" spans="16:26" ht="15.75" customHeight="1">
      <c r="P466" s="24"/>
      <c r="Q466" s="24"/>
      <c r="R466" s="24"/>
      <c r="S466" s="24"/>
      <c r="T466" s="24"/>
      <c r="U466" s="24"/>
      <c r="V466" s="24"/>
      <c r="W466" s="24"/>
      <c r="X466" s="24"/>
      <c r="Y466" s="24"/>
      <c r="Z466" s="24"/>
    </row>
    <row r="467" spans="16:26" ht="15.75" customHeight="1">
      <c r="P467" s="24"/>
      <c r="Q467" s="24"/>
      <c r="R467" s="24"/>
      <c r="S467" s="24"/>
      <c r="T467" s="24"/>
      <c r="U467" s="24"/>
      <c r="V467" s="24"/>
      <c r="W467" s="24"/>
      <c r="X467" s="24"/>
      <c r="Y467" s="24"/>
      <c r="Z467" s="24"/>
    </row>
    <row r="468" spans="16:26" ht="15.75" customHeight="1">
      <c r="P468" s="24"/>
      <c r="Q468" s="24"/>
      <c r="R468" s="24"/>
      <c r="S468" s="24"/>
      <c r="T468" s="24"/>
      <c r="U468" s="24"/>
      <c r="V468" s="24"/>
      <c r="W468" s="24"/>
      <c r="X468" s="24"/>
      <c r="Y468" s="24"/>
      <c r="Z468" s="24"/>
    </row>
    <row r="469" spans="16:26" ht="15.75" customHeight="1">
      <c r="P469" s="24"/>
      <c r="Q469" s="24"/>
      <c r="R469" s="24"/>
      <c r="S469" s="24"/>
      <c r="T469" s="24"/>
      <c r="U469" s="24"/>
      <c r="V469" s="24"/>
      <c r="W469" s="24"/>
      <c r="X469" s="24"/>
      <c r="Y469" s="24"/>
      <c r="Z469" s="24"/>
    </row>
    <row r="470" spans="16:26" ht="15.75" customHeight="1">
      <c r="P470" s="24"/>
      <c r="Q470" s="24"/>
      <c r="R470" s="24"/>
      <c r="S470" s="24"/>
      <c r="T470" s="24"/>
      <c r="U470" s="24"/>
      <c r="V470" s="24"/>
      <c r="W470" s="24"/>
      <c r="X470" s="24"/>
      <c r="Y470" s="24"/>
      <c r="Z470" s="24"/>
    </row>
    <row r="471" spans="16:26" ht="15.75" customHeight="1">
      <c r="P471" s="24"/>
      <c r="Q471" s="24"/>
      <c r="R471" s="24"/>
      <c r="S471" s="24"/>
      <c r="T471" s="24"/>
      <c r="U471" s="24"/>
      <c r="V471" s="24"/>
      <c r="W471" s="24"/>
      <c r="X471" s="24"/>
      <c r="Y471" s="24"/>
      <c r="Z471" s="24"/>
    </row>
    <row r="472" spans="16:26" ht="15.75" customHeight="1">
      <c r="P472" s="24"/>
      <c r="Q472" s="24"/>
      <c r="R472" s="24"/>
      <c r="S472" s="24"/>
      <c r="T472" s="24"/>
      <c r="U472" s="24"/>
      <c r="V472" s="24"/>
      <c r="W472" s="24"/>
      <c r="X472" s="24"/>
      <c r="Y472" s="24"/>
      <c r="Z472" s="24"/>
    </row>
    <row r="473" spans="16:26" ht="15.75" customHeight="1">
      <c r="P473" s="24"/>
      <c r="Q473" s="24"/>
      <c r="R473" s="24"/>
      <c r="S473" s="24"/>
      <c r="T473" s="24"/>
      <c r="U473" s="24"/>
      <c r="V473" s="24"/>
      <c r="W473" s="24"/>
      <c r="X473" s="24"/>
      <c r="Y473" s="24"/>
      <c r="Z473" s="24"/>
    </row>
    <row r="474" spans="16:26" ht="15.75" customHeight="1">
      <c r="P474" s="24"/>
      <c r="Q474" s="24"/>
      <c r="R474" s="24"/>
      <c r="S474" s="24"/>
      <c r="T474" s="24"/>
      <c r="U474" s="24"/>
      <c r="V474" s="24"/>
      <c r="W474" s="24"/>
      <c r="X474" s="24"/>
      <c r="Y474" s="24"/>
      <c r="Z474" s="24"/>
    </row>
    <row r="475" spans="16:26" ht="15.75" customHeight="1">
      <c r="P475" s="24"/>
      <c r="Q475" s="24"/>
      <c r="R475" s="24"/>
      <c r="S475" s="24"/>
      <c r="T475" s="24"/>
      <c r="U475" s="24"/>
      <c r="V475" s="24"/>
      <c r="W475" s="24"/>
      <c r="X475" s="24"/>
      <c r="Y475" s="24"/>
      <c r="Z475" s="24"/>
    </row>
    <row r="476" spans="16:26" ht="15.75" customHeight="1">
      <c r="P476" s="24"/>
      <c r="Q476" s="24"/>
      <c r="R476" s="24"/>
      <c r="S476" s="24"/>
      <c r="T476" s="24"/>
      <c r="U476" s="24"/>
      <c r="V476" s="24"/>
      <c r="W476" s="24"/>
      <c r="X476" s="24"/>
      <c r="Y476" s="24"/>
      <c r="Z476" s="24"/>
    </row>
    <row r="477" spans="16:26" ht="15.75" customHeight="1">
      <c r="P477" s="24"/>
      <c r="Q477" s="24"/>
      <c r="R477" s="24"/>
      <c r="S477" s="24"/>
      <c r="T477" s="24"/>
      <c r="U477" s="24"/>
      <c r="V477" s="24"/>
      <c r="W477" s="24"/>
      <c r="X477" s="24"/>
      <c r="Y477" s="24"/>
      <c r="Z477" s="24"/>
    </row>
    <row r="478" spans="16:26" ht="15.75" customHeight="1">
      <c r="P478" s="24"/>
      <c r="Q478" s="24"/>
      <c r="R478" s="24"/>
      <c r="S478" s="24"/>
      <c r="T478" s="24"/>
      <c r="U478" s="24"/>
      <c r="V478" s="24"/>
      <c r="W478" s="24"/>
      <c r="X478" s="24"/>
      <c r="Y478" s="24"/>
      <c r="Z478" s="24"/>
    </row>
    <row r="479" spans="16:26" ht="15.75" customHeight="1">
      <c r="P479" s="24"/>
      <c r="Q479" s="24"/>
      <c r="R479" s="24"/>
      <c r="S479" s="24"/>
      <c r="T479" s="24"/>
      <c r="U479" s="24"/>
      <c r="V479" s="24"/>
      <c r="W479" s="24"/>
      <c r="X479" s="24"/>
      <c r="Y479" s="24"/>
      <c r="Z479" s="24"/>
    </row>
    <row r="480" spans="16:26" ht="15.75" customHeight="1">
      <c r="P480" s="24"/>
      <c r="Q480" s="24"/>
      <c r="R480" s="24"/>
      <c r="S480" s="24"/>
      <c r="T480" s="24"/>
      <c r="U480" s="24"/>
      <c r="V480" s="24"/>
      <c r="W480" s="24"/>
      <c r="X480" s="24"/>
      <c r="Y480" s="24"/>
      <c r="Z480" s="24"/>
    </row>
    <row r="481" spans="16:26" ht="15.75" customHeight="1">
      <c r="P481" s="24"/>
      <c r="Q481" s="24"/>
      <c r="R481" s="24"/>
      <c r="S481" s="24"/>
      <c r="T481" s="24"/>
      <c r="U481" s="24"/>
      <c r="V481" s="24"/>
      <c r="W481" s="24"/>
      <c r="X481" s="24"/>
      <c r="Y481" s="24"/>
      <c r="Z481" s="24"/>
    </row>
    <row r="482" spans="16:26" ht="15.75" customHeight="1">
      <c r="P482" s="24"/>
      <c r="Q482" s="24"/>
      <c r="R482" s="24"/>
      <c r="S482" s="24"/>
      <c r="T482" s="24"/>
      <c r="U482" s="24"/>
      <c r="V482" s="24"/>
      <c r="W482" s="24"/>
      <c r="X482" s="24"/>
      <c r="Y482" s="24"/>
      <c r="Z482" s="24"/>
    </row>
    <row r="483" spans="16:26" ht="15.75" customHeight="1">
      <c r="P483" s="24"/>
      <c r="Q483" s="24"/>
      <c r="R483" s="24"/>
      <c r="S483" s="24"/>
      <c r="T483" s="24"/>
      <c r="U483" s="24"/>
      <c r="V483" s="24"/>
      <c r="W483" s="24"/>
      <c r="X483" s="24"/>
      <c r="Y483" s="24"/>
      <c r="Z483" s="24"/>
    </row>
    <row r="484" spans="16:26" ht="15.75" customHeight="1">
      <c r="P484" s="24"/>
      <c r="Q484" s="24"/>
      <c r="R484" s="24"/>
      <c r="S484" s="24"/>
      <c r="T484" s="24"/>
      <c r="U484" s="24"/>
      <c r="V484" s="24"/>
      <c r="W484" s="24"/>
      <c r="X484" s="24"/>
      <c r="Y484" s="24"/>
      <c r="Z484" s="24"/>
    </row>
    <row r="485" spans="16:26" ht="15.75" customHeight="1">
      <c r="P485" s="24"/>
      <c r="Q485" s="24"/>
      <c r="R485" s="24"/>
      <c r="S485" s="24"/>
      <c r="T485" s="24"/>
      <c r="U485" s="24"/>
      <c r="V485" s="24"/>
      <c r="W485" s="24"/>
      <c r="X485" s="24"/>
      <c r="Y485" s="24"/>
      <c r="Z485" s="24"/>
    </row>
    <row r="486" spans="16:26" ht="15.75" customHeight="1">
      <c r="P486" s="24"/>
      <c r="Q486" s="24"/>
      <c r="R486" s="24"/>
      <c r="S486" s="24"/>
      <c r="T486" s="24"/>
      <c r="U486" s="24"/>
      <c r="V486" s="24"/>
      <c r="W486" s="24"/>
      <c r="X486" s="24"/>
      <c r="Y486" s="24"/>
      <c r="Z486" s="24"/>
    </row>
    <row r="487" spans="16:26" ht="15.75" customHeight="1">
      <c r="P487" s="24"/>
      <c r="Q487" s="24"/>
      <c r="R487" s="24"/>
      <c r="S487" s="24"/>
      <c r="T487" s="24"/>
      <c r="U487" s="24"/>
      <c r="V487" s="24"/>
      <c r="W487" s="24"/>
      <c r="X487" s="24"/>
      <c r="Y487" s="24"/>
      <c r="Z487" s="24"/>
    </row>
    <row r="488" spans="16:26" ht="15.75" customHeight="1">
      <c r="P488" s="24"/>
      <c r="Q488" s="24"/>
      <c r="R488" s="24"/>
      <c r="S488" s="24"/>
      <c r="T488" s="24"/>
      <c r="U488" s="24"/>
      <c r="V488" s="24"/>
      <c r="W488" s="24"/>
      <c r="X488" s="24"/>
      <c r="Y488" s="24"/>
      <c r="Z488" s="24"/>
    </row>
    <row r="489" spans="16:26" ht="15.75" customHeight="1">
      <c r="P489" s="24"/>
      <c r="Q489" s="24"/>
      <c r="R489" s="24"/>
      <c r="S489" s="24"/>
      <c r="T489" s="24"/>
      <c r="U489" s="24"/>
      <c r="V489" s="24"/>
      <c r="W489" s="24"/>
      <c r="X489" s="24"/>
      <c r="Y489" s="24"/>
      <c r="Z489" s="24"/>
    </row>
    <row r="490" spans="16:26" ht="15.75" customHeight="1">
      <c r="P490" s="24"/>
      <c r="Q490" s="24"/>
      <c r="R490" s="24"/>
      <c r="S490" s="24"/>
      <c r="T490" s="24"/>
      <c r="U490" s="24"/>
      <c r="V490" s="24"/>
      <c r="W490" s="24"/>
      <c r="X490" s="24"/>
      <c r="Y490" s="24"/>
      <c r="Z490" s="24"/>
    </row>
    <row r="491" spans="16:26" ht="15.75" customHeight="1">
      <c r="P491" s="24"/>
      <c r="Q491" s="24"/>
      <c r="R491" s="24"/>
      <c r="S491" s="24"/>
      <c r="T491" s="24"/>
      <c r="U491" s="24"/>
      <c r="V491" s="24"/>
      <c r="W491" s="24"/>
      <c r="X491" s="24"/>
      <c r="Y491" s="24"/>
      <c r="Z491" s="24"/>
    </row>
    <row r="492" spans="16:26" ht="15.75" customHeight="1">
      <c r="P492" s="24"/>
      <c r="Q492" s="24"/>
      <c r="R492" s="24"/>
      <c r="S492" s="24"/>
      <c r="T492" s="24"/>
      <c r="U492" s="24"/>
      <c r="V492" s="24"/>
      <c r="W492" s="24"/>
      <c r="X492" s="24"/>
      <c r="Y492" s="24"/>
      <c r="Z492" s="24"/>
    </row>
    <row r="493" spans="16:26" ht="15.75" customHeight="1">
      <c r="P493" s="24"/>
      <c r="Q493" s="24"/>
      <c r="R493" s="24"/>
      <c r="S493" s="24"/>
      <c r="T493" s="24"/>
      <c r="U493" s="24"/>
      <c r="V493" s="24"/>
      <c r="W493" s="24"/>
      <c r="X493" s="24"/>
      <c r="Y493" s="24"/>
      <c r="Z493" s="24"/>
    </row>
    <row r="494" spans="16:26" ht="15.75" customHeight="1">
      <c r="P494" s="24"/>
      <c r="Q494" s="24"/>
      <c r="R494" s="24"/>
      <c r="S494" s="24"/>
      <c r="T494" s="24"/>
      <c r="U494" s="24"/>
      <c r="V494" s="24"/>
      <c r="W494" s="24"/>
      <c r="X494" s="24"/>
      <c r="Y494" s="24"/>
      <c r="Z494" s="24"/>
    </row>
    <row r="495" spans="16:26" ht="15.75" customHeight="1">
      <c r="P495" s="24"/>
      <c r="Q495" s="24"/>
      <c r="R495" s="24"/>
      <c r="S495" s="24"/>
      <c r="T495" s="24"/>
      <c r="U495" s="24"/>
      <c r="V495" s="24"/>
      <c r="W495" s="24"/>
      <c r="X495" s="24"/>
      <c r="Y495" s="24"/>
      <c r="Z495" s="24"/>
    </row>
    <row r="496" spans="16:26" ht="15.75" customHeight="1">
      <c r="P496" s="24"/>
      <c r="Q496" s="24"/>
      <c r="R496" s="24"/>
      <c r="S496" s="24"/>
      <c r="T496" s="24"/>
      <c r="U496" s="24"/>
      <c r="V496" s="24"/>
      <c r="W496" s="24"/>
      <c r="X496" s="24"/>
      <c r="Y496" s="24"/>
      <c r="Z496" s="24"/>
    </row>
    <row r="497" spans="16:26" ht="15.75" customHeight="1">
      <c r="P497" s="24"/>
      <c r="Q497" s="24"/>
      <c r="R497" s="24"/>
      <c r="S497" s="24"/>
      <c r="T497" s="24"/>
      <c r="U497" s="24"/>
      <c r="V497" s="24"/>
      <c r="W497" s="24"/>
      <c r="X497" s="24"/>
      <c r="Y497" s="24"/>
      <c r="Z497" s="24"/>
    </row>
    <row r="498" spans="16:26" ht="15.75" customHeight="1">
      <c r="P498" s="24"/>
      <c r="Q498" s="24"/>
      <c r="R498" s="24"/>
      <c r="S498" s="24"/>
      <c r="T498" s="24"/>
      <c r="U498" s="24"/>
      <c r="V498" s="24"/>
      <c r="W498" s="24"/>
      <c r="X498" s="24"/>
      <c r="Y498" s="24"/>
      <c r="Z498" s="24"/>
    </row>
    <row r="499" spans="16:26" ht="15.75" customHeight="1">
      <c r="P499" s="24"/>
      <c r="Q499" s="24"/>
      <c r="R499" s="24"/>
      <c r="S499" s="24"/>
      <c r="T499" s="24"/>
      <c r="U499" s="24"/>
      <c r="V499" s="24"/>
      <c r="W499" s="24"/>
      <c r="X499" s="24"/>
      <c r="Y499" s="24"/>
      <c r="Z499" s="24"/>
    </row>
    <row r="500" spans="16:26" ht="15.75" customHeight="1">
      <c r="P500" s="24"/>
      <c r="Q500" s="24"/>
      <c r="R500" s="24"/>
      <c r="S500" s="24"/>
      <c r="T500" s="24"/>
      <c r="U500" s="24"/>
      <c r="V500" s="24"/>
      <c r="W500" s="24"/>
      <c r="X500" s="24"/>
      <c r="Y500" s="24"/>
      <c r="Z500" s="24"/>
    </row>
    <row r="501" spans="16:26" ht="15.75" customHeight="1">
      <c r="P501" s="24"/>
      <c r="Q501" s="24"/>
      <c r="R501" s="24"/>
      <c r="S501" s="24"/>
      <c r="T501" s="24"/>
      <c r="U501" s="24"/>
      <c r="V501" s="24"/>
      <c r="W501" s="24"/>
      <c r="X501" s="24"/>
      <c r="Y501" s="24"/>
      <c r="Z501" s="24"/>
    </row>
    <row r="502" spans="16:26" ht="15.75" customHeight="1">
      <c r="P502" s="24"/>
      <c r="Q502" s="24"/>
      <c r="R502" s="24"/>
      <c r="S502" s="24"/>
      <c r="T502" s="24"/>
      <c r="U502" s="24"/>
      <c r="V502" s="24"/>
      <c r="W502" s="24"/>
      <c r="X502" s="24"/>
      <c r="Y502" s="24"/>
      <c r="Z502" s="24"/>
    </row>
    <row r="503" spans="16:26" ht="15.75" customHeight="1">
      <c r="P503" s="24"/>
      <c r="Q503" s="24"/>
      <c r="R503" s="24"/>
      <c r="S503" s="24"/>
      <c r="T503" s="24"/>
      <c r="U503" s="24"/>
      <c r="V503" s="24"/>
      <c r="W503" s="24"/>
      <c r="X503" s="24"/>
      <c r="Y503" s="24"/>
      <c r="Z503" s="24"/>
    </row>
    <row r="504" spans="16:26" ht="15.75" customHeight="1">
      <c r="P504" s="24"/>
      <c r="Q504" s="24"/>
      <c r="R504" s="24"/>
      <c r="S504" s="24"/>
      <c r="T504" s="24"/>
      <c r="U504" s="24"/>
      <c r="V504" s="24"/>
      <c r="W504" s="24"/>
      <c r="X504" s="24"/>
      <c r="Y504" s="24"/>
      <c r="Z504" s="24"/>
    </row>
    <row r="505" spans="16:26" ht="15.75" customHeight="1">
      <c r="P505" s="24"/>
      <c r="Q505" s="24"/>
      <c r="R505" s="24"/>
      <c r="S505" s="24"/>
      <c r="T505" s="24"/>
      <c r="U505" s="24"/>
      <c r="V505" s="24"/>
      <c r="W505" s="24"/>
      <c r="X505" s="24"/>
      <c r="Y505" s="24"/>
      <c r="Z505" s="24"/>
    </row>
    <row r="506" spans="16:26" ht="15.75" customHeight="1">
      <c r="P506" s="24"/>
      <c r="Q506" s="24"/>
      <c r="R506" s="24"/>
      <c r="S506" s="24"/>
      <c r="T506" s="24"/>
      <c r="U506" s="24"/>
      <c r="V506" s="24"/>
      <c r="W506" s="24"/>
      <c r="X506" s="24"/>
      <c r="Y506" s="24"/>
      <c r="Z506" s="24"/>
    </row>
    <row r="507" spans="16:26" ht="15.75" customHeight="1">
      <c r="P507" s="24"/>
      <c r="Q507" s="24"/>
      <c r="R507" s="24"/>
      <c r="S507" s="24"/>
      <c r="T507" s="24"/>
      <c r="U507" s="24"/>
      <c r="V507" s="24"/>
      <c r="W507" s="24"/>
      <c r="X507" s="24"/>
      <c r="Y507" s="24"/>
      <c r="Z507" s="24"/>
    </row>
    <row r="508" spans="16:26" ht="15.75" customHeight="1">
      <c r="P508" s="24"/>
      <c r="Q508" s="24"/>
      <c r="R508" s="24"/>
      <c r="S508" s="24"/>
      <c r="T508" s="24"/>
      <c r="U508" s="24"/>
      <c r="V508" s="24"/>
      <c r="W508" s="24"/>
      <c r="X508" s="24"/>
      <c r="Y508" s="24"/>
      <c r="Z508" s="24"/>
    </row>
    <row r="509" spans="16:26" ht="15.75" customHeight="1">
      <c r="P509" s="24"/>
      <c r="Q509" s="24"/>
      <c r="R509" s="24"/>
      <c r="S509" s="24"/>
      <c r="T509" s="24"/>
      <c r="U509" s="24"/>
      <c r="V509" s="24"/>
      <c r="W509" s="24"/>
      <c r="X509" s="24"/>
      <c r="Y509" s="24"/>
      <c r="Z509" s="24"/>
    </row>
    <row r="510" spans="16:26" ht="15.75" customHeight="1">
      <c r="P510" s="24"/>
      <c r="Q510" s="24"/>
      <c r="R510" s="24"/>
      <c r="S510" s="24"/>
      <c r="T510" s="24"/>
      <c r="U510" s="24"/>
      <c r="V510" s="24"/>
      <c r="W510" s="24"/>
      <c r="X510" s="24"/>
      <c r="Y510" s="24"/>
      <c r="Z510" s="24"/>
    </row>
    <row r="511" spans="16:26" ht="15.75" customHeight="1">
      <c r="P511" s="24"/>
      <c r="Q511" s="24"/>
      <c r="R511" s="24"/>
      <c r="S511" s="24"/>
      <c r="T511" s="24"/>
      <c r="U511" s="24"/>
      <c r="V511" s="24"/>
      <c r="W511" s="24"/>
      <c r="X511" s="24"/>
      <c r="Y511" s="24"/>
      <c r="Z511" s="24"/>
    </row>
    <row r="512" spans="16:26" ht="15.75" customHeight="1">
      <c r="P512" s="24"/>
      <c r="Q512" s="24"/>
      <c r="R512" s="24"/>
      <c r="S512" s="24"/>
      <c r="T512" s="24"/>
      <c r="U512" s="24"/>
      <c r="V512" s="24"/>
      <c r="W512" s="24"/>
      <c r="X512" s="24"/>
      <c r="Y512" s="24"/>
      <c r="Z512" s="24"/>
    </row>
    <row r="513" spans="16:26" ht="15.75" customHeight="1">
      <c r="P513" s="24"/>
      <c r="Q513" s="24"/>
      <c r="R513" s="24"/>
      <c r="S513" s="24"/>
      <c r="T513" s="24"/>
      <c r="U513" s="24"/>
      <c r="V513" s="24"/>
      <c r="W513" s="24"/>
      <c r="X513" s="24"/>
      <c r="Y513" s="24"/>
      <c r="Z513" s="24"/>
    </row>
    <row r="514" spans="16:26" ht="15.75" customHeight="1">
      <c r="P514" s="24"/>
      <c r="Q514" s="24"/>
      <c r="R514" s="24"/>
      <c r="S514" s="24"/>
      <c r="T514" s="24"/>
      <c r="U514" s="24"/>
      <c r="V514" s="24"/>
      <c r="W514" s="24"/>
      <c r="X514" s="24"/>
      <c r="Y514" s="24"/>
      <c r="Z514" s="24"/>
    </row>
    <row r="515" spans="16:26" ht="15.75" customHeight="1">
      <c r="P515" s="24"/>
      <c r="Q515" s="24"/>
      <c r="R515" s="24"/>
      <c r="S515" s="24"/>
      <c r="T515" s="24"/>
      <c r="U515" s="24"/>
      <c r="V515" s="24"/>
      <c r="W515" s="24"/>
      <c r="X515" s="24"/>
      <c r="Y515" s="24"/>
      <c r="Z515" s="24"/>
    </row>
    <row r="516" spans="16:26" ht="15.75" customHeight="1">
      <c r="P516" s="24"/>
      <c r="Q516" s="24"/>
      <c r="R516" s="24"/>
      <c r="S516" s="24"/>
      <c r="T516" s="24"/>
      <c r="U516" s="24"/>
      <c r="V516" s="24"/>
      <c r="W516" s="24"/>
      <c r="X516" s="24"/>
      <c r="Y516" s="24"/>
      <c r="Z516" s="24"/>
    </row>
    <row r="517" spans="16:26" ht="15.75" customHeight="1">
      <c r="P517" s="24"/>
      <c r="Q517" s="24"/>
      <c r="R517" s="24"/>
      <c r="S517" s="24"/>
      <c r="T517" s="24"/>
      <c r="U517" s="24"/>
      <c r="V517" s="24"/>
      <c r="W517" s="24"/>
      <c r="X517" s="24"/>
      <c r="Y517" s="24"/>
      <c r="Z517" s="24"/>
    </row>
    <row r="518" spans="16:26" ht="15.75" customHeight="1">
      <c r="P518" s="24"/>
      <c r="Q518" s="24"/>
      <c r="R518" s="24"/>
      <c r="S518" s="24"/>
      <c r="T518" s="24"/>
      <c r="U518" s="24"/>
      <c r="V518" s="24"/>
      <c r="W518" s="24"/>
      <c r="X518" s="24"/>
      <c r="Y518" s="24"/>
      <c r="Z518" s="24"/>
    </row>
    <row r="519" spans="16:26" ht="15.75" customHeight="1">
      <c r="P519" s="24"/>
      <c r="Q519" s="24"/>
      <c r="R519" s="24"/>
      <c r="S519" s="24"/>
      <c r="T519" s="24"/>
      <c r="U519" s="24"/>
      <c r="V519" s="24"/>
      <c r="W519" s="24"/>
      <c r="X519" s="24"/>
      <c r="Y519" s="24"/>
      <c r="Z519" s="24"/>
    </row>
    <row r="520" spans="16:26" ht="15.75" customHeight="1">
      <c r="P520" s="24"/>
      <c r="Q520" s="24"/>
      <c r="R520" s="24"/>
      <c r="S520" s="24"/>
      <c r="T520" s="24"/>
      <c r="U520" s="24"/>
      <c r="V520" s="24"/>
      <c r="W520" s="24"/>
      <c r="X520" s="24"/>
      <c r="Y520" s="24"/>
      <c r="Z520" s="24"/>
    </row>
    <row r="521" spans="16:26" ht="15.75" customHeight="1">
      <c r="P521" s="24"/>
      <c r="Q521" s="24"/>
      <c r="R521" s="24"/>
      <c r="S521" s="24"/>
      <c r="T521" s="24"/>
      <c r="U521" s="24"/>
      <c r="V521" s="24"/>
      <c r="W521" s="24"/>
      <c r="X521" s="24"/>
      <c r="Y521" s="24"/>
      <c r="Z521" s="24"/>
    </row>
    <row r="522" spans="16:26" ht="15.75" customHeight="1">
      <c r="P522" s="24"/>
      <c r="Q522" s="24"/>
      <c r="R522" s="24"/>
      <c r="S522" s="24"/>
      <c r="T522" s="24"/>
      <c r="U522" s="24"/>
      <c r="V522" s="24"/>
      <c r="W522" s="24"/>
      <c r="X522" s="24"/>
      <c r="Y522" s="24"/>
      <c r="Z522" s="24"/>
    </row>
    <row r="523" spans="16:26" ht="15.75" customHeight="1">
      <c r="P523" s="24"/>
      <c r="Q523" s="24"/>
      <c r="R523" s="24"/>
      <c r="S523" s="24"/>
      <c r="T523" s="24"/>
      <c r="U523" s="24"/>
      <c r="V523" s="24"/>
      <c r="W523" s="24"/>
      <c r="X523" s="24"/>
      <c r="Y523" s="24"/>
      <c r="Z523" s="24"/>
    </row>
    <row r="524" spans="16:26" ht="15.75" customHeight="1">
      <c r="P524" s="24"/>
      <c r="Q524" s="24"/>
      <c r="R524" s="24"/>
      <c r="S524" s="24"/>
      <c r="T524" s="24"/>
      <c r="U524" s="24"/>
      <c r="V524" s="24"/>
      <c r="W524" s="24"/>
      <c r="X524" s="24"/>
      <c r="Y524" s="24"/>
      <c r="Z524" s="24"/>
    </row>
    <row r="525" spans="16:26" ht="15.75" customHeight="1">
      <c r="P525" s="24"/>
      <c r="Q525" s="24"/>
      <c r="R525" s="24"/>
      <c r="S525" s="24"/>
      <c r="T525" s="24"/>
      <c r="U525" s="24"/>
      <c r="V525" s="24"/>
      <c r="W525" s="24"/>
      <c r="X525" s="24"/>
      <c r="Y525" s="24"/>
      <c r="Z525" s="24"/>
    </row>
    <row r="526" spans="16:26" ht="15.75" customHeight="1">
      <c r="P526" s="24"/>
      <c r="Q526" s="24"/>
      <c r="R526" s="24"/>
      <c r="S526" s="24"/>
      <c r="T526" s="24"/>
      <c r="U526" s="24"/>
      <c r="V526" s="24"/>
      <c r="W526" s="24"/>
      <c r="X526" s="24"/>
      <c r="Y526" s="24"/>
      <c r="Z526" s="24"/>
    </row>
    <row r="527" spans="16:26" ht="15.75" customHeight="1">
      <c r="P527" s="24"/>
      <c r="Q527" s="24"/>
      <c r="R527" s="24"/>
      <c r="S527" s="24"/>
      <c r="T527" s="24"/>
      <c r="U527" s="24"/>
      <c r="V527" s="24"/>
      <c r="W527" s="24"/>
      <c r="X527" s="24"/>
      <c r="Y527" s="24"/>
      <c r="Z527" s="24"/>
    </row>
    <row r="528" spans="16:26" ht="15.75" customHeight="1">
      <c r="P528" s="24"/>
      <c r="Q528" s="24"/>
      <c r="R528" s="24"/>
      <c r="S528" s="24"/>
      <c r="T528" s="24"/>
      <c r="U528" s="24"/>
      <c r="V528" s="24"/>
      <c r="W528" s="24"/>
      <c r="X528" s="24"/>
      <c r="Y528" s="24"/>
      <c r="Z528" s="24"/>
    </row>
    <row r="529" spans="16:26" ht="15.75" customHeight="1">
      <c r="P529" s="24"/>
      <c r="Q529" s="24"/>
      <c r="R529" s="24"/>
      <c r="S529" s="24"/>
      <c r="T529" s="24"/>
      <c r="U529" s="24"/>
      <c r="V529" s="24"/>
      <c r="W529" s="24"/>
      <c r="X529" s="24"/>
      <c r="Y529" s="24"/>
      <c r="Z529" s="24"/>
    </row>
    <row r="530" spans="16:26" ht="15.75" customHeight="1">
      <c r="P530" s="24"/>
      <c r="Q530" s="24"/>
      <c r="R530" s="24"/>
      <c r="S530" s="24"/>
      <c r="T530" s="24"/>
      <c r="U530" s="24"/>
      <c r="V530" s="24"/>
      <c r="W530" s="24"/>
      <c r="X530" s="24"/>
      <c r="Y530" s="24"/>
      <c r="Z530" s="24"/>
    </row>
    <row r="531" spans="16:26" ht="15.75" customHeight="1">
      <c r="P531" s="24"/>
      <c r="Q531" s="24"/>
      <c r="R531" s="24"/>
      <c r="S531" s="24"/>
      <c r="T531" s="24"/>
      <c r="U531" s="24"/>
      <c r="V531" s="24"/>
      <c r="W531" s="24"/>
      <c r="X531" s="24"/>
      <c r="Y531" s="24"/>
      <c r="Z531" s="24"/>
    </row>
    <row r="532" spans="16:26" ht="15.75" customHeight="1">
      <c r="P532" s="24"/>
      <c r="Q532" s="24"/>
      <c r="R532" s="24"/>
      <c r="S532" s="24"/>
      <c r="T532" s="24"/>
      <c r="U532" s="24"/>
      <c r="V532" s="24"/>
      <c r="W532" s="24"/>
      <c r="X532" s="24"/>
      <c r="Y532" s="24"/>
      <c r="Z532" s="24"/>
    </row>
    <row r="533" spans="16:26" ht="15.75" customHeight="1">
      <c r="P533" s="24"/>
      <c r="Q533" s="24"/>
      <c r="R533" s="24"/>
      <c r="S533" s="24"/>
      <c r="T533" s="24"/>
      <c r="U533" s="24"/>
      <c r="V533" s="24"/>
      <c r="W533" s="24"/>
      <c r="X533" s="24"/>
      <c r="Y533" s="24"/>
      <c r="Z533" s="24"/>
    </row>
    <row r="534" spans="16:26" ht="15.75" customHeight="1">
      <c r="P534" s="24"/>
      <c r="Q534" s="24"/>
      <c r="R534" s="24"/>
      <c r="S534" s="24"/>
      <c r="T534" s="24"/>
      <c r="U534" s="24"/>
      <c r="V534" s="24"/>
      <c r="W534" s="24"/>
      <c r="X534" s="24"/>
      <c r="Y534" s="24"/>
      <c r="Z534" s="24"/>
    </row>
    <row r="535" spans="16:26" ht="15.75" customHeight="1">
      <c r="P535" s="24"/>
      <c r="Q535" s="24"/>
      <c r="R535" s="24"/>
      <c r="S535" s="24"/>
      <c r="T535" s="24"/>
      <c r="U535" s="24"/>
      <c r="V535" s="24"/>
      <c r="W535" s="24"/>
      <c r="X535" s="24"/>
      <c r="Y535" s="24"/>
      <c r="Z535" s="24"/>
    </row>
    <row r="536" spans="16:26" ht="15.75" customHeight="1">
      <c r="P536" s="24"/>
      <c r="Q536" s="24"/>
      <c r="R536" s="24"/>
      <c r="S536" s="24"/>
      <c r="T536" s="24"/>
      <c r="U536" s="24"/>
      <c r="V536" s="24"/>
      <c r="W536" s="24"/>
      <c r="X536" s="24"/>
      <c r="Y536" s="24"/>
      <c r="Z536" s="24"/>
    </row>
    <row r="537" spans="16:26" ht="15.75" customHeight="1">
      <c r="P537" s="24"/>
      <c r="Q537" s="24"/>
      <c r="R537" s="24"/>
      <c r="S537" s="24"/>
      <c r="T537" s="24"/>
      <c r="U537" s="24"/>
      <c r="V537" s="24"/>
      <c r="W537" s="24"/>
      <c r="X537" s="24"/>
      <c r="Y537" s="24"/>
      <c r="Z537" s="24"/>
    </row>
    <row r="538" spans="16:26" ht="15.75" customHeight="1">
      <c r="P538" s="24"/>
      <c r="Q538" s="24"/>
      <c r="R538" s="24"/>
      <c r="S538" s="24"/>
      <c r="T538" s="24"/>
      <c r="U538" s="24"/>
      <c r="V538" s="24"/>
      <c r="W538" s="24"/>
      <c r="X538" s="24"/>
      <c r="Y538" s="24"/>
      <c r="Z538" s="24"/>
    </row>
    <row r="539" spans="16:26" ht="15.75" customHeight="1">
      <c r="P539" s="24"/>
      <c r="Q539" s="24"/>
      <c r="R539" s="24"/>
      <c r="S539" s="24"/>
      <c r="T539" s="24"/>
      <c r="U539" s="24"/>
      <c r="V539" s="24"/>
      <c r="W539" s="24"/>
      <c r="X539" s="24"/>
      <c r="Y539" s="24"/>
      <c r="Z539" s="24"/>
    </row>
    <row r="540" spans="16:26" ht="15.75" customHeight="1">
      <c r="P540" s="24"/>
      <c r="Q540" s="24"/>
      <c r="R540" s="24"/>
      <c r="S540" s="24"/>
      <c r="T540" s="24"/>
      <c r="U540" s="24"/>
      <c r="V540" s="24"/>
      <c r="W540" s="24"/>
      <c r="X540" s="24"/>
      <c r="Y540" s="24"/>
      <c r="Z540" s="24"/>
    </row>
    <row r="541" spans="16:26" ht="15.75" customHeight="1">
      <c r="P541" s="24"/>
      <c r="Q541" s="24"/>
      <c r="R541" s="24"/>
      <c r="S541" s="24"/>
      <c r="T541" s="24"/>
      <c r="U541" s="24"/>
      <c r="V541" s="24"/>
      <c r="W541" s="24"/>
      <c r="X541" s="24"/>
      <c r="Y541" s="24"/>
      <c r="Z541" s="24"/>
    </row>
    <row r="542" spans="16:26" ht="15.75" customHeight="1">
      <c r="P542" s="24"/>
      <c r="Q542" s="24"/>
      <c r="R542" s="24"/>
      <c r="S542" s="24"/>
      <c r="T542" s="24"/>
      <c r="U542" s="24"/>
      <c r="V542" s="24"/>
      <c r="W542" s="24"/>
      <c r="X542" s="24"/>
      <c r="Y542" s="24"/>
      <c r="Z542" s="24"/>
    </row>
    <row r="543" spans="16:26" ht="15.75" customHeight="1">
      <c r="P543" s="24"/>
      <c r="Q543" s="24"/>
      <c r="R543" s="24"/>
      <c r="S543" s="24"/>
      <c r="T543" s="24"/>
      <c r="U543" s="24"/>
      <c r="V543" s="24"/>
      <c r="W543" s="24"/>
      <c r="X543" s="24"/>
      <c r="Y543" s="24"/>
      <c r="Z543" s="24"/>
    </row>
    <row r="544" spans="16:26" ht="15.75" customHeight="1">
      <c r="P544" s="24"/>
      <c r="Q544" s="24"/>
      <c r="R544" s="24"/>
      <c r="S544" s="24"/>
      <c r="T544" s="24"/>
      <c r="U544" s="24"/>
      <c r="V544" s="24"/>
      <c r="W544" s="24"/>
      <c r="X544" s="24"/>
      <c r="Y544" s="24"/>
      <c r="Z544" s="24"/>
    </row>
    <row r="545" spans="16:26" ht="15.75" customHeight="1">
      <c r="P545" s="24"/>
      <c r="Q545" s="24"/>
      <c r="R545" s="24"/>
      <c r="S545" s="24"/>
      <c r="T545" s="24"/>
      <c r="U545" s="24"/>
      <c r="V545" s="24"/>
      <c r="W545" s="24"/>
      <c r="X545" s="24"/>
      <c r="Y545" s="24"/>
      <c r="Z545" s="24"/>
    </row>
    <row r="546" spans="16:26" ht="15.75" customHeight="1">
      <c r="P546" s="24"/>
      <c r="Q546" s="24"/>
      <c r="R546" s="24"/>
      <c r="S546" s="24"/>
      <c r="T546" s="24"/>
      <c r="U546" s="24"/>
      <c r="V546" s="24"/>
      <c r="W546" s="24"/>
      <c r="X546" s="24"/>
      <c r="Y546" s="24"/>
      <c r="Z546" s="24"/>
    </row>
    <row r="547" spans="16:26" ht="15.75" customHeight="1">
      <c r="P547" s="24"/>
      <c r="Q547" s="24"/>
      <c r="R547" s="24"/>
      <c r="S547" s="24"/>
      <c r="T547" s="24"/>
      <c r="U547" s="24"/>
      <c r="V547" s="24"/>
      <c r="W547" s="24"/>
      <c r="X547" s="24"/>
      <c r="Y547" s="24"/>
      <c r="Z547" s="24"/>
    </row>
    <row r="548" spans="16:26" ht="15.75" customHeight="1">
      <c r="P548" s="24"/>
      <c r="Q548" s="24"/>
      <c r="R548" s="24"/>
      <c r="S548" s="24"/>
      <c r="T548" s="24"/>
      <c r="U548" s="24"/>
      <c r="V548" s="24"/>
      <c r="W548" s="24"/>
      <c r="X548" s="24"/>
      <c r="Y548" s="24"/>
      <c r="Z548" s="24"/>
    </row>
    <row r="549" spans="16:26" ht="15.75" customHeight="1">
      <c r="P549" s="24"/>
      <c r="Q549" s="24"/>
      <c r="R549" s="24"/>
      <c r="S549" s="24"/>
      <c r="T549" s="24"/>
      <c r="U549" s="24"/>
      <c r="V549" s="24"/>
      <c r="W549" s="24"/>
      <c r="X549" s="24"/>
      <c r="Y549" s="24"/>
      <c r="Z549" s="24"/>
    </row>
    <row r="550" spans="16:26" ht="15.75" customHeight="1">
      <c r="P550" s="24"/>
      <c r="Q550" s="24"/>
      <c r="R550" s="24"/>
      <c r="S550" s="24"/>
      <c r="T550" s="24"/>
      <c r="U550" s="24"/>
      <c r="V550" s="24"/>
      <c r="W550" s="24"/>
      <c r="X550" s="24"/>
      <c r="Y550" s="24"/>
      <c r="Z550" s="24"/>
    </row>
    <row r="551" spans="16:26" ht="15.75" customHeight="1">
      <c r="P551" s="24"/>
      <c r="Q551" s="24"/>
      <c r="R551" s="24"/>
      <c r="S551" s="24"/>
      <c r="T551" s="24"/>
      <c r="U551" s="24"/>
      <c r="V551" s="24"/>
      <c r="W551" s="24"/>
      <c r="X551" s="24"/>
      <c r="Y551" s="24"/>
      <c r="Z551" s="24"/>
    </row>
    <row r="552" spans="16:26" ht="15.75" customHeight="1">
      <c r="P552" s="24"/>
      <c r="Q552" s="24"/>
      <c r="R552" s="24"/>
      <c r="S552" s="24"/>
      <c r="T552" s="24"/>
      <c r="U552" s="24"/>
      <c r="V552" s="24"/>
      <c r="W552" s="24"/>
      <c r="X552" s="24"/>
      <c r="Y552" s="24"/>
      <c r="Z552" s="24"/>
    </row>
    <row r="553" spans="16:26" ht="15.75" customHeight="1">
      <c r="P553" s="24"/>
      <c r="Q553" s="24"/>
      <c r="R553" s="24"/>
      <c r="S553" s="24"/>
      <c r="T553" s="24"/>
      <c r="U553" s="24"/>
      <c r="V553" s="24"/>
      <c r="W553" s="24"/>
      <c r="X553" s="24"/>
      <c r="Y553" s="24"/>
      <c r="Z553" s="24"/>
    </row>
    <row r="554" spans="16:26" ht="15.75" customHeight="1">
      <c r="P554" s="24"/>
      <c r="Q554" s="24"/>
      <c r="R554" s="24"/>
      <c r="S554" s="24"/>
      <c r="T554" s="24"/>
      <c r="U554" s="24"/>
      <c r="V554" s="24"/>
      <c r="W554" s="24"/>
      <c r="X554" s="24"/>
      <c r="Y554" s="24"/>
      <c r="Z554" s="24"/>
    </row>
    <row r="555" spans="16:26" ht="15.75" customHeight="1">
      <c r="P555" s="24"/>
      <c r="Q555" s="24"/>
      <c r="R555" s="24"/>
      <c r="S555" s="24"/>
      <c r="T555" s="24"/>
      <c r="U555" s="24"/>
      <c r="V555" s="24"/>
      <c r="W555" s="24"/>
      <c r="X555" s="24"/>
      <c r="Y555" s="24"/>
      <c r="Z555" s="24"/>
    </row>
    <row r="556" spans="16:26" ht="15.75" customHeight="1">
      <c r="P556" s="24"/>
      <c r="Q556" s="24"/>
      <c r="R556" s="24"/>
      <c r="S556" s="24"/>
      <c r="T556" s="24"/>
      <c r="U556" s="24"/>
      <c r="V556" s="24"/>
      <c r="W556" s="24"/>
      <c r="X556" s="24"/>
      <c r="Y556" s="24"/>
      <c r="Z556" s="24"/>
    </row>
    <row r="557" spans="16:26" ht="15.75" customHeight="1">
      <c r="P557" s="24"/>
      <c r="Q557" s="24"/>
      <c r="R557" s="24"/>
      <c r="S557" s="24"/>
      <c r="T557" s="24"/>
      <c r="U557" s="24"/>
      <c r="V557" s="24"/>
      <c r="W557" s="24"/>
      <c r="X557" s="24"/>
      <c r="Y557" s="24"/>
      <c r="Z557" s="24"/>
    </row>
    <row r="558" spans="16:26" ht="15.75" customHeight="1">
      <c r="P558" s="24"/>
      <c r="Q558" s="24"/>
      <c r="R558" s="24"/>
      <c r="S558" s="24"/>
      <c r="T558" s="24"/>
      <c r="U558" s="24"/>
      <c r="V558" s="24"/>
      <c r="W558" s="24"/>
      <c r="X558" s="24"/>
      <c r="Y558" s="24"/>
      <c r="Z558" s="24"/>
    </row>
    <row r="559" spans="16:26" ht="15.75" customHeight="1">
      <c r="P559" s="24"/>
      <c r="Q559" s="24"/>
      <c r="R559" s="24"/>
      <c r="S559" s="24"/>
      <c r="T559" s="24"/>
      <c r="U559" s="24"/>
      <c r="V559" s="24"/>
      <c r="W559" s="24"/>
      <c r="X559" s="24"/>
      <c r="Y559" s="24"/>
      <c r="Z559" s="24"/>
    </row>
    <row r="560" spans="16:26" ht="15.75" customHeight="1">
      <c r="P560" s="24"/>
      <c r="Q560" s="24"/>
      <c r="R560" s="24"/>
      <c r="S560" s="24"/>
      <c r="T560" s="24"/>
      <c r="U560" s="24"/>
      <c r="V560" s="24"/>
      <c r="W560" s="24"/>
      <c r="X560" s="24"/>
      <c r="Y560" s="24"/>
      <c r="Z560" s="24"/>
    </row>
    <row r="561" spans="16:26" ht="15.75" customHeight="1">
      <c r="P561" s="24"/>
      <c r="Q561" s="24"/>
      <c r="R561" s="24"/>
      <c r="S561" s="24"/>
      <c r="T561" s="24"/>
      <c r="U561" s="24"/>
      <c r="V561" s="24"/>
      <c r="W561" s="24"/>
      <c r="X561" s="24"/>
      <c r="Y561" s="24"/>
      <c r="Z561" s="24"/>
    </row>
    <row r="562" spans="16:26" ht="15.75" customHeight="1">
      <c r="P562" s="24"/>
      <c r="Q562" s="24"/>
      <c r="R562" s="24"/>
      <c r="S562" s="24"/>
      <c r="T562" s="24"/>
      <c r="U562" s="24"/>
      <c r="V562" s="24"/>
      <c r="W562" s="24"/>
      <c r="X562" s="24"/>
      <c r="Y562" s="24"/>
      <c r="Z562" s="24"/>
    </row>
    <row r="563" spans="16:26" ht="15.75" customHeight="1">
      <c r="P563" s="24"/>
      <c r="Q563" s="24"/>
      <c r="R563" s="24"/>
      <c r="S563" s="24"/>
      <c r="T563" s="24"/>
      <c r="U563" s="24"/>
      <c r="V563" s="24"/>
      <c r="W563" s="24"/>
      <c r="X563" s="24"/>
      <c r="Y563" s="24"/>
      <c r="Z563" s="24"/>
    </row>
    <row r="564" spans="16:26" ht="15.75" customHeight="1">
      <c r="P564" s="24"/>
      <c r="Q564" s="24"/>
      <c r="R564" s="24"/>
      <c r="S564" s="24"/>
      <c r="T564" s="24"/>
      <c r="U564" s="24"/>
      <c r="V564" s="24"/>
      <c r="W564" s="24"/>
      <c r="X564" s="24"/>
      <c r="Y564" s="24"/>
      <c r="Z564" s="24"/>
    </row>
    <row r="565" spans="16:26" ht="15.75" customHeight="1">
      <c r="P565" s="24"/>
      <c r="Q565" s="24"/>
      <c r="R565" s="24"/>
      <c r="S565" s="24"/>
      <c r="T565" s="24"/>
      <c r="U565" s="24"/>
      <c r="V565" s="24"/>
      <c r="W565" s="24"/>
      <c r="X565" s="24"/>
      <c r="Y565" s="24"/>
      <c r="Z565" s="24"/>
    </row>
    <row r="566" spans="16:26" ht="15.75" customHeight="1">
      <c r="P566" s="24"/>
      <c r="Q566" s="24"/>
      <c r="R566" s="24"/>
      <c r="S566" s="24"/>
      <c r="T566" s="24"/>
      <c r="U566" s="24"/>
      <c r="V566" s="24"/>
      <c r="W566" s="24"/>
      <c r="X566" s="24"/>
      <c r="Y566" s="24"/>
      <c r="Z566" s="24"/>
    </row>
    <row r="567" spans="16:26" ht="15.75" customHeight="1">
      <c r="P567" s="24"/>
      <c r="Q567" s="24"/>
      <c r="R567" s="24"/>
      <c r="S567" s="24"/>
      <c r="T567" s="24"/>
      <c r="U567" s="24"/>
      <c r="V567" s="24"/>
      <c r="W567" s="24"/>
      <c r="X567" s="24"/>
      <c r="Y567" s="24"/>
      <c r="Z567" s="24"/>
    </row>
    <row r="568" spans="16:26" ht="15.75" customHeight="1">
      <c r="P568" s="24"/>
      <c r="Q568" s="24"/>
      <c r="R568" s="24"/>
      <c r="S568" s="24"/>
      <c r="T568" s="24"/>
      <c r="U568" s="24"/>
      <c r="V568" s="24"/>
      <c r="W568" s="24"/>
      <c r="X568" s="24"/>
      <c r="Y568" s="24"/>
      <c r="Z568" s="24"/>
    </row>
    <row r="569" spans="16:26" ht="15.75" customHeight="1">
      <c r="P569" s="24"/>
      <c r="Q569" s="24"/>
      <c r="R569" s="24"/>
      <c r="S569" s="24"/>
      <c r="T569" s="24"/>
      <c r="U569" s="24"/>
      <c r="V569" s="24"/>
      <c r="W569" s="24"/>
      <c r="X569" s="24"/>
      <c r="Y569" s="24"/>
      <c r="Z569" s="24"/>
    </row>
    <row r="570" spans="16:26" ht="15.75" customHeight="1">
      <c r="P570" s="24"/>
      <c r="Q570" s="24"/>
      <c r="R570" s="24"/>
      <c r="S570" s="24"/>
      <c r="T570" s="24"/>
      <c r="U570" s="24"/>
      <c r="V570" s="24"/>
      <c r="W570" s="24"/>
      <c r="X570" s="24"/>
      <c r="Y570" s="24"/>
      <c r="Z570" s="24"/>
    </row>
    <row r="571" spans="16:26" ht="15.75" customHeight="1">
      <c r="P571" s="24"/>
      <c r="Q571" s="24"/>
      <c r="R571" s="24"/>
      <c r="S571" s="24"/>
      <c r="T571" s="24"/>
      <c r="U571" s="24"/>
      <c r="V571" s="24"/>
      <c r="W571" s="24"/>
      <c r="X571" s="24"/>
      <c r="Y571" s="24"/>
      <c r="Z571" s="24"/>
    </row>
    <row r="572" spans="16:26" ht="15.75" customHeight="1">
      <c r="P572" s="24"/>
      <c r="Q572" s="24"/>
      <c r="R572" s="24"/>
      <c r="S572" s="24"/>
      <c r="T572" s="24"/>
      <c r="U572" s="24"/>
      <c r="V572" s="24"/>
      <c r="W572" s="24"/>
      <c r="X572" s="24"/>
      <c r="Y572" s="24"/>
      <c r="Z572" s="24"/>
    </row>
    <row r="573" spans="16:26" ht="15.75" customHeight="1">
      <c r="P573" s="24"/>
      <c r="Q573" s="24"/>
      <c r="R573" s="24"/>
      <c r="S573" s="24"/>
      <c r="T573" s="24"/>
      <c r="U573" s="24"/>
      <c r="V573" s="24"/>
      <c r="W573" s="24"/>
      <c r="X573" s="24"/>
      <c r="Y573" s="24"/>
      <c r="Z573" s="24"/>
    </row>
    <row r="574" spans="16:26" ht="15.75" customHeight="1">
      <c r="P574" s="24"/>
      <c r="Q574" s="24"/>
      <c r="R574" s="24"/>
      <c r="S574" s="24"/>
      <c r="T574" s="24"/>
      <c r="U574" s="24"/>
      <c r="V574" s="24"/>
      <c r="W574" s="24"/>
      <c r="X574" s="24"/>
      <c r="Y574" s="24"/>
      <c r="Z574" s="24"/>
    </row>
    <row r="575" spans="16:26" ht="15.75" customHeight="1">
      <c r="P575" s="24"/>
      <c r="Q575" s="24"/>
      <c r="R575" s="24"/>
      <c r="S575" s="24"/>
      <c r="T575" s="24"/>
      <c r="U575" s="24"/>
      <c r="V575" s="24"/>
      <c r="W575" s="24"/>
      <c r="X575" s="24"/>
      <c r="Y575" s="24"/>
      <c r="Z575" s="24"/>
    </row>
    <row r="576" spans="16:26" ht="15.75" customHeight="1">
      <c r="P576" s="24"/>
      <c r="Q576" s="24"/>
      <c r="R576" s="24"/>
      <c r="S576" s="24"/>
      <c r="T576" s="24"/>
      <c r="U576" s="24"/>
      <c r="V576" s="24"/>
      <c r="W576" s="24"/>
      <c r="X576" s="24"/>
      <c r="Y576" s="24"/>
      <c r="Z576" s="24"/>
    </row>
    <row r="577" spans="16:26" ht="15.75" customHeight="1">
      <c r="P577" s="24"/>
      <c r="Q577" s="24"/>
      <c r="R577" s="24"/>
      <c r="S577" s="24"/>
      <c r="T577" s="24"/>
      <c r="U577" s="24"/>
      <c r="V577" s="24"/>
      <c r="W577" s="24"/>
      <c r="X577" s="24"/>
      <c r="Y577" s="24"/>
      <c r="Z577" s="24"/>
    </row>
    <row r="578" spans="16:26" ht="15.75" customHeight="1">
      <c r="P578" s="24"/>
      <c r="Q578" s="24"/>
      <c r="R578" s="24"/>
      <c r="S578" s="24"/>
      <c r="T578" s="24"/>
      <c r="U578" s="24"/>
      <c r="V578" s="24"/>
      <c r="W578" s="24"/>
      <c r="X578" s="24"/>
      <c r="Y578" s="24"/>
      <c r="Z578" s="24"/>
    </row>
    <row r="579" spans="16:26" ht="15.75" customHeight="1">
      <c r="P579" s="24"/>
      <c r="Q579" s="24"/>
      <c r="R579" s="24"/>
      <c r="S579" s="24"/>
      <c r="T579" s="24"/>
      <c r="U579" s="24"/>
      <c r="V579" s="24"/>
      <c r="W579" s="24"/>
      <c r="X579" s="24"/>
      <c r="Y579" s="24"/>
      <c r="Z579" s="24"/>
    </row>
    <row r="580" spans="16:26" ht="15.75" customHeight="1">
      <c r="P580" s="24"/>
      <c r="Q580" s="24"/>
      <c r="R580" s="24"/>
      <c r="S580" s="24"/>
      <c r="T580" s="24"/>
      <c r="U580" s="24"/>
      <c r="V580" s="24"/>
      <c r="W580" s="24"/>
      <c r="X580" s="24"/>
      <c r="Y580" s="24"/>
      <c r="Z580" s="24"/>
    </row>
    <row r="581" spans="16:26" ht="15.75" customHeight="1">
      <c r="P581" s="24"/>
      <c r="Q581" s="24"/>
      <c r="R581" s="24"/>
      <c r="S581" s="24"/>
      <c r="T581" s="24"/>
      <c r="U581" s="24"/>
      <c r="V581" s="24"/>
      <c r="W581" s="24"/>
      <c r="X581" s="24"/>
      <c r="Y581" s="24"/>
      <c r="Z581" s="24"/>
    </row>
    <row r="582" spans="16:26" ht="15.75" customHeight="1">
      <c r="P582" s="24"/>
      <c r="Q582" s="24"/>
      <c r="R582" s="24"/>
      <c r="S582" s="24"/>
      <c r="T582" s="24"/>
      <c r="U582" s="24"/>
      <c r="V582" s="24"/>
      <c r="W582" s="24"/>
      <c r="X582" s="24"/>
      <c r="Y582" s="24"/>
      <c r="Z582" s="24"/>
    </row>
    <row r="583" spans="16:26" ht="15.75" customHeight="1">
      <c r="P583" s="24"/>
      <c r="Q583" s="24"/>
      <c r="R583" s="24"/>
      <c r="S583" s="24"/>
      <c r="T583" s="24"/>
      <c r="U583" s="24"/>
      <c r="V583" s="24"/>
      <c r="W583" s="24"/>
      <c r="X583" s="24"/>
      <c r="Y583" s="24"/>
      <c r="Z583" s="24"/>
    </row>
    <row r="584" spans="16:26" ht="15.75" customHeight="1">
      <c r="P584" s="24"/>
      <c r="Q584" s="24"/>
      <c r="R584" s="24"/>
      <c r="S584" s="24"/>
      <c r="T584" s="24"/>
      <c r="U584" s="24"/>
      <c r="V584" s="24"/>
      <c r="W584" s="24"/>
      <c r="X584" s="24"/>
      <c r="Y584" s="24"/>
      <c r="Z584" s="24"/>
    </row>
    <row r="585" spans="16:26" ht="15.75" customHeight="1">
      <c r="P585" s="24"/>
      <c r="Q585" s="24"/>
      <c r="R585" s="24"/>
      <c r="S585" s="24"/>
      <c r="T585" s="24"/>
      <c r="U585" s="24"/>
      <c r="V585" s="24"/>
      <c r="W585" s="24"/>
      <c r="X585" s="24"/>
      <c r="Y585" s="24"/>
      <c r="Z585" s="24"/>
    </row>
    <row r="586" spans="16:26" ht="15.75" customHeight="1">
      <c r="P586" s="24"/>
      <c r="Q586" s="24"/>
      <c r="R586" s="24"/>
      <c r="S586" s="24"/>
      <c r="T586" s="24"/>
      <c r="U586" s="24"/>
      <c r="V586" s="24"/>
      <c r="W586" s="24"/>
      <c r="X586" s="24"/>
      <c r="Y586" s="24"/>
      <c r="Z586" s="24"/>
    </row>
    <row r="587" spans="16:26" ht="15.75" customHeight="1">
      <c r="P587" s="24"/>
      <c r="Q587" s="24"/>
      <c r="R587" s="24"/>
      <c r="S587" s="24"/>
      <c r="T587" s="24"/>
      <c r="U587" s="24"/>
      <c r="V587" s="24"/>
      <c r="W587" s="24"/>
      <c r="X587" s="24"/>
      <c r="Y587" s="24"/>
      <c r="Z587" s="24"/>
    </row>
    <row r="588" spans="16:26" ht="15.75" customHeight="1">
      <c r="P588" s="24"/>
      <c r="Q588" s="24"/>
      <c r="R588" s="24"/>
      <c r="S588" s="24"/>
      <c r="T588" s="24"/>
      <c r="U588" s="24"/>
      <c r="V588" s="24"/>
      <c r="W588" s="24"/>
      <c r="X588" s="24"/>
      <c r="Y588" s="24"/>
      <c r="Z588" s="24"/>
    </row>
    <row r="589" spans="16:26" ht="15.75" customHeight="1">
      <c r="P589" s="24"/>
      <c r="Q589" s="24"/>
      <c r="R589" s="24"/>
      <c r="S589" s="24"/>
      <c r="T589" s="24"/>
      <c r="U589" s="24"/>
      <c r="V589" s="24"/>
      <c r="W589" s="24"/>
      <c r="X589" s="24"/>
      <c r="Y589" s="24"/>
      <c r="Z589" s="24"/>
    </row>
    <row r="590" spans="16:26" ht="15.75" customHeight="1">
      <c r="P590" s="24"/>
      <c r="Q590" s="24"/>
      <c r="R590" s="24"/>
      <c r="S590" s="24"/>
      <c r="T590" s="24"/>
      <c r="U590" s="24"/>
      <c r="V590" s="24"/>
      <c r="W590" s="24"/>
      <c r="X590" s="24"/>
      <c r="Y590" s="24"/>
      <c r="Z590" s="24"/>
    </row>
    <row r="591" spans="16:26" ht="15.75" customHeight="1">
      <c r="P591" s="24"/>
      <c r="Q591" s="24"/>
      <c r="R591" s="24"/>
      <c r="S591" s="24"/>
      <c r="T591" s="24"/>
      <c r="U591" s="24"/>
      <c r="V591" s="24"/>
      <c r="W591" s="24"/>
      <c r="X591" s="24"/>
      <c r="Y591" s="24"/>
      <c r="Z591" s="24"/>
    </row>
    <row r="592" spans="16:26" ht="15.75" customHeight="1">
      <c r="P592" s="24"/>
      <c r="Q592" s="24"/>
      <c r="R592" s="24"/>
      <c r="S592" s="24"/>
      <c r="T592" s="24"/>
      <c r="U592" s="24"/>
      <c r="V592" s="24"/>
      <c r="W592" s="24"/>
      <c r="X592" s="24"/>
      <c r="Y592" s="24"/>
      <c r="Z592" s="24"/>
    </row>
    <row r="593" spans="16:26" ht="15.75" customHeight="1">
      <c r="P593" s="24"/>
      <c r="Q593" s="24"/>
      <c r="R593" s="24"/>
      <c r="S593" s="24"/>
      <c r="T593" s="24"/>
      <c r="U593" s="24"/>
      <c r="V593" s="24"/>
      <c r="W593" s="24"/>
      <c r="X593" s="24"/>
      <c r="Y593" s="24"/>
      <c r="Z593" s="24"/>
    </row>
    <row r="594" spans="16:26" ht="15.75" customHeight="1">
      <c r="P594" s="24"/>
      <c r="Q594" s="24"/>
      <c r="R594" s="24"/>
      <c r="S594" s="24"/>
      <c r="T594" s="24"/>
      <c r="U594" s="24"/>
      <c r="V594" s="24"/>
      <c r="W594" s="24"/>
      <c r="X594" s="24"/>
      <c r="Y594" s="24"/>
      <c r="Z594" s="24"/>
    </row>
    <row r="595" spans="16:26" ht="15.75" customHeight="1">
      <c r="P595" s="24"/>
      <c r="Q595" s="24"/>
      <c r="R595" s="24"/>
      <c r="S595" s="24"/>
      <c r="T595" s="24"/>
      <c r="U595" s="24"/>
      <c r="V595" s="24"/>
      <c r="W595" s="24"/>
      <c r="X595" s="24"/>
      <c r="Y595" s="24"/>
      <c r="Z595" s="24"/>
    </row>
    <row r="596" spans="16:26" ht="15.75" customHeight="1">
      <c r="P596" s="24"/>
      <c r="Q596" s="24"/>
      <c r="R596" s="24"/>
      <c r="S596" s="24"/>
      <c r="T596" s="24"/>
      <c r="U596" s="24"/>
      <c r="V596" s="24"/>
      <c r="W596" s="24"/>
      <c r="X596" s="24"/>
      <c r="Y596" s="24"/>
      <c r="Z596" s="24"/>
    </row>
    <row r="597" spans="16:26" ht="15.75" customHeight="1">
      <c r="P597" s="24"/>
      <c r="Q597" s="24"/>
      <c r="R597" s="24"/>
      <c r="S597" s="24"/>
      <c r="T597" s="24"/>
      <c r="U597" s="24"/>
      <c r="V597" s="24"/>
      <c r="W597" s="24"/>
      <c r="X597" s="24"/>
      <c r="Y597" s="24"/>
      <c r="Z597" s="24"/>
    </row>
    <row r="598" spans="16:26" ht="15.75" customHeight="1">
      <c r="P598" s="24"/>
      <c r="Q598" s="24"/>
      <c r="R598" s="24"/>
      <c r="S598" s="24"/>
      <c r="T598" s="24"/>
      <c r="U598" s="24"/>
      <c r="V598" s="24"/>
      <c r="W598" s="24"/>
      <c r="X598" s="24"/>
      <c r="Y598" s="24"/>
      <c r="Z598" s="24"/>
    </row>
    <row r="599" spans="16:26" ht="15.75" customHeight="1">
      <c r="P599" s="24"/>
      <c r="Q599" s="24"/>
      <c r="R599" s="24"/>
      <c r="S599" s="24"/>
      <c r="T599" s="24"/>
      <c r="U599" s="24"/>
      <c r="V599" s="24"/>
      <c r="W599" s="24"/>
      <c r="X599" s="24"/>
      <c r="Y599" s="24"/>
      <c r="Z599" s="24"/>
    </row>
    <row r="600" spans="16:26" ht="15.75" customHeight="1">
      <c r="P600" s="24"/>
      <c r="Q600" s="24"/>
      <c r="R600" s="24"/>
      <c r="S600" s="24"/>
      <c r="T600" s="24"/>
      <c r="U600" s="24"/>
      <c r="V600" s="24"/>
      <c r="W600" s="24"/>
      <c r="X600" s="24"/>
      <c r="Y600" s="24"/>
      <c r="Z600" s="24"/>
    </row>
    <row r="601" spans="16:26" ht="15.75" customHeight="1">
      <c r="P601" s="24"/>
      <c r="Q601" s="24"/>
      <c r="R601" s="24"/>
      <c r="S601" s="24"/>
      <c r="T601" s="24"/>
      <c r="U601" s="24"/>
      <c r="V601" s="24"/>
      <c r="W601" s="24"/>
      <c r="X601" s="24"/>
      <c r="Y601" s="24"/>
      <c r="Z601" s="24"/>
    </row>
    <row r="602" spans="16:26" ht="15.75" customHeight="1">
      <c r="P602" s="24"/>
      <c r="Q602" s="24"/>
      <c r="R602" s="24"/>
      <c r="S602" s="24"/>
      <c r="T602" s="24"/>
      <c r="U602" s="24"/>
      <c r="V602" s="24"/>
      <c r="W602" s="24"/>
      <c r="X602" s="24"/>
      <c r="Y602" s="24"/>
      <c r="Z602" s="24"/>
    </row>
    <row r="603" spans="16:26" ht="15.75" customHeight="1">
      <c r="P603" s="24"/>
      <c r="Q603" s="24"/>
      <c r="R603" s="24"/>
      <c r="S603" s="24"/>
      <c r="T603" s="24"/>
      <c r="U603" s="24"/>
      <c r="V603" s="24"/>
      <c r="W603" s="24"/>
      <c r="X603" s="24"/>
      <c r="Y603" s="24"/>
      <c r="Z603" s="24"/>
    </row>
    <row r="604" spans="16:26" ht="15.75" customHeight="1">
      <c r="P604" s="24"/>
      <c r="Q604" s="24"/>
      <c r="R604" s="24"/>
      <c r="S604" s="24"/>
      <c r="T604" s="24"/>
      <c r="U604" s="24"/>
      <c r="V604" s="24"/>
      <c r="W604" s="24"/>
      <c r="X604" s="24"/>
      <c r="Y604" s="24"/>
      <c r="Z604" s="24"/>
    </row>
    <row r="605" spans="16:26" ht="15.75" customHeight="1">
      <c r="P605" s="24"/>
      <c r="Q605" s="24"/>
      <c r="R605" s="24"/>
      <c r="S605" s="24"/>
      <c r="T605" s="24"/>
      <c r="U605" s="24"/>
      <c r="V605" s="24"/>
      <c r="W605" s="24"/>
      <c r="X605" s="24"/>
      <c r="Y605" s="24"/>
      <c r="Z605" s="24"/>
    </row>
    <row r="606" spans="16:26" ht="15.75" customHeight="1">
      <c r="P606" s="24"/>
      <c r="Q606" s="24"/>
      <c r="R606" s="24"/>
      <c r="S606" s="24"/>
      <c r="T606" s="24"/>
      <c r="U606" s="24"/>
      <c r="V606" s="24"/>
      <c r="W606" s="24"/>
      <c r="X606" s="24"/>
      <c r="Y606" s="24"/>
      <c r="Z606" s="24"/>
    </row>
    <row r="607" spans="16:26" ht="15.75" customHeight="1">
      <c r="P607" s="24"/>
      <c r="Q607" s="24"/>
      <c r="R607" s="24"/>
      <c r="S607" s="24"/>
      <c r="T607" s="24"/>
      <c r="U607" s="24"/>
      <c r="V607" s="24"/>
      <c r="W607" s="24"/>
      <c r="X607" s="24"/>
      <c r="Y607" s="24"/>
      <c r="Z607" s="24"/>
    </row>
    <row r="608" spans="16:26" ht="15.75" customHeight="1">
      <c r="P608" s="24"/>
      <c r="Q608" s="24"/>
      <c r="R608" s="24"/>
      <c r="S608" s="24"/>
      <c r="T608" s="24"/>
      <c r="U608" s="24"/>
      <c r="V608" s="24"/>
      <c r="W608" s="24"/>
      <c r="X608" s="24"/>
      <c r="Y608" s="24"/>
      <c r="Z608" s="24"/>
    </row>
    <row r="609" spans="16:26" ht="15.75" customHeight="1">
      <c r="P609" s="24"/>
      <c r="Q609" s="24"/>
      <c r="R609" s="24"/>
      <c r="S609" s="24"/>
      <c r="T609" s="24"/>
      <c r="U609" s="24"/>
      <c r="V609" s="24"/>
      <c r="W609" s="24"/>
      <c r="X609" s="24"/>
      <c r="Y609" s="24"/>
      <c r="Z609" s="24"/>
    </row>
    <row r="610" spans="16:26" ht="15.75" customHeight="1">
      <c r="P610" s="24"/>
      <c r="Q610" s="24"/>
      <c r="R610" s="24"/>
      <c r="S610" s="24"/>
      <c r="T610" s="24"/>
      <c r="U610" s="24"/>
      <c r="V610" s="24"/>
      <c r="W610" s="24"/>
      <c r="X610" s="24"/>
      <c r="Y610" s="24"/>
      <c r="Z610" s="24"/>
    </row>
    <row r="611" spans="16:26" ht="15.75" customHeight="1">
      <c r="P611" s="24"/>
      <c r="Q611" s="24"/>
      <c r="R611" s="24"/>
      <c r="S611" s="24"/>
      <c r="T611" s="24"/>
      <c r="U611" s="24"/>
      <c r="V611" s="24"/>
      <c r="W611" s="24"/>
      <c r="X611" s="24"/>
      <c r="Y611" s="24"/>
      <c r="Z611" s="24"/>
    </row>
    <row r="612" spans="16:26" ht="15.75" customHeight="1">
      <c r="P612" s="24"/>
      <c r="Q612" s="24"/>
      <c r="R612" s="24"/>
      <c r="S612" s="24"/>
      <c r="T612" s="24"/>
      <c r="U612" s="24"/>
      <c r="V612" s="24"/>
      <c r="W612" s="24"/>
      <c r="X612" s="24"/>
      <c r="Y612" s="24"/>
      <c r="Z612" s="24"/>
    </row>
    <row r="613" spans="16:26" ht="15.75" customHeight="1">
      <c r="P613" s="24"/>
      <c r="Q613" s="24"/>
      <c r="R613" s="24"/>
      <c r="S613" s="24"/>
      <c r="T613" s="24"/>
      <c r="U613" s="24"/>
      <c r="V613" s="24"/>
      <c r="W613" s="24"/>
      <c r="X613" s="24"/>
      <c r="Y613" s="24"/>
      <c r="Z613" s="24"/>
    </row>
    <row r="614" spans="16:26" ht="15.75" customHeight="1">
      <c r="P614" s="24"/>
      <c r="Q614" s="24"/>
      <c r="R614" s="24"/>
      <c r="S614" s="24"/>
      <c r="T614" s="24"/>
      <c r="U614" s="24"/>
      <c r="V614" s="24"/>
      <c r="W614" s="24"/>
      <c r="X614" s="24"/>
      <c r="Y614" s="24"/>
      <c r="Z614" s="24"/>
    </row>
    <row r="615" spans="16:26" ht="15.75" customHeight="1">
      <c r="P615" s="24"/>
      <c r="Q615" s="24"/>
      <c r="R615" s="24"/>
      <c r="S615" s="24"/>
      <c r="T615" s="24"/>
      <c r="U615" s="24"/>
      <c r="V615" s="24"/>
      <c r="W615" s="24"/>
      <c r="X615" s="24"/>
      <c r="Y615" s="24"/>
      <c r="Z615" s="24"/>
    </row>
    <row r="616" spans="16:26" ht="15.75" customHeight="1">
      <c r="P616" s="24"/>
      <c r="Q616" s="24"/>
      <c r="R616" s="24"/>
      <c r="S616" s="24"/>
      <c r="T616" s="24"/>
      <c r="U616" s="24"/>
      <c r="V616" s="24"/>
      <c r="W616" s="24"/>
      <c r="X616" s="24"/>
      <c r="Y616" s="24"/>
      <c r="Z616" s="24"/>
    </row>
    <row r="617" spans="16:26" ht="15.75" customHeight="1">
      <c r="P617" s="24"/>
      <c r="Q617" s="24"/>
      <c r="R617" s="24"/>
      <c r="S617" s="24"/>
      <c r="T617" s="24"/>
      <c r="U617" s="24"/>
      <c r="V617" s="24"/>
      <c r="W617" s="24"/>
      <c r="X617" s="24"/>
      <c r="Y617" s="24"/>
      <c r="Z617" s="24"/>
    </row>
    <row r="618" spans="16:26" ht="15.75" customHeight="1">
      <c r="P618" s="24"/>
      <c r="Q618" s="24"/>
      <c r="R618" s="24"/>
      <c r="S618" s="24"/>
      <c r="T618" s="24"/>
      <c r="U618" s="24"/>
      <c r="V618" s="24"/>
      <c r="W618" s="24"/>
      <c r="X618" s="24"/>
      <c r="Y618" s="24"/>
      <c r="Z618" s="24"/>
    </row>
    <row r="619" spans="16:26" ht="15.75" customHeight="1">
      <c r="P619" s="24"/>
      <c r="Q619" s="24"/>
      <c r="R619" s="24"/>
      <c r="S619" s="24"/>
      <c r="T619" s="24"/>
      <c r="U619" s="24"/>
      <c r="V619" s="24"/>
      <c r="W619" s="24"/>
      <c r="X619" s="24"/>
      <c r="Y619" s="24"/>
      <c r="Z619" s="24"/>
    </row>
    <row r="620" spans="16:26" ht="15.75" customHeight="1">
      <c r="P620" s="24"/>
      <c r="Q620" s="24"/>
      <c r="R620" s="24"/>
      <c r="S620" s="24"/>
      <c r="T620" s="24"/>
      <c r="U620" s="24"/>
      <c r="V620" s="24"/>
      <c r="W620" s="24"/>
      <c r="X620" s="24"/>
      <c r="Y620" s="24"/>
      <c r="Z620" s="24"/>
    </row>
    <row r="621" spans="16:26" ht="15.75" customHeight="1">
      <c r="P621" s="24"/>
      <c r="Q621" s="24"/>
      <c r="R621" s="24"/>
      <c r="S621" s="24"/>
      <c r="T621" s="24"/>
      <c r="U621" s="24"/>
      <c r="V621" s="24"/>
      <c r="W621" s="24"/>
      <c r="X621" s="24"/>
      <c r="Y621" s="24"/>
      <c r="Z621" s="24"/>
    </row>
    <row r="622" spans="16:26" ht="15.75" customHeight="1">
      <c r="P622" s="24"/>
      <c r="Q622" s="24"/>
      <c r="R622" s="24"/>
      <c r="S622" s="24"/>
      <c r="T622" s="24"/>
      <c r="U622" s="24"/>
      <c r="V622" s="24"/>
      <c r="W622" s="24"/>
      <c r="X622" s="24"/>
      <c r="Y622" s="24"/>
      <c r="Z622" s="24"/>
    </row>
    <row r="623" spans="16:26" ht="15.75" customHeight="1">
      <c r="P623" s="24"/>
      <c r="Q623" s="24"/>
      <c r="R623" s="24"/>
      <c r="S623" s="24"/>
      <c r="T623" s="24"/>
      <c r="U623" s="24"/>
      <c r="V623" s="24"/>
      <c r="W623" s="24"/>
      <c r="X623" s="24"/>
      <c r="Y623" s="24"/>
      <c r="Z623" s="24"/>
    </row>
    <row r="624" spans="16:26" ht="15.75" customHeight="1">
      <c r="P624" s="24"/>
      <c r="Q624" s="24"/>
      <c r="R624" s="24"/>
      <c r="S624" s="24"/>
      <c r="T624" s="24"/>
      <c r="U624" s="24"/>
      <c r="V624" s="24"/>
      <c r="W624" s="24"/>
      <c r="X624" s="24"/>
      <c r="Y624" s="24"/>
      <c r="Z624" s="24"/>
    </row>
    <row r="625" spans="16:26" ht="15.75" customHeight="1">
      <c r="P625" s="24"/>
      <c r="Q625" s="24"/>
      <c r="R625" s="24"/>
      <c r="S625" s="24"/>
      <c r="T625" s="24"/>
      <c r="U625" s="24"/>
      <c r="V625" s="24"/>
      <c r="W625" s="24"/>
      <c r="X625" s="24"/>
      <c r="Y625" s="24"/>
      <c r="Z625" s="24"/>
    </row>
    <row r="626" spans="16:26" ht="15.75" customHeight="1">
      <c r="P626" s="24"/>
      <c r="Q626" s="24"/>
      <c r="R626" s="24"/>
      <c r="S626" s="24"/>
      <c r="T626" s="24"/>
      <c r="U626" s="24"/>
      <c r="V626" s="24"/>
      <c r="W626" s="24"/>
      <c r="X626" s="24"/>
      <c r="Y626" s="24"/>
      <c r="Z626" s="24"/>
    </row>
    <row r="627" spans="16:26" ht="15.75" customHeight="1">
      <c r="P627" s="24"/>
      <c r="Q627" s="24"/>
      <c r="R627" s="24"/>
      <c r="S627" s="24"/>
      <c r="T627" s="24"/>
      <c r="U627" s="24"/>
      <c r="V627" s="24"/>
      <c r="W627" s="24"/>
      <c r="X627" s="24"/>
      <c r="Y627" s="24"/>
      <c r="Z627" s="24"/>
    </row>
    <row r="628" spans="16:26" ht="15.75" customHeight="1">
      <c r="P628" s="24"/>
      <c r="Q628" s="24"/>
      <c r="R628" s="24"/>
      <c r="S628" s="24"/>
      <c r="T628" s="24"/>
      <c r="U628" s="24"/>
      <c r="V628" s="24"/>
      <c r="W628" s="24"/>
      <c r="X628" s="24"/>
      <c r="Y628" s="24"/>
      <c r="Z628" s="24"/>
    </row>
    <row r="629" spans="16:26" ht="15.75" customHeight="1">
      <c r="P629" s="24"/>
      <c r="Q629" s="24"/>
      <c r="R629" s="24"/>
      <c r="S629" s="24"/>
      <c r="T629" s="24"/>
      <c r="U629" s="24"/>
      <c r="V629" s="24"/>
      <c r="W629" s="24"/>
      <c r="X629" s="24"/>
      <c r="Y629" s="24"/>
      <c r="Z629" s="24"/>
    </row>
    <row r="630" spans="16:26" ht="15.75" customHeight="1">
      <c r="P630" s="24"/>
      <c r="Q630" s="24"/>
      <c r="R630" s="24"/>
      <c r="S630" s="24"/>
      <c r="T630" s="24"/>
      <c r="U630" s="24"/>
      <c r="V630" s="24"/>
      <c r="W630" s="24"/>
      <c r="X630" s="24"/>
      <c r="Y630" s="24"/>
      <c r="Z630" s="24"/>
    </row>
    <row r="631" spans="16:26" ht="15.75" customHeight="1">
      <c r="P631" s="24"/>
      <c r="Q631" s="24"/>
      <c r="R631" s="24"/>
      <c r="S631" s="24"/>
      <c r="T631" s="24"/>
      <c r="U631" s="24"/>
      <c r="V631" s="24"/>
      <c r="W631" s="24"/>
      <c r="X631" s="24"/>
      <c r="Y631" s="24"/>
      <c r="Z631" s="24"/>
    </row>
    <row r="632" spans="16:26" ht="15.75" customHeight="1">
      <c r="P632" s="24"/>
      <c r="Q632" s="24"/>
      <c r="R632" s="24"/>
      <c r="S632" s="24"/>
      <c r="T632" s="24"/>
      <c r="U632" s="24"/>
      <c r="V632" s="24"/>
      <c r="W632" s="24"/>
      <c r="X632" s="24"/>
      <c r="Y632" s="24"/>
      <c r="Z632" s="24"/>
    </row>
    <row r="633" spans="16:26" ht="15.75" customHeight="1">
      <c r="P633" s="24"/>
      <c r="Q633" s="24"/>
      <c r="R633" s="24"/>
      <c r="S633" s="24"/>
      <c r="T633" s="24"/>
      <c r="U633" s="24"/>
      <c r="V633" s="24"/>
      <c r="W633" s="24"/>
      <c r="X633" s="24"/>
      <c r="Y633" s="24"/>
      <c r="Z633" s="24"/>
    </row>
    <row r="634" spans="16:26" ht="15.75" customHeight="1">
      <c r="P634" s="24"/>
      <c r="Q634" s="24"/>
      <c r="R634" s="24"/>
      <c r="S634" s="24"/>
      <c r="T634" s="24"/>
      <c r="U634" s="24"/>
      <c r="V634" s="24"/>
      <c r="W634" s="24"/>
      <c r="X634" s="24"/>
      <c r="Y634" s="24"/>
      <c r="Z634" s="24"/>
    </row>
    <row r="635" spans="16:26" ht="15.75" customHeight="1">
      <c r="P635" s="24"/>
      <c r="Q635" s="24"/>
      <c r="R635" s="24"/>
      <c r="S635" s="24"/>
      <c r="T635" s="24"/>
      <c r="U635" s="24"/>
      <c r="V635" s="24"/>
      <c r="W635" s="24"/>
      <c r="X635" s="24"/>
      <c r="Y635" s="24"/>
      <c r="Z635" s="24"/>
    </row>
    <row r="636" spans="16:26" ht="15.75" customHeight="1">
      <c r="P636" s="24"/>
      <c r="Q636" s="24"/>
      <c r="R636" s="24"/>
      <c r="S636" s="24"/>
      <c r="T636" s="24"/>
      <c r="U636" s="24"/>
      <c r="V636" s="24"/>
      <c r="W636" s="24"/>
      <c r="X636" s="24"/>
      <c r="Y636" s="24"/>
      <c r="Z636" s="24"/>
    </row>
    <row r="637" spans="16:26" ht="15.75" customHeight="1">
      <c r="P637" s="24"/>
      <c r="Q637" s="24"/>
      <c r="R637" s="24"/>
      <c r="S637" s="24"/>
      <c r="T637" s="24"/>
      <c r="U637" s="24"/>
      <c r="V637" s="24"/>
      <c r="W637" s="24"/>
      <c r="X637" s="24"/>
      <c r="Y637" s="24"/>
      <c r="Z637" s="24"/>
    </row>
    <row r="638" spans="16:26" ht="15.75" customHeight="1">
      <c r="P638" s="24"/>
      <c r="Q638" s="24"/>
      <c r="R638" s="24"/>
      <c r="S638" s="24"/>
      <c r="T638" s="24"/>
      <c r="U638" s="24"/>
      <c r="V638" s="24"/>
      <c r="W638" s="24"/>
      <c r="X638" s="24"/>
      <c r="Y638" s="24"/>
      <c r="Z638" s="24"/>
    </row>
    <row r="639" spans="16:26" ht="15.75" customHeight="1">
      <c r="P639" s="24"/>
      <c r="Q639" s="24"/>
      <c r="R639" s="24"/>
      <c r="S639" s="24"/>
      <c r="T639" s="24"/>
      <c r="U639" s="24"/>
      <c r="V639" s="24"/>
      <c r="W639" s="24"/>
      <c r="X639" s="24"/>
      <c r="Y639" s="24"/>
      <c r="Z639" s="24"/>
    </row>
    <row r="640" spans="16:26" ht="15.75" customHeight="1">
      <c r="P640" s="24"/>
      <c r="Q640" s="24"/>
      <c r="R640" s="24"/>
      <c r="S640" s="24"/>
      <c r="T640" s="24"/>
      <c r="U640" s="24"/>
      <c r="V640" s="24"/>
      <c r="W640" s="24"/>
      <c r="X640" s="24"/>
      <c r="Y640" s="24"/>
      <c r="Z640" s="24"/>
    </row>
    <row r="641" spans="16:26" ht="15.75" customHeight="1">
      <c r="P641" s="24"/>
      <c r="Q641" s="24"/>
      <c r="R641" s="24"/>
      <c r="S641" s="24"/>
      <c r="T641" s="24"/>
      <c r="U641" s="24"/>
      <c r="V641" s="24"/>
      <c r="W641" s="24"/>
      <c r="X641" s="24"/>
      <c r="Y641" s="24"/>
      <c r="Z641" s="24"/>
    </row>
    <row r="642" spans="16:26" ht="15.75" customHeight="1">
      <c r="P642" s="24"/>
      <c r="Q642" s="24"/>
      <c r="R642" s="24"/>
      <c r="S642" s="24"/>
      <c r="T642" s="24"/>
      <c r="U642" s="24"/>
      <c r="V642" s="24"/>
      <c r="W642" s="24"/>
      <c r="X642" s="24"/>
      <c r="Y642" s="24"/>
      <c r="Z642" s="24"/>
    </row>
    <row r="643" spans="16:26" ht="15.75" customHeight="1">
      <c r="P643" s="24"/>
      <c r="Q643" s="24"/>
      <c r="R643" s="24"/>
      <c r="S643" s="24"/>
      <c r="T643" s="24"/>
      <c r="U643" s="24"/>
      <c r="V643" s="24"/>
      <c r="W643" s="24"/>
      <c r="X643" s="24"/>
      <c r="Y643" s="24"/>
      <c r="Z643" s="24"/>
    </row>
    <row r="644" spans="16:26" ht="15.75" customHeight="1">
      <c r="P644" s="24"/>
      <c r="Q644" s="24"/>
      <c r="R644" s="24"/>
      <c r="S644" s="24"/>
      <c r="T644" s="24"/>
      <c r="U644" s="24"/>
      <c r="V644" s="24"/>
      <c r="W644" s="24"/>
      <c r="X644" s="24"/>
      <c r="Y644" s="24"/>
      <c r="Z644" s="24"/>
    </row>
    <row r="645" spans="16:26" ht="15.75" customHeight="1">
      <c r="P645" s="24"/>
      <c r="Q645" s="24"/>
      <c r="R645" s="24"/>
      <c r="S645" s="24"/>
      <c r="T645" s="24"/>
      <c r="U645" s="24"/>
      <c r="V645" s="24"/>
      <c r="W645" s="24"/>
      <c r="X645" s="24"/>
      <c r="Y645" s="24"/>
      <c r="Z645" s="24"/>
    </row>
    <row r="646" spans="16:26" ht="15.75" customHeight="1">
      <c r="P646" s="24"/>
      <c r="Q646" s="24"/>
      <c r="R646" s="24"/>
      <c r="S646" s="24"/>
      <c r="T646" s="24"/>
      <c r="U646" s="24"/>
      <c r="V646" s="24"/>
      <c r="W646" s="24"/>
      <c r="X646" s="24"/>
      <c r="Y646" s="24"/>
      <c r="Z646" s="24"/>
    </row>
    <row r="647" spans="16:26" ht="15.75" customHeight="1">
      <c r="P647" s="24"/>
      <c r="Q647" s="24"/>
      <c r="R647" s="24"/>
      <c r="S647" s="24"/>
      <c r="T647" s="24"/>
      <c r="U647" s="24"/>
      <c r="V647" s="24"/>
      <c r="W647" s="24"/>
      <c r="X647" s="24"/>
      <c r="Y647" s="24"/>
      <c r="Z647" s="24"/>
    </row>
    <row r="648" spans="16:26" ht="15.75" customHeight="1">
      <c r="P648" s="24"/>
      <c r="Q648" s="24"/>
      <c r="R648" s="24"/>
      <c r="S648" s="24"/>
      <c r="T648" s="24"/>
      <c r="U648" s="24"/>
      <c r="V648" s="24"/>
      <c r="W648" s="24"/>
      <c r="X648" s="24"/>
      <c r="Y648" s="24"/>
      <c r="Z648" s="24"/>
    </row>
    <row r="649" spans="16:26" ht="15.75" customHeight="1">
      <c r="P649" s="24"/>
      <c r="Q649" s="24"/>
      <c r="R649" s="24"/>
      <c r="S649" s="24"/>
      <c r="T649" s="24"/>
      <c r="U649" s="24"/>
      <c r="V649" s="24"/>
      <c r="W649" s="24"/>
      <c r="X649" s="24"/>
      <c r="Y649" s="24"/>
      <c r="Z649" s="24"/>
    </row>
    <row r="650" spans="16:26" ht="15.75" customHeight="1">
      <c r="P650" s="24"/>
      <c r="Q650" s="24"/>
      <c r="R650" s="24"/>
      <c r="S650" s="24"/>
      <c r="T650" s="24"/>
      <c r="U650" s="24"/>
      <c r="V650" s="24"/>
      <c r="W650" s="24"/>
      <c r="X650" s="24"/>
      <c r="Y650" s="24"/>
      <c r="Z650" s="24"/>
    </row>
    <row r="651" spans="16:26" ht="15.75" customHeight="1">
      <c r="P651" s="24"/>
      <c r="Q651" s="24"/>
      <c r="R651" s="24"/>
      <c r="S651" s="24"/>
      <c r="T651" s="24"/>
      <c r="U651" s="24"/>
      <c r="V651" s="24"/>
      <c r="W651" s="24"/>
      <c r="X651" s="24"/>
      <c r="Y651" s="24"/>
      <c r="Z651" s="24"/>
    </row>
    <row r="652" spans="16:26" ht="15.75" customHeight="1">
      <c r="P652" s="24"/>
      <c r="Q652" s="24"/>
      <c r="R652" s="24"/>
      <c r="S652" s="24"/>
      <c r="T652" s="24"/>
      <c r="U652" s="24"/>
      <c r="V652" s="24"/>
      <c r="W652" s="24"/>
      <c r="X652" s="24"/>
      <c r="Y652" s="24"/>
      <c r="Z652" s="24"/>
    </row>
    <row r="653" spans="16:26" ht="15.75" customHeight="1">
      <c r="P653" s="24"/>
      <c r="Q653" s="24"/>
      <c r="R653" s="24"/>
      <c r="S653" s="24"/>
      <c r="T653" s="24"/>
      <c r="U653" s="24"/>
      <c r="V653" s="24"/>
      <c r="W653" s="24"/>
      <c r="X653" s="24"/>
      <c r="Y653" s="24"/>
      <c r="Z653" s="24"/>
    </row>
    <row r="654" spans="16:26" ht="15.75" customHeight="1">
      <c r="P654" s="24"/>
      <c r="Q654" s="24"/>
      <c r="R654" s="24"/>
      <c r="S654" s="24"/>
      <c r="T654" s="24"/>
      <c r="U654" s="24"/>
      <c r="V654" s="24"/>
      <c r="W654" s="24"/>
      <c r="X654" s="24"/>
      <c r="Y654" s="24"/>
      <c r="Z654" s="24"/>
    </row>
    <row r="655" spans="16:26" ht="15.75" customHeight="1">
      <c r="P655" s="24"/>
      <c r="Q655" s="24"/>
      <c r="R655" s="24"/>
      <c r="S655" s="24"/>
      <c r="T655" s="24"/>
      <c r="U655" s="24"/>
      <c r="V655" s="24"/>
      <c r="W655" s="24"/>
      <c r="X655" s="24"/>
      <c r="Y655" s="24"/>
      <c r="Z655" s="24"/>
    </row>
    <row r="656" spans="16:26" ht="15.75" customHeight="1">
      <c r="P656" s="24"/>
      <c r="Q656" s="24"/>
      <c r="R656" s="24"/>
      <c r="S656" s="24"/>
      <c r="T656" s="24"/>
      <c r="U656" s="24"/>
      <c r="V656" s="24"/>
      <c r="W656" s="24"/>
      <c r="X656" s="24"/>
      <c r="Y656" s="24"/>
      <c r="Z656" s="24"/>
    </row>
    <row r="657" spans="16:26" ht="15.75" customHeight="1">
      <c r="P657" s="24"/>
      <c r="Q657" s="24"/>
      <c r="R657" s="24"/>
      <c r="S657" s="24"/>
      <c r="T657" s="24"/>
      <c r="U657" s="24"/>
      <c r="V657" s="24"/>
      <c r="W657" s="24"/>
      <c r="X657" s="24"/>
      <c r="Y657" s="24"/>
      <c r="Z657" s="24"/>
    </row>
    <row r="658" spans="16:26" ht="15.75" customHeight="1">
      <c r="P658" s="24"/>
      <c r="Q658" s="24"/>
      <c r="R658" s="24"/>
      <c r="S658" s="24"/>
      <c r="T658" s="24"/>
      <c r="U658" s="24"/>
      <c r="V658" s="24"/>
      <c r="W658" s="24"/>
      <c r="X658" s="24"/>
      <c r="Y658" s="24"/>
      <c r="Z658" s="24"/>
    </row>
    <row r="659" spans="16:26" ht="15.75" customHeight="1">
      <c r="P659" s="24"/>
      <c r="Q659" s="24"/>
      <c r="R659" s="24"/>
      <c r="S659" s="24"/>
      <c r="T659" s="24"/>
      <c r="U659" s="24"/>
      <c r="V659" s="24"/>
      <c r="W659" s="24"/>
      <c r="X659" s="24"/>
      <c r="Y659" s="24"/>
      <c r="Z659" s="24"/>
    </row>
    <row r="660" spans="16:26" ht="15.75" customHeight="1">
      <c r="P660" s="24"/>
      <c r="Q660" s="24"/>
      <c r="R660" s="24"/>
      <c r="S660" s="24"/>
      <c r="T660" s="24"/>
      <c r="U660" s="24"/>
      <c r="V660" s="24"/>
      <c r="W660" s="24"/>
      <c r="X660" s="24"/>
      <c r="Y660" s="24"/>
      <c r="Z660" s="24"/>
    </row>
    <row r="661" spans="16:26" ht="15.75" customHeight="1">
      <c r="P661" s="24"/>
      <c r="Q661" s="24"/>
      <c r="R661" s="24"/>
      <c r="S661" s="24"/>
      <c r="T661" s="24"/>
      <c r="U661" s="24"/>
      <c r="V661" s="24"/>
      <c r="W661" s="24"/>
      <c r="X661" s="24"/>
      <c r="Y661" s="24"/>
      <c r="Z661" s="24"/>
    </row>
    <row r="662" spans="16:26" ht="15.75" customHeight="1">
      <c r="P662" s="24"/>
      <c r="Q662" s="24"/>
      <c r="R662" s="24"/>
      <c r="S662" s="24"/>
      <c r="T662" s="24"/>
      <c r="U662" s="24"/>
      <c r="V662" s="24"/>
      <c r="W662" s="24"/>
      <c r="X662" s="24"/>
      <c r="Y662" s="24"/>
      <c r="Z662" s="24"/>
    </row>
    <row r="663" spans="16:26" ht="15.75" customHeight="1">
      <c r="P663" s="24"/>
      <c r="Q663" s="24"/>
      <c r="R663" s="24"/>
      <c r="S663" s="24"/>
      <c r="T663" s="24"/>
      <c r="U663" s="24"/>
      <c r="V663" s="24"/>
      <c r="W663" s="24"/>
      <c r="X663" s="24"/>
      <c r="Y663" s="24"/>
      <c r="Z663" s="24"/>
    </row>
    <row r="664" spans="16:26" ht="15.75" customHeight="1">
      <c r="P664" s="24"/>
      <c r="Q664" s="24"/>
      <c r="R664" s="24"/>
      <c r="S664" s="24"/>
      <c r="T664" s="24"/>
      <c r="U664" s="24"/>
      <c r="V664" s="24"/>
      <c r="W664" s="24"/>
      <c r="X664" s="24"/>
      <c r="Y664" s="24"/>
      <c r="Z664" s="24"/>
    </row>
    <row r="665" spans="16:26" ht="15.75" customHeight="1">
      <c r="P665" s="24"/>
      <c r="Q665" s="24"/>
      <c r="R665" s="24"/>
      <c r="S665" s="24"/>
      <c r="T665" s="24"/>
      <c r="U665" s="24"/>
      <c r="V665" s="24"/>
      <c r="W665" s="24"/>
      <c r="X665" s="24"/>
      <c r="Y665" s="24"/>
      <c r="Z665" s="24"/>
    </row>
    <row r="666" spans="16:26" ht="15.75" customHeight="1">
      <c r="P666" s="24"/>
      <c r="Q666" s="24"/>
      <c r="R666" s="24"/>
      <c r="S666" s="24"/>
      <c r="T666" s="24"/>
      <c r="U666" s="24"/>
      <c r="V666" s="24"/>
      <c r="W666" s="24"/>
      <c r="X666" s="24"/>
      <c r="Y666" s="24"/>
      <c r="Z666" s="24"/>
    </row>
    <row r="667" spans="16:26" ht="15.75" customHeight="1">
      <c r="P667" s="24"/>
      <c r="Q667" s="24"/>
      <c r="R667" s="24"/>
      <c r="S667" s="24"/>
      <c r="T667" s="24"/>
      <c r="U667" s="24"/>
      <c r="V667" s="24"/>
      <c r="W667" s="24"/>
      <c r="X667" s="24"/>
      <c r="Y667" s="24"/>
      <c r="Z667" s="24"/>
    </row>
    <row r="668" spans="16:26" ht="15.75" customHeight="1">
      <c r="P668" s="24"/>
      <c r="Q668" s="24"/>
      <c r="R668" s="24"/>
      <c r="S668" s="24"/>
      <c r="T668" s="24"/>
      <c r="U668" s="24"/>
      <c r="V668" s="24"/>
      <c r="W668" s="24"/>
      <c r="X668" s="24"/>
      <c r="Y668" s="24"/>
      <c r="Z668" s="24"/>
    </row>
    <row r="669" spans="16:26" ht="15.75" customHeight="1">
      <c r="P669" s="24"/>
      <c r="Q669" s="24"/>
      <c r="R669" s="24"/>
      <c r="S669" s="24"/>
      <c r="T669" s="24"/>
      <c r="U669" s="24"/>
      <c r="V669" s="24"/>
      <c r="W669" s="24"/>
      <c r="X669" s="24"/>
      <c r="Y669" s="24"/>
      <c r="Z669" s="24"/>
    </row>
    <row r="670" spans="16:26" ht="15.75" customHeight="1">
      <c r="P670" s="24"/>
      <c r="Q670" s="24"/>
      <c r="R670" s="24"/>
      <c r="S670" s="24"/>
      <c r="T670" s="24"/>
      <c r="U670" s="24"/>
      <c r="V670" s="24"/>
      <c r="W670" s="24"/>
      <c r="X670" s="24"/>
      <c r="Y670" s="24"/>
      <c r="Z670" s="24"/>
    </row>
    <row r="671" spans="16:26" ht="15.75" customHeight="1">
      <c r="P671" s="24"/>
      <c r="Q671" s="24"/>
      <c r="R671" s="24"/>
      <c r="S671" s="24"/>
      <c r="T671" s="24"/>
      <c r="U671" s="24"/>
      <c r="V671" s="24"/>
      <c r="W671" s="24"/>
      <c r="X671" s="24"/>
      <c r="Y671" s="24"/>
      <c r="Z671" s="24"/>
    </row>
    <row r="672" spans="16:26" ht="15.75" customHeight="1">
      <c r="P672" s="24"/>
      <c r="Q672" s="24"/>
      <c r="R672" s="24"/>
      <c r="S672" s="24"/>
      <c r="T672" s="24"/>
      <c r="U672" s="24"/>
      <c r="V672" s="24"/>
      <c r="W672" s="24"/>
      <c r="X672" s="24"/>
      <c r="Y672" s="24"/>
      <c r="Z672" s="24"/>
    </row>
    <row r="673" spans="16:26" ht="15.75" customHeight="1">
      <c r="P673" s="24"/>
      <c r="Q673" s="24"/>
      <c r="R673" s="24"/>
      <c r="S673" s="24"/>
      <c r="T673" s="24"/>
      <c r="U673" s="24"/>
      <c r="V673" s="24"/>
      <c r="W673" s="24"/>
      <c r="X673" s="24"/>
      <c r="Y673" s="24"/>
      <c r="Z673" s="24"/>
    </row>
    <row r="674" spans="16:26" ht="15.75" customHeight="1">
      <c r="P674" s="24"/>
      <c r="Q674" s="24"/>
      <c r="R674" s="24"/>
      <c r="S674" s="24"/>
      <c r="T674" s="24"/>
      <c r="U674" s="24"/>
      <c r="V674" s="24"/>
      <c r="W674" s="24"/>
      <c r="X674" s="24"/>
      <c r="Y674" s="24"/>
      <c r="Z674" s="24"/>
    </row>
    <row r="675" spans="16:26" ht="15.75" customHeight="1">
      <c r="P675" s="24"/>
      <c r="Q675" s="24"/>
      <c r="R675" s="24"/>
      <c r="S675" s="24"/>
      <c r="T675" s="24"/>
      <c r="U675" s="24"/>
      <c r="V675" s="24"/>
      <c r="W675" s="24"/>
      <c r="X675" s="24"/>
      <c r="Y675" s="24"/>
      <c r="Z675" s="24"/>
    </row>
    <row r="676" spans="16:26" ht="15.75" customHeight="1">
      <c r="P676" s="24"/>
      <c r="Q676" s="24"/>
      <c r="R676" s="24"/>
      <c r="S676" s="24"/>
      <c r="T676" s="24"/>
      <c r="U676" s="24"/>
      <c r="V676" s="24"/>
      <c r="W676" s="24"/>
      <c r="X676" s="24"/>
      <c r="Y676" s="24"/>
      <c r="Z676" s="24"/>
    </row>
    <row r="677" spans="16:26" ht="15.75" customHeight="1">
      <c r="P677" s="24"/>
      <c r="Q677" s="24"/>
      <c r="R677" s="24"/>
      <c r="S677" s="24"/>
      <c r="T677" s="24"/>
      <c r="U677" s="24"/>
      <c r="V677" s="24"/>
      <c r="W677" s="24"/>
      <c r="X677" s="24"/>
      <c r="Y677" s="24"/>
      <c r="Z677" s="24"/>
    </row>
    <row r="678" spans="16:26" ht="15.75" customHeight="1">
      <c r="P678" s="24"/>
      <c r="Q678" s="24"/>
      <c r="R678" s="24"/>
      <c r="S678" s="24"/>
      <c r="T678" s="24"/>
      <c r="U678" s="24"/>
      <c r="V678" s="24"/>
      <c r="W678" s="24"/>
      <c r="X678" s="24"/>
      <c r="Y678" s="24"/>
      <c r="Z678" s="24"/>
    </row>
    <row r="679" spans="16:26" ht="15.75" customHeight="1">
      <c r="P679" s="24"/>
      <c r="Q679" s="24"/>
      <c r="R679" s="24"/>
      <c r="S679" s="24"/>
      <c r="T679" s="24"/>
      <c r="U679" s="24"/>
      <c r="V679" s="24"/>
      <c r="W679" s="24"/>
      <c r="X679" s="24"/>
      <c r="Y679" s="24"/>
      <c r="Z679" s="24"/>
    </row>
    <row r="680" spans="16:26" ht="15.75" customHeight="1">
      <c r="P680" s="24"/>
      <c r="Q680" s="24"/>
      <c r="R680" s="24"/>
      <c r="S680" s="24"/>
      <c r="T680" s="24"/>
      <c r="U680" s="24"/>
      <c r="V680" s="24"/>
      <c r="W680" s="24"/>
      <c r="X680" s="24"/>
      <c r="Y680" s="24"/>
      <c r="Z680" s="24"/>
    </row>
    <row r="681" spans="16:26" ht="15.75" customHeight="1">
      <c r="P681" s="24"/>
      <c r="Q681" s="24"/>
      <c r="R681" s="24"/>
      <c r="S681" s="24"/>
      <c r="T681" s="24"/>
      <c r="U681" s="24"/>
      <c r="V681" s="24"/>
      <c r="W681" s="24"/>
      <c r="X681" s="24"/>
      <c r="Y681" s="24"/>
      <c r="Z681" s="24"/>
    </row>
    <row r="682" spans="16:26" ht="15.75" customHeight="1">
      <c r="P682" s="24"/>
      <c r="Q682" s="24"/>
      <c r="R682" s="24"/>
      <c r="S682" s="24"/>
      <c r="T682" s="24"/>
      <c r="U682" s="24"/>
      <c r="V682" s="24"/>
      <c r="W682" s="24"/>
      <c r="X682" s="24"/>
      <c r="Y682" s="24"/>
      <c r="Z682" s="24"/>
    </row>
    <row r="683" spans="16:26" ht="15.75" customHeight="1">
      <c r="P683" s="24"/>
      <c r="Q683" s="24"/>
      <c r="R683" s="24"/>
      <c r="S683" s="24"/>
      <c r="T683" s="24"/>
      <c r="U683" s="24"/>
      <c r="V683" s="24"/>
      <c r="W683" s="24"/>
      <c r="X683" s="24"/>
      <c r="Y683" s="24"/>
      <c r="Z683" s="24"/>
    </row>
    <row r="684" spans="16:26" ht="15.75" customHeight="1">
      <c r="P684" s="24"/>
      <c r="Q684" s="24"/>
      <c r="R684" s="24"/>
      <c r="S684" s="24"/>
      <c r="T684" s="24"/>
      <c r="U684" s="24"/>
      <c r="V684" s="24"/>
      <c r="W684" s="24"/>
      <c r="X684" s="24"/>
      <c r="Y684" s="24"/>
      <c r="Z684" s="24"/>
    </row>
    <row r="685" spans="16:26" ht="15.75" customHeight="1">
      <c r="P685" s="24"/>
      <c r="Q685" s="24"/>
      <c r="R685" s="24"/>
      <c r="S685" s="24"/>
      <c r="T685" s="24"/>
      <c r="U685" s="24"/>
      <c r="V685" s="24"/>
      <c r="W685" s="24"/>
      <c r="X685" s="24"/>
      <c r="Y685" s="24"/>
      <c r="Z685" s="24"/>
    </row>
    <row r="686" spans="16:26" ht="15.75" customHeight="1">
      <c r="P686" s="24"/>
      <c r="Q686" s="24"/>
      <c r="R686" s="24"/>
      <c r="S686" s="24"/>
      <c r="T686" s="24"/>
      <c r="U686" s="24"/>
      <c r="V686" s="24"/>
      <c r="W686" s="24"/>
      <c r="X686" s="24"/>
      <c r="Y686" s="24"/>
      <c r="Z686" s="24"/>
    </row>
    <row r="687" spans="16:26" ht="15.75" customHeight="1">
      <c r="P687" s="24"/>
      <c r="Q687" s="24"/>
      <c r="R687" s="24"/>
      <c r="S687" s="24"/>
      <c r="T687" s="24"/>
      <c r="U687" s="24"/>
      <c r="V687" s="24"/>
      <c r="W687" s="24"/>
      <c r="X687" s="24"/>
      <c r="Y687" s="24"/>
      <c r="Z687" s="24"/>
    </row>
    <row r="688" spans="16:26" ht="15.75" customHeight="1">
      <c r="P688" s="24"/>
      <c r="Q688" s="24"/>
      <c r="R688" s="24"/>
      <c r="S688" s="24"/>
      <c r="T688" s="24"/>
      <c r="U688" s="24"/>
      <c r="V688" s="24"/>
      <c r="W688" s="24"/>
      <c r="X688" s="24"/>
      <c r="Y688" s="24"/>
      <c r="Z688" s="24"/>
    </row>
    <row r="689" spans="16:26" ht="15.75" customHeight="1">
      <c r="P689" s="24"/>
      <c r="Q689" s="24"/>
      <c r="R689" s="24"/>
      <c r="S689" s="24"/>
      <c r="T689" s="24"/>
      <c r="U689" s="24"/>
      <c r="V689" s="24"/>
      <c r="W689" s="24"/>
      <c r="X689" s="24"/>
      <c r="Y689" s="24"/>
      <c r="Z689" s="24"/>
    </row>
    <row r="690" spans="16:26" ht="15.75" customHeight="1">
      <c r="P690" s="24"/>
      <c r="Q690" s="24"/>
      <c r="R690" s="24"/>
      <c r="S690" s="24"/>
      <c r="T690" s="24"/>
      <c r="U690" s="24"/>
      <c r="V690" s="24"/>
      <c r="W690" s="24"/>
      <c r="X690" s="24"/>
      <c r="Y690" s="24"/>
      <c r="Z690" s="24"/>
    </row>
    <row r="691" spans="16:26" ht="15.75" customHeight="1">
      <c r="P691" s="24"/>
      <c r="Q691" s="24"/>
      <c r="R691" s="24"/>
      <c r="S691" s="24"/>
      <c r="T691" s="24"/>
      <c r="U691" s="24"/>
      <c r="V691" s="24"/>
      <c r="W691" s="24"/>
      <c r="X691" s="24"/>
      <c r="Y691" s="24"/>
      <c r="Z691" s="24"/>
    </row>
    <row r="692" spans="16:26" ht="15.75" customHeight="1">
      <c r="P692" s="24"/>
      <c r="Q692" s="24"/>
      <c r="R692" s="24"/>
      <c r="S692" s="24"/>
      <c r="T692" s="24"/>
      <c r="U692" s="24"/>
      <c r="V692" s="24"/>
      <c r="W692" s="24"/>
      <c r="X692" s="24"/>
      <c r="Y692" s="24"/>
      <c r="Z692" s="24"/>
    </row>
    <row r="693" spans="16:26" ht="15.75" customHeight="1">
      <c r="P693" s="24"/>
      <c r="Q693" s="24"/>
      <c r="R693" s="24"/>
      <c r="S693" s="24"/>
      <c r="T693" s="24"/>
      <c r="U693" s="24"/>
      <c r="V693" s="24"/>
      <c r="W693" s="24"/>
      <c r="X693" s="24"/>
      <c r="Y693" s="24"/>
      <c r="Z693" s="24"/>
    </row>
    <row r="694" spans="16:26" ht="15.75" customHeight="1">
      <c r="P694" s="24"/>
      <c r="Q694" s="24"/>
      <c r="R694" s="24"/>
      <c r="S694" s="24"/>
      <c r="T694" s="24"/>
      <c r="U694" s="24"/>
      <c r="V694" s="24"/>
      <c r="W694" s="24"/>
      <c r="X694" s="24"/>
      <c r="Y694" s="24"/>
      <c r="Z694" s="24"/>
    </row>
    <row r="695" spans="16:26" ht="15.75" customHeight="1">
      <c r="P695" s="24"/>
      <c r="Q695" s="24"/>
      <c r="R695" s="24"/>
      <c r="S695" s="24"/>
      <c r="T695" s="24"/>
      <c r="U695" s="24"/>
      <c r="V695" s="24"/>
      <c r="W695" s="24"/>
      <c r="X695" s="24"/>
      <c r="Y695" s="24"/>
      <c r="Z695" s="24"/>
    </row>
    <row r="696" spans="16:26" ht="15.75" customHeight="1">
      <c r="P696" s="24"/>
      <c r="Q696" s="24"/>
      <c r="R696" s="24"/>
      <c r="S696" s="24"/>
      <c r="T696" s="24"/>
      <c r="U696" s="24"/>
      <c r="V696" s="24"/>
      <c r="W696" s="24"/>
      <c r="X696" s="24"/>
      <c r="Y696" s="24"/>
      <c r="Z696" s="24"/>
    </row>
    <row r="697" spans="16:26" ht="15.75" customHeight="1">
      <c r="P697" s="24"/>
      <c r="Q697" s="24"/>
      <c r="R697" s="24"/>
      <c r="S697" s="24"/>
      <c r="T697" s="24"/>
      <c r="U697" s="24"/>
      <c r="V697" s="24"/>
      <c r="W697" s="24"/>
      <c r="X697" s="24"/>
      <c r="Y697" s="24"/>
      <c r="Z697" s="24"/>
    </row>
    <row r="698" spans="16:26" ht="15.75" customHeight="1">
      <c r="P698" s="24"/>
      <c r="Q698" s="24"/>
      <c r="R698" s="24"/>
      <c r="S698" s="24"/>
      <c r="T698" s="24"/>
      <c r="U698" s="24"/>
      <c r="V698" s="24"/>
      <c r="W698" s="24"/>
      <c r="X698" s="24"/>
      <c r="Y698" s="24"/>
      <c r="Z698" s="24"/>
    </row>
    <row r="699" spans="16:26" ht="15.75" customHeight="1">
      <c r="P699" s="24"/>
      <c r="Q699" s="24"/>
      <c r="R699" s="24"/>
      <c r="S699" s="24"/>
      <c r="T699" s="24"/>
      <c r="U699" s="24"/>
      <c r="V699" s="24"/>
      <c r="W699" s="24"/>
      <c r="X699" s="24"/>
      <c r="Y699" s="24"/>
      <c r="Z699" s="24"/>
    </row>
    <row r="700" spans="16:26" ht="15.75" customHeight="1">
      <c r="P700" s="24"/>
      <c r="Q700" s="24"/>
      <c r="R700" s="24"/>
      <c r="S700" s="24"/>
      <c r="T700" s="24"/>
      <c r="U700" s="24"/>
      <c r="V700" s="24"/>
      <c r="W700" s="24"/>
      <c r="X700" s="24"/>
      <c r="Y700" s="24"/>
      <c r="Z700" s="24"/>
    </row>
    <row r="701" spans="16:26" ht="15.75" customHeight="1">
      <c r="P701" s="24"/>
      <c r="Q701" s="24"/>
      <c r="R701" s="24"/>
      <c r="S701" s="24"/>
      <c r="T701" s="24"/>
      <c r="U701" s="24"/>
      <c r="V701" s="24"/>
      <c r="W701" s="24"/>
      <c r="X701" s="24"/>
      <c r="Y701" s="24"/>
      <c r="Z701" s="24"/>
    </row>
    <row r="702" spans="16:26" ht="15.75" customHeight="1">
      <c r="P702" s="24"/>
      <c r="Q702" s="24"/>
      <c r="R702" s="24"/>
      <c r="S702" s="24"/>
      <c r="T702" s="24"/>
      <c r="U702" s="24"/>
      <c r="V702" s="24"/>
      <c r="W702" s="24"/>
      <c r="X702" s="24"/>
      <c r="Y702" s="24"/>
      <c r="Z702" s="24"/>
    </row>
    <row r="703" spans="16:26" ht="15.75" customHeight="1">
      <c r="P703" s="24"/>
      <c r="Q703" s="24"/>
      <c r="R703" s="24"/>
      <c r="S703" s="24"/>
      <c r="T703" s="24"/>
      <c r="U703" s="24"/>
      <c r="V703" s="24"/>
      <c r="W703" s="24"/>
      <c r="X703" s="24"/>
      <c r="Y703" s="24"/>
      <c r="Z703" s="24"/>
    </row>
    <row r="704" spans="16:26" ht="15.75" customHeight="1">
      <c r="P704" s="24"/>
      <c r="Q704" s="24"/>
      <c r="R704" s="24"/>
      <c r="S704" s="24"/>
      <c r="T704" s="24"/>
      <c r="U704" s="24"/>
      <c r="V704" s="24"/>
      <c r="W704" s="24"/>
      <c r="X704" s="24"/>
      <c r="Y704" s="24"/>
      <c r="Z704" s="24"/>
    </row>
    <row r="705" spans="16:26" ht="15.75" customHeight="1">
      <c r="P705" s="24"/>
      <c r="Q705" s="24"/>
      <c r="R705" s="24"/>
      <c r="S705" s="24"/>
      <c r="T705" s="24"/>
      <c r="U705" s="24"/>
      <c r="V705" s="24"/>
      <c r="W705" s="24"/>
      <c r="X705" s="24"/>
      <c r="Y705" s="24"/>
      <c r="Z705" s="24"/>
    </row>
    <row r="706" spans="16:26" ht="15.75" customHeight="1">
      <c r="P706" s="24"/>
      <c r="Q706" s="24"/>
      <c r="R706" s="24"/>
      <c r="S706" s="24"/>
      <c r="T706" s="24"/>
      <c r="U706" s="24"/>
      <c r="V706" s="24"/>
      <c r="W706" s="24"/>
      <c r="X706" s="24"/>
      <c r="Y706" s="24"/>
      <c r="Z706" s="24"/>
    </row>
    <row r="707" spans="16:26" ht="15.75" customHeight="1">
      <c r="P707" s="24"/>
      <c r="Q707" s="24"/>
      <c r="R707" s="24"/>
      <c r="S707" s="24"/>
      <c r="T707" s="24"/>
      <c r="U707" s="24"/>
      <c r="V707" s="24"/>
      <c r="W707" s="24"/>
      <c r="X707" s="24"/>
      <c r="Y707" s="24"/>
      <c r="Z707" s="24"/>
    </row>
    <row r="708" spans="16:26" ht="15.75" customHeight="1">
      <c r="P708" s="24"/>
      <c r="Q708" s="24"/>
      <c r="R708" s="24"/>
      <c r="S708" s="24"/>
      <c r="T708" s="24"/>
      <c r="U708" s="24"/>
      <c r="V708" s="24"/>
      <c r="W708" s="24"/>
      <c r="X708" s="24"/>
      <c r="Y708" s="24"/>
      <c r="Z708" s="24"/>
    </row>
    <row r="709" spans="16:26" ht="15.75" customHeight="1">
      <c r="P709" s="24"/>
      <c r="Q709" s="24"/>
      <c r="R709" s="24"/>
      <c r="S709" s="24"/>
      <c r="T709" s="24"/>
      <c r="U709" s="24"/>
      <c r="V709" s="24"/>
      <c r="W709" s="24"/>
      <c r="X709" s="24"/>
      <c r="Y709" s="24"/>
      <c r="Z709" s="24"/>
    </row>
    <row r="710" spans="16:26" ht="15.75" customHeight="1">
      <c r="P710" s="24"/>
      <c r="Q710" s="24"/>
      <c r="R710" s="24"/>
      <c r="S710" s="24"/>
      <c r="T710" s="24"/>
      <c r="U710" s="24"/>
      <c r="V710" s="24"/>
      <c r="W710" s="24"/>
      <c r="X710" s="24"/>
      <c r="Y710" s="24"/>
      <c r="Z710" s="24"/>
    </row>
    <row r="711" spans="16:26" ht="15.75" customHeight="1">
      <c r="P711" s="24"/>
      <c r="Q711" s="24"/>
      <c r="R711" s="24"/>
      <c r="S711" s="24"/>
      <c r="T711" s="24"/>
      <c r="U711" s="24"/>
      <c r="V711" s="24"/>
      <c r="W711" s="24"/>
      <c r="X711" s="24"/>
      <c r="Y711" s="24"/>
      <c r="Z711" s="24"/>
    </row>
    <row r="712" spans="16:26" ht="15.75" customHeight="1">
      <c r="P712" s="24"/>
      <c r="Q712" s="24"/>
      <c r="R712" s="24"/>
      <c r="S712" s="24"/>
      <c r="T712" s="24"/>
      <c r="U712" s="24"/>
      <c r="V712" s="24"/>
      <c r="W712" s="24"/>
      <c r="X712" s="24"/>
      <c r="Y712" s="24"/>
      <c r="Z712" s="24"/>
    </row>
    <row r="713" spans="16:26" ht="15.75" customHeight="1">
      <c r="P713" s="24"/>
      <c r="Q713" s="24"/>
      <c r="R713" s="24"/>
      <c r="S713" s="24"/>
      <c r="T713" s="24"/>
      <c r="U713" s="24"/>
      <c r="V713" s="24"/>
      <c r="W713" s="24"/>
      <c r="X713" s="24"/>
      <c r="Y713" s="24"/>
      <c r="Z713" s="24"/>
    </row>
    <row r="714" spans="16:26" ht="15.75" customHeight="1">
      <c r="P714" s="24"/>
      <c r="Q714" s="24"/>
      <c r="R714" s="24"/>
      <c r="S714" s="24"/>
      <c r="T714" s="24"/>
      <c r="U714" s="24"/>
      <c r="V714" s="24"/>
      <c r="W714" s="24"/>
      <c r="X714" s="24"/>
      <c r="Y714" s="24"/>
      <c r="Z714" s="24"/>
    </row>
    <row r="715" spans="16:26" ht="15.75" customHeight="1">
      <c r="P715" s="24"/>
      <c r="Q715" s="24"/>
      <c r="R715" s="24"/>
      <c r="S715" s="24"/>
      <c r="T715" s="24"/>
      <c r="U715" s="24"/>
      <c r="V715" s="24"/>
      <c r="W715" s="24"/>
      <c r="X715" s="24"/>
      <c r="Y715" s="24"/>
      <c r="Z715" s="24"/>
    </row>
    <row r="716" spans="16:26" ht="15.75" customHeight="1">
      <c r="P716" s="24"/>
      <c r="Q716" s="24"/>
      <c r="R716" s="24"/>
      <c r="S716" s="24"/>
      <c r="T716" s="24"/>
      <c r="U716" s="24"/>
      <c r="V716" s="24"/>
      <c r="W716" s="24"/>
      <c r="X716" s="24"/>
      <c r="Y716" s="24"/>
      <c r="Z716" s="24"/>
    </row>
    <row r="717" spans="16:26" ht="15.75" customHeight="1">
      <c r="P717" s="24"/>
      <c r="Q717" s="24"/>
      <c r="R717" s="24"/>
      <c r="S717" s="24"/>
      <c r="T717" s="24"/>
      <c r="U717" s="24"/>
      <c r="V717" s="24"/>
      <c r="W717" s="24"/>
      <c r="X717" s="24"/>
      <c r="Y717" s="24"/>
      <c r="Z717" s="24"/>
    </row>
    <row r="718" spans="16:26" ht="15.75" customHeight="1">
      <c r="P718" s="24"/>
      <c r="Q718" s="24"/>
      <c r="R718" s="24"/>
      <c r="S718" s="24"/>
      <c r="T718" s="24"/>
      <c r="U718" s="24"/>
      <c r="V718" s="24"/>
      <c r="W718" s="24"/>
      <c r="X718" s="24"/>
      <c r="Y718" s="24"/>
      <c r="Z718" s="24"/>
    </row>
    <row r="719" spans="16:26" ht="15.75" customHeight="1">
      <c r="P719" s="24"/>
      <c r="Q719" s="24"/>
      <c r="R719" s="24"/>
      <c r="S719" s="24"/>
      <c r="T719" s="24"/>
      <c r="U719" s="24"/>
      <c r="V719" s="24"/>
      <c r="W719" s="24"/>
      <c r="X719" s="24"/>
      <c r="Y719" s="24"/>
      <c r="Z719" s="24"/>
    </row>
    <row r="720" spans="16:26" ht="15.75" customHeight="1">
      <c r="P720" s="24"/>
      <c r="Q720" s="24"/>
      <c r="R720" s="24"/>
      <c r="S720" s="24"/>
      <c r="T720" s="24"/>
      <c r="U720" s="24"/>
      <c r="V720" s="24"/>
      <c r="W720" s="24"/>
      <c r="X720" s="24"/>
      <c r="Y720" s="24"/>
      <c r="Z720" s="24"/>
    </row>
    <row r="721" spans="16:26" ht="15.75" customHeight="1">
      <c r="P721" s="24"/>
      <c r="Q721" s="24"/>
      <c r="R721" s="24"/>
      <c r="S721" s="24"/>
      <c r="T721" s="24"/>
      <c r="U721" s="24"/>
      <c r="V721" s="24"/>
      <c r="W721" s="24"/>
      <c r="X721" s="24"/>
      <c r="Y721" s="24"/>
      <c r="Z721" s="24"/>
    </row>
    <row r="722" spans="16:26" ht="15.75" customHeight="1">
      <c r="P722" s="24"/>
      <c r="Q722" s="24"/>
      <c r="R722" s="24"/>
      <c r="S722" s="24"/>
      <c r="T722" s="24"/>
      <c r="U722" s="24"/>
      <c r="V722" s="24"/>
      <c r="W722" s="24"/>
      <c r="X722" s="24"/>
      <c r="Y722" s="24"/>
      <c r="Z722" s="24"/>
    </row>
    <row r="723" spans="16:26" ht="15.75" customHeight="1">
      <c r="P723" s="24"/>
      <c r="Q723" s="24"/>
      <c r="R723" s="24"/>
      <c r="S723" s="24"/>
      <c r="T723" s="24"/>
      <c r="U723" s="24"/>
      <c r="V723" s="24"/>
      <c r="W723" s="24"/>
      <c r="X723" s="24"/>
      <c r="Y723" s="24"/>
      <c r="Z723" s="24"/>
    </row>
    <row r="724" spans="16:26" ht="15.75" customHeight="1">
      <c r="P724" s="24"/>
      <c r="Q724" s="24"/>
      <c r="R724" s="24"/>
      <c r="S724" s="24"/>
      <c r="T724" s="24"/>
      <c r="U724" s="24"/>
      <c r="V724" s="24"/>
      <c r="W724" s="24"/>
      <c r="X724" s="24"/>
      <c r="Y724" s="24"/>
      <c r="Z724" s="24"/>
    </row>
    <row r="725" spans="16:26" ht="15.75" customHeight="1">
      <c r="P725" s="24"/>
      <c r="Q725" s="24"/>
      <c r="R725" s="24"/>
      <c r="S725" s="24"/>
      <c r="T725" s="24"/>
      <c r="U725" s="24"/>
      <c r="V725" s="24"/>
      <c r="W725" s="24"/>
      <c r="X725" s="24"/>
      <c r="Y725" s="24"/>
      <c r="Z725" s="24"/>
    </row>
    <row r="726" spans="16:26" ht="15.75" customHeight="1">
      <c r="P726" s="24"/>
      <c r="Q726" s="24"/>
      <c r="R726" s="24"/>
      <c r="S726" s="24"/>
      <c r="T726" s="24"/>
      <c r="U726" s="24"/>
      <c r="V726" s="24"/>
      <c r="W726" s="24"/>
      <c r="X726" s="24"/>
      <c r="Y726" s="24"/>
      <c r="Z726" s="24"/>
    </row>
    <row r="727" spans="16:26" ht="15.75" customHeight="1">
      <c r="P727" s="24"/>
      <c r="Q727" s="24"/>
      <c r="R727" s="24"/>
      <c r="S727" s="24"/>
      <c r="T727" s="24"/>
      <c r="U727" s="24"/>
      <c r="V727" s="24"/>
      <c r="W727" s="24"/>
      <c r="X727" s="24"/>
      <c r="Y727" s="24"/>
      <c r="Z727" s="24"/>
    </row>
    <row r="728" spans="16:26" ht="15.75" customHeight="1">
      <c r="P728" s="24"/>
      <c r="Q728" s="24"/>
      <c r="R728" s="24"/>
      <c r="S728" s="24"/>
      <c r="T728" s="24"/>
      <c r="U728" s="24"/>
      <c r="V728" s="24"/>
      <c r="W728" s="24"/>
      <c r="X728" s="24"/>
      <c r="Y728" s="24"/>
      <c r="Z728" s="24"/>
    </row>
    <row r="729" spans="16:26" ht="15.75" customHeight="1">
      <c r="P729" s="24"/>
      <c r="Q729" s="24"/>
      <c r="R729" s="24"/>
      <c r="S729" s="24"/>
      <c r="T729" s="24"/>
      <c r="U729" s="24"/>
      <c r="V729" s="24"/>
      <c r="W729" s="24"/>
      <c r="X729" s="24"/>
      <c r="Y729" s="24"/>
      <c r="Z729" s="24"/>
    </row>
    <row r="730" spans="16:26" ht="15.75" customHeight="1">
      <c r="P730" s="24"/>
      <c r="Q730" s="24"/>
      <c r="R730" s="24"/>
      <c r="S730" s="24"/>
      <c r="T730" s="24"/>
      <c r="U730" s="24"/>
      <c r="V730" s="24"/>
      <c r="W730" s="24"/>
      <c r="X730" s="24"/>
      <c r="Y730" s="24"/>
      <c r="Z730" s="24"/>
    </row>
    <row r="731" spans="16:26" ht="15.75" customHeight="1">
      <c r="P731" s="24"/>
      <c r="Q731" s="24"/>
      <c r="R731" s="24"/>
      <c r="S731" s="24"/>
      <c r="T731" s="24"/>
      <c r="U731" s="24"/>
      <c r="V731" s="24"/>
      <c r="W731" s="24"/>
      <c r="X731" s="24"/>
      <c r="Y731" s="24"/>
      <c r="Z731" s="24"/>
    </row>
    <row r="732" spans="16:26" ht="15.75" customHeight="1">
      <c r="P732" s="24"/>
      <c r="Q732" s="24"/>
      <c r="R732" s="24"/>
      <c r="S732" s="24"/>
      <c r="T732" s="24"/>
      <c r="U732" s="24"/>
      <c r="V732" s="24"/>
      <c r="W732" s="24"/>
      <c r="X732" s="24"/>
      <c r="Y732" s="24"/>
      <c r="Z732" s="24"/>
    </row>
    <row r="733" spans="16:26" ht="15.75" customHeight="1">
      <c r="P733" s="24"/>
      <c r="Q733" s="24"/>
      <c r="R733" s="24"/>
      <c r="S733" s="24"/>
      <c r="T733" s="24"/>
      <c r="U733" s="24"/>
      <c r="V733" s="24"/>
      <c r="W733" s="24"/>
      <c r="X733" s="24"/>
      <c r="Y733" s="24"/>
      <c r="Z733" s="24"/>
    </row>
    <row r="734" spans="16:26" ht="15.75" customHeight="1">
      <c r="P734" s="24"/>
      <c r="Q734" s="24"/>
      <c r="R734" s="24"/>
      <c r="S734" s="24"/>
      <c r="T734" s="24"/>
      <c r="U734" s="24"/>
      <c r="V734" s="24"/>
      <c r="W734" s="24"/>
      <c r="X734" s="24"/>
      <c r="Y734" s="24"/>
      <c r="Z734" s="24"/>
    </row>
    <row r="735" spans="16:26" ht="15.75" customHeight="1">
      <c r="P735" s="24"/>
      <c r="Q735" s="24"/>
      <c r="R735" s="24"/>
      <c r="S735" s="24"/>
      <c r="T735" s="24"/>
      <c r="U735" s="24"/>
      <c r="V735" s="24"/>
      <c r="W735" s="24"/>
      <c r="X735" s="24"/>
      <c r="Y735" s="24"/>
      <c r="Z735" s="24"/>
    </row>
    <row r="736" spans="16:26" ht="15.75" customHeight="1">
      <c r="P736" s="24"/>
      <c r="Q736" s="24"/>
      <c r="R736" s="24"/>
      <c r="S736" s="24"/>
      <c r="T736" s="24"/>
      <c r="U736" s="24"/>
      <c r="V736" s="24"/>
      <c r="W736" s="24"/>
      <c r="X736" s="24"/>
      <c r="Y736" s="24"/>
      <c r="Z736" s="24"/>
    </row>
    <row r="737" spans="16:26" ht="15.75" customHeight="1">
      <c r="P737" s="24"/>
      <c r="Q737" s="24"/>
      <c r="R737" s="24"/>
      <c r="S737" s="24"/>
      <c r="T737" s="24"/>
      <c r="U737" s="24"/>
      <c r="V737" s="24"/>
      <c r="W737" s="24"/>
      <c r="X737" s="24"/>
      <c r="Y737" s="24"/>
      <c r="Z737" s="24"/>
    </row>
    <row r="738" spans="16:26" ht="15.75" customHeight="1">
      <c r="P738" s="24"/>
      <c r="Q738" s="24"/>
      <c r="R738" s="24"/>
      <c r="S738" s="24"/>
      <c r="T738" s="24"/>
      <c r="U738" s="24"/>
      <c r="V738" s="24"/>
      <c r="W738" s="24"/>
      <c r="X738" s="24"/>
      <c r="Y738" s="24"/>
      <c r="Z738" s="24"/>
    </row>
    <row r="739" spans="16:26" ht="15.75" customHeight="1">
      <c r="P739" s="24"/>
      <c r="Q739" s="24"/>
      <c r="R739" s="24"/>
      <c r="S739" s="24"/>
      <c r="T739" s="24"/>
      <c r="U739" s="24"/>
      <c r="V739" s="24"/>
      <c r="W739" s="24"/>
      <c r="X739" s="24"/>
      <c r="Y739" s="24"/>
      <c r="Z739" s="24"/>
    </row>
    <row r="740" spans="16:26" ht="15.75" customHeight="1">
      <c r="P740" s="24"/>
      <c r="Q740" s="24"/>
      <c r="R740" s="24"/>
      <c r="S740" s="24"/>
      <c r="T740" s="24"/>
      <c r="U740" s="24"/>
      <c r="V740" s="24"/>
      <c r="W740" s="24"/>
      <c r="X740" s="24"/>
      <c r="Y740" s="24"/>
      <c r="Z740" s="24"/>
    </row>
    <row r="741" spans="16:26" ht="15.75" customHeight="1">
      <c r="P741" s="24"/>
      <c r="Q741" s="24"/>
      <c r="R741" s="24"/>
      <c r="S741" s="24"/>
      <c r="T741" s="24"/>
      <c r="U741" s="24"/>
      <c r="V741" s="24"/>
      <c r="W741" s="24"/>
      <c r="X741" s="24"/>
      <c r="Y741" s="24"/>
      <c r="Z741" s="24"/>
    </row>
    <row r="742" spans="16:26" ht="15.75" customHeight="1">
      <c r="P742" s="24"/>
      <c r="Q742" s="24"/>
      <c r="R742" s="24"/>
      <c r="S742" s="24"/>
      <c r="T742" s="24"/>
      <c r="U742" s="24"/>
      <c r="V742" s="24"/>
      <c r="W742" s="24"/>
      <c r="X742" s="24"/>
      <c r="Y742" s="24"/>
      <c r="Z742" s="24"/>
    </row>
    <row r="743" spans="16:26" ht="15.75" customHeight="1">
      <c r="P743" s="24"/>
      <c r="Q743" s="24"/>
      <c r="R743" s="24"/>
      <c r="S743" s="24"/>
      <c r="T743" s="24"/>
      <c r="U743" s="24"/>
      <c r="V743" s="24"/>
      <c r="W743" s="24"/>
      <c r="X743" s="24"/>
      <c r="Y743" s="24"/>
      <c r="Z743" s="24"/>
    </row>
    <row r="744" spans="16:26" ht="15.75" customHeight="1">
      <c r="P744" s="24"/>
      <c r="Q744" s="24"/>
      <c r="R744" s="24"/>
      <c r="S744" s="24"/>
      <c r="T744" s="24"/>
      <c r="U744" s="24"/>
      <c r="V744" s="24"/>
      <c r="W744" s="24"/>
      <c r="X744" s="24"/>
      <c r="Y744" s="24"/>
      <c r="Z744" s="24"/>
    </row>
    <row r="745" spans="16:26" ht="15.75" customHeight="1">
      <c r="P745" s="24"/>
      <c r="Q745" s="24"/>
      <c r="R745" s="24"/>
      <c r="S745" s="24"/>
      <c r="T745" s="24"/>
      <c r="U745" s="24"/>
      <c r="V745" s="24"/>
      <c r="W745" s="24"/>
      <c r="X745" s="24"/>
      <c r="Y745" s="24"/>
      <c r="Z745" s="24"/>
    </row>
    <row r="746" spans="16:26" ht="15.75" customHeight="1">
      <c r="P746" s="24"/>
      <c r="Q746" s="24"/>
      <c r="R746" s="24"/>
      <c r="S746" s="24"/>
      <c r="T746" s="24"/>
      <c r="U746" s="24"/>
      <c r="V746" s="24"/>
      <c r="W746" s="24"/>
      <c r="X746" s="24"/>
      <c r="Y746" s="24"/>
      <c r="Z746" s="24"/>
    </row>
    <row r="747" spans="16:26" ht="15.75" customHeight="1">
      <c r="P747" s="24"/>
      <c r="Q747" s="24"/>
      <c r="R747" s="24"/>
      <c r="S747" s="24"/>
      <c r="T747" s="24"/>
      <c r="U747" s="24"/>
      <c r="V747" s="24"/>
      <c r="W747" s="24"/>
      <c r="X747" s="24"/>
      <c r="Y747" s="24"/>
      <c r="Z747" s="24"/>
    </row>
    <row r="748" spans="16:26" ht="15.75" customHeight="1">
      <c r="P748" s="24"/>
      <c r="Q748" s="24"/>
      <c r="R748" s="24"/>
      <c r="S748" s="24"/>
      <c r="T748" s="24"/>
      <c r="U748" s="24"/>
      <c r="V748" s="24"/>
      <c r="W748" s="24"/>
      <c r="X748" s="24"/>
      <c r="Y748" s="24"/>
      <c r="Z748" s="24"/>
    </row>
    <row r="749" spans="16:26" ht="15.75" customHeight="1">
      <c r="P749" s="24"/>
      <c r="Q749" s="24"/>
      <c r="R749" s="24"/>
      <c r="S749" s="24"/>
      <c r="T749" s="24"/>
      <c r="U749" s="24"/>
      <c r="V749" s="24"/>
      <c r="W749" s="24"/>
      <c r="X749" s="24"/>
      <c r="Y749" s="24"/>
      <c r="Z749" s="24"/>
    </row>
    <row r="750" spans="16:26" ht="15.75" customHeight="1">
      <c r="P750" s="24"/>
      <c r="Q750" s="24"/>
      <c r="R750" s="24"/>
      <c r="S750" s="24"/>
      <c r="T750" s="24"/>
      <c r="U750" s="24"/>
      <c r="V750" s="24"/>
      <c r="W750" s="24"/>
      <c r="X750" s="24"/>
      <c r="Y750" s="24"/>
      <c r="Z750" s="24"/>
    </row>
    <row r="751" spans="16:26" ht="15.75" customHeight="1">
      <c r="P751" s="24"/>
      <c r="Q751" s="24"/>
      <c r="R751" s="24"/>
      <c r="S751" s="24"/>
      <c r="T751" s="24"/>
      <c r="U751" s="24"/>
      <c r="V751" s="24"/>
      <c r="W751" s="24"/>
      <c r="X751" s="24"/>
      <c r="Y751" s="24"/>
      <c r="Z751" s="24"/>
    </row>
    <row r="752" spans="16:26" ht="15.75" customHeight="1">
      <c r="P752" s="24"/>
      <c r="Q752" s="24"/>
      <c r="R752" s="24"/>
      <c r="S752" s="24"/>
      <c r="T752" s="24"/>
      <c r="U752" s="24"/>
      <c r="V752" s="24"/>
      <c r="W752" s="24"/>
      <c r="X752" s="24"/>
      <c r="Y752" s="24"/>
      <c r="Z752" s="24"/>
    </row>
    <row r="753" spans="16:26" ht="15.75" customHeight="1">
      <c r="P753" s="24"/>
      <c r="Q753" s="24"/>
      <c r="R753" s="24"/>
      <c r="S753" s="24"/>
      <c r="T753" s="24"/>
      <c r="U753" s="24"/>
      <c r="V753" s="24"/>
      <c r="W753" s="24"/>
      <c r="X753" s="24"/>
      <c r="Y753" s="24"/>
      <c r="Z753" s="24"/>
    </row>
    <row r="754" spans="16:26" ht="15.75" customHeight="1">
      <c r="P754" s="24"/>
      <c r="Q754" s="24"/>
      <c r="R754" s="24"/>
      <c r="S754" s="24"/>
      <c r="T754" s="24"/>
      <c r="U754" s="24"/>
      <c r="V754" s="24"/>
      <c r="W754" s="24"/>
      <c r="X754" s="24"/>
      <c r="Y754" s="24"/>
      <c r="Z754" s="24"/>
    </row>
    <row r="755" spans="16:26" ht="15.75" customHeight="1">
      <c r="P755" s="24"/>
      <c r="Q755" s="24"/>
      <c r="R755" s="24"/>
      <c r="S755" s="24"/>
      <c r="T755" s="24"/>
      <c r="U755" s="24"/>
      <c r="V755" s="24"/>
      <c r="W755" s="24"/>
      <c r="X755" s="24"/>
      <c r="Y755" s="24"/>
      <c r="Z755" s="24"/>
    </row>
    <row r="756" spans="16:26" ht="15.75" customHeight="1">
      <c r="P756" s="24"/>
      <c r="Q756" s="24"/>
      <c r="R756" s="24"/>
      <c r="S756" s="24"/>
      <c r="T756" s="24"/>
      <c r="U756" s="24"/>
      <c r="V756" s="24"/>
      <c r="W756" s="24"/>
      <c r="X756" s="24"/>
      <c r="Y756" s="24"/>
      <c r="Z756" s="24"/>
    </row>
    <row r="757" spans="16:26" ht="15.75" customHeight="1">
      <c r="P757" s="24"/>
      <c r="Q757" s="24"/>
      <c r="R757" s="24"/>
      <c r="S757" s="24"/>
      <c r="T757" s="24"/>
      <c r="U757" s="24"/>
      <c r="V757" s="24"/>
      <c r="W757" s="24"/>
      <c r="X757" s="24"/>
      <c r="Y757" s="24"/>
      <c r="Z757" s="24"/>
    </row>
    <row r="758" spans="16:26" ht="15.75" customHeight="1">
      <c r="P758" s="24"/>
      <c r="Q758" s="24"/>
      <c r="R758" s="24"/>
      <c r="S758" s="24"/>
      <c r="T758" s="24"/>
      <c r="U758" s="24"/>
      <c r="V758" s="24"/>
      <c r="W758" s="24"/>
      <c r="X758" s="24"/>
      <c r="Y758" s="24"/>
      <c r="Z758" s="24"/>
    </row>
    <row r="759" spans="16:26" ht="15.75" customHeight="1">
      <c r="P759" s="24"/>
      <c r="Q759" s="24"/>
      <c r="R759" s="24"/>
      <c r="S759" s="24"/>
      <c r="T759" s="24"/>
      <c r="U759" s="24"/>
      <c r="V759" s="24"/>
      <c r="W759" s="24"/>
      <c r="X759" s="24"/>
      <c r="Y759" s="24"/>
      <c r="Z759" s="24"/>
    </row>
    <row r="760" spans="16:26" ht="15.75" customHeight="1">
      <c r="P760" s="24"/>
      <c r="Q760" s="24"/>
      <c r="R760" s="24"/>
      <c r="S760" s="24"/>
      <c r="T760" s="24"/>
      <c r="U760" s="24"/>
      <c r="V760" s="24"/>
      <c r="W760" s="24"/>
      <c r="X760" s="24"/>
      <c r="Y760" s="24"/>
      <c r="Z760" s="24"/>
    </row>
    <row r="761" spans="16:26" ht="15.75" customHeight="1">
      <c r="P761" s="24"/>
      <c r="Q761" s="24"/>
      <c r="R761" s="24"/>
      <c r="S761" s="24"/>
      <c r="T761" s="24"/>
      <c r="U761" s="24"/>
      <c r="V761" s="24"/>
      <c r="W761" s="24"/>
      <c r="X761" s="24"/>
      <c r="Y761" s="24"/>
      <c r="Z761" s="24"/>
    </row>
    <row r="762" spans="16:26" ht="15.75" customHeight="1">
      <c r="P762" s="24"/>
      <c r="Q762" s="24"/>
      <c r="R762" s="24"/>
      <c r="S762" s="24"/>
      <c r="T762" s="24"/>
      <c r="U762" s="24"/>
      <c r="V762" s="24"/>
      <c r="W762" s="24"/>
      <c r="X762" s="24"/>
      <c r="Y762" s="24"/>
      <c r="Z762" s="24"/>
    </row>
    <row r="763" spans="16:26" ht="15.75" customHeight="1">
      <c r="P763" s="24"/>
      <c r="Q763" s="24"/>
      <c r="R763" s="24"/>
      <c r="S763" s="24"/>
      <c r="T763" s="24"/>
      <c r="U763" s="24"/>
      <c r="V763" s="24"/>
      <c r="W763" s="24"/>
      <c r="X763" s="24"/>
      <c r="Y763" s="24"/>
      <c r="Z763" s="24"/>
    </row>
    <row r="764" spans="16:26" ht="15.75" customHeight="1">
      <c r="P764" s="24"/>
      <c r="Q764" s="24"/>
      <c r="R764" s="24"/>
      <c r="S764" s="24"/>
      <c r="T764" s="24"/>
      <c r="U764" s="24"/>
      <c r="V764" s="24"/>
      <c r="W764" s="24"/>
      <c r="X764" s="24"/>
      <c r="Y764" s="24"/>
      <c r="Z764" s="24"/>
    </row>
    <row r="765" spans="16:26" ht="15.75" customHeight="1">
      <c r="P765" s="24"/>
      <c r="Q765" s="24"/>
      <c r="R765" s="24"/>
      <c r="S765" s="24"/>
      <c r="T765" s="24"/>
      <c r="U765" s="24"/>
      <c r="V765" s="24"/>
      <c r="W765" s="24"/>
      <c r="X765" s="24"/>
      <c r="Y765" s="24"/>
      <c r="Z765" s="24"/>
    </row>
    <row r="766" spans="16:26" ht="15.75" customHeight="1">
      <c r="P766" s="24"/>
      <c r="Q766" s="24"/>
      <c r="R766" s="24"/>
      <c r="S766" s="24"/>
      <c r="T766" s="24"/>
      <c r="U766" s="24"/>
      <c r="V766" s="24"/>
      <c r="W766" s="24"/>
      <c r="X766" s="24"/>
      <c r="Y766" s="24"/>
      <c r="Z766" s="24"/>
    </row>
    <row r="767" spans="16:26" ht="15.75" customHeight="1">
      <c r="P767" s="24"/>
      <c r="Q767" s="24"/>
      <c r="R767" s="24"/>
      <c r="S767" s="24"/>
      <c r="T767" s="24"/>
      <c r="U767" s="24"/>
      <c r="V767" s="24"/>
      <c r="W767" s="24"/>
      <c r="X767" s="24"/>
      <c r="Y767" s="24"/>
      <c r="Z767" s="24"/>
    </row>
    <row r="768" spans="16:26" ht="15.75" customHeight="1">
      <c r="P768" s="24"/>
      <c r="Q768" s="24"/>
      <c r="R768" s="24"/>
      <c r="S768" s="24"/>
      <c r="T768" s="24"/>
      <c r="U768" s="24"/>
      <c r="V768" s="24"/>
      <c r="W768" s="24"/>
      <c r="X768" s="24"/>
      <c r="Y768" s="24"/>
      <c r="Z768" s="24"/>
    </row>
    <row r="769" spans="16:26" ht="15.75" customHeight="1">
      <c r="P769" s="24"/>
      <c r="Q769" s="24"/>
      <c r="R769" s="24"/>
      <c r="S769" s="24"/>
      <c r="T769" s="24"/>
      <c r="U769" s="24"/>
      <c r="V769" s="24"/>
      <c r="W769" s="24"/>
      <c r="X769" s="24"/>
      <c r="Y769" s="24"/>
      <c r="Z769" s="24"/>
    </row>
    <row r="770" spans="16:26" ht="15.75" customHeight="1">
      <c r="P770" s="24"/>
      <c r="Q770" s="24"/>
      <c r="R770" s="24"/>
      <c r="S770" s="24"/>
      <c r="T770" s="24"/>
      <c r="U770" s="24"/>
      <c r="V770" s="24"/>
      <c r="W770" s="24"/>
      <c r="X770" s="24"/>
      <c r="Y770" s="24"/>
      <c r="Z770" s="24"/>
    </row>
    <row r="771" spans="16:26" ht="15.75" customHeight="1">
      <c r="P771" s="24"/>
      <c r="Q771" s="24"/>
      <c r="R771" s="24"/>
      <c r="S771" s="24"/>
      <c r="T771" s="24"/>
      <c r="U771" s="24"/>
      <c r="V771" s="24"/>
      <c r="W771" s="24"/>
      <c r="X771" s="24"/>
      <c r="Y771" s="24"/>
      <c r="Z771" s="24"/>
    </row>
    <row r="772" spans="16:26" ht="15.75" customHeight="1">
      <c r="P772" s="24"/>
      <c r="Q772" s="24"/>
      <c r="R772" s="24"/>
      <c r="S772" s="24"/>
      <c r="T772" s="24"/>
      <c r="U772" s="24"/>
      <c r="V772" s="24"/>
      <c r="W772" s="24"/>
      <c r="X772" s="24"/>
      <c r="Y772" s="24"/>
      <c r="Z772" s="24"/>
    </row>
    <row r="773" spans="16:26" ht="15.75" customHeight="1">
      <c r="P773" s="24"/>
      <c r="Q773" s="24"/>
      <c r="R773" s="24"/>
      <c r="S773" s="24"/>
      <c r="T773" s="24"/>
      <c r="U773" s="24"/>
      <c r="V773" s="24"/>
      <c r="W773" s="24"/>
      <c r="X773" s="24"/>
      <c r="Y773" s="24"/>
      <c r="Z773" s="24"/>
    </row>
    <row r="774" spans="16:26" ht="15.75" customHeight="1">
      <c r="P774" s="24"/>
      <c r="Q774" s="24"/>
      <c r="R774" s="24"/>
      <c r="S774" s="24"/>
      <c r="T774" s="24"/>
      <c r="U774" s="24"/>
      <c r="V774" s="24"/>
      <c r="W774" s="24"/>
      <c r="X774" s="24"/>
      <c r="Y774" s="24"/>
      <c r="Z774" s="24"/>
    </row>
    <row r="775" spans="16:26" ht="15.75" customHeight="1">
      <c r="P775" s="24"/>
      <c r="Q775" s="24"/>
      <c r="R775" s="24"/>
      <c r="S775" s="24"/>
      <c r="T775" s="24"/>
      <c r="U775" s="24"/>
      <c r="V775" s="24"/>
      <c r="W775" s="24"/>
      <c r="X775" s="24"/>
      <c r="Y775" s="24"/>
      <c r="Z775" s="24"/>
    </row>
    <row r="776" spans="16:26" ht="15.75" customHeight="1">
      <c r="P776" s="24"/>
      <c r="Q776" s="24"/>
      <c r="R776" s="24"/>
      <c r="S776" s="24"/>
      <c r="T776" s="24"/>
      <c r="U776" s="24"/>
      <c r="V776" s="24"/>
      <c r="W776" s="24"/>
      <c r="X776" s="24"/>
      <c r="Y776" s="24"/>
      <c r="Z776" s="24"/>
    </row>
    <row r="777" spans="16:26" ht="15.75" customHeight="1">
      <c r="P777" s="24"/>
      <c r="Q777" s="24"/>
      <c r="R777" s="24"/>
      <c r="S777" s="24"/>
      <c r="T777" s="24"/>
      <c r="U777" s="24"/>
      <c r="V777" s="24"/>
      <c r="W777" s="24"/>
      <c r="X777" s="24"/>
      <c r="Y777" s="24"/>
      <c r="Z777" s="24"/>
    </row>
    <row r="778" spans="16:26" ht="15.75" customHeight="1">
      <c r="P778" s="24"/>
      <c r="Q778" s="24"/>
      <c r="R778" s="24"/>
      <c r="S778" s="24"/>
      <c r="T778" s="24"/>
      <c r="U778" s="24"/>
      <c r="V778" s="24"/>
      <c r="W778" s="24"/>
      <c r="X778" s="24"/>
      <c r="Y778" s="24"/>
      <c r="Z778" s="24"/>
    </row>
    <row r="779" spans="16:26" ht="15.75" customHeight="1">
      <c r="P779" s="24"/>
      <c r="Q779" s="24"/>
      <c r="R779" s="24"/>
      <c r="S779" s="24"/>
      <c r="T779" s="24"/>
      <c r="U779" s="24"/>
      <c r="V779" s="24"/>
      <c r="W779" s="24"/>
      <c r="X779" s="24"/>
      <c r="Y779" s="24"/>
      <c r="Z779" s="24"/>
    </row>
    <row r="780" spans="16:26" ht="15.75" customHeight="1">
      <c r="P780" s="24"/>
      <c r="Q780" s="24"/>
      <c r="R780" s="24"/>
      <c r="S780" s="24"/>
      <c r="T780" s="24"/>
      <c r="U780" s="24"/>
      <c r="V780" s="24"/>
      <c r="W780" s="24"/>
      <c r="X780" s="24"/>
      <c r="Y780" s="24"/>
      <c r="Z780" s="24"/>
    </row>
    <row r="781" spans="16:26" ht="15.75" customHeight="1">
      <c r="P781" s="24"/>
      <c r="Q781" s="24"/>
      <c r="R781" s="24"/>
      <c r="S781" s="24"/>
      <c r="T781" s="24"/>
      <c r="U781" s="24"/>
      <c r="V781" s="24"/>
      <c r="W781" s="24"/>
      <c r="X781" s="24"/>
      <c r="Y781" s="24"/>
      <c r="Z781" s="24"/>
    </row>
    <row r="782" spans="16:26" ht="15.75" customHeight="1">
      <c r="P782" s="24"/>
      <c r="Q782" s="24"/>
      <c r="R782" s="24"/>
      <c r="S782" s="24"/>
      <c r="T782" s="24"/>
      <c r="U782" s="24"/>
      <c r="V782" s="24"/>
      <c r="W782" s="24"/>
      <c r="X782" s="24"/>
      <c r="Y782" s="24"/>
      <c r="Z782" s="24"/>
    </row>
    <row r="783" spans="16:26" ht="15.75" customHeight="1">
      <c r="P783" s="24"/>
      <c r="Q783" s="24"/>
      <c r="R783" s="24"/>
      <c r="S783" s="24"/>
      <c r="T783" s="24"/>
      <c r="U783" s="24"/>
      <c r="V783" s="24"/>
      <c r="W783" s="24"/>
      <c r="X783" s="24"/>
      <c r="Y783" s="24"/>
      <c r="Z783" s="24"/>
    </row>
    <row r="784" spans="16:26" ht="15.75" customHeight="1">
      <c r="P784" s="24"/>
      <c r="Q784" s="24"/>
      <c r="R784" s="24"/>
      <c r="S784" s="24"/>
      <c r="T784" s="24"/>
      <c r="U784" s="24"/>
      <c r="V784" s="24"/>
      <c r="W784" s="24"/>
      <c r="X784" s="24"/>
      <c r="Y784" s="24"/>
      <c r="Z784" s="24"/>
    </row>
    <row r="785" spans="16:26" ht="15.75" customHeight="1">
      <c r="P785" s="24"/>
      <c r="Q785" s="24"/>
      <c r="R785" s="24"/>
      <c r="S785" s="24"/>
      <c r="T785" s="24"/>
      <c r="U785" s="24"/>
      <c r="V785" s="24"/>
      <c r="W785" s="24"/>
      <c r="X785" s="24"/>
      <c r="Y785" s="24"/>
      <c r="Z785" s="24"/>
    </row>
    <row r="786" spans="16:26" ht="15.75" customHeight="1">
      <c r="P786" s="24"/>
      <c r="Q786" s="24"/>
      <c r="R786" s="24"/>
      <c r="S786" s="24"/>
      <c r="T786" s="24"/>
      <c r="U786" s="24"/>
      <c r="V786" s="24"/>
      <c r="W786" s="24"/>
      <c r="X786" s="24"/>
      <c r="Y786" s="24"/>
      <c r="Z786" s="24"/>
    </row>
    <row r="787" spans="16:26" ht="15.75" customHeight="1">
      <c r="P787" s="24"/>
      <c r="Q787" s="24"/>
      <c r="R787" s="24"/>
      <c r="S787" s="24"/>
      <c r="T787" s="24"/>
      <c r="U787" s="24"/>
      <c r="V787" s="24"/>
      <c r="W787" s="24"/>
      <c r="X787" s="24"/>
      <c r="Y787" s="24"/>
      <c r="Z787" s="24"/>
    </row>
    <row r="788" spans="16:26" ht="15.75" customHeight="1">
      <c r="P788" s="24"/>
      <c r="Q788" s="24"/>
      <c r="R788" s="24"/>
      <c r="S788" s="24"/>
      <c r="T788" s="24"/>
      <c r="U788" s="24"/>
      <c r="V788" s="24"/>
      <c r="W788" s="24"/>
      <c r="X788" s="24"/>
      <c r="Y788" s="24"/>
      <c r="Z788" s="24"/>
    </row>
    <row r="789" spans="16:26" ht="15.75" customHeight="1">
      <c r="P789" s="24"/>
      <c r="Q789" s="24"/>
      <c r="R789" s="24"/>
      <c r="S789" s="24"/>
      <c r="T789" s="24"/>
      <c r="U789" s="24"/>
      <c r="V789" s="24"/>
      <c r="W789" s="24"/>
      <c r="X789" s="24"/>
      <c r="Y789" s="24"/>
      <c r="Z789" s="24"/>
    </row>
    <row r="790" spans="16:26" ht="15.75" customHeight="1">
      <c r="P790" s="24"/>
      <c r="Q790" s="24"/>
      <c r="R790" s="24"/>
      <c r="S790" s="24"/>
      <c r="T790" s="24"/>
      <c r="U790" s="24"/>
      <c r="V790" s="24"/>
      <c r="W790" s="24"/>
      <c r="X790" s="24"/>
      <c r="Y790" s="24"/>
      <c r="Z790" s="24"/>
    </row>
    <row r="791" spans="16:26" ht="15.75" customHeight="1">
      <c r="P791" s="24"/>
      <c r="Q791" s="24"/>
      <c r="R791" s="24"/>
      <c r="S791" s="24"/>
      <c r="T791" s="24"/>
      <c r="U791" s="24"/>
      <c r="V791" s="24"/>
      <c r="W791" s="24"/>
      <c r="X791" s="24"/>
      <c r="Y791" s="24"/>
      <c r="Z791" s="24"/>
    </row>
    <row r="792" spans="16:26" ht="15.75" customHeight="1">
      <c r="P792" s="24"/>
      <c r="Q792" s="24"/>
      <c r="R792" s="24"/>
      <c r="S792" s="24"/>
      <c r="T792" s="24"/>
      <c r="U792" s="24"/>
      <c r="V792" s="24"/>
      <c r="W792" s="24"/>
      <c r="X792" s="24"/>
      <c r="Y792" s="24"/>
      <c r="Z792" s="24"/>
    </row>
    <row r="793" spans="16:26" ht="15.75" customHeight="1">
      <c r="P793" s="24"/>
      <c r="Q793" s="24"/>
      <c r="R793" s="24"/>
      <c r="S793" s="24"/>
      <c r="T793" s="24"/>
      <c r="U793" s="24"/>
      <c r="V793" s="24"/>
      <c r="W793" s="24"/>
      <c r="X793" s="24"/>
      <c r="Y793" s="24"/>
      <c r="Z793" s="24"/>
    </row>
    <row r="794" spans="16:26" ht="15.75" customHeight="1">
      <c r="P794" s="24"/>
      <c r="Q794" s="24"/>
      <c r="R794" s="24"/>
      <c r="S794" s="24"/>
      <c r="T794" s="24"/>
      <c r="U794" s="24"/>
      <c r="V794" s="24"/>
      <c r="W794" s="24"/>
      <c r="X794" s="24"/>
      <c r="Y794" s="24"/>
      <c r="Z794" s="24"/>
    </row>
    <row r="795" spans="16:26" ht="15.75" customHeight="1">
      <c r="P795" s="24"/>
      <c r="Q795" s="24"/>
      <c r="R795" s="24"/>
      <c r="S795" s="24"/>
      <c r="T795" s="24"/>
      <c r="U795" s="24"/>
      <c r="V795" s="24"/>
      <c r="W795" s="24"/>
      <c r="X795" s="24"/>
      <c r="Y795" s="24"/>
      <c r="Z795" s="24"/>
    </row>
    <row r="796" spans="16:26" ht="15.75" customHeight="1">
      <c r="P796" s="24"/>
      <c r="Q796" s="24"/>
      <c r="R796" s="24"/>
      <c r="S796" s="24"/>
      <c r="T796" s="24"/>
      <c r="U796" s="24"/>
      <c r="V796" s="24"/>
      <c r="W796" s="24"/>
      <c r="X796" s="24"/>
      <c r="Y796" s="24"/>
      <c r="Z796" s="24"/>
    </row>
    <row r="797" spans="16:26" ht="15.75" customHeight="1">
      <c r="P797" s="24"/>
      <c r="Q797" s="24"/>
      <c r="R797" s="24"/>
      <c r="S797" s="24"/>
      <c r="T797" s="24"/>
      <c r="U797" s="24"/>
      <c r="V797" s="24"/>
      <c r="W797" s="24"/>
      <c r="X797" s="24"/>
      <c r="Y797" s="24"/>
      <c r="Z797" s="24"/>
    </row>
    <row r="798" spans="16:26" ht="15.75" customHeight="1">
      <c r="P798" s="24"/>
      <c r="Q798" s="24"/>
      <c r="R798" s="24"/>
      <c r="S798" s="24"/>
      <c r="T798" s="24"/>
      <c r="U798" s="24"/>
      <c r="V798" s="24"/>
      <c r="W798" s="24"/>
      <c r="X798" s="24"/>
      <c r="Y798" s="24"/>
      <c r="Z798" s="24"/>
    </row>
    <row r="799" spans="16:26" ht="15.75" customHeight="1">
      <c r="P799" s="24"/>
      <c r="Q799" s="24"/>
      <c r="R799" s="24"/>
      <c r="S799" s="24"/>
      <c r="T799" s="24"/>
      <c r="U799" s="24"/>
      <c r="V799" s="24"/>
      <c r="W799" s="24"/>
      <c r="X799" s="24"/>
      <c r="Y799" s="24"/>
      <c r="Z799" s="24"/>
    </row>
    <row r="800" spans="16:26" ht="15.75" customHeight="1">
      <c r="P800" s="24"/>
      <c r="Q800" s="24"/>
      <c r="R800" s="24"/>
      <c r="S800" s="24"/>
      <c r="T800" s="24"/>
      <c r="U800" s="24"/>
      <c r="V800" s="24"/>
      <c r="W800" s="24"/>
      <c r="X800" s="24"/>
      <c r="Y800" s="24"/>
      <c r="Z800" s="24"/>
    </row>
    <row r="801" spans="16:26" ht="15.75" customHeight="1">
      <c r="P801" s="24"/>
      <c r="Q801" s="24"/>
      <c r="R801" s="24"/>
      <c r="S801" s="24"/>
      <c r="T801" s="24"/>
      <c r="U801" s="24"/>
      <c r="V801" s="24"/>
      <c r="W801" s="24"/>
      <c r="X801" s="24"/>
      <c r="Y801" s="24"/>
      <c r="Z801" s="24"/>
    </row>
    <row r="802" spans="16:26" ht="15.75" customHeight="1">
      <c r="P802" s="24"/>
      <c r="Q802" s="24"/>
      <c r="R802" s="24"/>
      <c r="S802" s="24"/>
      <c r="T802" s="24"/>
      <c r="U802" s="24"/>
      <c r="V802" s="24"/>
      <c r="W802" s="24"/>
      <c r="X802" s="24"/>
      <c r="Y802" s="24"/>
      <c r="Z802" s="24"/>
    </row>
    <row r="803" spans="16:26" ht="15.75" customHeight="1">
      <c r="P803" s="24"/>
      <c r="Q803" s="24"/>
      <c r="R803" s="24"/>
      <c r="S803" s="24"/>
      <c r="T803" s="24"/>
      <c r="U803" s="24"/>
      <c r="V803" s="24"/>
      <c r="W803" s="24"/>
      <c r="X803" s="24"/>
      <c r="Y803" s="24"/>
      <c r="Z803" s="24"/>
    </row>
    <row r="804" spans="16:26" ht="15.75" customHeight="1">
      <c r="P804" s="24"/>
      <c r="Q804" s="24"/>
      <c r="R804" s="24"/>
      <c r="S804" s="24"/>
      <c r="T804" s="24"/>
      <c r="U804" s="24"/>
      <c r="V804" s="24"/>
      <c r="W804" s="24"/>
      <c r="X804" s="24"/>
      <c r="Y804" s="24"/>
      <c r="Z804" s="24"/>
    </row>
    <row r="805" spans="16:26" ht="15.75" customHeight="1">
      <c r="P805" s="24"/>
      <c r="Q805" s="24"/>
      <c r="R805" s="24"/>
      <c r="S805" s="24"/>
      <c r="T805" s="24"/>
      <c r="U805" s="24"/>
      <c r="V805" s="24"/>
      <c r="W805" s="24"/>
      <c r="X805" s="24"/>
      <c r="Y805" s="24"/>
      <c r="Z805" s="24"/>
    </row>
    <row r="806" spans="16:26" ht="15.75" customHeight="1">
      <c r="P806" s="24"/>
      <c r="Q806" s="24"/>
      <c r="R806" s="24"/>
      <c r="S806" s="24"/>
      <c r="T806" s="24"/>
      <c r="U806" s="24"/>
      <c r="V806" s="24"/>
      <c r="W806" s="24"/>
      <c r="X806" s="24"/>
      <c r="Y806" s="24"/>
      <c r="Z806" s="24"/>
    </row>
    <row r="807" spans="16:26" ht="15.75" customHeight="1">
      <c r="P807" s="24"/>
      <c r="Q807" s="24"/>
      <c r="R807" s="24"/>
      <c r="S807" s="24"/>
      <c r="T807" s="24"/>
      <c r="U807" s="24"/>
      <c r="V807" s="24"/>
      <c r="W807" s="24"/>
      <c r="X807" s="24"/>
      <c r="Y807" s="24"/>
      <c r="Z807" s="24"/>
    </row>
    <row r="808" spans="16:26" ht="15.75" customHeight="1">
      <c r="P808" s="24"/>
      <c r="Q808" s="24"/>
      <c r="R808" s="24"/>
      <c r="S808" s="24"/>
      <c r="T808" s="24"/>
      <c r="U808" s="24"/>
      <c r="V808" s="24"/>
      <c r="W808" s="24"/>
      <c r="X808" s="24"/>
      <c r="Y808" s="24"/>
      <c r="Z808" s="24"/>
    </row>
    <row r="809" spans="16:26" ht="15.75" customHeight="1">
      <c r="P809" s="24"/>
      <c r="Q809" s="24"/>
      <c r="R809" s="24"/>
      <c r="S809" s="24"/>
      <c r="T809" s="24"/>
      <c r="U809" s="24"/>
      <c r="V809" s="24"/>
      <c r="W809" s="24"/>
      <c r="X809" s="24"/>
      <c r="Y809" s="24"/>
      <c r="Z809" s="24"/>
    </row>
    <row r="810" spans="16:26" ht="15.75" customHeight="1">
      <c r="P810" s="24"/>
      <c r="Q810" s="24"/>
      <c r="R810" s="24"/>
      <c r="S810" s="24"/>
      <c r="T810" s="24"/>
      <c r="U810" s="24"/>
      <c r="V810" s="24"/>
      <c r="W810" s="24"/>
      <c r="X810" s="24"/>
      <c r="Y810" s="24"/>
      <c r="Z810" s="24"/>
    </row>
    <row r="811" spans="16:26" ht="15.75" customHeight="1">
      <c r="P811" s="24"/>
      <c r="Q811" s="24"/>
      <c r="R811" s="24"/>
      <c r="S811" s="24"/>
      <c r="T811" s="24"/>
      <c r="U811" s="24"/>
      <c r="V811" s="24"/>
      <c r="W811" s="24"/>
      <c r="X811" s="24"/>
      <c r="Y811" s="24"/>
      <c r="Z811" s="24"/>
    </row>
    <row r="812" spans="16:26" ht="15.75" customHeight="1">
      <c r="P812" s="24"/>
      <c r="Q812" s="24"/>
      <c r="R812" s="24"/>
      <c r="S812" s="24"/>
      <c r="T812" s="24"/>
      <c r="U812" s="24"/>
      <c r="V812" s="24"/>
      <c r="W812" s="24"/>
      <c r="X812" s="24"/>
      <c r="Y812" s="24"/>
      <c r="Z812" s="24"/>
    </row>
    <row r="813" spans="16:26" ht="15.75" customHeight="1">
      <c r="P813" s="24"/>
      <c r="Q813" s="24"/>
      <c r="R813" s="24"/>
      <c r="S813" s="24"/>
      <c r="T813" s="24"/>
      <c r="U813" s="24"/>
      <c r="V813" s="24"/>
      <c r="W813" s="24"/>
      <c r="X813" s="24"/>
      <c r="Y813" s="24"/>
      <c r="Z813" s="24"/>
    </row>
    <row r="814" spans="16:26" ht="15.75" customHeight="1">
      <c r="P814" s="24"/>
      <c r="Q814" s="24"/>
      <c r="R814" s="24"/>
      <c r="S814" s="24"/>
      <c r="T814" s="24"/>
      <c r="U814" s="24"/>
      <c r="V814" s="24"/>
      <c r="W814" s="24"/>
      <c r="X814" s="24"/>
      <c r="Y814" s="24"/>
      <c r="Z814" s="24"/>
    </row>
    <row r="815" spans="16:26" ht="15.75" customHeight="1">
      <c r="P815" s="24"/>
      <c r="Q815" s="24"/>
      <c r="R815" s="24"/>
      <c r="S815" s="24"/>
      <c r="T815" s="24"/>
      <c r="U815" s="24"/>
      <c r="V815" s="24"/>
      <c r="W815" s="24"/>
      <c r="X815" s="24"/>
      <c r="Y815" s="24"/>
      <c r="Z815" s="24"/>
    </row>
    <row r="816" spans="16:26" ht="15.75" customHeight="1">
      <c r="P816" s="24"/>
      <c r="Q816" s="24"/>
      <c r="R816" s="24"/>
      <c r="S816" s="24"/>
      <c r="T816" s="24"/>
      <c r="U816" s="24"/>
      <c r="V816" s="24"/>
      <c r="W816" s="24"/>
      <c r="X816" s="24"/>
      <c r="Y816" s="24"/>
      <c r="Z816" s="24"/>
    </row>
    <row r="817" spans="16:26" ht="15.75" customHeight="1">
      <c r="P817" s="24"/>
      <c r="Q817" s="24"/>
      <c r="R817" s="24"/>
      <c r="S817" s="24"/>
      <c r="T817" s="24"/>
      <c r="U817" s="24"/>
      <c r="V817" s="24"/>
      <c r="W817" s="24"/>
      <c r="X817" s="24"/>
      <c r="Y817" s="24"/>
      <c r="Z817" s="24"/>
    </row>
    <row r="818" spans="16:26" ht="15.75" customHeight="1">
      <c r="P818" s="24"/>
      <c r="Q818" s="24"/>
      <c r="R818" s="24"/>
      <c r="S818" s="24"/>
      <c r="T818" s="24"/>
      <c r="U818" s="24"/>
      <c r="V818" s="24"/>
      <c r="W818" s="24"/>
      <c r="X818" s="24"/>
      <c r="Y818" s="24"/>
      <c r="Z818" s="24"/>
    </row>
    <row r="819" spans="16:26" ht="15.75" customHeight="1">
      <c r="P819" s="24"/>
      <c r="Q819" s="24"/>
      <c r="R819" s="24"/>
      <c r="S819" s="24"/>
      <c r="T819" s="24"/>
      <c r="U819" s="24"/>
      <c r="V819" s="24"/>
      <c r="W819" s="24"/>
      <c r="X819" s="24"/>
      <c r="Y819" s="24"/>
      <c r="Z819" s="24"/>
    </row>
    <row r="820" spans="16:26" ht="15.75" customHeight="1">
      <c r="P820" s="24"/>
      <c r="Q820" s="24"/>
      <c r="R820" s="24"/>
      <c r="S820" s="24"/>
      <c r="T820" s="24"/>
      <c r="U820" s="24"/>
      <c r="V820" s="24"/>
      <c r="W820" s="24"/>
      <c r="X820" s="24"/>
      <c r="Y820" s="24"/>
      <c r="Z820" s="24"/>
    </row>
    <row r="821" spans="16:26" ht="15.75" customHeight="1">
      <c r="P821" s="24"/>
      <c r="Q821" s="24"/>
      <c r="R821" s="24"/>
      <c r="S821" s="24"/>
      <c r="T821" s="24"/>
      <c r="U821" s="24"/>
      <c r="V821" s="24"/>
      <c r="W821" s="24"/>
      <c r="X821" s="24"/>
      <c r="Y821" s="24"/>
      <c r="Z821" s="24"/>
    </row>
    <row r="822" spans="16:26" ht="15.75" customHeight="1">
      <c r="P822" s="24"/>
      <c r="Q822" s="24"/>
      <c r="R822" s="24"/>
      <c r="S822" s="24"/>
      <c r="T822" s="24"/>
      <c r="U822" s="24"/>
      <c r="V822" s="24"/>
      <c r="W822" s="24"/>
      <c r="X822" s="24"/>
      <c r="Y822" s="24"/>
      <c r="Z822" s="24"/>
    </row>
    <row r="823" spans="16:26" ht="15.75" customHeight="1">
      <c r="P823" s="24"/>
      <c r="Q823" s="24"/>
      <c r="R823" s="24"/>
      <c r="S823" s="24"/>
      <c r="T823" s="24"/>
      <c r="U823" s="24"/>
      <c r="V823" s="24"/>
      <c r="W823" s="24"/>
      <c r="X823" s="24"/>
      <c r="Y823" s="24"/>
      <c r="Z823" s="24"/>
    </row>
    <row r="824" spans="16:26" ht="15.75" customHeight="1">
      <c r="P824" s="24"/>
      <c r="Q824" s="24"/>
      <c r="R824" s="24"/>
      <c r="S824" s="24"/>
      <c r="T824" s="24"/>
      <c r="U824" s="24"/>
      <c r="V824" s="24"/>
      <c r="W824" s="24"/>
      <c r="X824" s="24"/>
      <c r="Y824" s="24"/>
      <c r="Z824" s="24"/>
    </row>
    <row r="825" spans="16:26" ht="15.75" customHeight="1">
      <c r="P825" s="24"/>
      <c r="Q825" s="24"/>
      <c r="R825" s="24"/>
      <c r="S825" s="24"/>
      <c r="T825" s="24"/>
      <c r="U825" s="24"/>
      <c r="V825" s="24"/>
      <c r="W825" s="24"/>
      <c r="X825" s="24"/>
      <c r="Y825" s="24"/>
      <c r="Z825" s="24"/>
    </row>
    <row r="826" spans="16:26" ht="15.75" customHeight="1">
      <c r="P826" s="24"/>
      <c r="Q826" s="24"/>
      <c r="R826" s="24"/>
      <c r="S826" s="24"/>
      <c r="T826" s="24"/>
      <c r="U826" s="24"/>
      <c r="V826" s="24"/>
      <c r="W826" s="24"/>
      <c r="X826" s="24"/>
      <c r="Y826" s="24"/>
      <c r="Z826" s="24"/>
    </row>
    <row r="827" spans="16:26" ht="15.75" customHeight="1">
      <c r="P827" s="24"/>
      <c r="Q827" s="24"/>
      <c r="R827" s="24"/>
      <c r="S827" s="24"/>
      <c r="T827" s="24"/>
      <c r="U827" s="24"/>
      <c r="V827" s="24"/>
      <c r="W827" s="24"/>
      <c r="X827" s="24"/>
      <c r="Y827" s="24"/>
      <c r="Z827" s="24"/>
    </row>
    <row r="828" spans="16:26" ht="15.75" customHeight="1">
      <c r="P828" s="24"/>
      <c r="Q828" s="24"/>
      <c r="R828" s="24"/>
      <c r="S828" s="24"/>
      <c r="T828" s="24"/>
      <c r="U828" s="24"/>
      <c r="V828" s="24"/>
      <c r="W828" s="24"/>
      <c r="X828" s="24"/>
      <c r="Y828" s="24"/>
      <c r="Z828" s="24"/>
    </row>
    <row r="829" spans="16:26" ht="15.75" customHeight="1">
      <c r="P829" s="24"/>
      <c r="Q829" s="24"/>
      <c r="R829" s="24"/>
      <c r="S829" s="24"/>
      <c r="T829" s="24"/>
      <c r="U829" s="24"/>
      <c r="V829" s="24"/>
      <c r="W829" s="24"/>
      <c r="X829" s="24"/>
      <c r="Y829" s="24"/>
      <c r="Z829" s="24"/>
    </row>
    <row r="830" spans="16:26" ht="15.75" customHeight="1">
      <c r="P830" s="24"/>
      <c r="Q830" s="24"/>
      <c r="R830" s="24"/>
      <c r="S830" s="24"/>
      <c r="T830" s="24"/>
      <c r="U830" s="24"/>
      <c r="V830" s="24"/>
      <c r="W830" s="24"/>
      <c r="X830" s="24"/>
      <c r="Y830" s="24"/>
      <c r="Z830" s="24"/>
    </row>
    <row r="831" spans="16:26" ht="15.75" customHeight="1">
      <c r="P831" s="24"/>
      <c r="Q831" s="24"/>
      <c r="R831" s="24"/>
      <c r="S831" s="24"/>
      <c r="T831" s="24"/>
      <c r="U831" s="24"/>
      <c r="V831" s="24"/>
      <c r="W831" s="24"/>
      <c r="X831" s="24"/>
      <c r="Y831" s="24"/>
      <c r="Z831" s="24"/>
    </row>
    <row r="832" spans="16:26" ht="15.75" customHeight="1">
      <c r="P832" s="24"/>
      <c r="Q832" s="24"/>
      <c r="R832" s="24"/>
      <c r="S832" s="24"/>
      <c r="T832" s="24"/>
      <c r="U832" s="24"/>
      <c r="V832" s="24"/>
      <c r="W832" s="24"/>
      <c r="X832" s="24"/>
      <c r="Y832" s="24"/>
      <c r="Z832" s="24"/>
    </row>
    <row r="833" spans="16:26" ht="15.75" customHeight="1">
      <c r="P833" s="24"/>
      <c r="Q833" s="24"/>
      <c r="R833" s="24"/>
      <c r="S833" s="24"/>
      <c r="T833" s="24"/>
      <c r="U833" s="24"/>
      <c r="V833" s="24"/>
      <c r="W833" s="24"/>
      <c r="X833" s="24"/>
      <c r="Y833" s="24"/>
      <c r="Z833" s="24"/>
    </row>
    <row r="834" spans="16:26" ht="15.75" customHeight="1">
      <c r="P834" s="24"/>
      <c r="Q834" s="24"/>
      <c r="R834" s="24"/>
      <c r="S834" s="24"/>
      <c r="T834" s="24"/>
      <c r="U834" s="24"/>
      <c r="V834" s="24"/>
      <c r="W834" s="24"/>
      <c r="X834" s="24"/>
      <c r="Y834" s="24"/>
      <c r="Z834" s="24"/>
    </row>
    <row r="835" spans="16:26" ht="15.75" customHeight="1">
      <c r="P835" s="24"/>
      <c r="Q835" s="24"/>
      <c r="R835" s="24"/>
      <c r="S835" s="24"/>
      <c r="T835" s="24"/>
      <c r="U835" s="24"/>
      <c r="V835" s="24"/>
      <c r="W835" s="24"/>
      <c r="X835" s="24"/>
      <c r="Y835" s="24"/>
      <c r="Z835" s="24"/>
    </row>
    <row r="836" spans="16:26" ht="15.75" customHeight="1">
      <c r="P836" s="24"/>
      <c r="Q836" s="24"/>
      <c r="R836" s="24"/>
      <c r="S836" s="24"/>
      <c r="T836" s="24"/>
      <c r="U836" s="24"/>
      <c r="V836" s="24"/>
      <c r="W836" s="24"/>
      <c r="X836" s="24"/>
      <c r="Y836" s="24"/>
      <c r="Z836" s="24"/>
    </row>
    <row r="837" spans="16:26" ht="15.75" customHeight="1">
      <c r="P837" s="24"/>
      <c r="Q837" s="24"/>
      <c r="R837" s="24"/>
      <c r="S837" s="24"/>
      <c r="T837" s="24"/>
      <c r="U837" s="24"/>
      <c r="V837" s="24"/>
      <c r="W837" s="24"/>
      <c r="X837" s="24"/>
      <c r="Y837" s="24"/>
      <c r="Z837" s="24"/>
    </row>
    <row r="838" spans="16:26" ht="15.75" customHeight="1">
      <c r="P838" s="24"/>
      <c r="Q838" s="24"/>
      <c r="R838" s="24"/>
      <c r="S838" s="24"/>
      <c r="T838" s="24"/>
      <c r="U838" s="24"/>
      <c r="V838" s="24"/>
      <c r="W838" s="24"/>
      <c r="X838" s="24"/>
      <c r="Y838" s="24"/>
      <c r="Z838" s="24"/>
    </row>
    <row r="839" spans="16:26" ht="15.75" customHeight="1">
      <c r="P839" s="24"/>
      <c r="Q839" s="24"/>
      <c r="R839" s="24"/>
      <c r="S839" s="24"/>
      <c r="T839" s="24"/>
      <c r="U839" s="24"/>
      <c r="V839" s="24"/>
      <c r="W839" s="24"/>
      <c r="X839" s="24"/>
      <c r="Y839" s="24"/>
      <c r="Z839" s="24"/>
    </row>
    <row r="840" spans="16:26" ht="15.75" customHeight="1">
      <c r="P840" s="24"/>
      <c r="Q840" s="24"/>
      <c r="R840" s="24"/>
      <c r="S840" s="24"/>
      <c r="T840" s="24"/>
      <c r="U840" s="24"/>
      <c r="V840" s="24"/>
      <c r="W840" s="24"/>
      <c r="X840" s="24"/>
      <c r="Y840" s="24"/>
      <c r="Z840" s="24"/>
    </row>
    <row r="841" spans="16:26" ht="15.75" customHeight="1">
      <c r="P841" s="24"/>
      <c r="Q841" s="24"/>
      <c r="R841" s="24"/>
      <c r="S841" s="24"/>
      <c r="T841" s="24"/>
      <c r="U841" s="24"/>
      <c r="V841" s="24"/>
      <c r="W841" s="24"/>
      <c r="X841" s="24"/>
      <c r="Y841" s="24"/>
      <c r="Z841" s="24"/>
    </row>
    <row r="842" spans="16:26" ht="15.75" customHeight="1">
      <c r="P842" s="24"/>
      <c r="Q842" s="24"/>
      <c r="R842" s="24"/>
      <c r="S842" s="24"/>
      <c r="T842" s="24"/>
      <c r="U842" s="24"/>
      <c r="V842" s="24"/>
      <c r="W842" s="24"/>
      <c r="X842" s="24"/>
      <c r="Y842" s="24"/>
      <c r="Z842" s="24"/>
    </row>
    <row r="843" spans="16:26" ht="15.75" customHeight="1">
      <c r="P843" s="24"/>
      <c r="Q843" s="24"/>
      <c r="R843" s="24"/>
      <c r="S843" s="24"/>
      <c r="T843" s="24"/>
      <c r="U843" s="24"/>
      <c r="V843" s="24"/>
      <c r="W843" s="24"/>
      <c r="X843" s="24"/>
      <c r="Y843" s="24"/>
      <c r="Z843" s="24"/>
    </row>
    <row r="844" spans="16:26" ht="15.75" customHeight="1">
      <c r="P844" s="24"/>
      <c r="Q844" s="24"/>
      <c r="R844" s="24"/>
      <c r="S844" s="24"/>
      <c r="T844" s="24"/>
      <c r="U844" s="24"/>
      <c r="V844" s="24"/>
      <c r="W844" s="24"/>
      <c r="X844" s="24"/>
      <c r="Y844" s="24"/>
      <c r="Z844" s="24"/>
    </row>
    <row r="845" spans="16:26" ht="15.75" customHeight="1">
      <c r="P845" s="24"/>
      <c r="Q845" s="24"/>
      <c r="R845" s="24"/>
      <c r="S845" s="24"/>
      <c r="T845" s="24"/>
      <c r="U845" s="24"/>
      <c r="V845" s="24"/>
      <c r="W845" s="24"/>
      <c r="X845" s="24"/>
      <c r="Y845" s="24"/>
      <c r="Z845" s="24"/>
    </row>
    <row r="846" spans="16:26" ht="15.75" customHeight="1">
      <c r="P846" s="24"/>
      <c r="Q846" s="24"/>
      <c r="R846" s="24"/>
      <c r="S846" s="24"/>
      <c r="T846" s="24"/>
      <c r="U846" s="24"/>
      <c r="V846" s="24"/>
      <c r="W846" s="24"/>
      <c r="X846" s="24"/>
      <c r="Y846" s="24"/>
      <c r="Z846" s="24"/>
    </row>
    <row r="847" spans="16:26" ht="15.75" customHeight="1">
      <c r="P847" s="24"/>
      <c r="Q847" s="24"/>
      <c r="R847" s="24"/>
      <c r="S847" s="24"/>
      <c r="T847" s="24"/>
      <c r="U847" s="24"/>
      <c r="V847" s="24"/>
      <c r="W847" s="24"/>
      <c r="X847" s="24"/>
      <c r="Y847" s="24"/>
      <c r="Z847" s="24"/>
    </row>
    <row r="848" spans="16:26" ht="15.75" customHeight="1">
      <c r="P848" s="24"/>
      <c r="Q848" s="24"/>
      <c r="R848" s="24"/>
      <c r="S848" s="24"/>
      <c r="T848" s="24"/>
      <c r="U848" s="24"/>
      <c r="V848" s="24"/>
      <c r="W848" s="24"/>
      <c r="X848" s="24"/>
      <c r="Y848" s="24"/>
      <c r="Z848" s="24"/>
    </row>
    <row r="849" spans="16:26" ht="15.75" customHeight="1">
      <c r="P849" s="24"/>
      <c r="Q849" s="24"/>
      <c r="R849" s="24"/>
      <c r="S849" s="24"/>
      <c r="T849" s="24"/>
      <c r="U849" s="24"/>
      <c r="V849" s="24"/>
      <c r="W849" s="24"/>
      <c r="X849" s="24"/>
      <c r="Y849" s="24"/>
      <c r="Z849" s="24"/>
    </row>
    <row r="850" spans="16:26" ht="15.75" customHeight="1">
      <c r="P850" s="24"/>
      <c r="Q850" s="24"/>
      <c r="R850" s="24"/>
      <c r="S850" s="24"/>
      <c r="T850" s="24"/>
      <c r="U850" s="24"/>
      <c r="V850" s="24"/>
      <c r="W850" s="24"/>
      <c r="X850" s="24"/>
      <c r="Y850" s="24"/>
      <c r="Z850" s="24"/>
    </row>
    <row r="851" spans="16:26" ht="15.75" customHeight="1">
      <c r="P851" s="24"/>
      <c r="Q851" s="24"/>
      <c r="R851" s="24"/>
      <c r="S851" s="24"/>
      <c r="T851" s="24"/>
      <c r="U851" s="24"/>
      <c r="V851" s="24"/>
      <c r="W851" s="24"/>
      <c r="X851" s="24"/>
      <c r="Y851" s="24"/>
      <c r="Z851" s="24"/>
    </row>
    <row r="852" spans="16:26" ht="15.75" customHeight="1">
      <c r="P852" s="24"/>
      <c r="Q852" s="24"/>
      <c r="R852" s="24"/>
      <c r="S852" s="24"/>
      <c r="T852" s="24"/>
      <c r="U852" s="24"/>
      <c r="V852" s="24"/>
      <c r="W852" s="24"/>
      <c r="X852" s="24"/>
      <c r="Y852" s="24"/>
      <c r="Z852" s="24"/>
    </row>
    <row r="853" spans="16:26" ht="15.75" customHeight="1">
      <c r="P853" s="24"/>
      <c r="Q853" s="24"/>
      <c r="R853" s="24"/>
      <c r="S853" s="24"/>
      <c r="T853" s="24"/>
      <c r="U853" s="24"/>
      <c r="V853" s="24"/>
      <c r="W853" s="24"/>
      <c r="X853" s="24"/>
      <c r="Y853" s="24"/>
      <c r="Z853" s="24"/>
    </row>
    <row r="854" spans="16:26" ht="15.75" customHeight="1">
      <c r="P854" s="24"/>
      <c r="Q854" s="24"/>
      <c r="R854" s="24"/>
      <c r="S854" s="24"/>
      <c r="T854" s="24"/>
      <c r="U854" s="24"/>
      <c r="V854" s="24"/>
      <c r="W854" s="24"/>
      <c r="X854" s="24"/>
      <c r="Y854" s="24"/>
      <c r="Z854" s="24"/>
    </row>
    <row r="855" spans="16:26" ht="15.75" customHeight="1">
      <c r="P855" s="24"/>
      <c r="Q855" s="24"/>
      <c r="R855" s="24"/>
      <c r="S855" s="24"/>
      <c r="T855" s="24"/>
      <c r="U855" s="24"/>
      <c r="V855" s="24"/>
      <c r="W855" s="24"/>
      <c r="X855" s="24"/>
      <c r="Y855" s="24"/>
      <c r="Z855" s="24"/>
    </row>
    <row r="856" spans="16:26" ht="15.75" customHeight="1">
      <c r="P856" s="24"/>
      <c r="Q856" s="24"/>
      <c r="R856" s="24"/>
      <c r="S856" s="24"/>
      <c r="T856" s="24"/>
      <c r="U856" s="24"/>
      <c r="V856" s="24"/>
      <c r="W856" s="24"/>
      <c r="X856" s="24"/>
      <c r="Y856" s="24"/>
      <c r="Z856" s="24"/>
    </row>
    <row r="857" spans="16:26" ht="15.75" customHeight="1">
      <c r="P857" s="24"/>
      <c r="Q857" s="24"/>
      <c r="R857" s="24"/>
      <c r="S857" s="24"/>
      <c r="T857" s="24"/>
      <c r="U857" s="24"/>
      <c r="V857" s="24"/>
      <c r="W857" s="24"/>
      <c r="X857" s="24"/>
      <c r="Y857" s="24"/>
      <c r="Z857" s="24"/>
    </row>
    <row r="858" spans="16:26" ht="15.75" customHeight="1">
      <c r="P858" s="24"/>
      <c r="Q858" s="24"/>
      <c r="R858" s="24"/>
      <c r="S858" s="24"/>
      <c r="T858" s="24"/>
      <c r="U858" s="24"/>
      <c r="V858" s="24"/>
      <c r="W858" s="24"/>
      <c r="X858" s="24"/>
      <c r="Y858" s="24"/>
      <c r="Z858" s="24"/>
    </row>
    <row r="859" spans="16:26" ht="15.75" customHeight="1">
      <c r="P859" s="24"/>
      <c r="Q859" s="24"/>
      <c r="R859" s="24"/>
      <c r="S859" s="24"/>
      <c r="T859" s="24"/>
      <c r="U859" s="24"/>
      <c r="V859" s="24"/>
      <c r="W859" s="24"/>
      <c r="X859" s="24"/>
      <c r="Y859" s="24"/>
      <c r="Z859" s="24"/>
    </row>
    <row r="860" spans="16:26" ht="15.75" customHeight="1">
      <c r="P860" s="24"/>
      <c r="Q860" s="24"/>
      <c r="R860" s="24"/>
      <c r="S860" s="24"/>
      <c r="T860" s="24"/>
      <c r="U860" s="24"/>
      <c r="V860" s="24"/>
      <c r="W860" s="24"/>
      <c r="X860" s="24"/>
      <c r="Y860" s="24"/>
      <c r="Z860" s="24"/>
    </row>
    <row r="861" spans="16:26" ht="15.75" customHeight="1">
      <c r="P861" s="24"/>
      <c r="Q861" s="24"/>
      <c r="R861" s="24"/>
      <c r="S861" s="24"/>
      <c r="T861" s="24"/>
      <c r="U861" s="24"/>
      <c r="V861" s="24"/>
      <c r="W861" s="24"/>
      <c r="X861" s="24"/>
      <c r="Y861" s="24"/>
      <c r="Z861" s="24"/>
    </row>
    <row r="862" spans="16:26" ht="15.75" customHeight="1">
      <c r="P862" s="24"/>
      <c r="Q862" s="24"/>
      <c r="R862" s="24"/>
      <c r="S862" s="24"/>
      <c r="T862" s="24"/>
      <c r="U862" s="24"/>
      <c r="V862" s="24"/>
      <c r="W862" s="24"/>
      <c r="X862" s="24"/>
      <c r="Y862" s="24"/>
      <c r="Z862" s="24"/>
    </row>
    <row r="863" spans="16:26" ht="15.75" customHeight="1">
      <c r="P863" s="24"/>
      <c r="Q863" s="24"/>
      <c r="R863" s="24"/>
      <c r="S863" s="24"/>
      <c r="T863" s="24"/>
      <c r="U863" s="24"/>
      <c r="V863" s="24"/>
      <c r="W863" s="24"/>
      <c r="X863" s="24"/>
      <c r="Y863" s="24"/>
      <c r="Z863" s="24"/>
    </row>
    <row r="864" spans="16:26" ht="15.75" customHeight="1">
      <c r="P864" s="24"/>
      <c r="Q864" s="24"/>
      <c r="R864" s="24"/>
      <c r="S864" s="24"/>
      <c r="T864" s="24"/>
      <c r="U864" s="24"/>
      <c r="V864" s="24"/>
      <c r="W864" s="24"/>
      <c r="X864" s="24"/>
      <c r="Y864" s="24"/>
      <c r="Z864" s="24"/>
    </row>
    <row r="865" spans="16:26" ht="15.75" customHeight="1">
      <c r="P865" s="24"/>
      <c r="Q865" s="24"/>
      <c r="R865" s="24"/>
      <c r="S865" s="24"/>
      <c r="T865" s="24"/>
      <c r="U865" s="24"/>
      <c r="V865" s="24"/>
      <c r="W865" s="24"/>
      <c r="X865" s="24"/>
      <c r="Y865" s="24"/>
      <c r="Z865" s="24"/>
    </row>
    <row r="866" spans="16:26" ht="15.75" customHeight="1">
      <c r="P866" s="24"/>
      <c r="Q866" s="24"/>
      <c r="R866" s="24"/>
      <c r="S866" s="24"/>
      <c r="T866" s="24"/>
      <c r="U866" s="24"/>
      <c r="V866" s="24"/>
      <c r="W866" s="24"/>
      <c r="X866" s="24"/>
      <c r="Y866" s="24"/>
      <c r="Z866" s="24"/>
    </row>
    <row r="867" spans="16:26" ht="15.75" customHeight="1">
      <c r="P867" s="24"/>
      <c r="Q867" s="24"/>
      <c r="R867" s="24"/>
      <c r="S867" s="24"/>
      <c r="T867" s="24"/>
      <c r="U867" s="24"/>
      <c r="V867" s="24"/>
      <c r="W867" s="24"/>
      <c r="X867" s="24"/>
      <c r="Y867" s="24"/>
      <c r="Z867" s="24"/>
    </row>
    <row r="868" spans="16:26" ht="15.75" customHeight="1">
      <c r="P868" s="24"/>
      <c r="Q868" s="24"/>
      <c r="R868" s="24"/>
      <c r="S868" s="24"/>
      <c r="T868" s="24"/>
      <c r="U868" s="24"/>
      <c r="V868" s="24"/>
      <c r="W868" s="24"/>
      <c r="X868" s="24"/>
      <c r="Y868" s="24"/>
      <c r="Z868" s="24"/>
    </row>
    <row r="869" spans="16:26" ht="15.75" customHeight="1">
      <c r="P869" s="24"/>
      <c r="Q869" s="24"/>
      <c r="R869" s="24"/>
      <c r="S869" s="24"/>
      <c r="T869" s="24"/>
      <c r="U869" s="24"/>
      <c r="V869" s="24"/>
      <c r="W869" s="24"/>
      <c r="X869" s="24"/>
      <c r="Y869" s="24"/>
      <c r="Z869" s="24"/>
    </row>
    <row r="870" spans="16:26" ht="15.75" customHeight="1">
      <c r="P870" s="24"/>
      <c r="Q870" s="24"/>
      <c r="R870" s="24"/>
      <c r="S870" s="24"/>
      <c r="T870" s="24"/>
      <c r="U870" s="24"/>
      <c r="V870" s="24"/>
      <c r="W870" s="24"/>
      <c r="X870" s="24"/>
      <c r="Y870" s="24"/>
      <c r="Z870" s="24"/>
    </row>
    <row r="871" spans="16:26" ht="15.75" customHeight="1">
      <c r="P871" s="24"/>
      <c r="Q871" s="24"/>
      <c r="R871" s="24"/>
      <c r="S871" s="24"/>
      <c r="T871" s="24"/>
      <c r="U871" s="24"/>
      <c r="V871" s="24"/>
      <c r="W871" s="24"/>
      <c r="X871" s="24"/>
      <c r="Y871" s="24"/>
      <c r="Z871" s="24"/>
    </row>
    <row r="872" spans="16:26" ht="15.75" customHeight="1">
      <c r="P872" s="24"/>
      <c r="Q872" s="24"/>
      <c r="R872" s="24"/>
      <c r="S872" s="24"/>
      <c r="T872" s="24"/>
      <c r="U872" s="24"/>
      <c r="V872" s="24"/>
      <c r="W872" s="24"/>
      <c r="X872" s="24"/>
      <c r="Y872" s="24"/>
      <c r="Z872" s="24"/>
    </row>
    <row r="873" spans="16:26" ht="15.75" customHeight="1">
      <c r="P873" s="24"/>
      <c r="Q873" s="24"/>
      <c r="R873" s="24"/>
      <c r="S873" s="24"/>
      <c r="T873" s="24"/>
      <c r="U873" s="24"/>
      <c r="V873" s="24"/>
      <c r="W873" s="24"/>
      <c r="X873" s="24"/>
      <c r="Y873" s="24"/>
      <c r="Z873" s="24"/>
    </row>
    <row r="874" spans="16:26" ht="15.75" customHeight="1">
      <c r="P874" s="24"/>
      <c r="Q874" s="24"/>
      <c r="R874" s="24"/>
      <c r="S874" s="24"/>
      <c r="T874" s="24"/>
      <c r="U874" s="24"/>
      <c r="V874" s="24"/>
      <c r="W874" s="24"/>
      <c r="X874" s="24"/>
      <c r="Y874" s="24"/>
      <c r="Z874" s="24"/>
    </row>
    <row r="875" spans="16:26" ht="15.75" customHeight="1">
      <c r="P875" s="24"/>
      <c r="Q875" s="24"/>
      <c r="R875" s="24"/>
      <c r="S875" s="24"/>
      <c r="T875" s="24"/>
      <c r="U875" s="24"/>
      <c r="V875" s="24"/>
      <c r="W875" s="24"/>
      <c r="X875" s="24"/>
      <c r="Y875" s="24"/>
      <c r="Z875" s="24"/>
    </row>
    <row r="876" spans="16:26" ht="15.75" customHeight="1">
      <c r="P876" s="24"/>
      <c r="Q876" s="24"/>
      <c r="R876" s="24"/>
      <c r="S876" s="24"/>
      <c r="T876" s="24"/>
      <c r="U876" s="24"/>
      <c r="V876" s="24"/>
      <c r="W876" s="24"/>
      <c r="X876" s="24"/>
      <c r="Y876" s="24"/>
      <c r="Z876" s="24"/>
    </row>
    <row r="877" spans="16:26" ht="15.75" customHeight="1">
      <c r="P877" s="24"/>
      <c r="Q877" s="24"/>
      <c r="R877" s="24"/>
      <c r="S877" s="24"/>
      <c r="T877" s="24"/>
      <c r="U877" s="24"/>
      <c r="V877" s="24"/>
      <c r="W877" s="24"/>
      <c r="X877" s="24"/>
      <c r="Y877" s="24"/>
      <c r="Z877" s="24"/>
    </row>
    <row r="878" spans="16:26" ht="15.75" customHeight="1">
      <c r="P878" s="24"/>
      <c r="Q878" s="24"/>
      <c r="R878" s="24"/>
      <c r="S878" s="24"/>
      <c r="T878" s="24"/>
      <c r="U878" s="24"/>
      <c r="V878" s="24"/>
      <c r="W878" s="24"/>
      <c r="X878" s="24"/>
      <c r="Y878" s="24"/>
      <c r="Z878" s="24"/>
    </row>
    <row r="879" spans="16:26" ht="15.75" customHeight="1">
      <c r="P879" s="24"/>
      <c r="Q879" s="24"/>
      <c r="R879" s="24"/>
      <c r="S879" s="24"/>
      <c r="T879" s="24"/>
      <c r="U879" s="24"/>
      <c r="V879" s="24"/>
      <c r="W879" s="24"/>
      <c r="X879" s="24"/>
      <c r="Y879" s="24"/>
      <c r="Z879" s="24"/>
    </row>
    <row r="880" spans="16:26" ht="15.75" customHeight="1">
      <c r="P880" s="24"/>
      <c r="Q880" s="24"/>
      <c r="R880" s="24"/>
      <c r="S880" s="24"/>
      <c r="T880" s="24"/>
      <c r="U880" s="24"/>
      <c r="V880" s="24"/>
      <c r="W880" s="24"/>
      <c r="X880" s="24"/>
      <c r="Y880" s="24"/>
      <c r="Z880" s="24"/>
    </row>
    <row r="881" spans="16:26" ht="15.75" customHeight="1">
      <c r="P881" s="24"/>
      <c r="Q881" s="24"/>
      <c r="R881" s="24"/>
      <c r="S881" s="24"/>
      <c r="T881" s="24"/>
      <c r="U881" s="24"/>
      <c r="V881" s="24"/>
      <c r="W881" s="24"/>
      <c r="X881" s="24"/>
      <c r="Y881" s="24"/>
      <c r="Z881" s="24"/>
    </row>
    <row r="882" spans="16:26" ht="15.75" customHeight="1">
      <c r="P882" s="24"/>
      <c r="Q882" s="24"/>
      <c r="R882" s="24"/>
      <c r="S882" s="24"/>
      <c r="T882" s="24"/>
      <c r="U882" s="24"/>
      <c r="V882" s="24"/>
      <c r="W882" s="24"/>
      <c r="X882" s="24"/>
      <c r="Y882" s="24"/>
      <c r="Z882" s="24"/>
    </row>
    <row r="883" spans="16:26" ht="15.75" customHeight="1">
      <c r="P883" s="24"/>
      <c r="Q883" s="24"/>
      <c r="R883" s="24"/>
      <c r="S883" s="24"/>
      <c r="T883" s="24"/>
      <c r="U883" s="24"/>
      <c r="V883" s="24"/>
      <c r="W883" s="24"/>
      <c r="X883" s="24"/>
      <c r="Y883" s="24"/>
      <c r="Z883" s="24"/>
    </row>
    <row r="884" spans="16:26" ht="15.75" customHeight="1">
      <c r="P884" s="24"/>
      <c r="Q884" s="24"/>
      <c r="R884" s="24"/>
      <c r="S884" s="24"/>
      <c r="T884" s="24"/>
      <c r="U884" s="24"/>
      <c r="V884" s="24"/>
      <c r="W884" s="24"/>
      <c r="X884" s="24"/>
      <c r="Y884" s="24"/>
      <c r="Z884" s="24"/>
    </row>
    <row r="885" spans="16:26" ht="15.75" customHeight="1">
      <c r="P885" s="24"/>
      <c r="Q885" s="24"/>
      <c r="R885" s="24"/>
      <c r="S885" s="24"/>
      <c r="T885" s="24"/>
      <c r="U885" s="24"/>
      <c r="V885" s="24"/>
      <c r="W885" s="24"/>
      <c r="X885" s="24"/>
      <c r="Y885" s="24"/>
      <c r="Z885" s="24"/>
    </row>
    <row r="886" spans="16:26" ht="15.75" customHeight="1">
      <c r="P886" s="24"/>
      <c r="Q886" s="24"/>
      <c r="R886" s="24"/>
      <c r="S886" s="24"/>
      <c r="T886" s="24"/>
      <c r="U886" s="24"/>
      <c r="V886" s="24"/>
      <c r="W886" s="24"/>
      <c r="X886" s="24"/>
      <c r="Y886" s="24"/>
      <c r="Z886" s="24"/>
    </row>
    <row r="887" spans="16:26" ht="15.75" customHeight="1">
      <c r="P887" s="24"/>
      <c r="Q887" s="24"/>
      <c r="R887" s="24"/>
      <c r="S887" s="24"/>
      <c r="T887" s="24"/>
      <c r="U887" s="24"/>
      <c r="V887" s="24"/>
      <c r="W887" s="24"/>
      <c r="X887" s="24"/>
      <c r="Y887" s="24"/>
      <c r="Z887" s="24"/>
    </row>
    <row r="888" spans="16:26" ht="15.75" customHeight="1">
      <c r="P888" s="24"/>
      <c r="Q888" s="24"/>
      <c r="R888" s="24"/>
      <c r="S888" s="24"/>
      <c r="T888" s="24"/>
      <c r="U888" s="24"/>
      <c r="V888" s="24"/>
      <c r="W888" s="24"/>
      <c r="X888" s="24"/>
      <c r="Y888" s="24"/>
      <c r="Z888" s="24"/>
    </row>
    <row r="889" spans="16:26" ht="15.75" customHeight="1">
      <c r="P889" s="24"/>
      <c r="Q889" s="24"/>
      <c r="R889" s="24"/>
      <c r="S889" s="24"/>
      <c r="T889" s="24"/>
      <c r="U889" s="24"/>
      <c r="V889" s="24"/>
      <c r="W889" s="24"/>
      <c r="X889" s="24"/>
      <c r="Y889" s="24"/>
      <c r="Z889" s="24"/>
    </row>
    <row r="890" spans="16:26" ht="15.75" customHeight="1">
      <c r="P890" s="24"/>
      <c r="Q890" s="24"/>
      <c r="R890" s="24"/>
      <c r="S890" s="24"/>
      <c r="T890" s="24"/>
      <c r="U890" s="24"/>
      <c r="V890" s="24"/>
      <c r="W890" s="24"/>
      <c r="X890" s="24"/>
      <c r="Y890" s="24"/>
      <c r="Z890" s="24"/>
    </row>
    <row r="891" spans="16:26" ht="15.75" customHeight="1">
      <c r="P891" s="24"/>
      <c r="Q891" s="24"/>
      <c r="R891" s="24"/>
      <c r="S891" s="24"/>
      <c r="T891" s="24"/>
      <c r="U891" s="24"/>
      <c r="V891" s="24"/>
      <c r="W891" s="24"/>
      <c r="X891" s="24"/>
      <c r="Y891" s="24"/>
      <c r="Z891" s="24"/>
    </row>
    <row r="892" spans="16:26" ht="15.75" customHeight="1">
      <c r="P892" s="24"/>
      <c r="Q892" s="24"/>
      <c r="R892" s="24"/>
      <c r="S892" s="24"/>
      <c r="T892" s="24"/>
      <c r="U892" s="24"/>
      <c r="V892" s="24"/>
      <c r="W892" s="24"/>
      <c r="X892" s="24"/>
      <c r="Y892" s="24"/>
      <c r="Z892" s="24"/>
    </row>
    <row r="893" spans="16:26" ht="15.75" customHeight="1">
      <c r="P893" s="24"/>
      <c r="Q893" s="24"/>
      <c r="R893" s="24"/>
      <c r="S893" s="24"/>
      <c r="T893" s="24"/>
      <c r="U893" s="24"/>
      <c r="V893" s="24"/>
      <c r="W893" s="24"/>
      <c r="X893" s="24"/>
      <c r="Y893" s="24"/>
      <c r="Z893" s="24"/>
    </row>
    <row r="894" spans="16:26" ht="15.75" customHeight="1">
      <c r="P894" s="24"/>
      <c r="Q894" s="24"/>
      <c r="R894" s="24"/>
      <c r="S894" s="24"/>
      <c r="T894" s="24"/>
      <c r="U894" s="24"/>
      <c r="V894" s="24"/>
      <c r="W894" s="24"/>
      <c r="X894" s="24"/>
      <c r="Y894" s="24"/>
      <c r="Z894" s="24"/>
    </row>
    <row r="895" spans="16:26" ht="15.75" customHeight="1">
      <c r="P895" s="24"/>
      <c r="Q895" s="24"/>
      <c r="R895" s="24"/>
      <c r="S895" s="24"/>
      <c r="T895" s="24"/>
      <c r="U895" s="24"/>
      <c r="V895" s="24"/>
      <c r="W895" s="24"/>
      <c r="X895" s="24"/>
      <c r="Y895" s="24"/>
      <c r="Z895" s="24"/>
    </row>
    <row r="896" spans="16:26" ht="15.75" customHeight="1">
      <c r="P896" s="24"/>
      <c r="Q896" s="24"/>
      <c r="R896" s="24"/>
      <c r="S896" s="24"/>
      <c r="T896" s="24"/>
      <c r="U896" s="24"/>
      <c r="V896" s="24"/>
      <c r="W896" s="24"/>
      <c r="X896" s="24"/>
      <c r="Y896" s="24"/>
      <c r="Z896" s="24"/>
    </row>
    <row r="897" spans="16:26" ht="15.75" customHeight="1">
      <c r="P897" s="24"/>
      <c r="Q897" s="24"/>
      <c r="R897" s="24"/>
      <c r="S897" s="24"/>
      <c r="T897" s="24"/>
      <c r="U897" s="24"/>
      <c r="V897" s="24"/>
      <c r="W897" s="24"/>
      <c r="X897" s="24"/>
      <c r="Y897" s="24"/>
      <c r="Z897" s="24"/>
    </row>
    <row r="898" spans="16:26" ht="15.75" customHeight="1">
      <c r="P898" s="24"/>
      <c r="Q898" s="24"/>
      <c r="R898" s="24"/>
      <c r="S898" s="24"/>
      <c r="T898" s="24"/>
      <c r="U898" s="24"/>
      <c r="V898" s="24"/>
      <c r="W898" s="24"/>
      <c r="X898" s="24"/>
      <c r="Y898" s="24"/>
      <c r="Z898" s="24"/>
    </row>
    <row r="899" spans="16:26" ht="15.75" customHeight="1">
      <c r="P899" s="24"/>
      <c r="Q899" s="24"/>
      <c r="R899" s="24"/>
      <c r="S899" s="24"/>
      <c r="T899" s="24"/>
      <c r="U899" s="24"/>
      <c r="V899" s="24"/>
      <c r="W899" s="24"/>
      <c r="X899" s="24"/>
      <c r="Y899" s="24"/>
      <c r="Z899" s="24"/>
    </row>
    <row r="900" spans="16:26" ht="15.75" customHeight="1">
      <c r="P900" s="24"/>
      <c r="Q900" s="24"/>
      <c r="R900" s="24"/>
      <c r="S900" s="24"/>
      <c r="T900" s="24"/>
      <c r="U900" s="24"/>
      <c r="V900" s="24"/>
      <c r="W900" s="24"/>
      <c r="X900" s="24"/>
      <c r="Y900" s="24"/>
      <c r="Z900" s="24"/>
    </row>
    <row r="901" spans="16:26" ht="15.75" customHeight="1">
      <c r="P901" s="24"/>
      <c r="Q901" s="24"/>
      <c r="R901" s="24"/>
      <c r="S901" s="24"/>
      <c r="T901" s="24"/>
      <c r="U901" s="24"/>
      <c r="V901" s="24"/>
      <c r="W901" s="24"/>
      <c r="X901" s="24"/>
      <c r="Y901" s="24"/>
      <c r="Z901" s="24"/>
    </row>
    <row r="902" spans="16:26" ht="15.75" customHeight="1">
      <c r="P902" s="24"/>
      <c r="Q902" s="24"/>
      <c r="R902" s="24"/>
      <c r="S902" s="24"/>
      <c r="T902" s="24"/>
      <c r="U902" s="24"/>
      <c r="V902" s="24"/>
      <c r="W902" s="24"/>
      <c r="X902" s="24"/>
      <c r="Y902" s="24"/>
      <c r="Z902" s="24"/>
    </row>
    <row r="903" spans="16:26" ht="15.75" customHeight="1">
      <c r="P903" s="24"/>
      <c r="Q903" s="24"/>
      <c r="R903" s="24"/>
      <c r="S903" s="24"/>
      <c r="T903" s="24"/>
      <c r="U903" s="24"/>
      <c r="V903" s="24"/>
      <c r="W903" s="24"/>
      <c r="X903" s="24"/>
      <c r="Y903" s="24"/>
      <c r="Z903" s="24"/>
    </row>
    <row r="904" spans="16:26" ht="15.75" customHeight="1">
      <c r="P904" s="24"/>
      <c r="Q904" s="24"/>
      <c r="R904" s="24"/>
      <c r="S904" s="24"/>
      <c r="T904" s="24"/>
      <c r="U904" s="24"/>
      <c r="V904" s="24"/>
      <c r="W904" s="24"/>
      <c r="X904" s="24"/>
      <c r="Y904" s="24"/>
      <c r="Z904" s="24"/>
    </row>
    <row r="905" spans="16:26" ht="15.75" customHeight="1">
      <c r="P905" s="24"/>
      <c r="Q905" s="24"/>
      <c r="R905" s="24"/>
      <c r="S905" s="24"/>
      <c r="T905" s="24"/>
      <c r="U905" s="24"/>
      <c r="V905" s="24"/>
      <c r="W905" s="24"/>
      <c r="X905" s="24"/>
      <c r="Y905" s="24"/>
      <c r="Z905" s="24"/>
    </row>
    <row r="906" spans="16:26" ht="15.75" customHeight="1">
      <c r="P906" s="24"/>
      <c r="Q906" s="24"/>
      <c r="R906" s="24"/>
      <c r="S906" s="24"/>
      <c r="T906" s="24"/>
      <c r="U906" s="24"/>
      <c r="V906" s="24"/>
      <c r="W906" s="24"/>
      <c r="X906" s="24"/>
      <c r="Y906" s="24"/>
      <c r="Z906" s="24"/>
    </row>
    <row r="907" spans="16:26" ht="15.75" customHeight="1">
      <c r="P907" s="24"/>
      <c r="Q907" s="24"/>
      <c r="R907" s="24"/>
      <c r="S907" s="24"/>
      <c r="T907" s="24"/>
      <c r="U907" s="24"/>
      <c r="V907" s="24"/>
      <c r="W907" s="24"/>
      <c r="X907" s="24"/>
      <c r="Y907" s="24"/>
      <c r="Z907" s="24"/>
    </row>
    <row r="908" spans="16:26" ht="15.75" customHeight="1">
      <c r="P908" s="24"/>
      <c r="Q908" s="24"/>
      <c r="R908" s="24"/>
      <c r="S908" s="24"/>
      <c r="T908" s="24"/>
      <c r="U908" s="24"/>
      <c r="V908" s="24"/>
      <c r="W908" s="24"/>
      <c r="X908" s="24"/>
      <c r="Y908" s="24"/>
      <c r="Z908" s="24"/>
    </row>
    <row r="909" spans="16:26" ht="15.75" customHeight="1">
      <c r="P909" s="24"/>
      <c r="Q909" s="24"/>
      <c r="R909" s="24"/>
      <c r="S909" s="24"/>
      <c r="T909" s="24"/>
      <c r="U909" s="24"/>
      <c r="V909" s="24"/>
      <c r="W909" s="24"/>
      <c r="X909" s="24"/>
      <c r="Y909" s="24"/>
      <c r="Z909" s="24"/>
    </row>
    <row r="910" spans="16:26" ht="15.75" customHeight="1">
      <c r="P910" s="24"/>
      <c r="Q910" s="24"/>
      <c r="R910" s="24"/>
      <c r="S910" s="24"/>
      <c r="T910" s="24"/>
      <c r="U910" s="24"/>
      <c r="V910" s="24"/>
      <c r="W910" s="24"/>
      <c r="X910" s="24"/>
      <c r="Y910" s="24"/>
      <c r="Z910" s="24"/>
    </row>
    <row r="911" spans="16:26" ht="15.75" customHeight="1">
      <c r="P911" s="24"/>
      <c r="Q911" s="24"/>
      <c r="R911" s="24"/>
      <c r="S911" s="24"/>
      <c r="T911" s="24"/>
      <c r="U911" s="24"/>
      <c r="V911" s="24"/>
      <c r="W911" s="24"/>
      <c r="X911" s="24"/>
      <c r="Y911" s="24"/>
      <c r="Z911" s="24"/>
    </row>
    <row r="912" spans="16:26" ht="15.75" customHeight="1">
      <c r="P912" s="24"/>
      <c r="Q912" s="24"/>
      <c r="R912" s="24"/>
      <c r="S912" s="24"/>
      <c r="T912" s="24"/>
      <c r="U912" s="24"/>
      <c r="V912" s="24"/>
      <c r="W912" s="24"/>
      <c r="X912" s="24"/>
      <c r="Y912" s="24"/>
      <c r="Z912" s="24"/>
    </row>
    <row r="913" spans="16:26" ht="15.75" customHeight="1">
      <c r="P913" s="24"/>
      <c r="Q913" s="24"/>
      <c r="R913" s="24"/>
      <c r="S913" s="24"/>
      <c r="T913" s="24"/>
      <c r="U913" s="24"/>
      <c r="V913" s="24"/>
      <c r="W913" s="24"/>
      <c r="X913" s="24"/>
      <c r="Y913" s="24"/>
      <c r="Z913" s="24"/>
    </row>
    <row r="914" spans="16:26" ht="15.75" customHeight="1">
      <c r="P914" s="24"/>
      <c r="Q914" s="24"/>
      <c r="R914" s="24"/>
      <c r="S914" s="24"/>
      <c r="T914" s="24"/>
      <c r="U914" s="24"/>
      <c r="V914" s="24"/>
      <c r="W914" s="24"/>
      <c r="X914" s="24"/>
      <c r="Y914" s="24"/>
      <c r="Z914" s="24"/>
    </row>
    <row r="915" spans="16:26" ht="15.75" customHeight="1">
      <c r="P915" s="24"/>
      <c r="Q915" s="24"/>
      <c r="R915" s="24"/>
      <c r="S915" s="24"/>
      <c r="T915" s="24"/>
      <c r="U915" s="24"/>
      <c r="V915" s="24"/>
      <c r="W915" s="24"/>
      <c r="X915" s="24"/>
      <c r="Y915" s="24"/>
      <c r="Z915" s="24"/>
    </row>
    <row r="916" spans="16:26" ht="15.75" customHeight="1">
      <c r="P916" s="24"/>
      <c r="Q916" s="24"/>
      <c r="R916" s="24"/>
      <c r="S916" s="24"/>
      <c r="T916" s="24"/>
      <c r="U916" s="24"/>
      <c r="V916" s="24"/>
      <c r="W916" s="24"/>
      <c r="X916" s="24"/>
      <c r="Y916" s="24"/>
      <c r="Z916" s="24"/>
    </row>
    <row r="917" spans="16:26" ht="15.75" customHeight="1">
      <c r="P917" s="24"/>
      <c r="Q917" s="24"/>
      <c r="R917" s="24"/>
      <c r="S917" s="24"/>
      <c r="T917" s="24"/>
      <c r="U917" s="24"/>
      <c r="V917" s="24"/>
      <c r="W917" s="24"/>
      <c r="X917" s="24"/>
      <c r="Y917" s="24"/>
      <c r="Z917" s="24"/>
    </row>
    <row r="918" spans="16:26" ht="15.75" customHeight="1">
      <c r="P918" s="24"/>
      <c r="Q918" s="24"/>
      <c r="R918" s="24"/>
      <c r="S918" s="24"/>
      <c r="T918" s="24"/>
      <c r="U918" s="24"/>
      <c r="V918" s="24"/>
      <c r="W918" s="24"/>
      <c r="X918" s="24"/>
      <c r="Y918" s="24"/>
      <c r="Z918" s="24"/>
    </row>
    <row r="919" spans="16:26" ht="15.75" customHeight="1">
      <c r="P919" s="24"/>
      <c r="Q919" s="24"/>
      <c r="R919" s="24"/>
      <c r="S919" s="24"/>
      <c r="T919" s="24"/>
      <c r="U919" s="24"/>
      <c r="V919" s="24"/>
      <c r="W919" s="24"/>
      <c r="X919" s="24"/>
      <c r="Y919" s="24"/>
      <c r="Z919" s="24"/>
    </row>
    <row r="920" spans="16:26" ht="15.75" customHeight="1">
      <c r="P920" s="24"/>
      <c r="Q920" s="24"/>
      <c r="R920" s="24"/>
      <c r="S920" s="24"/>
      <c r="T920" s="24"/>
      <c r="U920" s="24"/>
      <c r="V920" s="24"/>
      <c r="W920" s="24"/>
      <c r="X920" s="24"/>
      <c r="Y920" s="24"/>
      <c r="Z920" s="24"/>
    </row>
    <row r="921" spans="16:26" ht="15.75" customHeight="1">
      <c r="P921" s="24"/>
      <c r="Q921" s="24"/>
      <c r="R921" s="24"/>
      <c r="S921" s="24"/>
      <c r="T921" s="24"/>
      <c r="U921" s="24"/>
      <c r="V921" s="24"/>
      <c r="W921" s="24"/>
      <c r="X921" s="24"/>
      <c r="Y921" s="24"/>
      <c r="Z921" s="24"/>
    </row>
    <row r="922" spans="16:26" ht="15.75" customHeight="1">
      <c r="P922" s="24"/>
      <c r="Q922" s="24"/>
      <c r="R922" s="24"/>
      <c r="S922" s="24"/>
      <c r="T922" s="24"/>
      <c r="U922" s="24"/>
      <c r="V922" s="24"/>
      <c r="W922" s="24"/>
      <c r="X922" s="24"/>
      <c r="Y922" s="24"/>
      <c r="Z922" s="24"/>
    </row>
    <row r="923" spans="16:26" ht="15.75" customHeight="1">
      <c r="P923" s="24"/>
      <c r="Q923" s="24"/>
      <c r="R923" s="24"/>
      <c r="S923" s="24"/>
      <c r="T923" s="24"/>
      <c r="U923" s="24"/>
      <c r="V923" s="24"/>
      <c r="W923" s="24"/>
      <c r="X923" s="24"/>
      <c r="Y923" s="24"/>
      <c r="Z923" s="24"/>
    </row>
    <row r="924" spans="16:26" ht="15.75" customHeight="1">
      <c r="P924" s="24"/>
      <c r="Q924" s="24"/>
      <c r="R924" s="24"/>
      <c r="S924" s="24"/>
      <c r="T924" s="24"/>
      <c r="U924" s="24"/>
      <c r="V924" s="24"/>
      <c r="W924" s="24"/>
      <c r="X924" s="24"/>
      <c r="Y924" s="24"/>
      <c r="Z924" s="24"/>
    </row>
    <row r="925" spans="16:26" ht="15.75" customHeight="1">
      <c r="P925" s="24"/>
      <c r="Q925" s="24"/>
      <c r="R925" s="24"/>
      <c r="S925" s="24"/>
      <c r="T925" s="24"/>
      <c r="U925" s="24"/>
      <c r="V925" s="24"/>
      <c r="W925" s="24"/>
      <c r="X925" s="24"/>
      <c r="Y925" s="24"/>
      <c r="Z925" s="24"/>
    </row>
    <row r="926" spans="16:26" ht="15.75" customHeight="1">
      <c r="P926" s="24"/>
      <c r="Q926" s="24"/>
      <c r="R926" s="24"/>
      <c r="S926" s="24"/>
      <c r="T926" s="24"/>
      <c r="U926" s="24"/>
      <c r="V926" s="24"/>
      <c r="W926" s="24"/>
      <c r="X926" s="24"/>
      <c r="Y926" s="24"/>
      <c r="Z926" s="24"/>
    </row>
    <row r="927" spans="16:26" ht="15.75" customHeight="1">
      <c r="P927" s="24"/>
      <c r="Q927" s="24"/>
      <c r="R927" s="24"/>
      <c r="S927" s="24"/>
      <c r="T927" s="24"/>
      <c r="U927" s="24"/>
      <c r="V927" s="24"/>
      <c r="W927" s="24"/>
      <c r="X927" s="24"/>
      <c r="Y927" s="24"/>
      <c r="Z927" s="24"/>
    </row>
    <row r="928" spans="16:26" ht="15.75" customHeight="1">
      <c r="P928" s="24"/>
      <c r="Q928" s="24"/>
      <c r="R928" s="24"/>
      <c r="S928" s="24"/>
      <c r="T928" s="24"/>
      <c r="U928" s="24"/>
      <c r="V928" s="24"/>
      <c r="W928" s="24"/>
      <c r="X928" s="24"/>
      <c r="Y928" s="24"/>
      <c r="Z928" s="24"/>
    </row>
    <row r="929" spans="16:26" ht="15.75" customHeight="1">
      <c r="P929" s="24"/>
      <c r="Q929" s="24"/>
      <c r="R929" s="24"/>
      <c r="S929" s="24"/>
      <c r="T929" s="24"/>
      <c r="U929" s="24"/>
      <c r="V929" s="24"/>
      <c r="W929" s="24"/>
      <c r="X929" s="24"/>
      <c r="Y929" s="24"/>
      <c r="Z929" s="24"/>
    </row>
    <row r="930" spans="16:26" ht="15.75" customHeight="1">
      <c r="P930" s="24"/>
      <c r="Q930" s="24"/>
      <c r="R930" s="24"/>
      <c r="S930" s="24"/>
      <c r="T930" s="24"/>
      <c r="U930" s="24"/>
      <c r="V930" s="24"/>
      <c r="W930" s="24"/>
      <c r="X930" s="24"/>
      <c r="Y930" s="24"/>
      <c r="Z930" s="24"/>
    </row>
    <row r="931" spans="16:26" ht="15.75" customHeight="1">
      <c r="P931" s="24"/>
      <c r="Q931" s="24"/>
      <c r="R931" s="24"/>
      <c r="S931" s="24"/>
      <c r="T931" s="24"/>
      <c r="U931" s="24"/>
      <c r="V931" s="24"/>
      <c r="W931" s="24"/>
      <c r="X931" s="24"/>
      <c r="Y931" s="24"/>
      <c r="Z931" s="24"/>
    </row>
    <row r="932" spans="16:26" ht="15.75" customHeight="1">
      <c r="P932" s="24"/>
      <c r="Q932" s="24"/>
      <c r="R932" s="24"/>
      <c r="S932" s="24"/>
      <c r="T932" s="24"/>
      <c r="U932" s="24"/>
      <c r="V932" s="24"/>
      <c r="W932" s="24"/>
      <c r="X932" s="24"/>
      <c r="Y932" s="24"/>
      <c r="Z932" s="24"/>
    </row>
    <row r="933" spans="16:26" ht="15.75" customHeight="1">
      <c r="P933" s="24"/>
      <c r="Q933" s="24"/>
      <c r="R933" s="24"/>
      <c r="S933" s="24"/>
      <c r="T933" s="24"/>
      <c r="U933" s="24"/>
      <c r="V933" s="24"/>
      <c r="W933" s="24"/>
      <c r="X933" s="24"/>
      <c r="Y933" s="24"/>
      <c r="Z933" s="24"/>
    </row>
    <row r="934" spans="16:26" ht="15.75" customHeight="1">
      <c r="P934" s="24"/>
      <c r="Q934" s="24"/>
      <c r="R934" s="24"/>
      <c r="S934" s="24"/>
      <c r="T934" s="24"/>
      <c r="U934" s="24"/>
      <c r="V934" s="24"/>
      <c r="W934" s="24"/>
      <c r="X934" s="24"/>
      <c r="Y934" s="24"/>
      <c r="Z934" s="24"/>
    </row>
    <row r="935" spans="16:26" ht="15.75" customHeight="1">
      <c r="P935" s="24"/>
      <c r="Q935" s="24"/>
      <c r="R935" s="24"/>
      <c r="S935" s="24"/>
      <c r="T935" s="24"/>
      <c r="U935" s="24"/>
      <c r="V935" s="24"/>
      <c r="W935" s="24"/>
      <c r="X935" s="24"/>
      <c r="Y935" s="24"/>
      <c r="Z935" s="24"/>
    </row>
    <row r="936" spans="16:26" ht="15.75" customHeight="1">
      <c r="P936" s="24"/>
      <c r="Q936" s="24"/>
      <c r="R936" s="24"/>
      <c r="S936" s="24"/>
      <c r="T936" s="24"/>
      <c r="U936" s="24"/>
      <c r="V936" s="24"/>
      <c r="W936" s="24"/>
      <c r="X936" s="24"/>
      <c r="Y936" s="24"/>
      <c r="Z936" s="24"/>
    </row>
    <row r="937" spans="16:26" ht="15.75" customHeight="1">
      <c r="P937" s="24"/>
      <c r="Q937" s="24"/>
      <c r="R937" s="24"/>
      <c r="S937" s="24"/>
      <c r="T937" s="24"/>
      <c r="U937" s="24"/>
      <c r="V937" s="24"/>
      <c r="W937" s="24"/>
      <c r="X937" s="24"/>
      <c r="Y937" s="24"/>
      <c r="Z937" s="24"/>
    </row>
    <row r="938" spans="16:26" ht="15.75" customHeight="1">
      <c r="P938" s="24"/>
      <c r="Q938" s="24"/>
      <c r="R938" s="24"/>
      <c r="S938" s="24"/>
      <c r="T938" s="24"/>
      <c r="U938" s="24"/>
      <c r="V938" s="24"/>
      <c r="W938" s="24"/>
      <c r="X938" s="24"/>
      <c r="Y938" s="24"/>
      <c r="Z938" s="24"/>
    </row>
    <row r="939" spans="16:26" ht="15.75" customHeight="1">
      <c r="P939" s="24"/>
      <c r="Q939" s="24"/>
      <c r="R939" s="24"/>
      <c r="S939" s="24"/>
      <c r="T939" s="24"/>
      <c r="U939" s="24"/>
      <c r="V939" s="24"/>
      <c r="W939" s="24"/>
      <c r="X939" s="24"/>
      <c r="Y939" s="24"/>
      <c r="Z939" s="24"/>
    </row>
    <row r="940" spans="16:26" ht="15.75" customHeight="1">
      <c r="P940" s="24"/>
      <c r="Q940" s="24"/>
      <c r="R940" s="24"/>
      <c r="S940" s="24"/>
      <c r="T940" s="24"/>
      <c r="U940" s="24"/>
      <c r="V940" s="24"/>
      <c r="W940" s="24"/>
      <c r="X940" s="24"/>
      <c r="Y940" s="24"/>
      <c r="Z940" s="24"/>
    </row>
    <row r="941" spans="16:26" ht="15.75" customHeight="1">
      <c r="P941" s="24"/>
      <c r="Q941" s="24"/>
      <c r="R941" s="24"/>
      <c r="S941" s="24"/>
      <c r="T941" s="24"/>
      <c r="U941" s="24"/>
      <c r="V941" s="24"/>
      <c r="W941" s="24"/>
      <c r="X941" s="24"/>
      <c r="Y941" s="24"/>
      <c r="Z941" s="24"/>
    </row>
    <row r="942" spans="16:26" ht="15.75" customHeight="1">
      <c r="P942" s="24"/>
      <c r="Q942" s="24"/>
      <c r="R942" s="24"/>
      <c r="S942" s="24"/>
      <c r="T942" s="24"/>
      <c r="U942" s="24"/>
      <c r="V942" s="24"/>
      <c r="W942" s="24"/>
      <c r="X942" s="24"/>
      <c r="Y942" s="24"/>
      <c r="Z942" s="24"/>
    </row>
    <row r="943" spans="16:26" ht="15.75" customHeight="1">
      <c r="P943" s="24"/>
      <c r="Q943" s="24"/>
      <c r="R943" s="24"/>
      <c r="S943" s="24"/>
      <c r="T943" s="24"/>
      <c r="U943" s="24"/>
      <c r="V943" s="24"/>
      <c r="W943" s="24"/>
      <c r="X943" s="24"/>
      <c r="Y943" s="24"/>
      <c r="Z943" s="24"/>
    </row>
    <row r="944" spans="16:26" ht="15.75" customHeight="1">
      <c r="P944" s="24"/>
      <c r="Q944" s="24"/>
      <c r="R944" s="24"/>
      <c r="S944" s="24"/>
      <c r="T944" s="24"/>
      <c r="U944" s="24"/>
      <c r="V944" s="24"/>
      <c r="W944" s="24"/>
      <c r="X944" s="24"/>
      <c r="Y944" s="24"/>
      <c r="Z944" s="24"/>
    </row>
    <row r="945" spans="16:26" ht="15.75" customHeight="1">
      <c r="P945" s="24"/>
      <c r="Q945" s="24"/>
      <c r="R945" s="24"/>
      <c r="S945" s="24"/>
      <c r="T945" s="24"/>
      <c r="U945" s="24"/>
      <c r="V945" s="24"/>
      <c r="W945" s="24"/>
      <c r="X945" s="24"/>
      <c r="Y945" s="24"/>
      <c r="Z945" s="24"/>
    </row>
    <row r="946" spans="16:26" ht="15.75" customHeight="1">
      <c r="P946" s="24"/>
      <c r="Q946" s="24"/>
      <c r="R946" s="24"/>
      <c r="S946" s="24"/>
      <c r="T946" s="24"/>
      <c r="U946" s="24"/>
      <c r="V946" s="24"/>
      <c r="W946" s="24"/>
      <c r="X946" s="24"/>
      <c r="Y946" s="24"/>
      <c r="Z946" s="24"/>
    </row>
    <row r="947" spans="16:26" ht="15.75" customHeight="1">
      <c r="P947" s="24"/>
      <c r="Q947" s="24"/>
      <c r="R947" s="24"/>
      <c r="S947" s="24"/>
      <c r="T947" s="24"/>
      <c r="U947" s="24"/>
      <c r="V947" s="24"/>
      <c r="W947" s="24"/>
      <c r="X947" s="24"/>
      <c r="Y947" s="24"/>
      <c r="Z947" s="24"/>
    </row>
    <row r="948" spans="16:26" ht="15.75" customHeight="1">
      <c r="P948" s="24"/>
      <c r="Q948" s="24"/>
      <c r="R948" s="24"/>
      <c r="S948" s="24"/>
      <c r="T948" s="24"/>
      <c r="U948" s="24"/>
      <c r="V948" s="24"/>
      <c r="W948" s="24"/>
      <c r="X948" s="24"/>
      <c r="Y948" s="24"/>
      <c r="Z948" s="24"/>
    </row>
    <row r="949" spans="16:26" ht="15.75" customHeight="1">
      <c r="P949" s="24"/>
      <c r="Q949" s="24"/>
      <c r="R949" s="24"/>
      <c r="S949" s="24"/>
      <c r="T949" s="24"/>
      <c r="U949" s="24"/>
      <c r="V949" s="24"/>
      <c r="W949" s="24"/>
      <c r="X949" s="24"/>
      <c r="Y949" s="24"/>
      <c r="Z949" s="24"/>
    </row>
    <row r="950" spans="16:26" ht="15.75" customHeight="1">
      <c r="P950" s="24"/>
      <c r="Q950" s="24"/>
      <c r="R950" s="24"/>
      <c r="S950" s="24"/>
      <c r="T950" s="24"/>
      <c r="U950" s="24"/>
      <c r="V950" s="24"/>
      <c r="W950" s="24"/>
      <c r="X950" s="24"/>
      <c r="Y950" s="24"/>
      <c r="Z950" s="24"/>
    </row>
    <row r="951" spans="16:26" ht="15.75" customHeight="1">
      <c r="P951" s="24"/>
      <c r="Q951" s="24"/>
      <c r="R951" s="24"/>
      <c r="S951" s="24"/>
      <c r="T951" s="24"/>
      <c r="U951" s="24"/>
      <c r="V951" s="24"/>
      <c r="W951" s="24"/>
      <c r="X951" s="24"/>
      <c r="Y951" s="24"/>
      <c r="Z951" s="24"/>
    </row>
    <row r="952" spans="16:26" ht="15.75" customHeight="1">
      <c r="P952" s="24"/>
      <c r="Q952" s="24"/>
      <c r="R952" s="24"/>
      <c r="S952" s="24"/>
      <c r="T952" s="24"/>
      <c r="U952" s="24"/>
      <c r="V952" s="24"/>
      <c r="W952" s="24"/>
      <c r="X952" s="24"/>
      <c r="Y952" s="24"/>
      <c r="Z952" s="24"/>
    </row>
    <row r="953" spans="16:26" ht="15.75" customHeight="1">
      <c r="P953" s="24"/>
      <c r="Q953" s="24"/>
      <c r="R953" s="24"/>
      <c r="S953" s="24"/>
      <c r="T953" s="24"/>
      <c r="U953" s="24"/>
      <c r="V953" s="24"/>
      <c r="W953" s="24"/>
      <c r="X953" s="24"/>
      <c r="Y953" s="24"/>
      <c r="Z953" s="24"/>
    </row>
    <row r="954" spans="16:26" ht="15.75" customHeight="1">
      <c r="P954" s="24"/>
      <c r="Q954" s="24"/>
      <c r="R954" s="24"/>
      <c r="S954" s="24"/>
      <c r="T954" s="24"/>
      <c r="U954" s="24"/>
      <c r="V954" s="24"/>
      <c r="W954" s="24"/>
      <c r="X954" s="24"/>
      <c r="Y954" s="24"/>
      <c r="Z954" s="24"/>
    </row>
    <row r="955" spans="16:26" ht="15.75" customHeight="1">
      <c r="P955" s="24"/>
      <c r="Q955" s="24"/>
      <c r="R955" s="24"/>
      <c r="S955" s="24"/>
      <c r="T955" s="24"/>
      <c r="U955" s="24"/>
      <c r="V955" s="24"/>
      <c r="W955" s="24"/>
      <c r="X955" s="24"/>
      <c r="Y955" s="24"/>
      <c r="Z955" s="24"/>
    </row>
    <row r="956" spans="16:26" ht="15.75" customHeight="1">
      <c r="P956" s="24"/>
      <c r="Q956" s="24"/>
      <c r="R956" s="24"/>
      <c r="S956" s="24"/>
      <c r="T956" s="24"/>
      <c r="U956" s="24"/>
      <c r="V956" s="24"/>
      <c r="W956" s="24"/>
      <c r="X956" s="24"/>
      <c r="Y956" s="24"/>
      <c r="Z956" s="24"/>
    </row>
    <row r="957" spans="16:26" ht="15.75" customHeight="1">
      <c r="P957" s="24"/>
      <c r="Q957" s="24"/>
      <c r="R957" s="24"/>
      <c r="S957" s="24"/>
      <c r="T957" s="24"/>
      <c r="U957" s="24"/>
      <c r="V957" s="24"/>
      <c r="W957" s="24"/>
      <c r="X957" s="24"/>
      <c r="Y957" s="24"/>
      <c r="Z957" s="24"/>
    </row>
    <row r="958" spans="16:26" ht="15.75" customHeight="1">
      <c r="P958" s="24"/>
      <c r="Q958" s="24"/>
      <c r="R958" s="24"/>
      <c r="S958" s="24"/>
      <c r="T958" s="24"/>
      <c r="U958" s="24"/>
      <c r="V958" s="24"/>
      <c r="W958" s="24"/>
      <c r="X958" s="24"/>
      <c r="Y958" s="24"/>
      <c r="Z958" s="24"/>
    </row>
    <row r="959" spans="16:26" ht="15.75" customHeight="1">
      <c r="P959" s="24"/>
      <c r="Q959" s="24"/>
      <c r="R959" s="24"/>
      <c r="S959" s="24"/>
      <c r="T959" s="24"/>
      <c r="U959" s="24"/>
      <c r="V959" s="24"/>
      <c r="W959" s="24"/>
      <c r="X959" s="24"/>
      <c r="Y959" s="24"/>
      <c r="Z959" s="24"/>
    </row>
    <row r="960" spans="16:26" ht="15.75" customHeight="1">
      <c r="P960" s="24"/>
      <c r="Q960" s="24"/>
      <c r="R960" s="24"/>
      <c r="S960" s="24"/>
      <c r="T960" s="24"/>
      <c r="U960" s="24"/>
      <c r="V960" s="24"/>
      <c r="W960" s="24"/>
      <c r="X960" s="24"/>
      <c r="Y960" s="24"/>
      <c r="Z960" s="24"/>
    </row>
    <row r="961" spans="16:26" ht="15.75" customHeight="1">
      <c r="P961" s="24"/>
      <c r="Q961" s="24"/>
      <c r="R961" s="24"/>
      <c r="S961" s="24"/>
      <c r="T961" s="24"/>
      <c r="U961" s="24"/>
      <c r="V961" s="24"/>
      <c r="W961" s="24"/>
      <c r="X961" s="24"/>
      <c r="Y961" s="24"/>
      <c r="Z961" s="24"/>
    </row>
    <row r="962" spans="16:26" ht="15.75" customHeight="1">
      <c r="P962" s="24"/>
      <c r="Q962" s="24"/>
      <c r="R962" s="24"/>
      <c r="S962" s="24"/>
      <c r="T962" s="24"/>
      <c r="U962" s="24"/>
      <c r="V962" s="24"/>
      <c r="W962" s="24"/>
      <c r="X962" s="24"/>
      <c r="Y962" s="24"/>
      <c r="Z962" s="24"/>
    </row>
    <row r="963" spans="16:26" ht="15.75" customHeight="1">
      <c r="P963" s="24"/>
      <c r="Q963" s="24"/>
      <c r="R963" s="24"/>
      <c r="S963" s="24"/>
      <c r="T963" s="24"/>
      <c r="U963" s="24"/>
      <c r="V963" s="24"/>
      <c r="W963" s="24"/>
      <c r="X963" s="24"/>
      <c r="Y963" s="24"/>
      <c r="Z963" s="24"/>
    </row>
    <row r="964" spans="16:26" ht="15.75" customHeight="1">
      <c r="P964" s="24"/>
      <c r="Q964" s="24"/>
      <c r="R964" s="24"/>
      <c r="S964" s="24"/>
      <c r="T964" s="24"/>
      <c r="U964" s="24"/>
      <c r="V964" s="24"/>
      <c r="W964" s="24"/>
      <c r="X964" s="24"/>
      <c r="Y964" s="24"/>
      <c r="Z964" s="24"/>
    </row>
    <row r="965" spans="16:26" ht="15.75" customHeight="1">
      <c r="P965" s="24"/>
      <c r="Q965" s="24"/>
      <c r="R965" s="24"/>
      <c r="S965" s="24"/>
      <c r="T965" s="24"/>
      <c r="U965" s="24"/>
      <c r="V965" s="24"/>
      <c r="W965" s="24"/>
      <c r="X965" s="24"/>
      <c r="Y965" s="24"/>
      <c r="Z965" s="24"/>
    </row>
    <row r="966" spans="16:26" ht="15.75" customHeight="1">
      <c r="P966" s="24"/>
      <c r="Q966" s="24"/>
      <c r="R966" s="24"/>
      <c r="S966" s="24"/>
      <c r="T966" s="24"/>
      <c r="U966" s="24"/>
      <c r="V966" s="24"/>
      <c r="W966" s="24"/>
      <c r="X966" s="24"/>
      <c r="Y966" s="24"/>
      <c r="Z966" s="24"/>
    </row>
    <row r="967" spans="16:26" ht="15.75" customHeight="1">
      <c r="P967" s="24"/>
      <c r="Q967" s="24"/>
      <c r="R967" s="24"/>
      <c r="S967" s="24"/>
      <c r="T967" s="24"/>
      <c r="U967" s="24"/>
      <c r="V967" s="24"/>
      <c r="W967" s="24"/>
      <c r="X967" s="24"/>
      <c r="Y967" s="24"/>
      <c r="Z967" s="24"/>
    </row>
    <row r="968" spans="16:26" ht="15.75" customHeight="1">
      <c r="P968" s="24"/>
      <c r="Q968" s="24"/>
      <c r="R968" s="24"/>
      <c r="S968" s="24"/>
      <c r="T968" s="24"/>
      <c r="U968" s="24"/>
      <c r="V968" s="24"/>
      <c r="W968" s="24"/>
      <c r="X968" s="24"/>
      <c r="Y968" s="24"/>
      <c r="Z968" s="24"/>
    </row>
    <row r="969" spans="16:26" ht="15.75" customHeight="1">
      <c r="P969" s="24"/>
      <c r="Q969" s="24"/>
      <c r="R969" s="24"/>
      <c r="S969" s="24"/>
      <c r="T969" s="24"/>
      <c r="U969" s="24"/>
      <c r="V969" s="24"/>
      <c r="W969" s="24"/>
      <c r="X969" s="24"/>
      <c r="Y969" s="24"/>
      <c r="Z969" s="24"/>
    </row>
    <row r="970" spans="16:26" ht="15.75" customHeight="1">
      <c r="P970" s="24"/>
      <c r="Q970" s="24"/>
      <c r="R970" s="24"/>
      <c r="S970" s="24"/>
      <c r="T970" s="24"/>
      <c r="U970" s="24"/>
      <c r="V970" s="24"/>
      <c r="W970" s="24"/>
      <c r="X970" s="24"/>
      <c r="Y970" s="24"/>
      <c r="Z970" s="24"/>
    </row>
    <row r="971" spans="16:26" ht="15.75" customHeight="1">
      <c r="P971" s="24"/>
      <c r="Q971" s="24"/>
      <c r="R971" s="24"/>
      <c r="S971" s="24"/>
      <c r="T971" s="24"/>
      <c r="U971" s="24"/>
      <c r="V971" s="24"/>
      <c r="W971" s="24"/>
      <c r="X971" s="24"/>
      <c r="Y971" s="24"/>
      <c r="Z971" s="24"/>
    </row>
    <row r="972" spans="16:26" ht="15.75" customHeight="1">
      <c r="P972" s="24"/>
      <c r="Q972" s="24"/>
      <c r="R972" s="24"/>
      <c r="S972" s="24"/>
      <c r="T972" s="24"/>
      <c r="U972" s="24"/>
      <c r="V972" s="24"/>
      <c r="W972" s="24"/>
      <c r="X972" s="24"/>
      <c r="Y972" s="24"/>
      <c r="Z972" s="24"/>
    </row>
    <row r="973" spans="16:26" ht="15.75" customHeight="1">
      <c r="P973" s="24"/>
      <c r="Q973" s="24"/>
      <c r="R973" s="24"/>
      <c r="S973" s="24"/>
      <c r="T973" s="24"/>
      <c r="U973" s="24"/>
      <c r="V973" s="24"/>
      <c r="W973" s="24"/>
      <c r="X973" s="24"/>
      <c r="Y973" s="24"/>
      <c r="Z973" s="24"/>
    </row>
    <row r="974" spans="16:26" ht="15.75" customHeight="1">
      <c r="P974" s="24"/>
      <c r="Q974" s="24"/>
      <c r="R974" s="24"/>
      <c r="S974" s="24"/>
      <c r="T974" s="24"/>
      <c r="U974" s="24"/>
      <c r="V974" s="24"/>
      <c r="W974" s="24"/>
      <c r="X974" s="24"/>
      <c r="Y974" s="24"/>
      <c r="Z974" s="24"/>
    </row>
    <row r="975" spans="16:26" ht="15.75" customHeight="1">
      <c r="P975" s="24"/>
      <c r="Q975" s="24"/>
      <c r="R975" s="24"/>
      <c r="S975" s="24"/>
      <c r="T975" s="24"/>
      <c r="U975" s="24"/>
      <c r="V975" s="24"/>
      <c r="W975" s="24"/>
      <c r="X975" s="24"/>
      <c r="Y975" s="24"/>
      <c r="Z975" s="24"/>
    </row>
    <row r="976" spans="16:26" ht="15.75" customHeight="1">
      <c r="P976" s="24"/>
      <c r="Q976" s="24"/>
      <c r="R976" s="24"/>
      <c r="S976" s="24"/>
      <c r="T976" s="24"/>
      <c r="U976" s="24"/>
      <c r="V976" s="24"/>
      <c r="W976" s="24"/>
      <c r="X976" s="24"/>
      <c r="Y976" s="24"/>
      <c r="Z976" s="24"/>
    </row>
    <row r="977" spans="16:26" ht="15.75" customHeight="1">
      <c r="P977" s="24"/>
      <c r="Q977" s="24"/>
      <c r="R977" s="24"/>
      <c r="S977" s="24"/>
      <c r="T977" s="24"/>
      <c r="U977" s="24"/>
      <c r="V977" s="24"/>
      <c r="W977" s="24"/>
      <c r="X977" s="24"/>
      <c r="Y977" s="24"/>
      <c r="Z977" s="24"/>
    </row>
    <row r="978" spans="16:26" ht="15.75" customHeight="1">
      <c r="P978" s="24"/>
      <c r="Q978" s="24"/>
      <c r="R978" s="24"/>
      <c r="S978" s="24"/>
      <c r="T978" s="24"/>
      <c r="U978" s="24"/>
      <c r="V978" s="24"/>
      <c r="W978" s="24"/>
      <c r="X978" s="24"/>
      <c r="Y978" s="24"/>
      <c r="Z978" s="24"/>
    </row>
    <row r="979" spans="16:26" ht="15.75" customHeight="1">
      <c r="P979" s="24"/>
      <c r="Q979" s="24"/>
      <c r="R979" s="24"/>
      <c r="S979" s="24"/>
      <c r="T979" s="24"/>
      <c r="U979" s="24"/>
      <c r="V979" s="24"/>
      <c r="W979" s="24"/>
      <c r="X979" s="24"/>
      <c r="Y979" s="24"/>
      <c r="Z979" s="24"/>
    </row>
    <row r="980" spans="16:26" ht="15.75" customHeight="1">
      <c r="P980" s="24"/>
      <c r="Q980" s="24"/>
      <c r="R980" s="24"/>
      <c r="S980" s="24"/>
      <c r="T980" s="24"/>
      <c r="U980" s="24"/>
      <c r="V980" s="24"/>
      <c r="W980" s="24"/>
      <c r="X980" s="24"/>
      <c r="Y980" s="24"/>
      <c r="Z980" s="24"/>
    </row>
    <row r="981" spans="16:26" ht="15.75" customHeight="1">
      <c r="P981" s="24"/>
      <c r="Q981" s="24"/>
      <c r="R981" s="24"/>
      <c r="S981" s="24"/>
      <c r="T981" s="24"/>
      <c r="U981" s="24"/>
      <c r="V981" s="24"/>
      <c r="W981" s="24"/>
      <c r="X981" s="24"/>
      <c r="Y981" s="24"/>
      <c r="Z981" s="24"/>
    </row>
    <row r="982" spans="16:26" ht="15.75" customHeight="1">
      <c r="P982" s="24"/>
      <c r="Q982" s="24"/>
      <c r="R982" s="24"/>
      <c r="S982" s="24"/>
      <c r="T982" s="24"/>
      <c r="U982" s="24"/>
      <c r="V982" s="24"/>
      <c r="W982" s="24"/>
      <c r="X982" s="24"/>
      <c r="Y982" s="24"/>
      <c r="Z982" s="24"/>
    </row>
    <row r="983" spans="16:26" ht="15.75" customHeight="1">
      <c r="P983" s="24"/>
      <c r="Q983" s="24"/>
      <c r="R983" s="24"/>
      <c r="S983" s="24"/>
      <c r="T983" s="24"/>
      <c r="U983" s="24"/>
      <c r="V983" s="24"/>
      <c r="W983" s="24"/>
      <c r="X983" s="24"/>
      <c r="Y983" s="24"/>
      <c r="Z983" s="24"/>
    </row>
    <row r="984" spans="16:26" ht="15.75" customHeight="1">
      <c r="P984" s="24"/>
      <c r="Q984" s="24"/>
      <c r="R984" s="24"/>
      <c r="S984" s="24"/>
      <c r="T984" s="24"/>
      <c r="U984" s="24"/>
      <c r="V984" s="24"/>
      <c r="W984" s="24"/>
      <c r="X984" s="24"/>
      <c r="Y984" s="24"/>
      <c r="Z984" s="24"/>
    </row>
    <row r="985" spans="16:26" ht="15.75" customHeight="1">
      <c r="P985" s="24"/>
      <c r="Q985" s="24"/>
      <c r="R985" s="24"/>
      <c r="S985" s="24"/>
      <c r="T985" s="24"/>
      <c r="U985" s="24"/>
      <c r="V985" s="24"/>
      <c r="W985" s="24"/>
      <c r="X985" s="24"/>
      <c r="Y985" s="24"/>
      <c r="Z985" s="24"/>
    </row>
    <row r="986" spans="16:26" ht="15.75" customHeight="1">
      <c r="P986" s="24"/>
      <c r="Q986" s="24"/>
      <c r="R986" s="24"/>
      <c r="S986" s="24"/>
      <c r="T986" s="24"/>
      <c r="U986" s="24"/>
      <c r="V986" s="24"/>
      <c r="W986" s="24"/>
      <c r="X986" s="24"/>
      <c r="Y986" s="24"/>
      <c r="Z986" s="24"/>
    </row>
    <row r="987" spans="16:26" ht="15.75" customHeight="1">
      <c r="P987" s="24"/>
      <c r="Q987" s="24"/>
      <c r="R987" s="24"/>
      <c r="S987" s="24"/>
      <c r="T987" s="24"/>
      <c r="U987" s="24"/>
      <c r="V987" s="24"/>
      <c r="W987" s="24"/>
      <c r="X987" s="24"/>
      <c r="Y987" s="24"/>
      <c r="Z987" s="24"/>
    </row>
    <row r="988" spans="16:26" ht="15.75" customHeight="1">
      <c r="P988" s="24"/>
      <c r="Q988" s="24"/>
      <c r="R988" s="24"/>
      <c r="S988" s="24"/>
      <c r="T988" s="24"/>
      <c r="U988" s="24"/>
      <c r="V988" s="24"/>
      <c r="W988" s="24"/>
      <c r="X988" s="24"/>
      <c r="Y988" s="24"/>
      <c r="Z988" s="24"/>
    </row>
    <row r="989" spans="16:26" ht="15.75" customHeight="1">
      <c r="P989" s="24"/>
      <c r="Q989" s="24"/>
      <c r="R989" s="24"/>
      <c r="S989" s="24"/>
      <c r="T989" s="24"/>
      <c r="U989" s="24"/>
      <c r="V989" s="24"/>
      <c r="W989" s="24"/>
      <c r="X989" s="24"/>
      <c r="Y989" s="24"/>
      <c r="Z989" s="24"/>
    </row>
    <row r="990" spans="16:26" ht="15.75" customHeight="1">
      <c r="P990" s="24"/>
      <c r="Q990" s="24"/>
      <c r="R990" s="24"/>
      <c r="S990" s="24"/>
      <c r="T990" s="24"/>
      <c r="U990" s="24"/>
      <c r="V990" s="24"/>
      <c r="W990" s="24"/>
      <c r="X990" s="24"/>
      <c r="Y990" s="24"/>
      <c r="Z990" s="24"/>
    </row>
    <row r="991" spans="16:26" ht="15.75" customHeight="1">
      <c r="P991" s="24"/>
      <c r="Q991" s="24"/>
      <c r="R991" s="24"/>
      <c r="S991" s="24"/>
      <c r="T991" s="24"/>
      <c r="U991" s="24"/>
      <c r="V991" s="24"/>
      <c r="W991" s="24"/>
      <c r="X991" s="24"/>
      <c r="Y991" s="24"/>
      <c r="Z991" s="24"/>
    </row>
    <row r="992" spans="16:26" ht="15.75" customHeight="1">
      <c r="P992" s="24"/>
      <c r="Q992" s="24"/>
      <c r="R992" s="24"/>
      <c r="S992" s="24"/>
      <c r="T992" s="24"/>
      <c r="U992" s="24"/>
      <c r="V992" s="24"/>
      <c r="W992" s="24"/>
      <c r="X992" s="24"/>
      <c r="Y992" s="24"/>
      <c r="Z992" s="24"/>
    </row>
    <row r="993" spans="16:26" ht="15.75" customHeight="1">
      <c r="P993" s="24"/>
      <c r="Q993" s="24"/>
      <c r="R993" s="24"/>
      <c r="S993" s="24"/>
      <c r="T993" s="24"/>
      <c r="U993" s="24"/>
      <c r="V993" s="24"/>
      <c r="W993" s="24"/>
      <c r="X993" s="24"/>
      <c r="Y993" s="24"/>
      <c r="Z993" s="24"/>
    </row>
    <row r="994" spans="16:26" ht="15.75" customHeight="1">
      <c r="P994" s="24"/>
      <c r="Q994" s="24"/>
      <c r="R994" s="24"/>
      <c r="S994" s="24"/>
      <c r="T994" s="24"/>
      <c r="U994" s="24"/>
      <c r="V994" s="24"/>
      <c r="W994" s="24"/>
      <c r="X994" s="24"/>
      <c r="Y994" s="24"/>
      <c r="Z994" s="24"/>
    </row>
    <row r="995" spans="16:26" ht="15.75" customHeight="1">
      <c r="P995" s="24"/>
      <c r="Q995" s="24"/>
      <c r="R995" s="24"/>
      <c r="S995" s="24"/>
      <c r="T995" s="24"/>
      <c r="U995" s="24"/>
      <c r="V995" s="24"/>
      <c r="W995" s="24"/>
      <c r="X995" s="24"/>
      <c r="Y995" s="24"/>
      <c r="Z995" s="24"/>
    </row>
    <row r="996" spans="16:26" ht="15.75" customHeight="1">
      <c r="P996" s="24"/>
      <c r="Q996" s="24"/>
      <c r="R996" s="24"/>
      <c r="S996" s="24"/>
      <c r="T996" s="24"/>
      <c r="U996" s="24"/>
      <c r="V996" s="24"/>
      <c r="W996" s="24"/>
      <c r="X996" s="24"/>
      <c r="Y996" s="24"/>
      <c r="Z996" s="24"/>
    </row>
    <row r="997" spans="16:26" ht="15.75" customHeight="1">
      <c r="P997" s="24"/>
      <c r="Q997" s="24"/>
      <c r="R997" s="24"/>
      <c r="S997" s="24"/>
      <c r="T997" s="24"/>
      <c r="U997" s="24"/>
      <c r="V997" s="24"/>
      <c r="W997" s="24"/>
      <c r="X997" s="24"/>
      <c r="Y997" s="24"/>
      <c r="Z997" s="24"/>
    </row>
    <row r="998" spans="16:26" ht="15.75" customHeight="1">
      <c r="P998" s="24"/>
      <c r="Q998" s="24"/>
      <c r="R998" s="24"/>
      <c r="S998" s="24"/>
      <c r="T998" s="24"/>
      <c r="U998" s="24"/>
      <c r="V998" s="24"/>
      <c r="W998" s="24"/>
      <c r="X998" s="24"/>
      <c r="Y998" s="24"/>
      <c r="Z998" s="24"/>
    </row>
    <row r="999" spans="16:26" ht="15.75" customHeight="1">
      <c r="P999" s="24"/>
      <c r="Q999" s="24"/>
      <c r="R999" s="24"/>
      <c r="S999" s="24"/>
      <c r="T999" s="24"/>
      <c r="U999" s="24"/>
      <c r="V999" s="24"/>
      <c r="W999" s="24"/>
      <c r="X999" s="24"/>
      <c r="Y999" s="24"/>
      <c r="Z999" s="24"/>
    </row>
    <row r="1000" spans="16:26" ht="15.75" customHeight="1">
      <c r="P1000" s="24"/>
      <c r="Q1000" s="24"/>
      <c r="R1000" s="24"/>
      <c r="S1000" s="24"/>
      <c r="T1000" s="24"/>
      <c r="U1000" s="24"/>
      <c r="V1000" s="24"/>
      <c r="W1000" s="24"/>
      <c r="X1000" s="24"/>
      <c r="Y1000" s="24"/>
      <c r="Z1000" s="24"/>
    </row>
  </sheetData>
  <mergeCells count="11">
    <mergeCell ref="H1:H2"/>
    <mergeCell ref="I1:I2"/>
    <mergeCell ref="J1:M1"/>
    <mergeCell ref="N1:P1"/>
    <mergeCell ref="A1:A2"/>
    <mergeCell ref="B1:B2"/>
    <mergeCell ref="C1:C2"/>
    <mergeCell ref="D1:D2"/>
    <mergeCell ref="E1:E2"/>
    <mergeCell ref="F1:F2"/>
    <mergeCell ref="G1:G2"/>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80" zoomScaleNormal="80" workbookViewId="0">
      <pane xSplit="9" ySplit="2" topLeftCell="J3" activePane="bottomRight" state="frozen"/>
      <selection pane="topRight" activeCell="J1" sqref="J1"/>
      <selection pane="bottomLeft" activeCell="A3" sqref="A3"/>
      <selection pane="bottomRight" activeCell="J3" sqref="J3"/>
    </sheetView>
  </sheetViews>
  <sheetFormatPr baseColWidth="10" defaultColWidth="12.625" defaultRowHeight="15" customHeight="1"/>
  <cols>
    <col min="1" max="1" width="5.875" style="203" customWidth="1"/>
    <col min="2" max="2" width="13.875" style="203" customWidth="1"/>
    <col min="3" max="3" width="16.5" style="203" customWidth="1"/>
    <col min="4" max="4" width="6.625" style="203" customWidth="1"/>
    <col min="5" max="5" width="34.5" style="203" customWidth="1"/>
    <col min="6" max="6" width="6.125" style="203" customWidth="1"/>
    <col min="7" max="7" width="31.625" style="203" customWidth="1"/>
    <col min="8" max="8" width="13.75" style="203" customWidth="1"/>
    <col min="9" max="9" width="13.375" style="203" customWidth="1"/>
    <col min="10" max="10" width="26" style="203" customWidth="1"/>
    <col min="11" max="11" width="9.625" style="203" customWidth="1"/>
    <col min="12" max="12" width="53.125" style="203" customWidth="1"/>
    <col min="13" max="13" width="9.625" style="203" customWidth="1"/>
    <col min="14" max="14" width="53.125" style="203" customWidth="1"/>
    <col min="15" max="15" width="26.625" style="203" customWidth="1"/>
    <col min="16" max="16" width="8.5" style="203" customWidth="1"/>
    <col min="17" max="26" width="9.375" style="203" customWidth="1"/>
    <col min="27" max="16384" width="12.625" style="203"/>
  </cols>
  <sheetData>
    <row r="1" spans="1:26" ht="16.5" customHeight="1">
      <c r="A1" s="695" t="s">
        <v>0</v>
      </c>
      <c r="B1" s="690" t="s">
        <v>1</v>
      </c>
      <c r="C1" s="692" t="s">
        <v>2</v>
      </c>
      <c r="D1" s="692" t="s">
        <v>3</v>
      </c>
      <c r="E1" s="692" t="s">
        <v>3</v>
      </c>
      <c r="F1" s="692" t="s">
        <v>4</v>
      </c>
      <c r="G1" s="692" t="s">
        <v>4</v>
      </c>
      <c r="H1" s="686" t="s">
        <v>2259</v>
      </c>
      <c r="I1" s="693" t="s">
        <v>2260</v>
      </c>
      <c r="J1" s="670" t="s">
        <v>2261</v>
      </c>
      <c r="K1" s="671"/>
      <c r="L1" s="671"/>
      <c r="M1" s="671"/>
      <c r="N1" s="670" t="s">
        <v>2262</v>
      </c>
      <c r="O1" s="671"/>
      <c r="P1" s="672"/>
      <c r="Q1" s="208"/>
      <c r="R1" s="208"/>
      <c r="S1" s="208"/>
      <c r="T1" s="208"/>
      <c r="U1" s="208"/>
      <c r="V1" s="208"/>
      <c r="W1" s="208"/>
      <c r="X1" s="208"/>
      <c r="Y1" s="208"/>
      <c r="Z1" s="208"/>
    </row>
    <row r="2" spans="1:26" ht="85.5" customHeight="1">
      <c r="A2" s="702"/>
      <c r="B2" s="691"/>
      <c r="C2" s="687"/>
      <c r="D2" s="687"/>
      <c r="E2" s="687"/>
      <c r="F2" s="687"/>
      <c r="G2" s="687"/>
      <c r="H2" s="687"/>
      <c r="I2" s="694"/>
      <c r="J2" s="223" t="s">
        <v>8</v>
      </c>
      <c r="K2" s="224" t="s">
        <v>9</v>
      </c>
      <c r="L2" s="225" t="s">
        <v>10</v>
      </c>
      <c r="M2" s="226" t="s">
        <v>9</v>
      </c>
      <c r="N2" s="223" t="s">
        <v>2263</v>
      </c>
      <c r="O2" s="225" t="s">
        <v>2264</v>
      </c>
      <c r="P2" s="227" t="s">
        <v>9</v>
      </c>
      <c r="Q2" s="202"/>
      <c r="R2" s="202"/>
      <c r="S2" s="202"/>
      <c r="T2" s="202"/>
      <c r="U2" s="202"/>
      <c r="V2" s="202"/>
      <c r="W2" s="202"/>
      <c r="X2" s="202"/>
      <c r="Y2" s="202"/>
      <c r="Z2" s="202"/>
    </row>
    <row r="3" spans="1:26" ht="99.95" customHeight="1">
      <c r="A3" s="383" t="s">
        <v>16</v>
      </c>
      <c r="B3" s="384" t="s">
        <v>17</v>
      </c>
      <c r="C3" s="385" t="s">
        <v>200</v>
      </c>
      <c r="D3" s="386" t="s">
        <v>201</v>
      </c>
      <c r="E3" s="387" t="s">
        <v>202</v>
      </c>
      <c r="F3" s="386" t="s">
        <v>203</v>
      </c>
      <c r="G3" s="387" t="s">
        <v>204</v>
      </c>
      <c r="H3" s="388" t="s">
        <v>208</v>
      </c>
      <c r="I3" s="389"/>
      <c r="J3" s="390" t="s">
        <v>209</v>
      </c>
      <c r="K3" s="391">
        <v>3000000</v>
      </c>
      <c r="L3" s="387" t="s">
        <v>210</v>
      </c>
      <c r="M3" s="392">
        <f>2*K3*1.1</f>
        <v>6600000.0000000009</v>
      </c>
      <c r="N3" s="194" t="s">
        <v>2539</v>
      </c>
      <c r="O3" s="193" t="s">
        <v>2540</v>
      </c>
      <c r="P3" s="190">
        <v>60000000</v>
      </c>
    </row>
    <row r="4" spans="1:26" ht="99.95" customHeight="1">
      <c r="A4" s="393" t="s">
        <v>16</v>
      </c>
      <c r="B4" s="236" t="s">
        <v>17</v>
      </c>
      <c r="C4" s="206" t="s">
        <v>200</v>
      </c>
      <c r="D4" s="192" t="s">
        <v>201</v>
      </c>
      <c r="E4" s="193" t="s">
        <v>202</v>
      </c>
      <c r="F4" s="192" t="s">
        <v>242</v>
      </c>
      <c r="G4" s="193" t="s">
        <v>243</v>
      </c>
      <c r="H4" s="229" t="s">
        <v>249</v>
      </c>
      <c r="I4" s="230"/>
      <c r="J4" s="194"/>
      <c r="K4" s="190"/>
      <c r="L4" s="193" t="s">
        <v>250</v>
      </c>
      <c r="M4" s="250">
        <v>0</v>
      </c>
      <c r="N4" s="194" t="s">
        <v>2541</v>
      </c>
      <c r="O4" s="193" t="s">
        <v>2542</v>
      </c>
      <c r="P4" s="190" t="s">
        <v>2543</v>
      </c>
    </row>
    <row r="5" spans="1:26" ht="99.95" customHeight="1">
      <c r="A5" s="393" t="s">
        <v>16</v>
      </c>
      <c r="B5" s="236" t="s">
        <v>17</v>
      </c>
      <c r="C5" s="206" t="s">
        <v>200</v>
      </c>
      <c r="D5" s="192" t="s">
        <v>201</v>
      </c>
      <c r="E5" s="193" t="s">
        <v>202</v>
      </c>
      <c r="F5" s="192" t="s">
        <v>258</v>
      </c>
      <c r="G5" s="193" t="s">
        <v>259</v>
      </c>
      <c r="H5" s="229" t="s">
        <v>249</v>
      </c>
      <c r="I5" s="230"/>
      <c r="J5" s="194"/>
      <c r="K5" s="190">
        <v>0</v>
      </c>
      <c r="L5" s="193"/>
      <c r="M5" s="250">
        <v>0</v>
      </c>
      <c r="N5" s="194" t="s">
        <v>2544</v>
      </c>
      <c r="O5" s="194" t="s">
        <v>2545</v>
      </c>
      <c r="P5" s="190" t="s">
        <v>2546</v>
      </c>
    </row>
    <row r="6" spans="1:26" ht="99.95" customHeight="1">
      <c r="A6" s="393" t="s">
        <v>16</v>
      </c>
      <c r="B6" s="236" t="s">
        <v>17</v>
      </c>
      <c r="C6" s="206" t="s">
        <v>200</v>
      </c>
      <c r="D6" s="192" t="s">
        <v>201</v>
      </c>
      <c r="E6" s="193" t="s">
        <v>202</v>
      </c>
      <c r="F6" s="192" t="s">
        <v>266</v>
      </c>
      <c r="G6" s="193" t="s">
        <v>267</v>
      </c>
      <c r="H6" s="229" t="s">
        <v>249</v>
      </c>
      <c r="I6" s="230"/>
      <c r="J6" s="194"/>
      <c r="K6" s="190">
        <v>0</v>
      </c>
      <c r="L6" s="193"/>
      <c r="M6" s="250">
        <v>0</v>
      </c>
      <c r="N6" s="194" t="s">
        <v>2547</v>
      </c>
      <c r="O6" s="394" t="s">
        <v>2548</v>
      </c>
      <c r="P6" s="190" t="s">
        <v>2546</v>
      </c>
    </row>
    <row r="7" spans="1:26" ht="99.95" customHeight="1">
      <c r="A7" s="393" t="s">
        <v>16</v>
      </c>
      <c r="B7" s="236" t="s">
        <v>17</v>
      </c>
      <c r="C7" s="206" t="s">
        <v>200</v>
      </c>
      <c r="D7" s="192" t="s">
        <v>201</v>
      </c>
      <c r="E7" s="193" t="s">
        <v>202</v>
      </c>
      <c r="F7" s="192" t="s">
        <v>285</v>
      </c>
      <c r="G7" s="193" t="s">
        <v>286</v>
      </c>
      <c r="H7" s="229" t="s">
        <v>249</v>
      </c>
      <c r="I7" s="230"/>
      <c r="J7" s="194"/>
      <c r="K7" s="190">
        <v>0</v>
      </c>
      <c r="L7" s="193"/>
      <c r="M7" s="250">
        <v>0</v>
      </c>
      <c r="N7" s="194" t="s">
        <v>2549</v>
      </c>
      <c r="O7" s="394" t="s">
        <v>2548</v>
      </c>
      <c r="P7" s="190" t="s">
        <v>2546</v>
      </c>
    </row>
    <row r="8" spans="1:26" ht="99.95" customHeight="1">
      <c r="A8" s="393" t="s">
        <v>16</v>
      </c>
      <c r="B8" s="236" t="s">
        <v>17</v>
      </c>
      <c r="C8" s="206" t="s">
        <v>200</v>
      </c>
      <c r="D8" s="192" t="s">
        <v>201</v>
      </c>
      <c r="E8" s="193" t="s">
        <v>202</v>
      </c>
      <c r="F8" s="192" t="s">
        <v>366</v>
      </c>
      <c r="G8" s="193" t="s">
        <v>367</v>
      </c>
      <c r="H8" s="229" t="s">
        <v>249</v>
      </c>
      <c r="I8" s="230"/>
      <c r="J8" s="194"/>
      <c r="K8" s="190">
        <v>0</v>
      </c>
      <c r="L8" s="193" t="s">
        <v>373</v>
      </c>
      <c r="M8" s="250">
        <v>0</v>
      </c>
      <c r="N8" s="194" t="s">
        <v>2550</v>
      </c>
      <c r="O8" s="193" t="s">
        <v>2551</v>
      </c>
      <c r="P8" s="190">
        <v>0</v>
      </c>
    </row>
    <row r="9" spans="1:26" ht="99.95" customHeight="1">
      <c r="A9" s="393" t="s">
        <v>16</v>
      </c>
      <c r="B9" s="236" t="s">
        <v>17</v>
      </c>
      <c r="C9" s="206" t="s">
        <v>200</v>
      </c>
      <c r="D9" s="192" t="s">
        <v>201</v>
      </c>
      <c r="E9" s="193" t="s">
        <v>202</v>
      </c>
      <c r="F9" s="192" t="s">
        <v>419</v>
      </c>
      <c r="G9" s="193" t="s">
        <v>420</v>
      </c>
      <c r="H9" s="229" t="s">
        <v>249</v>
      </c>
      <c r="I9" s="230"/>
      <c r="J9" s="194"/>
      <c r="K9" s="190">
        <v>0</v>
      </c>
      <c r="L9" s="193"/>
      <c r="M9" s="250">
        <v>0</v>
      </c>
      <c r="N9" s="194" t="s">
        <v>2549</v>
      </c>
      <c r="O9" s="193" t="s">
        <v>2548</v>
      </c>
      <c r="P9" s="190" t="s">
        <v>2546</v>
      </c>
    </row>
    <row r="10" spans="1:26" ht="99.95" customHeight="1">
      <c r="A10" s="393" t="s">
        <v>16</v>
      </c>
      <c r="B10" s="236" t="s">
        <v>17</v>
      </c>
      <c r="C10" s="206" t="s">
        <v>200</v>
      </c>
      <c r="D10" s="192" t="s">
        <v>445</v>
      </c>
      <c r="E10" s="193" t="s">
        <v>446</v>
      </c>
      <c r="F10" s="192" t="s">
        <v>447</v>
      </c>
      <c r="G10" s="193" t="s">
        <v>448</v>
      </c>
      <c r="H10" s="229" t="s">
        <v>249</v>
      </c>
      <c r="I10" s="230"/>
      <c r="J10" s="194" t="s">
        <v>471</v>
      </c>
      <c r="K10" s="190">
        <v>3000000</v>
      </c>
      <c r="L10" s="193" t="s">
        <v>472</v>
      </c>
      <c r="M10" s="250">
        <v>6600000.0000000009</v>
      </c>
      <c r="N10" s="194" t="s">
        <v>2552</v>
      </c>
      <c r="O10" s="193" t="s">
        <v>2553</v>
      </c>
      <c r="P10" s="190">
        <v>3300000</v>
      </c>
    </row>
    <row r="11" spans="1:26" ht="99.95" customHeight="1">
      <c r="A11" s="393" t="s">
        <v>16</v>
      </c>
      <c r="B11" s="236" t="s">
        <v>17</v>
      </c>
      <c r="C11" s="206" t="s">
        <v>200</v>
      </c>
      <c r="D11" s="192" t="s">
        <v>445</v>
      </c>
      <c r="E11" s="193" t="s">
        <v>446</v>
      </c>
      <c r="F11" s="192" t="s">
        <v>498</v>
      </c>
      <c r="G11" s="193" t="s">
        <v>499</v>
      </c>
      <c r="H11" s="229" t="s">
        <v>249</v>
      </c>
      <c r="I11" s="230"/>
      <c r="J11" s="194" t="s">
        <v>517</v>
      </c>
      <c r="K11" s="190">
        <v>3000000</v>
      </c>
      <c r="L11" s="193"/>
      <c r="M11" s="250">
        <v>0</v>
      </c>
      <c r="N11" s="194" t="s">
        <v>2554</v>
      </c>
      <c r="O11" s="193" t="s">
        <v>2555</v>
      </c>
      <c r="P11" s="190">
        <v>0</v>
      </c>
    </row>
    <row r="12" spans="1:26" ht="99.95" customHeight="1">
      <c r="A12" s="393" t="s">
        <v>16</v>
      </c>
      <c r="B12" s="236" t="s">
        <v>17</v>
      </c>
      <c r="C12" s="206" t="s">
        <v>200</v>
      </c>
      <c r="D12" s="192" t="s">
        <v>522</v>
      </c>
      <c r="E12" s="193" t="s">
        <v>523</v>
      </c>
      <c r="F12" s="192" t="s">
        <v>546</v>
      </c>
      <c r="G12" s="193" t="s">
        <v>547</v>
      </c>
      <c r="H12" s="229" t="s">
        <v>249</v>
      </c>
      <c r="I12" s="230"/>
      <c r="J12" s="194"/>
      <c r="K12" s="190">
        <v>0</v>
      </c>
      <c r="L12" s="193"/>
      <c r="M12" s="250">
        <v>0</v>
      </c>
      <c r="N12" s="194" t="s">
        <v>2556</v>
      </c>
      <c r="O12" s="193" t="s">
        <v>2546</v>
      </c>
      <c r="P12" s="190" t="s">
        <v>2546</v>
      </c>
    </row>
    <row r="13" spans="1:26" ht="99.95" customHeight="1">
      <c r="A13" s="393" t="s">
        <v>16</v>
      </c>
      <c r="B13" s="236" t="s">
        <v>17</v>
      </c>
      <c r="C13" s="206" t="s">
        <v>200</v>
      </c>
      <c r="D13" s="192" t="s">
        <v>522</v>
      </c>
      <c r="E13" s="193" t="s">
        <v>523</v>
      </c>
      <c r="F13" s="192" t="s">
        <v>564</v>
      </c>
      <c r="G13" s="193" t="s">
        <v>565</v>
      </c>
      <c r="H13" s="229" t="s">
        <v>249</v>
      </c>
      <c r="I13" s="230"/>
      <c r="J13" s="194" t="s">
        <v>570</v>
      </c>
      <c r="K13" s="190">
        <v>3000000</v>
      </c>
      <c r="L13" s="193"/>
      <c r="M13" s="250">
        <v>0</v>
      </c>
      <c r="N13" s="194" t="s">
        <v>2557</v>
      </c>
      <c r="O13" s="194" t="s">
        <v>2558</v>
      </c>
      <c r="P13" s="190">
        <v>0</v>
      </c>
    </row>
    <row r="14" spans="1:26" ht="99.95" customHeight="1">
      <c r="A14" s="393" t="s">
        <v>16</v>
      </c>
      <c r="B14" s="236" t="s">
        <v>17</v>
      </c>
      <c r="C14" s="206" t="s">
        <v>200</v>
      </c>
      <c r="D14" s="192" t="s">
        <v>614</v>
      </c>
      <c r="E14" s="193" t="s">
        <v>615</v>
      </c>
      <c r="F14" s="192" t="s">
        <v>616</v>
      </c>
      <c r="G14" s="193" t="s">
        <v>617</v>
      </c>
      <c r="H14" s="229" t="s">
        <v>249</v>
      </c>
      <c r="I14" s="230"/>
      <c r="J14" s="194" t="s">
        <v>620</v>
      </c>
      <c r="K14" s="190">
        <v>0</v>
      </c>
      <c r="L14" s="193"/>
      <c r="M14" s="250">
        <v>0</v>
      </c>
      <c r="N14" s="194" t="s">
        <v>2559</v>
      </c>
      <c r="O14" s="193" t="s">
        <v>2560</v>
      </c>
      <c r="P14" s="190">
        <v>2000000</v>
      </c>
    </row>
    <row r="15" spans="1:26" ht="99.95" customHeight="1">
      <c r="A15" s="393" t="s">
        <v>16</v>
      </c>
      <c r="B15" s="236" t="s">
        <v>17</v>
      </c>
      <c r="C15" s="206" t="s">
        <v>200</v>
      </c>
      <c r="D15" s="192" t="s">
        <v>614</v>
      </c>
      <c r="E15" s="193" t="s">
        <v>615</v>
      </c>
      <c r="F15" s="192" t="s">
        <v>647</v>
      </c>
      <c r="G15" s="193" t="s">
        <v>648</v>
      </c>
      <c r="H15" s="229" t="s">
        <v>249</v>
      </c>
      <c r="I15" s="230"/>
      <c r="J15" s="194" t="s">
        <v>652</v>
      </c>
      <c r="K15" s="190">
        <v>1000000</v>
      </c>
      <c r="L15" s="193"/>
      <c r="M15" s="250">
        <v>0</v>
      </c>
      <c r="N15" s="194" t="s">
        <v>2561</v>
      </c>
      <c r="O15" s="193" t="s">
        <v>2562</v>
      </c>
      <c r="P15" s="190">
        <v>3300000</v>
      </c>
    </row>
    <row r="16" spans="1:26" ht="99.95" customHeight="1">
      <c r="A16" s="393" t="s">
        <v>16</v>
      </c>
      <c r="B16" s="236" t="s">
        <v>17</v>
      </c>
      <c r="C16" s="206" t="s">
        <v>200</v>
      </c>
      <c r="D16" s="192" t="s">
        <v>614</v>
      </c>
      <c r="E16" s="193" t="s">
        <v>615</v>
      </c>
      <c r="F16" s="192" t="s">
        <v>668</v>
      </c>
      <c r="G16" s="193" t="s">
        <v>669</v>
      </c>
      <c r="H16" s="229" t="s">
        <v>249</v>
      </c>
      <c r="I16" s="230"/>
      <c r="J16" s="194" t="s">
        <v>673</v>
      </c>
      <c r="K16" s="190">
        <v>300000</v>
      </c>
      <c r="L16" s="193" t="s">
        <v>674</v>
      </c>
      <c r="M16" s="250">
        <f t="shared" ref="M16:M22" si="0">2*K16*1.1</f>
        <v>660000</v>
      </c>
      <c r="N16" s="194" t="s">
        <v>2563</v>
      </c>
      <c r="O16" s="194" t="s">
        <v>2564</v>
      </c>
      <c r="P16" s="190" t="s">
        <v>2565</v>
      </c>
    </row>
    <row r="17" spans="1:16" ht="99.95" customHeight="1">
      <c r="A17" s="393" t="s">
        <v>16</v>
      </c>
      <c r="B17" s="236" t="s">
        <v>17</v>
      </c>
      <c r="C17" s="206" t="s">
        <v>200</v>
      </c>
      <c r="D17" s="192" t="s">
        <v>614</v>
      </c>
      <c r="E17" s="193" t="s">
        <v>615</v>
      </c>
      <c r="F17" s="192" t="s">
        <v>693</v>
      </c>
      <c r="G17" s="193" t="s">
        <v>694</v>
      </c>
      <c r="H17" s="229" t="s">
        <v>249</v>
      </c>
      <c r="I17" s="230"/>
      <c r="J17" s="194" t="s">
        <v>697</v>
      </c>
      <c r="K17" s="190">
        <v>300000</v>
      </c>
      <c r="L17" s="193" t="s">
        <v>698</v>
      </c>
      <c r="M17" s="250">
        <f t="shared" si="0"/>
        <v>660000</v>
      </c>
      <c r="N17" s="194" t="s">
        <v>2566</v>
      </c>
      <c r="O17" s="194" t="s">
        <v>2564</v>
      </c>
      <c r="P17" s="190" t="s">
        <v>2565</v>
      </c>
    </row>
    <row r="18" spans="1:16" ht="99.95" customHeight="1">
      <c r="A18" s="393" t="s">
        <v>16</v>
      </c>
      <c r="B18" s="236" t="s">
        <v>17</v>
      </c>
      <c r="C18" s="206" t="s">
        <v>200</v>
      </c>
      <c r="D18" s="192" t="s">
        <v>614</v>
      </c>
      <c r="E18" s="193" t="s">
        <v>615</v>
      </c>
      <c r="F18" s="192" t="s">
        <v>722</v>
      </c>
      <c r="G18" s="193" t="s">
        <v>723</v>
      </c>
      <c r="H18" s="229" t="s">
        <v>249</v>
      </c>
      <c r="I18" s="230"/>
      <c r="J18" s="194" t="s">
        <v>725</v>
      </c>
      <c r="K18" s="190">
        <v>30000000</v>
      </c>
      <c r="L18" s="193" t="s">
        <v>726</v>
      </c>
      <c r="M18" s="250">
        <f t="shared" si="0"/>
        <v>66000000.000000007</v>
      </c>
      <c r="N18" s="194" t="s">
        <v>2567</v>
      </c>
      <c r="O18" s="193" t="s">
        <v>2568</v>
      </c>
      <c r="P18" s="190">
        <v>16500000</v>
      </c>
    </row>
    <row r="19" spans="1:16" ht="99.95" customHeight="1">
      <c r="A19" s="393" t="s">
        <v>16</v>
      </c>
      <c r="B19" s="236" t="s">
        <v>17</v>
      </c>
      <c r="C19" s="206" t="s">
        <v>200</v>
      </c>
      <c r="D19" s="192" t="s">
        <v>614</v>
      </c>
      <c r="E19" s="193" t="s">
        <v>615</v>
      </c>
      <c r="F19" s="192" t="s">
        <v>744</v>
      </c>
      <c r="G19" s="193" t="s">
        <v>745</v>
      </c>
      <c r="H19" s="229" t="s">
        <v>249</v>
      </c>
      <c r="I19" s="230"/>
      <c r="J19" s="194" t="s">
        <v>763</v>
      </c>
      <c r="K19" s="190">
        <v>500000</v>
      </c>
      <c r="L19" s="193" t="s">
        <v>763</v>
      </c>
      <c r="M19" s="250">
        <f t="shared" si="0"/>
        <v>1100000</v>
      </c>
      <c r="N19" s="194" t="s">
        <v>2569</v>
      </c>
      <c r="O19" s="193" t="s">
        <v>2570</v>
      </c>
      <c r="P19" s="190" t="s">
        <v>2571</v>
      </c>
    </row>
    <row r="20" spans="1:16" ht="99.95" customHeight="1">
      <c r="A20" s="393" t="s">
        <v>16</v>
      </c>
      <c r="B20" s="236" t="s">
        <v>17</v>
      </c>
      <c r="C20" s="206" t="s">
        <v>200</v>
      </c>
      <c r="D20" s="192" t="s">
        <v>614</v>
      </c>
      <c r="E20" s="193" t="s">
        <v>615</v>
      </c>
      <c r="F20" s="192" t="s">
        <v>767</v>
      </c>
      <c r="G20" s="193" t="s">
        <v>768</v>
      </c>
      <c r="H20" s="229" t="s">
        <v>249</v>
      </c>
      <c r="I20" s="230"/>
      <c r="J20" s="194" t="s">
        <v>786</v>
      </c>
      <c r="K20" s="190">
        <v>3000000</v>
      </c>
      <c r="L20" s="193" t="s">
        <v>787</v>
      </c>
      <c r="M20" s="250">
        <f t="shared" si="0"/>
        <v>6600000.0000000009</v>
      </c>
      <c r="N20" s="194" t="s">
        <v>2572</v>
      </c>
      <c r="O20" s="193" t="s">
        <v>2573</v>
      </c>
      <c r="P20" s="190">
        <v>3300000</v>
      </c>
    </row>
    <row r="21" spans="1:16" ht="99.95" customHeight="1">
      <c r="A21" s="393" t="s">
        <v>16</v>
      </c>
      <c r="B21" s="236" t="s">
        <v>17</v>
      </c>
      <c r="C21" s="206" t="s">
        <v>200</v>
      </c>
      <c r="D21" s="192" t="s">
        <v>614</v>
      </c>
      <c r="E21" s="193" t="s">
        <v>615</v>
      </c>
      <c r="F21" s="192" t="s">
        <v>790</v>
      </c>
      <c r="G21" s="193" t="s">
        <v>791</v>
      </c>
      <c r="H21" s="229" t="s">
        <v>249</v>
      </c>
      <c r="I21" s="230"/>
      <c r="J21" s="194" t="s">
        <v>808</v>
      </c>
      <c r="K21" s="190">
        <v>3000000</v>
      </c>
      <c r="L21" s="193" t="s">
        <v>809</v>
      </c>
      <c r="M21" s="250">
        <f t="shared" si="0"/>
        <v>6600000.0000000009</v>
      </c>
      <c r="N21" s="194" t="s">
        <v>2574</v>
      </c>
      <c r="O21" s="193" t="s">
        <v>2575</v>
      </c>
      <c r="P21" s="190">
        <v>3300000</v>
      </c>
    </row>
    <row r="22" spans="1:16" ht="99.95" customHeight="1">
      <c r="A22" s="393" t="s">
        <v>16</v>
      </c>
      <c r="B22" s="236" t="s">
        <v>17</v>
      </c>
      <c r="C22" s="206" t="s">
        <v>200</v>
      </c>
      <c r="D22" s="192" t="s">
        <v>614</v>
      </c>
      <c r="E22" s="193" t="s">
        <v>615</v>
      </c>
      <c r="F22" s="192" t="s">
        <v>814</v>
      </c>
      <c r="G22" s="193" t="s">
        <v>815</v>
      </c>
      <c r="H22" s="229" t="s">
        <v>249</v>
      </c>
      <c r="I22" s="230"/>
      <c r="J22" s="194" t="s">
        <v>822</v>
      </c>
      <c r="K22" s="190">
        <v>5000000</v>
      </c>
      <c r="L22" s="193" t="s">
        <v>823</v>
      </c>
      <c r="M22" s="250">
        <f t="shared" si="0"/>
        <v>11000000</v>
      </c>
      <c r="N22" s="194" t="s">
        <v>2576</v>
      </c>
      <c r="O22" s="193" t="s">
        <v>2568</v>
      </c>
      <c r="P22" s="190" t="s">
        <v>2577</v>
      </c>
    </row>
    <row r="23" spans="1:16" ht="99.95" customHeight="1">
      <c r="A23" s="393" t="s">
        <v>16</v>
      </c>
      <c r="B23" s="236" t="s">
        <v>17</v>
      </c>
      <c r="C23" s="206" t="s">
        <v>200</v>
      </c>
      <c r="D23" s="192" t="s">
        <v>614</v>
      </c>
      <c r="E23" s="193" t="s">
        <v>615</v>
      </c>
      <c r="F23" s="192" t="s">
        <v>844</v>
      </c>
      <c r="G23" s="193" t="s">
        <v>848</v>
      </c>
      <c r="H23" s="229" t="s">
        <v>249</v>
      </c>
      <c r="I23" s="230"/>
      <c r="J23" s="194" t="s">
        <v>849</v>
      </c>
      <c r="K23" s="190">
        <v>0</v>
      </c>
      <c r="L23" s="193"/>
      <c r="M23" s="250">
        <v>0</v>
      </c>
      <c r="N23" s="194" t="s">
        <v>2578</v>
      </c>
      <c r="O23" s="193" t="s">
        <v>2579</v>
      </c>
      <c r="P23" s="190">
        <v>0</v>
      </c>
    </row>
    <row r="24" spans="1:16" ht="99.95" customHeight="1">
      <c r="A24" s="393" t="s">
        <v>16</v>
      </c>
      <c r="B24" s="236" t="s">
        <v>17</v>
      </c>
      <c r="C24" s="206" t="s">
        <v>870</v>
      </c>
      <c r="D24" s="192" t="s">
        <v>871</v>
      </c>
      <c r="E24" s="193" t="s">
        <v>872</v>
      </c>
      <c r="F24" s="192" t="s">
        <v>882</v>
      </c>
      <c r="G24" s="193" t="s">
        <v>889</v>
      </c>
      <c r="H24" s="229" t="s">
        <v>249</v>
      </c>
      <c r="I24" s="230"/>
      <c r="J24" s="194" t="s">
        <v>890</v>
      </c>
      <c r="K24" s="190">
        <v>500000</v>
      </c>
      <c r="L24" s="193" t="s">
        <v>891</v>
      </c>
      <c r="M24" s="250">
        <f>2*K24*1.1</f>
        <v>1100000</v>
      </c>
      <c r="N24" s="194" t="s">
        <v>2580</v>
      </c>
      <c r="O24" s="193" t="s">
        <v>2581</v>
      </c>
      <c r="P24" s="190">
        <v>600000</v>
      </c>
    </row>
    <row r="25" spans="1:16" ht="99.95" customHeight="1">
      <c r="A25" s="393" t="s">
        <v>16</v>
      </c>
      <c r="B25" s="236" t="s">
        <v>17</v>
      </c>
      <c r="C25" s="206" t="s">
        <v>870</v>
      </c>
      <c r="D25" s="192" t="s">
        <v>871</v>
      </c>
      <c r="E25" s="193" t="s">
        <v>872</v>
      </c>
      <c r="F25" s="192" t="s">
        <v>893</v>
      </c>
      <c r="G25" s="193" t="s">
        <v>894</v>
      </c>
      <c r="H25" s="229" t="s">
        <v>249</v>
      </c>
      <c r="I25" s="230"/>
      <c r="J25" s="194" t="s">
        <v>897</v>
      </c>
      <c r="K25" s="190">
        <v>0</v>
      </c>
      <c r="L25" s="193"/>
      <c r="M25" s="250">
        <v>0</v>
      </c>
      <c r="N25" s="194" t="s">
        <v>2582</v>
      </c>
      <c r="O25" s="193" t="s">
        <v>2583</v>
      </c>
      <c r="P25" s="190">
        <v>0</v>
      </c>
    </row>
    <row r="26" spans="1:16" ht="99.95" customHeight="1">
      <c r="A26" s="393" t="s">
        <v>16</v>
      </c>
      <c r="B26" s="236" t="s">
        <v>17</v>
      </c>
      <c r="C26" s="206" t="s">
        <v>200</v>
      </c>
      <c r="D26" s="192" t="s">
        <v>201</v>
      </c>
      <c r="E26" s="193" t="s">
        <v>202</v>
      </c>
      <c r="F26" s="192" t="s">
        <v>295</v>
      </c>
      <c r="G26" s="193" t="s">
        <v>296</v>
      </c>
      <c r="H26" s="229"/>
      <c r="I26" s="230" t="s">
        <v>249</v>
      </c>
      <c r="J26" s="194" t="s">
        <v>307</v>
      </c>
      <c r="K26" s="190">
        <v>3000000</v>
      </c>
      <c r="L26" s="193" t="s">
        <v>308</v>
      </c>
      <c r="M26" s="250">
        <v>6600000.0000000009</v>
      </c>
      <c r="N26" s="194" t="s">
        <v>2584</v>
      </c>
      <c r="O26" s="192" t="s">
        <v>2585</v>
      </c>
      <c r="P26" s="190">
        <v>3300000</v>
      </c>
    </row>
    <row r="27" spans="1:16" ht="99.95" customHeight="1">
      <c r="A27" s="393" t="s">
        <v>16</v>
      </c>
      <c r="B27" s="236" t="s">
        <v>17</v>
      </c>
      <c r="C27" s="206" t="s">
        <v>200</v>
      </c>
      <c r="D27" s="192" t="s">
        <v>201</v>
      </c>
      <c r="E27" s="193" t="s">
        <v>202</v>
      </c>
      <c r="F27" s="192" t="s">
        <v>312</v>
      </c>
      <c r="G27" s="193" t="s">
        <v>313</v>
      </c>
      <c r="H27" s="229"/>
      <c r="I27" s="230" t="s">
        <v>249</v>
      </c>
      <c r="J27" s="194" t="s">
        <v>346</v>
      </c>
      <c r="K27" s="190">
        <v>3000000</v>
      </c>
      <c r="L27" s="193" t="s">
        <v>347</v>
      </c>
      <c r="M27" s="250">
        <v>6600000.0000000009</v>
      </c>
      <c r="N27" s="194" t="s">
        <v>2586</v>
      </c>
      <c r="O27" s="192" t="s">
        <v>2587</v>
      </c>
      <c r="P27" s="190">
        <v>6600000</v>
      </c>
    </row>
    <row r="28" spans="1:16" ht="99.95" customHeight="1">
      <c r="A28" s="393" t="s">
        <v>936</v>
      </c>
      <c r="B28" s="236" t="s">
        <v>937</v>
      </c>
      <c r="C28" s="206" t="s">
        <v>938</v>
      </c>
      <c r="D28" s="192" t="s">
        <v>939</v>
      </c>
      <c r="E28" s="193" t="s">
        <v>940</v>
      </c>
      <c r="F28" s="192" t="s">
        <v>941</v>
      </c>
      <c r="G28" s="193" t="s">
        <v>942</v>
      </c>
      <c r="H28" s="229" t="s">
        <v>249</v>
      </c>
      <c r="I28" s="230"/>
      <c r="J28" s="194"/>
      <c r="K28" s="190">
        <v>0</v>
      </c>
      <c r="L28" s="192" t="s">
        <v>945</v>
      </c>
      <c r="M28" s="250">
        <v>0</v>
      </c>
      <c r="N28" s="194" t="s">
        <v>2588</v>
      </c>
      <c r="O28" s="193" t="s">
        <v>2589</v>
      </c>
      <c r="P28" s="190">
        <v>0</v>
      </c>
    </row>
    <row r="29" spans="1:16" ht="99.95" customHeight="1">
      <c r="A29" s="393" t="s">
        <v>936</v>
      </c>
      <c r="B29" s="236" t="s">
        <v>937</v>
      </c>
      <c r="C29" s="206" t="s">
        <v>938</v>
      </c>
      <c r="D29" s="192" t="s">
        <v>1102</v>
      </c>
      <c r="E29" s="193" t="s">
        <v>1103</v>
      </c>
      <c r="F29" s="192" t="s">
        <v>1104</v>
      </c>
      <c r="G29" s="193" t="s">
        <v>1105</v>
      </c>
      <c r="H29" s="229" t="s">
        <v>249</v>
      </c>
      <c r="I29" s="230"/>
      <c r="J29" s="194" t="s">
        <v>1111</v>
      </c>
      <c r="K29" s="190">
        <v>0</v>
      </c>
      <c r="L29" s="193" t="s">
        <v>1111</v>
      </c>
      <c r="M29" s="250">
        <v>0</v>
      </c>
      <c r="N29" s="194" t="s">
        <v>2590</v>
      </c>
      <c r="O29" s="193" t="s">
        <v>2546</v>
      </c>
      <c r="P29" s="190">
        <v>0</v>
      </c>
    </row>
    <row r="30" spans="1:16" ht="99.95" customHeight="1">
      <c r="A30" s="393" t="s">
        <v>936</v>
      </c>
      <c r="B30" s="236" t="s">
        <v>937</v>
      </c>
      <c r="C30" s="206" t="s">
        <v>938</v>
      </c>
      <c r="D30" s="192" t="s">
        <v>1102</v>
      </c>
      <c r="E30" s="193" t="s">
        <v>1103</v>
      </c>
      <c r="F30" s="192" t="s">
        <v>1113</v>
      </c>
      <c r="G30" s="193" t="s">
        <v>1114</v>
      </c>
      <c r="H30" s="229" t="s">
        <v>249</v>
      </c>
      <c r="I30" s="230"/>
      <c r="J30" s="194" t="s">
        <v>1119</v>
      </c>
      <c r="K30" s="190">
        <v>3000000</v>
      </c>
      <c r="L30" s="193" t="s">
        <v>1120</v>
      </c>
      <c r="M30" s="250">
        <f>2*K30*1.1</f>
        <v>6600000.0000000009</v>
      </c>
      <c r="N30" s="193" t="s">
        <v>2591</v>
      </c>
      <c r="O30" s="193" t="s">
        <v>2573</v>
      </c>
      <c r="P30" s="190">
        <v>3300000</v>
      </c>
    </row>
    <row r="31" spans="1:16" ht="99.95" customHeight="1">
      <c r="A31" s="393" t="s">
        <v>936</v>
      </c>
      <c r="B31" s="236" t="s">
        <v>937</v>
      </c>
      <c r="C31" s="206" t="s">
        <v>938</v>
      </c>
      <c r="D31" s="192" t="s">
        <v>1209</v>
      </c>
      <c r="E31" s="193" t="s">
        <v>1210</v>
      </c>
      <c r="F31" s="192" t="s">
        <v>1211</v>
      </c>
      <c r="G31" s="193" t="s">
        <v>1212</v>
      </c>
      <c r="H31" s="229" t="s">
        <v>249</v>
      </c>
      <c r="I31" s="230"/>
      <c r="J31" s="194" t="s">
        <v>890</v>
      </c>
      <c r="K31" s="190">
        <v>0</v>
      </c>
      <c r="L31" s="193" t="s">
        <v>891</v>
      </c>
      <c r="M31" s="250">
        <v>0</v>
      </c>
      <c r="N31" s="193" t="s">
        <v>2592</v>
      </c>
      <c r="O31" s="193" t="s">
        <v>2593</v>
      </c>
      <c r="P31" s="190">
        <v>0</v>
      </c>
    </row>
    <row r="32" spans="1:16" ht="99.95" customHeight="1">
      <c r="A32" s="393" t="s">
        <v>936</v>
      </c>
      <c r="B32" s="236" t="s">
        <v>937</v>
      </c>
      <c r="C32" s="206" t="s">
        <v>938</v>
      </c>
      <c r="D32" s="192" t="s">
        <v>1209</v>
      </c>
      <c r="E32" s="193" t="s">
        <v>1210</v>
      </c>
      <c r="F32" s="192" t="s">
        <v>1246</v>
      </c>
      <c r="G32" s="193" t="s">
        <v>1247</v>
      </c>
      <c r="H32" s="229" t="s">
        <v>249</v>
      </c>
      <c r="I32" s="230"/>
      <c r="J32" s="194" t="s">
        <v>1252</v>
      </c>
      <c r="K32" s="190">
        <v>0</v>
      </c>
      <c r="L32" s="193" t="s">
        <v>1253</v>
      </c>
      <c r="M32" s="250">
        <v>0</v>
      </c>
      <c r="N32" s="193" t="s">
        <v>2594</v>
      </c>
      <c r="O32" s="193" t="s">
        <v>2595</v>
      </c>
      <c r="P32" s="190">
        <v>0</v>
      </c>
    </row>
    <row r="33" spans="1:16" ht="99.95" customHeight="1">
      <c r="A33" s="393" t="s">
        <v>936</v>
      </c>
      <c r="B33" s="236" t="s">
        <v>937</v>
      </c>
      <c r="C33" s="206" t="s">
        <v>938</v>
      </c>
      <c r="D33" s="192" t="s">
        <v>1209</v>
      </c>
      <c r="E33" s="193" t="s">
        <v>1210</v>
      </c>
      <c r="F33" s="192" t="s">
        <v>1256</v>
      </c>
      <c r="G33" s="193" t="s">
        <v>1257</v>
      </c>
      <c r="H33" s="229" t="s">
        <v>249</v>
      </c>
      <c r="I33" s="230"/>
      <c r="J33" s="194" t="s">
        <v>1259</v>
      </c>
      <c r="K33" s="190">
        <v>32000000</v>
      </c>
      <c r="L33" s="193" t="s">
        <v>1260</v>
      </c>
      <c r="M33" s="250">
        <v>70400000</v>
      </c>
      <c r="N33" s="194" t="s">
        <v>2596</v>
      </c>
      <c r="O33" s="193" t="s">
        <v>2597</v>
      </c>
      <c r="P33" s="190">
        <v>12500000</v>
      </c>
    </row>
    <row r="34" spans="1:16" ht="99.95" customHeight="1">
      <c r="A34" s="393" t="s">
        <v>936</v>
      </c>
      <c r="B34" s="236" t="s">
        <v>937</v>
      </c>
      <c r="C34" s="206" t="s">
        <v>938</v>
      </c>
      <c r="D34" s="192" t="s">
        <v>1264</v>
      </c>
      <c r="E34" s="193" t="s">
        <v>1265</v>
      </c>
      <c r="F34" s="192" t="s">
        <v>1287</v>
      </c>
      <c r="G34" s="193" t="s">
        <v>1288</v>
      </c>
      <c r="H34" s="229" t="s">
        <v>249</v>
      </c>
      <c r="I34" s="230"/>
      <c r="J34" s="194" t="s">
        <v>1295</v>
      </c>
      <c r="K34" s="190">
        <v>32000000</v>
      </c>
      <c r="L34" s="193" t="s">
        <v>1296</v>
      </c>
      <c r="M34" s="250">
        <f>2*K34*1.1</f>
        <v>70400000</v>
      </c>
      <c r="N34" s="194" t="s">
        <v>2598</v>
      </c>
      <c r="O34" s="194" t="s">
        <v>2599</v>
      </c>
      <c r="P34" s="190">
        <v>17500000</v>
      </c>
    </row>
    <row r="35" spans="1:16" ht="99.95" customHeight="1">
      <c r="A35" s="393" t="s">
        <v>936</v>
      </c>
      <c r="B35" s="236" t="s">
        <v>937</v>
      </c>
      <c r="C35" s="206" t="s">
        <v>938</v>
      </c>
      <c r="D35" s="192" t="s">
        <v>939</v>
      </c>
      <c r="E35" s="193" t="s">
        <v>940</v>
      </c>
      <c r="F35" s="192" t="s">
        <v>973</v>
      </c>
      <c r="G35" s="193" t="s">
        <v>974</v>
      </c>
      <c r="H35" s="229"/>
      <c r="I35" s="230" t="s">
        <v>208</v>
      </c>
      <c r="J35" s="194" t="s">
        <v>987</v>
      </c>
      <c r="K35" s="190">
        <v>3000000</v>
      </c>
      <c r="L35" s="193" t="s">
        <v>988</v>
      </c>
      <c r="M35" s="250">
        <v>6600000.0000000009</v>
      </c>
      <c r="N35" s="194" t="s">
        <v>2600</v>
      </c>
      <c r="O35" s="193" t="s">
        <v>2546</v>
      </c>
      <c r="P35" s="190">
        <v>0</v>
      </c>
    </row>
    <row r="36" spans="1:16" ht="99.95" customHeight="1">
      <c r="A36" s="393" t="s">
        <v>936</v>
      </c>
      <c r="B36" s="236" t="s">
        <v>937</v>
      </c>
      <c r="C36" s="206" t="s">
        <v>938</v>
      </c>
      <c r="D36" s="192" t="s">
        <v>1040</v>
      </c>
      <c r="E36" s="193" t="s">
        <v>1041</v>
      </c>
      <c r="F36" s="192" t="s">
        <v>1085</v>
      </c>
      <c r="G36" s="193" t="s">
        <v>1086</v>
      </c>
      <c r="H36" s="229"/>
      <c r="I36" s="230" t="s">
        <v>249</v>
      </c>
      <c r="J36" s="194" t="s">
        <v>1100</v>
      </c>
      <c r="K36" s="190">
        <v>0</v>
      </c>
      <c r="L36" s="193" t="s">
        <v>1100</v>
      </c>
      <c r="M36" s="250">
        <v>0</v>
      </c>
      <c r="N36" s="194" t="s">
        <v>2601</v>
      </c>
      <c r="O36" s="193" t="s">
        <v>2602</v>
      </c>
      <c r="P36" s="190">
        <v>0</v>
      </c>
    </row>
    <row r="37" spans="1:16" ht="99.95" customHeight="1">
      <c r="A37" s="393" t="s">
        <v>1374</v>
      </c>
      <c r="B37" s="236" t="s">
        <v>1375</v>
      </c>
      <c r="C37" s="206" t="s">
        <v>1376</v>
      </c>
      <c r="D37" s="192" t="s">
        <v>1377</v>
      </c>
      <c r="E37" s="193" t="s">
        <v>1378</v>
      </c>
      <c r="F37" s="192" t="s">
        <v>1402</v>
      </c>
      <c r="G37" s="193" t="s">
        <v>1403</v>
      </c>
      <c r="H37" s="229" t="s">
        <v>249</v>
      </c>
      <c r="I37" s="230"/>
      <c r="J37" s="194" t="s">
        <v>1404</v>
      </c>
      <c r="K37" s="190">
        <v>3000000</v>
      </c>
      <c r="L37" s="193" t="s">
        <v>1405</v>
      </c>
      <c r="M37" s="250">
        <f>2*K37*1.1</f>
        <v>6600000.0000000009</v>
      </c>
      <c r="N37" s="194" t="s">
        <v>2603</v>
      </c>
      <c r="O37" s="193" t="s">
        <v>2546</v>
      </c>
      <c r="P37" s="190">
        <v>0</v>
      </c>
    </row>
    <row r="38" spans="1:16" ht="99.95" customHeight="1">
      <c r="A38" s="393" t="s">
        <v>1374</v>
      </c>
      <c r="B38" s="236" t="s">
        <v>1375</v>
      </c>
      <c r="C38" s="206" t="s">
        <v>1376</v>
      </c>
      <c r="D38" s="192" t="s">
        <v>1377</v>
      </c>
      <c r="E38" s="193" t="s">
        <v>1378</v>
      </c>
      <c r="F38" s="192" t="s">
        <v>1489</v>
      </c>
      <c r="G38" s="193" t="s">
        <v>1490</v>
      </c>
      <c r="H38" s="229" t="s">
        <v>249</v>
      </c>
      <c r="I38" s="230"/>
      <c r="J38" s="194"/>
      <c r="K38" s="190">
        <v>0</v>
      </c>
      <c r="L38" s="193" t="s">
        <v>1491</v>
      </c>
      <c r="M38" s="250">
        <v>6000000</v>
      </c>
      <c r="N38" s="194" t="s">
        <v>2604</v>
      </c>
      <c r="O38" s="193" t="s">
        <v>2546</v>
      </c>
      <c r="P38" s="190">
        <v>0</v>
      </c>
    </row>
    <row r="39" spans="1:16" ht="99.95" customHeight="1">
      <c r="A39" s="393" t="s">
        <v>1374</v>
      </c>
      <c r="B39" s="236" t="s">
        <v>1375</v>
      </c>
      <c r="C39" s="206" t="s">
        <v>1376</v>
      </c>
      <c r="D39" s="192" t="s">
        <v>1377</v>
      </c>
      <c r="E39" s="193" t="s">
        <v>1378</v>
      </c>
      <c r="F39" s="192" t="s">
        <v>1493</v>
      </c>
      <c r="G39" s="193" t="s">
        <v>1494</v>
      </c>
      <c r="H39" s="229" t="s">
        <v>249</v>
      </c>
      <c r="I39" s="230"/>
      <c r="J39" s="194" t="s">
        <v>1506</v>
      </c>
      <c r="K39" s="190">
        <v>15000000</v>
      </c>
      <c r="L39" s="193" t="s">
        <v>1507</v>
      </c>
      <c r="M39" s="250">
        <f>K39*1.1</f>
        <v>16500000.000000002</v>
      </c>
      <c r="N39" s="194" t="s">
        <v>2605</v>
      </c>
      <c r="O39" s="193" t="s">
        <v>2602</v>
      </c>
      <c r="P39" s="190">
        <v>4250000</v>
      </c>
    </row>
    <row r="40" spans="1:16" ht="99.95" customHeight="1">
      <c r="A40" s="393" t="s">
        <v>1374</v>
      </c>
      <c r="B40" s="236" t="s">
        <v>1375</v>
      </c>
      <c r="C40" s="206" t="s">
        <v>1376</v>
      </c>
      <c r="D40" s="192" t="s">
        <v>1377</v>
      </c>
      <c r="E40" s="193" t="s">
        <v>1378</v>
      </c>
      <c r="F40" s="192" t="s">
        <v>1541</v>
      </c>
      <c r="G40" s="193" t="s">
        <v>1542</v>
      </c>
      <c r="H40" s="229" t="s">
        <v>249</v>
      </c>
      <c r="I40" s="230"/>
      <c r="J40" s="194" t="s">
        <v>1543</v>
      </c>
      <c r="K40" s="190">
        <v>1500000</v>
      </c>
      <c r="L40" s="193" t="s">
        <v>1544</v>
      </c>
      <c r="M40" s="250">
        <f t="shared" ref="M40:M41" si="1">2*K40*1.1</f>
        <v>3300000.0000000005</v>
      </c>
      <c r="N40" s="194" t="s">
        <v>2606</v>
      </c>
      <c r="O40" s="193" t="s">
        <v>2602</v>
      </c>
      <c r="P40" s="190" t="s">
        <v>2607</v>
      </c>
    </row>
    <row r="41" spans="1:16" ht="99.95" customHeight="1">
      <c r="A41" s="393" t="s">
        <v>1374</v>
      </c>
      <c r="B41" s="236" t="s">
        <v>1375</v>
      </c>
      <c r="C41" s="206" t="s">
        <v>1376</v>
      </c>
      <c r="D41" s="192" t="s">
        <v>1377</v>
      </c>
      <c r="E41" s="193" t="s">
        <v>1378</v>
      </c>
      <c r="F41" s="192" t="s">
        <v>1545</v>
      </c>
      <c r="G41" s="193" t="s">
        <v>1546</v>
      </c>
      <c r="H41" s="229" t="s">
        <v>249</v>
      </c>
      <c r="I41" s="230"/>
      <c r="J41" s="194" t="s">
        <v>1549</v>
      </c>
      <c r="K41" s="190">
        <v>1000000</v>
      </c>
      <c r="L41" s="193" t="s">
        <v>1550</v>
      </c>
      <c r="M41" s="250">
        <f t="shared" si="1"/>
        <v>2200000</v>
      </c>
      <c r="N41" s="194" t="s">
        <v>2608</v>
      </c>
      <c r="O41" s="193" t="s">
        <v>2546</v>
      </c>
      <c r="P41" s="190">
        <v>0</v>
      </c>
    </row>
    <row r="42" spans="1:16" ht="99.95" customHeight="1">
      <c r="A42" s="393" t="s">
        <v>1374</v>
      </c>
      <c r="B42" s="236" t="s">
        <v>1375</v>
      </c>
      <c r="C42" s="206" t="s">
        <v>1376</v>
      </c>
      <c r="D42" s="192" t="s">
        <v>1377</v>
      </c>
      <c r="E42" s="193" t="s">
        <v>1378</v>
      </c>
      <c r="F42" s="192" t="s">
        <v>1552</v>
      </c>
      <c r="G42" s="193" t="s">
        <v>1553</v>
      </c>
      <c r="H42" s="229" t="s">
        <v>249</v>
      </c>
      <c r="I42" s="230"/>
      <c r="J42" s="194" t="s">
        <v>1554</v>
      </c>
      <c r="K42" s="190">
        <v>0</v>
      </c>
      <c r="L42" s="193" t="s">
        <v>1555</v>
      </c>
      <c r="M42" s="250">
        <v>0</v>
      </c>
      <c r="N42" s="194" t="s">
        <v>2609</v>
      </c>
      <c r="O42" s="193" t="s">
        <v>2546</v>
      </c>
      <c r="P42" s="190">
        <v>0</v>
      </c>
    </row>
    <row r="43" spans="1:16" ht="99.95" customHeight="1">
      <c r="A43" s="393" t="s">
        <v>1374</v>
      </c>
      <c r="B43" s="236" t="s">
        <v>1375</v>
      </c>
      <c r="C43" s="206" t="s">
        <v>1376</v>
      </c>
      <c r="D43" s="192" t="s">
        <v>1377</v>
      </c>
      <c r="E43" s="193" t="s">
        <v>1378</v>
      </c>
      <c r="F43" s="192" t="s">
        <v>1567</v>
      </c>
      <c r="G43" s="193" t="s">
        <v>1568</v>
      </c>
      <c r="H43" s="229" t="s">
        <v>249</v>
      </c>
      <c r="I43" s="230"/>
      <c r="J43" s="194"/>
      <c r="K43" s="190">
        <v>0</v>
      </c>
      <c r="L43" s="192" t="s">
        <v>1571</v>
      </c>
      <c r="M43" s="250">
        <v>0</v>
      </c>
      <c r="N43" s="194" t="s">
        <v>2610</v>
      </c>
      <c r="O43" s="193" t="s">
        <v>2548</v>
      </c>
      <c r="P43" s="190" t="s">
        <v>2546</v>
      </c>
    </row>
    <row r="44" spans="1:16" ht="99.95" customHeight="1">
      <c r="A44" s="393" t="s">
        <v>1374</v>
      </c>
      <c r="B44" s="236" t="s">
        <v>1375</v>
      </c>
      <c r="C44" s="206" t="s">
        <v>1376</v>
      </c>
      <c r="D44" s="192" t="s">
        <v>1377</v>
      </c>
      <c r="E44" s="193" t="s">
        <v>1378</v>
      </c>
      <c r="F44" s="192" t="s">
        <v>1575</v>
      </c>
      <c r="G44" s="193" t="s">
        <v>1576</v>
      </c>
      <c r="H44" s="229" t="s">
        <v>249</v>
      </c>
      <c r="I44" s="230"/>
      <c r="J44" s="194"/>
      <c r="K44" s="190">
        <v>0</v>
      </c>
      <c r="L44" s="241"/>
      <c r="M44" s="250">
        <v>0</v>
      </c>
      <c r="N44" s="194" t="s">
        <v>2611</v>
      </c>
      <c r="O44" s="193" t="s">
        <v>2548</v>
      </c>
      <c r="P44" s="190" t="s">
        <v>2546</v>
      </c>
    </row>
    <row r="45" spans="1:16" ht="99.95" customHeight="1">
      <c r="A45" s="393" t="s">
        <v>1374</v>
      </c>
      <c r="B45" s="236" t="s">
        <v>1375</v>
      </c>
      <c r="C45" s="206" t="s">
        <v>1376</v>
      </c>
      <c r="D45" s="192" t="s">
        <v>1377</v>
      </c>
      <c r="E45" s="193" t="s">
        <v>1378</v>
      </c>
      <c r="F45" s="192" t="s">
        <v>1605</v>
      </c>
      <c r="G45" s="193" t="s">
        <v>1606</v>
      </c>
      <c r="H45" s="229" t="s">
        <v>249</v>
      </c>
      <c r="I45" s="230"/>
      <c r="J45" s="194" t="s">
        <v>1607</v>
      </c>
      <c r="K45" s="190">
        <v>30000000</v>
      </c>
      <c r="L45" s="193" t="s">
        <v>1608</v>
      </c>
      <c r="M45" s="250">
        <f>2*K45*1.1</f>
        <v>66000000.000000007</v>
      </c>
      <c r="N45" s="194" t="s">
        <v>2612</v>
      </c>
      <c r="O45" s="193" t="s">
        <v>2613</v>
      </c>
      <c r="P45" s="190">
        <v>14000000</v>
      </c>
    </row>
    <row r="46" spans="1:16" ht="99.95" customHeight="1">
      <c r="A46" s="393" t="s">
        <v>1374</v>
      </c>
      <c r="B46" s="236" t="s">
        <v>1375</v>
      </c>
      <c r="C46" s="206" t="s">
        <v>1376</v>
      </c>
      <c r="D46" s="192" t="s">
        <v>1377</v>
      </c>
      <c r="E46" s="193" t="s">
        <v>1378</v>
      </c>
      <c r="F46" s="192" t="s">
        <v>1652</v>
      </c>
      <c r="G46" s="193" t="s">
        <v>1653</v>
      </c>
      <c r="H46" s="229" t="s">
        <v>249</v>
      </c>
      <c r="I46" s="230"/>
      <c r="J46" s="194" t="s">
        <v>1658</v>
      </c>
      <c r="K46" s="190">
        <v>0</v>
      </c>
      <c r="L46" s="193" t="s">
        <v>1658</v>
      </c>
      <c r="M46" s="250">
        <v>0</v>
      </c>
      <c r="N46" s="194" t="s">
        <v>2614</v>
      </c>
      <c r="O46" s="193" t="s">
        <v>2615</v>
      </c>
      <c r="P46" s="190" t="s">
        <v>2607</v>
      </c>
    </row>
    <row r="47" spans="1:16" ht="99.95" customHeight="1">
      <c r="A47" s="393" t="s">
        <v>1374</v>
      </c>
      <c r="B47" s="236" t="s">
        <v>1375</v>
      </c>
      <c r="C47" s="206" t="s">
        <v>1665</v>
      </c>
      <c r="D47" s="192" t="s">
        <v>1666</v>
      </c>
      <c r="E47" s="193" t="s">
        <v>1667</v>
      </c>
      <c r="F47" s="192" t="s">
        <v>1668</v>
      </c>
      <c r="G47" s="193" t="s">
        <v>1669</v>
      </c>
      <c r="H47" s="229" t="s">
        <v>249</v>
      </c>
      <c r="I47" s="230"/>
      <c r="J47" s="194" t="s">
        <v>1119</v>
      </c>
      <c r="K47" s="190">
        <v>0</v>
      </c>
      <c r="L47" s="193" t="s">
        <v>1120</v>
      </c>
      <c r="M47" s="250">
        <v>0</v>
      </c>
      <c r="N47" s="193" t="s">
        <v>2616</v>
      </c>
      <c r="O47" s="193" t="s">
        <v>2617</v>
      </c>
      <c r="P47" s="190">
        <v>0</v>
      </c>
    </row>
    <row r="48" spans="1:16" ht="99.95" customHeight="1">
      <c r="A48" s="393" t="s">
        <v>1374</v>
      </c>
      <c r="B48" s="236" t="s">
        <v>1375</v>
      </c>
      <c r="C48" s="206" t="s">
        <v>1376</v>
      </c>
      <c r="D48" s="192" t="s">
        <v>1377</v>
      </c>
      <c r="E48" s="193" t="s">
        <v>1378</v>
      </c>
      <c r="F48" s="192" t="s">
        <v>1379</v>
      </c>
      <c r="G48" s="193" t="s">
        <v>1380</v>
      </c>
      <c r="H48" s="229"/>
      <c r="I48" s="230" t="s">
        <v>249</v>
      </c>
      <c r="J48" s="194" t="s">
        <v>1384</v>
      </c>
      <c r="K48" s="190">
        <v>0</v>
      </c>
      <c r="L48" s="193" t="s">
        <v>1385</v>
      </c>
      <c r="M48" s="250">
        <v>0</v>
      </c>
      <c r="N48" s="194" t="s">
        <v>2618</v>
      </c>
      <c r="O48" s="193" t="s">
        <v>2619</v>
      </c>
      <c r="P48" s="190" t="s">
        <v>2620</v>
      </c>
    </row>
    <row r="49" spans="1:16" ht="99.95" customHeight="1">
      <c r="A49" s="393" t="s">
        <v>1374</v>
      </c>
      <c r="B49" s="236" t="s">
        <v>1375</v>
      </c>
      <c r="C49" s="206" t="s">
        <v>1376</v>
      </c>
      <c r="D49" s="192" t="s">
        <v>1377</v>
      </c>
      <c r="E49" s="193" t="s">
        <v>1378</v>
      </c>
      <c r="F49" s="192" t="s">
        <v>1596</v>
      </c>
      <c r="G49" s="193" t="s">
        <v>1597</v>
      </c>
      <c r="H49" s="229"/>
      <c r="I49" s="230" t="s">
        <v>249</v>
      </c>
      <c r="J49" s="194" t="s">
        <v>1404</v>
      </c>
      <c r="K49" s="190">
        <v>0</v>
      </c>
      <c r="L49" s="193" t="s">
        <v>1405</v>
      </c>
      <c r="M49" s="250">
        <v>0</v>
      </c>
      <c r="N49" s="194" t="s">
        <v>2621</v>
      </c>
      <c r="O49" s="193" t="s">
        <v>2546</v>
      </c>
      <c r="P49" s="190">
        <v>0</v>
      </c>
    </row>
    <row r="50" spans="1:16" ht="99.95" customHeight="1">
      <c r="A50" s="393" t="s">
        <v>1374</v>
      </c>
      <c r="B50" s="236" t="s">
        <v>1375</v>
      </c>
      <c r="C50" s="206" t="s">
        <v>1376</v>
      </c>
      <c r="D50" s="192" t="s">
        <v>1377</v>
      </c>
      <c r="E50" s="193" t="s">
        <v>1378</v>
      </c>
      <c r="F50" s="192" t="s">
        <v>1612</v>
      </c>
      <c r="G50" s="193" t="s">
        <v>1613</v>
      </c>
      <c r="H50" s="229"/>
      <c r="I50" s="230" t="s">
        <v>249</v>
      </c>
      <c r="J50" s="194" t="s">
        <v>1625</v>
      </c>
      <c r="K50" s="190">
        <v>0</v>
      </c>
      <c r="L50" s="193" t="s">
        <v>1625</v>
      </c>
      <c r="M50" s="250">
        <v>0</v>
      </c>
      <c r="N50" s="194" t="s">
        <v>2622</v>
      </c>
      <c r="O50" s="193" t="s">
        <v>2602</v>
      </c>
      <c r="P50" s="190" t="s">
        <v>2607</v>
      </c>
    </row>
    <row r="51" spans="1:16" ht="99.95" customHeight="1">
      <c r="A51" s="393" t="s">
        <v>1706</v>
      </c>
      <c r="B51" s="236" t="s">
        <v>1707</v>
      </c>
      <c r="C51" s="206" t="s">
        <v>1708</v>
      </c>
      <c r="D51" s="192" t="s">
        <v>1709</v>
      </c>
      <c r="E51" s="193" t="s">
        <v>1710</v>
      </c>
      <c r="F51" s="192" t="s">
        <v>1711</v>
      </c>
      <c r="G51" s="193" t="s">
        <v>1712</v>
      </c>
      <c r="H51" s="229" t="s">
        <v>249</v>
      </c>
      <c r="I51" s="230"/>
      <c r="J51" s="194"/>
      <c r="K51" s="190">
        <v>0</v>
      </c>
      <c r="L51" s="193"/>
      <c r="M51" s="250">
        <v>0</v>
      </c>
      <c r="N51" s="194" t="s">
        <v>2623</v>
      </c>
      <c r="O51" s="193" t="s">
        <v>2548</v>
      </c>
      <c r="P51" s="190" t="s">
        <v>2546</v>
      </c>
    </row>
    <row r="52" spans="1:16" ht="99.95" customHeight="1">
      <c r="A52" s="393" t="s">
        <v>1706</v>
      </c>
      <c r="B52" s="236" t="s">
        <v>1707</v>
      </c>
      <c r="C52" s="206" t="s">
        <v>1708</v>
      </c>
      <c r="D52" s="192" t="s">
        <v>1709</v>
      </c>
      <c r="E52" s="193" t="s">
        <v>1710</v>
      </c>
      <c r="F52" s="192" t="s">
        <v>1721</v>
      </c>
      <c r="G52" s="193" t="s">
        <v>1722</v>
      </c>
      <c r="H52" s="229" t="s">
        <v>249</v>
      </c>
      <c r="I52" s="230"/>
      <c r="J52" s="194"/>
      <c r="K52" s="190">
        <v>0</v>
      </c>
      <c r="L52" s="193"/>
      <c r="M52" s="250">
        <v>0</v>
      </c>
      <c r="N52" s="194" t="s">
        <v>2611</v>
      </c>
      <c r="O52" s="193" t="s">
        <v>2548</v>
      </c>
      <c r="P52" s="190" t="s">
        <v>2546</v>
      </c>
    </row>
    <row r="53" spans="1:16" ht="99.95" customHeight="1">
      <c r="A53" s="393" t="s">
        <v>1706</v>
      </c>
      <c r="B53" s="236" t="s">
        <v>1707</v>
      </c>
      <c r="C53" s="206" t="s">
        <v>1708</v>
      </c>
      <c r="D53" s="192" t="s">
        <v>1709</v>
      </c>
      <c r="E53" s="193" t="s">
        <v>1710</v>
      </c>
      <c r="F53" s="192" t="s">
        <v>1732</v>
      </c>
      <c r="G53" s="193" t="s">
        <v>1733</v>
      </c>
      <c r="H53" s="229" t="s">
        <v>249</v>
      </c>
      <c r="I53" s="230"/>
      <c r="J53" s="194" t="s">
        <v>1384</v>
      </c>
      <c r="K53" s="190">
        <v>42500000</v>
      </c>
      <c r="L53" s="193" t="s">
        <v>1385</v>
      </c>
      <c r="M53" s="250">
        <v>34000000</v>
      </c>
      <c r="N53" s="194" t="s">
        <v>2624</v>
      </c>
      <c r="O53" s="193" t="s">
        <v>2619</v>
      </c>
      <c r="P53" s="190">
        <v>10500000</v>
      </c>
    </row>
    <row r="54" spans="1:16" ht="99.95" customHeight="1">
      <c r="A54" s="393" t="s">
        <v>1706</v>
      </c>
      <c r="B54" s="236" t="s">
        <v>1707</v>
      </c>
      <c r="C54" s="206" t="s">
        <v>1708</v>
      </c>
      <c r="D54" s="192" t="s">
        <v>1709</v>
      </c>
      <c r="E54" s="193" t="s">
        <v>1710</v>
      </c>
      <c r="F54" s="192" t="s">
        <v>1739</v>
      </c>
      <c r="G54" s="193" t="s">
        <v>1740</v>
      </c>
      <c r="H54" s="229" t="s">
        <v>249</v>
      </c>
      <c r="I54" s="230"/>
      <c r="J54" s="194" t="s">
        <v>1742</v>
      </c>
      <c r="K54" s="190">
        <v>32000000</v>
      </c>
      <c r="L54" s="193" t="s">
        <v>1743</v>
      </c>
      <c r="M54" s="250">
        <f>2*K54*1.1</f>
        <v>70400000</v>
      </c>
      <c r="N54" s="194" t="s">
        <v>2625</v>
      </c>
      <c r="O54" s="193" t="s">
        <v>2602</v>
      </c>
      <c r="P54" s="190">
        <v>17600000</v>
      </c>
    </row>
    <row r="55" spans="1:16" ht="99.95" customHeight="1">
      <c r="A55" s="393" t="s">
        <v>1706</v>
      </c>
      <c r="B55" s="236" t="s">
        <v>1707</v>
      </c>
      <c r="C55" s="206" t="s">
        <v>1708</v>
      </c>
      <c r="D55" s="192" t="s">
        <v>1709</v>
      </c>
      <c r="E55" s="193" t="s">
        <v>1710</v>
      </c>
      <c r="F55" s="192" t="s">
        <v>1745</v>
      </c>
      <c r="G55" s="193" t="s">
        <v>1746</v>
      </c>
      <c r="H55" s="229" t="s">
        <v>249</v>
      </c>
      <c r="I55" s="230"/>
      <c r="J55" s="194" t="s">
        <v>1119</v>
      </c>
      <c r="K55" s="190">
        <v>0</v>
      </c>
      <c r="L55" s="193" t="s">
        <v>1120</v>
      </c>
      <c r="M55" s="250">
        <v>0</v>
      </c>
      <c r="N55" s="193" t="s">
        <v>2616</v>
      </c>
      <c r="O55" s="193" t="s">
        <v>2617</v>
      </c>
      <c r="P55" s="190">
        <v>0</v>
      </c>
    </row>
    <row r="56" spans="1:16" ht="99.95" customHeight="1">
      <c r="A56" s="393" t="s">
        <v>1706</v>
      </c>
      <c r="B56" s="236" t="s">
        <v>1707</v>
      </c>
      <c r="C56" s="206" t="s">
        <v>1708</v>
      </c>
      <c r="D56" s="192" t="s">
        <v>1709</v>
      </c>
      <c r="E56" s="193" t="s">
        <v>1710</v>
      </c>
      <c r="F56" s="192" t="s">
        <v>1774</v>
      </c>
      <c r="G56" s="193" t="s">
        <v>1775</v>
      </c>
      <c r="H56" s="229" t="s">
        <v>249</v>
      </c>
      <c r="I56" s="230"/>
      <c r="J56" s="194" t="s">
        <v>1778</v>
      </c>
      <c r="K56" s="190">
        <v>0</v>
      </c>
      <c r="L56" s="193" t="s">
        <v>1778</v>
      </c>
      <c r="M56" s="250">
        <v>0</v>
      </c>
      <c r="N56" s="194" t="s">
        <v>2626</v>
      </c>
      <c r="O56" s="193" t="s">
        <v>2602</v>
      </c>
      <c r="P56" s="190" t="s">
        <v>2607</v>
      </c>
    </row>
    <row r="57" spans="1:16" ht="99.95" customHeight="1">
      <c r="A57" s="393" t="s">
        <v>1706</v>
      </c>
      <c r="B57" s="236" t="s">
        <v>1707</v>
      </c>
      <c r="C57" s="206" t="s">
        <v>1708</v>
      </c>
      <c r="D57" s="192" t="s">
        <v>1820</v>
      </c>
      <c r="E57" s="193" t="s">
        <v>1821</v>
      </c>
      <c r="F57" s="192" t="s">
        <v>1822</v>
      </c>
      <c r="G57" s="193" t="s">
        <v>1823</v>
      </c>
      <c r="H57" s="229" t="s">
        <v>249</v>
      </c>
      <c r="I57" s="230"/>
      <c r="J57" s="194"/>
      <c r="K57" s="190">
        <v>0</v>
      </c>
      <c r="L57" s="193"/>
      <c r="M57" s="250">
        <v>0</v>
      </c>
      <c r="N57" s="194" t="s">
        <v>2627</v>
      </c>
      <c r="O57" s="193" t="s">
        <v>2546</v>
      </c>
      <c r="P57" s="190">
        <v>0</v>
      </c>
    </row>
    <row r="58" spans="1:16" ht="99.95" customHeight="1">
      <c r="A58" s="393" t="s">
        <v>1706</v>
      </c>
      <c r="B58" s="236" t="s">
        <v>1707</v>
      </c>
      <c r="C58" s="206" t="s">
        <v>1708</v>
      </c>
      <c r="D58" s="192" t="s">
        <v>1820</v>
      </c>
      <c r="E58" s="193" t="s">
        <v>1821</v>
      </c>
      <c r="F58" s="192" t="s">
        <v>1863</v>
      </c>
      <c r="G58" s="193" t="s">
        <v>1864</v>
      </c>
      <c r="H58" s="229" t="s">
        <v>249</v>
      </c>
      <c r="I58" s="230"/>
      <c r="J58" s="194" t="s">
        <v>1866</v>
      </c>
      <c r="K58" s="190">
        <v>3000000</v>
      </c>
      <c r="L58" s="193"/>
      <c r="M58" s="250">
        <v>0</v>
      </c>
      <c r="N58" s="194" t="s">
        <v>2628</v>
      </c>
      <c r="O58" s="193" t="s">
        <v>2546</v>
      </c>
      <c r="P58" s="190">
        <v>0</v>
      </c>
    </row>
    <row r="59" spans="1:16" ht="99.95" customHeight="1">
      <c r="A59" s="393" t="s">
        <v>1706</v>
      </c>
      <c r="B59" s="236" t="s">
        <v>1707</v>
      </c>
      <c r="C59" s="206" t="s">
        <v>1708</v>
      </c>
      <c r="D59" s="192" t="s">
        <v>1877</v>
      </c>
      <c r="E59" s="193" t="s">
        <v>1878</v>
      </c>
      <c r="F59" s="192" t="s">
        <v>1879</v>
      </c>
      <c r="G59" s="193" t="s">
        <v>1880</v>
      </c>
      <c r="H59" s="229" t="s">
        <v>249</v>
      </c>
      <c r="I59" s="230"/>
      <c r="J59" s="194"/>
      <c r="K59" s="190">
        <v>0</v>
      </c>
      <c r="L59" s="193"/>
      <c r="M59" s="250">
        <v>0</v>
      </c>
      <c r="N59" s="194" t="s">
        <v>2611</v>
      </c>
      <c r="O59" s="193" t="s">
        <v>2548</v>
      </c>
      <c r="P59" s="190" t="s">
        <v>2546</v>
      </c>
    </row>
    <row r="60" spans="1:16" ht="99.95" customHeight="1">
      <c r="A60" s="393" t="s">
        <v>1706</v>
      </c>
      <c r="B60" s="236" t="s">
        <v>1707</v>
      </c>
      <c r="C60" s="206" t="s">
        <v>1708</v>
      </c>
      <c r="D60" s="192" t="s">
        <v>1788</v>
      </c>
      <c r="E60" s="193" t="s">
        <v>1789</v>
      </c>
      <c r="F60" s="192" t="s">
        <v>1805</v>
      </c>
      <c r="G60" s="193" t="s">
        <v>1806</v>
      </c>
      <c r="H60" s="229"/>
      <c r="I60" s="230" t="s">
        <v>249</v>
      </c>
      <c r="J60" s="194" t="s">
        <v>1817</v>
      </c>
      <c r="K60" s="190">
        <v>500000</v>
      </c>
      <c r="L60" s="193" t="s">
        <v>1818</v>
      </c>
      <c r="M60" s="250">
        <v>1100000</v>
      </c>
      <c r="N60" s="194" t="s">
        <v>2629</v>
      </c>
      <c r="O60" s="193" t="s">
        <v>2630</v>
      </c>
      <c r="P60" s="190">
        <v>550000</v>
      </c>
    </row>
    <row r="61" spans="1:16" ht="99.95" customHeight="1">
      <c r="A61" s="393" t="s">
        <v>1706</v>
      </c>
      <c r="B61" s="236" t="s">
        <v>1707</v>
      </c>
      <c r="C61" s="206" t="s">
        <v>1708</v>
      </c>
      <c r="D61" s="192" t="s">
        <v>1820</v>
      </c>
      <c r="E61" s="193" t="s">
        <v>1821</v>
      </c>
      <c r="F61" s="192" t="s">
        <v>1844</v>
      </c>
      <c r="G61" s="193" t="s">
        <v>1845</v>
      </c>
      <c r="H61" s="229"/>
      <c r="I61" s="230" t="s">
        <v>249</v>
      </c>
      <c r="J61" s="194" t="s">
        <v>1857</v>
      </c>
      <c r="K61" s="190">
        <v>0</v>
      </c>
      <c r="L61" s="193" t="s">
        <v>1857</v>
      </c>
      <c r="M61" s="250">
        <v>0</v>
      </c>
      <c r="N61" s="193" t="s">
        <v>2631</v>
      </c>
      <c r="O61" s="193" t="s">
        <v>2632</v>
      </c>
      <c r="P61" s="190">
        <v>0</v>
      </c>
    </row>
    <row r="62" spans="1:16" ht="99.95" customHeight="1">
      <c r="A62" s="393" t="s">
        <v>1917</v>
      </c>
      <c r="B62" s="236" t="s">
        <v>1918</v>
      </c>
      <c r="C62" s="206" t="s">
        <v>1940</v>
      </c>
      <c r="D62" s="192" t="s">
        <v>1956</v>
      </c>
      <c r="E62" s="193" t="s">
        <v>1957</v>
      </c>
      <c r="F62" s="240" t="s">
        <v>1958</v>
      </c>
      <c r="G62" s="193" t="s">
        <v>1959</v>
      </c>
      <c r="H62" s="229" t="s">
        <v>249</v>
      </c>
      <c r="I62" s="230"/>
      <c r="J62" s="194" t="s">
        <v>1961</v>
      </c>
      <c r="K62" s="190">
        <v>500000</v>
      </c>
      <c r="L62" s="193" t="s">
        <v>1961</v>
      </c>
      <c r="M62" s="250">
        <f>2*K62*1.1</f>
        <v>1100000</v>
      </c>
      <c r="N62" s="193" t="s">
        <v>2633</v>
      </c>
      <c r="O62" s="193" t="s">
        <v>2634</v>
      </c>
      <c r="P62" s="190">
        <v>550000</v>
      </c>
    </row>
    <row r="63" spans="1:16" ht="99.95" customHeight="1">
      <c r="A63" s="393" t="s">
        <v>1965</v>
      </c>
      <c r="B63" s="236" t="s">
        <v>1966</v>
      </c>
      <c r="C63" s="206" t="s">
        <v>1967</v>
      </c>
      <c r="D63" s="192" t="s">
        <v>1968</v>
      </c>
      <c r="E63" s="193" t="s">
        <v>1969</v>
      </c>
      <c r="F63" s="192" t="s">
        <v>1970</v>
      </c>
      <c r="G63" s="193" t="s">
        <v>1971</v>
      </c>
      <c r="H63" s="229" t="s">
        <v>249</v>
      </c>
      <c r="I63" s="230"/>
      <c r="J63" s="194" t="s">
        <v>1119</v>
      </c>
      <c r="K63" s="190">
        <v>0</v>
      </c>
      <c r="L63" s="193" t="s">
        <v>1120</v>
      </c>
      <c r="M63" s="250">
        <v>0</v>
      </c>
      <c r="N63" s="193" t="s">
        <v>2635</v>
      </c>
      <c r="O63" s="193" t="s">
        <v>2617</v>
      </c>
      <c r="P63" s="190">
        <v>0</v>
      </c>
    </row>
    <row r="64" spans="1:16" ht="99.95" customHeight="1">
      <c r="A64" s="393" t="s">
        <v>2017</v>
      </c>
      <c r="B64" s="236" t="s">
        <v>2018</v>
      </c>
      <c r="C64" s="206" t="s">
        <v>2019</v>
      </c>
      <c r="D64" s="192" t="s">
        <v>2020</v>
      </c>
      <c r="E64" s="193" t="s">
        <v>2021</v>
      </c>
      <c r="F64" s="192" t="s">
        <v>2022</v>
      </c>
      <c r="G64" s="193" t="s">
        <v>2023</v>
      </c>
      <c r="H64" s="229" t="s">
        <v>249</v>
      </c>
      <c r="I64" s="230"/>
      <c r="J64" s="194"/>
      <c r="K64" s="190">
        <v>0</v>
      </c>
      <c r="L64" s="193" t="s">
        <v>2025</v>
      </c>
      <c r="M64" s="250">
        <v>0</v>
      </c>
      <c r="N64" s="193" t="s">
        <v>2636</v>
      </c>
      <c r="O64" s="193" t="s">
        <v>2637</v>
      </c>
      <c r="P64" s="190">
        <v>0</v>
      </c>
    </row>
    <row r="65" spans="1:16" ht="99.95" customHeight="1">
      <c r="A65" s="393" t="s">
        <v>2017</v>
      </c>
      <c r="B65" s="236" t="s">
        <v>2018</v>
      </c>
      <c r="C65" s="206" t="s">
        <v>2019</v>
      </c>
      <c r="D65" s="192" t="s">
        <v>2045</v>
      </c>
      <c r="E65" s="193" t="s">
        <v>2046</v>
      </c>
      <c r="F65" s="192" t="s">
        <v>2047</v>
      </c>
      <c r="G65" s="193" t="s">
        <v>2048</v>
      </c>
      <c r="H65" s="229" t="s">
        <v>249</v>
      </c>
      <c r="I65" s="230"/>
      <c r="J65" s="194"/>
      <c r="K65" s="190">
        <v>0</v>
      </c>
      <c r="L65" s="193" t="s">
        <v>2025</v>
      </c>
      <c r="M65" s="250">
        <v>0</v>
      </c>
      <c r="N65" s="193" t="s">
        <v>2638</v>
      </c>
      <c r="O65" s="193" t="s">
        <v>2546</v>
      </c>
      <c r="P65" s="190">
        <v>0</v>
      </c>
    </row>
    <row r="66" spans="1:16" ht="99.95" customHeight="1">
      <c r="A66" s="393" t="s">
        <v>2017</v>
      </c>
      <c r="B66" s="236" t="s">
        <v>2018</v>
      </c>
      <c r="C66" s="206" t="s">
        <v>2060</v>
      </c>
      <c r="D66" s="192" t="s">
        <v>2061</v>
      </c>
      <c r="E66" s="193" t="s">
        <v>2062</v>
      </c>
      <c r="F66" s="192" t="s">
        <v>2063</v>
      </c>
      <c r="G66" s="193" t="s">
        <v>2064</v>
      </c>
      <c r="H66" s="229" t="s">
        <v>249</v>
      </c>
      <c r="I66" s="230"/>
      <c r="J66" s="194"/>
      <c r="K66" s="190">
        <v>0</v>
      </c>
      <c r="L66" s="193" t="s">
        <v>2025</v>
      </c>
      <c r="M66" s="250">
        <v>0</v>
      </c>
      <c r="N66" s="193" t="s">
        <v>2638</v>
      </c>
      <c r="O66" s="193" t="s">
        <v>2546</v>
      </c>
      <c r="P66" s="190">
        <v>0</v>
      </c>
    </row>
    <row r="67" spans="1:16" ht="99.95" customHeight="1">
      <c r="A67" s="393" t="s">
        <v>2017</v>
      </c>
      <c r="B67" s="236" t="s">
        <v>2018</v>
      </c>
      <c r="C67" s="206" t="s">
        <v>2060</v>
      </c>
      <c r="D67" s="192" t="s">
        <v>2061</v>
      </c>
      <c r="E67" s="193" t="s">
        <v>2062</v>
      </c>
      <c r="F67" s="192" t="s">
        <v>2079</v>
      </c>
      <c r="G67" s="193" t="s">
        <v>2639</v>
      </c>
      <c r="H67" s="229" t="s">
        <v>249</v>
      </c>
      <c r="I67" s="230"/>
      <c r="J67" s="194" t="s">
        <v>2083</v>
      </c>
      <c r="K67" s="190">
        <v>0</v>
      </c>
      <c r="L67" s="193" t="s">
        <v>2083</v>
      </c>
      <c r="M67" s="250">
        <v>0</v>
      </c>
      <c r="N67" s="194" t="s">
        <v>2640</v>
      </c>
      <c r="O67" s="193" t="s">
        <v>2637</v>
      </c>
      <c r="P67" s="190">
        <v>0</v>
      </c>
    </row>
    <row r="68" spans="1:16" ht="99.95" customHeight="1">
      <c r="A68" s="393" t="s">
        <v>2112</v>
      </c>
      <c r="B68" s="236" t="s">
        <v>2113</v>
      </c>
      <c r="C68" s="206" t="s">
        <v>2121</v>
      </c>
      <c r="D68" s="192" t="s">
        <v>2135</v>
      </c>
      <c r="E68" s="193" t="s">
        <v>2136</v>
      </c>
      <c r="F68" s="192" t="s">
        <v>2137</v>
      </c>
      <c r="G68" s="193" t="s">
        <v>2138</v>
      </c>
      <c r="H68" s="229" t="s">
        <v>249</v>
      </c>
      <c r="I68" s="230"/>
      <c r="J68" s="194" t="s">
        <v>2138</v>
      </c>
      <c r="K68" s="190">
        <v>0</v>
      </c>
      <c r="L68" s="193" t="s">
        <v>2138</v>
      </c>
      <c r="M68" s="250">
        <v>0</v>
      </c>
      <c r="N68" s="194" t="s">
        <v>2641</v>
      </c>
      <c r="O68" s="193" t="s">
        <v>2637</v>
      </c>
      <c r="P68" s="190">
        <v>0</v>
      </c>
    </row>
    <row r="69" spans="1:16" ht="99.95" customHeight="1">
      <c r="A69" s="393" t="s">
        <v>2184</v>
      </c>
      <c r="B69" s="236" t="s">
        <v>2185</v>
      </c>
      <c r="C69" s="206" t="s">
        <v>2186</v>
      </c>
      <c r="D69" s="192" t="s">
        <v>2187</v>
      </c>
      <c r="E69" s="193" t="s">
        <v>2188</v>
      </c>
      <c r="F69" s="192" t="s">
        <v>2189</v>
      </c>
      <c r="G69" s="193" t="s">
        <v>2190</v>
      </c>
      <c r="H69" s="229" t="s">
        <v>249</v>
      </c>
      <c r="I69" s="230"/>
      <c r="J69" s="194" t="s">
        <v>2025</v>
      </c>
      <c r="K69" s="190">
        <v>0</v>
      </c>
      <c r="L69" s="193" t="s">
        <v>2025</v>
      </c>
      <c r="M69" s="250">
        <v>0</v>
      </c>
      <c r="N69" s="193" t="s">
        <v>2638</v>
      </c>
      <c r="O69" s="193" t="s">
        <v>2546</v>
      </c>
      <c r="P69" s="190">
        <v>0</v>
      </c>
    </row>
    <row r="70" spans="1:16" ht="99.95" customHeight="1">
      <c r="A70" s="393" t="s">
        <v>2184</v>
      </c>
      <c r="B70" s="395" t="s">
        <v>2185</v>
      </c>
      <c r="C70" s="244" t="s">
        <v>2186</v>
      </c>
      <c r="D70" s="198" t="s">
        <v>2187</v>
      </c>
      <c r="E70" s="201" t="s">
        <v>2188</v>
      </c>
      <c r="F70" s="198" t="s">
        <v>2195</v>
      </c>
      <c r="G70" s="201" t="s">
        <v>2196</v>
      </c>
      <c r="H70" s="245" t="s">
        <v>249</v>
      </c>
      <c r="I70" s="246"/>
      <c r="J70" s="247" t="s">
        <v>2203</v>
      </c>
      <c r="K70" s="200">
        <v>0</v>
      </c>
      <c r="L70" s="201" t="s">
        <v>2203</v>
      </c>
      <c r="M70" s="285">
        <v>0</v>
      </c>
      <c r="N70" s="247" t="s">
        <v>2642</v>
      </c>
      <c r="O70" s="198" t="s">
        <v>2643</v>
      </c>
      <c r="P70" s="190">
        <v>0</v>
      </c>
    </row>
    <row r="71" spans="1:16" ht="15.75" customHeight="1">
      <c r="K71" s="295"/>
      <c r="M71" s="295"/>
      <c r="P71" s="211"/>
    </row>
    <row r="72" spans="1:16" ht="15.75" customHeight="1">
      <c r="K72" s="295"/>
      <c r="M72" s="295"/>
      <c r="P72" s="211"/>
    </row>
    <row r="73" spans="1:16" ht="15.75" customHeight="1">
      <c r="K73" s="295"/>
      <c r="M73" s="295"/>
      <c r="P73" s="211"/>
    </row>
    <row r="74" spans="1:16" ht="15.75" customHeight="1">
      <c r="K74" s="295"/>
      <c r="M74" s="295"/>
      <c r="P74" s="211"/>
    </row>
    <row r="75" spans="1:16" ht="15.75" customHeight="1">
      <c r="K75" s="295"/>
      <c r="M75" s="295"/>
      <c r="P75" s="211"/>
    </row>
    <row r="76" spans="1:16" ht="15.75" customHeight="1">
      <c r="K76" s="295"/>
      <c r="M76" s="295"/>
      <c r="P76" s="211"/>
    </row>
    <row r="77" spans="1:16" ht="15.75" customHeight="1">
      <c r="K77" s="295"/>
      <c r="M77" s="295"/>
      <c r="P77" s="211"/>
    </row>
    <row r="78" spans="1:16" ht="15.75" customHeight="1">
      <c r="K78" s="295"/>
      <c r="M78" s="295"/>
      <c r="P78" s="211"/>
    </row>
    <row r="79" spans="1:16" ht="15.75" customHeight="1">
      <c r="K79" s="295"/>
      <c r="M79" s="295"/>
      <c r="P79" s="211"/>
    </row>
    <row r="80" spans="1:16" ht="15.75" customHeight="1">
      <c r="K80" s="295"/>
      <c r="M80" s="295"/>
      <c r="P80" s="211"/>
    </row>
    <row r="81" spans="11:16" ht="15.75" customHeight="1">
      <c r="K81" s="295"/>
      <c r="M81" s="295"/>
      <c r="P81" s="211"/>
    </row>
    <row r="82" spans="11:16" ht="15.75" customHeight="1">
      <c r="K82" s="295"/>
      <c r="M82" s="295"/>
      <c r="P82" s="211"/>
    </row>
    <row r="83" spans="11:16" ht="15.75" customHeight="1">
      <c r="K83" s="295"/>
      <c r="M83" s="295"/>
      <c r="P83" s="211"/>
    </row>
    <row r="84" spans="11:16" ht="15.75" customHeight="1">
      <c r="K84" s="295"/>
      <c r="M84" s="295"/>
      <c r="P84" s="211"/>
    </row>
    <row r="85" spans="11:16" ht="15.75" customHeight="1">
      <c r="K85" s="295"/>
      <c r="M85" s="295"/>
      <c r="P85" s="211"/>
    </row>
    <row r="86" spans="11:16" ht="15.75" customHeight="1">
      <c r="K86" s="295"/>
      <c r="M86" s="295"/>
      <c r="P86" s="211"/>
    </row>
    <row r="87" spans="11:16" ht="15.75" customHeight="1">
      <c r="K87" s="295"/>
      <c r="M87" s="295"/>
      <c r="P87" s="211"/>
    </row>
    <row r="88" spans="11:16" ht="15.75" customHeight="1">
      <c r="K88" s="295"/>
      <c r="M88" s="295"/>
      <c r="P88" s="211"/>
    </row>
    <row r="89" spans="11:16" ht="15.75" customHeight="1">
      <c r="K89" s="295"/>
      <c r="M89" s="295"/>
      <c r="P89" s="211"/>
    </row>
    <row r="90" spans="11:16" ht="15.75" customHeight="1">
      <c r="K90" s="295"/>
      <c r="M90" s="295"/>
      <c r="P90" s="211"/>
    </row>
    <row r="91" spans="11:16" ht="15.75" customHeight="1">
      <c r="K91" s="295"/>
      <c r="M91" s="295"/>
      <c r="P91" s="211"/>
    </row>
    <row r="92" spans="11:16" ht="15.75" customHeight="1">
      <c r="K92" s="295"/>
      <c r="M92" s="295"/>
      <c r="P92" s="211"/>
    </row>
    <row r="93" spans="11:16" ht="15.75" customHeight="1">
      <c r="K93" s="295"/>
      <c r="M93" s="295"/>
      <c r="P93" s="211"/>
    </row>
    <row r="94" spans="11:16" ht="15.75" customHeight="1">
      <c r="K94" s="295"/>
      <c r="M94" s="295"/>
      <c r="P94" s="211"/>
    </row>
    <row r="95" spans="11:16" ht="15.75" customHeight="1">
      <c r="K95" s="295"/>
      <c r="M95" s="295"/>
      <c r="P95" s="211"/>
    </row>
    <row r="96" spans="11:16" ht="15.75" customHeight="1">
      <c r="K96" s="295"/>
      <c r="M96" s="295"/>
      <c r="P96" s="211"/>
    </row>
    <row r="97" spans="11:16" ht="15.75" customHeight="1">
      <c r="K97" s="295"/>
      <c r="M97" s="295"/>
      <c r="P97" s="211"/>
    </row>
    <row r="98" spans="11:16" ht="15.75" customHeight="1">
      <c r="K98" s="295"/>
      <c r="M98" s="295"/>
      <c r="P98" s="211"/>
    </row>
    <row r="99" spans="11:16" ht="15.75" customHeight="1">
      <c r="K99" s="295"/>
      <c r="M99" s="295"/>
      <c r="P99" s="211"/>
    </row>
    <row r="100" spans="11:16" ht="15.75" customHeight="1">
      <c r="K100" s="295"/>
      <c r="M100" s="295"/>
      <c r="P100" s="211"/>
    </row>
    <row r="101" spans="11:16" ht="15.75" customHeight="1">
      <c r="K101" s="295"/>
      <c r="M101" s="295"/>
      <c r="P101" s="211"/>
    </row>
    <row r="102" spans="11:16" ht="15.75" customHeight="1">
      <c r="K102" s="295"/>
      <c r="M102" s="295"/>
      <c r="P102" s="211"/>
    </row>
    <row r="103" spans="11:16" ht="15.75" customHeight="1">
      <c r="K103" s="295"/>
      <c r="M103" s="295"/>
      <c r="P103" s="211"/>
    </row>
    <row r="104" spans="11:16" ht="15.75" customHeight="1">
      <c r="K104" s="295"/>
      <c r="M104" s="295"/>
      <c r="P104" s="211"/>
    </row>
    <row r="105" spans="11:16" ht="15.75" customHeight="1">
      <c r="K105" s="295"/>
      <c r="M105" s="295"/>
      <c r="P105" s="211"/>
    </row>
    <row r="106" spans="11:16" ht="15.75" customHeight="1">
      <c r="K106" s="295"/>
      <c r="M106" s="295"/>
      <c r="P106" s="211"/>
    </row>
    <row r="107" spans="11:16" ht="15.75" customHeight="1">
      <c r="K107" s="295"/>
      <c r="M107" s="295"/>
      <c r="P107" s="211"/>
    </row>
    <row r="108" spans="11:16" ht="15.75" customHeight="1">
      <c r="K108" s="295"/>
      <c r="M108" s="295"/>
      <c r="P108" s="211"/>
    </row>
    <row r="109" spans="11:16" ht="15.75" customHeight="1">
      <c r="K109" s="295"/>
      <c r="M109" s="295"/>
      <c r="P109" s="211"/>
    </row>
    <row r="110" spans="11:16" ht="15.75" customHeight="1">
      <c r="K110" s="295"/>
      <c r="M110" s="295"/>
      <c r="P110" s="211"/>
    </row>
    <row r="111" spans="11:16" ht="15.75" customHeight="1">
      <c r="K111" s="295"/>
      <c r="M111" s="295"/>
      <c r="P111" s="211"/>
    </row>
    <row r="112" spans="11:16" ht="15.75" customHeight="1">
      <c r="K112" s="295"/>
      <c r="M112" s="295"/>
      <c r="P112" s="211"/>
    </row>
    <row r="113" spans="11:16" ht="15.75" customHeight="1">
      <c r="K113" s="295"/>
      <c r="M113" s="295"/>
      <c r="P113" s="211"/>
    </row>
    <row r="114" spans="11:16" ht="15.75" customHeight="1">
      <c r="K114" s="295"/>
      <c r="M114" s="295"/>
      <c r="P114" s="211"/>
    </row>
    <row r="115" spans="11:16" ht="15.75" customHeight="1">
      <c r="K115" s="295"/>
      <c r="M115" s="295"/>
      <c r="P115" s="211"/>
    </row>
    <row r="116" spans="11:16" ht="15.75" customHeight="1">
      <c r="K116" s="295"/>
      <c r="M116" s="295"/>
      <c r="P116" s="211"/>
    </row>
    <row r="117" spans="11:16" ht="15.75" customHeight="1">
      <c r="K117" s="295"/>
      <c r="M117" s="295"/>
      <c r="P117" s="211"/>
    </row>
    <row r="118" spans="11:16" ht="15.75" customHeight="1">
      <c r="K118" s="295"/>
      <c r="M118" s="295"/>
      <c r="P118" s="211"/>
    </row>
    <row r="119" spans="11:16" ht="15.75" customHeight="1">
      <c r="K119" s="295"/>
      <c r="M119" s="295"/>
      <c r="P119" s="211"/>
    </row>
    <row r="120" spans="11:16" ht="15.75" customHeight="1">
      <c r="K120" s="295"/>
      <c r="M120" s="295"/>
      <c r="P120" s="211"/>
    </row>
    <row r="121" spans="11:16" ht="15.75" customHeight="1">
      <c r="K121" s="295"/>
      <c r="M121" s="295"/>
      <c r="P121" s="211"/>
    </row>
    <row r="122" spans="11:16" ht="15.75" customHeight="1">
      <c r="K122" s="295"/>
      <c r="M122" s="295"/>
      <c r="P122" s="211"/>
    </row>
    <row r="123" spans="11:16" ht="15.75" customHeight="1">
      <c r="K123" s="295"/>
      <c r="M123" s="295"/>
      <c r="P123" s="211"/>
    </row>
    <row r="124" spans="11:16" ht="15.75" customHeight="1">
      <c r="K124" s="295"/>
      <c r="M124" s="295"/>
      <c r="P124" s="211"/>
    </row>
    <row r="125" spans="11:16" ht="15.75" customHeight="1">
      <c r="K125" s="295"/>
      <c r="M125" s="295"/>
      <c r="P125" s="211"/>
    </row>
    <row r="126" spans="11:16" ht="15.75" customHeight="1">
      <c r="K126" s="295"/>
      <c r="M126" s="295"/>
      <c r="P126" s="211"/>
    </row>
    <row r="127" spans="11:16" ht="15.75" customHeight="1">
      <c r="K127" s="295"/>
      <c r="M127" s="295"/>
      <c r="P127" s="211"/>
    </row>
    <row r="128" spans="11:16" ht="15.75" customHeight="1">
      <c r="K128" s="295"/>
      <c r="M128" s="295"/>
      <c r="P128" s="211"/>
    </row>
    <row r="129" spans="11:16" ht="15.75" customHeight="1">
      <c r="K129" s="295"/>
      <c r="M129" s="295"/>
      <c r="P129" s="211"/>
    </row>
    <row r="130" spans="11:16" ht="15.75" customHeight="1">
      <c r="K130" s="295"/>
      <c r="M130" s="295"/>
      <c r="P130" s="211"/>
    </row>
    <row r="131" spans="11:16" ht="15.75" customHeight="1">
      <c r="K131" s="295"/>
      <c r="M131" s="295"/>
      <c r="P131" s="211"/>
    </row>
    <row r="132" spans="11:16" ht="15.75" customHeight="1">
      <c r="K132" s="295"/>
      <c r="M132" s="295"/>
      <c r="P132" s="211"/>
    </row>
    <row r="133" spans="11:16" ht="15.75" customHeight="1">
      <c r="K133" s="295"/>
      <c r="M133" s="295"/>
      <c r="P133" s="211"/>
    </row>
    <row r="134" spans="11:16" ht="15.75" customHeight="1">
      <c r="K134" s="295"/>
      <c r="M134" s="295"/>
      <c r="P134" s="211"/>
    </row>
    <row r="135" spans="11:16" ht="15.75" customHeight="1">
      <c r="K135" s="295"/>
      <c r="M135" s="295"/>
      <c r="P135" s="211"/>
    </row>
    <row r="136" spans="11:16" ht="15.75" customHeight="1">
      <c r="K136" s="295"/>
      <c r="M136" s="295"/>
      <c r="P136" s="211"/>
    </row>
    <row r="137" spans="11:16" ht="15.75" customHeight="1">
      <c r="K137" s="295"/>
      <c r="M137" s="295"/>
      <c r="P137" s="211"/>
    </row>
    <row r="138" spans="11:16" ht="15.75" customHeight="1">
      <c r="K138" s="295"/>
      <c r="M138" s="295"/>
      <c r="P138" s="211"/>
    </row>
    <row r="139" spans="11:16" ht="15.75" customHeight="1">
      <c r="K139" s="295"/>
      <c r="M139" s="295"/>
      <c r="P139" s="211"/>
    </row>
    <row r="140" spans="11:16" ht="15.75" customHeight="1">
      <c r="K140" s="295"/>
      <c r="M140" s="295"/>
      <c r="P140" s="211"/>
    </row>
    <row r="141" spans="11:16" ht="15.75" customHeight="1">
      <c r="K141" s="295"/>
      <c r="M141" s="295"/>
      <c r="P141" s="211"/>
    </row>
    <row r="142" spans="11:16" ht="15.75" customHeight="1">
      <c r="K142" s="295"/>
      <c r="M142" s="295"/>
      <c r="P142" s="211"/>
    </row>
    <row r="143" spans="11:16" ht="15.75" customHeight="1">
      <c r="K143" s="295"/>
      <c r="M143" s="295"/>
      <c r="P143" s="211"/>
    </row>
    <row r="144" spans="11:16" ht="15.75" customHeight="1">
      <c r="K144" s="295"/>
      <c r="M144" s="295"/>
      <c r="P144" s="211"/>
    </row>
    <row r="145" spans="11:16" ht="15.75" customHeight="1">
      <c r="K145" s="295"/>
      <c r="M145" s="295"/>
      <c r="P145" s="211"/>
    </row>
    <row r="146" spans="11:16" ht="15.75" customHeight="1">
      <c r="K146" s="295"/>
      <c r="M146" s="295"/>
      <c r="P146" s="211"/>
    </row>
    <row r="147" spans="11:16" ht="15.75" customHeight="1">
      <c r="K147" s="295"/>
      <c r="M147" s="295"/>
      <c r="P147" s="211"/>
    </row>
    <row r="148" spans="11:16" ht="15.75" customHeight="1">
      <c r="K148" s="295"/>
      <c r="M148" s="295"/>
      <c r="P148" s="211"/>
    </row>
    <row r="149" spans="11:16" ht="15.75" customHeight="1">
      <c r="K149" s="295"/>
      <c r="M149" s="295"/>
      <c r="P149" s="211"/>
    </row>
    <row r="150" spans="11:16" ht="15.75" customHeight="1">
      <c r="K150" s="295"/>
      <c r="M150" s="295"/>
      <c r="P150" s="211"/>
    </row>
    <row r="151" spans="11:16" ht="15.75" customHeight="1">
      <c r="K151" s="295"/>
      <c r="M151" s="295"/>
      <c r="P151" s="211"/>
    </row>
    <row r="152" spans="11:16" ht="15.75" customHeight="1">
      <c r="K152" s="295"/>
      <c r="M152" s="295"/>
      <c r="P152" s="211"/>
    </row>
    <row r="153" spans="11:16" ht="15.75" customHeight="1">
      <c r="K153" s="295"/>
      <c r="M153" s="295"/>
      <c r="P153" s="211"/>
    </row>
    <row r="154" spans="11:16" ht="15.75" customHeight="1">
      <c r="K154" s="295"/>
      <c r="M154" s="295"/>
      <c r="P154" s="211"/>
    </row>
    <row r="155" spans="11:16" ht="15.75" customHeight="1">
      <c r="K155" s="295"/>
      <c r="M155" s="295"/>
      <c r="P155" s="211"/>
    </row>
    <row r="156" spans="11:16" ht="15.75" customHeight="1">
      <c r="K156" s="295"/>
      <c r="M156" s="295"/>
      <c r="P156" s="211"/>
    </row>
    <row r="157" spans="11:16" ht="15.75" customHeight="1">
      <c r="K157" s="295"/>
      <c r="M157" s="295"/>
      <c r="P157" s="211"/>
    </row>
    <row r="158" spans="11:16" ht="15.75" customHeight="1">
      <c r="K158" s="295"/>
      <c r="M158" s="295"/>
      <c r="P158" s="211"/>
    </row>
    <row r="159" spans="11:16" ht="15.75" customHeight="1">
      <c r="K159" s="295"/>
      <c r="M159" s="295"/>
      <c r="P159" s="211"/>
    </row>
    <row r="160" spans="11:16" ht="15.75" customHeight="1">
      <c r="K160" s="295"/>
      <c r="M160" s="295"/>
      <c r="P160" s="211"/>
    </row>
    <row r="161" spans="11:16" ht="15.75" customHeight="1">
      <c r="K161" s="295"/>
      <c r="M161" s="295"/>
      <c r="P161" s="211"/>
    </row>
    <row r="162" spans="11:16" ht="15.75" customHeight="1">
      <c r="K162" s="295"/>
      <c r="M162" s="295"/>
      <c r="P162" s="211"/>
    </row>
    <row r="163" spans="11:16" ht="15.75" customHeight="1">
      <c r="K163" s="295"/>
      <c r="M163" s="295"/>
      <c r="P163" s="211"/>
    </row>
    <row r="164" spans="11:16" ht="15.75" customHeight="1">
      <c r="K164" s="295"/>
      <c r="M164" s="295"/>
      <c r="P164" s="211"/>
    </row>
    <row r="165" spans="11:16" ht="15.75" customHeight="1">
      <c r="K165" s="295"/>
      <c r="M165" s="295"/>
      <c r="P165" s="211"/>
    </row>
    <row r="166" spans="11:16" ht="15.75" customHeight="1">
      <c r="K166" s="295"/>
      <c r="M166" s="295"/>
      <c r="P166" s="211"/>
    </row>
    <row r="167" spans="11:16" ht="15.75" customHeight="1">
      <c r="K167" s="295"/>
      <c r="M167" s="295"/>
      <c r="P167" s="211"/>
    </row>
    <row r="168" spans="11:16" ht="15.75" customHeight="1">
      <c r="K168" s="295"/>
      <c r="M168" s="295"/>
      <c r="P168" s="211"/>
    </row>
    <row r="169" spans="11:16" ht="15.75" customHeight="1">
      <c r="K169" s="295"/>
      <c r="M169" s="295"/>
      <c r="P169" s="211"/>
    </row>
    <row r="170" spans="11:16" ht="15.75" customHeight="1">
      <c r="K170" s="295"/>
      <c r="M170" s="295"/>
      <c r="P170" s="211"/>
    </row>
    <row r="171" spans="11:16" ht="15.75" customHeight="1">
      <c r="K171" s="295"/>
      <c r="M171" s="295"/>
      <c r="P171" s="211"/>
    </row>
    <row r="172" spans="11:16" ht="15.75" customHeight="1">
      <c r="K172" s="295"/>
      <c r="M172" s="295"/>
      <c r="P172" s="211"/>
    </row>
    <row r="173" spans="11:16" ht="15.75" customHeight="1">
      <c r="K173" s="295"/>
      <c r="M173" s="295"/>
      <c r="P173" s="211"/>
    </row>
    <row r="174" spans="11:16" ht="15.75" customHeight="1">
      <c r="K174" s="295"/>
      <c r="M174" s="295"/>
      <c r="P174" s="211"/>
    </row>
    <row r="175" spans="11:16" ht="15.75" customHeight="1">
      <c r="K175" s="295"/>
      <c r="M175" s="295"/>
      <c r="P175" s="211"/>
    </row>
    <row r="176" spans="11:16" ht="15.75" customHeight="1">
      <c r="K176" s="295"/>
      <c r="M176" s="295"/>
      <c r="P176" s="211"/>
    </row>
    <row r="177" spans="11:16" ht="15.75" customHeight="1">
      <c r="K177" s="295"/>
      <c r="M177" s="295"/>
      <c r="P177" s="211"/>
    </row>
    <row r="178" spans="11:16" ht="15.75" customHeight="1">
      <c r="K178" s="295"/>
      <c r="M178" s="295"/>
      <c r="P178" s="211"/>
    </row>
    <row r="179" spans="11:16" ht="15.75" customHeight="1">
      <c r="K179" s="295"/>
      <c r="M179" s="295"/>
      <c r="P179" s="211"/>
    </row>
    <row r="180" spans="11:16" ht="15.75" customHeight="1">
      <c r="K180" s="295"/>
      <c r="M180" s="295"/>
      <c r="P180" s="211"/>
    </row>
    <row r="181" spans="11:16" ht="15.75" customHeight="1">
      <c r="K181" s="295"/>
      <c r="M181" s="295"/>
      <c r="P181" s="211"/>
    </row>
    <row r="182" spans="11:16" ht="15.75" customHeight="1">
      <c r="K182" s="295"/>
      <c r="M182" s="295"/>
      <c r="P182" s="211"/>
    </row>
    <row r="183" spans="11:16" ht="15.75" customHeight="1">
      <c r="K183" s="295"/>
      <c r="M183" s="295"/>
      <c r="P183" s="211"/>
    </row>
    <row r="184" spans="11:16" ht="15.75" customHeight="1">
      <c r="K184" s="295"/>
      <c r="M184" s="295"/>
      <c r="P184" s="211"/>
    </row>
    <row r="185" spans="11:16" ht="15.75" customHeight="1">
      <c r="K185" s="295"/>
      <c r="M185" s="295"/>
      <c r="P185" s="211"/>
    </row>
    <row r="186" spans="11:16" ht="15.75" customHeight="1">
      <c r="K186" s="295"/>
      <c r="M186" s="295"/>
      <c r="P186" s="211"/>
    </row>
    <row r="187" spans="11:16" ht="15.75" customHeight="1">
      <c r="K187" s="295"/>
      <c r="M187" s="295"/>
      <c r="P187" s="211"/>
    </row>
    <row r="188" spans="11:16" ht="15.75" customHeight="1">
      <c r="K188" s="295"/>
      <c r="M188" s="295"/>
      <c r="P188" s="211"/>
    </row>
    <row r="189" spans="11:16" ht="15.75" customHeight="1">
      <c r="K189" s="295"/>
      <c r="M189" s="295"/>
      <c r="P189" s="211"/>
    </row>
    <row r="190" spans="11:16" ht="15.75" customHeight="1">
      <c r="K190" s="295"/>
      <c r="M190" s="295"/>
      <c r="P190" s="211"/>
    </row>
    <row r="191" spans="11:16" ht="15.75" customHeight="1">
      <c r="K191" s="295"/>
      <c r="M191" s="295"/>
      <c r="P191" s="211"/>
    </row>
    <row r="192" spans="11:16" ht="15.75" customHeight="1">
      <c r="K192" s="295"/>
      <c r="M192" s="295"/>
      <c r="P192" s="211"/>
    </row>
    <row r="193" spans="11:16" ht="15.75" customHeight="1">
      <c r="K193" s="295"/>
      <c r="M193" s="295"/>
      <c r="P193" s="211"/>
    </row>
    <row r="194" spans="11:16" ht="15.75" customHeight="1">
      <c r="K194" s="295"/>
      <c r="M194" s="295"/>
      <c r="P194" s="211"/>
    </row>
    <row r="195" spans="11:16" ht="15.75" customHeight="1">
      <c r="K195" s="295"/>
      <c r="M195" s="295"/>
      <c r="P195" s="211"/>
    </row>
    <row r="196" spans="11:16" ht="15.75" customHeight="1">
      <c r="K196" s="295"/>
      <c r="M196" s="295"/>
      <c r="P196" s="211"/>
    </row>
    <row r="197" spans="11:16" ht="15.75" customHeight="1">
      <c r="K197" s="295"/>
      <c r="M197" s="295"/>
      <c r="P197" s="211"/>
    </row>
    <row r="198" spans="11:16" ht="15.75" customHeight="1">
      <c r="K198" s="295"/>
      <c r="M198" s="295"/>
      <c r="P198" s="211"/>
    </row>
    <row r="199" spans="11:16" ht="15.75" customHeight="1">
      <c r="K199" s="295"/>
      <c r="M199" s="295"/>
      <c r="P199" s="211"/>
    </row>
    <row r="200" spans="11:16" ht="15.75" customHeight="1">
      <c r="K200" s="295"/>
      <c r="M200" s="295"/>
      <c r="P200" s="211"/>
    </row>
    <row r="201" spans="11:16" ht="15.75" customHeight="1">
      <c r="K201" s="295"/>
      <c r="M201" s="295"/>
      <c r="P201" s="211"/>
    </row>
    <row r="202" spans="11:16" ht="15.75" customHeight="1">
      <c r="K202" s="295"/>
      <c r="M202" s="295"/>
      <c r="P202" s="211"/>
    </row>
    <row r="203" spans="11:16" ht="15.75" customHeight="1">
      <c r="K203" s="295"/>
      <c r="M203" s="295"/>
      <c r="P203" s="211"/>
    </row>
    <row r="204" spans="11:16" ht="15.75" customHeight="1">
      <c r="K204" s="295"/>
      <c r="M204" s="295"/>
      <c r="P204" s="211"/>
    </row>
    <row r="205" spans="11:16" ht="15.75" customHeight="1">
      <c r="K205" s="295"/>
      <c r="M205" s="295"/>
      <c r="P205" s="211"/>
    </row>
    <row r="206" spans="11:16" ht="15.75" customHeight="1">
      <c r="K206" s="295"/>
      <c r="M206" s="295"/>
      <c r="P206" s="211"/>
    </row>
    <row r="207" spans="11:16" ht="15.75" customHeight="1">
      <c r="K207" s="295"/>
      <c r="M207" s="295"/>
      <c r="P207" s="211"/>
    </row>
    <row r="208" spans="11:16" ht="15.75" customHeight="1">
      <c r="K208" s="295"/>
      <c r="M208" s="295"/>
      <c r="P208" s="211"/>
    </row>
    <row r="209" spans="11:16" ht="15.75" customHeight="1">
      <c r="K209" s="295"/>
      <c r="M209" s="295"/>
      <c r="P209" s="211"/>
    </row>
    <row r="210" spans="11:16" ht="15.75" customHeight="1">
      <c r="K210" s="295"/>
      <c r="M210" s="295"/>
      <c r="P210" s="211"/>
    </row>
    <row r="211" spans="11:16" ht="15.75" customHeight="1">
      <c r="K211" s="295"/>
      <c r="M211" s="295"/>
      <c r="P211" s="211"/>
    </row>
    <row r="212" spans="11:16" ht="15.75" customHeight="1">
      <c r="K212" s="295"/>
      <c r="M212" s="295"/>
      <c r="P212" s="211"/>
    </row>
    <row r="213" spans="11:16" ht="15.75" customHeight="1">
      <c r="K213" s="295"/>
      <c r="M213" s="295"/>
      <c r="P213" s="211"/>
    </row>
    <row r="214" spans="11:16" ht="15.75" customHeight="1">
      <c r="K214" s="295"/>
      <c r="M214" s="295"/>
      <c r="P214" s="211"/>
    </row>
    <row r="215" spans="11:16" ht="15.75" customHeight="1">
      <c r="K215" s="295"/>
      <c r="M215" s="295"/>
      <c r="P215" s="211"/>
    </row>
    <row r="216" spans="11:16" ht="15.75" customHeight="1">
      <c r="K216" s="295"/>
      <c r="M216" s="295"/>
      <c r="P216" s="211"/>
    </row>
    <row r="217" spans="11:16" ht="15.75" customHeight="1">
      <c r="K217" s="295"/>
      <c r="M217" s="295"/>
      <c r="P217" s="211"/>
    </row>
    <row r="218" spans="11:16" ht="15.75" customHeight="1">
      <c r="K218" s="295"/>
      <c r="M218" s="295"/>
      <c r="P218" s="211"/>
    </row>
    <row r="219" spans="11:16" ht="15.75" customHeight="1">
      <c r="K219" s="295"/>
      <c r="M219" s="295"/>
      <c r="P219" s="211"/>
    </row>
    <row r="220" spans="11:16" ht="15.75" customHeight="1">
      <c r="K220" s="295"/>
      <c r="M220" s="295"/>
      <c r="P220" s="211"/>
    </row>
    <row r="221" spans="11:16" ht="15.75" customHeight="1">
      <c r="K221" s="295"/>
      <c r="M221" s="295"/>
      <c r="P221" s="211"/>
    </row>
    <row r="222" spans="11:16" ht="15.75" customHeight="1">
      <c r="K222" s="295"/>
      <c r="M222" s="295"/>
      <c r="P222" s="211"/>
    </row>
    <row r="223" spans="11:16" ht="15.75" customHeight="1">
      <c r="K223" s="295"/>
      <c r="M223" s="295"/>
      <c r="P223" s="211"/>
    </row>
    <row r="224" spans="11:16" ht="15.75" customHeight="1">
      <c r="K224" s="295"/>
      <c r="M224" s="295"/>
      <c r="P224" s="211"/>
    </row>
    <row r="225" spans="11:16" ht="15.75" customHeight="1">
      <c r="K225" s="295"/>
      <c r="M225" s="295"/>
      <c r="P225" s="211"/>
    </row>
    <row r="226" spans="11:16" ht="15.75" customHeight="1">
      <c r="K226" s="295"/>
      <c r="M226" s="295"/>
      <c r="P226" s="211"/>
    </row>
    <row r="227" spans="11:16" ht="15.75" customHeight="1">
      <c r="K227" s="295"/>
      <c r="M227" s="295"/>
      <c r="P227" s="211"/>
    </row>
    <row r="228" spans="11:16" ht="15.75" customHeight="1">
      <c r="K228" s="295"/>
      <c r="M228" s="295"/>
      <c r="P228" s="211"/>
    </row>
    <row r="229" spans="11:16" ht="15.75" customHeight="1">
      <c r="K229" s="295"/>
      <c r="M229" s="295"/>
      <c r="P229" s="211"/>
    </row>
    <row r="230" spans="11:16" ht="15.75" customHeight="1">
      <c r="K230" s="295"/>
      <c r="M230" s="295"/>
      <c r="P230" s="211"/>
    </row>
    <row r="231" spans="11:16" ht="15.75" customHeight="1">
      <c r="K231" s="295"/>
      <c r="M231" s="295"/>
      <c r="P231" s="211"/>
    </row>
    <row r="232" spans="11:16" ht="15.75" customHeight="1">
      <c r="K232" s="295"/>
      <c r="M232" s="295"/>
      <c r="P232" s="211"/>
    </row>
    <row r="233" spans="11:16" ht="15.75" customHeight="1">
      <c r="K233" s="295"/>
      <c r="M233" s="295"/>
      <c r="P233" s="211"/>
    </row>
    <row r="234" spans="11:16" ht="15.75" customHeight="1">
      <c r="K234" s="295"/>
      <c r="M234" s="295"/>
      <c r="P234" s="211"/>
    </row>
    <row r="235" spans="11:16" ht="15.75" customHeight="1">
      <c r="K235" s="295"/>
      <c r="M235" s="295"/>
      <c r="P235" s="211"/>
    </row>
    <row r="236" spans="11:16" ht="15.75" customHeight="1">
      <c r="K236" s="295"/>
      <c r="M236" s="295"/>
      <c r="P236" s="211"/>
    </row>
    <row r="237" spans="11:16" ht="15.75" customHeight="1">
      <c r="K237" s="295"/>
      <c r="M237" s="295"/>
      <c r="P237" s="211"/>
    </row>
    <row r="238" spans="11:16" ht="15.75" customHeight="1">
      <c r="K238" s="295"/>
      <c r="M238" s="295"/>
      <c r="P238" s="211"/>
    </row>
    <row r="239" spans="11:16" ht="15.75" customHeight="1">
      <c r="K239" s="295"/>
      <c r="M239" s="295"/>
      <c r="P239" s="211"/>
    </row>
    <row r="240" spans="11:16" ht="15.75" customHeight="1">
      <c r="K240" s="295"/>
      <c r="M240" s="295"/>
      <c r="P240" s="211"/>
    </row>
    <row r="241" spans="11:16" ht="15.75" customHeight="1">
      <c r="K241" s="295"/>
      <c r="M241" s="295"/>
      <c r="P241" s="211"/>
    </row>
    <row r="242" spans="11:16" ht="15.75" customHeight="1">
      <c r="K242" s="295"/>
      <c r="M242" s="295"/>
      <c r="P242" s="211"/>
    </row>
    <row r="243" spans="11:16" ht="15.75" customHeight="1">
      <c r="K243" s="295"/>
      <c r="M243" s="295"/>
      <c r="P243" s="211"/>
    </row>
    <row r="244" spans="11:16" ht="15.75" customHeight="1">
      <c r="K244" s="295"/>
      <c r="M244" s="295"/>
      <c r="P244" s="211"/>
    </row>
    <row r="245" spans="11:16" ht="15.75" customHeight="1">
      <c r="K245" s="295"/>
      <c r="M245" s="295"/>
      <c r="P245" s="211"/>
    </row>
    <row r="246" spans="11:16" ht="15.75" customHeight="1">
      <c r="K246" s="295"/>
      <c r="M246" s="295"/>
      <c r="P246" s="211"/>
    </row>
    <row r="247" spans="11:16" ht="15.75" customHeight="1">
      <c r="K247" s="295"/>
      <c r="M247" s="295"/>
      <c r="P247" s="211"/>
    </row>
    <row r="248" spans="11:16" ht="15.75" customHeight="1">
      <c r="K248" s="295"/>
      <c r="M248" s="295"/>
      <c r="P248" s="211"/>
    </row>
    <row r="249" spans="11:16" ht="15.75" customHeight="1">
      <c r="K249" s="295"/>
      <c r="M249" s="295"/>
      <c r="P249" s="211"/>
    </row>
    <row r="250" spans="11:16" ht="15.75" customHeight="1">
      <c r="K250" s="295"/>
      <c r="M250" s="295"/>
      <c r="P250" s="211"/>
    </row>
    <row r="251" spans="11:16" ht="15.75" customHeight="1">
      <c r="K251" s="295"/>
      <c r="M251" s="295"/>
      <c r="P251" s="211"/>
    </row>
    <row r="252" spans="11:16" ht="15.75" customHeight="1">
      <c r="K252" s="295"/>
      <c r="M252" s="295"/>
      <c r="P252" s="211"/>
    </row>
    <row r="253" spans="11:16" ht="15.75" customHeight="1">
      <c r="K253" s="295"/>
      <c r="M253" s="295"/>
      <c r="P253" s="211"/>
    </row>
    <row r="254" spans="11:16" ht="15.75" customHeight="1">
      <c r="K254" s="295"/>
      <c r="M254" s="295"/>
      <c r="P254" s="211"/>
    </row>
    <row r="255" spans="11:16" ht="15.75" customHeight="1">
      <c r="K255" s="295"/>
      <c r="M255" s="295"/>
      <c r="P255" s="211"/>
    </row>
    <row r="256" spans="11:16" ht="15.75" customHeight="1">
      <c r="K256" s="295"/>
      <c r="M256" s="295"/>
      <c r="P256" s="211"/>
    </row>
    <row r="257" spans="11:16" ht="15.75" customHeight="1">
      <c r="K257" s="295"/>
      <c r="M257" s="295"/>
      <c r="P257" s="211"/>
    </row>
    <row r="258" spans="11:16" ht="15.75" customHeight="1">
      <c r="K258" s="295"/>
      <c r="M258" s="295"/>
      <c r="P258" s="211"/>
    </row>
    <row r="259" spans="11:16" ht="15.75" customHeight="1">
      <c r="K259" s="295"/>
      <c r="M259" s="295"/>
      <c r="P259" s="211"/>
    </row>
    <row r="260" spans="11:16" ht="15.75" customHeight="1">
      <c r="K260" s="295"/>
      <c r="M260" s="295"/>
      <c r="P260" s="211"/>
    </row>
    <row r="261" spans="11:16" ht="15.75" customHeight="1">
      <c r="K261" s="295"/>
      <c r="M261" s="295"/>
      <c r="P261" s="211"/>
    </row>
    <row r="262" spans="11:16" ht="15.75" customHeight="1">
      <c r="K262" s="295"/>
      <c r="M262" s="295"/>
      <c r="P262" s="211"/>
    </row>
    <row r="263" spans="11:16" ht="15.75" customHeight="1">
      <c r="K263" s="295"/>
      <c r="M263" s="295"/>
      <c r="P263" s="211"/>
    </row>
    <row r="264" spans="11:16" ht="15.75" customHeight="1">
      <c r="K264" s="295"/>
      <c r="M264" s="295"/>
      <c r="P264" s="211"/>
    </row>
    <row r="265" spans="11:16" ht="15.75" customHeight="1">
      <c r="K265" s="295"/>
      <c r="M265" s="295"/>
      <c r="P265" s="211"/>
    </row>
    <row r="266" spans="11:16" ht="15.75" customHeight="1">
      <c r="K266" s="295"/>
      <c r="M266" s="295"/>
      <c r="P266" s="211"/>
    </row>
    <row r="267" spans="11:16" ht="15.75" customHeight="1">
      <c r="K267" s="295"/>
      <c r="M267" s="295"/>
      <c r="P267" s="211"/>
    </row>
    <row r="268" spans="11:16" ht="15.75" customHeight="1">
      <c r="K268" s="295"/>
      <c r="M268" s="295"/>
      <c r="P268" s="211"/>
    </row>
    <row r="269" spans="11:16" ht="15.75" customHeight="1">
      <c r="K269" s="295"/>
      <c r="M269" s="295"/>
      <c r="P269" s="211"/>
    </row>
    <row r="270" spans="11:16" ht="15.75" customHeight="1">
      <c r="K270" s="295"/>
      <c r="M270" s="295"/>
      <c r="P270" s="211"/>
    </row>
    <row r="271" spans="11:16" ht="15.75" customHeight="1">
      <c r="K271" s="295"/>
      <c r="M271" s="295"/>
      <c r="P271" s="211"/>
    </row>
    <row r="272" spans="11:16" ht="15.75" customHeight="1">
      <c r="K272" s="295"/>
      <c r="M272" s="295"/>
      <c r="P272" s="211"/>
    </row>
    <row r="273" spans="11:16" ht="15.75" customHeight="1">
      <c r="K273" s="295"/>
      <c r="M273" s="295"/>
      <c r="P273" s="211"/>
    </row>
    <row r="274" spans="11:16" ht="15.75" customHeight="1">
      <c r="K274" s="295"/>
      <c r="M274" s="295"/>
      <c r="P274" s="211"/>
    </row>
    <row r="275" spans="11:16" ht="15.75" customHeight="1">
      <c r="K275" s="295"/>
      <c r="M275" s="295"/>
      <c r="P275" s="211"/>
    </row>
    <row r="276" spans="11:16" ht="15.75" customHeight="1">
      <c r="K276" s="295"/>
      <c r="M276" s="295"/>
      <c r="P276" s="211"/>
    </row>
    <row r="277" spans="11:16" ht="15.75" customHeight="1">
      <c r="K277" s="295"/>
      <c r="M277" s="295"/>
      <c r="P277" s="211"/>
    </row>
    <row r="278" spans="11:16" ht="15.75" customHeight="1">
      <c r="K278" s="295"/>
      <c r="M278" s="295"/>
      <c r="P278" s="211"/>
    </row>
    <row r="279" spans="11:16" ht="15.75" customHeight="1">
      <c r="K279" s="295"/>
      <c r="M279" s="295"/>
      <c r="P279" s="211"/>
    </row>
    <row r="280" spans="11:16" ht="15.75" customHeight="1">
      <c r="K280" s="295"/>
      <c r="M280" s="295"/>
      <c r="P280" s="211"/>
    </row>
    <row r="281" spans="11:16" ht="15.75" customHeight="1">
      <c r="K281" s="295"/>
      <c r="M281" s="295"/>
      <c r="P281" s="211"/>
    </row>
    <row r="282" spans="11:16" ht="15.75" customHeight="1">
      <c r="K282" s="295"/>
      <c r="M282" s="295"/>
      <c r="P282" s="211"/>
    </row>
    <row r="283" spans="11:16" ht="15.75" customHeight="1">
      <c r="K283" s="295"/>
      <c r="M283" s="295"/>
      <c r="P283" s="211"/>
    </row>
    <row r="284" spans="11:16" ht="15.75" customHeight="1">
      <c r="K284" s="295"/>
      <c r="M284" s="295"/>
      <c r="P284" s="211"/>
    </row>
    <row r="285" spans="11:16" ht="15.75" customHeight="1">
      <c r="K285" s="295"/>
      <c r="M285" s="295"/>
      <c r="P285" s="211"/>
    </row>
    <row r="286" spans="11:16" ht="15.75" customHeight="1">
      <c r="K286" s="295"/>
      <c r="M286" s="295"/>
      <c r="P286" s="211"/>
    </row>
    <row r="287" spans="11:16" ht="15.75" customHeight="1">
      <c r="K287" s="295"/>
      <c r="M287" s="295"/>
      <c r="P287" s="211"/>
    </row>
    <row r="288" spans="11:16" ht="15.75" customHeight="1">
      <c r="K288" s="295"/>
      <c r="M288" s="295"/>
      <c r="P288" s="211"/>
    </row>
    <row r="289" spans="11:16" ht="15.75" customHeight="1">
      <c r="K289" s="295"/>
      <c r="M289" s="295"/>
      <c r="P289" s="211"/>
    </row>
    <row r="290" spans="11:16" ht="15.75" customHeight="1">
      <c r="K290" s="295"/>
      <c r="M290" s="295"/>
      <c r="P290" s="211"/>
    </row>
    <row r="291" spans="11:16" ht="15.75" customHeight="1">
      <c r="K291" s="295"/>
      <c r="M291" s="295"/>
      <c r="P291" s="211"/>
    </row>
    <row r="292" spans="11:16" ht="15.75" customHeight="1">
      <c r="K292" s="295"/>
      <c r="M292" s="295"/>
      <c r="P292" s="211"/>
    </row>
    <row r="293" spans="11:16" ht="15.75" customHeight="1">
      <c r="K293" s="295"/>
      <c r="M293" s="295"/>
      <c r="P293" s="211"/>
    </row>
    <row r="294" spans="11:16" ht="15.75" customHeight="1">
      <c r="K294" s="295"/>
      <c r="M294" s="295"/>
      <c r="P294" s="211"/>
    </row>
    <row r="295" spans="11:16" ht="15.75" customHeight="1">
      <c r="K295" s="295"/>
      <c r="M295" s="295"/>
      <c r="P295" s="211"/>
    </row>
    <row r="296" spans="11:16" ht="15.75" customHeight="1">
      <c r="K296" s="295"/>
      <c r="M296" s="295"/>
      <c r="P296" s="211"/>
    </row>
    <row r="297" spans="11:16" ht="15.75" customHeight="1">
      <c r="K297" s="295"/>
      <c r="M297" s="295"/>
      <c r="P297" s="211"/>
    </row>
    <row r="298" spans="11:16" ht="15.75" customHeight="1">
      <c r="K298" s="295"/>
      <c r="M298" s="295"/>
      <c r="P298" s="211"/>
    </row>
    <row r="299" spans="11:16" ht="15.75" customHeight="1">
      <c r="K299" s="295"/>
      <c r="M299" s="295"/>
      <c r="P299" s="211"/>
    </row>
    <row r="300" spans="11:16" ht="15.75" customHeight="1">
      <c r="K300" s="295"/>
      <c r="M300" s="295"/>
      <c r="P300" s="211"/>
    </row>
    <row r="301" spans="11:16" ht="15.75" customHeight="1">
      <c r="K301" s="295"/>
      <c r="M301" s="295"/>
      <c r="P301" s="211"/>
    </row>
    <row r="302" spans="11:16" ht="15.75" customHeight="1">
      <c r="K302" s="295"/>
      <c r="M302" s="295"/>
      <c r="P302" s="211"/>
    </row>
    <row r="303" spans="11:16" ht="15.75" customHeight="1">
      <c r="K303" s="295"/>
      <c r="M303" s="295"/>
      <c r="P303" s="211"/>
    </row>
    <row r="304" spans="11:16" ht="15.75" customHeight="1">
      <c r="K304" s="295"/>
      <c r="M304" s="295"/>
      <c r="P304" s="211"/>
    </row>
    <row r="305" spans="11:16" ht="15.75" customHeight="1">
      <c r="K305" s="295"/>
      <c r="M305" s="295"/>
      <c r="P305" s="211"/>
    </row>
    <row r="306" spans="11:16" ht="15.75" customHeight="1">
      <c r="K306" s="295"/>
      <c r="M306" s="295"/>
      <c r="P306" s="211"/>
    </row>
    <row r="307" spans="11:16" ht="15.75" customHeight="1">
      <c r="K307" s="295"/>
      <c r="M307" s="295"/>
      <c r="P307" s="211"/>
    </row>
    <row r="308" spans="11:16" ht="15.75" customHeight="1">
      <c r="K308" s="295"/>
      <c r="M308" s="295"/>
      <c r="P308" s="211"/>
    </row>
    <row r="309" spans="11:16" ht="15.75" customHeight="1">
      <c r="K309" s="295"/>
      <c r="M309" s="295"/>
      <c r="P309" s="211"/>
    </row>
    <row r="310" spans="11:16" ht="15.75" customHeight="1">
      <c r="K310" s="295"/>
      <c r="M310" s="295"/>
      <c r="P310" s="211"/>
    </row>
    <row r="311" spans="11:16" ht="15.75" customHeight="1">
      <c r="K311" s="295"/>
      <c r="M311" s="295"/>
      <c r="P311" s="211"/>
    </row>
    <row r="312" spans="11:16" ht="15.75" customHeight="1">
      <c r="K312" s="295"/>
      <c r="M312" s="295"/>
      <c r="P312" s="211"/>
    </row>
    <row r="313" spans="11:16" ht="15.75" customHeight="1">
      <c r="K313" s="295"/>
      <c r="M313" s="295"/>
      <c r="P313" s="211"/>
    </row>
    <row r="314" spans="11:16" ht="15.75" customHeight="1">
      <c r="K314" s="295"/>
      <c r="M314" s="295"/>
      <c r="P314" s="211"/>
    </row>
    <row r="315" spans="11:16" ht="15.75" customHeight="1">
      <c r="K315" s="295"/>
      <c r="M315" s="295"/>
      <c r="P315" s="211"/>
    </row>
    <row r="316" spans="11:16" ht="15.75" customHeight="1">
      <c r="K316" s="295"/>
      <c r="M316" s="295"/>
      <c r="P316" s="211"/>
    </row>
    <row r="317" spans="11:16" ht="15.75" customHeight="1">
      <c r="K317" s="295"/>
      <c r="M317" s="295"/>
      <c r="P317" s="211"/>
    </row>
    <row r="318" spans="11:16" ht="15.75" customHeight="1">
      <c r="K318" s="295"/>
      <c r="M318" s="295"/>
      <c r="P318" s="211"/>
    </row>
    <row r="319" spans="11:16" ht="15.75" customHeight="1">
      <c r="K319" s="295"/>
      <c r="M319" s="295"/>
      <c r="P319" s="211"/>
    </row>
    <row r="320" spans="11:16" ht="15.75" customHeight="1">
      <c r="K320" s="295"/>
      <c r="M320" s="295"/>
      <c r="P320" s="211"/>
    </row>
    <row r="321" spans="11:16" ht="15.75" customHeight="1">
      <c r="K321" s="295"/>
      <c r="M321" s="295"/>
      <c r="P321" s="211"/>
    </row>
    <row r="322" spans="11:16" ht="15.75" customHeight="1">
      <c r="K322" s="295"/>
      <c r="M322" s="295"/>
      <c r="P322" s="211"/>
    </row>
    <row r="323" spans="11:16" ht="15.75" customHeight="1">
      <c r="K323" s="295"/>
      <c r="M323" s="295"/>
      <c r="P323" s="211"/>
    </row>
    <row r="324" spans="11:16" ht="15.75" customHeight="1">
      <c r="K324" s="295"/>
      <c r="M324" s="295"/>
      <c r="P324" s="211"/>
    </row>
    <row r="325" spans="11:16" ht="15.75" customHeight="1">
      <c r="K325" s="295"/>
      <c r="M325" s="295"/>
      <c r="P325" s="211"/>
    </row>
    <row r="326" spans="11:16" ht="15.75" customHeight="1">
      <c r="K326" s="295"/>
      <c r="M326" s="295"/>
      <c r="P326" s="211"/>
    </row>
    <row r="327" spans="11:16" ht="15.75" customHeight="1">
      <c r="K327" s="295"/>
      <c r="M327" s="295"/>
      <c r="P327" s="211"/>
    </row>
    <row r="328" spans="11:16" ht="15.75" customHeight="1">
      <c r="K328" s="295"/>
      <c r="M328" s="295"/>
      <c r="P328" s="211"/>
    </row>
    <row r="329" spans="11:16" ht="15.75" customHeight="1">
      <c r="K329" s="295"/>
      <c r="M329" s="295"/>
      <c r="P329" s="211"/>
    </row>
    <row r="330" spans="11:16" ht="15.75" customHeight="1">
      <c r="K330" s="295"/>
      <c r="M330" s="295"/>
      <c r="P330" s="211"/>
    </row>
    <row r="331" spans="11:16" ht="15.75" customHeight="1">
      <c r="K331" s="295"/>
      <c r="M331" s="295"/>
      <c r="P331" s="211"/>
    </row>
    <row r="332" spans="11:16" ht="15.75" customHeight="1">
      <c r="K332" s="295"/>
      <c r="M332" s="295"/>
      <c r="P332" s="211"/>
    </row>
    <row r="333" spans="11:16" ht="15.75" customHeight="1">
      <c r="K333" s="295"/>
      <c r="M333" s="295"/>
      <c r="P333" s="211"/>
    </row>
    <row r="334" spans="11:16" ht="15.75" customHeight="1">
      <c r="K334" s="295"/>
      <c r="M334" s="295"/>
      <c r="P334" s="211"/>
    </row>
    <row r="335" spans="11:16" ht="15.75" customHeight="1">
      <c r="K335" s="295"/>
      <c r="M335" s="295"/>
      <c r="P335" s="211"/>
    </row>
    <row r="336" spans="11:16" ht="15.75" customHeight="1">
      <c r="K336" s="295"/>
      <c r="M336" s="295"/>
      <c r="P336" s="211"/>
    </row>
    <row r="337" spans="11:16" ht="15.75" customHeight="1">
      <c r="K337" s="295"/>
      <c r="M337" s="295"/>
      <c r="P337" s="211"/>
    </row>
    <row r="338" spans="11:16" ht="15.75" customHeight="1">
      <c r="K338" s="295"/>
      <c r="M338" s="295"/>
      <c r="P338" s="211"/>
    </row>
    <row r="339" spans="11:16" ht="15.75" customHeight="1">
      <c r="K339" s="295"/>
      <c r="M339" s="295"/>
      <c r="P339" s="211"/>
    </row>
    <row r="340" spans="11:16" ht="15.75" customHeight="1">
      <c r="K340" s="295"/>
      <c r="M340" s="295"/>
      <c r="P340" s="211"/>
    </row>
    <row r="341" spans="11:16" ht="15.75" customHeight="1">
      <c r="K341" s="295"/>
      <c r="M341" s="295"/>
      <c r="P341" s="211"/>
    </row>
    <row r="342" spans="11:16" ht="15.75" customHeight="1">
      <c r="K342" s="295"/>
      <c r="M342" s="295"/>
      <c r="P342" s="211"/>
    </row>
    <row r="343" spans="11:16" ht="15.75" customHeight="1">
      <c r="K343" s="295"/>
      <c r="M343" s="295"/>
      <c r="P343" s="211"/>
    </row>
    <row r="344" spans="11:16" ht="15.75" customHeight="1">
      <c r="K344" s="295"/>
      <c r="M344" s="295"/>
      <c r="P344" s="211"/>
    </row>
    <row r="345" spans="11:16" ht="15.75" customHeight="1">
      <c r="K345" s="295"/>
      <c r="M345" s="295"/>
      <c r="P345" s="211"/>
    </row>
    <row r="346" spans="11:16" ht="15.75" customHeight="1">
      <c r="K346" s="295"/>
      <c r="M346" s="295"/>
      <c r="P346" s="211"/>
    </row>
    <row r="347" spans="11:16" ht="15.75" customHeight="1">
      <c r="K347" s="295"/>
      <c r="M347" s="295"/>
      <c r="P347" s="211"/>
    </row>
    <row r="348" spans="11:16" ht="15.75" customHeight="1">
      <c r="K348" s="295"/>
      <c r="M348" s="295"/>
      <c r="P348" s="211"/>
    </row>
    <row r="349" spans="11:16" ht="15.75" customHeight="1">
      <c r="K349" s="295"/>
      <c r="M349" s="295"/>
      <c r="P349" s="211"/>
    </row>
    <row r="350" spans="11:16" ht="15.75" customHeight="1">
      <c r="K350" s="295"/>
      <c r="M350" s="295"/>
      <c r="P350" s="211"/>
    </row>
    <row r="351" spans="11:16" ht="15.75" customHeight="1">
      <c r="K351" s="295"/>
      <c r="M351" s="295"/>
      <c r="P351" s="211"/>
    </row>
    <row r="352" spans="11:16" ht="15.75" customHeight="1">
      <c r="K352" s="295"/>
      <c r="M352" s="295"/>
      <c r="P352" s="211"/>
    </row>
    <row r="353" spans="11:16" ht="15.75" customHeight="1">
      <c r="K353" s="295"/>
      <c r="M353" s="295"/>
      <c r="P353" s="211"/>
    </row>
    <row r="354" spans="11:16" ht="15.75" customHeight="1">
      <c r="K354" s="295"/>
      <c r="M354" s="295"/>
      <c r="P354" s="211"/>
    </row>
    <row r="355" spans="11:16" ht="15.75" customHeight="1">
      <c r="K355" s="295"/>
      <c r="M355" s="295"/>
      <c r="P355" s="211"/>
    </row>
    <row r="356" spans="11:16" ht="15.75" customHeight="1">
      <c r="K356" s="295"/>
      <c r="M356" s="295"/>
      <c r="P356" s="211"/>
    </row>
    <row r="357" spans="11:16" ht="15.75" customHeight="1">
      <c r="K357" s="295"/>
      <c r="M357" s="295"/>
      <c r="P357" s="211"/>
    </row>
    <row r="358" spans="11:16" ht="15.75" customHeight="1">
      <c r="K358" s="295"/>
      <c r="M358" s="295"/>
      <c r="P358" s="211"/>
    </row>
    <row r="359" spans="11:16" ht="15.75" customHeight="1">
      <c r="K359" s="295"/>
      <c r="M359" s="295"/>
      <c r="P359" s="211"/>
    </row>
    <row r="360" spans="11:16" ht="15.75" customHeight="1">
      <c r="K360" s="295"/>
      <c r="M360" s="295"/>
      <c r="P360" s="211"/>
    </row>
    <row r="361" spans="11:16" ht="15.75" customHeight="1">
      <c r="K361" s="295"/>
      <c r="M361" s="295"/>
      <c r="P361" s="211"/>
    </row>
    <row r="362" spans="11:16" ht="15.75" customHeight="1">
      <c r="K362" s="295"/>
      <c r="M362" s="295"/>
      <c r="P362" s="211"/>
    </row>
    <row r="363" spans="11:16" ht="15.75" customHeight="1">
      <c r="K363" s="295"/>
      <c r="M363" s="295"/>
      <c r="P363" s="211"/>
    </row>
    <row r="364" spans="11:16" ht="15.75" customHeight="1">
      <c r="K364" s="295"/>
      <c r="M364" s="295"/>
      <c r="P364" s="211"/>
    </row>
    <row r="365" spans="11:16" ht="15.75" customHeight="1">
      <c r="K365" s="295"/>
      <c r="M365" s="295"/>
      <c r="P365" s="211"/>
    </row>
    <row r="366" spans="11:16" ht="15.75" customHeight="1">
      <c r="K366" s="295"/>
      <c r="M366" s="295"/>
      <c r="P366" s="211"/>
    </row>
    <row r="367" spans="11:16" ht="15.75" customHeight="1">
      <c r="K367" s="295"/>
      <c r="M367" s="295"/>
      <c r="P367" s="211"/>
    </row>
    <row r="368" spans="11:16" ht="15.75" customHeight="1">
      <c r="K368" s="295"/>
      <c r="M368" s="295"/>
      <c r="P368" s="211"/>
    </row>
    <row r="369" spans="11:16" ht="15.75" customHeight="1">
      <c r="K369" s="295"/>
      <c r="M369" s="295"/>
      <c r="P369" s="211"/>
    </row>
    <row r="370" spans="11:16" ht="15.75" customHeight="1">
      <c r="K370" s="295"/>
      <c r="M370" s="295"/>
      <c r="P370" s="211"/>
    </row>
    <row r="371" spans="11:16" ht="15.75" customHeight="1">
      <c r="K371" s="295"/>
      <c r="M371" s="295"/>
      <c r="P371" s="211"/>
    </row>
    <row r="372" spans="11:16" ht="15.75" customHeight="1">
      <c r="K372" s="295"/>
      <c r="M372" s="295"/>
      <c r="P372" s="211"/>
    </row>
    <row r="373" spans="11:16" ht="15.75" customHeight="1">
      <c r="K373" s="295"/>
      <c r="M373" s="295"/>
      <c r="P373" s="211"/>
    </row>
    <row r="374" spans="11:16" ht="15.75" customHeight="1">
      <c r="K374" s="295"/>
      <c r="M374" s="295"/>
      <c r="P374" s="211"/>
    </row>
    <row r="375" spans="11:16" ht="15.75" customHeight="1">
      <c r="K375" s="295"/>
      <c r="M375" s="295"/>
      <c r="P375" s="211"/>
    </row>
    <row r="376" spans="11:16" ht="15.75" customHeight="1">
      <c r="K376" s="295"/>
      <c r="M376" s="295"/>
      <c r="P376" s="211"/>
    </row>
    <row r="377" spans="11:16" ht="15.75" customHeight="1">
      <c r="K377" s="295"/>
      <c r="M377" s="295"/>
      <c r="P377" s="211"/>
    </row>
    <row r="378" spans="11:16" ht="15.75" customHeight="1">
      <c r="K378" s="295"/>
      <c r="M378" s="295"/>
      <c r="P378" s="211"/>
    </row>
    <row r="379" spans="11:16" ht="15.75" customHeight="1">
      <c r="K379" s="295"/>
      <c r="M379" s="295"/>
      <c r="P379" s="211"/>
    </row>
    <row r="380" spans="11:16" ht="15.75" customHeight="1">
      <c r="K380" s="295"/>
      <c r="M380" s="295"/>
      <c r="P380" s="211"/>
    </row>
    <row r="381" spans="11:16" ht="15.75" customHeight="1">
      <c r="K381" s="295"/>
      <c r="M381" s="295"/>
      <c r="P381" s="211"/>
    </row>
    <row r="382" spans="11:16" ht="15.75" customHeight="1">
      <c r="K382" s="295"/>
      <c r="M382" s="295"/>
      <c r="P382" s="211"/>
    </row>
    <row r="383" spans="11:16" ht="15.75" customHeight="1">
      <c r="K383" s="295"/>
      <c r="M383" s="295"/>
      <c r="P383" s="211"/>
    </row>
    <row r="384" spans="11:16" ht="15.75" customHeight="1">
      <c r="K384" s="295"/>
      <c r="M384" s="295"/>
      <c r="P384" s="211"/>
    </row>
    <row r="385" spans="11:16" ht="15.75" customHeight="1">
      <c r="K385" s="295"/>
      <c r="M385" s="295"/>
      <c r="P385" s="211"/>
    </row>
    <row r="386" spans="11:16" ht="15.75" customHeight="1">
      <c r="K386" s="295"/>
      <c r="M386" s="295"/>
      <c r="P386" s="211"/>
    </row>
    <row r="387" spans="11:16" ht="15.75" customHeight="1">
      <c r="K387" s="295"/>
      <c r="M387" s="295"/>
      <c r="P387" s="211"/>
    </row>
    <row r="388" spans="11:16" ht="15.75" customHeight="1">
      <c r="K388" s="295"/>
      <c r="M388" s="295"/>
      <c r="P388" s="211"/>
    </row>
    <row r="389" spans="11:16" ht="15.75" customHeight="1">
      <c r="K389" s="295"/>
      <c r="M389" s="295"/>
      <c r="P389" s="211"/>
    </row>
    <row r="390" spans="11:16" ht="15.75" customHeight="1">
      <c r="K390" s="295"/>
      <c r="M390" s="295"/>
      <c r="P390" s="211"/>
    </row>
    <row r="391" spans="11:16" ht="15.75" customHeight="1">
      <c r="K391" s="295"/>
      <c r="M391" s="295"/>
      <c r="P391" s="211"/>
    </row>
    <row r="392" spans="11:16" ht="15.75" customHeight="1">
      <c r="K392" s="295"/>
      <c r="M392" s="295"/>
      <c r="P392" s="211"/>
    </row>
    <row r="393" spans="11:16" ht="15.75" customHeight="1">
      <c r="K393" s="295"/>
      <c r="M393" s="295"/>
      <c r="P393" s="211"/>
    </row>
    <row r="394" spans="11:16" ht="15.75" customHeight="1">
      <c r="K394" s="295"/>
      <c r="M394" s="295"/>
      <c r="P394" s="211"/>
    </row>
    <row r="395" spans="11:16" ht="15.75" customHeight="1">
      <c r="K395" s="295"/>
      <c r="M395" s="295"/>
      <c r="P395" s="211"/>
    </row>
    <row r="396" spans="11:16" ht="15.75" customHeight="1">
      <c r="K396" s="295"/>
      <c r="M396" s="295"/>
      <c r="P396" s="211"/>
    </row>
    <row r="397" spans="11:16" ht="15.75" customHeight="1">
      <c r="K397" s="295"/>
      <c r="M397" s="295"/>
      <c r="P397" s="211"/>
    </row>
    <row r="398" spans="11:16" ht="15.75" customHeight="1">
      <c r="K398" s="295"/>
      <c r="M398" s="295"/>
      <c r="P398" s="211"/>
    </row>
    <row r="399" spans="11:16" ht="15.75" customHeight="1">
      <c r="K399" s="295"/>
      <c r="M399" s="295"/>
      <c r="P399" s="211"/>
    </row>
    <row r="400" spans="11:16" ht="15.75" customHeight="1">
      <c r="K400" s="295"/>
      <c r="M400" s="295"/>
      <c r="P400" s="211"/>
    </row>
    <row r="401" spans="11:16" ht="15.75" customHeight="1">
      <c r="K401" s="295"/>
      <c r="M401" s="295"/>
      <c r="P401" s="211"/>
    </row>
    <row r="402" spans="11:16" ht="15.75" customHeight="1">
      <c r="K402" s="295"/>
      <c r="M402" s="295"/>
      <c r="P402" s="211"/>
    </row>
    <row r="403" spans="11:16" ht="15.75" customHeight="1">
      <c r="K403" s="295"/>
      <c r="M403" s="295"/>
      <c r="P403" s="211"/>
    </row>
    <row r="404" spans="11:16" ht="15.75" customHeight="1">
      <c r="K404" s="295"/>
      <c r="M404" s="295"/>
      <c r="P404" s="211"/>
    </row>
    <row r="405" spans="11:16" ht="15.75" customHeight="1">
      <c r="K405" s="295"/>
      <c r="M405" s="295"/>
      <c r="P405" s="211"/>
    </row>
    <row r="406" spans="11:16" ht="15.75" customHeight="1">
      <c r="K406" s="295"/>
      <c r="M406" s="295"/>
      <c r="P406" s="211"/>
    </row>
    <row r="407" spans="11:16" ht="15.75" customHeight="1">
      <c r="K407" s="295"/>
      <c r="M407" s="295"/>
      <c r="P407" s="211"/>
    </row>
    <row r="408" spans="11:16" ht="15.75" customHeight="1">
      <c r="K408" s="295"/>
      <c r="M408" s="295"/>
      <c r="P408" s="211"/>
    </row>
    <row r="409" spans="11:16" ht="15.75" customHeight="1">
      <c r="K409" s="295"/>
      <c r="M409" s="295"/>
      <c r="P409" s="211"/>
    </row>
    <row r="410" spans="11:16" ht="15.75" customHeight="1">
      <c r="K410" s="295"/>
      <c r="M410" s="295"/>
      <c r="P410" s="211"/>
    </row>
    <row r="411" spans="11:16" ht="15.75" customHeight="1">
      <c r="K411" s="295"/>
      <c r="M411" s="295"/>
      <c r="P411" s="211"/>
    </row>
    <row r="412" spans="11:16" ht="15.75" customHeight="1">
      <c r="K412" s="295"/>
      <c r="M412" s="295"/>
      <c r="P412" s="211"/>
    </row>
    <row r="413" spans="11:16" ht="15.75" customHeight="1">
      <c r="K413" s="295"/>
      <c r="M413" s="295"/>
      <c r="P413" s="211"/>
    </row>
    <row r="414" spans="11:16" ht="15.75" customHeight="1">
      <c r="K414" s="295"/>
      <c r="M414" s="295"/>
      <c r="P414" s="211"/>
    </row>
    <row r="415" spans="11:16" ht="15.75" customHeight="1">
      <c r="K415" s="295"/>
      <c r="M415" s="295"/>
      <c r="P415" s="211"/>
    </row>
    <row r="416" spans="11:16" ht="15.75" customHeight="1">
      <c r="K416" s="295"/>
      <c r="M416" s="295"/>
      <c r="P416" s="211"/>
    </row>
    <row r="417" spans="11:16" ht="15.75" customHeight="1">
      <c r="K417" s="295"/>
      <c r="M417" s="295"/>
      <c r="P417" s="211"/>
    </row>
    <row r="418" spans="11:16" ht="15.75" customHeight="1">
      <c r="K418" s="295"/>
      <c r="M418" s="295"/>
      <c r="P418" s="211"/>
    </row>
    <row r="419" spans="11:16" ht="15.75" customHeight="1">
      <c r="K419" s="295"/>
      <c r="M419" s="295"/>
      <c r="P419" s="211"/>
    </row>
    <row r="420" spans="11:16" ht="15.75" customHeight="1">
      <c r="K420" s="295"/>
      <c r="M420" s="295"/>
      <c r="P420" s="211"/>
    </row>
    <row r="421" spans="11:16" ht="15.75" customHeight="1">
      <c r="K421" s="295"/>
      <c r="M421" s="295"/>
      <c r="P421" s="211"/>
    </row>
    <row r="422" spans="11:16" ht="15.75" customHeight="1">
      <c r="K422" s="295"/>
      <c r="M422" s="295"/>
      <c r="P422" s="211"/>
    </row>
    <row r="423" spans="11:16" ht="15.75" customHeight="1">
      <c r="K423" s="295"/>
      <c r="M423" s="295"/>
      <c r="P423" s="211"/>
    </row>
    <row r="424" spans="11:16" ht="15.75" customHeight="1">
      <c r="K424" s="295"/>
      <c r="M424" s="295"/>
      <c r="P424" s="211"/>
    </row>
    <row r="425" spans="11:16" ht="15.75" customHeight="1">
      <c r="K425" s="295"/>
      <c r="M425" s="295"/>
      <c r="P425" s="211"/>
    </row>
    <row r="426" spans="11:16" ht="15.75" customHeight="1">
      <c r="K426" s="295"/>
      <c r="M426" s="295"/>
      <c r="P426" s="211"/>
    </row>
    <row r="427" spans="11:16" ht="15.75" customHeight="1">
      <c r="K427" s="295"/>
      <c r="M427" s="295"/>
      <c r="P427" s="211"/>
    </row>
    <row r="428" spans="11:16" ht="15.75" customHeight="1">
      <c r="K428" s="295"/>
      <c r="M428" s="295"/>
      <c r="P428" s="211"/>
    </row>
    <row r="429" spans="11:16" ht="15.75" customHeight="1">
      <c r="K429" s="295"/>
      <c r="M429" s="295"/>
      <c r="P429" s="211"/>
    </row>
    <row r="430" spans="11:16" ht="15.75" customHeight="1">
      <c r="K430" s="295"/>
      <c r="M430" s="295"/>
      <c r="P430" s="211"/>
    </row>
    <row r="431" spans="11:16" ht="15.75" customHeight="1">
      <c r="K431" s="295"/>
      <c r="M431" s="295"/>
      <c r="P431" s="211"/>
    </row>
    <row r="432" spans="11:16" ht="15.75" customHeight="1">
      <c r="K432" s="295"/>
      <c r="M432" s="295"/>
      <c r="P432" s="211"/>
    </row>
    <row r="433" spans="11:16" ht="15.75" customHeight="1">
      <c r="K433" s="295"/>
      <c r="M433" s="295"/>
      <c r="P433" s="211"/>
    </row>
    <row r="434" spans="11:16" ht="15.75" customHeight="1">
      <c r="K434" s="295"/>
      <c r="M434" s="295"/>
      <c r="P434" s="211"/>
    </row>
    <row r="435" spans="11:16" ht="15.75" customHeight="1">
      <c r="K435" s="295"/>
      <c r="M435" s="295"/>
      <c r="P435" s="211"/>
    </row>
    <row r="436" spans="11:16" ht="15.75" customHeight="1">
      <c r="K436" s="295"/>
      <c r="M436" s="295"/>
      <c r="P436" s="211"/>
    </row>
    <row r="437" spans="11:16" ht="15.75" customHeight="1">
      <c r="K437" s="295"/>
      <c r="M437" s="295"/>
      <c r="P437" s="211"/>
    </row>
    <row r="438" spans="11:16" ht="15.75" customHeight="1">
      <c r="K438" s="295"/>
      <c r="M438" s="295"/>
      <c r="P438" s="211"/>
    </row>
    <row r="439" spans="11:16" ht="15.75" customHeight="1">
      <c r="K439" s="295"/>
      <c r="M439" s="295"/>
      <c r="P439" s="211"/>
    </row>
    <row r="440" spans="11:16" ht="15.75" customHeight="1">
      <c r="K440" s="295"/>
      <c r="M440" s="295"/>
      <c r="P440" s="211"/>
    </row>
    <row r="441" spans="11:16" ht="15.75" customHeight="1">
      <c r="K441" s="295"/>
      <c r="M441" s="295"/>
      <c r="P441" s="211"/>
    </row>
    <row r="442" spans="11:16" ht="15.75" customHeight="1">
      <c r="K442" s="295"/>
      <c r="M442" s="295"/>
      <c r="P442" s="211"/>
    </row>
    <row r="443" spans="11:16" ht="15.75" customHeight="1">
      <c r="K443" s="295"/>
      <c r="M443" s="295"/>
      <c r="P443" s="211"/>
    </row>
    <row r="444" spans="11:16" ht="15.75" customHeight="1">
      <c r="K444" s="295"/>
      <c r="M444" s="295"/>
      <c r="P444" s="211"/>
    </row>
    <row r="445" spans="11:16" ht="15.75" customHeight="1">
      <c r="K445" s="295"/>
      <c r="M445" s="295"/>
      <c r="P445" s="211"/>
    </row>
    <row r="446" spans="11:16" ht="15.75" customHeight="1">
      <c r="K446" s="295"/>
      <c r="M446" s="295"/>
      <c r="P446" s="211"/>
    </row>
    <row r="447" spans="11:16" ht="15.75" customHeight="1">
      <c r="K447" s="295"/>
      <c r="M447" s="295"/>
      <c r="P447" s="211"/>
    </row>
    <row r="448" spans="11:16" ht="15.75" customHeight="1">
      <c r="K448" s="295"/>
      <c r="M448" s="295"/>
      <c r="P448" s="211"/>
    </row>
    <row r="449" spans="11:16" ht="15.75" customHeight="1">
      <c r="K449" s="295"/>
      <c r="M449" s="295"/>
      <c r="P449" s="211"/>
    </row>
    <row r="450" spans="11:16" ht="15.75" customHeight="1">
      <c r="K450" s="295"/>
      <c r="M450" s="295"/>
      <c r="P450" s="211"/>
    </row>
    <row r="451" spans="11:16" ht="15.75" customHeight="1">
      <c r="K451" s="295"/>
      <c r="M451" s="295"/>
      <c r="P451" s="211"/>
    </row>
    <row r="452" spans="11:16" ht="15.75" customHeight="1">
      <c r="K452" s="295"/>
      <c r="M452" s="295"/>
      <c r="P452" s="211"/>
    </row>
    <row r="453" spans="11:16" ht="15.75" customHeight="1">
      <c r="K453" s="295"/>
      <c r="M453" s="295"/>
      <c r="P453" s="211"/>
    </row>
    <row r="454" spans="11:16" ht="15.75" customHeight="1">
      <c r="K454" s="295"/>
      <c r="M454" s="295"/>
      <c r="P454" s="211"/>
    </row>
    <row r="455" spans="11:16" ht="15.75" customHeight="1">
      <c r="K455" s="295"/>
      <c r="M455" s="295"/>
      <c r="P455" s="211"/>
    </row>
    <row r="456" spans="11:16" ht="15.75" customHeight="1">
      <c r="K456" s="295"/>
      <c r="M456" s="295"/>
      <c r="P456" s="211"/>
    </row>
    <row r="457" spans="11:16" ht="15.75" customHeight="1">
      <c r="K457" s="295"/>
      <c r="M457" s="295"/>
      <c r="P457" s="211"/>
    </row>
    <row r="458" spans="11:16" ht="15.75" customHeight="1">
      <c r="K458" s="295"/>
      <c r="M458" s="295"/>
      <c r="P458" s="211"/>
    </row>
    <row r="459" spans="11:16" ht="15.75" customHeight="1">
      <c r="K459" s="295"/>
      <c r="M459" s="295"/>
      <c r="P459" s="211"/>
    </row>
    <row r="460" spans="11:16" ht="15.75" customHeight="1">
      <c r="K460" s="295"/>
      <c r="M460" s="295"/>
      <c r="P460" s="211"/>
    </row>
    <row r="461" spans="11:16" ht="15.75" customHeight="1">
      <c r="K461" s="295"/>
      <c r="M461" s="295"/>
      <c r="P461" s="211"/>
    </row>
    <row r="462" spans="11:16" ht="15.75" customHeight="1">
      <c r="K462" s="295"/>
      <c r="M462" s="295"/>
      <c r="P462" s="211"/>
    </row>
    <row r="463" spans="11:16" ht="15.75" customHeight="1">
      <c r="K463" s="295"/>
      <c r="M463" s="295"/>
      <c r="P463" s="211"/>
    </row>
    <row r="464" spans="11:16" ht="15.75" customHeight="1">
      <c r="K464" s="295"/>
      <c r="M464" s="295"/>
      <c r="P464" s="211"/>
    </row>
    <row r="465" spans="11:16" ht="15.75" customHeight="1">
      <c r="K465" s="295"/>
      <c r="M465" s="295"/>
      <c r="P465" s="211"/>
    </row>
    <row r="466" spans="11:16" ht="15.75" customHeight="1">
      <c r="K466" s="295"/>
      <c r="M466" s="295"/>
      <c r="P466" s="211"/>
    </row>
    <row r="467" spans="11:16" ht="15.75" customHeight="1">
      <c r="K467" s="295"/>
      <c r="M467" s="295"/>
      <c r="P467" s="211"/>
    </row>
    <row r="468" spans="11:16" ht="15.75" customHeight="1">
      <c r="K468" s="295"/>
      <c r="M468" s="295"/>
      <c r="P468" s="211"/>
    </row>
    <row r="469" spans="11:16" ht="15.75" customHeight="1">
      <c r="K469" s="295"/>
      <c r="M469" s="295"/>
      <c r="P469" s="211"/>
    </row>
    <row r="470" spans="11:16" ht="15.75" customHeight="1">
      <c r="K470" s="295"/>
      <c r="M470" s="295"/>
      <c r="P470" s="211"/>
    </row>
    <row r="471" spans="11:16" ht="15.75" customHeight="1">
      <c r="K471" s="295"/>
      <c r="M471" s="295"/>
      <c r="P471" s="211"/>
    </row>
    <row r="472" spans="11:16" ht="15.75" customHeight="1">
      <c r="K472" s="295"/>
      <c r="M472" s="295"/>
      <c r="P472" s="211"/>
    </row>
    <row r="473" spans="11:16" ht="15.75" customHeight="1">
      <c r="K473" s="295"/>
      <c r="M473" s="295"/>
      <c r="P473" s="211"/>
    </row>
    <row r="474" spans="11:16" ht="15.75" customHeight="1">
      <c r="K474" s="295"/>
      <c r="M474" s="295"/>
      <c r="P474" s="211"/>
    </row>
    <row r="475" spans="11:16" ht="15.75" customHeight="1">
      <c r="K475" s="295"/>
      <c r="M475" s="295"/>
      <c r="P475" s="211"/>
    </row>
    <row r="476" spans="11:16" ht="15.75" customHeight="1">
      <c r="K476" s="295"/>
      <c r="M476" s="295"/>
      <c r="P476" s="211"/>
    </row>
    <row r="477" spans="11:16" ht="15.75" customHeight="1">
      <c r="K477" s="295"/>
      <c r="M477" s="295"/>
      <c r="P477" s="211"/>
    </row>
    <row r="478" spans="11:16" ht="15.75" customHeight="1">
      <c r="K478" s="295"/>
      <c r="M478" s="295"/>
      <c r="P478" s="211"/>
    </row>
    <row r="479" spans="11:16" ht="15.75" customHeight="1">
      <c r="K479" s="295"/>
      <c r="M479" s="295"/>
      <c r="P479" s="211"/>
    </row>
    <row r="480" spans="11:16" ht="15.75" customHeight="1">
      <c r="K480" s="295"/>
      <c r="M480" s="295"/>
      <c r="P480" s="211"/>
    </row>
    <row r="481" spans="11:16" ht="15.75" customHeight="1">
      <c r="K481" s="295"/>
      <c r="M481" s="295"/>
      <c r="P481" s="211"/>
    </row>
    <row r="482" spans="11:16" ht="15.75" customHeight="1">
      <c r="K482" s="295"/>
      <c r="M482" s="295"/>
      <c r="P482" s="211"/>
    </row>
    <row r="483" spans="11:16" ht="15.75" customHeight="1">
      <c r="K483" s="295"/>
      <c r="M483" s="295"/>
      <c r="P483" s="211"/>
    </row>
    <row r="484" spans="11:16" ht="15.75" customHeight="1">
      <c r="K484" s="295"/>
      <c r="M484" s="295"/>
      <c r="P484" s="211"/>
    </row>
    <row r="485" spans="11:16" ht="15.75" customHeight="1">
      <c r="K485" s="295"/>
      <c r="M485" s="295"/>
      <c r="P485" s="211"/>
    </row>
    <row r="486" spans="11:16" ht="15.75" customHeight="1">
      <c r="K486" s="295"/>
      <c r="M486" s="295"/>
      <c r="P486" s="211"/>
    </row>
    <row r="487" spans="11:16" ht="15.75" customHeight="1">
      <c r="K487" s="295"/>
      <c r="M487" s="295"/>
      <c r="P487" s="211"/>
    </row>
    <row r="488" spans="11:16" ht="15.75" customHeight="1">
      <c r="K488" s="295"/>
      <c r="M488" s="295"/>
      <c r="P488" s="211"/>
    </row>
    <row r="489" spans="11:16" ht="15.75" customHeight="1">
      <c r="K489" s="295"/>
      <c r="M489" s="295"/>
      <c r="P489" s="211"/>
    </row>
    <row r="490" spans="11:16" ht="15.75" customHeight="1">
      <c r="K490" s="295"/>
      <c r="M490" s="295"/>
      <c r="P490" s="211"/>
    </row>
    <row r="491" spans="11:16" ht="15.75" customHeight="1">
      <c r="K491" s="295"/>
      <c r="M491" s="295"/>
      <c r="P491" s="211"/>
    </row>
    <row r="492" spans="11:16" ht="15.75" customHeight="1">
      <c r="K492" s="295"/>
      <c r="M492" s="295"/>
      <c r="P492" s="211"/>
    </row>
    <row r="493" spans="11:16" ht="15.75" customHeight="1">
      <c r="K493" s="295"/>
      <c r="M493" s="295"/>
      <c r="P493" s="211"/>
    </row>
    <row r="494" spans="11:16" ht="15.75" customHeight="1">
      <c r="K494" s="295"/>
      <c r="M494" s="295"/>
      <c r="P494" s="211"/>
    </row>
    <row r="495" spans="11:16" ht="15.75" customHeight="1">
      <c r="K495" s="295"/>
      <c r="M495" s="295"/>
      <c r="P495" s="211"/>
    </row>
    <row r="496" spans="11:16" ht="15.75" customHeight="1">
      <c r="K496" s="295"/>
      <c r="M496" s="295"/>
      <c r="P496" s="211"/>
    </row>
    <row r="497" spans="11:16" ht="15.75" customHeight="1">
      <c r="K497" s="295"/>
      <c r="M497" s="295"/>
      <c r="P497" s="211"/>
    </row>
    <row r="498" spans="11:16" ht="15.75" customHeight="1">
      <c r="K498" s="295"/>
      <c r="M498" s="295"/>
      <c r="P498" s="211"/>
    </row>
    <row r="499" spans="11:16" ht="15.75" customHeight="1">
      <c r="K499" s="295"/>
      <c r="M499" s="295"/>
      <c r="P499" s="211"/>
    </row>
    <row r="500" spans="11:16" ht="15.75" customHeight="1">
      <c r="K500" s="295"/>
      <c r="M500" s="295"/>
      <c r="P500" s="211"/>
    </row>
    <row r="501" spans="11:16" ht="15.75" customHeight="1">
      <c r="K501" s="295"/>
      <c r="M501" s="295"/>
      <c r="P501" s="211"/>
    </row>
    <row r="502" spans="11:16" ht="15.75" customHeight="1">
      <c r="K502" s="295"/>
      <c r="M502" s="295"/>
      <c r="P502" s="211"/>
    </row>
    <row r="503" spans="11:16" ht="15.75" customHeight="1">
      <c r="K503" s="295"/>
      <c r="M503" s="295"/>
      <c r="P503" s="211"/>
    </row>
    <row r="504" spans="11:16" ht="15.75" customHeight="1">
      <c r="K504" s="295"/>
      <c r="M504" s="295"/>
      <c r="P504" s="211"/>
    </row>
    <row r="505" spans="11:16" ht="15.75" customHeight="1">
      <c r="K505" s="295"/>
      <c r="M505" s="295"/>
      <c r="P505" s="211"/>
    </row>
    <row r="506" spans="11:16" ht="15.75" customHeight="1">
      <c r="K506" s="295"/>
      <c r="M506" s="295"/>
      <c r="P506" s="211"/>
    </row>
    <row r="507" spans="11:16" ht="15.75" customHeight="1">
      <c r="K507" s="295"/>
      <c r="M507" s="295"/>
      <c r="P507" s="211"/>
    </row>
    <row r="508" spans="11:16" ht="15.75" customHeight="1">
      <c r="K508" s="295"/>
      <c r="M508" s="295"/>
      <c r="P508" s="211"/>
    </row>
    <row r="509" spans="11:16" ht="15.75" customHeight="1">
      <c r="K509" s="295"/>
      <c r="M509" s="295"/>
      <c r="P509" s="211"/>
    </row>
    <row r="510" spans="11:16" ht="15.75" customHeight="1">
      <c r="K510" s="295"/>
      <c r="M510" s="295"/>
      <c r="P510" s="211"/>
    </row>
    <row r="511" spans="11:16" ht="15.75" customHeight="1">
      <c r="K511" s="295"/>
      <c r="M511" s="295"/>
      <c r="P511" s="211"/>
    </row>
    <row r="512" spans="11:16" ht="15.75" customHeight="1">
      <c r="K512" s="295"/>
      <c r="M512" s="295"/>
      <c r="P512" s="211"/>
    </row>
    <row r="513" spans="11:16" ht="15.75" customHeight="1">
      <c r="K513" s="295"/>
      <c r="M513" s="295"/>
      <c r="P513" s="211"/>
    </row>
    <row r="514" spans="11:16" ht="15.75" customHeight="1">
      <c r="K514" s="295"/>
      <c r="M514" s="295"/>
      <c r="P514" s="211"/>
    </row>
    <row r="515" spans="11:16" ht="15.75" customHeight="1">
      <c r="K515" s="295"/>
      <c r="M515" s="295"/>
      <c r="P515" s="211"/>
    </row>
    <row r="516" spans="11:16" ht="15.75" customHeight="1">
      <c r="K516" s="295"/>
      <c r="M516" s="295"/>
      <c r="P516" s="211"/>
    </row>
    <row r="517" spans="11:16" ht="15.75" customHeight="1">
      <c r="K517" s="295"/>
      <c r="M517" s="295"/>
      <c r="P517" s="211"/>
    </row>
    <row r="518" spans="11:16" ht="15.75" customHeight="1">
      <c r="K518" s="295"/>
      <c r="M518" s="295"/>
      <c r="P518" s="211"/>
    </row>
    <row r="519" spans="11:16" ht="15.75" customHeight="1">
      <c r="K519" s="295"/>
      <c r="M519" s="295"/>
      <c r="P519" s="211"/>
    </row>
    <row r="520" spans="11:16" ht="15.75" customHeight="1">
      <c r="K520" s="295"/>
      <c r="M520" s="295"/>
      <c r="P520" s="211"/>
    </row>
    <row r="521" spans="11:16" ht="15.75" customHeight="1">
      <c r="K521" s="295"/>
      <c r="M521" s="295"/>
      <c r="P521" s="211"/>
    </row>
    <row r="522" spans="11:16" ht="15.75" customHeight="1">
      <c r="K522" s="295"/>
      <c r="M522" s="295"/>
      <c r="P522" s="211"/>
    </row>
    <row r="523" spans="11:16" ht="15.75" customHeight="1">
      <c r="K523" s="295"/>
      <c r="M523" s="295"/>
      <c r="P523" s="211"/>
    </row>
    <row r="524" spans="11:16" ht="15.75" customHeight="1">
      <c r="K524" s="295"/>
      <c r="M524" s="295"/>
      <c r="P524" s="211"/>
    </row>
    <row r="525" spans="11:16" ht="15.75" customHeight="1">
      <c r="K525" s="295"/>
      <c r="M525" s="295"/>
      <c r="P525" s="211"/>
    </row>
    <row r="526" spans="11:16" ht="15.75" customHeight="1">
      <c r="K526" s="295"/>
      <c r="M526" s="295"/>
      <c r="P526" s="211"/>
    </row>
    <row r="527" spans="11:16" ht="15.75" customHeight="1">
      <c r="K527" s="295"/>
      <c r="M527" s="295"/>
      <c r="P527" s="211"/>
    </row>
    <row r="528" spans="11:16" ht="15.75" customHeight="1">
      <c r="K528" s="295"/>
      <c r="M528" s="295"/>
      <c r="P528" s="211"/>
    </row>
    <row r="529" spans="11:16" ht="15.75" customHeight="1">
      <c r="K529" s="295"/>
      <c r="M529" s="295"/>
      <c r="P529" s="211"/>
    </row>
    <row r="530" spans="11:16" ht="15.75" customHeight="1">
      <c r="K530" s="295"/>
      <c r="M530" s="295"/>
      <c r="P530" s="211"/>
    </row>
    <row r="531" spans="11:16" ht="15.75" customHeight="1">
      <c r="K531" s="295"/>
      <c r="M531" s="295"/>
      <c r="P531" s="211"/>
    </row>
    <row r="532" spans="11:16" ht="15.75" customHeight="1">
      <c r="K532" s="295"/>
      <c r="M532" s="295"/>
      <c r="P532" s="211"/>
    </row>
    <row r="533" spans="11:16" ht="15.75" customHeight="1">
      <c r="K533" s="295"/>
      <c r="M533" s="295"/>
      <c r="P533" s="211"/>
    </row>
    <row r="534" spans="11:16" ht="15.75" customHeight="1">
      <c r="K534" s="295"/>
      <c r="M534" s="295"/>
      <c r="P534" s="211"/>
    </row>
    <row r="535" spans="11:16" ht="15.75" customHeight="1">
      <c r="K535" s="295"/>
      <c r="M535" s="295"/>
      <c r="P535" s="211"/>
    </row>
    <row r="536" spans="11:16" ht="15.75" customHeight="1">
      <c r="K536" s="295"/>
      <c r="M536" s="295"/>
      <c r="P536" s="211"/>
    </row>
    <row r="537" spans="11:16" ht="15.75" customHeight="1">
      <c r="K537" s="295"/>
      <c r="M537" s="295"/>
      <c r="P537" s="211"/>
    </row>
    <row r="538" spans="11:16" ht="15.75" customHeight="1">
      <c r="K538" s="295"/>
      <c r="M538" s="295"/>
      <c r="P538" s="211"/>
    </row>
    <row r="539" spans="11:16" ht="15.75" customHeight="1">
      <c r="K539" s="295"/>
      <c r="M539" s="295"/>
      <c r="P539" s="211"/>
    </row>
    <row r="540" spans="11:16" ht="15.75" customHeight="1">
      <c r="K540" s="295"/>
      <c r="M540" s="295"/>
      <c r="P540" s="211"/>
    </row>
    <row r="541" spans="11:16" ht="15.75" customHeight="1">
      <c r="K541" s="295"/>
      <c r="M541" s="295"/>
      <c r="P541" s="211"/>
    </row>
    <row r="542" spans="11:16" ht="15.75" customHeight="1">
      <c r="K542" s="295"/>
      <c r="M542" s="295"/>
      <c r="P542" s="211"/>
    </row>
    <row r="543" spans="11:16" ht="15.75" customHeight="1">
      <c r="K543" s="295"/>
      <c r="M543" s="295"/>
      <c r="P543" s="211"/>
    </row>
    <row r="544" spans="11:16" ht="15.75" customHeight="1">
      <c r="K544" s="295"/>
      <c r="M544" s="295"/>
      <c r="P544" s="211"/>
    </row>
    <row r="545" spans="11:16" ht="15.75" customHeight="1">
      <c r="K545" s="295"/>
      <c r="M545" s="295"/>
      <c r="P545" s="211"/>
    </row>
    <row r="546" spans="11:16" ht="15.75" customHeight="1">
      <c r="K546" s="295"/>
      <c r="M546" s="295"/>
      <c r="P546" s="211"/>
    </row>
    <row r="547" spans="11:16" ht="15.75" customHeight="1">
      <c r="K547" s="295"/>
      <c r="M547" s="295"/>
      <c r="P547" s="211"/>
    </row>
    <row r="548" spans="11:16" ht="15.75" customHeight="1">
      <c r="K548" s="295"/>
      <c r="M548" s="295"/>
      <c r="P548" s="211"/>
    </row>
    <row r="549" spans="11:16" ht="15.75" customHeight="1">
      <c r="K549" s="295"/>
      <c r="M549" s="295"/>
      <c r="P549" s="211"/>
    </row>
    <row r="550" spans="11:16" ht="15.75" customHeight="1">
      <c r="K550" s="295"/>
      <c r="M550" s="295"/>
      <c r="P550" s="211"/>
    </row>
    <row r="551" spans="11:16" ht="15.75" customHeight="1">
      <c r="K551" s="295"/>
      <c r="M551" s="295"/>
      <c r="P551" s="211"/>
    </row>
    <row r="552" spans="11:16" ht="15.75" customHeight="1">
      <c r="K552" s="295"/>
      <c r="M552" s="295"/>
      <c r="P552" s="211"/>
    </row>
    <row r="553" spans="11:16" ht="15.75" customHeight="1">
      <c r="K553" s="295"/>
      <c r="M553" s="295"/>
      <c r="P553" s="211"/>
    </row>
    <row r="554" spans="11:16" ht="15.75" customHeight="1">
      <c r="K554" s="295"/>
      <c r="M554" s="295"/>
      <c r="P554" s="211"/>
    </row>
    <row r="555" spans="11:16" ht="15.75" customHeight="1">
      <c r="K555" s="295"/>
      <c r="M555" s="295"/>
      <c r="P555" s="211"/>
    </row>
    <row r="556" spans="11:16" ht="15.75" customHeight="1">
      <c r="K556" s="295"/>
      <c r="M556" s="295"/>
      <c r="P556" s="211"/>
    </row>
    <row r="557" spans="11:16" ht="15.75" customHeight="1">
      <c r="K557" s="295"/>
      <c r="M557" s="295"/>
      <c r="P557" s="211"/>
    </row>
    <row r="558" spans="11:16" ht="15.75" customHeight="1">
      <c r="K558" s="295"/>
      <c r="M558" s="295"/>
      <c r="P558" s="211"/>
    </row>
    <row r="559" spans="11:16" ht="15.75" customHeight="1">
      <c r="K559" s="295"/>
      <c r="M559" s="295"/>
      <c r="P559" s="211"/>
    </row>
    <row r="560" spans="11:16" ht="15.75" customHeight="1">
      <c r="K560" s="295"/>
      <c r="M560" s="295"/>
      <c r="P560" s="211"/>
    </row>
    <row r="561" spans="11:16" ht="15.75" customHeight="1">
      <c r="K561" s="295"/>
      <c r="M561" s="295"/>
      <c r="P561" s="211"/>
    </row>
    <row r="562" spans="11:16" ht="15.75" customHeight="1">
      <c r="K562" s="295"/>
      <c r="M562" s="295"/>
      <c r="P562" s="211"/>
    </row>
    <row r="563" spans="11:16" ht="15.75" customHeight="1">
      <c r="K563" s="295"/>
      <c r="M563" s="295"/>
      <c r="P563" s="211"/>
    </row>
    <row r="564" spans="11:16" ht="15.75" customHeight="1">
      <c r="K564" s="295"/>
      <c r="M564" s="295"/>
      <c r="P564" s="211"/>
    </row>
    <row r="565" spans="11:16" ht="15.75" customHeight="1">
      <c r="K565" s="295"/>
      <c r="M565" s="295"/>
      <c r="P565" s="211"/>
    </row>
    <row r="566" spans="11:16" ht="15.75" customHeight="1">
      <c r="K566" s="295"/>
      <c r="M566" s="295"/>
      <c r="P566" s="211"/>
    </row>
    <row r="567" spans="11:16" ht="15.75" customHeight="1">
      <c r="K567" s="295"/>
      <c r="M567" s="295"/>
      <c r="P567" s="211"/>
    </row>
    <row r="568" spans="11:16" ht="15.75" customHeight="1">
      <c r="K568" s="295"/>
      <c r="M568" s="295"/>
      <c r="P568" s="211"/>
    </row>
    <row r="569" spans="11:16" ht="15.75" customHeight="1">
      <c r="K569" s="295"/>
      <c r="M569" s="295"/>
      <c r="P569" s="211"/>
    </row>
    <row r="570" spans="11:16" ht="15.75" customHeight="1">
      <c r="K570" s="295"/>
      <c r="M570" s="295"/>
      <c r="P570" s="211"/>
    </row>
    <row r="571" spans="11:16" ht="15.75" customHeight="1">
      <c r="K571" s="295"/>
      <c r="M571" s="295"/>
      <c r="P571" s="211"/>
    </row>
    <row r="572" spans="11:16" ht="15.75" customHeight="1">
      <c r="K572" s="295"/>
      <c r="M572" s="295"/>
      <c r="P572" s="211"/>
    </row>
    <row r="573" spans="11:16" ht="15.75" customHeight="1">
      <c r="K573" s="295"/>
      <c r="M573" s="295"/>
      <c r="P573" s="211"/>
    </row>
    <row r="574" spans="11:16" ht="15.75" customHeight="1">
      <c r="K574" s="295"/>
      <c r="M574" s="295"/>
      <c r="P574" s="211"/>
    </row>
    <row r="575" spans="11:16" ht="15.75" customHeight="1">
      <c r="K575" s="295"/>
      <c r="M575" s="295"/>
      <c r="P575" s="211"/>
    </row>
    <row r="576" spans="11:16" ht="15.75" customHeight="1">
      <c r="K576" s="295"/>
      <c r="M576" s="295"/>
      <c r="P576" s="211"/>
    </row>
    <row r="577" spans="11:16" ht="15.75" customHeight="1">
      <c r="K577" s="295"/>
      <c r="M577" s="295"/>
      <c r="P577" s="211"/>
    </row>
    <row r="578" spans="11:16" ht="15.75" customHeight="1">
      <c r="K578" s="295"/>
      <c r="M578" s="295"/>
      <c r="P578" s="211"/>
    </row>
    <row r="579" spans="11:16" ht="15.75" customHeight="1">
      <c r="K579" s="295"/>
      <c r="M579" s="295"/>
      <c r="P579" s="211"/>
    </row>
    <row r="580" spans="11:16" ht="15.75" customHeight="1">
      <c r="K580" s="295"/>
      <c r="M580" s="295"/>
      <c r="P580" s="211"/>
    </row>
    <row r="581" spans="11:16" ht="15.75" customHeight="1">
      <c r="K581" s="295"/>
      <c r="M581" s="295"/>
      <c r="P581" s="211"/>
    </row>
    <row r="582" spans="11:16" ht="15.75" customHeight="1">
      <c r="K582" s="295"/>
      <c r="M582" s="295"/>
      <c r="P582" s="211"/>
    </row>
    <row r="583" spans="11:16" ht="15.75" customHeight="1">
      <c r="K583" s="295"/>
      <c r="M583" s="295"/>
      <c r="P583" s="211"/>
    </row>
    <row r="584" spans="11:16" ht="15.75" customHeight="1">
      <c r="K584" s="295"/>
      <c r="M584" s="295"/>
      <c r="P584" s="211"/>
    </row>
    <row r="585" spans="11:16" ht="15.75" customHeight="1">
      <c r="K585" s="295"/>
      <c r="M585" s="295"/>
      <c r="P585" s="211"/>
    </row>
    <row r="586" spans="11:16" ht="15.75" customHeight="1">
      <c r="K586" s="295"/>
      <c r="M586" s="295"/>
      <c r="P586" s="211"/>
    </row>
    <row r="587" spans="11:16" ht="15.75" customHeight="1">
      <c r="K587" s="295"/>
      <c r="M587" s="295"/>
      <c r="P587" s="211"/>
    </row>
    <row r="588" spans="11:16" ht="15.75" customHeight="1">
      <c r="K588" s="295"/>
      <c r="M588" s="295"/>
      <c r="P588" s="211"/>
    </row>
    <row r="589" spans="11:16" ht="15.75" customHeight="1">
      <c r="K589" s="295"/>
      <c r="M589" s="295"/>
      <c r="P589" s="211"/>
    </row>
    <row r="590" spans="11:16" ht="15.75" customHeight="1">
      <c r="K590" s="295"/>
      <c r="M590" s="295"/>
      <c r="P590" s="211"/>
    </row>
    <row r="591" spans="11:16" ht="15.75" customHeight="1">
      <c r="K591" s="295"/>
      <c r="M591" s="295"/>
      <c r="P591" s="211"/>
    </row>
    <row r="592" spans="11:16" ht="15.75" customHeight="1">
      <c r="K592" s="295"/>
      <c r="M592" s="295"/>
      <c r="P592" s="211"/>
    </row>
    <row r="593" spans="11:16" ht="15.75" customHeight="1">
      <c r="K593" s="295"/>
      <c r="M593" s="295"/>
      <c r="P593" s="211"/>
    </row>
    <row r="594" spans="11:16" ht="15.75" customHeight="1">
      <c r="K594" s="295"/>
      <c r="M594" s="295"/>
      <c r="P594" s="211"/>
    </row>
    <row r="595" spans="11:16" ht="15.75" customHeight="1">
      <c r="K595" s="295"/>
      <c r="M595" s="295"/>
      <c r="P595" s="211"/>
    </row>
    <row r="596" spans="11:16" ht="15.75" customHeight="1">
      <c r="K596" s="295"/>
      <c r="M596" s="295"/>
      <c r="P596" s="211"/>
    </row>
    <row r="597" spans="11:16" ht="15.75" customHeight="1">
      <c r="K597" s="295"/>
      <c r="M597" s="295"/>
      <c r="P597" s="211"/>
    </row>
    <row r="598" spans="11:16" ht="15.75" customHeight="1">
      <c r="K598" s="295"/>
      <c r="M598" s="295"/>
      <c r="P598" s="211"/>
    </row>
    <row r="599" spans="11:16" ht="15.75" customHeight="1">
      <c r="K599" s="295"/>
      <c r="M599" s="295"/>
      <c r="P599" s="211"/>
    </row>
    <row r="600" spans="11:16" ht="15.75" customHeight="1">
      <c r="K600" s="295"/>
      <c r="M600" s="295"/>
      <c r="P600" s="211"/>
    </row>
    <row r="601" spans="11:16" ht="15.75" customHeight="1">
      <c r="K601" s="295"/>
      <c r="M601" s="295"/>
      <c r="P601" s="211"/>
    </row>
    <row r="602" spans="11:16" ht="15.75" customHeight="1">
      <c r="K602" s="295"/>
      <c r="M602" s="295"/>
      <c r="P602" s="211"/>
    </row>
    <row r="603" spans="11:16" ht="15.75" customHeight="1">
      <c r="K603" s="295"/>
      <c r="M603" s="295"/>
      <c r="P603" s="211"/>
    </row>
    <row r="604" spans="11:16" ht="15.75" customHeight="1">
      <c r="K604" s="295"/>
      <c r="M604" s="295"/>
      <c r="P604" s="211"/>
    </row>
    <row r="605" spans="11:16" ht="15.75" customHeight="1">
      <c r="K605" s="295"/>
      <c r="M605" s="295"/>
      <c r="P605" s="211"/>
    </row>
    <row r="606" spans="11:16" ht="15.75" customHeight="1">
      <c r="K606" s="295"/>
      <c r="M606" s="295"/>
      <c r="P606" s="211"/>
    </row>
    <row r="607" spans="11:16" ht="15.75" customHeight="1">
      <c r="K607" s="295"/>
      <c r="M607" s="295"/>
      <c r="P607" s="211"/>
    </row>
    <row r="608" spans="11:16" ht="15.75" customHeight="1">
      <c r="K608" s="295"/>
      <c r="M608" s="295"/>
      <c r="P608" s="211"/>
    </row>
    <row r="609" spans="11:16" ht="15.75" customHeight="1">
      <c r="K609" s="295"/>
      <c r="M609" s="295"/>
      <c r="P609" s="211"/>
    </row>
    <row r="610" spans="11:16" ht="15.75" customHeight="1">
      <c r="K610" s="295"/>
      <c r="M610" s="295"/>
      <c r="P610" s="211"/>
    </row>
    <row r="611" spans="11:16" ht="15.75" customHeight="1">
      <c r="K611" s="295"/>
      <c r="M611" s="295"/>
      <c r="P611" s="211"/>
    </row>
    <row r="612" spans="11:16" ht="15.75" customHeight="1">
      <c r="K612" s="295"/>
      <c r="M612" s="295"/>
      <c r="P612" s="211"/>
    </row>
    <row r="613" spans="11:16" ht="15.75" customHeight="1">
      <c r="K613" s="295"/>
      <c r="M613" s="295"/>
      <c r="P613" s="211"/>
    </row>
    <row r="614" spans="11:16" ht="15.75" customHeight="1">
      <c r="K614" s="295"/>
      <c r="M614" s="295"/>
      <c r="P614" s="211"/>
    </row>
    <row r="615" spans="11:16" ht="15.75" customHeight="1">
      <c r="K615" s="295"/>
      <c r="M615" s="295"/>
      <c r="P615" s="211"/>
    </row>
    <row r="616" spans="11:16" ht="15.75" customHeight="1">
      <c r="K616" s="295"/>
      <c r="M616" s="295"/>
      <c r="P616" s="211"/>
    </row>
    <row r="617" spans="11:16" ht="15.75" customHeight="1">
      <c r="K617" s="295"/>
      <c r="M617" s="295"/>
      <c r="P617" s="211"/>
    </row>
    <row r="618" spans="11:16" ht="15.75" customHeight="1">
      <c r="K618" s="295"/>
      <c r="M618" s="295"/>
      <c r="P618" s="211"/>
    </row>
    <row r="619" spans="11:16" ht="15.75" customHeight="1">
      <c r="K619" s="295"/>
      <c r="M619" s="295"/>
      <c r="P619" s="211"/>
    </row>
    <row r="620" spans="11:16" ht="15.75" customHeight="1">
      <c r="K620" s="295"/>
      <c r="M620" s="295"/>
      <c r="P620" s="211"/>
    </row>
    <row r="621" spans="11:16" ht="15.75" customHeight="1">
      <c r="K621" s="295"/>
      <c r="M621" s="295"/>
      <c r="P621" s="211"/>
    </row>
    <row r="622" spans="11:16" ht="15.75" customHeight="1">
      <c r="K622" s="295"/>
      <c r="M622" s="295"/>
      <c r="P622" s="211"/>
    </row>
    <row r="623" spans="11:16" ht="15.75" customHeight="1">
      <c r="K623" s="295"/>
      <c r="M623" s="295"/>
      <c r="P623" s="211"/>
    </row>
    <row r="624" spans="11:16" ht="15.75" customHeight="1">
      <c r="K624" s="295"/>
      <c r="M624" s="295"/>
      <c r="P624" s="211"/>
    </row>
    <row r="625" spans="11:16" ht="15.75" customHeight="1">
      <c r="K625" s="295"/>
      <c r="M625" s="295"/>
      <c r="P625" s="211"/>
    </row>
    <row r="626" spans="11:16" ht="15.75" customHeight="1">
      <c r="K626" s="295"/>
      <c r="M626" s="295"/>
      <c r="P626" s="211"/>
    </row>
    <row r="627" spans="11:16" ht="15.75" customHeight="1">
      <c r="K627" s="295"/>
      <c r="M627" s="295"/>
      <c r="P627" s="211"/>
    </row>
    <row r="628" spans="11:16" ht="15.75" customHeight="1">
      <c r="K628" s="295"/>
      <c r="M628" s="295"/>
      <c r="P628" s="211"/>
    </row>
    <row r="629" spans="11:16" ht="15.75" customHeight="1">
      <c r="K629" s="295"/>
      <c r="M629" s="295"/>
      <c r="P629" s="211"/>
    </row>
    <row r="630" spans="11:16" ht="15.75" customHeight="1">
      <c r="K630" s="295"/>
      <c r="M630" s="295"/>
      <c r="P630" s="211"/>
    </row>
    <row r="631" spans="11:16" ht="15.75" customHeight="1">
      <c r="K631" s="295"/>
      <c r="M631" s="295"/>
      <c r="P631" s="211"/>
    </row>
    <row r="632" spans="11:16" ht="15.75" customHeight="1">
      <c r="K632" s="295"/>
      <c r="M632" s="295"/>
      <c r="P632" s="211"/>
    </row>
    <row r="633" spans="11:16" ht="15.75" customHeight="1">
      <c r="K633" s="295"/>
      <c r="M633" s="295"/>
      <c r="P633" s="211"/>
    </row>
    <row r="634" spans="11:16" ht="15.75" customHeight="1">
      <c r="K634" s="295"/>
      <c r="M634" s="295"/>
      <c r="P634" s="211"/>
    </row>
    <row r="635" spans="11:16" ht="15.75" customHeight="1">
      <c r="K635" s="295"/>
      <c r="M635" s="295"/>
      <c r="P635" s="211"/>
    </row>
    <row r="636" spans="11:16" ht="15.75" customHeight="1">
      <c r="K636" s="295"/>
      <c r="M636" s="295"/>
      <c r="P636" s="211"/>
    </row>
    <row r="637" spans="11:16" ht="15.75" customHeight="1">
      <c r="K637" s="295"/>
      <c r="M637" s="295"/>
      <c r="P637" s="211"/>
    </row>
    <row r="638" spans="11:16" ht="15.75" customHeight="1">
      <c r="K638" s="295"/>
      <c r="M638" s="295"/>
      <c r="P638" s="211"/>
    </row>
    <row r="639" spans="11:16" ht="15.75" customHeight="1">
      <c r="K639" s="295"/>
      <c r="M639" s="295"/>
      <c r="P639" s="211"/>
    </row>
    <row r="640" spans="11:16" ht="15.75" customHeight="1">
      <c r="K640" s="295"/>
      <c r="M640" s="295"/>
      <c r="P640" s="211"/>
    </row>
    <row r="641" spans="11:16" ht="15.75" customHeight="1">
      <c r="K641" s="295"/>
      <c r="M641" s="295"/>
      <c r="P641" s="211"/>
    </row>
    <row r="642" spans="11:16" ht="15.75" customHeight="1">
      <c r="K642" s="295"/>
      <c r="M642" s="295"/>
      <c r="P642" s="211"/>
    </row>
    <row r="643" spans="11:16" ht="15.75" customHeight="1">
      <c r="K643" s="295"/>
      <c r="M643" s="295"/>
      <c r="P643" s="211"/>
    </row>
    <row r="644" spans="11:16" ht="15.75" customHeight="1">
      <c r="K644" s="295"/>
      <c r="M644" s="295"/>
      <c r="P644" s="211"/>
    </row>
    <row r="645" spans="11:16" ht="15.75" customHeight="1">
      <c r="K645" s="295"/>
      <c r="M645" s="295"/>
      <c r="P645" s="211"/>
    </row>
    <row r="646" spans="11:16" ht="15.75" customHeight="1">
      <c r="K646" s="295"/>
      <c r="M646" s="295"/>
      <c r="P646" s="211"/>
    </row>
    <row r="647" spans="11:16" ht="15.75" customHeight="1">
      <c r="K647" s="295"/>
      <c r="M647" s="295"/>
      <c r="P647" s="211"/>
    </row>
    <row r="648" spans="11:16" ht="15.75" customHeight="1">
      <c r="K648" s="295"/>
      <c r="M648" s="295"/>
      <c r="P648" s="211"/>
    </row>
    <row r="649" spans="11:16" ht="15.75" customHeight="1">
      <c r="K649" s="295"/>
      <c r="M649" s="295"/>
      <c r="P649" s="211"/>
    </row>
    <row r="650" spans="11:16" ht="15.75" customHeight="1">
      <c r="K650" s="295"/>
      <c r="M650" s="295"/>
      <c r="P650" s="211"/>
    </row>
    <row r="651" spans="11:16" ht="15.75" customHeight="1">
      <c r="K651" s="295"/>
      <c r="M651" s="295"/>
      <c r="P651" s="211"/>
    </row>
    <row r="652" spans="11:16" ht="15.75" customHeight="1">
      <c r="K652" s="295"/>
      <c r="M652" s="295"/>
      <c r="P652" s="211"/>
    </row>
    <row r="653" spans="11:16" ht="15.75" customHeight="1">
      <c r="K653" s="295"/>
      <c r="M653" s="295"/>
      <c r="P653" s="211"/>
    </row>
    <row r="654" spans="11:16" ht="15.75" customHeight="1">
      <c r="K654" s="295"/>
      <c r="M654" s="295"/>
      <c r="P654" s="211"/>
    </row>
    <row r="655" spans="11:16" ht="15.75" customHeight="1">
      <c r="K655" s="295"/>
      <c r="M655" s="295"/>
      <c r="P655" s="211"/>
    </row>
    <row r="656" spans="11:16" ht="15.75" customHeight="1">
      <c r="K656" s="295"/>
      <c r="M656" s="295"/>
      <c r="P656" s="211"/>
    </row>
    <row r="657" spans="11:16" ht="15.75" customHeight="1">
      <c r="K657" s="295"/>
      <c r="M657" s="295"/>
      <c r="P657" s="211"/>
    </row>
    <row r="658" spans="11:16" ht="15.75" customHeight="1">
      <c r="K658" s="295"/>
      <c r="M658" s="295"/>
      <c r="P658" s="211"/>
    </row>
    <row r="659" spans="11:16" ht="15.75" customHeight="1">
      <c r="K659" s="295"/>
      <c r="M659" s="295"/>
      <c r="P659" s="211"/>
    </row>
    <row r="660" spans="11:16" ht="15.75" customHeight="1">
      <c r="K660" s="295"/>
      <c r="M660" s="295"/>
      <c r="P660" s="211"/>
    </row>
    <row r="661" spans="11:16" ht="15.75" customHeight="1">
      <c r="K661" s="295"/>
      <c r="M661" s="295"/>
      <c r="P661" s="211"/>
    </row>
    <row r="662" spans="11:16" ht="15.75" customHeight="1">
      <c r="K662" s="295"/>
      <c r="M662" s="295"/>
      <c r="P662" s="211"/>
    </row>
    <row r="663" spans="11:16" ht="15.75" customHeight="1">
      <c r="K663" s="295"/>
      <c r="M663" s="295"/>
      <c r="P663" s="211"/>
    </row>
    <row r="664" spans="11:16" ht="15.75" customHeight="1">
      <c r="K664" s="295"/>
      <c r="M664" s="295"/>
      <c r="P664" s="211"/>
    </row>
    <row r="665" spans="11:16" ht="15.75" customHeight="1">
      <c r="K665" s="295"/>
      <c r="M665" s="295"/>
      <c r="P665" s="211"/>
    </row>
    <row r="666" spans="11:16" ht="15.75" customHeight="1">
      <c r="K666" s="295"/>
      <c r="M666" s="295"/>
      <c r="P666" s="211"/>
    </row>
    <row r="667" spans="11:16" ht="15.75" customHeight="1">
      <c r="K667" s="295"/>
      <c r="M667" s="295"/>
      <c r="P667" s="211"/>
    </row>
    <row r="668" spans="11:16" ht="15.75" customHeight="1">
      <c r="K668" s="295"/>
      <c r="M668" s="295"/>
      <c r="P668" s="211"/>
    </row>
    <row r="669" spans="11:16" ht="15.75" customHeight="1">
      <c r="K669" s="295"/>
      <c r="M669" s="295"/>
      <c r="P669" s="211"/>
    </row>
    <row r="670" spans="11:16" ht="15.75" customHeight="1">
      <c r="K670" s="295"/>
      <c r="M670" s="295"/>
      <c r="P670" s="211"/>
    </row>
    <row r="671" spans="11:16" ht="15.75" customHeight="1">
      <c r="K671" s="295"/>
      <c r="M671" s="295"/>
      <c r="P671" s="211"/>
    </row>
    <row r="672" spans="11:16" ht="15.75" customHeight="1">
      <c r="K672" s="295"/>
      <c r="M672" s="295"/>
      <c r="P672" s="211"/>
    </row>
    <row r="673" spans="11:16" ht="15.75" customHeight="1">
      <c r="K673" s="295"/>
      <c r="M673" s="295"/>
      <c r="P673" s="211"/>
    </row>
    <row r="674" spans="11:16" ht="15.75" customHeight="1">
      <c r="K674" s="295"/>
      <c r="M674" s="295"/>
      <c r="P674" s="211"/>
    </row>
    <row r="675" spans="11:16" ht="15.75" customHeight="1">
      <c r="K675" s="295"/>
      <c r="M675" s="295"/>
      <c r="P675" s="211"/>
    </row>
    <row r="676" spans="11:16" ht="15.75" customHeight="1">
      <c r="K676" s="295"/>
      <c r="M676" s="295"/>
      <c r="P676" s="211"/>
    </row>
    <row r="677" spans="11:16" ht="15.75" customHeight="1">
      <c r="K677" s="295"/>
      <c r="M677" s="295"/>
      <c r="P677" s="211"/>
    </row>
    <row r="678" spans="11:16" ht="15.75" customHeight="1">
      <c r="K678" s="295"/>
      <c r="M678" s="295"/>
      <c r="P678" s="211"/>
    </row>
    <row r="679" spans="11:16" ht="15.75" customHeight="1">
      <c r="K679" s="295"/>
      <c r="M679" s="295"/>
      <c r="P679" s="211"/>
    </row>
    <row r="680" spans="11:16" ht="15.75" customHeight="1">
      <c r="K680" s="295"/>
      <c r="M680" s="295"/>
      <c r="P680" s="211"/>
    </row>
    <row r="681" spans="11:16" ht="15.75" customHeight="1">
      <c r="K681" s="295"/>
      <c r="M681" s="295"/>
      <c r="P681" s="211"/>
    </row>
    <row r="682" spans="11:16" ht="15.75" customHeight="1">
      <c r="K682" s="295"/>
      <c r="M682" s="295"/>
      <c r="P682" s="211"/>
    </row>
    <row r="683" spans="11:16" ht="15.75" customHeight="1">
      <c r="K683" s="295"/>
      <c r="M683" s="295"/>
      <c r="P683" s="211"/>
    </row>
    <row r="684" spans="11:16" ht="15.75" customHeight="1">
      <c r="K684" s="295"/>
      <c r="M684" s="295"/>
      <c r="P684" s="211"/>
    </row>
    <row r="685" spans="11:16" ht="15.75" customHeight="1">
      <c r="K685" s="295"/>
      <c r="M685" s="295"/>
      <c r="P685" s="211"/>
    </row>
    <row r="686" spans="11:16" ht="15.75" customHeight="1">
      <c r="K686" s="295"/>
      <c r="M686" s="295"/>
      <c r="P686" s="211"/>
    </row>
    <row r="687" spans="11:16" ht="15.75" customHeight="1">
      <c r="K687" s="295"/>
      <c r="M687" s="295"/>
      <c r="P687" s="211"/>
    </row>
    <row r="688" spans="11:16" ht="15.75" customHeight="1">
      <c r="K688" s="295"/>
      <c r="M688" s="295"/>
      <c r="P688" s="211"/>
    </row>
    <row r="689" spans="11:16" ht="15.75" customHeight="1">
      <c r="K689" s="295"/>
      <c r="M689" s="295"/>
      <c r="P689" s="211"/>
    </row>
    <row r="690" spans="11:16" ht="15.75" customHeight="1">
      <c r="K690" s="295"/>
      <c r="M690" s="295"/>
      <c r="P690" s="211"/>
    </row>
    <row r="691" spans="11:16" ht="15.75" customHeight="1">
      <c r="K691" s="295"/>
      <c r="M691" s="295"/>
      <c r="P691" s="211"/>
    </row>
    <row r="692" spans="11:16" ht="15.75" customHeight="1">
      <c r="K692" s="295"/>
      <c r="M692" s="295"/>
      <c r="P692" s="211"/>
    </row>
    <row r="693" spans="11:16" ht="15.75" customHeight="1">
      <c r="K693" s="295"/>
      <c r="M693" s="295"/>
      <c r="P693" s="211"/>
    </row>
    <row r="694" spans="11:16" ht="15.75" customHeight="1">
      <c r="K694" s="295"/>
      <c r="M694" s="295"/>
      <c r="P694" s="211"/>
    </row>
    <row r="695" spans="11:16" ht="15.75" customHeight="1">
      <c r="K695" s="295"/>
      <c r="M695" s="295"/>
      <c r="P695" s="211"/>
    </row>
    <row r="696" spans="11:16" ht="15.75" customHeight="1">
      <c r="K696" s="295"/>
      <c r="M696" s="295"/>
      <c r="P696" s="211"/>
    </row>
    <row r="697" spans="11:16" ht="15.75" customHeight="1">
      <c r="K697" s="295"/>
      <c r="M697" s="295"/>
      <c r="P697" s="211"/>
    </row>
    <row r="698" spans="11:16" ht="15.75" customHeight="1">
      <c r="K698" s="295"/>
      <c r="M698" s="295"/>
      <c r="P698" s="211"/>
    </row>
    <row r="699" spans="11:16" ht="15.75" customHeight="1">
      <c r="K699" s="295"/>
      <c r="M699" s="295"/>
      <c r="P699" s="211"/>
    </row>
    <row r="700" spans="11:16" ht="15.75" customHeight="1">
      <c r="K700" s="295"/>
      <c r="M700" s="295"/>
      <c r="P700" s="211"/>
    </row>
    <row r="701" spans="11:16" ht="15.75" customHeight="1">
      <c r="K701" s="295"/>
      <c r="M701" s="295"/>
      <c r="P701" s="211"/>
    </row>
    <row r="702" spans="11:16" ht="15.75" customHeight="1">
      <c r="K702" s="295"/>
      <c r="M702" s="295"/>
      <c r="P702" s="211"/>
    </row>
    <row r="703" spans="11:16" ht="15.75" customHeight="1">
      <c r="K703" s="295"/>
      <c r="M703" s="295"/>
      <c r="P703" s="211"/>
    </row>
    <row r="704" spans="11:16" ht="15.75" customHeight="1">
      <c r="K704" s="295"/>
      <c r="M704" s="295"/>
      <c r="P704" s="211"/>
    </row>
    <row r="705" spans="11:16" ht="15.75" customHeight="1">
      <c r="K705" s="295"/>
      <c r="M705" s="295"/>
      <c r="P705" s="211"/>
    </row>
    <row r="706" spans="11:16" ht="15.75" customHeight="1">
      <c r="K706" s="295"/>
      <c r="M706" s="295"/>
      <c r="P706" s="211"/>
    </row>
    <row r="707" spans="11:16" ht="15.75" customHeight="1">
      <c r="K707" s="295"/>
      <c r="M707" s="295"/>
      <c r="P707" s="211"/>
    </row>
    <row r="708" spans="11:16" ht="15.75" customHeight="1">
      <c r="K708" s="295"/>
      <c r="M708" s="295"/>
      <c r="P708" s="211"/>
    </row>
    <row r="709" spans="11:16" ht="15.75" customHeight="1">
      <c r="K709" s="295"/>
      <c r="M709" s="295"/>
      <c r="P709" s="211"/>
    </row>
    <row r="710" spans="11:16" ht="15.75" customHeight="1">
      <c r="K710" s="295"/>
      <c r="M710" s="295"/>
      <c r="P710" s="211"/>
    </row>
    <row r="711" spans="11:16" ht="15.75" customHeight="1">
      <c r="K711" s="295"/>
      <c r="M711" s="295"/>
      <c r="P711" s="211"/>
    </row>
    <row r="712" spans="11:16" ht="15.75" customHeight="1">
      <c r="K712" s="295"/>
      <c r="M712" s="295"/>
      <c r="P712" s="211"/>
    </row>
    <row r="713" spans="11:16" ht="15.75" customHeight="1">
      <c r="K713" s="295"/>
      <c r="M713" s="295"/>
      <c r="P713" s="211"/>
    </row>
    <row r="714" spans="11:16" ht="15.75" customHeight="1">
      <c r="K714" s="295"/>
      <c r="M714" s="295"/>
      <c r="P714" s="211"/>
    </row>
    <row r="715" spans="11:16" ht="15.75" customHeight="1">
      <c r="K715" s="295"/>
      <c r="M715" s="295"/>
      <c r="P715" s="211"/>
    </row>
    <row r="716" spans="11:16" ht="15.75" customHeight="1">
      <c r="K716" s="295"/>
      <c r="M716" s="295"/>
      <c r="P716" s="211"/>
    </row>
    <row r="717" spans="11:16" ht="15.75" customHeight="1">
      <c r="K717" s="295"/>
      <c r="M717" s="295"/>
      <c r="P717" s="211"/>
    </row>
    <row r="718" spans="11:16" ht="15.75" customHeight="1">
      <c r="K718" s="295"/>
      <c r="M718" s="295"/>
      <c r="P718" s="211"/>
    </row>
    <row r="719" spans="11:16" ht="15.75" customHeight="1">
      <c r="K719" s="295"/>
      <c r="M719" s="295"/>
      <c r="P719" s="211"/>
    </row>
    <row r="720" spans="11:16" ht="15.75" customHeight="1">
      <c r="K720" s="295"/>
      <c r="M720" s="295"/>
      <c r="P720" s="211"/>
    </row>
    <row r="721" spans="11:16" ht="15.75" customHeight="1">
      <c r="K721" s="295"/>
      <c r="M721" s="295"/>
      <c r="P721" s="211"/>
    </row>
    <row r="722" spans="11:16" ht="15.75" customHeight="1">
      <c r="K722" s="295"/>
      <c r="M722" s="295"/>
      <c r="P722" s="211"/>
    </row>
    <row r="723" spans="11:16" ht="15.75" customHeight="1">
      <c r="K723" s="295"/>
      <c r="M723" s="295"/>
      <c r="P723" s="211"/>
    </row>
    <row r="724" spans="11:16" ht="15.75" customHeight="1">
      <c r="K724" s="295"/>
      <c r="M724" s="295"/>
      <c r="P724" s="211"/>
    </row>
    <row r="725" spans="11:16" ht="15.75" customHeight="1">
      <c r="K725" s="295"/>
      <c r="M725" s="295"/>
      <c r="P725" s="211"/>
    </row>
    <row r="726" spans="11:16" ht="15.75" customHeight="1">
      <c r="K726" s="295"/>
      <c r="M726" s="295"/>
      <c r="P726" s="211"/>
    </row>
    <row r="727" spans="11:16" ht="15.75" customHeight="1">
      <c r="K727" s="295"/>
      <c r="M727" s="295"/>
      <c r="P727" s="211"/>
    </row>
    <row r="728" spans="11:16" ht="15.75" customHeight="1">
      <c r="K728" s="295"/>
      <c r="M728" s="295"/>
      <c r="P728" s="211"/>
    </row>
    <row r="729" spans="11:16" ht="15.75" customHeight="1">
      <c r="K729" s="295"/>
      <c r="M729" s="295"/>
      <c r="P729" s="211"/>
    </row>
    <row r="730" spans="11:16" ht="15.75" customHeight="1">
      <c r="K730" s="295"/>
      <c r="M730" s="295"/>
      <c r="P730" s="211"/>
    </row>
    <row r="731" spans="11:16" ht="15.75" customHeight="1">
      <c r="K731" s="295"/>
      <c r="M731" s="295"/>
      <c r="P731" s="211"/>
    </row>
    <row r="732" spans="11:16" ht="15.75" customHeight="1">
      <c r="K732" s="295"/>
      <c r="M732" s="295"/>
      <c r="P732" s="211"/>
    </row>
    <row r="733" spans="11:16" ht="15.75" customHeight="1">
      <c r="K733" s="295"/>
      <c r="M733" s="295"/>
      <c r="P733" s="211"/>
    </row>
    <row r="734" spans="11:16" ht="15.75" customHeight="1">
      <c r="K734" s="295"/>
      <c r="M734" s="295"/>
      <c r="P734" s="211"/>
    </row>
    <row r="735" spans="11:16" ht="15.75" customHeight="1">
      <c r="K735" s="295"/>
      <c r="M735" s="295"/>
      <c r="P735" s="211"/>
    </row>
    <row r="736" spans="11:16" ht="15.75" customHeight="1">
      <c r="K736" s="295"/>
      <c r="M736" s="295"/>
      <c r="P736" s="211"/>
    </row>
    <row r="737" spans="11:16" ht="15.75" customHeight="1">
      <c r="K737" s="295"/>
      <c r="M737" s="295"/>
      <c r="P737" s="211"/>
    </row>
    <row r="738" spans="11:16" ht="15.75" customHeight="1">
      <c r="K738" s="295"/>
      <c r="M738" s="295"/>
      <c r="P738" s="211"/>
    </row>
    <row r="739" spans="11:16" ht="15.75" customHeight="1">
      <c r="K739" s="295"/>
      <c r="M739" s="295"/>
      <c r="P739" s="211"/>
    </row>
    <row r="740" spans="11:16" ht="15.75" customHeight="1">
      <c r="K740" s="295"/>
      <c r="M740" s="295"/>
      <c r="P740" s="211"/>
    </row>
    <row r="741" spans="11:16" ht="15.75" customHeight="1">
      <c r="K741" s="295"/>
      <c r="M741" s="295"/>
      <c r="P741" s="211"/>
    </row>
    <row r="742" spans="11:16" ht="15.75" customHeight="1">
      <c r="K742" s="295"/>
      <c r="M742" s="295"/>
      <c r="P742" s="211"/>
    </row>
    <row r="743" spans="11:16" ht="15.75" customHeight="1">
      <c r="K743" s="295"/>
      <c r="M743" s="295"/>
      <c r="P743" s="211"/>
    </row>
    <row r="744" spans="11:16" ht="15.75" customHeight="1">
      <c r="K744" s="295"/>
      <c r="M744" s="295"/>
      <c r="P744" s="211"/>
    </row>
    <row r="745" spans="11:16" ht="15.75" customHeight="1">
      <c r="K745" s="295"/>
      <c r="M745" s="295"/>
      <c r="P745" s="211"/>
    </row>
    <row r="746" spans="11:16" ht="15.75" customHeight="1">
      <c r="K746" s="295"/>
      <c r="M746" s="295"/>
      <c r="P746" s="211"/>
    </row>
    <row r="747" spans="11:16" ht="15.75" customHeight="1">
      <c r="K747" s="295"/>
      <c r="M747" s="295"/>
      <c r="P747" s="211"/>
    </row>
    <row r="748" spans="11:16" ht="15.75" customHeight="1">
      <c r="K748" s="295"/>
      <c r="M748" s="295"/>
      <c r="P748" s="211"/>
    </row>
    <row r="749" spans="11:16" ht="15.75" customHeight="1">
      <c r="K749" s="295"/>
      <c r="M749" s="295"/>
      <c r="P749" s="211"/>
    </row>
    <row r="750" spans="11:16" ht="15.75" customHeight="1">
      <c r="K750" s="295"/>
      <c r="M750" s="295"/>
      <c r="P750" s="211"/>
    </row>
    <row r="751" spans="11:16" ht="15.75" customHeight="1">
      <c r="K751" s="295"/>
      <c r="M751" s="295"/>
      <c r="P751" s="211"/>
    </row>
    <row r="752" spans="11:16" ht="15.75" customHeight="1">
      <c r="K752" s="295"/>
      <c r="M752" s="295"/>
      <c r="P752" s="211"/>
    </row>
    <row r="753" spans="11:16" ht="15.75" customHeight="1">
      <c r="K753" s="295"/>
      <c r="M753" s="295"/>
      <c r="P753" s="211"/>
    </row>
    <row r="754" spans="11:16" ht="15.75" customHeight="1">
      <c r="K754" s="295"/>
      <c r="M754" s="295"/>
      <c r="P754" s="211"/>
    </row>
    <row r="755" spans="11:16" ht="15.75" customHeight="1">
      <c r="K755" s="295"/>
      <c r="M755" s="295"/>
      <c r="P755" s="211"/>
    </row>
    <row r="756" spans="11:16" ht="15.75" customHeight="1">
      <c r="K756" s="295"/>
      <c r="M756" s="295"/>
      <c r="P756" s="211"/>
    </row>
    <row r="757" spans="11:16" ht="15.75" customHeight="1">
      <c r="K757" s="295"/>
      <c r="M757" s="295"/>
      <c r="P757" s="211"/>
    </row>
    <row r="758" spans="11:16" ht="15.75" customHeight="1">
      <c r="K758" s="295"/>
      <c r="M758" s="295"/>
      <c r="P758" s="211"/>
    </row>
    <row r="759" spans="11:16" ht="15.75" customHeight="1">
      <c r="K759" s="295"/>
      <c r="M759" s="295"/>
      <c r="P759" s="211"/>
    </row>
    <row r="760" spans="11:16" ht="15.75" customHeight="1">
      <c r="K760" s="295"/>
      <c r="M760" s="295"/>
      <c r="P760" s="211"/>
    </row>
    <row r="761" spans="11:16" ht="15.75" customHeight="1">
      <c r="K761" s="295"/>
      <c r="M761" s="295"/>
      <c r="P761" s="211"/>
    </row>
    <row r="762" spans="11:16" ht="15.75" customHeight="1">
      <c r="K762" s="295"/>
      <c r="M762" s="295"/>
      <c r="P762" s="211"/>
    </row>
    <row r="763" spans="11:16" ht="15.75" customHeight="1">
      <c r="K763" s="295"/>
      <c r="M763" s="295"/>
      <c r="P763" s="211"/>
    </row>
    <row r="764" spans="11:16" ht="15.75" customHeight="1">
      <c r="K764" s="295"/>
      <c r="M764" s="295"/>
      <c r="P764" s="211"/>
    </row>
    <row r="765" spans="11:16" ht="15.75" customHeight="1">
      <c r="K765" s="295"/>
      <c r="M765" s="295"/>
      <c r="P765" s="211"/>
    </row>
    <row r="766" spans="11:16" ht="15.75" customHeight="1">
      <c r="K766" s="295"/>
      <c r="M766" s="295"/>
      <c r="P766" s="211"/>
    </row>
    <row r="767" spans="11:16" ht="15.75" customHeight="1">
      <c r="K767" s="295"/>
      <c r="M767" s="295"/>
      <c r="P767" s="211"/>
    </row>
    <row r="768" spans="11:16" ht="15.75" customHeight="1">
      <c r="K768" s="295"/>
      <c r="M768" s="295"/>
      <c r="P768" s="211"/>
    </row>
    <row r="769" spans="11:16" ht="15.75" customHeight="1">
      <c r="K769" s="295"/>
      <c r="M769" s="295"/>
      <c r="P769" s="211"/>
    </row>
    <row r="770" spans="11:16" ht="15.75" customHeight="1">
      <c r="K770" s="295"/>
      <c r="M770" s="295"/>
      <c r="P770" s="211"/>
    </row>
    <row r="771" spans="11:16" ht="15.75" customHeight="1">
      <c r="K771" s="295"/>
      <c r="M771" s="295"/>
      <c r="P771" s="211"/>
    </row>
    <row r="772" spans="11:16" ht="15.75" customHeight="1">
      <c r="K772" s="295"/>
      <c r="M772" s="295"/>
      <c r="P772" s="211"/>
    </row>
    <row r="773" spans="11:16" ht="15.75" customHeight="1">
      <c r="K773" s="295"/>
      <c r="M773" s="295"/>
      <c r="P773" s="211"/>
    </row>
    <row r="774" spans="11:16" ht="15.75" customHeight="1">
      <c r="K774" s="295"/>
      <c r="M774" s="295"/>
      <c r="P774" s="211"/>
    </row>
    <row r="775" spans="11:16" ht="15.75" customHeight="1">
      <c r="K775" s="295"/>
      <c r="M775" s="295"/>
      <c r="P775" s="211"/>
    </row>
    <row r="776" spans="11:16" ht="15.75" customHeight="1">
      <c r="K776" s="295"/>
      <c r="M776" s="295"/>
      <c r="P776" s="211"/>
    </row>
    <row r="777" spans="11:16" ht="15.75" customHeight="1">
      <c r="K777" s="295"/>
      <c r="M777" s="295"/>
      <c r="P777" s="211"/>
    </row>
    <row r="778" spans="11:16" ht="15.75" customHeight="1">
      <c r="K778" s="295"/>
      <c r="M778" s="295"/>
      <c r="P778" s="211"/>
    </row>
    <row r="779" spans="11:16" ht="15.75" customHeight="1">
      <c r="K779" s="295"/>
      <c r="M779" s="295"/>
      <c r="P779" s="211"/>
    </row>
    <row r="780" spans="11:16" ht="15.75" customHeight="1">
      <c r="K780" s="295"/>
      <c r="M780" s="295"/>
      <c r="P780" s="211"/>
    </row>
    <row r="781" spans="11:16" ht="15.75" customHeight="1">
      <c r="K781" s="295"/>
      <c r="M781" s="295"/>
      <c r="P781" s="211"/>
    </row>
    <row r="782" spans="11:16" ht="15.75" customHeight="1">
      <c r="K782" s="295"/>
      <c r="M782" s="295"/>
      <c r="P782" s="211"/>
    </row>
    <row r="783" spans="11:16" ht="15.75" customHeight="1">
      <c r="K783" s="295"/>
      <c r="M783" s="295"/>
      <c r="P783" s="211"/>
    </row>
    <row r="784" spans="11:16" ht="15.75" customHeight="1">
      <c r="K784" s="295"/>
      <c r="M784" s="295"/>
      <c r="P784" s="211"/>
    </row>
    <row r="785" spans="11:16" ht="15.75" customHeight="1">
      <c r="K785" s="295"/>
      <c r="M785" s="295"/>
      <c r="P785" s="211"/>
    </row>
    <row r="786" spans="11:16" ht="15.75" customHeight="1">
      <c r="K786" s="295"/>
      <c r="M786" s="295"/>
      <c r="P786" s="211"/>
    </row>
    <row r="787" spans="11:16" ht="15.75" customHeight="1">
      <c r="K787" s="295"/>
      <c r="M787" s="295"/>
      <c r="P787" s="211"/>
    </row>
    <row r="788" spans="11:16" ht="15.75" customHeight="1">
      <c r="K788" s="295"/>
      <c r="M788" s="295"/>
      <c r="P788" s="211"/>
    </row>
    <row r="789" spans="11:16" ht="15.75" customHeight="1">
      <c r="K789" s="295"/>
      <c r="M789" s="295"/>
      <c r="P789" s="211"/>
    </row>
    <row r="790" spans="11:16" ht="15.75" customHeight="1">
      <c r="K790" s="295"/>
      <c r="M790" s="295"/>
      <c r="P790" s="211"/>
    </row>
    <row r="791" spans="11:16" ht="15.75" customHeight="1">
      <c r="K791" s="295"/>
      <c r="M791" s="295"/>
      <c r="P791" s="211"/>
    </row>
    <row r="792" spans="11:16" ht="15.75" customHeight="1">
      <c r="K792" s="295"/>
      <c r="M792" s="295"/>
      <c r="P792" s="211"/>
    </row>
    <row r="793" spans="11:16" ht="15.75" customHeight="1">
      <c r="K793" s="295"/>
      <c r="M793" s="295"/>
      <c r="P793" s="211"/>
    </row>
    <row r="794" spans="11:16" ht="15.75" customHeight="1">
      <c r="K794" s="295"/>
      <c r="M794" s="295"/>
      <c r="P794" s="211"/>
    </row>
    <row r="795" spans="11:16" ht="15.75" customHeight="1">
      <c r="K795" s="295"/>
      <c r="M795" s="295"/>
      <c r="P795" s="211"/>
    </row>
    <row r="796" spans="11:16" ht="15.75" customHeight="1">
      <c r="K796" s="295"/>
      <c r="M796" s="295"/>
      <c r="P796" s="211"/>
    </row>
    <row r="797" spans="11:16" ht="15.75" customHeight="1">
      <c r="K797" s="295"/>
      <c r="M797" s="295"/>
      <c r="P797" s="211"/>
    </row>
    <row r="798" spans="11:16" ht="15.75" customHeight="1">
      <c r="K798" s="295"/>
      <c r="M798" s="295"/>
      <c r="P798" s="211"/>
    </row>
    <row r="799" spans="11:16" ht="15.75" customHeight="1">
      <c r="K799" s="295"/>
      <c r="M799" s="295"/>
      <c r="P799" s="211"/>
    </row>
    <row r="800" spans="11:16" ht="15.75" customHeight="1">
      <c r="K800" s="295"/>
      <c r="M800" s="295"/>
      <c r="P800" s="211"/>
    </row>
    <row r="801" spans="11:16" ht="15.75" customHeight="1">
      <c r="K801" s="295"/>
      <c r="M801" s="295"/>
      <c r="P801" s="211"/>
    </row>
    <row r="802" spans="11:16" ht="15.75" customHeight="1">
      <c r="K802" s="295"/>
      <c r="M802" s="295"/>
      <c r="P802" s="211"/>
    </row>
    <row r="803" spans="11:16" ht="15.75" customHeight="1">
      <c r="K803" s="295"/>
      <c r="M803" s="295"/>
      <c r="P803" s="211"/>
    </row>
    <row r="804" spans="11:16" ht="15.75" customHeight="1">
      <c r="K804" s="295"/>
      <c r="M804" s="295"/>
      <c r="P804" s="211"/>
    </row>
    <row r="805" spans="11:16" ht="15.75" customHeight="1">
      <c r="K805" s="295"/>
      <c r="M805" s="295"/>
      <c r="P805" s="211"/>
    </row>
    <row r="806" spans="11:16" ht="15.75" customHeight="1">
      <c r="K806" s="295"/>
      <c r="M806" s="295"/>
      <c r="P806" s="211"/>
    </row>
    <row r="807" spans="11:16" ht="15.75" customHeight="1">
      <c r="K807" s="295"/>
      <c r="M807" s="295"/>
      <c r="P807" s="211"/>
    </row>
    <row r="808" spans="11:16" ht="15.75" customHeight="1">
      <c r="K808" s="295"/>
      <c r="M808" s="295"/>
      <c r="P808" s="211"/>
    </row>
    <row r="809" spans="11:16" ht="15.75" customHeight="1">
      <c r="K809" s="295"/>
      <c r="M809" s="295"/>
      <c r="P809" s="211"/>
    </row>
    <row r="810" spans="11:16" ht="15.75" customHeight="1">
      <c r="K810" s="295"/>
      <c r="M810" s="295"/>
      <c r="P810" s="211"/>
    </row>
    <row r="811" spans="11:16" ht="15.75" customHeight="1">
      <c r="K811" s="295"/>
      <c r="M811" s="295"/>
      <c r="P811" s="211"/>
    </row>
    <row r="812" spans="11:16" ht="15.75" customHeight="1">
      <c r="K812" s="295"/>
      <c r="M812" s="295"/>
      <c r="P812" s="211"/>
    </row>
    <row r="813" spans="11:16" ht="15.75" customHeight="1">
      <c r="K813" s="295"/>
      <c r="M813" s="295"/>
      <c r="P813" s="211"/>
    </row>
    <row r="814" spans="11:16" ht="15.75" customHeight="1">
      <c r="K814" s="295"/>
      <c r="M814" s="295"/>
      <c r="P814" s="211"/>
    </row>
    <row r="815" spans="11:16" ht="15.75" customHeight="1">
      <c r="K815" s="295"/>
      <c r="M815" s="295"/>
      <c r="P815" s="211"/>
    </row>
    <row r="816" spans="11:16" ht="15.75" customHeight="1">
      <c r="K816" s="295"/>
      <c r="M816" s="295"/>
      <c r="P816" s="211"/>
    </row>
    <row r="817" spans="11:16" ht="15.75" customHeight="1">
      <c r="K817" s="295"/>
      <c r="M817" s="295"/>
      <c r="P817" s="211"/>
    </row>
    <row r="818" spans="11:16" ht="15.75" customHeight="1">
      <c r="K818" s="295"/>
      <c r="M818" s="295"/>
      <c r="P818" s="211"/>
    </row>
    <row r="819" spans="11:16" ht="15.75" customHeight="1">
      <c r="K819" s="295"/>
      <c r="M819" s="295"/>
      <c r="P819" s="211"/>
    </row>
    <row r="820" spans="11:16" ht="15.75" customHeight="1">
      <c r="K820" s="295"/>
      <c r="M820" s="295"/>
      <c r="P820" s="211"/>
    </row>
    <row r="821" spans="11:16" ht="15.75" customHeight="1">
      <c r="K821" s="295"/>
      <c r="M821" s="295"/>
      <c r="P821" s="211"/>
    </row>
    <row r="822" spans="11:16" ht="15.75" customHeight="1">
      <c r="K822" s="295"/>
      <c r="M822" s="295"/>
      <c r="P822" s="211"/>
    </row>
    <row r="823" spans="11:16" ht="15.75" customHeight="1">
      <c r="K823" s="295"/>
      <c r="M823" s="295"/>
      <c r="P823" s="211"/>
    </row>
    <row r="824" spans="11:16" ht="15.75" customHeight="1">
      <c r="K824" s="295"/>
      <c r="M824" s="295"/>
      <c r="P824" s="211"/>
    </row>
    <row r="825" spans="11:16" ht="15.75" customHeight="1">
      <c r="K825" s="295"/>
      <c r="M825" s="295"/>
      <c r="P825" s="211"/>
    </row>
    <row r="826" spans="11:16" ht="15.75" customHeight="1">
      <c r="K826" s="295"/>
      <c r="M826" s="295"/>
      <c r="P826" s="211"/>
    </row>
    <row r="827" spans="11:16" ht="15.75" customHeight="1">
      <c r="K827" s="295"/>
      <c r="M827" s="295"/>
      <c r="P827" s="211"/>
    </row>
    <row r="828" spans="11:16" ht="15.75" customHeight="1">
      <c r="K828" s="295"/>
      <c r="M828" s="295"/>
      <c r="P828" s="211"/>
    </row>
    <row r="829" spans="11:16" ht="15.75" customHeight="1">
      <c r="K829" s="295"/>
      <c r="M829" s="295"/>
      <c r="P829" s="211"/>
    </row>
    <row r="830" spans="11:16" ht="15.75" customHeight="1">
      <c r="K830" s="295"/>
      <c r="M830" s="295"/>
      <c r="P830" s="211"/>
    </row>
    <row r="831" spans="11:16" ht="15.75" customHeight="1">
      <c r="K831" s="295"/>
      <c r="M831" s="295"/>
      <c r="P831" s="211"/>
    </row>
    <row r="832" spans="11:16" ht="15.75" customHeight="1">
      <c r="K832" s="295"/>
      <c r="M832" s="295"/>
      <c r="P832" s="211"/>
    </row>
    <row r="833" spans="11:16" ht="15.75" customHeight="1">
      <c r="K833" s="295"/>
      <c r="M833" s="295"/>
      <c r="P833" s="211"/>
    </row>
    <row r="834" spans="11:16" ht="15.75" customHeight="1">
      <c r="K834" s="295"/>
      <c r="M834" s="295"/>
      <c r="P834" s="211"/>
    </row>
    <row r="835" spans="11:16" ht="15.75" customHeight="1">
      <c r="K835" s="295"/>
      <c r="M835" s="295"/>
      <c r="P835" s="211"/>
    </row>
    <row r="836" spans="11:16" ht="15.75" customHeight="1">
      <c r="K836" s="295"/>
      <c r="M836" s="295"/>
      <c r="P836" s="211"/>
    </row>
    <row r="837" spans="11:16" ht="15.75" customHeight="1">
      <c r="K837" s="295"/>
      <c r="M837" s="295"/>
      <c r="P837" s="211"/>
    </row>
    <row r="838" spans="11:16" ht="15.75" customHeight="1">
      <c r="K838" s="295"/>
      <c r="M838" s="295"/>
      <c r="P838" s="211"/>
    </row>
    <row r="839" spans="11:16" ht="15.75" customHeight="1">
      <c r="K839" s="295"/>
      <c r="M839" s="295"/>
      <c r="P839" s="211"/>
    </row>
    <row r="840" spans="11:16" ht="15.75" customHeight="1">
      <c r="K840" s="295"/>
      <c r="M840" s="295"/>
      <c r="P840" s="211"/>
    </row>
    <row r="841" spans="11:16" ht="15.75" customHeight="1">
      <c r="K841" s="295"/>
      <c r="M841" s="295"/>
      <c r="P841" s="211"/>
    </row>
    <row r="842" spans="11:16" ht="15.75" customHeight="1">
      <c r="K842" s="295"/>
      <c r="M842" s="295"/>
      <c r="P842" s="211"/>
    </row>
    <row r="843" spans="11:16" ht="15.75" customHeight="1">
      <c r="K843" s="295"/>
      <c r="M843" s="295"/>
      <c r="P843" s="211"/>
    </row>
    <row r="844" spans="11:16" ht="15.75" customHeight="1">
      <c r="K844" s="295"/>
      <c r="M844" s="295"/>
      <c r="P844" s="211"/>
    </row>
    <row r="845" spans="11:16" ht="15.75" customHeight="1">
      <c r="K845" s="295"/>
      <c r="M845" s="295"/>
      <c r="P845" s="211"/>
    </row>
    <row r="846" spans="11:16" ht="15.75" customHeight="1">
      <c r="K846" s="295"/>
      <c r="M846" s="295"/>
      <c r="P846" s="211"/>
    </row>
    <row r="847" spans="11:16" ht="15.75" customHeight="1">
      <c r="K847" s="295"/>
      <c r="M847" s="295"/>
      <c r="P847" s="211"/>
    </row>
    <row r="848" spans="11:16" ht="15.75" customHeight="1">
      <c r="K848" s="295"/>
      <c r="M848" s="295"/>
      <c r="P848" s="211"/>
    </row>
    <row r="849" spans="11:16" ht="15.75" customHeight="1">
      <c r="K849" s="295"/>
      <c r="M849" s="295"/>
      <c r="P849" s="211"/>
    </row>
    <row r="850" spans="11:16" ht="15.75" customHeight="1">
      <c r="K850" s="295"/>
      <c r="M850" s="295"/>
      <c r="P850" s="211"/>
    </row>
    <row r="851" spans="11:16" ht="15.75" customHeight="1">
      <c r="K851" s="295"/>
      <c r="M851" s="295"/>
      <c r="P851" s="211"/>
    </row>
    <row r="852" spans="11:16" ht="15.75" customHeight="1">
      <c r="K852" s="295"/>
      <c r="M852" s="295"/>
      <c r="P852" s="211"/>
    </row>
    <row r="853" spans="11:16" ht="15.75" customHeight="1">
      <c r="K853" s="295"/>
      <c r="M853" s="295"/>
      <c r="P853" s="211"/>
    </row>
    <row r="854" spans="11:16" ht="15.75" customHeight="1">
      <c r="K854" s="295"/>
      <c r="M854" s="295"/>
      <c r="P854" s="211"/>
    </row>
    <row r="855" spans="11:16" ht="15.75" customHeight="1">
      <c r="K855" s="295"/>
      <c r="M855" s="295"/>
      <c r="P855" s="211"/>
    </row>
    <row r="856" spans="11:16" ht="15.75" customHeight="1">
      <c r="K856" s="295"/>
      <c r="M856" s="295"/>
      <c r="P856" s="211"/>
    </row>
    <row r="857" spans="11:16" ht="15.75" customHeight="1">
      <c r="K857" s="295"/>
      <c r="M857" s="295"/>
      <c r="P857" s="211"/>
    </row>
    <row r="858" spans="11:16" ht="15.75" customHeight="1">
      <c r="K858" s="295"/>
      <c r="M858" s="295"/>
      <c r="P858" s="211"/>
    </row>
    <row r="859" spans="11:16" ht="15.75" customHeight="1">
      <c r="K859" s="295"/>
      <c r="M859" s="295"/>
      <c r="P859" s="211"/>
    </row>
    <row r="860" spans="11:16" ht="15.75" customHeight="1">
      <c r="K860" s="295"/>
      <c r="M860" s="295"/>
      <c r="P860" s="211"/>
    </row>
    <row r="861" spans="11:16" ht="15.75" customHeight="1">
      <c r="K861" s="295"/>
      <c r="M861" s="295"/>
      <c r="P861" s="211"/>
    </row>
    <row r="862" spans="11:16" ht="15.75" customHeight="1">
      <c r="K862" s="295"/>
      <c r="M862" s="295"/>
      <c r="P862" s="211"/>
    </row>
    <row r="863" spans="11:16" ht="15.75" customHeight="1">
      <c r="K863" s="295"/>
      <c r="M863" s="295"/>
      <c r="P863" s="211"/>
    </row>
    <row r="864" spans="11:16" ht="15.75" customHeight="1">
      <c r="K864" s="295"/>
      <c r="M864" s="295"/>
      <c r="P864" s="211"/>
    </row>
    <row r="865" spans="11:16" ht="15.75" customHeight="1">
      <c r="K865" s="295"/>
      <c r="M865" s="295"/>
      <c r="P865" s="211"/>
    </row>
    <row r="866" spans="11:16" ht="15.75" customHeight="1">
      <c r="K866" s="295"/>
      <c r="M866" s="295"/>
      <c r="P866" s="211"/>
    </row>
    <row r="867" spans="11:16" ht="15.75" customHeight="1">
      <c r="K867" s="295"/>
      <c r="M867" s="295"/>
      <c r="P867" s="211"/>
    </row>
    <row r="868" spans="11:16" ht="15.75" customHeight="1">
      <c r="K868" s="295"/>
      <c r="M868" s="295"/>
      <c r="P868" s="211"/>
    </row>
    <row r="869" spans="11:16" ht="15.75" customHeight="1">
      <c r="K869" s="295"/>
      <c r="M869" s="295"/>
      <c r="P869" s="211"/>
    </row>
    <row r="870" spans="11:16" ht="15.75" customHeight="1">
      <c r="K870" s="295"/>
      <c r="M870" s="295"/>
      <c r="P870" s="211"/>
    </row>
    <row r="871" spans="11:16" ht="15.75" customHeight="1">
      <c r="K871" s="295"/>
      <c r="M871" s="295"/>
      <c r="P871" s="211"/>
    </row>
    <row r="872" spans="11:16" ht="15.75" customHeight="1">
      <c r="K872" s="295"/>
      <c r="M872" s="295"/>
      <c r="P872" s="211"/>
    </row>
    <row r="873" spans="11:16" ht="15.75" customHeight="1">
      <c r="K873" s="295"/>
      <c r="M873" s="295"/>
      <c r="P873" s="211"/>
    </row>
    <row r="874" spans="11:16" ht="15.75" customHeight="1">
      <c r="K874" s="295"/>
      <c r="M874" s="295"/>
      <c r="P874" s="211"/>
    </row>
    <row r="875" spans="11:16" ht="15.75" customHeight="1">
      <c r="K875" s="295"/>
      <c r="M875" s="295"/>
      <c r="P875" s="211"/>
    </row>
    <row r="876" spans="11:16" ht="15.75" customHeight="1">
      <c r="K876" s="295"/>
      <c r="M876" s="295"/>
      <c r="P876" s="211"/>
    </row>
    <row r="877" spans="11:16" ht="15.75" customHeight="1">
      <c r="K877" s="295"/>
      <c r="M877" s="295"/>
      <c r="P877" s="211"/>
    </row>
    <row r="878" spans="11:16" ht="15.75" customHeight="1">
      <c r="K878" s="295"/>
      <c r="M878" s="295"/>
      <c r="P878" s="211"/>
    </row>
    <row r="879" spans="11:16" ht="15.75" customHeight="1">
      <c r="K879" s="295"/>
      <c r="M879" s="295"/>
      <c r="P879" s="211"/>
    </row>
    <row r="880" spans="11:16" ht="15.75" customHeight="1">
      <c r="K880" s="295"/>
      <c r="M880" s="295"/>
      <c r="P880" s="211"/>
    </row>
    <row r="881" spans="11:16" ht="15.75" customHeight="1">
      <c r="K881" s="295"/>
      <c r="M881" s="295"/>
      <c r="P881" s="211"/>
    </row>
    <row r="882" spans="11:16" ht="15.75" customHeight="1">
      <c r="K882" s="295"/>
      <c r="M882" s="295"/>
      <c r="P882" s="211"/>
    </row>
    <row r="883" spans="11:16" ht="15.75" customHeight="1">
      <c r="K883" s="295"/>
      <c r="M883" s="295"/>
      <c r="P883" s="211"/>
    </row>
    <row r="884" spans="11:16" ht="15.75" customHeight="1">
      <c r="K884" s="295"/>
      <c r="M884" s="295"/>
      <c r="P884" s="211"/>
    </row>
    <row r="885" spans="11:16" ht="15.75" customHeight="1">
      <c r="K885" s="295"/>
      <c r="M885" s="295"/>
      <c r="P885" s="211"/>
    </row>
    <row r="886" spans="11:16" ht="15.75" customHeight="1">
      <c r="K886" s="295"/>
      <c r="M886" s="295"/>
      <c r="P886" s="211"/>
    </row>
    <row r="887" spans="11:16" ht="15.75" customHeight="1">
      <c r="K887" s="295"/>
      <c r="M887" s="295"/>
      <c r="P887" s="211"/>
    </row>
    <row r="888" spans="11:16" ht="15.75" customHeight="1">
      <c r="K888" s="295"/>
      <c r="M888" s="295"/>
      <c r="P888" s="211"/>
    </row>
    <row r="889" spans="11:16" ht="15.75" customHeight="1">
      <c r="K889" s="295"/>
      <c r="M889" s="295"/>
      <c r="P889" s="211"/>
    </row>
    <row r="890" spans="11:16" ht="15.75" customHeight="1">
      <c r="K890" s="295"/>
      <c r="M890" s="295"/>
      <c r="P890" s="211"/>
    </row>
    <row r="891" spans="11:16" ht="15.75" customHeight="1">
      <c r="K891" s="295"/>
      <c r="M891" s="295"/>
      <c r="P891" s="211"/>
    </row>
    <row r="892" spans="11:16" ht="15.75" customHeight="1">
      <c r="K892" s="295"/>
      <c r="M892" s="295"/>
      <c r="P892" s="211"/>
    </row>
    <row r="893" spans="11:16" ht="15.75" customHeight="1">
      <c r="K893" s="295"/>
      <c r="M893" s="295"/>
      <c r="P893" s="211"/>
    </row>
    <row r="894" spans="11:16" ht="15.75" customHeight="1">
      <c r="K894" s="295"/>
      <c r="M894" s="295"/>
      <c r="P894" s="211"/>
    </row>
    <row r="895" spans="11:16" ht="15.75" customHeight="1">
      <c r="K895" s="295"/>
      <c r="M895" s="295"/>
      <c r="P895" s="211"/>
    </row>
    <row r="896" spans="11:16" ht="15.75" customHeight="1">
      <c r="K896" s="295"/>
      <c r="M896" s="295"/>
      <c r="P896" s="211"/>
    </row>
    <row r="897" spans="11:16" ht="15.75" customHeight="1">
      <c r="K897" s="295"/>
      <c r="M897" s="295"/>
      <c r="P897" s="211"/>
    </row>
    <row r="898" spans="11:16" ht="15.75" customHeight="1">
      <c r="K898" s="295"/>
      <c r="M898" s="295"/>
      <c r="P898" s="211"/>
    </row>
    <row r="899" spans="11:16" ht="15.75" customHeight="1">
      <c r="K899" s="295"/>
      <c r="M899" s="295"/>
      <c r="P899" s="211"/>
    </row>
    <row r="900" spans="11:16" ht="15.75" customHeight="1">
      <c r="K900" s="295"/>
      <c r="M900" s="295"/>
      <c r="P900" s="211"/>
    </row>
    <row r="901" spans="11:16" ht="15.75" customHeight="1">
      <c r="K901" s="295"/>
      <c r="M901" s="295"/>
      <c r="P901" s="211"/>
    </row>
    <row r="902" spans="11:16" ht="15.75" customHeight="1">
      <c r="K902" s="295"/>
      <c r="M902" s="295"/>
      <c r="P902" s="211"/>
    </row>
    <row r="903" spans="11:16" ht="15.75" customHeight="1">
      <c r="K903" s="295"/>
      <c r="M903" s="295"/>
      <c r="P903" s="211"/>
    </row>
    <row r="904" spans="11:16" ht="15.75" customHeight="1">
      <c r="K904" s="295"/>
      <c r="M904" s="295"/>
      <c r="P904" s="211"/>
    </row>
    <row r="905" spans="11:16" ht="15.75" customHeight="1">
      <c r="K905" s="295"/>
      <c r="M905" s="295"/>
      <c r="P905" s="211"/>
    </row>
    <row r="906" spans="11:16" ht="15.75" customHeight="1">
      <c r="K906" s="295"/>
      <c r="M906" s="295"/>
      <c r="P906" s="211"/>
    </row>
    <row r="907" spans="11:16" ht="15.75" customHeight="1">
      <c r="K907" s="295"/>
      <c r="M907" s="295"/>
      <c r="P907" s="211"/>
    </row>
    <row r="908" spans="11:16" ht="15.75" customHeight="1">
      <c r="K908" s="295"/>
      <c r="M908" s="295"/>
      <c r="P908" s="211"/>
    </row>
    <row r="909" spans="11:16" ht="15.75" customHeight="1">
      <c r="K909" s="295"/>
      <c r="M909" s="295"/>
      <c r="P909" s="211"/>
    </row>
    <row r="910" spans="11:16" ht="15.75" customHeight="1">
      <c r="K910" s="295"/>
      <c r="M910" s="295"/>
      <c r="P910" s="211"/>
    </row>
    <row r="911" spans="11:16" ht="15.75" customHeight="1">
      <c r="K911" s="295"/>
      <c r="M911" s="295"/>
      <c r="P911" s="211"/>
    </row>
    <row r="912" spans="11:16" ht="15.75" customHeight="1">
      <c r="K912" s="295"/>
      <c r="M912" s="295"/>
      <c r="P912" s="211"/>
    </row>
    <row r="913" spans="11:16" ht="15.75" customHeight="1">
      <c r="K913" s="295"/>
      <c r="M913" s="295"/>
      <c r="P913" s="211"/>
    </row>
    <row r="914" spans="11:16" ht="15.75" customHeight="1">
      <c r="K914" s="295"/>
      <c r="M914" s="295"/>
      <c r="P914" s="211"/>
    </row>
    <row r="915" spans="11:16" ht="15.75" customHeight="1">
      <c r="K915" s="295"/>
      <c r="M915" s="295"/>
      <c r="P915" s="211"/>
    </row>
    <row r="916" spans="11:16" ht="15.75" customHeight="1">
      <c r="K916" s="295"/>
      <c r="M916" s="295"/>
      <c r="P916" s="211"/>
    </row>
    <row r="917" spans="11:16" ht="15.75" customHeight="1">
      <c r="K917" s="295"/>
      <c r="M917" s="295"/>
      <c r="P917" s="211"/>
    </row>
    <row r="918" spans="11:16" ht="15.75" customHeight="1">
      <c r="K918" s="295"/>
      <c r="M918" s="295"/>
      <c r="P918" s="211"/>
    </row>
    <row r="919" spans="11:16" ht="15.75" customHeight="1">
      <c r="K919" s="295"/>
      <c r="M919" s="295"/>
      <c r="P919" s="211"/>
    </row>
    <row r="920" spans="11:16" ht="15.75" customHeight="1">
      <c r="K920" s="295"/>
      <c r="M920" s="295"/>
      <c r="P920" s="211"/>
    </row>
    <row r="921" spans="11:16" ht="15.75" customHeight="1">
      <c r="K921" s="295"/>
      <c r="M921" s="295"/>
      <c r="P921" s="211"/>
    </row>
    <row r="922" spans="11:16" ht="15.75" customHeight="1">
      <c r="K922" s="295"/>
      <c r="M922" s="295"/>
      <c r="P922" s="211"/>
    </row>
    <row r="923" spans="11:16" ht="15.75" customHeight="1">
      <c r="K923" s="295"/>
      <c r="M923" s="295"/>
      <c r="P923" s="211"/>
    </row>
    <row r="924" spans="11:16" ht="15.75" customHeight="1">
      <c r="K924" s="295"/>
      <c r="M924" s="295"/>
      <c r="P924" s="211"/>
    </row>
    <row r="925" spans="11:16" ht="15.75" customHeight="1">
      <c r="K925" s="295"/>
      <c r="M925" s="295"/>
      <c r="P925" s="211"/>
    </row>
    <row r="926" spans="11:16" ht="15.75" customHeight="1">
      <c r="K926" s="295"/>
      <c r="M926" s="295"/>
      <c r="P926" s="211"/>
    </row>
    <row r="927" spans="11:16" ht="15.75" customHeight="1">
      <c r="K927" s="295"/>
      <c r="M927" s="295"/>
      <c r="P927" s="211"/>
    </row>
    <row r="928" spans="11:16" ht="15.75" customHeight="1">
      <c r="K928" s="295"/>
      <c r="M928" s="295"/>
      <c r="P928" s="211"/>
    </row>
    <row r="929" spans="11:16" ht="15.75" customHeight="1">
      <c r="K929" s="295"/>
      <c r="M929" s="295"/>
      <c r="P929" s="211"/>
    </row>
    <row r="930" spans="11:16" ht="15.75" customHeight="1">
      <c r="K930" s="295"/>
      <c r="M930" s="295"/>
      <c r="P930" s="211"/>
    </row>
    <row r="931" spans="11:16" ht="15.75" customHeight="1">
      <c r="K931" s="295"/>
      <c r="M931" s="295"/>
      <c r="P931" s="211"/>
    </row>
    <row r="932" spans="11:16" ht="15.75" customHeight="1">
      <c r="K932" s="295"/>
      <c r="M932" s="295"/>
      <c r="P932" s="211"/>
    </row>
    <row r="933" spans="11:16" ht="15.75" customHeight="1">
      <c r="K933" s="295"/>
      <c r="M933" s="295"/>
      <c r="P933" s="211"/>
    </row>
    <row r="934" spans="11:16" ht="15.75" customHeight="1">
      <c r="K934" s="295"/>
      <c r="M934" s="295"/>
      <c r="P934" s="211"/>
    </row>
    <row r="935" spans="11:16" ht="15.75" customHeight="1">
      <c r="K935" s="295"/>
      <c r="M935" s="295"/>
      <c r="P935" s="211"/>
    </row>
    <row r="936" spans="11:16" ht="15.75" customHeight="1">
      <c r="K936" s="295"/>
      <c r="M936" s="295"/>
      <c r="P936" s="211"/>
    </row>
    <row r="937" spans="11:16" ht="15.75" customHeight="1">
      <c r="K937" s="295"/>
      <c r="M937" s="295"/>
      <c r="P937" s="211"/>
    </row>
    <row r="938" spans="11:16" ht="15.75" customHeight="1">
      <c r="K938" s="295"/>
      <c r="M938" s="295"/>
      <c r="P938" s="211"/>
    </row>
    <row r="939" spans="11:16" ht="15.75" customHeight="1">
      <c r="K939" s="295"/>
      <c r="M939" s="295"/>
      <c r="P939" s="211"/>
    </row>
    <row r="940" spans="11:16" ht="15.75" customHeight="1">
      <c r="K940" s="295"/>
      <c r="M940" s="295"/>
      <c r="P940" s="211"/>
    </row>
    <row r="941" spans="11:16" ht="15.75" customHeight="1">
      <c r="K941" s="295"/>
      <c r="M941" s="295"/>
      <c r="P941" s="211"/>
    </row>
    <row r="942" spans="11:16" ht="15.75" customHeight="1">
      <c r="K942" s="295"/>
      <c r="M942" s="295"/>
      <c r="P942" s="211"/>
    </row>
    <row r="943" spans="11:16" ht="15.75" customHeight="1">
      <c r="K943" s="295"/>
      <c r="M943" s="295"/>
      <c r="P943" s="211"/>
    </row>
    <row r="944" spans="11:16" ht="15.75" customHeight="1">
      <c r="K944" s="295"/>
      <c r="M944" s="295"/>
      <c r="P944" s="211"/>
    </row>
    <row r="945" spans="11:16" ht="15.75" customHeight="1">
      <c r="K945" s="295"/>
      <c r="M945" s="295"/>
      <c r="P945" s="211"/>
    </row>
    <row r="946" spans="11:16" ht="15.75" customHeight="1">
      <c r="K946" s="295"/>
      <c r="M946" s="295"/>
      <c r="P946" s="211"/>
    </row>
    <row r="947" spans="11:16" ht="15.75" customHeight="1">
      <c r="K947" s="295"/>
      <c r="M947" s="295"/>
      <c r="P947" s="211"/>
    </row>
    <row r="948" spans="11:16" ht="15.75" customHeight="1">
      <c r="K948" s="295"/>
      <c r="M948" s="295"/>
      <c r="P948" s="211"/>
    </row>
    <row r="949" spans="11:16" ht="15.75" customHeight="1">
      <c r="K949" s="295"/>
      <c r="M949" s="295"/>
      <c r="P949" s="211"/>
    </row>
    <row r="950" spans="11:16" ht="15.75" customHeight="1">
      <c r="K950" s="295"/>
      <c r="M950" s="295"/>
      <c r="P950" s="211"/>
    </row>
    <row r="951" spans="11:16" ht="15.75" customHeight="1">
      <c r="K951" s="295"/>
      <c r="M951" s="295"/>
      <c r="P951" s="211"/>
    </row>
    <row r="952" spans="11:16" ht="15.75" customHeight="1">
      <c r="K952" s="295"/>
      <c r="M952" s="295"/>
      <c r="P952" s="211"/>
    </row>
    <row r="953" spans="11:16" ht="15.75" customHeight="1">
      <c r="K953" s="295"/>
      <c r="M953" s="295"/>
      <c r="P953" s="211"/>
    </row>
    <row r="954" spans="11:16" ht="15.75" customHeight="1">
      <c r="K954" s="295"/>
      <c r="M954" s="295"/>
      <c r="P954" s="211"/>
    </row>
    <row r="955" spans="11:16" ht="15.75" customHeight="1">
      <c r="K955" s="295"/>
      <c r="M955" s="295"/>
      <c r="P955" s="211"/>
    </row>
    <row r="956" spans="11:16" ht="15.75" customHeight="1">
      <c r="K956" s="295"/>
      <c r="M956" s="295"/>
      <c r="P956" s="211"/>
    </row>
    <row r="957" spans="11:16" ht="15.75" customHeight="1">
      <c r="K957" s="295"/>
      <c r="M957" s="295"/>
      <c r="P957" s="211"/>
    </row>
    <row r="958" spans="11:16" ht="15.75" customHeight="1">
      <c r="K958" s="295"/>
      <c r="M958" s="295"/>
      <c r="P958" s="211"/>
    </row>
    <row r="959" spans="11:16" ht="15.75" customHeight="1">
      <c r="K959" s="295"/>
      <c r="M959" s="295"/>
      <c r="P959" s="211"/>
    </row>
    <row r="960" spans="11:16" ht="15.75" customHeight="1">
      <c r="K960" s="295"/>
      <c r="M960" s="295"/>
      <c r="P960" s="211"/>
    </row>
    <row r="961" spans="11:16" ht="15.75" customHeight="1">
      <c r="K961" s="295"/>
      <c r="M961" s="295"/>
      <c r="P961" s="211"/>
    </row>
    <row r="962" spans="11:16" ht="15.75" customHeight="1">
      <c r="K962" s="295"/>
      <c r="M962" s="295"/>
      <c r="P962" s="211"/>
    </row>
    <row r="963" spans="11:16" ht="15.75" customHeight="1">
      <c r="K963" s="295"/>
      <c r="M963" s="295"/>
      <c r="P963" s="211"/>
    </row>
    <row r="964" spans="11:16" ht="15.75" customHeight="1">
      <c r="K964" s="295"/>
      <c r="M964" s="295"/>
      <c r="P964" s="211"/>
    </row>
    <row r="965" spans="11:16" ht="15.75" customHeight="1">
      <c r="K965" s="295"/>
      <c r="M965" s="295"/>
      <c r="P965" s="211"/>
    </row>
    <row r="966" spans="11:16" ht="15.75" customHeight="1">
      <c r="K966" s="295"/>
      <c r="M966" s="295"/>
      <c r="P966" s="211"/>
    </row>
    <row r="967" spans="11:16" ht="15.75" customHeight="1">
      <c r="K967" s="295"/>
      <c r="M967" s="295"/>
      <c r="P967" s="211"/>
    </row>
    <row r="968" spans="11:16" ht="15.75" customHeight="1">
      <c r="K968" s="295"/>
      <c r="M968" s="295"/>
      <c r="P968" s="211"/>
    </row>
    <row r="969" spans="11:16" ht="15.75" customHeight="1">
      <c r="K969" s="295"/>
      <c r="M969" s="295"/>
      <c r="P969" s="211"/>
    </row>
    <row r="970" spans="11:16" ht="15.75" customHeight="1">
      <c r="K970" s="295"/>
      <c r="M970" s="295"/>
      <c r="P970" s="211"/>
    </row>
    <row r="971" spans="11:16" ht="15.75" customHeight="1">
      <c r="K971" s="295"/>
      <c r="M971" s="295"/>
      <c r="P971" s="211"/>
    </row>
    <row r="972" spans="11:16" ht="15.75" customHeight="1">
      <c r="K972" s="295"/>
      <c r="M972" s="295"/>
      <c r="P972" s="211"/>
    </row>
    <row r="973" spans="11:16" ht="15.75" customHeight="1">
      <c r="K973" s="295"/>
      <c r="M973" s="295"/>
      <c r="P973" s="211"/>
    </row>
    <row r="974" spans="11:16" ht="15.75" customHeight="1">
      <c r="K974" s="295"/>
      <c r="M974" s="295"/>
      <c r="P974" s="211"/>
    </row>
    <row r="975" spans="11:16" ht="15.75" customHeight="1">
      <c r="K975" s="295"/>
      <c r="M975" s="295"/>
      <c r="P975" s="211"/>
    </row>
    <row r="976" spans="11:16" ht="15.75" customHeight="1">
      <c r="K976" s="295"/>
      <c r="M976" s="295"/>
      <c r="P976" s="211"/>
    </row>
    <row r="977" spans="11:16" ht="15.75" customHeight="1">
      <c r="K977" s="295"/>
      <c r="M977" s="295"/>
      <c r="P977" s="211"/>
    </row>
    <row r="978" spans="11:16" ht="15.75" customHeight="1">
      <c r="K978" s="295"/>
      <c r="M978" s="295"/>
      <c r="P978" s="211"/>
    </row>
    <row r="979" spans="11:16" ht="15.75" customHeight="1">
      <c r="K979" s="295"/>
      <c r="M979" s="295"/>
      <c r="P979" s="211"/>
    </row>
    <row r="980" spans="11:16" ht="15.75" customHeight="1">
      <c r="K980" s="295"/>
      <c r="M980" s="295"/>
      <c r="P980" s="211"/>
    </row>
    <row r="981" spans="11:16" ht="15.75" customHeight="1">
      <c r="K981" s="295"/>
      <c r="M981" s="295"/>
      <c r="P981" s="211"/>
    </row>
    <row r="982" spans="11:16" ht="15.75" customHeight="1">
      <c r="K982" s="295"/>
      <c r="M982" s="295"/>
      <c r="P982" s="211"/>
    </row>
    <row r="983" spans="11:16" ht="15.75" customHeight="1">
      <c r="K983" s="295"/>
      <c r="M983" s="295"/>
      <c r="P983" s="211"/>
    </row>
    <row r="984" spans="11:16" ht="15.75" customHeight="1">
      <c r="K984" s="295"/>
      <c r="M984" s="295"/>
      <c r="P984" s="211"/>
    </row>
    <row r="985" spans="11:16" ht="15.75" customHeight="1">
      <c r="K985" s="295"/>
      <c r="M985" s="295"/>
      <c r="P985" s="211"/>
    </row>
    <row r="986" spans="11:16" ht="15.75" customHeight="1">
      <c r="K986" s="295"/>
      <c r="M986" s="295"/>
      <c r="P986" s="211"/>
    </row>
    <row r="987" spans="11:16" ht="15.75" customHeight="1">
      <c r="K987" s="295"/>
      <c r="M987" s="295"/>
      <c r="P987" s="211"/>
    </row>
    <row r="988" spans="11:16" ht="15.75" customHeight="1">
      <c r="K988" s="295"/>
      <c r="M988" s="295"/>
      <c r="P988" s="211"/>
    </row>
    <row r="989" spans="11:16" ht="15.75" customHeight="1">
      <c r="K989" s="295"/>
      <c r="M989" s="295"/>
      <c r="P989" s="211"/>
    </row>
    <row r="990" spans="11:16" ht="15.75" customHeight="1">
      <c r="K990" s="295"/>
      <c r="M990" s="295"/>
      <c r="P990" s="211"/>
    </row>
    <row r="991" spans="11:16" ht="15.75" customHeight="1">
      <c r="K991" s="295"/>
      <c r="M991" s="295"/>
      <c r="P991" s="211"/>
    </row>
    <row r="992" spans="11:16" ht="15.75" customHeight="1">
      <c r="K992" s="295"/>
      <c r="M992" s="295"/>
      <c r="P992" s="211"/>
    </row>
    <row r="993" spans="11:16" ht="15.75" customHeight="1">
      <c r="K993" s="295"/>
      <c r="M993" s="295"/>
      <c r="P993" s="211"/>
    </row>
    <row r="994" spans="11:16" ht="15.75" customHeight="1">
      <c r="K994" s="295"/>
      <c r="M994" s="295"/>
      <c r="P994" s="211"/>
    </row>
    <row r="995" spans="11:16" ht="15.75" customHeight="1">
      <c r="K995" s="295"/>
      <c r="M995" s="295"/>
      <c r="P995" s="211"/>
    </row>
    <row r="996" spans="11:16" ht="15.75" customHeight="1">
      <c r="K996" s="295"/>
      <c r="M996" s="295"/>
      <c r="P996" s="211"/>
    </row>
    <row r="997" spans="11:16" ht="15.75" customHeight="1">
      <c r="K997" s="295"/>
      <c r="M997" s="295"/>
      <c r="P997" s="211"/>
    </row>
    <row r="998" spans="11:16" ht="15.75" customHeight="1">
      <c r="K998" s="295"/>
      <c r="M998" s="295"/>
      <c r="P998" s="211"/>
    </row>
    <row r="999" spans="11:16" ht="15.75" customHeight="1">
      <c r="K999" s="295"/>
      <c r="M999" s="295"/>
      <c r="P999" s="211"/>
    </row>
    <row r="1000" spans="11:16" ht="15.75" customHeight="1">
      <c r="K1000" s="295"/>
      <c r="M1000" s="295"/>
      <c r="P1000" s="211"/>
    </row>
  </sheetData>
  <mergeCells count="11">
    <mergeCell ref="H1:H2"/>
    <mergeCell ref="I1:I2"/>
    <mergeCell ref="J1:M1"/>
    <mergeCell ref="N1:P1"/>
    <mergeCell ref="A1:A2"/>
    <mergeCell ref="B1:B2"/>
    <mergeCell ref="C1:C2"/>
    <mergeCell ref="D1:D2"/>
    <mergeCell ref="E1:E2"/>
    <mergeCell ref="F1:F2"/>
    <mergeCell ref="G1:G2"/>
  </mergeCell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90" zoomScaleNormal="90" workbookViewId="0">
      <pane xSplit="9" ySplit="2" topLeftCell="J3" activePane="bottomRight" state="frozen"/>
      <selection pane="topRight" activeCell="J1" sqref="J1"/>
      <selection pane="bottomLeft" activeCell="A3" sqref="A3"/>
      <selection pane="bottomRight" activeCell="J3" sqref="J3"/>
    </sheetView>
  </sheetViews>
  <sheetFormatPr baseColWidth="10" defaultColWidth="12.625" defaultRowHeight="15" customHeight="1"/>
  <cols>
    <col min="1" max="1" width="6.125" customWidth="1"/>
    <col min="2" max="2" width="13.875" customWidth="1"/>
    <col min="3" max="3" width="16.5" customWidth="1"/>
    <col min="4" max="4" width="6.625" customWidth="1"/>
    <col min="5" max="5" width="34.5" customWidth="1"/>
    <col min="6" max="6" width="6.125" customWidth="1"/>
    <col min="7" max="7" width="31.625" customWidth="1"/>
    <col min="8" max="8" width="13.75" customWidth="1"/>
    <col min="9" max="9" width="13.375" customWidth="1"/>
    <col min="10" max="10" width="71.625" customWidth="1"/>
    <col min="11" max="11" width="9.125" customWidth="1"/>
    <col min="12" max="12" width="53.125" customWidth="1"/>
    <col min="13" max="13" width="9.125" customWidth="1"/>
    <col min="14" max="15" width="53.125" customWidth="1"/>
    <col min="16" max="16" width="4.125" customWidth="1"/>
    <col min="17" max="26" width="9.375" customWidth="1"/>
  </cols>
  <sheetData>
    <row r="1" spans="1:26" ht="16.5" customHeight="1">
      <c r="A1" s="705" t="s">
        <v>0</v>
      </c>
      <c r="B1" s="705" t="s">
        <v>1</v>
      </c>
      <c r="C1" s="705" t="s">
        <v>2</v>
      </c>
      <c r="D1" s="705" t="s">
        <v>3</v>
      </c>
      <c r="E1" s="705" t="s">
        <v>3</v>
      </c>
      <c r="F1" s="705" t="s">
        <v>4</v>
      </c>
      <c r="G1" s="705" t="s">
        <v>4</v>
      </c>
      <c r="H1" s="703" t="s">
        <v>2259</v>
      </c>
      <c r="I1" s="704" t="s">
        <v>2260</v>
      </c>
      <c r="J1" s="679" t="s">
        <v>2261</v>
      </c>
      <c r="K1" s="680"/>
      <c r="L1" s="680"/>
      <c r="M1" s="680"/>
      <c r="N1" s="679" t="s">
        <v>2262</v>
      </c>
      <c r="O1" s="680"/>
      <c r="P1" s="681"/>
      <c r="Q1" s="32"/>
      <c r="R1" s="32"/>
      <c r="S1" s="32"/>
      <c r="T1" s="32"/>
      <c r="U1" s="32"/>
      <c r="V1" s="32"/>
      <c r="W1" s="32"/>
      <c r="X1" s="32"/>
      <c r="Y1" s="32"/>
      <c r="Z1" s="32"/>
    </row>
    <row r="2" spans="1:26" ht="115.5" customHeight="1">
      <c r="A2" s="698"/>
      <c r="B2" s="698"/>
      <c r="C2" s="698"/>
      <c r="D2" s="698"/>
      <c r="E2" s="698"/>
      <c r="F2" s="698"/>
      <c r="G2" s="698"/>
      <c r="H2" s="698"/>
      <c r="I2" s="700"/>
      <c r="J2" s="15" t="s">
        <v>8</v>
      </c>
      <c r="K2" s="16" t="s">
        <v>9</v>
      </c>
      <c r="L2" s="1" t="s">
        <v>10</v>
      </c>
      <c r="M2" s="34" t="s">
        <v>9</v>
      </c>
      <c r="N2" s="15" t="s">
        <v>2263</v>
      </c>
      <c r="O2" s="1" t="s">
        <v>2264</v>
      </c>
      <c r="P2" s="17" t="s">
        <v>9</v>
      </c>
      <c r="Q2" s="14"/>
      <c r="R2" s="14"/>
      <c r="S2" s="14"/>
      <c r="T2" s="14"/>
      <c r="U2" s="14"/>
      <c r="V2" s="14"/>
      <c r="W2" s="14"/>
      <c r="X2" s="14"/>
      <c r="Y2" s="14"/>
      <c r="Z2" s="14"/>
    </row>
    <row r="3" spans="1:26" ht="99.95" customHeight="1">
      <c r="A3" s="44" t="s">
        <v>16</v>
      </c>
      <c r="B3" s="3" t="s">
        <v>17</v>
      </c>
      <c r="C3" s="3" t="s">
        <v>200</v>
      </c>
      <c r="D3" s="2" t="s">
        <v>614</v>
      </c>
      <c r="E3" s="4" t="s">
        <v>615</v>
      </c>
      <c r="F3" s="2" t="s">
        <v>814</v>
      </c>
      <c r="G3" s="4" t="s">
        <v>815</v>
      </c>
      <c r="H3" s="5"/>
      <c r="I3" s="19" t="s">
        <v>838</v>
      </c>
      <c r="J3" s="20" t="s">
        <v>839</v>
      </c>
      <c r="K3" s="23">
        <v>21078920</v>
      </c>
      <c r="L3" s="4" t="s">
        <v>840</v>
      </c>
      <c r="M3" s="46">
        <v>24912894</v>
      </c>
      <c r="N3" s="21" t="s">
        <v>2644</v>
      </c>
      <c r="O3" s="10" t="s">
        <v>2645</v>
      </c>
      <c r="P3" s="22">
        <v>12017000</v>
      </c>
      <c r="Q3" s="32"/>
      <c r="R3" s="32"/>
      <c r="S3" s="32"/>
      <c r="T3" s="32"/>
      <c r="U3" s="32"/>
      <c r="V3" s="32"/>
      <c r="W3" s="32"/>
      <c r="X3" s="32"/>
      <c r="Y3" s="32"/>
      <c r="Z3" s="32"/>
    </row>
    <row r="4" spans="1:26" ht="99.95" customHeight="1">
      <c r="A4" s="44" t="s">
        <v>16</v>
      </c>
      <c r="B4" s="3" t="s">
        <v>17</v>
      </c>
      <c r="C4" s="3" t="s">
        <v>200</v>
      </c>
      <c r="D4" s="2" t="s">
        <v>614</v>
      </c>
      <c r="E4" s="4" t="s">
        <v>615</v>
      </c>
      <c r="F4" s="2" t="s">
        <v>844</v>
      </c>
      <c r="G4" s="4" t="s">
        <v>845</v>
      </c>
      <c r="H4" s="5"/>
      <c r="I4" s="19" t="s">
        <v>838</v>
      </c>
      <c r="J4" s="74" t="s">
        <v>868</v>
      </c>
      <c r="K4" s="23">
        <v>2812992</v>
      </c>
      <c r="L4" s="3" t="s">
        <v>869</v>
      </c>
      <c r="M4" s="46">
        <v>3339584</v>
      </c>
      <c r="N4" s="93" t="s">
        <v>2646</v>
      </c>
      <c r="O4" s="94" t="s">
        <v>2647</v>
      </c>
      <c r="P4" s="22" t="s">
        <v>2648</v>
      </c>
      <c r="Q4" s="14"/>
      <c r="R4" s="14"/>
      <c r="S4" s="14"/>
      <c r="T4" s="14"/>
      <c r="U4" s="14"/>
      <c r="V4" s="14"/>
      <c r="W4" s="14"/>
      <c r="X4" s="14"/>
      <c r="Y4" s="14"/>
      <c r="Z4" s="14"/>
    </row>
    <row r="5" spans="1:26" ht="99.95" customHeight="1">
      <c r="A5" s="49" t="s">
        <v>2112</v>
      </c>
      <c r="B5" s="50" t="s">
        <v>2113</v>
      </c>
      <c r="C5" s="50" t="s">
        <v>2121</v>
      </c>
      <c r="D5" s="51" t="s">
        <v>2135</v>
      </c>
      <c r="E5" s="27" t="s">
        <v>2136</v>
      </c>
      <c r="F5" s="51" t="s">
        <v>2137</v>
      </c>
      <c r="G5" s="27" t="s">
        <v>2138</v>
      </c>
      <c r="H5" s="52" t="s">
        <v>838</v>
      </c>
      <c r="I5" s="77"/>
      <c r="J5" s="91" t="s">
        <v>2169</v>
      </c>
      <c r="K5" s="26">
        <v>2812992</v>
      </c>
      <c r="L5" s="50" t="s">
        <v>2170</v>
      </c>
      <c r="M5" s="54">
        <v>3339584</v>
      </c>
      <c r="N5" s="95" t="s">
        <v>2649</v>
      </c>
      <c r="O5" s="96" t="s">
        <v>2650</v>
      </c>
      <c r="P5" s="29">
        <v>2983000</v>
      </c>
      <c r="Q5" s="24"/>
      <c r="R5" s="24"/>
      <c r="S5" s="24"/>
      <c r="T5" s="24"/>
      <c r="U5" s="24"/>
      <c r="V5" s="24"/>
      <c r="W5" s="24"/>
      <c r="X5" s="24"/>
      <c r="Y5" s="24"/>
      <c r="Z5" s="24"/>
    </row>
    <row r="6" spans="1:26" ht="16.5">
      <c r="A6" s="84"/>
      <c r="B6" s="84"/>
      <c r="C6" s="84"/>
      <c r="D6" s="84"/>
      <c r="E6" s="84"/>
      <c r="F6" s="84"/>
      <c r="G6" s="84"/>
      <c r="H6" s="85"/>
      <c r="I6" s="85"/>
      <c r="J6" s="84"/>
      <c r="K6" s="97"/>
      <c r="L6" s="84"/>
      <c r="M6" s="98"/>
      <c r="N6" s="84"/>
      <c r="O6" s="84"/>
      <c r="P6" s="32"/>
      <c r="Q6" s="24"/>
      <c r="R6" s="24"/>
      <c r="S6" s="24"/>
      <c r="T6" s="24"/>
      <c r="U6" s="24"/>
      <c r="V6" s="24"/>
      <c r="W6" s="24"/>
      <c r="X6" s="24"/>
      <c r="Y6" s="24"/>
      <c r="Z6" s="24"/>
    </row>
    <row r="7" spans="1:26" ht="16.5">
      <c r="A7" s="84"/>
      <c r="B7" s="84"/>
      <c r="C7" s="84"/>
      <c r="D7" s="84"/>
      <c r="E7" s="84"/>
      <c r="F7" s="84"/>
      <c r="G7" s="84"/>
      <c r="H7" s="85"/>
      <c r="I7" s="85"/>
      <c r="J7" s="14"/>
      <c r="K7" s="99"/>
      <c r="L7" s="14"/>
      <c r="M7" s="99"/>
      <c r="N7" s="14"/>
      <c r="O7" s="14"/>
      <c r="P7" s="14"/>
      <c r="Q7" s="24"/>
      <c r="R7" s="24"/>
      <c r="S7" s="24"/>
      <c r="T7" s="24"/>
      <c r="U7" s="24"/>
      <c r="V7" s="24"/>
      <c r="W7" s="24"/>
      <c r="X7" s="24"/>
      <c r="Y7" s="24"/>
      <c r="Z7" s="24"/>
    </row>
    <row r="8" spans="1:26">
      <c r="K8" s="30"/>
      <c r="M8" s="30"/>
      <c r="P8" s="24"/>
      <c r="Q8" s="24"/>
      <c r="R8" s="24"/>
      <c r="S8" s="24"/>
      <c r="T8" s="24"/>
      <c r="U8" s="24"/>
      <c r="V8" s="24"/>
      <c r="W8" s="24"/>
      <c r="X8" s="24"/>
      <c r="Y8" s="24"/>
      <c r="Z8" s="24"/>
    </row>
    <row r="9" spans="1:26">
      <c r="K9" s="30"/>
      <c r="M9" s="30"/>
      <c r="P9" s="24"/>
      <c r="Q9" s="24"/>
      <c r="R9" s="24"/>
      <c r="S9" s="24"/>
      <c r="T9" s="24"/>
      <c r="U9" s="24"/>
      <c r="V9" s="24"/>
      <c r="W9" s="24"/>
      <c r="X9" s="24"/>
      <c r="Y9" s="24"/>
      <c r="Z9" s="24"/>
    </row>
    <row r="10" spans="1:26">
      <c r="K10" s="30"/>
      <c r="M10" s="30"/>
      <c r="P10" s="24"/>
      <c r="Q10" s="24"/>
      <c r="R10" s="24"/>
      <c r="S10" s="24"/>
      <c r="T10" s="24"/>
      <c r="U10" s="24"/>
      <c r="V10" s="24"/>
      <c r="W10" s="24"/>
      <c r="X10" s="24"/>
      <c r="Y10" s="24"/>
      <c r="Z10" s="24"/>
    </row>
    <row r="11" spans="1:26">
      <c r="K11" s="30"/>
      <c r="M11" s="30"/>
      <c r="P11" s="24"/>
      <c r="Q11" s="24"/>
      <c r="R11" s="24"/>
      <c r="S11" s="24"/>
      <c r="T11" s="24"/>
      <c r="U11" s="24"/>
      <c r="V11" s="24"/>
      <c r="W11" s="24"/>
      <c r="X11" s="24"/>
      <c r="Y11" s="24"/>
      <c r="Z11" s="24"/>
    </row>
    <row r="12" spans="1:26">
      <c r="K12" s="30"/>
      <c r="M12" s="30"/>
      <c r="P12" s="24"/>
      <c r="Q12" s="24"/>
      <c r="R12" s="24"/>
      <c r="S12" s="24"/>
      <c r="T12" s="24"/>
      <c r="U12" s="24"/>
      <c r="V12" s="24"/>
      <c r="W12" s="24"/>
      <c r="X12" s="24"/>
      <c r="Y12" s="24"/>
      <c r="Z12" s="24"/>
    </row>
    <row r="13" spans="1:26">
      <c r="K13" s="30"/>
      <c r="M13" s="30"/>
      <c r="P13" s="24"/>
      <c r="Q13" s="24"/>
      <c r="R13" s="24"/>
      <c r="S13" s="24"/>
      <c r="T13" s="24"/>
      <c r="U13" s="24"/>
      <c r="V13" s="24"/>
      <c r="W13" s="24"/>
      <c r="X13" s="24"/>
      <c r="Y13" s="24"/>
      <c r="Z13" s="24"/>
    </row>
    <row r="14" spans="1:26">
      <c r="K14" s="30"/>
      <c r="M14" s="30"/>
      <c r="P14" s="24"/>
      <c r="Q14" s="24"/>
      <c r="R14" s="24"/>
      <c r="S14" s="24"/>
      <c r="T14" s="24"/>
      <c r="U14" s="24"/>
      <c r="V14" s="24"/>
      <c r="W14" s="24"/>
      <c r="X14" s="24"/>
      <c r="Y14" s="24"/>
      <c r="Z14" s="24"/>
    </row>
    <row r="15" spans="1:26">
      <c r="K15" s="30"/>
      <c r="M15" s="30"/>
      <c r="P15" s="24"/>
      <c r="Q15" s="24"/>
      <c r="R15" s="24"/>
      <c r="S15" s="24"/>
      <c r="T15" s="24"/>
      <c r="U15" s="24"/>
      <c r="V15" s="24"/>
      <c r="W15" s="24"/>
      <c r="X15" s="24"/>
      <c r="Y15" s="24"/>
      <c r="Z15" s="24"/>
    </row>
    <row r="16" spans="1:26">
      <c r="K16" s="30"/>
      <c r="M16" s="30"/>
      <c r="P16" s="24"/>
      <c r="Q16" s="24"/>
      <c r="R16" s="24"/>
      <c r="S16" s="24"/>
      <c r="T16" s="24"/>
      <c r="U16" s="24"/>
      <c r="V16" s="24"/>
      <c r="W16" s="24"/>
      <c r="X16" s="24"/>
      <c r="Y16" s="24"/>
      <c r="Z16" s="24"/>
    </row>
    <row r="17" spans="11:26">
      <c r="K17" s="30"/>
      <c r="M17" s="30"/>
      <c r="P17" s="24"/>
      <c r="Q17" s="24"/>
      <c r="R17" s="24"/>
      <c r="S17" s="24"/>
      <c r="T17" s="24"/>
      <c r="U17" s="24"/>
      <c r="V17" s="24"/>
      <c r="W17" s="24"/>
      <c r="X17" s="24"/>
      <c r="Y17" s="24"/>
      <c r="Z17" s="24"/>
    </row>
    <row r="18" spans="11:26">
      <c r="K18" s="30"/>
      <c r="M18" s="30"/>
      <c r="P18" s="24"/>
      <c r="Q18" s="24"/>
      <c r="R18" s="24"/>
      <c r="S18" s="24"/>
      <c r="T18" s="24"/>
      <c r="U18" s="24"/>
      <c r="V18" s="24"/>
      <c r="W18" s="24"/>
      <c r="X18" s="24"/>
      <c r="Y18" s="24"/>
      <c r="Z18" s="24"/>
    </row>
    <row r="19" spans="11:26">
      <c r="K19" s="30"/>
      <c r="M19" s="30"/>
      <c r="P19" s="24"/>
      <c r="Q19" s="24"/>
      <c r="R19" s="24"/>
      <c r="S19" s="24"/>
      <c r="T19" s="24"/>
      <c r="U19" s="24"/>
      <c r="V19" s="24"/>
      <c r="W19" s="24"/>
      <c r="X19" s="24"/>
      <c r="Y19" s="24"/>
      <c r="Z19" s="24"/>
    </row>
    <row r="20" spans="11:26">
      <c r="K20" s="30"/>
      <c r="M20" s="30"/>
      <c r="P20" s="24"/>
      <c r="Q20" s="24"/>
      <c r="R20" s="24"/>
      <c r="S20" s="24"/>
      <c r="T20" s="24"/>
      <c r="U20" s="24"/>
      <c r="V20" s="24"/>
      <c r="W20" s="24"/>
      <c r="X20" s="24"/>
      <c r="Y20" s="24"/>
      <c r="Z20" s="24"/>
    </row>
    <row r="21" spans="11:26" ht="15.75" customHeight="1">
      <c r="K21" s="30"/>
      <c r="M21" s="30"/>
      <c r="P21" s="24"/>
      <c r="Q21" s="24"/>
      <c r="R21" s="24"/>
      <c r="S21" s="24"/>
      <c r="T21" s="24"/>
      <c r="U21" s="24"/>
      <c r="V21" s="24"/>
      <c r="W21" s="24"/>
      <c r="X21" s="24"/>
      <c r="Y21" s="24"/>
      <c r="Z21" s="24"/>
    </row>
    <row r="22" spans="11:26" ht="15.75" customHeight="1">
      <c r="K22" s="30"/>
      <c r="M22" s="30"/>
      <c r="P22" s="24"/>
      <c r="Q22" s="24"/>
      <c r="R22" s="24"/>
      <c r="S22" s="24"/>
      <c r="T22" s="24"/>
      <c r="U22" s="24"/>
      <c r="V22" s="24"/>
      <c r="W22" s="24"/>
      <c r="X22" s="24"/>
      <c r="Y22" s="24"/>
      <c r="Z22" s="24"/>
    </row>
    <row r="23" spans="11:26" ht="15.75" customHeight="1">
      <c r="K23" s="30"/>
      <c r="M23" s="30"/>
      <c r="P23" s="24"/>
      <c r="Q23" s="24"/>
      <c r="R23" s="24"/>
      <c r="S23" s="24"/>
      <c r="T23" s="24"/>
      <c r="U23" s="24"/>
      <c r="V23" s="24"/>
      <c r="W23" s="24"/>
      <c r="X23" s="24"/>
      <c r="Y23" s="24"/>
      <c r="Z23" s="24"/>
    </row>
    <row r="24" spans="11:26" ht="15.75" customHeight="1">
      <c r="K24" s="30"/>
      <c r="M24" s="30"/>
      <c r="P24" s="24"/>
      <c r="Q24" s="24"/>
      <c r="R24" s="24"/>
      <c r="S24" s="24"/>
      <c r="T24" s="24"/>
      <c r="U24" s="24"/>
      <c r="V24" s="24"/>
      <c r="W24" s="24"/>
      <c r="X24" s="24"/>
      <c r="Y24" s="24"/>
      <c r="Z24" s="24"/>
    </row>
    <row r="25" spans="11:26" ht="15.75" customHeight="1">
      <c r="K25" s="30"/>
      <c r="M25" s="30"/>
      <c r="P25" s="24"/>
      <c r="Q25" s="24"/>
      <c r="R25" s="24"/>
      <c r="S25" s="24"/>
      <c r="T25" s="24"/>
      <c r="U25" s="24"/>
      <c r="V25" s="24"/>
      <c r="W25" s="24"/>
      <c r="X25" s="24"/>
      <c r="Y25" s="24"/>
      <c r="Z25" s="24"/>
    </row>
    <row r="26" spans="11:26" ht="15.75" customHeight="1">
      <c r="K26" s="30"/>
      <c r="M26" s="30"/>
      <c r="P26" s="24"/>
      <c r="Q26" s="24"/>
      <c r="R26" s="24"/>
      <c r="S26" s="24"/>
      <c r="T26" s="24"/>
      <c r="U26" s="24"/>
      <c r="V26" s="24"/>
      <c r="W26" s="24"/>
      <c r="X26" s="24"/>
      <c r="Y26" s="24"/>
      <c r="Z26" s="24"/>
    </row>
    <row r="27" spans="11:26" ht="15.75" customHeight="1">
      <c r="K27" s="30"/>
      <c r="M27" s="30"/>
      <c r="P27" s="24"/>
      <c r="Q27" s="24"/>
      <c r="R27" s="24"/>
      <c r="S27" s="24"/>
      <c r="T27" s="24"/>
      <c r="U27" s="24"/>
      <c r="V27" s="24"/>
      <c r="W27" s="24"/>
      <c r="X27" s="24"/>
      <c r="Y27" s="24"/>
      <c r="Z27" s="24"/>
    </row>
    <row r="28" spans="11:26" ht="15.75" customHeight="1">
      <c r="K28" s="30"/>
      <c r="M28" s="30"/>
      <c r="P28" s="24"/>
      <c r="Q28" s="24"/>
      <c r="R28" s="24"/>
      <c r="S28" s="24"/>
      <c r="T28" s="24"/>
      <c r="U28" s="24"/>
      <c r="V28" s="24"/>
      <c r="W28" s="24"/>
      <c r="X28" s="24"/>
      <c r="Y28" s="24"/>
      <c r="Z28" s="24"/>
    </row>
    <row r="29" spans="11:26" ht="15.75" customHeight="1">
      <c r="K29" s="30"/>
      <c r="M29" s="30"/>
      <c r="P29" s="24"/>
      <c r="Q29" s="24"/>
      <c r="R29" s="24"/>
      <c r="S29" s="24"/>
      <c r="T29" s="24"/>
      <c r="U29" s="24"/>
      <c r="V29" s="24"/>
      <c r="W29" s="24"/>
      <c r="X29" s="24"/>
      <c r="Y29" s="24"/>
      <c r="Z29" s="24"/>
    </row>
    <row r="30" spans="11:26" ht="15.75" customHeight="1">
      <c r="K30" s="30"/>
      <c r="M30" s="30"/>
      <c r="P30" s="24"/>
      <c r="Q30" s="24"/>
      <c r="R30" s="24"/>
      <c r="S30" s="24"/>
      <c r="T30" s="24"/>
      <c r="U30" s="24"/>
      <c r="V30" s="24"/>
      <c r="W30" s="24"/>
      <c r="X30" s="24"/>
      <c r="Y30" s="24"/>
      <c r="Z30" s="24"/>
    </row>
    <row r="31" spans="11:26" ht="15.75" customHeight="1">
      <c r="K31" s="30"/>
      <c r="M31" s="30"/>
      <c r="P31" s="24"/>
      <c r="Q31" s="24"/>
      <c r="R31" s="24"/>
      <c r="S31" s="24"/>
      <c r="T31" s="24"/>
      <c r="U31" s="24"/>
      <c r="V31" s="24"/>
      <c r="W31" s="24"/>
      <c r="X31" s="24"/>
      <c r="Y31" s="24"/>
      <c r="Z31" s="24"/>
    </row>
    <row r="32" spans="11:26" ht="15.75" customHeight="1">
      <c r="K32" s="30"/>
      <c r="M32" s="30"/>
      <c r="P32" s="24"/>
      <c r="Q32" s="24"/>
      <c r="R32" s="24"/>
      <c r="S32" s="24"/>
      <c r="T32" s="24"/>
      <c r="U32" s="24"/>
      <c r="V32" s="24"/>
      <c r="W32" s="24"/>
      <c r="X32" s="24"/>
      <c r="Y32" s="24"/>
      <c r="Z32" s="24"/>
    </row>
    <row r="33" spans="11:26" ht="15.75" customHeight="1">
      <c r="K33" s="30"/>
      <c r="M33" s="30"/>
      <c r="P33" s="24"/>
      <c r="Q33" s="24"/>
      <c r="R33" s="24"/>
      <c r="S33" s="24"/>
      <c r="T33" s="24"/>
      <c r="U33" s="24"/>
      <c r="V33" s="24"/>
      <c r="W33" s="24"/>
      <c r="X33" s="24"/>
      <c r="Y33" s="24"/>
      <c r="Z33" s="24"/>
    </row>
    <row r="34" spans="11:26" ht="15.75" customHeight="1">
      <c r="K34" s="30"/>
      <c r="M34" s="30"/>
      <c r="P34" s="24"/>
      <c r="Q34" s="24"/>
      <c r="R34" s="24"/>
      <c r="S34" s="24"/>
      <c r="T34" s="24"/>
      <c r="U34" s="24"/>
      <c r="V34" s="24"/>
      <c r="W34" s="24"/>
      <c r="X34" s="24"/>
      <c r="Y34" s="24"/>
      <c r="Z34" s="24"/>
    </row>
    <row r="35" spans="11:26" ht="15.75" customHeight="1">
      <c r="K35" s="30"/>
      <c r="M35" s="30"/>
      <c r="P35" s="24"/>
      <c r="Q35" s="24"/>
      <c r="R35" s="24"/>
      <c r="S35" s="24"/>
      <c r="T35" s="24"/>
      <c r="U35" s="24"/>
      <c r="V35" s="24"/>
      <c r="W35" s="24"/>
      <c r="X35" s="24"/>
      <c r="Y35" s="24"/>
      <c r="Z35" s="24"/>
    </row>
    <row r="36" spans="11:26" ht="15.75" customHeight="1">
      <c r="K36" s="30"/>
      <c r="M36" s="30"/>
      <c r="P36" s="24"/>
      <c r="Q36" s="24"/>
      <c r="R36" s="24"/>
      <c r="S36" s="24"/>
      <c r="T36" s="24"/>
      <c r="U36" s="24"/>
      <c r="V36" s="24"/>
      <c r="W36" s="24"/>
      <c r="X36" s="24"/>
      <c r="Y36" s="24"/>
      <c r="Z36" s="24"/>
    </row>
    <row r="37" spans="11:26" ht="15.75" customHeight="1">
      <c r="K37" s="30"/>
      <c r="M37" s="30"/>
      <c r="P37" s="24"/>
      <c r="Q37" s="24"/>
      <c r="R37" s="24"/>
      <c r="S37" s="24"/>
      <c r="T37" s="24"/>
      <c r="U37" s="24"/>
      <c r="V37" s="24"/>
      <c r="W37" s="24"/>
      <c r="X37" s="24"/>
      <c r="Y37" s="24"/>
      <c r="Z37" s="24"/>
    </row>
    <row r="38" spans="11:26" ht="15.75" customHeight="1">
      <c r="K38" s="30"/>
      <c r="M38" s="30"/>
      <c r="P38" s="24"/>
      <c r="Q38" s="24"/>
      <c r="R38" s="24"/>
      <c r="S38" s="24"/>
      <c r="T38" s="24"/>
      <c r="U38" s="24"/>
      <c r="V38" s="24"/>
      <c r="W38" s="24"/>
      <c r="X38" s="24"/>
      <c r="Y38" s="24"/>
      <c r="Z38" s="24"/>
    </row>
    <row r="39" spans="11:26" ht="15.75" customHeight="1">
      <c r="K39" s="30"/>
      <c r="M39" s="30"/>
      <c r="P39" s="24"/>
      <c r="Q39" s="24"/>
      <c r="R39" s="24"/>
      <c r="S39" s="24"/>
      <c r="T39" s="24"/>
      <c r="U39" s="24"/>
      <c r="V39" s="24"/>
      <c r="W39" s="24"/>
      <c r="X39" s="24"/>
      <c r="Y39" s="24"/>
      <c r="Z39" s="24"/>
    </row>
    <row r="40" spans="11:26" ht="15.75" customHeight="1">
      <c r="K40" s="30"/>
      <c r="M40" s="30"/>
      <c r="P40" s="24"/>
      <c r="Q40" s="24"/>
      <c r="R40" s="24"/>
      <c r="S40" s="24"/>
      <c r="T40" s="24"/>
      <c r="U40" s="24"/>
      <c r="V40" s="24"/>
      <c r="W40" s="24"/>
      <c r="X40" s="24"/>
      <c r="Y40" s="24"/>
      <c r="Z40" s="24"/>
    </row>
    <row r="41" spans="11:26" ht="15.75" customHeight="1">
      <c r="K41" s="30"/>
      <c r="M41" s="30"/>
      <c r="P41" s="24"/>
      <c r="Q41" s="24"/>
      <c r="R41" s="24"/>
      <c r="S41" s="24"/>
      <c r="T41" s="24"/>
      <c r="U41" s="24"/>
      <c r="V41" s="24"/>
      <c r="W41" s="24"/>
      <c r="X41" s="24"/>
      <c r="Y41" s="24"/>
      <c r="Z41" s="24"/>
    </row>
    <row r="42" spans="11:26" ht="15.75" customHeight="1">
      <c r="K42" s="30"/>
      <c r="M42" s="30"/>
      <c r="P42" s="24"/>
      <c r="Q42" s="24"/>
      <c r="R42" s="24"/>
      <c r="S42" s="24"/>
      <c r="T42" s="24"/>
      <c r="U42" s="24"/>
      <c r="V42" s="24"/>
      <c r="W42" s="24"/>
      <c r="X42" s="24"/>
      <c r="Y42" s="24"/>
      <c r="Z42" s="24"/>
    </row>
    <row r="43" spans="11:26" ht="15.75" customHeight="1">
      <c r="K43" s="30"/>
      <c r="M43" s="30"/>
      <c r="P43" s="24"/>
      <c r="Q43" s="24"/>
      <c r="R43" s="24"/>
      <c r="S43" s="24"/>
      <c r="T43" s="24"/>
      <c r="U43" s="24"/>
      <c r="V43" s="24"/>
      <c r="W43" s="24"/>
      <c r="X43" s="24"/>
      <c r="Y43" s="24"/>
      <c r="Z43" s="24"/>
    </row>
    <row r="44" spans="11:26" ht="15.75" customHeight="1">
      <c r="K44" s="30"/>
      <c r="M44" s="30"/>
      <c r="P44" s="24"/>
      <c r="Q44" s="24"/>
      <c r="R44" s="24"/>
      <c r="S44" s="24"/>
      <c r="T44" s="24"/>
      <c r="U44" s="24"/>
      <c r="V44" s="24"/>
      <c r="W44" s="24"/>
      <c r="X44" s="24"/>
      <c r="Y44" s="24"/>
      <c r="Z44" s="24"/>
    </row>
    <row r="45" spans="11:26" ht="15.75" customHeight="1">
      <c r="K45" s="30"/>
      <c r="M45" s="30"/>
      <c r="P45" s="24"/>
      <c r="Q45" s="24"/>
      <c r="R45" s="24"/>
      <c r="S45" s="24"/>
      <c r="T45" s="24"/>
      <c r="U45" s="24"/>
      <c r="V45" s="24"/>
      <c r="W45" s="24"/>
      <c r="X45" s="24"/>
      <c r="Y45" s="24"/>
      <c r="Z45" s="24"/>
    </row>
    <row r="46" spans="11:26" ht="15.75" customHeight="1">
      <c r="K46" s="30"/>
      <c r="M46" s="30"/>
      <c r="P46" s="24"/>
      <c r="Q46" s="24"/>
      <c r="R46" s="24"/>
      <c r="S46" s="24"/>
      <c r="T46" s="24"/>
      <c r="U46" s="24"/>
      <c r="V46" s="24"/>
      <c r="W46" s="24"/>
      <c r="X46" s="24"/>
      <c r="Y46" s="24"/>
      <c r="Z46" s="24"/>
    </row>
    <row r="47" spans="11:26" ht="15.75" customHeight="1">
      <c r="K47" s="30"/>
      <c r="M47" s="30"/>
      <c r="P47" s="24"/>
      <c r="Q47" s="24"/>
      <c r="R47" s="24"/>
      <c r="S47" s="24"/>
      <c r="T47" s="24"/>
      <c r="U47" s="24"/>
      <c r="V47" s="24"/>
      <c r="W47" s="24"/>
      <c r="X47" s="24"/>
      <c r="Y47" s="24"/>
      <c r="Z47" s="24"/>
    </row>
    <row r="48" spans="11:26" ht="15.75" customHeight="1">
      <c r="K48" s="30"/>
      <c r="M48" s="30"/>
      <c r="P48" s="24"/>
      <c r="Q48" s="24"/>
      <c r="R48" s="24"/>
      <c r="S48" s="24"/>
      <c r="T48" s="24"/>
      <c r="U48" s="24"/>
      <c r="V48" s="24"/>
      <c r="W48" s="24"/>
      <c r="X48" s="24"/>
      <c r="Y48" s="24"/>
      <c r="Z48" s="24"/>
    </row>
    <row r="49" spans="11:26" ht="15.75" customHeight="1">
      <c r="K49" s="30"/>
      <c r="M49" s="30"/>
      <c r="P49" s="24"/>
      <c r="Q49" s="24"/>
      <c r="R49" s="24"/>
      <c r="S49" s="24"/>
      <c r="T49" s="24"/>
      <c r="U49" s="24"/>
      <c r="V49" s="24"/>
      <c r="W49" s="24"/>
      <c r="X49" s="24"/>
      <c r="Y49" s="24"/>
      <c r="Z49" s="24"/>
    </row>
    <row r="50" spans="11:26" ht="15.75" customHeight="1">
      <c r="K50" s="30"/>
      <c r="M50" s="30"/>
      <c r="P50" s="24"/>
      <c r="Q50" s="24"/>
      <c r="R50" s="24"/>
      <c r="S50" s="24"/>
      <c r="T50" s="24"/>
      <c r="U50" s="24"/>
      <c r="V50" s="24"/>
      <c r="W50" s="24"/>
      <c r="X50" s="24"/>
      <c r="Y50" s="24"/>
      <c r="Z50" s="24"/>
    </row>
    <row r="51" spans="11:26" ht="15.75" customHeight="1">
      <c r="K51" s="30"/>
      <c r="M51" s="30"/>
      <c r="P51" s="24"/>
      <c r="Q51" s="24"/>
      <c r="R51" s="24"/>
      <c r="S51" s="24"/>
      <c r="T51" s="24"/>
      <c r="U51" s="24"/>
      <c r="V51" s="24"/>
      <c r="W51" s="24"/>
      <c r="X51" s="24"/>
      <c r="Y51" s="24"/>
      <c r="Z51" s="24"/>
    </row>
    <row r="52" spans="11:26" ht="15.75" customHeight="1">
      <c r="K52" s="30"/>
      <c r="M52" s="30"/>
      <c r="P52" s="24"/>
      <c r="Q52" s="24"/>
      <c r="R52" s="24"/>
      <c r="S52" s="24"/>
      <c r="T52" s="24"/>
      <c r="U52" s="24"/>
      <c r="V52" s="24"/>
      <c r="W52" s="24"/>
      <c r="X52" s="24"/>
      <c r="Y52" s="24"/>
      <c r="Z52" s="24"/>
    </row>
    <row r="53" spans="11:26" ht="15.75" customHeight="1">
      <c r="K53" s="30"/>
      <c r="M53" s="30"/>
      <c r="P53" s="24"/>
      <c r="Q53" s="24"/>
      <c r="R53" s="24"/>
      <c r="S53" s="24"/>
      <c r="T53" s="24"/>
      <c r="U53" s="24"/>
      <c r="V53" s="24"/>
      <c r="W53" s="24"/>
      <c r="X53" s="24"/>
      <c r="Y53" s="24"/>
      <c r="Z53" s="24"/>
    </row>
    <row r="54" spans="11:26" ht="15.75" customHeight="1">
      <c r="K54" s="30"/>
      <c r="M54" s="30"/>
      <c r="P54" s="24"/>
      <c r="Q54" s="24"/>
      <c r="R54" s="24"/>
      <c r="S54" s="24"/>
      <c r="T54" s="24"/>
      <c r="U54" s="24"/>
      <c r="V54" s="24"/>
      <c r="W54" s="24"/>
      <c r="X54" s="24"/>
      <c r="Y54" s="24"/>
      <c r="Z54" s="24"/>
    </row>
    <row r="55" spans="11:26" ht="15.75" customHeight="1">
      <c r="K55" s="30"/>
      <c r="M55" s="30"/>
      <c r="P55" s="24"/>
      <c r="Q55" s="24"/>
      <c r="R55" s="24"/>
      <c r="S55" s="24"/>
      <c r="T55" s="24"/>
      <c r="U55" s="24"/>
      <c r="V55" s="24"/>
      <c r="W55" s="24"/>
      <c r="X55" s="24"/>
      <c r="Y55" s="24"/>
      <c r="Z55" s="24"/>
    </row>
    <row r="56" spans="11:26" ht="15.75" customHeight="1">
      <c r="K56" s="30"/>
      <c r="M56" s="30"/>
      <c r="P56" s="24"/>
      <c r="Q56" s="24"/>
      <c r="R56" s="24"/>
      <c r="S56" s="24"/>
      <c r="T56" s="24"/>
      <c r="U56" s="24"/>
      <c r="V56" s="24"/>
      <c r="W56" s="24"/>
      <c r="X56" s="24"/>
      <c r="Y56" s="24"/>
      <c r="Z56" s="24"/>
    </row>
    <row r="57" spans="11:26" ht="15.75" customHeight="1">
      <c r="K57" s="30"/>
      <c r="M57" s="30"/>
      <c r="P57" s="24"/>
      <c r="Q57" s="24"/>
      <c r="R57" s="24"/>
      <c r="S57" s="24"/>
      <c r="T57" s="24"/>
      <c r="U57" s="24"/>
      <c r="V57" s="24"/>
      <c r="W57" s="24"/>
      <c r="X57" s="24"/>
      <c r="Y57" s="24"/>
      <c r="Z57" s="24"/>
    </row>
    <row r="58" spans="11:26" ht="15.75" customHeight="1">
      <c r="K58" s="30"/>
      <c r="M58" s="30"/>
      <c r="P58" s="24"/>
      <c r="Q58" s="24"/>
      <c r="R58" s="24"/>
      <c r="S58" s="24"/>
      <c r="T58" s="24"/>
      <c r="U58" s="24"/>
      <c r="V58" s="24"/>
      <c r="W58" s="24"/>
      <c r="X58" s="24"/>
      <c r="Y58" s="24"/>
      <c r="Z58" s="24"/>
    </row>
    <row r="59" spans="11:26" ht="15.75" customHeight="1">
      <c r="K59" s="30"/>
      <c r="M59" s="30"/>
      <c r="P59" s="24"/>
      <c r="Q59" s="24"/>
      <c r="R59" s="24"/>
      <c r="S59" s="24"/>
      <c r="T59" s="24"/>
      <c r="U59" s="24"/>
      <c r="V59" s="24"/>
      <c r="W59" s="24"/>
      <c r="X59" s="24"/>
      <c r="Y59" s="24"/>
      <c r="Z59" s="24"/>
    </row>
    <row r="60" spans="11:26" ht="15.75" customHeight="1">
      <c r="K60" s="30"/>
      <c r="M60" s="30"/>
      <c r="P60" s="24"/>
      <c r="Q60" s="24"/>
      <c r="R60" s="24"/>
      <c r="S60" s="24"/>
      <c r="T60" s="24"/>
      <c r="U60" s="24"/>
      <c r="V60" s="24"/>
      <c r="W60" s="24"/>
      <c r="X60" s="24"/>
      <c r="Y60" s="24"/>
      <c r="Z60" s="24"/>
    </row>
    <row r="61" spans="11:26" ht="15.75" customHeight="1">
      <c r="K61" s="30"/>
      <c r="M61" s="30"/>
      <c r="P61" s="24"/>
      <c r="Q61" s="24"/>
      <c r="R61" s="24"/>
      <c r="S61" s="24"/>
      <c r="T61" s="24"/>
      <c r="U61" s="24"/>
      <c r="V61" s="24"/>
      <c r="W61" s="24"/>
      <c r="X61" s="24"/>
      <c r="Y61" s="24"/>
      <c r="Z61" s="24"/>
    </row>
    <row r="62" spans="11:26" ht="15.75" customHeight="1">
      <c r="K62" s="30"/>
      <c r="M62" s="30"/>
      <c r="P62" s="24"/>
      <c r="Q62" s="24"/>
      <c r="R62" s="24"/>
      <c r="S62" s="24"/>
      <c r="T62" s="24"/>
      <c r="U62" s="24"/>
      <c r="V62" s="24"/>
      <c r="W62" s="24"/>
      <c r="X62" s="24"/>
      <c r="Y62" s="24"/>
      <c r="Z62" s="24"/>
    </row>
    <row r="63" spans="11:26" ht="15.75" customHeight="1">
      <c r="K63" s="30"/>
      <c r="M63" s="30"/>
      <c r="P63" s="24"/>
      <c r="Q63" s="24"/>
      <c r="R63" s="24"/>
      <c r="S63" s="24"/>
      <c r="T63" s="24"/>
      <c r="U63" s="24"/>
      <c r="V63" s="24"/>
      <c r="W63" s="24"/>
      <c r="X63" s="24"/>
      <c r="Y63" s="24"/>
      <c r="Z63" s="24"/>
    </row>
    <row r="64" spans="11:26" ht="15.75" customHeight="1">
      <c r="K64" s="30"/>
      <c r="M64" s="30"/>
      <c r="P64" s="24"/>
      <c r="Q64" s="24"/>
      <c r="R64" s="24"/>
      <c r="S64" s="24"/>
      <c r="T64" s="24"/>
      <c r="U64" s="24"/>
      <c r="V64" s="24"/>
      <c r="W64" s="24"/>
      <c r="X64" s="24"/>
      <c r="Y64" s="24"/>
      <c r="Z64" s="24"/>
    </row>
    <row r="65" spans="11:26" ht="15.75" customHeight="1">
      <c r="K65" s="30"/>
      <c r="M65" s="30"/>
      <c r="P65" s="24"/>
      <c r="Q65" s="24"/>
      <c r="R65" s="24"/>
      <c r="S65" s="24"/>
      <c r="T65" s="24"/>
      <c r="U65" s="24"/>
      <c r="V65" s="24"/>
      <c r="W65" s="24"/>
      <c r="X65" s="24"/>
      <c r="Y65" s="24"/>
      <c r="Z65" s="24"/>
    </row>
    <row r="66" spans="11:26" ht="15.75" customHeight="1">
      <c r="K66" s="30"/>
      <c r="M66" s="30"/>
      <c r="P66" s="24"/>
      <c r="Q66" s="24"/>
      <c r="R66" s="24"/>
      <c r="S66" s="24"/>
      <c r="T66" s="24"/>
      <c r="U66" s="24"/>
      <c r="V66" s="24"/>
      <c r="W66" s="24"/>
      <c r="X66" s="24"/>
      <c r="Y66" s="24"/>
      <c r="Z66" s="24"/>
    </row>
    <row r="67" spans="11:26" ht="15.75" customHeight="1">
      <c r="K67" s="30"/>
      <c r="M67" s="30"/>
      <c r="P67" s="24"/>
      <c r="Q67" s="24"/>
      <c r="R67" s="24"/>
      <c r="S67" s="24"/>
      <c r="T67" s="24"/>
      <c r="U67" s="24"/>
      <c r="V67" s="24"/>
      <c r="W67" s="24"/>
      <c r="X67" s="24"/>
      <c r="Y67" s="24"/>
      <c r="Z67" s="24"/>
    </row>
    <row r="68" spans="11:26" ht="15.75" customHeight="1">
      <c r="K68" s="30"/>
      <c r="M68" s="30"/>
      <c r="P68" s="24"/>
      <c r="Q68" s="24"/>
      <c r="R68" s="24"/>
      <c r="S68" s="24"/>
      <c r="T68" s="24"/>
      <c r="U68" s="24"/>
      <c r="V68" s="24"/>
      <c r="W68" s="24"/>
      <c r="X68" s="24"/>
      <c r="Y68" s="24"/>
      <c r="Z68" s="24"/>
    </row>
    <row r="69" spans="11:26" ht="15.75" customHeight="1">
      <c r="K69" s="30"/>
      <c r="M69" s="30"/>
      <c r="P69" s="24"/>
      <c r="Q69" s="24"/>
      <c r="R69" s="24"/>
      <c r="S69" s="24"/>
      <c r="T69" s="24"/>
      <c r="U69" s="24"/>
      <c r="V69" s="24"/>
      <c r="W69" s="24"/>
      <c r="X69" s="24"/>
      <c r="Y69" s="24"/>
      <c r="Z69" s="24"/>
    </row>
    <row r="70" spans="11:26" ht="15.75" customHeight="1">
      <c r="K70" s="30"/>
      <c r="M70" s="30"/>
      <c r="P70" s="24"/>
      <c r="Q70" s="24"/>
      <c r="R70" s="24"/>
      <c r="S70" s="24"/>
      <c r="T70" s="24"/>
      <c r="U70" s="24"/>
      <c r="V70" s="24"/>
      <c r="W70" s="24"/>
      <c r="X70" s="24"/>
      <c r="Y70" s="24"/>
      <c r="Z70" s="24"/>
    </row>
    <row r="71" spans="11:26" ht="15.75" customHeight="1">
      <c r="K71" s="30"/>
      <c r="M71" s="30"/>
      <c r="P71" s="24"/>
      <c r="Q71" s="24"/>
      <c r="R71" s="24"/>
      <c r="S71" s="24"/>
      <c r="T71" s="24"/>
      <c r="U71" s="24"/>
      <c r="V71" s="24"/>
      <c r="W71" s="24"/>
      <c r="X71" s="24"/>
      <c r="Y71" s="24"/>
      <c r="Z71" s="24"/>
    </row>
    <row r="72" spans="11:26" ht="15.75" customHeight="1">
      <c r="K72" s="30"/>
      <c r="M72" s="30"/>
      <c r="P72" s="24"/>
      <c r="Q72" s="24"/>
      <c r="R72" s="24"/>
      <c r="S72" s="24"/>
      <c r="T72" s="24"/>
      <c r="U72" s="24"/>
      <c r="V72" s="24"/>
      <c r="W72" s="24"/>
      <c r="X72" s="24"/>
      <c r="Y72" s="24"/>
      <c r="Z72" s="24"/>
    </row>
    <row r="73" spans="11:26" ht="15.75" customHeight="1">
      <c r="K73" s="30"/>
      <c r="M73" s="30"/>
      <c r="P73" s="24"/>
      <c r="Q73" s="24"/>
      <c r="R73" s="24"/>
      <c r="S73" s="24"/>
      <c r="T73" s="24"/>
      <c r="U73" s="24"/>
      <c r="V73" s="24"/>
      <c r="W73" s="24"/>
      <c r="X73" s="24"/>
      <c r="Y73" s="24"/>
      <c r="Z73" s="24"/>
    </row>
    <row r="74" spans="11:26" ht="15.75" customHeight="1">
      <c r="K74" s="30"/>
      <c r="M74" s="30"/>
      <c r="P74" s="24"/>
      <c r="Q74" s="24"/>
      <c r="R74" s="24"/>
      <c r="S74" s="24"/>
      <c r="T74" s="24"/>
      <c r="U74" s="24"/>
      <c r="V74" s="24"/>
      <c r="W74" s="24"/>
      <c r="X74" s="24"/>
      <c r="Y74" s="24"/>
      <c r="Z74" s="24"/>
    </row>
    <row r="75" spans="11:26" ht="15.75" customHeight="1">
      <c r="K75" s="30"/>
      <c r="M75" s="30"/>
      <c r="P75" s="24"/>
      <c r="Q75" s="24"/>
      <c r="R75" s="24"/>
      <c r="S75" s="24"/>
      <c r="T75" s="24"/>
      <c r="U75" s="24"/>
      <c r="V75" s="24"/>
      <c r="W75" s="24"/>
      <c r="X75" s="24"/>
      <c r="Y75" s="24"/>
      <c r="Z75" s="24"/>
    </row>
    <row r="76" spans="11:26" ht="15.75" customHeight="1">
      <c r="K76" s="30"/>
      <c r="M76" s="30"/>
      <c r="P76" s="24"/>
      <c r="Q76" s="24"/>
      <c r="R76" s="24"/>
      <c r="S76" s="24"/>
      <c r="T76" s="24"/>
      <c r="U76" s="24"/>
      <c r="V76" s="24"/>
      <c r="W76" s="24"/>
      <c r="X76" s="24"/>
      <c r="Y76" s="24"/>
      <c r="Z76" s="24"/>
    </row>
    <row r="77" spans="11:26" ht="15.75" customHeight="1">
      <c r="K77" s="30"/>
      <c r="M77" s="30"/>
      <c r="P77" s="24"/>
      <c r="Q77" s="24"/>
      <c r="R77" s="24"/>
      <c r="S77" s="24"/>
      <c r="T77" s="24"/>
      <c r="U77" s="24"/>
      <c r="V77" s="24"/>
      <c r="W77" s="24"/>
      <c r="X77" s="24"/>
      <c r="Y77" s="24"/>
      <c r="Z77" s="24"/>
    </row>
    <row r="78" spans="11:26" ht="15.75" customHeight="1">
      <c r="K78" s="30"/>
      <c r="M78" s="30"/>
      <c r="P78" s="24"/>
      <c r="Q78" s="24"/>
      <c r="R78" s="24"/>
      <c r="S78" s="24"/>
      <c r="T78" s="24"/>
      <c r="U78" s="24"/>
      <c r="V78" s="24"/>
      <c r="W78" s="24"/>
      <c r="X78" s="24"/>
      <c r="Y78" s="24"/>
      <c r="Z78" s="24"/>
    </row>
    <row r="79" spans="11:26" ht="15.75" customHeight="1">
      <c r="K79" s="30"/>
      <c r="M79" s="30"/>
      <c r="P79" s="24"/>
      <c r="Q79" s="24"/>
      <c r="R79" s="24"/>
      <c r="S79" s="24"/>
      <c r="T79" s="24"/>
      <c r="U79" s="24"/>
      <c r="V79" s="24"/>
      <c r="W79" s="24"/>
      <c r="X79" s="24"/>
      <c r="Y79" s="24"/>
      <c r="Z79" s="24"/>
    </row>
    <row r="80" spans="11:26" ht="15.75" customHeight="1">
      <c r="K80" s="30"/>
      <c r="M80" s="30"/>
      <c r="P80" s="24"/>
      <c r="Q80" s="24"/>
      <c r="R80" s="24"/>
      <c r="S80" s="24"/>
      <c r="T80" s="24"/>
      <c r="U80" s="24"/>
      <c r="V80" s="24"/>
      <c r="W80" s="24"/>
      <c r="X80" s="24"/>
      <c r="Y80" s="24"/>
      <c r="Z80" s="24"/>
    </row>
    <row r="81" spans="11:26" ht="15.75" customHeight="1">
      <c r="K81" s="30"/>
      <c r="M81" s="30"/>
      <c r="P81" s="24"/>
      <c r="Q81" s="24"/>
      <c r="R81" s="24"/>
      <c r="S81" s="24"/>
      <c r="T81" s="24"/>
      <c r="U81" s="24"/>
      <c r="V81" s="24"/>
      <c r="W81" s="24"/>
      <c r="X81" s="24"/>
      <c r="Y81" s="24"/>
      <c r="Z81" s="24"/>
    </row>
    <row r="82" spans="11:26" ht="15.75" customHeight="1">
      <c r="K82" s="30"/>
      <c r="M82" s="30"/>
      <c r="P82" s="24"/>
      <c r="Q82" s="24"/>
      <c r="R82" s="24"/>
      <c r="S82" s="24"/>
      <c r="T82" s="24"/>
      <c r="U82" s="24"/>
      <c r="V82" s="24"/>
      <c r="W82" s="24"/>
      <c r="X82" s="24"/>
      <c r="Y82" s="24"/>
      <c r="Z82" s="24"/>
    </row>
    <row r="83" spans="11:26" ht="15.75" customHeight="1">
      <c r="K83" s="30"/>
      <c r="M83" s="30"/>
      <c r="P83" s="24"/>
      <c r="Q83" s="24"/>
      <c r="R83" s="24"/>
      <c r="S83" s="24"/>
      <c r="T83" s="24"/>
      <c r="U83" s="24"/>
      <c r="V83" s="24"/>
      <c r="W83" s="24"/>
      <c r="X83" s="24"/>
      <c r="Y83" s="24"/>
      <c r="Z83" s="24"/>
    </row>
    <row r="84" spans="11:26" ht="15.75" customHeight="1">
      <c r="K84" s="30"/>
      <c r="M84" s="30"/>
      <c r="P84" s="24"/>
      <c r="Q84" s="24"/>
      <c r="R84" s="24"/>
      <c r="S84" s="24"/>
      <c r="T84" s="24"/>
      <c r="U84" s="24"/>
      <c r="V84" s="24"/>
      <c r="W84" s="24"/>
      <c r="X84" s="24"/>
      <c r="Y84" s="24"/>
      <c r="Z84" s="24"/>
    </row>
    <row r="85" spans="11:26" ht="15.75" customHeight="1">
      <c r="K85" s="30"/>
      <c r="M85" s="30"/>
      <c r="P85" s="24"/>
      <c r="Q85" s="24"/>
      <c r="R85" s="24"/>
      <c r="S85" s="24"/>
      <c r="T85" s="24"/>
      <c r="U85" s="24"/>
      <c r="V85" s="24"/>
      <c r="W85" s="24"/>
      <c r="X85" s="24"/>
      <c r="Y85" s="24"/>
      <c r="Z85" s="24"/>
    </row>
    <row r="86" spans="11:26" ht="15.75" customHeight="1">
      <c r="K86" s="30"/>
      <c r="M86" s="30"/>
      <c r="P86" s="24"/>
      <c r="Q86" s="24"/>
      <c r="R86" s="24"/>
      <c r="S86" s="24"/>
      <c r="T86" s="24"/>
      <c r="U86" s="24"/>
      <c r="V86" s="24"/>
      <c r="W86" s="24"/>
      <c r="X86" s="24"/>
      <c r="Y86" s="24"/>
      <c r="Z86" s="24"/>
    </row>
    <row r="87" spans="11:26" ht="15.75" customHeight="1">
      <c r="K87" s="30"/>
      <c r="M87" s="30"/>
      <c r="P87" s="24"/>
      <c r="Q87" s="24"/>
      <c r="R87" s="24"/>
      <c r="S87" s="24"/>
      <c r="T87" s="24"/>
      <c r="U87" s="24"/>
      <c r="V87" s="24"/>
      <c r="W87" s="24"/>
      <c r="X87" s="24"/>
      <c r="Y87" s="24"/>
      <c r="Z87" s="24"/>
    </row>
    <row r="88" spans="11:26" ht="15.75" customHeight="1">
      <c r="K88" s="30"/>
      <c r="M88" s="30"/>
      <c r="P88" s="24"/>
      <c r="Q88" s="24"/>
      <c r="R88" s="24"/>
      <c r="S88" s="24"/>
      <c r="T88" s="24"/>
      <c r="U88" s="24"/>
      <c r="V88" s="24"/>
      <c r="W88" s="24"/>
      <c r="X88" s="24"/>
      <c r="Y88" s="24"/>
      <c r="Z88" s="24"/>
    </row>
    <row r="89" spans="11:26" ht="15.75" customHeight="1">
      <c r="K89" s="30"/>
      <c r="M89" s="30"/>
      <c r="P89" s="24"/>
      <c r="Q89" s="24"/>
      <c r="R89" s="24"/>
      <c r="S89" s="24"/>
      <c r="T89" s="24"/>
      <c r="U89" s="24"/>
      <c r="V89" s="24"/>
      <c r="W89" s="24"/>
      <c r="X89" s="24"/>
      <c r="Y89" s="24"/>
      <c r="Z89" s="24"/>
    </row>
    <row r="90" spans="11:26" ht="15.75" customHeight="1">
      <c r="K90" s="30"/>
      <c r="M90" s="30"/>
      <c r="P90" s="24"/>
      <c r="Q90" s="24"/>
      <c r="R90" s="24"/>
      <c r="S90" s="24"/>
      <c r="T90" s="24"/>
      <c r="U90" s="24"/>
      <c r="V90" s="24"/>
      <c r="W90" s="24"/>
      <c r="X90" s="24"/>
      <c r="Y90" s="24"/>
      <c r="Z90" s="24"/>
    </row>
    <row r="91" spans="11:26" ht="15.75" customHeight="1">
      <c r="K91" s="30"/>
      <c r="M91" s="30"/>
      <c r="P91" s="24"/>
      <c r="Q91" s="24"/>
      <c r="R91" s="24"/>
      <c r="S91" s="24"/>
      <c r="T91" s="24"/>
      <c r="U91" s="24"/>
      <c r="V91" s="24"/>
      <c r="W91" s="24"/>
      <c r="X91" s="24"/>
      <c r="Y91" s="24"/>
      <c r="Z91" s="24"/>
    </row>
    <row r="92" spans="11:26" ht="15.75" customHeight="1">
      <c r="K92" s="30"/>
      <c r="M92" s="30"/>
      <c r="P92" s="24"/>
      <c r="Q92" s="24"/>
      <c r="R92" s="24"/>
      <c r="S92" s="24"/>
      <c r="T92" s="24"/>
      <c r="U92" s="24"/>
      <c r="V92" s="24"/>
      <c r="W92" s="24"/>
      <c r="X92" s="24"/>
      <c r="Y92" s="24"/>
      <c r="Z92" s="24"/>
    </row>
    <row r="93" spans="11:26" ht="15.75" customHeight="1">
      <c r="K93" s="30"/>
      <c r="M93" s="30"/>
      <c r="P93" s="24"/>
      <c r="Q93" s="24"/>
      <c r="R93" s="24"/>
      <c r="S93" s="24"/>
      <c r="T93" s="24"/>
      <c r="U93" s="24"/>
      <c r="V93" s="24"/>
      <c r="W93" s="24"/>
      <c r="X93" s="24"/>
      <c r="Y93" s="24"/>
      <c r="Z93" s="24"/>
    </row>
    <row r="94" spans="11:26" ht="15.75" customHeight="1">
      <c r="K94" s="30"/>
      <c r="M94" s="30"/>
      <c r="P94" s="24"/>
      <c r="Q94" s="24"/>
      <c r="R94" s="24"/>
      <c r="S94" s="24"/>
      <c r="T94" s="24"/>
      <c r="U94" s="24"/>
      <c r="V94" s="24"/>
      <c r="W94" s="24"/>
      <c r="X94" s="24"/>
      <c r="Y94" s="24"/>
      <c r="Z94" s="24"/>
    </row>
    <row r="95" spans="11:26" ht="15.75" customHeight="1">
      <c r="K95" s="30"/>
      <c r="M95" s="30"/>
      <c r="P95" s="24"/>
      <c r="Q95" s="24"/>
      <c r="R95" s="24"/>
      <c r="S95" s="24"/>
      <c r="T95" s="24"/>
      <c r="U95" s="24"/>
      <c r="V95" s="24"/>
      <c r="W95" s="24"/>
      <c r="X95" s="24"/>
      <c r="Y95" s="24"/>
      <c r="Z95" s="24"/>
    </row>
    <row r="96" spans="11:26" ht="15.75" customHeight="1">
      <c r="K96" s="30"/>
      <c r="M96" s="30"/>
      <c r="P96" s="24"/>
      <c r="Q96" s="24"/>
      <c r="R96" s="24"/>
      <c r="S96" s="24"/>
      <c r="T96" s="24"/>
      <c r="U96" s="24"/>
      <c r="V96" s="24"/>
      <c r="W96" s="24"/>
      <c r="X96" s="24"/>
      <c r="Y96" s="24"/>
      <c r="Z96" s="24"/>
    </row>
    <row r="97" spans="11:26" ht="15.75" customHeight="1">
      <c r="K97" s="30"/>
      <c r="M97" s="30"/>
      <c r="P97" s="24"/>
      <c r="Q97" s="24"/>
      <c r="R97" s="24"/>
      <c r="S97" s="24"/>
      <c r="T97" s="24"/>
      <c r="U97" s="24"/>
      <c r="V97" s="24"/>
      <c r="W97" s="24"/>
      <c r="X97" s="24"/>
      <c r="Y97" s="24"/>
      <c r="Z97" s="24"/>
    </row>
    <row r="98" spans="11:26" ht="15.75" customHeight="1">
      <c r="K98" s="30"/>
      <c r="M98" s="30"/>
      <c r="P98" s="24"/>
      <c r="Q98" s="24"/>
      <c r="R98" s="24"/>
      <c r="S98" s="24"/>
      <c r="T98" s="24"/>
      <c r="U98" s="24"/>
      <c r="V98" s="24"/>
      <c r="W98" s="24"/>
      <c r="X98" s="24"/>
      <c r="Y98" s="24"/>
      <c r="Z98" s="24"/>
    </row>
    <row r="99" spans="11:26" ht="15.75" customHeight="1">
      <c r="K99" s="30"/>
      <c r="M99" s="30"/>
      <c r="P99" s="24"/>
      <c r="Q99" s="24"/>
      <c r="R99" s="24"/>
      <c r="S99" s="24"/>
      <c r="T99" s="24"/>
      <c r="U99" s="24"/>
      <c r="V99" s="24"/>
      <c r="W99" s="24"/>
      <c r="X99" s="24"/>
      <c r="Y99" s="24"/>
      <c r="Z99" s="24"/>
    </row>
    <row r="100" spans="11:26" ht="15.75" customHeight="1">
      <c r="K100" s="30"/>
      <c r="M100" s="30"/>
      <c r="P100" s="24"/>
      <c r="Q100" s="24"/>
      <c r="R100" s="24"/>
      <c r="S100" s="24"/>
      <c r="T100" s="24"/>
      <c r="U100" s="24"/>
      <c r="V100" s="24"/>
      <c r="W100" s="24"/>
      <c r="X100" s="24"/>
      <c r="Y100" s="24"/>
      <c r="Z100" s="24"/>
    </row>
    <row r="101" spans="11:26" ht="15.75" customHeight="1">
      <c r="K101" s="30"/>
      <c r="M101" s="30"/>
      <c r="P101" s="24"/>
      <c r="Q101" s="24"/>
      <c r="R101" s="24"/>
      <c r="S101" s="24"/>
      <c r="T101" s="24"/>
      <c r="U101" s="24"/>
      <c r="V101" s="24"/>
      <c r="W101" s="24"/>
      <c r="X101" s="24"/>
      <c r="Y101" s="24"/>
      <c r="Z101" s="24"/>
    </row>
    <row r="102" spans="11:26" ht="15.75" customHeight="1">
      <c r="K102" s="30"/>
      <c r="M102" s="30"/>
      <c r="P102" s="24"/>
      <c r="Q102" s="24"/>
      <c r="R102" s="24"/>
      <c r="S102" s="24"/>
      <c r="T102" s="24"/>
      <c r="U102" s="24"/>
      <c r="V102" s="24"/>
      <c r="W102" s="24"/>
      <c r="X102" s="24"/>
      <c r="Y102" s="24"/>
      <c r="Z102" s="24"/>
    </row>
    <row r="103" spans="11:26" ht="15.75" customHeight="1">
      <c r="K103" s="30"/>
      <c r="M103" s="30"/>
      <c r="P103" s="24"/>
      <c r="Q103" s="24"/>
      <c r="R103" s="24"/>
      <c r="S103" s="24"/>
      <c r="T103" s="24"/>
      <c r="U103" s="24"/>
      <c r="V103" s="24"/>
      <c r="W103" s="24"/>
      <c r="X103" s="24"/>
      <c r="Y103" s="24"/>
      <c r="Z103" s="24"/>
    </row>
    <row r="104" spans="11:26" ht="15.75" customHeight="1">
      <c r="K104" s="30"/>
      <c r="M104" s="30"/>
      <c r="P104" s="24"/>
      <c r="Q104" s="24"/>
      <c r="R104" s="24"/>
      <c r="S104" s="24"/>
      <c r="T104" s="24"/>
      <c r="U104" s="24"/>
      <c r="V104" s="24"/>
      <c r="W104" s="24"/>
      <c r="X104" s="24"/>
      <c r="Y104" s="24"/>
      <c r="Z104" s="24"/>
    </row>
    <row r="105" spans="11:26" ht="15.75" customHeight="1">
      <c r="K105" s="30"/>
      <c r="M105" s="30"/>
      <c r="P105" s="24"/>
      <c r="Q105" s="24"/>
      <c r="R105" s="24"/>
      <c r="S105" s="24"/>
      <c r="T105" s="24"/>
      <c r="U105" s="24"/>
      <c r="V105" s="24"/>
      <c r="W105" s="24"/>
      <c r="X105" s="24"/>
      <c r="Y105" s="24"/>
      <c r="Z105" s="24"/>
    </row>
    <row r="106" spans="11:26" ht="15.75" customHeight="1">
      <c r="K106" s="30"/>
      <c r="M106" s="30"/>
      <c r="P106" s="24"/>
      <c r="Q106" s="24"/>
      <c r="R106" s="24"/>
      <c r="S106" s="24"/>
      <c r="T106" s="24"/>
      <c r="U106" s="24"/>
      <c r="V106" s="24"/>
      <c r="W106" s="24"/>
      <c r="X106" s="24"/>
      <c r="Y106" s="24"/>
      <c r="Z106" s="24"/>
    </row>
    <row r="107" spans="11:26" ht="15.75" customHeight="1">
      <c r="K107" s="30"/>
      <c r="M107" s="30"/>
      <c r="P107" s="24"/>
      <c r="Q107" s="24"/>
      <c r="R107" s="24"/>
      <c r="S107" s="24"/>
      <c r="T107" s="24"/>
      <c r="U107" s="24"/>
      <c r="V107" s="24"/>
      <c r="W107" s="24"/>
      <c r="X107" s="24"/>
      <c r="Y107" s="24"/>
      <c r="Z107" s="24"/>
    </row>
    <row r="108" spans="11:26" ht="15.75" customHeight="1">
      <c r="K108" s="30"/>
      <c r="M108" s="30"/>
      <c r="P108" s="24"/>
      <c r="Q108" s="24"/>
      <c r="R108" s="24"/>
      <c r="S108" s="24"/>
      <c r="T108" s="24"/>
      <c r="U108" s="24"/>
      <c r="V108" s="24"/>
      <c r="W108" s="24"/>
      <c r="X108" s="24"/>
      <c r="Y108" s="24"/>
      <c r="Z108" s="24"/>
    </row>
    <row r="109" spans="11:26" ht="15.75" customHeight="1">
      <c r="K109" s="30"/>
      <c r="M109" s="30"/>
      <c r="P109" s="24"/>
      <c r="Q109" s="24"/>
      <c r="R109" s="24"/>
      <c r="S109" s="24"/>
      <c r="T109" s="24"/>
      <c r="U109" s="24"/>
      <c r="V109" s="24"/>
      <c r="W109" s="24"/>
      <c r="X109" s="24"/>
      <c r="Y109" s="24"/>
      <c r="Z109" s="24"/>
    </row>
    <row r="110" spans="11:26" ht="15.75" customHeight="1">
      <c r="K110" s="30"/>
      <c r="M110" s="30"/>
      <c r="P110" s="24"/>
      <c r="Q110" s="24"/>
      <c r="R110" s="24"/>
      <c r="S110" s="24"/>
      <c r="T110" s="24"/>
      <c r="U110" s="24"/>
      <c r="V110" s="24"/>
      <c r="W110" s="24"/>
      <c r="X110" s="24"/>
      <c r="Y110" s="24"/>
      <c r="Z110" s="24"/>
    </row>
    <row r="111" spans="11:26" ht="15.75" customHeight="1">
      <c r="K111" s="30"/>
      <c r="M111" s="30"/>
      <c r="P111" s="24"/>
      <c r="Q111" s="24"/>
      <c r="R111" s="24"/>
      <c r="S111" s="24"/>
      <c r="T111" s="24"/>
      <c r="U111" s="24"/>
      <c r="V111" s="24"/>
      <c r="W111" s="24"/>
      <c r="X111" s="24"/>
      <c r="Y111" s="24"/>
      <c r="Z111" s="24"/>
    </row>
    <row r="112" spans="11:26" ht="15.75" customHeight="1">
      <c r="K112" s="30"/>
      <c r="M112" s="30"/>
      <c r="P112" s="24"/>
      <c r="Q112" s="24"/>
      <c r="R112" s="24"/>
      <c r="S112" s="24"/>
      <c r="T112" s="24"/>
      <c r="U112" s="24"/>
      <c r="V112" s="24"/>
      <c r="W112" s="24"/>
      <c r="X112" s="24"/>
      <c r="Y112" s="24"/>
      <c r="Z112" s="24"/>
    </row>
    <row r="113" spans="11:26" ht="15.75" customHeight="1">
      <c r="K113" s="30"/>
      <c r="M113" s="30"/>
      <c r="P113" s="24"/>
      <c r="Q113" s="24"/>
      <c r="R113" s="24"/>
      <c r="S113" s="24"/>
      <c r="T113" s="24"/>
      <c r="U113" s="24"/>
      <c r="V113" s="24"/>
      <c r="W113" s="24"/>
      <c r="X113" s="24"/>
      <c r="Y113" s="24"/>
      <c r="Z113" s="24"/>
    </row>
    <row r="114" spans="11:26" ht="15.75" customHeight="1">
      <c r="K114" s="30"/>
      <c r="M114" s="30"/>
      <c r="P114" s="24"/>
      <c r="Q114" s="24"/>
      <c r="R114" s="24"/>
      <c r="S114" s="24"/>
      <c r="T114" s="24"/>
      <c r="U114" s="24"/>
      <c r="V114" s="24"/>
      <c r="W114" s="24"/>
      <c r="X114" s="24"/>
      <c r="Y114" s="24"/>
      <c r="Z114" s="24"/>
    </row>
    <row r="115" spans="11:26" ht="15.75" customHeight="1">
      <c r="K115" s="30"/>
      <c r="M115" s="30"/>
      <c r="P115" s="24"/>
      <c r="Q115" s="24"/>
      <c r="R115" s="24"/>
      <c r="S115" s="24"/>
      <c r="T115" s="24"/>
      <c r="U115" s="24"/>
      <c r="V115" s="24"/>
      <c r="W115" s="24"/>
      <c r="X115" s="24"/>
      <c r="Y115" s="24"/>
      <c r="Z115" s="24"/>
    </row>
    <row r="116" spans="11:26" ht="15.75" customHeight="1">
      <c r="K116" s="30"/>
      <c r="M116" s="30"/>
      <c r="P116" s="24"/>
      <c r="Q116" s="24"/>
      <c r="R116" s="24"/>
      <c r="S116" s="24"/>
      <c r="T116" s="24"/>
      <c r="U116" s="24"/>
      <c r="V116" s="24"/>
      <c r="W116" s="24"/>
      <c r="X116" s="24"/>
      <c r="Y116" s="24"/>
      <c r="Z116" s="24"/>
    </row>
    <row r="117" spans="11:26" ht="15.75" customHeight="1">
      <c r="K117" s="30"/>
      <c r="M117" s="30"/>
      <c r="P117" s="24"/>
      <c r="Q117" s="24"/>
      <c r="R117" s="24"/>
      <c r="S117" s="24"/>
      <c r="T117" s="24"/>
      <c r="U117" s="24"/>
      <c r="V117" s="24"/>
      <c r="W117" s="24"/>
      <c r="X117" s="24"/>
      <c r="Y117" s="24"/>
      <c r="Z117" s="24"/>
    </row>
    <row r="118" spans="11:26" ht="15.75" customHeight="1">
      <c r="K118" s="30"/>
      <c r="M118" s="30"/>
      <c r="P118" s="24"/>
      <c r="Q118" s="24"/>
      <c r="R118" s="24"/>
      <c r="S118" s="24"/>
      <c r="T118" s="24"/>
      <c r="U118" s="24"/>
      <c r="V118" s="24"/>
      <c r="W118" s="24"/>
      <c r="X118" s="24"/>
      <c r="Y118" s="24"/>
      <c r="Z118" s="24"/>
    </row>
    <row r="119" spans="11:26" ht="15.75" customHeight="1">
      <c r="K119" s="30"/>
      <c r="M119" s="30"/>
      <c r="P119" s="24"/>
      <c r="Q119" s="24"/>
      <c r="R119" s="24"/>
      <c r="S119" s="24"/>
      <c r="T119" s="24"/>
      <c r="U119" s="24"/>
      <c r="V119" s="24"/>
      <c r="W119" s="24"/>
      <c r="X119" s="24"/>
      <c r="Y119" s="24"/>
      <c r="Z119" s="24"/>
    </row>
    <row r="120" spans="11:26" ht="15.75" customHeight="1">
      <c r="K120" s="30"/>
      <c r="M120" s="30"/>
      <c r="P120" s="24"/>
      <c r="Q120" s="24"/>
      <c r="R120" s="24"/>
      <c r="S120" s="24"/>
      <c r="T120" s="24"/>
      <c r="U120" s="24"/>
      <c r="V120" s="24"/>
      <c r="W120" s="24"/>
      <c r="X120" s="24"/>
      <c r="Y120" s="24"/>
      <c r="Z120" s="24"/>
    </row>
    <row r="121" spans="11:26" ht="15.75" customHeight="1">
      <c r="K121" s="30"/>
      <c r="M121" s="30"/>
      <c r="P121" s="24"/>
      <c r="Q121" s="24"/>
      <c r="R121" s="24"/>
      <c r="S121" s="24"/>
      <c r="T121" s="24"/>
      <c r="U121" s="24"/>
      <c r="V121" s="24"/>
      <c r="W121" s="24"/>
      <c r="X121" s="24"/>
      <c r="Y121" s="24"/>
      <c r="Z121" s="24"/>
    </row>
    <row r="122" spans="11:26" ht="15.75" customHeight="1">
      <c r="K122" s="30"/>
      <c r="M122" s="30"/>
      <c r="P122" s="24"/>
      <c r="Q122" s="24"/>
      <c r="R122" s="24"/>
      <c r="S122" s="24"/>
      <c r="T122" s="24"/>
      <c r="U122" s="24"/>
      <c r="V122" s="24"/>
      <c r="W122" s="24"/>
      <c r="X122" s="24"/>
      <c r="Y122" s="24"/>
      <c r="Z122" s="24"/>
    </row>
    <row r="123" spans="11:26" ht="15.75" customHeight="1">
      <c r="K123" s="30"/>
      <c r="M123" s="30"/>
      <c r="P123" s="24"/>
      <c r="Q123" s="24"/>
      <c r="R123" s="24"/>
      <c r="S123" s="24"/>
      <c r="T123" s="24"/>
      <c r="U123" s="24"/>
      <c r="V123" s="24"/>
      <c r="W123" s="24"/>
      <c r="X123" s="24"/>
      <c r="Y123" s="24"/>
      <c r="Z123" s="24"/>
    </row>
    <row r="124" spans="11:26" ht="15.75" customHeight="1">
      <c r="K124" s="30"/>
      <c r="M124" s="30"/>
      <c r="P124" s="24"/>
      <c r="Q124" s="24"/>
      <c r="R124" s="24"/>
      <c r="S124" s="24"/>
      <c r="T124" s="24"/>
      <c r="U124" s="24"/>
      <c r="V124" s="24"/>
      <c r="W124" s="24"/>
      <c r="X124" s="24"/>
      <c r="Y124" s="24"/>
      <c r="Z124" s="24"/>
    </row>
    <row r="125" spans="11:26" ht="15.75" customHeight="1">
      <c r="K125" s="30"/>
      <c r="M125" s="30"/>
      <c r="P125" s="24"/>
      <c r="Q125" s="24"/>
      <c r="R125" s="24"/>
      <c r="S125" s="24"/>
      <c r="T125" s="24"/>
      <c r="U125" s="24"/>
      <c r="V125" s="24"/>
      <c r="W125" s="24"/>
      <c r="X125" s="24"/>
      <c r="Y125" s="24"/>
      <c r="Z125" s="24"/>
    </row>
    <row r="126" spans="11:26" ht="15.75" customHeight="1">
      <c r="K126" s="30"/>
      <c r="M126" s="30"/>
      <c r="P126" s="24"/>
      <c r="Q126" s="24"/>
      <c r="R126" s="24"/>
      <c r="S126" s="24"/>
      <c r="T126" s="24"/>
      <c r="U126" s="24"/>
      <c r="V126" s="24"/>
      <c r="W126" s="24"/>
      <c r="X126" s="24"/>
      <c r="Y126" s="24"/>
      <c r="Z126" s="24"/>
    </row>
    <row r="127" spans="11:26" ht="15.75" customHeight="1">
      <c r="K127" s="30"/>
      <c r="M127" s="30"/>
      <c r="P127" s="24"/>
      <c r="Q127" s="24"/>
      <c r="R127" s="24"/>
      <c r="S127" s="24"/>
      <c r="T127" s="24"/>
      <c r="U127" s="24"/>
      <c r="V127" s="24"/>
      <c r="W127" s="24"/>
      <c r="X127" s="24"/>
      <c r="Y127" s="24"/>
      <c r="Z127" s="24"/>
    </row>
    <row r="128" spans="11:26" ht="15.75" customHeight="1">
      <c r="K128" s="30"/>
      <c r="M128" s="30"/>
      <c r="P128" s="24"/>
      <c r="Q128" s="24"/>
      <c r="R128" s="24"/>
      <c r="S128" s="24"/>
      <c r="T128" s="24"/>
      <c r="U128" s="24"/>
      <c r="V128" s="24"/>
      <c r="W128" s="24"/>
      <c r="X128" s="24"/>
      <c r="Y128" s="24"/>
      <c r="Z128" s="24"/>
    </row>
    <row r="129" spans="11:26" ht="15.75" customHeight="1">
      <c r="K129" s="30"/>
      <c r="M129" s="30"/>
      <c r="P129" s="24"/>
      <c r="Q129" s="24"/>
      <c r="R129" s="24"/>
      <c r="S129" s="24"/>
      <c r="T129" s="24"/>
      <c r="U129" s="24"/>
      <c r="V129" s="24"/>
      <c r="W129" s="24"/>
      <c r="X129" s="24"/>
      <c r="Y129" s="24"/>
      <c r="Z129" s="24"/>
    </row>
    <row r="130" spans="11:26" ht="15.75" customHeight="1">
      <c r="K130" s="30"/>
      <c r="M130" s="30"/>
      <c r="P130" s="24"/>
      <c r="Q130" s="24"/>
      <c r="R130" s="24"/>
      <c r="S130" s="24"/>
      <c r="T130" s="24"/>
      <c r="U130" s="24"/>
      <c r="V130" s="24"/>
      <c r="W130" s="24"/>
      <c r="X130" s="24"/>
      <c r="Y130" s="24"/>
      <c r="Z130" s="24"/>
    </row>
    <row r="131" spans="11:26" ht="15.75" customHeight="1">
      <c r="K131" s="30"/>
      <c r="M131" s="30"/>
      <c r="P131" s="24"/>
      <c r="Q131" s="24"/>
      <c r="R131" s="24"/>
      <c r="S131" s="24"/>
      <c r="T131" s="24"/>
      <c r="U131" s="24"/>
      <c r="V131" s="24"/>
      <c r="W131" s="24"/>
      <c r="X131" s="24"/>
      <c r="Y131" s="24"/>
      <c r="Z131" s="24"/>
    </row>
    <row r="132" spans="11:26" ht="15.75" customHeight="1">
      <c r="K132" s="30"/>
      <c r="M132" s="30"/>
      <c r="P132" s="24"/>
      <c r="Q132" s="24"/>
      <c r="R132" s="24"/>
      <c r="S132" s="24"/>
      <c r="T132" s="24"/>
      <c r="U132" s="24"/>
      <c r="V132" s="24"/>
      <c r="W132" s="24"/>
      <c r="X132" s="24"/>
      <c r="Y132" s="24"/>
      <c r="Z132" s="24"/>
    </row>
    <row r="133" spans="11:26" ht="15.75" customHeight="1">
      <c r="K133" s="30"/>
      <c r="M133" s="30"/>
      <c r="P133" s="24"/>
      <c r="Q133" s="24"/>
      <c r="R133" s="24"/>
      <c r="S133" s="24"/>
      <c r="T133" s="24"/>
      <c r="U133" s="24"/>
      <c r="V133" s="24"/>
      <c r="W133" s="24"/>
      <c r="X133" s="24"/>
      <c r="Y133" s="24"/>
      <c r="Z133" s="24"/>
    </row>
    <row r="134" spans="11:26" ht="15.75" customHeight="1">
      <c r="K134" s="30"/>
      <c r="M134" s="30"/>
      <c r="P134" s="24"/>
      <c r="Q134" s="24"/>
      <c r="R134" s="24"/>
      <c r="S134" s="24"/>
      <c r="T134" s="24"/>
      <c r="U134" s="24"/>
      <c r="V134" s="24"/>
      <c r="W134" s="24"/>
      <c r="X134" s="24"/>
      <c r="Y134" s="24"/>
      <c r="Z134" s="24"/>
    </row>
    <row r="135" spans="11:26" ht="15.75" customHeight="1">
      <c r="K135" s="30"/>
      <c r="M135" s="30"/>
      <c r="P135" s="24"/>
      <c r="Q135" s="24"/>
      <c r="R135" s="24"/>
      <c r="S135" s="24"/>
      <c r="T135" s="24"/>
      <c r="U135" s="24"/>
      <c r="V135" s="24"/>
      <c r="W135" s="24"/>
      <c r="X135" s="24"/>
      <c r="Y135" s="24"/>
      <c r="Z135" s="24"/>
    </row>
    <row r="136" spans="11:26" ht="15.75" customHeight="1">
      <c r="K136" s="30"/>
      <c r="M136" s="30"/>
      <c r="P136" s="24"/>
      <c r="Q136" s="24"/>
      <c r="R136" s="24"/>
      <c r="S136" s="24"/>
      <c r="T136" s="24"/>
      <c r="U136" s="24"/>
      <c r="V136" s="24"/>
      <c r="W136" s="24"/>
      <c r="X136" s="24"/>
      <c r="Y136" s="24"/>
      <c r="Z136" s="24"/>
    </row>
    <row r="137" spans="11:26" ht="15.75" customHeight="1">
      <c r="K137" s="30"/>
      <c r="M137" s="30"/>
      <c r="P137" s="24"/>
      <c r="Q137" s="24"/>
      <c r="R137" s="24"/>
      <c r="S137" s="24"/>
      <c r="T137" s="24"/>
      <c r="U137" s="24"/>
      <c r="V137" s="24"/>
      <c r="W137" s="24"/>
      <c r="X137" s="24"/>
      <c r="Y137" s="24"/>
      <c r="Z137" s="24"/>
    </row>
    <row r="138" spans="11:26" ht="15.75" customHeight="1">
      <c r="K138" s="30"/>
      <c r="M138" s="30"/>
      <c r="P138" s="24"/>
      <c r="Q138" s="24"/>
      <c r="R138" s="24"/>
      <c r="S138" s="24"/>
      <c r="T138" s="24"/>
      <c r="U138" s="24"/>
      <c r="V138" s="24"/>
      <c r="W138" s="24"/>
      <c r="X138" s="24"/>
      <c r="Y138" s="24"/>
      <c r="Z138" s="24"/>
    </row>
    <row r="139" spans="11:26" ht="15.75" customHeight="1">
      <c r="K139" s="30"/>
      <c r="M139" s="30"/>
      <c r="P139" s="24"/>
      <c r="Q139" s="24"/>
      <c r="R139" s="24"/>
      <c r="S139" s="24"/>
      <c r="T139" s="24"/>
      <c r="U139" s="24"/>
      <c r="V139" s="24"/>
      <c r="W139" s="24"/>
      <c r="X139" s="24"/>
      <c r="Y139" s="24"/>
      <c r="Z139" s="24"/>
    </row>
    <row r="140" spans="11:26" ht="15.75" customHeight="1">
      <c r="K140" s="30"/>
      <c r="M140" s="30"/>
      <c r="P140" s="24"/>
      <c r="Q140" s="24"/>
      <c r="R140" s="24"/>
      <c r="S140" s="24"/>
      <c r="T140" s="24"/>
      <c r="U140" s="24"/>
      <c r="V140" s="24"/>
      <c r="W140" s="24"/>
      <c r="X140" s="24"/>
      <c r="Y140" s="24"/>
      <c r="Z140" s="24"/>
    </row>
    <row r="141" spans="11:26" ht="15.75" customHeight="1">
      <c r="K141" s="30"/>
      <c r="M141" s="30"/>
      <c r="P141" s="24"/>
      <c r="Q141" s="24"/>
      <c r="R141" s="24"/>
      <c r="S141" s="24"/>
      <c r="T141" s="24"/>
      <c r="U141" s="24"/>
      <c r="V141" s="24"/>
      <c r="W141" s="24"/>
      <c r="X141" s="24"/>
      <c r="Y141" s="24"/>
      <c r="Z141" s="24"/>
    </row>
    <row r="142" spans="11:26" ht="15.75" customHeight="1">
      <c r="K142" s="30"/>
      <c r="M142" s="30"/>
      <c r="P142" s="24"/>
      <c r="Q142" s="24"/>
      <c r="R142" s="24"/>
      <c r="S142" s="24"/>
      <c r="T142" s="24"/>
      <c r="U142" s="24"/>
      <c r="V142" s="24"/>
      <c r="W142" s="24"/>
      <c r="X142" s="24"/>
      <c r="Y142" s="24"/>
      <c r="Z142" s="24"/>
    </row>
    <row r="143" spans="11:26" ht="15.75" customHeight="1">
      <c r="K143" s="30"/>
      <c r="M143" s="30"/>
      <c r="P143" s="24"/>
      <c r="Q143" s="24"/>
      <c r="R143" s="24"/>
      <c r="S143" s="24"/>
      <c r="T143" s="24"/>
      <c r="U143" s="24"/>
      <c r="V143" s="24"/>
      <c r="W143" s="24"/>
      <c r="X143" s="24"/>
      <c r="Y143" s="24"/>
      <c r="Z143" s="24"/>
    </row>
    <row r="144" spans="11:26" ht="15.75" customHeight="1">
      <c r="K144" s="30"/>
      <c r="M144" s="30"/>
      <c r="P144" s="24"/>
      <c r="Q144" s="24"/>
      <c r="R144" s="24"/>
      <c r="S144" s="24"/>
      <c r="T144" s="24"/>
      <c r="U144" s="24"/>
      <c r="V144" s="24"/>
      <c r="W144" s="24"/>
      <c r="X144" s="24"/>
      <c r="Y144" s="24"/>
      <c r="Z144" s="24"/>
    </row>
    <row r="145" spans="11:26" ht="15.75" customHeight="1">
      <c r="K145" s="30"/>
      <c r="M145" s="30"/>
      <c r="P145" s="24"/>
      <c r="Q145" s="24"/>
      <c r="R145" s="24"/>
      <c r="S145" s="24"/>
      <c r="T145" s="24"/>
      <c r="U145" s="24"/>
      <c r="V145" s="24"/>
      <c r="W145" s="24"/>
      <c r="X145" s="24"/>
      <c r="Y145" s="24"/>
      <c r="Z145" s="24"/>
    </row>
    <row r="146" spans="11:26" ht="15.75" customHeight="1">
      <c r="K146" s="30"/>
      <c r="M146" s="30"/>
      <c r="P146" s="24"/>
      <c r="Q146" s="24"/>
      <c r="R146" s="24"/>
      <c r="S146" s="24"/>
      <c r="T146" s="24"/>
      <c r="U146" s="24"/>
      <c r="V146" s="24"/>
      <c r="W146" s="24"/>
      <c r="X146" s="24"/>
      <c r="Y146" s="24"/>
      <c r="Z146" s="24"/>
    </row>
    <row r="147" spans="11:26" ht="15.75" customHeight="1">
      <c r="K147" s="30"/>
      <c r="M147" s="30"/>
      <c r="P147" s="24"/>
      <c r="Q147" s="24"/>
      <c r="R147" s="24"/>
      <c r="S147" s="24"/>
      <c r="T147" s="24"/>
      <c r="U147" s="24"/>
      <c r="V147" s="24"/>
      <c r="W147" s="24"/>
      <c r="X147" s="24"/>
      <c r="Y147" s="24"/>
      <c r="Z147" s="24"/>
    </row>
    <row r="148" spans="11:26" ht="15.75" customHeight="1">
      <c r="K148" s="30"/>
      <c r="M148" s="30"/>
      <c r="P148" s="24"/>
      <c r="Q148" s="24"/>
      <c r="R148" s="24"/>
      <c r="S148" s="24"/>
      <c r="T148" s="24"/>
      <c r="U148" s="24"/>
      <c r="V148" s="24"/>
      <c r="W148" s="24"/>
      <c r="X148" s="24"/>
      <c r="Y148" s="24"/>
      <c r="Z148" s="24"/>
    </row>
    <row r="149" spans="11:26" ht="15.75" customHeight="1">
      <c r="K149" s="30"/>
      <c r="M149" s="30"/>
      <c r="P149" s="24"/>
      <c r="Q149" s="24"/>
      <c r="R149" s="24"/>
      <c r="S149" s="24"/>
      <c r="T149" s="24"/>
      <c r="U149" s="24"/>
      <c r="V149" s="24"/>
      <c r="W149" s="24"/>
      <c r="X149" s="24"/>
      <c r="Y149" s="24"/>
      <c r="Z149" s="24"/>
    </row>
    <row r="150" spans="11:26" ht="15.75" customHeight="1">
      <c r="K150" s="30"/>
      <c r="M150" s="30"/>
      <c r="P150" s="24"/>
      <c r="Q150" s="24"/>
      <c r="R150" s="24"/>
      <c r="S150" s="24"/>
      <c r="T150" s="24"/>
      <c r="U150" s="24"/>
      <c r="V150" s="24"/>
      <c r="W150" s="24"/>
      <c r="X150" s="24"/>
      <c r="Y150" s="24"/>
      <c r="Z150" s="24"/>
    </row>
    <row r="151" spans="11:26" ht="15.75" customHeight="1">
      <c r="K151" s="30"/>
      <c r="M151" s="30"/>
      <c r="P151" s="24"/>
      <c r="Q151" s="24"/>
      <c r="R151" s="24"/>
      <c r="S151" s="24"/>
      <c r="T151" s="24"/>
      <c r="U151" s="24"/>
      <c r="V151" s="24"/>
      <c r="W151" s="24"/>
      <c r="X151" s="24"/>
      <c r="Y151" s="24"/>
      <c r="Z151" s="24"/>
    </row>
    <row r="152" spans="11:26" ht="15.75" customHeight="1">
      <c r="K152" s="30"/>
      <c r="M152" s="30"/>
      <c r="P152" s="24"/>
      <c r="Q152" s="24"/>
      <c r="R152" s="24"/>
      <c r="S152" s="24"/>
      <c r="T152" s="24"/>
      <c r="U152" s="24"/>
      <c r="V152" s="24"/>
      <c r="W152" s="24"/>
      <c r="X152" s="24"/>
      <c r="Y152" s="24"/>
      <c r="Z152" s="24"/>
    </row>
    <row r="153" spans="11:26" ht="15.75" customHeight="1">
      <c r="K153" s="30"/>
      <c r="M153" s="30"/>
      <c r="P153" s="24"/>
      <c r="Q153" s="24"/>
      <c r="R153" s="24"/>
      <c r="S153" s="24"/>
      <c r="T153" s="24"/>
      <c r="U153" s="24"/>
      <c r="V153" s="24"/>
      <c r="W153" s="24"/>
      <c r="X153" s="24"/>
      <c r="Y153" s="24"/>
      <c r="Z153" s="24"/>
    </row>
    <row r="154" spans="11:26" ht="15.75" customHeight="1">
      <c r="K154" s="30"/>
      <c r="M154" s="30"/>
      <c r="P154" s="24"/>
      <c r="Q154" s="24"/>
      <c r="R154" s="24"/>
      <c r="S154" s="24"/>
      <c r="T154" s="24"/>
      <c r="U154" s="24"/>
      <c r="V154" s="24"/>
      <c r="W154" s="24"/>
      <c r="X154" s="24"/>
      <c r="Y154" s="24"/>
      <c r="Z154" s="24"/>
    </row>
    <row r="155" spans="11:26" ht="15.75" customHeight="1">
      <c r="K155" s="30"/>
      <c r="M155" s="30"/>
      <c r="P155" s="24"/>
      <c r="Q155" s="24"/>
      <c r="R155" s="24"/>
      <c r="S155" s="24"/>
      <c r="T155" s="24"/>
      <c r="U155" s="24"/>
      <c r="V155" s="24"/>
      <c r="W155" s="24"/>
      <c r="X155" s="24"/>
      <c r="Y155" s="24"/>
      <c r="Z155" s="24"/>
    </row>
    <row r="156" spans="11:26" ht="15.75" customHeight="1">
      <c r="K156" s="30"/>
      <c r="M156" s="30"/>
      <c r="P156" s="24"/>
      <c r="Q156" s="24"/>
      <c r="R156" s="24"/>
      <c r="S156" s="24"/>
      <c r="T156" s="24"/>
      <c r="U156" s="24"/>
      <c r="V156" s="24"/>
      <c r="W156" s="24"/>
      <c r="X156" s="24"/>
      <c r="Y156" s="24"/>
      <c r="Z156" s="24"/>
    </row>
    <row r="157" spans="11:26" ht="15.75" customHeight="1">
      <c r="K157" s="30"/>
      <c r="M157" s="30"/>
      <c r="P157" s="24"/>
      <c r="Q157" s="24"/>
      <c r="R157" s="24"/>
      <c r="S157" s="24"/>
      <c r="T157" s="24"/>
      <c r="U157" s="24"/>
      <c r="V157" s="24"/>
      <c r="W157" s="24"/>
      <c r="X157" s="24"/>
      <c r="Y157" s="24"/>
      <c r="Z157" s="24"/>
    </row>
    <row r="158" spans="11:26" ht="15.75" customHeight="1">
      <c r="K158" s="30"/>
      <c r="M158" s="30"/>
      <c r="P158" s="24"/>
      <c r="Q158" s="24"/>
      <c r="R158" s="24"/>
      <c r="S158" s="24"/>
      <c r="T158" s="24"/>
      <c r="U158" s="24"/>
      <c r="V158" s="24"/>
      <c r="W158" s="24"/>
      <c r="X158" s="24"/>
      <c r="Y158" s="24"/>
      <c r="Z158" s="24"/>
    </row>
    <row r="159" spans="11:26" ht="15.75" customHeight="1">
      <c r="K159" s="30"/>
      <c r="M159" s="30"/>
      <c r="P159" s="24"/>
      <c r="Q159" s="24"/>
      <c r="R159" s="24"/>
      <c r="S159" s="24"/>
      <c r="T159" s="24"/>
      <c r="U159" s="24"/>
      <c r="V159" s="24"/>
      <c r="W159" s="24"/>
      <c r="X159" s="24"/>
      <c r="Y159" s="24"/>
      <c r="Z159" s="24"/>
    </row>
    <row r="160" spans="11:26" ht="15.75" customHeight="1">
      <c r="K160" s="30"/>
      <c r="M160" s="30"/>
      <c r="P160" s="24"/>
      <c r="Q160" s="24"/>
      <c r="R160" s="24"/>
      <c r="S160" s="24"/>
      <c r="T160" s="24"/>
      <c r="U160" s="24"/>
      <c r="V160" s="24"/>
      <c r="W160" s="24"/>
      <c r="X160" s="24"/>
      <c r="Y160" s="24"/>
      <c r="Z160" s="24"/>
    </row>
    <row r="161" spans="11:26" ht="15.75" customHeight="1">
      <c r="K161" s="30"/>
      <c r="M161" s="30"/>
      <c r="P161" s="24"/>
      <c r="Q161" s="24"/>
      <c r="R161" s="24"/>
      <c r="S161" s="24"/>
      <c r="T161" s="24"/>
      <c r="U161" s="24"/>
      <c r="V161" s="24"/>
      <c r="W161" s="24"/>
      <c r="X161" s="24"/>
      <c r="Y161" s="24"/>
      <c r="Z161" s="24"/>
    </row>
    <row r="162" spans="11:26" ht="15.75" customHeight="1">
      <c r="K162" s="30"/>
      <c r="M162" s="30"/>
      <c r="P162" s="24"/>
      <c r="Q162" s="24"/>
      <c r="R162" s="24"/>
      <c r="S162" s="24"/>
      <c r="T162" s="24"/>
      <c r="U162" s="24"/>
      <c r="V162" s="24"/>
      <c r="W162" s="24"/>
      <c r="X162" s="24"/>
      <c r="Y162" s="24"/>
      <c r="Z162" s="24"/>
    </row>
    <row r="163" spans="11:26" ht="15.75" customHeight="1">
      <c r="K163" s="30"/>
      <c r="M163" s="30"/>
      <c r="P163" s="24"/>
      <c r="Q163" s="24"/>
      <c r="R163" s="24"/>
      <c r="S163" s="24"/>
      <c r="T163" s="24"/>
      <c r="U163" s="24"/>
      <c r="V163" s="24"/>
      <c r="W163" s="24"/>
      <c r="X163" s="24"/>
      <c r="Y163" s="24"/>
      <c r="Z163" s="24"/>
    </row>
    <row r="164" spans="11:26" ht="15.75" customHeight="1">
      <c r="K164" s="30"/>
      <c r="M164" s="30"/>
      <c r="P164" s="24"/>
      <c r="Q164" s="24"/>
      <c r="R164" s="24"/>
      <c r="S164" s="24"/>
      <c r="T164" s="24"/>
      <c r="U164" s="24"/>
      <c r="V164" s="24"/>
      <c r="W164" s="24"/>
      <c r="X164" s="24"/>
      <c r="Y164" s="24"/>
      <c r="Z164" s="24"/>
    </row>
    <row r="165" spans="11:26" ht="15.75" customHeight="1">
      <c r="K165" s="30"/>
      <c r="M165" s="30"/>
      <c r="P165" s="24"/>
      <c r="Q165" s="24"/>
      <c r="R165" s="24"/>
      <c r="S165" s="24"/>
      <c r="T165" s="24"/>
      <c r="U165" s="24"/>
      <c r="V165" s="24"/>
      <c r="W165" s="24"/>
      <c r="X165" s="24"/>
      <c r="Y165" s="24"/>
      <c r="Z165" s="24"/>
    </row>
    <row r="166" spans="11:26" ht="15.75" customHeight="1">
      <c r="K166" s="30"/>
      <c r="M166" s="30"/>
      <c r="P166" s="24"/>
      <c r="Q166" s="24"/>
      <c r="R166" s="24"/>
      <c r="S166" s="24"/>
      <c r="T166" s="24"/>
      <c r="U166" s="24"/>
      <c r="V166" s="24"/>
      <c r="W166" s="24"/>
      <c r="X166" s="24"/>
      <c r="Y166" s="24"/>
      <c r="Z166" s="24"/>
    </row>
    <row r="167" spans="11:26" ht="15.75" customHeight="1">
      <c r="K167" s="30"/>
      <c r="M167" s="30"/>
      <c r="P167" s="24"/>
      <c r="Q167" s="24"/>
      <c r="R167" s="24"/>
      <c r="S167" s="24"/>
      <c r="T167" s="24"/>
      <c r="U167" s="24"/>
      <c r="V167" s="24"/>
      <c r="W167" s="24"/>
      <c r="X167" s="24"/>
      <c r="Y167" s="24"/>
      <c r="Z167" s="24"/>
    </row>
    <row r="168" spans="11:26" ht="15.75" customHeight="1">
      <c r="K168" s="30"/>
      <c r="M168" s="30"/>
      <c r="P168" s="24"/>
      <c r="Q168" s="24"/>
      <c r="R168" s="24"/>
      <c r="S168" s="24"/>
      <c r="T168" s="24"/>
      <c r="U168" s="24"/>
      <c r="V168" s="24"/>
      <c r="W168" s="24"/>
      <c r="X168" s="24"/>
      <c r="Y168" s="24"/>
      <c r="Z168" s="24"/>
    </row>
    <row r="169" spans="11:26" ht="15.75" customHeight="1">
      <c r="K169" s="30"/>
      <c r="M169" s="30"/>
      <c r="P169" s="24"/>
      <c r="Q169" s="24"/>
      <c r="R169" s="24"/>
      <c r="S169" s="24"/>
      <c r="T169" s="24"/>
      <c r="U169" s="24"/>
      <c r="V169" s="24"/>
      <c r="W169" s="24"/>
      <c r="X169" s="24"/>
      <c r="Y169" s="24"/>
      <c r="Z169" s="24"/>
    </row>
    <row r="170" spans="11:26" ht="15.75" customHeight="1">
      <c r="K170" s="30"/>
      <c r="M170" s="30"/>
      <c r="P170" s="24"/>
      <c r="Q170" s="24"/>
      <c r="R170" s="24"/>
      <c r="S170" s="24"/>
      <c r="T170" s="24"/>
      <c r="U170" s="24"/>
      <c r="V170" s="24"/>
      <c r="W170" s="24"/>
      <c r="X170" s="24"/>
      <c r="Y170" s="24"/>
      <c r="Z170" s="24"/>
    </row>
    <row r="171" spans="11:26" ht="15.75" customHeight="1">
      <c r="K171" s="30"/>
      <c r="M171" s="30"/>
      <c r="P171" s="24"/>
      <c r="Q171" s="24"/>
      <c r="R171" s="24"/>
      <c r="S171" s="24"/>
      <c r="T171" s="24"/>
      <c r="U171" s="24"/>
      <c r="V171" s="24"/>
      <c r="W171" s="24"/>
      <c r="X171" s="24"/>
      <c r="Y171" s="24"/>
      <c r="Z171" s="24"/>
    </row>
    <row r="172" spans="11:26" ht="15.75" customHeight="1">
      <c r="K172" s="30"/>
      <c r="M172" s="30"/>
      <c r="P172" s="24"/>
      <c r="Q172" s="24"/>
      <c r="R172" s="24"/>
      <c r="S172" s="24"/>
      <c r="T172" s="24"/>
      <c r="U172" s="24"/>
      <c r="V172" s="24"/>
      <c r="W172" s="24"/>
      <c r="X172" s="24"/>
      <c r="Y172" s="24"/>
      <c r="Z172" s="24"/>
    </row>
    <row r="173" spans="11:26" ht="15.75" customHeight="1">
      <c r="K173" s="30"/>
      <c r="M173" s="30"/>
      <c r="P173" s="24"/>
      <c r="Q173" s="24"/>
      <c r="R173" s="24"/>
      <c r="S173" s="24"/>
      <c r="T173" s="24"/>
      <c r="U173" s="24"/>
      <c r="V173" s="24"/>
      <c r="W173" s="24"/>
      <c r="X173" s="24"/>
      <c r="Y173" s="24"/>
      <c r="Z173" s="24"/>
    </row>
    <row r="174" spans="11:26" ht="15.75" customHeight="1">
      <c r="K174" s="30"/>
      <c r="M174" s="30"/>
      <c r="P174" s="24"/>
      <c r="Q174" s="24"/>
      <c r="R174" s="24"/>
      <c r="S174" s="24"/>
      <c r="T174" s="24"/>
      <c r="U174" s="24"/>
      <c r="V174" s="24"/>
      <c r="W174" s="24"/>
      <c r="X174" s="24"/>
      <c r="Y174" s="24"/>
      <c r="Z174" s="24"/>
    </row>
    <row r="175" spans="11:26" ht="15.75" customHeight="1">
      <c r="K175" s="30"/>
      <c r="M175" s="30"/>
      <c r="P175" s="24"/>
      <c r="Q175" s="24"/>
      <c r="R175" s="24"/>
      <c r="S175" s="24"/>
      <c r="T175" s="24"/>
      <c r="U175" s="24"/>
      <c r="V175" s="24"/>
      <c r="W175" s="24"/>
      <c r="X175" s="24"/>
      <c r="Y175" s="24"/>
      <c r="Z175" s="24"/>
    </row>
    <row r="176" spans="11:26" ht="15.75" customHeight="1">
      <c r="K176" s="30"/>
      <c r="M176" s="30"/>
      <c r="P176" s="24"/>
      <c r="Q176" s="24"/>
      <c r="R176" s="24"/>
      <c r="S176" s="24"/>
      <c r="T176" s="24"/>
      <c r="U176" s="24"/>
      <c r="V176" s="24"/>
      <c r="W176" s="24"/>
      <c r="X176" s="24"/>
      <c r="Y176" s="24"/>
      <c r="Z176" s="24"/>
    </row>
    <row r="177" spans="11:26" ht="15.75" customHeight="1">
      <c r="K177" s="30"/>
      <c r="M177" s="30"/>
      <c r="P177" s="24"/>
      <c r="Q177" s="24"/>
      <c r="R177" s="24"/>
      <c r="S177" s="24"/>
      <c r="T177" s="24"/>
      <c r="U177" s="24"/>
      <c r="V177" s="24"/>
      <c r="W177" s="24"/>
      <c r="X177" s="24"/>
      <c r="Y177" s="24"/>
      <c r="Z177" s="24"/>
    </row>
    <row r="178" spans="11:26" ht="15.75" customHeight="1">
      <c r="K178" s="30"/>
      <c r="M178" s="30"/>
      <c r="P178" s="24"/>
      <c r="Q178" s="24"/>
      <c r="R178" s="24"/>
      <c r="S178" s="24"/>
      <c r="T178" s="24"/>
      <c r="U178" s="24"/>
      <c r="V178" s="24"/>
      <c r="W178" s="24"/>
      <c r="X178" s="24"/>
      <c r="Y178" s="24"/>
      <c r="Z178" s="24"/>
    </row>
    <row r="179" spans="11:26" ht="15.75" customHeight="1">
      <c r="K179" s="30"/>
      <c r="M179" s="30"/>
      <c r="P179" s="24"/>
      <c r="Q179" s="24"/>
      <c r="R179" s="24"/>
      <c r="S179" s="24"/>
      <c r="T179" s="24"/>
      <c r="U179" s="24"/>
      <c r="V179" s="24"/>
      <c r="W179" s="24"/>
      <c r="X179" s="24"/>
      <c r="Y179" s="24"/>
      <c r="Z179" s="24"/>
    </row>
    <row r="180" spans="11:26" ht="15.75" customHeight="1">
      <c r="K180" s="30"/>
      <c r="M180" s="30"/>
      <c r="P180" s="24"/>
      <c r="Q180" s="24"/>
      <c r="R180" s="24"/>
      <c r="S180" s="24"/>
      <c r="T180" s="24"/>
      <c r="U180" s="24"/>
      <c r="V180" s="24"/>
      <c r="W180" s="24"/>
      <c r="X180" s="24"/>
      <c r="Y180" s="24"/>
      <c r="Z180" s="24"/>
    </row>
    <row r="181" spans="11:26" ht="15.75" customHeight="1">
      <c r="K181" s="30"/>
      <c r="M181" s="30"/>
      <c r="P181" s="24"/>
      <c r="Q181" s="24"/>
      <c r="R181" s="24"/>
      <c r="S181" s="24"/>
      <c r="T181" s="24"/>
      <c r="U181" s="24"/>
      <c r="V181" s="24"/>
      <c r="W181" s="24"/>
      <c r="X181" s="24"/>
      <c r="Y181" s="24"/>
      <c r="Z181" s="24"/>
    </row>
    <row r="182" spans="11:26" ht="15.75" customHeight="1">
      <c r="K182" s="30"/>
      <c r="M182" s="30"/>
      <c r="P182" s="24"/>
      <c r="Q182" s="24"/>
      <c r="R182" s="24"/>
      <c r="S182" s="24"/>
      <c r="T182" s="24"/>
      <c r="U182" s="24"/>
      <c r="V182" s="24"/>
      <c r="W182" s="24"/>
      <c r="X182" s="24"/>
      <c r="Y182" s="24"/>
      <c r="Z182" s="24"/>
    </row>
    <row r="183" spans="11:26" ht="15.75" customHeight="1">
      <c r="K183" s="30"/>
      <c r="M183" s="30"/>
      <c r="P183" s="24"/>
      <c r="Q183" s="24"/>
      <c r="R183" s="24"/>
      <c r="S183" s="24"/>
      <c r="T183" s="24"/>
      <c r="U183" s="24"/>
      <c r="V183" s="24"/>
      <c r="W183" s="24"/>
      <c r="X183" s="24"/>
      <c r="Y183" s="24"/>
      <c r="Z183" s="24"/>
    </row>
    <row r="184" spans="11:26" ht="15.75" customHeight="1">
      <c r="K184" s="30"/>
      <c r="M184" s="30"/>
      <c r="P184" s="24"/>
      <c r="Q184" s="24"/>
      <c r="R184" s="24"/>
      <c r="S184" s="24"/>
      <c r="T184" s="24"/>
      <c r="U184" s="24"/>
      <c r="V184" s="24"/>
      <c r="W184" s="24"/>
      <c r="X184" s="24"/>
      <c r="Y184" s="24"/>
      <c r="Z184" s="24"/>
    </row>
    <row r="185" spans="11:26" ht="15.75" customHeight="1">
      <c r="K185" s="30"/>
      <c r="M185" s="30"/>
      <c r="P185" s="24"/>
      <c r="Q185" s="24"/>
      <c r="R185" s="24"/>
      <c r="S185" s="24"/>
      <c r="T185" s="24"/>
      <c r="U185" s="24"/>
      <c r="V185" s="24"/>
      <c r="W185" s="24"/>
      <c r="X185" s="24"/>
      <c r="Y185" s="24"/>
      <c r="Z185" s="24"/>
    </row>
    <row r="186" spans="11:26" ht="15.75" customHeight="1">
      <c r="K186" s="30"/>
      <c r="M186" s="30"/>
      <c r="P186" s="24"/>
      <c r="Q186" s="24"/>
      <c r="R186" s="24"/>
      <c r="S186" s="24"/>
      <c r="T186" s="24"/>
      <c r="U186" s="24"/>
      <c r="V186" s="24"/>
      <c r="W186" s="24"/>
      <c r="X186" s="24"/>
      <c r="Y186" s="24"/>
      <c r="Z186" s="24"/>
    </row>
    <row r="187" spans="11:26" ht="15.75" customHeight="1">
      <c r="K187" s="30"/>
      <c r="M187" s="30"/>
      <c r="P187" s="24"/>
      <c r="Q187" s="24"/>
      <c r="R187" s="24"/>
      <c r="S187" s="24"/>
      <c r="T187" s="24"/>
      <c r="U187" s="24"/>
      <c r="V187" s="24"/>
      <c r="W187" s="24"/>
      <c r="X187" s="24"/>
      <c r="Y187" s="24"/>
      <c r="Z187" s="24"/>
    </row>
    <row r="188" spans="11:26" ht="15.75" customHeight="1">
      <c r="K188" s="30"/>
      <c r="M188" s="30"/>
      <c r="P188" s="24"/>
      <c r="Q188" s="24"/>
      <c r="R188" s="24"/>
      <c r="S188" s="24"/>
      <c r="T188" s="24"/>
      <c r="U188" s="24"/>
      <c r="V188" s="24"/>
      <c r="W188" s="24"/>
      <c r="X188" s="24"/>
      <c r="Y188" s="24"/>
      <c r="Z188" s="24"/>
    </row>
    <row r="189" spans="11:26" ht="15.75" customHeight="1">
      <c r="K189" s="30"/>
      <c r="M189" s="30"/>
      <c r="P189" s="24"/>
      <c r="Q189" s="24"/>
      <c r="R189" s="24"/>
      <c r="S189" s="24"/>
      <c r="T189" s="24"/>
      <c r="U189" s="24"/>
      <c r="V189" s="24"/>
      <c r="W189" s="24"/>
      <c r="X189" s="24"/>
      <c r="Y189" s="24"/>
      <c r="Z189" s="24"/>
    </row>
    <row r="190" spans="11:26" ht="15.75" customHeight="1">
      <c r="K190" s="30"/>
      <c r="M190" s="30"/>
      <c r="P190" s="24"/>
      <c r="Q190" s="24"/>
      <c r="R190" s="24"/>
      <c r="S190" s="24"/>
      <c r="T190" s="24"/>
      <c r="U190" s="24"/>
      <c r="V190" s="24"/>
      <c r="W190" s="24"/>
      <c r="X190" s="24"/>
      <c r="Y190" s="24"/>
      <c r="Z190" s="24"/>
    </row>
    <row r="191" spans="11:26" ht="15.75" customHeight="1">
      <c r="K191" s="30"/>
      <c r="M191" s="30"/>
      <c r="P191" s="24"/>
      <c r="Q191" s="24"/>
      <c r="R191" s="24"/>
      <c r="S191" s="24"/>
      <c r="T191" s="24"/>
      <c r="U191" s="24"/>
      <c r="V191" s="24"/>
      <c r="W191" s="24"/>
      <c r="X191" s="24"/>
      <c r="Y191" s="24"/>
      <c r="Z191" s="24"/>
    </row>
    <row r="192" spans="11:26" ht="15.75" customHeight="1">
      <c r="K192" s="30"/>
      <c r="M192" s="30"/>
      <c r="P192" s="24"/>
      <c r="Q192" s="24"/>
      <c r="R192" s="24"/>
      <c r="S192" s="24"/>
      <c r="T192" s="24"/>
      <c r="U192" s="24"/>
      <c r="V192" s="24"/>
      <c r="W192" s="24"/>
      <c r="X192" s="24"/>
      <c r="Y192" s="24"/>
      <c r="Z192" s="24"/>
    </row>
    <row r="193" spans="11:26" ht="15.75" customHeight="1">
      <c r="K193" s="30"/>
      <c r="M193" s="30"/>
      <c r="P193" s="24"/>
      <c r="Q193" s="24"/>
      <c r="R193" s="24"/>
      <c r="S193" s="24"/>
      <c r="T193" s="24"/>
      <c r="U193" s="24"/>
      <c r="V193" s="24"/>
      <c r="W193" s="24"/>
      <c r="X193" s="24"/>
      <c r="Y193" s="24"/>
      <c r="Z193" s="24"/>
    </row>
    <row r="194" spans="11:26" ht="15.75" customHeight="1">
      <c r="K194" s="30"/>
      <c r="M194" s="30"/>
      <c r="P194" s="24"/>
      <c r="Q194" s="24"/>
      <c r="R194" s="24"/>
      <c r="S194" s="24"/>
      <c r="T194" s="24"/>
      <c r="U194" s="24"/>
      <c r="V194" s="24"/>
      <c r="W194" s="24"/>
      <c r="X194" s="24"/>
      <c r="Y194" s="24"/>
      <c r="Z194" s="24"/>
    </row>
    <row r="195" spans="11:26" ht="15.75" customHeight="1">
      <c r="K195" s="30"/>
      <c r="M195" s="30"/>
      <c r="P195" s="24"/>
      <c r="Q195" s="24"/>
      <c r="R195" s="24"/>
      <c r="S195" s="24"/>
      <c r="T195" s="24"/>
      <c r="U195" s="24"/>
      <c r="V195" s="24"/>
      <c r="W195" s="24"/>
      <c r="X195" s="24"/>
      <c r="Y195" s="24"/>
      <c r="Z195" s="24"/>
    </row>
    <row r="196" spans="11:26" ht="15.75" customHeight="1">
      <c r="K196" s="30"/>
      <c r="M196" s="30"/>
      <c r="P196" s="24"/>
      <c r="Q196" s="24"/>
      <c r="R196" s="24"/>
      <c r="S196" s="24"/>
      <c r="T196" s="24"/>
      <c r="U196" s="24"/>
      <c r="V196" s="24"/>
      <c r="W196" s="24"/>
      <c r="X196" s="24"/>
      <c r="Y196" s="24"/>
      <c r="Z196" s="24"/>
    </row>
    <row r="197" spans="11:26" ht="15.75" customHeight="1">
      <c r="K197" s="30"/>
      <c r="M197" s="30"/>
      <c r="P197" s="24"/>
      <c r="Q197" s="24"/>
      <c r="R197" s="24"/>
      <c r="S197" s="24"/>
      <c r="T197" s="24"/>
      <c r="U197" s="24"/>
      <c r="V197" s="24"/>
      <c r="W197" s="24"/>
      <c r="X197" s="24"/>
      <c r="Y197" s="24"/>
      <c r="Z197" s="24"/>
    </row>
    <row r="198" spans="11:26" ht="15.75" customHeight="1">
      <c r="K198" s="30"/>
      <c r="M198" s="30"/>
      <c r="P198" s="24"/>
      <c r="Q198" s="24"/>
      <c r="R198" s="24"/>
      <c r="S198" s="24"/>
      <c r="T198" s="24"/>
      <c r="U198" s="24"/>
      <c r="V198" s="24"/>
      <c r="W198" s="24"/>
      <c r="X198" s="24"/>
      <c r="Y198" s="24"/>
      <c r="Z198" s="24"/>
    </row>
    <row r="199" spans="11:26" ht="15.75" customHeight="1">
      <c r="K199" s="30"/>
      <c r="M199" s="30"/>
      <c r="P199" s="24"/>
      <c r="Q199" s="24"/>
      <c r="R199" s="24"/>
      <c r="S199" s="24"/>
      <c r="T199" s="24"/>
      <c r="U199" s="24"/>
      <c r="V199" s="24"/>
      <c r="W199" s="24"/>
      <c r="X199" s="24"/>
      <c r="Y199" s="24"/>
      <c r="Z199" s="24"/>
    </row>
    <row r="200" spans="11:26" ht="15.75" customHeight="1">
      <c r="K200" s="30"/>
      <c r="M200" s="30"/>
      <c r="P200" s="24"/>
      <c r="Q200" s="24"/>
      <c r="R200" s="24"/>
      <c r="S200" s="24"/>
      <c r="T200" s="24"/>
      <c r="U200" s="24"/>
      <c r="V200" s="24"/>
      <c r="W200" s="24"/>
      <c r="X200" s="24"/>
      <c r="Y200" s="24"/>
      <c r="Z200" s="24"/>
    </row>
    <row r="201" spans="11:26" ht="15.75" customHeight="1">
      <c r="K201" s="30"/>
      <c r="M201" s="30"/>
      <c r="P201" s="24"/>
      <c r="Q201" s="24"/>
      <c r="R201" s="24"/>
      <c r="S201" s="24"/>
      <c r="T201" s="24"/>
      <c r="U201" s="24"/>
      <c r="V201" s="24"/>
      <c r="W201" s="24"/>
      <c r="X201" s="24"/>
      <c r="Y201" s="24"/>
      <c r="Z201" s="24"/>
    </row>
    <row r="202" spans="11:26" ht="15.75" customHeight="1">
      <c r="K202" s="30"/>
      <c r="M202" s="30"/>
      <c r="P202" s="24"/>
      <c r="Q202" s="24"/>
      <c r="R202" s="24"/>
      <c r="S202" s="24"/>
      <c r="T202" s="24"/>
      <c r="U202" s="24"/>
      <c r="V202" s="24"/>
      <c r="W202" s="24"/>
      <c r="X202" s="24"/>
      <c r="Y202" s="24"/>
      <c r="Z202" s="24"/>
    </row>
    <row r="203" spans="11:26" ht="15.75" customHeight="1">
      <c r="K203" s="30"/>
      <c r="M203" s="30"/>
      <c r="P203" s="24"/>
      <c r="Q203" s="24"/>
      <c r="R203" s="24"/>
      <c r="S203" s="24"/>
      <c r="T203" s="24"/>
      <c r="U203" s="24"/>
      <c r="V203" s="24"/>
      <c r="W203" s="24"/>
      <c r="X203" s="24"/>
      <c r="Y203" s="24"/>
      <c r="Z203" s="24"/>
    </row>
    <row r="204" spans="11:26" ht="15.75" customHeight="1">
      <c r="K204" s="30"/>
      <c r="M204" s="30"/>
      <c r="P204" s="24"/>
      <c r="Q204" s="24"/>
      <c r="R204" s="24"/>
      <c r="S204" s="24"/>
      <c r="T204" s="24"/>
      <c r="U204" s="24"/>
      <c r="V204" s="24"/>
      <c r="W204" s="24"/>
      <c r="X204" s="24"/>
      <c r="Y204" s="24"/>
      <c r="Z204" s="24"/>
    </row>
    <row r="205" spans="11:26" ht="15.75" customHeight="1">
      <c r="K205" s="30"/>
      <c r="M205" s="30"/>
      <c r="P205" s="24"/>
      <c r="Q205" s="24"/>
      <c r="R205" s="24"/>
      <c r="S205" s="24"/>
      <c r="T205" s="24"/>
      <c r="U205" s="24"/>
      <c r="V205" s="24"/>
      <c r="W205" s="24"/>
      <c r="X205" s="24"/>
      <c r="Y205" s="24"/>
      <c r="Z205" s="24"/>
    </row>
    <row r="206" spans="11:26" ht="15.75" customHeight="1">
      <c r="K206" s="30"/>
      <c r="M206" s="30"/>
      <c r="P206" s="24"/>
      <c r="Q206" s="24"/>
      <c r="R206" s="24"/>
      <c r="S206" s="24"/>
      <c r="T206" s="24"/>
      <c r="U206" s="24"/>
      <c r="V206" s="24"/>
      <c r="W206" s="24"/>
      <c r="X206" s="24"/>
      <c r="Y206" s="24"/>
      <c r="Z206" s="24"/>
    </row>
    <row r="207" spans="11:26" ht="15.75" customHeight="1">
      <c r="K207" s="30"/>
      <c r="M207" s="30"/>
      <c r="P207" s="24"/>
      <c r="Q207" s="24"/>
      <c r="R207" s="24"/>
      <c r="S207" s="24"/>
      <c r="T207" s="24"/>
      <c r="U207" s="24"/>
      <c r="V207" s="24"/>
      <c r="W207" s="24"/>
      <c r="X207" s="24"/>
      <c r="Y207" s="24"/>
      <c r="Z207" s="24"/>
    </row>
    <row r="208" spans="11:26" ht="15.75" customHeight="1">
      <c r="K208" s="30"/>
      <c r="M208" s="30"/>
      <c r="P208" s="24"/>
      <c r="Q208" s="24"/>
      <c r="R208" s="24"/>
      <c r="S208" s="24"/>
      <c r="T208" s="24"/>
      <c r="U208" s="24"/>
      <c r="V208" s="24"/>
      <c r="W208" s="24"/>
      <c r="X208" s="24"/>
      <c r="Y208" s="24"/>
      <c r="Z208" s="24"/>
    </row>
    <row r="209" spans="11:26" ht="15.75" customHeight="1">
      <c r="K209" s="30"/>
      <c r="M209" s="30"/>
      <c r="P209" s="24"/>
      <c r="Q209" s="24"/>
      <c r="R209" s="24"/>
      <c r="S209" s="24"/>
      <c r="T209" s="24"/>
      <c r="U209" s="24"/>
      <c r="V209" s="24"/>
      <c r="W209" s="24"/>
      <c r="X209" s="24"/>
      <c r="Y209" s="24"/>
      <c r="Z209" s="24"/>
    </row>
    <row r="210" spans="11:26" ht="15.75" customHeight="1">
      <c r="K210" s="30"/>
      <c r="M210" s="30"/>
      <c r="P210" s="24"/>
      <c r="Q210" s="24"/>
      <c r="R210" s="24"/>
      <c r="S210" s="24"/>
      <c r="T210" s="24"/>
      <c r="U210" s="24"/>
      <c r="V210" s="24"/>
      <c r="W210" s="24"/>
      <c r="X210" s="24"/>
      <c r="Y210" s="24"/>
      <c r="Z210" s="24"/>
    </row>
    <row r="211" spans="11:26" ht="15.75" customHeight="1">
      <c r="K211" s="30"/>
      <c r="M211" s="30"/>
      <c r="P211" s="24"/>
      <c r="Q211" s="24"/>
      <c r="R211" s="24"/>
      <c r="S211" s="24"/>
      <c r="T211" s="24"/>
      <c r="U211" s="24"/>
      <c r="V211" s="24"/>
      <c r="W211" s="24"/>
      <c r="X211" s="24"/>
      <c r="Y211" s="24"/>
      <c r="Z211" s="24"/>
    </row>
    <row r="212" spans="11:26" ht="15.75" customHeight="1">
      <c r="K212" s="30"/>
      <c r="M212" s="30"/>
      <c r="P212" s="24"/>
      <c r="Q212" s="24"/>
      <c r="R212" s="24"/>
      <c r="S212" s="24"/>
      <c r="T212" s="24"/>
      <c r="U212" s="24"/>
      <c r="V212" s="24"/>
      <c r="W212" s="24"/>
      <c r="X212" s="24"/>
      <c r="Y212" s="24"/>
      <c r="Z212" s="24"/>
    </row>
    <row r="213" spans="11:26" ht="15.75" customHeight="1">
      <c r="K213" s="30"/>
      <c r="M213" s="30"/>
      <c r="P213" s="24"/>
      <c r="Q213" s="24"/>
      <c r="R213" s="24"/>
      <c r="S213" s="24"/>
      <c r="T213" s="24"/>
      <c r="U213" s="24"/>
      <c r="V213" s="24"/>
      <c r="W213" s="24"/>
      <c r="X213" s="24"/>
      <c r="Y213" s="24"/>
      <c r="Z213" s="24"/>
    </row>
    <row r="214" spans="11:26" ht="15.75" customHeight="1">
      <c r="K214" s="30"/>
      <c r="M214" s="30"/>
      <c r="P214" s="24"/>
      <c r="Q214" s="24"/>
      <c r="R214" s="24"/>
      <c r="S214" s="24"/>
      <c r="T214" s="24"/>
      <c r="U214" s="24"/>
      <c r="V214" s="24"/>
      <c r="W214" s="24"/>
      <c r="X214" s="24"/>
      <c r="Y214" s="24"/>
      <c r="Z214" s="24"/>
    </row>
    <row r="215" spans="11:26" ht="15.75" customHeight="1">
      <c r="K215" s="30"/>
      <c r="M215" s="30"/>
      <c r="P215" s="24"/>
      <c r="Q215" s="24"/>
      <c r="R215" s="24"/>
      <c r="S215" s="24"/>
      <c r="T215" s="24"/>
      <c r="U215" s="24"/>
      <c r="V215" s="24"/>
      <c r="W215" s="24"/>
      <c r="X215" s="24"/>
      <c r="Y215" s="24"/>
      <c r="Z215" s="24"/>
    </row>
    <row r="216" spans="11:26" ht="15.75" customHeight="1">
      <c r="K216" s="30"/>
      <c r="M216" s="30"/>
      <c r="P216" s="24"/>
      <c r="Q216" s="24"/>
      <c r="R216" s="24"/>
      <c r="S216" s="24"/>
      <c r="T216" s="24"/>
      <c r="U216" s="24"/>
      <c r="V216" s="24"/>
      <c r="W216" s="24"/>
      <c r="X216" s="24"/>
      <c r="Y216" s="24"/>
      <c r="Z216" s="24"/>
    </row>
    <row r="217" spans="11:26" ht="15.75" customHeight="1">
      <c r="K217" s="30"/>
      <c r="M217" s="30"/>
      <c r="P217" s="24"/>
      <c r="Q217" s="24"/>
      <c r="R217" s="24"/>
      <c r="S217" s="24"/>
      <c r="T217" s="24"/>
      <c r="U217" s="24"/>
      <c r="V217" s="24"/>
      <c r="W217" s="24"/>
      <c r="X217" s="24"/>
      <c r="Y217" s="24"/>
      <c r="Z217" s="24"/>
    </row>
    <row r="218" spans="11:26" ht="15.75" customHeight="1">
      <c r="K218" s="30"/>
      <c r="M218" s="30"/>
      <c r="P218" s="24"/>
      <c r="Q218" s="24"/>
      <c r="R218" s="24"/>
      <c r="S218" s="24"/>
      <c r="T218" s="24"/>
      <c r="U218" s="24"/>
      <c r="V218" s="24"/>
      <c r="W218" s="24"/>
      <c r="X218" s="24"/>
      <c r="Y218" s="24"/>
      <c r="Z218" s="24"/>
    </row>
    <row r="219" spans="11:26" ht="15.75" customHeight="1">
      <c r="K219" s="30"/>
      <c r="M219" s="30"/>
      <c r="P219" s="24"/>
      <c r="Q219" s="24"/>
      <c r="R219" s="24"/>
      <c r="S219" s="24"/>
      <c r="T219" s="24"/>
      <c r="U219" s="24"/>
      <c r="V219" s="24"/>
      <c r="W219" s="24"/>
      <c r="X219" s="24"/>
      <c r="Y219" s="24"/>
      <c r="Z219" s="24"/>
    </row>
    <row r="220" spans="11:26" ht="15.75" customHeight="1">
      <c r="K220" s="30"/>
      <c r="M220" s="30"/>
      <c r="P220" s="24"/>
      <c r="Q220" s="24"/>
      <c r="R220" s="24"/>
      <c r="S220" s="24"/>
      <c r="T220" s="24"/>
      <c r="U220" s="24"/>
      <c r="V220" s="24"/>
      <c r="W220" s="24"/>
      <c r="X220" s="24"/>
      <c r="Y220" s="24"/>
      <c r="Z220" s="24"/>
    </row>
    <row r="221" spans="11:26" ht="15.75" customHeight="1">
      <c r="K221" s="30"/>
      <c r="M221" s="30"/>
      <c r="P221" s="24"/>
      <c r="Q221" s="24"/>
      <c r="R221" s="24"/>
      <c r="S221" s="24"/>
      <c r="T221" s="24"/>
      <c r="U221" s="24"/>
      <c r="V221" s="24"/>
      <c r="W221" s="24"/>
      <c r="X221" s="24"/>
      <c r="Y221" s="24"/>
      <c r="Z221" s="24"/>
    </row>
    <row r="222" spans="11:26" ht="15.75" customHeight="1">
      <c r="K222" s="30"/>
      <c r="M222" s="30"/>
      <c r="P222" s="24"/>
      <c r="Q222" s="24"/>
      <c r="R222" s="24"/>
      <c r="S222" s="24"/>
      <c r="T222" s="24"/>
      <c r="U222" s="24"/>
      <c r="V222" s="24"/>
      <c r="W222" s="24"/>
      <c r="X222" s="24"/>
      <c r="Y222" s="24"/>
      <c r="Z222" s="24"/>
    </row>
    <row r="223" spans="11:26" ht="15.75" customHeight="1">
      <c r="K223" s="30"/>
      <c r="M223" s="30"/>
      <c r="P223" s="24"/>
      <c r="Q223" s="24"/>
      <c r="R223" s="24"/>
      <c r="S223" s="24"/>
      <c r="T223" s="24"/>
      <c r="U223" s="24"/>
      <c r="V223" s="24"/>
      <c r="W223" s="24"/>
      <c r="X223" s="24"/>
      <c r="Y223" s="24"/>
      <c r="Z223" s="24"/>
    </row>
    <row r="224" spans="11:26" ht="15.75" customHeight="1">
      <c r="K224" s="30"/>
      <c r="M224" s="30"/>
      <c r="P224" s="24"/>
      <c r="Q224" s="24"/>
      <c r="R224" s="24"/>
      <c r="S224" s="24"/>
      <c r="T224" s="24"/>
      <c r="U224" s="24"/>
      <c r="V224" s="24"/>
      <c r="W224" s="24"/>
      <c r="X224" s="24"/>
      <c r="Y224" s="24"/>
      <c r="Z224" s="24"/>
    </row>
    <row r="225" spans="11:26" ht="15.75" customHeight="1">
      <c r="K225" s="30"/>
      <c r="M225" s="30"/>
      <c r="P225" s="24"/>
      <c r="Q225" s="24"/>
      <c r="R225" s="24"/>
      <c r="S225" s="24"/>
      <c r="T225" s="24"/>
      <c r="U225" s="24"/>
      <c r="V225" s="24"/>
      <c r="W225" s="24"/>
      <c r="X225" s="24"/>
      <c r="Y225" s="24"/>
      <c r="Z225" s="24"/>
    </row>
    <row r="226" spans="11:26" ht="15.75" customHeight="1">
      <c r="K226" s="30"/>
      <c r="M226" s="30"/>
      <c r="P226" s="24"/>
      <c r="Q226" s="24"/>
      <c r="R226" s="24"/>
      <c r="S226" s="24"/>
      <c r="T226" s="24"/>
      <c r="U226" s="24"/>
      <c r="V226" s="24"/>
      <c r="W226" s="24"/>
      <c r="X226" s="24"/>
      <c r="Y226" s="24"/>
      <c r="Z226" s="24"/>
    </row>
    <row r="227" spans="11:26" ht="15.75" customHeight="1">
      <c r="K227" s="30"/>
      <c r="M227" s="30"/>
      <c r="P227" s="24"/>
      <c r="Q227" s="24"/>
      <c r="R227" s="24"/>
      <c r="S227" s="24"/>
      <c r="T227" s="24"/>
      <c r="U227" s="24"/>
      <c r="V227" s="24"/>
      <c r="W227" s="24"/>
      <c r="X227" s="24"/>
      <c r="Y227" s="24"/>
      <c r="Z227" s="24"/>
    </row>
    <row r="228" spans="11:26" ht="15.75" customHeight="1">
      <c r="K228" s="30"/>
      <c r="M228" s="30"/>
      <c r="P228" s="24"/>
      <c r="Q228" s="24"/>
      <c r="R228" s="24"/>
      <c r="S228" s="24"/>
      <c r="T228" s="24"/>
      <c r="U228" s="24"/>
      <c r="V228" s="24"/>
      <c r="W228" s="24"/>
      <c r="X228" s="24"/>
      <c r="Y228" s="24"/>
      <c r="Z228" s="24"/>
    </row>
    <row r="229" spans="11:26" ht="15.75" customHeight="1">
      <c r="K229" s="30"/>
      <c r="M229" s="30"/>
      <c r="P229" s="24"/>
      <c r="Q229" s="24"/>
      <c r="R229" s="24"/>
      <c r="S229" s="24"/>
      <c r="T229" s="24"/>
      <c r="U229" s="24"/>
      <c r="V229" s="24"/>
      <c r="W229" s="24"/>
      <c r="X229" s="24"/>
      <c r="Y229" s="24"/>
      <c r="Z229" s="24"/>
    </row>
    <row r="230" spans="11:26" ht="15.75" customHeight="1">
      <c r="K230" s="30"/>
      <c r="M230" s="30"/>
      <c r="P230" s="24"/>
      <c r="Q230" s="24"/>
      <c r="R230" s="24"/>
      <c r="S230" s="24"/>
      <c r="T230" s="24"/>
      <c r="U230" s="24"/>
      <c r="V230" s="24"/>
      <c r="W230" s="24"/>
      <c r="X230" s="24"/>
      <c r="Y230" s="24"/>
      <c r="Z230" s="24"/>
    </row>
    <row r="231" spans="11:26" ht="15.75" customHeight="1">
      <c r="K231" s="30"/>
      <c r="M231" s="30"/>
      <c r="P231" s="24"/>
      <c r="Q231" s="24"/>
      <c r="R231" s="24"/>
      <c r="S231" s="24"/>
      <c r="T231" s="24"/>
      <c r="U231" s="24"/>
      <c r="V231" s="24"/>
      <c r="W231" s="24"/>
      <c r="X231" s="24"/>
      <c r="Y231" s="24"/>
      <c r="Z231" s="24"/>
    </row>
    <row r="232" spans="11:26" ht="15.75" customHeight="1">
      <c r="K232" s="30"/>
      <c r="M232" s="30"/>
      <c r="P232" s="24"/>
      <c r="Q232" s="24"/>
      <c r="R232" s="24"/>
      <c r="S232" s="24"/>
      <c r="T232" s="24"/>
      <c r="U232" s="24"/>
      <c r="V232" s="24"/>
      <c r="W232" s="24"/>
      <c r="X232" s="24"/>
      <c r="Y232" s="24"/>
      <c r="Z232" s="24"/>
    </row>
    <row r="233" spans="11:26" ht="15.75" customHeight="1">
      <c r="K233" s="30"/>
      <c r="M233" s="30"/>
      <c r="P233" s="24"/>
      <c r="Q233" s="24"/>
      <c r="R233" s="24"/>
      <c r="S233" s="24"/>
      <c r="T233" s="24"/>
      <c r="U233" s="24"/>
      <c r="V233" s="24"/>
      <c r="W233" s="24"/>
      <c r="X233" s="24"/>
      <c r="Y233" s="24"/>
      <c r="Z233" s="24"/>
    </row>
    <row r="234" spans="11:26" ht="15.75" customHeight="1">
      <c r="K234" s="30"/>
      <c r="M234" s="30"/>
      <c r="P234" s="24"/>
      <c r="Q234" s="24"/>
      <c r="R234" s="24"/>
      <c r="S234" s="24"/>
      <c r="T234" s="24"/>
      <c r="U234" s="24"/>
      <c r="V234" s="24"/>
      <c r="W234" s="24"/>
      <c r="X234" s="24"/>
      <c r="Y234" s="24"/>
      <c r="Z234" s="24"/>
    </row>
    <row r="235" spans="11:26" ht="15.75" customHeight="1">
      <c r="K235" s="30"/>
      <c r="M235" s="30"/>
      <c r="P235" s="24"/>
      <c r="Q235" s="24"/>
      <c r="R235" s="24"/>
      <c r="S235" s="24"/>
      <c r="T235" s="24"/>
      <c r="U235" s="24"/>
      <c r="V235" s="24"/>
      <c r="W235" s="24"/>
      <c r="X235" s="24"/>
      <c r="Y235" s="24"/>
      <c r="Z235" s="24"/>
    </row>
    <row r="236" spans="11:26" ht="15.75" customHeight="1">
      <c r="K236" s="30"/>
      <c r="M236" s="30"/>
      <c r="P236" s="24"/>
      <c r="Q236" s="24"/>
      <c r="R236" s="24"/>
      <c r="S236" s="24"/>
      <c r="T236" s="24"/>
      <c r="U236" s="24"/>
      <c r="V236" s="24"/>
      <c r="W236" s="24"/>
      <c r="X236" s="24"/>
      <c r="Y236" s="24"/>
      <c r="Z236" s="24"/>
    </row>
    <row r="237" spans="11:26" ht="15.75" customHeight="1">
      <c r="K237" s="30"/>
      <c r="M237" s="30"/>
      <c r="P237" s="24"/>
      <c r="Q237" s="24"/>
      <c r="R237" s="24"/>
      <c r="S237" s="24"/>
      <c r="T237" s="24"/>
      <c r="U237" s="24"/>
      <c r="V237" s="24"/>
      <c r="W237" s="24"/>
      <c r="X237" s="24"/>
      <c r="Y237" s="24"/>
      <c r="Z237" s="24"/>
    </row>
    <row r="238" spans="11:26" ht="15.75" customHeight="1">
      <c r="K238" s="30"/>
      <c r="M238" s="30"/>
      <c r="P238" s="24"/>
      <c r="Q238" s="24"/>
      <c r="R238" s="24"/>
      <c r="S238" s="24"/>
      <c r="T238" s="24"/>
      <c r="U238" s="24"/>
      <c r="V238" s="24"/>
      <c r="W238" s="24"/>
      <c r="X238" s="24"/>
      <c r="Y238" s="24"/>
      <c r="Z238" s="24"/>
    </row>
    <row r="239" spans="11:26" ht="15.75" customHeight="1">
      <c r="K239" s="30"/>
      <c r="M239" s="30"/>
      <c r="P239" s="24"/>
      <c r="Q239" s="24"/>
      <c r="R239" s="24"/>
      <c r="S239" s="24"/>
      <c r="T239" s="24"/>
      <c r="U239" s="24"/>
      <c r="V239" s="24"/>
      <c r="W239" s="24"/>
      <c r="X239" s="24"/>
      <c r="Y239" s="24"/>
      <c r="Z239" s="24"/>
    </row>
    <row r="240" spans="11:26" ht="15.75" customHeight="1">
      <c r="K240" s="30"/>
      <c r="M240" s="30"/>
      <c r="P240" s="24"/>
      <c r="Q240" s="24"/>
      <c r="R240" s="24"/>
      <c r="S240" s="24"/>
      <c r="T240" s="24"/>
      <c r="U240" s="24"/>
      <c r="V240" s="24"/>
      <c r="W240" s="24"/>
      <c r="X240" s="24"/>
      <c r="Y240" s="24"/>
      <c r="Z240" s="24"/>
    </row>
    <row r="241" spans="11:26" ht="15.75" customHeight="1">
      <c r="K241" s="30"/>
      <c r="M241" s="30"/>
      <c r="P241" s="24"/>
      <c r="Q241" s="24"/>
      <c r="R241" s="24"/>
      <c r="S241" s="24"/>
      <c r="T241" s="24"/>
      <c r="U241" s="24"/>
      <c r="V241" s="24"/>
      <c r="W241" s="24"/>
      <c r="X241" s="24"/>
      <c r="Y241" s="24"/>
      <c r="Z241" s="24"/>
    </row>
    <row r="242" spans="11:26" ht="15.75" customHeight="1">
      <c r="K242" s="30"/>
      <c r="M242" s="30"/>
      <c r="P242" s="24"/>
      <c r="Q242" s="24"/>
      <c r="R242" s="24"/>
      <c r="S242" s="24"/>
      <c r="T242" s="24"/>
      <c r="U242" s="24"/>
      <c r="V242" s="24"/>
      <c r="W242" s="24"/>
      <c r="X242" s="24"/>
      <c r="Y242" s="24"/>
      <c r="Z242" s="24"/>
    </row>
    <row r="243" spans="11:26" ht="15.75" customHeight="1">
      <c r="K243" s="30"/>
      <c r="M243" s="30"/>
      <c r="P243" s="24"/>
      <c r="Q243" s="24"/>
      <c r="R243" s="24"/>
      <c r="S243" s="24"/>
      <c r="T243" s="24"/>
      <c r="U243" s="24"/>
      <c r="V243" s="24"/>
      <c r="W243" s="24"/>
      <c r="X243" s="24"/>
      <c r="Y243" s="24"/>
      <c r="Z243" s="24"/>
    </row>
    <row r="244" spans="11:26" ht="15.75" customHeight="1">
      <c r="K244" s="30"/>
      <c r="M244" s="30"/>
      <c r="P244" s="24"/>
      <c r="Q244" s="24"/>
      <c r="R244" s="24"/>
      <c r="S244" s="24"/>
      <c r="T244" s="24"/>
      <c r="U244" s="24"/>
      <c r="V244" s="24"/>
      <c r="W244" s="24"/>
      <c r="X244" s="24"/>
      <c r="Y244" s="24"/>
      <c r="Z244" s="24"/>
    </row>
    <row r="245" spans="11:26" ht="15.75" customHeight="1">
      <c r="K245" s="30"/>
      <c r="M245" s="30"/>
      <c r="P245" s="24"/>
      <c r="Q245" s="24"/>
      <c r="R245" s="24"/>
      <c r="S245" s="24"/>
      <c r="T245" s="24"/>
      <c r="U245" s="24"/>
      <c r="V245" s="24"/>
      <c r="W245" s="24"/>
      <c r="X245" s="24"/>
      <c r="Y245" s="24"/>
      <c r="Z245" s="24"/>
    </row>
    <row r="246" spans="11:26" ht="15.75" customHeight="1">
      <c r="K246" s="30"/>
      <c r="M246" s="30"/>
      <c r="P246" s="24"/>
      <c r="Q246" s="24"/>
      <c r="R246" s="24"/>
      <c r="S246" s="24"/>
      <c r="T246" s="24"/>
      <c r="U246" s="24"/>
      <c r="V246" s="24"/>
      <c r="W246" s="24"/>
      <c r="X246" s="24"/>
      <c r="Y246" s="24"/>
      <c r="Z246" s="24"/>
    </row>
    <row r="247" spans="11:26" ht="15.75" customHeight="1">
      <c r="K247" s="30"/>
      <c r="M247" s="30"/>
      <c r="P247" s="24"/>
      <c r="Q247" s="24"/>
      <c r="R247" s="24"/>
      <c r="S247" s="24"/>
      <c r="T247" s="24"/>
      <c r="U247" s="24"/>
      <c r="V247" s="24"/>
      <c r="W247" s="24"/>
      <c r="X247" s="24"/>
      <c r="Y247" s="24"/>
      <c r="Z247" s="24"/>
    </row>
    <row r="248" spans="11:26" ht="15.75" customHeight="1">
      <c r="K248" s="30"/>
      <c r="M248" s="30"/>
      <c r="P248" s="24"/>
      <c r="Q248" s="24"/>
      <c r="R248" s="24"/>
      <c r="S248" s="24"/>
      <c r="T248" s="24"/>
      <c r="U248" s="24"/>
      <c r="V248" s="24"/>
      <c r="W248" s="24"/>
      <c r="X248" s="24"/>
      <c r="Y248" s="24"/>
      <c r="Z248" s="24"/>
    </row>
    <row r="249" spans="11:26" ht="15.75" customHeight="1">
      <c r="K249" s="30"/>
      <c r="M249" s="30"/>
      <c r="P249" s="24"/>
      <c r="Q249" s="24"/>
      <c r="R249" s="24"/>
      <c r="S249" s="24"/>
      <c r="T249" s="24"/>
      <c r="U249" s="24"/>
      <c r="V249" s="24"/>
      <c r="W249" s="24"/>
      <c r="X249" s="24"/>
      <c r="Y249" s="24"/>
      <c r="Z249" s="24"/>
    </row>
    <row r="250" spans="11:26" ht="15.75" customHeight="1">
      <c r="K250" s="30"/>
      <c r="M250" s="30"/>
      <c r="P250" s="24"/>
      <c r="Q250" s="24"/>
      <c r="R250" s="24"/>
      <c r="S250" s="24"/>
      <c r="T250" s="24"/>
      <c r="U250" s="24"/>
      <c r="V250" s="24"/>
      <c r="W250" s="24"/>
      <c r="X250" s="24"/>
      <c r="Y250" s="24"/>
      <c r="Z250" s="24"/>
    </row>
    <row r="251" spans="11:26" ht="15.75" customHeight="1">
      <c r="K251" s="30"/>
      <c r="M251" s="30"/>
      <c r="P251" s="24"/>
      <c r="Q251" s="24"/>
      <c r="R251" s="24"/>
      <c r="S251" s="24"/>
      <c r="T251" s="24"/>
      <c r="U251" s="24"/>
      <c r="V251" s="24"/>
      <c r="W251" s="24"/>
      <c r="X251" s="24"/>
      <c r="Y251" s="24"/>
      <c r="Z251" s="24"/>
    </row>
    <row r="252" spans="11:26" ht="15.75" customHeight="1">
      <c r="K252" s="30"/>
      <c r="M252" s="30"/>
      <c r="P252" s="24"/>
      <c r="Q252" s="24"/>
      <c r="R252" s="24"/>
      <c r="S252" s="24"/>
      <c r="T252" s="24"/>
      <c r="U252" s="24"/>
      <c r="V252" s="24"/>
      <c r="W252" s="24"/>
      <c r="X252" s="24"/>
      <c r="Y252" s="24"/>
      <c r="Z252" s="24"/>
    </row>
    <row r="253" spans="11:26" ht="15.75" customHeight="1">
      <c r="K253" s="30"/>
      <c r="M253" s="30"/>
      <c r="P253" s="24"/>
      <c r="Q253" s="24"/>
      <c r="R253" s="24"/>
      <c r="S253" s="24"/>
      <c r="T253" s="24"/>
      <c r="U253" s="24"/>
      <c r="V253" s="24"/>
      <c r="W253" s="24"/>
      <c r="X253" s="24"/>
      <c r="Y253" s="24"/>
      <c r="Z253" s="24"/>
    </row>
    <row r="254" spans="11:26" ht="15.75" customHeight="1">
      <c r="K254" s="30"/>
      <c r="M254" s="30"/>
      <c r="P254" s="24"/>
      <c r="Q254" s="24"/>
      <c r="R254" s="24"/>
      <c r="S254" s="24"/>
      <c r="T254" s="24"/>
      <c r="U254" s="24"/>
      <c r="V254" s="24"/>
      <c r="W254" s="24"/>
      <c r="X254" s="24"/>
      <c r="Y254" s="24"/>
      <c r="Z254" s="24"/>
    </row>
    <row r="255" spans="11:26" ht="15.75" customHeight="1">
      <c r="K255" s="30"/>
      <c r="M255" s="30"/>
      <c r="P255" s="24"/>
      <c r="Q255" s="24"/>
      <c r="R255" s="24"/>
      <c r="S255" s="24"/>
      <c r="T255" s="24"/>
      <c r="U255" s="24"/>
      <c r="V255" s="24"/>
      <c r="W255" s="24"/>
      <c r="X255" s="24"/>
      <c r="Y255" s="24"/>
      <c r="Z255" s="24"/>
    </row>
    <row r="256" spans="11:26" ht="15.75" customHeight="1">
      <c r="K256" s="30"/>
      <c r="M256" s="30"/>
      <c r="P256" s="24"/>
      <c r="Q256" s="24"/>
      <c r="R256" s="24"/>
      <c r="S256" s="24"/>
      <c r="T256" s="24"/>
      <c r="U256" s="24"/>
      <c r="V256" s="24"/>
      <c r="W256" s="24"/>
      <c r="X256" s="24"/>
      <c r="Y256" s="24"/>
      <c r="Z256" s="24"/>
    </row>
    <row r="257" spans="11:26" ht="15.75" customHeight="1">
      <c r="K257" s="30"/>
      <c r="M257" s="30"/>
      <c r="P257" s="24"/>
      <c r="Q257" s="24"/>
      <c r="R257" s="24"/>
      <c r="S257" s="24"/>
      <c r="T257" s="24"/>
      <c r="U257" s="24"/>
      <c r="V257" s="24"/>
      <c r="W257" s="24"/>
      <c r="X257" s="24"/>
      <c r="Y257" s="24"/>
      <c r="Z257" s="24"/>
    </row>
    <row r="258" spans="11:26" ht="15.75" customHeight="1">
      <c r="K258" s="30"/>
      <c r="M258" s="30"/>
      <c r="P258" s="24"/>
      <c r="Q258" s="24"/>
      <c r="R258" s="24"/>
      <c r="S258" s="24"/>
      <c r="T258" s="24"/>
      <c r="U258" s="24"/>
      <c r="V258" s="24"/>
      <c r="W258" s="24"/>
      <c r="X258" s="24"/>
      <c r="Y258" s="24"/>
      <c r="Z258" s="24"/>
    </row>
    <row r="259" spans="11:26" ht="15.75" customHeight="1">
      <c r="K259" s="30"/>
      <c r="M259" s="30"/>
      <c r="P259" s="24"/>
      <c r="Q259" s="24"/>
      <c r="R259" s="24"/>
      <c r="S259" s="24"/>
      <c r="T259" s="24"/>
      <c r="U259" s="24"/>
      <c r="V259" s="24"/>
      <c r="W259" s="24"/>
      <c r="X259" s="24"/>
      <c r="Y259" s="24"/>
      <c r="Z259" s="24"/>
    </row>
    <row r="260" spans="11:26" ht="15.75" customHeight="1">
      <c r="K260" s="30"/>
      <c r="M260" s="30"/>
      <c r="P260" s="24"/>
      <c r="Q260" s="24"/>
      <c r="R260" s="24"/>
      <c r="S260" s="24"/>
      <c r="T260" s="24"/>
      <c r="U260" s="24"/>
      <c r="V260" s="24"/>
      <c r="W260" s="24"/>
      <c r="X260" s="24"/>
      <c r="Y260" s="24"/>
      <c r="Z260" s="24"/>
    </row>
    <row r="261" spans="11:26" ht="15.75" customHeight="1">
      <c r="K261" s="30"/>
      <c r="M261" s="30"/>
      <c r="P261" s="24"/>
      <c r="Q261" s="24"/>
      <c r="R261" s="24"/>
      <c r="S261" s="24"/>
      <c r="T261" s="24"/>
      <c r="U261" s="24"/>
      <c r="V261" s="24"/>
      <c r="W261" s="24"/>
      <c r="X261" s="24"/>
      <c r="Y261" s="24"/>
      <c r="Z261" s="24"/>
    </row>
    <row r="262" spans="11:26" ht="15.75" customHeight="1">
      <c r="K262" s="30"/>
      <c r="M262" s="30"/>
      <c r="P262" s="24"/>
      <c r="Q262" s="24"/>
      <c r="R262" s="24"/>
      <c r="S262" s="24"/>
      <c r="T262" s="24"/>
      <c r="U262" s="24"/>
      <c r="V262" s="24"/>
      <c r="W262" s="24"/>
      <c r="X262" s="24"/>
      <c r="Y262" s="24"/>
      <c r="Z262" s="24"/>
    </row>
    <row r="263" spans="11:26" ht="15.75" customHeight="1">
      <c r="K263" s="30"/>
      <c r="M263" s="30"/>
      <c r="P263" s="24"/>
      <c r="Q263" s="24"/>
      <c r="R263" s="24"/>
      <c r="S263" s="24"/>
      <c r="T263" s="24"/>
      <c r="U263" s="24"/>
      <c r="V263" s="24"/>
      <c r="W263" s="24"/>
      <c r="X263" s="24"/>
      <c r="Y263" s="24"/>
      <c r="Z263" s="24"/>
    </row>
    <row r="264" spans="11:26" ht="15.75" customHeight="1">
      <c r="K264" s="30"/>
      <c r="M264" s="30"/>
      <c r="P264" s="24"/>
      <c r="Q264" s="24"/>
      <c r="R264" s="24"/>
      <c r="S264" s="24"/>
      <c r="T264" s="24"/>
      <c r="U264" s="24"/>
      <c r="V264" s="24"/>
      <c r="W264" s="24"/>
      <c r="X264" s="24"/>
      <c r="Y264" s="24"/>
      <c r="Z264" s="24"/>
    </row>
    <row r="265" spans="11:26" ht="15.75" customHeight="1">
      <c r="K265" s="30"/>
      <c r="M265" s="30"/>
      <c r="P265" s="24"/>
      <c r="Q265" s="24"/>
      <c r="R265" s="24"/>
      <c r="S265" s="24"/>
      <c r="T265" s="24"/>
      <c r="U265" s="24"/>
      <c r="V265" s="24"/>
      <c r="W265" s="24"/>
      <c r="X265" s="24"/>
      <c r="Y265" s="24"/>
      <c r="Z265" s="24"/>
    </row>
    <row r="266" spans="11:26" ht="15.75" customHeight="1">
      <c r="K266" s="30"/>
      <c r="M266" s="30"/>
      <c r="P266" s="24"/>
      <c r="Q266" s="24"/>
      <c r="R266" s="24"/>
      <c r="S266" s="24"/>
      <c r="T266" s="24"/>
      <c r="U266" s="24"/>
      <c r="V266" s="24"/>
      <c r="W266" s="24"/>
      <c r="X266" s="24"/>
      <c r="Y266" s="24"/>
      <c r="Z266" s="24"/>
    </row>
    <row r="267" spans="11:26" ht="15.75" customHeight="1">
      <c r="K267" s="30"/>
      <c r="M267" s="30"/>
      <c r="P267" s="24"/>
      <c r="Q267" s="24"/>
      <c r="R267" s="24"/>
      <c r="S267" s="24"/>
      <c r="T267" s="24"/>
      <c r="U267" s="24"/>
      <c r="V267" s="24"/>
      <c r="W267" s="24"/>
      <c r="X267" s="24"/>
      <c r="Y267" s="24"/>
      <c r="Z267" s="24"/>
    </row>
    <row r="268" spans="11:26" ht="15.75" customHeight="1">
      <c r="K268" s="30"/>
      <c r="M268" s="30"/>
      <c r="P268" s="24"/>
      <c r="Q268" s="24"/>
      <c r="R268" s="24"/>
      <c r="S268" s="24"/>
      <c r="T268" s="24"/>
      <c r="U268" s="24"/>
      <c r="V268" s="24"/>
      <c r="W268" s="24"/>
      <c r="X268" s="24"/>
      <c r="Y268" s="24"/>
      <c r="Z268" s="24"/>
    </row>
    <row r="269" spans="11:26" ht="15.75" customHeight="1">
      <c r="K269" s="30"/>
      <c r="M269" s="30"/>
      <c r="P269" s="24"/>
      <c r="Q269" s="24"/>
      <c r="R269" s="24"/>
      <c r="S269" s="24"/>
      <c r="T269" s="24"/>
      <c r="U269" s="24"/>
      <c r="V269" s="24"/>
      <c r="W269" s="24"/>
      <c r="X269" s="24"/>
      <c r="Y269" s="24"/>
      <c r="Z269" s="24"/>
    </row>
    <row r="270" spans="11:26" ht="15.75" customHeight="1">
      <c r="K270" s="30"/>
      <c r="M270" s="30"/>
      <c r="P270" s="24"/>
      <c r="Q270" s="24"/>
      <c r="R270" s="24"/>
      <c r="S270" s="24"/>
      <c r="T270" s="24"/>
      <c r="U270" s="24"/>
      <c r="V270" s="24"/>
      <c r="W270" s="24"/>
      <c r="X270" s="24"/>
      <c r="Y270" s="24"/>
      <c r="Z270" s="24"/>
    </row>
    <row r="271" spans="11:26" ht="15.75" customHeight="1">
      <c r="K271" s="30"/>
      <c r="M271" s="30"/>
      <c r="P271" s="24"/>
      <c r="Q271" s="24"/>
      <c r="R271" s="24"/>
      <c r="S271" s="24"/>
      <c r="T271" s="24"/>
      <c r="U271" s="24"/>
      <c r="V271" s="24"/>
      <c r="W271" s="24"/>
      <c r="X271" s="24"/>
      <c r="Y271" s="24"/>
      <c r="Z271" s="24"/>
    </row>
    <row r="272" spans="11:26" ht="15.75" customHeight="1">
      <c r="K272" s="30"/>
      <c r="M272" s="30"/>
      <c r="P272" s="24"/>
      <c r="Q272" s="24"/>
      <c r="R272" s="24"/>
      <c r="S272" s="24"/>
      <c r="T272" s="24"/>
      <c r="U272" s="24"/>
      <c r="V272" s="24"/>
      <c r="W272" s="24"/>
      <c r="X272" s="24"/>
      <c r="Y272" s="24"/>
      <c r="Z272" s="24"/>
    </row>
    <row r="273" spans="11:26" ht="15.75" customHeight="1">
      <c r="K273" s="30"/>
      <c r="M273" s="30"/>
      <c r="P273" s="24"/>
      <c r="Q273" s="24"/>
      <c r="R273" s="24"/>
      <c r="S273" s="24"/>
      <c r="T273" s="24"/>
      <c r="U273" s="24"/>
      <c r="V273" s="24"/>
      <c r="W273" s="24"/>
      <c r="X273" s="24"/>
      <c r="Y273" s="24"/>
      <c r="Z273" s="24"/>
    </row>
    <row r="274" spans="11:26" ht="15.75" customHeight="1">
      <c r="K274" s="30"/>
      <c r="M274" s="30"/>
      <c r="P274" s="24"/>
      <c r="Q274" s="24"/>
      <c r="R274" s="24"/>
      <c r="S274" s="24"/>
      <c r="T274" s="24"/>
      <c r="U274" s="24"/>
      <c r="V274" s="24"/>
      <c r="W274" s="24"/>
      <c r="X274" s="24"/>
      <c r="Y274" s="24"/>
      <c r="Z274" s="24"/>
    </row>
    <row r="275" spans="11:26" ht="15.75" customHeight="1">
      <c r="K275" s="30"/>
      <c r="M275" s="30"/>
      <c r="P275" s="24"/>
      <c r="Q275" s="24"/>
      <c r="R275" s="24"/>
      <c r="S275" s="24"/>
      <c r="T275" s="24"/>
      <c r="U275" s="24"/>
      <c r="V275" s="24"/>
      <c r="W275" s="24"/>
      <c r="X275" s="24"/>
      <c r="Y275" s="24"/>
      <c r="Z275" s="24"/>
    </row>
    <row r="276" spans="11:26" ht="15.75" customHeight="1">
      <c r="K276" s="30"/>
      <c r="M276" s="30"/>
      <c r="P276" s="24"/>
      <c r="Q276" s="24"/>
      <c r="R276" s="24"/>
      <c r="S276" s="24"/>
      <c r="T276" s="24"/>
      <c r="U276" s="24"/>
      <c r="V276" s="24"/>
      <c r="W276" s="24"/>
      <c r="X276" s="24"/>
      <c r="Y276" s="24"/>
      <c r="Z276" s="24"/>
    </row>
    <row r="277" spans="11:26" ht="15.75" customHeight="1">
      <c r="K277" s="30"/>
      <c r="M277" s="30"/>
      <c r="P277" s="24"/>
      <c r="Q277" s="24"/>
      <c r="R277" s="24"/>
      <c r="S277" s="24"/>
      <c r="T277" s="24"/>
      <c r="U277" s="24"/>
      <c r="V277" s="24"/>
      <c r="W277" s="24"/>
      <c r="X277" s="24"/>
      <c r="Y277" s="24"/>
      <c r="Z277" s="24"/>
    </row>
    <row r="278" spans="11:26" ht="15.75" customHeight="1">
      <c r="K278" s="30"/>
      <c r="M278" s="30"/>
      <c r="P278" s="24"/>
      <c r="Q278" s="24"/>
      <c r="R278" s="24"/>
      <c r="S278" s="24"/>
      <c r="T278" s="24"/>
      <c r="U278" s="24"/>
      <c r="V278" s="24"/>
      <c r="W278" s="24"/>
      <c r="X278" s="24"/>
      <c r="Y278" s="24"/>
      <c r="Z278" s="24"/>
    </row>
    <row r="279" spans="11:26" ht="15.75" customHeight="1">
      <c r="K279" s="30"/>
      <c r="M279" s="30"/>
      <c r="P279" s="24"/>
      <c r="Q279" s="24"/>
      <c r="R279" s="24"/>
      <c r="S279" s="24"/>
      <c r="T279" s="24"/>
      <c r="U279" s="24"/>
      <c r="V279" s="24"/>
      <c r="W279" s="24"/>
      <c r="X279" s="24"/>
      <c r="Y279" s="24"/>
      <c r="Z279" s="24"/>
    </row>
    <row r="280" spans="11:26" ht="15.75" customHeight="1">
      <c r="K280" s="30"/>
      <c r="M280" s="30"/>
      <c r="P280" s="24"/>
      <c r="Q280" s="24"/>
      <c r="R280" s="24"/>
      <c r="S280" s="24"/>
      <c r="T280" s="24"/>
      <c r="U280" s="24"/>
      <c r="V280" s="24"/>
      <c r="W280" s="24"/>
      <c r="X280" s="24"/>
      <c r="Y280" s="24"/>
      <c r="Z280" s="24"/>
    </row>
    <row r="281" spans="11:26" ht="15.75" customHeight="1">
      <c r="K281" s="30"/>
      <c r="M281" s="30"/>
      <c r="P281" s="24"/>
      <c r="Q281" s="24"/>
      <c r="R281" s="24"/>
      <c r="S281" s="24"/>
      <c r="T281" s="24"/>
      <c r="U281" s="24"/>
      <c r="V281" s="24"/>
      <c r="W281" s="24"/>
      <c r="X281" s="24"/>
      <c r="Y281" s="24"/>
      <c r="Z281" s="24"/>
    </row>
    <row r="282" spans="11:26" ht="15.75" customHeight="1">
      <c r="K282" s="30"/>
      <c r="M282" s="30"/>
      <c r="P282" s="24"/>
      <c r="Q282" s="24"/>
      <c r="R282" s="24"/>
      <c r="S282" s="24"/>
      <c r="T282" s="24"/>
      <c r="U282" s="24"/>
      <c r="V282" s="24"/>
      <c r="W282" s="24"/>
      <c r="X282" s="24"/>
      <c r="Y282" s="24"/>
      <c r="Z282" s="24"/>
    </row>
    <row r="283" spans="11:26" ht="15.75" customHeight="1">
      <c r="K283" s="30"/>
      <c r="M283" s="30"/>
      <c r="P283" s="24"/>
      <c r="Q283" s="24"/>
      <c r="R283" s="24"/>
      <c r="S283" s="24"/>
      <c r="T283" s="24"/>
      <c r="U283" s="24"/>
      <c r="V283" s="24"/>
      <c r="W283" s="24"/>
      <c r="X283" s="24"/>
      <c r="Y283" s="24"/>
      <c r="Z283" s="24"/>
    </row>
    <row r="284" spans="11:26" ht="15.75" customHeight="1">
      <c r="K284" s="30"/>
      <c r="M284" s="30"/>
      <c r="P284" s="24"/>
      <c r="Q284" s="24"/>
      <c r="R284" s="24"/>
      <c r="S284" s="24"/>
      <c r="T284" s="24"/>
      <c r="U284" s="24"/>
      <c r="V284" s="24"/>
      <c r="W284" s="24"/>
      <c r="X284" s="24"/>
      <c r="Y284" s="24"/>
      <c r="Z284" s="24"/>
    </row>
    <row r="285" spans="11:26" ht="15.75" customHeight="1">
      <c r="K285" s="30"/>
      <c r="M285" s="30"/>
      <c r="P285" s="24"/>
      <c r="Q285" s="24"/>
      <c r="R285" s="24"/>
      <c r="S285" s="24"/>
      <c r="T285" s="24"/>
      <c r="U285" s="24"/>
      <c r="V285" s="24"/>
      <c r="W285" s="24"/>
      <c r="X285" s="24"/>
      <c r="Y285" s="24"/>
      <c r="Z285" s="24"/>
    </row>
    <row r="286" spans="11:26" ht="15.75" customHeight="1">
      <c r="K286" s="30"/>
      <c r="M286" s="30"/>
      <c r="P286" s="24"/>
      <c r="Q286" s="24"/>
      <c r="R286" s="24"/>
      <c r="S286" s="24"/>
      <c r="T286" s="24"/>
      <c r="U286" s="24"/>
      <c r="V286" s="24"/>
      <c r="W286" s="24"/>
      <c r="X286" s="24"/>
      <c r="Y286" s="24"/>
      <c r="Z286" s="24"/>
    </row>
    <row r="287" spans="11:26" ht="15.75" customHeight="1">
      <c r="K287" s="30"/>
      <c r="M287" s="30"/>
      <c r="P287" s="24"/>
      <c r="Q287" s="24"/>
      <c r="R287" s="24"/>
      <c r="S287" s="24"/>
      <c r="T287" s="24"/>
      <c r="U287" s="24"/>
      <c r="V287" s="24"/>
      <c r="W287" s="24"/>
      <c r="X287" s="24"/>
      <c r="Y287" s="24"/>
      <c r="Z287" s="24"/>
    </row>
    <row r="288" spans="11:26" ht="15.75" customHeight="1">
      <c r="K288" s="30"/>
      <c r="M288" s="30"/>
      <c r="P288" s="24"/>
      <c r="Q288" s="24"/>
      <c r="R288" s="24"/>
      <c r="S288" s="24"/>
      <c r="T288" s="24"/>
      <c r="U288" s="24"/>
      <c r="V288" s="24"/>
      <c r="W288" s="24"/>
      <c r="X288" s="24"/>
      <c r="Y288" s="24"/>
      <c r="Z288" s="24"/>
    </row>
    <row r="289" spans="11:26" ht="15.75" customHeight="1">
      <c r="K289" s="30"/>
      <c r="M289" s="30"/>
      <c r="P289" s="24"/>
      <c r="Q289" s="24"/>
      <c r="R289" s="24"/>
      <c r="S289" s="24"/>
      <c r="T289" s="24"/>
      <c r="U289" s="24"/>
      <c r="V289" s="24"/>
      <c r="W289" s="24"/>
      <c r="X289" s="24"/>
      <c r="Y289" s="24"/>
      <c r="Z289" s="24"/>
    </row>
    <row r="290" spans="11:26" ht="15.75" customHeight="1">
      <c r="K290" s="30"/>
      <c r="M290" s="30"/>
      <c r="P290" s="24"/>
      <c r="Q290" s="24"/>
      <c r="R290" s="24"/>
      <c r="S290" s="24"/>
      <c r="T290" s="24"/>
      <c r="U290" s="24"/>
      <c r="V290" s="24"/>
      <c r="W290" s="24"/>
      <c r="X290" s="24"/>
      <c r="Y290" s="24"/>
      <c r="Z290" s="24"/>
    </row>
    <row r="291" spans="11:26" ht="15.75" customHeight="1">
      <c r="K291" s="30"/>
      <c r="M291" s="30"/>
      <c r="P291" s="24"/>
      <c r="Q291" s="24"/>
      <c r="R291" s="24"/>
      <c r="S291" s="24"/>
      <c r="T291" s="24"/>
      <c r="U291" s="24"/>
      <c r="V291" s="24"/>
      <c r="W291" s="24"/>
      <c r="X291" s="24"/>
      <c r="Y291" s="24"/>
      <c r="Z291" s="24"/>
    </row>
    <row r="292" spans="11:26" ht="15.75" customHeight="1">
      <c r="K292" s="30"/>
      <c r="M292" s="30"/>
      <c r="P292" s="24"/>
      <c r="Q292" s="24"/>
      <c r="R292" s="24"/>
      <c r="S292" s="24"/>
      <c r="T292" s="24"/>
      <c r="U292" s="24"/>
      <c r="V292" s="24"/>
      <c r="W292" s="24"/>
      <c r="X292" s="24"/>
      <c r="Y292" s="24"/>
      <c r="Z292" s="24"/>
    </row>
    <row r="293" spans="11:26" ht="15.75" customHeight="1">
      <c r="K293" s="30"/>
      <c r="M293" s="30"/>
      <c r="P293" s="24"/>
      <c r="Q293" s="24"/>
      <c r="R293" s="24"/>
      <c r="S293" s="24"/>
      <c r="T293" s="24"/>
      <c r="U293" s="24"/>
      <c r="V293" s="24"/>
      <c r="W293" s="24"/>
      <c r="X293" s="24"/>
      <c r="Y293" s="24"/>
      <c r="Z293" s="24"/>
    </row>
    <row r="294" spans="11:26" ht="15.75" customHeight="1">
      <c r="K294" s="30"/>
      <c r="M294" s="30"/>
      <c r="P294" s="24"/>
      <c r="Q294" s="24"/>
      <c r="R294" s="24"/>
      <c r="S294" s="24"/>
      <c r="T294" s="24"/>
      <c r="U294" s="24"/>
      <c r="V294" s="24"/>
      <c r="W294" s="24"/>
      <c r="X294" s="24"/>
      <c r="Y294" s="24"/>
      <c r="Z294" s="24"/>
    </row>
    <row r="295" spans="11:26" ht="15.75" customHeight="1">
      <c r="K295" s="30"/>
      <c r="M295" s="30"/>
      <c r="P295" s="24"/>
      <c r="Q295" s="24"/>
      <c r="R295" s="24"/>
      <c r="S295" s="24"/>
      <c r="T295" s="24"/>
      <c r="U295" s="24"/>
      <c r="V295" s="24"/>
      <c r="W295" s="24"/>
      <c r="X295" s="24"/>
      <c r="Y295" s="24"/>
      <c r="Z295" s="24"/>
    </row>
    <row r="296" spans="11:26" ht="15.75" customHeight="1">
      <c r="K296" s="30"/>
      <c r="M296" s="30"/>
      <c r="P296" s="24"/>
      <c r="Q296" s="24"/>
      <c r="R296" s="24"/>
      <c r="S296" s="24"/>
      <c r="T296" s="24"/>
      <c r="U296" s="24"/>
      <c r="V296" s="24"/>
      <c r="W296" s="24"/>
      <c r="X296" s="24"/>
      <c r="Y296" s="24"/>
      <c r="Z296" s="24"/>
    </row>
    <row r="297" spans="11:26" ht="15.75" customHeight="1">
      <c r="K297" s="30"/>
      <c r="M297" s="30"/>
      <c r="P297" s="24"/>
      <c r="Q297" s="24"/>
      <c r="R297" s="24"/>
      <c r="S297" s="24"/>
      <c r="T297" s="24"/>
      <c r="U297" s="24"/>
      <c r="V297" s="24"/>
      <c r="W297" s="24"/>
      <c r="X297" s="24"/>
      <c r="Y297" s="24"/>
      <c r="Z297" s="24"/>
    </row>
    <row r="298" spans="11:26" ht="15.75" customHeight="1">
      <c r="K298" s="30"/>
      <c r="M298" s="30"/>
      <c r="P298" s="24"/>
      <c r="Q298" s="24"/>
      <c r="R298" s="24"/>
      <c r="S298" s="24"/>
      <c r="T298" s="24"/>
      <c r="U298" s="24"/>
      <c r="V298" s="24"/>
      <c r="W298" s="24"/>
      <c r="X298" s="24"/>
      <c r="Y298" s="24"/>
      <c r="Z298" s="24"/>
    </row>
    <row r="299" spans="11:26" ht="15.75" customHeight="1">
      <c r="K299" s="30"/>
      <c r="M299" s="30"/>
      <c r="P299" s="24"/>
      <c r="Q299" s="24"/>
      <c r="R299" s="24"/>
      <c r="S299" s="24"/>
      <c r="T299" s="24"/>
      <c r="U299" s="24"/>
      <c r="V299" s="24"/>
      <c r="W299" s="24"/>
      <c r="X299" s="24"/>
      <c r="Y299" s="24"/>
      <c r="Z299" s="24"/>
    </row>
    <row r="300" spans="11:26" ht="15.75" customHeight="1">
      <c r="K300" s="30"/>
      <c r="M300" s="30"/>
      <c r="P300" s="24"/>
      <c r="Q300" s="24"/>
      <c r="R300" s="24"/>
      <c r="S300" s="24"/>
      <c r="T300" s="24"/>
      <c r="U300" s="24"/>
      <c r="V300" s="24"/>
      <c r="W300" s="24"/>
      <c r="X300" s="24"/>
      <c r="Y300" s="24"/>
      <c r="Z300" s="24"/>
    </row>
    <row r="301" spans="11:26" ht="15.75" customHeight="1">
      <c r="K301" s="30"/>
      <c r="M301" s="30"/>
      <c r="P301" s="24"/>
      <c r="Q301" s="24"/>
      <c r="R301" s="24"/>
      <c r="S301" s="24"/>
      <c r="T301" s="24"/>
      <c r="U301" s="24"/>
      <c r="V301" s="24"/>
      <c r="W301" s="24"/>
      <c r="X301" s="24"/>
      <c r="Y301" s="24"/>
      <c r="Z301" s="24"/>
    </row>
    <row r="302" spans="11:26" ht="15.75" customHeight="1">
      <c r="K302" s="30"/>
      <c r="M302" s="30"/>
      <c r="P302" s="24"/>
      <c r="Q302" s="24"/>
      <c r="R302" s="24"/>
      <c r="S302" s="24"/>
      <c r="T302" s="24"/>
      <c r="U302" s="24"/>
      <c r="V302" s="24"/>
      <c r="W302" s="24"/>
      <c r="X302" s="24"/>
      <c r="Y302" s="24"/>
      <c r="Z302" s="24"/>
    </row>
    <row r="303" spans="11:26" ht="15.75" customHeight="1">
      <c r="K303" s="30"/>
      <c r="M303" s="30"/>
      <c r="P303" s="24"/>
      <c r="Q303" s="24"/>
      <c r="R303" s="24"/>
      <c r="S303" s="24"/>
      <c r="T303" s="24"/>
      <c r="U303" s="24"/>
      <c r="V303" s="24"/>
      <c r="W303" s="24"/>
      <c r="X303" s="24"/>
      <c r="Y303" s="24"/>
      <c r="Z303" s="24"/>
    </row>
    <row r="304" spans="11:26" ht="15.75" customHeight="1">
      <c r="K304" s="30"/>
      <c r="M304" s="30"/>
      <c r="P304" s="24"/>
      <c r="Q304" s="24"/>
      <c r="R304" s="24"/>
      <c r="S304" s="24"/>
      <c r="T304" s="24"/>
      <c r="U304" s="24"/>
      <c r="V304" s="24"/>
      <c r="W304" s="24"/>
      <c r="X304" s="24"/>
      <c r="Y304" s="24"/>
      <c r="Z304" s="24"/>
    </row>
    <row r="305" spans="11:26" ht="15.75" customHeight="1">
      <c r="K305" s="30"/>
      <c r="M305" s="30"/>
      <c r="P305" s="24"/>
      <c r="Q305" s="24"/>
      <c r="R305" s="24"/>
      <c r="S305" s="24"/>
      <c r="T305" s="24"/>
      <c r="U305" s="24"/>
      <c r="V305" s="24"/>
      <c r="W305" s="24"/>
      <c r="X305" s="24"/>
      <c r="Y305" s="24"/>
      <c r="Z305" s="24"/>
    </row>
    <row r="306" spans="11:26" ht="15.75" customHeight="1">
      <c r="K306" s="30"/>
      <c r="M306" s="30"/>
      <c r="P306" s="24"/>
      <c r="Q306" s="24"/>
      <c r="R306" s="24"/>
      <c r="S306" s="24"/>
      <c r="T306" s="24"/>
      <c r="U306" s="24"/>
      <c r="V306" s="24"/>
      <c r="W306" s="24"/>
      <c r="X306" s="24"/>
      <c r="Y306" s="24"/>
      <c r="Z306" s="24"/>
    </row>
    <row r="307" spans="11:26" ht="15.75" customHeight="1">
      <c r="K307" s="30"/>
      <c r="M307" s="30"/>
      <c r="P307" s="24"/>
      <c r="Q307" s="24"/>
      <c r="R307" s="24"/>
      <c r="S307" s="24"/>
      <c r="T307" s="24"/>
      <c r="U307" s="24"/>
      <c r="V307" s="24"/>
      <c r="W307" s="24"/>
      <c r="X307" s="24"/>
      <c r="Y307" s="24"/>
      <c r="Z307" s="24"/>
    </row>
    <row r="308" spans="11:26" ht="15.75" customHeight="1">
      <c r="K308" s="30"/>
      <c r="M308" s="30"/>
      <c r="P308" s="24"/>
      <c r="Q308" s="24"/>
      <c r="R308" s="24"/>
      <c r="S308" s="24"/>
      <c r="T308" s="24"/>
      <c r="U308" s="24"/>
      <c r="V308" s="24"/>
      <c r="W308" s="24"/>
      <c r="X308" s="24"/>
      <c r="Y308" s="24"/>
      <c r="Z308" s="24"/>
    </row>
    <row r="309" spans="11:26" ht="15.75" customHeight="1">
      <c r="K309" s="30"/>
      <c r="M309" s="30"/>
      <c r="P309" s="24"/>
      <c r="Q309" s="24"/>
      <c r="R309" s="24"/>
      <c r="S309" s="24"/>
      <c r="T309" s="24"/>
      <c r="U309" s="24"/>
      <c r="V309" s="24"/>
      <c r="W309" s="24"/>
      <c r="X309" s="24"/>
      <c r="Y309" s="24"/>
      <c r="Z309" s="24"/>
    </row>
    <row r="310" spans="11:26" ht="15.75" customHeight="1">
      <c r="K310" s="30"/>
      <c r="M310" s="30"/>
      <c r="P310" s="24"/>
      <c r="Q310" s="24"/>
      <c r="R310" s="24"/>
      <c r="S310" s="24"/>
      <c r="T310" s="24"/>
      <c r="U310" s="24"/>
      <c r="V310" s="24"/>
      <c r="W310" s="24"/>
      <c r="X310" s="24"/>
      <c r="Y310" s="24"/>
      <c r="Z310" s="24"/>
    </row>
    <row r="311" spans="11:26" ht="15.75" customHeight="1">
      <c r="K311" s="30"/>
      <c r="M311" s="30"/>
      <c r="P311" s="24"/>
      <c r="Q311" s="24"/>
      <c r="R311" s="24"/>
      <c r="S311" s="24"/>
      <c r="T311" s="24"/>
      <c r="U311" s="24"/>
      <c r="V311" s="24"/>
      <c r="W311" s="24"/>
      <c r="X311" s="24"/>
      <c r="Y311" s="24"/>
      <c r="Z311" s="24"/>
    </row>
    <row r="312" spans="11:26" ht="15.75" customHeight="1">
      <c r="K312" s="30"/>
      <c r="M312" s="30"/>
      <c r="P312" s="24"/>
      <c r="Q312" s="24"/>
      <c r="R312" s="24"/>
      <c r="S312" s="24"/>
      <c r="T312" s="24"/>
      <c r="U312" s="24"/>
      <c r="V312" s="24"/>
      <c r="W312" s="24"/>
      <c r="X312" s="24"/>
      <c r="Y312" s="24"/>
      <c r="Z312" s="24"/>
    </row>
    <row r="313" spans="11:26" ht="15.75" customHeight="1">
      <c r="K313" s="30"/>
      <c r="M313" s="30"/>
      <c r="P313" s="24"/>
      <c r="Q313" s="24"/>
      <c r="R313" s="24"/>
      <c r="S313" s="24"/>
      <c r="T313" s="24"/>
      <c r="U313" s="24"/>
      <c r="V313" s="24"/>
      <c r="W313" s="24"/>
      <c r="X313" s="24"/>
      <c r="Y313" s="24"/>
      <c r="Z313" s="24"/>
    </row>
    <row r="314" spans="11:26" ht="15.75" customHeight="1">
      <c r="K314" s="30"/>
      <c r="M314" s="30"/>
      <c r="P314" s="24"/>
      <c r="Q314" s="24"/>
      <c r="R314" s="24"/>
      <c r="S314" s="24"/>
      <c r="T314" s="24"/>
      <c r="U314" s="24"/>
      <c r="V314" s="24"/>
      <c r="W314" s="24"/>
      <c r="X314" s="24"/>
      <c r="Y314" s="24"/>
      <c r="Z314" s="24"/>
    </row>
    <row r="315" spans="11:26" ht="15.75" customHeight="1">
      <c r="K315" s="30"/>
      <c r="M315" s="30"/>
      <c r="P315" s="24"/>
      <c r="Q315" s="24"/>
      <c r="R315" s="24"/>
      <c r="S315" s="24"/>
      <c r="T315" s="24"/>
      <c r="U315" s="24"/>
      <c r="V315" s="24"/>
      <c r="W315" s="24"/>
      <c r="X315" s="24"/>
      <c r="Y315" s="24"/>
      <c r="Z315" s="24"/>
    </row>
    <row r="316" spans="11:26" ht="15.75" customHeight="1">
      <c r="K316" s="30"/>
      <c r="M316" s="30"/>
      <c r="P316" s="24"/>
      <c r="Q316" s="24"/>
      <c r="R316" s="24"/>
      <c r="S316" s="24"/>
      <c r="T316" s="24"/>
      <c r="U316" s="24"/>
      <c r="V316" s="24"/>
      <c r="W316" s="24"/>
      <c r="X316" s="24"/>
      <c r="Y316" s="24"/>
      <c r="Z316" s="24"/>
    </row>
    <row r="317" spans="11:26" ht="15.75" customHeight="1">
      <c r="K317" s="30"/>
      <c r="M317" s="30"/>
      <c r="P317" s="24"/>
      <c r="Q317" s="24"/>
      <c r="R317" s="24"/>
      <c r="S317" s="24"/>
      <c r="T317" s="24"/>
      <c r="U317" s="24"/>
      <c r="V317" s="24"/>
      <c r="W317" s="24"/>
      <c r="X317" s="24"/>
      <c r="Y317" s="24"/>
      <c r="Z317" s="24"/>
    </row>
    <row r="318" spans="11:26" ht="15.75" customHeight="1">
      <c r="K318" s="30"/>
      <c r="M318" s="30"/>
      <c r="P318" s="24"/>
      <c r="Q318" s="24"/>
      <c r="R318" s="24"/>
      <c r="S318" s="24"/>
      <c r="T318" s="24"/>
      <c r="U318" s="24"/>
      <c r="V318" s="24"/>
      <c r="W318" s="24"/>
      <c r="X318" s="24"/>
      <c r="Y318" s="24"/>
      <c r="Z318" s="24"/>
    </row>
    <row r="319" spans="11:26" ht="15.75" customHeight="1">
      <c r="K319" s="30"/>
      <c r="M319" s="30"/>
      <c r="P319" s="24"/>
      <c r="Q319" s="24"/>
      <c r="R319" s="24"/>
      <c r="S319" s="24"/>
      <c r="T319" s="24"/>
      <c r="U319" s="24"/>
      <c r="V319" s="24"/>
      <c r="W319" s="24"/>
      <c r="X319" s="24"/>
      <c r="Y319" s="24"/>
      <c r="Z319" s="24"/>
    </row>
    <row r="320" spans="11:26" ht="15.75" customHeight="1">
      <c r="K320" s="30"/>
      <c r="M320" s="30"/>
      <c r="P320" s="24"/>
      <c r="Q320" s="24"/>
      <c r="R320" s="24"/>
      <c r="S320" s="24"/>
      <c r="T320" s="24"/>
      <c r="U320" s="24"/>
      <c r="V320" s="24"/>
      <c r="W320" s="24"/>
      <c r="X320" s="24"/>
      <c r="Y320" s="24"/>
      <c r="Z320" s="24"/>
    </row>
    <row r="321" spans="11:26" ht="15.75" customHeight="1">
      <c r="K321" s="30"/>
      <c r="M321" s="30"/>
      <c r="P321" s="24"/>
      <c r="Q321" s="24"/>
      <c r="R321" s="24"/>
      <c r="S321" s="24"/>
      <c r="T321" s="24"/>
      <c r="U321" s="24"/>
      <c r="V321" s="24"/>
      <c r="W321" s="24"/>
      <c r="X321" s="24"/>
      <c r="Y321" s="24"/>
      <c r="Z321" s="24"/>
    </row>
    <row r="322" spans="11:26" ht="15.75" customHeight="1">
      <c r="K322" s="30"/>
      <c r="M322" s="30"/>
      <c r="P322" s="24"/>
      <c r="Q322" s="24"/>
      <c r="R322" s="24"/>
      <c r="S322" s="24"/>
      <c r="T322" s="24"/>
      <c r="U322" s="24"/>
      <c r="V322" s="24"/>
      <c r="W322" s="24"/>
      <c r="X322" s="24"/>
      <c r="Y322" s="24"/>
      <c r="Z322" s="24"/>
    </row>
    <row r="323" spans="11:26" ht="15.75" customHeight="1">
      <c r="K323" s="30"/>
      <c r="M323" s="30"/>
      <c r="P323" s="24"/>
      <c r="Q323" s="24"/>
      <c r="R323" s="24"/>
      <c r="S323" s="24"/>
      <c r="T323" s="24"/>
      <c r="U323" s="24"/>
      <c r="V323" s="24"/>
      <c r="W323" s="24"/>
      <c r="X323" s="24"/>
      <c r="Y323" s="24"/>
      <c r="Z323" s="24"/>
    </row>
    <row r="324" spans="11:26" ht="15.75" customHeight="1">
      <c r="K324" s="30"/>
      <c r="M324" s="30"/>
      <c r="P324" s="24"/>
      <c r="Q324" s="24"/>
      <c r="R324" s="24"/>
      <c r="S324" s="24"/>
      <c r="T324" s="24"/>
      <c r="U324" s="24"/>
      <c r="V324" s="24"/>
      <c r="W324" s="24"/>
      <c r="X324" s="24"/>
      <c r="Y324" s="24"/>
      <c r="Z324" s="24"/>
    </row>
    <row r="325" spans="11:26" ht="15.75" customHeight="1">
      <c r="K325" s="30"/>
      <c r="M325" s="30"/>
      <c r="P325" s="24"/>
      <c r="Q325" s="24"/>
      <c r="R325" s="24"/>
      <c r="S325" s="24"/>
      <c r="T325" s="24"/>
      <c r="U325" s="24"/>
      <c r="V325" s="24"/>
      <c r="W325" s="24"/>
      <c r="X325" s="24"/>
      <c r="Y325" s="24"/>
      <c r="Z325" s="24"/>
    </row>
    <row r="326" spans="11:26" ht="15.75" customHeight="1">
      <c r="K326" s="30"/>
      <c r="M326" s="30"/>
      <c r="P326" s="24"/>
      <c r="Q326" s="24"/>
      <c r="R326" s="24"/>
      <c r="S326" s="24"/>
      <c r="T326" s="24"/>
      <c r="U326" s="24"/>
      <c r="V326" s="24"/>
      <c r="W326" s="24"/>
      <c r="X326" s="24"/>
      <c r="Y326" s="24"/>
      <c r="Z326" s="24"/>
    </row>
    <row r="327" spans="11:26" ht="15.75" customHeight="1">
      <c r="K327" s="30"/>
      <c r="M327" s="30"/>
      <c r="P327" s="24"/>
      <c r="Q327" s="24"/>
      <c r="R327" s="24"/>
      <c r="S327" s="24"/>
      <c r="T327" s="24"/>
      <c r="U327" s="24"/>
      <c r="V327" s="24"/>
      <c r="W327" s="24"/>
      <c r="X327" s="24"/>
      <c r="Y327" s="24"/>
      <c r="Z327" s="24"/>
    </row>
    <row r="328" spans="11:26" ht="15.75" customHeight="1">
      <c r="K328" s="30"/>
      <c r="M328" s="30"/>
      <c r="P328" s="24"/>
      <c r="Q328" s="24"/>
      <c r="R328" s="24"/>
      <c r="S328" s="24"/>
      <c r="T328" s="24"/>
      <c r="U328" s="24"/>
      <c r="V328" s="24"/>
      <c r="W328" s="24"/>
      <c r="X328" s="24"/>
      <c r="Y328" s="24"/>
      <c r="Z328" s="24"/>
    </row>
    <row r="329" spans="11:26" ht="15.75" customHeight="1">
      <c r="K329" s="30"/>
      <c r="M329" s="30"/>
      <c r="P329" s="24"/>
      <c r="Q329" s="24"/>
      <c r="R329" s="24"/>
      <c r="S329" s="24"/>
      <c r="T329" s="24"/>
      <c r="U329" s="24"/>
      <c r="V329" s="24"/>
      <c r="W329" s="24"/>
      <c r="X329" s="24"/>
      <c r="Y329" s="24"/>
      <c r="Z329" s="24"/>
    </row>
    <row r="330" spans="11:26" ht="15.75" customHeight="1">
      <c r="K330" s="30"/>
      <c r="M330" s="30"/>
      <c r="P330" s="24"/>
      <c r="Q330" s="24"/>
      <c r="R330" s="24"/>
      <c r="S330" s="24"/>
      <c r="T330" s="24"/>
      <c r="U330" s="24"/>
      <c r="V330" s="24"/>
      <c r="W330" s="24"/>
      <c r="X330" s="24"/>
      <c r="Y330" s="24"/>
      <c r="Z330" s="24"/>
    </row>
    <row r="331" spans="11:26" ht="15.75" customHeight="1">
      <c r="K331" s="30"/>
      <c r="M331" s="30"/>
      <c r="P331" s="24"/>
      <c r="Q331" s="24"/>
      <c r="R331" s="24"/>
      <c r="S331" s="24"/>
      <c r="T331" s="24"/>
      <c r="U331" s="24"/>
      <c r="V331" s="24"/>
      <c r="W331" s="24"/>
      <c r="X331" s="24"/>
      <c r="Y331" s="24"/>
      <c r="Z331" s="24"/>
    </row>
    <row r="332" spans="11:26" ht="15.75" customHeight="1">
      <c r="K332" s="30"/>
      <c r="M332" s="30"/>
      <c r="P332" s="24"/>
      <c r="Q332" s="24"/>
      <c r="R332" s="24"/>
      <c r="S332" s="24"/>
      <c r="T332" s="24"/>
      <c r="U332" s="24"/>
      <c r="V332" s="24"/>
      <c r="W332" s="24"/>
      <c r="X332" s="24"/>
      <c r="Y332" s="24"/>
      <c r="Z332" s="24"/>
    </row>
    <row r="333" spans="11:26" ht="15.75" customHeight="1">
      <c r="K333" s="30"/>
      <c r="M333" s="30"/>
      <c r="P333" s="24"/>
      <c r="Q333" s="24"/>
      <c r="R333" s="24"/>
      <c r="S333" s="24"/>
      <c r="T333" s="24"/>
      <c r="U333" s="24"/>
      <c r="V333" s="24"/>
      <c r="W333" s="24"/>
      <c r="X333" s="24"/>
      <c r="Y333" s="24"/>
      <c r="Z333" s="24"/>
    </row>
    <row r="334" spans="11:26" ht="15.75" customHeight="1">
      <c r="K334" s="30"/>
      <c r="M334" s="30"/>
      <c r="P334" s="24"/>
      <c r="Q334" s="24"/>
      <c r="R334" s="24"/>
      <c r="S334" s="24"/>
      <c r="T334" s="24"/>
      <c r="U334" s="24"/>
      <c r="V334" s="24"/>
      <c r="W334" s="24"/>
      <c r="X334" s="24"/>
      <c r="Y334" s="24"/>
      <c r="Z334" s="24"/>
    </row>
    <row r="335" spans="11:26" ht="15.75" customHeight="1">
      <c r="K335" s="30"/>
      <c r="M335" s="30"/>
      <c r="P335" s="24"/>
      <c r="Q335" s="24"/>
      <c r="R335" s="24"/>
      <c r="S335" s="24"/>
      <c r="T335" s="24"/>
      <c r="U335" s="24"/>
      <c r="V335" s="24"/>
      <c r="W335" s="24"/>
      <c r="X335" s="24"/>
      <c r="Y335" s="24"/>
      <c r="Z335" s="24"/>
    </row>
    <row r="336" spans="11:26" ht="15.75" customHeight="1">
      <c r="K336" s="30"/>
      <c r="M336" s="30"/>
      <c r="P336" s="24"/>
      <c r="Q336" s="24"/>
      <c r="R336" s="24"/>
      <c r="S336" s="24"/>
      <c r="T336" s="24"/>
      <c r="U336" s="24"/>
      <c r="V336" s="24"/>
      <c r="W336" s="24"/>
      <c r="X336" s="24"/>
      <c r="Y336" s="24"/>
      <c r="Z336" s="24"/>
    </row>
    <row r="337" spans="11:26" ht="15.75" customHeight="1">
      <c r="K337" s="30"/>
      <c r="M337" s="30"/>
      <c r="P337" s="24"/>
      <c r="Q337" s="24"/>
      <c r="R337" s="24"/>
      <c r="S337" s="24"/>
      <c r="T337" s="24"/>
      <c r="U337" s="24"/>
      <c r="V337" s="24"/>
      <c r="W337" s="24"/>
      <c r="X337" s="24"/>
      <c r="Y337" s="24"/>
      <c r="Z337" s="24"/>
    </row>
    <row r="338" spans="11:26" ht="15.75" customHeight="1">
      <c r="K338" s="30"/>
      <c r="M338" s="30"/>
      <c r="P338" s="24"/>
      <c r="Q338" s="24"/>
      <c r="R338" s="24"/>
      <c r="S338" s="24"/>
      <c r="T338" s="24"/>
      <c r="U338" s="24"/>
      <c r="V338" s="24"/>
      <c r="W338" s="24"/>
      <c r="X338" s="24"/>
      <c r="Y338" s="24"/>
      <c r="Z338" s="24"/>
    </row>
    <row r="339" spans="11:26" ht="15.75" customHeight="1">
      <c r="K339" s="30"/>
      <c r="M339" s="30"/>
      <c r="P339" s="24"/>
      <c r="Q339" s="24"/>
      <c r="R339" s="24"/>
      <c r="S339" s="24"/>
      <c r="T339" s="24"/>
      <c r="U339" s="24"/>
      <c r="V339" s="24"/>
      <c r="W339" s="24"/>
      <c r="X339" s="24"/>
      <c r="Y339" s="24"/>
      <c r="Z339" s="24"/>
    </row>
    <row r="340" spans="11:26" ht="15.75" customHeight="1">
      <c r="K340" s="30"/>
      <c r="M340" s="30"/>
      <c r="P340" s="24"/>
      <c r="Q340" s="24"/>
      <c r="R340" s="24"/>
      <c r="S340" s="24"/>
      <c r="T340" s="24"/>
      <c r="U340" s="24"/>
      <c r="V340" s="24"/>
      <c r="W340" s="24"/>
      <c r="X340" s="24"/>
      <c r="Y340" s="24"/>
      <c r="Z340" s="24"/>
    </row>
    <row r="341" spans="11:26" ht="15.75" customHeight="1">
      <c r="K341" s="30"/>
      <c r="M341" s="30"/>
      <c r="P341" s="24"/>
      <c r="Q341" s="24"/>
      <c r="R341" s="24"/>
      <c r="S341" s="24"/>
      <c r="T341" s="24"/>
      <c r="U341" s="24"/>
      <c r="V341" s="24"/>
      <c r="W341" s="24"/>
      <c r="X341" s="24"/>
      <c r="Y341" s="24"/>
      <c r="Z341" s="24"/>
    </row>
    <row r="342" spans="11:26" ht="15.75" customHeight="1">
      <c r="K342" s="30"/>
      <c r="M342" s="30"/>
      <c r="P342" s="24"/>
      <c r="Q342" s="24"/>
      <c r="R342" s="24"/>
      <c r="S342" s="24"/>
      <c r="T342" s="24"/>
      <c r="U342" s="24"/>
      <c r="V342" s="24"/>
      <c r="W342" s="24"/>
      <c r="X342" s="24"/>
      <c r="Y342" s="24"/>
      <c r="Z342" s="24"/>
    </row>
    <row r="343" spans="11:26" ht="15.75" customHeight="1">
      <c r="K343" s="30"/>
      <c r="M343" s="30"/>
      <c r="P343" s="24"/>
      <c r="Q343" s="24"/>
      <c r="R343" s="24"/>
      <c r="S343" s="24"/>
      <c r="T343" s="24"/>
      <c r="U343" s="24"/>
      <c r="V343" s="24"/>
      <c r="W343" s="24"/>
      <c r="X343" s="24"/>
      <c r="Y343" s="24"/>
      <c r="Z343" s="24"/>
    </row>
    <row r="344" spans="11:26" ht="15.75" customHeight="1">
      <c r="K344" s="30"/>
      <c r="M344" s="30"/>
      <c r="P344" s="24"/>
      <c r="Q344" s="24"/>
      <c r="R344" s="24"/>
      <c r="S344" s="24"/>
      <c r="T344" s="24"/>
      <c r="U344" s="24"/>
      <c r="V344" s="24"/>
      <c r="W344" s="24"/>
      <c r="X344" s="24"/>
      <c r="Y344" s="24"/>
      <c r="Z344" s="24"/>
    </row>
    <row r="345" spans="11:26" ht="15.75" customHeight="1">
      <c r="K345" s="30"/>
      <c r="M345" s="30"/>
      <c r="P345" s="24"/>
      <c r="Q345" s="24"/>
      <c r="R345" s="24"/>
      <c r="S345" s="24"/>
      <c r="T345" s="24"/>
      <c r="U345" s="24"/>
      <c r="V345" s="24"/>
      <c r="W345" s="24"/>
      <c r="X345" s="24"/>
      <c r="Y345" s="24"/>
      <c r="Z345" s="24"/>
    </row>
    <row r="346" spans="11:26" ht="15.75" customHeight="1">
      <c r="K346" s="30"/>
      <c r="M346" s="30"/>
      <c r="P346" s="24"/>
      <c r="Q346" s="24"/>
      <c r="R346" s="24"/>
      <c r="S346" s="24"/>
      <c r="T346" s="24"/>
      <c r="U346" s="24"/>
      <c r="V346" s="24"/>
      <c r="W346" s="24"/>
      <c r="X346" s="24"/>
      <c r="Y346" s="24"/>
      <c r="Z346" s="24"/>
    </row>
    <row r="347" spans="11:26" ht="15.75" customHeight="1">
      <c r="K347" s="30"/>
      <c r="M347" s="30"/>
      <c r="P347" s="24"/>
      <c r="Q347" s="24"/>
      <c r="R347" s="24"/>
      <c r="S347" s="24"/>
      <c r="T347" s="24"/>
      <c r="U347" s="24"/>
      <c r="V347" s="24"/>
      <c r="W347" s="24"/>
      <c r="X347" s="24"/>
      <c r="Y347" s="24"/>
      <c r="Z347" s="24"/>
    </row>
    <row r="348" spans="11:26" ht="15.75" customHeight="1">
      <c r="K348" s="30"/>
      <c r="M348" s="30"/>
      <c r="P348" s="24"/>
      <c r="Q348" s="24"/>
      <c r="R348" s="24"/>
      <c r="S348" s="24"/>
      <c r="T348" s="24"/>
      <c r="U348" s="24"/>
      <c r="V348" s="24"/>
      <c r="W348" s="24"/>
      <c r="X348" s="24"/>
      <c r="Y348" s="24"/>
      <c r="Z348" s="24"/>
    </row>
    <row r="349" spans="11:26" ht="15.75" customHeight="1">
      <c r="K349" s="30"/>
      <c r="M349" s="30"/>
      <c r="P349" s="24"/>
      <c r="Q349" s="24"/>
      <c r="R349" s="24"/>
      <c r="S349" s="24"/>
      <c r="T349" s="24"/>
      <c r="U349" s="24"/>
      <c r="V349" s="24"/>
      <c r="W349" s="24"/>
      <c r="X349" s="24"/>
      <c r="Y349" s="24"/>
      <c r="Z349" s="24"/>
    </row>
    <row r="350" spans="11:26" ht="15.75" customHeight="1">
      <c r="K350" s="30"/>
      <c r="M350" s="30"/>
      <c r="P350" s="24"/>
      <c r="Q350" s="24"/>
      <c r="R350" s="24"/>
      <c r="S350" s="24"/>
      <c r="T350" s="24"/>
      <c r="U350" s="24"/>
      <c r="V350" s="24"/>
      <c r="W350" s="24"/>
      <c r="X350" s="24"/>
      <c r="Y350" s="24"/>
      <c r="Z350" s="24"/>
    </row>
    <row r="351" spans="11:26" ht="15.75" customHeight="1">
      <c r="K351" s="30"/>
      <c r="M351" s="30"/>
      <c r="P351" s="24"/>
      <c r="Q351" s="24"/>
      <c r="R351" s="24"/>
      <c r="S351" s="24"/>
      <c r="T351" s="24"/>
      <c r="U351" s="24"/>
      <c r="V351" s="24"/>
      <c r="W351" s="24"/>
      <c r="X351" s="24"/>
      <c r="Y351" s="24"/>
      <c r="Z351" s="24"/>
    </row>
    <row r="352" spans="11:26" ht="15.75" customHeight="1">
      <c r="K352" s="30"/>
      <c r="M352" s="30"/>
      <c r="P352" s="24"/>
      <c r="Q352" s="24"/>
      <c r="R352" s="24"/>
      <c r="S352" s="24"/>
      <c r="T352" s="24"/>
      <c r="U352" s="24"/>
      <c r="V352" s="24"/>
      <c r="W352" s="24"/>
      <c r="X352" s="24"/>
      <c r="Y352" s="24"/>
      <c r="Z352" s="24"/>
    </row>
    <row r="353" spans="11:26" ht="15.75" customHeight="1">
      <c r="K353" s="30"/>
      <c r="M353" s="30"/>
      <c r="P353" s="24"/>
      <c r="Q353" s="24"/>
      <c r="R353" s="24"/>
      <c r="S353" s="24"/>
      <c r="T353" s="24"/>
      <c r="U353" s="24"/>
      <c r="V353" s="24"/>
      <c r="W353" s="24"/>
      <c r="X353" s="24"/>
      <c r="Y353" s="24"/>
      <c r="Z353" s="24"/>
    </row>
    <row r="354" spans="11:26" ht="15.75" customHeight="1">
      <c r="K354" s="30"/>
      <c r="M354" s="30"/>
      <c r="P354" s="24"/>
      <c r="Q354" s="24"/>
      <c r="R354" s="24"/>
      <c r="S354" s="24"/>
      <c r="T354" s="24"/>
      <c r="U354" s="24"/>
      <c r="V354" s="24"/>
      <c r="W354" s="24"/>
      <c r="X354" s="24"/>
      <c r="Y354" s="24"/>
      <c r="Z354" s="24"/>
    </row>
    <row r="355" spans="11:26" ht="15.75" customHeight="1">
      <c r="K355" s="30"/>
      <c r="M355" s="30"/>
      <c r="P355" s="24"/>
      <c r="Q355" s="24"/>
      <c r="R355" s="24"/>
      <c r="S355" s="24"/>
      <c r="T355" s="24"/>
      <c r="U355" s="24"/>
      <c r="V355" s="24"/>
      <c r="W355" s="24"/>
      <c r="X355" s="24"/>
      <c r="Y355" s="24"/>
      <c r="Z355" s="24"/>
    </row>
    <row r="356" spans="11:26" ht="15.75" customHeight="1">
      <c r="K356" s="30"/>
      <c r="M356" s="30"/>
      <c r="P356" s="24"/>
      <c r="Q356" s="24"/>
      <c r="R356" s="24"/>
      <c r="S356" s="24"/>
      <c r="T356" s="24"/>
      <c r="U356" s="24"/>
      <c r="V356" s="24"/>
      <c r="W356" s="24"/>
      <c r="X356" s="24"/>
      <c r="Y356" s="24"/>
      <c r="Z356" s="24"/>
    </row>
    <row r="357" spans="11:26" ht="15.75" customHeight="1">
      <c r="K357" s="30"/>
      <c r="M357" s="30"/>
      <c r="P357" s="24"/>
      <c r="Q357" s="24"/>
      <c r="R357" s="24"/>
      <c r="S357" s="24"/>
      <c r="T357" s="24"/>
      <c r="U357" s="24"/>
      <c r="V357" s="24"/>
      <c r="W357" s="24"/>
      <c r="X357" s="24"/>
      <c r="Y357" s="24"/>
      <c r="Z357" s="24"/>
    </row>
    <row r="358" spans="11:26" ht="15.75" customHeight="1">
      <c r="K358" s="30"/>
      <c r="M358" s="30"/>
      <c r="P358" s="24"/>
      <c r="Q358" s="24"/>
      <c r="R358" s="24"/>
      <c r="S358" s="24"/>
      <c r="T358" s="24"/>
      <c r="U358" s="24"/>
      <c r="V358" s="24"/>
      <c r="W358" s="24"/>
      <c r="X358" s="24"/>
      <c r="Y358" s="24"/>
      <c r="Z358" s="24"/>
    </row>
    <row r="359" spans="11:26" ht="15.75" customHeight="1">
      <c r="K359" s="30"/>
      <c r="M359" s="30"/>
      <c r="P359" s="24"/>
      <c r="Q359" s="24"/>
      <c r="R359" s="24"/>
      <c r="S359" s="24"/>
      <c r="T359" s="24"/>
      <c r="U359" s="24"/>
      <c r="V359" s="24"/>
      <c r="W359" s="24"/>
      <c r="X359" s="24"/>
      <c r="Y359" s="24"/>
      <c r="Z359" s="24"/>
    </row>
    <row r="360" spans="11:26" ht="15.75" customHeight="1">
      <c r="K360" s="30"/>
      <c r="M360" s="30"/>
      <c r="P360" s="24"/>
      <c r="Q360" s="24"/>
      <c r="R360" s="24"/>
      <c r="S360" s="24"/>
      <c r="T360" s="24"/>
      <c r="U360" s="24"/>
      <c r="V360" s="24"/>
      <c r="W360" s="24"/>
      <c r="X360" s="24"/>
      <c r="Y360" s="24"/>
      <c r="Z360" s="24"/>
    </row>
    <row r="361" spans="11:26" ht="15.75" customHeight="1">
      <c r="K361" s="30"/>
      <c r="M361" s="30"/>
      <c r="P361" s="24"/>
      <c r="Q361" s="24"/>
      <c r="R361" s="24"/>
      <c r="S361" s="24"/>
      <c r="T361" s="24"/>
      <c r="U361" s="24"/>
      <c r="V361" s="24"/>
      <c r="W361" s="24"/>
      <c r="X361" s="24"/>
      <c r="Y361" s="24"/>
      <c r="Z361" s="24"/>
    </row>
    <row r="362" spans="11:26" ht="15.75" customHeight="1">
      <c r="K362" s="30"/>
      <c r="M362" s="30"/>
      <c r="P362" s="24"/>
      <c r="Q362" s="24"/>
      <c r="R362" s="24"/>
      <c r="S362" s="24"/>
      <c r="T362" s="24"/>
      <c r="U362" s="24"/>
      <c r="V362" s="24"/>
      <c r="W362" s="24"/>
      <c r="X362" s="24"/>
      <c r="Y362" s="24"/>
      <c r="Z362" s="24"/>
    </row>
    <row r="363" spans="11:26" ht="15.75" customHeight="1">
      <c r="K363" s="30"/>
      <c r="M363" s="30"/>
      <c r="P363" s="24"/>
      <c r="Q363" s="24"/>
      <c r="R363" s="24"/>
      <c r="S363" s="24"/>
      <c r="T363" s="24"/>
      <c r="U363" s="24"/>
      <c r="V363" s="24"/>
      <c r="W363" s="24"/>
      <c r="X363" s="24"/>
      <c r="Y363" s="24"/>
      <c r="Z363" s="24"/>
    </row>
    <row r="364" spans="11:26" ht="15.75" customHeight="1">
      <c r="K364" s="30"/>
      <c r="M364" s="30"/>
      <c r="P364" s="24"/>
      <c r="Q364" s="24"/>
      <c r="R364" s="24"/>
      <c r="S364" s="24"/>
      <c r="T364" s="24"/>
      <c r="U364" s="24"/>
      <c r="V364" s="24"/>
      <c r="W364" s="24"/>
      <c r="X364" s="24"/>
      <c r="Y364" s="24"/>
      <c r="Z364" s="24"/>
    </row>
    <row r="365" spans="11:26" ht="15.75" customHeight="1">
      <c r="K365" s="30"/>
      <c r="M365" s="30"/>
      <c r="P365" s="24"/>
      <c r="Q365" s="24"/>
      <c r="R365" s="24"/>
      <c r="S365" s="24"/>
      <c r="T365" s="24"/>
      <c r="U365" s="24"/>
      <c r="V365" s="24"/>
      <c r="W365" s="24"/>
      <c r="X365" s="24"/>
      <c r="Y365" s="24"/>
      <c r="Z365" s="24"/>
    </row>
    <row r="366" spans="11:26" ht="15.75" customHeight="1">
      <c r="K366" s="30"/>
      <c r="M366" s="30"/>
      <c r="P366" s="24"/>
      <c r="Q366" s="24"/>
      <c r="R366" s="24"/>
      <c r="S366" s="24"/>
      <c r="T366" s="24"/>
      <c r="U366" s="24"/>
      <c r="V366" s="24"/>
      <c r="W366" s="24"/>
      <c r="X366" s="24"/>
      <c r="Y366" s="24"/>
      <c r="Z366" s="24"/>
    </row>
    <row r="367" spans="11:26" ht="15.75" customHeight="1">
      <c r="K367" s="30"/>
      <c r="M367" s="30"/>
      <c r="P367" s="24"/>
      <c r="Q367" s="24"/>
      <c r="R367" s="24"/>
      <c r="S367" s="24"/>
      <c r="T367" s="24"/>
      <c r="U367" s="24"/>
      <c r="V367" s="24"/>
      <c r="W367" s="24"/>
      <c r="X367" s="24"/>
      <c r="Y367" s="24"/>
      <c r="Z367" s="24"/>
    </row>
    <row r="368" spans="11:26" ht="15.75" customHeight="1">
      <c r="K368" s="30"/>
      <c r="M368" s="30"/>
      <c r="P368" s="24"/>
      <c r="Q368" s="24"/>
      <c r="R368" s="24"/>
      <c r="S368" s="24"/>
      <c r="T368" s="24"/>
      <c r="U368" s="24"/>
      <c r="V368" s="24"/>
      <c r="W368" s="24"/>
      <c r="X368" s="24"/>
      <c r="Y368" s="24"/>
      <c r="Z368" s="24"/>
    </row>
    <row r="369" spans="11:26" ht="15.75" customHeight="1">
      <c r="K369" s="30"/>
      <c r="M369" s="30"/>
      <c r="P369" s="24"/>
      <c r="Q369" s="24"/>
      <c r="R369" s="24"/>
      <c r="S369" s="24"/>
      <c r="T369" s="24"/>
      <c r="U369" s="24"/>
      <c r="V369" s="24"/>
      <c r="W369" s="24"/>
      <c r="X369" s="24"/>
      <c r="Y369" s="24"/>
      <c r="Z369" s="24"/>
    </row>
    <row r="370" spans="11:26" ht="15.75" customHeight="1">
      <c r="K370" s="30"/>
      <c r="M370" s="30"/>
      <c r="P370" s="24"/>
      <c r="Q370" s="24"/>
      <c r="R370" s="24"/>
      <c r="S370" s="24"/>
      <c r="T370" s="24"/>
      <c r="U370" s="24"/>
      <c r="V370" s="24"/>
      <c r="W370" s="24"/>
      <c r="X370" s="24"/>
      <c r="Y370" s="24"/>
      <c r="Z370" s="24"/>
    </row>
    <row r="371" spans="11:26" ht="15.75" customHeight="1">
      <c r="K371" s="30"/>
      <c r="M371" s="30"/>
      <c r="P371" s="24"/>
      <c r="Q371" s="24"/>
      <c r="R371" s="24"/>
      <c r="S371" s="24"/>
      <c r="T371" s="24"/>
      <c r="U371" s="24"/>
      <c r="V371" s="24"/>
      <c r="W371" s="24"/>
      <c r="X371" s="24"/>
      <c r="Y371" s="24"/>
      <c r="Z371" s="24"/>
    </row>
    <row r="372" spans="11:26" ht="15.75" customHeight="1">
      <c r="K372" s="30"/>
      <c r="M372" s="30"/>
      <c r="P372" s="24"/>
      <c r="Q372" s="24"/>
      <c r="R372" s="24"/>
      <c r="S372" s="24"/>
      <c r="T372" s="24"/>
      <c r="U372" s="24"/>
      <c r="V372" s="24"/>
      <c r="W372" s="24"/>
      <c r="X372" s="24"/>
      <c r="Y372" s="24"/>
      <c r="Z372" s="24"/>
    </row>
    <row r="373" spans="11:26" ht="15.75" customHeight="1">
      <c r="K373" s="30"/>
      <c r="M373" s="30"/>
      <c r="P373" s="24"/>
      <c r="Q373" s="24"/>
      <c r="R373" s="24"/>
      <c r="S373" s="24"/>
      <c r="T373" s="24"/>
      <c r="U373" s="24"/>
      <c r="V373" s="24"/>
      <c r="W373" s="24"/>
      <c r="X373" s="24"/>
      <c r="Y373" s="24"/>
      <c r="Z373" s="24"/>
    </row>
    <row r="374" spans="11:26" ht="15.75" customHeight="1">
      <c r="K374" s="30"/>
      <c r="M374" s="30"/>
      <c r="P374" s="24"/>
      <c r="Q374" s="24"/>
      <c r="R374" s="24"/>
      <c r="S374" s="24"/>
      <c r="T374" s="24"/>
      <c r="U374" s="24"/>
      <c r="V374" s="24"/>
      <c r="W374" s="24"/>
      <c r="X374" s="24"/>
      <c r="Y374" s="24"/>
      <c r="Z374" s="24"/>
    </row>
    <row r="375" spans="11:26" ht="15.75" customHeight="1">
      <c r="K375" s="30"/>
      <c r="M375" s="30"/>
      <c r="P375" s="24"/>
      <c r="Q375" s="24"/>
      <c r="R375" s="24"/>
      <c r="S375" s="24"/>
      <c r="T375" s="24"/>
      <c r="U375" s="24"/>
      <c r="V375" s="24"/>
      <c r="W375" s="24"/>
      <c r="X375" s="24"/>
      <c r="Y375" s="24"/>
      <c r="Z375" s="24"/>
    </row>
    <row r="376" spans="11:26" ht="15.75" customHeight="1">
      <c r="K376" s="30"/>
      <c r="M376" s="30"/>
      <c r="P376" s="24"/>
      <c r="Q376" s="24"/>
      <c r="R376" s="24"/>
      <c r="S376" s="24"/>
      <c r="T376" s="24"/>
      <c r="U376" s="24"/>
      <c r="V376" s="24"/>
      <c r="W376" s="24"/>
      <c r="X376" s="24"/>
      <c r="Y376" s="24"/>
      <c r="Z376" s="24"/>
    </row>
    <row r="377" spans="11:26" ht="15.75" customHeight="1">
      <c r="K377" s="30"/>
      <c r="M377" s="30"/>
      <c r="P377" s="24"/>
      <c r="Q377" s="24"/>
      <c r="R377" s="24"/>
      <c r="S377" s="24"/>
      <c r="T377" s="24"/>
      <c r="U377" s="24"/>
      <c r="V377" s="24"/>
      <c r="W377" s="24"/>
      <c r="X377" s="24"/>
      <c r="Y377" s="24"/>
      <c r="Z377" s="24"/>
    </row>
    <row r="378" spans="11:26" ht="15.75" customHeight="1">
      <c r="K378" s="30"/>
      <c r="M378" s="30"/>
      <c r="P378" s="24"/>
      <c r="Q378" s="24"/>
      <c r="R378" s="24"/>
      <c r="S378" s="24"/>
      <c r="T378" s="24"/>
      <c r="U378" s="24"/>
      <c r="V378" s="24"/>
      <c r="W378" s="24"/>
      <c r="X378" s="24"/>
      <c r="Y378" s="24"/>
      <c r="Z378" s="24"/>
    </row>
    <row r="379" spans="11:26" ht="15.75" customHeight="1">
      <c r="K379" s="30"/>
      <c r="M379" s="30"/>
      <c r="P379" s="24"/>
      <c r="Q379" s="24"/>
      <c r="R379" s="24"/>
      <c r="S379" s="24"/>
      <c r="T379" s="24"/>
      <c r="U379" s="24"/>
      <c r="V379" s="24"/>
      <c r="W379" s="24"/>
      <c r="X379" s="24"/>
      <c r="Y379" s="24"/>
      <c r="Z379" s="24"/>
    </row>
    <row r="380" spans="11:26" ht="15.75" customHeight="1">
      <c r="K380" s="30"/>
      <c r="M380" s="30"/>
      <c r="P380" s="24"/>
      <c r="Q380" s="24"/>
      <c r="R380" s="24"/>
      <c r="S380" s="24"/>
      <c r="T380" s="24"/>
      <c r="U380" s="24"/>
      <c r="V380" s="24"/>
      <c r="W380" s="24"/>
      <c r="X380" s="24"/>
      <c r="Y380" s="24"/>
      <c r="Z380" s="24"/>
    </row>
    <row r="381" spans="11:26" ht="15.75" customHeight="1">
      <c r="K381" s="30"/>
      <c r="M381" s="30"/>
      <c r="P381" s="24"/>
      <c r="Q381" s="24"/>
      <c r="R381" s="24"/>
      <c r="S381" s="24"/>
      <c r="T381" s="24"/>
      <c r="U381" s="24"/>
      <c r="V381" s="24"/>
      <c r="W381" s="24"/>
      <c r="X381" s="24"/>
      <c r="Y381" s="24"/>
      <c r="Z381" s="24"/>
    </row>
    <row r="382" spans="11:26" ht="15.75" customHeight="1">
      <c r="K382" s="30"/>
      <c r="M382" s="30"/>
      <c r="P382" s="24"/>
      <c r="Q382" s="24"/>
      <c r="R382" s="24"/>
      <c r="S382" s="24"/>
      <c r="T382" s="24"/>
      <c r="U382" s="24"/>
      <c r="V382" s="24"/>
      <c r="W382" s="24"/>
      <c r="X382" s="24"/>
      <c r="Y382" s="24"/>
      <c r="Z382" s="24"/>
    </row>
    <row r="383" spans="11:26" ht="15.75" customHeight="1">
      <c r="K383" s="30"/>
      <c r="M383" s="30"/>
      <c r="P383" s="24"/>
      <c r="Q383" s="24"/>
      <c r="R383" s="24"/>
      <c r="S383" s="24"/>
      <c r="T383" s="24"/>
      <c r="U383" s="24"/>
      <c r="V383" s="24"/>
      <c r="W383" s="24"/>
      <c r="X383" s="24"/>
      <c r="Y383" s="24"/>
      <c r="Z383" s="24"/>
    </row>
    <row r="384" spans="11:26" ht="15.75" customHeight="1">
      <c r="K384" s="30"/>
      <c r="M384" s="30"/>
      <c r="P384" s="24"/>
      <c r="Q384" s="24"/>
      <c r="R384" s="24"/>
      <c r="S384" s="24"/>
      <c r="T384" s="24"/>
      <c r="U384" s="24"/>
      <c r="V384" s="24"/>
      <c r="W384" s="24"/>
      <c r="X384" s="24"/>
      <c r="Y384" s="24"/>
      <c r="Z384" s="24"/>
    </row>
    <row r="385" spans="11:26" ht="15.75" customHeight="1">
      <c r="K385" s="30"/>
      <c r="M385" s="30"/>
      <c r="P385" s="24"/>
      <c r="Q385" s="24"/>
      <c r="R385" s="24"/>
      <c r="S385" s="24"/>
      <c r="T385" s="24"/>
      <c r="U385" s="24"/>
      <c r="V385" s="24"/>
      <c r="W385" s="24"/>
      <c r="X385" s="24"/>
      <c r="Y385" s="24"/>
      <c r="Z385" s="24"/>
    </row>
    <row r="386" spans="11:26" ht="15.75" customHeight="1">
      <c r="K386" s="30"/>
      <c r="M386" s="30"/>
      <c r="P386" s="24"/>
      <c r="Q386" s="24"/>
      <c r="R386" s="24"/>
      <c r="S386" s="24"/>
      <c r="T386" s="24"/>
      <c r="U386" s="24"/>
      <c r="V386" s="24"/>
      <c r="W386" s="24"/>
      <c r="X386" s="24"/>
      <c r="Y386" s="24"/>
      <c r="Z386" s="24"/>
    </row>
    <row r="387" spans="11:26" ht="15.75" customHeight="1">
      <c r="K387" s="30"/>
      <c r="M387" s="30"/>
      <c r="P387" s="24"/>
      <c r="Q387" s="24"/>
      <c r="R387" s="24"/>
      <c r="S387" s="24"/>
      <c r="T387" s="24"/>
      <c r="U387" s="24"/>
      <c r="V387" s="24"/>
      <c r="W387" s="24"/>
      <c r="X387" s="24"/>
      <c r="Y387" s="24"/>
      <c r="Z387" s="24"/>
    </row>
    <row r="388" spans="11:26" ht="15.75" customHeight="1">
      <c r="K388" s="30"/>
      <c r="M388" s="30"/>
      <c r="P388" s="24"/>
      <c r="Q388" s="24"/>
      <c r="R388" s="24"/>
      <c r="S388" s="24"/>
      <c r="T388" s="24"/>
      <c r="U388" s="24"/>
      <c r="V388" s="24"/>
      <c r="W388" s="24"/>
      <c r="X388" s="24"/>
      <c r="Y388" s="24"/>
      <c r="Z388" s="24"/>
    </row>
    <row r="389" spans="11:26" ht="15.75" customHeight="1">
      <c r="K389" s="30"/>
      <c r="M389" s="30"/>
      <c r="P389" s="24"/>
      <c r="Q389" s="24"/>
      <c r="R389" s="24"/>
      <c r="S389" s="24"/>
      <c r="T389" s="24"/>
      <c r="U389" s="24"/>
      <c r="V389" s="24"/>
      <c r="W389" s="24"/>
      <c r="X389" s="24"/>
      <c r="Y389" s="24"/>
      <c r="Z389" s="24"/>
    </row>
    <row r="390" spans="11:26" ht="15.75" customHeight="1">
      <c r="K390" s="30"/>
      <c r="M390" s="30"/>
      <c r="P390" s="24"/>
      <c r="Q390" s="24"/>
      <c r="R390" s="24"/>
      <c r="S390" s="24"/>
      <c r="T390" s="24"/>
      <c r="U390" s="24"/>
      <c r="V390" s="24"/>
      <c r="W390" s="24"/>
      <c r="X390" s="24"/>
      <c r="Y390" s="24"/>
      <c r="Z390" s="24"/>
    </row>
    <row r="391" spans="11:26" ht="15.75" customHeight="1">
      <c r="K391" s="30"/>
      <c r="M391" s="30"/>
      <c r="P391" s="24"/>
      <c r="Q391" s="24"/>
      <c r="R391" s="24"/>
      <c r="S391" s="24"/>
      <c r="T391" s="24"/>
      <c r="U391" s="24"/>
      <c r="V391" s="24"/>
      <c r="W391" s="24"/>
      <c r="X391" s="24"/>
      <c r="Y391" s="24"/>
      <c r="Z391" s="24"/>
    </row>
    <row r="392" spans="11:26" ht="15.75" customHeight="1">
      <c r="K392" s="30"/>
      <c r="M392" s="30"/>
      <c r="P392" s="24"/>
      <c r="Q392" s="24"/>
      <c r="R392" s="24"/>
      <c r="S392" s="24"/>
      <c r="T392" s="24"/>
      <c r="U392" s="24"/>
      <c r="V392" s="24"/>
      <c r="W392" s="24"/>
      <c r="X392" s="24"/>
      <c r="Y392" s="24"/>
      <c r="Z392" s="24"/>
    </row>
    <row r="393" spans="11:26" ht="15.75" customHeight="1">
      <c r="K393" s="30"/>
      <c r="M393" s="30"/>
      <c r="P393" s="24"/>
      <c r="Q393" s="24"/>
      <c r="R393" s="24"/>
      <c r="S393" s="24"/>
      <c r="T393" s="24"/>
      <c r="U393" s="24"/>
      <c r="V393" s="24"/>
      <c r="W393" s="24"/>
      <c r="X393" s="24"/>
      <c r="Y393" s="24"/>
      <c r="Z393" s="24"/>
    </row>
    <row r="394" spans="11:26" ht="15.75" customHeight="1">
      <c r="K394" s="30"/>
      <c r="M394" s="30"/>
      <c r="P394" s="24"/>
      <c r="Q394" s="24"/>
      <c r="R394" s="24"/>
      <c r="S394" s="24"/>
      <c r="T394" s="24"/>
      <c r="U394" s="24"/>
      <c r="V394" s="24"/>
      <c r="W394" s="24"/>
      <c r="X394" s="24"/>
      <c r="Y394" s="24"/>
      <c r="Z394" s="24"/>
    </row>
    <row r="395" spans="11:26" ht="15.75" customHeight="1">
      <c r="K395" s="30"/>
      <c r="M395" s="30"/>
      <c r="P395" s="24"/>
      <c r="Q395" s="24"/>
      <c r="R395" s="24"/>
      <c r="S395" s="24"/>
      <c r="T395" s="24"/>
      <c r="U395" s="24"/>
      <c r="V395" s="24"/>
      <c r="W395" s="24"/>
      <c r="X395" s="24"/>
      <c r="Y395" s="24"/>
      <c r="Z395" s="24"/>
    </row>
    <row r="396" spans="11:26" ht="15.75" customHeight="1">
      <c r="K396" s="30"/>
      <c r="M396" s="30"/>
      <c r="P396" s="24"/>
      <c r="Q396" s="24"/>
      <c r="R396" s="24"/>
      <c r="S396" s="24"/>
      <c r="T396" s="24"/>
      <c r="U396" s="24"/>
      <c r="V396" s="24"/>
      <c r="W396" s="24"/>
      <c r="X396" s="24"/>
      <c r="Y396" s="24"/>
      <c r="Z396" s="24"/>
    </row>
    <row r="397" spans="11:26" ht="15.75" customHeight="1">
      <c r="K397" s="30"/>
      <c r="M397" s="30"/>
      <c r="P397" s="24"/>
      <c r="Q397" s="24"/>
      <c r="R397" s="24"/>
      <c r="S397" s="24"/>
      <c r="T397" s="24"/>
      <c r="U397" s="24"/>
      <c r="V397" s="24"/>
      <c r="W397" s="24"/>
      <c r="X397" s="24"/>
      <c r="Y397" s="24"/>
      <c r="Z397" s="24"/>
    </row>
    <row r="398" spans="11:26" ht="15.75" customHeight="1">
      <c r="K398" s="30"/>
      <c r="M398" s="30"/>
      <c r="P398" s="24"/>
      <c r="Q398" s="24"/>
      <c r="R398" s="24"/>
      <c r="S398" s="24"/>
      <c r="T398" s="24"/>
      <c r="U398" s="24"/>
      <c r="V398" s="24"/>
      <c r="W398" s="24"/>
      <c r="X398" s="24"/>
      <c r="Y398" s="24"/>
      <c r="Z398" s="24"/>
    </row>
    <row r="399" spans="11:26" ht="15.75" customHeight="1">
      <c r="K399" s="30"/>
      <c r="M399" s="30"/>
      <c r="P399" s="24"/>
      <c r="Q399" s="24"/>
      <c r="R399" s="24"/>
      <c r="S399" s="24"/>
      <c r="T399" s="24"/>
      <c r="U399" s="24"/>
      <c r="V399" s="24"/>
      <c r="W399" s="24"/>
      <c r="X399" s="24"/>
      <c r="Y399" s="24"/>
      <c r="Z399" s="24"/>
    </row>
    <row r="400" spans="11:26" ht="15.75" customHeight="1">
      <c r="K400" s="30"/>
      <c r="M400" s="30"/>
      <c r="P400" s="24"/>
      <c r="Q400" s="24"/>
      <c r="R400" s="24"/>
      <c r="S400" s="24"/>
      <c r="T400" s="24"/>
      <c r="U400" s="24"/>
      <c r="V400" s="24"/>
      <c r="W400" s="24"/>
      <c r="X400" s="24"/>
      <c r="Y400" s="24"/>
      <c r="Z400" s="24"/>
    </row>
    <row r="401" spans="11:26" ht="15.75" customHeight="1">
      <c r="K401" s="30"/>
      <c r="M401" s="30"/>
      <c r="P401" s="24"/>
      <c r="Q401" s="24"/>
      <c r="R401" s="24"/>
      <c r="S401" s="24"/>
      <c r="T401" s="24"/>
      <c r="U401" s="24"/>
      <c r="V401" s="24"/>
      <c r="W401" s="24"/>
      <c r="X401" s="24"/>
      <c r="Y401" s="24"/>
      <c r="Z401" s="24"/>
    </row>
    <row r="402" spans="11:26" ht="15.75" customHeight="1">
      <c r="K402" s="30"/>
      <c r="M402" s="30"/>
      <c r="P402" s="24"/>
      <c r="Q402" s="24"/>
      <c r="R402" s="24"/>
      <c r="S402" s="24"/>
      <c r="T402" s="24"/>
      <c r="U402" s="24"/>
      <c r="V402" s="24"/>
      <c r="W402" s="24"/>
      <c r="X402" s="24"/>
      <c r="Y402" s="24"/>
      <c r="Z402" s="24"/>
    </row>
    <row r="403" spans="11:26" ht="15.75" customHeight="1">
      <c r="K403" s="30"/>
      <c r="M403" s="30"/>
      <c r="P403" s="24"/>
      <c r="Q403" s="24"/>
      <c r="R403" s="24"/>
      <c r="S403" s="24"/>
      <c r="T403" s="24"/>
      <c r="U403" s="24"/>
      <c r="V403" s="24"/>
      <c r="W403" s="24"/>
      <c r="X403" s="24"/>
      <c r="Y403" s="24"/>
      <c r="Z403" s="24"/>
    </row>
    <row r="404" spans="11:26" ht="15.75" customHeight="1">
      <c r="K404" s="30"/>
      <c r="M404" s="30"/>
      <c r="P404" s="24"/>
      <c r="Q404" s="24"/>
      <c r="R404" s="24"/>
      <c r="S404" s="24"/>
      <c r="T404" s="24"/>
      <c r="U404" s="24"/>
      <c r="V404" s="24"/>
      <c r="W404" s="24"/>
      <c r="X404" s="24"/>
      <c r="Y404" s="24"/>
      <c r="Z404" s="24"/>
    </row>
    <row r="405" spans="11:26" ht="15.75" customHeight="1">
      <c r="K405" s="30"/>
      <c r="M405" s="30"/>
      <c r="P405" s="24"/>
      <c r="Q405" s="24"/>
      <c r="R405" s="24"/>
      <c r="S405" s="24"/>
      <c r="T405" s="24"/>
      <c r="U405" s="24"/>
      <c r="V405" s="24"/>
      <c r="W405" s="24"/>
      <c r="X405" s="24"/>
      <c r="Y405" s="24"/>
      <c r="Z405" s="24"/>
    </row>
    <row r="406" spans="11:26" ht="15.75" customHeight="1">
      <c r="K406" s="30"/>
      <c r="M406" s="30"/>
      <c r="P406" s="24"/>
      <c r="Q406" s="24"/>
      <c r="R406" s="24"/>
      <c r="S406" s="24"/>
      <c r="T406" s="24"/>
      <c r="U406" s="24"/>
      <c r="V406" s="24"/>
      <c r="W406" s="24"/>
      <c r="X406" s="24"/>
      <c r="Y406" s="24"/>
      <c r="Z406" s="24"/>
    </row>
    <row r="407" spans="11:26" ht="15.75" customHeight="1">
      <c r="K407" s="30"/>
      <c r="M407" s="30"/>
      <c r="P407" s="24"/>
      <c r="Q407" s="24"/>
      <c r="R407" s="24"/>
      <c r="S407" s="24"/>
      <c r="T407" s="24"/>
      <c r="U407" s="24"/>
      <c r="V407" s="24"/>
      <c r="W407" s="24"/>
      <c r="X407" s="24"/>
      <c r="Y407" s="24"/>
      <c r="Z407" s="24"/>
    </row>
    <row r="408" spans="11:26" ht="15.75" customHeight="1">
      <c r="K408" s="30"/>
      <c r="M408" s="30"/>
      <c r="P408" s="24"/>
      <c r="Q408" s="24"/>
      <c r="R408" s="24"/>
      <c r="S408" s="24"/>
      <c r="T408" s="24"/>
      <c r="U408" s="24"/>
      <c r="V408" s="24"/>
      <c r="W408" s="24"/>
      <c r="X408" s="24"/>
      <c r="Y408" s="24"/>
      <c r="Z408" s="24"/>
    </row>
    <row r="409" spans="11:26" ht="15.75" customHeight="1">
      <c r="K409" s="30"/>
      <c r="M409" s="30"/>
      <c r="P409" s="24"/>
      <c r="Q409" s="24"/>
      <c r="R409" s="24"/>
      <c r="S409" s="24"/>
      <c r="T409" s="24"/>
      <c r="U409" s="24"/>
      <c r="V409" s="24"/>
      <c r="W409" s="24"/>
      <c r="X409" s="24"/>
      <c r="Y409" s="24"/>
      <c r="Z409" s="24"/>
    </row>
    <row r="410" spans="11:26" ht="15.75" customHeight="1">
      <c r="K410" s="30"/>
      <c r="M410" s="30"/>
      <c r="P410" s="24"/>
      <c r="Q410" s="24"/>
      <c r="R410" s="24"/>
      <c r="S410" s="24"/>
      <c r="T410" s="24"/>
      <c r="U410" s="24"/>
      <c r="V410" s="24"/>
      <c r="W410" s="24"/>
      <c r="X410" s="24"/>
      <c r="Y410" s="24"/>
      <c r="Z410" s="24"/>
    </row>
    <row r="411" spans="11:26" ht="15.75" customHeight="1">
      <c r="K411" s="30"/>
      <c r="M411" s="30"/>
      <c r="P411" s="24"/>
      <c r="Q411" s="24"/>
      <c r="R411" s="24"/>
      <c r="S411" s="24"/>
      <c r="T411" s="24"/>
      <c r="U411" s="24"/>
      <c r="V411" s="24"/>
      <c r="W411" s="24"/>
      <c r="X411" s="24"/>
      <c r="Y411" s="24"/>
      <c r="Z411" s="24"/>
    </row>
    <row r="412" spans="11:26" ht="15.75" customHeight="1">
      <c r="K412" s="30"/>
      <c r="M412" s="30"/>
      <c r="P412" s="24"/>
      <c r="Q412" s="24"/>
      <c r="R412" s="24"/>
      <c r="S412" s="24"/>
      <c r="T412" s="24"/>
      <c r="U412" s="24"/>
      <c r="V412" s="24"/>
      <c r="W412" s="24"/>
      <c r="X412" s="24"/>
      <c r="Y412" s="24"/>
      <c r="Z412" s="24"/>
    </row>
    <row r="413" spans="11:26" ht="15.75" customHeight="1">
      <c r="K413" s="30"/>
      <c r="M413" s="30"/>
      <c r="P413" s="24"/>
      <c r="Q413" s="24"/>
      <c r="R413" s="24"/>
      <c r="S413" s="24"/>
      <c r="T413" s="24"/>
      <c r="U413" s="24"/>
      <c r="V413" s="24"/>
      <c r="W413" s="24"/>
      <c r="X413" s="24"/>
      <c r="Y413" s="24"/>
      <c r="Z413" s="24"/>
    </row>
    <row r="414" spans="11:26" ht="15.75" customHeight="1">
      <c r="K414" s="30"/>
      <c r="M414" s="30"/>
      <c r="P414" s="24"/>
      <c r="Q414" s="24"/>
      <c r="R414" s="24"/>
      <c r="S414" s="24"/>
      <c r="T414" s="24"/>
      <c r="U414" s="24"/>
      <c r="V414" s="24"/>
      <c r="W414" s="24"/>
      <c r="X414" s="24"/>
      <c r="Y414" s="24"/>
      <c r="Z414" s="24"/>
    </row>
    <row r="415" spans="11:26" ht="15.75" customHeight="1">
      <c r="K415" s="30"/>
      <c r="M415" s="30"/>
      <c r="P415" s="24"/>
      <c r="Q415" s="24"/>
      <c r="R415" s="24"/>
      <c r="S415" s="24"/>
      <c r="T415" s="24"/>
      <c r="U415" s="24"/>
      <c r="V415" s="24"/>
      <c r="W415" s="24"/>
      <c r="X415" s="24"/>
      <c r="Y415" s="24"/>
      <c r="Z415" s="24"/>
    </row>
    <row r="416" spans="11:26" ht="15.75" customHeight="1">
      <c r="K416" s="30"/>
      <c r="M416" s="30"/>
      <c r="P416" s="24"/>
      <c r="Q416" s="24"/>
      <c r="R416" s="24"/>
      <c r="S416" s="24"/>
      <c r="T416" s="24"/>
      <c r="U416" s="24"/>
      <c r="V416" s="24"/>
      <c r="W416" s="24"/>
      <c r="X416" s="24"/>
      <c r="Y416" s="24"/>
      <c r="Z416" s="24"/>
    </row>
    <row r="417" spans="11:26" ht="15.75" customHeight="1">
      <c r="K417" s="30"/>
      <c r="M417" s="30"/>
      <c r="P417" s="24"/>
      <c r="Q417" s="24"/>
      <c r="R417" s="24"/>
      <c r="S417" s="24"/>
      <c r="T417" s="24"/>
      <c r="U417" s="24"/>
      <c r="V417" s="24"/>
      <c r="W417" s="24"/>
      <c r="X417" s="24"/>
      <c r="Y417" s="24"/>
      <c r="Z417" s="24"/>
    </row>
    <row r="418" spans="11:26" ht="15.75" customHeight="1">
      <c r="K418" s="30"/>
      <c r="M418" s="30"/>
      <c r="P418" s="24"/>
      <c r="Q418" s="24"/>
      <c r="R418" s="24"/>
      <c r="S418" s="24"/>
      <c r="T418" s="24"/>
      <c r="U418" s="24"/>
      <c r="V418" s="24"/>
      <c r="W418" s="24"/>
      <c r="X418" s="24"/>
      <c r="Y418" s="24"/>
      <c r="Z418" s="24"/>
    </row>
    <row r="419" spans="11:26" ht="15.75" customHeight="1">
      <c r="K419" s="30"/>
      <c r="M419" s="30"/>
      <c r="P419" s="24"/>
      <c r="Q419" s="24"/>
      <c r="R419" s="24"/>
      <c r="S419" s="24"/>
      <c r="T419" s="24"/>
      <c r="U419" s="24"/>
      <c r="V419" s="24"/>
      <c r="W419" s="24"/>
      <c r="X419" s="24"/>
      <c r="Y419" s="24"/>
      <c r="Z419" s="24"/>
    </row>
    <row r="420" spans="11:26" ht="15.75" customHeight="1">
      <c r="K420" s="30"/>
      <c r="M420" s="30"/>
      <c r="P420" s="24"/>
      <c r="Q420" s="24"/>
      <c r="R420" s="24"/>
      <c r="S420" s="24"/>
      <c r="T420" s="24"/>
      <c r="U420" s="24"/>
      <c r="V420" s="24"/>
      <c r="W420" s="24"/>
      <c r="X420" s="24"/>
      <c r="Y420" s="24"/>
      <c r="Z420" s="24"/>
    </row>
    <row r="421" spans="11:26" ht="15.75" customHeight="1">
      <c r="K421" s="30"/>
      <c r="M421" s="30"/>
      <c r="P421" s="24"/>
      <c r="Q421" s="24"/>
      <c r="R421" s="24"/>
      <c r="S421" s="24"/>
      <c r="T421" s="24"/>
      <c r="U421" s="24"/>
      <c r="V421" s="24"/>
      <c r="W421" s="24"/>
      <c r="X421" s="24"/>
      <c r="Y421" s="24"/>
      <c r="Z421" s="24"/>
    </row>
    <row r="422" spans="11:26" ht="15.75" customHeight="1">
      <c r="K422" s="30"/>
      <c r="M422" s="30"/>
      <c r="P422" s="24"/>
      <c r="Q422" s="24"/>
      <c r="R422" s="24"/>
      <c r="S422" s="24"/>
      <c r="T422" s="24"/>
      <c r="U422" s="24"/>
      <c r="V422" s="24"/>
      <c r="W422" s="24"/>
      <c r="X422" s="24"/>
      <c r="Y422" s="24"/>
      <c r="Z422" s="24"/>
    </row>
    <row r="423" spans="11:26" ht="15.75" customHeight="1">
      <c r="K423" s="30"/>
      <c r="M423" s="30"/>
      <c r="P423" s="24"/>
      <c r="Q423" s="24"/>
      <c r="R423" s="24"/>
      <c r="S423" s="24"/>
      <c r="T423" s="24"/>
      <c r="U423" s="24"/>
      <c r="V423" s="24"/>
      <c r="W423" s="24"/>
      <c r="X423" s="24"/>
      <c r="Y423" s="24"/>
      <c r="Z423" s="24"/>
    </row>
    <row r="424" spans="11:26" ht="15.75" customHeight="1">
      <c r="K424" s="30"/>
      <c r="M424" s="30"/>
      <c r="P424" s="24"/>
      <c r="Q424" s="24"/>
      <c r="R424" s="24"/>
      <c r="S424" s="24"/>
      <c r="T424" s="24"/>
      <c r="U424" s="24"/>
      <c r="V424" s="24"/>
      <c r="W424" s="24"/>
      <c r="X424" s="24"/>
      <c r="Y424" s="24"/>
      <c r="Z424" s="24"/>
    </row>
    <row r="425" spans="11:26" ht="15.75" customHeight="1">
      <c r="K425" s="30"/>
      <c r="M425" s="30"/>
      <c r="P425" s="24"/>
      <c r="Q425" s="24"/>
      <c r="R425" s="24"/>
      <c r="S425" s="24"/>
      <c r="T425" s="24"/>
      <c r="U425" s="24"/>
      <c r="V425" s="24"/>
      <c r="W425" s="24"/>
      <c r="X425" s="24"/>
      <c r="Y425" s="24"/>
      <c r="Z425" s="24"/>
    </row>
    <row r="426" spans="11:26" ht="15.75" customHeight="1">
      <c r="K426" s="30"/>
      <c r="M426" s="30"/>
      <c r="P426" s="24"/>
      <c r="Q426" s="24"/>
      <c r="R426" s="24"/>
      <c r="S426" s="24"/>
      <c r="T426" s="24"/>
      <c r="U426" s="24"/>
      <c r="V426" s="24"/>
      <c r="W426" s="24"/>
      <c r="X426" s="24"/>
      <c r="Y426" s="24"/>
      <c r="Z426" s="24"/>
    </row>
    <row r="427" spans="11:26" ht="15.75" customHeight="1">
      <c r="K427" s="30"/>
      <c r="M427" s="30"/>
      <c r="P427" s="24"/>
      <c r="Q427" s="24"/>
      <c r="R427" s="24"/>
      <c r="S427" s="24"/>
      <c r="T427" s="24"/>
      <c r="U427" s="24"/>
      <c r="V427" s="24"/>
      <c r="W427" s="24"/>
      <c r="X427" s="24"/>
      <c r="Y427" s="24"/>
      <c r="Z427" s="24"/>
    </row>
    <row r="428" spans="11:26" ht="15.75" customHeight="1">
      <c r="K428" s="30"/>
      <c r="M428" s="30"/>
      <c r="P428" s="24"/>
      <c r="Q428" s="24"/>
      <c r="R428" s="24"/>
      <c r="S428" s="24"/>
      <c r="T428" s="24"/>
      <c r="U428" s="24"/>
      <c r="V428" s="24"/>
      <c r="W428" s="24"/>
      <c r="X428" s="24"/>
      <c r="Y428" s="24"/>
      <c r="Z428" s="24"/>
    </row>
    <row r="429" spans="11:26" ht="15.75" customHeight="1">
      <c r="K429" s="30"/>
      <c r="M429" s="30"/>
      <c r="P429" s="24"/>
      <c r="Q429" s="24"/>
      <c r="R429" s="24"/>
      <c r="S429" s="24"/>
      <c r="T429" s="24"/>
      <c r="U429" s="24"/>
      <c r="V429" s="24"/>
      <c r="W429" s="24"/>
      <c r="X429" s="24"/>
      <c r="Y429" s="24"/>
      <c r="Z429" s="24"/>
    </row>
    <row r="430" spans="11:26" ht="15.75" customHeight="1">
      <c r="K430" s="30"/>
      <c r="M430" s="30"/>
      <c r="P430" s="24"/>
      <c r="Q430" s="24"/>
      <c r="R430" s="24"/>
      <c r="S430" s="24"/>
      <c r="T430" s="24"/>
      <c r="U430" s="24"/>
      <c r="V430" s="24"/>
      <c r="W430" s="24"/>
      <c r="X430" s="24"/>
      <c r="Y430" s="24"/>
      <c r="Z430" s="24"/>
    </row>
    <row r="431" spans="11:26" ht="15.75" customHeight="1">
      <c r="K431" s="30"/>
      <c r="M431" s="30"/>
      <c r="P431" s="24"/>
      <c r="Q431" s="24"/>
      <c r="R431" s="24"/>
      <c r="S431" s="24"/>
      <c r="T431" s="24"/>
      <c r="U431" s="24"/>
      <c r="V431" s="24"/>
      <c r="W431" s="24"/>
      <c r="X431" s="24"/>
      <c r="Y431" s="24"/>
      <c r="Z431" s="24"/>
    </row>
    <row r="432" spans="11:26" ht="15.75" customHeight="1">
      <c r="K432" s="30"/>
      <c r="M432" s="30"/>
      <c r="P432" s="24"/>
      <c r="Q432" s="24"/>
      <c r="R432" s="24"/>
      <c r="S432" s="24"/>
      <c r="T432" s="24"/>
      <c r="U432" s="24"/>
      <c r="V432" s="24"/>
      <c r="W432" s="24"/>
      <c r="X432" s="24"/>
      <c r="Y432" s="24"/>
      <c r="Z432" s="24"/>
    </row>
    <row r="433" spans="11:26" ht="15.75" customHeight="1">
      <c r="K433" s="30"/>
      <c r="M433" s="30"/>
      <c r="P433" s="24"/>
      <c r="Q433" s="24"/>
      <c r="R433" s="24"/>
      <c r="S433" s="24"/>
      <c r="T433" s="24"/>
      <c r="U433" s="24"/>
      <c r="V433" s="24"/>
      <c r="W433" s="24"/>
      <c r="X433" s="24"/>
      <c r="Y433" s="24"/>
      <c r="Z433" s="24"/>
    </row>
    <row r="434" spans="11:26" ht="15.75" customHeight="1">
      <c r="K434" s="30"/>
      <c r="M434" s="30"/>
      <c r="P434" s="24"/>
      <c r="Q434" s="24"/>
      <c r="R434" s="24"/>
      <c r="S434" s="24"/>
      <c r="T434" s="24"/>
      <c r="U434" s="24"/>
      <c r="V434" s="24"/>
      <c r="W434" s="24"/>
      <c r="X434" s="24"/>
      <c r="Y434" s="24"/>
      <c r="Z434" s="24"/>
    </row>
    <row r="435" spans="11:26" ht="15.75" customHeight="1">
      <c r="K435" s="30"/>
      <c r="M435" s="30"/>
      <c r="P435" s="24"/>
      <c r="Q435" s="24"/>
      <c r="R435" s="24"/>
      <c r="S435" s="24"/>
      <c r="T435" s="24"/>
      <c r="U435" s="24"/>
      <c r="V435" s="24"/>
      <c r="W435" s="24"/>
      <c r="X435" s="24"/>
      <c r="Y435" s="24"/>
      <c r="Z435" s="24"/>
    </row>
    <row r="436" spans="11:26" ht="15.75" customHeight="1">
      <c r="K436" s="30"/>
      <c r="M436" s="30"/>
      <c r="P436" s="24"/>
      <c r="Q436" s="24"/>
      <c r="R436" s="24"/>
      <c r="S436" s="24"/>
      <c r="T436" s="24"/>
      <c r="U436" s="24"/>
      <c r="V436" s="24"/>
      <c r="W436" s="24"/>
      <c r="X436" s="24"/>
      <c r="Y436" s="24"/>
      <c r="Z436" s="24"/>
    </row>
    <row r="437" spans="11:26" ht="15.75" customHeight="1">
      <c r="K437" s="30"/>
      <c r="M437" s="30"/>
      <c r="P437" s="24"/>
      <c r="Q437" s="24"/>
      <c r="R437" s="24"/>
      <c r="S437" s="24"/>
      <c r="T437" s="24"/>
      <c r="U437" s="24"/>
      <c r="V437" s="24"/>
      <c r="W437" s="24"/>
      <c r="X437" s="24"/>
      <c r="Y437" s="24"/>
      <c r="Z437" s="24"/>
    </row>
    <row r="438" spans="11:26" ht="15.75" customHeight="1">
      <c r="K438" s="30"/>
      <c r="M438" s="30"/>
      <c r="P438" s="24"/>
      <c r="Q438" s="24"/>
      <c r="R438" s="24"/>
      <c r="S438" s="24"/>
      <c r="T438" s="24"/>
      <c r="U438" s="24"/>
      <c r="V438" s="24"/>
      <c r="W438" s="24"/>
      <c r="X438" s="24"/>
      <c r="Y438" s="24"/>
      <c r="Z438" s="24"/>
    </row>
    <row r="439" spans="11:26" ht="15.75" customHeight="1">
      <c r="K439" s="30"/>
      <c r="M439" s="30"/>
      <c r="P439" s="24"/>
      <c r="Q439" s="24"/>
      <c r="R439" s="24"/>
      <c r="S439" s="24"/>
      <c r="T439" s="24"/>
      <c r="U439" s="24"/>
      <c r="V439" s="24"/>
      <c r="W439" s="24"/>
      <c r="X439" s="24"/>
      <c r="Y439" s="24"/>
      <c r="Z439" s="24"/>
    </row>
    <row r="440" spans="11:26" ht="15.75" customHeight="1">
      <c r="K440" s="30"/>
      <c r="M440" s="30"/>
      <c r="P440" s="24"/>
      <c r="Q440" s="24"/>
      <c r="R440" s="24"/>
      <c r="S440" s="24"/>
      <c r="T440" s="24"/>
      <c r="U440" s="24"/>
      <c r="V440" s="24"/>
      <c r="W440" s="24"/>
      <c r="X440" s="24"/>
      <c r="Y440" s="24"/>
      <c r="Z440" s="24"/>
    </row>
    <row r="441" spans="11:26" ht="15.75" customHeight="1">
      <c r="K441" s="30"/>
      <c r="M441" s="30"/>
      <c r="P441" s="24"/>
      <c r="Q441" s="24"/>
      <c r="R441" s="24"/>
      <c r="S441" s="24"/>
      <c r="T441" s="24"/>
      <c r="U441" s="24"/>
      <c r="V441" s="24"/>
      <c r="W441" s="24"/>
      <c r="X441" s="24"/>
      <c r="Y441" s="24"/>
      <c r="Z441" s="24"/>
    </row>
    <row r="442" spans="11:26" ht="15.75" customHeight="1">
      <c r="K442" s="30"/>
      <c r="M442" s="30"/>
      <c r="P442" s="24"/>
      <c r="Q442" s="24"/>
      <c r="R442" s="24"/>
      <c r="S442" s="24"/>
      <c r="T442" s="24"/>
      <c r="U442" s="24"/>
      <c r="V442" s="24"/>
      <c r="W442" s="24"/>
      <c r="X442" s="24"/>
      <c r="Y442" s="24"/>
      <c r="Z442" s="24"/>
    </row>
    <row r="443" spans="11:26" ht="15.75" customHeight="1">
      <c r="K443" s="30"/>
      <c r="M443" s="30"/>
      <c r="P443" s="24"/>
      <c r="Q443" s="24"/>
      <c r="R443" s="24"/>
      <c r="S443" s="24"/>
      <c r="T443" s="24"/>
      <c r="U443" s="24"/>
      <c r="V443" s="24"/>
      <c r="W443" s="24"/>
      <c r="X443" s="24"/>
      <c r="Y443" s="24"/>
      <c r="Z443" s="24"/>
    </row>
    <row r="444" spans="11:26" ht="15.75" customHeight="1">
      <c r="K444" s="30"/>
      <c r="M444" s="30"/>
      <c r="P444" s="24"/>
      <c r="Q444" s="24"/>
      <c r="R444" s="24"/>
      <c r="S444" s="24"/>
      <c r="T444" s="24"/>
      <c r="U444" s="24"/>
      <c r="V444" s="24"/>
      <c r="W444" s="24"/>
      <c r="X444" s="24"/>
      <c r="Y444" s="24"/>
      <c r="Z444" s="24"/>
    </row>
    <row r="445" spans="11:26" ht="15.75" customHeight="1">
      <c r="K445" s="30"/>
      <c r="M445" s="30"/>
      <c r="P445" s="24"/>
      <c r="Q445" s="24"/>
      <c r="R445" s="24"/>
      <c r="S445" s="24"/>
      <c r="T445" s="24"/>
      <c r="U445" s="24"/>
      <c r="V445" s="24"/>
      <c r="W445" s="24"/>
      <c r="X445" s="24"/>
      <c r="Y445" s="24"/>
      <c r="Z445" s="24"/>
    </row>
    <row r="446" spans="11:26" ht="15.75" customHeight="1">
      <c r="K446" s="30"/>
      <c r="M446" s="30"/>
      <c r="P446" s="24"/>
      <c r="Q446" s="24"/>
      <c r="R446" s="24"/>
      <c r="S446" s="24"/>
      <c r="T446" s="24"/>
      <c r="U446" s="24"/>
      <c r="V446" s="24"/>
      <c r="W446" s="24"/>
      <c r="X446" s="24"/>
      <c r="Y446" s="24"/>
      <c r="Z446" s="24"/>
    </row>
    <row r="447" spans="11:26" ht="15.75" customHeight="1">
      <c r="K447" s="30"/>
      <c r="M447" s="30"/>
      <c r="P447" s="24"/>
      <c r="Q447" s="24"/>
      <c r="R447" s="24"/>
      <c r="S447" s="24"/>
      <c r="T447" s="24"/>
      <c r="U447" s="24"/>
      <c r="V447" s="24"/>
      <c r="W447" s="24"/>
      <c r="X447" s="24"/>
      <c r="Y447" s="24"/>
      <c r="Z447" s="24"/>
    </row>
    <row r="448" spans="11:26" ht="15.75" customHeight="1">
      <c r="K448" s="30"/>
      <c r="M448" s="30"/>
      <c r="P448" s="24"/>
      <c r="Q448" s="24"/>
      <c r="R448" s="24"/>
      <c r="S448" s="24"/>
      <c r="T448" s="24"/>
      <c r="U448" s="24"/>
      <c r="V448" s="24"/>
      <c r="W448" s="24"/>
      <c r="X448" s="24"/>
      <c r="Y448" s="24"/>
      <c r="Z448" s="24"/>
    </row>
    <row r="449" spans="11:26" ht="15.75" customHeight="1">
      <c r="K449" s="30"/>
      <c r="M449" s="30"/>
      <c r="P449" s="24"/>
      <c r="Q449" s="24"/>
      <c r="R449" s="24"/>
      <c r="S449" s="24"/>
      <c r="T449" s="24"/>
      <c r="U449" s="24"/>
      <c r="V449" s="24"/>
      <c r="W449" s="24"/>
      <c r="X449" s="24"/>
      <c r="Y449" s="24"/>
      <c r="Z449" s="24"/>
    </row>
    <row r="450" spans="11:26" ht="15.75" customHeight="1">
      <c r="K450" s="30"/>
      <c r="M450" s="30"/>
      <c r="P450" s="24"/>
      <c r="Q450" s="24"/>
      <c r="R450" s="24"/>
      <c r="S450" s="24"/>
      <c r="T450" s="24"/>
      <c r="U450" s="24"/>
      <c r="V450" s="24"/>
      <c r="W450" s="24"/>
      <c r="X450" s="24"/>
      <c r="Y450" s="24"/>
      <c r="Z450" s="24"/>
    </row>
    <row r="451" spans="11:26" ht="15.75" customHeight="1">
      <c r="K451" s="30"/>
      <c r="M451" s="30"/>
      <c r="P451" s="24"/>
      <c r="Q451" s="24"/>
      <c r="R451" s="24"/>
      <c r="S451" s="24"/>
      <c r="T451" s="24"/>
      <c r="U451" s="24"/>
      <c r="V451" s="24"/>
      <c r="W451" s="24"/>
      <c r="X451" s="24"/>
      <c r="Y451" s="24"/>
      <c r="Z451" s="24"/>
    </row>
    <row r="452" spans="11:26" ht="15.75" customHeight="1">
      <c r="K452" s="30"/>
      <c r="M452" s="30"/>
      <c r="P452" s="24"/>
      <c r="Q452" s="24"/>
      <c r="R452" s="24"/>
      <c r="S452" s="24"/>
      <c r="T452" s="24"/>
      <c r="U452" s="24"/>
      <c r="V452" s="24"/>
      <c r="W452" s="24"/>
      <c r="X452" s="24"/>
      <c r="Y452" s="24"/>
      <c r="Z452" s="24"/>
    </row>
    <row r="453" spans="11:26" ht="15.75" customHeight="1">
      <c r="K453" s="30"/>
      <c r="M453" s="30"/>
      <c r="P453" s="24"/>
      <c r="Q453" s="24"/>
      <c r="R453" s="24"/>
      <c r="S453" s="24"/>
      <c r="T453" s="24"/>
      <c r="U453" s="24"/>
      <c r="V453" s="24"/>
      <c r="W453" s="24"/>
      <c r="X453" s="24"/>
      <c r="Y453" s="24"/>
      <c r="Z453" s="24"/>
    </row>
    <row r="454" spans="11:26" ht="15.75" customHeight="1">
      <c r="K454" s="30"/>
      <c r="M454" s="30"/>
      <c r="P454" s="24"/>
      <c r="Q454" s="24"/>
      <c r="R454" s="24"/>
      <c r="S454" s="24"/>
      <c r="T454" s="24"/>
      <c r="U454" s="24"/>
      <c r="V454" s="24"/>
      <c r="W454" s="24"/>
      <c r="X454" s="24"/>
      <c r="Y454" s="24"/>
      <c r="Z454" s="24"/>
    </row>
    <row r="455" spans="11:26" ht="15.75" customHeight="1">
      <c r="K455" s="30"/>
      <c r="M455" s="30"/>
      <c r="P455" s="24"/>
      <c r="Q455" s="24"/>
      <c r="R455" s="24"/>
      <c r="S455" s="24"/>
      <c r="T455" s="24"/>
      <c r="U455" s="24"/>
      <c r="V455" s="24"/>
      <c r="W455" s="24"/>
      <c r="X455" s="24"/>
      <c r="Y455" s="24"/>
      <c r="Z455" s="24"/>
    </row>
    <row r="456" spans="11:26" ht="15.75" customHeight="1">
      <c r="K456" s="30"/>
      <c r="M456" s="30"/>
      <c r="P456" s="24"/>
      <c r="Q456" s="24"/>
      <c r="R456" s="24"/>
      <c r="S456" s="24"/>
      <c r="T456" s="24"/>
      <c r="U456" s="24"/>
      <c r="V456" s="24"/>
      <c r="W456" s="24"/>
      <c r="X456" s="24"/>
      <c r="Y456" s="24"/>
      <c r="Z456" s="24"/>
    </row>
    <row r="457" spans="11:26" ht="15.75" customHeight="1">
      <c r="K457" s="30"/>
      <c r="M457" s="30"/>
      <c r="P457" s="24"/>
      <c r="Q457" s="24"/>
      <c r="R457" s="24"/>
      <c r="S457" s="24"/>
      <c r="T457" s="24"/>
      <c r="U457" s="24"/>
      <c r="V457" s="24"/>
      <c r="W457" s="24"/>
      <c r="X457" s="24"/>
      <c r="Y457" s="24"/>
      <c r="Z457" s="24"/>
    </row>
    <row r="458" spans="11:26" ht="15.75" customHeight="1">
      <c r="K458" s="30"/>
      <c r="M458" s="30"/>
      <c r="P458" s="24"/>
      <c r="Q458" s="24"/>
      <c r="R458" s="24"/>
      <c r="S458" s="24"/>
      <c r="T458" s="24"/>
      <c r="U458" s="24"/>
      <c r="V458" s="24"/>
      <c r="W458" s="24"/>
      <c r="X458" s="24"/>
      <c r="Y458" s="24"/>
      <c r="Z458" s="24"/>
    </row>
    <row r="459" spans="11:26" ht="15.75" customHeight="1">
      <c r="K459" s="30"/>
      <c r="M459" s="30"/>
      <c r="P459" s="24"/>
      <c r="Q459" s="24"/>
      <c r="R459" s="24"/>
      <c r="S459" s="24"/>
      <c r="T459" s="24"/>
      <c r="U459" s="24"/>
      <c r="V459" s="24"/>
      <c r="W459" s="24"/>
      <c r="X459" s="24"/>
      <c r="Y459" s="24"/>
      <c r="Z459" s="24"/>
    </row>
    <row r="460" spans="11:26" ht="15.75" customHeight="1">
      <c r="K460" s="30"/>
      <c r="M460" s="30"/>
      <c r="P460" s="24"/>
      <c r="Q460" s="24"/>
      <c r="R460" s="24"/>
      <c r="S460" s="24"/>
      <c r="T460" s="24"/>
      <c r="U460" s="24"/>
      <c r="V460" s="24"/>
      <c r="W460" s="24"/>
      <c r="X460" s="24"/>
      <c r="Y460" s="24"/>
      <c r="Z460" s="24"/>
    </row>
    <row r="461" spans="11:26" ht="15.75" customHeight="1">
      <c r="K461" s="30"/>
      <c r="M461" s="30"/>
      <c r="P461" s="24"/>
      <c r="Q461" s="24"/>
      <c r="R461" s="24"/>
      <c r="S461" s="24"/>
      <c r="T461" s="24"/>
      <c r="U461" s="24"/>
      <c r="V461" s="24"/>
      <c r="W461" s="24"/>
      <c r="X461" s="24"/>
      <c r="Y461" s="24"/>
      <c r="Z461" s="24"/>
    </row>
    <row r="462" spans="11:26" ht="15.75" customHeight="1">
      <c r="K462" s="30"/>
      <c r="M462" s="30"/>
      <c r="P462" s="24"/>
      <c r="Q462" s="24"/>
      <c r="R462" s="24"/>
      <c r="S462" s="24"/>
      <c r="T462" s="24"/>
      <c r="U462" s="24"/>
      <c r="V462" s="24"/>
      <c r="W462" s="24"/>
      <c r="X462" s="24"/>
      <c r="Y462" s="24"/>
      <c r="Z462" s="24"/>
    </row>
    <row r="463" spans="11:26" ht="15.75" customHeight="1">
      <c r="K463" s="30"/>
      <c r="M463" s="30"/>
      <c r="P463" s="24"/>
      <c r="Q463" s="24"/>
      <c r="R463" s="24"/>
      <c r="S463" s="24"/>
      <c r="T463" s="24"/>
      <c r="U463" s="24"/>
      <c r="V463" s="24"/>
      <c r="W463" s="24"/>
      <c r="X463" s="24"/>
      <c r="Y463" s="24"/>
      <c r="Z463" s="24"/>
    </row>
    <row r="464" spans="11:26" ht="15.75" customHeight="1">
      <c r="K464" s="30"/>
      <c r="M464" s="30"/>
      <c r="P464" s="24"/>
      <c r="Q464" s="24"/>
      <c r="R464" s="24"/>
      <c r="S464" s="24"/>
      <c r="T464" s="24"/>
      <c r="U464" s="24"/>
      <c r="V464" s="24"/>
      <c r="W464" s="24"/>
      <c r="X464" s="24"/>
      <c r="Y464" s="24"/>
      <c r="Z464" s="24"/>
    </row>
    <row r="465" spans="11:26" ht="15.75" customHeight="1">
      <c r="K465" s="30"/>
      <c r="M465" s="30"/>
      <c r="P465" s="24"/>
      <c r="Q465" s="24"/>
      <c r="R465" s="24"/>
      <c r="S465" s="24"/>
      <c r="T465" s="24"/>
      <c r="U465" s="24"/>
      <c r="V465" s="24"/>
      <c r="W465" s="24"/>
      <c r="X465" s="24"/>
      <c r="Y465" s="24"/>
      <c r="Z465" s="24"/>
    </row>
    <row r="466" spans="11:26" ht="15.75" customHeight="1">
      <c r="K466" s="30"/>
      <c r="M466" s="30"/>
      <c r="P466" s="24"/>
      <c r="Q466" s="24"/>
      <c r="R466" s="24"/>
      <c r="S466" s="24"/>
      <c r="T466" s="24"/>
      <c r="U466" s="24"/>
      <c r="V466" s="24"/>
      <c r="W466" s="24"/>
      <c r="X466" s="24"/>
      <c r="Y466" s="24"/>
      <c r="Z466" s="24"/>
    </row>
    <row r="467" spans="11:26" ht="15.75" customHeight="1">
      <c r="K467" s="30"/>
      <c r="M467" s="30"/>
      <c r="P467" s="24"/>
      <c r="Q467" s="24"/>
      <c r="R467" s="24"/>
      <c r="S467" s="24"/>
      <c r="T467" s="24"/>
      <c r="U467" s="24"/>
      <c r="V467" s="24"/>
      <c r="W467" s="24"/>
      <c r="X467" s="24"/>
      <c r="Y467" s="24"/>
      <c r="Z467" s="24"/>
    </row>
    <row r="468" spans="11:26" ht="15.75" customHeight="1">
      <c r="K468" s="30"/>
      <c r="M468" s="30"/>
      <c r="P468" s="24"/>
      <c r="Q468" s="24"/>
      <c r="R468" s="24"/>
      <c r="S468" s="24"/>
      <c r="T468" s="24"/>
      <c r="U468" s="24"/>
      <c r="V468" s="24"/>
      <c r="W468" s="24"/>
      <c r="X468" s="24"/>
      <c r="Y468" s="24"/>
      <c r="Z468" s="24"/>
    </row>
    <row r="469" spans="11:26" ht="15.75" customHeight="1">
      <c r="K469" s="30"/>
      <c r="M469" s="30"/>
      <c r="P469" s="24"/>
      <c r="Q469" s="24"/>
      <c r="R469" s="24"/>
      <c r="S469" s="24"/>
      <c r="T469" s="24"/>
      <c r="U469" s="24"/>
      <c r="V469" s="24"/>
      <c r="W469" s="24"/>
      <c r="X469" s="24"/>
      <c r="Y469" s="24"/>
      <c r="Z469" s="24"/>
    </row>
    <row r="470" spans="11:26" ht="15.75" customHeight="1">
      <c r="K470" s="30"/>
      <c r="M470" s="30"/>
      <c r="P470" s="24"/>
      <c r="Q470" s="24"/>
      <c r="R470" s="24"/>
      <c r="S470" s="24"/>
      <c r="T470" s="24"/>
      <c r="U470" s="24"/>
      <c r="V470" s="24"/>
      <c r="W470" s="24"/>
      <c r="X470" s="24"/>
      <c r="Y470" s="24"/>
      <c r="Z470" s="24"/>
    </row>
    <row r="471" spans="11:26" ht="15.75" customHeight="1">
      <c r="K471" s="30"/>
      <c r="M471" s="30"/>
      <c r="P471" s="24"/>
      <c r="Q471" s="24"/>
      <c r="R471" s="24"/>
      <c r="S471" s="24"/>
      <c r="T471" s="24"/>
      <c r="U471" s="24"/>
      <c r="V471" s="24"/>
      <c r="W471" s="24"/>
      <c r="X471" s="24"/>
      <c r="Y471" s="24"/>
      <c r="Z471" s="24"/>
    </row>
    <row r="472" spans="11:26" ht="15.75" customHeight="1">
      <c r="K472" s="30"/>
      <c r="M472" s="30"/>
      <c r="P472" s="24"/>
      <c r="Q472" s="24"/>
      <c r="R472" s="24"/>
      <c r="S472" s="24"/>
      <c r="T472" s="24"/>
      <c r="U472" s="24"/>
      <c r="V472" s="24"/>
      <c r="W472" s="24"/>
      <c r="X472" s="24"/>
      <c r="Y472" s="24"/>
      <c r="Z472" s="24"/>
    </row>
    <row r="473" spans="11:26" ht="15.75" customHeight="1">
      <c r="K473" s="30"/>
      <c r="M473" s="30"/>
      <c r="P473" s="24"/>
      <c r="Q473" s="24"/>
      <c r="R473" s="24"/>
      <c r="S473" s="24"/>
      <c r="T473" s="24"/>
      <c r="U473" s="24"/>
      <c r="V473" s="24"/>
      <c r="W473" s="24"/>
      <c r="X473" s="24"/>
      <c r="Y473" s="24"/>
      <c r="Z473" s="24"/>
    </row>
    <row r="474" spans="11:26" ht="15.75" customHeight="1">
      <c r="K474" s="30"/>
      <c r="M474" s="30"/>
      <c r="P474" s="24"/>
      <c r="Q474" s="24"/>
      <c r="R474" s="24"/>
      <c r="S474" s="24"/>
      <c r="T474" s="24"/>
      <c r="U474" s="24"/>
      <c r="V474" s="24"/>
      <c r="W474" s="24"/>
      <c r="X474" s="24"/>
      <c r="Y474" s="24"/>
      <c r="Z474" s="24"/>
    </row>
    <row r="475" spans="11:26" ht="15.75" customHeight="1">
      <c r="K475" s="30"/>
      <c r="M475" s="30"/>
      <c r="P475" s="24"/>
      <c r="Q475" s="24"/>
      <c r="R475" s="24"/>
      <c r="S475" s="24"/>
      <c r="T475" s="24"/>
      <c r="U475" s="24"/>
      <c r="V475" s="24"/>
      <c r="W475" s="24"/>
      <c r="X475" s="24"/>
      <c r="Y475" s="24"/>
      <c r="Z475" s="24"/>
    </row>
    <row r="476" spans="11:26" ht="15.75" customHeight="1">
      <c r="K476" s="30"/>
      <c r="M476" s="30"/>
      <c r="P476" s="24"/>
      <c r="Q476" s="24"/>
      <c r="R476" s="24"/>
      <c r="S476" s="24"/>
      <c r="T476" s="24"/>
      <c r="U476" s="24"/>
      <c r="V476" s="24"/>
      <c r="W476" s="24"/>
      <c r="X476" s="24"/>
      <c r="Y476" s="24"/>
      <c r="Z476" s="24"/>
    </row>
    <row r="477" spans="11:26" ht="15.75" customHeight="1">
      <c r="K477" s="30"/>
      <c r="M477" s="30"/>
      <c r="P477" s="24"/>
      <c r="Q477" s="24"/>
      <c r="R477" s="24"/>
      <c r="S477" s="24"/>
      <c r="T477" s="24"/>
      <c r="U477" s="24"/>
      <c r="V477" s="24"/>
      <c r="W477" s="24"/>
      <c r="X477" s="24"/>
      <c r="Y477" s="24"/>
      <c r="Z477" s="24"/>
    </row>
    <row r="478" spans="11:26" ht="15.75" customHeight="1">
      <c r="K478" s="30"/>
      <c r="M478" s="30"/>
      <c r="P478" s="24"/>
      <c r="Q478" s="24"/>
      <c r="R478" s="24"/>
      <c r="S478" s="24"/>
      <c r="T478" s="24"/>
      <c r="U478" s="24"/>
      <c r="V478" s="24"/>
      <c r="W478" s="24"/>
      <c r="X478" s="24"/>
      <c r="Y478" s="24"/>
      <c r="Z478" s="24"/>
    </row>
    <row r="479" spans="11:26" ht="15.75" customHeight="1">
      <c r="K479" s="30"/>
      <c r="M479" s="30"/>
      <c r="P479" s="24"/>
      <c r="Q479" s="24"/>
      <c r="R479" s="24"/>
      <c r="S479" s="24"/>
      <c r="T479" s="24"/>
      <c r="U479" s="24"/>
      <c r="V479" s="24"/>
      <c r="W479" s="24"/>
      <c r="X479" s="24"/>
      <c r="Y479" s="24"/>
      <c r="Z479" s="24"/>
    </row>
    <row r="480" spans="11:26" ht="15.75" customHeight="1">
      <c r="K480" s="30"/>
      <c r="M480" s="30"/>
      <c r="P480" s="24"/>
      <c r="Q480" s="24"/>
      <c r="R480" s="24"/>
      <c r="S480" s="24"/>
      <c r="T480" s="24"/>
      <c r="U480" s="24"/>
      <c r="V480" s="24"/>
      <c r="W480" s="24"/>
      <c r="X480" s="24"/>
      <c r="Y480" s="24"/>
      <c r="Z480" s="24"/>
    </row>
    <row r="481" spans="11:26" ht="15.75" customHeight="1">
      <c r="K481" s="30"/>
      <c r="M481" s="30"/>
      <c r="P481" s="24"/>
      <c r="Q481" s="24"/>
      <c r="R481" s="24"/>
      <c r="S481" s="24"/>
      <c r="T481" s="24"/>
      <c r="U481" s="24"/>
      <c r="V481" s="24"/>
      <c r="W481" s="24"/>
      <c r="X481" s="24"/>
      <c r="Y481" s="24"/>
      <c r="Z481" s="24"/>
    </row>
    <row r="482" spans="11:26" ht="15.75" customHeight="1">
      <c r="K482" s="30"/>
      <c r="M482" s="30"/>
      <c r="P482" s="24"/>
      <c r="Q482" s="24"/>
      <c r="R482" s="24"/>
      <c r="S482" s="24"/>
      <c r="T482" s="24"/>
      <c r="U482" s="24"/>
      <c r="V482" s="24"/>
      <c r="W482" s="24"/>
      <c r="X482" s="24"/>
      <c r="Y482" s="24"/>
      <c r="Z482" s="24"/>
    </row>
    <row r="483" spans="11:26" ht="15.75" customHeight="1">
      <c r="K483" s="30"/>
      <c r="M483" s="30"/>
      <c r="P483" s="24"/>
      <c r="Q483" s="24"/>
      <c r="R483" s="24"/>
      <c r="S483" s="24"/>
      <c r="T483" s="24"/>
      <c r="U483" s="24"/>
      <c r="V483" s="24"/>
      <c r="W483" s="24"/>
      <c r="X483" s="24"/>
      <c r="Y483" s="24"/>
      <c r="Z483" s="24"/>
    </row>
    <row r="484" spans="11:26" ht="15.75" customHeight="1">
      <c r="K484" s="30"/>
      <c r="M484" s="30"/>
      <c r="P484" s="24"/>
      <c r="Q484" s="24"/>
      <c r="R484" s="24"/>
      <c r="S484" s="24"/>
      <c r="T484" s="24"/>
      <c r="U484" s="24"/>
      <c r="V484" s="24"/>
      <c r="W484" s="24"/>
      <c r="X484" s="24"/>
      <c r="Y484" s="24"/>
      <c r="Z484" s="24"/>
    </row>
    <row r="485" spans="11:26" ht="15.75" customHeight="1">
      <c r="K485" s="30"/>
      <c r="M485" s="30"/>
      <c r="P485" s="24"/>
      <c r="Q485" s="24"/>
      <c r="R485" s="24"/>
      <c r="S485" s="24"/>
      <c r="T485" s="24"/>
      <c r="U485" s="24"/>
      <c r="V485" s="24"/>
      <c r="W485" s="24"/>
      <c r="X485" s="24"/>
      <c r="Y485" s="24"/>
      <c r="Z485" s="24"/>
    </row>
    <row r="486" spans="11:26" ht="15.75" customHeight="1">
      <c r="K486" s="30"/>
      <c r="M486" s="30"/>
      <c r="P486" s="24"/>
      <c r="Q486" s="24"/>
      <c r="R486" s="24"/>
      <c r="S486" s="24"/>
      <c r="T486" s="24"/>
      <c r="U486" s="24"/>
      <c r="V486" s="24"/>
      <c r="W486" s="24"/>
      <c r="X486" s="24"/>
      <c r="Y486" s="24"/>
      <c r="Z486" s="24"/>
    </row>
    <row r="487" spans="11:26" ht="15.75" customHeight="1">
      <c r="K487" s="30"/>
      <c r="M487" s="30"/>
      <c r="P487" s="24"/>
      <c r="Q487" s="24"/>
      <c r="R487" s="24"/>
      <c r="S487" s="24"/>
      <c r="T487" s="24"/>
      <c r="U487" s="24"/>
      <c r="V487" s="24"/>
      <c r="W487" s="24"/>
      <c r="X487" s="24"/>
      <c r="Y487" s="24"/>
      <c r="Z487" s="24"/>
    </row>
    <row r="488" spans="11:26" ht="15.75" customHeight="1">
      <c r="K488" s="30"/>
      <c r="M488" s="30"/>
      <c r="P488" s="24"/>
      <c r="Q488" s="24"/>
      <c r="R488" s="24"/>
      <c r="S488" s="24"/>
      <c r="T488" s="24"/>
      <c r="U488" s="24"/>
      <c r="V488" s="24"/>
      <c r="W488" s="24"/>
      <c r="X488" s="24"/>
      <c r="Y488" s="24"/>
      <c r="Z488" s="24"/>
    </row>
    <row r="489" spans="11:26" ht="15.75" customHeight="1">
      <c r="K489" s="30"/>
      <c r="M489" s="30"/>
      <c r="P489" s="24"/>
      <c r="Q489" s="24"/>
      <c r="R489" s="24"/>
      <c r="S489" s="24"/>
      <c r="T489" s="24"/>
      <c r="U489" s="24"/>
      <c r="V489" s="24"/>
      <c r="W489" s="24"/>
      <c r="X489" s="24"/>
      <c r="Y489" s="24"/>
      <c r="Z489" s="24"/>
    </row>
    <row r="490" spans="11:26" ht="15.75" customHeight="1">
      <c r="K490" s="30"/>
      <c r="M490" s="30"/>
      <c r="P490" s="24"/>
      <c r="Q490" s="24"/>
      <c r="R490" s="24"/>
      <c r="S490" s="24"/>
      <c r="T490" s="24"/>
      <c r="U490" s="24"/>
      <c r="V490" s="24"/>
      <c r="W490" s="24"/>
      <c r="X490" s="24"/>
      <c r="Y490" s="24"/>
      <c r="Z490" s="24"/>
    </row>
    <row r="491" spans="11:26" ht="15.75" customHeight="1">
      <c r="K491" s="30"/>
      <c r="M491" s="30"/>
      <c r="P491" s="24"/>
      <c r="Q491" s="24"/>
      <c r="R491" s="24"/>
      <c r="S491" s="24"/>
      <c r="T491" s="24"/>
      <c r="U491" s="24"/>
      <c r="V491" s="24"/>
      <c r="W491" s="24"/>
      <c r="X491" s="24"/>
      <c r="Y491" s="24"/>
      <c r="Z491" s="24"/>
    </row>
    <row r="492" spans="11:26" ht="15.75" customHeight="1">
      <c r="K492" s="30"/>
      <c r="M492" s="30"/>
      <c r="P492" s="24"/>
      <c r="Q492" s="24"/>
      <c r="R492" s="24"/>
      <c r="S492" s="24"/>
      <c r="T492" s="24"/>
      <c r="U492" s="24"/>
      <c r="V492" s="24"/>
      <c r="W492" s="24"/>
      <c r="X492" s="24"/>
      <c r="Y492" s="24"/>
      <c r="Z492" s="24"/>
    </row>
    <row r="493" spans="11:26" ht="15.75" customHeight="1">
      <c r="K493" s="30"/>
      <c r="M493" s="30"/>
      <c r="P493" s="24"/>
      <c r="Q493" s="24"/>
      <c r="R493" s="24"/>
      <c r="S493" s="24"/>
      <c r="T493" s="24"/>
      <c r="U493" s="24"/>
      <c r="V493" s="24"/>
      <c r="W493" s="24"/>
      <c r="X493" s="24"/>
      <c r="Y493" s="24"/>
      <c r="Z493" s="24"/>
    </row>
    <row r="494" spans="11:26" ht="15.75" customHeight="1">
      <c r="K494" s="30"/>
      <c r="M494" s="30"/>
      <c r="P494" s="24"/>
      <c r="Q494" s="24"/>
      <c r="R494" s="24"/>
      <c r="S494" s="24"/>
      <c r="T494" s="24"/>
      <c r="U494" s="24"/>
      <c r="V494" s="24"/>
      <c r="W494" s="24"/>
      <c r="X494" s="24"/>
      <c r="Y494" s="24"/>
      <c r="Z494" s="24"/>
    </row>
    <row r="495" spans="11:26" ht="15.75" customHeight="1">
      <c r="K495" s="30"/>
      <c r="M495" s="30"/>
      <c r="P495" s="24"/>
      <c r="Q495" s="24"/>
      <c r="R495" s="24"/>
      <c r="S495" s="24"/>
      <c r="T495" s="24"/>
      <c r="U495" s="24"/>
      <c r="V495" s="24"/>
      <c r="W495" s="24"/>
      <c r="X495" s="24"/>
      <c r="Y495" s="24"/>
      <c r="Z495" s="24"/>
    </row>
    <row r="496" spans="11:26" ht="15.75" customHeight="1">
      <c r="K496" s="30"/>
      <c r="M496" s="30"/>
      <c r="P496" s="24"/>
      <c r="Q496" s="24"/>
      <c r="R496" s="24"/>
      <c r="S496" s="24"/>
      <c r="T496" s="24"/>
      <c r="U496" s="24"/>
      <c r="V496" s="24"/>
      <c r="W496" s="24"/>
      <c r="X496" s="24"/>
      <c r="Y496" s="24"/>
      <c r="Z496" s="24"/>
    </row>
    <row r="497" spans="11:26" ht="15.75" customHeight="1">
      <c r="K497" s="30"/>
      <c r="M497" s="30"/>
      <c r="P497" s="24"/>
      <c r="Q497" s="24"/>
      <c r="R497" s="24"/>
      <c r="S497" s="24"/>
      <c r="T497" s="24"/>
      <c r="U497" s="24"/>
      <c r="V497" s="24"/>
      <c r="W497" s="24"/>
      <c r="X497" s="24"/>
      <c r="Y497" s="24"/>
      <c r="Z497" s="24"/>
    </row>
    <row r="498" spans="11:26" ht="15.75" customHeight="1">
      <c r="K498" s="30"/>
      <c r="M498" s="30"/>
      <c r="P498" s="24"/>
      <c r="Q498" s="24"/>
      <c r="R498" s="24"/>
      <c r="S498" s="24"/>
      <c r="T498" s="24"/>
      <c r="U498" s="24"/>
      <c r="V498" s="24"/>
      <c r="W498" s="24"/>
      <c r="X498" s="24"/>
      <c r="Y498" s="24"/>
      <c r="Z498" s="24"/>
    </row>
    <row r="499" spans="11:26" ht="15.75" customHeight="1">
      <c r="K499" s="30"/>
      <c r="M499" s="30"/>
      <c r="P499" s="24"/>
      <c r="Q499" s="24"/>
      <c r="R499" s="24"/>
      <c r="S499" s="24"/>
      <c r="T499" s="24"/>
      <c r="U499" s="24"/>
      <c r="V499" s="24"/>
      <c r="W499" s="24"/>
      <c r="X499" s="24"/>
      <c r="Y499" s="24"/>
      <c r="Z499" s="24"/>
    </row>
    <row r="500" spans="11:26" ht="15.75" customHeight="1">
      <c r="K500" s="30"/>
      <c r="M500" s="30"/>
      <c r="P500" s="24"/>
      <c r="Q500" s="24"/>
      <c r="R500" s="24"/>
      <c r="S500" s="24"/>
      <c r="T500" s="24"/>
      <c r="U500" s="24"/>
      <c r="V500" s="24"/>
      <c r="W500" s="24"/>
      <c r="X500" s="24"/>
      <c r="Y500" s="24"/>
      <c r="Z500" s="24"/>
    </row>
    <row r="501" spans="11:26" ht="15.75" customHeight="1">
      <c r="K501" s="30"/>
      <c r="M501" s="30"/>
      <c r="P501" s="24"/>
      <c r="Q501" s="24"/>
      <c r="R501" s="24"/>
      <c r="S501" s="24"/>
      <c r="T501" s="24"/>
      <c r="U501" s="24"/>
      <c r="V501" s="24"/>
      <c r="W501" s="24"/>
      <c r="X501" s="24"/>
      <c r="Y501" s="24"/>
      <c r="Z501" s="24"/>
    </row>
    <row r="502" spans="11:26" ht="15.75" customHeight="1">
      <c r="K502" s="30"/>
      <c r="M502" s="30"/>
      <c r="P502" s="24"/>
      <c r="Q502" s="24"/>
      <c r="R502" s="24"/>
      <c r="S502" s="24"/>
      <c r="T502" s="24"/>
      <c r="U502" s="24"/>
      <c r="V502" s="24"/>
      <c r="W502" s="24"/>
      <c r="X502" s="24"/>
      <c r="Y502" s="24"/>
      <c r="Z502" s="24"/>
    </row>
    <row r="503" spans="11:26" ht="15.75" customHeight="1">
      <c r="K503" s="30"/>
      <c r="M503" s="30"/>
      <c r="P503" s="24"/>
      <c r="Q503" s="24"/>
      <c r="R503" s="24"/>
      <c r="S503" s="24"/>
      <c r="T503" s="24"/>
      <c r="U503" s="24"/>
      <c r="V503" s="24"/>
      <c r="W503" s="24"/>
      <c r="X503" s="24"/>
      <c r="Y503" s="24"/>
      <c r="Z503" s="24"/>
    </row>
    <row r="504" spans="11:26" ht="15.75" customHeight="1">
      <c r="K504" s="30"/>
      <c r="M504" s="30"/>
      <c r="P504" s="24"/>
      <c r="Q504" s="24"/>
      <c r="R504" s="24"/>
      <c r="S504" s="24"/>
      <c r="T504" s="24"/>
      <c r="U504" s="24"/>
      <c r="V504" s="24"/>
      <c r="W504" s="24"/>
      <c r="X504" s="24"/>
      <c r="Y504" s="24"/>
      <c r="Z504" s="24"/>
    </row>
    <row r="505" spans="11:26" ht="15.75" customHeight="1">
      <c r="K505" s="30"/>
      <c r="M505" s="30"/>
      <c r="P505" s="24"/>
      <c r="Q505" s="24"/>
      <c r="R505" s="24"/>
      <c r="S505" s="24"/>
      <c r="T505" s="24"/>
      <c r="U505" s="24"/>
      <c r="V505" s="24"/>
      <c r="W505" s="24"/>
      <c r="X505" s="24"/>
      <c r="Y505" s="24"/>
      <c r="Z505" s="24"/>
    </row>
    <row r="506" spans="11:26" ht="15.75" customHeight="1">
      <c r="K506" s="30"/>
      <c r="M506" s="30"/>
      <c r="P506" s="24"/>
      <c r="Q506" s="24"/>
      <c r="R506" s="24"/>
      <c r="S506" s="24"/>
      <c r="T506" s="24"/>
      <c r="U506" s="24"/>
      <c r="V506" s="24"/>
      <c r="W506" s="24"/>
      <c r="X506" s="24"/>
      <c r="Y506" s="24"/>
      <c r="Z506" s="24"/>
    </row>
    <row r="507" spans="11:26" ht="15.75" customHeight="1">
      <c r="K507" s="30"/>
      <c r="M507" s="30"/>
      <c r="P507" s="24"/>
      <c r="Q507" s="24"/>
      <c r="R507" s="24"/>
      <c r="S507" s="24"/>
      <c r="T507" s="24"/>
      <c r="U507" s="24"/>
      <c r="V507" s="24"/>
      <c r="W507" s="24"/>
      <c r="X507" s="24"/>
      <c r="Y507" s="24"/>
      <c r="Z507" s="24"/>
    </row>
    <row r="508" spans="11:26" ht="15.75" customHeight="1">
      <c r="K508" s="30"/>
      <c r="M508" s="30"/>
      <c r="P508" s="24"/>
      <c r="Q508" s="24"/>
      <c r="R508" s="24"/>
      <c r="S508" s="24"/>
      <c r="T508" s="24"/>
      <c r="U508" s="24"/>
      <c r="V508" s="24"/>
      <c r="W508" s="24"/>
      <c r="X508" s="24"/>
      <c r="Y508" s="24"/>
      <c r="Z508" s="24"/>
    </row>
    <row r="509" spans="11:26" ht="15.75" customHeight="1">
      <c r="K509" s="30"/>
      <c r="M509" s="30"/>
      <c r="P509" s="24"/>
      <c r="Q509" s="24"/>
      <c r="R509" s="24"/>
      <c r="S509" s="24"/>
      <c r="T509" s="24"/>
      <c r="U509" s="24"/>
      <c r="V509" s="24"/>
      <c r="W509" s="24"/>
      <c r="X509" s="24"/>
      <c r="Y509" s="24"/>
      <c r="Z509" s="24"/>
    </row>
    <row r="510" spans="11:26" ht="15.75" customHeight="1">
      <c r="K510" s="30"/>
      <c r="M510" s="30"/>
      <c r="P510" s="24"/>
      <c r="Q510" s="24"/>
      <c r="R510" s="24"/>
      <c r="S510" s="24"/>
      <c r="T510" s="24"/>
      <c r="U510" s="24"/>
      <c r="V510" s="24"/>
      <c r="W510" s="24"/>
      <c r="X510" s="24"/>
      <c r="Y510" s="24"/>
      <c r="Z510" s="24"/>
    </row>
    <row r="511" spans="11:26" ht="15.75" customHeight="1">
      <c r="K511" s="30"/>
      <c r="M511" s="30"/>
      <c r="P511" s="24"/>
      <c r="Q511" s="24"/>
      <c r="R511" s="24"/>
      <c r="S511" s="24"/>
      <c r="T511" s="24"/>
      <c r="U511" s="24"/>
      <c r="V511" s="24"/>
      <c r="W511" s="24"/>
      <c r="X511" s="24"/>
      <c r="Y511" s="24"/>
      <c r="Z511" s="24"/>
    </row>
    <row r="512" spans="11:26" ht="15.75" customHeight="1">
      <c r="K512" s="30"/>
      <c r="M512" s="30"/>
      <c r="P512" s="24"/>
      <c r="Q512" s="24"/>
      <c r="R512" s="24"/>
      <c r="S512" s="24"/>
      <c r="T512" s="24"/>
      <c r="U512" s="24"/>
      <c r="V512" s="24"/>
      <c r="W512" s="24"/>
      <c r="X512" s="24"/>
      <c r="Y512" s="24"/>
      <c r="Z512" s="24"/>
    </row>
    <row r="513" spans="11:26" ht="15.75" customHeight="1">
      <c r="K513" s="30"/>
      <c r="M513" s="30"/>
      <c r="P513" s="24"/>
      <c r="Q513" s="24"/>
      <c r="R513" s="24"/>
      <c r="S513" s="24"/>
      <c r="T513" s="24"/>
      <c r="U513" s="24"/>
      <c r="V513" s="24"/>
      <c r="W513" s="24"/>
      <c r="X513" s="24"/>
      <c r="Y513" s="24"/>
      <c r="Z513" s="24"/>
    </row>
    <row r="514" spans="11:26" ht="15.75" customHeight="1">
      <c r="K514" s="30"/>
      <c r="M514" s="30"/>
      <c r="P514" s="24"/>
      <c r="Q514" s="24"/>
      <c r="R514" s="24"/>
      <c r="S514" s="24"/>
      <c r="T514" s="24"/>
      <c r="U514" s="24"/>
      <c r="V514" s="24"/>
      <c r="W514" s="24"/>
      <c r="X514" s="24"/>
      <c r="Y514" s="24"/>
      <c r="Z514" s="24"/>
    </row>
    <row r="515" spans="11:26" ht="15.75" customHeight="1">
      <c r="K515" s="30"/>
      <c r="M515" s="30"/>
      <c r="P515" s="24"/>
      <c r="Q515" s="24"/>
      <c r="R515" s="24"/>
      <c r="S515" s="24"/>
      <c r="T515" s="24"/>
      <c r="U515" s="24"/>
      <c r="V515" s="24"/>
      <c r="W515" s="24"/>
      <c r="X515" s="24"/>
      <c r="Y515" s="24"/>
      <c r="Z515" s="24"/>
    </row>
    <row r="516" spans="11:26" ht="15.75" customHeight="1">
      <c r="K516" s="30"/>
      <c r="M516" s="30"/>
      <c r="P516" s="24"/>
      <c r="Q516" s="24"/>
      <c r="R516" s="24"/>
      <c r="S516" s="24"/>
      <c r="T516" s="24"/>
      <c r="U516" s="24"/>
      <c r="V516" s="24"/>
      <c r="W516" s="24"/>
      <c r="X516" s="24"/>
      <c r="Y516" s="24"/>
      <c r="Z516" s="24"/>
    </row>
    <row r="517" spans="11:26" ht="15.75" customHeight="1">
      <c r="K517" s="30"/>
      <c r="M517" s="30"/>
      <c r="P517" s="24"/>
      <c r="Q517" s="24"/>
      <c r="R517" s="24"/>
      <c r="S517" s="24"/>
      <c r="T517" s="24"/>
      <c r="U517" s="24"/>
      <c r="V517" s="24"/>
      <c r="W517" s="24"/>
      <c r="X517" s="24"/>
      <c r="Y517" s="24"/>
      <c r="Z517" s="24"/>
    </row>
    <row r="518" spans="11:26" ht="15.75" customHeight="1">
      <c r="K518" s="30"/>
      <c r="M518" s="30"/>
      <c r="P518" s="24"/>
      <c r="Q518" s="24"/>
      <c r="R518" s="24"/>
      <c r="S518" s="24"/>
      <c r="T518" s="24"/>
      <c r="U518" s="24"/>
      <c r="V518" s="24"/>
      <c r="W518" s="24"/>
      <c r="X518" s="24"/>
      <c r="Y518" s="24"/>
      <c r="Z518" s="24"/>
    </row>
    <row r="519" spans="11:26" ht="15.75" customHeight="1">
      <c r="K519" s="30"/>
      <c r="M519" s="30"/>
      <c r="P519" s="24"/>
      <c r="Q519" s="24"/>
      <c r="R519" s="24"/>
      <c r="S519" s="24"/>
      <c r="T519" s="24"/>
      <c r="U519" s="24"/>
      <c r="V519" s="24"/>
      <c r="W519" s="24"/>
      <c r="X519" s="24"/>
      <c r="Y519" s="24"/>
      <c r="Z519" s="24"/>
    </row>
    <row r="520" spans="11:26" ht="15.75" customHeight="1">
      <c r="K520" s="30"/>
      <c r="M520" s="30"/>
      <c r="P520" s="24"/>
      <c r="Q520" s="24"/>
      <c r="R520" s="24"/>
      <c r="S520" s="24"/>
      <c r="T520" s="24"/>
      <c r="U520" s="24"/>
      <c r="V520" s="24"/>
      <c r="W520" s="24"/>
      <c r="X520" s="24"/>
      <c r="Y520" s="24"/>
      <c r="Z520" s="24"/>
    </row>
    <row r="521" spans="11:26" ht="15.75" customHeight="1">
      <c r="K521" s="30"/>
      <c r="M521" s="30"/>
      <c r="P521" s="24"/>
      <c r="Q521" s="24"/>
      <c r="R521" s="24"/>
      <c r="S521" s="24"/>
      <c r="T521" s="24"/>
      <c r="U521" s="24"/>
      <c r="V521" s="24"/>
      <c r="W521" s="24"/>
      <c r="X521" s="24"/>
      <c r="Y521" s="24"/>
      <c r="Z521" s="24"/>
    </row>
    <row r="522" spans="11:26" ht="15.75" customHeight="1">
      <c r="K522" s="30"/>
      <c r="M522" s="30"/>
      <c r="P522" s="24"/>
      <c r="Q522" s="24"/>
      <c r="R522" s="24"/>
      <c r="S522" s="24"/>
      <c r="T522" s="24"/>
      <c r="U522" s="24"/>
      <c r="V522" s="24"/>
      <c r="W522" s="24"/>
      <c r="X522" s="24"/>
      <c r="Y522" s="24"/>
      <c r="Z522" s="24"/>
    </row>
    <row r="523" spans="11:26" ht="15.75" customHeight="1">
      <c r="K523" s="30"/>
      <c r="M523" s="30"/>
      <c r="P523" s="24"/>
      <c r="Q523" s="24"/>
      <c r="R523" s="24"/>
      <c r="S523" s="24"/>
      <c r="T523" s="24"/>
      <c r="U523" s="24"/>
      <c r="V523" s="24"/>
      <c r="W523" s="24"/>
      <c r="X523" s="24"/>
      <c r="Y523" s="24"/>
      <c r="Z523" s="24"/>
    </row>
    <row r="524" spans="11:26" ht="15.75" customHeight="1">
      <c r="K524" s="30"/>
      <c r="M524" s="30"/>
      <c r="P524" s="24"/>
      <c r="Q524" s="24"/>
      <c r="R524" s="24"/>
      <c r="S524" s="24"/>
      <c r="T524" s="24"/>
      <c r="U524" s="24"/>
      <c r="V524" s="24"/>
      <c r="W524" s="24"/>
      <c r="X524" s="24"/>
      <c r="Y524" s="24"/>
      <c r="Z524" s="24"/>
    </row>
    <row r="525" spans="11:26" ht="15.75" customHeight="1">
      <c r="K525" s="30"/>
      <c r="M525" s="30"/>
      <c r="P525" s="24"/>
      <c r="Q525" s="24"/>
      <c r="R525" s="24"/>
      <c r="S525" s="24"/>
      <c r="T525" s="24"/>
      <c r="U525" s="24"/>
      <c r="V525" s="24"/>
      <c r="W525" s="24"/>
      <c r="X525" s="24"/>
      <c r="Y525" s="24"/>
      <c r="Z525" s="24"/>
    </row>
    <row r="526" spans="11:26" ht="15.75" customHeight="1">
      <c r="K526" s="30"/>
      <c r="M526" s="30"/>
      <c r="P526" s="24"/>
      <c r="Q526" s="24"/>
      <c r="R526" s="24"/>
      <c r="S526" s="24"/>
      <c r="T526" s="24"/>
      <c r="U526" s="24"/>
      <c r="V526" s="24"/>
      <c r="W526" s="24"/>
      <c r="X526" s="24"/>
      <c r="Y526" s="24"/>
      <c r="Z526" s="24"/>
    </row>
    <row r="527" spans="11:26" ht="15.75" customHeight="1">
      <c r="K527" s="30"/>
      <c r="M527" s="30"/>
      <c r="P527" s="24"/>
      <c r="Q527" s="24"/>
      <c r="R527" s="24"/>
      <c r="S527" s="24"/>
      <c r="T527" s="24"/>
      <c r="U527" s="24"/>
      <c r="V527" s="24"/>
      <c r="W527" s="24"/>
      <c r="X527" s="24"/>
      <c r="Y527" s="24"/>
      <c r="Z527" s="24"/>
    </row>
    <row r="528" spans="11:26" ht="15.75" customHeight="1">
      <c r="K528" s="30"/>
      <c r="M528" s="30"/>
      <c r="P528" s="24"/>
      <c r="Q528" s="24"/>
      <c r="R528" s="24"/>
      <c r="S528" s="24"/>
      <c r="T528" s="24"/>
      <c r="U528" s="24"/>
      <c r="V528" s="24"/>
      <c r="W528" s="24"/>
      <c r="X528" s="24"/>
      <c r="Y528" s="24"/>
      <c r="Z528" s="24"/>
    </row>
    <row r="529" spans="11:26" ht="15.75" customHeight="1">
      <c r="K529" s="30"/>
      <c r="M529" s="30"/>
      <c r="P529" s="24"/>
      <c r="Q529" s="24"/>
      <c r="R529" s="24"/>
      <c r="S529" s="24"/>
      <c r="T529" s="24"/>
      <c r="U529" s="24"/>
      <c r="V529" s="24"/>
      <c r="W529" s="24"/>
      <c r="X529" s="24"/>
      <c r="Y529" s="24"/>
      <c r="Z529" s="24"/>
    </row>
    <row r="530" spans="11:26" ht="15.75" customHeight="1">
      <c r="K530" s="30"/>
      <c r="M530" s="30"/>
      <c r="P530" s="24"/>
      <c r="Q530" s="24"/>
      <c r="R530" s="24"/>
      <c r="S530" s="24"/>
      <c r="T530" s="24"/>
      <c r="U530" s="24"/>
      <c r="V530" s="24"/>
      <c r="W530" s="24"/>
      <c r="X530" s="24"/>
      <c r="Y530" s="24"/>
      <c r="Z530" s="24"/>
    </row>
    <row r="531" spans="11:26" ht="15.75" customHeight="1">
      <c r="K531" s="30"/>
      <c r="M531" s="30"/>
      <c r="P531" s="24"/>
      <c r="Q531" s="24"/>
      <c r="R531" s="24"/>
      <c r="S531" s="24"/>
      <c r="T531" s="24"/>
      <c r="U531" s="24"/>
      <c r="V531" s="24"/>
      <c r="W531" s="24"/>
      <c r="X531" s="24"/>
      <c r="Y531" s="24"/>
      <c r="Z531" s="24"/>
    </row>
    <row r="532" spans="11:26" ht="15.75" customHeight="1">
      <c r="K532" s="30"/>
      <c r="M532" s="30"/>
      <c r="P532" s="24"/>
      <c r="Q532" s="24"/>
      <c r="R532" s="24"/>
      <c r="S532" s="24"/>
      <c r="T532" s="24"/>
      <c r="U532" s="24"/>
      <c r="V532" s="24"/>
      <c r="W532" s="24"/>
      <c r="X532" s="24"/>
      <c r="Y532" s="24"/>
      <c r="Z532" s="24"/>
    </row>
    <row r="533" spans="11:26" ht="15.75" customHeight="1">
      <c r="K533" s="30"/>
      <c r="M533" s="30"/>
      <c r="P533" s="24"/>
      <c r="Q533" s="24"/>
      <c r="R533" s="24"/>
      <c r="S533" s="24"/>
      <c r="T533" s="24"/>
      <c r="U533" s="24"/>
      <c r="V533" s="24"/>
      <c r="W533" s="24"/>
      <c r="X533" s="24"/>
      <c r="Y533" s="24"/>
      <c r="Z533" s="24"/>
    </row>
    <row r="534" spans="11:26" ht="15.75" customHeight="1">
      <c r="K534" s="30"/>
      <c r="M534" s="30"/>
      <c r="P534" s="24"/>
      <c r="Q534" s="24"/>
      <c r="R534" s="24"/>
      <c r="S534" s="24"/>
      <c r="T534" s="24"/>
      <c r="U534" s="24"/>
      <c r="V534" s="24"/>
      <c r="W534" s="24"/>
      <c r="X534" s="24"/>
      <c r="Y534" s="24"/>
      <c r="Z534" s="24"/>
    </row>
    <row r="535" spans="11:26" ht="15.75" customHeight="1">
      <c r="K535" s="30"/>
      <c r="M535" s="30"/>
      <c r="P535" s="24"/>
      <c r="Q535" s="24"/>
      <c r="R535" s="24"/>
      <c r="S535" s="24"/>
      <c r="T535" s="24"/>
      <c r="U535" s="24"/>
      <c r="V535" s="24"/>
      <c r="W535" s="24"/>
      <c r="X535" s="24"/>
      <c r="Y535" s="24"/>
      <c r="Z535" s="24"/>
    </row>
    <row r="536" spans="11:26" ht="15.75" customHeight="1">
      <c r="K536" s="30"/>
      <c r="M536" s="30"/>
      <c r="P536" s="24"/>
      <c r="Q536" s="24"/>
      <c r="R536" s="24"/>
      <c r="S536" s="24"/>
      <c r="T536" s="24"/>
      <c r="U536" s="24"/>
      <c r="V536" s="24"/>
      <c r="W536" s="24"/>
      <c r="X536" s="24"/>
      <c r="Y536" s="24"/>
      <c r="Z536" s="24"/>
    </row>
    <row r="537" spans="11:26" ht="15.75" customHeight="1">
      <c r="K537" s="30"/>
      <c r="M537" s="30"/>
      <c r="P537" s="24"/>
      <c r="Q537" s="24"/>
      <c r="R537" s="24"/>
      <c r="S537" s="24"/>
      <c r="T537" s="24"/>
      <c r="U537" s="24"/>
      <c r="V537" s="24"/>
      <c r="W537" s="24"/>
      <c r="X537" s="24"/>
      <c r="Y537" s="24"/>
      <c r="Z537" s="24"/>
    </row>
    <row r="538" spans="11:26" ht="15.75" customHeight="1">
      <c r="K538" s="30"/>
      <c r="M538" s="30"/>
      <c r="P538" s="24"/>
      <c r="Q538" s="24"/>
      <c r="R538" s="24"/>
      <c r="S538" s="24"/>
      <c r="T538" s="24"/>
      <c r="U538" s="24"/>
      <c r="V538" s="24"/>
      <c r="W538" s="24"/>
      <c r="X538" s="24"/>
      <c r="Y538" s="24"/>
      <c r="Z538" s="24"/>
    </row>
    <row r="539" spans="11:26" ht="15.75" customHeight="1">
      <c r="K539" s="30"/>
      <c r="M539" s="30"/>
      <c r="P539" s="24"/>
      <c r="Q539" s="24"/>
      <c r="R539" s="24"/>
      <c r="S539" s="24"/>
      <c r="T539" s="24"/>
      <c r="U539" s="24"/>
      <c r="V539" s="24"/>
      <c r="W539" s="24"/>
      <c r="X539" s="24"/>
      <c r="Y539" s="24"/>
      <c r="Z539" s="24"/>
    </row>
    <row r="540" spans="11:26" ht="15.75" customHeight="1">
      <c r="K540" s="30"/>
      <c r="M540" s="30"/>
      <c r="P540" s="24"/>
      <c r="Q540" s="24"/>
      <c r="R540" s="24"/>
      <c r="S540" s="24"/>
      <c r="T540" s="24"/>
      <c r="U540" s="24"/>
      <c r="V540" s="24"/>
      <c r="W540" s="24"/>
      <c r="X540" s="24"/>
      <c r="Y540" s="24"/>
      <c r="Z540" s="24"/>
    </row>
    <row r="541" spans="11:26" ht="15.75" customHeight="1">
      <c r="K541" s="30"/>
      <c r="M541" s="30"/>
      <c r="P541" s="24"/>
      <c r="Q541" s="24"/>
      <c r="R541" s="24"/>
      <c r="S541" s="24"/>
      <c r="T541" s="24"/>
      <c r="U541" s="24"/>
      <c r="V541" s="24"/>
      <c r="W541" s="24"/>
      <c r="X541" s="24"/>
      <c r="Y541" s="24"/>
      <c r="Z541" s="24"/>
    </row>
    <row r="542" spans="11:26" ht="15.75" customHeight="1">
      <c r="K542" s="30"/>
      <c r="M542" s="30"/>
      <c r="P542" s="24"/>
      <c r="Q542" s="24"/>
      <c r="R542" s="24"/>
      <c r="S542" s="24"/>
      <c r="T542" s="24"/>
      <c r="U542" s="24"/>
      <c r="V542" s="24"/>
      <c r="W542" s="24"/>
      <c r="X542" s="24"/>
      <c r="Y542" s="24"/>
      <c r="Z542" s="24"/>
    </row>
    <row r="543" spans="11:26" ht="15.75" customHeight="1">
      <c r="K543" s="30"/>
      <c r="M543" s="30"/>
      <c r="P543" s="24"/>
      <c r="Q543" s="24"/>
      <c r="R543" s="24"/>
      <c r="S543" s="24"/>
      <c r="T543" s="24"/>
      <c r="U543" s="24"/>
      <c r="V543" s="24"/>
      <c r="W543" s="24"/>
      <c r="X543" s="24"/>
      <c r="Y543" s="24"/>
      <c r="Z543" s="24"/>
    </row>
    <row r="544" spans="11:26" ht="15.75" customHeight="1">
      <c r="K544" s="30"/>
      <c r="M544" s="30"/>
      <c r="P544" s="24"/>
      <c r="Q544" s="24"/>
      <c r="R544" s="24"/>
      <c r="S544" s="24"/>
      <c r="T544" s="24"/>
      <c r="U544" s="24"/>
      <c r="V544" s="24"/>
      <c r="W544" s="24"/>
      <c r="X544" s="24"/>
      <c r="Y544" s="24"/>
      <c r="Z544" s="24"/>
    </row>
    <row r="545" spans="11:26" ht="15.75" customHeight="1">
      <c r="K545" s="30"/>
      <c r="M545" s="30"/>
      <c r="P545" s="24"/>
      <c r="Q545" s="24"/>
      <c r="R545" s="24"/>
      <c r="S545" s="24"/>
      <c r="T545" s="24"/>
      <c r="U545" s="24"/>
      <c r="V545" s="24"/>
      <c r="W545" s="24"/>
      <c r="X545" s="24"/>
      <c r="Y545" s="24"/>
      <c r="Z545" s="24"/>
    </row>
    <row r="546" spans="11:26" ht="15.75" customHeight="1">
      <c r="K546" s="30"/>
      <c r="M546" s="30"/>
      <c r="P546" s="24"/>
      <c r="Q546" s="24"/>
      <c r="R546" s="24"/>
      <c r="S546" s="24"/>
      <c r="T546" s="24"/>
      <c r="U546" s="24"/>
      <c r="V546" s="24"/>
      <c r="W546" s="24"/>
      <c r="X546" s="24"/>
      <c r="Y546" s="24"/>
      <c r="Z546" s="24"/>
    </row>
    <row r="547" spans="11:26" ht="15.75" customHeight="1">
      <c r="K547" s="30"/>
      <c r="M547" s="30"/>
      <c r="P547" s="24"/>
      <c r="Q547" s="24"/>
      <c r="R547" s="24"/>
      <c r="S547" s="24"/>
      <c r="T547" s="24"/>
      <c r="U547" s="24"/>
      <c r="V547" s="24"/>
      <c r="W547" s="24"/>
      <c r="X547" s="24"/>
      <c r="Y547" s="24"/>
      <c r="Z547" s="24"/>
    </row>
    <row r="548" spans="11:26" ht="15.75" customHeight="1">
      <c r="K548" s="30"/>
      <c r="M548" s="30"/>
      <c r="P548" s="24"/>
      <c r="Q548" s="24"/>
      <c r="R548" s="24"/>
      <c r="S548" s="24"/>
      <c r="T548" s="24"/>
      <c r="U548" s="24"/>
      <c r="V548" s="24"/>
      <c r="W548" s="24"/>
      <c r="X548" s="24"/>
      <c r="Y548" s="24"/>
      <c r="Z548" s="24"/>
    </row>
    <row r="549" spans="11:26" ht="15.75" customHeight="1">
      <c r="K549" s="30"/>
      <c r="M549" s="30"/>
      <c r="P549" s="24"/>
      <c r="Q549" s="24"/>
      <c r="R549" s="24"/>
      <c r="S549" s="24"/>
      <c r="T549" s="24"/>
      <c r="U549" s="24"/>
      <c r="V549" s="24"/>
      <c r="W549" s="24"/>
      <c r="X549" s="24"/>
      <c r="Y549" s="24"/>
      <c r="Z549" s="24"/>
    </row>
    <row r="550" spans="11:26" ht="15.75" customHeight="1">
      <c r="K550" s="30"/>
      <c r="M550" s="30"/>
      <c r="P550" s="24"/>
      <c r="Q550" s="24"/>
      <c r="R550" s="24"/>
      <c r="S550" s="24"/>
      <c r="T550" s="24"/>
      <c r="U550" s="24"/>
      <c r="V550" s="24"/>
      <c r="W550" s="24"/>
      <c r="X550" s="24"/>
      <c r="Y550" s="24"/>
      <c r="Z550" s="24"/>
    </row>
    <row r="551" spans="11:26" ht="15.75" customHeight="1">
      <c r="K551" s="30"/>
      <c r="M551" s="30"/>
      <c r="P551" s="24"/>
      <c r="Q551" s="24"/>
      <c r="R551" s="24"/>
      <c r="S551" s="24"/>
      <c r="T551" s="24"/>
      <c r="U551" s="24"/>
      <c r="V551" s="24"/>
      <c r="W551" s="24"/>
      <c r="X551" s="24"/>
      <c r="Y551" s="24"/>
      <c r="Z551" s="24"/>
    </row>
    <row r="552" spans="11:26" ht="15.75" customHeight="1">
      <c r="K552" s="30"/>
      <c r="M552" s="30"/>
      <c r="P552" s="24"/>
      <c r="Q552" s="24"/>
      <c r="R552" s="24"/>
      <c r="S552" s="24"/>
      <c r="T552" s="24"/>
      <c r="U552" s="24"/>
      <c r="V552" s="24"/>
      <c r="W552" s="24"/>
      <c r="X552" s="24"/>
      <c r="Y552" s="24"/>
      <c r="Z552" s="24"/>
    </row>
    <row r="553" spans="11:26" ht="15.75" customHeight="1">
      <c r="K553" s="30"/>
      <c r="M553" s="30"/>
      <c r="P553" s="24"/>
      <c r="Q553" s="24"/>
      <c r="R553" s="24"/>
      <c r="S553" s="24"/>
      <c r="T553" s="24"/>
      <c r="U553" s="24"/>
      <c r="V553" s="24"/>
      <c r="W553" s="24"/>
      <c r="X553" s="24"/>
      <c r="Y553" s="24"/>
      <c r="Z553" s="24"/>
    </row>
    <row r="554" spans="11:26" ht="15.75" customHeight="1">
      <c r="K554" s="30"/>
      <c r="M554" s="30"/>
      <c r="P554" s="24"/>
      <c r="Q554" s="24"/>
      <c r="R554" s="24"/>
      <c r="S554" s="24"/>
      <c r="T554" s="24"/>
      <c r="U554" s="24"/>
      <c r="V554" s="24"/>
      <c r="W554" s="24"/>
      <c r="X554" s="24"/>
      <c r="Y554" s="24"/>
      <c r="Z554" s="24"/>
    </row>
    <row r="555" spans="11:26" ht="15.75" customHeight="1">
      <c r="K555" s="30"/>
      <c r="M555" s="30"/>
      <c r="P555" s="24"/>
      <c r="Q555" s="24"/>
      <c r="R555" s="24"/>
      <c r="S555" s="24"/>
      <c r="T555" s="24"/>
      <c r="U555" s="24"/>
      <c r="V555" s="24"/>
      <c r="W555" s="24"/>
      <c r="X555" s="24"/>
      <c r="Y555" s="24"/>
      <c r="Z555" s="24"/>
    </row>
    <row r="556" spans="11:26" ht="15.75" customHeight="1">
      <c r="K556" s="30"/>
      <c r="M556" s="30"/>
      <c r="P556" s="24"/>
      <c r="Q556" s="24"/>
      <c r="R556" s="24"/>
      <c r="S556" s="24"/>
      <c r="T556" s="24"/>
      <c r="U556" s="24"/>
      <c r="V556" s="24"/>
      <c r="W556" s="24"/>
      <c r="X556" s="24"/>
      <c r="Y556" s="24"/>
      <c r="Z556" s="24"/>
    </row>
    <row r="557" spans="11:26" ht="15.75" customHeight="1">
      <c r="K557" s="30"/>
      <c r="M557" s="30"/>
      <c r="P557" s="24"/>
      <c r="Q557" s="24"/>
      <c r="R557" s="24"/>
      <c r="S557" s="24"/>
      <c r="T557" s="24"/>
      <c r="U557" s="24"/>
      <c r="V557" s="24"/>
      <c r="W557" s="24"/>
      <c r="X557" s="24"/>
      <c r="Y557" s="24"/>
      <c r="Z557" s="24"/>
    </row>
    <row r="558" spans="11:26" ht="15.75" customHeight="1">
      <c r="K558" s="30"/>
      <c r="M558" s="30"/>
      <c r="P558" s="24"/>
      <c r="Q558" s="24"/>
      <c r="R558" s="24"/>
      <c r="S558" s="24"/>
      <c r="T558" s="24"/>
      <c r="U558" s="24"/>
      <c r="V558" s="24"/>
      <c r="W558" s="24"/>
      <c r="X558" s="24"/>
      <c r="Y558" s="24"/>
      <c r="Z558" s="24"/>
    </row>
    <row r="559" spans="11:26" ht="15.75" customHeight="1">
      <c r="K559" s="30"/>
      <c r="M559" s="30"/>
      <c r="P559" s="24"/>
      <c r="Q559" s="24"/>
      <c r="R559" s="24"/>
      <c r="S559" s="24"/>
      <c r="T559" s="24"/>
      <c r="U559" s="24"/>
      <c r="V559" s="24"/>
      <c r="W559" s="24"/>
      <c r="X559" s="24"/>
      <c r="Y559" s="24"/>
      <c r="Z559" s="24"/>
    </row>
    <row r="560" spans="11:26" ht="15.75" customHeight="1">
      <c r="K560" s="30"/>
      <c r="M560" s="30"/>
      <c r="P560" s="24"/>
      <c r="Q560" s="24"/>
      <c r="R560" s="24"/>
      <c r="S560" s="24"/>
      <c r="T560" s="24"/>
      <c r="U560" s="24"/>
      <c r="V560" s="24"/>
      <c r="W560" s="24"/>
      <c r="X560" s="24"/>
      <c r="Y560" s="24"/>
      <c r="Z560" s="24"/>
    </row>
    <row r="561" spans="11:26" ht="15.75" customHeight="1">
      <c r="K561" s="30"/>
      <c r="M561" s="30"/>
      <c r="P561" s="24"/>
      <c r="Q561" s="24"/>
      <c r="R561" s="24"/>
      <c r="S561" s="24"/>
      <c r="T561" s="24"/>
      <c r="U561" s="24"/>
      <c r="V561" s="24"/>
      <c r="W561" s="24"/>
      <c r="X561" s="24"/>
      <c r="Y561" s="24"/>
      <c r="Z561" s="24"/>
    </row>
    <row r="562" spans="11:26" ht="15.75" customHeight="1">
      <c r="K562" s="30"/>
      <c r="M562" s="30"/>
      <c r="P562" s="24"/>
      <c r="Q562" s="24"/>
      <c r="R562" s="24"/>
      <c r="S562" s="24"/>
      <c r="T562" s="24"/>
      <c r="U562" s="24"/>
      <c r="V562" s="24"/>
      <c r="W562" s="24"/>
      <c r="X562" s="24"/>
      <c r="Y562" s="24"/>
      <c r="Z562" s="24"/>
    </row>
    <row r="563" spans="11:26" ht="15.75" customHeight="1">
      <c r="K563" s="30"/>
      <c r="M563" s="30"/>
      <c r="P563" s="24"/>
      <c r="Q563" s="24"/>
      <c r="R563" s="24"/>
      <c r="S563" s="24"/>
      <c r="T563" s="24"/>
      <c r="U563" s="24"/>
      <c r="V563" s="24"/>
      <c r="W563" s="24"/>
      <c r="X563" s="24"/>
      <c r="Y563" s="24"/>
      <c r="Z563" s="24"/>
    </row>
    <row r="564" spans="11:26" ht="15.75" customHeight="1">
      <c r="K564" s="30"/>
      <c r="M564" s="30"/>
      <c r="P564" s="24"/>
      <c r="Q564" s="24"/>
      <c r="R564" s="24"/>
      <c r="S564" s="24"/>
      <c r="T564" s="24"/>
      <c r="U564" s="24"/>
      <c r="V564" s="24"/>
      <c r="W564" s="24"/>
      <c r="X564" s="24"/>
      <c r="Y564" s="24"/>
      <c r="Z564" s="24"/>
    </row>
    <row r="565" spans="11:26" ht="15.75" customHeight="1">
      <c r="K565" s="30"/>
      <c r="M565" s="30"/>
      <c r="P565" s="24"/>
      <c r="Q565" s="24"/>
      <c r="R565" s="24"/>
      <c r="S565" s="24"/>
      <c r="T565" s="24"/>
      <c r="U565" s="24"/>
      <c r="V565" s="24"/>
      <c r="W565" s="24"/>
      <c r="X565" s="24"/>
      <c r="Y565" s="24"/>
      <c r="Z565" s="24"/>
    </row>
    <row r="566" spans="11:26" ht="15.75" customHeight="1">
      <c r="K566" s="30"/>
      <c r="M566" s="30"/>
      <c r="P566" s="24"/>
      <c r="Q566" s="24"/>
      <c r="R566" s="24"/>
      <c r="S566" s="24"/>
      <c r="T566" s="24"/>
      <c r="U566" s="24"/>
      <c r="V566" s="24"/>
      <c r="W566" s="24"/>
      <c r="X566" s="24"/>
      <c r="Y566" s="24"/>
      <c r="Z566" s="24"/>
    </row>
    <row r="567" spans="11:26" ht="15.75" customHeight="1">
      <c r="K567" s="30"/>
      <c r="M567" s="30"/>
      <c r="P567" s="24"/>
      <c r="Q567" s="24"/>
      <c r="R567" s="24"/>
      <c r="S567" s="24"/>
      <c r="T567" s="24"/>
      <c r="U567" s="24"/>
      <c r="V567" s="24"/>
      <c r="W567" s="24"/>
      <c r="X567" s="24"/>
      <c r="Y567" s="24"/>
      <c r="Z567" s="24"/>
    </row>
    <row r="568" spans="11:26" ht="15.75" customHeight="1">
      <c r="K568" s="30"/>
      <c r="M568" s="30"/>
      <c r="P568" s="24"/>
      <c r="Q568" s="24"/>
      <c r="R568" s="24"/>
      <c r="S568" s="24"/>
      <c r="T568" s="24"/>
      <c r="U568" s="24"/>
      <c r="V568" s="24"/>
      <c r="W568" s="24"/>
      <c r="X568" s="24"/>
      <c r="Y568" s="24"/>
      <c r="Z568" s="24"/>
    </row>
    <row r="569" spans="11:26" ht="15.75" customHeight="1">
      <c r="K569" s="30"/>
      <c r="M569" s="30"/>
      <c r="P569" s="24"/>
      <c r="Q569" s="24"/>
      <c r="R569" s="24"/>
      <c r="S569" s="24"/>
      <c r="T569" s="24"/>
      <c r="U569" s="24"/>
      <c r="V569" s="24"/>
      <c r="W569" s="24"/>
      <c r="X569" s="24"/>
      <c r="Y569" s="24"/>
      <c r="Z569" s="24"/>
    </row>
    <row r="570" spans="11:26" ht="15.75" customHeight="1">
      <c r="K570" s="30"/>
      <c r="M570" s="30"/>
      <c r="P570" s="24"/>
      <c r="Q570" s="24"/>
      <c r="R570" s="24"/>
      <c r="S570" s="24"/>
      <c r="T570" s="24"/>
      <c r="U570" s="24"/>
      <c r="V570" s="24"/>
      <c r="W570" s="24"/>
      <c r="X570" s="24"/>
      <c r="Y570" s="24"/>
      <c r="Z570" s="24"/>
    </row>
    <row r="571" spans="11:26" ht="15.75" customHeight="1">
      <c r="K571" s="30"/>
      <c r="M571" s="30"/>
      <c r="P571" s="24"/>
      <c r="Q571" s="24"/>
      <c r="R571" s="24"/>
      <c r="S571" s="24"/>
      <c r="T571" s="24"/>
      <c r="U571" s="24"/>
      <c r="V571" s="24"/>
      <c r="W571" s="24"/>
      <c r="X571" s="24"/>
      <c r="Y571" s="24"/>
      <c r="Z571" s="24"/>
    </row>
    <row r="572" spans="11:26" ht="15.75" customHeight="1">
      <c r="K572" s="30"/>
      <c r="M572" s="30"/>
      <c r="P572" s="24"/>
      <c r="Q572" s="24"/>
      <c r="R572" s="24"/>
      <c r="S572" s="24"/>
      <c r="T572" s="24"/>
      <c r="U572" s="24"/>
      <c r="V572" s="24"/>
      <c r="W572" s="24"/>
      <c r="X572" s="24"/>
      <c r="Y572" s="24"/>
      <c r="Z572" s="24"/>
    </row>
    <row r="573" spans="11:26" ht="15.75" customHeight="1">
      <c r="K573" s="30"/>
      <c r="M573" s="30"/>
      <c r="P573" s="24"/>
      <c r="Q573" s="24"/>
      <c r="R573" s="24"/>
      <c r="S573" s="24"/>
      <c r="T573" s="24"/>
      <c r="U573" s="24"/>
      <c r="V573" s="24"/>
      <c r="W573" s="24"/>
      <c r="X573" s="24"/>
      <c r="Y573" s="24"/>
      <c r="Z573" s="24"/>
    </row>
    <row r="574" spans="11:26" ht="15.75" customHeight="1">
      <c r="K574" s="30"/>
      <c r="M574" s="30"/>
      <c r="P574" s="24"/>
      <c r="Q574" s="24"/>
      <c r="R574" s="24"/>
      <c r="S574" s="24"/>
      <c r="T574" s="24"/>
      <c r="U574" s="24"/>
      <c r="V574" s="24"/>
      <c r="W574" s="24"/>
      <c r="X574" s="24"/>
      <c r="Y574" s="24"/>
      <c r="Z574" s="24"/>
    </row>
    <row r="575" spans="11:26" ht="15.75" customHeight="1">
      <c r="K575" s="30"/>
      <c r="M575" s="30"/>
      <c r="P575" s="24"/>
      <c r="Q575" s="24"/>
      <c r="R575" s="24"/>
      <c r="S575" s="24"/>
      <c r="T575" s="24"/>
      <c r="U575" s="24"/>
      <c r="V575" s="24"/>
      <c r="W575" s="24"/>
      <c r="X575" s="24"/>
      <c r="Y575" s="24"/>
      <c r="Z575" s="24"/>
    </row>
    <row r="576" spans="11:26" ht="15.75" customHeight="1">
      <c r="K576" s="30"/>
      <c r="M576" s="30"/>
      <c r="P576" s="24"/>
      <c r="Q576" s="24"/>
      <c r="R576" s="24"/>
      <c r="S576" s="24"/>
      <c r="T576" s="24"/>
      <c r="U576" s="24"/>
      <c r="V576" s="24"/>
      <c r="W576" s="24"/>
      <c r="X576" s="24"/>
      <c r="Y576" s="24"/>
      <c r="Z576" s="24"/>
    </row>
    <row r="577" spans="11:26" ht="15.75" customHeight="1">
      <c r="K577" s="30"/>
      <c r="M577" s="30"/>
      <c r="P577" s="24"/>
      <c r="Q577" s="24"/>
      <c r="R577" s="24"/>
      <c r="S577" s="24"/>
      <c r="T577" s="24"/>
      <c r="U577" s="24"/>
      <c r="V577" s="24"/>
      <c r="W577" s="24"/>
      <c r="X577" s="24"/>
      <c r="Y577" s="24"/>
      <c r="Z577" s="24"/>
    </row>
    <row r="578" spans="11:26" ht="15.75" customHeight="1">
      <c r="K578" s="30"/>
      <c r="M578" s="30"/>
      <c r="P578" s="24"/>
      <c r="Q578" s="24"/>
      <c r="R578" s="24"/>
      <c r="S578" s="24"/>
      <c r="T578" s="24"/>
      <c r="U578" s="24"/>
      <c r="V578" s="24"/>
      <c r="W578" s="24"/>
      <c r="X578" s="24"/>
      <c r="Y578" s="24"/>
      <c r="Z578" s="24"/>
    </row>
    <row r="579" spans="11:26" ht="15.75" customHeight="1">
      <c r="K579" s="30"/>
      <c r="M579" s="30"/>
      <c r="P579" s="24"/>
      <c r="Q579" s="24"/>
      <c r="R579" s="24"/>
      <c r="S579" s="24"/>
      <c r="T579" s="24"/>
      <c r="U579" s="24"/>
      <c r="V579" s="24"/>
      <c r="W579" s="24"/>
      <c r="X579" s="24"/>
      <c r="Y579" s="24"/>
      <c r="Z579" s="24"/>
    </row>
    <row r="580" spans="11:26" ht="15.75" customHeight="1">
      <c r="K580" s="30"/>
      <c r="M580" s="30"/>
      <c r="P580" s="24"/>
      <c r="Q580" s="24"/>
      <c r="R580" s="24"/>
      <c r="S580" s="24"/>
      <c r="T580" s="24"/>
      <c r="U580" s="24"/>
      <c r="V580" s="24"/>
      <c r="W580" s="24"/>
      <c r="X580" s="24"/>
      <c r="Y580" s="24"/>
      <c r="Z580" s="24"/>
    </row>
    <row r="581" spans="11:26" ht="15.75" customHeight="1">
      <c r="K581" s="30"/>
      <c r="M581" s="30"/>
      <c r="P581" s="24"/>
      <c r="Q581" s="24"/>
      <c r="R581" s="24"/>
      <c r="S581" s="24"/>
      <c r="T581" s="24"/>
      <c r="U581" s="24"/>
      <c r="V581" s="24"/>
      <c r="W581" s="24"/>
      <c r="X581" s="24"/>
      <c r="Y581" s="24"/>
      <c r="Z581" s="24"/>
    </row>
    <row r="582" spans="11:26" ht="15.75" customHeight="1">
      <c r="K582" s="30"/>
      <c r="M582" s="30"/>
      <c r="P582" s="24"/>
      <c r="Q582" s="24"/>
      <c r="R582" s="24"/>
      <c r="S582" s="24"/>
      <c r="T582" s="24"/>
      <c r="U582" s="24"/>
      <c r="V582" s="24"/>
      <c r="W582" s="24"/>
      <c r="X582" s="24"/>
      <c r="Y582" s="24"/>
      <c r="Z582" s="24"/>
    </row>
    <row r="583" spans="11:26" ht="15.75" customHeight="1">
      <c r="K583" s="30"/>
      <c r="M583" s="30"/>
      <c r="P583" s="24"/>
      <c r="Q583" s="24"/>
      <c r="R583" s="24"/>
      <c r="S583" s="24"/>
      <c r="T583" s="24"/>
      <c r="U583" s="24"/>
      <c r="V583" s="24"/>
      <c r="W583" s="24"/>
      <c r="X583" s="24"/>
      <c r="Y583" s="24"/>
      <c r="Z583" s="24"/>
    </row>
    <row r="584" spans="11:26" ht="15.75" customHeight="1">
      <c r="K584" s="30"/>
      <c r="M584" s="30"/>
      <c r="P584" s="24"/>
      <c r="Q584" s="24"/>
      <c r="R584" s="24"/>
      <c r="S584" s="24"/>
      <c r="T584" s="24"/>
      <c r="U584" s="24"/>
      <c r="V584" s="24"/>
      <c r="W584" s="24"/>
      <c r="X584" s="24"/>
      <c r="Y584" s="24"/>
      <c r="Z584" s="24"/>
    </row>
    <row r="585" spans="11:26" ht="15.75" customHeight="1">
      <c r="K585" s="30"/>
      <c r="M585" s="30"/>
      <c r="P585" s="24"/>
      <c r="Q585" s="24"/>
      <c r="R585" s="24"/>
      <c r="S585" s="24"/>
      <c r="T585" s="24"/>
      <c r="U585" s="24"/>
      <c r="V585" s="24"/>
      <c r="W585" s="24"/>
      <c r="X585" s="24"/>
      <c r="Y585" s="24"/>
      <c r="Z585" s="24"/>
    </row>
    <row r="586" spans="11:26" ht="15.75" customHeight="1">
      <c r="K586" s="30"/>
      <c r="M586" s="30"/>
      <c r="P586" s="24"/>
      <c r="Q586" s="24"/>
      <c r="R586" s="24"/>
      <c r="S586" s="24"/>
      <c r="T586" s="24"/>
      <c r="U586" s="24"/>
      <c r="V586" s="24"/>
      <c r="W586" s="24"/>
      <c r="X586" s="24"/>
      <c r="Y586" s="24"/>
      <c r="Z586" s="24"/>
    </row>
    <row r="587" spans="11:26" ht="15.75" customHeight="1">
      <c r="K587" s="30"/>
      <c r="M587" s="30"/>
      <c r="P587" s="24"/>
      <c r="Q587" s="24"/>
      <c r="R587" s="24"/>
      <c r="S587" s="24"/>
      <c r="T587" s="24"/>
      <c r="U587" s="24"/>
      <c r="V587" s="24"/>
      <c r="W587" s="24"/>
      <c r="X587" s="24"/>
      <c r="Y587" s="24"/>
      <c r="Z587" s="24"/>
    </row>
    <row r="588" spans="11:26" ht="15.75" customHeight="1">
      <c r="K588" s="30"/>
      <c r="M588" s="30"/>
      <c r="P588" s="24"/>
      <c r="Q588" s="24"/>
      <c r="R588" s="24"/>
      <c r="S588" s="24"/>
      <c r="T588" s="24"/>
      <c r="U588" s="24"/>
      <c r="V588" s="24"/>
      <c r="W588" s="24"/>
      <c r="X588" s="24"/>
      <c r="Y588" s="24"/>
      <c r="Z588" s="24"/>
    </row>
    <row r="589" spans="11:26" ht="15.75" customHeight="1">
      <c r="K589" s="30"/>
      <c r="M589" s="30"/>
      <c r="P589" s="24"/>
      <c r="Q589" s="24"/>
      <c r="R589" s="24"/>
      <c r="S589" s="24"/>
      <c r="T589" s="24"/>
      <c r="U589" s="24"/>
      <c r="V589" s="24"/>
      <c r="W589" s="24"/>
      <c r="X589" s="24"/>
      <c r="Y589" s="24"/>
      <c r="Z589" s="24"/>
    </row>
    <row r="590" spans="11:26" ht="15.75" customHeight="1">
      <c r="K590" s="30"/>
      <c r="M590" s="30"/>
      <c r="P590" s="24"/>
      <c r="Q590" s="24"/>
      <c r="R590" s="24"/>
      <c r="S590" s="24"/>
      <c r="T590" s="24"/>
      <c r="U590" s="24"/>
      <c r="V590" s="24"/>
      <c r="W590" s="24"/>
      <c r="X590" s="24"/>
      <c r="Y590" s="24"/>
      <c r="Z590" s="24"/>
    </row>
    <row r="591" spans="11:26" ht="15.75" customHeight="1">
      <c r="K591" s="30"/>
      <c r="M591" s="30"/>
      <c r="P591" s="24"/>
      <c r="Q591" s="24"/>
      <c r="R591" s="24"/>
      <c r="S591" s="24"/>
      <c r="T591" s="24"/>
      <c r="U591" s="24"/>
      <c r="V591" s="24"/>
      <c r="W591" s="24"/>
      <c r="X591" s="24"/>
      <c r="Y591" s="24"/>
      <c r="Z591" s="24"/>
    </row>
    <row r="592" spans="11:26" ht="15.75" customHeight="1">
      <c r="K592" s="30"/>
      <c r="M592" s="30"/>
      <c r="P592" s="24"/>
      <c r="Q592" s="24"/>
      <c r="R592" s="24"/>
      <c r="S592" s="24"/>
      <c r="T592" s="24"/>
      <c r="U592" s="24"/>
      <c r="V592" s="24"/>
      <c r="W592" s="24"/>
      <c r="X592" s="24"/>
      <c r="Y592" s="24"/>
      <c r="Z592" s="24"/>
    </row>
    <row r="593" spans="11:26" ht="15.75" customHeight="1">
      <c r="K593" s="30"/>
      <c r="M593" s="30"/>
      <c r="P593" s="24"/>
      <c r="Q593" s="24"/>
      <c r="R593" s="24"/>
      <c r="S593" s="24"/>
      <c r="T593" s="24"/>
      <c r="U593" s="24"/>
      <c r="V593" s="24"/>
      <c r="W593" s="24"/>
      <c r="X593" s="24"/>
      <c r="Y593" s="24"/>
      <c r="Z593" s="24"/>
    </row>
    <row r="594" spans="11:26" ht="15.75" customHeight="1">
      <c r="K594" s="30"/>
      <c r="M594" s="30"/>
      <c r="P594" s="24"/>
      <c r="Q594" s="24"/>
      <c r="R594" s="24"/>
      <c r="S594" s="24"/>
      <c r="T594" s="24"/>
      <c r="U594" s="24"/>
      <c r="V594" s="24"/>
      <c r="W594" s="24"/>
      <c r="X594" s="24"/>
      <c r="Y594" s="24"/>
      <c r="Z594" s="24"/>
    </row>
    <row r="595" spans="11:26" ht="15.75" customHeight="1">
      <c r="K595" s="30"/>
      <c r="M595" s="30"/>
      <c r="P595" s="24"/>
      <c r="Q595" s="24"/>
      <c r="R595" s="24"/>
      <c r="S595" s="24"/>
      <c r="T595" s="24"/>
      <c r="U595" s="24"/>
      <c r="V595" s="24"/>
      <c r="W595" s="24"/>
      <c r="X595" s="24"/>
      <c r="Y595" s="24"/>
      <c r="Z595" s="24"/>
    </row>
    <row r="596" spans="11:26" ht="15.75" customHeight="1">
      <c r="K596" s="30"/>
      <c r="M596" s="30"/>
      <c r="P596" s="24"/>
      <c r="Q596" s="24"/>
      <c r="R596" s="24"/>
      <c r="S596" s="24"/>
      <c r="T596" s="24"/>
      <c r="U596" s="24"/>
      <c r="V596" s="24"/>
      <c r="W596" s="24"/>
      <c r="X596" s="24"/>
      <c r="Y596" s="24"/>
      <c r="Z596" s="24"/>
    </row>
    <row r="597" spans="11:26" ht="15.75" customHeight="1">
      <c r="K597" s="30"/>
      <c r="M597" s="30"/>
      <c r="P597" s="24"/>
      <c r="Q597" s="24"/>
      <c r="R597" s="24"/>
      <c r="S597" s="24"/>
      <c r="T597" s="24"/>
      <c r="U597" s="24"/>
      <c r="V597" s="24"/>
      <c r="W597" s="24"/>
      <c r="X597" s="24"/>
      <c r="Y597" s="24"/>
      <c r="Z597" s="24"/>
    </row>
    <row r="598" spans="11:26" ht="15.75" customHeight="1">
      <c r="K598" s="30"/>
      <c r="M598" s="30"/>
      <c r="P598" s="24"/>
      <c r="Q598" s="24"/>
      <c r="R598" s="24"/>
      <c r="S598" s="24"/>
      <c r="T598" s="24"/>
      <c r="U598" s="24"/>
      <c r="V598" s="24"/>
      <c r="W598" s="24"/>
      <c r="X598" s="24"/>
      <c r="Y598" s="24"/>
      <c r="Z598" s="24"/>
    </row>
    <row r="599" spans="11:26" ht="15.75" customHeight="1">
      <c r="K599" s="30"/>
      <c r="M599" s="30"/>
      <c r="P599" s="24"/>
      <c r="Q599" s="24"/>
      <c r="R599" s="24"/>
      <c r="S599" s="24"/>
      <c r="T599" s="24"/>
      <c r="U599" s="24"/>
      <c r="V599" s="24"/>
      <c r="W599" s="24"/>
      <c r="X599" s="24"/>
      <c r="Y599" s="24"/>
      <c r="Z599" s="24"/>
    </row>
    <row r="600" spans="11:26" ht="15.75" customHeight="1">
      <c r="K600" s="30"/>
      <c r="M600" s="30"/>
      <c r="P600" s="24"/>
      <c r="Q600" s="24"/>
      <c r="R600" s="24"/>
      <c r="S600" s="24"/>
      <c r="T600" s="24"/>
      <c r="U600" s="24"/>
      <c r="V600" s="24"/>
      <c r="W600" s="24"/>
      <c r="X600" s="24"/>
      <c r="Y600" s="24"/>
      <c r="Z600" s="24"/>
    </row>
    <row r="601" spans="11:26" ht="15.75" customHeight="1">
      <c r="K601" s="30"/>
      <c r="M601" s="30"/>
      <c r="P601" s="24"/>
      <c r="Q601" s="24"/>
      <c r="R601" s="24"/>
      <c r="S601" s="24"/>
      <c r="T601" s="24"/>
      <c r="U601" s="24"/>
      <c r="V601" s="24"/>
      <c r="W601" s="24"/>
      <c r="X601" s="24"/>
      <c r="Y601" s="24"/>
      <c r="Z601" s="24"/>
    </row>
    <row r="602" spans="11:26" ht="15.75" customHeight="1">
      <c r="K602" s="30"/>
      <c r="M602" s="30"/>
      <c r="P602" s="24"/>
      <c r="Q602" s="24"/>
      <c r="R602" s="24"/>
      <c r="S602" s="24"/>
      <c r="T602" s="24"/>
      <c r="U602" s="24"/>
      <c r="V602" s="24"/>
      <c r="W602" s="24"/>
      <c r="X602" s="24"/>
      <c r="Y602" s="24"/>
      <c r="Z602" s="24"/>
    </row>
    <row r="603" spans="11:26" ht="15.75" customHeight="1">
      <c r="K603" s="30"/>
      <c r="M603" s="30"/>
      <c r="P603" s="24"/>
      <c r="Q603" s="24"/>
      <c r="R603" s="24"/>
      <c r="S603" s="24"/>
      <c r="T603" s="24"/>
      <c r="U603" s="24"/>
      <c r="V603" s="24"/>
      <c r="W603" s="24"/>
      <c r="X603" s="24"/>
      <c r="Y603" s="24"/>
      <c r="Z603" s="24"/>
    </row>
    <row r="604" spans="11:26" ht="15.75" customHeight="1">
      <c r="K604" s="30"/>
      <c r="M604" s="30"/>
      <c r="P604" s="24"/>
      <c r="Q604" s="24"/>
      <c r="R604" s="24"/>
      <c r="S604" s="24"/>
      <c r="T604" s="24"/>
      <c r="U604" s="24"/>
      <c r="V604" s="24"/>
      <c r="W604" s="24"/>
      <c r="X604" s="24"/>
      <c r="Y604" s="24"/>
      <c r="Z604" s="24"/>
    </row>
    <row r="605" spans="11:26" ht="15.75" customHeight="1">
      <c r="K605" s="30"/>
      <c r="M605" s="30"/>
      <c r="P605" s="24"/>
      <c r="Q605" s="24"/>
      <c r="R605" s="24"/>
      <c r="S605" s="24"/>
      <c r="T605" s="24"/>
      <c r="U605" s="24"/>
      <c r="V605" s="24"/>
      <c r="W605" s="24"/>
      <c r="X605" s="24"/>
      <c r="Y605" s="24"/>
      <c r="Z605" s="24"/>
    </row>
    <row r="606" spans="11:26" ht="15.75" customHeight="1">
      <c r="K606" s="30"/>
      <c r="M606" s="30"/>
      <c r="P606" s="24"/>
      <c r="Q606" s="24"/>
      <c r="R606" s="24"/>
      <c r="S606" s="24"/>
      <c r="T606" s="24"/>
      <c r="U606" s="24"/>
      <c r="V606" s="24"/>
      <c r="W606" s="24"/>
      <c r="X606" s="24"/>
      <c r="Y606" s="24"/>
      <c r="Z606" s="24"/>
    </row>
    <row r="607" spans="11:26" ht="15.75" customHeight="1">
      <c r="K607" s="30"/>
      <c r="M607" s="30"/>
      <c r="P607" s="24"/>
      <c r="Q607" s="24"/>
      <c r="R607" s="24"/>
      <c r="S607" s="24"/>
      <c r="T607" s="24"/>
      <c r="U607" s="24"/>
      <c r="V607" s="24"/>
      <c r="W607" s="24"/>
      <c r="X607" s="24"/>
      <c r="Y607" s="24"/>
      <c r="Z607" s="24"/>
    </row>
    <row r="608" spans="11:26" ht="15.75" customHeight="1">
      <c r="K608" s="30"/>
      <c r="M608" s="30"/>
      <c r="P608" s="24"/>
      <c r="Q608" s="24"/>
      <c r="R608" s="24"/>
      <c r="S608" s="24"/>
      <c r="T608" s="24"/>
      <c r="U608" s="24"/>
      <c r="V608" s="24"/>
      <c r="W608" s="24"/>
      <c r="X608" s="24"/>
      <c r="Y608" s="24"/>
      <c r="Z608" s="24"/>
    </row>
    <row r="609" spans="11:26" ht="15.75" customHeight="1">
      <c r="K609" s="30"/>
      <c r="M609" s="30"/>
      <c r="P609" s="24"/>
      <c r="Q609" s="24"/>
      <c r="R609" s="24"/>
      <c r="S609" s="24"/>
      <c r="T609" s="24"/>
      <c r="U609" s="24"/>
      <c r="V609" s="24"/>
      <c r="W609" s="24"/>
      <c r="X609" s="24"/>
      <c r="Y609" s="24"/>
      <c r="Z609" s="24"/>
    </row>
    <row r="610" spans="11:26" ht="15.75" customHeight="1">
      <c r="K610" s="30"/>
      <c r="M610" s="30"/>
      <c r="P610" s="24"/>
      <c r="Q610" s="24"/>
      <c r="R610" s="24"/>
      <c r="S610" s="24"/>
      <c r="T610" s="24"/>
      <c r="U610" s="24"/>
      <c r="V610" s="24"/>
      <c r="W610" s="24"/>
      <c r="X610" s="24"/>
      <c r="Y610" s="24"/>
      <c r="Z610" s="24"/>
    </row>
    <row r="611" spans="11:26" ht="15.75" customHeight="1">
      <c r="K611" s="30"/>
      <c r="M611" s="30"/>
      <c r="P611" s="24"/>
      <c r="Q611" s="24"/>
      <c r="R611" s="24"/>
      <c r="S611" s="24"/>
      <c r="T611" s="24"/>
      <c r="U611" s="24"/>
      <c r="V611" s="24"/>
      <c r="W611" s="24"/>
      <c r="X611" s="24"/>
      <c r="Y611" s="24"/>
      <c r="Z611" s="24"/>
    </row>
    <row r="612" spans="11:26" ht="15.75" customHeight="1">
      <c r="K612" s="30"/>
      <c r="M612" s="30"/>
      <c r="P612" s="24"/>
      <c r="Q612" s="24"/>
      <c r="R612" s="24"/>
      <c r="S612" s="24"/>
      <c r="T612" s="24"/>
      <c r="U612" s="24"/>
      <c r="V612" s="24"/>
      <c r="W612" s="24"/>
      <c r="X612" s="24"/>
      <c r="Y612" s="24"/>
      <c r="Z612" s="24"/>
    </row>
    <row r="613" spans="11:26" ht="15.75" customHeight="1">
      <c r="K613" s="30"/>
      <c r="M613" s="30"/>
      <c r="P613" s="24"/>
      <c r="Q613" s="24"/>
      <c r="R613" s="24"/>
      <c r="S613" s="24"/>
      <c r="T613" s="24"/>
      <c r="U613" s="24"/>
      <c r="V613" s="24"/>
      <c r="W613" s="24"/>
      <c r="X613" s="24"/>
      <c r="Y613" s="24"/>
      <c r="Z613" s="24"/>
    </row>
    <row r="614" spans="11:26" ht="15.75" customHeight="1">
      <c r="K614" s="30"/>
      <c r="M614" s="30"/>
      <c r="P614" s="24"/>
      <c r="Q614" s="24"/>
      <c r="R614" s="24"/>
      <c r="S614" s="24"/>
      <c r="T614" s="24"/>
      <c r="U614" s="24"/>
      <c r="V614" s="24"/>
      <c r="W614" s="24"/>
      <c r="X614" s="24"/>
      <c r="Y614" s="24"/>
      <c r="Z614" s="24"/>
    </row>
    <row r="615" spans="11:26" ht="15.75" customHeight="1">
      <c r="K615" s="30"/>
      <c r="M615" s="30"/>
      <c r="P615" s="24"/>
      <c r="Q615" s="24"/>
      <c r="R615" s="24"/>
      <c r="S615" s="24"/>
      <c r="T615" s="24"/>
      <c r="U615" s="24"/>
      <c r="V615" s="24"/>
      <c r="W615" s="24"/>
      <c r="X615" s="24"/>
      <c r="Y615" s="24"/>
      <c r="Z615" s="24"/>
    </row>
    <row r="616" spans="11:26" ht="15.75" customHeight="1">
      <c r="K616" s="30"/>
      <c r="M616" s="30"/>
      <c r="P616" s="24"/>
      <c r="Q616" s="24"/>
      <c r="R616" s="24"/>
      <c r="S616" s="24"/>
      <c r="T616" s="24"/>
      <c r="U616" s="24"/>
      <c r="V616" s="24"/>
      <c r="W616" s="24"/>
      <c r="X616" s="24"/>
      <c r="Y616" s="24"/>
      <c r="Z616" s="24"/>
    </row>
    <row r="617" spans="11:26" ht="15.75" customHeight="1">
      <c r="K617" s="30"/>
      <c r="M617" s="30"/>
      <c r="P617" s="24"/>
      <c r="Q617" s="24"/>
      <c r="R617" s="24"/>
      <c r="S617" s="24"/>
      <c r="T617" s="24"/>
      <c r="U617" s="24"/>
      <c r="V617" s="24"/>
      <c r="W617" s="24"/>
      <c r="X617" s="24"/>
      <c r="Y617" s="24"/>
      <c r="Z617" s="24"/>
    </row>
    <row r="618" spans="11:26" ht="15.75" customHeight="1">
      <c r="K618" s="30"/>
      <c r="M618" s="30"/>
      <c r="P618" s="24"/>
      <c r="Q618" s="24"/>
      <c r="R618" s="24"/>
      <c r="S618" s="24"/>
      <c r="T618" s="24"/>
      <c r="U618" s="24"/>
      <c r="V618" s="24"/>
      <c r="W618" s="24"/>
      <c r="X618" s="24"/>
      <c r="Y618" s="24"/>
      <c r="Z618" s="24"/>
    </row>
    <row r="619" spans="11:26" ht="15.75" customHeight="1">
      <c r="K619" s="30"/>
      <c r="M619" s="30"/>
      <c r="P619" s="24"/>
      <c r="Q619" s="24"/>
      <c r="R619" s="24"/>
      <c r="S619" s="24"/>
      <c r="T619" s="24"/>
      <c r="U619" s="24"/>
      <c r="V619" s="24"/>
      <c r="W619" s="24"/>
      <c r="X619" s="24"/>
      <c r="Y619" s="24"/>
      <c r="Z619" s="24"/>
    </row>
    <row r="620" spans="11:26" ht="15.75" customHeight="1">
      <c r="K620" s="30"/>
      <c r="M620" s="30"/>
      <c r="P620" s="24"/>
      <c r="Q620" s="24"/>
      <c r="R620" s="24"/>
      <c r="S620" s="24"/>
      <c r="T620" s="24"/>
      <c r="U620" s="24"/>
      <c r="V620" s="24"/>
      <c r="W620" s="24"/>
      <c r="X620" s="24"/>
      <c r="Y620" s="24"/>
      <c r="Z620" s="24"/>
    </row>
    <row r="621" spans="11:26" ht="15.75" customHeight="1">
      <c r="K621" s="30"/>
      <c r="M621" s="30"/>
      <c r="P621" s="24"/>
      <c r="Q621" s="24"/>
      <c r="R621" s="24"/>
      <c r="S621" s="24"/>
      <c r="T621" s="24"/>
      <c r="U621" s="24"/>
      <c r="V621" s="24"/>
      <c r="W621" s="24"/>
      <c r="X621" s="24"/>
      <c r="Y621" s="24"/>
      <c r="Z621" s="24"/>
    </row>
    <row r="622" spans="11:26" ht="15.75" customHeight="1">
      <c r="K622" s="30"/>
      <c r="M622" s="30"/>
      <c r="P622" s="24"/>
      <c r="Q622" s="24"/>
      <c r="R622" s="24"/>
      <c r="S622" s="24"/>
      <c r="T622" s="24"/>
      <c r="U622" s="24"/>
      <c r="V622" s="24"/>
      <c r="W622" s="24"/>
      <c r="X622" s="24"/>
      <c r="Y622" s="24"/>
      <c r="Z622" s="24"/>
    </row>
    <row r="623" spans="11:26" ht="15.75" customHeight="1">
      <c r="K623" s="30"/>
      <c r="M623" s="30"/>
      <c r="P623" s="24"/>
      <c r="Q623" s="24"/>
      <c r="R623" s="24"/>
      <c r="S623" s="24"/>
      <c r="T623" s="24"/>
      <c r="U623" s="24"/>
      <c r="V623" s="24"/>
      <c r="W623" s="24"/>
      <c r="X623" s="24"/>
      <c r="Y623" s="24"/>
      <c r="Z623" s="24"/>
    </row>
    <row r="624" spans="11:26" ht="15.75" customHeight="1">
      <c r="K624" s="30"/>
      <c r="M624" s="30"/>
      <c r="P624" s="24"/>
      <c r="Q624" s="24"/>
      <c r="R624" s="24"/>
      <c r="S624" s="24"/>
      <c r="T624" s="24"/>
      <c r="U624" s="24"/>
      <c r="V624" s="24"/>
      <c r="W624" s="24"/>
      <c r="X624" s="24"/>
      <c r="Y624" s="24"/>
      <c r="Z624" s="24"/>
    </row>
    <row r="625" spans="11:26" ht="15.75" customHeight="1">
      <c r="K625" s="30"/>
      <c r="M625" s="30"/>
      <c r="P625" s="24"/>
      <c r="Q625" s="24"/>
      <c r="R625" s="24"/>
      <c r="S625" s="24"/>
      <c r="T625" s="24"/>
      <c r="U625" s="24"/>
      <c r="V625" s="24"/>
      <c r="W625" s="24"/>
      <c r="X625" s="24"/>
      <c r="Y625" s="24"/>
      <c r="Z625" s="24"/>
    </row>
    <row r="626" spans="11:26" ht="15.75" customHeight="1">
      <c r="K626" s="30"/>
      <c r="M626" s="30"/>
      <c r="P626" s="24"/>
      <c r="Q626" s="24"/>
      <c r="R626" s="24"/>
      <c r="S626" s="24"/>
      <c r="T626" s="24"/>
      <c r="U626" s="24"/>
      <c r="V626" s="24"/>
      <c r="W626" s="24"/>
      <c r="X626" s="24"/>
      <c r="Y626" s="24"/>
      <c r="Z626" s="24"/>
    </row>
    <row r="627" spans="11:26" ht="15.75" customHeight="1">
      <c r="K627" s="30"/>
      <c r="M627" s="30"/>
      <c r="P627" s="24"/>
      <c r="Q627" s="24"/>
      <c r="R627" s="24"/>
      <c r="S627" s="24"/>
      <c r="T627" s="24"/>
      <c r="U627" s="24"/>
      <c r="V627" s="24"/>
      <c r="W627" s="24"/>
      <c r="X627" s="24"/>
      <c r="Y627" s="24"/>
      <c r="Z627" s="24"/>
    </row>
    <row r="628" spans="11:26" ht="15.75" customHeight="1">
      <c r="K628" s="30"/>
      <c r="M628" s="30"/>
      <c r="P628" s="24"/>
      <c r="Q628" s="24"/>
      <c r="R628" s="24"/>
      <c r="S628" s="24"/>
      <c r="T628" s="24"/>
      <c r="U628" s="24"/>
      <c r="V628" s="24"/>
      <c r="W628" s="24"/>
      <c r="X628" s="24"/>
      <c r="Y628" s="24"/>
      <c r="Z628" s="24"/>
    </row>
    <row r="629" spans="11:26" ht="15.75" customHeight="1">
      <c r="K629" s="30"/>
      <c r="M629" s="30"/>
      <c r="P629" s="24"/>
      <c r="Q629" s="24"/>
      <c r="R629" s="24"/>
      <c r="S629" s="24"/>
      <c r="T629" s="24"/>
      <c r="U629" s="24"/>
      <c r="V629" s="24"/>
      <c r="W629" s="24"/>
      <c r="X629" s="24"/>
      <c r="Y629" s="24"/>
      <c r="Z629" s="24"/>
    </row>
    <row r="630" spans="11:26" ht="15.75" customHeight="1">
      <c r="K630" s="30"/>
      <c r="M630" s="30"/>
      <c r="P630" s="24"/>
      <c r="Q630" s="24"/>
      <c r="R630" s="24"/>
      <c r="S630" s="24"/>
      <c r="T630" s="24"/>
      <c r="U630" s="24"/>
      <c r="V630" s="24"/>
      <c r="W630" s="24"/>
      <c r="X630" s="24"/>
      <c r="Y630" s="24"/>
      <c r="Z630" s="24"/>
    </row>
    <row r="631" spans="11:26" ht="15.75" customHeight="1">
      <c r="K631" s="30"/>
      <c r="M631" s="30"/>
      <c r="P631" s="24"/>
      <c r="Q631" s="24"/>
      <c r="R631" s="24"/>
      <c r="S631" s="24"/>
      <c r="T631" s="24"/>
      <c r="U631" s="24"/>
      <c r="V631" s="24"/>
      <c r="W631" s="24"/>
      <c r="X631" s="24"/>
      <c r="Y631" s="24"/>
      <c r="Z631" s="24"/>
    </row>
    <row r="632" spans="11:26" ht="15.75" customHeight="1">
      <c r="K632" s="30"/>
      <c r="M632" s="30"/>
      <c r="P632" s="24"/>
      <c r="Q632" s="24"/>
      <c r="R632" s="24"/>
      <c r="S632" s="24"/>
      <c r="T632" s="24"/>
      <c r="U632" s="24"/>
      <c r="V632" s="24"/>
      <c r="W632" s="24"/>
      <c r="X632" s="24"/>
      <c r="Y632" s="24"/>
      <c r="Z632" s="24"/>
    </row>
    <row r="633" spans="11:26" ht="15.75" customHeight="1">
      <c r="K633" s="30"/>
      <c r="M633" s="30"/>
      <c r="P633" s="24"/>
      <c r="Q633" s="24"/>
      <c r="R633" s="24"/>
      <c r="S633" s="24"/>
      <c r="T633" s="24"/>
      <c r="U633" s="24"/>
      <c r="V633" s="24"/>
      <c r="W633" s="24"/>
      <c r="X633" s="24"/>
      <c r="Y633" s="24"/>
      <c r="Z633" s="24"/>
    </row>
    <row r="634" spans="11:26" ht="15.75" customHeight="1">
      <c r="K634" s="30"/>
      <c r="M634" s="30"/>
      <c r="P634" s="24"/>
      <c r="Q634" s="24"/>
      <c r="R634" s="24"/>
      <c r="S634" s="24"/>
      <c r="T634" s="24"/>
      <c r="U634" s="24"/>
      <c r="V634" s="24"/>
      <c r="W634" s="24"/>
      <c r="X634" s="24"/>
      <c r="Y634" s="24"/>
      <c r="Z634" s="24"/>
    </row>
    <row r="635" spans="11:26" ht="15.75" customHeight="1">
      <c r="K635" s="30"/>
      <c r="M635" s="30"/>
      <c r="P635" s="24"/>
      <c r="Q635" s="24"/>
      <c r="R635" s="24"/>
      <c r="S635" s="24"/>
      <c r="T635" s="24"/>
      <c r="U635" s="24"/>
      <c r="V635" s="24"/>
      <c r="W635" s="24"/>
      <c r="X635" s="24"/>
      <c r="Y635" s="24"/>
      <c r="Z635" s="24"/>
    </row>
    <row r="636" spans="11:26" ht="15.75" customHeight="1">
      <c r="K636" s="30"/>
      <c r="M636" s="30"/>
      <c r="P636" s="24"/>
      <c r="Q636" s="24"/>
      <c r="R636" s="24"/>
      <c r="S636" s="24"/>
      <c r="T636" s="24"/>
      <c r="U636" s="24"/>
      <c r="V636" s="24"/>
      <c r="W636" s="24"/>
      <c r="X636" s="24"/>
      <c r="Y636" s="24"/>
      <c r="Z636" s="24"/>
    </row>
    <row r="637" spans="11:26" ht="15.75" customHeight="1">
      <c r="K637" s="30"/>
      <c r="M637" s="30"/>
      <c r="P637" s="24"/>
      <c r="Q637" s="24"/>
      <c r="R637" s="24"/>
      <c r="S637" s="24"/>
      <c r="T637" s="24"/>
      <c r="U637" s="24"/>
      <c r="V637" s="24"/>
      <c r="W637" s="24"/>
      <c r="X637" s="24"/>
      <c r="Y637" s="24"/>
      <c r="Z637" s="24"/>
    </row>
    <row r="638" spans="11:26" ht="15.75" customHeight="1">
      <c r="K638" s="30"/>
      <c r="M638" s="30"/>
      <c r="P638" s="24"/>
      <c r="Q638" s="24"/>
      <c r="R638" s="24"/>
      <c r="S638" s="24"/>
      <c r="T638" s="24"/>
      <c r="U638" s="24"/>
      <c r="V638" s="24"/>
      <c r="W638" s="24"/>
      <c r="X638" s="24"/>
      <c r="Y638" s="24"/>
      <c r="Z638" s="24"/>
    </row>
    <row r="639" spans="11:26" ht="15.75" customHeight="1">
      <c r="K639" s="30"/>
      <c r="M639" s="30"/>
      <c r="P639" s="24"/>
      <c r="Q639" s="24"/>
      <c r="R639" s="24"/>
      <c r="S639" s="24"/>
      <c r="T639" s="24"/>
      <c r="U639" s="24"/>
      <c r="V639" s="24"/>
      <c r="W639" s="24"/>
      <c r="X639" s="24"/>
      <c r="Y639" s="24"/>
      <c r="Z639" s="24"/>
    </row>
    <row r="640" spans="11:26" ht="15.75" customHeight="1">
      <c r="K640" s="30"/>
      <c r="M640" s="30"/>
      <c r="P640" s="24"/>
      <c r="Q640" s="24"/>
      <c r="R640" s="24"/>
      <c r="S640" s="24"/>
      <c r="T640" s="24"/>
      <c r="U640" s="24"/>
      <c r="V640" s="24"/>
      <c r="W640" s="24"/>
      <c r="X640" s="24"/>
      <c r="Y640" s="24"/>
      <c r="Z640" s="24"/>
    </row>
    <row r="641" spans="11:26" ht="15.75" customHeight="1">
      <c r="K641" s="30"/>
      <c r="M641" s="30"/>
      <c r="P641" s="24"/>
      <c r="Q641" s="24"/>
      <c r="R641" s="24"/>
      <c r="S641" s="24"/>
      <c r="T641" s="24"/>
      <c r="U641" s="24"/>
      <c r="V641" s="24"/>
      <c r="W641" s="24"/>
      <c r="X641" s="24"/>
      <c r="Y641" s="24"/>
      <c r="Z641" s="24"/>
    </row>
    <row r="642" spans="11:26" ht="15.75" customHeight="1">
      <c r="K642" s="30"/>
      <c r="M642" s="30"/>
      <c r="P642" s="24"/>
      <c r="Q642" s="24"/>
      <c r="R642" s="24"/>
      <c r="S642" s="24"/>
      <c r="T642" s="24"/>
      <c r="U642" s="24"/>
      <c r="V642" s="24"/>
      <c r="W642" s="24"/>
      <c r="X642" s="24"/>
      <c r="Y642" s="24"/>
      <c r="Z642" s="24"/>
    </row>
    <row r="643" spans="11:26" ht="15.75" customHeight="1">
      <c r="K643" s="30"/>
      <c r="M643" s="30"/>
      <c r="P643" s="24"/>
      <c r="Q643" s="24"/>
      <c r="R643" s="24"/>
      <c r="S643" s="24"/>
      <c r="T643" s="24"/>
      <c r="U643" s="24"/>
      <c r="V643" s="24"/>
      <c r="W643" s="24"/>
      <c r="X643" s="24"/>
      <c r="Y643" s="24"/>
      <c r="Z643" s="24"/>
    </row>
    <row r="644" spans="11:26" ht="15.75" customHeight="1">
      <c r="K644" s="30"/>
      <c r="M644" s="30"/>
      <c r="P644" s="24"/>
      <c r="Q644" s="24"/>
      <c r="R644" s="24"/>
      <c r="S644" s="24"/>
      <c r="T644" s="24"/>
      <c r="U644" s="24"/>
      <c r="V644" s="24"/>
      <c r="W644" s="24"/>
      <c r="X644" s="24"/>
      <c r="Y644" s="24"/>
      <c r="Z644" s="24"/>
    </row>
    <row r="645" spans="11:26" ht="15.75" customHeight="1">
      <c r="K645" s="30"/>
      <c r="M645" s="30"/>
      <c r="P645" s="24"/>
      <c r="Q645" s="24"/>
      <c r="R645" s="24"/>
      <c r="S645" s="24"/>
      <c r="T645" s="24"/>
      <c r="U645" s="24"/>
      <c r="V645" s="24"/>
      <c r="W645" s="24"/>
      <c r="X645" s="24"/>
      <c r="Y645" s="24"/>
      <c r="Z645" s="24"/>
    </row>
    <row r="646" spans="11:26" ht="15.75" customHeight="1">
      <c r="K646" s="30"/>
      <c r="M646" s="30"/>
      <c r="P646" s="24"/>
      <c r="Q646" s="24"/>
      <c r="R646" s="24"/>
      <c r="S646" s="24"/>
      <c r="T646" s="24"/>
      <c r="U646" s="24"/>
      <c r="V646" s="24"/>
      <c r="W646" s="24"/>
      <c r="X646" s="24"/>
      <c r="Y646" s="24"/>
      <c r="Z646" s="24"/>
    </row>
    <row r="647" spans="11:26" ht="15.75" customHeight="1">
      <c r="K647" s="30"/>
      <c r="M647" s="30"/>
      <c r="P647" s="24"/>
      <c r="Q647" s="24"/>
      <c r="R647" s="24"/>
      <c r="S647" s="24"/>
      <c r="T647" s="24"/>
      <c r="U647" s="24"/>
      <c r="V647" s="24"/>
      <c r="W647" s="24"/>
      <c r="X647" s="24"/>
      <c r="Y647" s="24"/>
      <c r="Z647" s="24"/>
    </row>
    <row r="648" spans="11:26" ht="15.75" customHeight="1">
      <c r="K648" s="30"/>
      <c r="M648" s="30"/>
      <c r="P648" s="24"/>
      <c r="Q648" s="24"/>
      <c r="R648" s="24"/>
      <c r="S648" s="24"/>
      <c r="T648" s="24"/>
      <c r="U648" s="24"/>
      <c r="V648" s="24"/>
      <c r="W648" s="24"/>
      <c r="X648" s="24"/>
      <c r="Y648" s="24"/>
      <c r="Z648" s="24"/>
    </row>
    <row r="649" spans="11:26" ht="15.75" customHeight="1">
      <c r="K649" s="30"/>
      <c r="M649" s="30"/>
      <c r="P649" s="24"/>
      <c r="Q649" s="24"/>
      <c r="R649" s="24"/>
      <c r="S649" s="24"/>
      <c r="T649" s="24"/>
      <c r="U649" s="24"/>
      <c r="V649" s="24"/>
      <c r="W649" s="24"/>
      <c r="X649" s="24"/>
      <c r="Y649" s="24"/>
      <c r="Z649" s="24"/>
    </row>
    <row r="650" spans="11:26" ht="15.75" customHeight="1">
      <c r="K650" s="30"/>
      <c r="M650" s="30"/>
      <c r="P650" s="24"/>
      <c r="Q650" s="24"/>
      <c r="R650" s="24"/>
      <c r="S650" s="24"/>
      <c r="T650" s="24"/>
      <c r="U650" s="24"/>
      <c r="V650" s="24"/>
      <c r="W650" s="24"/>
      <c r="X650" s="24"/>
      <c r="Y650" s="24"/>
      <c r="Z650" s="24"/>
    </row>
    <row r="651" spans="11:26" ht="15.75" customHeight="1">
      <c r="K651" s="30"/>
      <c r="M651" s="30"/>
      <c r="P651" s="24"/>
      <c r="Q651" s="24"/>
      <c r="R651" s="24"/>
      <c r="S651" s="24"/>
      <c r="T651" s="24"/>
      <c r="U651" s="24"/>
      <c r="V651" s="24"/>
      <c r="W651" s="24"/>
      <c r="X651" s="24"/>
      <c r="Y651" s="24"/>
      <c r="Z651" s="24"/>
    </row>
    <row r="652" spans="11:26" ht="15.75" customHeight="1">
      <c r="K652" s="30"/>
      <c r="M652" s="30"/>
      <c r="P652" s="24"/>
      <c r="Q652" s="24"/>
      <c r="R652" s="24"/>
      <c r="S652" s="24"/>
      <c r="T652" s="24"/>
      <c r="U652" s="24"/>
      <c r="V652" s="24"/>
      <c r="W652" s="24"/>
      <c r="X652" s="24"/>
      <c r="Y652" s="24"/>
      <c r="Z652" s="24"/>
    </row>
    <row r="653" spans="11:26" ht="15.75" customHeight="1">
      <c r="K653" s="30"/>
      <c r="M653" s="30"/>
      <c r="P653" s="24"/>
      <c r="Q653" s="24"/>
      <c r="R653" s="24"/>
      <c r="S653" s="24"/>
      <c r="T653" s="24"/>
      <c r="U653" s="24"/>
      <c r="V653" s="24"/>
      <c r="W653" s="24"/>
      <c r="X653" s="24"/>
      <c r="Y653" s="24"/>
      <c r="Z653" s="24"/>
    </row>
    <row r="654" spans="11:26" ht="15.75" customHeight="1">
      <c r="K654" s="30"/>
      <c r="M654" s="30"/>
      <c r="P654" s="24"/>
      <c r="Q654" s="24"/>
      <c r="R654" s="24"/>
      <c r="S654" s="24"/>
      <c r="T654" s="24"/>
      <c r="U654" s="24"/>
      <c r="V654" s="24"/>
      <c r="W654" s="24"/>
      <c r="X654" s="24"/>
      <c r="Y654" s="24"/>
      <c r="Z654" s="24"/>
    </row>
    <row r="655" spans="11:26" ht="15.75" customHeight="1">
      <c r="K655" s="30"/>
      <c r="M655" s="30"/>
      <c r="P655" s="24"/>
      <c r="Q655" s="24"/>
      <c r="R655" s="24"/>
      <c r="S655" s="24"/>
      <c r="T655" s="24"/>
      <c r="U655" s="24"/>
      <c r="V655" s="24"/>
      <c r="W655" s="24"/>
      <c r="X655" s="24"/>
      <c r="Y655" s="24"/>
      <c r="Z655" s="24"/>
    </row>
    <row r="656" spans="11:26" ht="15.75" customHeight="1">
      <c r="K656" s="30"/>
      <c r="M656" s="30"/>
      <c r="P656" s="24"/>
      <c r="Q656" s="24"/>
      <c r="R656" s="24"/>
      <c r="S656" s="24"/>
      <c r="T656" s="24"/>
      <c r="U656" s="24"/>
      <c r="V656" s="24"/>
      <c r="W656" s="24"/>
      <c r="X656" s="24"/>
      <c r="Y656" s="24"/>
      <c r="Z656" s="24"/>
    </row>
    <row r="657" spans="11:26" ht="15.75" customHeight="1">
      <c r="K657" s="30"/>
      <c r="M657" s="30"/>
      <c r="P657" s="24"/>
      <c r="Q657" s="24"/>
      <c r="R657" s="24"/>
      <c r="S657" s="24"/>
      <c r="T657" s="24"/>
      <c r="U657" s="24"/>
      <c r="V657" s="24"/>
      <c r="W657" s="24"/>
      <c r="X657" s="24"/>
      <c r="Y657" s="24"/>
      <c r="Z657" s="24"/>
    </row>
    <row r="658" spans="11:26" ht="15.75" customHeight="1">
      <c r="K658" s="30"/>
      <c r="M658" s="30"/>
      <c r="P658" s="24"/>
      <c r="Q658" s="24"/>
      <c r="R658" s="24"/>
      <c r="S658" s="24"/>
      <c r="T658" s="24"/>
      <c r="U658" s="24"/>
      <c r="V658" s="24"/>
      <c r="W658" s="24"/>
      <c r="X658" s="24"/>
      <c r="Y658" s="24"/>
      <c r="Z658" s="24"/>
    </row>
    <row r="659" spans="11:26" ht="15.75" customHeight="1">
      <c r="K659" s="30"/>
      <c r="M659" s="30"/>
      <c r="P659" s="24"/>
      <c r="Q659" s="24"/>
      <c r="R659" s="24"/>
      <c r="S659" s="24"/>
      <c r="T659" s="24"/>
      <c r="U659" s="24"/>
      <c r="V659" s="24"/>
      <c r="W659" s="24"/>
      <c r="X659" s="24"/>
      <c r="Y659" s="24"/>
      <c r="Z659" s="24"/>
    </row>
    <row r="660" spans="11:26" ht="15.75" customHeight="1">
      <c r="K660" s="30"/>
      <c r="M660" s="30"/>
      <c r="P660" s="24"/>
      <c r="Q660" s="24"/>
      <c r="R660" s="24"/>
      <c r="S660" s="24"/>
      <c r="T660" s="24"/>
      <c r="U660" s="24"/>
      <c r="V660" s="24"/>
      <c r="W660" s="24"/>
      <c r="X660" s="24"/>
      <c r="Y660" s="24"/>
      <c r="Z660" s="24"/>
    </row>
    <row r="661" spans="11:26" ht="15.75" customHeight="1">
      <c r="K661" s="30"/>
      <c r="M661" s="30"/>
      <c r="P661" s="24"/>
      <c r="Q661" s="24"/>
      <c r="R661" s="24"/>
      <c r="S661" s="24"/>
      <c r="T661" s="24"/>
      <c r="U661" s="24"/>
      <c r="V661" s="24"/>
      <c r="W661" s="24"/>
      <c r="X661" s="24"/>
      <c r="Y661" s="24"/>
      <c r="Z661" s="24"/>
    </row>
    <row r="662" spans="11:26" ht="15.75" customHeight="1">
      <c r="K662" s="30"/>
      <c r="M662" s="30"/>
      <c r="P662" s="24"/>
      <c r="Q662" s="24"/>
      <c r="R662" s="24"/>
      <c r="S662" s="24"/>
      <c r="T662" s="24"/>
      <c r="U662" s="24"/>
      <c r="V662" s="24"/>
      <c r="W662" s="24"/>
      <c r="X662" s="24"/>
      <c r="Y662" s="24"/>
      <c r="Z662" s="24"/>
    </row>
    <row r="663" spans="11:26" ht="15.75" customHeight="1">
      <c r="K663" s="30"/>
      <c r="M663" s="30"/>
      <c r="P663" s="24"/>
      <c r="Q663" s="24"/>
      <c r="R663" s="24"/>
      <c r="S663" s="24"/>
      <c r="T663" s="24"/>
      <c r="U663" s="24"/>
      <c r="V663" s="24"/>
      <c r="W663" s="24"/>
      <c r="X663" s="24"/>
      <c r="Y663" s="24"/>
      <c r="Z663" s="24"/>
    </row>
    <row r="664" spans="11:26" ht="15.75" customHeight="1">
      <c r="K664" s="30"/>
      <c r="M664" s="30"/>
      <c r="P664" s="24"/>
      <c r="Q664" s="24"/>
      <c r="R664" s="24"/>
      <c r="S664" s="24"/>
      <c r="T664" s="24"/>
      <c r="U664" s="24"/>
      <c r="V664" s="24"/>
      <c r="W664" s="24"/>
      <c r="X664" s="24"/>
      <c r="Y664" s="24"/>
      <c r="Z664" s="24"/>
    </row>
    <row r="665" spans="11:26" ht="15.75" customHeight="1">
      <c r="K665" s="30"/>
      <c r="M665" s="30"/>
      <c r="P665" s="24"/>
      <c r="Q665" s="24"/>
      <c r="R665" s="24"/>
      <c r="S665" s="24"/>
      <c r="T665" s="24"/>
      <c r="U665" s="24"/>
      <c r="V665" s="24"/>
      <c r="W665" s="24"/>
      <c r="X665" s="24"/>
      <c r="Y665" s="24"/>
      <c r="Z665" s="24"/>
    </row>
    <row r="666" spans="11:26" ht="15.75" customHeight="1">
      <c r="K666" s="30"/>
      <c r="M666" s="30"/>
      <c r="P666" s="24"/>
      <c r="Q666" s="24"/>
      <c r="R666" s="24"/>
      <c r="S666" s="24"/>
      <c r="T666" s="24"/>
      <c r="U666" s="24"/>
      <c r="V666" s="24"/>
      <c r="W666" s="24"/>
      <c r="X666" s="24"/>
      <c r="Y666" s="24"/>
      <c r="Z666" s="24"/>
    </row>
    <row r="667" spans="11:26" ht="15.75" customHeight="1">
      <c r="K667" s="30"/>
      <c r="M667" s="30"/>
      <c r="P667" s="24"/>
      <c r="Q667" s="24"/>
      <c r="R667" s="24"/>
      <c r="S667" s="24"/>
      <c r="T667" s="24"/>
      <c r="U667" s="24"/>
      <c r="V667" s="24"/>
      <c r="W667" s="24"/>
      <c r="X667" s="24"/>
      <c r="Y667" s="24"/>
      <c r="Z667" s="24"/>
    </row>
    <row r="668" spans="11:26" ht="15.75" customHeight="1">
      <c r="K668" s="30"/>
      <c r="M668" s="30"/>
      <c r="P668" s="24"/>
      <c r="Q668" s="24"/>
      <c r="R668" s="24"/>
      <c r="S668" s="24"/>
      <c r="T668" s="24"/>
      <c r="U668" s="24"/>
      <c r="V668" s="24"/>
      <c r="W668" s="24"/>
      <c r="X668" s="24"/>
      <c r="Y668" s="24"/>
      <c r="Z668" s="24"/>
    </row>
    <row r="669" spans="11:26" ht="15.75" customHeight="1">
      <c r="K669" s="30"/>
      <c r="M669" s="30"/>
      <c r="P669" s="24"/>
      <c r="Q669" s="24"/>
      <c r="R669" s="24"/>
      <c r="S669" s="24"/>
      <c r="T669" s="24"/>
      <c r="U669" s="24"/>
      <c r="V669" s="24"/>
      <c r="W669" s="24"/>
      <c r="X669" s="24"/>
      <c r="Y669" s="24"/>
      <c r="Z669" s="24"/>
    </row>
    <row r="670" spans="11:26" ht="15.75" customHeight="1">
      <c r="K670" s="30"/>
      <c r="M670" s="30"/>
      <c r="P670" s="24"/>
      <c r="Q670" s="24"/>
      <c r="R670" s="24"/>
      <c r="S670" s="24"/>
      <c r="T670" s="24"/>
      <c r="U670" s="24"/>
      <c r="V670" s="24"/>
      <c r="W670" s="24"/>
      <c r="X670" s="24"/>
      <c r="Y670" s="24"/>
      <c r="Z670" s="24"/>
    </row>
    <row r="671" spans="11:26" ht="15.75" customHeight="1">
      <c r="K671" s="30"/>
      <c r="M671" s="30"/>
      <c r="P671" s="24"/>
      <c r="Q671" s="24"/>
      <c r="R671" s="24"/>
      <c r="S671" s="24"/>
      <c r="T671" s="24"/>
      <c r="U671" s="24"/>
      <c r="V671" s="24"/>
      <c r="W671" s="24"/>
      <c r="X671" s="24"/>
      <c r="Y671" s="24"/>
      <c r="Z671" s="24"/>
    </row>
    <row r="672" spans="11:26" ht="15.75" customHeight="1">
      <c r="K672" s="30"/>
      <c r="M672" s="30"/>
      <c r="P672" s="24"/>
      <c r="Q672" s="24"/>
      <c r="R672" s="24"/>
      <c r="S672" s="24"/>
      <c r="T672" s="24"/>
      <c r="U672" s="24"/>
      <c r="V672" s="24"/>
      <c r="W672" s="24"/>
      <c r="X672" s="24"/>
      <c r="Y672" s="24"/>
      <c r="Z672" s="24"/>
    </row>
    <row r="673" spans="11:26" ht="15.75" customHeight="1">
      <c r="K673" s="30"/>
      <c r="M673" s="30"/>
      <c r="P673" s="24"/>
      <c r="Q673" s="24"/>
      <c r="R673" s="24"/>
      <c r="S673" s="24"/>
      <c r="T673" s="24"/>
      <c r="U673" s="24"/>
      <c r="V673" s="24"/>
      <c r="W673" s="24"/>
      <c r="X673" s="24"/>
      <c r="Y673" s="24"/>
      <c r="Z673" s="24"/>
    </row>
    <row r="674" spans="11:26" ht="15.75" customHeight="1">
      <c r="K674" s="30"/>
      <c r="M674" s="30"/>
      <c r="P674" s="24"/>
      <c r="Q674" s="24"/>
      <c r="R674" s="24"/>
      <c r="S674" s="24"/>
      <c r="T674" s="24"/>
      <c r="U674" s="24"/>
      <c r="V674" s="24"/>
      <c r="W674" s="24"/>
      <c r="X674" s="24"/>
      <c r="Y674" s="24"/>
      <c r="Z674" s="24"/>
    </row>
    <row r="675" spans="11:26" ht="15.75" customHeight="1">
      <c r="K675" s="30"/>
      <c r="M675" s="30"/>
      <c r="P675" s="24"/>
      <c r="Q675" s="24"/>
      <c r="R675" s="24"/>
      <c r="S675" s="24"/>
      <c r="T675" s="24"/>
      <c r="U675" s="24"/>
      <c r="V675" s="24"/>
      <c r="W675" s="24"/>
      <c r="X675" s="24"/>
      <c r="Y675" s="24"/>
      <c r="Z675" s="24"/>
    </row>
    <row r="676" spans="11:26" ht="15.75" customHeight="1">
      <c r="K676" s="30"/>
      <c r="M676" s="30"/>
      <c r="P676" s="24"/>
      <c r="Q676" s="24"/>
      <c r="R676" s="24"/>
      <c r="S676" s="24"/>
      <c r="T676" s="24"/>
      <c r="U676" s="24"/>
      <c r="V676" s="24"/>
      <c r="W676" s="24"/>
      <c r="X676" s="24"/>
      <c r="Y676" s="24"/>
      <c r="Z676" s="24"/>
    </row>
    <row r="677" spans="11:26" ht="15.75" customHeight="1">
      <c r="K677" s="30"/>
      <c r="M677" s="30"/>
      <c r="P677" s="24"/>
      <c r="Q677" s="24"/>
      <c r="R677" s="24"/>
      <c r="S677" s="24"/>
      <c r="T677" s="24"/>
      <c r="U677" s="24"/>
      <c r="V677" s="24"/>
      <c r="W677" s="24"/>
      <c r="X677" s="24"/>
      <c r="Y677" s="24"/>
      <c r="Z677" s="24"/>
    </row>
    <row r="678" spans="11:26" ht="15.75" customHeight="1">
      <c r="K678" s="30"/>
      <c r="M678" s="30"/>
      <c r="P678" s="24"/>
      <c r="Q678" s="24"/>
      <c r="R678" s="24"/>
      <c r="S678" s="24"/>
      <c r="T678" s="24"/>
      <c r="U678" s="24"/>
      <c r="V678" s="24"/>
      <c r="W678" s="24"/>
      <c r="X678" s="24"/>
      <c r="Y678" s="24"/>
      <c r="Z678" s="24"/>
    </row>
    <row r="679" spans="11:26" ht="15.75" customHeight="1">
      <c r="K679" s="30"/>
      <c r="M679" s="30"/>
      <c r="P679" s="24"/>
      <c r="Q679" s="24"/>
      <c r="R679" s="24"/>
      <c r="S679" s="24"/>
      <c r="T679" s="24"/>
      <c r="U679" s="24"/>
      <c r="V679" s="24"/>
      <c r="W679" s="24"/>
      <c r="X679" s="24"/>
      <c r="Y679" s="24"/>
      <c r="Z679" s="24"/>
    </row>
    <row r="680" spans="11:26" ht="15.75" customHeight="1">
      <c r="K680" s="30"/>
      <c r="M680" s="30"/>
      <c r="P680" s="24"/>
      <c r="Q680" s="24"/>
      <c r="R680" s="24"/>
      <c r="S680" s="24"/>
      <c r="T680" s="24"/>
      <c r="U680" s="24"/>
      <c r="V680" s="24"/>
      <c r="W680" s="24"/>
      <c r="X680" s="24"/>
      <c r="Y680" s="24"/>
      <c r="Z680" s="24"/>
    </row>
    <row r="681" spans="11:26" ht="15.75" customHeight="1">
      <c r="K681" s="30"/>
      <c r="M681" s="30"/>
      <c r="P681" s="24"/>
      <c r="Q681" s="24"/>
      <c r="R681" s="24"/>
      <c r="S681" s="24"/>
      <c r="T681" s="24"/>
      <c r="U681" s="24"/>
      <c r="V681" s="24"/>
      <c r="W681" s="24"/>
      <c r="X681" s="24"/>
      <c r="Y681" s="24"/>
      <c r="Z681" s="24"/>
    </row>
    <row r="682" spans="11:26" ht="15.75" customHeight="1">
      <c r="K682" s="30"/>
      <c r="M682" s="30"/>
      <c r="P682" s="24"/>
      <c r="Q682" s="24"/>
      <c r="R682" s="24"/>
      <c r="S682" s="24"/>
      <c r="T682" s="24"/>
      <c r="U682" s="24"/>
      <c r="V682" s="24"/>
      <c r="W682" s="24"/>
      <c r="X682" s="24"/>
      <c r="Y682" s="24"/>
      <c r="Z682" s="24"/>
    </row>
    <row r="683" spans="11:26" ht="15.75" customHeight="1">
      <c r="K683" s="30"/>
      <c r="M683" s="30"/>
      <c r="P683" s="24"/>
      <c r="Q683" s="24"/>
      <c r="R683" s="24"/>
      <c r="S683" s="24"/>
      <c r="T683" s="24"/>
      <c r="U683" s="24"/>
      <c r="V683" s="24"/>
      <c r="W683" s="24"/>
      <c r="X683" s="24"/>
      <c r="Y683" s="24"/>
      <c r="Z683" s="24"/>
    </row>
    <row r="684" spans="11:26" ht="15.75" customHeight="1">
      <c r="K684" s="30"/>
      <c r="M684" s="30"/>
      <c r="P684" s="24"/>
      <c r="Q684" s="24"/>
      <c r="R684" s="24"/>
      <c r="S684" s="24"/>
      <c r="T684" s="24"/>
      <c r="U684" s="24"/>
      <c r="V684" s="24"/>
      <c r="W684" s="24"/>
      <c r="X684" s="24"/>
      <c r="Y684" s="24"/>
      <c r="Z684" s="24"/>
    </row>
    <row r="685" spans="11:26" ht="15.75" customHeight="1">
      <c r="K685" s="30"/>
      <c r="M685" s="30"/>
      <c r="P685" s="24"/>
      <c r="Q685" s="24"/>
      <c r="R685" s="24"/>
      <c r="S685" s="24"/>
      <c r="T685" s="24"/>
      <c r="U685" s="24"/>
      <c r="V685" s="24"/>
      <c r="W685" s="24"/>
      <c r="X685" s="24"/>
      <c r="Y685" s="24"/>
      <c r="Z685" s="24"/>
    </row>
    <row r="686" spans="11:26" ht="15.75" customHeight="1">
      <c r="K686" s="30"/>
      <c r="M686" s="30"/>
      <c r="P686" s="24"/>
      <c r="Q686" s="24"/>
      <c r="R686" s="24"/>
      <c r="S686" s="24"/>
      <c r="T686" s="24"/>
      <c r="U686" s="24"/>
      <c r="V686" s="24"/>
      <c r="W686" s="24"/>
      <c r="X686" s="24"/>
      <c r="Y686" s="24"/>
      <c r="Z686" s="24"/>
    </row>
    <row r="687" spans="11:26" ht="15.75" customHeight="1">
      <c r="K687" s="30"/>
      <c r="M687" s="30"/>
      <c r="P687" s="24"/>
      <c r="Q687" s="24"/>
      <c r="R687" s="24"/>
      <c r="S687" s="24"/>
      <c r="T687" s="24"/>
      <c r="U687" s="24"/>
      <c r="V687" s="24"/>
      <c r="W687" s="24"/>
      <c r="X687" s="24"/>
      <c r="Y687" s="24"/>
      <c r="Z687" s="24"/>
    </row>
    <row r="688" spans="11:26" ht="15.75" customHeight="1">
      <c r="K688" s="30"/>
      <c r="M688" s="30"/>
      <c r="P688" s="24"/>
      <c r="Q688" s="24"/>
      <c r="R688" s="24"/>
      <c r="S688" s="24"/>
      <c r="T688" s="24"/>
      <c r="U688" s="24"/>
      <c r="V688" s="24"/>
      <c r="W688" s="24"/>
      <c r="X688" s="24"/>
      <c r="Y688" s="24"/>
      <c r="Z688" s="24"/>
    </row>
    <row r="689" spans="11:26" ht="15.75" customHeight="1">
      <c r="K689" s="30"/>
      <c r="M689" s="30"/>
      <c r="P689" s="24"/>
      <c r="Q689" s="24"/>
      <c r="R689" s="24"/>
      <c r="S689" s="24"/>
      <c r="T689" s="24"/>
      <c r="U689" s="24"/>
      <c r="V689" s="24"/>
      <c r="W689" s="24"/>
      <c r="X689" s="24"/>
      <c r="Y689" s="24"/>
      <c r="Z689" s="24"/>
    </row>
    <row r="690" spans="11:26" ht="15.75" customHeight="1">
      <c r="K690" s="30"/>
      <c r="M690" s="30"/>
      <c r="P690" s="24"/>
      <c r="Q690" s="24"/>
      <c r="R690" s="24"/>
      <c r="S690" s="24"/>
      <c r="T690" s="24"/>
      <c r="U690" s="24"/>
      <c r="V690" s="24"/>
      <c r="W690" s="24"/>
      <c r="X690" s="24"/>
      <c r="Y690" s="24"/>
      <c r="Z690" s="24"/>
    </row>
    <row r="691" spans="11:26" ht="15.75" customHeight="1">
      <c r="K691" s="30"/>
      <c r="M691" s="30"/>
      <c r="P691" s="24"/>
      <c r="Q691" s="24"/>
      <c r="R691" s="24"/>
      <c r="S691" s="24"/>
      <c r="T691" s="24"/>
      <c r="U691" s="24"/>
      <c r="V691" s="24"/>
      <c r="W691" s="24"/>
      <c r="X691" s="24"/>
      <c r="Y691" s="24"/>
      <c r="Z691" s="24"/>
    </row>
    <row r="692" spans="11:26" ht="15.75" customHeight="1">
      <c r="K692" s="30"/>
      <c r="M692" s="30"/>
      <c r="P692" s="24"/>
      <c r="Q692" s="24"/>
      <c r="R692" s="24"/>
      <c r="S692" s="24"/>
      <c r="T692" s="24"/>
      <c r="U692" s="24"/>
      <c r="V692" s="24"/>
      <c r="W692" s="24"/>
      <c r="X692" s="24"/>
      <c r="Y692" s="24"/>
      <c r="Z692" s="24"/>
    </row>
    <row r="693" spans="11:26" ht="15.75" customHeight="1">
      <c r="K693" s="30"/>
      <c r="M693" s="30"/>
      <c r="P693" s="24"/>
      <c r="Q693" s="24"/>
      <c r="R693" s="24"/>
      <c r="S693" s="24"/>
      <c r="T693" s="24"/>
      <c r="U693" s="24"/>
      <c r="V693" s="24"/>
      <c r="W693" s="24"/>
      <c r="X693" s="24"/>
      <c r="Y693" s="24"/>
      <c r="Z693" s="24"/>
    </row>
    <row r="694" spans="11:26" ht="15.75" customHeight="1">
      <c r="K694" s="30"/>
      <c r="M694" s="30"/>
      <c r="P694" s="24"/>
      <c r="Q694" s="24"/>
      <c r="R694" s="24"/>
      <c r="S694" s="24"/>
      <c r="T694" s="24"/>
      <c r="U694" s="24"/>
      <c r="V694" s="24"/>
      <c r="W694" s="24"/>
      <c r="X694" s="24"/>
      <c r="Y694" s="24"/>
      <c r="Z694" s="24"/>
    </row>
    <row r="695" spans="11:26" ht="15.75" customHeight="1">
      <c r="K695" s="30"/>
      <c r="M695" s="30"/>
      <c r="P695" s="24"/>
      <c r="Q695" s="24"/>
      <c r="R695" s="24"/>
      <c r="S695" s="24"/>
      <c r="T695" s="24"/>
      <c r="U695" s="24"/>
      <c r="V695" s="24"/>
      <c r="W695" s="24"/>
      <c r="X695" s="24"/>
      <c r="Y695" s="24"/>
      <c r="Z695" s="24"/>
    </row>
    <row r="696" spans="11:26" ht="15.75" customHeight="1">
      <c r="K696" s="30"/>
      <c r="M696" s="30"/>
      <c r="P696" s="24"/>
      <c r="Q696" s="24"/>
      <c r="R696" s="24"/>
      <c r="S696" s="24"/>
      <c r="T696" s="24"/>
      <c r="U696" s="24"/>
      <c r="V696" s="24"/>
      <c r="W696" s="24"/>
      <c r="X696" s="24"/>
      <c r="Y696" s="24"/>
      <c r="Z696" s="24"/>
    </row>
    <row r="697" spans="11:26" ht="15.75" customHeight="1">
      <c r="K697" s="30"/>
      <c r="M697" s="30"/>
      <c r="P697" s="24"/>
      <c r="Q697" s="24"/>
      <c r="R697" s="24"/>
      <c r="S697" s="24"/>
      <c r="T697" s="24"/>
      <c r="U697" s="24"/>
      <c r="V697" s="24"/>
      <c r="W697" s="24"/>
      <c r="X697" s="24"/>
      <c r="Y697" s="24"/>
      <c r="Z697" s="24"/>
    </row>
    <row r="698" spans="11:26" ht="15.75" customHeight="1">
      <c r="K698" s="30"/>
      <c r="M698" s="30"/>
      <c r="P698" s="24"/>
      <c r="Q698" s="24"/>
      <c r="R698" s="24"/>
      <c r="S698" s="24"/>
      <c r="T698" s="24"/>
      <c r="U698" s="24"/>
      <c r="V698" s="24"/>
      <c r="W698" s="24"/>
      <c r="X698" s="24"/>
      <c r="Y698" s="24"/>
      <c r="Z698" s="24"/>
    </row>
    <row r="699" spans="11:26" ht="15.75" customHeight="1">
      <c r="K699" s="30"/>
      <c r="M699" s="30"/>
      <c r="P699" s="24"/>
      <c r="Q699" s="24"/>
      <c r="R699" s="24"/>
      <c r="S699" s="24"/>
      <c r="T699" s="24"/>
      <c r="U699" s="24"/>
      <c r="V699" s="24"/>
      <c r="W699" s="24"/>
      <c r="X699" s="24"/>
      <c r="Y699" s="24"/>
      <c r="Z699" s="24"/>
    </row>
    <row r="700" spans="11:26" ht="15.75" customHeight="1">
      <c r="K700" s="30"/>
      <c r="M700" s="30"/>
      <c r="P700" s="24"/>
      <c r="Q700" s="24"/>
      <c r="R700" s="24"/>
      <c r="S700" s="24"/>
      <c r="T700" s="24"/>
      <c r="U700" s="24"/>
      <c r="V700" s="24"/>
      <c r="W700" s="24"/>
      <c r="X700" s="24"/>
      <c r="Y700" s="24"/>
      <c r="Z700" s="24"/>
    </row>
    <row r="701" spans="11:26" ht="15.75" customHeight="1">
      <c r="K701" s="30"/>
      <c r="M701" s="30"/>
      <c r="P701" s="24"/>
      <c r="Q701" s="24"/>
      <c r="R701" s="24"/>
      <c r="S701" s="24"/>
      <c r="T701" s="24"/>
      <c r="U701" s="24"/>
      <c r="V701" s="24"/>
      <c r="W701" s="24"/>
      <c r="X701" s="24"/>
      <c r="Y701" s="24"/>
      <c r="Z701" s="24"/>
    </row>
    <row r="702" spans="11:26" ht="15.75" customHeight="1">
      <c r="K702" s="30"/>
      <c r="M702" s="30"/>
      <c r="P702" s="24"/>
      <c r="Q702" s="24"/>
      <c r="R702" s="24"/>
      <c r="S702" s="24"/>
      <c r="T702" s="24"/>
      <c r="U702" s="24"/>
      <c r="V702" s="24"/>
      <c r="W702" s="24"/>
      <c r="X702" s="24"/>
      <c r="Y702" s="24"/>
      <c r="Z702" s="24"/>
    </row>
    <row r="703" spans="11:26" ht="15.75" customHeight="1">
      <c r="K703" s="30"/>
      <c r="M703" s="30"/>
      <c r="P703" s="24"/>
      <c r="Q703" s="24"/>
      <c r="R703" s="24"/>
      <c r="S703" s="24"/>
      <c r="T703" s="24"/>
      <c r="U703" s="24"/>
      <c r="V703" s="24"/>
      <c r="W703" s="24"/>
      <c r="X703" s="24"/>
      <c r="Y703" s="24"/>
      <c r="Z703" s="24"/>
    </row>
    <row r="704" spans="11:26" ht="15.75" customHeight="1">
      <c r="K704" s="30"/>
      <c r="M704" s="30"/>
      <c r="P704" s="24"/>
      <c r="Q704" s="24"/>
      <c r="R704" s="24"/>
      <c r="S704" s="24"/>
      <c r="T704" s="24"/>
      <c r="U704" s="24"/>
      <c r="V704" s="24"/>
      <c r="W704" s="24"/>
      <c r="X704" s="24"/>
      <c r="Y704" s="24"/>
      <c r="Z704" s="24"/>
    </row>
    <row r="705" spans="11:26" ht="15.75" customHeight="1">
      <c r="K705" s="30"/>
      <c r="M705" s="30"/>
      <c r="P705" s="24"/>
      <c r="Q705" s="24"/>
      <c r="R705" s="24"/>
      <c r="S705" s="24"/>
      <c r="T705" s="24"/>
      <c r="U705" s="24"/>
      <c r="V705" s="24"/>
      <c r="W705" s="24"/>
      <c r="X705" s="24"/>
      <c r="Y705" s="24"/>
      <c r="Z705" s="24"/>
    </row>
    <row r="706" spans="11:26" ht="15.75" customHeight="1">
      <c r="K706" s="30"/>
      <c r="M706" s="30"/>
      <c r="P706" s="24"/>
      <c r="Q706" s="24"/>
      <c r="R706" s="24"/>
      <c r="S706" s="24"/>
      <c r="T706" s="24"/>
      <c r="U706" s="24"/>
      <c r="V706" s="24"/>
      <c r="W706" s="24"/>
      <c r="X706" s="24"/>
      <c r="Y706" s="24"/>
      <c r="Z706" s="24"/>
    </row>
    <row r="707" spans="11:26" ht="15.75" customHeight="1">
      <c r="K707" s="30"/>
      <c r="M707" s="30"/>
      <c r="P707" s="24"/>
      <c r="Q707" s="24"/>
      <c r="R707" s="24"/>
      <c r="S707" s="24"/>
      <c r="T707" s="24"/>
      <c r="U707" s="24"/>
      <c r="V707" s="24"/>
      <c r="W707" s="24"/>
      <c r="X707" s="24"/>
      <c r="Y707" s="24"/>
      <c r="Z707" s="24"/>
    </row>
    <row r="708" spans="11:26" ht="15.75" customHeight="1">
      <c r="K708" s="30"/>
      <c r="M708" s="30"/>
      <c r="P708" s="24"/>
      <c r="Q708" s="24"/>
      <c r="R708" s="24"/>
      <c r="S708" s="24"/>
      <c r="T708" s="24"/>
      <c r="U708" s="24"/>
      <c r="V708" s="24"/>
      <c r="W708" s="24"/>
      <c r="X708" s="24"/>
      <c r="Y708" s="24"/>
      <c r="Z708" s="24"/>
    </row>
    <row r="709" spans="11:26" ht="15.75" customHeight="1">
      <c r="K709" s="30"/>
      <c r="M709" s="30"/>
      <c r="P709" s="24"/>
      <c r="Q709" s="24"/>
      <c r="R709" s="24"/>
      <c r="S709" s="24"/>
      <c r="T709" s="24"/>
      <c r="U709" s="24"/>
      <c r="V709" s="24"/>
      <c r="W709" s="24"/>
      <c r="X709" s="24"/>
      <c r="Y709" s="24"/>
      <c r="Z709" s="24"/>
    </row>
    <row r="710" spans="11:26" ht="15.75" customHeight="1">
      <c r="K710" s="30"/>
      <c r="M710" s="30"/>
      <c r="P710" s="24"/>
      <c r="Q710" s="24"/>
      <c r="R710" s="24"/>
      <c r="S710" s="24"/>
      <c r="T710" s="24"/>
      <c r="U710" s="24"/>
      <c r="V710" s="24"/>
      <c r="W710" s="24"/>
      <c r="X710" s="24"/>
      <c r="Y710" s="24"/>
      <c r="Z710" s="24"/>
    </row>
    <row r="711" spans="11:26" ht="15.75" customHeight="1">
      <c r="K711" s="30"/>
      <c r="M711" s="30"/>
      <c r="P711" s="24"/>
      <c r="Q711" s="24"/>
      <c r="R711" s="24"/>
      <c r="S711" s="24"/>
      <c r="T711" s="24"/>
      <c r="U711" s="24"/>
      <c r="V711" s="24"/>
      <c r="W711" s="24"/>
      <c r="X711" s="24"/>
      <c r="Y711" s="24"/>
      <c r="Z711" s="24"/>
    </row>
    <row r="712" spans="11:26" ht="15.75" customHeight="1">
      <c r="K712" s="30"/>
      <c r="M712" s="30"/>
      <c r="P712" s="24"/>
      <c r="Q712" s="24"/>
      <c r="R712" s="24"/>
      <c r="S712" s="24"/>
      <c r="T712" s="24"/>
      <c r="U712" s="24"/>
      <c r="V712" s="24"/>
      <c r="W712" s="24"/>
      <c r="X712" s="24"/>
      <c r="Y712" s="24"/>
      <c r="Z712" s="24"/>
    </row>
    <row r="713" spans="11:26" ht="15.75" customHeight="1">
      <c r="K713" s="30"/>
      <c r="M713" s="30"/>
      <c r="P713" s="24"/>
      <c r="Q713" s="24"/>
      <c r="R713" s="24"/>
      <c r="S713" s="24"/>
      <c r="T713" s="24"/>
      <c r="U713" s="24"/>
      <c r="V713" s="24"/>
      <c r="W713" s="24"/>
      <c r="X713" s="24"/>
      <c r="Y713" s="24"/>
      <c r="Z713" s="24"/>
    </row>
    <row r="714" spans="11:26" ht="15.75" customHeight="1">
      <c r="K714" s="30"/>
      <c r="M714" s="30"/>
      <c r="P714" s="24"/>
      <c r="Q714" s="24"/>
      <c r="R714" s="24"/>
      <c r="S714" s="24"/>
      <c r="T714" s="24"/>
      <c r="U714" s="24"/>
      <c r="V714" s="24"/>
      <c r="W714" s="24"/>
      <c r="X714" s="24"/>
      <c r="Y714" s="24"/>
      <c r="Z714" s="24"/>
    </row>
    <row r="715" spans="11:26" ht="15.75" customHeight="1">
      <c r="K715" s="30"/>
      <c r="M715" s="30"/>
      <c r="P715" s="24"/>
      <c r="Q715" s="24"/>
      <c r="R715" s="24"/>
      <c r="S715" s="24"/>
      <c r="T715" s="24"/>
      <c r="U715" s="24"/>
      <c r="V715" s="24"/>
      <c r="W715" s="24"/>
      <c r="X715" s="24"/>
      <c r="Y715" s="24"/>
      <c r="Z715" s="24"/>
    </row>
    <row r="716" spans="11:26" ht="15.75" customHeight="1">
      <c r="K716" s="30"/>
      <c r="M716" s="30"/>
      <c r="P716" s="24"/>
      <c r="Q716" s="24"/>
      <c r="R716" s="24"/>
      <c r="S716" s="24"/>
      <c r="T716" s="24"/>
      <c r="U716" s="24"/>
      <c r="V716" s="24"/>
      <c r="W716" s="24"/>
      <c r="X716" s="24"/>
      <c r="Y716" s="24"/>
      <c r="Z716" s="24"/>
    </row>
    <row r="717" spans="11:26" ht="15.75" customHeight="1">
      <c r="K717" s="30"/>
      <c r="M717" s="30"/>
      <c r="P717" s="24"/>
      <c r="Q717" s="24"/>
      <c r="R717" s="24"/>
      <c r="S717" s="24"/>
      <c r="T717" s="24"/>
      <c r="U717" s="24"/>
      <c r="V717" s="24"/>
      <c r="W717" s="24"/>
      <c r="X717" s="24"/>
      <c r="Y717" s="24"/>
      <c r="Z717" s="24"/>
    </row>
    <row r="718" spans="11:26" ht="15.75" customHeight="1">
      <c r="K718" s="30"/>
      <c r="M718" s="30"/>
      <c r="P718" s="24"/>
      <c r="Q718" s="24"/>
      <c r="R718" s="24"/>
      <c r="S718" s="24"/>
      <c r="T718" s="24"/>
      <c r="U718" s="24"/>
      <c r="V718" s="24"/>
      <c r="W718" s="24"/>
      <c r="X718" s="24"/>
      <c r="Y718" s="24"/>
      <c r="Z718" s="24"/>
    </row>
    <row r="719" spans="11:26" ht="15.75" customHeight="1">
      <c r="K719" s="30"/>
      <c r="M719" s="30"/>
      <c r="P719" s="24"/>
      <c r="Q719" s="24"/>
      <c r="R719" s="24"/>
      <c r="S719" s="24"/>
      <c r="T719" s="24"/>
      <c r="U719" s="24"/>
      <c r="V719" s="24"/>
      <c r="W719" s="24"/>
      <c r="X719" s="24"/>
      <c r="Y719" s="24"/>
      <c r="Z719" s="24"/>
    </row>
    <row r="720" spans="11:26" ht="15.75" customHeight="1">
      <c r="K720" s="30"/>
      <c r="M720" s="30"/>
      <c r="P720" s="24"/>
      <c r="Q720" s="24"/>
      <c r="R720" s="24"/>
      <c r="S720" s="24"/>
      <c r="T720" s="24"/>
      <c r="U720" s="24"/>
      <c r="V720" s="24"/>
      <c r="W720" s="24"/>
      <c r="X720" s="24"/>
      <c r="Y720" s="24"/>
      <c r="Z720" s="24"/>
    </row>
    <row r="721" spans="11:26" ht="15.75" customHeight="1">
      <c r="K721" s="30"/>
      <c r="M721" s="30"/>
      <c r="P721" s="24"/>
      <c r="Q721" s="24"/>
      <c r="R721" s="24"/>
      <c r="S721" s="24"/>
      <c r="T721" s="24"/>
      <c r="U721" s="24"/>
      <c r="V721" s="24"/>
      <c r="W721" s="24"/>
      <c r="X721" s="24"/>
      <c r="Y721" s="24"/>
      <c r="Z721" s="24"/>
    </row>
    <row r="722" spans="11:26" ht="15.75" customHeight="1">
      <c r="K722" s="30"/>
      <c r="M722" s="30"/>
      <c r="P722" s="24"/>
      <c r="Q722" s="24"/>
      <c r="R722" s="24"/>
      <c r="S722" s="24"/>
      <c r="T722" s="24"/>
      <c r="U722" s="24"/>
      <c r="V722" s="24"/>
      <c r="W722" s="24"/>
      <c r="X722" s="24"/>
      <c r="Y722" s="24"/>
      <c r="Z722" s="24"/>
    </row>
    <row r="723" spans="11:26" ht="15.75" customHeight="1">
      <c r="K723" s="30"/>
      <c r="M723" s="30"/>
      <c r="P723" s="24"/>
      <c r="Q723" s="24"/>
      <c r="R723" s="24"/>
      <c r="S723" s="24"/>
      <c r="T723" s="24"/>
      <c r="U723" s="24"/>
      <c r="V723" s="24"/>
      <c r="W723" s="24"/>
      <c r="X723" s="24"/>
      <c r="Y723" s="24"/>
      <c r="Z723" s="24"/>
    </row>
    <row r="724" spans="11:26" ht="15.75" customHeight="1">
      <c r="K724" s="30"/>
      <c r="M724" s="30"/>
      <c r="P724" s="24"/>
      <c r="Q724" s="24"/>
      <c r="R724" s="24"/>
      <c r="S724" s="24"/>
      <c r="T724" s="24"/>
      <c r="U724" s="24"/>
      <c r="V724" s="24"/>
      <c r="W724" s="24"/>
      <c r="X724" s="24"/>
      <c r="Y724" s="24"/>
      <c r="Z724" s="24"/>
    </row>
    <row r="725" spans="11:26" ht="15.75" customHeight="1">
      <c r="K725" s="30"/>
      <c r="M725" s="30"/>
      <c r="P725" s="24"/>
      <c r="Q725" s="24"/>
      <c r="R725" s="24"/>
      <c r="S725" s="24"/>
      <c r="T725" s="24"/>
      <c r="U725" s="24"/>
      <c r="V725" s="24"/>
      <c r="W725" s="24"/>
      <c r="X725" s="24"/>
      <c r="Y725" s="24"/>
      <c r="Z725" s="24"/>
    </row>
    <row r="726" spans="11:26" ht="15.75" customHeight="1">
      <c r="K726" s="30"/>
      <c r="M726" s="30"/>
      <c r="P726" s="24"/>
      <c r="Q726" s="24"/>
      <c r="R726" s="24"/>
      <c r="S726" s="24"/>
      <c r="T726" s="24"/>
      <c r="U726" s="24"/>
      <c r="V726" s="24"/>
      <c r="W726" s="24"/>
      <c r="X726" s="24"/>
      <c r="Y726" s="24"/>
      <c r="Z726" s="24"/>
    </row>
    <row r="727" spans="11:26" ht="15.75" customHeight="1">
      <c r="K727" s="30"/>
      <c r="M727" s="30"/>
      <c r="P727" s="24"/>
      <c r="Q727" s="24"/>
      <c r="R727" s="24"/>
      <c r="S727" s="24"/>
      <c r="T727" s="24"/>
      <c r="U727" s="24"/>
      <c r="V727" s="24"/>
      <c r="W727" s="24"/>
      <c r="X727" s="24"/>
      <c r="Y727" s="24"/>
      <c r="Z727" s="24"/>
    </row>
    <row r="728" spans="11:26" ht="15.75" customHeight="1">
      <c r="K728" s="30"/>
      <c r="M728" s="30"/>
      <c r="P728" s="24"/>
      <c r="Q728" s="24"/>
      <c r="R728" s="24"/>
      <c r="S728" s="24"/>
      <c r="T728" s="24"/>
      <c r="U728" s="24"/>
      <c r="V728" s="24"/>
      <c r="W728" s="24"/>
      <c r="X728" s="24"/>
      <c r="Y728" s="24"/>
      <c r="Z728" s="24"/>
    </row>
    <row r="729" spans="11:26" ht="15.75" customHeight="1">
      <c r="K729" s="30"/>
      <c r="M729" s="30"/>
      <c r="P729" s="24"/>
      <c r="Q729" s="24"/>
      <c r="R729" s="24"/>
      <c r="S729" s="24"/>
      <c r="T729" s="24"/>
      <c r="U729" s="24"/>
      <c r="V729" s="24"/>
      <c r="W729" s="24"/>
      <c r="X729" s="24"/>
      <c r="Y729" s="24"/>
      <c r="Z729" s="24"/>
    </row>
    <row r="730" spans="11:26" ht="15.75" customHeight="1">
      <c r="K730" s="30"/>
      <c r="M730" s="30"/>
      <c r="P730" s="24"/>
      <c r="Q730" s="24"/>
      <c r="R730" s="24"/>
      <c r="S730" s="24"/>
      <c r="T730" s="24"/>
      <c r="U730" s="24"/>
      <c r="V730" s="24"/>
      <c r="W730" s="24"/>
      <c r="X730" s="24"/>
      <c r="Y730" s="24"/>
      <c r="Z730" s="24"/>
    </row>
    <row r="731" spans="11:26" ht="15.75" customHeight="1">
      <c r="K731" s="30"/>
      <c r="M731" s="30"/>
      <c r="P731" s="24"/>
      <c r="Q731" s="24"/>
      <c r="R731" s="24"/>
      <c r="S731" s="24"/>
      <c r="T731" s="24"/>
      <c r="U731" s="24"/>
      <c r="V731" s="24"/>
      <c r="W731" s="24"/>
      <c r="X731" s="24"/>
      <c r="Y731" s="24"/>
      <c r="Z731" s="24"/>
    </row>
    <row r="732" spans="11:26" ht="15.75" customHeight="1">
      <c r="K732" s="30"/>
      <c r="M732" s="30"/>
      <c r="P732" s="24"/>
      <c r="Q732" s="24"/>
      <c r="R732" s="24"/>
      <c r="S732" s="24"/>
      <c r="T732" s="24"/>
      <c r="U732" s="24"/>
      <c r="V732" s="24"/>
      <c r="W732" s="24"/>
      <c r="X732" s="24"/>
      <c r="Y732" s="24"/>
      <c r="Z732" s="24"/>
    </row>
    <row r="733" spans="11:26" ht="15.75" customHeight="1">
      <c r="K733" s="30"/>
      <c r="M733" s="30"/>
      <c r="P733" s="24"/>
      <c r="Q733" s="24"/>
      <c r="R733" s="24"/>
      <c r="S733" s="24"/>
      <c r="T733" s="24"/>
      <c r="U733" s="24"/>
      <c r="V733" s="24"/>
      <c r="W733" s="24"/>
      <c r="X733" s="24"/>
      <c r="Y733" s="24"/>
      <c r="Z733" s="24"/>
    </row>
    <row r="734" spans="11:26" ht="15.75" customHeight="1">
      <c r="K734" s="30"/>
      <c r="M734" s="30"/>
      <c r="P734" s="24"/>
      <c r="Q734" s="24"/>
      <c r="R734" s="24"/>
      <c r="S734" s="24"/>
      <c r="T734" s="24"/>
      <c r="U734" s="24"/>
      <c r="V734" s="24"/>
      <c r="W734" s="24"/>
      <c r="X734" s="24"/>
      <c r="Y734" s="24"/>
      <c r="Z734" s="24"/>
    </row>
    <row r="735" spans="11:26" ht="15.75" customHeight="1">
      <c r="K735" s="30"/>
      <c r="M735" s="30"/>
      <c r="P735" s="24"/>
      <c r="Q735" s="24"/>
      <c r="R735" s="24"/>
      <c r="S735" s="24"/>
      <c r="T735" s="24"/>
      <c r="U735" s="24"/>
      <c r="V735" s="24"/>
      <c r="W735" s="24"/>
      <c r="X735" s="24"/>
      <c r="Y735" s="24"/>
      <c r="Z735" s="24"/>
    </row>
    <row r="736" spans="11:26" ht="15.75" customHeight="1">
      <c r="K736" s="30"/>
      <c r="M736" s="30"/>
      <c r="P736" s="24"/>
      <c r="Q736" s="24"/>
      <c r="R736" s="24"/>
      <c r="S736" s="24"/>
      <c r="T736" s="24"/>
      <c r="U736" s="24"/>
      <c r="V736" s="24"/>
      <c r="W736" s="24"/>
      <c r="X736" s="24"/>
      <c r="Y736" s="24"/>
      <c r="Z736" s="24"/>
    </row>
    <row r="737" spans="11:26" ht="15.75" customHeight="1">
      <c r="K737" s="30"/>
      <c r="M737" s="30"/>
      <c r="P737" s="24"/>
      <c r="Q737" s="24"/>
      <c r="R737" s="24"/>
      <c r="S737" s="24"/>
      <c r="T737" s="24"/>
      <c r="U737" s="24"/>
      <c r="V737" s="24"/>
      <c r="W737" s="24"/>
      <c r="X737" s="24"/>
      <c r="Y737" s="24"/>
      <c r="Z737" s="24"/>
    </row>
    <row r="738" spans="11:26" ht="15.75" customHeight="1">
      <c r="K738" s="30"/>
      <c r="M738" s="30"/>
      <c r="P738" s="24"/>
      <c r="Q738" s="24"/>
      <c r="R738" s="24"/>
      <c r="S738" s="24"/>
      <c r="T738" s="24"/>
      <c r="U738" s="24"/>
      <c r="V738" s="24"/>
      <c r="W738" s="24"/>
      <c r="X738" s="24"/>
      <c r="Y738" s="24"/>
      <c r="Z738" s="24"/>
    </row>
    <row r="739" spans="11:26" ht="15.75" customHeight="1">
      <c r="K739" s="30"/>
      <c r="M739" s="30"/>
      <c r="P739" s="24"/>
      <c r="Q739" s="24"/>
      <c r="R739" s="24"/>
      <c r="S739" s="24"/>
      <c r="T739" s="24"/>
      <c r="U739" s="24"/>
      <c r="V739" s="24"/>
      <c r="W739" s="24"/>
      <c r="X739" s="24"/>
      <c r="Y739" s="24"/>
      <c r="Z739" s="24"/>
    </row>
    <row r="740" spans="11:26" ht="15.75" customHeight="1">
      <c r="K740" s="30"/>
      <c r="M740" s="30"/>
      <c r="P740" s="24"/>
      <c r="Q740" s="24"/>
      <c r="R740" s="24"/>
      <c r="S740" s="24"/>
      <c r="T740" s="24"/>
      <c r="U740" s="24"/>
      <c r="V740" s="24"/>
      <c r="W740" s="24"/>
      <c r="X740" s="24"/>
      <c r="Y740" s="24"/>
      <c r="Z740" s="24"/>
    </row>
    <row r="741" spans="11:26" ht="15.75" customHeight="1">
      <c r="K741" s="30"/>
      <c r="M741" s="30"/>
      <c r="P741" s="24"/>
      <c r="Q741" s="24"/>
      <c r="R741" s="24"/>
      <c r="S741" s="24"/>
      <c r="T741" s="24"/>
      <c r="U741" s="24"/>
      <c r="V741" s="24"/>
      <c r="W741" s="24"/>
      <c r="X741" s="24"/>
      <c r="Y741" s="24"/>
      <c r="Z741" s="24"/>
    </row>
    <row r="742" spans="11:26" ht="15.75" customHeight="1">
      <c r="K742" s="30"/>
      <c r="M742" s="30"/>
      <c r="P742" s="24"/>
      <c r="Q742" s="24"/>
      <c r="R742" s="24"/>
      <c r="S742" s="24"/>
      <c r="T742" s="24"/>
      <c r="U742" s="24"/>
      <c r="V742" s="24"/>
      <c r="W742" s="24"/>
      <c r="X742" s="24"/>
      <c r="Y742" s="24"/>
      <c r="Z742" s="24"/>
    </row>
    <row r="743" spans="11:26" ht="15.75" customHeight="1">
      <c r="K743" s="30"/>
      <c r="M743" s="30"/>
      <c r="P743" s="24"/>
      <c r="Q743" s="24"/>
      <c r="R743" s="24"/>
      <c r="S743" s="24"/>
      <c r="T743" s="24"/>
      <c r="U743" s="24"/>
      <c r="V743" s="24"/>
      <c r="W743" s="24"/>
      <c r="X743" s="24"/>
      <c r="Y743" s="24"/>
      <c r="Z743" s="24"/>
    </row>
    <row r="744" spans="11:26" ht="15.75" customHeight="1">
      <c r="K744" s="30"/>
      <c r="M744" s="30"/>
      <c r="P744" s="24"/>
      <c r="Q744" s="24"/>
      <c r="R744" s="24"/>
      <c r="S744" s="24"/>
      <c r="T744" s="24"/>
      <c r="U744" s="24"/>
      <c r="V744" s="24"/>
      <c r="W744" s="24"/>
      <c r="X744" s="24"/>
      <c r="Y744" s="24"/>
      <c r="Z744" s="24"/>
    </row>
    <row r="745" spans="11:26" ht="15.75" customHeight="1">
      <c r="K745" s="30"/>
      <c r="M745" s="30"/>
      <c r="P745" s="24"/>
      <c r="Q745" s="24"/>
      <c r="R745" s="24"/>
      <c r="S745" s="24"/>
      <c r="T745" s="24"/>
      <c r="U745" s="24"/>
      <c r="V745" s="24"/>
      <c r="W745" s="24"/>
      <c r="X745" s="24"/>
      <c r="Y745" s="24"/>
      <c r="Z745" s="24"/>
    </row>
    <row r="746" spans="11:26" ht="15.75" customHeight="1">
      <c r="K746" s="30"/>
      <c r="M746" s="30"/>
      <c r="P746" s="24"/>
      <c r="Q746" s="24"/>
      <c r="R746" s="24"/>
      <c r="S746" s="24"/>
      <c r="T746" s="24"/>
      <c r="U746" s="24"/>
      <c r="V746" s="24"/>
      <c r="W746" s="24"/>
      <c r="X746" s="24"/>
      <c r="Y746" s="24"/>
      <c r="Z746" s="24"/>
    </row>
    <row r="747" spans="11:26" ht="15.75" customHeight="1">
      <c r="K747" s="30"/>
      <c r="M747" s="30"/>
      <c r="P747" s="24"/>
      <c r="Q747" s="24"/>
      <c r="R747" s="24"/>
      <c r="S747" s="24"/>
      <c r="T747" s="24"/>
      <c r="U747" s="24"/>
      <c r="V747" s="24"/>
      <c r="W747" s="24"/>
      <c r="X747" s="24"/>
      <c r="Y747" s="24"/>
      <c r="Z747" s="24"/>
    </row>
    <row r="748" spans="11:26" ht="15.75" customHeight="1">
      <c r="K748" s="30"/>
      <c r="M748" s="30"/>
      <c r="P748" s="24"/>
      <c r="Q748" s="24"/>
      <c r="R748" s="24"/>
      <c r="S748" s="24"/>
      <c r="T748" s="24"/>
      <c r="U748" s="24"/>
      <c r="V748" s="24"/>
      <c r="W748" s="24"/>
      <c r="X748" s="24"/>
      <c r="Y748" s="24"/>
      <c r="Z748" s="24"/>
    </row>
    <row r="749" spans="11:26" ht="15.75" customHeight="1">
      <c r="K749" s="30"/>
      <c r="M749" s="30"/>
      <c r="P749" s="24"/>
      <c r="Q749" s="24"/>
      <c r="R749" s="24"/>
      <c r="S749" s="24"/>
      <c r="T749" s="24"/>
      <c r="U749" s="24"/>
      <c r="V749" s="24"/>
      <c r="W749" s="24"/>
      <c r="X749" s="24"/>
      <c r="Y749" s="24"/>
      <c r="Z749" s="24"/>
    </row>
    <row r="750" spans="11:26" ht="15.75" customHeight="1">
      <c r="K750" s="30"/>
      <c r="M750" s="30"/>
      <c r="P750" s="24"/>
      <c r="Q750" s="24"/>
      <c r="R750" s="24"/>
      <c r="S750" s="24"/>
      <c r="T750" s="24"/>
      <c r="U750" s="24"/>
      <c r="V750" s="24"/>
      <c r="W750" s="24"/>
      <c r="X750" s="24"/>
      <c r="Y750" s="24"/>
      <c r="Z750" s="24"/>
    </row>
    <row r="751" spans="11:26" ht="15.75" customHeight="1">
      <c r="K751" s="30"/>
      <c r="M751" s="30"/>
      <c r="P751" s="24"/>
      <c r="Q751" s="24"/>
      <c r="R751" s="24"/>
      <c r="S751" s="24"/>
      <c r="T751" s="24"/>
      <c r="U751" s="24"/>
      <c r="V751" s="24"/>
      <c r="W751" s="24"/>
      <c r="X751" s="24"/>
      <c r="Y751" s="24"/>
      <c r="Z751" s="24"/>
    </row>
    <row r="752" spans="11:26" ht="15.75" customHeight="1">
      <c r="K752" s="30"/>
      <c r="M752" s="30"/>
      <c r="P752" s="24"/>
      <c r="Q752" s="24"/>
      <c r="R752" s="24"/>
      <c r="S752" s="24"/>
      <c r="T752" s="24"/>
      <c r="U752" s="24"/>
      <c r="V752" s="24"/>
      <c r="W752" s="24"/>
      <c r="X752" s="24"/>
      <c r="Y752" s="24"/>
      <c r="Z752" s="24"/>
    </row>
    <row r="753" spans="11:26" ht="15.75" customHeight="1">
      <c r="K753" s="30"/>
      <c r="M753" s="30"/>
      <c r="P753" s="24"/>
      <c r="Q753" s="24"/>
      <c r="R753" s="24"/>
      <c r="S753" s="24"/>
      <c r="T753" s="24"/>
      <c r="U753" s="24"/>
      <c r="V753" s="24"/>
      <c r="W753" s="24"/>
      <c r="X753" s="24"/>
      <c r="Y753" s="24"/>
      <c r="Z753" s="24"/>
    </row>
    <row r="754" spans="11:26" ht="15.75" customHeight="1">
      <c r="K754" s="30"/>
      <c r="M754" s="30"/>
      <c r="P754" s="24"/>
      <c r="Q754" s="24"/>
      <c r="R754" s="24"/>
      <c r="S754" s="24"/>
      <c r="T754" s="24"/>
      <c r="U754" s="24"/>
      <c r="V754" s="24"/>
      <c r="W754" s="24"/>
      <c r="X754" s="24"/>
      <c r="Y754" s="24"/>
      <c r="Z754" s="24"/>
    </row>
    <row r="755" spans="11:26" ht="15.75" customHeight="1">
      <c r="K755" s="30"/>
      <c r="M755" s="30"/>
      <c r="P755" s="24"/>
      <c r="Q755" s="24"/>
      <c r="R755" s="24"/>
      <c r="S755" s="24"/>
      <c r="T755" s="24"/>
      <c r="U755" s="24"/>
      <c r="V755" s="24"/>
      <c r="W755" s="24"/>
      <c r="X755" s="24"/>
      <c r="Y755" s="24"/>
      <c r="Z755" s="24"/>
    </row>
    <row r="756" spans="11:26" ht="15.75" customHeight="1">
      <c r="K756" s="30"/>
      <c r="M756" s="30"/>
      <c r="P756" s="24"/>
      <c r="Q756" s="24"/>
      <c r="R756" s="24"/>
      <c r="S756" s="24"/>
      <c r="T756" s="24"/>
      <c r="U756" s="24"/>
      <c r="V756" s="24"/>
      <c r="W756" s="24"/>
      <c r="X756" s="24"/>
      <c r="Y756" s="24"/>
      <c r="Z756" s="24"/>
    </row>
    <row r="757" spans="11:26" ht="15.75" customHeight="1">
      <c r="K757" s="30"/>
      <c r="M757" s="30"/>
      <c r="P757" s="24"/>
      <c r="Q757" s="24"/>
      <c r="R757" s="24"/>
      <c r="S757" s="24"/>
      <c r="T757" s="24"/>
      <c r="U757" s="24"/>
      <c r="V757" s="24"/>
      <c r="W757" s="24"/>
      <c r="X757" s="24"/>
      <c r="Y757" s="24"/>
      <c r="Z757" s="24"/>
    </row>
    <row r="758" spans="11:26" ht="15.75" customHeight="1">
      <c r="K758" s="30"/>
      <c r="M758" s="30"/>
      <c r="P758" s="24"/>
      <c r="Q758" s="24"/>
      <c r="R758" s="24"/>
      <c r="S758" s="24"/>
      <c r="T758" s="24"/>
      <c r="U758" s="24"/>
      <c r="V758" s="24"/>
      <c r="W758" s="24"/>
      <c r="X758" s="24"/>
      <c r="Y758" s="24"/>
      <c r="Z758" s="24"/>
    </row>
    <row r="759" spans="11:26" ht="15.75" customHeight="1">
      <c r="K759" s="30"/>
      <c r="M759" s="30"/>
      <c r="P759" s="24"/>
      <c r="Q759" s="24"/>
      <c r="R759" s="24"/>
      <c r="S759" s="24"/>
      <c r="T759" s="24"/>
      <c r="U759" s="24"/>
      <c r="V759" s="24"/>
      <c r="W759" s="24"/>
      <c r="X759" s="24"/>
      <c r="Y759" s="24"/>
      <c r="Z759" s="24"/>
    </row>
    <row r="760" spans="11:26" ht="15.75" customHeight="1">
      <c r="K760" s="30"/>
      <c r="M760" s="30"/>
      <c r="P760" s="24"/>
      <c r="Q760" s="24"/>
      <c r="R760" s="24"/>
      <c r="S760" s="24"/>
      <c r="T760" s="24"/>
      <c r="U760" s="24"/>
      <c r="V760" s="24"/>
      <c r="W760" s="24"/>
      <c r="X760" s="24"/>
      <c r="Y760" s="24"/>
      <c r="Z760" s="24"/>
    </row>
    <row r="761" spans="11:26" ht="15.75" customHeight="1">
      <c r="K761" s="30"/>
      <c r="M761" s="30"/>
      <c r="P761" s="24"/>
      <c r="Q761" s="24"/>
      <c r="R761" s="24"/>
      <c r="S761" s="24"/>
      <c r="T761" s="24"/>
      <c r="U761" s="24"/>
      <c r="V761" s="24"/>
      <c r="W761" s="24"/>
      <c r="X761" s="24"/>
      <c r="Y761" s="24"/>
      <c r="Z761" s="24"/>
    </row>
    <row r="762" spans="11:26" ht="15.75" customHeight="1">
      <c r="K762" s="30"/>
      <c r="M762" s="30"/>
      <c r="P762" s="24"/>
      <c r="Q762" s="24"/>
      <c r="R762" s="24"/>
      <c r="S762" s="24"/>
      <c r="T762" s="24"/>
      <c r="U762" s="24"/>
      <c r="V762" s="24"/>
      <c r="W762" s="24"/>
      <c r="X762" s="24"/>
      <c r="Y762" s="24"/>
      <c r="Z762" s="24"/>
    </row>
    <row r="763" spans="11:26" ht="15.75" customHeight="1">
      <c r="K763" s="30"/>
      <c r="M763" s="30"/>
      <c r="P763" s="24"/>
      <c r="Q763" s="24"/>
      <c r="R763" s="24"/>
      <c r="S763" s="24"/>
      <c r="T763" s="24"/>
      <c r="U763" s="24"/>
      <c r="V763" s="24"/>
      <c r="W763" s="24"/>
      <c r="X763" s="24"/>
      <c r="Y763" s="24"/>
      <c r="Z763" s="24"/>
    </row>
    <row r="764" spans="11:26" ht="15.75" customHeight="1">
      <c r="K764" s="30"/>
      <c r="M764" s="30"/>
      <c r="P764" s="24"/>
      <c r="Q764" s="24"/>
      <c r="R764" s="24"/>
      <c r="S764" s="24"/>
      <c r="T764" s="24"/>
      <c r="U764" s="24"/>
      <c r="V764" s="24"/>
      <c r="W764" s="24"/>
      <c r="X764" s="24"/>
      <c r="Y764" s="24"/>
      <c r="Z764" s="24"/>
    </row>
    <row r="765" spans="11:26" ht="15.75" customHeight="1">
      <c r="K765" s="30"/>
      <c r="M765" s="30"/>
      <c r="P765" s="24"/>
      <c r="Q765" s="24"/>
      <c r="R765" s="24"/>
      <c r="S765" s="24"/>
      <c r="T765" s="24"/>
      <c r="U765" s="24"/>
      <c r="V765" s="24"/>
      <c r="W765" s="24"/>
      <c r="X765" s="24"/>
      <c r="Y765" s="24"/>
      <c r="Z765" s="24"/>
    </row>
    <row r="766" spans="11:26" ht="15.75" customHeight="1">
      <c r="K766" s="30"/>
      <c r="M766" s="30"/>
      <c r="P766" s="24"/>
      <c r="Q766" s="24"/>
      <c r="R766" s="24"/>
      <c r="S766" s="24"/>
      <c r="T766" s="24"/>
      <c r="U766" s="24"/>
      <c r="V766" s="24"/>
      <c r="W766" s="24"/>
      <c r="X766" s="24"/>
      <c r="Y766" s="24"/>
      <c r="Z766" s="24"/>
    </row>
    <row r="767" spans="11:26" ht="15.75" customHeight="1">
      <c r="K767" s="30"/>
      <c r="M767" s="30"/>
      <c r="P767" s="24"/>
      <c r="Q767" s="24"/>
      <c r="R767" s="24"/>
      <c r="S767" s="24"/>
      <c r="T767" s="24"/>
      <c r="U767" s="24"/>
      <c r="V767" s="24"/>
      <c r="W767" s="24"/>
      <c r="X767" s="24"/>
      <c r="Y767" s="24"/>
      <c r="Z767" s="24"/>
    </row>
    <row r="768" spans="11:26" ht="15.75" customHeight="1">
      <c r="K768" s="30"/>
      <c r="M768" s="30"/>
      <c r="P768" s="24"/>
      <c r="Q768" s="24"/>
      <c r="R768" s="24"/>
      <c r="S768" s="24"/>
      <c r="T768" s="24"/>
      <c r="U768" s="24"/>
      <c r="V768" s="24"/>
      <c r="W768" s="24"/>
      <c r="X768" s="24"/>
      <c r="Y768" s="24"/>
      <c r="Z768" s="24"/>
    </row>
    <row r="769" spans="11:26" ht="15.75" customHeight="1">
      <c r="K769" s="30"/>
      <c r="M769" s="30"/>
      <c r="P769" s="24"/>
      <c r="Q769" s="24"/>
      <c r="R769" s="24"/>
      <c r="S769" s="24"/>
      <c r="T769" s="24"/>
      <c r="U769" s="24"/>
      <c r="V769" s="24"/>
      <c r="W769" s="24"/>
      <c r="X769" s="24"/>
      <c r="Y769" s="24"/>
      <c r="Z769" s="24"/>
    </row>
    <row r="770" spans="11:26" ht="15.75" customHeight="1">
      <c r="K770" s="30"/>
      <c r="M770" s="30"/>
      <c r="P770" s="24"/>
      <c r="Q770" s="24"/>
      <c r="R770" s="24"/>
      <c r="S770" s="24"/>
      <c r="T770" s="24"/>
      <c r="U770" s="24"/>
      <c r="V770" s="24"/>
      <c r="W770" s="24"/>
      <c r="X770" s="24"/>
      <c r="Y770" s="24"/>
      <c r="Z770" s="24"/>
    </row>
    <row r="771" spans="11:26" ht="15.75" customHeight="1">
      <c r="K771" s="30"/>
      <c r="M771" s="30"/>
      <c r="P771" s="24"/>
      <c r="Q771" s="24"/>
      <c r="R771" s="24"/>
      <c r="S771" s="24"/>
      <c r="T771" s="24"/>
      <c r="U771" s="24"/>
      <c r="V771" s="24"/>
      <c r="W771" s="24"/>
      <c r="X771" s="24"/>
      <c r="Y771" s="24"/>
      <c r="Z771" s="24"/>
    </row>
    <row r="772" spans="11:26" ht="15.75" customHeight="1">
      <c r="K772" s="30"/>
      <c r="M772" s="30"/>
      <c r="P772" s="24"/>
      <c r="Q772" s="24"/>
      <c r="R772" s="24"/>
      <c r="S772" s="24"/>
      <c r="T772" s="24"/>
      <c r="U772" s="24"/>
      <c r="V772" s="24"/>
      <c r="W772" s="24"/>
      <c r="X772" s="24"/>
      <c r="Y772" s="24"/>
      <c r="Z772" s="24"/>
    </row>
    <row r="773" spans="11:26" ht="15.75" customHeight="1">
      <c r="K773" s="30"/>
      <c r="M773" s="30"/>
      <c r="P773" s="24"/>
      <c r="Q773" s="24"/>
      <c r="R773" s="24"/>
      <c r="S773" s="24"/>
      <c r="T773" s="24"/>
      <c r="U773" s="24"/>
      <c r="V773" s="24"/>
      <c r="W773" s="24"/>
      <c r="X773" s="24"/>
      <c r="Y773" s="24"/>
      <c r="Z773" s="24"/>
    </row>
    <row r="774" spans="11:26" ht="15.75" customHeight="1">
      <c r="K774" s="30"/>
      <c r="M774" s="30"/>
      <c r="P774" s="24"/>
      <c r="Q774" s="24"/>
      <c r="R774" s="24"/>
      <c r="S774" s="24"/>
      <c r="T774" s="24"/>
      <c r="U774" s="24"/>
      <c r="V774" s="24"/>
      <c r="W774" s="24"/>
      <c r="X774" s="24"/>
      <c r="Y774" s="24"/>
      <c r="Z774" s="24"/>
    </row>
    <row r="775" spans="11:26" ht="15.75" customHeight="1">
      <c r="K775" s="30"/>
      <c r="M775" s="30"/>
      <c r="P775" s="24"/>
      <c r="Q775" s="24"/>
      <c r="R775" s="24"/>
      <c r="S775" s="24"/>
      <c r="T775" s="24"/>
      <c r="U775" s="24"/>
      <c r="V775" s="24"/>
      <c r="W775" s="24"/>
      <c r="X775" s="24"/>
      <c r="Y775" s="24"/>
      <c r="Z775" s="24"/>
    </row>
    <row r="776" spans="11:26" ht="15.75" customHeight="1">
      <c r="K776" s="30"/>
      <c r="M776" s="30"/>
      <c r="P776" s="24"/>
      <c r="Q776" s="24"/>
      <c r="R776" s="24"/>
      <c r="S776" s="24"/>
      <c r="T776" s="24"/>
      <c r="U776" s="24"/>
      <c r="V776" s="24"/>
      <c r="W776" s="24"/>
      <c r="X776" s="24"/>
      <c r="Y776" s="24"/>
      <c r="Z776" s="24"/>
    </row>
    <row r="777" spans="11:26" ht="15.75" customHeight="1">
      <c r="K777" s="30"/>
      <c r="M777" s="30"/>
      <c r="P777" s="24"/>
      <c r="Q777" s="24"/>
      <c r="R777" s="24"/>
      <c r="S777" s="24"/>
      <c r="T777" s="24"/>
      <c r="U777" s="24"/>
      <c r="V777" s="24"/>
      <c r="W777" s="24"/>
      <c r="X777" s="24"/>
      <c r="Y777" s="24"/>
      <c r="Z777" s="24"/>
    </row>
    <row r="778" spans="11:26" ht="15.75" customHeight="1">
      <c r="K778" s="30"/>
      <c r="M778" s="30"/>
      <c r="P778" s="24"/>
      <c r="Q778" s="24"/>
      <c r="R778" s="24"/>
      <c r="S778" s="24"/>
      <c r="T778" s="24"/>
      <c r="U778" s="24"/>
      <c r="V778" s="24"/>
      <c r="W778" s="24"/>
      <c r="X778" s="24"/>
      <c r="Y778" s="24"/>
      <c r="Z778" s="24"/>
    </row>
    <row r="779" spans="11:26" ht="15.75" customHeight="1">
      <c r="K779" s="30"/>
      <c r="M779" s="30"/>
      <c r="P779" s="24"/>
      <c r="Q779" s="24"/>
      <c r="R779" s="24"/>
      <c r="S779" s="24"/>
      <c r="T779" s="24"/>
      <c r="U779" s="24"/>
      <c r="V779" s="24"/>
      <c r="W779" s="24"/>
      <c r="X779" s="24"/>
      <c r="Y779" s="24"/>
      <c r="Z779" s="24"/>
    </row>
    <row r="780" spans="11:26" ht="15.75" customHeight="1">
      <c r="K780" s="30"/>
      <c r="M780" s="30"/>
      <c r="P780" s="24"/>
      <c r="Q780" s="24"/>
      <c r="R780" s="24"/>
      <c r="S780" s="24"/>
      <c r="T780" s="24"/>
      <c r="U780" s="24"/>
      <c r="V780" s="24"/>
      <c r="W780" s="24"/>
      <c r="X780" s="24"/>
      <c r="Y780" s="24"/>
      <c r="Z780" s="24"/>
    </row>
    <row r="781" spans="11:26" ht="15.75" customHeight="1">
      <c r="K781" s="30"/>
      <c r="M781" s="30"/>
      <c r="P781" s="24"/>
      <c r="Q781" s="24"/>
      <c r="R781" s="24"/>
      <c r="S781" s="24"/>
      <c r="T781" s="24"/>
      <c r="U781" s="24"/>
      <c r="V781" s="24"/>
      <c r="W781" s="24"/>
      <c r="X781" s="24"/>
      <c r="Y781" s="24"/>
      <c r="Z781" s="24"/>
    </row>
    <row r="782" spans="11:26" ht="15.75" customHeight="1">
      <c r="K782" s="30"/>
      <c r="M782" s="30"/>
      <c r="P782" s="24"/>
      <c r="Q782" s="24"/>
      <c r="R782" s="24"/>
      <c r="S782" s="24"/>
      <c r="T782" s="24"/>
      <c r="U782" s="24"/>
      <c r="V782" s="24"/>
      <c r="W782" s="24"/>
      <c r="X782" s="24"/>
      <c r="Y782" s="24"/>
      <c r="Z782" s="24"/>
    </row>
    <row r="783" spans="11:26" ht="15.75" customHeight="1">
      <c r="K783" s="30"/>
      <c r="M783" s="30"/>
      <c r="P783" s="24"/>
      <c r="Q783" s="24"/>
      <c r="R783" s="24"/>
      <c r="S783" s="24"/>
      <c r="T783" s="24"/>
      <c r="U783" s="24"/>
      <c r="V783" s="24"/>
      <c r="W783" s="24"/>
      <c r="X783" s="24"/>
      <c r="Y783" s="24"/>
      <c r="Z783" s="24"/>
    </row>
    <row r="784" spans="11:26" ht="15.75" customHeight="1">
      <c r="K784" s="30"/>
      <c r="M784" s="30"/>
      <c r="P784" s="24"/>
      <c r="Q784" s="24"/>
      <c r="R784" s="24"/>
      <c r="S784" s="24"/>
      <c r="T784" s="24"/>
      <c r="U784" s="24"/>
      <c r="V784" s="24"/>
      <c r="W784" s="24"/>
      <c r="X784" s="24"/>
      <c r="Y784" s="24"/>
      <c r="Z784" s="24"/>
    </row>
    <row r="785" spans="11:26" ht="15.75" customHeight="1">
      <c r="K785" s="30"/>
      <c r="M785" s="30"/>
      <c r="P785" s="24"/>
      <c r="Q785" s="24"/>
      <c r="R785" s="24"/>
      <c r="S785" s="24"/>
      <c r="T785" s="24"/>
      <c r="U785" s="24"/>
      <c r="V785" s="24"/>
      <c r="W785" s="24"/>
      <c r="X785" s="24"/>
      <c r="Y785" s="24"/>
      <c r="Z785" s="24"/>
    </row>
    <row r="786" spans="11:26" ht="15.75" customHeight="1">
      <c r="K786" s="30"/>
      <c r="M786" s="30"/>
      <c r="P786" s="24"/>
      <c r="Q786" s="24"/>
      <c r="R786" s="24"/>
      <c r="S786" s="24"/>
      <c r="T786" s="24"/>
      <c r="U786" s="24"/>
      <c r="V786" s="24"/>
      <c r="W786" s="24"/>
      <c r="X786" s="24"/>
      <c r="Y786" s="24"/>
      <c r="Z786" s="24"/>
    </row>
    <row r="787" spans="11:26" ht="15.75" customHeight="1">
      <c r="K787" s="30"/>
      <c r="M787" s="30"/>
      <c r="P787" s="24"/>
      <c r="Q787" s="24"/>
      <c r="R787" s="24"/>
      <c r="S787" s="24"/>
      <c r="T787" s="24"/>
      <c r="U787" s="24"/>
      <c r="V787" s="24"/>
      <c r="W787" s="24"/>
      <c r="X787" s="24"/>
      <c r="Y787" s="24"/>
      <c r="Z787" s="24"/>
    </row>
    <row r="788" spans="11:26" ht="15.75" customHeight="1">
      <c r="K788" s="30"/>
      <c r="M788" s="30"/>
      <c r="P788" s="24"/>
      <c r="Q788" s="24"/>
      <c r="R788" s="24"/>
      <c r="S788" s="24"/>
      <c r="T788" s="24"/>
      <c r="U788" s="24"/>
      <c r="V788" s="24"/>
      <c r="W788" s="24"/>
      <c r="X788" s="24"/>
      <c r="Y788" s="24"/>
      <c r="Z788" s="24"/>
    </row>
    <row r="789" spans="11:26" ht="15.75" customHeight="1">
      <c r="K789" s="30"/>
      <c r="M789" s="30"/>
      <c r="P789" s="24"/>
      <c r="Q789" s="24"/>
      <c r="R789" s="24"/>
      <c r="S789" s="24"/>
      <c r="T789" s="24"/>
      <c r="U789" s="24"/>
      <c r="V789" s="24"/>
      <c r="W789" s="24"/>
      <c r="X789" s="24"/>
      <c r="Y789" s="24"/>
      <c r="Z789" s="24"/>
    </row>
    <row r="790" spans="11:26" ht="15.75" customHeight="1">
      <c r="K790" s="30"/>
      <c r="M790" s="30"/>
      <c r="P790" s="24"/>
      <c r="Q790" s="24"/>
      <c r="R790" s="24"/>
      <c r="S790" s="24"/>
      <c r="T790" s="24"/>
      <c r="U790" s="24"/>
      <c r="V790" s="24"/>
      <c r="W790" s="24"/>
      <c r="X790" s="24"/>
      <c r="Y790" s="24"/>
      <c r="Z790" s="24"/>
    </row>
    <row r="791" spans="11:26" ht="15.75" customHeight="1">
      <c r="K791" s="30"/>
      <c r="M791" s="30"/>
      <c r="P791" s="24"/>
      <c r="Q791" s="24"/>
      <c r="R791" s="24"/>
      <c r="S791" s="24"/>
      <c r="T791" s="24"/>
      <c r="U791" s="24"/>
      <c r="V791" s="24"/>
      <c r="W791" s="24"/>
      <c r="X791" s="24"/>
      <c r="Y791" s="24"/>
      <c r="Z791" s="24"/>
    </row>
    <row r="792" spans="11:26" ht="15.75" customHeight="1">
      <c r="K792" s="30"/>
      <c r="M792" s="30"/>
      <c r="P792" s="24"/>
      <c r="Q792" s="24"/>
      <c r="R792" s="24"/>
      <c r="S792" s="24"/>
      <c r="T792" s="24"/>
      <c r="U792" s="24"/>
      <c r="V792" s="24"/>
      <c r="W792" s="24"/>
      <c r="X792" s="24"/>
      <c r="Y792" s="24"/>
      <c r="Z792" s="24"/>
    </row>
    <row r="793" spans="11:26" ht="15.75" customHeight="1">
      <c r="K793" s="30"/>
      <c r="M793" s="30"/>
      <c r="P793" s="24"/>
      <c r="Q793" s="24"/>
      <c r="R793" s="24"/>
      <c r="S793" s="24"/>
      <c r="T793" s="24"/>
      <c r="U793" s="24"/>
      <c r="V793" s="24"/>
      <c r="W793" s="24"/>
      <c r="X793" s="24"/>
      <c r="Y793" s="24"/>
      <c r="Z793" s="24"/>
    </row>
    <row r="794" spans="11:26" ht="15.75" customHeight="1">
      <c r="K794" s="30"/>
      <c r="M794" s="30"/>
      <c r="P794" s="24"/>
      <c r="Q794" s="24"/>
      <c r="R794" s="24"/>
      <c r="S794" s="24"/>
      <c r="T794" s="24"/>
      <c r="U794" s="24"/>
      <c r="V794" s="24"/>
      <c r="W794" s="24"/>
      <c r="X794" s="24"/>
      <c r="Y794" s="24"/>
      <c r="Z794" s="24"/>
    </row>
    <row r="795" spans="11:26" ht="15.75" customHeight="1">
      <c r="K795" s="30"/>
      <c r="M795" s="30"/>
      <c r="P795" s="24"/>
      <c r="Q795" s="24"/>
      <c r="R795" s="24"/>
      <c r="S795" s="24"/>
      <c r="T795" s="24"/>
      <c r="U795" s="24"/>
      <c r="V795" s="24"/>
      <c r="W795" s="24"/>
      <c r="X795" s="24"/>
      <c r="Y795" s="24"/>
      <c r="Z795" s="24"/>
    </row>
    <row r="796" spans="11:26" ht="15.75" customHeight="1">
      <c r="K796" s="30"/>
      <c r="M796" s="30"/>
      <c r="P796" s="24"/>
      <c r="Q796" s="24"/>
      <c r="R796" s="24"/>
      <c r="S796" s="24"/>
      <c r="T796" s="24"/>
      <c r="U796" s="24"/>
      <c r="V796" s="24"/>
      <c r="W796" s="24"/>
      <c r="X796" s="24"/>
      <c r="Y796" s="24"/>
      <c r="Z796" s="24"/>
    </row>
    <row r="797" spans="11:26" ht="15.75" customHeight="1">
      <c r="K797" s="30"/>
      <c r="M797" s="30"/>
      <c r="P797" s="24"/>
      <c r="Q797" s="24"/>
      <c r="R797" s="24"/>
      <c r="S797" s="24"/>
      <c r="T797" s="24"/>
      <c r="U797" s="24"/>
      <c r="V797" s="24"/>
      <c r="W797" s="24"/>
      <c r="X797" s="24"/>
      <c r="Y797" s="24"/>
      <c r="Z797" s="24"/>
    </row>
    <row r="798" spans="11:26" ht="15.75" customHeight="1">
      <c r="K798" s="30"/>
      <c r="M798" s="30"/>
      <c r="P798" s="24"/>
      <c r="Q798" s="24"/>
      <c r="R798" s="24"/>
      <c r="S798" s="24"/>
      <c r="T798" s="24"/>
      <c r="U798" s="24"/>
      <c r="V798" s="24"/>
      <c r="W798" s="24"/>
      <c r="X798" s="24"/>
      <c r="Y798" s="24"/>
      <c r="Z798" s="24"/>
    </row>
    <row r="799" spans="11:26" ht="15.75" customHeight="1">
      <c r="K799" s="30"/>
      <c r="M799" s="30"/>
      <c r="P799" s="24"/>
      <c r="Q799" s="24"/>
      <c r="R799" s="24"/>
      <c r="S799" s="24"/>
      <c r="T799" s="24"/>
      <c r="U799" s="24"/>
      <c r="V799" s="24"/>
      <c r="W799" s="24"/>
      <c r="X799" s="24"/>
      <c r="Y799" s="24"/>
      <c r="Z799" s="24"/>
    </row>
    <row r="800" spans="11:26" ht="15.75" customHeight="1">
      <c r="K800" s="30"/>
      <c r="M800" s="30"/>
      <c r="P800" s="24"/>
      <c r="Q800" s="24"/>
      <c r="R800" s="24"/>
      <c r="S800" s="24"/>
      <c r="T800" s="24"/>
      <c r="U800" s="24"/>
      <c r="V800" s="24"/>
      <c r="W800" s="24"/>
      <c r="X800" s="24"/>
      <c r="Y800" s="24"/>
      <c r="Z800" s="24"/>
    </row>
    <row r="801" spans="11:26" ht="15.75" customHeight="1">
      <c r="K801" s="30"/>
      <c r="M801" s="30"/>
      <c r="P801" s="24"/>
      <c r="Q801" s="24"/>
      <c r="R801" s="24"/>
      <c r="S801" s="24"/>
      <c r="T801" s="24"/>
      <c r="U801" s="24"/>
      <c r="V801" s="24"/>
      <c r="W801" s="24"/>
      <c r="X801" s="24"/>
      <c r="Y801" s="24"/>
      <c r="Z801" s="24"/>
    </row>
    <row r="802" spans="11:26" ht="15.75" customHeight="1">
      <c r="K802" s="30"/>
      <c r="M802" s="30"/>
      <c r="P802" s="24"/>
      <c r="Q802" s="24"/>
      <c r="R802" s="24"/>
      <c r="S802" s="24"/>
      <c r="T802" s="24"/>
      <c r="U802" s="24"/>
      <c r="V802" s="24"/>
      <c r="W802" s="24"/>
      <c r="X802" s="24"/>
      <c r="Y802" s="24"/>
      <c r="Z802" s="24"/>
    </row>
    <row r="803" spans="11:26" ht="15.75" customHeight="1">
      <c r="K803" s="30"/>
      <c r="M803" s="30"/>
      <c r="P803" s="24"/>
      <c r="Q803" s="24"/>
      <c r="R803" s="24"/>
      <c r="S803" s="24"/>
      <c r="T803" s="24"/>
      <c r="U803" s="24"/>
      <c r="V803" s="24"/>
      <c r="W803" s="24"/>
      <c r="X803" s="24"/>
      <c r="Y803" s="24"/>
      <c r="Z803" s="24"/>
    </row>
    <row r="804" spans="11:26" ht="15.75" customHeight="1">
      <c r="K804" s="30"/>
      <c r="M804" s="30"/>
      <c r="P804" s="24"/>
      <c r="Q804" s="24"/>
      <c r="R804" s="24"/>
      <c r="S804" s="24"/>
      <c r="T804" s="24"/>
      <c r="U804" s="24"/>
      <c r="V804" s="24"/>
      <c r="W804" s="24"/>
      <c r="X804" s="24"/>
      <c r="Y804" s="24"/>
      <c r="Z804" s="24"/>
    </row>
    <row r="805" spans="11:26" ht="15.75" customHeight="1">
      <c r="K805" s="30"/>
      <c r="M805" s="30"/>
      <c r="P805" s="24"/>
      <c r="Q805" s="24"/>
      <c r="R805" s="24"/>
      <c r="S805" s="24"/>
      <c r="T805" s="24"/>
      <c r="U805" s="24"/>
      <c r="V805" s="24"/>
      <c r="W805" s="24"/>
      <c r="X805" s="24"/>
      <c r="Y805" s="24"/>
      <c r="Z805" s="24"/>
    </row>
    <row r="806" spans="11:26" ht="15.75" customHeight="1">
      <c r="K806" s="30"/>
      <c r="M806" s="30"/>
      <c r="P806" s="24"/>
      <c r="Q806" s="24"/>
      <c r="R806" s="24"/>
      <c r="S806" s="24"/>
      <c r="T806" s="24"/>
      <c r="U806" s="24"/>
      <c r="V806" s="24"/>
      <c r="W806" s="24"/>
      <c r="X806" s="24"/>
      <c r="Y806" s="24"/>
      <c r="Z806" s="24"/>
    </row>
    <row r="807" spans="11:26" ht="15.75" customHeight="1">
      <c r="K807" s="30"/>
      <c r="M807" s="30"/>
      <c r="P807" s="24"/>
      <c r="Q807" s="24"/>
      <c r="R807" s="24"/>
      <c r="S807" s="24"/>
      <c r="T807" s="24"/>
      <c r="U807" s="24"/>
      <c r="V807" s="24"/>
      <c r="W807" s="24"/>
      <c r="X807" s="24"/>
      <c r="Y807" s="24"/>
      <c r="Z807" s="24"/>
    </row>
    <row r="808" spans="11:26" ht="15.75" customHeight="1">
      <c r="K808" s="30"/>
      <c r="M808" s="30"/>
      <c r="P808" s="24"/>
      <c r="Q808" s="24"/>
      <c r="R808" s="24"/>
      <c r="S808" s="24"/>
      <c r="T808" s="24"/>
      <c r="U808" s="24"/>
      <c r="V808" s="24"/>
      <c r="W808" s="24"/>
      <c r="X808" s="24"/>
      <c r="Y808" s="24"/>
      <c r="Z808" s="24"/>
    </row>
    <row r="809" spans="11:26" ht="15.75" customHeight="1">
      <c r="K809" s="30"/>
      <c r="M809" s="30"/>
      <c r="P809" s="24"/>
      <c r="Q809" s="24"/>
      <c r="R809" s="24"/>
      <c r="S809" s="24"/>
      <c r="T809" s="24"/>
      <c r="U809" s="24"/>
      <c r="V809" s="24"/>
      <c r="W809" s="24"/>
      <c r="X809" s="24"/>
      <c r="Y809" s="24"/>
      <c r="Z809" s="24"/>
    </row>
    <row r="810" spans="11:26" ht="15.75" customHeight="1">
      <c r="K810" s="30"/>
      <c r="M810" s="30"/>
      <c r="P810" s="24"/>
      <c r="Q810" s="24"/>
      <c r="R810" s="24"/>
      <c r="S810" s="24"/>
      <c r="T810" s="24"/>
      <c r="U810" s="24"/>
      <c r="V810" s="24"/>
      <c r="W810" s="24"/>
      <c r="X810" s="24"/>
      <c r="Y810" s="24"/>
      <c r="Z810" s="24"/>
    </row>
    <row r="811" spans="11:26" ht="15.75" customHeight="1">
      <c r="K811" s="30"/>
      <c r="M811" s="30"/>
      <c r="P811" s="24"/>
      <c r="Q811" s="24"/>
      <c r="R811" s="24"/>
      <c r="S811" s="24"/>
      <c r="T811" s="24"/>
      <c r="U811" s="24"/>
      <c r="V811" s="24"/>
      <c r="W811" s="24"/>
      <c r="X811" s="24"/>
      <c r="Y811" s="24"/>
      <c r="Z811" s="24"/>
    </row>
    <row r="812" spans="11:26" ht="15.75" customHeight="1">
      <c r="K812" s="30"/>
      <c r="M812" s="30"/>
      <c r="P812" s="24"/>
      <c r="Q812" s="24"/>
      <c r="R812" s="24"/>
      <c r="S812" s="24"/>
      <c r="T812" s="24"/>
      <c r="U812" s="24"/>
      <c r="V812" s="24"/>
      <c r="W812" s="24"/>
      <c r="X812" s="24"/>
      <c r="Y812" s="24"/>
      <c r="Z812" s="24"/>
    </row>
    <row r="813" spans="11:26" ht="15.75" customHeight="1">
      <c r="K813" s="30"/>
      <c r="M813" s="30"/>
      <c r="P813" s="24"/>
      <c r="Q813" s="24"/>
      <c r="R813" s="24"/>
      <c r="S813" s="24"/>
      <c r="T813" s="24"/>
      <c r="U813" s="24"/>
      <c r="V813" s="24"/>
      <c r="W813" s="24"/>
      <c r="X813" s="24"/>
      <c r="Y813" s="24"/>
      <c r="Z813" s="24"/>
    </row>
    <row r="814" spans="11:26" ht="15.75" customHeight="1">
      <c r="K814" s="30"/>
      <c r="M814" s="30"/>
      <c r="P814" s="24"/>
      <c r="Q814" s="24"/>
      <c r="R814" s="24"/>
      <c r="S814" s="24"/>
      <c r="T814" s="24"/>
      <c r="U814" s="24"/>
      <c r="V814" s="24"/>
      <c r="W814" s="24"/>
      <c r="X814" s="24"/>
      <c r="Y814" s="24"/>
      <c r="Z814" s="24"/>
    </row>
    <row r="815" spans="11:26" ht="15.75" customHeight="1">
      <c r="K815" s="30"/>
      <c r="M815" s="30"/>
      <c r="P815" s="24"/>
      <c r="Q815" s="24"/>
      <c r="R815" s="24"/>
      <c r="S815" s="24"/>
      <c r="T815" s="24"/>
      <c r="U815" s="24"/>
      <c r="V815" s="24"/>
      <c r="W815" s="24"/>
      <c r="X815" s="24"/>
      <c r="Y815" s="24"/>
      <c r="Z815" s="24"/>
    </row>
    <row r="816" spans="11:26" ht="15.75" customHeight="1">
      <c r="K816" s="30"/>
      <c r="M816" s="30"/>
      <c r="P816" s="24"/>
      <c r="Q816" s="24"/>
      <c r="R816" s="24"/>
      <c r="S816" s="24"/>
      <c r="T816" s="24"/>
      <c r="U816" s="24"/>
      <c r="V816" s="24"/>
      <c r="W816" s="24"/>
      <c r="X816" s="24"/>
      <c r="Y816" s="24"/>
      <c r="Z816" s="24"/>
    </row>
    <row r="817" spans="11:26" ht="15.75" customHeight="1">
      <c r="K817" s="30"/>
      <c r="M817" s="30"/>
      <c r="P817" s="24"/>
      <c r="Q817" s="24"/>
      <c r="R817" s="24"/>
      <c r="S817" s="24"/>
      <c r="T817" s="24"/>
      <c r="U817" s="24"/>
      <c r="V817" s="24"/>
      <c r="W817" s="24"/>
      <c r="X817" s="24"/>
      <c r="Y817" s="24"/>
      <c r="Z817" s="24"/>
    </row>
    <row r="818" spans="11:26" ht="15.75" customHeight="1">
      <c r="K818" s="30"/>
      <c r="M818" s="30"/>
      <c r="P818" s="24"/>
      <c r="Q818" s="24"/>
      <c r="R818" s="24"/>
      <c r="S818" s="24"/>
      <c r="T818" s="24"/>
      <c r="U818" s="24"/>
      <c r="V818" s="24"/>
      <c r="W818" s="24"/>
      <c r="X818" s="24"/>
      <c r="Y818" s="24"/>
      <c r="Z818" s="24"/>
    </row>
    <row r="819" spans="11:26" ht="15.75" customHeight="1">
      <c r="K819" s="30"/>
      <c r="M819" s="30"/>
      <c r="P819" s="24"/>
      <c r="Q819" s="24"/>
      <c r="R819" s="24"/>
      <c r="S819" s="24"/>
      <c r="T819" s="24"/>
      <c r="U819" s="24"/>
      <c r="V819" s="24"/>
      <c r="W819" s="24"/>
      <c r="X819" s="24"/>
      <c r="Y819" s="24"/>
      <c r="Z819" s="24"/>
    </row>
    <row r="820" spans="11:26" ht="15.75" customHeight="1">
      <c r="K820" s="30"/>
      <c r="M820" s="30"/>
      <c r="P820" s="24"/>
      <c r="Q820" s="24"/>
      <c r="R820" s="24"/>
      <c r="S820" s="24"/>
      <c r="T820" s="24"/>
      <c r="U820" s="24"/>
      <c r="V820" s="24"/>
      <c r="W820" s="24"/>
      <c r="X820" s="24"/>
      <c r="Y820" s="24"/>
      <c r="Z820" s="24"/>
    </row>
    <row r="821" spans="11:26" ht="15.75" customHeight="1">
      <c r="K821" s="30"/>
      <c r="M821" s="30"/>
      <c r="P821" s="24"/>
      <c r="Q821" s="24"/>
      <c r="R821" s="24"/>
      <c r="S821" s="24"/>
      <c r="T821" s="24"/>
      <c r="U821" s="24"/>
      <c r="V821" s="24"/>
      <c r="W821" s="24"/>
      <c r="X821" s="24"/>
      <c r="Y821" s="24"/>
      <c r="Z821" s="24"/>
    </row>
    <row r="822" spans="11:26" ht="15.75" customHeight="1">
      <c r="K822" s="30"/>
      <c r="M822" s="30"/>
      <c r="P822" s="24"/>
      <c r="Q822" s="24"/>
      <c r="R822" s="24"/>
      <c r="S822" s="24"/>
      <c r="T822" s="24"/>
      <c r="U822" s="24"/>
      <c r="V822" s="24"/>
      <c r="W822" s="24"/>
      <c r="X822" s="24"/>
      <c r="Y822" s="24"/>
      <c r="Z822" s="24"/>
    </row>
    <row r="823" spans="11:26" ht="15.75" customHeight="1">
      <c r="K823" s="30"/>
      <c r="M823" s="30"/>
      <c r="P823" s="24"/>
      <c r="Q823" s="24"/>
      <c r="R823" s="24"/>
      <c r="S823" s="24"/>
      <c r="T823" s="24"/>
      <c r="U823" s="24"/>
      <c r="V823" s="24"/>
      <c r="W823" s="24"/>
      <c r="X823" s="24"/>
      <c r="Y823" s="24"/>
      <c r="Z823" s="24"/>
    </row>
    <row r="824" spans="11:26" ht="15.75" customHeight="1">
      <c r="K824" s="30"/>
      <c r="M824" s="30"/>
      <c r="P824" s="24"/>
      <c r="Q824" s="24"/>
      <c r="R824" s="24"/>
      <c r="S824" s="24"/>
      <c r="T824" s="24"/>
      <c r="U824" s="24"/>
      <c r="V824" s="24"/>
      <c r="W824" s="24"/>
      <c r="X824" s="24"/>
      <c r="Y824" s="24"/>
      <c r="Z824" s="24"/>
    </row>
    <row r="825" spans="11:26" ht="15.75" customHeight="1">
      <c r="K825" s="30"/>
      <c r="M825" s="30"/>
      <c r="P825" s="24"/>
      <c r="Q825" s="24"/>
      <c r="R825" s="24"/>
      <c r="S825" s="24"/>
      <c r="T825" s="24"/>
      <c r="U825" s="24"/>
      <c r="V825" s="24"/>
      <c r="W825" s="24"/>
      <c r="X825" s="24"/>
      <c r="Y825" s="24"/>
      <c r="Z825" s="24"/>
    </row>
    <row r="826" spans="11:26" ht="15.75" customHeight="1">
      <c r="K826" s="30"/>
      <c r="M826" s="30"/>
      <c r="P826" s="24"/>
      <c r="Q826" s="24"/>
      <c r="R826" s="24"/>
      <c r="S826" s="24"/>
      <c r="T826" s="24"/>
      <c r="U826" s="24"/>
      <c r="V826" s="24"/>
      <c r="W826" s="24"/>
      <c r="X826" s="24"/>
      <c r="Y826" s="24"/>
      <c r="Z826" s="24"/>
    </row>
    <row r="827" spans="11:26" ht="15.75" customHeight="1">
      <c r="K827" s="30"/>
      <c r="M827" s="30"/>
      <c r="P827" s="24"/>
      <c r="Q827" s="24"/>
      <c r="R827" s="24"/>
      <c r="S827" s="24"/>
      <c r="T827" s="24"/>
      <c r="U827" s="24"/>
      <c r="V827" s="24"/>
      <c r="W827" s="24"/>
      <c r="X827" s="24"/>
      <c r="Y827" s="24"/>
      <c r="Z827" s="24"/>
    </row>
    <row r="828" spans="11:26" ht="15.75" customHeight="1">
      <c r="K828" s="30"/>
      <c r="M828" s="30"/>
      <c r="P828" s="24"/>
      <c r="Q828" s="24"/>
      <c r="R828" s="24"/>
      <c r="S828" s="24"/>
      <c r="T828" s="24"/>
      <c r="U828" s="24"/>
      <c r="V828" s="24"/>
      <c r="W828" s="24"/>
      <c r="X828" s="24"/>
      <c r="Y828" s="24"/>
      <c r="Z828" s="24"/>
    </row>
    <row r="829" spans="11:26" ht="15.75" customHeight="1">
      <c r="K829" s="30"/>
      <c r="M829" s="30"/>
      <c r="P829" s="24"/>
      <c r="Q829" s="24"/>
      <c r="R829" s="24"/>
      <c r="S829" s="24"/>
      <c r="T829" s="24"/>
      <c r="U829" s="24"/>
      <c r="V829" s="24"/>
      <c r="W829" s="24"/>
      <c r="X829" s="24"/>
      <c r="Y829" s="24"/>
      <c r="Z829" s="24"/>
    </row>
    <row r="830" spans="11:26" ht="15.75" customHeight="1">
      <c r="K830" s="30"/>
      <c r="M830" s="30"/>
      <c r="P830" s="24"/>
      <c r="Q830" s="24"/>
      <c r="R830" s="24"/>
      <c r="S830" s="24"/>
      <c r="T830" s="24"/>
      <c r="U830" s="24"/>
      <c r="V830" s="24"/>
      <c r="W830" s="24"/>
      <c r="X830" s="24"/>
      <c r="Y830" s="24"/>
      <c r="Z830" s="24"/>
    </row>
    <row r="831" spans="11:26" ht="15.75" customHeight="1">
      <c r="K831" s="30"/>
      <c r="M831" s="30"/>
      <c r="P831" s="24"/>
      <c r="Q831" s="24"/>
      <c r="R831" s="24"/>
      <c r="S831" s="24"/>
      <c r="T831" s="24"/>
      <c r="U831" s="24"/>
      <c r="V831" s="24"/>
      <c r="W831" s="24"/>
      <c r="X831" s="24"/>
      <c r="Y831" s="24"/>
      <c r="Z831" s="24"/>
    </row>
    <row r="832" spans="11:26" ht="15.75" customHeight="1">
      <c r="K832" s="30"/>
      <c r="M832" s="30"/>
      <c r="P832" s="24"/>
      <c r="Q832" s="24"/>
      <c r="R832" s="24"/>
      <c r="S832" s="24"/>
      <c r="T832" s="24"/>
      <c r="U832" s="24"/>
      <c r="V832" s="24"/>
      <c r="W832" s="24"/>
      <c r="X832" s="24"/>
      <c r="Y832" s="24"/>
      <c r="Z832" s="24"/>
    </row>
    <row r="833" spans="11:26" ht="15.75" customHeight="1">
      <c r="K833" s="30"/>
      <c r="M833" s="30"/>
      <c r="P833" s="24"/>
      <c r="Q833" s="24"/>
      <c r="R833" s="24"/>
      <c r="S833" s="24"/>
      <c r="T833" s="24"/>
      <c r="U833" s="24"/>
      <c r="V833" s="24"/>
      <c r="W833" s="24"/>
      <c r="X833" s="24"/>
      <c r="Y833" s="24"/>
      <c r="Z833" s="24"/>
    </row>
    <row r="834" spans="11:26" ht="15.75" customHeight="1">
      <c r="K834" s="30"/>
      <c r="M834" s="30"/>
      <c r="P834" s="24"/>
      <c r="Q834" s="24"/>
      <c r="R834" s="24"/>
      <c r="S834" s="24"/>
      <c r="T834" s="24"/>
      <c r="U834" s="24"/>
      <c r="V834" s="24"/>
      <c r="W834" s="24"/>
      <c r="X834" s="24"/>
      <c r="Y834" s="24"/>
      <c r="Z834" s="24"/>
    </row>
    <row r="835" spans="11:26" ht="15.75" customHeight="1">
      <c r="K835" s="30"/>
      <c r="M835" s="30"/>
      <c r="P835" s="24"/>
      <c r="Q835" s="24"/>
      <c r="R835" s="24"/>
      <c r="S835" s="24"/>
      <c r="T835" s="24"/>
      <c r="U835" s="24"/>
      <c r="V835" s="24"/>
      <c r="W835" s="24"/>
      <c r="X835" s="24"/>
      <c r="Y835" s="24"/>
      <c r="Z835" s="24"/>
    </row>
    <row r="836" spans="11:26" ht="15.75" customHeight="1">
      <c r="K836" s="30"/>
      <c r="M836" s="30"/>
      <c r="P836" s="24"/>
      <c r="Q836" s="24"/>
      <c r="R836" s="24"/>
      <c r="S836" s="24"/>
      <c r="T836" s="24"/>
      <c r="U836" s="24"/>
      <c r="V836" s="24"/>
      <c r="W836" s="24"/>
      <c r="X836" s="24"/>
      <c r="Y836" s="24"/>
      <c r="Z836" s="24"/>
    </row>
    <row r="837" spans="11:26" ht="15.75" customHeight="1">
      <c r="K837" s="30"/>
      <c r="M837" s="30"/>
      <c r="P837" s="24"/>
      <c r="Q837" s="24"/>
      <c r="R837" s="24"/>
      <c r="S837" s="24"/>
      <c r="T837" s="24"/>
      <c r="U837" s="24"/>
      <c r="V837" s="24"/>
      <c r="W837" s="24"/>
      <c r="X837" s="24"/>
      <c r="Y837" s="24"/>
      <c r="Z837" s="24"/>
    </row>
    <row r="838" spans="11:26" ht="15.75" customHeight="1">
      <c r="K838" s="30"/>
      <c r="M838" s="30"/>
      <c r="P838" s="24"/>
      <c r="Q838" s="24"/>
      <c r="R838" s="24"/>
      <c r="S838" s="24"/>
      <c r="T838" s="24"/>
      <c r="U838" s="24"/>
      <c r="V838" s="24"/>
      <c r="W838" s="24"/>
      <c r="X838" s="24"/>
      <c r="Y838" s="24"/>
      <c r="Z838" s="24"/>
    </row>
    <row r="839" spans="11:26" ht="15.75" customHeight="1">
      <c r="K839" s="30"/>
      <c r="M839" s="30"/>
      <c r="P839" s="24"/>
      <c r="Q839" s="24"/>
      <c r="R839" s="24"/>
      <c r="S839" s="24"/>
      <c r="T839" s="24"/>
      <c r="U839" s="24"/>
      <c r="V839" s="24"/>
      <c r="W839" s="24"/>
      <c r="X839" s="24"/>
      <c r="Y839" s="24"/>
      <c r="Z839" s="24"/>
    </row>
    <row r="840" spans="11:26" ht="15.75" customHeight="1">
      <c r="K840" s="30"/>
      <c r="M840" s="30"/>
      <c r="P840" s="24"/>
      <c r="Q840" s="24"/>
      <c r="R840" s="24"/>
      <c r="S840" s="24"/>
      <c r="T840" s="24"/>
      <c r="U840" s="24"/>
      <c r="V840" s="24"/>
      <c r="W840" s="24"/>
      <c r="X840" s="24"/>
      <c r="Y840" s="24"/>
      <c r="Z840" s="24"/>
    </row>
    <row r="841" spans="11:26" ht="15.75" customHeight="1">
      <c r="K841" s="30"/>
      <c r="M841" s="30"/>
      <c r="P841" s="24"/>
      <c r="Q841" s="24"/>
      <c r="R841" s="24"/>
      <c r="S841" s="24"/>
      <c r="T841" s="24"/>
      <c r="U841" s="24"/>
      <c r="V841" s="24"/>
      <c r="W841" s="24"/>
      <c r="X841" s="24"/>
      <c r="Y841" s="24"/>
      <c r="Z841" s="24"/>
    </row>
    <row r="842" spans="11:26" ht="15.75" customHeight="1">
      <c r="K842" s="30"/>
      <c r="M842" s="30"/>
      <c r="P842" s="24"/>
      <c r="Q842" s="24"/>
      <c r="R842" s="24"/>
      <c r="S842" s="24"/>
      <c r="T842" s="24"/>
      <c r="U842" s="24"/>
      <c r="V842" s="24"/>
      <c r="W842" s="24"/>
      <c r="X842" s="24"/>
      <c r="Y842" s="24"/>
      <c r="Z842" s="24"/>
    </row>
    <row r="843" spans="11:26" ht="15.75" customHeight="1">
      <c r="K843" s="30"/>
      <c r="M843" s="30"/>
      <c r="P843" s="24"/>
      <c r="Q843" s="24"/>
      <c r="R843" s="24"/>
      <c r="S843" s="24"/>
      <c r="T843" s="24"/>
      <c r="U843" s="24"/>
      <c r="V843" s="24"/>
      <c r="W843" s="24"/>
      <c r="X843" s="24"/>
      <c r="Y843" s="24"/>
      <c r="Z843" s="24"/>
    </row>
    <row r="844" spans="11:26" ht="15.75" customHeight="1">
      <c r="K844" s="30"/>
      <c r="M844" s="30"/>
      <c r="P844" s="24"/>
      <c r="Q844" s="24"/>
      <c r="R844" s="24"/>
      <c r="S844" s="24"/>
      <c r="T844" s="24"/>
      <c r="U844" s="24"/>
      <c r="V844" s="24"/>
      <c r="W844" s="24"/>
      <c r="X844" s="24"/>
      <c r="Y844" s="24"/>
      <c r="Z844" s="24"/>
    </row>
    <row r="845" spans="11:26" ht="15.75" customHeight="1">
      <c r="K845" s="30"/>
      <c r="M845" s="30"/>
      <c r="P845" s="24"/>
      <c r="Q845" s="24"/>
      <c r="R845" s="24"/>
      <c r="S845" s="24"/>
      <c r="T845" s="24"/>
      <c r="U845" s="24"/>
      <c r="V845" s="24"/>
      <c r="W845" s="24"/>
      <c r="X845" s="24"/>
      <c r="Y845" s="24"/>
      <c r="Z845" s="24"/>
    </row>
    <row r="846" spans="11:26" ht="15.75" customHeight="1">
      <c r="K846" s="30"/>
      <c r="M846" s="30"/>
      <c r="P846" s="24"/>
      <c r="Q846" s="24"/>
      <c r="R846" s="24"/>
      <c r="S846" s="24"/>
      <c r="T846" s="24"/>
      <c r="U846" s="24"/>
      <c r="V846" s="24"/>
      <c r="W846" s="24"/>
      <c r="X846" s="24"/>
      <c r="Y846" s="24"/>
      <c r="Z846" s="24"/>
    </row>
    <row r="847" spans="11:26" ht="15.75" customHeight="1">
      <c r="K847" s="30"/>
      <c r="M847" s="30"/>
      <c r="P847" s="24"/>
      <c r="Q847" s="24"/>
      <c r="R847" s="24"/>
      <c r="S847" s="24"/>
      <c r="T847" s="24"/>
      <c r="U847" s="24"/>
      <c r="V847" s="24"/>
      <c r="W847" s="24"/>
      <c r="X847" s="24"/>
      <c r="Y847" s="24"/>
      <c r="Z847" s="24"/>
    </row>
    <row r="848" spans="11:26" ht="15.75" customHeight="1">
      <c r="K848" s="30"/>
      <c r="M848" s="30"/>
      <c r="P848" s="24"/>
      <c r="Q848" s="24"/>
      <c r="R848" s="24"/>
      <c r="S848" s="24"/>
      <c r="T848" s="24"/>
      <c r="U848" s="24"/>
      <c r="V848" s="24"/>
      <c r="W848" s="24"/>
      <c r="X848" s="24"/>
      <c r="Y848" s="24"/>
      <c r="Z848" s="24"/>
    </row>
    <row r="849" spans="11:26" ht="15.75" customHeight="1">
      <c r="K849" s="30"/>
      <c r="M849" s="30"/>
      <c r="P849" s="24"/>
      <c r="Q849" s="24"/>
      <c r="R849" s="24"/>
      <c r="S849" s="24"/>
      <c r="T849" s="24"/>
      <c r="U849" s="24"/>
      <c r="V849" s="24"/>
      <c r="W849" s="24"/>
      <c r="X849" s="24"/>
      <c r="Y849" s="24"/>
      <c r="Z849" s="24"/>
    </row>
    <row r="850" spans="11:26" ht="15.75" customHeight="1">
      <c r="K850" s="30"/>
      <c r="M850" s="30"/>
      <c r="P850" s="24"/>
      <c r="Q850" s="24"/>
      <c r="R850" s="24"/>
      <c r="S850" s="24"/>
      <c r="T850" s="24"/>
      <c r="U850" s="24"/>
      <c r="V850" s="24"/>
      <c r="W850" s="24"/>
      <c r="X850" s="24"/>
      <c r="Y850" s="24"/>
      <c r="Z850" s="24"/>
    </row>
    <row r="851" spans="11:26" ht="15.75" customHeight="1">
      <c r="K851" s="30"/>
      <c r="M851" s="30"/>
      <c r="P851" s="24"/>
      <c r="Q851" s="24"/>
      <c r="R851" s="24"/>
      <c r="S851" s="24"/>
      <c r="T851" s="24"/>
      <c r="U851" s="24"/>
      <c r="V851" s="24"/>
      <c r="W851" s="24"/>
      <c r="X851" s="24"/>
      <c r="Y851" s="24"/>
      <c r="Z851" s="24"/>
    </row>
    <row r="852" spans="11:26" ht="15.75" customHeight="1">
      <c r="K852" s="30"/>
      <c r="M852" s="30"/>
      <c r="P852" s="24"/>
      <c r="Q852" s="24"/>
      <c r="R852" s="24"/>
      <c r="S852" s="24"/>
      <c r="T852" s="24"/>
      <c r="U852" s="24"/>
      <c r="V852" s="24"/>
      <c r="W852" s="24"/>
      <c r="X852" s="24"/>
      <c r="Y852" s="24"/>
      <c r="Z852" s="24"/>
    </row>
    <row r="853" spans="11:26" ht="15.75" customHeight="1">
      <c r="K853" s="30"/>
      <c r="M853" s="30"/>
      <c r="P853" s="24"/>
      <c r="Q853" s="24"/>
      <c r="R853" s="24"/>
      <c r="S853" s="24"/>
      <c r="T853" s="24"/>
      <c r="U853" s="24"/>
      <c r="V853" s="24"/>
      <c r="W853" s="24"/>
      <c r="X853" s="24"/>
      <c r="Y853" s="24"/>
      <c r="Z853" s="24"/>
    </row>
    <row r="854" spans="11:26" ht="15.75" customHeight="1">
      <c r="K854" s="30"/>
      <c r="M854" s="30"/>
      <c r="P854" s="24"/>
      <c r="Q854" s="24"/>
      <c r="R854" s="24"/>
      <c r="S854" s="24"/>
      <c r="T854" s="24"/>
      <c r="U854" s="24"/>
      <c r="V854" s="24"/>
      <c r="W854" s="24"/>
      <c r="X854" s="24"/>
      <c r="Y854" s="24"/>
      <c r="Z854" s="24"/>
    </row>
    <row r="855" spans="11:26" ht="15.75" customHeight="1">
      <c r="K855" s="30"/>
      <c r="M855" s="30"/>
      <c r="P855" s="24"/>
      <c r="Q855" s="24"/>
      <c r="R855" s="24"/>
      <c r="S855" s="24"/>
      <c r="T855" s="24"/>
      <c r="U855" s="24"/>
      <c r="V855" s="24"/>
      <c r="W855" s="24"/>
      <c r="X855" s="24"/>
      <c r="Y855" s="24"/>
      <c r="Z855" s="24"/>
    </row>
    <row r="856" spans="11:26" ht="15.75" customHeight="1">
      <c r="K856" s="30"/>
      <c r="M856" s="30"/>
      <c r="P856" s="24"/>
      <c r="Q856" s="24"/>
      <c r="R856" s="24"/>
      <c r="S856" s="24"/>
      <c r="T856" s="24"/>
      <c r="U856" s="24"/>
      <c r="V856" s="24"/>
      <c r="W856" s="24"/>
      <c r="X856" s="24"/>
      <c r="Y856" s="24"/>
      <c r="Z856" s="24"/>
    </row>
    <row r="857" spans="11:26" ht="15.75" customHeight="1">
      <c r="K857" s="30"/>
      <c r="M857" s="30"/>
      <c r="P857" s="24"/>
      <c r="Q857" s="24"/>
      <c r="R857" s="24"/>
      <c r="S857" s="24"/>
      <c r="T857" s="24"/>
      <c r="U857" s="24"/>
      <c r="V857" s="24"/>
      <c r="W857" s="24"/>
      <c r="X857" s="24"/>
      <c r="Y857" s="24"/>
      <c r="Z857" s="24"/>
    </row>
    <row r="858" spans="11:26" ht="15.75" customHeight="1">
      <c r="K858" s="30"/>
      <c r="M858" s="30"/>
      <c r="P858" s="24"/>
      <c r="Q858" s="24"/>
      <c r="R858" s="24"/>
      <c r="S858" s="24"/>
      <c r="T858" s="24"/>
      <c r="U858" s="24"/>
      <c r="V858" s="24"/>
      <c r="W858" s="24"/>
      <c r="X858" s="24"/>
      <c r="Y858" s="24"/>
      <c r="Z858" s="24"/>
    </row>
    <row r="859" spans="11:26" ht="15.75" customHeight="1">
      <c r="K859" s="30"/>
      <c r="M859" s="30"/>
      <c r="P859" s="24"/>
      <c r="Q859" s="24"/>
      <c r="R859" s="24"/>
      <c r="S859" s="24"/>
      <c r="T859" s="24"/>
      <c r="U859" s="24"/>
      <c r="V859" s="24"/>
      <c r="W859" s="24"/>
      <c r="X859" s="24"/>
      <c r="Y859" s="24"/>
      <c r="Z859" s="24"/>
    </row>
    <row r="860" spans="11:26" ht="15.75" customHeight="1">
      <c r="K860" s="30"/>
      <c r="M860" s="30"/>
      <c r="P860" s="24"/>
      <c r="Q860" s="24"/>
      <c r="R860" s="24"/>
      <c r="S860" s="24"/>
      <c r="T860" s="24"/>
      <c r="U860" s="24"/>
      <c r="V860" s="24"/>
      <c r="W860" s="24"/>
      <c r="X860" s="24"/>
      <c r="Y860" s="24"/>
      <c r="Z860" s="24"/>
    </row>
    <row r="861" spans="11:26" ht="15.75" customHeight="1">
      <c r="K861" s="30"/>
      <c r="M861" s="30"/>
      <c r="P861" s="24"/>
      <c r="Q861" s="24"/>
      <c r="R861" s="24"/>
      <c r="S861" s="24"/>
      <c r="T861" s="24"/>
      <c r="U861" s="24"/>
      <c r="V861" s="24"/>
      <c r="W861" s="24"/>
      <c r="X861" s="24"/>
      <c r="Y861" s="24"/>
      <c r="Z861" s="24"/>
    </row>
    <row r="862" spans="11:26" ht="15.75" customHeight="1">
      <c r="K862" s="30"/>
      <c r="M862" s="30"/>
      <c r="P862" s="24"/>
      <c r="Q862" s="24"/>
      <c r="R862" s="24"/>
      <c r="S862" s="24"/>
      <c r="T862" s="24"/>
      <c r="U862" s="24"/>
      <c r="V862" s="24"/>
      <c r="W862" s="24"/>
      <c r="X862" s="24"/>
      <c r="Y862" s="24"/>
      <c r="Z862" s="24"/>
    </row>
    <row r="863" spans="11:26" ht="15.75" customHeight="1">
      <c r="K863" s="30"/>
      <c r="M863" s="30"/>
      <c r="P863" s="24"/>
      <c r="Q863" s="24"/>
      <c r="R863" s="24"/>
      <c r="S863" s="24"/>
      <c r="T863" s="24"/>
      <c r="U863" s="24"/>
      <c r="V863" s="24"/>
      <c r="W863" s="24"/>
      <c r="X863" s="24"/>
      <c r="Y863" s="24"/>
      <c r="Z863" s="24"/>
    </row>
    <row r="864" spans="11:26" ht="15.75" customHeight="1">
      <c r="K864" s="30"/>
      <c r="M864" s="30"/>
      <c r="P864" s="24"/>
      <c r="Q864" s="24"/>
      <c r="R864" s="24"/>
      <c r="S864" s="24"/>
      <c r="T864" s="24"/>
      <c r="U864" s="24"/>
      <c r="V864" s="24"/>
      <c r="W864" s="24"/>
      <c r="X864" s="24"/>
      <c r="Y864" s="24"/>
      <c r="Z864" s="24"/>
    </row>
    <row r="865" spans="11:26" ht="15.75" customHeight="1">
      <c r="K865" s="30"/>
      <c r="M865" s="30"/>
      <c r="P865" s="24"/>
      <c r="Q865" s="24"/>
      <c r="R865" s="24"/>
      <c r="S865" s="24"/>
      <c r="T865" s="24"/>
      <c r="U865" s="24"/>
      <c r="V865" s="24"/>
      <c r="W865" s="24"/>
      <c r="X865" s="24"/>
      <c r="Y865" s="24"/>
      <c r="Z865" s="24"/>
    </row>
    <row r="866" spans="11:26" ht="15.75" customHeight="1">
      <c r="K866" s="30"/>
      <c r="M866" s="30"/>
      <c r="P866" s="24"/>
      <c r="Q866" s="24"/>
      <c r="R866" s="24"/>
      <c r="S866" s="24"/>
      <c r="T866" s="24"/>
      <c r="U866" s="24"/>
      <c r="V866" s="24"/>
      <c r="W866" s="24"/>
      <c r="X866" s="24"/>
      <c r="Y866" s="24"/>
      <c r="Z866" s="24"/>
    </row>
    <row r="867" spans="11:26" ht="15.75" customHeight="1">
      <c r="K867" s="30"/>
      <c r="M867" s="30"/>
      <c r="P867" s="24"/>
      <c r="Q867" s="24"/>
      <c r="R867" s="24"/>
      <c r="S867" s="24"/>
      <c r="T867" s="24"/>
      <c r="U867" s="24"/>
      <c r="V867" s="24"/>
      <c r="W867" s="24"/>
      <c r="X867" s="24"/>
      <c r="Y867" s="24"/>
      <c r="Z867" s="24"/>
    </row>
    <row r="868" spans="11:26" ht="15.75" customHeight="1">
      <c r="K868" s="30"/>
      <c r="M868" s="30"/>
      <c r="P868" s="24"/>
      <c r="Q868" s="24"/>
      <c r="R868" s="24"/>
      <c r="S868" s="24"/>
      <c r="T868" s="24"/>
      <c r="U868" s="24"/>
      <c r="V868" s="24"/>
      <c r="W868" s="24"/>
      <c r="X868" s="24"/>
      <c r="Y868" s="24"/>
      <c r="Z868" s="24"/>
    </row>
    <row r="869" spans="11:26" ht="15.75" customHeight="1">
      <c r="K869" s="30"/>
      <c r="M869" s="30"/>
      <c r="P869" s="24"/>
      <c r="Q869" s="24"/>
      <c r="R869" s="24"/>
      <c r="S869" s="24"/>
      <c r="T869" s="24"/>
      <c r="U869" s="24"/>
      <c r="V869" s="24"/>
      <c r="W869" s="24"/>
      <c r="X869" s="24"/>
      <c r="Y869" s="24"/>
      <c r="Z869" s="24"/>
    </row>
    <row r="870" spans="11:26" ht="15.75" customHeight="1">
      <c r="K870" s="30"/>
      <c r="M870" s="30"/>
      <c r="P870" s="24"/>
      <c r="Q870" s="24"/>
      <c r="R870" s="24"/>
      <c r="S870" s="24"/>
      <c r="T870" s="24"/>
      <c r="U870" s="24"/>
      <c r="V870" s="24"/>
      <c r="W870" s="24"/>
      <c r="X870" s="24"/>
      <c r="Y870" s="24"/>
      <c r="Z870" s="24"/>
    </row>
    <row r="871" spans="11:26" ht="15.75" customHeight="1">
      <c r="K871" s="30"/>
      <c r="M871" s="30"/>
      <c r="P871" s="24"/>
      <c r="Q871" s="24"/>
      <c r="R871" s="24"/>
      <c r="S871" s="24"/>
      <c r="T871" s="24"/>
      <c r="U871" s="24"/>
      <c r="V871" s="24"/>
      <c r="W871" s="24"/>
      <c r="X871" s="24"/>
      <c r="Y871" s="24"/>
      <c r="Z871" s="24"/>
    </row>
    <row r="872" spans="11:26" ht="15.75" customHeight="1">
      <c r="K872" s="30"/>
      <c r="M872" s="30"/>
      <c r="P872" s="24"/>
      <c r="Q872" s="24"/>
      <c r="R872" s="24"/>
      <c r="S872" s="24"/>
      <c r="T872" s="24"/>
      <c r="U872" s="24"/>
      <c r="V872" s="24"/>
      <c r="W872" s="24"/>
      <c r="X872" s="24"/>
      <c r="Y872" s="24"/>
      <c r="Z872" s="24"/>
    </row>
    <row r="873" spans="11:26" ht="15.75" customHeight="1">
      <c r="K873" s="30"/>
      <c r="M873" s="30"/>
      <c r="P873" s="24"/>
      <c r="Q873" s="24"/>
      <c r="R873" s="24"/>
      <c r="S873" s="24"/>
      <c r="T873" s="24"/>
      <c r="U873" s="24"/>
      <c r="V873" s="24"/>
      <c r="W873" s="24"/>
      <c r="X873" s="24"/>
      <c r="Y873" s="24"/>
      <c r="Z873" s="24"/>
    </row>
    <row r="874" spans="11:26" ht="15.75" customHeight="1">
      <c r="K874" s="30"/>
      <c r="M874" s="30"/>
      <c r="P874" s="24"/>
      <c r="Q874" s="24"/>
      <c r="R874" s="24"/>
      <c r="S874" s="24"/>
      <c r="T874" s="24"/>
      <c r="U874" s="24"/>
      <c r="V874" s="24"/>
      <c r="W874" s="24"/>
      <c r="X874" s="24"/>
      <c r="Y874" s="24"/>
      <c r="Z874" s="24"/>
    </row>
    <row r="875" spans="11:26" ht="15.75" customHeight="1">
      <c r="K875" s="30"/>
      <c r="M875" s="30"/>
      <c r="P875" s="24"/>
      <c r="Q875" s="24"/>
      <c r="R875" s="24"/>
      <c r="S875" s="24"/>
      <c r="T875" s="24"/>
      <c r="U875" s="24"/>
      <c r="V875" s="24"/>
      <c r="W875" s="24"/>
      <c r="X875" s="24"/>
      <c r="Y875" s="24"/>
      <c r="Z875" s="24"/>
    </row>
    <row r="876" spans="11:26" ht="15.75" customHeight="1">
      <c r="K876" s="30"/>
      <c r="M876" s="30"/>
      <c r="P876" s="24"/>
      <c r="Q876" s="24"/>
      <c r="R876" s="24"/>
      <c r="S876" s="24"/>
      <c r="T876" s="24"/>
      <c r="U876" s="24"/>
      <c r="V876" s="24"/>
      <c r="W876" s="24"/>
      <c r="X876" s="24"/>
      <c r="Y876" s="24"/>
      <c r="Z876" s="24"/>
    </row>
    <row r="877" spans="11:26" ht="15.75" customHeight="1">
      <c r="K877" s="30"/>
      <c r="M877" s="30"/>
      <c r="P877" s="24"/>
      <c r="Q877" s="24"/>
      <c r="R877" s="24"/>
      <c r="S877" s="24"/>
      <c r="T877" s="24"/>
      <c r="U877" s="24"/>
      <c r="V877" s="24"/>
      <c r="W877" s="24"/>
      <c r="X877" s="24"/>
      <c r="Y877" s="24"/>
      <c r="Z877" s="24"/>
    </row>
    <row r="878" spans="11:26" ht="15.75" customHeight="1">
      <c r="K878" s="30"/>
      <c r="M878" s="30"/>
      <c r="P878" s="24"/>
      <c r="Q878" s="24"/>
      <c r="R878" s="24"/>
      <c r="S878" s="24"/>
      <c r="T878" s="24"/>
      <c r="U878" s="24"/>
      <c r="V878" s="24"/>
      <c r="W878" s="24"/>
      <c r="X878" s="24"/>
      <c r="Y878" s="24"/>
      <c r="Z878" s="24"/>
    </row>
    <row r="879" spans="11:26" ht="15.75" customHeight="1">
      <c r="K879" s="30"/>
      <c r="M879" s="30"/>
      <c r="P879" s="24"/>
      <c r="Q879" s="24"/>
      <c r="R879" s="24"/>
      <c r="S879" s="24"/>
      <c r="T879" s="24"/>
      <c r="U879" s="24"/>
      <c r="V879" s="24"/>
      <c r="W879" s="24"/>
      <c r="X879" s="24"/>
      <c r="Y879" s="24"/>
      <c r="Z879" s="24"/>
    </row>
    <row r="880" spans="11:26" ht="15.75" customHeight="1">
      <c r="K880" s="30"/>
      <c r="M880" s="30"/>
      <c r="P880" s="24"/>
      <c r="Q880" s="24"/>
      <c r="R880" s="24"/>
      <c r="S880" s="24"/>
      <c r="T880" s="24"/>
      <c r="U880" s="24"/>
      <c r="V880" s="24"/>
      <c r="W880" s="24"/>
      <c r="X880" s="24"/>
      <c r="Y880" s="24"/>
      <c r="Z880" s="24"/>
    </row>
    <row r="881" spans="11:26" ht="15.75" customHeight="1">
      <c r="K881" s="30"/>
      <c r="M881" s="30"/>
      <c r="P881" s="24"/>
      <c r="Q881" s="24"/>
      <c r="R881" s="24"/>
      <c r="S881" s="24"/>
      <c r="T881" s="24"/>
      <c r="U881" s="24"/>
      <c r="V881" s="24"/>
      <c r="W881" s="24"/>
      <c r="X881" s="24"/>
      <c r="Y881" s="24"/>
      <c r="Z881" s="24"/>
    </row>
    <row r="882" spans="11:26" ht="15.75" customHeight="1">
      <c r="K882" s="30"/>
      <c r="M882" s="30"/>
      <c r="P882" s="24"/>
      <c r="Q882" s="24"/>
      <c r="R882" s="24"/>
      <c r="S882" s="24"/>
      <c r="T882" s="24"/>
      <c r="U882" s="24"/>
      <c r="V882" s="24"/>
      <c r="W882" s="24"/>
      <c r="X882" s="24"/>
      <c r="Y882" s="24"/>
      <c r="Z882" s="24"/>
    </row>
    <row r="883" spans="11:26" ht="15.75" customHeight="1">
      <c r="K883" s="30"/>
      <c r="M883" s="30"/>
      <c r="P883" s="24"/>
      <c r="Q883" s="24"/>
      <c r="R883" s="24"/>
      <c r="S883" s="24"/>
      <c r="T883" s="24"/>
      <c r="U883" s="24"/>
      <c r="V883" s="24"/>
      <c r="W883" s="24"/>
      <c r="X883" s="24"/>
      <c r="Y883" s="24"/>
      <c r="Z883" s="24"/>
    </row>
    <row r="884" spans="11:26" ht="15.75" customHeight="1">
      <c r="K884" s="30"/>
      <c r="M884" s="30"/>
      <c r="P884" s="24"/>
      <c r="Q884" s="24"/>
      <c r="R884" s="24"/>
      <c r="S884" s="24"/>
      <c r="T884" s="24"/>
      <c r="U884" s="24"/>
      <c r="V884" s="24"/>
      <c r="W884" s="24"/>
      <c r="X884" s="24"/>
      <c r="Y884" s="24"/>
      <c r="Z884" s="24"/>
    </row>
    <row r="885" spans="11:26" ht="15.75" customHeight="1">
      <c r="K885" s="30"/>
      <c r="M885" s="30"/>
      <c r="P885" s="24"/>
      <c r="Q885" s="24"/>
      <c r="R885" s="24"/>
      <c r="S885" s="24"/>
      <c r="T885" s="24"/>
      <c r="U885" s="24"/>
      <c r="V885" s="24"/>
      <c r="W885" s="24"/>
      <c r="X885" s="24"/>
      <c r="Y885" s="24"/>
      <c r="Z885" s="24"/>
    </row>
    <row r="886" spans="11:26" ht="15.75" customHeight="1">
      <c r="K886" s="30"/>
      <c r="M886" s="30"/>
      <c r="P886" s="24"/>
      <c r="Q886" s="24"/>
      <c r="R886" s="24"/>
      <c r="S886" s="24"/>
      <c r="T886" s="24"/>
      <c r="U886" s="24"/>
      <c r="V886" s="24"/>
      <c r="W886" s="24"/>
      <c r="X886" s="24"/>
      <c r="Y886" s="24"/>
      <c r="Z886" s="24"/>
    </row>
    <row r="887" spans="11:26" ht="15.75" customHeight="1">
      <c r="K887" s="30"/>
      <c r="M887" s="30"/>
      <c r="P887" s="24"/>
      <c r="Q887" s="24"/>
      <c r="R887" s="24"/>
      <c r="S887" s="24"/>
      <c r="T887" s="24"/>
      <c r="U887" s="24"/>
      <c r="V887" s="24"/>
      <c r="W887" s="24"/>
      <c r="X887" s="24"/>
      <c r="Y887" s="24"/>
      <c r="Z887" s="24"/>
    </row>
    <row r="888" spans="11:26" ht="15.75" customHeight="1">
      <c r="K888" s="30"/>
      <c r="M888" s="30"/>
      <c r="P888" s="24"/>
      <c r="Q888" s="24"/>
      <c r="R888" s="24"/>
      <c r="S888" s="24"/>
      <c r="T888" s="24"/>
      <c r="U888" s="24"/>
      <c r="V888" s="24"/>
      <c r="W888" s="24"/>
      <c r="X888" s="24"/>
      <c r="Y888" s="24"/>
      <c r="Z888" s="24"/>
    </row>
    <row r="889" spans="11:26" ht="15.75" customHeight="1">
      <c r="K889" s="30"/>
      <c r="M889" s="30"/>
      <c r="P889" s="24"/>
      <c r="Q889" s="24"/>
      <c r="R889" s="24"/>
      <c r="S889" s="24"/>
      <c r="T889" s="24"/>
      <c r="U889" s="24"/>
      <c r="V889" s="24"/>
      <c r="W889" s="24"/>
      <c r="X889" s="24"/>
      <c r="Y889" s="24"/>
      <c r="Z889" s="24"/>
    </row>
    <row r="890" spans="11:26" ht="15.75" customHeight="1">
      <c r="K890" s="30"/>
      <c r="M890" s="30"/>
      <c r="P890" s="24"/>
      <c r="Q890" s="24"/>
      <c r="R890" s="24"/>
      <c r="S890" s="24"/>
      <c r="T890" s="24"/>
      <c r="U890" s="24"/>
      <c r="V890" s="24"/>
      <c r="W890" s="24"/>
      <c r="X890" s="24"/>
      <c r="Y890" s="24"/>
      <c r="Z890" s="24"/>
    </row>
    <row r="891" spans="11:26" ht="15.75" customHeight="1">
      <c r="K891" s="30"/>
      <c r="M891" s="30"/>
      <c r="P891" s="24"/>
      <c r="Q891" s="24"/>
      <c r="R891" s="24"/>
      <c r="S891" s="24"/>
      <c r="T891" s="24"/>
      <c r="U891" s="24"/>
      <c r="V891" s="24"/>
      <c r="W891" s="24"/>
      <c r="X891" s="24"/>
      <c r="Y891" s="24"/>
      <c r="Z891" s="24"/>
    </row>
    <row r="892" spans="11:26" ht="15.75" customHeight="1">
      <c r="K892" s="30"/>
      <c r="M892" s="30"/>
      <c r="P892" s="24"/>
      <c r="Q892" s="24"/>
      <c r="R892" s="24"/>
      <c r="S892" s="24"/>
      <c r="T892" s="24"/>
      <c r="U892" s="24"/>
      <c r="V892" s="24"/>
      <c r="W892" s="24"/>
      <c r="X892" s="24"/>
      <c r="Y892" s="24"/>
      <c r="Z892" s="24"/>
    </row>
    <row r="893" spans="11:26" ht="15.75" customHeight="1">
      <c r="K893" s="30"/>
      <c r="M893" s="30"/>
      <c r="P893" s="24"/>
      <c r="Q893" s="24"/>
      <c r="R893" s="24"/>
      <c r="S893" s="24"/>
      <c r="T893" s="24"/>
      <c r="U893" s="24"/>
      <c r="V893" s="24"/>
      <c r="W893" s="24"/>
      <c r="X893" s="24"/>
      <c r="Y893" s="24"/>
      <c r="Z893" s="24"/>
    </row>
    <row r="894" spans="11:26" ht="15.75" customHeight="1">
      <c r="K894" s="30"/>
      <c r="M894" s="30"/>
      <c r="P894" s="24"/>
      <c r="Q894" s="24"/>
      <c r="R894" s="24"/>
      <c r="S894" s="24"/>
      <c r="T894" s="24"/>
      <c r="U894" s="24"/>
      <c r="V894" s="24"/>
      <c r="W894" s="24"/>
      <c r="X894" s="24"/>
      <c r="Y894" s="24"/>
      <c r="Z894" s="24"/>
    </row>
    <row r="895" spans="11:26" ht="15.75" customHeight="1">
      <c r="K895" s="30"/>
      <c r="M895" s="30"/>
      <c r="P895" s="24"/>
      <c r="Q895" s="24"/>
      <c r="R895" s="24"/>
      <c r="S895" s="24"/>
      <c r="T895" s="24"/>
      <c r="U895" s="24"/>
      <c r="V895" s="24"/>
      <c r="W895" s="24"/>
      <c r="X895" s="24"/>
      <c r="Y895" s="24"/>
      <c r="Z895" s="24"/>
    </row>
    <row r="896" spans="11:26" ht="15.75" customHeight="1">
      <c r="K896" s="30"/>
      <c r="M896" s="30"/>
      <c r="P896" s="24"/>
      <c r="Q896" s="24"/>
      <c r="R896" s="24"/>
      <c r="S896" s="24"/>
      <c r="T896" s="24"/>
      <c r="U896" s="24"/>
      <c r="V896" s="24"/>
      <c r="W896" s="24"/>
      <c r="X896" s="24"/>
      <c r="Y896" s="24"/>
      <c r="Z896" s="24"/>
    </row>
    <row r="897" spans="11:26" ht="15.75" customHeight="1">
      <c r="K897" s="30"/>
      <c r="M897" s="30"/>
      <c r="P897" s="24"/>
      <c r="Q897" s="24"/>
      <c r="R897" s="24"/>
      <c r="S897" s="24"/>
      <c r="T897" s="24"/>
      <c r="U897" s="24"/>
      <c r="V897" s="24"/>
      <c r="W897" s="24"/>
      <c r="X897" s="24"/>
      <c r="Y897" s="24"/>
      <c r="Z897" s="24"/>
    </row>
    <row r="898" spans="11:26" ht="15.75" customHeight="1">
      <c r="K898" s="30"/>
      <c r="M898" s="30"/>
      <c r="P898" s="24"/>
      <c r="Q898" s="24"/>
      <c r="R898" s="24"/>
      <c r="S898" s="24"/>
      <c r="T898" s="24"/>
      <c r="U898" s="24"/>
      <c r="V898" s="24"/>
      <c r="W898" s="24"/>
      <c r="X898" s="24"/>
      <c r="Y898" s="24"/>
      <c r="Z898" s="24"/>
    </row>
    <row r="899" spans="11:26" ht="15.75" customHeight="1">
      <c r="K899" s="30"/>
      <c r="M899" s="30"/>
      <c r="P899" s="24"/>
      <c r="Q899" s="24"/>
      <c r="R899" s="24"/>
      <c r="S899" s="24"/>
      <c r="T899" s="24"/>
      <c r="U899" s="24"/>
      <c r="V899" s="24"/>
      <c r="W899" s="24"/>
      <c r="X899" s="24"/>
      <c r="Y899" s="24"/>
      <c r="Z899" s="24"/>
    </row>
    <row r="900" spans="11:26" ht="15.75" customHeight="1">
      <c r="K900" s="30"/>
      <c r="M900" s="30"/>
      <c r="P900" s="24"/>
      <c r="Q900" s="24"/>
      <c r="R900" s="24"/>
      <c r="S900" s="24"/>
      <c r="T900" s="24"/>
      <c r="U900" s="24"/>
      <c r="V900" s="24"/>
      <c r="W900" s="24"/>
      <c r="X900" s="24"/>
      <c r="Y900" s="24"/>
      <c r="Z900" s="24"/>
    </row>
    <row r="901" spans="11:26" ht="15.75" customHeight="1">
      <c r="K901" s="30"/>
      <c r="M901" s="30"/>
      <c r="P901" s="24"/>
      <c r="Q901" s="24"/>
      <c r="R901" s="24"/>
      <c r="S901" s="24"/>
      <c r="T901" s="24"/>
      <c r="U901" s="24"/>
      <c r="V901" s="24"/>
      <c r="W901" s="24"/>
      <c r="X901" s="24"/>
      <c r="Y901" s="24"/>
      <c r="Z901" s="24"/>
    </row>
    <row r="902" spans="11:26" ht="15.75" customHeight="1">
      <c r="K902" s="30"/>
      <c r="M902" s="30"/>
      <c r="P902" s="24"/>
      <c r="Q902" s="24"/>
      <c r="R902" s="24"/>
      <c r="S902" s="24"/>
      <c r="T902" s="24"/>
      <c r="U902" s="24"/>
      <c r="V902" s="24"/>
      <c r="W902" s="24"/>
      <c r="X902" s="24"/>
      <c r="Y902" s="24"/>
      <c r="Z902" s="24"/>
    </row>
    <row r="903" spans="11:26" ht="15.75" customHeight="1">
      <c r="K903" s="30"/>
      <c r="M903" s="30"/>
      <c r="P903" s="24"/>
      <c r="Q903" s="24"/>
      <c r="R903" s="24"/>
      <c r="S903" s="24"/>
      <c r="T903" s="24"/>
      <c r="U903" s="24"/>
      <c r="V903" s="24"/>
      <c r="W903" s="24"/>
      <c r="X903" s="24"/>
      <c r="Y903" s="24"/>
      <c r="Z903" s="24"/>
    </row>
    <row r="904" spans="11:26" ht="15.75" customHeight="1">
      <c r="K904" s="30"/>
      <c r="M904" s="30"/>
      <c r="P904" s="24"/>
      <c r="Q904" s="24"/>
      <c r="R904" s="24"/>
      <c r="S904" s="24"/>
      <c r="T904" s="24"/>
      <c r="U904" s="24"/>
      <c r="V904" s="24"/>
      <c r="W904" s="24"/>
      <c r="X904" s="24"/>
      <c r="Y904" s="24"/>
      <c r="Z904" s="24"/>
    </row>
    <row r="905" spans="11:26" ht="15.75" customHeight="1">
      <c r="K905" s="30"/>
      <c r="M905" s="30"/>
      <c r="P905" s="24"/>
      <c r="Q905" s="24"/>
      <c r="R905" s="24"/>
      <c r="S905" s="24"/>
      <c r="T905" s="24"/>
      <c r="U905" s="24"/>
      <c r="V905" s="24"/>
      <c r="W905" s="24"/>
      <c r="X905" s="24"/>
      <c r="Y905" s="24"/>
      <c r="Z905" s="24"/>
    </row>
    <row r="906" spans="11:26" ht="15.75" customHeight="1">
      <c r="K906" s="30"/>
      <c r="M906" s="30"/>
      <c r="P906" s="24"/>
      <c r="Q906" s="24"/>
      <c r="R906" s="24"/>
      <c r="S906" s="24"/>
      <c r="T906" s="24"/>
      <c r="U906" s="24"/>
      <c r="V906" s="24"/>
      <c r="W906" s="24"/>
      <c r="X906" s="24"/>
      <c r="Y906" s="24"/>
      <c r="Z906" s="24"/>
    </row>
    <row r="907" spans="11:26" ht="15.75" customHeight="1">
      <c r="K907" s="30"/>
      <c r="M907" s="30"/>
      <c r="P907" s="24"/>
      <c r="Q907" s="24"/>
      <c r="R907" s="24"/>
      <c r="S907" s="24"/>
      <c r="T907" s="24"/>
      <c r="U907" s="24"/>
      <c r="V907" s="24"/>
      <c r="W907" s="24"/>
      <c r="X907" s="24"/>
      <c r="Y907" s="24"/>
      <c r="Z907" s="24"/>
    </row>
    <row r="908" spans="11:26" ht="15.75" customHeight="1">
      <c r="K908" s="30"/>
      <c r="M908" s="30"/>
      <c r="P908" s="24"/>
      <c r="Q908" s="24"/>
      <c r="R908" s="24"/>
      <c r="S908" s="24"/>
      <c r="T908" s="24"/>
      <c r="U908" s="24"/>
      <c r="V908" s="24"/>
      <c r="W908" s="24"/>
      <c r="X908" s="24"/>
      <c r="Y908" s="24"/>
      <c r="Z908" s="24"/>
    </row>
    <row r="909" spans="11:26" ht="15.75" customHeight="1">
      <c r="K909" s="30"/>
      <c r="M909" s="30"/>
      <c r="P909" s="24"/>
      <c r="Q909" s="24"/>
      <c r="R909" s="24"/>
      <c r="S909" s="24"/>
      <c r="T909" s="24"/>
      <c r="U909" s="24"/>
      <c r="V909" s="24"/>
      <c r="W909" s="24"/>
      <c r="X909" s="24"/>
      <c r="Y909" s="24"/>
      <c r="Z909" s="24"/>
    </row>
    <row r="910" spans="11:26" ht="15.75" customHeight="1">
      <c r="K910" s="30"/>
      <c r="M910" s="30"/>
      <c r="P910" s="24"/>
      <c r="Q910" s="24"/>
      <c r="R910" s="24"/>
      <c r="S910" s="24"/>
      <c r="T910" s="24"/>
      <c r="U910" s="24"/>
      <c r="V910" s="24"/>
      <c r="W910" s="24"/>
      <c r="X910" s="24"/>
      <c r="Y910" s="24"/>
      <c r="Z910" s="24"/>
    </row>
    <row r="911" spans="11:26" ht="15.75" customHeight="1">
      <c r="K911" s="30"/>
      <c r="M911" s="30"/>
      <c r="P911" s="24"/>
      <c r="Q911" s="24"/>
      <c r="R911" s="24"/>
      <c r="S911" s="24"/>
      <c r="T911" s="24"/>
      <c r="U911" s="24"/>
      <c r="V911" s="24"/>
      <c r="W911" s="24"/>
      <c r="X911" s="24"/>
      <c r="Y911" s="24"/>
      <c r="Z911" s="24"/>
    </row>
    <row r="912" spans="11:26" ht="15.75" customHeight="1">
      <c r="K912" s="30"/>
      <c r="M912" s="30"/>
      <c r="P912" s="24"/>
      <c r="Q912" s="24"/>
      <c r="R912" s="24"/>
      <c r="S912" s="24"/>
      <c r="T912" s="24"/>
      <c r="U912" s="24"/>
      <c r="V912" s="24"/>
      <c r="W912" s="24"/>
      <c r="X912" s="24"/>
      <c r="Y912" s="24"/>
      <c r="Z912" s="24"/>
    </row>
    <row r="913" spans="11:26" ht="15.75" customHeight="1">
      <c r="K913" s="30"/>
      <c r="M913" s="30"/>
      <c r="P913" s="24"/>
      <c r="Q913" s="24"/>
      <c r="R913" s="24"/>
      <c r="S913" s="24"/>
      <c r="T913" s="24"/>
      <c r="U913" s="24"/>
      <c r="V913" s="24"/>
      <c r="W913" s="24"/>
      <c r="X913" s="24"/>
      <c r="Y913" s="24"/>
      <c r="Z913" s="24"/>
    </row>
    <row r="914" spans="11:26" ht="15.75" customHeight="1">
      <c r="K914" s="30"/>
      <c r="M914" s="30"/>
      <c r="P914" s="24"/>
      <c r="Q914" s="24"/>
      <c r="R914" s="24"/>
      <c r="S914" s="24"/>
      <c r="T914" s="24"/>
      <c r="U914" s="24"/>
      <c r="V914" s="24"/>
      <c r="W914" s="24"/>
      <c r="X914" s="24"/>
      <c r="Y914" s="24"/>
      <c r="Z914" s="24"/>
    </row>
    <row r="915" spans="11:26" ht="15.75" customHeight="1">
      <c r="K915" s="30"/>
      <c r="M915" s="30"/>
      <c r="P915" s="24"/>
      <c r="Q915" s="24"/>
      <c r="R915" s="24"/>
      <c r="S915" s="24"/>
      <c r="T915" s="24"/>
      <c r="U915" s="24"/>
      <c r="V915" s="24"/>
      <c r="W915" s="24"/>
      <c r="X915" s="24"/>
      <c r="Y915" s="24"/>
      <c r="Z915" s="24"/>
    </row>
    <row r="916" spans="11:26" ht="15.75" customHeight="1">
      <c r="K916" s="30"/>
      <c r="M916" s="30"/>
      <c r="P916" s="24"/>
      <c r="Q916" s="24"/>
      <c r="R916" s="24"/>
      <c r="S916" s="24"/>
      <c r="T916" s="24"/>
      <c r="U916" s="24"/>
      <c r="V916" s="24"/>
      <c r="W916" s="24"/>
      <c r="X916" s="24"/>
      <c r="Y916" s="24"/>
      <c r="Z916" s="24"/>
    </row>
    <row r="917" spans="11:26" ht="15.75" customHeight="1">
      <c r="K917" s="30"/>
      <c r="M917" s="30"/>
      <c r="P917" s="24"/>
      <c r="Q917" s="24"/>
      <c r="R917" s="24"/>
      <c r="S917" s="24"/>
      <c r="T917" s="24"/>
      <c r="U917" s="24"/>
      <c r="V917" s="24"/>
      <c r="W917" s="24"/>
      <c r="X917" s="24"/>
      <c r="Y917" s="24"/>
      <c r="Z917" s="24"/>
    </row>
    <row r="918" spans="11:26" ht="15.75" customHeight="1">
      <c r="K918" s="30"/>
      <c r="M918" s="30"/>
      <c r="P918" s="24"/>
      <c r="Q918" s="24"/>
      <c r="R918" s="24"/>
      <c r="S918" s="24"/>
      <c r="T918" s="24"/>
      <c r="U918" s="24"/>
      <c r="V918" s="24"/>
      <c r="W918" s="24"/>
      <c r="X918" s="24"/>
      <c r="Y918" s="24"/>
      <c r="Z918" s="24"/>
    </row>
    <row r="919" spans="11:26" ht="15.75" customHeight="1">
      <c r="K919" s="30"/>
      <c r="M919" s="30"/>
      <c r="P919" s="24"/>
      <c r="Q919" s="24"/>
      <c r="R919" s="24"/>
      <c r="S919" s="24"/>
      <c r="T919" s="24"/>
      <c r="U919" s="24"/>
      <c r="V919" s="24"/>
      <c r="W919" s="24"/>
      <c r="X919" s="24"/>
      <c r="Y919" s="24"/>
      <c r="Z919" s="24"/>
    </row>
    <row r="920" spans="11:26" ht="15.75" customHeight="1">
      <c r="K920" s="30"/>
      <c r="M920" s="30"/>
      <c r="P920" s="24"/>
      <c r="Q920" s="24"/>
      <c r="R920" s="24"/>
      <c r="S920" s="24"/>
      <c r="T920" s="24"/>
      <c r="U920" s="24"/>
      <c r="V920" s="24"/>
      <c r="W920" s="24"/>
      <c r="X920" s="24"/>
      <c r="Y920" s="24"/>
      <c r="Z920" s="24"/>
    </row>
    <row r="921" spans="11:26" ht="15.75" customHeight="1">
      <c r="K921" s="30"/>
      <c r="M921" s="30"/>
      <c r="P921" s="24"/>
      <c r="Q921" s="24"/>
      <c r="R921" s="24"/>
      <c r="S921" s="24"/>
      <c r="T921" s="24"/>
      <c r="U921" s="24"/>
      <c r="V921" s="24"/>
      <c r="W921" s="24"/>
      <c r="X921" s="24"/>
      <c r="Y921" s="24"/>
      <c r="Z921" s="24"/>
    </row>
    <row r="922" spans="11:26" ht="15.75" customHeight="1">
      <c r="K922" s="30"/>
      <c r="M922" s="30"/>
      <c r="P922" s="24"/>
      <c r="Q922" s="24"/>
      <c r="R922" s="24"/>
      <c r="S922" s="24"/>
      <c r="T922" s="24"/>
      <c r="U922" s="24"/>
      <c r="V922" s="24"/>
      <c r="W922" s="24"/>
      <c r="X922" s="24"/>
      <c r="Y922" s="24"/>
      <c r="Z922" s="24"/>
    </row>
    <row r="923" spans="11:26" ht="15.75" customHeight="1">
      <c r="K923" s="30"/>
      <c r="M923" s="30"/>
      <c r="P923" s="24"/>
      <c r="Q923" s="24"/>
      <c r="R923" s="24"/>
      <c r="S923" s="24"/>
      <c r="T923" s="24"/>
      <c r="U923" s="24"/>
      <c r="V923" s="24"/>
      <c r="W923" s="24"/>
      <c r="X923" s="24"/>
      <c r="Y923" s="24"/>
      <c r="Z923" s="24"/>
    </row>
    <row r="924" spans="11:26" ht="15.75" customHeight="1">
      <c r="K924" s="30"/>
      <c r="M924" s="30"/>
      <c r="P924" s="24"/>
      <c r="Q924" s="24"/>
      <c r="R924" s="24"/>
      <c r="S924" s="24"/>
      <c r="T924" s="24"/>
      <c r="U924" s="24"/>
      <c r="V924" s="24"/>
      <c r="W924" s="24"/>
      <c r="X924" s="24"/>
      <c r="Y924" s="24"/>
      <c r="Z924" s="24"/>
    </row>
    <row r="925" spans="11:26" ht="15.75" customHeight="1">
      <c r="K925" s="30"/>
      <c r="M925" s="30"/>
      <c r="P925" s="24"/>
      <c r="Q925" s="24"/>
      <c r="R925" s="24"/>
      <c r="S925" s="24"/>
      <c r="T925" s="24"/>
      <c r="U925" s="24"/>
      <c r="V925" s="24"/>
      <c r="W925" s="24"/>
      <c r="X925" s="24"/>
      <c r="Y925" s="24"/>
      <c r="Z925" s="24"/>
    </row>
    <row r="926" spans="11:26" ht="15.75" customHeight="1">
      <c r="K926" s="30"/>
      <c r="M926" s="30"/>
      <c r="P926" s="24"/>
      <c r="Q926" s="24"/>
      <c r="R926" s="24"/>
      <c r="S926" s="24"/>
      <c r="T926" s="24"/>
      <c r="U926" s="24"/>
      <c r="V926" s="24"/>
      <c r="W926" s="24"/>
      <c r="X926" s="24"/>
      <c r="Y926" s="24"/>
      <c r="Z926" s="24"/>
    </row>
    <row r="927" spans="11:26" ht="15.75" customHeight="1">
      <c r="K927" s="30"/>
      <c r="M927" s="30"/>
      <c r="P927" s="24"/>
      <c r="Q927" s="24"/>
      <c r="R927" s="24"/>
      <c r="S927" s="24"/>
      <c r="T927" s="24"/>
      <c r="U927" s="24"/>
      <c r="V927" s="24"/>
      <c r="W927" s="24"/>
      <c r="X927" s="24"/>
      <c r="Y927" s="24"/>
      <c r="Z927" s="24"/>
    </row>
    <row r="928" spans="11:26" ht="15.75" customHeight="1">
      <c r="K928" s="30"/>
      <c r="M928" s="30"/>
      <c r="P928" s="24"/>
      <c r="Q928" s="24"/>
      <c r="R928" s="24"/>
      <c r="S928" s="24"/>
      <c r="T928" s="24"/>
      <c r="U928" s="24"/>
      <c r="V928" s="24"/>
      <c r="W928" s="24"/>
      <c r="X928" s="24"/>
      <c r="Y928" s="24"/>
      <c r="Z928" s="24"/>
    </row>
    <row r="929" spans="11:26" ht="15.75" customHeight="1">
      <c r="K929" s="30"/>
      <c r="M929" s="30"/>
      <c r="P929" s="24"/>
      <c r="Q929" s="24"/>
      <c r="R929" s="24"/>
      <c r="S929" s="24"/>
      <c r="T929" s="24"/>
      <c r="U929" s="24"/>
      <c r="V929" s="24"/>
      <c r="W929" s="24"/>
      <c r="X929" s="24"/>
      <c r="Y929" s="24"/>
      <c r="Z929" s="24"/>
    </row>
    <row r="930" spans="11:26" ht="15.75" customHeight="1">
      <c r="K930" s="30"/>
      <c r="M930" s="30"/>
      <c r="P930" s="24"/>
      <c r="Q930" s="24"/>
      <c r="R930" s="24"/>
      <c r="S930" s="24"/>
      <c r="T930" s="24"/>
      <c r="U930" s="24"/>
      <c r="V930" s="24"/>
      <c r="W930" s="24"/>
      <c r="X930" s="24"/>
      <c r="Y930" s="24"/>
      <c r="Z930" s="24"/>
    </row>
    <row r="931" spans="11:26" ht="15.75" customHeight="1">
      <c r="K931" s="30"/>
      <c r="M931" s="30"/>
      <c r="P931" s="24"/>
      <c r="Q931" s="24"/>
      <c r="R931" s="24"/>
      <c r="S931" s="24"/>
      <c r="T931" s="24"/>
      <c r="U931" s="24"/>
      <c r="V931" s="24"/>
      <c r="W931" s="24"/>
      <c r="X931" s="24"/>
      <c r="Y931" s="24"/>
      <c r="Z931" s="24"/>
    </row>
    <row r="932" spans="11:26" ht="15.75" customHeight="1">
      <c r="K932" s="30"/>
      <c r="M932" s="30"/>
      <c r="P932" s="24"/>
      <c r="Q932" s="24"/>
      <c r="R932" s="24"/>
      <c r="S932" s="24"/>
      <c r="T932" s="24"/>
      <c r="U932" s="24"/>
      <c r="V932" s="24"/>
      <c r="W932" s="24"/>
      <c r="X932" s="24"/>
      <c r="Y932" s="24"/>
      <c r="Z932" s="24"/>
    </row>
    <row r="933" spans="11:26" ht="15.75" customHeight="1">
      <c r="K933" s="30"/>
      <c r="M933" s="30"/>
      <c r="P933" s="24"/>
      <c r="Q933" s="24"/>
      <c r="R933" s="24"/>
      <c r="S933" s="24"/>
      <c r="T933" s="24"/>
      <c r="U933" s="24"/>
      <c r="V933" s="24"/>
      <c r="W933" s="24"/>
      <c r="X933" s="24"/>
      <c r="Y933" s="24"/>
      <c r="Z933" s="24"/>
    </row>
    <row r="934" spans="11:26" ht="15.75" customHeight="1">
      <c r="K934" s="30"/>
      <c r="M934" s="30"/>
      <c r="P934" s="24"/>
      <c r="Q934" s="24"/>
      <c r="R934" s="24"/>
      <c r="S934" s="24"/>
      <c r="T934" s="24"/>
      <c r="U934" s="24"/>
      <c r="V934" s="24"/>
      <c r="W934" s="24"/>
      <c r="X934" s="24"/>
      <c r="Y934" s="24"/>
      <c r="Z934" s="24"/>
    </row>
    <row r="935" spans="11:26" ht="15.75" customHeight="1">
      <c r="K935" s="30"/>
      <c r="M935" s="30"/>
      <c r="P935" s="24"/>
      <c r="Q935" s="24"/>
      <c r="R935" s="24"/>
      <c r="S935" s="24"/>
      <c r="T935" s="24"/>
      <c r="U935" s="24"/>
      <c r="V935" s="24"/>
      <c r="W935" s="24"/>
      <c r="X935" s="24"/>
      <c r="Y935" s="24"/>
      <c r="Z935" s="24"/>
    </row>
    <row r="936" spans="11:26" ht="15.75" customHeight="1">
      <c r="K936" s="30"/>
      <c r="M936" s="30"/>
      <c r="P936" s="24"/>
      <c r="Q936" s="24"/>
      <c r="R936" s="24"/>
      <c r="S936" s="24"/>
      <c r="T936" s="24"/>
      <c r="U936" s="24"/>
      <c r="V936" s="24"/>
      <c r="W936" s="24"/>
      <c r="X936" s="24"/>
      <c r="Y936" s="24"/>
      <c r="Z936" s="24"/>
    </row>
    <row r="937" spans="11:26" ht="15.75" customHeight="1">
      <c r="K937" s="30"/>
      <c r="M937" s="30"/>
      <c r="P937" s="24"/>
      <c r="Q937" s="24"/>
      <c r="R937" s="24"/>
      <c r="S937" s="24"/>
      <c r="T937" s="24"/>
      <c r="U937" s="24"/>
      <c r="V937" s="24"/>
      <c r="W937" s="24"/>
      <c r="X937" s="24"/>
      <c r="Y937" s="24"/>
      <c r="Z937" s="24"/>
    </row>
    <row r="938" spans="11:26" ht="15.75" customHeight="1">
      <c r="K938" s="30"/>
      <c r="M938" s="30"/>
      <c r="P938" s="24"/>
      <c r="Q938" s="24"/>
      <c r="R938" s="24"/>
      <c r="S938" s="24"/>
      <c r="T938" s="24"/>
      <c r="U938" s="24"/>
      <c r="V938" s="24"/>
      <c r="W938" s="24"/>
      <c r="X938" s="24"/>
      <c r="Y938" s="24"/>
      <c r="Z938" s="24"/>
    </row>
    <row r="939" spans="11:26" ht="15.75" customHeight="1">
      <c r="K939" s="30"/>
      <c r="M939" s="30"/>
      <c r="P939" s="24"/>
      <c r="Q939" s="24"/>
      <c r="R939" s="24"/>
      <c r="S939" s="24"/>
      <c r="T939" s="24"/>
      <c r="U939" s="24"/>
      <c r="V939" s="24"/>
      <c r="W939" s="24"/>
      <c r="X939" s="24"/>
      <c r="Y939" s="24"/>
      <c r="Z939" s="24"/>
    </row>
    <row r="940" spans="11:26" ht="15.75" customHeight="1">
      <c r="K940" s="30"/>
      <c r="M940" s="30"/>
      <c r="P940" s="24"/>
      <c r="Q940" s="24"/>
      <c r="R940" s="24"/>
      <c r="S940" s="24"/>
      <c r="T940" s="24"/>
      <c r="U940" s="24"/>
      <c r="V940" s="24"/>
      <c r="W940" s="24"/>
      <c r="X940" s="24"/>
      <c r="Y940" s="24"/>
      <c r="Z940" s="24"/>
    </row>
    <row r="941" spans="11:26" ht="15.75" customHeight="1">
      <c r="K941" s="30"/>
      <c r="M941" s="30"/>
      <c r="P941" s="24"/>
      <c r="Q941" s="24"/>
      <c r="R941" s="24"/>
      <c r="S941" s="24"/>
      <c r="T941" s="24"/>
      <c r="U941" s="24"/>
      <c r="V941" s="24"/>
      <c r="W941" s="24"/>
      <c r="X941" s="24"/>
      <c r="Y941" s="24"/>
      <c r="Z941" s="24"/>
    </row>
    <row r="942" spans="11:26" ht="15.75" customHeight="1">
      <c r="K942" s="30"/>
      <c r="M942" s="30"/>
      <c r="P942" s="24"/>
      <c r="Q942" s="24"/>
      <c r="R942" s="24"/>
      <c r="S942" s="24"/>
      <c r="T942" s="24"/>
      <c r="U942" s="24"/>
      <c r="V942" s="24"/>
      <c r="W942" s="24"/>
      <c r="X942" s="24"/>
      <c r="Y942" s="24"/>
      <c r="Z942" s="24"/>
    </row>
    <row r="943" spans="11:26" ht="15.75" customHeight="1">
      <c r="K943" s="30"/>
      <c r="M943" s="30"/>
      <c r="P943" s="24"/>
      <c r="Q943" s="24"/>
      <c r="R943" s="24"/>
      <c r="S943" s="24"/>
      <c r="T943" s="24"/>
      <c r="U943" s="24"/>
      <c r="V943" s="24"/>
      <c r="W943" s="24"/>
      <c r="X943" s="24"/>
      <c r="Y943" s="24"/>
      <c r="Z943" s="24"/>
    </row>
    <row r="944" spans="11:26" ht="15.75" customHeight="1">
      <c r="K944" s="30"/>
      <c r="M944" s="30"/>
      <c r="P944" s="24"/>
      <c r="Q944" s="24"/>
      <c r="R944" s="24"/>
      <c r="S944" s="24"/>
      <c r="T944" s="24"/>
      <c r="U944" s="24"/>
      <c r="V944" s="24"/>
      <c r="W944" s="24"/>
      <c r="X944" s="24"/>
      <c r="Y944" s="24"/>
      <c r="Z944" s="24"/>
    </row>
    <row r="945" spans="11:26" ht="15.75" customHeight="1">
      <c r="K945" s="30"/>
      <c r="M945" s="30"/>
      <c r="P945" s="24"/>
      <c r="Q945" s="24"/>
      <c r="R945" s="24"/>
      <c r="S945" s="24"/>
      <c r="T945" s="24"/>
      <c r="U945" s="24"/>
      <c r="V945" s="24"/>
      <c r="W945" s="24"/>
      <c r="X945" s="24"/>
      <c r="Y945" s="24"/>
      <c r="Z945" s="24"/>
    </row>
    <row r="946" spans="11:26" ht="15.75" customHeight="1">
      <c r="K946" s="30"/>
      <c r="M946" s="30"/>
      <c r="P946" s="24"/>
      <c r="Q946" s="24"/>
      <c r="R946" s="24"/>
      <c r="S946" s="24"/>
      <c r="T946" s="24"/>
      <c r="U946" s="24"/>
      <c r="V946" s="24"/>
      <c r="W946" s="24"/>
      <c r="X946" s="24"/>
      <c r="Y946" s="24"/>
      <c r="Z946" s="24"/>
    </row>
    <row r="947" spans="11:26" ht="15.75" customHeight="1">
      <c r="K947" s="30"/>
      <c r="M947" s="30"/>
      <c r="P947" s="24"/>
      <c r="Q947" s="24"/>
      <c r="R947" s="24"/>
      <c r="S947" s="24"/>
      <c r="T947" s="24"/>
      <c r="U947" s="24"/>
      <c r="V947" s="24"/>
      <c r="W947" s="24"/>
      <c r="X947" s="24"/>
      <c r="Y947" s="24"/>
      <c r="Z947" s="24"/>
    </row>
    <row r="948" spans="11:26" ht="15.75" customHeight="1">
      <c r="K948" s="30"/>
      <c r="M948" s="30"/>
      <c r="P948" s="24"/>
      <c r="Q948" s="24"/>
      <c r="R948" s="24"/>
      <c r="S948" s="24"/>
      <c r="T948" s="24"/>
      <c r="U948" s="24"/>
      <c r="V948" s="24"/>
      <c r="W948" s="24"/>
      <c r="X948" s="24"/>
      <c r="Y948" s="24"/>
      <c r="Z948" s="24"/>
    </row>
    <row r="949" spans="11:26" ht="15.75" customHeight="1">
      <c r="K949" s="30"/>
      <c r="M949" s="30"/>
      <c r="P949" s="24"/>
      <c r="Q949" s="24"/>
      <c r="R949" s="24"/>
      <c r="S949" s="24"/>
      <c r="T949" s="24"/>
      <c r="U949" s="24"/>
      <c r="V949" s="24"/>
      <c r="W949" s="24"/>
      <c r="X949" s="24"/>
      <c r="Y949" s="24"/>
      <c r="Z949" s="24"/>
    </row>
    <row r="950" spans="11:26" ht="15.75" customHeight="1">
      <c r="K950" s="30"/>
      <c r="M950" s="30"/>
      <c r="P950" s="24"/>
      <c r="Q950" s="24"/>
      <c r="R950" s="24"/>
      <c r="S950" s="24"/>
      <c r="T950" s="24"/>
      <c r="U950" s="24"/>
      <c r="V950" s="24"/>
      <c r="W950" s="24"/>
      <c r="X950" s="24"/>
      <c r="Y950" s="24"/>
      <c r="Z950" s="24"/>
    </row>
    <row r="951" spans="11:26" ht="15.75" customHeight="1">
      <c r="K951" s="30"/>
      <c r="M951" s="30"/>
      <c r="P951" s="24"/>
      <c r="Q951" s="24"/>
      <c r="R951" s="24"/>
      <c r="S951" s="24"/>
      <c r="T951" s="24"/>
      <c r="U951" s="24"/>
      <c r="V951" s="24"/>
      <c r="W951" s="24"/>
      <c r="X951" s="24"/>
      <c r="Y951" s="24"/>
      <c r="Z951" s="24"/>
    </row>
    <row r="952" spans="11:26" ht="15.75" customHeight="1">
      <c r="K952" s="30"/>
      <c r="M952" s="30"/>
      <c r="P952" s="24"/>
      <c r="Q952" s="24"/>
      <c r="R952" s="24"/>
      <c r="S952" s="24"/>
      <c r="T952" s="24"/>
      <c r="U952" s="24"/>
      <c r="V952" s="24"/>
      <c r="W952" s="24"/>
      <c r="X952" s="24"/>
      <c r="Y952" s="24"/>
      <c r="Z952" s="24"/>
    </row>
    <row r="953" spans="11:26" ht="15.75" customHeight="1">
      <c r="K953" s="30"/>
      <c r="M953" s="30"/>
      <c r="P953" s="24"/>
      <c r="Q953" s="24"/>
      <c r="R953" s="24"/>
      <c r="S953" s="24"/>
      <c r="T953" s="24"/>
      <c r="U953" s="24"/>
      <c r="V953" s="24"/>
      <c r="W953" s="24"/>
      <c r="X953" s="24"/>
      <c r="Y953" s="24"/>
      <c r="Z953" s="24"/>
    </row>
    <row r="954" spans="11:26" ht="15.75" customHeight="1">
      <c r="K954" s="30"/>
      <c r="M954" s="30"/>
      <c r="P954" s="24"/>
      <c r="Q954" s="24"/>
      <c r="R954" s="24"/>
      <c r="S954" s="24"/>
      <c r="T954" s="24"/>
      <c r="U954" s="24"/>
      <c r="V954" s="24"/>
      <c r="W954" s="24"/>
      <c r="X954" s="24"/>
      <c r="Y954" s="24"/>
      <c r="Z954" s="24"/>
    </row>
    <row r="955" spans="11:26" ht="15.75" customHeight="1">
      <c r="K955" s="30"/>
      <c r="M955" s="30"/>
      <c r="P955" s="24"/>
      <c r="Q955" s="24"/>
      <c r="R955" s="24"/>
      <c r="S955" s="24"/>
      <c r="T955" s="24"/>
      <c r="U955" s="24"/>
      <c r="V955" s="24"/>
      <c r="W955" s="24"/>
      <c r="X955" s="24"/>
      <c r="Y955" s="24"/>
      <c r="Z955" s="24"/>
    </row>
    <row r="956" spans="11:26" ht="15.75" customHeight="1">
      <c r="K956" s="30"/>
      <c r="M956" s="30"/>
      <c r="P956" s="24"/>
      <c r="Q956" s="24"/>
      <c r="R956" s="24"/>
      <c r="S956" s="24"/>
      <c r="T956" s="24"/>
      <c r="U956" s="24"/>
      <c r="V956" s="24"/>
      <c r="W956" s="24"/>
      <c r="X956" s="24"/>
      <c r="Y956" s="24"/>
      <c r="Z956" s="24"/>
    </row>
    <row r="957" spans="11:26" ht="15.75" customHeight="1">
      <c r="K957" s="30"/>
      <c r="M957" s="30"/>
      <c r="P957" s="24"/>
      <c r="Q957" s="24"/>
      <c r="R957" s="24"/>
      <c r="S957" s="24"/>
      <c r="T957" s="24"/>
      <c r="U957" s="24"/>
      <c r="V957" s="24"/>
      <c r="W957" s="24"/>
      <c r="X957" s="24"/>
      <c r="Y957" s="24"/>
      <c r="Z957" s="24"/>
    </row>
    <row r="958" spans="11:26" ht="15.75" customHeight="1">
      <c r="K958" s="30"/>
      <c r="M958" s="30"/>
      <c r="P958" s="24"/>
      <c r="Q958" s="24"/>
      <c r="R958" s="24"/>
      <c r="S958" s="24"/>
      <c r="T958" s="24"/>
      <c r="U958" s="24"/>
      <c r="V958" s="24"/>
      <c r="W958" s="24"/>
      <c r="X958" s="24"/>
      <c r="Y958" s="24"/>
      <c r="Z958" s="24"/>
    </row>
    <row r="959" spans="11:26" ht="15.75" customHeight="1">
      <c r="K959" s="30"/>
      <c r="M959" s="30"/>
      <c r="P959" s="24"/>
      <c r="Q959" s="24"/>
      <c r="R959" s="24"/>
      <c r="S959" s="24"/>
      <c r="T959" s="24"/>
      <c r="U959" s="24"/>
      <c r="V959" s="24"/>
      <c r="W959" s="24"/>
      <c r="X959" s="24"/>
      <c r="Y959" s="24"/>
      <c r="Z959" s="24"/>
    </row>
    <row r="960" spans="11:26" ht="15.75" customHeight="1">
      <c r="K960" s="30"/>
      <c r="M960" s="30"/>
      <c r="P960" s="24"/>
      <c r="Q960" s="24"/>
      <c r="R960" s="24"/>
      <c r="S960" s="24"/>
      <c r="T960" s="24"/>
      <c r="U960" s="24"/>
      <c r="V960" s="24"/>
      <c r="W960" s="24"/>
      <c r="X960" s="24"/>
      <c r="Y960" s="24"/>
      <c r="Z960" s="24"/>
    </row>
    <row r="961" spans="11:26" ht="15.75" customHeight="1">
      <c r="K961" s="30"/>
      <c r="M961" s="30"/>
      <c r="P961" s="24"/>
      <c r="Q961" s="24"/>
      <c r="R961" s="24"/>
      <c r="S961" s="24"/>
      <c r="T961" s="24"/>
      <c r="U961" s="24"/>
      <c r="V961" s="24"/>
      <c r="W961" s="24"/>
      <c r="X961" s="24"/>
      <c r="Y961" s="24"/>
      <c r="Z961" s="24"/>
    </row>
    <row r="962" spans="11:26" ht="15.75" customHeight="1">
      <c r="K962" s="30"/>
      <c r="M962" s="30"/>
      <c r="P962" s="24"/>
      <c r="Q962" s="24"/>
      <c r="R962" s="24"/>
      <c r="S962" s="24"/>
      <c r="T962" s="24"/>
      <c r="U962" s="24"/>
      <c r="V962" s="24"/>
      <c r="W962" s="24"/>
      <c r="X962" s="24"/>
      <c r="Y962" s="24"/>
      <c r="Z962" s="24"/>
    </row>
    <row r="963" spans="11:26" ht="15.75" customHeight="1">
      <c r="K963" s="30"/>
      <c r="M963" s="30"/>
      <c r="P963" s="24"/>
      <c r="Q963" s="24"/>
      <c r="R963" s="24"/>
      <c r="S963" s="24"/>
      <c r="T963" s="24"/>
      <c r="U963" s="24"/>
      <c r="V963" s="24"/>
      <c r="W963" s="24"/>
      <c r="X963" s="24"/>
      <c r="Y963" s="24"/>
      <c r="Z963" s="24"/>
    </row>
    <row r="964" spans="11:26" ht="15.75" customHeight="1">
      <c r="K964" s="30"/>
      <c r="M964" s="30"/>
      <c r="P964" s="24"/>
      <c r="Q964" s="24"/>
      <c r="R964" s="24"/>
      <c r="S964" s="24"/>
      <c r="T964" s="24"/>
      <c r="U964" s="24"/>
      <c r="V964" s="24"/>
      <c r="W964" s="24"/>
      <c r="X964" s="24"/>
      <c r="Y964" s="24"/>
      <c r="Z964" s="24"/>
    </row>
    <row r="965" spans="11:26" ht="15.75" customHeight="1">
      <c r="K965" s="30"/>
      <c r="M965" s="30"/>
      <c r="P965" s="24"/>
      <c r="Q965" s="24"/>
      <c r="R965" s="24"/>
      <c r="S965" s="24"/>
      <c r="T965" s="24"/>
      <c r="U965" s="24"/>
      <c r="V965" s="24"/>
      <c r="W965" s="24"/>
      <c r="X965" s="24"/>
      <c r="Y965" s="24"/>
      <c r="Z965" s="24"/>
    </row>
    <row r="966" spans="11:26" ht="15.75" customHeight="1">
      <c r="K966" s="30"/>
      <c r="M966" s="30"/>
      <c r="P966" s="24"/>
      <c r="Q966" s="24"/>
      <c r="R966" s="24"/>
      <c r="S966" s="24"/>
      <c r="T966" s="24"/>
      <c r="U966" s="24"/>
      <c r="V966" s="24"/>
      <c r="W966" s="24"/>
      <c r="X966" s="24"/>
      <c r="Y966" s="24"/>
      <c r="Z966" s="24"/>
    </row>
    <row r="967" spans="11:26" ht="15.75" customHeight="1">
      <c r="K967" s="30"/>
      <c r="M967" s="30"/>
      <c r="P967" s="24"/>
      <c r="Q967" s="24"/>
      <c r="R967" s="24"/>
      <c r="S967" s="24"/>
      <c r="T967" s="24"/>
      <c r="U967" s="24"/>
      <c r="V967" s="24"/>
      <c r="W967" s="24"/>
      <c r="X967" s="24"/>
      <c r="Y967" s="24"/>
      <c r="Z967" s="24"/>
    </row>
    <row r="968" spans="11:26" ht="15.75" customHeight="1">
      <c r="K968" s="30"/>
      <c r="M968" s="30"/>
      <c r="P968" s="24"/>
      <c r="Q968" s="24"/>
      <c r="R968" s="24"/>
      <c r="S968" s="24"/>
      <c r="T968" s="24"/>
      <c r="U968" s="24"/>
      <c r="V968" s="24"/>
      <c r="W968" s="24"/>
      <c r="X968" s="24"/>
      <c r="Y968" s="24"/>
      <c r="Z968" s="24"/>
    </row>
    <row r="969" spans="11:26" ht="15.75" customHeight="1">
      <c r="K969" s="30"/>
      <c r="M969" s="30"/>
      <c r="P969" s="24"/>
      <c r="Q969" s="24"/>
      <c r="R969" s="24"/>
      <c r="S969" s="24"/>
      <c r="T969" s="24"/>
      <c r="U969" s="24"/>
      <c r="V969" s="24"/>
      <c r="W969" s="24"/>
      <c r="X969" s="24"/>
      <c r="Y969" s="24"/>
      <c r="Z969" s="24"/>
    </row>
    <row r="970" spans="11:26" ht="15.75" customHeight="1">
      <c r="K970" s="30"/>
      <c r="M970" s="30"/>
      <c r="P970" s="24"/>
      <c r="Q970" s="24"/>
      <c r="R970" s="24"/>
      <c r="S970" s="24"/>
      <c r="T970" s="24"/>
      <c r="U970" s="24"/>
      <c r="V970" s="24"/>
      <c r="W970" s="24"/>
      <c r="X970" s="24"/>
      <c r="Y970" s="24"/>
      <c r="Z970" s="24"/>
    </row>
    <row r="971" spans="11:26" ht="15.75" customHeight="1">
      <c r="K971" s="30"/>
      <c r="M971" s="30"/>
      <c r="P971" s="24"/>
      <c r="Q971" s="24"/>
      <c r="R971" s="24"/>
      <c r="S971" s="24"/>
      <c r="T971" s="24"/>
      <c r="U971" s="24"/>
      <c r="V971" s="24"/>
      <c r="W971" s="24"/>
      <c r="X971" s="24"/>
      <c r="Y971" s="24"/>
      <c r="Z971" s="24"/>
    </row>
    <row r="972" spans="11:26" ht="15.75" customHeight="1">
      <c r="K972" s="30"/>
      <c r="M972" s="30"/>
      <c r="P972" s="24"/>
      <c r="Q972" s="24"/>
      <c r="R972" s="24"/>
      <c r="S972" s="24"/>
      <c r="T972" s="24"/>
      <c r="U972" s="24"/>
      <c r="V972" s="24"/>
      <c r="W972" s="24"/>
      <c r="X972" s="24"/>
      <c r="Y972" s="24"/>
      <c r="Z972" s="24"/>
    </row>
    <row r="973" spans="11:26" ht="15.75" customHeight="1">
      <c r="K973" s="30"/>
      <c r="M973" s="30"/>
      <c r="P973" s="24"/>
      <c r="Q973" s="24"/>
      <c r="R973" s="24"/>
      <c r="S973" s="24"/>
      <c r="T973" s="24"/>
      <c r="U973" s="24"/>
      <c r="V973" s="24"/>
      <c r="W973" s="24"/>
      <c r="X973" s="24"/>
      <c r="Y973" s="24"/>
      <c r="Z973" s="24"/>
    </row>
    <row r="974" spans="11:26" ht="15.75" customHeight="1">
      <c r="K974" s="30"/>
      <c r="M974" s="30"/>
      <c r="P974" s="24"/>
      <c r="Q974" s="24"/>
      <c r="R974" s="24"/>
      <c r="S974" s="24"/>
      <c r="T974" s="24"/>
      <c r="U974" s="24"/>
      <c r="V974" s="24"/>
      <c r="W974" s="24"/>
      <c r="X974" s="24"/>
      <c r="Y974" s="24"/>
      <c r="Z974" s="24"/>
    </row>
    <row r="975" spans="11:26" ht="15.75" customHeight="1">
      <c r="K975" s="30"/>
      <c r="M975" s="30"/>
      <c r="P975" s="24"/>
      <c r="Q975" s="24"/>
      <c r="R975" s="24"/>
      <c r="S975" s="24"/>
      <c r="T975" s="24"/>
      <c r="U975" s="24"/>
      <c r="V975" s="24"/>
      <c r="W975" s="24"/>
      <c r="X975" s="24"/>
      <c r="Y975" s="24"/>
      <c r="Z975" s="24"/>
    </row>
    <row r="976" spans="11:26" ht="15.75" customHeight="1">
      <c r="K976" s="30"/>
      <c r="M976" s="30"/>
      <c r="P976" s="24"/>
      <c r="Q976" s="24"/>
      <c r="R976" s="24"/>
      <c r="S976" s="24"/>
      <c r="T976" s="24"/>
      <c r="U976" s="24"/>
      <c r="V976" s="24"/>
      <c r="W976" s="24"/>
      <c r="X976" s="24"/>
      <c r="Y976" s="24"/>
      <c r="Z976" s="24"/>
    </row>
    <row r="977" spans="11:26" ht="15.75" customHeight="1">
      <c r="K977" s="30"/>
      <c r="M977" s="30"/>
      <c r="P977" s="24"/>
      <c r="Q977" s="24"/>
      <c r="R977" s="24"/>
      <c r="S977" s="24"/>
      <c r="T977" s="24"/>
      <c r="U977" s="24"/>
      <c r="V977" s="24"/>
      <c r="W977" s="24"/>
      <c r="X977" s="24"/>
      <c r="Y977" s="24"/>
      <c r="Z977" s="24"/>
    </row>
    <row r="978" spans="11:26" ht="15.75" customHeight="1">
      <c r="K978" s="30"/>
      <c r="M978" s="30"/>
      <c r="P978" s="24"/>
      <c r="Q978" s="24"/>
      <c r="R978" s="24"/>
      <c r="S978" s="24"/>
      <c r="T978" s="24"/>
      <c r="U978" s="24"/>
      <c r="V978" s="24"/>
      <c r="W978" s="24"/>
      <c r="X978" s="24"/>
      <c r="Y978" s="24"/>
      <c r="Z978" s="24"/>
    </row>
    <row r="979" spans="11:26" ht="15.75" customHeight="1">
      <c r="K979" s="30"/>
      <c r="M979" s="30"/>
      <c r="P979" s="24"/>
      <c r="Q979" s="24"/>
      <c r="R979" s="24"/>
      <c r="S979" s="24"/>
      <c r="T979" s="24"/>
      <c r="U979" s="24"/>
      <c r="V979" s="24"/>
      <c r="W979" s="24"/>
      <c r="X979" s="24"/>
      <c r="Y979" s="24"/>
      <c r="Z979" s="24"/>
    </row>
    <row r="980" spans="11:26" ht="15.75" customHeight="1">
      <c r="K980" s="30"/>
      <c r="M980" s="30"/>
      <c r="P980" s="24"/>
      <c r="Q980" s="24"/>
      <c r="R980" s="24"/>
      <c r="S980" s="24"/>
      <c r="T980" s="24"/>
      <c r="U980" s="24"/>
      <c r="V980" s="24"/>
      <c r="W980" s="24"/>
      <c r="X980" s="24"/>
      <c r="Y980" s="24"/>
      <c r="Z980" s="24"/>
    </row>
    <row r="981" spans="11:26" ht="15.75" customHeight="1">
      <c r="K981" s="30"/>
      <c r="M981" s="30"/>
      <c r="P981" s="24"/>
      <c r="Q981" s="24"/>
      <c r="R981" s="24"/>
      <c r="S981" s="24"/>
      <c r="T981" s="24"/>
      <c r="U981" s="24"/>
      <c r="V981" s="24"/>
      <c r="W981" s="24"/>
      <c r="X981" s="24"/>
      <c r="Y981" s="24"/>
      <c r="Z981" s="24"/>
    </row>
    <row r="982" spans="11:26" ht="15.75" customHeight="1">
      <c r="K982" s="30"/>
      <c r="M982" s="30"/>
      <c r="P982" s="24"/>
      <c r="Q982" s="24"/>
      <c r="R982" s="24"/>
      <c r="S982" s="24"/>
      <c r="T982" s="24"/>
      <c r="U982" s="24"/>
      <c r="V982" s="24"/>
      <c r="W982" s="24"/>
      <c r="X982" s="24"/>
      <c r="Y982" s="24"/>
      <c r="Z982" s="24"/>
    </row>
    <row r="983" spans="11:26" ht="15.75" customHeight="1">
      <c r="K983" s="30"/>
      <c r="M983" s="30"/>
      <c r="P983" s="24"/>
      <c r="Q983" s="24"/>
      <c r="R983" s="24"/>
      <c r="S983" s="24"/>
      <c r="T983" s="24"/>
      <c r="U983" s="24"/>
      <c r="V983" s="24"/>
      <c r="W983" s="24"/>
      <c r="X983" s="24"/>
      <c r="Y983" s="24"/>
      <c r="Z983" s="24"/>
    </row>
    <row r="984" spans="11:26" ht="15.75" customHeight="1">
      <c r="K984" s="30"/>
      <c r="M984" s="30"/>
      <c r="P984" s="24"/>
      <c r="Q984" s="24"/>
      <c r="R984" s="24"/>
      <c r="S984" s="24"/>
      <c r="T984" s="24"/>
      <c r="U984" s="24"/>
      <c r="V984" s="24"/>
      <c r="W984" s="24"/>
      <c r="X984" s="24"/>
      <c r="Y984" s="24"/>
      <c r="Z984" s="24"/>
    </row>
    <row r="985" spans="11:26" ht="15.75" customHeight="1">
      <c r="K985" s="30"/>
      <c r="M985" s="30"/>
      <c r="P985" s="24"/>
      <c r="Q985" s="24"/>
      <c r="R985" s="24"/>
      <c r="S985" s="24"/>
      <c r="T985" s="24"/>
      <c r="U985" s="24"/>
      <c r="V985" s="24"/>
      <c r="W985" s="24"/>
      <c r="X985" s="24"/>
      <c r="Y985" s="24"/>
      <c r="Z985" s="24"/>
    </row>
    <row r="986" spans="11:26" ht="15.75" customHeight="1">
      <c r="K986" s="30"/>
      <c r="M986" s="30"/>
      <c r="P986" s="24"/>
      <c r="Q986" s="24"/>
      <c r="R986" s="24"/>
      <c r="S986" s="24"/>
      <c r="T986" s="24"/>
      <c r="U986" s="24"/>
      <c r="V986" s="24"/>
      <c r="W986" s="24"/>
      <c r="X986" s="24"/>
      <c r="Y986" s="24"/>
      <c r="Z986" s="24"/>
    </row>
    <row r="987" spans="11:26" ht="15.75" customHeight="1">
      <c r="K987" s="30"/>
      <c r="M987" s="30"/>
      <c r="P987" s="24"/>
      <c r="Q987" s="24"/>
      <c r="R987" s="24"/>
      <c r="S987" s="24"/>
      <c r="T987" s="24"/>
      <c r="U987" s="24"/>
      <c r="V987" s="24"/>
      <c r="W987" s="24"/>
      <c r="X987" s="24"/>
      <c r="Y987" s="24"/>
      <c r="Z987" s="24"/>
    </row>
    <row r="988" spans="11:26" ht="15.75" customHeight="1">
      <c r="K988" s="30"/>
      <c r="M988" s="30"/>
      <c r="P988" s="24"/>
      <c r="Q988" s="24"/>
      <c r="R988" s="24"/>
      <c r="S988" s="24"/>
      <c r="T988" s="24"/>
      <c r="U988" s="24"/>
      <c r="V988" s="24"/>
      <c r="W988" s="24"/>
      <c r="X988" s="24"/>
      <c r="Y988" s="24"/>
      <c r="Z988" s="24"/>
    </row>
    <row r="989" spans="11:26" ht="15.75" customHeight="1">
      <c r="K989" s="30"/>
      <c r="M989" s="30"/>
      <c r="P989" s="24"/>
      <c r="Q989" s="24"/>
      <c r="R989" s="24"/>
      <c r="S989" s="24"/>
      <c r="T989" s="24"/>
      <c r="U989" s="24"/>
      <c r="V989" s="24"/>
      <c r="W989" s="24"/>
      <c r="X989" s="24"/>
      <c r="Y989" s="24"/>
      <c r="Z989" s="24"/>
    </row>
    <row r="990" spans="11:26" ht="15.75" customHeight="1">
      <c r="K990" s="30"/>
      <c r="M990" s="30"/>
      <c r="P990" s="24"/>
      <c r="Q990" s="24"/>
      <c r="R990" s="24"/>
      <c r="S990" s="24"/>
      <c r="T990" s="24"/>
      <c r="U990" s="24"/>
      <c r="V990" s="24"/>
      <c r="W990" s="24"/>
      <c r="X990" s="24"/>
      <c r="Y990" s="24"/>
      <c r="Z990" s="24"/>
    </row>
    <row r="991" spans="11:26" ht="15.75" customHeight="1">
      <c r="K991" s="30"/>
      <c r="M991" s="30"/>
      <c r="P991" s="24"/>
      <c r="Q991" s="24"/>
      <c r="R991" s="24"/>
      <c r="S991" s="24"/>
      <c r="T991" s="24"/>
      <c r="U991" s="24"/>
      <c r="V991" s="24"/>
      <c r="W991" s="24"/>
      <c r="X991" s="24"/>
      <c r="Y991" s="24"/>
      <c r="Z991" s="24"/>
    </row>
    <row r="992" spans="11:26" ht="15.75" customHeight="1">
      <c r="K992" s="30"/>
      <c r="M992" s="30"/>
      <c r="P992" s="24"/>
      <c r="Q992" s="24"/>
      <c r="R992" s="24"/>
      <c r="S992" s="24"/>
      <c r="T992" s="24"/>
      <c r="U992" s="24"/>
      <c r="V992" s="24"/>
      <c r="W992" s="24"/>
      <c r="X992" s="24"/>
      <c r="Y992" s="24"/>
      <c r="Z992" s="24"/>
    </row>
    <row r="993" spans="11:26" ht="15.75" customHeight="1">
      <c r="K993" s="30"/>
      <c r="M993" s="30"/>
      <c r="P993" s="24"/>
      <c r="Q993" s="24"/>
      <c r="R993" s="24"/>
      <c r="S993" s="24"/>
      <c r="T993" s="24"/>
      <c r="U993" s="24"/>
      <c r="V993" s="24"/>
      <c r="W993" s="24"/>
      <c r="X993" s="24"/>
      <c r="Y993" s="24"/>
      <c r="Z993" s="24"/>
    </row>
    <row r="994" spans="11:26" ht="15.75" customHeight="1">
      <c r="K994" s="30"/>
      <c r="M994" s="30"/>
      <c r="P994" s="24"/>
      <c r="Q994" s="24"/>
      <c r="R994" s="24"/>
      <c r="S994" s="24"/>
      <c r="T994" s="24"/>
      <c r="U994" s="24"/>
      <c r="V994" s="24"/>
      <c r="W994" s="24"/>
      <c r="X994" s="24"/>
      <c r="Y994" s="24"/>
      <c r="Z994" s="24"/>
    </row>
    <row r="995" spans="11:26" ht="15.75" customHeight="1">
      <c r="K995" s="30"/>
      <c r="M995" s="30"/>
      <c r="P995" s="24"/>
      <c r="Q995" s="24"/>
      <c r="R995" s="24"/>
      <c r="S995" s="24"/>
      <c r="T995" s="24"/>
      <c r="U995" s="24"/>
      <c r="V995" s="24"/>
      <c r="W995" s="24"/>
      <c r="X995" s="24"/>
      <c r="Y995" s="24"/>
      <c r="Z995" s="24"/>
    </row>
    <row r="996" spans="11:26" ht="15.75" customHeight="1">
      <c r="K996" s="30"/>
      <c r="M996" s="30"/>
      <c r="P996" s="24"/>
      <c r="Q996" s="24"/>
      <c r="R996" s="24"/>
      <c r="S996" s="24"/>
      <c r="T996" s="24"/>
      <c r="U996" s="24"/>
      <c r="V996" s="24"/>
      <c r="W996" s="24"/>
      <c r="X996" s="24"/>
      <c r="Y996" s="24"/>
      <c r="Z996" s="24"/>
    </row>
    <row r="997" spans="11:26" ht="15.75" customHeight="1">
      <c r="K997" s="30"/>
      <c r="M997" s="30"/>
      <c r="P997" s="24"/>
      <c r="Q997" s="24"/>
      <c r="R997" s="24"/>
      <c r="S997" s="24"/>
      <c r="T997" s="24"/>
      <c r="U997" s="24"/>
      <c r="V997" s="24"/>
      <c r="W997" s="24"/>
      <c r="X997" s="24"/>
      <c r="Y997" s="24"/>
      <c r="Z997" s="24"/>
    </row>
    <row r="998" spans="11:26" ht="15.75" customHeight="1">
      <c r="K998" s="30"/>
      <c r="M998" s="30"/>
      <c r="P998" s="24"/>
      <c r="Q998" s="24"/>
      <c r="R998" s="24"/>
      <c r="S998" s="24"/>
      <c r="T998" s="24"/>
      <c r="U998" s="24"/>
      <c r="V998" s="24"/>
      <c r="W998" s="24"/>
      <c r="X998" s="24"/>
      <c r="Y998" s="24"/>
      <c r="Z998" s="24"/>
    </row>
    <row r="999" spans="11:26" ht="15.75" customHeight="1">
      <c r="K999" s="30"/>
      <c r="M999" s="30"/>
      <c r="P999" s="24"/>
      <c r="Q999" s="24"/>
      <c r="R999" s="24"/>
      <c r="S999" s="24"/>
      <c r="T999" s="24"/>
      <c r="U999" s="24"/>
      <c r="V999" s="24"/>
      <c r="W999" s="24"/>
      <c r="X999" s="24"/>
      <c r="Y999" s="24"/>
      <c r="Z999" s="24"/>
    </row>
    <row r="1000" spans="11:26" ht="15.75" customHeight="1">
      <c r="K1000" s="30"/>
      <c r="M1000" s="30"/>
      <c r="P1000" s="24"/>
      <c r="Q1000" s="24"/>
      <c r="R1000" s="24"/>
      <c r="S1000" s="24"/>
      <c r="T1000" s="24"/>
      <c r="U1000" s="24"/>
      <c r="V1000" s="24"/>
      <c r="W1000" s="24"/>
      <c r="X1000" s="24"/>
      <c r="Y1000" s="24"/>
      <c r="Z1000" s="24"/>
    </row>
  </sheetData>
  <mergeCells count="11">
    <mergeCell ref="H1:H2"/>
    <mergeCell ref="I1:I2"/>
    <mergeCell ref="J1:M1"/>
    <mergeCell ref="N1:P1"/>
    <mergeCell ref="A1:A2"/>
    <mergeCell ref="B1:B2"/>
    <mergeCell ref="C1:C2"/>
    <mergeCell ref="D1:D2"/>
    <mergeCell ref="E1:E2"/>
    <mergeCell ref="F1:F2"/>
    <mergeCell ref="G1:G2"/>
  </mergeCell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xSplit="9" ySplit="2" topLeftCell="J3" activePane="bottomRight" state="frozen"/>
      <selection pane="topRight" activeCell="J1" sqref="J1"/>
      <selection pane="bottomLeft" activeCell="A3" sqref="A3"/>
      <selection pane="bottomRight" activeCell="J3" sqref="J3"/>
    </sheetView>
  </sheetViews>
  <sheetFormatPr baseColWidth="10" defaultColWidth="12.625" defaultRowHeight="15" customHeight="1"/>
  <cols>
    <col min="1" max="1" width="5.75" customWidth="1"/>
    <col min="2" max="2" width="13.875" customWidth="1"/>
    <col min="3" max="3" width="16.5" customWidth="1"/>
    <col min="4" max="4" width="6.625" customWidth="1"/>
    <col min="5" max="5" width="34.5" customWidth="1"/>
    <col min="6" max="6" width="6.125" customWidth="1"/>
    <col min="7" max="7" width="31.625" customWidth="1"/>
    <col min="8" max="8" width="13.75" customWidth="1"/>
    <col min="9" max="9" width="13.375" customWidth="1"/>
    <col min="10" max="10" width="37.625" customWidth="1"/>
    <col min="11" max="11" width="7.375" customWidth="1"/>
    <col min="12" max="12" width="53.125" customWidth="1"/>
    <col min="13" max="13" width="8.25" customWidth="1"/>
    <col min="14" max="15" width="53.125" customWidth="1"/>
    <col min="16" max="16" width="10.75" customWidth="1"/>
    <col min="17" max="17" width="74.125" customWidth="1"/>
    <col min="18" max="26" width="9.375" customWidth="1"/>
  </cols>
  <sheetData>
    <row r="1" spans="1:26" ht="16.5" customHeight="1">
      <c r="A1" s="682" t="s">
        <v>0</v>
      </c>
      <c r="B1" s="684" t="s">
        <v>1</v>
      </c>
      <c r="C1" s="684" t="s">
        <v>2</v>
      </c>
      <c r="D1" s="684" t="s">
        <v>3</v>
      </c>
      <c r="E1" s="684" t="s">
        <v>3</v>
      </c>
      <c r="F1" s="684" t="s">
        <v>4</v>
      </c>
      <c r="G1" s="684" t="s">
        <v>4</v>
      </c>
      <c r="H1" s="675" t="s">
        <v>2259</v>
      </c>
      <c r="I1" s="677" t="s">
        <v>2260</v>
      </c>
      <c r="J1" s="679" t="s">
        <v>2261</v>
      </c>
      <c r="K1" s="680"/>
      <c r="L1" s="680"/>
      <c r="M1" s="680"/>
      <c r="N1" s="679" t="s">
        <v>2262</v>
      </c>
      <c r="O1" s="680"/>
      <c r="P1" s="681"/>
      <c r="Q1" s="32"/>
      <c r="R1" s="32"/>
      <c r="S1" s="32"/>
      <c r="T1" s="32"/>
      <c r="U1" s="32"/>
      <c r="V1" s="32"/>
      <c r="W1" s="32"/>
      <c r="X1" s="32"/>
      <c r="Y1" s="32"/>
      <c r="Z1" s="32"/>
    </row>
    <row r="2" spans="1:26" ht="115.5" customHeight="1">
      <c r="A2" s="701"/>
      <c r="B2" s="698"/>
      <c r="C2" s="698"/>
      <c r="D2" s="698"/>
      <c r="E2" s="698"/>
      <c r="F2" s="698"/>
      <c r="G2" s="698"/>
      <c r="H2" s="698"/>
      <c r="I2" s="706"/>
      <c r="J2" s="15" t="s">
        <v>8</v>
      </c>
      <c r="K2" s="16" t="s">
        <v>9</v>
      </c>
      <c r="L2" s="1" t="s">
        <v>10</v>
      </c>
      <c r="M2" s="34" t="s">
        <v>9</v>
      </c>
      <c r="N2" s="15" t="s">
        <v>2263</v>
      </c>
      <c r="O2" s="1" t="s">
        <v>2264</v>
      </c>
      <c r="P2" s="17" t="s">
        <v>9</v>
      </c>
      <c r="Q2" s="14"/>
      <c r="R2" s="14"/>
      <c r="S2" s="14"/>
      <c r="T2" s="14"/>
      <c r="U2" s="14"/>
      <c r="V2" s="14"/>
      <c r="W2" s="14"/>
      <c r="X2" s="14"/>
      <c r="Y2" s="14"/>
      <c r="Z2" s="14"/>
    </row>
    <row r="3" spans="1:26" ht="99.95" customHeight="1">
      <c r="A3" s="44" t="s">
        <v>16</v>
      </c>
      <c r="B3" s="3" t="s">
        <v>17</v>
      </c>
      <c r="C3" s="3" t="s">
        <v>18</v>
      </c>
      <c r="D3" s="2" t="s">
        <v>19</v>
      </c>
      <c r="E3" s="4" t="s">
        <v>20</v>
      </c>
      <c r="F3" s="2" t="s">
        <v>54</v>
      </c>
      <c r="G3" s="4" t="s">
        <v>55</v>
      </c>
      <c r="H3" s="5"/>
      <c r="I3" s="45" t="s">
        <v>58</v>
      </c>
      <c r="J3" s="20" t="s">
        <v>59</v>
      </c>
      <c r="K3" s="6">
        <v>158550</v>
      </c>
      <c r="L3" s="4" t="s">
        <v>59</v>
      </c>
      <c r="M3" s="72">
        <v>181014</v>
      </c>
      <c r="N3" s="89" t="s">
        <v>2651</v>
      </c>
      <c r="O3" s="10" t="s">
        <v>2652</v>
      </c>
      <c r="P3" s="100">
        <v>181014</v>
      </c>
      <c r="Q3" s="11"/>
      <c r="R3" s="24"/>
      <c r="S3" s="24"/>
      <c r="T3" s="24"/>
      <c r="U3" s="24"/>
      <c r="V3" s="24"/>
      <c r="W3" s="24"/>
      <c r="X3" s="24"/>
      <c r="Y3" s="24"/>
      <c r="Z3" s="24"/>
    </row>
    <row r="4" spans="1:26" ht="99.95" customHeight="1">
      <c r="A4" s="44" t="s">
        <v>2184</v>
      </c>
      <c r="B4" s="3" t="s">
        <v>2185</v>
      </c>
      <c r="C4" s="3" t="s">
        <v>2214</v>
      </c>
      <c r="D4" s="2" t="s">
        <v>2187</v>
      </c>
      <c r="E4" s="4" t="s">
        <v>2188</v>
      </c>
      <c r="F4" s="2" t="s">
        <v>2240</v>
      </c>
      <c r="G4" s="4" t="s">
        <v>2246</v>
      </c>
      <c r="H4" s="5"/>
      <c r="I4" s="45" t="s">
        <v>58</v>
      </c>
      <c r="J4" s="20" t="s">
        <v>2247</v>
      </c>
      <c r="K4" s="6">
        <v>2114848</v>
      </c>
      <c r="L4" s="4" t="s">
        <v>2247</v>
      </c>
      <c r="M4" s="72">
        <v>2376044</v>
      </c>
      <c r="N4" s="89" t="s">
        <v>2653</v>
      </c>
      <c r="O4" s="4"/>
      <c r="P4" s="62"/>
      <c r="Q4" s="11"/>
      <c r="R4" s="24"/>
      <c r="S4" s="24"/>
      <c r="T4" s="24"/>
      <c r="U4" s="24"/>
      <c r="V4" s="24"/>
      <c r="W4" s="24"/>
      <c r="X4" s="24"/>
      <c r="Y4" s="24"/>
      <c r="Z4" s="24"/>
    </row>
    <row r="5" spans="1:26" ht="99.95" customHeight="1">
      <c r="A5" s="49" t="s">
        <v>2112</v>
      </c>
      <c r="B5" s="50" t="s">
        <v>2113</v>
      </c>
      <c r="C5" s="50" t="s">
        <v>2121</v>
      </c>
      <c r="D5" s="51" t="s">
        <v>2135</v>
      </c>
      <c r="E5" s="27" t="s">
        <v>2136</v>
      </c>
      <c r="F5" s="51" t="s">
        <v>2137</v>
      </c>
      <c r="G5" s="27" t="s">
        <v>2138</v>
      </c>
      <c r="H5" s="52" t="s">
        <v>58</v>
      </c>
      <c r="I5" s="53"/>
      <c r="J5" s="25" t="s">
        <v>2152</v>
      </c>
      <c r="K5" s="78">
        <v>3012630</v>
      </c>
      <c r="L5" s="27" t="s">
        <v>2152</v>
      </c>
      <c r="M5" s="79">
        <v>3393189</v>
      </c>
      <c r="N5" s="92" t="s">
        <v>2654</v>
      </c>
      <c r="O5" s="55" t="s">
        <v>2655</v>
      </c>
      <c r="P5" s="101">
        <v>3393189</v>
      </c>
      <c r="Q5" s="11"/>
      <c r="R5" s="24"/>
      <c r="S5" s="24"/>
      <c r="T5" s="24"/>
      <c r="U5" s="24"/>
      <c r="V5" s="24"/>
      <c r="W5" s="24"/>
      <c r="X5" s="24"/>
      <c r="Y5" s="24"/>
      <c r="Z5" s="24"/>
    </row>
    <row r="6" spans="1:26">
      <c r="P6" s="24"/>
      <c r="Q6" s="24"/>
      <c r="R6" s="24"/>
      <c r="S6" s="24"/>
      <c r="T6" s="24"/>
      <c r="U6" s="24"/>
      <c r="V6" s="24"/>
      <c r="W6" s="24"/>
      <c r="X6" s="24"/>
      <c r="Y6" s="24"/>
      <c r="Z6" s="24"/>
    </row>
    <row r="7" spans="1:26">
      <c r="P7" s="24"/>
      <c r="Q7" s="24"/>
      <c r="R7" s="24"/>
      <c r="S7" s="24"/>
      <c r="T7" s="24"/>
      <c r="U7" s="24"/>
      <c r="V7" s="24"/>
      <c r="W7" s="24"/>
      <c r="X7" s="24"/>
      <c r="Y7" s="24"/>
      <c r="Z7" s="24"/>
    </row>
    <row r="8" spans="1:26">
      <c r="P8" s="24"/>
      <c r="Q8" s="24"/>
      <c r="R8" s="24"/>
      <c r="S8" s="24"/>
      <c r="T8" s="24"/>
      <c r="U8" s="24"/>
      <c r="V8" s="24"/>
      <c r="W8" s="24"/>
      <c r="X8" s="24"/>
      <c r="Y8" s="24"/>
      <c r="Z8" s="24"/>
    </row>
    <row r="9" spans="1:26">
      <c r="P9" s="24"/>
      <c r="Q9" s="24"/>
      <c r="R9" s="24"/>
      <c r="S9" s="24"/>
      <c r="T9" s="24"/>
      <c r="U9" s="24"/>
      <c r="V9" s="24"/>
      <c r="W9" s="24"/>
      <c r="X9" s="24"/>
      <c r="Y9" s="24"/>
      <c r="Z9" s="24"/>
    </row>
    <row r="10" spans="1:26">
      <c r="P10" s="24"/>
      <c r="Q10" s="24"/>
      <c r="R10" s="24"/>
      <c r="S10" s="24"/>
      <c r="T10" s="24"/>
      <c r="U10" s="24"/>
      <c r="V10" s="24"/>
      <c r="W10" s="24"/>
      <c r="X10" s="24"/>
      <c r="Y10" s="24"/>
      <c r="Z10" s="24"/>
    </row>
    <row r="11" spans="1:26">
      <c r="P11" s="24"/>
      <c r="Q11" s="24"/>
      <c r="R11" s="24"/>
      <c r="S11" s="24"/>
      <c r="T11" s="24"/>
      <c r="U11" s="24"/>
      <c r="V11" s="24"/>
      <c r="W11" s="24"/>
      <c r="X11" s="24"/>
      <c r="Y11" s="24"/>
      <c r="Z11" s="24"/>
    </row>
    <row r="12" spans="1:26">
      <c r="P12" s="24"/>
      <c r="Q12" s="24"/>
      <c r="R12" s="24"/>
      <c r="S12" s="24"/>
      <c r="T12" s="24"/>
      <c r="U12" s="24"/>
      <c r="V12" s="24"/>
      <c r="W12" s="24"/>
      <c r="X12" s="24"/>
      <c r="Y12" s="24"/>
      <c r="Z12" s="24"/>
    </row>
    <row r="13" spans="1:26">
      <c r="P13" s="24"/>
      <c r="Q13" s="24"/>
      <c r="R13" s="24"/>
      <c r="S13" s="24"/>
      <c r="T13" s="24"/>
      <c r="U13" s="24"/>
      <c r="V13" s="24"/>
      <c r="W13" s="24"/>
      <c r="X13" s="24"/>
      <c r="Y13" s="24"/>
      <c r="Z13" s="24"/>
    </row>
    <row r="14" spans="1:26">
      <c r="P14" s="24"/>
      <c r="Q14" s="24"/>
      <c r="R14" s="24"/>
      <c r="S14" s="24"/>
      <c r="T14" s="24"/>
      <c r="U14" s="24"/>
      <c r="V14" s="24"/>
      <c r="W14" s="24"/>
      <c r="X14" s="24"/>
      <c r="Y14" s="24"/>
      <c r="Z14" s="24"/>
    </row>
    <row r="15" spans="1:26">
      <c r="P15" s="24"/>
      <c r="Q15" s="24"/>
      <c r="R15" s="24"/>
      <c r="S15" s="24"/>
      <c r="T15" s="24"/>
      <c r="U15" s="24"/>
      <c r="V15" s="24"/>
      <c r="W15" s="24"/>
      <c r="X15" s="24"/>
      <c r="Y15" s="24"/>
      <c r="Z15" s="24"/>
    </row>
    <row r="16" spans="1:26">
      <c r="P16" s="24"/>
      <c r="Q16" s="24"/>
      <c r="R16" s="24"/>
      <c r="S16" s="24"/>
      <c r="T16" s="24"/>
      <c r="U16" s="24"/>
      <c r="V16" s="24"/>
      <c r="W16" s="24"/>
      <c r="X16" s="24"/>
      <c r="Y16" s="24"/>
      <c r="Z16" s="24"/>
    </row>
    <row r="17" spans="16:26">
      <c r="P17" s="24"/>
      <c r="Q17" s="24"/>
      <c r="R17" s="24"/>
      <c r="S17" s="24"/>
      <c r="T17" s="24"/>
      <c r="U17" s="24"/>
      <c r="V17" s="24"/>
      <c r="W17" s="24"/>
      <c r="X17" s="24"/>
      <c r="Y17" s="24"/>
      <c r="Z17" s="24"/>
    </row>
    <row r="18" spans="16:26">
      <c r="P18" s="24"/>
      <c r="Q18" s="24"/>
      <c r="R18" s="24"/>
      <c r="S18" s="24"/>
      <c r="T18" s="24"/>
      <c r="U18" s="24"/>
      <c r="V18" s="24"/>
      <c r="W18" s="24"/>
      <c r="X18" s="24"/>
      <c r="Y18" s="24"/>
      <c r="Z18" s="24"/>
    </row>
    <row r="19" spans="16:26">
      <c r="P19" s="24"/>
      <c r="Q19" s="24"/>
      <c r="R19" s="24"/>
      <c r="S19" s="24"/>
      <c r="T19" s="24"/>
      <c r="U19" s="24"/>
      <c r="V19" s="24"/>
      <c r="W19" s="24"/>
      <c r="X19" s="24"/>
      <c r="Y19" s="24"/>
      <c r="Z19" s="24"/>
    </row>
    <row r="20" spans="16:26">
      <c r="P20" s="24"/>
      <c r="Q20" s="24"/>
      <c r="R20" s="24"/>
      <c r="S20" s="24"/>
      <c r="T20" s="24"/>
      <c r="U20" s="24"/>
      <c r="V20" s="24"/>
      <c r="W20" s="24"/>
      <c r="X20" s="24"/>
      <c r="Y20" s="24"/>
      <c r="Z20" s="24"/>
    </row>
    <row r="21" spans="16:26" ht="15.75" customHeight="1">
      <c r="P21" s="24"/>
      <c r="Q21" s="24"/>
      <c r="R21" s="24"/>
      <c r="S21" s="24"/>
      <c r="T21" s="24"/>
      <c r="U21" s="24"/>
      <c r="V21" s="24"/>
      <c r="W21" s="24"/>
      <c r="X21" s="24"/>
      <c r="Y21" s="24"/>
      <c r="Z21" s="24"/>
    </row>
    <row r="22" spans="16:26" ht="15.75" customHeight="1">
      <c r="P22" s="24"/>
      <c r="Q22" s="24"/>
      <c r="R22" s="24"/>
      <c r="S22" s="24"/>
      <c r="T22" s="24"/>
      <c r="U22" s="24"/>
      <c r="V22" s="24"/>
      <c r="W22" s="24"/>
      <c r="X22" s="24"/>
      <c r="Y22" s="24"/>
      <c r="Z22" s="24"/>
    </row>
    <row r="23" spans="16:26" ht="15.75" customHeight="1">
      <c r="P23" s="24"/>
      <c r="Q23" s="24"/>
      <c r="R23" s="24"/>
      <c r="S23" s="24"/>
      <c r="T23" s="24"/>
      <c r="U23" s="24"/>
      <c r="V23" s="24"/>
      <c r="W23" s="24"/>
      <c r="X23" s="24"/>
      <c r="Y23" s="24"/>
      <c r="Z23" s="24"/>
    </row>
    <row r="24" spans="16:26" ht="15.75" customHeight="1">
      <c r="P24" s="24"/>
      <c r="Q24" s="24"/>
      <c r="R24" s="24"/>
      <c r="S24" s="24"/>
      <c r="T24" s="24"/>
      <c r="U24" s="24"/>
      <c r="V24" s="24"/>
      <c r="W24" s="24"/>
      <c r="X24" s="24"/>
      <c r="Y24" s="24"/>
      <c r="Z24" s="24"/>
    </row>
    <row r="25" spans="16:26" ht="15.75" customHeight="1">
      <c r="P25" s="24"/>
      <c r="Q25" s="24"/>
      <c r="R25" s="24"/>
      <c r="S25" s="24"/>
      <c r="T25" s="24"/>
      <c r="U25" s="24"/>
      <c r="V25" s="24"/>
      <c r="W25" s="24"/>
      <c r="X25" s="24"/>
      <c r="Y25" s="24"/>
      <c r="Z25" s="24"/>
    </row>
    <row r="26" spans="16:26" ht="15.75" customHeight="1">
      <c r="P26" s="24"/>
      <c r="Q26" s="24"/>
      <c r="R26" s="24"/>
      <c r="S26" s="24"/>
      <c r="T26" s="24"/>
      <c r="U26" s="24"/>
      <c r="V26" s="24"/>
      <c r="W26" s="24"/>
      <c r="X26" s="24"/>
      <c r="Y26" s="24"/>
      <c r="Z26" s="24"/>
    </row>
    <row r="27" spans="16:26" ht="15.75" customHeight="1">
      <c r="P27" s="24"/>
      <c r="Q27" s="24"/>
      <c r="R27" s="24"/>
      <c r="S27" s="24"/>
      <c r="T27" s="24"/>
      <c r="U27" s="24"/>
      <c r="V27" s="24"/>
      <c r="W27" s="24"/>
      <c r="X27" s="24"/>
      <c r="Y27" s="24"/>
      <c r="Z27" s="24"/>
    </row>
    <row r="28" spans="16:26" ht="15.75" customHeight="1">
      <c r="P28" s="24"/>
      <c r="Q28" s="24"/>
      <c r="R28" s="24"/>
      <c r="S28" s="24"/>
      <c r="T28" s="24"/>
      <c r="U28" s="24"/>
      <c r="V28" s="24"/>
      <c r="W28" s="24"/>
      <c r="X28" s="24"/>
      <c r="Y28" s="24"/>
      <c r="Z28" s="24"/>
    </row>
    <row r="29" spans="16:26" ht="15.75" customHeight="1">
      <c r="P29" s="24"/>
      <c r="Q29" s="24"/>
      <c r="R29" s="24"/>
      <c r="S29" s="24"/>
      <c r="T29" s="24"/>
      <c r="U29" s="24"/>
      <c r="V29" s="24"/>
      <c r="W29" s="24"/>
      <c r="X29" s="24"/>
      <c r="Y29" s="24"/>
      <c r="Z29" s="24"/>
    </row>
    <row r="30" spans="16:26" ht="15.75" customHeight="1">
      <c r="P30" s="24"/>
      <c r="Q30" s="24"/>
      <c r="R30" s="24"/>
      <c r="S30" s="24"/>
      <c r="T30" s="24"/>
      <c r="U30" s="24"/>
      <c r="V30" s="24"/>
      <c r="W30" s="24"/>
      <c r="X30" s="24"/>
      <c r="Y30" s="24"/>
      <c r="Z30" s="24"/>
    </row>
    <row r="31" spans="16:26" ht="15.75" customHeight="1">
      <c r="P31" s="24"/>
      <c r="Q31" s="24"/>
      <c r="R31" s="24"/>
      <c r="S31" s="24"/>
      <c r="T31" s="24"/>
      <c r="U31" s="24"/>
      <c r="V31" s="24"/>
      <c r="W31" s="24"/>
      <c r="X31" s="24"/>
      <c r="Y31" s="24"/>
      <c r="Z31" s="24"/>
    </row>
    <row r="32" spans="16:26" ht="15.75" customHeight="1">
      <c r="P32" s="24"/>
      <c r="Q32" s="24"/>
      <c r="R32" s="24"/>
      <c r="S32" s="24"/>
      <c r="T32" s="24"/>
      <c r="U32" s="24"/>
      <c r="V32" s="24"/>
      <c r="W32" s="24"/>
      <c r="X32" s="24"/>
      <c r="Y32" s="24"/>
      <c r="Z32" s="24"/>
    </row>
    <row r="33" spans="16:26" ht="15.75" customHeight="1">
      <c r="P33" s="24"/>
      <c r="Q33" s="24"/>
      <c r="R33" s="24"/>
      <c r="S33" s="24"/>
      <c r="T33" s="24"/>
      <c r="U33" s="24"/>
      <c r="V33" s="24"/>
      <c r="W33" s="24"/>
      <c r="X33" s="24"/>
      <c r="Y33" s="24"/>
      <c r="Z33" s="24"/>
    </row>
    <row r="34" spans="16:26" ht="15.75" customHeight="1">
      <c r="P34" s="24"/>
      <c r="Q34" s="24"/>
      <c r="R34" s="24"/>
      <c r="S34" s="24"/>
      <c r="T34" s="24"/>
      <c r="U34" s="24"/>
      <c r="V34" s="24"/>
      <c r="W34" s="24"/>
      <c r="X34" s="24"/>
      <c r="Y34" s="24"/>
      <c r="Z34" s="24"/>
    </row>
    <row r="35" spans="16:26" ht="15.75" customHeight="1">
      <c r="P35" s="24"/>
      <c r="Q35" s="24"/>
      <c r="R35" s="24"/>
      <c r="S35" s="24"/>
      <c r="T35" s="24"/>
      <c r="U35" s="24"/>
      <c r="V35" s="24"/>
      <c r="W35" s="24"/>
      <c r="X35" s="24"/>
      <c r="Y35" s="24"/>
      <c r="Z35" s="24"/>
    </row>
    <row r="36" spans="16:26" ht="15.75" customHeight="1">
      <c r="P36" s="24"/>
      <c r="Q36" s="24"/>
      <c r="R36" s="24"/>
      <c r="S36" s="24"/>
      <c r="T36" s="24"/>
      <c r="U36" s="24"/>
      <c r="V36" s="24"/>
      <c r="W36" s="24"/>
      <c r="X36" s="24"/>
      <c r="Y36" s="24"/>
      <c r="Z36" s="24"/>
    </row>
    <row r="37" spans="16:26" ht="15.75" customHeight="1">
      <c r="P37" s="24"/>
      <c r="Q37" s="24"/>
      <c r="R37" s="24"/>
      <c r="S37" s="24"/>
      <c r="T37" s="24"/>
      <c r="U37" s="24"/>
      <c r="V37" s="24"/>
      <c r="W37" s="24"/>
      <c r="X37" s="24"/>
      <c r="Y37" s="24"/>
      <c r="Z37" s="24"/>
    </row>
    <row r="38" spans="16:26" ht="15.75" customHeight="1">
      <c r="P38" s="24"/>
      <c r="Q38" s="24"/>
      <c r="R38" s="24"/>
      <c r="S38" s="24"/>
      <c r="T38" s="24"/>
      <c r="U38" s="24"/>
      <c r="V38" s="24"/>
      <c r="W38" s="24"/>
      <c r="X38" s="24"/>
      <c r="Y38" s="24"/>
      <c r="Z38" s="24"/>
    </row>
    <row r="39" spans="16:26" ht="15.75" customHeight="1">
      <c r="P39" s="24"/>
      <c r="Q39" s="24"/>
      <c r="R39" s="24"/>
      <c r="S39" s="24"/>
      <c r="T39" s="24"/>
      <c r="U39" s="24"/>
      <c r="V39" s="24"/>
      <c r="W39" s="24"/>
      <c r="X39" s="24"/>
      <c r="Y39" s="24"/>
      <c r="Z39" s="24"/>
    </row>
    <row r="40" spans="16:26" ht="15.75" customHeight="1">
      <c r="P40" s="24"/>
      <c r="Q40" s="24"/>
      <c r="R40" s="24"/>
      <c r="S40" s="24"/>
      <c r="T40" s="24"/>
      <c r="U40" s="24"/>
      <c r="V40" s="24"/>
      <c r="W40" s="24"/>
      <c r="X40" s="24"/>
      <c r="Y40" s="24"/>
      <c r="Z40" s="24"/>
    </row>
    <row r="41" spans="16:26" ht="15.75" customHeight="1">
      <c r="P41" s="24"/>
      <c r="Q41" s="24"/>
      <c r="R41" s="24"/>
      <c r="S41" s="24"/>
      <c r="T41" s="24"/>
      <c r="U41" s="24"/>
      <c r="V41" s="24"/>
      <c r="W41" s="24"/>
      <c r="X41" s="24"/>
      <c r="Y41" s="24"/>
      <c r="Z41" s="24"/>
    </row>
    <row r="42" spans="16:26" ht="15.75" customHeight="1">
      <c r="P42" s="24"/>
      <c r="Q42" s="24"/>
      <c r="R42" s="24"/>
      <c r="S42" s="24"/>
      <c r="T42" s="24"/>
      <c r="U42" s="24"/>
      <c r="V42" s="24"/>
      <c r="W42" s="24"/>
      <c r="X42" s="24"/>
      <c r="Y42" s="24"/>
      <c r="Z42" s="24"/>
    </row>
    <row r="43" spans="16:26" ht="15.75" customHeight="1">
      <c r="P43" s="24"/>
      <c r="Q43" s="24"/>
      <c r="R43" s="24"/>
      <c r="S43" s="24"/>
      <c r="T43" s="24"/>
      <c r="U43" s="24"/>
      <c r="V43" s="24"/>
      <c r="W43" s="24"/>
      <c r="X43" s="24"/>
      <c r="Y43" s="24"/>
      <c r="Z43" s="24"/>
    </row>
    <row r="44" spans="16:26" ht="15.75" customHeight="1">
      <c r="P44" s="24"/>
      <c r="Q44" s="24"/>
      <c r="R44" s="24"/>
      <c r="S44" s="24"/>
      <c r="T44" s="24"/>
      <c r="U44" s="24"/>
      <c r="V44" s="24"/>
      <c r="W44" s="24"/>
      <c r="X44" s="24"/>
      <c r="Y44" s="24"/>
      <c r="Z44" s="24"/>
    </row>
    <row r="45" spans="16:26" ht="15.75" customHeight="1">
      <c r="P45" s="24"/>
      <c r="Q45" s="24"/>
      <c r="R45" s="24"/>
      <c r="S45" s="24"/>
      <c r="T45" s="24"/>
      <c r="U45" s="24"/>
      <c r="V45" s="24"/>
      <c r="W45" s="24"/>
      <c r="X45" s="24"/>
      <c r="Y45" s="24"/>
      <c r="Z45" s="24"/>
    </row>
    <row r="46" spans="16:26" ht="15.75" customHeight="1">
      <c r="P46" s="24"/>
      <c r="Q46" s="24"/>
      <c r="R46" s="24"/>
      <c r="S46" s="24"/>
      <c r="T46" s="24"/>
      <c r="U46" s="24"/>
      <c r="V46" s="24"/>
      <c r="W46" s="24"/>
      <c r="X46" s="24"/>
      <c r="Y46" s="24"/>
      <c r="Z46" s="24"/>
    </row>
    <row r="47" spans="16:26" ht="15.75" customHeight="1">
      <c r="P47" s="24"/>
      <c r="Q47" s="24"/>
      <c r="R47" s="24"/>
      <c r="S47" s="24"/>
      <c r="T47" s="24"/>
      <c r="U47" s="24"/>
      <c r="V47" s="24"/>
      <c r="W47" s="24"/>
      <c r="X47" s="24"/>
      <c r="Y47" s="24"/>
      <c r="Z47" s="24"/>
    </row>
    <row r="48" spans="16:26" ht="15.75" customHeight="1">
      <c r="P48" s="24"/>
      <c r="Q48" s="24"/>
      <c r="R48" s="24"/>
      <c r="S48" s="24"/>
      <c r="T48" s="24"/>
      <c r="U48" s="24"/>
      <c r="V48" s="24"/>
      <c r="W48" s="24"/>
      <c r="X48" s="24"/>
      <c r="Y48" s="24"/>
      <c r="Z48" s="24"/>
    </row>
    <row r="49" spans="16:26" ht="15.75" customHeight="1">
      <c r="P49" s="24"/>
      <c r="Q49" s="24"/>
      <c r="R49" s="24"/>
      <c r="S49" s="24"/>
      <c r="T49" s="24"/>
      <c r="U49" s="24"/>
      <c r="V49" s="24"/>
      <c r="W49" s="24"/>
      <c r="X49" s="24"/>
      <c r="Y49" s="24"/>
      <c r="Z49" s="24"/>
    </row>
    <row r="50" spans="16:26" ht="15.75" customHeight="1">
      <c r="P50" s="24"/>
      <c r="Q50" s="24"/>
      <c r="R50" s="24"/>
      <c r="S50" s="24"/>
      <c r="T50" s="24"/>
      <c r="U50" s="24"/>
      <c r="V50" s="24"/>
      <c r="W50" s="24"/>
      <c r="X50" s="24"/>
      <c r="Y50" s="24"/>
      <c r="Z50" s="24"/>
    </row>
    <row r="51" spans="16:26" ht="15.75" customHeight="1">
      <c r="P51" s="24"/>
      <c r="Q51" s="24"/>
      <c r="R51" s="24"/>
      <c r="S51" s="24"/>
      <c r="T51" s="24"/>
      <c r="U51" s="24"/>
      <c r="V51" s="24"/>
      <c r="W51" s="24"/>
      <c r="X51" s="24"/>
      <c r="Y51" s="24"/>
      <c r="Z51" s="24"/>
    </row>
    <row r="52" spans="16:26" ht="15.75" customHeight="1">
      <c r="P52" s="24"/>
      <c r="Q52" s="24"/>
      <c r="R52" s="24"/>
      <c r="S52" s="24"/>
      <c r="T52" s="24"/>
      <c r="U52" s="24"/>
      <c r="V52" s="24"/>
      <c r="W52" s="24"/>
      <c r="X52" s="24"/>
      <c r="Y52" s="24"/>
      <c r="Z52" s="24"/>
    </row>
    <row r="53" spans="16:26" ht="15.75" customHeight="1">
      <c r="P53" s="24"/>
      <c r="Q53" s="24"/>
      <c r="R53" s="24"/>
      <c r="S53" s="24"/>
      <c r="T53" s="24"/>
      <c r="U53" s="24"/>
      <c r="V53" s="24"/>
      <c r="W53" s="24"/>
      <c r="X53" s="24"/>
      <c r="Y53" s="24"/>
      <c r="Z53" s="24"/>
    </row>
    <row r="54" spans="16:26" ht="15.75" customHeight="1">
      <c r="P54" s="24"/>
      <c r="Q54" s="24"/>
      <c r="R54" s="24"/>
      <c r="S54" s="24"/>
      <c r="T54" s="24"/>
      <c r="U54" s="24"/>
      <c r="V54" s="24"/>
      <c r="W54" s="24"/>
      <c r="X54" s="24"/>
      <c r="Y54" s="24"/>
      <c r="Z54" s="24"/>
    </row>
    <row r="55" spans="16:26" ht="15.75" customHeight="1">
      <c r="P55" s="24"/>
      <c r="Q55" s="24"/>
      <c r="R55" s="24"/>
      <c r="S55" s="24"/>
      <c r="T55" s="24"/>
      <c r="U55" s="24"/>
      <c r="V55" s="24"/>
      <c r="W55" s="24"/>
      <c r="X55" s="24"/>
      <c r="Y55" s="24"/>
      <c r="Z55" s="24"/>
    </row>
    <row r="56" spans="16:26" ht="15.75" customHeight="1">
      <c r="P56" s="24"/>
      <c r="Q56" s="24"/>
      <c r="R56" s="24"/>
      <c r="S56" s="24"/>
      <c r="T56" s="24"/>
      <c r="U56" s="24"/>
      <c r="V56" s="24"/>
      <c r="W56" s="24"/>
      <c r="X56" s="24"/>
      <c r="Y56" s="24"/>
      <c r="Z56" s="24"/>
    </row>
    <row r="57" spans="16:26" ht="15.75" customHeight="1">
      <c r="P57" s="24"/>
      <c r="Q57" s="24"/>
      <c r="R57" s="24"/>
      <c r="S57" s="24"/>
      <c r="T57" s="24"/>
      <c r="U57" s="24"/>
      <c r="V57" s="24"/>
      <c r="W57" s="24"/>
      <c r="X57" s="24"/>
      <c r="Y57" s="24"/>
      <c r="Z57" s="24"/>
    </row>
    <row r="58" spans="16:26" ht="15.75" customHeight="1">
      <c r="P58" s="24"/>
      <c r="Q58" s="24"/>
      <c r="R58" s="24"/>
      <c r="S58" s="24"/>
      <c r="T58" s="24"/>
      <c r="U58" s="24"/>
      <c r="V58" s="24"/>
      <c r="W58" s="24"/>
      <c r="X58" s="24"/>
      <c r="Y58" s="24"/>
      <c r="Z58" s="24"/>
    </row>
    <row r="59" spans="16:26" ht="15.75" customHeight="1">
      <c r="P59" s="24"/>
      <c r="Q59" s="24"/>
      <c r="R59" s="24"/>
      <c r="S59" s="24"/>
      <c r="T59" s="24"/>
      <c r="U59" s="24"/>
      <c r="V59" s="24"/>
      <c r="W59" s="24"/>
      <c r="X59" s="24"/>
      <c r="Y59" s="24"/>
      <c r="Z59" s="24"/>
    </row>
    <row r="60" spans="16:26" ht="15.75" customHeight="1">
      <c r="P60" s="24"/>
      <c r="Q60" s="24"/>
      <c r="R60" s="24"/>
      <c r="S60" s="24"/>
      <c r="T60" s="24"/>
      <c r="U60" s="24"/>
      <c r="V60" s="24"/>
      <c r="W60" s="24"/>
      <c r="X60" s="24"/>
      <c r="Y60" s="24"/>
      <c r="Z60" s="24"/>
    </row>
    <row r="61" spans="16:26" ht="15.75" customHeight="1">
      <c r="P61" s="24"/>
      <c r="Q61" s="24"/>
      <c r="R61" s="24"/>
      <c r="S61" s="24"/>
      <c r="T61" s="24"/>
      <c r="U61" s="24"/>
      <c r="V61" s="24"/>
      <c r="W61" s="24"/>
      <c r="X61" s="24"/>
      <c r="Y61" s="24"/>
      <c r="Z61" s="24"/>
    </row>
    <row r="62" spans="16:26" ht="15.75" customHeight="1">
      <c r="P62" s="24"/>
      <c r="Q62" s="24"/>
      <c r="R62" s="24"/>
      <c r="S62" s="24"/>
      <c r="T62" s="24"/>
      <c r="U62" s="24"/>
      <c r="V62" s="24"/>
      <c r="W62" s="24"/>
      <c r="X62" s="24"/>
      <c r="Y62" s="24"/>
      <c r="Z62" s="24"/>
    </row>
    <row r="63" spans="16:26" ht="15.75" customHeight="1">
      <c r="P63" s="24"/>
      <c r="Q63" s="24"/>
      <c r="R63" s="24"/>
      <c r="S63" s="24"/>
      <c r="T63" s="24"/>
      <c r="U63" s="24"/>
      <c r="V63" s="24"/>
      <c r="W63" s="24"/>
      <c r="X63" s="24"/>
      <c r="Y63" s="24"/>
      <c r="Z63" s="24"/>
    </row>
    <row r="64" spans="16:26" ht="15.75" customHeight="1">
      <c r="P64" s="24"/>
      <c r="Q64" s="24"/>
      <c r="R64" s="24"/>
      <c r="S64" s="24"/>
      <c r="T64" s="24"/>
      <c r="U64" s="24"/>
      <c r="V64" s="24"/>
      <c r="W64" s="24"/>
      <c r="X64" s="24"/>
      <c r="Y64" s="24"/>
      <c r="Z64" s="24"/>
    </row>
    <row r="65" spans="16:26" ht="15.75" customHeight="1">
      <c r="P65" s="24"/>
      <c r="Q65" s="24"/>
      <c r="R65" s="24"/>
      <c r="S65" s="24"/>
      <c r="T65" s="24"/>
      <c r="U65" s="24"/>
      <c r="V65" s="24"/>
      <c r="W65" s="24"/>
      <c r="X65" s="24"/>
      <c r="Y65" s="24"/>
      <c r="Z65" s="24"/>
    </row>
    <row r="66" spans="16:26" ht="15.75" customHeight="1">
      <c r="P66" s="24"/>
      <c r="Q66" s="24"/>
      <c r="R66" s="24"/>
      <c r="S66" s="24"/>
      <c r="T66" s="24"/>
      <c r="U66" s="24"/>
      <c r="V66" s="24"/>
      <c r="W66" s="24"/>
      <c r="X66" s="24"/>
      <c r="Y66" s="24"/>
      <c r="Z66" s="24"/>
    </row>
    <row r="67" spans="16:26" ht="15.75" customHeight="1">
      <c r="P67" s="24"/>
      <c r="Q67" s="24"/>
      <c r="R67" s="24"/>
      <c r="S67" s="24"/>
      <c r="T67" s="24"/>
      <c r="U67" s="24"/>
      <c r="V67" s="24"/>
      <c r="W67" s="24"/>
      <c r="X67" s="24"/>
      <c r="Y67" s="24"/>
      <c r="Z67" s="24"/>
    </row>
    <row r="68" spans="16:26" ht="15.75" customHeight="1">
      <c r="P68" s="24"/>
      <c r="Q68" s="24"/>
      <c r="R68" s="24"/>
      <c r="S68" s="24"/>
      <c r="T68" s="24"/>
      <c r="U68" s="24"/>
      <c r="V68" s="24"/>
      <c r="W68" s="24"/>
      <c r="X68" s="24"/>
      <c r="Y68" s="24"/>
      <c r="Z68" s="24"/>
    </row>
    <row r="69" spans="16:26" ht="15.75" customHeight="1">
      <c r="P69" s="24"/>
      <c r="Q69" s="24"/>
      <c r="R69" s="24"/>
      <c r="S69" s="24"/>
      <c r="T69" s="24"/>
      <c r="U69" s="24"/>
      <c r="V69" s="24"/>
      <c r="W69" s="24"/>
      <c r="X69" s="24"/>
      <c r="Y69" s="24"/>
      <c r="Z69" s="24"/>
    </row>
    <row r="70" spans="16:26" ht="15.75" customHeight="1">
      <c r="P70" s="24"/>
      <c r="Q70" s="24"/>
      <c r="R70" s="24"/>
      <c r="S70" s="24"/>
      <c r="T70" s="24"/>
      <c r="U70" s="24"/>
      <c r="V70" s="24"/>
      <c r="W70" s="24"/>
      <c r="X70" s="24"/>
      <c r="Y70" s="24"/>
      <c r="Z70" s="24"/>
    </row>
    <row r="71" spans="16:26" ht="15.75" customHeight="1">
      <c r="P71" s="24"/>
      <c r="Q71" s="24"/>
      <c r="R71" s="24"/>
      <c r="S71" s="24"/>
      <c r="T71" s="24"/>
      <c r="U71" s="24"/>
      <c r="V71" s="24"/>
      <c r="W71" s="24"/>
      <c r="X71" s="24"/>
      <c r="Y71" s="24"/>
      <c r="Z71" s="24"/>
    </row>
    <row r="72" spans="16:26" ht="15.75" customHeight="1">
      <c r="P72" s="24"/>
      <c r="Q72" s="24"/>
      <c r="R72" s="24"/>
      <c r="S72" s="24"/>
      <c r="T72" s="24"/>
      <c r="U72" s="24"/>
      <c r="V72" s="24"/>
      <c r="W72" s="24"/>
      <c r="X72" s="24"/>
      <c r="Y72" s="24"/>
      <c r="Z72" s="24"/>
    </row>
    <row r="73" spans="16:26" ht="15.75" customHeight="1">
      <c r="P73" s="24"/>
      <c r="Q73" s="24"/>
      <c r="R73" s="24"/>
      <c r="S73" s="24"/>
      <c r="T73" s="24"/>
      <c r="U73" s="24"/>
      <c r="V73" s="24"/>
      <c r="W73" s="24"/>
      <c r="X73" s="24"/>
      <c r="Y73" s="24"/>
      <c r="Z73" s="24"/>
    </row>
    <row r="74" spans="16:26" ht="15.75" customHeight="1">
      <c r="P74" s="24"/>
      <c r="Q74" s="24"/>
      <c r="R74" s="24"/>
      <c r="S74" s="24"/>
      <c r="T74" s="24"/>
      <c r="U74" s="24"/>
      <c r="V74" s="24"/>
      <c r="W74" s="24"/>
      <c r="X74" s="24"/>
      <c r="Y74" s="24"/>
      <c r="Z74" s="24"/>
    </row>
    <row r="75" spans="16:26" ht="15.75" customHeight="1">
      <c r="P75" s="24"/>
      <c r="Q75" s="24"/>
      <c r="R75" s="24"/>
      <c r="S75" s="24"/>
      <c r="T75" s="24"/>
      <c r="U75" s="24"/>
      <c r="V75" s="24"/>
      <c r="W75" s="24"/>
      <c r="X75" s="24"/>
      <c r="Y75" s="24"/>
      <c r="Z75" s="24"/>
    </row>
    <row r="76" spans="16:26" ht="15.75" customHeight="1">
      <c r="P76" s="24"/>
      <c r="Q76" s="24"/>
      <c r="R76" s="24"/>
      <c r="S76" s="24"/>
      <c r="T76" s="24"/>
      <c r="U76" s="24"/>
      <c r="V76" s="24"/>
      <c r="W76" s="24"/>
      <c r="X76" s="24"/>
      <c r="Y76" s="24"/>
      <c r="Z76" s="24"/>
    </row>
    <row r="77" spans="16:26" ht="15.75" customHeight="1">
      <c r="P77" s="24"/>
      <c r="Q77" s="24"/>
      <c r="R77" s="24"/>
      <c r="S77" s="24"/>
      <c r="T77" s="24"/>
      <c r="U77" s="24"/>
      <c r="V77" s="24"/>
      <c r="W77" s="24"/>
      <c r="X77" s="24"/>
      <c r="Y77" s="24"/>
      <c r="Z77" s="24"/>
    </row>
    <row r="78" spans="16:26" ht="15.75" customHeight="1">
      <c r="P78" s="24"/>
      <c r="Q78" s="24"/>
      <c r="R78" s="24"/>
      <c r="S78" s="24"/>
      <c r="T78" s="24"/>
      <c r="U78" s="24"/>
      <c r="V78" s="24"/>
      <c r="W78" s="24"/>
      <c r="X78" s="24"/>
      <c r="Y78" s="24"/>
      <c r="Z78" s="24"/>
    </row>
    <row r="79" spans="16:26" ht="15.75" customHeight="1">
      <c r="P79" s="24"/>
      <c r="Q79" s="24"/>
      <c r="R79" s="24"/>
      <c r="S79" s="24"/>
      <c r="T79" s="24"/>
      <c r="U79" s="24"/>
      <c r="V79" s="24"/>
      <c r="W79" s="24"/>
      <c r="X79" s="24"/>
      <c r="Y79" s="24"/>
      <c r="Z79" s="24"/>
    </row>
    <row r="80" spans="16:26" ht="15.75" customHeight="1">
      <c r="P80" s="24"/>
      <c r="Q80" s="24"/>
      <c r="R80" s="24"/>
      <c r="S80" s="24"/>
      <c r="T80" s="24"/>
      <c r="U80" s="24"/>
      <c r="V80" s="24"/>
      <c r="W80" s="24"/>
      <c r="X80" s="24"/>
      <c r="Y80" s="24"/>
      <c r="Z80" s="24"/>
    </row>
    <row r="81" spans="16:26" ht="15.75" customHeight="1">
      <c r="P81" s="24"/>
      <c r="Q81" s="24"/>
      <c r="R81" s="24"/>
      <c r="S81" s="24"/>
      <c r="T81" s="24"/>
      <c r="U81" s="24"/>
      <c r="V81" s="24"/>
      <c r="W81" s="24"/>
      <c r="X81" s="24"/>
      <c r="Y81" s="24"/>
      <c r="Z81" s="24"/>
    </row>
    <row r="82" spans="16:26" ht="15.75" customHeight="1">
      <c r="P82" s="24"/>
      <c r="Q82" s="24"/>
      <c r="R82" s="24"/>
      <c r="S82" s="24"/>
      <c r="T82" s="24"/>
      <c r="U82" s="24"/>
      <c r="V82" s="24"/>
      <c r="W82" s="24"/>
      <c r="X82" s="24"/>
      <c r="Y82" s="24"/>
      <c r="Z82" s="24"/>
    </row>
    <row r="83" spans="16:26" ht="15.75" customHeight="1">
      <c r="P83" s="24"/>
      <c r="Q83" s="24"/>
      <c r="R83" s="24"/>
      <c r="S83" s="24"/>
      <c r="T83" s="24"/>
      <c r="U83" s="24"/>
      <c r="V83" s="24"/>
      <c r="W83" s="24"/>
      <c r="X83" s="24"/>
      <c r="Y83" s="24"/>
      <c r="Z83" s="24"/>
    </row>
    <row r="84" spans="16:26" ht="15.75" customHeight="1">
      <c r="P84" s="24"/>
      <c r="Q84" s="24"/>
      <c r="R84" s="24"/>
      <c r="S84" s="24"/>
      <c r="T84" s="24"/>
      <c r="U84" s="24"/>
      <c r="V84" s="24"/>
      <c r="W84" s="24"/>
      <c r="X84" s="24"/>
      <c r="Y84" s="24"/>
      <c r="Z84" s="24"/>
    </row>
    <row r="85" spans="16:26" ht="15.75" customHeight="1">
      <c r="P85" s="24"/>
      <c r="Q85" s="24"/>
      <c r="R85" s="24"/>
      <c r="S85" s="24"/>
      <c r="T85" s="24"/>
      <c r="U85" s="24"/>
      <c r="V85" s="24"/>
      <c r="W85" s="24"/>
      <c r="X85" s="24"/>
      <c r="Y85" s="24"/>
      <c r="Z85" s="24"/>
    </row>
    <row r="86" spans="16:26" ht="15.75" customHeight="1">
      <c r="P86" s="24"/>
      <c r="Q86" s="24"/>
      <c r="R86" s="24"/>
      <c r="S86" s="24"/>
      <c r="T86" s="24"/>
      <c r="U86" s="24"/>
      <c r="V86" s="24"/>
      <c r="W86" s="24"/>
      <c r="X86" s="24"/>
      <c r="Y86" s="24"/>
      <c r="Z86" s="24"/>
    </row>
    <row r="87" spans="16:26" ht="15.75" customHeight="1">
      <c r="P87" s="24"/>
      <c r="Q87" s="24"/>
      <c r="R87" s="24"/>
      <c r="S87" s="24"/>
      <c r="T87" s="24"/>
      <c r="U87" s="24"/>
      <c r="V87" s="24"/>
      <c r="W87" s="24"/>
      <c r="X87" s="24"/>
      <c r="Y87" s="24"/>
      <c r="Z87" s="24"/>
    </row>
    <row r="88" spans="16:26" ht="15.75" customHeight="1">
      <c r="P88" s="24"/>
      <c r="Q88" s="24"/>
      <c r="R88" s="24"/>
      <c r="S88" s="24"/>
      <c r="T88" s="24"/>
      <c r="U88" s="24"/>
      <c r="V88" s="24"/>
      <c r="W88" s="24"/>
      <c r="X88" s="24"/>
      <c r="Y88" s="24"/>
      <c r="Z88" s="24"/>
    </row>
    <row r="89" spans="16:26" ht="15.75" customHeight="1">
      <c r="P89" s="24"/>
      <c r="Q89" s="24"/>
      <c r="R89" s="24"/>
      <c r="S89" s="24"/>
      <c r="T89" s="24"/>
      <c r="U89" s="24"/>
      <c r="V89" s="24"/>
      <c r="W89" s="24"/>
      <c r="X89" s="24"/>
      <c r="Y89" s="24"/>
      <c r="Z89" s="24"/>
    </row>
    <row r="90" spans="16:26" ht="15.75" customHeight="1">
      <c r="P90" s="24"/>
      <c r="Q90" s="24"/>
      <c r="R90" s="24"/>
      <c r="S90" s="24"/>
      <c r="T90" s="24"/>
      <c r="U90" s="24"/>
      <c r="V90" s="24"/>
      <c r="W90" s="24"/>
      <c r="X90" s="24"/>
      <c r="Y90" s="24"/>
      <c r="Z90" s="24"/>
    </row>
    <row r="91" spans="16:26" ht="15.75" customHeight="1">
      <c r="P91" s="24"/>
      <c r="Q91" s="24"/>
      <c r="R91" s="24"/>
      <c r="S91" s="24"/>
      <c r="T91" s="24"/>
      <c r="U91" s="24"/>
      <c r="V91" s="24"/>
      <c r="W91" s="24"/>
      <c r="X91" s="24"/>
      <c r="Y91" s="24"/>
      <c r="Z91" s="24"/>
    </row>
    <row r="92" spans="16:26" ht="15.75" customHeight="1">
      <c r="P92" s="24"/>
      <c r="Q92" s="24"/>
      <c r="R92" s="24"/>
      <c r="S92" s="24"/>
      <c r="T92" s="24"/>
      <c r="U92" s="24"/>
      <c r="V92" s="24"/>
      <c r="W92" s="24"/>
      <c r="X92" s="24"/>
      <c r="Y92" s="24"/>
      <c r="Z92" s="24"/>
    </row>
    <row r="93" spans="16:26" ht="15.75" customHeight="1">
      <c r="P93" s="24"/>
      <c r="Q93" s="24"/>
      <c r="R93" s="24"/>
      <c r="S93" s="24"/>
      <c r="T93" s="24"/>
      <c r="U93" s="24"/>
      <c r="V93" s="24"/>
      <c r="W93" s="24"/>
      <c r="X93" s="24"/>
      <c r="Y93" s="24"/>
      <c r="Z93" s="24"/>
    </row>
    <row r="94" spans="16:26" ht="15.75" customHeight="1">
      <c r="P94" s="24"/>
      <c r="Q94" s="24"/>
      <c r="R94" s="24"/>
      <c r="S94" s="24"/>
      <c r="T94" s="24"/>
      <c r="U94" s="24"/>
      <c r="V94" s="24"/>
      <c r="W94" s="24"/>
      <c r="X94" s="24"/>
      <c r="Y94" s="24"/>
      <c r="Z94" s="24"/>
    </row>
    <row r="95" spans="16:26" ht="15.75" customHeight="1">
      <c r="P95" s="24"/>
      <c r="Q95" s="24"/>
      <c r="R95" s="24"/>
      <c r="S95" s="24"/>
      <c r="T95" s="24"/>
      <c r="U95" s="24"/>
      <c r="V95" s="24"/>
      <c r="W95" s="24"/>
      <c r="X95" s="24"/>
      <c r="Y95" s="24"/>
      <c r="Z95" s="24"/>
    </row>
    <row r="96" spans="16:26" ht="15.75" customHeight="1">
      <c r="P96" s="24"/>
      <c r="Q96" s="24"/>
      <c r="R96" s="24"/>
      <c r="S96" s="24"/>
      <c r="T96" s="24"/>
      <c r="U96" s="24"/>
      <c r="V96" s="24"/>
      <c r="W96" s="24"/>
      <c r="X96" s="24"/>
      <c r="Y96" s="24"/>
      <c r="Z96" s="24"/>
    </row>
    <row r="97" spans="16:26" ht="15.75" customHeight="1">
      <c r="P97" s="24"/>
      <c r="Q97" s="24"/>
      <c r="R97" s="24"/>
      <c r="S97" s="24"/>
      <c r="T97" s="24"/>
      <c r="U97" s="24"/>
      <c r="V97" s="24"/>
      <c r="W97" s="24"/>
      <c r="X97" s="24"/>
      <c r="Y97" s="24"/>
      <c r="Z97" s="24"/>
    </row>
    <row r="98" spans="16:26" ht="15.75" customHeight="1">
      <c r="P98" s="24"/>
      <c r="Q98" s="24"/>
      <c r="R98" s="24"/>
      <c r="S98" s="24"/>
      <c r="T98" s="24"/>
      <c r="U98" s="24"/>
      <c r="V98" s="24"/>
      <c r="W98" s="24"/>
      <c r="X98" s="24"/>
      <c r="Y98" s="24"/>
      <c r="Z98" s="24"/>
    </row>
    <row r="99" spans="16:26" ht="15.75" customHeight="1">
      <c r="P99" s="24"/>
      <c r="Q99" s="24"/>
      <c r="R99" s="24"/>
      <c r="S99" s="24"/>
      <c r="T99" s="24"/>
      <c r="U99" s="24"/>
      <c r="V99" s="24"/>
      <c r="W99" s="24"/>
      <c r="X99" s="24"/>
      <c r="Y99" s="24"/>
      <c r="Z99" s="24"/>
    </row>
    <row r="100" spans="16:26" ht="15.75" customHeight="1">
      <c r="P100" s="24"/>
      <c r="Q100" s="24"/>
      <c r="R100" s="24"/>
      <c r="S100" s="24"/>
      <c r="T100" s="24"/>
      <c r="U100" s="24"/>
      <c r="V100" s="24"/>
      <c r="W100" s="24"/>
      <c r="X100" s="24"/>
      <c r="Y100" s="24"/>
      <c r="Z100" s="24"/>
    </row>
    <row r="101" spans="16:26" ht="15.75" customHeight="1">
      <c r="P101" s="24"/>
      <c r="Q101" s="24"/>
      <c r="R101" s="24"/>
      <c r="S101" s="24"/>
      <c r="T101" s="24"/>
      <c r="U101" s="24"/>
      <c r="V101" s="24"/>
      <c r="W101" s="24"/>
      <c r="X101" s="24"/>
      <c r="Y101" s="24"/>
      <c r="Z101" s="24"/>
    </row>
    <row r="102" spans="16:26" ht="15.75" customHeight="1">
      <c r="P102" s="24"/>
      <c r="Q102" s="24"/>
      <c r="R102" s="24"/>
      <c r="S102" s="24"/>
      <c r="T102" s="24"/>
      <c r="U102" s="24"/>
      <c r="V102" s="24"/>
      <c r="W102" s="24"/>
      <c r="X102" s="24"/>
      <c r="Y102" s="24"/>
      <c r="Z102" s="24"/>
    </row>
    <row r="103" spans="16:26" ht="15.75" customHeight="1">
      <c r="P103" s="24"/>
      <c r="Q103" s="24"/>
      <c r="R103" s="24"/>
      <c r="S103" s="24"/>
      <c r="T103" s="24"/>
      <c r="U103" s="24"/>
      <c r="V103" s="24"/>
      <c r="W103" s="24"/>
      <c r="X103" s="24"/>
      <c r="Y103" s="24"/>
      <c r="Z103" s="24"/>
    </row>
    <row r="104" spans="16:26" ht="15.75" customHeight="1">
      <c r="P104" s="24"/>
      <c r="Q104" s="24"/>
      <c r="R104" s="24"/>
      <c r="S104" s="24"/>
      <c r="T104" s="24"/>
      <c r="U104" s="24"/>
      <c r="V104" s="24"/>
      <c r="W104" s="24"/>
      <c r="X104" s="24"/>
      <c r="Y104" s="24"/>
      <c r="Z104" s="24"/>
    </row>
    <row r="105" spans="16:26" ht="15.75" customHeight="1">
      <c r="P105" s="24"/>
      <c r="Q105" s="24"/>
      <c r="R105" s="24"/>
      <c r="S105" s="24"/>
      <c r="T105" s="24"/>
      <c r="U105" s="24"/>
      <c r="V105" s="24"/>
      <c r="W105" s="24"/>
      <c r="X105" s="24"/>
      <c r="Y105" s="24"/>
      <c r="Z105" s="24"/>
    </row>
    <row r="106" spans="16:26" ht="15.75" customHeight="1">
      <c r="P106" s="24"/>
      <c r="Q106" s="24"/>
      <c r="R106" s="24"/>
      <c r="S106" s="24"/>
      <c r="T106" s="24"/>
      <c r="U106" s="24"/>
      <c r="V106" s="24"/>
      <c r="W106" s="24"/>
      <c r="X106" s="24"/>
      <c r="Y106" s="24"/>
      <c r="Z106" s="24"/>
    </row>
    <row r="107" spans="16:26" ht="15.75" customHeight="1">
      <c r="P107" s="24"/>
      <c r="Q107" s="24"/>
      <c r="R107" s="24"/>
      <c r="S107" s="24"/>
      <c r="T107" s="24"/>
      <c r="U107" s="24"/>
      <c r="V107" s="24"/>
      <c r="W107" s="24"/>
      <c r="X107" s="24"/>
      <c r="Y107" s="24"/>
      <c r="Z107" s="24"/>
    </row>
    <row r="108" spans="16:26" ht="15.75" customHeight="1">
      <c r="P108" s="24"/>
      <c r="Q108" s="24"/>
      <c r="R108" s="24"/>
      <c r="S108" s="24"/>
      <c r="T108" s="24"/>
      <c r="U108" s="24"/>
      <c r="V108" s="24"/>
      <c r="W108" s="24"/>
      <c r="X108" s="24"/>
      <c r="Y108" s="24"/>
      <c r="Z108" s="24"/>
    </row>
    <row r="109" spans="16:26" ht="15.75" customHeight="1">
      <c r="P109" s="24"/>
      <c r="Q109" s="24"/>
      <c r="R109" s="24"/>
      <c r="S109" s="24"/>
      <c r="T109" s="24"/>
      <c r="U109" s="24"/>
      <c r="V109" s="24"/>
      <c r="W109" s="24"/>
      <c r="X109" s="24"/>
      <c r="Y109" s="24"/>
      <c r="Z109" s="24"/>
    </row>
    <row r="110" spans="16:26" ht="15.75" customHeight="1">
      <c r="P110" s="24"/>
      <c r="Q110" s="24"/>
      <c r="R110" s="24"/>
      <c r="S110" s="24"/>
      <c r="T110" s="24"/>
      <c r="U110" s="24"/>
      <c r="V110" s="24"/>
      <c r="W110" s="24"/>
      <c r="X110" s="24"/>
      <c r="Y110" s="24"/>
      <c r="Z110" s="24"/>
    </row>
    <row r="111" spans="16:26" ht="15.75" customHeight="1">
      <c r="P111" s="24"/>
      <c r="Q111" s="24"/>
      <c r="R111" s="24"/>
      <c r="S111" s="24"/>
      <c r="T111" s="24"/>
      <c r="U111" s="24"/>
      <c r="V111" s="24"/>
      <c r="W111" s="24"/>
      <c r="X111" s="24"/>
      <c r="Y111" s="24"/>
      <c r="Z111" s="24"/>
    </row>
    <row r="112" spans="16:26" ht="15.75" customHeight="1">
      <c r="P112" s="24"/>
      <c r="Q112" s="24"/>
      <c r="R112" s="24"/>
      <c r="S112" s="24"/>
      <c r="T112" s="24"/>
      <c r="U112" s="24"/>
      <c r="V112" s="24"/>
      <c r="W112" s="24"/>
      <c r="X112" s="24"/>
      <c r="Y112" s="24"/>
      <c r="Z112" s="24"/>
    </row>
    <row r="113" spans="16:26" ht="15.75" customHeight="1">
      <c r="P113" s="24"/>
      <c r="Q113" s="24"/>
      <c r="R113" s="24"/>
      <c r="S113" s="24"/>
      <c r="T113" s="24"/>
      <c r="U113" s="24"/>
      <c r="V113" s="24"/>
      <c r="W113" s="24"/>
      <c r="X113" s="24"/>
      <c r="Y113" s="24"/>
      <c r="Z113" s="24"/>
    </row>
    <row r="114" spans="16:26" ht="15.75" customHeight="1">
      <c r="P114" s="24"/>
      <c r="Q114" s="24"/>
      <c r="R114" s="24"/>
      <c r="S114" s="24"/>
      <c r="T114" s="24"/>
      <c r="U114" s="24"/>
      <c r="V114" s="24"/>
      <c r="W114" s="24"/>
      <c r="X114" s="24"/>
      <c r="Y114" s="24"/>
      <c r="Z114" s="24"/>
    </row>
    <row r="115" spans="16:26" ht="15.75" customHeight="1">
      <c r="P115" s="24"/>
      <c r="Q115" s="24"/>
      <c r="R115" s="24"/>
      <c r="S115" s="24"/>
      <c r="T115" s="24"/>
      <c r="U115" s="24"/>
      <c r="V115" s="24"/>
      <c r="W115" s="24"/>
      <c r="X115" s="24"/>
      <c r="Y115" s="24"/>
      <c r="Z115" s="24"/>
    </row>
    <row r="116" spans="16:26" ht="15.75" customHeight="1">
      <c r="P116" s="24"/>
      <c r="Q116" s="24"/>
      <c r="R116" s="24"/>
      <c r="S116" s="24"/>
      <c r="T116" s="24"/>
      <c r="U116" s="24"/>
      <c r="V116" s="24"/>
      <c r="W116" s="24"/>
      <c r="X116" s="24"/>
      <c r="Y116" s="24"/>
      <c r="Z116" s="24"/>
    </row>
    <row r="117" spans="16:26" ht="15.75" customHeight="1">
      <c r="P117" s="24"/>
      <c r="Q117" s="24"/>
      <c r="R117" s="24"/>
      <c r="S117" s="24"/>
      <c r="T117" s="24"/>
      <c r="U117" s="24"/>
      <c r="V117" s="24"/>
      <c r="W117" s="24"/>
      <c r="X117" s="24"/>
      <c r="Y117" s="24"/>
      <c r="Z117" s="24"/>
    </row>
    <row r="118" spans="16:26" ht="15.75" customHeight="1">
      <c r="P118" s="24"/>
      <c r="Q118" s="24"/>
      <c r="R118" s="24"/>
      <c r="S118" s="24"/>
      <c r="T118" s="24"/>
      <c r="U118" s="24"/>
      <c r="V118" s="24"/>
      <c r="W118" s="24"/>
      <c r="X118" s="24"/>
      <c r="Y118" s="24"/>
      <c r="Z118" s="24"/>
    </row>
    <row r="119" spans="16:26" ht="15.75" customHeight="1">
      <c r="P119" s="24"/>
      <c r="Q119" s="24"/>
      <c r="R119" s="24"/>
      <c r="S119" s="24"/>
      <c r="T119" s="24"/>
      <c r="U119" s="24"/>
      <c r="V119" s="24"/>
      <c r="W119" s="24"/>
      <c r="X119" s="24"/>
      <c r="Y119" s="24"/>
      <c r="Z119" s="24"/>
    </row>
    <row r="120" spans="16:26" ht="15.75" customHeight="1">
      <c r="P120" s="24"/>
      <c r="Q120" s="24"/>
      <c r="R120" s="24"/>
      <c r="S120" s="24"/>
      <c r="T120" s="24"/>
      <c r="U120" s="24"/>
      <c r="V120" s="24"/>
      <c r="W120" s="24"/>
      <c r="X120" s="24"/>
      <c r="Y120" s="24"/>
      <c r="Z120" s="24"/>
    </row>
    <row r="121" spans="16:26" ht="15.75" customHeight="1">
      <c r="P121" s="24"/>
      <c r="Q121" s="24"/>
      <c r="R121" s="24"/>
      <c r="S121" s="24"/>
      <c r="T121" s="24"/>
      <c r="U121" s="24"/>
      <c r="V121" s="24"/>
      <c r="W121" s="24"/>
      <c r="X121" s="24"/>
      <c r="Y121" s="24"/>
      <c r="Z121" s="24"/>
    </row>
    <row r="122" spans="16:26" ht="15.75" customHeight="1">
      <c r="P122" s="24"/>
      <c r="Q122" s="24"/>
      <c r="R122" s="24"/>
      <c r="S122" s="24"/>
      <c r="T122" s="24"/>
      <c r="U122" s="24"/>
      <c r="V122" s="24"/>
      <c r="W122" s="24"/>
      <c r="X122" s="24"/>
      <c r="Y122" s="24"/>
      <c r="Z122" s="24"/>
    </row>
    <row r="123" spans="16:26" ht="15.75" customHeight="1">
      <c r="P123" s="24"/>
      <c r="Q123" s="24"/>
      <c r="R123" s="24"/>
      <c r="S123" s="24"/>
      <c r="T123" s="24"/>
      <c r="U123" s="24"/>
      <c r="V123" s="24"/>
      <c r="W123" s="24"/>
      <c r="X123" s="24"/>
      <c r="Y123" s="24"/>
      <c r="Z123" s="24"/>
    </row>
    <row r="124" spans="16:26" ht="15.75" customHeight="1">
      <c r="P124" s="24"/>
      <c r="Q124" s="24"/>
      <c r="R124" s="24"/>
      <c r="S124" s="24"/>
      <c r="T124" s="24"/>
      <c r="U124" s="24"/>
      <c r="V124" s="24"/>
      <c r="W124" s="24"/>
      <c r="X124" s="24"/>
      <c r="Y124" s="24"/>
      <c r="Z124" s="24"/>
    </row>
    <row r="125" spans="16:26" ht="15.75" customHeight="1">
      <c r="P125" s="24"/>
      <c r="Q125" s="24"/>
      <c r="R125" s="24"/>
      <c r="S125" s="24"/>
      <c r="T125" s="24"/>
      <c r="U125" s="24"/>
      <c r="V125" s="24"/>
      <c r="W125" s="24"/>
      <c r="X125" s="24"/>
      <c r="Y125" s="24"/>
      <c r="Z125" s="24"/>
    </row>
    <row r="126" spans="16:26" ht="15.75" customHeight="1">
      <c r="P126" s="24"/>
      <c r="Q126" s="24"/>
      <c r="R126" s="24"/>
      <c r="S126" s="24"/>
      <c r="T126" s="24"/>
      <c r="U126" s="24"/>
      <c r="V126" s="24"/>
      <c r="W126" s="24"/>
      <c r="X126" s="24"/>
      <c r="Y126" s="24"/>
      <c r="Z126" s="24"/>
    </row>
    <row r="127" spans="16:26" ht="15.75" customHeight="1">
      <c r="P127" s="24"/>
      <c r="Q127" s="24"/>
      <c r="R127" s="24"/>
      <c r="S127" s="24"/>
      <c r="T127" s="24"/>
      <c r="U127" s="24"/>
      <c r="V127" s="24"/>
      <c r="W127" s="24"/>
      <c r="X127" s="24"/>
      <c r="Y127" s="24"/>
      <c r="Z127" s="24"/>
    </row>
    <row r="128" spans="16:26" ht="15.75" customHeight="1">
      <c r="P128" s="24"/>
      <c r="Q128" s="24"/>
      <c r="R128" s="24"/>
      <c r="S128" s="24"/>
      <c r="T128" s="24"/>
      <c r="U128" s="24"/>
      <c r="V128" s="24"/>
      <c r="W128" s="24"/>
      <c r="X128" s="24"/>
      <c r="Y128" s="24"/>
      <c r="Z128" s="24"/>
    </row>
    <row r="129" spans="16:26" ht="15.75" customHeight="1">
      <c r="P129" s="24"/>
      <c r="Q129" s="24"/>
      <c r="R129" s="24"/>
      <c r="S129" s="24"/>
      <c r="T129" s="24"/>
      <c r="U129" s="24"/>
      <c r="V129" s="24"/>
      <c r="W129" s="24"/>
      <c r="X129" s="24"/>
      <c r="Y129" s="24"/>
      <c r="Z129" s="24"/>
    </row>
    <row r="130" spans="16:26" ht="15.75" customHeight="1">
      <c r="P130" s="24"/>
      <c r="Q130" s="24"/>
      <c r="R130" s="24"/>
      <c r="S130" s="24"/>
      <c r="T130" s="24"/>
      <c r="U130" s="24"/>
      <c r="V130" s="24"/>
      <c r="W130" s="24"/>
      <c r="X130" s="24"/>
      <c r="Y130" s="24"/>
      <c r="Z130" s="24"/>
    </row>
    <row r="131" spans="16:26" ht="15.75" customHeight="1">
      <c r="P131" s="24"/>
      <c r="Q131" s="24"/>
      <c r="R131" s="24"/>
      <c r="S131" s="24"/>
      <c r="T131" s="24"/>
      <c r="U131" s="24"/>
      <c r="V131" s="24"/>
      <c r="W131" s="24"/>
      <c r="X131" s="24"/>
      <c r="Y131" s="24"/>
      <c r="Z131" s="24"/>
    </row>
    <row r="132" spans="16:26" ht="15.75" customHeight="1">
      <c r="P132" s="24"/>
      <c r="Q132" s="24"/>
      <c r="R132" s="24"/>
      <c r="S132" s="24"/>
      <c r="T132" s="24"/>
      <c r="U132" s="24"/>
      <c r="V132" s="24"/>
      <c r="W132" s="24"/>
      <c r="X132" s="24"/>
      <c r="Y132" s="24"/>
      <c r="Z132" s="24"/>
    </row>
    <row r="133" spans="16:26" ht="15.75" customHeight="1">
      <c r="P133" s="24"/>
      <c r="Q133" s="24"/>
      <c r="R133" s="24"/>
      <c r="S133" s="24"/>
      <c r="T133" s="24"/>
      <c r="U133" s="24"/>
      <c r="V133" s="24"/>
      <c r="W133" s="24"/>
      <c r="X133" s="24"/>
      <c r="Y133" s="24"/>
      <c r="Z133" s="24"/>
    </row>
    <row r="134" spans="16:26" ht="15.75" customHeight="1">
      <c r="P134" s="24"/>
      <c r="Q134" s="24"/>
      <c r="R134" s="24"/>
      <c r="S134" s="24"/>
      <c r="T134" s="24"/>
      <c r="U134" s="24"/>
      <c r="V134" s="24"/>
      <c r="W134" s="24"/>
      <c r="X134" s="24"/>
      <c r="Y134" s="24"/>
      <c r="Z134" s="24"/>
    </row>
    <row r="135" spans="16:26" ht="15.75" customHeight="1">
      <c r="P135" s="24"/>
      <c r="Q135" s="24"/>
      <c r="R135" s="24"/>
      <c r="S135" s="24"/>
      <c r="T135" s="24"/>
      <c r="U135" s="24"/>
      <c r="V135" s="24"/>
      <c r="W135" s="24"/>
      <c r="X135" s="24"/>
      <c r="Y135" s="24"/>
      <c r="Z135" s="24"/>
    </row>
    <row r="136" spans="16:26" ht="15.75" customHeight="1">
      <c r="P136" s="24"/>
      <c r="Q136" s="24"/>
      <c r="R136" s="24"/>
      <c r="S136" s="24"/>
      <c r="T136" s="24"/>
      <c r="U136" s="24"/>
      <c r="V136" s="24"/>
      <c r="W136" s="24"/>
      <c r="X136" s="24"/>
      <c r="Y136" s="24"/>
      <c r="Z136" s="24"/>
    </row>
    <row r="137" spans="16:26" ht="15.75" customHeight="1">
      <c r="P137" s="24"/>
      <c r="Q137" s="24"/>
      <c r="R137" s="24"/>
      <c r="S137" s="24"/>
      <c r="T137" s="24"/>
      <c r="U137" s="24"/>
      <c r="V137" s="24"/>
      <c r="W137" s="24"/>
      <c r="X137" s="24"/>
      <c r="Y137" s="24"/>
      <c r="Z137" s="24"/>
    </row>
    <row r="138" spans="16:26" ht="15.75" customHeight="1">
      <c r="P138" s="24"/>
      <c r="Q138" s="24"/>
      <c r="R138" s="24"/>
      <c r="S138" s="24"/>
      <c r="T138" s="24"/>
      <c r="U138" s="24"/>
      <c r="V138" s="24"/>
      <c r="W138" s="24"/>
      <c r="X138" s="24"/>
      <c r="Y138" s="24"/>
      <c r="Z138" s="24"/>
    </row>
    <row r="139" spans="16:26" ht="15.75" customHeight="1">
      <c r="P139" s="24"/>
      <c r="Q139" s="24"/>
      <c r="R139" s="24"/>
      <c r="S139" s="24"/>
      <c r="T139" s="24"/>
      <c r="U139" s="24"/>
      <c r="V139" s="24"/>
      <c r="W139" s="24"/>
      <c r="X139" s="24"/>
      <c r="Y139" s="24"/>
      <c r="Z139" s="24"/>
    </row>
    <row r="140" spans="16:26" ht="15.75" customHeight="1">
      <c r="P140" s="24"/>
      <c r="Q140" s="24"/>
      <c r="R140" s="24"/>
      <c r="S140" s="24"/>
      <c r="T140" s="24"/>
      <c r="U140" s="24"/>
      <c r="V140" s="24"/>
      <c r="W140" s="24"/>
      <c r="X140" s="24"/>
      <c r="Y140" s="24"/>
      <c r="Z140" s="24"/>
    </row>
    <row r="141" spans="16:26" ht="15.75" customHeight="1">
      <c r="P141" s="24"/>
      <c r="Q141" s="24"/>
      <c r="R141" s="24"/>
      <c r="S141" s="24"/>
      <c r="T141" s="24"/>
      <c r="U141" s="24"/>
      <c r="V141" s="24"/>
      <c r="W141" s="24"/>
      <c r="X141" s="24"/>
      <c r="Y141" s="24"/>
      <c r="Z141" s="24"/>
    </row>
    <row r="142" spans="16:26" ht="15.75" customHeight="1">
      <c r="P142" s="24"/>
      <c r="Q142" s="24"/>
      <c r="R142" s="24"/>
      <c r="S142" s="24"/>
      <c r="T142" s="24"/>
      <c r="U142" s="24"/>
      <c r="V142" s="24"/>
      <c r="W142" s="24"/>
      <c r="X142" s="24"/>
      <c r="Y142" s="24"/>
      <c r="Z142" s="24"/>
    </row>
    <row r="143" spans="16:26" ht="15.75" customHeight="1">
      <c r="P143" s="24"/>
      <c r="Q143" s="24"/>
      <c r="R143" s="24"/>
      <c r="S143" s="24"/>
      <c r="T143" s="24"/>
      <c r="U143" s="24"/>
      <c r="V143" s="24"/>
      <c r="W143" s="24"/>
      <c r="X143" s="24"/>
      <c r="Y143" s="24"/>
      <c r="Z143" s="24"/>
    </row>
    <row r="144" spans="16:26" ht="15.75" customHeight="1">
      <c r="P144" s="24"/>
      <c r="Q144" s="24"/>
      <c r="R144" s="24"/>
      <c r="S144" s="24"/>
      <c r="T144" s="24"/>
      <c r="U144" s="24"/>
      <c r="V144" s="24"/>
      <c r="W144" s="24"/>
      <c r="X144" s="24"/>
      <c r="Y144" s="24"/>
      <c r="Z144" s="24"/>
    </row>
    <row r="145" spans="16:26" ht="15.75" customHeight="1">
      <c r="P145" s="24"/>
      <c r="Q145" s="24"/>
      <c r="R145" s="24"/>
      <c r="S145" s="24"/>
      <c r="T145" s="24"/>
      <c r="U145" s="24"/>
      <c r="V145" s="24"/>
      <c r="W145" s="24"/>
      <c r="X145" s="24"/>
      <c r="Y145" s="24"/>
      <c r="Z145" s="24"/>
    </row>
    <row r="146" spans="16:26" ht="15.75" customHeight="1">
      <c r="P146" s="24"/>
      <c r="Q146" s="24"/>
      <c r="R146" s="24"/>
      <c r="S146" s="24"/>
      <c r="T146" s="24"/>
      <c r="U146" s="24"/>
      <c r="V146" s="24"/>
      <c r="W146" s="24"/>
      <c r="X146" s="24"/>
      <c r="Y146" s="24"/>
      <c r="Z146" s="24"/>
    </row>
    <row r="147" spans="16:26" ht="15.75" customHeight="1">
      <c r="P147" s="24"/>
      <c r="Q147" s="24"/>
      <c r="R147" s="24"/>
      <c r="S147" s="24"/>
      <c r="T147" s="24"/>
      <c r="U147" s="24"/>
      <c r="V147" s="24"/>
      <c r="W147" s="24"/>
      <c r="X147" s="24"/>
      <c r="Y147" s="24"/>
      <c r="Z147" s="24"/>
    </row>
    <row r="148" spans="16:26" ht="15.75" customHeight="1">
      <c r="P148" s="24"/>
      <c r="Q148" s="24"/>
      <c r="R148" s="24"/>
      <c r="S148" s="24"/>
      <c r="T148" s="24"/>
      <c r="U148" s="24"/>
      <c r="V148" s="24"/>
      <c r="W148" s="24"/>
      <c r="X148" s="24"/>
      <c r="Y148" s="24"/>
      <c r="Z148" s="24"/>
    </row>
    <row r="149" spans="16:26" ht="15.75" customHeight="1">
      <c r="P149" s="24"/>
      <c r="Q149" s="24"/>
      <c r="R149" s="24"/>
      <c r="S149" s="24"/>
      <c r="T149" s="24"/>
      <c r="U149" s="24"/>
      <c r="V149" s="24"/>
      <c r="W149" s="24"/>
      <c r="X149" s="24"/>
      <c r="Y149" s="24"/>
      <c r="Z149" s="24"/>
    </row>
    <row r="150" spans="16:26" ht="15.75" customHeight="1">
      <c r="P150" s="24"/>
      <c r="Q150" s="24"/>
      <c r="R150" s="24"/>
      <c r="S150" s="24"/>
      <c r="T150" s="24"/>
      <c r="U150" s="24"/>
      <c r="V150" s="24"/>
      <c r="W150" s="24"/>
      <c r="X150" s="24"/>
      <c r="Y150" s="24"/>
      <c r="Z150" s="24"/>
    </row>
    <row r="151" spans="16:26" ht="15.75" customHeight="1">
      <c r="P151" s="24"/>
      <c r="Q151" s="24"/>
      <c r="R151" s="24"/>
      <c r="S151" s="24"/>
      <c r="T151" s="24"/>
      <c r="U151" s="24"/>
      <c r="V151" s="24"/>
      <c r="W151" s="24"/>
      <c r="X151" s="24"/>
      <c r="Y151" s="24"/>
      <c r="Z151" s="24"/>
    </row>
    <row r="152" spans="16:26" ht="15.75" customHeight="1">
      <c r="P152" s="24"/>
      <c r="Q152" s="24"/>
      <c r="R152" s="24"/>
      <c r="S152" s="24"/>
      <c r="T152" s="24"/>
      <c r="U152" s="24"/>
      <c r="V152" s="24"/>
      <c r="W152" s="24"/>
      <c r="X152" s="24"/>
      <c r="Y152" s="24"/>
      <c r="Z152" s="24"/>
    </row>
    <row r="153" spans="16:26" ht="15.75" customHeight="1">
      <c r="P153" s="24"/>
      <c r="Q153" s="24"/>
      <c r="R153" s="24"/>
      <c r="S153" s="24"/>
      <c r="T153" s="24"/>
      <c r="U153" s="24"/>
      <c r="V153" s="24"/>
      <c r="W153" s="24"/>
      <c r="X153" s="24"/>
      <c r="Y153" s="24"/>
      <c r="Z153" s="24"/>
    </row>
    <row r="154" spans="16:26" ht="15.75" customHeight="1">
      <c r="P154" s="24"/>
      <c r="Q154" s="24"/>
      <c r="R154" s="24"/>
      <c r="S154" s="24"/>
      <c r="T154" s="24"/>
      <c r="U154" s="24"/>
      <c r="V154" s="24"/>
      <c r="W154" s="24"/>
      <c r="X154" s="24"/>
      <c r="Y154" s="24"/>
      <c r="Z154" s="24"/>
    </row>
    <row r="155" spans="16:26" ht="15.75" customHeight="1">
      <c r="P155" s="24"/>
      <c r="Q155" s="24"/>
      <c r="R155" s="24"/>
      <c r="S155" s="24"/>
      <c r="T155" s="24"/>
      <c r="U155" s="24"/>
      <c r="V155" s="24"/>
      <c r="W155" s="24"/>
      <c r="X155" s="24"/>
      <c r="Y155" s="24"/>
      <c r="Z155" s="24"/>
    </row>
    <row r="156" spans="16:26" ht="15.75" customHeight="1">
      <c r="P156" s="24"/>
      <c r="Q156" s="24"/>
      <c r="R156" s="24"/>
      <c r="S156" s="24"/>
      <c r="T156" s="24"/>
      <c r="U156" s="24"/>
      <c r="V156" s="24"/>
      <c r="W156" s="24"/>
      <c r="X156" s="24"/>
      <c r="Y156" s="24"/>
      <c r="Z156" s="24"/>
    </row>
    <row r="157" spans="16:26" ht="15.75" customHeight="1">
      <c r="P157" s="24"/>
      <c r="Q157" s="24"/>
      <c r="R157" s="24"/>
      <c r="S157" s="24"/>
      <c r="T157" s="24"/>
      <c r="U157" s="24"/>
      <c r="V157" s="24"/>
      <c r="W157" s="24"/>
      <c r="X157" s="24"/>
      <c r="Y157" s="24"/>
      <c r="Z157" s="24"/>
    </row>
    <row r="158" spans="16:26" ht="15.75" customHeight="1">
      <c r="P158" s="24"/>
      <c r="Q158" s="24"/>
      <c r="R158" s="24"/>
      <c r="S158" s="24"/>
      <c r="T158" s="24"/>
      <c r="U158" s="24"/>
      <c r="V158" s="24"/>
      <c r="W158" s="24"/>
      <c r="X158" s="24"/>
      <c r="Y158" s="24"/>
      <c r="Z158" s="24"/>
    </row>
    <row r="159" spans="16:26" ht="15.75" customHeight="1">
      <c r="P159" s="24"/>
      <c r="Q159" s="24"/>
      <c r="R159" s="24"/>
      <c r="S159" s="24"/>
      <c r="T159" s="24"/>
      <c r="U159" s="24"/>
      <c r="V159" s="24"/>
      <c r="W159" s="24"/>
      <c r="X159" s="24"/>
      <c r="Y159" s="24"/>
      <c r="Z159" s="24"/>
    </row>
    <row r="160" spans="16:26" ht="15.75" customHeight="1">
      <c r="P160" s="24"/>
      <c r="Q160" s="24"/>
      <c r="R160" s="24"/>
      <c r="S160" s="24"/>
      <c r="T160" s="24"/>
      <c r="U160" s="24"/>
      <c r="V160" s="24"/>
      <c r="W160" s="24"/>
      <c r="X160" s="24"/>
      <c r="Y160" s="24"/>
      <c r="Z160" s="24"/>
    </row>
    <row r="161" spans="16:26" ht="15.75" customHeight="1">
      <c r="P161" s="24"/>
      <c r="Q161" s="24"/>
      <c r="R161" s="24"/>
      <c r="S161" s="24"/>
      <c r="T161" s="24"/>
      <c r="U161" s="24"/>
      <c r="V161" s="24"/>
      <c r="W161" s="24"/>
      <c r="X161" s="24"/>
      <c r="Y161" s="24"/>
      <c r="Z161" s="24"/>
    </row>
    <row r="162" spans="16:26" ht="15.75" customHeight="1">
      <c r="P162" s="24"/>
      <c r="Q162" s="24"/>
      <c r="R162" s="24"/>
      <c r="S162" s="24"/>
      <c r="T162" s="24"/>
      <c r="U162" s="24"/>
      <c r="V162" s="24"/>
      <c r="W162" s="24"/>
      <c r="X162" s="24"/>
      <c r="Y162" s="24"/>
      <c r="Z162" s="24"/>
    </row>
    <row r="163" spans="16:26" ht="15.75" customHeight="1">
      <c r="P163" s="24"/>
      <c r="Q163" s="24"/>
      <c r="R163" s="24"/>
      <c r="S163" s="24"/>
      <c r="T163" s="24"/>
      <c r="U163" s="24"/>
      <c r="V163" s="24"/>
      <c r="W163" s="24"/>
      <c r="X163" s="24"/>
      <c r="Y163" s="24"/>
      <c r="Z163" s="24"/>
    </row>
    <row r="164" spans="16:26" ht="15.75" customHeight="1">
      <c r="P164" s="24"/>
      <c r="Q164" s="24"/>
      <c r="R164" s="24"/>
      <c r="S164" s="24"/>
      <c r="T164" s="24"/>
      <c r="U164" s="24"/>
      <c r="V164" s="24"/>
      <c r="W164" s="24"/>
      <c r="X164" s="24"/>
      <c r="Y164" s="24"/>
      <c r="Z164" s="24"/>
    </row>
    <row r="165" spans="16:26" ht="15.75" customHeight="1">
      <c r="P165" s="24"/>
      <c r="Q165" s="24"/>
      <c r="R165" s="24"/>
      <c r="S165" s="24"/>
      <c r="T165" s="24"/>
      <c r="U165" s="24"/>
      <c r="V165" s="24"/>
      <c r="W165" s="24"/>
      <c r="X165" s="24"/>
      <c r="Y165" s="24"/>
      <c r="Z165" s="24"/>
    </row>
    <row r="166" spans="16:26" ht="15.75" customHeight="1">
      <c r="P166" s="24"/>
      <c r="Q166" s="24"/>
      <c r="R166" s="24"/>
      <c r="S166" s="24"/>
      <c r="T166" s="24"/>
      <c r="U166" s="24"/>
      <c r="V166" s="24"/>
      <c r="W166" s="24"/>
      <c r="X166" s="24"/>
      <c r="Y166" s="24"/>
      <c r="Z166" s="24"/>
    </row>
    <row r="167" spans="16:26" ht="15.75" customHeight="1">
      <c r="P167" s="24"/>
      <c r="Q167" s="24"/>
      <c r="R167" s="24"/>
      <c r="S167" s="24"/>
      <c r="T167" s="24"/>
      <c r="U167" s="24"/>
      <c r="V167" s="24"/>
      <c r="W167" s="24"/>
      <c r="X167" s="24"/>
      <c r="Y167" s="24"/>
      <c r="Z167" s="24"/>
    </row>
    <row r="168" spans="16:26" ht="15.75" customHeight="1">
      <c r="P168" s="24"/>
      <c r="Q168" s="24"/>
      <c r="R168" s="24"/>
      <c r="S168" s="24"/>
      <c r="T168" s="24"/>
      <c r="U168" s="24"/>
      <c r="V168" s="24"/>
      <c r="W168" s="24"/>
      <c r="X168" s="24"/>
      <c r="Y168" s="24"/>
      <c r="Z168" s="24"/>
    </row>
    <row r="169" spans="16:26" ht="15.75" customHeight="1">
      <c r="P169" s="24"/>
      <c r="Q169" s="24"/>
      <c r="R169" s="24"/>
      <c r="S169" s="24"/>
      <c r="T169" s="24"/>
      <c r="U169" s="24"/>
      <c r="V169" s="24"/>
      <c r="W169" s="24"/>
      <c r="X169" s="24"/>
      <c r="Y169" s="24"/>
      <c r="Z169" s="24"/>
    </row>
    <row r="170" spans="16:26" ht="15.75" customHeight="1">
      <c r="P170" s="24"/>
      <c r="Q170" s="24"/>
      <c r="R170" s="24"/>
      <c r="S170" s="24"/>
      <c r="T170" s="24"/>
      <c r="U170" s="24"/>
      <c r="V170" s="24"/>
      <c r="W170" s="24"/>
      <c r="X170" s="24"/>
      <c r="Y170" s="24"/>
      <c r="Z170" s="24"/>
    </row>
    <row r="171" spans="16:26" ht="15.75" customHeight="1">
      <c r="P171" s="24"/>
      <c r="Q171" s="24"/>
      <c r="R171" s="24"/>
      <c r="S171" s="24"/>
      <c r="T171" s="24"/>
      <c r="U171" s="24"/>
      <c r="V171" s="24"/>
      <c r="W171" s="24"/>
      <c r="X171" s="24"/>
      <c r="Y171" s="24"/>
      <c r="Z171" s="24"/>
    </row>
    <row r="172" spans="16:26" ht="15.75" customHeight="1">
      <c r="P172" s="24"/>
      <c r="Q172" s="24"/>
      <c r="R172" s="24"/>
      <c r="S172" s="24"/>
      <c r="T172" s="24"/>
      <c r="U172" s="24"/>
      <c r="V172" s="24"/>
      <c r="W172" s="24"/>
      <c r="X172" s="24"/>
      <c r="Y172" s="24"/>
      <c r="Z172" s="24"/>
    </row>
    <row r="173" spans="16:26" ht="15.75" customHeight="1">
      <c r="P173" s="24"/>
      <c r="Q173" s="24"/>
      <c r="R173" s="24"/>
      <c r="S173" s="24"/>
      <c r="T173" s="24"/>
      <c r="U173" s="24"/>
      <c r="V173" s="24"/>
      <c r="W173" s="24"/>
      <c r="X173" s="24"/>
      <c r="Y173" s="24"/>
      <c r="Z173" s="24"/>
    </row>
    <row r="174" spans="16:26" ht="15.75" customHeight="1">
      <c r="P174" s="24"/>
      <c r="Q174" s="24"/>
      <c r="R174" s="24"/>
      <c r="S174" s="24"/>
      <c r="T174" s="24"/>
      <c r="U174" s="24"/>
      <c r="V174" s="24"/>
      <c r="W174" s="24"/>
      <c r="X174" s="24"/>
      <c r="Y174" s="24"/>
      <c r="Z174" s="24"/>
    </row>
    <row r="175" spans="16:26" ht="15.75" customHeight="1">
      <c r="P175" s="24"/>
      <c r="Q175" s="24"/>
      <c r="R175" s="24"/>
      <c r="S175" s="24"/>
      <c r="T175" s="24"/>
      <c r="U175" s="24"/>
      <c r="V175" s="24"/>
      <c r="W175" s="24"/>
      <c r="X175" s="24"/>
      <c r="Y175" s="24"/>
      <c r="Z175" s="24"/>
    </row>
    <row r="176" spans="16:26" ht="15.75" customHeight="1">
      <c r="P176" s="24"/>
      <c r="Q176" s="24"/>
      <c r="R176" s="24"/>
      <c r="S176" s="24"/>
      <c r="T176" s="24"/>
      <c r="U176" s="24"/>
      <c r="V176" s="24"/>
      <c r="W176" s="24"/>
      <c r="X176" s="24"/>
      <c r="Y176" s="24"/>
      <c r="Z176" s="24"/>
    </row>
    <row r="177" spans="16:26" ht="15.75" customHeight="1">
      <c r="P177" s="24"/>
      <c r="Q177" s="24"/>
      <c r="R177" s="24"/>
      <c r="S177" s="24"/>
      <c r="T177" s="24"/>
      <c r="U177" s="24"/>
      <c r="V177" s="24"/>
      <c r="W177" s="24"/>
      <c r="X177" s="24"/>
      <c r="Y177" s="24"/>
      <c r="Z177" s="24"/>
    </row>
    <row r="178" spans="16:26" ht="15.75" customHeight="1">
      <c r="P178" s="24"/>
      <c r="Q178" s="24"/>
      <c r="R178" s="24"/>
      <c r="S178" s="24"/>
      <c r="T178" s="24"/>
      <c r="U178" s="24"/>
      <c r="V178" s="24"/>
      <c r="W178" s="24"/>
      <c r="X178" s="24"/>
      <c r="Y178" s="24"/>
      <c r="Z178" s="24"/>
    </row>
    <row r="179" spans="16:26" ht="15.75" customHeight="1">
      <c r="P179" s="24"/>
      <c r="Q179" s="24"/>
      <c r="R179" s="24"/>
      <c r="S179" s="24"/>
      <c r="T179" s="24"/>
      <c r="U179" s="24"/>
      <c r="V179" s="24"/>
      <c r="W179" s="24"/>
      <c r="X179" s="24"/>
      <c r="Y179" s="24"/>
      <c r="Z179" s="24"/>
    </row>
    <row r="180" spans="16:26" ht="15.75" customHeight="1">
      <c r="P180" s="24"/>
      <c r="Q180" s="24"/>
      <c r="R180" s="24"/>
      <c r="S180" s="24"/>
      <c r="T180" s="24"/>
      <c r="U180" s="24"/>
      <c r="V180" s="24"/>
      <c r="W180" s="24"/>
      <c r="X180" s="24"/>
      <c r="Y180" s="24"/>
      <c r="Z180" s="24"/>
    </row>
    <row r="181" spans="16:26" ht="15.75" customHeight="1">
      <c r="P181" s="24"/>
      <c r="Q181" s="24"/>
      <c r="R181" s="24"/>
      <c r="S181" s="24"/>
      <c r="T181" s="24"/>
      <c r="U181" s="24"/>
      <c r="V181" s="24"/>
      <c r="W181" s="24"/>
      <c r="X181" s="24"/>
      <c r="Y181" s="24"/>
      <c r="Z181" s="24"/>
    </row>
    <row r="182" spans="16:26" ht="15.75" customHeight="1">
      <c r="P182" s="24"/>
      <c r="Q182" s="24"/>
      <c r="R182" s="24"/>
      <c r="S182" s="24"/>
      <c r="T182" s="24"/>
      <c r="U182" s="24"/>
      <c r="V182" s="24"/>
      <c r="W182" s="24"/>
      <c r="X182" s="24"/>
      <c r="Y182" s="24"/>
      <c r="Z182" s="24"/>
    </row>
    <row r="183" spans="16:26" ht="15.75" customHeight="1">
      <c r="P183" s="24"/>
      <c r="Q183" s="24"/>
      <c r="R183" s="24"/>
      <c r="S183" s="24"/>
      <c r="T183" s="24"/>
      <c r="U183" s="24"/>
      <c r="V183" s="24"/>
      <c r="W183" s="24"/>
      <c r="X183" s="24"/>
      <c r="Y183" s="24"/>
      <c r="Z183" s="24"/>
    </row>
    <row r="184" spans="16:26" ht="15.75" customHeight="1">
      <c r="P184" s="24"/>
      <c r="Q184" s="24"/>
      <c r="R184" s="24"/>
      <c r="S184" s="24"/>
      <c r="T184" s="24"/>
      <c r="U184" s="24"/>
      <c r="V184" s="24"/>
      <c r="W184" s="24"/>
      <c r="X184" s="24"/>
      <c r="Y184" s="24"/>
      <c r="Z184" s="24"/>
    </row>
    <row r="185" spans="16:26" ht="15.75" customHeight="1">
      <c r="P185" s="24"/>
      <c r="Q185" s="24"/>
      <c r="R185" s="24"/>
      <c r="S185" s="24"/>
      <c r="T185" s="24"/>
      <c r="U185" s="24"/>
      <c r="V185" s="24"/>
      <c r="W185" s="24"/>
      <c r="X185" s="24"/>
      <c r="Y185" s="24"/>
      <c r="Z185" s="24"/>
    </row>
    <row r="186" spans="16:26" ht="15.75" customHeight="1">
      <c r="P186" s="24"/>
      <c r="Q186" s="24"/>
      <c r="R186" s="24"/>
      <c r="S186" s="24"/>
      <c r="T186" s="24"/>
      <c r="U186" s="24"/>
      <c r="V186" s="24"/>
      <c r="W186" s="24"/>
      <c r="X186" s="24"/>
      <c r="Y186" s="24"/>
      <c r="Z186" s="24"/>
    </row>
    <row r="187" spans="16:26" ht="15.75" customHeight="1">
      <c r="P187" s="24"/>
      <c r="Q187" s="24"/>
      <c r="R187" s="24"/>
      <c r="S187" s="24"/>
      <c r="T187" s="24"/>
      <c r="U187" s="24"/>
      <c r="V187" s="24"/>
      <c r="W187" s="24"/>
      <c r="X187" s="24"/>
      <c r="Y187" s="24"/>
      <c r="Z187" s="24"/>
    </row>
    <row r="188" spans="16:26" ht="15.75" customHeight="1">
      <c r="P188" s="24"/>
      <c r="Q188" s="24"/>
      <c r="R188" s="24"/>
      <c r="S188" s="24"/>
      <c r="T188" s="24"/>
      <c r="U188" s="24"/>
      <c r="V188" s="24"/>
      <c r="W188" s="24"/>
      <c r="X188" s="24"/>
      <c r="Y188" s="24"/>
      <c r="Z188" s="24"/>
    </row>
    <row r="189" spans="16:26" ht="15.75" customHeight="1">
      <c r="P189" s="24"/>
      <c r="Q189" s="24"/>
      <c r="R189" s="24"/>
      <c r="S189" s="24"/>
      <c r="T189" s="24"/>
      <c r="U189" s="24"/>
      <c r="V189" s="24"/>
      <c r="W189" s="24"/>
      <c r="X189" s="24"/>
      <c r="Y189" s="24"/>
      <c r="Z189" s="24"/>
    </row>
    <row r="190" spans="16:26" ht="15.75" customHeight="1">
      <c r="P190" s="24"/>
      <c r="Q190" s="24"/>
      <c r="R190" s="24"/>
      <c r="S190" s="24"/>
      <c r="T190" s="24"/>
      <c r="U190" s="24"/>
      <c r="V190" s="24"/>
      <c r="W190" s="24"/>
      <c r="X190" s="24"/>
      <c r="Y190" s="24"/>
      <c r="Z190" s="24"/>
    </row>
    <row r="191" spans="16:26" ht="15.75" customHeight="1">
      <c r="P191" s="24"/>
      <c r="Q191" s="24"/>
      <c r="R191" s="24"/>
      <c r="S191" s="24"/>
      <c r="T191" s="24"/>
      <c r="U191" s="24"/>
      <c r="V191" s="24"/>
      <c r="W191" s="24"/>
      <c r="X191" s="24"/>
      <c r="Y191" s="24"/>
      <c r="Z191" s="24"/>
    </row>
    <row r="192" spans="16:26" ht="15.75" customHeight="1">
      <c r="P192" s="24"/>
      <c r="Q192" s="24"/>
      <c r="R192" s="24"/>
      <c r="S192" s="24"/>
      <c r="T192" s="24"/>
      <c r="U192" s="24"/>
      <c r="V192" s="24"/>
      <c r="W192" s="24"/>
      <c r="X192" s="24"/>
      <c r="Y192" s="24"/>
      <c r="Z192" s="24"/>
    </row>
    <row r="193" spans="16:26" ht="15.75" customHeight="1">
      <c r="P193" s="24"/>
      <c r="Q193" s="24"/>
      <c r="R193" s="24"/>
      <c r="S193" s="24"/>
      <c r="T193" s="24"/>
      <c r="U193" s="24"/>
      <c r="V193" s="24"/>
      <c r="W193" s="24"/>
      <c r="X193" s="24"/>
      <c r="Y193" s="24"/>
      <c r="Z193" s="24"/>
    </row>
    <row r="194" spans="16:26" ht="15.75" customHeight="1">
      <c r="P194" s="24"/>
      <c r="Q194" s="24"/>
      <c r="R194" s="24"/>
      <c r="S194" s="24"/>
      <c r="T194" s="24"/>
      <c r="U194" s="24"/>
      <c r="V194" s="24"/>
      <c r="W194" s="24"/>
      <c r="X194" s="24"/>
      <c r="Y194" s="24"/>
      <c r="Z194" s="24"/>
    </row>
    <row r="195" spans="16:26" ht="15.75" customHeight="1">
      <c r="P195" s="24"/>
      <c r="Q195" s="24"/>
      <c r="R195" s="24"/>
      <c r="S195" s="24"/>
      <c r="T195" s="24"/>
      <c r="U195" s="24"/>
      <c r="V195" s="24"/>
      <c r="W195" s="24"/>
      <c r="X195" s="24"/>
      <c r="Y195" s="24"/>
      <c r="Z195" s="24"/>
    </row>
    <row r="196" spans="16:26" ht="15.75" customHeight="1">
      <c r="P196" s="24"/>
      <c r="Q196" s="24"/>
      <c r="R196" s="24"/>
      <c r="S196" s="24"/>
      <c r="T196" s="24"/>
      <c r="U196" s="24"/>
      <c r="V196" s="24"/>
      <c r="W196" s="24"/>
      <c r="X196" s="24"/>
      <c r="Y196" s="24"/>
      <c r="Z196" s="24"/>
    </row>
    <row r="197" spans="16:26" ht="15.75" customHeight="1">
      <c r="P197" s="24"/>
      <c r="Q197" s="24"/>
      <c r="R197" s="24"/>
      <c r="S197" s="24"/>
      <c r="T197" s="24"/>
      <c r="U197" s="24"/>
      <c r="V197" s="24"/>
      <c r="W197" s="24"/>
      <c r="X197" s="24"/>
      <c r="Y197" s="24"/>
      <c r="Z197" s="24"/>
    </row>
    <row r="198" spans="16:26" ht="15.75" customHeight="1">
      <c r="P198" s="24"/>
      <c r="Q198" s="24"/>
      <c r="R198" s="24"/>
      <c r="S198" s="24"/>
      <c r="T198" s="24"/>
      <c r="U198" s="24"/>
      <c r="V198" s="24"/>
      <c r="W198" s="24"/>
      <c r="X198" s="24"/>
      <c r="Y198" s="24"/>
      <c r="Z198" s="24"/>
    </row>
    <row r="199" spans="16:26" ht="15.75" customHeight="1">
      <c r="P199" s="24"/>
      <c r="Q199" s="24"/>
      <c r="R199" s="24"/>
      <c r="S199" s="24"/>
      <c r="T199" s="24"/>
      <c r="U199" s="24"/>
      <c r="V199" s="24"/>
      <c r="W199" s="24"/>
      <c r="X199" s="24"/>
      <c r="Y199" s="24"/>
      <c r="Z199" s="24"/>
    </row>
    <row r="200" spans="16:26" ht="15.75" customHeight="1">
      <c r="P200" s="24"/>
      <c r="Q200" s="24"/>
      <c r="R200" s="24"/>
      <c r="S200" s="24"/>
      <c r="T200" s="24"/>
      <c r="U200" s="24"/>
      <c r="V200" s="24"/>
      <c r="W200" s="24"/>
      <c r="X200" s="24"/>
      <c r="Y200" s="24"/>
      <c r="Z200" s="24"/>
    </row>
    <row r="201" spans="16:26" ht="15.75" customHeight="1">
      <c r="P201" s="24"/>
      <c r="Q201" s="24"/>
      <c r="R201" s="24"/>
      <c r="S201" s="24"/>
      <c r="T201" s="24"/>
      <c r="U201" s="24"/>
      <c r="V201" s="24"/>
      <c r="W201" s="24"/>
      <c r="X201" s="24"/>
      <c r="Y201" s="24"/>
      <c r="Z201" s="24"/>
    </row>
    <row r="202" spans="16:26" ht="15.75" customHeight="1">
      <c r="P202" s="24"/>
      <c r="Q202" s="24"/>
      <c r="R202" s="24"/>
      <c r="S202" s="24"/>
      <c r="T202" s="24"/>
      <c r="U202" s="24"/>
      <c r="V202" s="24"/>
      <c r="W202" s="24"/>
      <c r="X202" s="24"/>
      <c r="Y202" s="24"/>
      <c r="Z202" s="24"/>
    </row>
    <row r="203" spans="16:26" ht="15.75" customHeight="1">
      <c r="P203" s="24"/>
      <c r="Q203" s="24"/>
      <c r="R203" s="24"/>
      <c r="S203" s="24"/>
      <c r="T203" s="24"/>
      <c r="U203" s="24"/>
      <c r="V203" s="24"/>
      <c r="W203" s="24"/>
      <c r="X203" s="24"/>
      <c r="Y203" s="24"/>
      <c r="Z203" s="24"/>
    </row>
    <row r="204" spans="16:26" ht="15.75" customHeight="1">
      <c r="P204" s="24"/>
      <c r="Q204" s="24"/>
      <c r="R204" s="24"/>
      <c r="S204" s="24"/>
      <c r="T204" s="24"/>
      <c r="U204" s="24"/>
      <c r="V204" s="24"/>
      <c r="W204" s="24"/>
      <c r="X204" s="24"/>
      <c r="Y204" s="24"/>
      <c r="Z204" s="24"/>
    </row>
    <row r="205" spans="16:26" ht="15.75" customHeight="1">
      <c r="P205" s="24"/>
      <c r="Q205" s="24"/>
      <c r="R205" s="24"/>
      <c r="S205" s="24"/>
      <c r="T205" s="24"/>
      <c r="U205" s="24"/>
      <c r="V205" s="24"/>
      <c r="W205" s="24"/>
      <c r="X205" s="24"/>
      <c r="Y205" s="24"/>
      <c r="Z205" s="24"/>
    </row>
    <row r="206" spans="16:26" ht="15.75" customHeight="1">
      <c r="P206" s="24"/>
      <c r="Q206" s="24"/>
      <c r="R206" s="24"/>
      <c r="S206" s="24"/>
      <c r="T206" s="24"/>
      <c r="U206" s="24"/>
      <c r="V206" s="24"/>
      <c r="W206" s="24"/>
      <c r="X206" s="24"/>
      <c r="Y206" s="24"/>
      <c r="Z206" s="24"/>
    </row>
    <row r="207" spans="16:26" ht="15.75" customHeight="1">
      <c r="P207" s="24"/>
      <c r="Q207" s="24"/>
      <c r="R207" s="24"/>
      <c r="S207" s="24"/>
      <c r="T207" s="24"/>
      <c r="U207" s="24"/>
      <c r="V207" s="24"/>
      <c r="W207" s="24"/>
      <c r="X207" s="24"/>
      <c r="Y207" s="24"/>
      <c r="Z207" s="24"/>
    </row>
    <row r="208" spans="16:26" ht="15.75" customHeight="1">
      <c r="P208" s="24"/>
      <c r="Q208" s="24"/>
      <c r="R208" s="24"/>
      <c r="S208" s="24"/>
      <c r="T208" s="24"/>
      <c r="U208" s="24"/>
      <c r="V208" s="24"/>
      <c r="W208" s="24"/>
      <c r="X208" s="24"/>
      <c r="Y208" s="24"/>
      <c r="Z208" s="24"/>
    </row>
    <row r="209" spans="16:26" ht="15.75" customHeight="1">
      <c r="P209" s="24"/>
      <c r="Q209" s="24"/>
      <c r="R209" s="24"/>
      <c r="S209" s="24"/>
      <c r="T209" s="24"/>
      <c r="U209" s="24"/>
      <c r="V209" s="24"/>
      <c r="W209" s="24"/>
      <c r="X209" s="24"/>
      <c r="Y209" s="24"/>
      <c r="Z209" s="24"/>
    </row>
    <row r="210" spans="16:26" ht="15.75" customHeight="1">
      <c r="P210" s="24"/>
      <c r="Q210" s="24"/>
      <c r="R210" s="24"/>
      <c r="S210" s="24"/>
      <c r="T210" s="24"/>
      <c r="U210" s="24"/>
      <c r="V210" s="24"/>
      <c r="W210" s="24"/>
      <c r="X210" s="24"/>
      <c r="Y210" s="24"/>
      <c r="Z210" s="24"/>
    </row>
    <row r="211" spans="16:26" ht="15.75" customHeight="1">
      <c r="P211" s="24"/>
      <c r="Q211" s="24"/>
      <c r="R211" s="24"/>
      <c r="S211" s="24"/>
      <c r="T211" s="24"/>
      <c r="U211" s="24"/>
      <c r="V211" s="24"/>
      <c r="W211" s="24"/>
      <c r="X211" s="24"/>
      <c r="Y211" s="24"/>
      <c r="Z211" s="24"/>
    </row>
    <row r="212" spans="16:26" ht="15.75" customHeight="1">
      <c r="P212" s="24"/>
      <c r="Q212" s="24"/>
      <c r="R212" s="24"/>
      <c r="S212" s="24"/>
      <c r="T212" s="24"/>
      <c r="U212" s="24"/>
      <c r="V212" s="24"/>
      <c r="W212" s="24"/>
      <c r="X212" s="24"/>
      <c r="Y212" s="24"/>
      <c r="Z212" s="24"/>
    </row>
    <row r="213" spans="16:26" ht="15.75" customHeight="1">
      <c r="P213" s="24"/>
      <c r="Q213" s="24"/>
      <c r="R213" s="24"/>
      <c r="S213" s="24"/>
      <c r="T213" s="24"/>
      <c r="U213" s="24"/>
      <c r="V213" s="24"/>
      <c r="W213" s="24"/>
      <c r="X213" s="24"/>
      <c r="Y213" s="24"/>
      <c r="Z213" s="24"/>
    </row>
    <row r="214" spans="16:26" ht="15.75" customHeight="1">
      <c r="P214" s="24"/>
      <c r="Q214" s="24"/>
      <c r="R214" s="24"/>
      <c r="S214" s="24"/>
      <c r="T214" s="24"/>
      <c r="U214" s="24"/>
      <c r="V214" s="24"/>
      <c r="W214" s="24"/>
      <c r="X214" s="24"/>
      <c r="Y214" s="24"/>
      <c r="Z214" s="24"/>
    </row>
    <row r="215" spans="16:26" ht="15.75" customHeight="1">
      <c r="P215" s="24"/>
      <c r="Q215" s="24"/>
      <c r="R215" s="24"/>
      <c r="S215" s="24"/>
      <c r="T215" s="24"/>
      <c r="U215" s="24"/>
      <c r="V215" s="24"/>
      <c r="W215" s="24"/>
      <c r="X215" s="24"/>
      <c r="Y215" s="24"/>
      <c r="Z215" s="24"/>
    </row>
    <row r="216" spans="16:26" ht="15.75" customHeight="1">
      <c r="P216" s="24"/>
      <c r="Q216" s="24"/>
      <c r="R216" s="24"/>
      <c r="S216" s="24"/>
      <c r="T216" s="24"/>
      <c r="U216" s="24"/>
      <c r="V216" s="24"/>
      <c r="W216" s="24"/>
      <c r="X216" s="24"/>
      <c r="Y216" s="24"/>
      <c r="Z216" s="24"/>
    </row>
    <row r="217" spans="16:26" ht="15.75" customHeight="1">
      <c r="P217" s="24"/>
      <c r="Q217" s="24"/>
      <c r="R217" s="24"/>
      <c r="S217" s="24"/>
      <c r="T217" s="24"/>
      <c r="U217" s="24"/>
      <c r="V217" s="24"/>
      <c r="W217" s="24"/>
      <c r="X217" s="24"/>
      <c r="Y217" s="24"/>
      <c r="Z217" s="24"/>
    </row>
    <row r="218" spans="16:26" ht="15.75" customHeight="1">
      <c r="P218" s="24"/>
      <c r="Q218" s="24"/>
      <c r="R218" s="24"/>
      <c r="S218" s="24"/>
      <c r="T218" s="24"/>
      <c r="U218" s="24"/>
      <c r="V218" s="24"/>
      <c r="W218" s="24"/>
      <c r="X218" s="24"/>
      <c r="Y218" s="24"/>
      <c r="Z218" s="24"/>
    </row>
    <row r="219" spans="16:26" ht="15.75" customHeight="1">
      <c r="P219" s="24"/>
      <c r="Q219" s="24"/>
      <c r="R219" s="24"/>
      <c r="S219" s="24"/>
      <c r="T219" s="24"/>
      <c r="U219" s="24"/>
      <c r="V219" s="24"/>
      <c r="W219" s="24"/>
      <c r="X219" s="24"/>
      <c r="Y219" s="24"/>
      <c r="Z219" s="24"/>
    </row>
    <row r="220" spans="16:26" ht="15.75" customHeight="1">
      <c r="P220" s="24"/>
      <c r="Q220" s="24"/>
      <c r="R220" s="24"/>
      <c r="S220" s="24"/>
      <c r="T220" s="24"/>
      <c r="U220" s="24"/>
      <c r="V220" s="24"/>
      <c r="W220" s="24"/>
      <c r="X220" s="24"/>
      <c r="Y220" s="24"/>
      <c r="Z220" s="24"/>
    </row>
    <row r="221" spans="16:26" ht="15.75" customHeight="1">
      <c r="P221" s="24"/>
      <c r="Q221" s="24"/>
      <c r="R221" s="24"/>
      <c r="S221" s="24"/>
      <c r="T221" s="24"/>
      <c r="U221" s="24"/>
      <c r="V221" s="24"/>
      <c r="W221" s="24"/>
      <c r="X221" s="24"/>
      <c r="Y221" s="24"/>
      <c r="Z221" s="24"/>
    </row>
    <row r="222" spans="16:26" ht="15.75" customHeight="1">
      <c r="P222" s="24"/>
      <c r="Q222" s="24"/>
      <c r="R222" s="24"/>
      <c r="S222" s="24"/>
      <c r="T222" s="24"/>
      <c r="U222" s="24"/>
      <c r="V222" s="24"/>
      <c r="W222" s="24"/>
      <c r="X222" s="24"/>
      <c r="Y222" s="24"/>
      <c r="Z222" s="24"/>
    </row>
    <row r="223" spans="16:26" ht="15.75" customHeight="1">
      <c r="P223" s="24"/>
      <c r="Q223" s="24"/>
      <c r="R223" s="24"/>
      <c r="S223" s="24"/>
      <c r="T223" s="24"/>
      <c r="U223" s="24"/>
      <c r="V223" s="24"/>
      <c r="W223" s="24"/>
      <c r="X223" s="24"/>
      <c r="Y223" s="24"/>
      <c r="Z223" s="24"/>
    </row>
    <row r="224" spans="16:26" ht="15.75" customHeight="1">
      <c r="P224" s="24"/>
      <c r="Q224" s="24"/>
      <c r="R224" s="24"/>
      <c r="S224" s="24"/>
      <c r="T224" s="24"/>
      <c r="U224" s="24"/>
      <c r="V224" s="24"/>
      <c r="W224" s="24"/>
      <c r="X224" s="24"/>
      <c r="Y224" s="24"/>
      <c r="Z224" s="24"/>
    </row>
    <row r="225" spans="16:26" ht="15.75" customHeight="1">
      <c r="P225" s="24"/>
      <c r="Q225" s="24"/>
      <c r="R225" s="24"/>
      <c r="S225" s="24"/>
      <c r="T225" s="24"/>
      <c r="U225" s="24"/>
      <c r="V225" s="24"/>
      <c r="W225" s="24"/>
      <c r="X225" s="24"/>
      <c r="Y225" s="24"/>
      <c r="Z225" s="24"/>
    </row>
    <row r="226" spans="16:26" ht="15.75" customHeight="1">
      <c r="P226" s="24"/>
      <c r="Q226" s="24"/>
      <c r="R226" s="24"/>
      <c r="S226" s="24"/>
      <c r="T226" s="24"/>
      <c r="U226" s="24"/>
      <c r="V226" s="24"/>
      <c r="W226" s="24"/>
      <c r="X226" s="24"/>
      <c r="Y226" s="24"/>
      <c r="Z226" s="24"/>
    </row>
    <row r="227" spans="16:26" ht="15.75" customHeight="1">
      <c r="P227" s="24"/>
      <c r="Q227" s="24"/>
      <c r="R227" s="24"/>
      <c r="S227" s="24"/>
      <c r="T227" s="24"/>
      <c r="U227" s="24"/>
      <c r="V227" s="24"/>
      <c r="W227" s="24"/>
      <c r="X227" s="24"/>
      <c r="Y227" s="24"/>
      <c r="Z227" s="24"/>
    </row>
    <row r="228" spans="16:26" ht="15.75" customHeight="1">
      <c r="P228" s="24"/>
      <c r="Q228" s="24"/>
      <c r="R228" s="24"/>
      <c r="S228" s="24"/>
      <c r="T228" s="24"/>
      <c r="U228" s="24"/>
      <c r="V228" s="24"/>
      <c r="W228" s="24"/>
      <c r="X228" s="24"/>
      <c r="Y228" s="24"/>
      <c r="Z228" s="24"/>
    </row>
    <row r="229" spans="16:26" ht="15.75" customHeight="1">
      <c r="P229" s="24"/>
      <c r="Q229" s="24"/>
      <c r="R229" s="24"/>
      <c r="S229" s="24"/>
      <c r="T229" s="24"/>
      <c r="U229" s="24"/>
      <c r="V229" s="24"/>
      <c r="W229" s="24"/>
      <c r="X229" s="24"/>
      <c r="Y229" s="24"/>
      <c r="Z229" s="24"/>
    </row>
    <row r="230" spans="16:26" ht="15.75" customHeight="1">
      <c r="P230" s="24"/>
      <c r="Q230" s="24"/>
      <c r="R230" s="24"/>
      <c r="S230" s="24"/>
      <c r="T230" s="24"/>
      <c r="U230" s="24"/>
      <c r="V230" s="24"/>
      <c r="W230" s="24"/>
      <c r="X230" s="24"/>
      <c r="Y230" s="24"/>
      <c r="Z230" s="24"/>
    </row>
    <row r="231" spans="16:26" ht="15.75" customHeight="1">
      <c r="P231" s="24"/>
      <c r="Q231" s="24"/>
      <c r="R231" s="24"/>
      <c r="S231" s="24"/>
      <c r="T231" s="24"/>
      <c r="U231" s="24"/>
      <c r="V231" s="24"/>
      <c r="W231" s="24"/>
      <c r="X231" s="24"/>
      <c r="Y231" s="24"/>
      <c r="Z231" s="24"/>
    </row>
    <row r="232" spans="16:26" ht="15.75" customHeight="1">
      <c r="P232" s="24"/>
      <c r="Q232" s="24"/>
      <c r="R232" s="24"/>
      <c r="S232" s="24"/>
      <c r="T232" s="24"/>
      <c r="U232" s="24"/>
      <c r="V232" s="24"/>
      <c r="W232" s="24"/>
      <c r="X232" s="24"/>
      <c r="Y232" s="24"/>
      <c r="Z232" s="24"/>
    </row>
    <row r="233" spans="16:26" ht="15.75" customHeight="1">
      <c r="P233" s="24"/>
      <c r="Q233" s="24"/>
      <c r="R233" s="24"/>
      <c r="S233" s="24"/>
      <c r="T233" s="24"/>
      <c r="U233" s="24"/>
      <c r="V233" s="24"/>
      <c r="W233" s="24"/>
      <c r="X233" s="24"/>
      <c r="Y233" s="24"/>
      <c r="Z233" s="24"/>
    </row>
    <row r="234" spans="16:26" ht="15.75" customHeight="1">
      <c r="P234" s="24"/>
      <c r="Q234" s="24"/>
      <c r="R234" s="24"/>
      <c r="S234" s="24"/>
      <c r="T234" s="24"/>
      <c r="U234" s="24"/>
      <c r="V234" s="24"/>
      <c r="W234" s="24"/>
      <c r="X234" s="24"/>
      <c r="Y234" s="24"/>
      <c r="Z234" s="24"/>
    </row>
    <row r="235" spans="16:26" ht="15.75" customHeight="1">
      <c r="P235" s="24"/>
      <c r="Q235" s="24"/>
      <c r="R235" s="24"/>
      <c r="S235" s="24"/>
      <c r="T235" s="24"/>
      <c r="U235" s="24"/>
      <c r="V235" s="24"/>
      <c r="W235" s="24"/>
      <c r="X235" s="24"/>
      <c r="Y235" s="24"/>
      <c r="Z235" s="24"/>
    </row>
    <row r="236" spans="16:26" ht="15.75" customHeight="1">
      <c r="P236" s="24"/>
      <c r="Q236" s="24"/>
      <c r="R236" s="24"/>
      <c r="S236" s="24"/>
      <c r="T236" s="24"/>
      <c r="U236" s="24"/>
      <c r="V236" s="24"/>
      <c r="W236" s="24"/>
      <c r="X236" s="24"/>
      <c r="Y236" s="24"/>
      <c r="Z236" s="24"/>
    </row>
    <row r="237" spans="16:26" ht="15.75" customHeight="1">
      <c r="P237" s="24"/>
      <c r="Q237" s="24"/>
      <c r="R237" s="24"/>
      <c r="S237" s="24"/>
      <c r="T237" s="24"/>
      <c r="U237" s="24"/>
      <c r="V237" s="24"/>
      <c r="W237" s="24"/>
      <c r="X237" s="24"/>
      <c r="Y237" s="24"/>
      <c r="Z237" s="24"/>
    </row>
    <row r="238" spans="16:26" ht="15.75" customHeight="1">
      <c r="P238" s="24"/>
      <c r="Q238" s="24"/>
      <c r="R238" s="24"/>
      <c r="S238" s="24"/>
      <c r="T238" s="24"/>
      <c r="U238" s="24"/>
      <c r="V238" s="24"/>
      <c r="W238" s="24"/>
      <c r="X238" s="24"/>
      <c r="Y238" s="24"/>
      <c r="Z238" s="24"/>
    </row>
    <row r="239" spans="16:26" ht="15.75" customHeight="1">
      <c r="P239" s="24"/>
      <c r="Q239" s="24"/>
      <c r="R239" s="24"/>
      <c r="S239" s="24"/>
      <c r="T239" s="24"/>
      <c r="U239" s="24"/>
      <c r="V239" s="24"/>
      <c r="W239" s="24"/>
      <c r="X239" s="24"/>
      <c r="Y239" s="24"/>
      <c r="Z239" s="24"/>
    </row>
    <row r="240" spans="16:26" ht="15.75" customHeight="1">
      <c r="P240" s="24"/>
      <c r="Q240" s="24"/>
      <c r="R240" s="24"/>
      <c r="S240" s="24"/>
      <c r="T240" s="24"/>
      <c r="U240" s="24"/>
      <c r="V240" s="24"/>
      <c r="W240" s="24"/>
      <c r="X240" s="24"/>
      <c r="Y240" s="24"/>
      <c r="Z240" s="24"/>
    </row>
    <row r="241" spans="16:26" ht="15.75" customHeight="1">
      <c r="P241" s="24"/>
      <c r="Q241" s="24"/>
      <c r="R241" s="24"/>
      <c r="S241" s="24"/>
      <c r="T241" s="24"/>
      <c r="U241" s="24"/>
      <c r="V241" s="24"/>
      <c r="W241" s="24"/>
      <c r="X241" s="24"/>
      <c r="Y241" s="24"/>
      <c r="Z241" s="24"/>
    </row>
    <row r="242" spans="16:26" ht="15.75" customHeight="1">
      <c r="P242" s="24"/>
      <c r="Q242" s="24"/>
      <c r="R242" s="24"/>
      <c r="S242" s="24"/>
      <c r="T242" s="24"/>
      <c r="U242" s="24"/>
      <c r="V242" s="24"/>
      <c r="W242" s="24"/>
      <c r="X242" s="24"/>
      <c r="Y242" s="24"/>
      <c r="Z242" s="24"/>
    </row>
    <row r="243" spans="16:26" ht="15.75" customHeight="1">
      <c r="P243" s="24"/>
      <c r="Q243" s="24"/>
      <c r="R243" s="24"/>
      <c r="S243" s="24"/>
      <c r="T243" s="24"/>
      <c r="U243" s="24"/>
      <c r="V243" s="24"/>
      <c r="W243" s="24"/>
      <c r="X243" s="24"/>
      <c r="Y243" s="24"/>
      <c r="Z243" s="24"/>
    </row>
    <row r="244" spans="16:26" ht="15.75" customHeight="1">
      <c r="P244" s="24"/>
      <c r="Q244" s="24"/>
      <c r="R244" s="24"/>
      <c r="S244" s="24"/>
      <c r="T244" s="24"/>
      <c r="U244" s="24"/>
      <c r="V244" s="24"/>
      <c r="W244" s="24"/>
      <c r="X244" s="24"/>
      <c r="Y244" s="24"/>
      <c r="Z244" s="24"/>
    </row>
    <row r="245" spans="16:26" ht="15.75" customHeight="1">
      <c r="P245" s="24"/>
      <c r="Q245" s="24"/>
      <c r="R245" s="24"/>
      <c r="S245" s="24"/>
      <c r="T245" s="24"/>
      <c r="U245" s="24"/>
      <c r="V245" s="24"/>
      <c r="W245" s="24"/>
      <c r="X245" s="24"/>
      <c r="Y245" s="24"/>
      <c r="Z245" s="24"/>
    </row>
    <row r="246" spans="16:26" ht="15.75" customHeight="1">
      <c r="P246" s="24"/>
      <c r="Q246" s="24"/>
      <c r="R246" s="24"/>
      <c r="S246" s="24"/>
      <c r="T246" s="24"/>
      <c r="U246" s="24"/>
      <c r="V246" s="24"/>
      <c r="W246" s="24"/>
      <c r="X246" s="24"/>
      <c r="Y246" s="24"/>
      <c r="Z246" s="24"/>
    </row>
    <row r="247" spans="16:26" ht="15.75" customHeight="1">
      <c r="P247" s="24"/>
      <c r="Q247" s="24"/>
      <c r="R247" s="24"/>
      <c r="S247" s="24"/>
      <c r="T247" s="24"/>
      <c r="U247" s="24"/>
      <c r="V247" s="24"/>
      <c r="W247" s="24"/>
      <c r="X247" s="24"/>
      <c r="Y247" s="24"/>
      <c r="Z247" s="24"/>
    </row>
    <row r="248" spans="16:26" ht="15.75" customHeight="1">
      <c r="P248" s="24"/>
      <c r="Q248" s="24"/>
      <c r="R248" s="24"/>
      <c r="S248" s="24"/>
      <c r="T248" s="24"/>
      <c r="U248" s="24"/>
      <c r="V248" s="24"/>
      <c r="W248" s="24"/>
      <c r="X248" s="24"/>
      <c r="Y248" s="24"/>
      <c r="Z248" s="24"/>
    </row>
    <row r="249" spans="16:26" ht="15.75" customHeight="1">
      <c r="P249" s="24"/>
      <c r="Q249" s="24"/>
      <c r="R249" s="24"/>
      <c r="S249" s="24"/>
      <c r="T249" s="24"/>
      <c r="U249" s="24"/>
      <c r="V249" s="24"/>
      <c r="W249" s="24"/>
      <c r="X249" s="24"/>
      <c r="Y249" s="24"/>
      <c r="Z249" s="24"/>
    </row>
    <row r="250" spans="16:26" ht="15.75" customHeight="1">
      <c r="P250" s="24"/>
      <c r="Q250" s="24"/>
      <c r="R250" s="24"/>
      <c r="S250" s="24"/>
      <c r="T250" s="24"/>
      <c r="U250" s="24"/>
      <c r="V250" s="24"/>
      <c r="W250" s="24"/>
      <c r="X250" s="24"/>
      <c r="Y250" s="24"/>
      <c r="Z250" s="24"/>
    </row>
    <row r="251" spans="16:26" ht="15.75" customHeight="1">
      <c r="P251" s="24"/>
      <c r="Q251" s="24"/>
      <c r="R251" s="24"/>
      <c r="S251" s="24"/>
      <c r="T251" s="24"/>
      <c r="U251" s="24"/>
      <c r="V251" s="24"/>
      <c r="W251" s="24"/>
      <c r="X251" s="24"/>
      <c r="Y251" s="24"/>
      <c r="Z251" s="24"/>
    </row>
    <row r="252" spans="16:26" ht="15.75" customHeight="1">
      <c r="P252" s="24"/>
      <c r="Q252" s="24"/>
      <c r="R252" s="24"/>
      <c r="S252" s="24"/>
      <c r="T252" s="24"/>
      <c r="U252" s="24"/>
      <c r="V252" s="24"/>
      <c r="W252" s="24"/>
      <c r="X252" s="24"/>
      <c r="Y252" s="24"/>
      <c r="Z252" s="24"/>
    </row>
    <row r="253" spans="16:26" ht="15.75" customHeight="1">
      <c r="P253" s="24"/>
      <c r="Q253" s="24"/>
      <c r="R253" s="24"/>
      <c r="S253" s="24"/>
      <c r="T253" s="24"/>
      <c r="U253" s="24"/>
      <c r="V253" s="24"/>
      <c r="W253" s="24"/>
      <c r="X253" s="24"/>
      <c r="Y253" s="24"/>
      <c r="Z253" s="24"/>
    </row>
    <row r="254" spans="16:26" ht="15.75" customHeight="1">
      <c r="P254" s="24"/>
      <c r="Q254" s="24"/>
      <c r="R254" s="24"/>
      <c r="S254" s="24"/>
      <c r="T254" s="24"/>
      <c r="U254" s="24"/>
      <c r="V254" s="24"/>
      <c r="W254" s="24"/>
      <c r="X254" s="24"/>
      <c r="Y254" s="24"/>
      <c r="Z254" s="24"/>
    </row>
    <row r="255" spans="16:26" ht="15.75" customHeight="1">
      <c r="P255" s="24"/>
      <c r="Q255" s="24"/>
      <c r="R255" s="24"/>
      <c r="S255" s="24"/>
      <c r="T255" s="24"/>
      <c r="U255" s="24"/>
      <c r="V255" s="24"/>
      <c r="W255" s="24"/>
      <c r="X255" s="24"/>
      <c r="Y255" s="24"/>
      <c r="Z255" s="24"/>
    </row>
    <row r="256" spans="16:26" ht="15.75" customHeight="1">
      <c r="P256" s="24"/>
      <c r="Q256" s="24"/>
      <c r="R256" s="24"/>
      <c r="S256" s="24"/>
      <c r="T256" s="24"/>
      <c r="U256" s="24"/>
      <c r="V256" s="24"/>
      <c r="W256" s="24"/>
      <c r="X256" s="24"/>
      <c r="Y256" s="24"/>
      <c r="Z256" s="24"/>
    </row>
    <row r="257" spans="16:26" ht="15.75" customHeight="1">
      <c r="P257" s="24"/>
      <c r="Q257" s="24"/>
      <c r="R257" s="24"/>
      <c r="S257" s="24"/>
      <c r="T257" s="24"/>
      <c r="U257" s="24"/>
      <c r="V257" s="24"/>
      <c r="W257" s="24"/>
      <c r="X257" s="24"/>
      <c r="Y257" s="24"/>
      <c r="Z257" s="24"/>
    </row>
    <row r="258" spans="16:26" ht="15.75" customHeight="1">
      <c r="P258" s="24"/>
      <c r="Q258" s="24"/>
      <c r="R258" s="24"/>
      <c r="S258" s="24"/>
      <c r="T258" s="24"/>
      <c r="U258" s="24"/>
      <c r="V258" s="24"/>
      <c r="W258" s="24"/>
      <c r="X258" s="24"/>
      <c r="Y258" s="24"/>
      <c r="Z258" s="24"/>
    </row>
    <row r="259" spans="16:26" ht="15.75" customHeight="1">
      <c r="P259" s="24"/>
      <c r="Q259" s="24"/>
      <c r="R259" s="24"/>
      <c r="S259" s="24"/>
      <c r="T259" s="24"/>
      <c r="U259" s="24"/>
      <c r="V259" s="24"/>
      <c r="W259" s="24"/>
      <c r="X259" s="24"/>
      <c r="Y259" s="24"/>
      <c r="Z259" s="24"/>
    </row>
    <row r="260" spans="16:26" ht="15.75" customHeight="1">
      <c r="P260" s="24"/>
      <c r="Q260" s="24"/>
      <c r="R260" s="24"/>
      <c r="S260" s="24"/>
      <c r="T260" s="24"/>
      <c r="U260" s="24"/>
      <c r="V260" s="24"/>
      <c r="W260" s="24"/>
      <c r="X260" s="24"/>
      <c r="Y260" s="24"/>
      <c r="Z260" s="24"/>
    </row>
    <row r="261" spans="16:26" ht="15.75" customHeight="1">
      <c r="P261" s="24"/>
      <c r="Q261" s="24"/>
      <c r="R261" s="24"/>
      <c r="S261" s="24"/>
      <c r="T261" s="24"/>
      <c r="U261" s="24"/>
      <c r="V261" s="24"/>
      <c r="W261" s="24"/>
      <c r="X261" s="24"/>
      <c r="Y261" s="24"/>
      <c r="Z261" s="24"/>
    </row>
    <row r="262" spans="16:26" ht="15.75" customHeight="1">
      <c r="P262" s="24"/>
      <c r="Q262" s="24"/>
      <c r="R262" s="24"/>
      <c r="S262" s="24"/>
      <c r="T262" s="24"/>
      <c r="U262" s="24"/>
      <c r="V262" s="24"/>
      <c r="W262" s="24"/>
      <c r="X262" s="24"/>
      <c r="Y262" s="24"/>
      <c r="Z262" s="24"/>
    </row>
    <row r="263" spans="16:26" ht="15.75" customHeight="1">
      <c r="P263" s="24"/>
      <c r="Q263" s="24"/>
      <c r="R263" s="24"/>
      <c r="S263" s="24"/>
      <c r="T263" s="24"/>
      <c r="U263" s="24"/>
      <c r="V263" s="24"/>
      <c r="W263" s="24"/>
      <c r="X263" s="24"/>
      <c r="Y263" s="24"/>
      <c r="Z263" s="24"/>
    </row>
    <row r="264" spans="16:26" ht="15.75" customHeight="1">
      <c r="P264" s="24"/>
      <c r="Q264" s="24"/>
      <c r="R264" s="24"/>
      <c r="S264" s="24"/>
      <c r="T264" s="24"/>
      <c r="U264" s="24"/>
      <c r="V264" s="24"/>
      <c r="W264" s="24"/>
      <c r="X264" s="24"/>
      <c r="Y264" s="24"/>
      <c r="Z264" s="24"/>
    </row>
    <row r="265" spans="16:26" ht="15.75" customHeight="1">
      <c r="P265" s="24"/>
      <c r="Q265" s="24"/>
      <c r="R265" s="24"/>
      <c r="S265" s="24"/>
      <c r="T265" s="24"/>
      <c r="U265" s="24"/>
      <c r="V265" s="24"/>
      <c r="W265" s="24"/>
      <c r="X265" s="24"/>
      <c r="Y265" s="24"/>
      <c r="Z265" s="24"/>
    </row>
    <row r="266" spans="16:26" ht="15.75" customHeight="1">
      <c r="P266" s="24"/>
      <c r="Q266" s="24"/>
      <c r="R266" s="24"/>
      <c r="S266" s="24"/>
      <c r="T266" s="24"/>
      <c r="U266" s="24"/>
      <c r="V266" s="24"/>
      <c r="W266" s="24"/>
      <c r="X266" s="24"/>
      <c r="Y266" s="24"/>
      <c r="Z266" s="24"/>
    </row>
    <row r="267" spans="16:26" ht="15.75" customHeight="1">
      <c r="P267" s="24"/>
      <c r="Q267" s="24"/>
      <c r="R267" s="24"/>
      <c r="S267" s="24"/>
      <c r="T267" s="24"/>
      <c r="U267" s="24"/>
      <c r="V267" s="24"/>
      <c r="W267" s="24"/>
      <c r="X267" s="24"/>
      <c r="Y267" s="24"/>
      <c r="Z267" s="24"/>
    </row>
    <row r="268" spans="16:26" ht="15.75" customHeight="1">
      <c r="P268" s="24"/>
      <c r="Q268" s="24"/>
      <c r="R268" s="24"/>
      <c r="S268" s="24"/>
      <c r="T268" s="24"/>
      <c r="U268" s="24"/>
      <c r="V268" s="24"/>
      <c r="W268" s="24"/>
      <c r="X268" s="24"/>
      <c r="Y268" s="24"/>
      <c r="Z268" s="24"/>
    </row>
    <row r="269" spans="16:26" ht="15.75" customHeight="1">
      <c r="P269" s="24"/>
      <c r="Q269" s="24"/>
      <c r="R269" s="24"/>
      <c r="S269" s="24"/>
      <c r="T269" s="24"/>
      <c r="U269" s="24"/>
      <c r="V269" s="24"/>
      <c r="W269" s="24"/>
      <c r="X269" s="24"/>
      <c r="Y269" s="24"/>
      <c r="Z269" s="24"/>
    </row>
    <row r="270" spans="16:26" ht="15.75" customHeight="1">
      <c r="P270" s="24"/>
      <c r="Q270" s="24"/>
      <c r="R270" s="24"/>
      <c r="S270" s="24"/>
      <c r="T270" s="24"/>
      <c r="U270" s="24"/>
      <c r="V270" s="24"/>
      <c r="W270" s="24"/>
      <c r="X270" s="24"/>
      <c r="Y270" s="24"/>
      <c r="Z270" s="24"/>
    </row>
    <row r="271" spans="16:26" ht="15.75" customHeight="1">
      <c r="P271" s="24"/>
      <c r="Q271" s="24"/>
      <c r="R271" s="24"/>
      <c r="S271" s="24"/>
      <c r="T271" s="24"/>
      <c r="U271" s="24"/>
      <c r="V271" s="24"/>
      <c r="W271" s="24"/>
      <c r="X271" s="24"/>
      <c r="Y271" s="24"/>
      <c r="Z271" s="24"/>
    </row>
    <row r="272" spans="16:26" ht="15.75" customHeight="1">
      <c r="P272" s="24"/>
      <c r="Q272" s="24"/>
      <c r="R272" s="24"/>
      <c r="S272" s="24"/>
      <c r="T272" s="24"/>
      <c r="U272" s="24"/>
      <c r="V272" s="24"/>
      <c r="W272" s="24"/>
      <c r="X272" s="24"/>
      <c r="Y272" s="24"/>
      <c r="Z272" s="24"/>
    </row>
    <row r="273" spans="16:26" ht="15.75" customHeight="1">
      <c r="P273" s="24"/>
      <c r="Q273" s="24"/>
      <c r="R273" s="24"/>
      <c r="S273" s="24"/>
      <c r="T273" s="24"/>
      <c r="U273" s="24"/>
      <c r="V273" s="24"/>
      <c r="W273" s="24"/>
      <c r="X273" s="24"/>
      <c r="Y273" s="24"/>
      <c r="Z273" s="24"/>
    </row>
    <row r="274" spans="16:26" ht="15.75" customHeight="1">
      <c r="P274" s="24"/>
      <c r="Q274" s="24"/>
      <c r="R274" s="24"/>
      <c r="S274" s="24"/>
      <c r="T274" s="24"/>
      <c r="U274" s="24"/>
      <c r="V274" s="24"/>
      <c r="W274" s="24"/>
      <c r="X274" s="24"/>
      <c r="Y274" s="24"/>
      <c r="Z274" s="24"/>
    </row>
    <row r="275" spans="16:26" ht="15.75" customHeight="1">
      <c r="P275" s="24"/>
      <c r="Q275" s="24"/>
      <c r="R275" s="24"/>
      <c r="S275" s="24"/>
      <c r="T275" s="24"/>
      <c r="U275" s="24"/>
      <c r="V275" s="24"/>
      <c r="W275" s="24"/>
      <c r="X275" s="24"/>
      <c r="Y275" s="24"/>
      <c r="Z275" s="24"/>
    </row>
    <row r="276" spans="16:26" ht="15.75" customHeight="1">
      <c r="P276" s="24"/>
      <c r="Q276" s="24"/>
      <c r="R276" s="24"/>
      <c r="S276" s="24"/>
      <c r="T276" s="24"/>
      <c r="U276" s="24"/>
      <c r="V276" s="24"/>
      <c r="W276" s="24"/>
      <c r="X276" s="24"/>
      <c r="Y276" s="24"/>
      <c r="Z276" s="24"/>
    </row>
    <row r="277" spans="16:26" ht="15.75" customHeight="1">
      <c r="P277" s="24"/>
      <c r="Q277" s="24"/>
      <c r="R277" s="24"/>
      <c r="S277" s="24"/>
      <c r="T277" s="24"/>
      <c r="U277" s="24"/>
      <c r="V277" s="24"/>
      <c r="W277" s="24"/>
      <c r="X277" s="24"/>
      <c r="Y277" s="24"/>
      <c r="Z277" s="24"/>
    </row>
    <row r="278" spans="16:26" ht="15.75" customHeight="1">
      <c r="P278" s="24"/>
      <c r="Q278" s="24"/>
      <c r="R278" s="24"/>
      <c r="S278" s="24"/>
      <c r="T278" s="24"/>
      <c r="U278" s="24"/>
      <c r="V278" s="24"/>
      <c r="W278" s="24"/>
      <c r="X278" s="24"/>
      <c r="Y278" s="24"/>
      <c r="Z278" s="24"/>
    </row>
    <row r="279" spans="16:26" ht="15.75" customHeight="1">
      <c r="P279" s="24"/>
      <c r="Q279" s="24"/>
      <c r="R279" s="24"/>
      <c r="S279" s="24"/>
      <c r="T279" s="24"/>
      <c r="U279" s="24"/>
      <c r="V279" s="24"/>
      <c r="W279" s="24"/>
      <c r="X279" s="24"/>
      <c r="Y279" s="24"/>
      <c r="Z279" s="24"/>
    </row>
    <row r="280" spans="16:26" ht="15.75" customHeight="1">
      <c r="P280" s="24"/>
      <c r="Q280" s="24"/>
      <c r="R280" s="24"/>
      <c r="S280" s="24"/>
      <c r="T280" s="24"/>
      <c r="U280" s="24"/>
      <c r="V280" s="24"/>
      <c r="W280" s="24"/>
      <c r="X280" s="24"/>
      <c r="Y280" s="24"/>
      <c r="Z280" s="24"/>
    </row>
    <row r="281" spans="16:26" ht="15.75" customHeight="1">
      <c r="P281" s="24"/>
      <c r="Q281" s="24"/>
      <c r="R281" s="24"/>
      <c r="S281" s="24"/>
      <c r="T281" s="24"/>
      <c r="U281" s="24"/>
      <c r="V281" s="24"/>
      <c r="W281" s="24"/>
      <c r="X281" s="24"/>
      <c r="Y281" s="24"/>
      <c r="Z281" s="24"/>
    </row>
    <row r="282" spans="16:26" ht="15.75" customHeight="1">
      <c r="P282" s="24"/>
      <c r="Q282" s="24"/>
      <c r="R282" s="24"/>
      <c r="S282" s="24"/>
      <c r="T282" s="24"/>
      <c r="U282" s="24"/>
      <c r="V282" s="24"/>
      <c r="W282" s="24"/>
      <c r="X282" s="24"/>
      <c r="Y282" s="24"/>
      <c r="Z282" s="24"/>
    </row>
    <row r="283" spans="16:26" ht="15.75" customHeight="1">
      <c r="P283" s="24"/>
      <c r="Q283" s="24"/>
      <c r="R283" s="24"/>
      <c r="S283" s="24"/>
      <c r="T283" s="24"/>
      <c r="U283" s="24"/>
      <c r="V283" s="24"/>
      <c r="W283" s="24"/>
      <c r="X283" s="24"/>
      <c r="Y283" s="24"/>
      <c r="Z283" s="24"/>
    </row>
    <row r="284" spans="16:26" ht="15.75" customHeight="1">
      <c r="P284" s="24"/>
      <c r="Q284" s="24"/>
      <c r="R284" s="24"/>
      <c r="S284" s="24"/>
      <c r="T284" s="24"/>
      <c r="U284" s="24"/>
      <c r="V284" s="24"/>
      <c r="W284" s="24"/>
      <c r="X284" s="24"/>
      <c r="Y284" s="24"/>
      <c r="Z284" s="24"/>
    </row>
    <row r="285" spans="16:26" ht="15.75" customHeight="1">
      <c r="P285" s="24"/>
      <c r="Q285" s="24"/>
      <c r="R285" s="24"/>
      <c r="S285" s="24"/>
      <c r="T285" s="24"/>
      <c r="U285" s="24"/>
      <c r="V285" s="24"/>
      <c r="W285" s="24"/>
      <c r="X285" s="24"/>
      <c r="Y285" s="24"/>
      <c r="Z285" s="24"/>
    </row>
    <row r="286" spans="16:26" ht="15.75" customHeight="1">
      <c r="P286" s="24"/>
      <c r="Q286" s="24"/>
      <c r="R286" s="24"/>
      <c r="S286" s="24"/>
      <c r="T286" s="24"/>
      <c r="U286" s="24"/>
      <c r="V286" s="24"/>
      <c r="W286" s="24"/>
      <c r="X286" s="24"/>
      <c r="Y286" s="24"/>
      <c r="Z286" s="24"/>
    </row>
    <row r="287" spans="16:26" ht="15.75" customHeight="1">
      <c r="P287" s="24"/>
      <c r="Q287" s="24"/>
      <c r="R287" s="24"/>
      <c r="S287" s="24"/>
      <c r="T287" s="24"/>
      <c r="U287" s="24"/>
      <c r="V287" s="24"/>
      <c r="W287" s="24"/>
      <c r="X287" s="24"/>
      <c r="Y287" s="24"/>
      <c r="Z287" s="24"/>
    </row>
    <row r="288" spans="16:26" ht="15.75" customHeight="1">
      <c r="P288" s="24"/>
      <c r="Q288" s="24"/>
      <c r="R288" s="24"/>
      <c r="S288" s="24"/>
      <c r="T288" s="24"/>
      <c r="U288" s="24"/>
      <c r="V288" s="24"/>
      <c r="W288" s="24"/>
      <c r="X288" s="24"/>
      <c r="Y288" s="24"/>
      <c r="Z288" s="24"/>
    </row>
    <row r="289" spans="16:26" ht="15.75" customHeight="1">
      <c r="P289" s="24"/>
      <c r="Q289" s="24"/>
      <c r="R289" s="24"/>
      <c r="S289" s="24"/>
      <c r="T289" s="24"/>
      <c r="U289" s="24"/>
      <c r="V289" s="24"/>
      <c r="W289" s="24"/>
      <c r="X289" s="24"/>
      <c r="Y289" s="24"/>
      <c r="Z289" s="24"/>
    </row>
    <row r="290" spans="16:26" ht="15.75" customHeight="1">
      <c r="P290" s="24"/>
      <c r="Q290" s="24"/>
      <c r="R290" s="24"/>
      <c r="S290" s="24"/>
      <c r="T290" s="24"/>
      <c r="U290" s="24"/>
      <c r="V290" s="24"/>
      <c r="W290" s="24"/>
      <c r="X290" s="24"/>
      <c r="Y290" s="24"/>
      <c r="Z290" s="24"/>
    </row>
    <row r="291" spans="16:26" ht="15.75" customHeight="1">
      <c r="P291" s="24"/>
      <c r="Q291" s="24"/>
      <c r="R291" s="24"/>
      <c r="S291" s="24"/>
      <c r="T291" s="24"/>
      <c r="U291" s="24"/>
      <c r="V291" s="24"/>
      <c r="W291" s="24"/>
      <c r="X291" s="24"/>
      <c r="Y291" s="24"/>
      <c r="Z291" s="24"/>
    </row>
    <row r="292" spans="16:26" ht="15.75" customHeight="1">
      <c r="P292" s="24"/>
      <c r="Q292" s="24"/>
      <c r="R292" s="24"/>
      <c r="S292" s="24"/>
      <c r="T292" s="24"/>
      <c r="U292" s="24"/>
      <c r="V292" s="24"/>
      <c r="W292" s="24"/>
      <c r="X292" s="24"/>
      <c r="Y292" s="24"/>
      <c r="Z292" s="24"/>
    </row>
    <row r="293" spans="16:26" ht="15.75" customHeight="1">
      <c r="P293" s="24"/>
      <c r="Q293" s="24"/>
      <c r="R293" s="24"/>
      <c r="S293" s="24"/>
      <c r="T293" s="24"/>
      <c r="U293" s="24"/>
      <c r="V293" s="24"/>
      <c r="W293" s="24"/>
      <c r="X293" s="24"/>
      <c r="Y293" s="24"/>
      <c r="Z293" s="24"/>
    </row>
    <row r="294" spans="16:26" ht="15.75" customHeight="1">
      <c r="P294" s="24"/>
      <c r="Q294" s="24"/>
      <c r="R294" s="24"/>
      <c r="S294" s="24"/>
      <c r="T294" s="24"/>
      <c r="U294" s="24"/>
      <c r="V294" s="24"/>
      <c r="W294" s="24"/>
      <c r="X294" s="24"/>
      <c r="Y294" s="24"/>
      <c r="Z294" s="24"/>
    </row>
    <row r="295" spans="16:26" ht="15.75" customHeight="1">
      <c r="P295" s="24"/>
      <c r="Q295" s="24"/>
      <c r="R295" s="24"/>
      <c r="S295" s="24"/>
      <c r="T295" s="24"/>
      <c r="U295" s="24"/>
      <c r="V295" s="24"/>
      <c r="W295" s="24"/>
      <c r="X295" s="24"/>
      <c r="Y295" s="24"/>
      <c r="Z295" s="24"/>
    </row>
    <row r="296" spans="16:26" ht="15.75" customHeight="1">
      <c r="P296" s="24"/>
      <c r="Q296" s="24"/>
      <c r="R296" s="24"/>
      <c r="S296" s="24"/>
      <c r="T296" s="24"/>
      <c r="U296" s="24"/>
      <c r="V296" s="24"/>
      <c r="W296" s="24"/>
      <c r="X296" s="24"/>
      <c r="Y296" s="24"/>
      <c r="Z296" s="24"/>
    </row>
    <row r="297" spans="16:26" ht="15.75" customHeight="1">
      <c r="P297" s="24"/>
      <c r="Q297" s="24"/>
      <c r="R297" s="24"/>
      <c r="S297" s="24"/>
      <c r="T297" s="24"/>
      <c r="U297" s="24"/>
      <c r="V297" s="24"/>
      <c r="W297" s="24"/>
      <c r="X297" s="24"/>
      <c r="Y297" s="24"/>
      <c r="Z297" s="24"/>
    </row>
    <row r="298" spans="16:26" ht="15.75" customHeight="1">
      <c r="P298" s="24"/>
      <c r="Q298" s="24"/>
      <c r="R298" s="24"/>
      <c r="S298" s="24"/>
      <c r="T298" s="24"/>
      <c r="U298" s="24"/>
      <c r="V298" s="24"/>
      <c r="W298" s="24"/>
      <c r="X298" s="24"/>
      <c r="Y298" s="24"/>
      <c r="Z298" s="24"/>
    </row>
    <row r="299" spans="16:26" ht="15.75" customHeight="1">
      <c r="P299" s="24"/>
      <c r="Q299" s="24"/>
      <c r="R299" s="24"/>
      <c r="S299" s="24"/>
      <c r="T299" s="24"/>
      <c r="U299" s="24"/>
      <c r="V299" s="24"/>
      <c r="W299" s="24"/>
      <c r="X299" s="24"/>
      <c r="Y299" s="24"/>
      <c r="Z299" s="24"/>
    </row>
    <row r="300" spans="16:26" ht="15.75" customHeight="1">
      <c r="P300" s="24"/>
      <c r="Q300" s="24"/>
      <c r="R300" s="24"/>
      <c r="S300" s="24"/>
      <c r="T300" s="24"/>
      <c r="U300" s="24"/>
      <c r="V300" s="24"/>
      <c r="W300" s="24"/>
      <c r="X300" s="24"/>
      <c r="Y300" s="24"/>
      <c r="Z300" s="24"/>
    </row>
    <row r="301" spans="16:26" ht="15.75" customHeight="1">
      <c r="P301" s="24"/>
      <c r="Q301" s="24"/>
      <c r="R301" s="24"/>
      <c r="S301" s="24"/>
      <c r="T301" s="24"/>
      <c r="U301" s="24"/>
      <c r="V301" s="24"/>
      <c r="W301" s="24"/>
      <c r="X301" s="24"/>
      <c r="Y301" s="24"/>
      <c r="Z301" s="24"/>
    </row>
    <row r="302" spans="16:26" ht="15.75" customHeight="1">
      <c r="P302" s="24"/>
      <c r="Q302" s="24"/>
      <c r="R302" s="24"/>
      <c r="S302" s="24"/>
      <c r="T302" s="24"/>
      <c r="U302" s="24"/>
      <c r="V302" s="24"/>
      <c r="W302" s="24"/>
      <c r="X302" s="24"/>
      <c r="Y302" s="24"/>
      <c r="Z302" s="24"/>
    </row>
    <row r="303" spans="16:26" ht="15.75" customHeight="1">
      <c r="P303" s="24"/>
      <c r="Q303" s="24"/>
      <c r="R303" s="24"/>
      <c r="S303" s="24"/>
      <c r="T303" s="24"/>
      <c r="U303" s="24"/>
      <c r="V303" s="24"/>
      <c r="W303" s="24"/>
      <c r="X303" s="24"/>
      <c r="Y303" s="24"/>
      <c r="Z303" s="24"/>
    </row>
    <row r="304" spans="16:26" ht="15.75" customHeight="1">
      <c r="P304" s="24"/>
      <c r="Q304" s="24"/>
      <c r="R304" s="24"/>
      <c r="S304" s="24"/>
      <c r="T304" s="24"/>
      <c r="U304" s="24"/>
      <c r="V304" s="24"/>
      <c r="W304" s="24"/>
      <c r="X304" s="24"/>
      <c r="Y304" s="24"/>
      <c r="Z304" s="24"/>
    </row>
    <row r="305" spans="16:26" ht="15.75" customHeight="1">
      <c r="P305" s="24"/>
      <c r="Q305" s="24"/>
      <c r="R305" s="24"/>
      <c r="S305" s="24"/>
      <c r="T305" s="24"/>
      <c r="U305" s="24"/>
      <c r="V305" s="24"/>
      <c r="W305" s="24"/>
      <c r="X305" s="24"/>
      <c r="Y305" s="24"/>
      <c r="Z305" s="24"/>
    </row>
    <row r="306" spans="16:26" ht="15.75" customHeight="1">
      <c r="P306" s="24"/>
      <c r="Q306" s="24"/>
      <c r="R306" s="24"/>
      <c r="S306" s="24"/>
      <c r="T306" s="24"/>
      <c r="U306" s="24"/>
      <c r="V306" s="24"/>
      <c r="W306" s="24"/>
      <c r="X306" s="24"/>
      <c r="Y306" s="24"/>
      <c r="Z306" s="24"/>
    </row>
    <row r="307" spans="16:26" ht="15.75" customHeight="1">
      <c r="P307" s="24"/>
      <c r="Q307" s="24"/>
      <c r="R307" s="24"/>
      <c r="S307" s="24"/>
      <c r="T307" s="24"/>
      <c r="U307" s="24"/>
      <c r="V307" s="24"/>
      <c r="W307" s="24"/>
      <c r="X307" s="24"/>
      <c r="Y307" s="24"/>
      <c r="Z307" s="24"/>
    </row>
    <row r="308" spans="16:26" ht="15.75" customHeight="1">
      <c r="P308" s="24"/>
      <c r="Q308" s="24"/>
      <c r="R308" s="24"/>
      <c r="S308" s="24"/>
      <c r="T308" s="24"/>
      <c r="U308" s="24"/>
      <c r="V308" s="24"/>
      <c r="W308" s="24"/>
      <c r="X308" s="24"/>
      <c r="Y308" s="24"/>
      <c r="Z308" s="24"/>
    </row>
    <row r="309" spans="16:26" ht="15.75" customHeight="1">
      <c r="P309" s="24"/>
      <c r="Q309" s="24"/>
      <c r="R309" s="24"/>
      <c r="S309" s="24"/>
      <c r="T309" s="24"/>
      <c r="U309" s="24"/>
      <c r="V309" s="24"/>
      <c r="W309" s="24"/>
      <c r="X309" s="24"/>
      <c r="Y309" s="24"/>
      <c r="Z309" s="24"/>
    </row>
    <row r="310" spans="16:26" ht="15.75" customHeight="1">
      <c r="P310" s="24"/>
      <c r="Q310" s="24"/>
      <c r="R310" s="24"/>
      <c r="S310" s="24"/>
      <c r="T310" s="24"/>
      <c r="U310" s="24"/>
      <c r="V310" s="24"/>
      <c r="W310" s="24"/>
      <c r="X310" s="24"/>
      <c r="Y310" s="24"/>
      <c r="Z310" s="24"/>
    </row>
    <row r="311" spans="16:26" ht="15.75" customHeight="1">
      <c r="P311" s="24"/>
      <c r="Q311" s="24"/>
      <c r="R311" s="24"/>
      <c r="S311" s="24"/>
      <c r="T311" s="24"/>
      <c r="U311" s="24"/>
      <c r="V311" s="24"/>
      <c r="W311" s="24"/>
      <c r="X311" s="24"/>
      <c r="Y311" s="24"/>
      <c r="Z311" s="24"/>
    </row>
    <row r="312" spans="16:26" ht="15.75" customHeight="1">
      <c r="P312" s="24"/>
      <c r="Q312" s="24"/>
      <c r="R312" s="24"/>
      <c r="S312" s="24"/>
      <c r="T312" s="24"/>
      <c r="U312" s="24"/>
      <c r="V312" s="24"/>
      <c r="W312" s="24"/>
      <c r="X312" s="24"/>
      <c r="Y312" s="24"/>
      <c r="Z312" s="24"/>
    </row>
    <row r="313" spans="16:26" ht="15.75" customHeight="1">
      <c r="P313" s="24"/>
      <c r="Q313" s="24"/>
      <c r="R313" s="24"/>
      <c r="S313" s="24"/>
      <c r="T313" s="24"/>
      <c r="U313" s="24"/>
      <c r="V313" s="24"/>
      <c r="W313" s="24"/>
      <c r="X313" s="24"/>
      <c r="Y313" s="24"/>
      <c r="Z313" s="24"/>
    </row>
    <row r="314" spans="16:26" ht="15.75" customHeight="1">
      <c r="P314" s="24"/>
      <c r="Q314" s="24"/>
      <c r="R314" s="24"/>
      <c r="S314" s="24"/>
      <c r="T314" s="24"/>
      <c r="U314" s="24"/>
      <c r="V314" s="24"/>
      <c r="W314" s="24"/>
      <c r="X314" s="24"/>
      <c r="Y314" s="24"/>
      <c r="Z314" s="24"/>
    </row>
    <row r="315" spans="16:26" ht="15.75" customHeight="1">
      <c r="P315" s="24"/>
      <c r="Q315" s="24"/>
      <c r="R315" s="24"/>
      <c r="S315" s="24"/>
      <c r="T315" s="24"/>
      <c r="U315" s="24"/>
      <c r="V315" s="24"/>
      <c r="W315" s="24"/>
      <c r="X315" s="24"/>
      <c r="Y315" s="24"/>
      <c r="Z315" s="24"/>
    </row>
    <row r="316" spans="16:26" ht="15.75" customHeight="1">
      <c r="P316" s="24"/>
      <c r="Q316" s="24"/>
      <c r="R316" s="24"/>
      <c r="S316" s="24"/>
      <c r="T316" s="24"/>
      <c r="U316" s="24"/>
      <c r="V316" s="24"/>
      <c r="W316" s="24"/>
      <c r="X316" s="24"/>
      <c r="Y316" s="24"/>
      <c r="Z316" s="24"/>
    </row>
    <row r="317" spans="16:26" ht="15.75" customHeight="1">
      <c r="P317" s="24"/>
      <c r="Q317" s="24"/>
      <c r="R317" s="24"/>
      <c r="S317" s="24"/>
      <c r="T317" s="24"/>
      <c r="U317" s="24"/>
      <c r="V317" s="24"/>
      <c r="W317" s="24"/>
      <c r="X317" s="24"/>
      <c r="Y317" s="24"/>
      <c r="Z317" s="24"/>
    </row>
    <row r="318" spans="16:26" ht="15.75" customHeight="1">
      <c r="P318" s="24"/>
      <c r="Q318" s="24"/>
      <c r="R318" s="24"/>
      <c r="S318" s="24"/>
      <c r="T318" s="24"/>
      <c r="U318" s="24"/>
      <c r="V318" s="24"/>
      <c r="W318" s="24"/>
      <c r="X318" s="24"/>
      <c r="Y318" s="24"/>
      <c r="Z318" s="24"/>
    </row>
    <row r="319" spans="16:26" ht="15.75" customHeight="1">
      <c r="P319" s="24"/>
      <c r="Q319" s="24"/>
      <c r="R319" s="24"/>
      <c r="S319" s="24"/>
      <c r="T319" s="24"/>
      <c r="U319" s="24"/>
      <c r="V319" s="24"/>
      <c r="W319" s="24"/>
      <c r="X319" s="24"/>
      <c r="Y319" s="24"/>
      <c r="Z319" s="24"/>
    </row>
    <row r="320" spans="16:26" ht="15.75" customHeight="1">
      <c r="P320" s="24"/>
      <c r="Q320" s="24"/>
      <c r="R320" s="24"/>
      <c r="S320" s="24"/>
      <c r="T320" s="24"/>
      <c r="U320" s="24"/>
      <c r="V320" s="24"/>
      <c r="W320" s="24"/>
      <c r="X320" s="24"/>
      <c r="Y320" s="24"/>
      <c r="Z320" s="24"/>
    </row>
    <row r="321" spans="16:26" ht="15.75" customHeight="1">
      <c r="P321" s="24"/>
      <c r="Q321" s="24"/>
      <c r="R321" s="24"/>
      <c r="S321" s="24"/>
      <c r="T321" s="24"/>
      <c r="U321" s="24"/>
      <c r="V321" s="24"/>
      <c r="W321" s="24"/>
      <c r="X321" s="24"/>
      <c r="Y321" s="24"/>
      <c r="Z321" s="24"/>
    </row>
    <row r="322" spans="16:26" ht="15.75" customHeight="1">
      <c r="P322" s="24"/>
      <c r="Q322" s="24"/>
      <c r="R322" s="24"/>
      <c r="S322" s="24"/>
      <c r="T322" s="24"/>
      <c r="U322" s="24"/>
      <c r="V322" s="24"/>
      <c r="W322" s="24"/>
      <c r="X322" s="24"/>
      <c r="Y322" s="24"/>
      <c r="Z322" s="24"/>
    </row>
    <row r="323" spans="16:26" ht="15.75" customHeight="1">
      <c r="P323" s="24"/>
      <c r="Q323" s="24"/>
      <c r="R323" s="24"/>
      <c r="S323" s="24"/>
      <c r="T323" s="24"/>
      <c r="U323" s="24"/>
      <c r="V323" s="24"/>
      <c r="W323" s="24"/>
      <c r="X323" s="24"/>
      <c r="Y323" s="24"/>
      <c r="Z323" s="24"/>
    </row>
    <row r="324" spans="16:26" ht="15.75" customHeight="1">
      <c r="P324" s="24"/>
      <c r="Q324" s="24"/>
      <c r="R324" s="24"/>
      <c r="S324" s="24"/>
      <c r="T324" s="24"/>
      <c r="U324" s="24"/>
      <c r="V324" s="24"/>
      <c r="W324" s="24"/>
      <c r="X324" s="24"/>
      <c r="Y324" s="24"/>
      <c r="Z324" s="24"/>
    </row>
    <row r="325" spans="16:26" ht="15.75" customHeight="1">
      <c r="P325" s="24"/>
      <c r="Q325" s="24"/>
      <c r="R325" s="24"/>
      <c r="S325" s="24"/>
      <c r="T325" s="24"/>
      <c r="U325" s="24"/>
      <c r="V325" s="24"/>
      <c r="W325" s="24"/>
      <c r="X325" s="24"/>
      <c r="Y325" s="24"/>
      <c r="Z325" s="24"/>
    </row>
    <row r="326" spans="16:26" ht="15.75" customHeight="1">
      <c r="P326" s="24"/>
      <c r="Q326" s="24"/>
      <c r="R326" s="24"/>
      <c r="S326" s="24"/>
      <c r="T326" s="24"/>
      <c r="U326" s="24"/>
      <c r="V326" s="24"/>
      <c r="W326" s="24"/>
      <c r="X326" s="24"/>
      <c r="Y326" s="24"/>
      <c r="Z326" s="24"/>
    </row>
    <row r="327" spans="16:26" ht="15.75" customHeight="1">
      <c r="P327" s="24"/>
      <c r="Q327" s="24"/>
      <c r="R327" s="24"/>
      <c r="S327" s="24"/>
      <c r="T327" s="24"/>
      <c r="U327" s="24"/>
      <c r="V327" s="24"/>
      <c r="W327" s="24"/>
      <c r="X327" s="24"/>
      <c r="Y327" s="24"/>
      <c r="Z327" s="24"/>
    </row>
    <row r="328" spans="16:26" ht="15.75" customHeight="1">
      <c r="P328" s="24"/>
      <c r="Q328" s="24"/>
      <c r="R328" s="24"/>
      <c r="S328" s="24"/>
      <c r="T328" s="24"/>
      <c r="U328" s="24"/>
      <c r="V328" s="24"/>
      <c r="W328" s="24"/>
      <c r="X328" s="24"/>
      <c r="Y328" s="24"/>
      <c r="Z328" s="24"/>
    </row>
    <row r="329" spans="16:26" ht="15.75" customHeight="1">
      <c r="P329" s="24"/>
      <c r="Q329" s="24"/>
      <c r="R329" s="24"/>
      <c r="S329" s="24"/>
      <c r="T329" s="24"/>
      <c r="U329" s="24"/>
      <c r="V329" s="24"/>
      <c r="W329" s="24"/>
      <c r="X329" s="24"/>
      <c r="Y329" s="24"/>
      <c r="Z329" s="24"/>
    </row>
    <row r="330" spans="16:26" ht="15.75" customHeight="1">
      <c r="P330" s="24"/>
      <c r="Q330" s="24"/>
      <c r="R330" s="24"/>
      <c r="S330" s="24"/>
      <c r="T330" s="24"/>
      <c r="U330" s="24"/>
      <c r="V330" s="24"/>
      <c r="W330" s="24"/>
      <c r="X330" s="24"/>
      <c r="Y330" s="24"/>
      <c r="Z330" s="24"/>
    </row>
    <row r="331" spans="16:26" ht="15.75" customHeight="1">
      <c r="P331" s="24"/>
      <c r="Q331" s="24"/>
      <c r="R331" s="24"/>
      <c r="S331" s="24"/>
      <c r="T331" s="24"/>
      <c r="U331" s="24"/>
      <c r="V331" s="24"/>
      <c r="W331" s="24"/>
      <c r="X331" s="24"/>
      <c r="Y331" s="24"/>
      <c r="Z331" s="24"/>
    </row>
    <row r="332" spans="16:26" ht="15.75" customHeight="1">
      <c r="P332" s="24"/>
      <c r="Q332" s="24"/>
      <c r="R332" s="24"/>
      <c r="S332" s="24"/>
      <c r="T332" s="24"/>
      <c r="U332" s="24"/>
      <c r="V332" s="24"/>
      <c r="W332" s="24"/>
      <c r="X332" s="24"/>
      <c r="Y332" s="24"/>
      <c r="Z332" s="24"/>
    </row>
    <row r="333" spans="16:26" ht="15.75" customHeight="1">
      <c r="P333" s="24"/>
      <c r="Q333" s="24"/>
      <c r="R333" s="24"/>
      <c r="S333" s="24"/>
      <c r="T333" s="24"/>
      <c r="U333" s="24"/>
      <c r="V333" s="24"/>
      <c r="W333" s="24"/>
      <c r="X333" s="24"/>
      <c r="Y333" s="24"/>
      <c r="Z333" s="24"/>
    </row>
    <row r="334" spans="16:26" ht="15.75" customHeight="1">
      <c r="P334" s="24"/>
      <c r="Q334" s="24"/>
      <c r="R334" s="24"/>
      <c r="S334" s="24"/>
      <c r="T334" s="24"/>
      <c r="U334" s="24"/>
      <c r="V334" s="24"/>
      <c r="W334" s="24"/>
      <c r="X334" s="24"/>
      <c r="Y334" s="24"/>
      <c r="Z334" s="24"/>
    </row>
    <row r="335" spans="16:26" ht="15.75" customHeight="1">
      <c r="P335" s="24"/>
      <c r="Q335" s="24"/>
      <c r="R335" s="24"/>
      <c r="S335" s="24"/>
      <c r="T335" s="24"/>
      <c r="U335" s="24"/>
      <c r="V335" s="24"/>
      <c r="W335" s="24"/>
      <c r="X335" s="24"/>
      <c r="Y335" s="24"/>
      <c r="Z335" s="24"/>
    </row>
    <row r="336" spans="16:26" ht="15.75" customHeight="1">
      <c r="P336" s="24"/>
      <c r="Q336" s="24"/>
      <c r="R336" s="24"/>
      <c r="S336" s="24"/>
      <c r="T336" s="24"/>
      <c r="U336" s="24"/>
      <c r="V336" s="24"/>
      <c r="W336" s="24"/>
      <c r="X336" s="24"/>
      <c r="Y336" s="24"/>
      <c r="Z336" s="24"/>
    </row>
    <row r="337" spans="16:26" ht="15.75" customHeight="1">
      <c r="P337" s="24"/>
      <c r="Q337" s="24"/>
      <c r="R337" s="24"/>
      <c r="S337" s="24"/>
      <c r="T337" s="24"/>
      <c r="U337" s="24"/>
      <c r="V337" s="24"/>
      <c r="W337" s="24"/>
      <c r="X337" s="24"/>
      <c r="Y337" s="24"/>
      <c r="Z337" s="24"/>
    </row>
    <row r="338" spans="16:26" ht="15.75" customHeight="1">
      <c r="P338" s="24"/>
      <c r="Q338" s="24"/>
      <c r="R338" s="24"/>
      <c r="S338" s="24"/>
      <c r="T338" s="24"/>
      <c r="U338" s="24"/>
      <c r="V338" s="24"/>
      <c r="W338" s="24"/>
      <c r="X338" s="24"/>
      <c r="Y338" s="24"/>
      <c r="Z338" s="24"/>
    </row>
    <row r="339" spans="16:26" ht="15.75" customHeight="1">
      <c r="P339" s="24"/>
      <c r="Q339" s="24"/>
      <c r="R339" s="24"/>
      <c r="S339" s="24"/>
      <c r="T339" s="24"/>
      <c r="U339" s="24"/>
      <c r="V339" s="24"/>
      <c r="W339" s="24"/>
      <c r="X339" s="24"/>
      <c r="Y339" s="24"/>
      <c r="Z339" s="24"/>
    </row>
    <row r="340" spans="16:26" ht="15.75" customHeight="1">
      <c r="P340" s="24"/>
      <c r="Q340" s="24"/>
      <c r="R340" s="24"/>
      <c r="S340" s="24"/>
      <c r="T340" s="24"/>
      <c r="U340" s="24"/>
      <c r="V340" s="24"/>
      <c r="W340" s="24"/>
      <c r="X340" s="24"/>
      <c r="Y340" s="24"/>
      <c r="Z340" s="24"/>
    </row>
    <row r="341" spans="16:26" ht="15.75" customHeight="1">
      <c r="P341" s="24"/>
      <c r="Q341" s="24"/>
      <c r="R341" s="24"/>
      <c r="S341" s="24"/>
      <c r="T341" s="24"/>
      <c r="U341" s="24"/>
      <c r="V341" s="24"/>
      <c r="W341" s="24"/>
      <c r="X341" s="24"/>
      <c r="Y341" s="24"/>
      <c r="Z341" s="24"/>
    </row>
    <row r="342" spans="16:26" ht="15.75" customHeight="1">
      <c r="P342" s="24"/>
      <c r="Q342" s="24"/>
      <c r="R342" s="24"/>
      <c r="S342" s="24"/>
      <c r="T342" s="24"/>
      <c r="U342" s="24"/>
      <c r="V342" s="24"/>
      <c r="W342" s="24"/>
      <c r="X342" s="24"/>
      <c r="Y342" s="24"/>
      <c r="Z342" s="24"/>
    </row>
    <row r="343" spans="16:26" ht="15.75" customHeight="1">
      <c r="P343" s="24"/>
      <c r="Q343" s="24"/>
      <c r="R343" s="24"/>
      <c r="S343" s="24"/>
      <c r="T343" s="24"/>
      <c r="U343" s="24"/>
      <c r="V343" s="24"/>
      <c r="W343" s="24"/>
      <c r="X343" s="24"/>
      <c r="Y343" s="24"/>
      <c r="Z343" s="24"/>
    </row>
    <row r="344" spans="16:26" ht="15.75" customHeight="1">
      <c r="P344" s="24"/>
      <c r="Q344" s="24"/>
      <c r="R344" s="24"/>
      <c r="S344" s="24"/>
      <c r="T344" s="24"/>
      <c r="U344" s="24"/>
      <c r="V344" s="24"/>
      <c r="W344" s="24"/>
      <c r="X344" s="24"/>
      <c r="Y344" s="24"/>
      <c r="Z344" s="24"/>
    </row>
    <row r="345" spans="16:26" ht="15.75" customHeight="1">
      <c r="P345" s="24"/>
      <c r="Q345" s="24"/>
      <c r="R345" s="24"/>
      <c r="S345" s="24"/>
      <c r="T345" s="24"/>
      <c r="U345" s="24"/>
      <c r="V345" s="24"/>
      <c r="W345" s="24"/>
      <c r="X345" s="24"/>
      <c r="Y345" s="24"/>
      <c r="Z345" s="24"/>
    </row>
    <row r="346" spans="16:26" ht="15.75" customHeight="1">
      <c r="P346" s="24"/>
      <c r="Q346" s="24"/>
      <c r="R346" s="24"/>
      <c r="S346" s="24"/>
      <c r="T346" s="24"/>
      <c r="U346" s="24"/>
      <c r="V346" s="24"/>
      <c r="W346" s="24"/>
      <c r="X346" s="24"/>
      <c r="Y346" s="24"/>
      <c r="Z346" s="24"/>
    </row>
    <row r="347" spans="16:26" ht="15.75" customHeight="1">
      <c r="P347" s="24"/>
      <c r="Q347" s="24"/>
      <c r="R347" s="24"/>
      <c r="S347" s="24"/>
      <c r="T347" s="24"/>
      <c r="U347" s="24"/>
      <c r="V347" s="24"/>
      <c r="W347" s="24"/>
      <c r="X347" s="24"/>
      <c r="Y347" s="24"/>
      <c r="Z347" s="24"/>
    </row>
    <row r="348" spans="16:26" ht="15.75" customHeight="1">
      <c r="P348" s="24"/>
      <c r="Q348" s="24"/>
      <c r="R348" s="24"/>
      <c r="S348" s="24"/>
      <c r="T348" s="24"/>
      <c r="U348" s="24"/>
      <c r="V348" s="24"/>
      <c r="W348" s="24"/>
      <c r="X348" s="24"/>
      <c r="Y348" s="24"/>
      <c r="Z348" s="24"/>
    </row>
    <row r="349" spans="16:26" ht="15.75" customHeight="1">
      <c r="P349" s="24"/>
      <c r="Q349" s="24"/>
      <c r="R349" s="24"/>
      <c r="S349" s="24"/>
      <c r="T349" s="24"/>
      <c r="U349" s="24"/>
      <c r="V349" s="24"/>
      <c r="W349" s="24"/>
      <c r="X349" s="24"/>
      <c r="Y349" s="24"/>
      <c r="Z349" s="24"/>
    </row>
    <row r="350" spans="16:26" ht="15.75" customHeight="1">
      <c r="P350" s="24"/>
      <c r="Q350" s="24"/>
      <c r="R350" s="24"/>
      <c r="S350" s="24"/>
      <c r="T350" s="24"/>
      <c r="U350" s="24"/>
      <c r="V350" s="24"/>
      <c r="W350" s="24"/>
      <c r="X350" s="24"/>
      <c r="Y350" s="24"/>
      <c r="Z350" s="24"/>
    </row>
    <row r="351" spans="16:26" ht="15.75" customHeight="1">
      <c r="P351" s="24"/>
      <c r="Q351" s="24"/>
      <c r="R351" s="24"/>
      <c r="S351" s="24"/>
      <c r="T351" s="24"/>
      <c r="U351" s="24"/>
      <c r="V351" s="24"/>
      <c r="W351" s="24"/>
      <c r="X351" s="24"/>
      <c r="Y351" s="24"/>
      <c r="Z351" s="24"/>
    </row>
    <row r="352" spans="16:26" ht="15.75" customHeight="1">
      <c r="P352" s="24"/>
      <c r="Q352" s="24"/>
      <c r="R352" s="24"/>
      <c r="S352" s="24"/>
      <c r="T352" s="24"/>
      <c r="U352" s="24"/>
      <c r="V352" s="24"/>
      <c r="W352" s="24"/>
      <c r="X352" s="24"/>
      <c r="Y352" s="24"/>
      <c r="Z352" s="24"/>
    </row>
    <row r="353" spans="16:26" ht="15.75" customHeight="1">
      <c r="P353" s="24"/>
      <c r="Q353" s="24"/>
      <c r="R353" s="24"/>
      <c r="S353" s="24"/>
      <c r="T353" s="24"/>
      <c r="U353" s="24"/>
      <c r="V353" s="24"/>
      <c r="W353" s="24"/>
      <c r="X353" s="24"/>
      <c r="Y353" s="24"/>
      <c r="Z353" s="24"/>
    </row>
    <row r="354" spans="16:26" ht="15.75" customHeight="1">
      <c r="P354" s="24"/>
      <c r="Q354" s="24"/>
      <c r="R354" s="24"/>
      <c r="S354" s="24"/>
      <c r="T354" s="24"/>
      <c r="U354" s="24"/>
      <c r="V354" s="24"/>
      <c r="W354" s="24"/>
      <c r="X354" s="24"/>
      <c r="Y354" s="24"/>
      <c r="Z354" s="24"/>
    </row>
    <row r="355" spans="16:26" ht="15.75" customHeight="1">
      <c r="P355" s="24"/>
      <c r="Q355" s="24"/>
      <c r="R355" s="24"/>
      <c r="S355" s="24"/>
      <c r="T355" s="24"/>
      <c r="U355" s="24"/>
      <c r="V355" s="24"/>
      <c r="W355" s="24"/>
      <c r="X355" s="24"/>
      <c r="Y355" s="24"/>
      <c r="Z355" s="24"/>
    </row>
    <row r="356" spans="16:26" ht="15.75" customHeight="1">
      <c r="P356" s="24"/>
      <c r="Q356" s="24"/>
      <c r="R356" s="24"/>
      <c r="S356" s="24"/>
      <c r="T356" s="24"/>
      <c r="U356" s="24"/>
      <c r="V356" s="24"/>
      <c r="W356" s="24"/>
      <c r="X356" s="24"/>
      <c r="Y356" s="24"/>
      <c r="Z356" s="24"/>
    </row>
    <row r="357" spans="16:26" ht="15.75" customHeight="1">
      <c r="P357" s="24"/>
      <c r="Q357" s="24"/>
      <c r="R357" s="24"/>
      <c r="S357" s="24"/>
      <c r="T357" s="24"/>
      <c r="U357" s="24"/>
      <c r="V357" s="24"/>
      <c r="W357" s="24"/>
      <c r="X357" s="24"/>
      <c r="Y357" s="24"/>
      <c r="Z357" s="24"/>
    </row>
    <row r="358" spans="16:26" ht="15.75" customHeight="1">
      <c r="P358" s="24"/>
      <c r="Q358" s="24"/>
      <c r="R358" s="24"/>
      <c r="S358" s="24"/>
      <c r="T358" s="24"/>
      <c r="U358" s="24"/>
      <c r="V358" s="24"/>
      <c r="W358" s="24"/>
      <c r="X358" s="24"/>
      <c r="Y358" s="24"/>
      <c r="Z358" s="24"/>
    </row>
    <row r="359" spans="16:26" ht="15.75" customHeight="1">
      <c r="P359" s="24"/>
      <c r="Q359" s="24"/>
      <c r="R359" s="24"/>
      <c r="S359" s="24"/>
      <c r="T359" s="24"/>
      <c r="U359" s="24"/>
      <c r="V359" s="24"/>
      <c r="W359" s="24"/>
      <c r="X359" s="24"/>
      <c r="Y359" s="24"/>
      <c r="Z359" s="24"/>
    </row>
    <row r="360" spans="16:26" ht="15.75" customHeight="1">
      <c r="P360" s="24"/>
      <c r="Q360" s="24"/>
      <c r="R360" s="24"/>
      <c r="S360" s="24"/>
      <c r="T360" s="24"/>
      <c r="U360" s="24"/>
      <c r="V360" s="24"/>
      <c r="W360" s="24"/>
      <c r="X360" s="24"/>
      <c r="Y360" s="24"/>
      <c r="Z360" s="24"/>
    </row>
    <row r="361" spans="16:26" ht="15.75" customHeight="1">
      <c r="P361" s="24"/>
      <c r="Q361" s="24"/>
      <c r="R361" s="24"/>
      <c r="S361" s="24"/>
      <c r="T361" s="24"/>
      <c r="U361" s="24"/>
      <c r="V361" s="24"/>
      <c r="W361" s="24"/>
      <c r="X361" s="24"/>
      <c r="Y361" s="24"/>
      <c r="Z361" s="24"/>
    </row>
    <row r="362" spans="16:26" ht="15.75" customHeight="1">
      <c r="P362" s="24"/>
      <c r="Q362" s="24"/>
      <c r="R362" s="24"/>
      <c r="S362" s="24"/>
      <c r="T362" s="24"/>
      <c r="U362" s="24"/>
      <c r="V362" s="24"/>
      <c r="W362" s="24"/>
      <c r="X362" s="24"/>
      <c r="Y362" s="24"/>
      <c r="Z362" s="24"/>
    </row>
    <row r="363" spans="16:26" ht="15.75" customHeight="1">
      <c r="P363" s="24"/>
      <c r="Q363" s="24"/>
      <c r="R363" s="24"/>
      <c r="S363" s="24"/>
      <c r="T363" s="24"/>
      <c r="U363" s="24"/>
      <c r="V363" s="24"/>
      <c r="W363" s="24"/>
      <c r="X363" s="24"/>
      <c r="Y363" s="24"/>
      <c r="Z363" s="24"/>
    </row>
    <row r="364" spans="16:26" ht="15.75" customHeight="1">
      <c r="P364" s="24"/>
      <c r="Q364" s="24"/>
      <c r="R364" s="24"/>
      <c r="S364" s="24"/>
      <c r="T364" s="24"/>
      <c r="U364" s="24"/>
      <c r="V364" s="24"/>
      <c r="W364" s="24"/>
      <c r="X364" s="24"/>
      <c r="Y364" s="24"/>
      <c r="Z364" s="24"/>
    </row>
    <row r="365" spans="16:26" ht="15.75" customHeight="1">
      <c r="P365" s="24"/>
      <c r="Q365" s="24"/>
      <c r="R365" s="24"/>
      <c r="S365" s="24"/>
      <c r="T365" s="24"/>
      <c r="U365" s="24"/>
      <c r="V365" s="24"/>
      <c r="W365" s="24"/>
      <c r="X365" s="24"/>
      <c r="Y365" s="24"/>
      <c r="Z365" s="24"/>
    </row>
    <row r="366" spans="16:26" ht="15.75" customHeight="1">
      <c r="P366" s="24"/>
      <c r="Q366" s="24"/>
      <c r="R366" s="24"/>
      <c r="S366" s="24"/>
      <c r="T366" s="24"/>
      <c r="U366" s="24"/>
      <c r="V366" s="24"/>
      <c r="W366" s="24"/>
      <c r="X366" s="24"/>
      <c r="Y366" s="24"/>
      <c r="Z366" s="24"/>
    </row>
    <row r="367" spans="16:26" ht="15.75" customHeight="1">
      <c r="P367" s="24"/>
      <c r="Q367" s="24"/>
      <c r="R367" s="24"/>
      <c r="S367" s="24"/>
      <c r="T367" s="24"/>
      <c r="U367" s="24"/>
      <c r="V367" s="24"/>
      <c r="W367" s="24"/>
      <c r="X367" s="24"/>
      <c r="Y367" s="24"/>
      <c r="Z367" s="24"/>
    </row>
    <row r="368" spans="16:26" ht="15.75" customHeight="1">
      <c r="P368" s="24"/>
      <c r="Q368" s="24"/>
      <c r="R368" s="24"/>
      <c r="S368" s="24"/>
      <c r="T368" s="24"/>
      <c r="U368" s="24"/>
      <c r="V368" s="24"/>
      <c r="W368" s="24"/>
      <c r="X368" s="24"/>
      <c r="Y368" s="24"/>
      <c r="Z368" s="24"/>
    </row>
    <row r="369" spans="16:26" ht="15.75" customHeight="1">
      <c r="P369" s="24"/>
      <c r="Q369" s="24"/>
      <c r="R369" s="24"/>
      <c r="S369" s="24"/>
      <c r="T369" s="24"/>
      <c r="U369" s="24"/>
      <c r="V369" s="24"/>
      <c r="W369" s="24"/>
      <c r="X369" s="24"/>
      <c r="Y369" s="24"/>
      <c r="Z369" s="24"/>
    </row>
    <row r="370" spans="16:26" ht="15.75" customHeight="1">
      <c r="P370" s="24"/>
      <c r="Q370" s="24"/>
      <c r="R370" s="24"/>
      <c r="S370" s="24"/>
      <c r="T370" s="24"/>
      <c r="U370" s="24"/>
      <c r="V370" s="24"/>
      <c r="W370" s="24"/>
      <c r="X370" s="24"/>
      <c r="Y370" s="24"/>
      <c r="Z370" s="24"/>
    </row>
    <row r="371" spans="16:26" ht="15.75" customHeight="1">
      <c r="P371" s="24"/>
      <c r="Q371" s="24"/>
      <c r="R371" s="24"/>
      <c r="S371" s="24"/>
      <c r="T371" s="24"/>
      <c r="U371" s="24"/>
      <c r="V371" s="24"/>
      <c r="W371" s="24"/>
      <c r="X371" s="24"/>
      <c r="Y371" s="24"/>
      <c r="Z371" s="24"/>
    </row>
    <row r="372" spans="16:26" ht="15.75" customHeight="1">
      <c r="P372" s="24"/>
      <c r="Q372" s="24"/>
      <c r="R372" s="24"/>
      <c r="S372" s="24"/>
      <c r="T372" s="24"/>
      <c r="U372" s="24"/>
      <c r="V372" s="24"/>
      <c r="W372" s="24"/>
      <c r="X372" s="24"/>
      <c r="Y372" s="24"/>
      <c r="Z372" s="24"/>
    </row>
    <row r="373" spans="16:26" ht="15.75" customHeight="1">
      <c r="P373" s="24"/>
      <c r="Q373" s="24"/>
      <c r="R373" s="24"/>
      <c r="S373" s="24"/>
      <c r="T373" s="24"/>
      <c r="U373" s="24"/>
      <c r="V373" s="24"/>
      <c r="W373" s="24"/>
      <c r="X373" s="24"/>
      <c r="Y373" s="24"/>
      <c r="Z373" s="24"/>
    </row>
    <row r="374" spans="16:26" ht="15.75" customHeight="1">
      <c r="P374" s="24"/>
      <c r="Q374" s="24"/>
      <c r="R374" s="24"/>
      <c r="S374" s="24"/>
      <c r="T374" s="24"/>
      <c r="U374" s="24"/>
      <c r="V374" s="24"/>
      <c r="W374" s="24"/>
      <c r="X374" s="24"/>
      <c r="Y374" s="24"/>
      <c r="Z374" s="24"/>
    </row>
    <row r="375" spans="16:26" ht="15.75" customHeight="1">
      <c r="P375" s="24"/>
      <c r="Q375" s="24"/>
      <c r="R375" s="24"/>
      <c r="S375" s="24"/>
      <c r="T375" s="24"/>
      <c r="U375" s="24"/>
      <c r="V375" s="24"/>
      <c r="W375" s="24"/>
      <c r="X375" s="24"/>
      <c r="Y375" s="24"/>
      <c r="Z375" s="24"/>
    </row>
    <row r="376" spans="16:26" ht="15.75" customHeight="1">
      <c r="P376" s="24"/>
      <c r="Q376" s="24"/>
      <c r="R376" s="24"/>
      <c r="S376" s="24"/>
      <c r="T376" s="24"/>
      <c r="U376" s="24"/>
      <c r="V376" s="24"/>
      <c r="W376" s="24"/>
      <c r="X376" s="24"/>
      <c r="Y376" s="24"/>
      <c r="Z376" s="24"/>
    </row>
    <row r="377" spans="16:26" ht="15.75" customHeight="1">
      <c r="P377" s="24"/>
      <c r="Q377" s="24"/>
      <c r="R377" s="24"/>
      <c r="S377" s="24"/>
      <c r="T377" s="24"/>
      <c r="U377" s="24"/>
      <c r="V377" s="24"/>
      <c r="W377" s="24"/>
      <c r="X377" s="24"/>
      <c r="Y377" s="24"/>
      <c r="Z377" s="24"/>
    </row>
    <row r="378" spans="16:26" ht="15.75" customHeight="1">
      <c r="P378" s="24"/>
      <c r="Q378" s="24"/>
      <c r="R378" s="24"/>
      <c r="S378" s="24"/>
      <c r="T378" s="24"/>
      <c r="U378" s="24"/>
      <c r="V378" s="24"/>
      <c r="W378" s="24"/>
      <c r="X378" s="24"/>
      <c r="Y378" s="24"/>
      <c r="Z378" s="24"/>
    </row>
    <row r="379" spans="16:26" ht="15.75" customHeight="1">
      <c r="P379" s="24"/>
      <c r="Q379" s="24"/>
      <c r="R379" s="24"/>
      <c r="S379" s="24"/>
      <c r="T379" s="24"/>
      <c r="U379" s="24"/>
      <c r="V379" s="24"/>
      <c r="W379" s="24"/>
      <c r="X379" s="24"/>
      <c r="Y379" s="24"/>
      <c r="Z379" s="24"/>
    </row>
    <row r="380" spans="16:26" ht="15.75" customHeight="1">
      <c r="P380" s="24"/>
      <c r="Q380" s="24"/>
      <c r="R380" s="24"/>
      <c r="S380" s="24"/>
      <c r="T380" s="24"/>
      <c r="U380" s="24"/>
      <c r="V380" s="24"/>
      <c r="W380" s="24"/>
      <c r="X380" s="24"/>
      <c r="Y380" s="24"/>
      <c r="Z380" s="24"/>
    </row>
    <row r="381" spans="16:26" ht="15.75" customHeight="1">
      <c r="P381" s="24"/>
      <c r="Q381" s="24"/>
      <c r="R381" s="24"/>
      <c r="S381" s="24"/>
      <c r="T381" s="24"/>
      <c r="U381" s="24"/>
      <c r="V381" s="24"/>
      <c r="W381" s="24"/>
      <c r="X381" s="24"/>
      <c r="Y381" s="24"/>
      <c r="Z381" s="24"/>
    </row>
    <row r="382" spans="16:26" ht="15.75" customHeight="1">
      <c r="P382" s="24"/>
      <c r="Q382" s="24"/>
      <c r="R382" s="24"/>
      <c r="S382" s="24"/>
      <c r="T382" s="24"/>
      <c r="U382" s="24"/>
      <c r="V382" s="24"/>
      <c r="W382" s="24"/>
      <c r="X382" s="24"/>
      <c r="Y382" s="24"/>
      <c r="Z382" s="24"/>
    </row>
    <row r="383" spans="16:26" ht="15.75" customHeight="1">
      <c r="P383" s="24"/>
      <c r="Q383" s="24"/>
      <c r="R383" s="24"/>
      <c r="S383" s="24"/>
      <c r="T383" s="24"/>
      <c r="U383" s="24"/>
      <c r="V383" s="24"/>
      <c r="W383" s="24"/>
      <c r="X383" s="24"/>
      <c r="Y383" s="24"/>
      <c r="Z383" s="24"/>
    </row>
    <row r="384" spans="16:26" ht="15.75" customHeight="1">
      <c r="P384" s="24"/>
      <c r="Q384" s="24"/>
      <c r="R384" s="24"/>
      <c r="S384" s="24"/>
      <c r="T384" s="24"/>
      <c r="U384" s="24"/>
      <c r="V384" s="24"/>
      <c r="W384" s="24"/>
      <c r="X384" s="24"/>
      <c r="Y384" s="24"/>
      <c r="Z384" s="24"/>
    </row>
    <row r="385" spans="16:26" ht="15.75" customHeight="1">
      <c r="P385" s="24"/>
      <c r="Q385" s="24"/>
      <c r="R385" s="24"/>
      <c r="S385" s="24"/>
      <c r="T385" s="24"/>
      <c r="U385" s="24"/>
      <c r="V385" s="24"/>
      <c r="W385" s="24"/>
      <c r="X385" s="24"/>
      <c r="Y385" s="24"/>
      <c r="Z385" s="24"/>
    </row>
    <row r="386" spans="16:26" ht="15.75" customHeight="1">
      <c r="P386" s="24"/>
      <c r="Q386" s="24"/>
      <c r="R386" s="24"/>
      <c r="S386" s="24"/>
      <c r="T386" s="24"/>
      <c r="U386" s="24"/>
      <c r="V386" s="24"/>
      <c r="W386" s="24"/>
      <c r="X386" s="24"/>
      <c r="Y386" s="24"/>
      <c r="Z386" s="24"/>
    </row>
    <row r="387" spans="16:26" ht="15.75" customHeight="1">
      <c r="P387" s="24"/>
      <c r="Q387" s="24"/>
      <c r="R387" s="24"/>
      <c r="S387" s="24"/>
      <c r="T387" s="24"/>
      <c r="U387" s="24"/>
      <c r="V387" s="24"/>
      <c r="W387" s="24"/>
      <c r="X387" s="24"/>
      <c r="Y387" s="24"/>
      <c r="Z387" s="24"/>
    </row>
    <row r="388" spans="16:26" ht="15.75" customHeight="1">
      <c r="P388" s="24"/>
      <c r="Q388" s="24"/>
      <c r="R388" s="24"/>
      <c r="S388" s="24"/>
      <c r="T388" s="24"/>
      <c r="U388" s="24"/>
      <c r="V388" s="24"/>
      <c r="W388" s="24"/>
      <c r="X388" s="24"/>
      <c r="Y388" s="24"/>
      <c r="Z388" s="24"/>
    </row>
    <row r="389" spans="16:26" ht="15.75" customHeight="1">
      <c r="P389" s="24"/>
      <c r="Q389" s="24"/>
      <c r="R389" s="24"/>
      <c r="S389" s="24"/>
      <c r="T389" s="24"/>
      <c r="U389" s="24"/>
      <c r="V389" s="24"/>
      <c r="W389" s="24"/>
      <c r="X389" s="24"/>
      <c r="Y389" s="24"/>
      <c r="Z389" s="24"/>
    </row>
    <row r="390" spans="16:26" ht="15.75" customHeight="1">
      <c r="P390" s="24"/>
      <c r="Q390" s="24"/>
      <c r="R390" s="24"/>
      <c r="S390" s="24"/>
      <c r="T390" s="24"/>
      <c r="U390" s="24"/>
      <c r="V390" s="24"/>
      <c r="W390" s="24"/>
      <c r="X390" s="24"/>
      <c r="Y390" s="24"/>
      <c r="Z390" s="24"/>
    </row>
    <row r="391" spans="16:26" ht="15.75" customHeight="1">
      <c r="P391" s="24"/>
      <c r="Q391" s="24"/>
      <c r="R391" s="24"/>
      <c r="S391" s="24"/>
      <c r="T391" s="24"/>
      <c r="U391" s="24"/>
      <c r="V391" s="24"/>
      <c r="W391" s="24"/>
      <c r="X391" s="24"/>
      <c r="Y391" s="24"/>
      <c r="Z391" s="24"/>
    </row>
    <row r="392" spans="16:26" ht="15.75" customHeight="1">
      <c r="P392" s="24"/>
      <c r="Q392" s="24"/>
      <c r="R392" s="24"/>
      <c r="S392" s="24"/>
      <c r="T392" s="24"/>
      <c r="U392" s="24"/>
      <c r="V392" s="24"/>
      <c r="W392" s="24"/>
      <c r="X392" s="24"/>
      <c r="Y392" s="24"/>
      <c r="Z392" s="24"/>
    </row>
    <row r="393" spans="16:26" ht="15.75" customHeight="1">
      <c r="P393" s="24"/>
      <c r="Q393" s="24"/>
      <c r="R393" s="24"/>
      <c r="S393" s="24"/>
      <c r="T393" s="24"/>
      <c r="U393" s="24"/>
      <c r="V393" s="24"/>
      <c r="W393" s="24"/>
      <c r="X393" s="24"/>
      <c r="Y393" s="24"/>
      <c r="Z393" s="24"/>
    </row>
    <row r="394" spans="16:26" ht="15.75" customHeight="1">
      <c r="P394" s="24"/>
      <c r="Q394" s="24"/>
      <c r="R394" s="24"/>
      <c r="S394" s="24"/>
      <c r="T394" s="24"/>
      <c r="U394" s="24"/>
      <c r="V394" s="24"/>
      <c r="W394" s="24"/>
      <c r="X394" s="24"/>
      <c r="Y394" s="24"/>
      <c r="Z394" s="24"/>
    </row>
    <row r="395" spans="16:26" ht="15.75" customHeight="1">
      <c r="P395" s="24"/>
      <c r="Q395" s="24"/>
      <c r="R395" s="24"/>
      <c r="S395" s="24"/>
      <c r="T395" s="24"/>
      <c r="U395" s="24"/>
      <c r="V395" s="24"/>
      <c r="W395" s="24"/>
      <c r="X395" s="24"/>
      <c r="Y395" s="24"/>
      <c r="Z395" s="24"/>
    </row>
    <row r="396" spans="16:26" ht="15.75" customHeight="1">
      <c r="P396" s="24"/>
      <c r="Q396" s="24"/>
      <c r="R396" s="24"/>
      <c r="S396" s="24"/>
      <c r="T396" s="24"/>
      <c r="U396" s="24"/>
      <c r="V396" s="24"/>
      <c r="W396" s="24"/>
      <c r="X396" s="24"/>
      <c r="Y396" s="24"/>
      <c r="Z396" s="24"/>
    </row>
    <row r="397" spans="16:26" ht="15.75" customHeight="1">
      <c r="P397" s="24"/>
      <c r="Q397" s="24"/>
      <c r="R397" s="24"/>
      <c r="S397" s="24"/>
      <c r="T397" s="24"/>
      <c r="U397" s="24"/>
      <c r="V397" s="24"/>
      <c r="W397" s="24"/>
      <c r="X397" s="24"/>
      <c r="Y397" s="24"/>
      <c r="Z397" s="24"/>
    </row>
    <row r="398" spans="16:26" ht="15.75" customHeight="1">
      <c r="P398" s="24"/>
      <c r="Q398" s="24"/>
      <c r="R398" s="24"/>
      <c r="S398" s="24"/>
      <c r="T398" s="24"/>
      <c r="U398" s="24"/>
      <c r="V398" s="24"/>
      <c r="W398" s="24"/>
      <c r="X398" s="24"/>
      <c r="Y398" s="24"/>
      <c r="Z398" s="24"/>
    </row>
    <row r="399" spans="16:26" ht="15.75" customHeight="1">
      <c r="P399" s="24"/>
      <c r="Q399" s="24"/>
      <c r="R399" s="24"/>
      <c r="S399" s="24"/>
      <c r="T399" s="24"/>
      <c r="U399" s="24"/>
      <c r="V399" s="24"/>
      <c r="W399" s="24"/>
      <c r="X399" s="24"/>
      <c r="Y399" s="24"/>
      <c r="Z399" s="24"/>
    </row>
    <row r="400" spans="16:26" ht="15.75" customHeight="1">
      <c r="P400" s="24"/>
      <c r="Q400" s="24"/>
      <c r="R400" s="24"/>
      <c r="S400" s="24"/>
      <c r="T400" s="24"/>
      <c r="U400" s="24"/>
      <c r="V400" s="24"/>
      <c r="W400" s="24"/>
      <c r="X400" s="24"/>
      <c r="Y400" s="24"/>
      <c r="Z400" s="24"/>
    </row>
    <row r="401" spans="16:26" ht="15.75" customHeight="1">
      <c r="P401" s="24"/>
      <c r="Q401" s="24"/>
      <c r="R401" s="24"/>
      <c r="S401" s="24"/>
      <c r="T401" s="24"/>
      <c r="U401" s="24"/>
      <c r="V401" s="24"/>
      <c r="W401" s="24"/>
      <c r="X401" s="24"/>
      <c r="Y401" s="24"/>
      <c r="Z401" s="24"/>
    </row>
    <row r="402" spans="16:26" ht="15.75" customHeight="1">
      <c r="P402" s="24"/>
      <c r="Q402" s="24"/>
      <c r="R402" s="24"/>
      <c r="S402" s="24"/>
      <c r="T402" s="24"/>
      <c r="U402" s="24"/>
      <c r="V402" s="24"/>
      <c r="W402" s="24"/>
      <c r="X402" s="24"/>
      <c r="Y402" s="24"/>
      <c r="Z402" s="24"/>
    </row>
    <row r="403" spans="16:26" ht="15.75" customHeight="1">
      <c r="P403" s="24"/>
      <c r="Q403" s="24"/>
      <c r="R403" s="24"/>
      <c r="S403" s="24"/>
      <c r="T403" s="24"/>
      <c r="U403" s="24"/>
      <c r="V403" s="24"/>
      <c r="W403" s="24"/>
      <c r="X403" s="24"/>
      <c r="Y403" s="24"/>
      <c r="Z403" s="24"/>
    </row>
    <row r="404" spans="16:26" ht="15.75" customHeight="1">
      <c r="P404" s="24"/>
      <c r="Q404" s="24"/>
      <c r="R404" s="24"/>
      <c r="S404" s="24"/>
      <c r="T404" s="24"/>
      <c r="U404" s="24"/>
      <c r="V404" s="24"/>
      <c r="W404" s="24"/>
      <c r="X404" s="24"/>
      <c r="Y404" s="24"/>
      <c r="Z404" s="24"/>
    </row>
    <row r="405" spans="16:26" ht="15.75" customHeight="1">
      <c r="P405" s="24"/>
      <c r="Q405" s="24"/>
      <c r="R405" s="24"/>
      <c r="S405" s="24"/>
      <c r="T405" s="24"/>
      <c r="U405" s="24"/>
      <c r="V405" s="24"/>
      <c r="W405" s="24"/>
      <c r="X405" s="24"/>
      <c r="Y405" s="24"/>
      <c r="Z405" s="24"/>
    </row>
    <row r="406" spans="16:26" ht="15.75" customHeight="1">
      <c r="P406" s="24"/>
      <c r="Q406" s="24"/>
      <c r="R406" s="24"/>
      <c r="S406" s="24"/>
      <c r="T406" s="24"/>
      <c r="U406" s="24"/>
      <c r="V406" s="24"/>
      <c r="W406" s="24"/>
      <c r="X406" s="24"/>
      <c r="Y406" s="24"/>
      <c r="Z406" s="24"/>
    </row>
    <row r="407" spans="16:26" ht="15.75" customHeight="1">
      <c r="P407" s="24"/>
      <c r="Q407" s="24"/>
      <c r="R407" s="24"/>
      <c r="S407" s="24"/>
      <c r="T407" s="24"/>
      <c r="U407" s="24"/>
      <c r="V407" s="24"/>
      <c r="W407" s="24"/>
      <c r="X407" s="24"/>
      <c r="Y407" s="24"/>
      <c r="Z407" s="24"/>
    </row>
    <row r="408" spans="16:26" ht="15.75" customHeight="1">
      <c r="P408" s="24"/>
      <c r="Q408" s="24"/>
      <c r="R408" s="24"/>
      <c r="S408" s="24"/>
      <c r="T408" s="24"/>
      <c r="U408" s="24"/>
      <c r="V408" s="24"/>
      <c r="W408" s="24"/>
      <c r="X408" s="24"/>
      <c r="Y408" s="24"/>
      <c r="Z408" s="24"/>
    </row>
    <row r="409" spans="16:26" ht="15.75" customHeight="1">
      <c r="P409" s="24"/>
      <c r="Q409" s="24"/>
      <c r="R409" s="24"/>
      <c r="S409" s="24"/>
      <c r="T409" s="24"/>
      <c r="U409" s="24"/>
      <c r="V409" s="24"/>
      <c r="W409" s="24"/>
      <c r="X409" s="24"/>
      <c r="Y409" s="24"/>
      <c r="Z409" s="24"/>
    </row>
    <row r="410" spans="16:26" ht="15.75" customHeight="1">
      <c r="P410" s="24"/>
      <c r="Q410" s="24"/>
      <c r="R410" s="24"/>
      <c r="S410" s="24"/>
      <c r="T410" s="24"/>
      <c r="U410" s="24"/>
      <c r="V410" s="24"/>
      <c r="W410" s="24"/>
      <c r="X410" s="24"/>
      <c r="Y410" s="24"/>
      <c r="Z410" s="24"/>
    </row>
    <row r="411" spans="16:26" ht="15.75" customHeight="1">
      <c r="P411" s="24"/>
      <c r="Q411" s="24"/>
      <c r="R411" s="24"/>
      <c r="S411" s="24"/>
      <c r="T411" s="24"/>
      <c r="U411" s="24"/>
      <c r="V411" s="24"/>
      <c r="W411" s="24"/>
      <c r="X411" s="24"/>
      <c r="Y411" s="24"/>
      <c r="Z411" s="24"/>
    </row>
    <row r="412" spans="16:26" ht="15.75" customHeight="1">
      <c r="P412" s="24"/>
      <c r="Q412" s="24"/>
      <c r="R412" s="24"/>
      <c r="S412" s="24"/>
      <c r="T412" s="24"/>
      <c r="U412" s="24"/>
      <c r="V412" s="24"/>
      <c r="W412" s="24"/>
      <c r="X412" s="24"/>
      <c r="Y412" s="24"/>
      <c r="Z412" s="24"/>
    </row>
    <row r="413" spans="16:26" ht="15.75" customHeight="1">
      <c r="P413" s="24"/>
      <c r="Q413" s="24"/>
      <c r="R413" s="24"/>
      <c r="S413" s="24"/>
      <c r="T413" s="24"/>
      <c r="U413" s="24"/>
      <c r="V413" s="24"/>
      <c r="W413" s="24"/>
      <c r="X413" s="24"/>
      <c r="Y413" s="24"/>
      <c r="Z413" s="24"/>
    </row>
    <row r="414" spans="16:26" ht="15.75" customHeight="1">
      <c r="P414" s="24"/>
      <c r="Q414" s="24"/>
      <c r="R414" s="24"/>
      <c r="S414" s="24"/>
      <c r="T414" s="24"/>
      <c r="U414" s="24"/>
      <c r="V414" s="24"/>
      <c r="W414" s="24"/>
      <c r="X414" s="24"/>
      <c r="Y414" s="24"/>
      <c r="Z414" s="24"/>
    </row>
    <row r="415" spans="16:26" ht="15.75" customHeight="1">
      <c r="P415" s="24"/>
      <c r="Q415" s="24"/>
      <c r="R415" s="24"/>
      <c r="S415" s="24"/>
      <c r="T415" s="24"/>
      <c r="U415" s="24"/>
      <c r="V415" s="24"/>
      <c r="W415" s="24"/>
      <c r="X415" s="24"/>
      <c r="Y415" s="24"/>
      <c r="Z415" s="24"/>
    </row>
    <row r="416" spans="16:26" ht="15.75" customHeight="1">
      <c r="P416" s="24"/>
      <c r="Q416" s="24"/>
      <c r="R416" s="24"/>
      <c r="S416" s="24"/>
      <c r="T416" s="24"/>
      <c r="U416" s="24"/>
      <c r="V416" s="24"/>
      <c r="W416" s="24"/>
      <c r="X416" s="24"/>
      <c r="Y416" s="24"/>
      <c r="Z416" s="24"/>
    </row>
    <row r="417" spans="16:26" ht="15.75" customHeight="1">
      <c r="P417" s="24"/>
      <c r="Q417" s="24"/>
      <c r="R417" s="24"/>
      <c r="S417" s="24"/>
      <c r="T417" s="24"/>
      <c r="U417" s="24"/>
      <c r="V417" s="24"/>
      <c r="W417" s="24"/>
      <c r="X417" s="24"/>
      <c r="Y417" s="24"/>
      <c r="Z417" s="24"/>
    </row>
    <row r="418" spans="16:26" ht="15.75" customHeight="1">
      <c r="P418" s="24"/>
      <c r="Q418" s="24"/>
      <c r="R418" s="24"/>
      <c r="S418" s="24"/>
      <c r="T418" s="24"/>
      <c r="U418" s="24"/>
      <c r="V418" s="24"/>
      <c r="W418" s="24"/>
      <c r="X418" s="24"/>
      <c r="Y418" s="24"/>
      <c r="Z418" s="24"/>
    </row>
    <row r="419" spans="16:26" ht="15.75" customHeight="1">
      <c r="P419" s="24"/>
      <c r="Q419" s="24"/>
      <c r="R419" s="24"/>
      <c r="S419" s="24"/>
      <c r="T419" s="24"/>
      <c r="U419" s="24"/>
      <c r="V419" s="24"/>
      <c r="W419" s="24"/>
      <c r="X419" s="24"/>
      <c r="Y419" s="24"/>
      <c r="Z419" s="24"/>
    </row>
    <row r="420" spans="16:26" ht="15.75" customHeight="1">
      <c r="P420" s="24"/>
      <c r="Q420" s="24"/>
      <c r="R420" s="24"/>
      <c r="S420" s="24"/>
      <c r="T420" s="24"/>
      <c r="U420" s="24"/>
      <c r="V420" s="24"/>
      <c r="W420" s="24"/>
      <c r="X420" s="24"/>
      <c r="Y420" s="24"/>
      <c r="Z420" s="24"/>
    </row>
    <row r="421" spans="16:26" ht="15.75" customHeight="1">
      <c r="P421" s="24"/>
      <c r="Q421" s="24"/>
      <c r="R421" s="24"/>
      <c r="S421" s="24"/>
      <c r="T421" s="24"/>
      <c r="U421" s="24"/>
      <c r="V421" s="24"/>
      <c r="W421" s="24"/>
      <c r="X421" s="24"/>
      <c r="Y421" s="24"/>
      <c r="Z421" s="24"/>
    </row>
    <row r="422" spans="16:26" ht="15.75" customHeight="1">
      <c r="P422" s="24"/>
      <c r="Q422" s="24"/>
      <c r="R422" s="24"/>
      <c r="S422" s="24"/>
      <c r="T422" s="24"/>
      <c r="U422" s="24"/>
      <c r="V422" s="24"/>
      <c r="W422" s="24"/>
      <c r="X422" s="24"/>
      <c r="Y422" s="24"/>
      <c r="Z422" s="24"/>
    </row>
    <row r="423" spans="16:26" ht="15.75" customHeight="1">
      <c r="P423" s="24"/>
      <c r="Q423" s="24"/>
      <c r="R423" s="24"/>
      <c r="S423" s="24"/>
      <c r="T423" s="24"/>
      <c r="U423" s="24"/>
      <c r="V423" s="24"/>
      <c r="W423" s="24"/>
      <c r="X423" s="24"/>
      <c r="Y423" s="24"/>
      <c r="Z423" s="24"/>
    </row>
    <row r="424" spans="16:26" ht="15.75" customHeight="1">
      <c r="P424" s="24"/>
      <c r="Q424" s="24"/>
      <c r="R424" s="24"/>
      <c r="S424" s="24"/>
      <c r="T424" s="24"/>
      <c r="U424" s="24"/>
      <c r="V424" s="24"/>
      <c r="W424" s="24"/>
      <c r="X424" s="24"/>
      <c r="Y424" s="24"/>
      <c r="Z424" s="24"/>
    </row>
    <row r="425" spans="16:26" ht="15.75" customHeight="1">
      <c r="P425" s="24"/>
      <c r="Q425" s="24"/>
      <c r="R425" s="24"/>
      <c r="S425" s="24"/>
      <c r="T425" s="24"/>
      <c r="U425" s="24"/>
      <c r="V425" s="24"/>
      <c r="W425" s="24"/>
      <c r="X425" s="24"/>
      <c r="Y425" s="24"/>
      <c r="Z425" s="24"/>
    </row>
    <row r="426" spans="16:26" ht="15.75" customHeight="1">
      <c r="P426" s="24"/>
      <c r="Q426" s="24"/>
      <c r="R426" s="24"/>
      <c r="S426" s="24"/>
      <c r="T426" s="24"/>
      <c r="U426" s="24"/>
      <c r="V426" s="24"/>
      <c r="W426" s="24"/>
      <c r="X426" s="24"/>
      <c r="Y426" s="24"/>
      <c r="Z426" s="24"/>
    </row>
    <row r="427" spans="16:26" ht="15.75" customHeight="1">
      <c r="P427" s="24"/>
      <c r="Q427" s="24"/>
      <c r="R427" s="24"/>
      <c r="S427" s="24"/>
      <c r="T427" s="24"/>
      <c r="U427" s="24"/>
      <c r="V427" s="24"/>
      <c r="W427" s="24"/>
      <c r="X427" s="24"/>
      <c r="Y427" s="24"/>
      <c r="Z427" s="24"/>
    </row>
    <row r="428" spans="16:26" ht="15.75" customHeight="1">
      <c r="P428" s="24"/>
      <c r="Q428" s="24"/>
      <c r="R428" s="24"/>
      <c r="S428" s="24"/>
      <c r="T428" s="24"/>
      <c r="U428" s="24"/>
      <c r="V428" s="24"/>
      <c r="W428" s="24"/>
      <c r="X428" s="24"/>
      <c r="Y428" s="24"/>
      <c r="Z428" s="24"/>
    </row>
    <row r="429" spans="16:26" ht="15.75" customHeight="1">
      <c r="P429" s="24"/>
      <c r="Q429" s="24"/>
      <c r="R429" s="24"/>
      <c r="S429" s="24"/>
      <c r="T429" s="24"/>
      <c r="U429" s="24"/>
      <c r="V429" s="24"/>
      <c r="W429" s="24"/>
      <c r="X429" s="24"/>
      <c r="Y429" s="24"/>
      <c r="Z429" s="24"/>
    </row>
    <row r="430" spans="16:26" ht="15.75" customHeight="1">
      <c r="P430" s="24"/>
      <c r="Q430" s="24"/>
      <c r="R430" s="24"/>
      <c r="S430" s="24"/>
      <c r="T430" s="24"/>
      <c r="U430" s="24"/>
      <c r="V430" s="24"/>
      <c r="W430" s="24"/>
      <c r="X430" s="24"/>
      <c r="Y430" s="24"/>
      <c r="Z430" s="24"/>
    </row>
    <row r="431" spans="16:26" ht="15.75" customHeight="1">
      <c r="P431" s="24"/>
      <c r="Q431" s="24"/>
      <c r="R431" s="24"/>
      <c r="S431" s="24"/>
      <c r="T431" s="24"/>
      <c r="U431" s="24"/>
      <c r="V431" s="24"/>
      <c r="W431" s="24"/>
      <c r="X431" s="24"/>
      <c r="Y431" s="24"/>
      <c r="Z431" s="24"/>
    </row>
    <row r="432" spans="16:26" ht="15.75" customHeight="1">
      <c r="P432" s="24"/>
      <c r="Q432" s="24"/>
      <c r="R432" s="24"/>
      <c r="S432" s="24"/>
      <c r="T432" s="24"/>
      <c r="U432" s="24"/>
      <c r="V432" s="24"/>
      <c r="W432" s="24"/>
      <c r="X432" s="24"/>
      <c r="Y432" s="24"/>
      <c r="Z432" s="24"/>
    </row>
    <row r="433" spans="16:26" ht="15.75" customHeight="1">
      <c r="P433" s="24"/>
      <c r="Q433" s="24"/>
      <c r="R433" s="24"/>
      <c r="S433" s="24"/>
      <c r="T433" s="24"/>
      <c r="U433" s="24"/>
      <c r="V433" s="24"/>
      <c r="W433" s="24"/>
      <c r="X433" s="24"/>
      <c r="Y433" s="24"/>
      <c r="Z433" s="24"/>
    </row>
    <row r="434" spans="16:26" ht="15.75" customHeight="1">
      <c r="P434" s="24"/>
      <c r="Q434" s="24"/>
      <c r="R434" s="24"/>
      <c r="S434" s="24"/>
      <c r="T434" s="24"/>
      <c r="U434" s="24"/>
      <c r="V434" s="24"/>
      <c r="W434" s="24"/>
      <c r="X434" s="24"/>
      <c r="Y434" s="24"/>
      <c r="Z434" s="24"/>
    </row>
    <row r="435" spans="16:26" ht="15.75" customHeight="1">
      <c r="P435" s="24"/>
      <c r="Q435" s="24"/>
      <c r="R435" s="24"/>
      <c r="S435" s="24"/>
      <c r="T435" s="24"/>
      <c r="U435" s="24"/>
      <c r="V435" s="24"/>
      <c r="W435" s="24"/>
      <c r="X435" s="24"/>
      <c r="Y435" s="24"/>
      <c r="Z435" s="24"/>
    </row>
    <row r="436" spans="16:26" ht="15.75" customHeight="1">
      <c r="P436" s="24"/>
      <c r="Q436" s="24"/>
      <c r="R436" s="24"/>
      <c r="S436" s="24"/>
      <c r="T436" s="24"/>
      <c r="U436" s="24"/>
      <c r="V436" s="24"/>
      <c r="W436" s="24"/>
      <c r="X436" s="24"/>
      <c r="Y436" s="24"/>
      <c r="Z436" s="24"/>
    </row>
    <row r="437" spans="16:26" ht="15.75" customHeight="1">
      <c r="P437" s="24"/>
      <c r="Q437" s="24"/>
      <c r="R437" s="24"/>
      <c r="S437" s="24"/>
      <c r="T437" s="24"/>
      <c r="U437" s="24"/>
      <c r="V437" s="24"/>
      <c r="W437" s="24"/>
      <c r="X437" s="24"/>
      <c r="Y437" s="24"/>
      <c r="Z437" s="24"/>
    </row>
    <row r="438" spans="16:26" ht="15.75" customHeight="1">
      <c r="P438" s="24"/>
      <c r="Q438" s="24"/>
      <c r="R438" s="24"/>
      <c r="S438" s="24"/>
      <c r="T438" s="24"/>
      <c r="U438" s="24"/>
      <c r="V438" s="24"/>
      <c r="W438" s="24"/>
      <c r="X438" s="24"/>
      <c r="Y438" s="24"/>
      <c r="Z438" s="24"/>
    </row>
    <row r="439" spans="16:26" ht="15.75" customHeight="1">
      <c r="P439" s="24"/>
      <c r="Q439" s="24"/>
      <c r="R439" s="24"/>
      <c r="S439" s="24"/>
      <c r="T439" s="24"/>
      <c r="U439" s="24"/>
      <c r="V439" s="24"/>
      <c r="W439" s="24"/>
      <c r="X439" s="24"/>
      <c r="Y439" s="24"/>
      <c r="Z439" s="24"/>
    </row>
    <row r="440" spans="16:26" ht="15.75" customHeight="1">
      <c r="P440" s="24"/>
      <c r="Q440" s="24"/>
      <c r="R440" s="24"/>
      <c r="S440" s="24"/>
      <c r="T440" s="24"/>
      <c r="U440" s="24"/>
      <c r="V440" s="24"/>
      <c r="W440" s="24"/>
      <c r="X440" s="24"/>
      <c r="Y440" s="24"/>
      <c r="Z440" s="24"/>
    </row>
    <row r="441" spans="16:26" ht="15.75" customHeight="1">
      <c r="P441" s="24"/>
      <c r="Q441" s="24"/>
      <c r="R441" s="24"/>
      <c r="S441" s="24"/>
      <c r="T441" s="24"/>
      <c r="U441" s="24"/>
      <c r="V441" s="24"/>
      <c r="W441" s="24"/>
      <c r="X441" s="24"/>
      <c r="Y441" s="24"/>
      <c r="Z441" s="24"/>
    </row>
    <row r="442" spans="16:26" ht="15.75" customHeight="1">
      <c r="P442" s="24"/>
      <c r="Q442" s="24"/>
      <c r="R442" s="24"/>
      <c r="S442" s="24"/>
      <c r="T442" s="24"/>
      <c r="U442" s="24"/>
      <c r="V442" s="24"/>
      <c r="W442" s="24"/>
      <c r="X442" s="24"/>
      <c r="Y442" s="24"/>
      <c r="Z442" s="24"/>
    </row>
    <row r="443" spans="16:26" ht="15.75" customHeight="1">
      <c r="P443" s="24"/>
      <c r="Q443" s="24"/>
      <c r="R443" s="24"/>
      <c r="S443" s="24"/>
      <c r="T443" s="24"/>
      <c r="U443" s="24"/>
      <c r="V443" s="24"/>
      <c r="W443" s="24"/>
      <c r="X443" s="24"/>
      <c r="Y443" s="24"/>
      <c r="Z443" s="24"/>
    </row>
    <row r="444" spans="16:26" ht="15.75" customHeight="1">
      <c r="P444" s="24"/>
      <c r="Q444" s="24"/>
      <c r="R444" s="24"/>
      <c r="S444" s="24"/>
      <c r="T444" s="24"/>
      <c r="U444" s="24"/>
      <c r="V444" s="24"/>
      <c r="W444" s="24"/>
      <c r="X444" s="24"/>
      <c r="Y444" s="24"/>
      <c r="Z444" s="24"/>
    </row>
    <row r="445" spans="16:26" ht="15.75" customHeight="1">
      <c r="P445" s="24"/>
      <c r="Q445" s="24"/>
      <c r="R445" s="24"/>
      <c r="S445" s="24"/>
      <c r="T445" s="24"/>
      <c r="U445" s="24"/>
      <c r="V445" s="24"/>
      <c r="W445" s="24"/>
      <c r="X445" s="24"/>
      <c r="Y445" s="24"/>
      <c r="Z445" s="24"/>
    </row>
    <row r="446" spans="16:26" ht="15.75" customHeight="1">
      <c r="P446" s="24"/>
      <c r="Q446" s="24"/>
      <c r="R446" s="24"/>
      <c r="S446" s="24"/>
      <c r="T446" s="24"/>
      <c r="U446" s="24"/>
      <c r="V446" s="24"/>
      <c r="W446" s="24"/>
      <c r="X446" s="24"/>
      <c r="Y446" s="24"/>
      <c r="Z446" s="24"/>
    </row>
    <row r="447" spans="16:26" ht="15.75" customHeight="1">
      <c r="P447" s="24"/>
      <c r="Q447" s="24"/>
      <c r="R447" s="24"/>
      <c r="S447" s="24"/>
      <c r="T447" s="24"/>
      <c r="U447" s="24"/>
      <c r="V447" s="24"/>
      <c r="W447" s="24"/>
      <c r="X447" s="24"/>
      <c r="Y447" s="24"/>
      <c r="Z447" s="24"/>
    </row>
    <row r="448" spans="16:26" ht="15.75" customHeight="1">
      <c r="P448" s="24"/>
      <c r="Q448" s="24"/>
      <c r="R448" s="24"/>
      <c r="S448" s="24"/>
      <c r="T448" s="24"/>
      <c r="U448" s="24"/>
      <c r="V448" s="24"/>
      <c r="W448" s="24"/>
      <c r="X448" s="24"/>
      <c r="Y448" s="24"/>
      <c r="Z448" s="24"/>
    </row>
    <row r="449" spans="16:26" ht="15.75" customHeight="1">
      <c r="P449" s="24"/>
      <c r="Q449" s="24"/>
      <c r="R449" s="24"/>
      <c r="S449" s="24"/>
      <c r="T449" s="24"/>
      <c r="U449" s="24"/>
      <c r="V449" s="24"/>
      <c r="W449" s="24"/>
      <c r="X449" s="24"/>
      <c r="Y449" s="24"/>
      <c r="Z449" s="24"/>
    </row>
    <row r="450" spans="16:26" ht="15.75" customHeight="1">
      <c r="P450" s="24"/>
      <c r="Q450" s="24"/>
      <c r="R450" s="24"/>
      <c r="S450" s="24"/>
      <c r="T450" s="24"/>
      <c r="U450" s="24"/>
      <c r="V450" s="24"/>
      <c r="W450" s="24"/>
      <c r="X450" s="24"/>
      <c r="Y450" s="24"/>
      <c r="Z450" s="24"/>
    </row>
    <row r="451" spans="16:26" ht="15.75" customHeight="1">
      <c r="P451" s="24"/>
      <c r="Q451" s="24"/>
      <c r="R451" s="24"/>
      <c r="S451" s="24"/>
      <c r="T451" s="24"/>
      <c r="U451" s="24"/>
      <c r="V451" s="24"/>
      <c r="W451" s="24"/>
      <c r="X451" s="24"/>
      <c r="Y451" s="24"/>
      <c r="Z451" s="24"/>
    </row>
    <row r="452" spans="16:26" ht="15.75" customHeight="1">
      <c r="P452" s="24"/>
      <c r="Q452" s="24"/>
      <c r="R452" s="24"/>
      <c r="S452" s="24"/>
      <c r="T452" s="24"/>
      <c r="U452" s="24"/>
      <c r="V452" s="24"/>
      <c r="W452" s="24"/>
      <c r="X452" s="24"/>
      <c r="Y452" s="24"/>
      <c r="Z452" s="24"/>
    </row>
    <row r="453" spans="16:26" ht="15.75" customHeight="1">
      <c r="P453" s="24"/>
      <c r="Q453" s="24"/>
      <c r="R453" s="24"/>
      <c r="S453" s="24"/>
      <c r="T453" s="24"/>
      <c r="U453" s="24"/>
      <c r="V453" s="24"/>
      <c r="W453" s="24"/>
      <c r="X453" s="24"/>
      <c r="Y453" s="24"/>
      <c r="Z453" s="24"/>
    </row>
    <row r="454" spans="16:26" ht="15.75" customHeight="1">
      <c r="P454" s="24"/>
      <c r="Q454" s="24"/>
      <c r="R454" s="24"/>
      <c r="S454" s="24"/>
      <c r="T454" s="24"/>
      <c r="U454" s="24"/>
      <c r="V454" s="24"/>
      <c r="W454" s="24"/>
      <c r="X454" s="24"/>
      <c r="Y454" s="24"/>
      <c r="Z454" s="24"/>
    </row>
    <row r="455" spans="16:26" ht="15.75" customHeight="1">
      <c r="P455" s="24"/>
      <c r="Q455" s="24"/>
      <c r="R455" s="24"/>
      <c r="S455" s="24"/>
      <c r="T455" s="24"/>
      <c r="U455" s="24"/>
      <c r="V455" s="24"/>
      <c r="W455" s="24"/>
      <c r="X455" s="24"/>
      <c r="Y455" s="24"/>
      <c r="Z455" s="24"/>
    </row>
    <row r="456" spans="16:26" ht="15.75" customHeight="1">
      <c r="P456" s="24"/>
      <c r="Q456" s="24"/>
      <c r="R456" s="24"/>
      <c r="S456" s="24"/>
      <c r="T456" s="24"/>
      <c r="U456" s="24"/>
      <c r="V456" s="24"/>
      <c r="W456" s="24"/>
      <c r="X456" s="24"/>
      <c r="Y456" s="24"/>
      <c r="Z456" s="24"/>
    </row>
    <row r="457" spans="16:26" ht="15.75" customHeight="1">
      <c r="P457" s="24"/>
      <c r="Q457" s="24"/>
      <c r="R457" s="24"/>
      <c r="S457" s="24"/>
      <c r="T457" s="24"/>
      <c r="U457" s="24"/>
      <c r="V457" s="24"/>
      <c r="W457" s="24"/>
      <c r="X457" s="24"/>
      <c r="Y457" s="24"/>
      <c r="Z457" s="24"/>
    </row>
    <row r="458" spans="16:26" ht="15.75" customHeight="1">
      <c r="P458" s="24"/>
      <c r="Q458" s="24"/>
      <c r="R458" s="24"/>
      <c r="S458" s="24"/>
      <c r="T458" s="24"/>
      <c r="U458" s="24"/>
      <c r="V458" s="24"/>
      <c r="W458" s="24"/>
      <c r="X458" s="24"/>
      <c r="Y458" s="24"/>
      <c r="Z458" s="24"/>
    </row>
    <row r="459" spans="16:26" ht="15.75" customHeight="1">
      <c r="P459" s="24"/>
      <c r="Q459" s="24"/>
      <c r="R459" s="24"/>
      <c r="S459" s="24"/>
      <c r="T459" s="24"/>
      <c r="U459" s="24"/>
      <c r="V459" s="24"/>
      <c r="W459" s="24"/>
      <c r="X459" s="24"/>
      <c r="Y459" s="24"/>
      <c r="Z459" s="24"/>
    </row>
    <row r="460" spans="16:26" ht="15.75" customHeight="1">
      <c r="P460" s="24"/>
      <c r="Q460" s="24"/>
      <c r="R460" s="24"/>
      <c r="S460" s="24"/>
      <c r="T460" s="24"/>
      <c r="U460" s="24"/>
      <c r="V460" s="24"/>
      <c r="W460" s="24"/>
      <c r="X460" s="24"/>
      <c r="Y460" s="24"/>
      <c r="Z460" s="24"/>
    </row>
    <row r="461" spans="16:26" ht="15.75" customHeight="1">
      <c r="P461" s="24"/>
      <c r="Q461" s="24"/>
      <c r="R461" s="24"/>
      <c r="S461" s="24"/>
      <c r="T461" s="24"/>
      <c r="U461" s="24"/>
      <c r="V461" s="24"/>
      <c r="W461" s="24"/>
      <c r="X461" s="24"/>
      <c r="Y461" s="24"/>
      <c r="Z461" s="24"/>
    </row>
    <row r="462" spans="16:26" ht="15.75" customHeight="1">
      <c r="P462" s="24"/>
      <c r="Q462" s="24"/>
      <c r="R462" s="24"/>
      <c r="S462" s="24"/>
      <c r="T462" s="24"/>
      <c r="U462" s="24"/>
      <c r="V462" s="24"/>
      <c r="W462" s="24"/>
      <c r="X462" s="24"/>
      <c r="Y462" s="24"/>
      <c r="Z462" s="24"/>
    </row>
    <row r="463" spans="16:26" ht="15.75" customHeight="1">
      <c r="P463" s="24"/>
      <c r="Q463" s="24"/>
      <c r="R463" s="24"/>
      <c r="S463" s="24"/>
      <c r="T463" s="24"/>
      <c r="U463" s="24"/>
      <c r="V463" s="24"/>
      <c r="W463" s="24"/>
      <c r="X463" s="24"/>
      <c r="Y463" s="24"/>
      <c r="Z463" s="24"/>
    </row>
    <row r="464" spans="16:26" ht="15.75" customHeight="1">
      <c r="P464" s="24"/>
      <c r="Q464" s="24"/>
      <c r="R464" s="24"/>
      <c r="S464" s="24"/>
      <c r="T464" s="24"/>
      <c r="U464" s="24"/>
      <c r="V464" s="24"/>
      <c r="W464" s="24"/>
      <c r="X464" s="24"/>
      <c r="Y464" s="24"/>
      <c r="Z464" s="24"/>
    </row>
    <row r="465" spans="16:26" ht="15.75" customHeight="1">
      <c r="P465" s="24"/>
      <c r="Q465" s="24"/>
      <c r="R465" s="24"/>
      <c r="S465" s="24"/>
      <c r="T465" s="24"/>
      <c r="U465" s="24"/>
      <c r="V465" s="24"/>
      <c r="W465" s="24"/>
      <c r="X465" s="24"/>
      <c r="Y465" s="24"/>
      <c r="Z465" s="24"/>
    </row>
    <row r="466" spans="16:26" ht="15.75" customHeight="1">
      <c r="P466" s="24"/>
      <c r="Q466" s="24"/>
      <c r="R466" s="24"/>
      <c r="S466" s="24"/>
      <c r="T466" s="24"/>
      <c r="U466" s="24"/>
      <c r="V466" s="24"/>
      <c r="W466" s="24"/>
      <c r="X466" s="24"/>
      <c r="Y466" s="24"/>
      <c r="Z466" s="24"/>
    </row>
    <row r="467" spans="16:26" ht="15.75" customHeight="1">
      <c r="P467" s="24"/>
      <c r="Q467" s="24"/>
      <c r="R467" s="24"/>
      <c r="S467" s="24"/>
      <c r="T467" s="24"/>
      <c r="U467" s="24"/>
      <c r="V467" s="24"/>
      <c r="W467" s="24"/>
      <c r="X467" s="24"/>
      <c r="Y467" s="24"/>
      <c r="Z467" s="24"/>
    </row>
    <row r="468" spans="16:26" ht="15.75" customHeight="1">
      <c r="P468" s="24"/>
      <c r="Q468" s="24"/>
      <c r="R468" s="24"/>
      <c r="S468" s="24"/>
      <c r="T468" s="24"/>
      <c r="U468" s="24"/>
      <c r="V468" s="24"/>
      <c r="W468" s="24"/>
      <c r="X468" s="24"/>
      <c r="Y468" s="24"/>
      <c r="Z468" s="24"/>
    </row>
    <row r="469" spans="16:26" ht="15.75" customHeight="1">
      <c r="P469" s="24"/>
      <c r="Q469" s="24"/>
      <c r="R469" s="24"/>
      <c r="S469" s="24"/>
      <c r="T469" s="24"/>
      <c r="U469" s="24"/>
      <c r="V469" s="24"/>
      <c r="W469" s="24"/>
      <c r="X469" s="24"/>
      <c r="Y469" s="24"/>
      <c r="Z469" s="24"/>
    </row>
    <row r="470" spans="16:26" ht="15.75" customHeight="1">
      <c r="P470" s="24"/>
      <c r="Q470" s="24"/>
      <c r="R470" s="24"/>
      <c r="S470" s="24"/>
      <c r="T470" s="24"/>
      <c r="U470" s="24"/>
      <c r="V470" s="24"/>
      <c r="W470" s="24"/>
      <c r="X470" s="24"/>
      <c r="Y470" s="24"/>
      <c r="Z470" s="24"/>
    </row>
    <row r="471" spans="16:26" ht="15.75" customHeight="1">
      <c r="P471" s="24"/>
      <c r="Q471" s="24"/>
      <c r="R471" s="24"/>
      <c r="S471" s="24"/>
      <c r="T471" s="24"/>
      <c r="U471" s="24"/>
      <c r="V471" s="24"/>
      <c r="W471" s="24"/>
      <c r="X471" s="24"/>
      <c r="Y471" s="24"/>
      <c r="Z471" s="24"/>
    </row>
    <row r="472" spans="16:26" ht="15.75" customHeight="1">
      <c r="P472" s="24"/>
      <c r="Q472" s="24"/>
      <c r="R472" s="24"/>
      <c r="S472" s="24"/>
      <c r="T472" s="24"/>
      <c r="U472" s="24"/>
      <c r="V472" s="24"/>
      <c r="W472" s="24"/>
      <c r="X472" s="24"/>
      <c r="Y472" s="24"/>
      <c r="Z472" s="24"/>
    </row>
    <row r="473" spans="16:26" ht="15.75" customHeight="1">
      <c r="P473" s="24"/>
      <c r="Q473" s="24"/>
      <c r="R473" s="24"/>
      <c r="S473" s="24"/>
      <c r="T473" s="24"/>
      <c r="U473" s="24"/>
      <c r="V473" s="24"/>
      <c r="W473" s="24"/>
      <c r="X473" s="24"/>
      <c r="Y473" s="24"/>
      <c r="Z473" s="24"/>
    </row>
    <row r="474" spans="16:26" ht="15.75" customHeight="1">
      <c r="P474" s="24"/>
      <c r="Q474" s="24"/>
      <c r="R474" s="24"/>
      <c r="S474" s="24"/>
      <c r="T474" s="24"/>
      <c r="U474" s="24"/>
      <c r="V474" s="24"/>
      <c r="W474" s="24"/>
      <c r="X474" s="24"/>
      <c r="Y474" s="24"/>
      <c r="Z474" s="24"/>
    </row>
    <row r="475" spans="16:26" ht="15.75" customHeight="1">
      <c r="P475" s="24"/>
      <c r="Q475" s="24"/>
      <c r="R475" s="24"/>
      <c r="S475" s="24"/>
      <c r="T475" s="24"/>
      <c r="U475" s="24"/>
      <c r="V475" s="24"/>
      <c r="W475" s="24"/>
      <c r="X475" s="24"/>
      <c r="Y475" s="24"/>
      <c r="Z475" s="24"/>
    </row>
    <row r="476" spans="16:26" ht="15.75" customHeight="1">
      <c r="P476" s="24"/>
      <c r="Q476" s="24"/>
      <c r="R476" s="24"/>
      <c r="S476" s="24"/>
      <c r="T476" s="24"/>
      <c r="U476" s="24"/>
      <c r="V476" s="24"/>
      <c r="W476" s="24"/>
      <c r="X476" s="24"/>
      <c r="Y476" s="24"/>
      <c r="Z476" s="24"/>
    </row>
    <row r="477" spans="16:26" ht="15.75" customHeight="1">
      <c r="P477" s="24"/>
      <c r="Q477" s="24"/>
      <c r="R477" s="24"/>
      <c r="S477" s="24"/>
      <c r="T477" s="24"/>
      <c r="U477" s="24"/>
      <c r="V477" s="24"/>
      <c r="W477" s="24"/>
      <c r="X477" s="24"/>
      <c r="Y477" s="24"/>
      <c r="Z477" s="24"/>
    </row>
    <row r="478" spans="16:26" ht="15.75" customHeight="1">
      <c r="P478" s="24"/>
      <c r="Q478" s="24"/>
      <c r="R478" s="24"/>
      <c r="S478" s="24"/>
      <c r="T478" s="24"/>
      <c r="U478" s="24"/>
      <c r="V478" s="24"/>
      <c r="W478" s="24"/>
      <c r="X478" s="24"/>
      <c r="Y478" s="24"/>
      <c r="Z478" s="24"/>
    </row>
    <row r="479" spans="16:26" ht="15.75" customHeight="1">
      <c r="P479" s="24"/>
      <c r="Q479" s="24"/>
      <c r="R479" s="24"/>
      <c r="S479" s="24"/>
      <c r="T479" s="24"/>
      <c r="U479" s="24"/>
      <c r="V479" s="24"/>
      <c r="W479" s="24"/>
      <c r="X479" s="24"/>
      <c r="Y479" s="24"/>
      <c r="Z479" s="24"/>
    </row>
    <row r="480" spans="16:26" ht="15.75" customHeight="1">
      <c r="P480" s="24"/>
      <c r="Q480" s="24"/>
      <c r="R480" s="24"/>
      <c r="S480" s="24"/>
      <c r="T480" s="24"/>
      <c r="U480" s="24"/>
      <c r="V480" s="24"/>
      <c r="W480" s="24"/>
      <c r="X480" s="24"/>
      <c r="Y480" s="24"/>
      <c r="Z480" s="24"/>
    </row>
    <row r="481" spans="16:26" ht="15.75" customHeight="1">
      <c r="P481" s="24"/>
      <c r="Q481" s="24"/>
      <c r="R481" s="24"/>
      <c r="S481" s="24"/>
      <c r="T481" s="24"/>
      <c r="U481" s="24"/>
      <c r="V481" s="24"/>
      <c r="W481" s="24"/>
      <c r="X481" s="24"/>
      <c r="Y481" s="24"/>
      <c r="Z481" s="24"/>
    </row>
    <row r="482" spans="16:26" ht="15.75" customHeight="1">
      <c r="P482" s="24"/>
      <c r="Q482" s="24"/>
      <c r="R482" s="24"/>
      <c r="S482" s="24"/>
      <c r="T482" s="24"/>
      <c r="U482" s="24"/>
      <c r="V482" s="24"/>
      <c r="W482" s="24"/>
      <c r="X482" s="24"/>
      <c r="Y482" s="24"/>
      <c r="Z482" s="24"/>
    </row>
    <row r="483" spans="16:26" ht="15.75" customHeight="1">
      <c r="P483" s="24"/>
      <c r="Q483" s="24"/>
      <c r="R483" s="24"/>
      <c r="S483" s="24"/>
      <c r="T483" s="24"/>
      <c r="U483" s="24"/>
      <c r="V483" s="24"/>
      <c r="W483" s="24"/>
      <c r="X483" s="24"/>
      <c r="Y483" s="24"/>
      <c r="Z483" s="24"/>
    </row>
    <row r="484" spans="16:26" ht="15.75" customHeight="1">
      <c r="P484" s="24"/>
      <c r="Q484" s="24"/>
      <c r="R484" s="24"/>
      <c r="S484" s="24"/>
      <c r="T484" s="24"/>
      <c r="U484" s="24"/>
      <c r="V484" s="24"/>
      <c r="W484" s="24"/>
      <c r="X484" s="24"/>
      <c r="Y484" s="24"/>
      <c r="Z484" s="24"/>
    </row>
    <row r="485" spans="16:26" ht="15.75" customHeight="1">
      <c r="P485" s="24"/>
      <c r="Q485" s="24"/>
      <c r="R485" s="24"/>
      <c r="S485" s="24"/>
      <c r="T485" s="24"/>
      <c r="U485" s="24"/>
      <c r="V485" s="24"/>
      <c r="W485" s="24"/>
      <c r="X485" s="24"/>
      <c r="Y485" s="24"/>
      <c r="Z485" s="24"/>
    </row>
    <row r="486" spans="16:26" ht="15.75" customHeight="1">
      <c r="P486" s="24"/>
      <c r="Q486" s="24"/>
      <c r="R486" s="24"/>
      <c r="S486" s="24"/>
      <c r="T486" s="24"/>
      <c r="U486" s="24"/>
      <c r="V486" s="24"/>
      <c r="W486" s="24"/>
      <c r="X486" s="24"/>
      <c r="Y486" s="24"/>
      <c r="Z486" s="24"/>
    </row>
    <row r="487" spans="16:26" ht="15.75" customHeight="1">
      <c r="P487" s="24"/>
      <c r="Q487" s="24"/>
      <c r="R487" s="24"/>
      <c r="S487" s="24"/>
      <c r="T487" s="24"/>
      <c r="U487" s="24"/>
      <c r="V487" s="24"/>
      <c r="W487" s="24"/>
      <c r="X487" s="24"/>
      <c r="Y487" s="24"/>
      <c r="Z487" s="24"/>
    </row>
    <row r="488" spans="16:26" ht="15.75" customHeight="1">
      <c r="P488" s="24"/>
      <c r="Q488" s="24"/>
      <c r="R488" s="24"/>
      <c r="S488" s="24"/>
      <c r="T488" s="24"/>
      <c r="U488" s="24"/>
      <c r="V488" s="24"/>
      <c r="W488" s="24"/>
      <c r="X488" s="24"/>
      <c r="Y488" s="24"/>
      <c r="Z488" s="24"/>
    </row>
    <row r="489" spans="16:26" ht="15.75" customHeight="1">
      <c r="P489" s="24"/>
      <c r="Q489" s="24"/>
      <c r="R489" s="24"/>
      <c r="S489" s="24"/>
      <c r="T489" s="24"/>
      <c r="U489" s="24"/>
      <c r="V489" s="24"/>
      <c r="W489" s="24"/>
      <c r="X489" s="24"/>
      <c r="Y489" s="24"/>
      <c r="Z489" s="24"/>
    </row>
    <row r="490" spans="16:26" ht="15.75" customHeight="1">
      <c r="P490" s="24"/>
      <c r="Q490" s="24"/>
      <c r="R490" s="24"/>
      <c r="S490" s="24"/>
      <c r="T490" s="24"/>
      <c r="U490" s="24"/>
      <c r="V490" s="24"/>
      <c r="W490" s="24"/>
      <c r="X490" s="24"/>
      <c r="Y490" s="24"/>
      <c r="Z490" s="24"/>
    </row>
    <row r="491" spans="16:26" ht="15.75" customHeight="1">
      <c r="P491" s="24"/>
      <c r="Q491" s="24"/>
      <c r="R491" s="24"/>
      <c r="S491" s="24"/>
      <c r="T491" s="24"/>
      <c r="U491" s="24"/>
      <c r="V491" s="24"/>
      <c r="W491" s="24"/>
      <c r="X491" s="24"/>
      <c r="Y491" s="24"/>
      <c r="Z491" s="24"/>
    </row>
    <row r="492" spans="16:26" ht="15.75" customHeight="1">
      <c r="P492" s="24"/>
      <c r="Q492" s="24"/>
      <c r="R492" s="24"/>
      <c r="S492" s="24"/>
      <c r="T492" s="24"/>
      <c r="U492" s="24"/>
      <c r="V492" s="24"/>
      <c r="W492" s="24"/>
      <c r="X492" s="24"/>
      <c r="Y492" s="24"/>
      <c r="Z492" s="24"/>
    </row>
    <row r="493" spans="16:26" ht="15.75" customHeight="1">
      <c r="P493" s="24"/>
      <c r="Q493" s="24"/>
      <c r="R493" s="24"/>
      <c r="S493" s="24"/>
      <c r="T493" s="24"/>
      <c r="U493" s="24"/>
      <c r="V493" s="24"/>
      <c r="W493" s="24"/>
      <c r="X493" s="24"/>
      <c r="Y493" s="24"/>
      <c r="Z493" s="24"/>
    </row>
    <row r="494" spans="16:26" ht="15.75" customHeight="1">
      <c r="P494" s="24"/>
      <c r="Q494" s="24"/>
      <c r="R494" s="24"/>
      <c r="S494" s="24"/>
      <c r="T494" s="24"/>
      <c r="U494" s="24"/>
      <c r="V494" s="24"/>
      <c r="W494" s="24"/>
      <c r="X494" s="24"/>
      <c r="Y494" s="24"/>
      <c r="Z494" s="24"/>
    </row>
    <row r="495" spans="16:26" ht="15.75" customHeight="1">
      <c r="P495" s="24"/>
      <c r="Q495" s="24"/>
      <c r="R495" s="24"/>
      <c r="S495" s="24"/>
      <c r="T495" s="24"/>
      <c r="U495" s="24"/>
      <c r="V495" s="24"/>
      <c r="W495" s="24"/>
      <c r="X495" s="24"/>
      <c r="Y495" s="24"/>
      <c r="Z495" s="24"/>
    </row>
    <row r="496" spans="16:26" ht="15.75" customHeight="1">
      <c r="P496" s="24"/>
      <c r="Q496" s="24"/>
      <c r="R496" s="24"/>
      <c r="S496" s="24"/>
      <c r="T496" s="24"/>
      <c r="U496" s="24"/>
      <c r="V496" s="24"/>
      <c r="W496" s="24"/>
      <c r="X496" s="24"/>
      <c r="Y496" s="24"/>
      <c r="Z496" s="24"/>
    </row>
    <row r="497" spans="16:26" ht="15.75" customHeight="1">
      <c r="P497" s="24"/>
      <c r="Q497" s="24"/>
      <c r="R497" s="24"/>
      <c r="S497" s="24"/>
      <c r="T497" s="24"/>
      <c r="U497" s="24"/>
      <c r="V497" s="24"/>
      <c r="W497" s="24"/>
      <c r="X497" s="24"/>
      <c r="Y497" s="24"/>
      <c r="Z497" s="24"/>
    </row>
    <row r="498" spans="16:26" ht="15.75" customHeight="1">
      <c r="P498" s="24"/>
      <c r="Q498" s="24"/>
      <c r="R498" s="24"/>
      <c r="S498" s="24"/>
      <c r="T498" s="24"/>
      <c r="U498" s="24"/>
      <c r="V498" s="24"/>
      <c r="W498" s="24"/>
      <c r="X498" s="24"/>
      <c r="Y498" s="24"/>
      <c r="Z498" s="24"/>
    </row>
    <row r="499" spans="16:26" ht="15.75" customHeight="1">
      <c r="P499" s="24"/>
      <c r="Q499" s="24"/>
      <c r="R499" s="24"/>
      <c r="S499" s="24"/>
      <c r="T499" s="24"/>
      <c r="U499" s="24"/>
      <c r="V499" s="24"/>
      <c r="W499" s="24"/>
      <c r="X499" s="24"/>
      <c r="Y499" s="24"/>
      <c r="Z499" s="24"/>
    </row>
    <row r="500" spans="16:26" ht="15.75" customHeight="1">
      <c r="P500" s="24"/>
      <c r="Q500" s="24"/>
      <c r="R500" s="24"/>
      <c r="S500" s="24"/>
      <c r="T500" s="24"/>
      <c r="U500" s="24"/>
      <c r="V500" s="24"/>
      <c r="W500" s="24"/>
      <c r="X500" s="24"/>
      <c r="Y500" s="24"/>
      <c r="Z500" s="24"/>
    </row>
    <row r="501" spans="16:26" ht="15.75" customHeight="1">
      <c r="P501" s="24"/>
      <c r="Q501" s="24"/>
      <c r="R501" s="24"/>
      <c r="S501" s="24"/>
      <c r="T501" s="24"/>
      <c r="U501" s="24"/>
      <c r="V501" s="24"/>
      <c r="W501" s="24"/>
      <c r="X501" s="24"/>
      <c r="Y501" s="24"/>
      <c r="Z501" s="24"/>
    </row>
    <row r="502" spans="16:26" ht="15.75" customHeight="1">
      <c r="P502" s="24"/>
      <c r="Q502" s="24"/>
      <c r="R502" s="24"/>
      <c r="S502" s="24"/>
      <c r="T502" s="24"/>
      <c r="U502" s="24"/>
      <c r="V502" s="24"/>
      <c r="W502" s="24"/>
      <c r="X502" s="24"/>
      <c r="Y502" s="24"/>
      <c r="Z502" s="24"/>
    </row>
    <row r="503" spans="16:26" ht="15.75" customHeight="1">
      <c r="P503" s="24"/>
      <c r="Q503" s="24"/>
      <c r="R503" s="24"/>
      <c r="S503" s="24"/>
      <c r="T503" s="24"/>
      <c r="U503" s="24"/>
      <c r="V503" s="24"/>
      <c r="W503" s="24"/>
      <c r="X503" s="24"/>
      <c r="Y503" s="24"/>
      <c r="Z503" s="24"/>
    </row>
    <row r="504" spans="16:26" ht="15.75" customHeight="1">
      <c r="P504" s="24"/>
      <c r="Q504" s="24"/>
      <c r="R504" s="24"/>
      <c r="S504" s="24"/>
      <c r="T504" s="24"/>
      <c r="U504" s="24"/>
      <c r="V504" s="24"/>
      <c r="W504" s="24"/>
      <c r="X504" s="24"/>
      <c r="Y504" s="24"/>
      <c r="Z504" s="24"/>
    </row>
    <row r="505" spans="16:26" ht="15.75" customHeight="1">
      <c r="P505" s="24"/>
      <c r="Q505" s="24"/>
      <c r="R505" s="24"/>
      <c r="S505" s="24"/>
      <c r="T505" s="24"/>
      <c r="U505" s="24"/>
      <c r="V505" s="24"/>
      <c r="W505" s="24"/>
      <c r="X505" s="24"/>
      <c r="Y505" s="24"/>
      <c r="Z505" s="24"/>
    </row>
    <row r="506" spans="16:26" ht="15.75" customHeight="1">
      <c r="P506" s="24"/>
      <c r="Q506" s="24"/>
      <c r="R506" s="24"/>
      <c r="S506" s="24"/>
      <c r="T506" s="24"/>
      <c r="U506" s="24"/>
      <c r="V506" s="24"/>
      <c r="W506" s="24"/>
      <c r="X506" s="24"/>
      <c r="Y506" s="24"/>
      <c r="Z506" s="24"/>
    </row>
    <row r="507" spans="16:26" ht="15.75" customHeight="1">
      <c r="P507" s="24"/>
      <c r="Q507" s="24"/>
      <c r="R507" s="24"/>
      <c r="S507" s="24"/>
      <c r="T507" s="24"/>
      <c r="U507" s="24"/>
      <c r="V507" s="24"/>
      <c r="W507" s="24"/>
      <c r="X507" s="24"/>
      <c r="Y507" s="24"/>
      <c r="Z507" s="24"/>
    </row>
    <row r="508" spans="16:26" ht="15.75" customHeight="1">
      <c r="P508" s="24"/>
      <c r="Q508" s="24"/>
      <c r="R508" s="24"/>
      <c r="S508" s="24"/>
      <c r="T508" s="24"/>
      <c r="U508" s="24"/>
      <c r="V508" s="24"/>
      <c r="W508" s="24"/>
      <c r="X508" s="24"/>
      <c r="Y508" s="24"/>
      <c r="Z508" s="24"/>
    </row>
    <row r="509" spans="16:26" ht="15.75" customHeight="1">
      <c r="P509" s="24"/>
      <c r="Q509" s="24"/>
      <c r="R509" s="24"/>
      <c r="S509" s="24"/>
      <c r="T509" s="24"/>
      <c r="U509" s="24"/>
      <c r="V509" s="24"/>
      <c r="W509" s="24"/>
      <c r="X509" s="24"/>
      <c r="Y509" s="24"/>
      <c r="Z509" s="24"/>
    </row>
    <row r="510" spans="16:26" ht="15.75" customHeight="1">
      <c r="P510" s="24"/>
      <c r="Q510" s="24"/>
      <c r="R510" s="24"/>
      <c r="S510" s="24"/>
      <c r="T510" s="24"/>
      <c r="U510" s="24"/>
      <c r="V510" s="24"/>
      <c r="W510" s="24"/>
      <c r="X510" s="24"/>
      <c r="Y510" s="24"/>
      <c r="Z510" s="24"/>
    </row>
    <row r="511" spans="16:26" ht="15.75" customHeight="1">
      <c r="P511" s="24"/>
      <c r="Q511" s="24"/>
      <c r="R511" s="24"/>
      <c r="S511" s="24"/>
      <c r="T511" s="24"/>
      <c r="U511" s="24"/>
      <c r="V511" s="24"/>
      <c r="W511" s="24"/>
      <c r="X511" s="24"/>
      <c r="Y511" s="24"/>
      <c r="Z511" s="24"/>
    </row>
    <row r="512" spans="16:26" ht="15.75" customHeight="1">
      <c r="P512" s="24"/>
      <c r="Q512" s="24"/>
      <c r="R512" s="24"/>
      <c r="S512" s="24"/>
      <c r="T512" s="24"/>
      <c r="U512" s="24"/>
      <c r="V512" s="24"/>
      <c r="W512" s="24"/>
      <c r="X512" s="24"/>
      <c r="Y512" s="24"/>
      <c r="Z512" s="24"/>
    </row>
    <row r="513" spans="16:26" ht="15.75" customHeight="1">
      <c r="P513" s="24"/>
      <c r="Q513" s="24"/>
      <c r="R513" s="24"/>
      <c r="S513" s="24"/>
      <c r="T513" s="24"/>
      <c r="U513" s="24"/>
      <c r="V513" s="24"/>
      <c r="W513" s="24"/>
      <c r="X513" s="24"/>
      <c r="Y513" s="24"/>
      <c r="Z513" s="24"/>
    </row>
    <row r="514" spans="16:26" ht="15.75" customHeight="1">
      <c r="P514" s="24"/>
      <c r="Q514" s="24"/>
      <c r="R514" s="24"/>
      <c r="S514" s="24"/>
      <c r="T514" s="24"/>
      <c r="U514" s="24"/>
      <c r="V514" s="24"/>
      <c r="W514" s="24"/>
      <c r="X514" s="24"/>
      <c r="Y514" s="24"/>
      <c r="Z514" s="24"/>
    </row>
    <row r="515" spans="16:26" ht="15.75" customHeight="1">
      <c r="P515" s="24"/>
      <c r="Q515" s="24"/>
      <c r="R515" s="24"/>
      <c r="S515" s="24"/>
      <c r="T515" s="24"/>
      <c r="U515" s="24"/>
      <c r="V515" s="24"/>
      <c r="W515" s="24"/>
      <c r="X515" s="24"/>
      <c r="Y515" s="24"/>
      <c r="Z515" s="24"/>
    </row>
    <row r="516" spans="16:26" ht="15.75" customHeight="1">
      <c r="P516" s="24"/>
      <c r="Q516" s="24"/>
      <c r="R516" s="24"/>
      <c r="S516" s="24"/>
      <c r="T516" s="24"/>
      <c r="U516" s="24"/>
      <c r="V516" s="24"/>
      <c r="W516" s="24"/>
      <c r="X516" s="24"/>
      <c r="Y516" s="24"/>
      <c r="Z516" s="24"/>
    </row>
    <row r="517" spans="16:26" ht="15.75" customHeight="1">
      <c r="P517" s="24"/>
      <c r="Q517" s="24"/>
      <c r="R517" s="24"/>
      <c r="S517" s="24"/>
      <c r="T517" s="24"/>
      <c r="U517" s="24"/>
      <c r="V517" s="24"/>
      <c r="W517" s="24"/>
      <c r="X517" s="24"/>
      <c r="Y517" s="24"/>
      <c r="Z517" s="24"/>
    </row>
    <row r="518" spans="16:26" ht="15.75" customHeight="1">
      <c r="P518" s="24"/>
      <c r="Q518" s="24"/>
      <c r="R518" s="24"/>
      <c r="S518" s="24"/>
      <c r="T518" s="24"/>
      <c r="U518" s="24"/>
      <c r="V518" s="24"/>
      <c r="W518" s="24"/>
      <c r="X518" s="24"/>
      <c r="Y518" s="24"/>
      <c r="Z518" s="24"/>
    </row>
    <row r="519" spans="16:26" ht="15.75" customHeight="1">
      <c r="P519" s="24"/>
      <c r="Q519" s="24"/>
      <c r="R519" s="24"/>
      <c r="S519" s="24"/>
      <c r="T519" s="24"/>
      <c r="U519" s="24"/>
      <c r="V519" s="24"/>
      <c r="W519" s="24"/>
      <c r="X519" s="24"/>
      <c r="Y519" s="24"/>
      <c r="Z519" s="24"/>
    </row>
    <row r="520" spans="16:26" ht="15.75" customHeight="1">
      <c r="P520" s="24"/>
      <c r="Q520" s="24"/>
      <c r="R520" s="24"/>
      <c r="S520" s="24"/>
      <c r="T520" s="24"/>
      <c r="U520" s="24"/>
      <c r="V520" s="24"/>
      <c r="W520" s="24"/>
      <c r="X520" s="24"/>
      <c r="Y520" s="24"/>
      <c r="Z520" s="24"/>
    </row>
    <row r="521" spans="16:26" ht="15.75" customHeight="1">
      <c r="P521" s="24"/>
      <c r="Q521" s="24"/>
      <c r="R521" s="24"/>
      <c r="S521" s="24"/>
      <c r="T521" s="24"/>
      <c r="U521" s="24"/>
      <c r="V521" s="24"/>
      <c r="W521" s="24"/>
      <c r="X521" s="24"/>
      <c r="Y521" s="24"/>
      <c r="Z521" s="24"/>
    </row>
    <row r="522" spans="16:26" ht="15.75" customHeight="1">
      <c r="P522" s="24"/>
      <c r="Q522" s="24"/>
      <c r="R522" s="24"/>
      <c r="S522" s="24"/>
      <c r="T522" s="24"/>
      <c r="U522" s="24"/>
      <c r="V522" s="24"/>
      <c r="W522" s="24"/>
      <c r="X522" s="24"/>
      <c r="Y522" s="24"/>
      <c r="Z522" s="24"/>
    </row>
    <row r="523" spans="16:26" ht="15.75" customHeight="1">
      <c r="P523" s="24"/>
      <c r="Q523" s="24"/>
      <c r="R523" s="24"/>
      <c r="S523" s="24"/>
      <c r="T523" s="24"/>
      <c r="U523" s="24"/>
      <c r="V523" s="24"/>
      <c r="W523" s="24"/>
      <c r="X523" s="24"/>
      <c r="Y523" s="24"/>
      <c r="Z523" s="24"/>
    </row>
    <row r="524" spans="16:26" ht="15.75" customHeight="1">
      <c r="P524" s="24"/>
      <c r="Q524" s="24"/>
      <c r="R524" s="24"/>
      <c r="S524" s="24"/>
      <c r="T524" s="24"/>
      <c r="U524" s="24"/>
      <c r="V524" s="24"/>
      <c r="W524" s="24"/>
      <c r="X524" s="24"/>
      <c r="Y524" s="24"/>
      <c r="Z524" s="24"/>
    </row>
    <row r="525" spans="16:26" ht="15.75" customHeight="1">
      <c r="P525" s="24"/>
      <c r="Q525" s="24"/>
      <c r="R525" s="24"/>
      <c r="S525" s="24"/>
      <c r="T525" s="24"/>
      <c r="U525" s="24"/>
      <c r="V525" s="24"/>
      <c r="W525" s="24"/>
      <c r="X525" s="24"/>
      <c r="Y525" s="24"/>
      <c r="Z525" s="24"/>
    </row>
    <row r="526" spans="16:26" ht="15.75" customHeight="1">
      <c r="P526" s="24"/>
      <c r="Q526" s="24"/>
      <c r="R526" s="24"/>
      <c r="S526" s="24"/>
      <c r="T526" s="24"/>
      <c r="U526" s="24"/>
      <c r="V526" s="24"/>
      <c r="W526" s="24"/>
      <c r="X526" s="24"/>
      <c r="Y526" s="24"/>
      <c r="Z526" s="24"/>
    </row>
    <row r="527" spans="16:26" ht="15.75" customHeight="1">
      <c r="P527" s="24"/>
      <c r="Q527" s="24"/>
      <c r="R527" s="24"/>
      <c r="S527" s="24"/>
      <c r="T527" s="24"/>
      <c r="U527" s="24"/>
      <c r="V527" s="24"/>
      <c r="W527" s="24"/>
      <c r="X527" s="24"/>
      <c r="Y527" s="24"/>
      <c r="Z527" s="24"/>
    </row>
    <row r="528" spans="16:26" ht="15.75" customHeight="1">
      <c r="P528" s="24"/>
      <c r="Q528" s="24"/>
      <c r="R528" s="24"/>
      <c r="S528" s="24"/>
      <c r="T528" s="24"/>
      <c r="U528" s="24"/>
      <c r="V528" s="24"/>
      <c r="W528" s="24"/>
      <c r="X528" s="24"/>
      <c r="Y528" s="24"/>
      <c r="Z528" s="24"/>
    </row>
    <row r="529" spans="16:26" ht="15.75" customHeight="1">
      <c r="P529" s="24"/>
      <c r="Q529" s="24"/>
      <c r="R529" s="24"/>
      <c r="S529" s="24"/>
      <c r="T529" s="24"/>
      <c r="U529" s="24"/>
      <c r="V529" s="24"/>
      <c r="W529" s="24"/>
      <c r="X529" s="24"/>
      <c r="Y529" s="24"/>
      <c r="Z529" s="24"/>
    </row>
    <row r="530" spans="16:26" ht="15.75" customHeight="1">
      <c r="P530" s="24"/>
      <c r="Q530" s="24"/>
      <c r="R530" s="24"/>
      <c r="S530" s="24"/>
      <c r="T530" s="24"/>
      <c r="U530" s="24"/>
      <c r="V530" s="24"/>
      <c r="W530" s="24"/>
      <c r="X530" s="24"/>
      <c r="Y530" s="24"/>
      <c r="Z530" s="24"/>
    </row>
    <row r="531" spans="16:26" ht="15.75" customHeight="1">
      <c r="P531" s="24"/>
      <c r="Q531" s="24"/>
      <c r="R531" s="24"/>
      <c r="S531" s="24"/>
      <c r="T531" s="24"/>
      <c r="U531" s="24"/>
      <c r="V531" s="24"/>
      <c r="W531" s="24"/>
      <c r="X531" s="24"/>
      <c r="Y531" s="24"/>
      <c r="Z531" s="24"/>
    </row>
    <row r="532" spans="16:26" ht="15.75" customHeight="1">
      <c r="P532" s="24"/>
      <c r="Q532" s="24"/>
      <c r="R532" s="24"/>
      <c r="S532" s="24"/>
      <c r="T532" s="24"/>
      <c r="U532" s="24"/>
      <c r="V532" s="24"/>
      <c r="W532" s="24"/>
      <c r="X532" s="24"/>
      <c r="Y532" s="24"/>
      <c r="Z532" s="24"/>
    </row>
    <row r="533" spans="16:26" ht="15.75" customHeight="1">
      <c r="P533" s="24"/>
      <c r="Q533" s="24"/>
      <c r="R533" s="24"/>
      <c r="S533" s="24"/>
      <c r="T533" s="24"/>
      <c r="U533" s="24"/>
      <c r="V533" s="24"/>
      <c r="W533" s="24"/>
      <c r="X533" s="24"/>
      <c r="Y533" s="24"/>
      <c r="Z533" s="24"/>
    </row>
    <row r="534" spans="16:26" ht="15.75" customHeight="1">
      <c r="P534" s="24"/>
      <c r="Q534" s="24"/>
      <c r="R534" s="24"/>
      <c r="S534" s="24"/>
      <c r="T534" s="24"/>
      <c r="U534" s="24"/>
      <c r="V534" s="24"/>
      <c r="W534" s="24"/>
      <c r="X534" s="24"/>
      <c r="Y534" s="24"/>
      <c r="Z534" s="24"/>
    </row>
    <row r="535" spans="16:26" ht="15.75" customHeight="1">
      <c r="P535" s="24"/>
      <c r="Q535" s="24"/>
      <c r="R535" s="24"/>
      <c r="S535" s="24"/>
      <c r="T535" s="24"/>
      <c r="U535" s="24"/>
      <c r="V535" s="24"/>
      <c r="W535" s="24"/>
      <c r="X535" s="24"/>
      <c r="Y535" s="24"/>
      <c r="Z535" s="24"/>
    </row>
    <row r="536" spans="16:26" ht="15.75" customHeight="1">
      <c r="P536" s="24"/>
      <c r="Q536" s="24"/>
      <c r="R536" s="24"/>
      <c r="S536" s="24"/>
      <c r="T536" s="24"/>
      <c r="U536" s="24"/>
      <c r="V536" s="24"/>
      <c r="W536" s="24"/>
      <c r="X536" s="24"/>
      <c r="Y536" s="24"/>
      <c r="Z536" s="24"/>
    </row>
    <row r="537" spans="16:26" ht="15.75" customHeight="1">
      <c r="P537" s="24"/>
      <c r="Q537" s="24"/>
      <c r="R537" s="24"/>
      <c r="S537" s="24"/>
      <c r="T537" s="24"/>
      <c r="U537" s="24"/>
      <c r="V537" s="24"/>
      <c r="W537" s="24"/>
      <c r="X537" s="24"/>
      <c r="Y537" s="24"/>
      <c r="Z537" s="24"/>
    </row>
    <row r="538" spans="16:26" ht="15.75" customHeight="1">
      <c r="P538" s="24"/>
      <c r="Q538" s="24"/>
      <c r="R538" s="24"/>
      <c r="S538" s="24"/>
      <c r="T538" s="24"/>
      <c r="U538" s="24"/>
      <c r="V538" s="24"/>
      <c r="W538" s="24"/>
      <c r="X538" s="24"/>
      <c r="Y538" s="24"/>
      <c r="Z538" s="24"/>
    </row>
    <row r="539" spans="16:26" ht="15.75" customHeight="1">
      <c r="P539" s="24"/>
      <c r="Q539" s="24"/>
      <c r="R539" s="24"/>
      <c r="S539" s="24"/>
      <c r="T539" s="24"/>
      <c r="U539" s="24"/>
      <c r="V539" s="24"/>
      <c r="W539" s="24"/>
      <c r="X539" s="24"/>
      <c r="Y539" s="24"/>
      <c r="Z539" s="24"/>
    </row>
    <row r="540" spans="16:26" ht="15.75" customHeight="1">
      <c r="P540" s="24"/>
      <c r="Q540" s="24"/>
      <c r="R540" s="24"/>
      <c r="S540" s="24"/>
      <c r="T540" s="24"/>
      <c r="U540" s="24"/>
      <c r="V540" s="24"/>
      <c r="W540" s="24"/>
      <c r="X540" s="24"/>
      <c r="Y540" s="24"/>
      <c r="Z540" s="24"/>
    </row>
    <row r="541" spans="16:26" ht="15.75" customHeight="1">
      <c r="P541" s="24"/>
      <c r="Q541" s="24"/>
      <c r="R541" s="24"/>
      <c r="S541" s="24"/>
      <c r="T541" s="24"/>
      <c r="U541" s="24"/>
      <c r="V541" s="24"/>
      <c r="W541" s="24"/>
      <c r="X541" s="24"/>
      <c r="Y541" s="24"/>
      <c r="Z541" s="24"/>
    </row>
    <row r="542" spans="16:26" ht="15.75" customHeight="1">
      <c r="P542" s="24"/>
      <c r="Q542" s="24"/>
      <c r="R542" s="24"/>
      <c r="S542" s="24"/>
      <c r="T542" s="24"/>
      <c r="U542" s="24"/>
      <c r="V542" s="24"/>
      <c r="W542" s="24"/>
      <c r="X542" s="24"/>
      <c r="Y542" s="24"/>
      <c r="Z542" s="24"/>
    </row>
    <row r="543" spans="16:26" ht="15.75" customHeight="1">
      <c r="P543" s="24"/>
      <c r="Q543" s="24"/>
      <c r="R543" s="24"/>
      <c r="S543" s="24"/>
      <c r="T543" s="24"/>
      <c r="U543" s="24"/>
      <c r="V543" s="24"/>
      <c r="W543" s="24"/>
      <c r="X543" s="24"/>
      <c r="Y543" s="24"/>
      <c r="Z543" s="24"/>
    </row>
    <row r="544" spans="16:26" ht="15.75" customHeight="1">
      <c r="P544" s="24"/>
      <c r="Q544" s="24"/>
      <c r="R544" s="24"/>
      <c r="S544" s="24"/>
      <c r="T544" s="24"/>
      <c r="U544" s="24"/>
      <c r="V544" s="24"/>
      <c r="W544" s="24"/>
      <c r="X544" s="24"/>
      <c r="Y544" s="24"/>
      <c r="Z544" s="24"/>
    </row>
    <row r="545" spans="16:26" ht="15.75" customHeight="1">
      <c r="P545" s="24"/>
      <c r="Q545" s="24"/>
      <c r="R545" s="24"/>
      <c r="S545" s="24"/>
      <c r="T545" s="24"/>
      <c r="U545" s="24"/>
      <c r="V545" s="24"/>
      <c r="W545" s="24"/>
      <c r="X545" s="24"/>
      <c r="Y545" s="24"/>
      <c r="Z545" s="24"/>
    </row>
    <row r="546" spans="16:26" ht="15.75" customHeight="1">
      <c r="P546" s="24"/>
      <c r="Q546" s="24"/>
      <c r="R546" s="24"/>
      <c r="S546" s="24"/>
      <c r="T546" s="24"/>
      <c r="U546" s="24"/>
      <c r="V546" s="24"/>
      <c r="W546" s="24"/>
      <c r="X546" s="24"/>
      <c r="Y546" s="24"/>
      <c r="Z546" s="24"/>
    </row>
    <row r="547" spans="16:26" ht="15.75" customHeight="1">
      <c r="P547" s="24"/>
      <c r="Q547" s="24"/>
      <c r="R547" s="24"/>
      <c r="S547" s="24"/>
      <c r="T547" s="24"/>
      <c r="U547" s="24"/>
      <c r="V547" s="24"/>
      <c r="W547" s="24"/>
      <c r="X547" s="24"/>
      <c r="Y547" s="24"/>
      <c r="Z547" s="24"/>
    </row>
    <row r="548" spans="16:26" ht="15.75" customHeight="1">
      <c r="P548" s="24"/>
      <c r="Q548" s="24"/>
      <c r="R548" s="24"/>
      <c r="S548" s="24"/>
      <c r="T548" s="24"/>
      <c r="U548" s="24"/>
      <c r="V548" s="24"/>
      <c r="W548" s="24"/>
      <c r="X548" s="24"/>
      <c r="Y548" s="24"/>
      <c r="Z548" s="24"/>
    </row>
    <row r="549" spans="16:26" ht="15.75" customHeight="1">
      <c r="P549" s="24"/>
      <c r="Q549" s="24"/>
      <c r="R549" s="24"/>
      <c r="S549" s="24"/>
      <c r="T549" s="24"/>
      <c r="U549" s="24"/>
      <c r="V549" s="24"/>
      <c r="W549" s="24"/>
      <c r="X549" s="24"/>
      <c r="Y549" s="24"/>
      <c r="Z549" s="24"/>
    </row>
    <row r="550" spans="16:26" ht="15.75" customHeight="1">
      <c r="P550" s="24"/>
      <c r="Q550" s="24"/>
      <c r="R550" s="24"/>
      <c r="S550" s="24"/>
      <c r="T550" s="24"/>
      <c r="U550" s="24"/>
      <c r="V550" s="24"/>
      <c r="W550" s="24"/>
      <c r="X550" s="24"/>
      <c r="Y550" s="24"/>
      <c r="Z550" s="24"/>
    </row>
    <row r="551" spans="16:26" ht="15.75" customHeight="1">
      <c r="P551" s="24"/>
      <c r="Q551" s="24"/>
      <c r="R551" s="24"/>
      <c r="S551" s="24"/>
      <c r="T551" s="24"/>
      <c r="U551" s="24"/>
      <c r="V551" s="24"/>
      <c r="W551" s="24"/>
      <c r="X551" s="24"/>
      <c r="Y551" s="24"/>
      <c r="Z551" s="24"/>
    </row>
    <row r="552" spans="16:26" ht="15.75" customHeight="1">
      <c r="P552" s="24"/>
      <c r="Q552" s="24"/>
      <c r="R552" s="24"/>
      <c r="S552" s="24"/>
      <c r="T552" s="24"/>
      <c r="U552" s="24"/>
      <c r="V552" s="24"/>
      <c r="W552" s="24"/>
      <c r="X552" s="24"/>
      <c r="Y552" s="24"/>
      <c r="Z552" s="24"/>
    </row>
    <row r="553" spans="16:26" ht="15.75" customHeight="1">
      <c r="P553" s="24"/>
      <c r="Q553" s="24"/>
      <c r="R553" s="24"/>
      <c r="S553" s="24"/>
      <c r="T553" s="24"/>
      <c r="U553" s="24"/>
      <c r="V553" s="24"/>
      <c r="W553" s="24"/>
      <c r="X553" s="24"/>
      <c r="Y553" s="24"/>
      <c r="Z553" s="24"/>
    </row>
    <row r="554" spans="16:26" ht="15.75" customHeight="1">
      <c r="P554" s="24"/>
      <c r="Q554" s="24"/>
      <c r="R554" s="24"/>
      <c r="S554" s="24"/>
      <c r="T554" s="24"/>
      <c r="U554" s="24"/>
      <c r="V554" s="24"/>
      <c r="W554" s="24"/>
      <c r="X554" s="24"/>
      <c r="Y554" s="24"/>
      <c r="Z554" s="24"/>
    </row>
    <row r="555" spans="16:26" ht="15.75" customHeight="1">
      <c r="P555" s="24"/>
      <c r="Q555" s="24"/>
      <c r="R555" s="24"/>
      <c r="S555" s="24"/>
      <c r="T555" s="24"/>
      <c r="U555" s="24"/>
      <c r="V555" s="24"/>
      <c r="W555" s="24"/>
      <c r="X555" s="24"/>
      <c r="Y555" s="24"/>
      <c r="Z555" s="24"/>
    </row>
    <row r="556" spans="16:26" ht="15.75" customHeight="1">
      <c r="P556" s="24"/>
      <c r="Q556" s="24"/>
      <c r="R556" s="24"/>
      <c r="S556" s="24"/>
      <c r="T556" s="24"/>
      <c r="U556" s="24"/>
      <c r="V556" s="24"/>
      <c r="W556" s="24"/>
      <c r="X556" s="24"/>
      <c r="Y556" s="24"/>
      <c r="Z556" s="24"/>
    </row>
    <row r="557" spans="16:26" ht="15.75" customHeight="1">
      <c r="P557" s="24"/>
      <c r="Q557" s="24"/>
      <c r="R557" s="24"/>
      <c r="S557" s="24"/>
      <c r="T557" s="24"/>
      <c r="U557" s="24"/>
      <c r="V557" s="24"/>
      <c r="W557" s="24"/>
      <c r="X557" s="24"/>
      <c r="Y557" s="24"/>
      <c r="Z557" s="24"/>
    </row>
    <row r="558" spans="16:26" ht="15.75" customHeight="1">
      <c r="P558" s="24"/>
      <c r="Q558" s="24"/>
      <c r="R558" s="24"/>
      <c r="S558" s="24"/>
      <c r="T558" s="24"/>
      <c r="U558" s="24"/>
      <c r="V558" s="24"/>
      <c r="W558" s="24"/>
      <c r="X558" s="24"/>
      <c r="Y558" s="24"/>
      <c r="Z558" s="24"/>
    </row>
    <row r="559" spans="16:26" ht="15.75" customHeight="1">
      <c r="P559" s="24"/>
      <c r="Q559" s="24"/>
      <c r="R559" s="24"/>
      <c r="S559" s="24"/>
      <c r="T559" s="24"/>
      <c r="U559" s="24"/>
      <c r="V559" s="24"/>
      <c r="W559" s="24"/>
      <c r="X559" s="24"/>
      <c r="Y559" s="24"/>
      <c r="Z559" s="24"/>
    </row>
    <row r="560" spans="16:26" ht="15.75" customHeight="1">
      <c r="P560" s="24"/>
      <c r="Q560" s="24"/>
      <c r="R560" s="24"/>
      <c r="S560" s="24"/>
      <c r="T560" s="24"/>
      <c r="U560" s="24"/>
      <c r="V560" s="24"/>
      <c r="W560" s="24"/>
      <c r="X560" s="24"/>
      <c r="Y560" s="24"/>
      <c r="Z560" s="24"/>
    </row>
    <row r="561" spans="16:26" ht="15.75" customHeight="1">
      <c r="P561" s="24"/>
      <c r="Q561" s="24"/>
      <c r="R561" s="24"/>
      <c r="S561" s="24"/>
      <c r="T561" s="24"/>
      <c r="U561" s="24"/>
      <c r="V561" s="24"/>
      <c r="W561" s="24"/>
      <c r="X561" s="24"/>
      <c r="Y561" s="24"/>
      <c r="Z561" s="24"/>
    </row>
    <row r="562" spans="16:26" ht="15.75" customHeight="1">
      <c r="P562" s="24"/>
      <c r="Q562" s="24"/>
      <c r="R562" s="24"/>
      <c r="S562" s="24"/>
      <c r="T562" s="24"/>
      <c r="U562" s="24"/>
      <c r="V562" s="24"/>
      <c r="W562" s="24"/>
      <c r="X562" s="24"/>
      <c r="Y562" s="24"/>
      <c r="Z562" s="24"/>
    </row>
    <row r="563" spans="16:26" ht="15.75" customHeight="1">
      <c r="P563" s="24"/>
      <c r="Q563" s="24"/>
      <c r="R563" s="24"/>
      <c r="S563" s="24"/>
      <c r="T563" s="24"/>
      <c r="U563" s="24"/>
      <c r="V563" s="24"/>
      <c r="W563" s="24"/>
      <c r="X563" s="24"/>
      <c r="Y563" s="24"/>
      <c r="Z563" s="24"/>
    </row>
    <row r="564" spans="16:26" ht="15.75" customHeight="1">
      <c r="P564" s="24"/>
      <c r="Q564" s="24"/>
      <c r="R564" s="24"/>
      <c r="S564" s="24"/>
      <c r="T564" s="24"/>
      <c r="U564" s="24"/>
      <c r="V564" s="24"/>
      <c r="W564" s="24"/>
      <c r="X564" s="24"/>
      <c r="Y564" s="24"/>
      <c r="Z564" s="24"/>
    </row>
    <row r="565" spans="16:26" ht="15.75" customHeight="1">
      <c r="P565" s="24"/>
      <c r="Q565" s="24"/>
      <c r="R565" s="24"/>
      <c r="S565" s="24"/>
      <c r="T565" s="24"/>
      <c r="U565" s="24"/>
      <c r="V565" s="24"/>
      <c r="W565" s="24"/>
      <c r="X565" s="24"/>
      <c r="Y565" s="24"/>
      <c r="Z565" s="24"/>
    </row>
    <row r="566" spans="16:26" ht="15.75" customHeight="1">
      <c r="P566" s="24"/>
      <c r="Q566" s="24"/>
      <c r="R566" s="24"/>
      <c r="S566" s="24"/>
      <c r="T566" s="24"/>
      <c r="U566" s="24"/>
      <c r="V566" s="24"/>
      <c r="W566" s="24"/>
      <c r="X566" s="24"/>
      <c r="Y566" s="24"/>
      <c r="Z566" s="24"/>
    </row>
    <row r="567" spans="16:26" ht="15.75" customHeight="1">
      <c r="P567" s="24"/>
      <c r="Q567" s="24"/>
      <c r="R567" s="24"/>
      <c r="S567" s="24"/>
      <c r="T567" s="24"/>
      <c r="U567" s="24"/>
      <c r="V567" s="24"/>
      <c r="W567" s="24"/>
      <c r="X567" s="24"/>
      <c r="Y567" s="24"/>
      <c r="Z567" s="24"/>
    </row>
    <row r="568" spans="16:26" ht="15.75" customHeight="1">
      <c r="P568" s="24"/>
      <c r="Q568" s="24"/>
      <c r="R568" s="24"/>
      <c r="S568" s="24"/>
      <c r="T568" s="24"/>
      <c r="U568" s="24"/>
      <c r="V568" s="24"/>
      <c r="W568" s="24"/>
      <c r="X568" s="24"/>
      <c r="Y568" s="24"/>
      <c r="Z568" s="24"/>
    </row>
    <row r="569" spans="16:26" ht="15.75" customHeight="1">
      <c r="P569" s="24"/>
      <c r="Q569" s="24"/>
      <c r="R569" s="24"/>
      <c r="S569" s="24"/>
      <c r="T569" s="24"/>
      <c r="U569" s="24"/>
      <c r="V569" s="24"/>
      <c r="W569" s="24"/>
      <c r="X569" s="24"/>
      <c r="Y569" s="24"/>
      <c r="Z569" s="24"/>
    </row>
    <row r="570" spans="16:26" ht="15.75" customHeight="1">
      <c r="P570" s="24"/>
      <c r="Q570" s="24"/>
      <c r="R570" s="24"/>
      <c r="S570" s="24"/>
      <c r="T570" s="24"/>
      <c r="U570" s="24"/>
      <c r="V570" s="24"/>
      <c r="W570" s="24"/>
      <c r="X570" s="24"/>
      <c r="Y570" s="24"/>
      <c r="Z570" s="24"/>
    </row>
    <row r="571" spans="16:26" ht="15.75" customHeight="1">
      <c r="P571" s="24"/>
      <c r="Q571" s="24"/>
      <c r="R571" s="24"/>
      <c r="S571" s="24"/>
      <c r="T571" s="24"/>
      <c r="U571" s="24"/>
      <c r="V571" s="24"/>
      <c r="W571" s="24"/>
      <c r="X571" s="24"/>
      <c r="Y571" s="24"/>
      <c r="Z571" s="24"/>
    </row>
    <row r="572" spans="16:26" ht="15.75" customHeight="1">
      <c r="P572" s="24"/>
      <c r="Q572" s="24"/>
      <c r="R572" s="24"/>
      <c r="S572" s="24"/>
      <c r="T572" s="24"/>
      <c r="U572" s="24"/>
      <c r="V572" s="24"/>
      <c r="W572" s="24"/>
      <c r="X572" s="24"/>
      <c r="Y572" s="24"/>
      <c r="Z572" s="24"/>
    </row>
    <row r="573" spans="16:26" ht="15.75" customHeight="1">
      <c r="P573" s="24"/>
      <c r="Q573" s="24"/>
      <c r="R573" s="24"/>
      <c r="S573" s="24"/>
      <c r="T573" s="24"/>
      <c r="U573" s="24"/>
      <c r="V573" s="24"/>
      <c r="W573" s="24"/>
      <c r="X573" s="24"/>
      <c r="Y573" s="24"/>
      <c r="Z573" s="24"/>
    </row>
    <row r="574" spans="16:26" ht="15.75" customHeight="1">
      <c r="P574" s="24"/>
      <c r="Q574" s="24"/>
      <c r="R574" s="24"/>
      <c r="S574" s="24"/>
      <c r="T574" s="24"/>
      <c r="U574" s="24"/>
      <c r="V574" s="24"/>
      <c r="W574" s="24"/>
      <c r="X574" s="24"/>
      <c r="Y574" s="24"/>
      <c r="Z574" s="24"/>
    </row>
    <row r="575" spans="16:26" ht="15.75" customHeight="1">
      <c r="P575" s="24"/>
      <c r="Q575" s="24"/>
      <c r="R575" s="24"/>
      <c r="S575" s="24"/>
      <c r="T575" s="24"/>
      <c r="U575" s="24"/>
      <c r="V575" s="24"/>
      <c r="W575" s="24"/>
      <c r="X575" s="24"/>
      <c r="Y575" s="24"/>
      <c r="Z575" s="24"/>
    </row>
    <row r="576" spans="16:26" ht="15.75" customHeight="1">
      <c r="P576" s="24"/>
      <c r="Q576" s="24"/>
      <c r="R576" s="24"/>
      <c r="S576" s="24"/>
      <c r="T576" s="24"/>
      <c r="U576" s="24"/>
      <c r="V576" s="24"/>
      <c r="W576" s="24"/>
      <c r="X576" s="24"/>
      <c r="Y576" s="24"/>
      <c r="Z576" s="24"/>
    </row>
    <row r="577" spans="16:26" ht="15.75" customHeight="1">
      <c r="P577" s="24"/>
      <c r="Q577" s="24"/>
      <c r="R577" s="24"/>
      <c r="S577" s="24"/>
      <c r="T577" s="24"/>
      <c r="U577" s="24"/>
      <c r="V577" s="24"/>
      <c r="W577" s="24"/>
      <c r="X577" s="24"/>
      <c r="Y577" s="24"/>
      <c r="Z577" s="24"/>
    </row>
    <row r="578" spans="16:26" ht="15.75" customHeight="1">
      <c r="P578" s="24"/>
      <c r="Q578" s="24"/>
      <c r="R578" s="24"/>
      <c r="S578" s="24"/>
      <c r="T578" s="24"/>
      <c r="U578" s="24"/>
      <c r="V578" s="24"/>
      <c r="W578" s="24"/>
      <c r="X578" s="24"/>
      <c r="Y578" s="24"/>
      <c r="Z578" s="24"/>
    </row>
    <row r="579" spans="16:26" ht="15.75" customHeight="1">
      <c r="P579" s="24"/>
      <c r="Q579" s="24"/>
      <c r="R579" s="24"/>
      <c r="S579" s="24"/>
      <c r="T579" s="24"/>
      <c r="U579" s="24"/>
      <c r="V579" s="24"/>
      <c r="W579" s="24"/>
      <c r="X579" s="24"/>
      <c r="Y579" s="24"/>
      <c r="Z579" s="24"/>
    </row>
    <row r="580" spans="16:26" ht="15.75" customHeight="1">
      <c r="P580" s="24"/>
      <c r="Q580" s="24"/>
      <c r="R580" s="24"/>
      <c r="S580" s="24"/>
      <c r="T580" s="24"/>
      <c r="U580" s="24"/>
      <c r="V580" s="24"/>
      <c r="W580" s="24"/>
      <c r="X580" s="24"/>
      <c r="Y580" s="24"/>
      <c r="Z580" s="24"/>
    </row>
    <row r="581" spans="16:26" ht="15.75" customHeight="1">
      <c r="P581" s="24"/>
      <c r="Q581" s="24"/>
      <c r="R581" s="24"/>
      <c r="S581" s="24"/>
      <c r="T581" s="24"/>
      <c r="U581" s="24"/>
      <c r="V581" s="24"/>
      <c r="W581" s="24"/>
      <c r="X581" s="24"/>
      <c r="Y581" s="24"/>
      <c r="Z581" s="24"/>
    </row>
    <row r="582" spans="16:26" ht="15.75" customHeight="1">
      <c r="P582" s="24"/>
      <c r="Q582" s="24"/>
      <c r="R582" s="24"/>
      <c r="S582" s="24"/>
      <c r="T582" s="24"/>
      <c r="U582" s="24"/>
      <c r="V582" s="24"/>
      <c r="W582" s="24"/>
      <c r="X582" s="24"/>
      <c r="Y582" s="24"/>
      <c r="Z582" s="24"/>
    </row>
    <row r="583" spans="16:26" ht="15.75" customHeight="1">
      <c r="P583" s="24"/>
      <c r="Q583" s="24"/>
      <c r="R583" s="24"/>
      <c r="S583" s="24"/>
      <c r="T583" s="24"/>
      <c r="U583" s="24"/>
      <c r="V583" s="24"/>
      <c r="W583" s="24"/>
      <c r="X583" s="24"/>
      <c r="Y583" s="24"/>
      <c r="Z583" s="24"/>
    </row>
    <row r="584" spans="16:26" ht="15.75" customHeight="1">
      <c r="P584" s="24"/>
      <c r="Q584" s="24"/>
      <c r="R584" s="24"/>
      <c r="S584" s="24"/>
      <c r="T584" s="24"/>
      <c r="U584" s="24"/>
      <c r="V584" s="24"/>
      <c r="W584" s="24"/>
      <c r="X584" s="24"/>
      <c r="Y584" s="24"/>
      <c r="Z584" s="24"/>
    </row>
    <row r="585" spans="16:26" ht="15.75" customHeight="1">
      <c r="P585" s="24"/>
      <c r="Q585" s="24"/>
      <c r="R585" s="24"/>
      <c r="S585" s="24"/>
      <c r="T585" s="24"/>
      <c r="U585" s="24"/>
      <c r="V585" s="24"/>
      <c r="W585" s="24"/>
      <c r="X585" s="24"/>
      <c r="Y585" s="24"/>
      <c r="Z585" s="24"/>
    </row>
    <row r="586" spans="16:26" ht="15.75" customHeight="1">
      <c r="P586" s="24"/>
      <c r="Q586" s="24"/>
      <c r="R586" s="24"/>
      <c r="S586" s="24"/>
      <c r="T586" s="24"/>
      <c r="U586" s="24"/>
      <c r="V586" s="24"/>
      <c r="W586" s="24"/>
      <c r="X586" s="24"/>
      <c r="Y586" s="24"/>
      <c r="Z586" s="24"/>
    </row>
    <row r="587" spans="16:26" ht="15.75" customHeight="1">
      <c r="P587" s="24"/>
      <c r="Q587" s="24"/>
      <c r="R587" s="24"/>
      <c r="S587" s="24"/>
      <c r="T587" s="24"/>
      <c r="U587" s="24"/>
      <c r="V587" s="24"/>
      <c r="W587" s="24"/>
      <c r="X587" s="24"/>
      <c r="Y587" s="24"/>
      <c r="Z587" s="24"/>
    </row>
    <row r="588" spans="16:26" ht="15.75" customHeight="1">
      <c r="P588" s="24"/>
      <c r="Q588" s="24"/>
      <c r="R588" s="24"/>
      <c r="S588" s="24"/>
      <c r="T588" s="24"/>
      <c r="U588" s="24"/>
      <c r="V588" s="24"/>
      <c r="W588" s="24"/>
      <c r="X588" s="24"/>
      <c r="Y588" s="24"/>
      <c r="Z588" s="24"/>
    </row>
    <row r="589" spans="16:26" ht="15.75" customHeight="1">
      <c r="P589" s="24"/>
      <c r="Q589" s="24"/>
      <c r="R589" s="24"/>
      <c r="S589" s="24"/>
      <c r="T589" s="24"/>
      <c r="U589" s="24"/>
      <c r="V589" s="24"/>
      <c r="W589" s="24"/>
      <c r="X589" s="24"/>
      <c r="Y589" s="24"/>
      <c r="Z589" s="24"/>
    </row>
    <row r="590" spans="16:26" ht="15.75" customHeight="1">
      <c r="P590" s="24"/>
      <c r="Q590" s="24"/>
      <c r="R590" s="24"/>
      <c r="S590" s="24"/>
      <c r="T590" s="24"/>
      <c r="U590" s="24"/>
      <c r="V590" s="24"/>
      <c r="W590" s="24"/>
      <c r="X590" s="24"/>
      <c r="Y590" s="24"/>
      <c r="Z590" s="24"/>
    </row>
    <row r="591" spans="16:26" ht="15.75" customHeight="1">
      <c r="P591" s="24"/>
      <c r="Q591" s="24"/>
      <c r="R591" s="24"/>
      <c r="S591" s="24"/>
      <c r="T591" s="24"/>
      <c r="U591" s="24"/>
      <c r="V591" s="24"/>
      <c r="W591" s="24"/>
      <c r="X591" s="24"/>
      <c r="Y591" s="24"/>
      <c r="Z591" s="24"/>
    </row>
    <row r="592" spans="16:26" ht="15.75" customHeight="1">
      <c r="P592" s="24"/>
      <c r="Q592" s="24"/>
      <c r="R592" s="24"/>
      <c r="S592" s="24"/>
      <c r="T592" s="24"/>
      <c r="U592" s="24"/>
      <c r="V592" s="24"/>
      <c r="W592" s="24"/>
      <c r="X592" s="24"/>
      <c r="Y592" s="24"/>
      <c r="Z592" s="24"/>
    </row>
    <row r="593" spans="16:26" ht="15.75" customHeight="1">
      <c r="P593" s="24"/>
      <c r="Q593" s="24"/>
      <c r="R593" s="24"/>
      <c r="S593" s="24"/>
      <c r="T593" s="24"/>
      <c r="U593" s="24"/>
      <c r="V593" s="24"/>
      <c r="W593" s="24"/>
      <c r="X593" s="24"/>
      <c r="Y593" s="24"/>
      <c r="Z593" s="24"/>
    </row>
    <row r="594" spans="16:26" ht="15.75" customHeight="1">
      <c r="P594" s="24"/>
      <c r="Q594" s="24"/>
      <c r="R594" s="24"/>
      <c r="S594" s="24"/>
      <c r="T594" s="24"/>
      <c r="U594" s="24"/>
      <c r="V594" s="24"/>
      <c r="W594" s="24"/>
      <c r="X594" s="24"/>
      <c r="Y594" s="24"/>
      <c r="Z594" s="24"/>
    </row>
    <row r="595" spans="16:26" ht="15.75" customHeight="1">
      <c r="P595" s="24"/>
      <c r="Q595" s="24"/>
      <c r="R595" s="24"/>
      <c r="S595" s="24"/>
      <c r="T595" s="24"/>
      <c r="U595" s="24"/>
      <c r="V595" s="24"/>
      <c r="W595" s="24"/>
      <c r="X595" s="24"/>
      <c r="Y595" s="24"/>
      <c r="Z595" s="24"/>
    </row>
    <row r="596" spans="16:26" ht="15.75" customHeight="1">
      <c r="P596" s="24"/>
      <c r="Q596" s="24"/>
      <c r="R596" s="24"/>
      <c r="S596" s="24"/>
      <c r="T596" s="24"/>
      <c r="U596" s="24"/>
      <c r="V596" s="24"/>
      <c r="W596" s="24"/>
      <c r="X596" s="24"/>
      <c r="Y596" s="24"/>
      <c r="Z596" s="24"/>
    </row>
    <row r="597" spans="16:26" ht="15.75" customHeight="1">
      <c r="P597" s="24"/>
      <c r="Q597" s="24"/>
      <c r="R597" s="24"/>
      <c r="S597" s="24"/>
      <c r="T597" s="24"/>
      <c r="U597" s="24"/>
      <c r="V597" s="24"/>
      <c r="W597" s="24"/>
      <c r="X597" s="24"/>
      <c r="Y597" s="24"/>
      <c r="Z597" s="24"/>
    </row>
    <row r="598" spans="16:26" ht="15.75" customHeight="1">
      <c r="P598" s="24"/>
      <c r="Q598" s="24"/>
      <c r="R598" s="24"/>
      <c r="S598" s="24"/>
      <c r="T598" s="24"/>
      <c r="U598" s="24"/>
      <c r="V598" s="24"/>
      <c r="W598" s="24"/>
      <c r="X598" s="24"/>
      <c r="Y598" s="24"/>
      <c r="Z598" s="24"/>
    </row>
    <row r="599" spans="16:26" ht="15.75" customHeight="1">
      <c r="P599" s="24"/>
      <c r="Q599" s="24"/>
      <c r="R599" s="24"/>
      <c r="S599" s="24"/>
      <c r="T599" s="24"/>
      <c r="U599" s="24"/>
      <c r="V599" s="24"/>
      <c r="W599" s="24"/>
      <c r="X599" s="24"/>
      <c r="Y599" s="24"/>
      <c r="Z599" s="24"/>
    </row>
    <row r="600" spans="16:26" ht="15.75" customHeight="1">
      <c r="P600" s="24"/>
      <c r="Q600" s="24"/>
      <c r="R600" s="24"/>
      <c r="S600" s="24"/>
      <c r="T600" s="24"/>
      <c r="U600" s="24"/>
      <c r="V600" s="24"/>
      <c r="W600" s="24"/>
      <c r="X600" s="24"/>
      <c r="Y600" s="24"/>
      <c r="Z600" s="24"/>
    </row>
    <row r="601" spans="16:26" ht="15.75" customHeight="1">
      <c r="P601" s="24"/>
      <c r="Q601" s="24"/>
      <c r="R601" s="24"/>
      <c r="S601" s="24"/>
      <c r="T601" s="24"/>
      <c r="U601" s="24"/>
      <c r="V601" s="24"/>
      <c r="W601" s="24"/>
      <c r="X601" s="24"/>
      <c r="Y601" s="24"/>
      <c r="Z601" s="24"/>
    </row>
    <row r="602" spans="16:26" ht="15.75" customHeight="1">
      <c r="P602" s="24"/>
      <c r="Q602" s="24"/>
      <c r="R602" s="24"/>
      <c r="S602" s="24"/>
      <c r="T602" s="24"/>
      <c r="U602" s="24"/>
      <c r="V602" s="24"/>
      <c r="W602" s="24"/>
      <c r="X602" s="24"/>
      <c r="Y602" s="24"/>
      <c r="Z602" s="24"/>
    </row>
    <row r="603" spans="16:26" ht="15.75" customHeight="1">
      <c r="P603" s="24"/>
      <c r="Q603" s="24"/>
      <c r="R603" s="24"/>
      <c r="S603" s="24"/>
      <c r="T603" s="24"/>
      <c r="U603" s="24"/>
      <c r="V603" s="24"/>
      <c r="W603" s="24"/>
      <c r="X603" s="24"/>
      <c r="Y603" s="24"/>
      <c r="Z603" s="24"/>
    </row>
    <row r="604" spans="16:26" ht="15.75" customHeight="1">
      <c r="P604" s="24"/>
      <c r="Q604" s="24"/>
      <c r="R604" s="24"/>
      <c r="S604" s="24"/>
      <c r="T604" s="24"/>
      <c r="U604" s="24"/>
      <c r="V604" s="24"/>
      <c r="W604" s="24"/>
      <c r="X604" s="24"/>
      <c r="Y604" s="24"/>
      <c r="Z604" s="24"/>
    </row>
    <row r="605" spans="16:26" ht="15.75" customHeight="1">
      <c r="P605" s="24"/>
      <c r="Q605" s="24"/>
      <c r="R605" s="24"/>
      <c r="S605" s="24"/>
      <c r="T605" s="24"/>
      <c r="U605" s="24"/>
      <c r="V605" s="24"/>
      <c r="W605" s="24"/>
      <c r="X605" s="24"/>
      <c r="Y605" s="24"/>
      <c r="Z605" s="24"/>
    </row>
    <row r="606" spans="16:26" ht="15.75" customHeight="1">
      <c r="P606" s="24"/>
      <c r="Q606" s="24"/>
      <c r="R606" s="24"/>
      <c r="S606" s="24"/>
      <c r="T606" s="24"/>
      <c r="U606" s="24"/>
      <c r="V606" s="24"/>
      <c r="W606" s="24"/>
      <c r="X606" s="24"/>
      <c r="Y606" s="24"/>
      <c r="Z606" s="24"/>
    </row>
    <row r="607" spans="16:26" ht="15.75" customHeight="1">
      <c r="P607" s="24"/>
      <c r="Q607" s="24"/>
      <c r="R607" s="24"/>
      <c r="S607" s="24"/>
      <c r="T607" s="24"/>
      <c r="U607" s="24"/>
      <c r="V607" s="24"/>
      <c r="W607" s="24"/>
      <c r="X607" s="24"/>
      <c r="Y607" s="24"/>
      <c r="Z607" s="24"/>
    </row>
    <row r="608" spans="16:26" ht="15.75" customHeight="1">
      <c r="P608" s="24"/>
      <c r="Q608" s="24"/>
      <c r="R608" s="24"/>
      <c r="S608" s="24"/>
      <c r="T608" s="24"/>
      <c r="U608" s="24"/>
      <c r="V608" s="24"/>
      <c r="W608" s="24"/>
      <c r="X608" s="24"/>
      <c r="Y608" s="24"/>
      <c r="Z608" s="24"/>
    </row>
    <row r="609" spans="16:26" ht="15.75" customHeight="1">
      <c r="P609" s="24"/>
      <c r="Q609" s="24"/>
      <c r="R609" s="24"/>
      <c r="S609" s="24"/>
      <c r="T609" s="24"/>
      <c r="U609" s="24"/>
      <c r="V609" s="24"/>
      <c r="W609" s="24"/>
      <c r="X609" s="24"/>
      <c r="Y609" s="24"/>
      <c r="Z609" s="24"/>
    </row>
    <row r="610" spans="16:26" ht="15.75" customHeight="1">
      <c r="P610" s="24"/>
      <c r="Q610" s="24"/>
      <c r="R610" s="24"/>
      <c r="S610" s="24"/>
      <c r="T610" s="24"/>
      <c r="U610" s="24"/>
      <c r="V610" s="24"/>
      <c r="W610" s="24"/>
      <c r="X610" s="24"/>
      <c r="Y610" s="24"/>
      <c r="Z610" s="24"/>
    </row>
    <row r="611" spans="16:26" ht="15.75" customHeight="1">
      <c r="P611" s="24"/>
      <c r="Q611" s="24"/>
      <c r="R611" s="24"/>
      <c r="S611" s="24"/>
      <c r="T611" s="24"/>
      <c r="U611" s="24"/>
      <c r="V611" s="24"/>
      <c r="W611" s="24"/>
      <c r="X611" s="24"/>
      <c r="Y611" s="24"/>
      <c r="Z611" s="24"/>
    </row>
    <row r="612" spans="16:26" ht="15.75" customHeight="1">
      <c r="P612" s="24"/>
      <c r="Q612" s="24"/>
      <c r="R612" s="24"/>
      <c r="S612" s="24"/>
      <c r="T612" s="24"/>
      <c r="U612" s="24"/>
      <c r="V612" s="24"/>
      <c r="W612" s="24"/>
      <c r="X612" s="24"/>
      <c r="Y612" s="24"/>
      <c r="Z612" s="24"/>
    </row>
    <row r="613" spans="16:26" ht="15.75" customHeight="1">
      <c r="P613" s="24"/>
      <c r="Q613" s="24"/>
      <c r="R613" s="24"/>
      <c r="S613" s="24"/>
      <c r="T613" s="24"/>
      <c r="U613" s="24"/>
      <c r="V613" s="24"/>
      <c r="W613" s="24"/>
      <c r="X613" s="24"/>
      <c r="Y613" s="24"/>
      <c r="Z613" s="24"/>
    </row>
    <row r="614" spans="16:26" ht="15.75" customHeight="1">
      <c r="P614" s="24"/>
      <c r="Q614" s="24"/>
      <c r="R614" s="24"/>
      <c r="S614" s="24"/>
      <c r="T614" s="24"/>
      <c r="U614" s="24"/>
      <c r="V614" s="24"/>
      <c r="W614" s="24"/>
      <c r="X614" s="24"/>
      <c r="Y614" s="24"/>
      <c r="Z614" s="24"/>
    </row>
    <row r="615" spans="16:26" ht="15.75" customHeight="1">
      <c r="P615" s="24"/>
      <c r="Q615" s="24"/>
      <c r="R615" s="24"/>
      <c r="S615" s="24"/>
      <c r="T615" s="24"/>
      <c r="U615" s="24"/>
      <c r="V615" s="24"/>
      <c r="W615" s="24"/>
      <c r="X615" s="24"/>
      <c r="Y615" s="24"/>
      <c r="Z615" s="24"/>
    </row>
    <row r="616" spans="16:26" ht="15.75" customHeight="1">
      <c r="P616" s="24"/>
      <c r="Q616" s="24"/>
      <c r="R616" s="24"/>
      <c r="S616" s="24"/>
      <c r="T616" s="24"/>
      <c r="U616" s="24"/>
      <c r="V616" s="24"/>
      <c r="W616" s="24"/>
      <c r="X616" s="24"/>
      <c r="Y616" s="24"/>
      <c r="Z616" s="24"/>
    </row>
    <row r="617" spans="16:26" ht="15.75" customHeight="1">
      <c r="P617" s="24"/>
      <c r="Q617" s="24"/>
      <c r="R617" s="24"/>
      <c r="S617" s="24"/>
      <c r="T617" s="24"/>
      <c r="U617" s="24"/>
      <c r="V617" s="24"/>
      <c r="W617" s="24"/>
      <c r="X617" s="24"/>
      <c r="Y617" s="24"/>
      <c r="Z617" s="24"/>
    </row>
    <row r="618" spans="16:26" ht="15.75" customHeight="1">
      <c r="P618" s="24"/>
      <c r="Q618" s="24"/>
      <c r="R618" s="24"/>
      <c r="S618" s="24"/>
      <c r="T618" s="24"/>
      <c r="U618" s="24"/>
      <c r="V618" s="24"/>
      <c r="W618" s="24"/>
      <c r="X618" s="24"/>
      <c r="Y618" s="24"/>
      <c r="Z618" s="24"/>
    </row>
    <row r="619" spans="16:26" ht="15.75" customHeight="1">
      <c r="P619" s="24"/>
      <c r="Q619" s="24"/>
      <c r="R619" s="24"/>
      <c r="S619" s="24"/>
      <c r="T619" s="24"/>
      <c r="U619" s="24"/>
      <c r="V619" s="24"/>
      <c r="W619" s="24"/>
      <c r="X619" s="24"/>
      <c r="Y619" s="24"/>
      <c r="Z619" s="24"/>
    </row>
    <row r="620" spans="16:26" ht="15.75" customHeight="1">
      <c r="P620" s="24"/>
      <c r="Q620" s="24"/>
      <c r="R620" s="24"/>
      <c r="S620" s="24"/>
      <c r="T620" s="24"/>
      <c r="U620" s="24"/>
      <c r="V620" s="24"/>
      <c r="W620" s="24"/>
      <c r="X620" s="24"/>
      <c r="Y620" s="24"/>
      <c r="Z620" s="24"/>
    </row>
    <row r="621" spans="16:26" ht="15.75" customHeight="1">
      <c r="P621" s="24"/>
      <c r="Q621" s="24"/>
      <c r="R621" s="24"/>
      <c r="S621" s="24"/>
      <c r="T621" s="24"/>
      <c r="U621" s="24"/>
      <c r="V621" s="24"/>
      <c r="W621" s="24"/>
      <c r="X621" s="24"/>
      <c r="Y621" s="24"/>
      <c r="Z621" s="24"/>
    </row>
    <row r="622" spans="16:26" ht="15.75" customHeight="1">
      <c r="P622" s="24"/>
      <c r="Q622" s="24"/>
      <c r="R622" s="24"/>
      <c r="S622" s="24"/>
      <c r="T622" s="24"/>
      <c r="U622" s="24"/>
      <c r="V622" s="24"/>
      <c r="W622" s="24"/>
      <c r="X622" s="24"/>
      <c r="Y622" s="24"/>
      <c r="Z622" s="24"/>
    </row>
    <row r="623" spans="16:26" ht="15.75" customHeight="1">
      <c r="P623" s="24"/>
      <c r="Q623" s="24"/>
      <c r="R623" s="24"/>
      <c r="S623" s="24"/>
      <c r="T623" s="24"/>
      <c r="U623" s="24"/>
      <c r="V623" s="24"/>
      <c r="W623" s="24"/>
      <c r="X623" s="24"/>
      <c r="Y623" s="24"/>
      <c r="Z623" s="24"/>
    </row>
    <row r="624" spans="16:26" ht="15.75" customHeight="1">
      <c r="P624" s="24"/>
      <c r="Q624" s="24"/>
      <c r="R624" s="24"/>
      <c r="S624" s="24"/>
      <c r="T624" s="24"/>
      <c r="U624" s="24"/>
      <c r="V624" s="24"/>
      <c r="W624" s="24"/>
      <c r="X624" s="24"/>
      <c r="Y624" s="24"/>
      <c r="Z624" s="24"/>
    </row>
    <row r="625" spans="16:26" ht="15.75" customHeight="1">
      <c r="P625" s="24"/>
      <c r="Q625" s="24"/>
      <c r="R625" s="24"/>
      <c r="S625" s="24"/>
      <c r="T625" s="24"/>
      <c r="U625" s="24"/>
      <c r="V625" s="24"/>
      <c r="W625" s="24"/>
      <c r="X625" s="24"/>
      <c r="Y625" s="24"/>
      <c r="Z625" s="24"/>
    </row>
    <row r="626" spans="16:26" ht="15.75" customHeight="1">
      <c r="P626" s="24"/>
      <c r="Q626" s="24"/>
      <c r="R626" s="24"/>
      <c r="S626" s="24"/>
      <c r="T626" s="24"/>
      <c r="U626" s="24"/>
      <c r="V626" s="24"/>
      <c r="W626" s="24"/>
      <c r="X626" s="24"/>
      <c r="Y626" s="24"/>
      <c r="Z626" s="24"/>
    </row>
    <row r="627" spans="16:26" ht="15.75" customHeight="1">
      <c r="P627" s="24"/>
      <c r="Q627" s="24"/>
      <c r="R627" s="24"/>
      <c r="S627" s="24"/>
      <c r="T627" s="24"/>
      <c r="U627" s="24"/>
      <c r="V627" s="24"/>
      <c r="W627" s="24"/>
      <c r="X627" s="24"/>
      <c r="Y627" s="24"/>
      <c r="Z627" s="24"/>
    </row>
    <row r="628" spans="16:26" ht="15.75" customHeight="1">
      <c r="P628" s="24"/>
      <c r="Q628" s="24"/>
      <c r="R628" s="24"/>
      <c r="S628" s="24"/>
      <c r="T628" s="24"/>
      <c r="U628" s="24"/>
      <c r="V628" s="24"/>
      <c r="W628" s="24"/>
      <c r="X628" s="24"/>
      <c r="Y628" s="24"/>
      <c r="Z628" s="24"/>
    </row>
    <row r="629" spans="16:26" ht="15.75" customHeight="1">
      <c r="P629" s="24"/>
      <c r="Q629" s="24"/>
      <c r="R629" s="24"/>
      <c r="S629" s="24"/>
      <c r="T629" s="24"/>
      <c r="U629" s="24"/>
      <c r="V629" s="24"/>
      <c r="W629" s="24"/>
      <c r="X629" s="24"/>
      <c r="Y629" s="24"/>
      <c r="Z629" s="24"/>
    </row>
    <row r="630" spans="16:26" ht="15.75" customHeight="1">
      <c r="P630" s="24"/>
      <c r="Q630" s="24"/>
      <c r="R630" s="24"/>
      <c r="S630" s="24"/>
      <c r="T630" s="24"/>
      <c r="U630" s="24"/>
      <c r="V630" s="24"/>
      <c r="W630" s="24"/>
      <c r="X630" s="24"/>
      <c r="Y630" s="24"/>
      <c r="Z630" s="24"/>
    </row>
    <row r="631" spans="16:26" ht="15.75" customHeight="1">
      <c r="P631" s="24"/>
      <c r="Q631" s="24"/>
      <c r="R631" s="24"/>
      <c r="S631" s="24"/>
      <c r="T631" s="24"/>
      <c r="U631" s="24"/>
      <c r="V631" s="24"/>
      <c r="W631" s="24"/>
      <c r="X631" s="24"/>
      <c r="Y631" s="24"/>
      <c r="Z631" s="24"/>
    </row>
    <row r="632" spans="16:26" ht="15.75" customHeight="1">
      <c r="P632" s="24"/>
      <c r="Q632" s="24"/>
      <c r="R632" s="24"/>
      <c r="S632" s="24"/>
      <c r="T632" s="24"/>
      <c r="U632" s="24"/>
      <c r="V632" s="24"/>
      <c r="W632" s="24"/>
      <c r="X632" s="24"/>
      <c r="Y632" s="24"/>
      <c r="Z632" s="24"/>
    </row>
    <row r="633" spans="16:26" ht="15.75" customHeight="1">
      <c r="P633" s="24"/>
      <c r="Q633" s="24"/>
      <c r="R633" s="24"/>
      <c r="S633" s="24"/>
      <c r="T633" s="24"/>
      <c r="U633" s="24"/>
      <c r="V633" s="24"/>
      <c r="W633" s="24"/>
      <c r="X633" s="24"/>
      <c r="Y633" s="24"/>
      <c r="Z633" s="24"/>
    </row>
    <row r="634" spans="16:26" ht="15.75" customHeight="1">
      <c r="P634" s="24"/>
      <c r="Q634" s="24"/>
      <c r="R634" s="24"/>
      <c r="S634" s="24"/>
      <c r="T634" s="24"/>
      <c r="U634" s="24"/>
      <c r="V634" s="24"/>
      <c r="W634" s="24"/>
      <c r="X634" s="24"/>
      <c r="Y634" s="24"/>
      <c r="Z634" s="24"/>
    </row>
    <row r="635" spans="16:26" ht="15.75" customHeight="1">
      <c r="P635" s="24"/>
      <c r="Q635" s="24"/>
      <c r="R635" s="24"/>
      <c r="S635" s="24"/>
      <c r="T635" s="24"/>
      <c r="U635" s="24"/>
      <c r="V635" s="24"/>
      <c r="W635" s="24"/>
      <c r="X635" s="24"/>
      <c r="Y635" s="24"/>
      <c r="Z635" s="24"/>
    </row>
    <row r="636" spans="16:26" ht="15.75" customHeight="1">
      <c r="P636" s="24"/>
      <c r="Q636" s="24"/>
      <c r="R636" s="24"/>
      <c r="S636" s="24"/>
      <c r="T636" s="24"/>
      <c r="U636" s="24"/>
      <c r="V636" s="24"/>
      <c r="W636" s="24"/>
      <c r="X636" s="24"/>
      <c r="Y636" s="24"/>
      <c r="Z636" s="24"/>
    </row>
    <row r="637" spans="16:26" ht="15.75" customHeight="1">
      <c r="P637" s="24"/>
      <c r="Q637" s="24"/>
      <c r="R637" s="24"/>
      <c r="S637" s="24"/>
      <c r="T637" s="24"/>
      <c r="U637" s="24"/>
      <c r="V637" s="24"/>
      <c r="W637" s="24"/>
      <c r="X637" s="24"/>
      <c r="Y637" s="24"/>
      <c r="Z637" s="24"/>
    </row>
    <row r="638" spans="16:26" ht="15.75" customHeight="1">
      <c r="P638" s="24"/>
      <c r="Q638" s="24"/>
      <c r="R638" s="24"/>
      <c r="S638" s="24"/>
      <c r="T638" s="24"/>
      <c r="U638" s="24"/>
      <c r="V638" s="24"/>
      <c r="W638" s="24"/>
      <c r="X638" s="24"/>
      <c r="Y638" s="24"/>
      <c r="Z638" s="24"/>
    </row>
    <row r="639" spans="16:26" ht="15.75" customHeight="1">
      <c r="P639" s="24"/>
      <c r="Q639" s="24"/>
      <c r="R639" s="24"/>
      <c r="S639" s="24"/>
      <c r="T639" s="24"/>
      <c r="U639" s="24"/>
      <c r="V639" s="24"/>
      <c r="W639" s="24"/>
      <c r="X639" s="24"/>
      <c r="Y639" s="24"/>
      <c r="Z639" s="24"/>
    </row>
    <row r="640" spans="16:26" ht="15.75" customHeight="1">
      <c r="P640" s="24"/>
      <c r="Q640" s="24"/>
      <c r="R640" s="24"/>
      <c r="S640" s="24"/>
      <c r="T640" s="24"/>
      <c r="U640" s="24"/>
      <c r="V640" s="24"/>
      <c r="W640" s="24"/>
      <c r="X640" s="24"/>
      <c r="Y640" s="24"/>
      <c r="Z640" s="24"/>
    </row>
    <row r="641" spans="16:26" ht="15.75" customHeight="1">
      <c r="P641" s="24"/>
      <c r="Q641" s="24"/>
      <c r="R641" s="24"/>
      <c r="S641" s="24"/>
      <c r="T641" s="24"/>
      <c r="U641" s="24"/>
      <c r="V641" s="24"/>
      <c r="W641" s="24"/>
      <c r="X641" s="24"/>
      <c r="Y641" s="24"/>
      <c r="Z641" s="24"/>
    </row>
    <row r="642" spans="16:26" ht="15.75" customHeight="1">
      <c r="P642" s="24"/>
      <c r="Q642" s="24"/>
      <c r="R642" s="24"/>
      <c r="S642" s="24"/>
      <c r="T642" s="24"/>
      <c r="U642" s="24"/>
      <c r="V642" s="24"/>
      <c r="W642" s="24"/>
      <c r="X642" s="24"/>
      <c r="Y642" s="24"/>
      <c r="Z642" s="24"/>
    </row>
    <row r="643" spans="16:26" ht="15.75" customHeight="1">
      <c r="P643" s="24"/>
      <c r="Q643" s="24"/>
      <c r="R643" s="24"/>
      <c r="S643" s="24"/>
      <c r="T643" s="24"/>
      <c r="U643" s="24"/>
      <c r="V643" s="24"/>
      <c r="W643" s="24"/>
      <c r="X643" s="24"/>
      <c r="Y643" s="24"/>
      <c r="Z643" s="24"/>
    </row>
    <row r="644" spans="16:26" ht="15.75" customHeight="1">
      <c r="P644" s="24"/>
      <c r="Q644" s="24"/>
      <c r="R644" s="24"/>
      <c r="S644" s="24"/>
      <c r="T644" s="24"/>
      <c r="U644" s="24"/>
      <c r="V644" s="24"/>
      <c r="W644" s="24"/>
      <c r="X644" s="24"/>
      <c r="Y644" s="24"/>
      <c r="Z644" s="24"/>
    </row>
    <row r="645" spans="16:26" ht="15.75" customHeight="1">
      <c r="P645" s="24"/>
      <c r="Q645" s="24"/>
      <c r="R645" s="24"/>
      <c r="S645" s="24"/>
      <c r="T645" s="24"/>
      <c r="U645" s="24"/>
      <c r="V645" s="24"/>
      <c r="W645" s="24"/>
      <c r="X645" s="24"/>
      <c r="Y645" s="24"/>
      <c r="Z645" s="24"/>
    </row>
    <row r="646" spans="16:26" ht="15.75" customHeight="1">
      <c r="P646" s="24"/>
      <c r="Q646" s="24"/>
      <c r="R646" s="24"/>
      <c r="S646" s="24"/>
      <c r="T646" s="24"/>
      <c r="U646" s="24"/>
      <c r="V646" s="24"/>
      <c r="W646" s="24"/>
      <c r="X646" s="24"/>
      <c r="Y646" s="24"/>
      <c r="Z646" s="24"/>
    </row>
    <row r="647" spans="16:26" ht="15.75" customHeight="1">
      <c r="P647" s="24"/>
      <c r="Q647" s="24"/>
      <c r="R647" s="24"/>
      <c r="S647" s="24"/>
      <c r="T647" s="24"/>
      <c r="U647" s="24"/>
      <c r="V647" s="24"/>
      <c r="W647" s="24"/>
      <c r="X647" s="24"/>
      <c r="Y647" s="24"/>
      <c r="Z647" s="24"/>
    </row>
    <row r="648" spans="16:26" ht="15.75" customHeight="1">
      <c r="P648" s="24"/>
      <c r="Q648" s="24"/>
      <c r="R648" s="24"/>
      <c r="S648" s="24"/>
      <c r="T648" s="24"/>
      <c r="U648" s="24"/>
      <c r="V648" s="24"/>
      <c r="W648" s="24"/>
      <c r="X648" s="24"/>
      <c r="Y648" s="24"/>
      <c r="Z648" s="24"/>
    </row>
    <row r="649" spans="16:26" ht="15.75" customHeight="1">
      <c r="P649" s="24"/>
      <c r="Q649" s="24"/>
      <c r="R649" s="24"/>
      <c r="S649" s="24"/>
      <c r="T649" s="24"/>
      <c r="U649" s="24"/>
      <c r="V649" s="24"/>
      <c r="W649" s="24"/>
      <c r="X649" s="24"/>
      <c r="Y649" s="24"/>
      <c r="Z649" s="24"/>
    </row>
    <row r="650" spans="16:26" ht="15.75" customHeight="1">
      <c r="P650" s="24"/>
      <c r="Q650" s="24"/>
      <c r="R650" s="24"/>
      <c r="S650" s="24"/>
      <c r="T650" s="24"/>
      <c r="U650" s="24"/>
      <c r="V650" s="24"/>
      <c r="W650" s="24"/>
      <c r="X650" s="24"/>
      <c r="Y650" s="24"/>
      <c r="Z650" s="24"/>
    </row>
    <row r="651" spans="16:26" ht="15.75" customHeight="1">
      <c r="P651" s="24"/>
      <c r="Q651" s="24"/>
      <c r="R651" s="24"/>
      <c r="S651" s="24"/>
      <c r="T651" s="24"/>
      <c r="U651" s="24"/>
      <c r="V651" s="24"/>
      <c r="W651" s="24"/>
      <c r="X651" s="24"/>
      <c r="Y651" s="24"/>
      <c r="Z651" s="24"/>
    </row>
    <row r="652" spans="16:26" ht="15.75" customHeight="1">
      <c r="P652" s="24"/>
      <c r="Q652" s="24"/>
      <c r="R652" s="24"/>
      <c r="S652" s="24"/>
      <c r="T652" s="24"/>
      <c r="U652" s="24"/>
      <c r="V652" s="24"/>
      <c r="W652" s="24"/>
      <c r="X652" s="24"/>
      <c r="Y652" s="24"/>
      <c r="Z652" s="24"/>
    </row>
    <row r="653" spans="16:26" ht="15.75" customHeight="1">
      <c r="P653" s="24"/>
      <c r="Q653" s="24"/>
      <c r="R653" s="24"/>
      <c r="S653" s="24"/>
      <c r="T653" s="24"/>
      <c r="U653" s="24"/>
      <c r="V653" s="24"/>
      <c r="W653" s="24"/>
      <c r="X653" s="24"/>
      <c r="Y653" s="24"/>
      <c r="Z653" s="24"/>
    </row>
    <row r="654" spans="16:26" ht="15.75" customHeight="1">
      <c r="P654" s="24"/>
      <c r="Q654" s="24"/>
      <c r="R654" s="24"/>
      <c r="S654" s="24"/>
      <c r="T654" s="24"/>
      <c r="U654" s="24"/>
      <c r="V654" s="24"/>
      <c r="W654" s="24"/>
      <c r="X654" s="24"/>
      <c r="Y654" s="24"/>
      <c r="Z654" s="24"/>
    </row>
    <row r="655" spans="16:26" ht="15.75" customHeight="1">
      <c r="P655" s="24"/>
      <c r="Q655" s="24"/>
      <c r="R655" s="24"/>
      <c r="S655" s="24"/>
      <c r="T655" s="24"/>
      <c r="U655" s="24"/>
      <c r="V655" s="24"/>
      <c r="W655" s="24"/>
      <c r="X655" s="24"/>
      <c r="Y655" s="24"/>
      <c r="Z655" s="24"/>
    </row>
    <row r="656" spans="16:26" ht="15.75" customHeight="1">
      <c r="P656" s="24"/>
      <c r="Q656" s="24"/>
      <c r="R656" s="24"/>
      <c r="S656" s="24"/>
      <c r="T656" s="24"/>
      <c r="U656" s="24"/>
      <c r="V656" s="24"/>
      <c r="W656" s="24"/>
      <c r="X656" s="24"/>
      <c r="Y656" s="24"/>
      <c r="Z656" s="24"/>
    </row>
    <row r="657" spans="16:26" ht="15.75" customHeight="1">
      <c r="P657" s="24"/>
      <c r="Q657" s="24"/>
      <c r="R657" s="24"/>
      <c r="S657" s="24"/>
      <c r="T657" s="24"/>
      <c r="U657" s="24"/>
      <c r="V657" s="24"/>
      <c r="W657" s="24"/>
      <c r="X657" s="24"/>
      <c r="Y657" s="24"/>
      <c r="Z657" s="24"/>
    </row>
    <row r="658" spans="16:26" ht="15.75" customHeight="1">
      <c r="P658" s="24"/>
      <c r="Q658" s="24"/>
      <c r="R658" s="24"/>
      <c r="S658" s="24"/>
      <c r="T658" s="24"/>
      <c r="U658" s="24"/>
      <c r="V658" s="24"/>
      <c r="W658" s="24"/>
      <c r="X658" s="24"/>
      <c r="Y658" s="24"/>
      <c r="Z658" s="24"/>
    </row>
    <row r="659" spans="16:26" ht="15.75" customHeight="1">
      <c r="P659" s="24"/>
      <c r="Q659" s="24"/>
      <c r="R659" s="24"/>
      <c r="S659" s="24"/>
      <c r="T659" s="24"/>
      <c r="U659" s="24"/>
      <c r="V659" s="24"/>
      <c r="W659" s="24"/>
      <c r="X659" s="24"/>
      <c r="Y659" s="24"/>
      <c r="Z659" s="24"/>
    </row>
    <row r="660" spans="16:26" ht="15.75" customHeight="1">
      <c r="P660" s="24"/>
      <c r="Q660" s="24"/>
      <c r="R660" s="24"/>
      <c r="S660" s="24"/>
      <c r="T660" s="24"/>
      <c r="U660" s="24"/>
      <c r="V660" s="24"/>
      <c r="W660" s="24"/>
      <c r="X660" s="24"/>
      <c r="Y660" s="24"/>
      <c r="Z660" s="24"/>
    </row>
    <row r="661" spans="16:26" ht="15.75" customHeight="1">
      <c r="P661" s="24"/>
      <c r="Q661" s="24"/>
      <c r="R661" s="24"/>
      <c r="S661" s="24"/>
      <c r="T661" s="24"/>
      <c r="U661" s="24"/>
      <c r="V661" s="24"/>
      <c r="W661" s="24"/>
      <c r="X661" s="24"/>
      <c r="Y661" s="24"/>
      <c r="Z661" s="24"/>
    </row>
    <row r="662" spans="16:26" ht="15.75" customHeight="1">
      <c r="P662" s="24"/>
      <c r="Q662" s="24"/>
      <c r="R662" s="24"/>
      <c r="S662" s="24"/>
      <c r="T662" s="24"/>
      <c r="U662" s="24"/>
      <c r="V662" s="24"/>
      <c r="W662" s="24"/>
      <c r="X662" s="24"/>
      <c r="Y662" s="24"/>
      <c r="Z662" s="24"/>
    </row>
    <row r="663" spans="16:26" ht="15.75" customHeight="1">
      <c r="P663" s="24"/>
      <c r="Q663" s="24"/>
      <c r="R663" s="24"/>
      <c r="S663" s="24"/>
      <c r="T663" s="24"/>
      <c r="U663" s="24"/>
      <c r="V663" s="24"/>
      <c r="W663" s="24"/>
      <c r="X663" s="24"/>
      <c r="Y663" s="24"/>
      <c r="Z663" s="24"/>
    </row>
    <row r="664" spans="16:26" ht="15.75" customHeight="1">
      <c r="P664" s="24"/>
      <c r="Q664" s="24"/>
      <c r="R664" s="24"/>
      <c r="S664" s="24"/>
      <c r="T664" s="24"/>
      <c r="U664" s="24"/>
      <c r="V664" s="24"/>
      <c r="W664" s="24"/>
      <c r="X664" s="24"/>
      <c r="Y664" s="24"/>
      <c r="Z664" s="24"/>
    </row>
    <row r="665" spans="16:26" ht="15.75" customHeight="1">
      <c r="P665" s="24"/>
      <c r="Q665" s="24"/>
      <c r="R665" s="24"/>
      <c r="S665" s="24"/>
      <c r="T665" s="24"/>
      <c r="U665" s="24"/>
      <c r="V665" s="24"/>
      <c r="W665" s="24"/>
      <c r="X665" s="24"/>
      <c r="Y665" s="24"/>
      <c r="Z665" s="24"/>
    </row>
    <row r="666" spans="16:26" ht="15.75" customHeight="1">
      <c r="P666" s="24"/>
      <c r="Q666" s="24"/>
      <c r="R666" s="24"/>
      <c r="S666" s="24"/>
      <c r="T666" s="24"/>
      <c r="U666" s="24"/>
      <c r="V666" s="24"/>
      <c r="W666" s="24"/>
      <c r="X666" s="24"/>
      <c r="Y666" s="24"/>
      <c r="Z666" s="24"/>
    </row>
    <row r="667" spans="16:26" ht="15.75" customHeight="1">
      <c r="P667" s="24"/>
      <c r="Q667" s="24"/>
      <c r="R667" s="24"/>
      <c r="S667" s="24"/>
      <c r="T667" s="24"/>
      <c r="U667" s="24"/>
      <c r="V667" s="24"/>
      <c r="W667" s="24"/>
      <c r="X667" s="24"/>
      <c r="Y667" s="24"/>
      <c r="Z667" s="24"/>
    </row>
    <row r="668" spans="16:26" ht="15.75" customHeight="1">
      <c r="P668" s="24"/>
      <c r="Q668" s="24"/>
      <c r="R668" s="24"/>
      <c r="S668" s="24"/>
      <c r="T668" s="24"/>
      <c r="U668" s="24"/>
      <c r="V668" s="24"/>
      <c r="W668" s="24"/>
      <c r="X668" s="24"/>
      <c r="Y668" s="24"/>
      <c r="Z668" s="24"/>
    </row>
    <row r="669" spans="16:26" ht="15.75" customHeight="1">
      <c r="P669" s="24"/>
      <c r="Q669" s="24"/>
      <c r="R669" s="24"/>
      <c r="S669" s="24"/>
      <c r="T669" s="24"/>
      <c r="U669" s="24"/>
      <c r="V669" s="24"/>
      <c r="W669" s="24"/>
      <c r="X669" s="24"/>
      <c r="Y669" s="24"/>
      <c r="Z669" s="24"/>
    </row>
    <row r="670" spans="16:26" ht="15.75" customHeight="1">
      <c r="P670" s="24"/>
      <c r="Q670" s="24"/>
      <c r="R670" s="24"/>
      <c r="S670" s="24"/>
      <c r="T670" s="24"/>
      <c r="U670" s="24"/>
      <c r="V670" s="24"/>
      <c r="W670" s="24"/>
      <c r="X670" s="24"/>
      <c r="Y670" s="24"/>
      <c r="Z670" s="24"/>
    </row>
    <row r="671" spans="16:26" ht="15.75" customHeight="1">
      <c r="P671" s="24"/>
      <c r="Q671" s="24"/>
      <c r="R671" s="24"/>
      <c r="S671" s="24"/>
      <c r="T671" s="24"/>
      <c r="U671" s="24"/>
      <c r="V671" s="24"/>
      <c r="W671" s="24"/>
      <c r="X671" s="24"/>
      <c r="Y671" s="24"/>
      <c r="Z671" s="24"/>
    </row>
    <row r="672" spans="16:26" ht="15.75" customHeight="1">
      <c r="P672" s="24"/>
      <c r="Q672" s="24"/>
      <c r="R672" s="24"/>
      <c r="S672" s="24"/>
      <c r="T672" s="24"/>
      <c r="U672" s="24"/>
      <c r="V672" s="24"/>
      <c r="W672" s="24"/>
      <c r="X672" s="24"/>
      <c r="Y672" s="24"/>
      <c r="Z672" s="24"/>
    </row>
    <row r="673" spans="16:26" ht="15.75" customHeight="1">
      <c r="P673" s="24"/>
      <c r="Q673" s="24"/>
      <c r="R673" s="24"/>
      <c r="S673" s="24"/>
      <c r="T673" s="24"/>
      <c r="U673" s="24"/>
      <c r="V673" s="24"/>
      <c r="W673" s="24"/>
      <c r="X673" s="24"/>
      <c r="Y673" s="24"/>
      <c r="Z673" s="24"/>
    </row>
    <row r="674" spans="16:26" ht="15.75" customHeight="1">
      <c r="P674" s="24"/>
      <c r="Q674" s="24"/>
      <c r="R674" s="24"/>
      <c r="S674" s="24"/>
      <c r="T674" s="24"/>
      <c r="U674" s="24"/>
      <c r="V674" s="24"/>
      <c r="W674" s="24"/>
      <c r="X674" s="24"/>
      <c r="Y674" s="24"/>
      <c r="Z674" s="24"/>
    </row>
    <row r="675" spans="16:26" ht="15.75" customHeight="1">
      <c r="P675" s="24"/>
      <c r="Q675" s="24"/>
      <c r="R675" s="24"/>
      <c r="S675" s="24"/>
      <c r="T675" s="24"/>
      <c r="U675" s="24"/>
      <c r="V675" s="24"/>
      <c r="W675" s="24"/>
      <c r="X675" s="24"/>
      <c r="Y675" s="24"/>
      <c r="Z675" s="24"/>
    </row>
    <row r="676" spans="16:26" ht="15.75" customHeight="1">
      <c r="P676" s="24"/>
      <c r="Q676" s="24"/>
      <c r="R676" s="24"/>
      <c r="S676" s="24"/>
      <c r="T676" s="24"/>
      <c r="U676" s="24"/>
      <c r="V676" s="24"/>
      <c r="W676" s="24"/>
      <c r="X676" s="24"/>
      <c r="Y676" s="24"/>
      <c r="Z676" s="24"/>
    </row>
    <row r="677" spans="16:26" ht="15.75" customHeight="1">
      <c r="P677" s="24"/>
      <c r="Q677" s="24"/>
      <c r="R677" s="24"/>
      <c r="S677" s="24"/>
      <c r="T677" s="24"/>
      <c r="U677" s="24"/>
      <c r="V677" s="24"/>
      <c r="W677" s="24"/>
      <c r="X677" s="24"/>
      <c r="Y677" s="24"/>
      <c r="Z677" s="24"/>
    </row>
    <row r="678" spans="16:26" ht="15.75" customHeight="1">
      <c r="P678" s="24"/>
      <c r="Q678" s="24"/>
      <c r="R678" s="24"/>
      <c r="S678" s="24"/>
      <c r="T678" s="24"/>
      <c r="U678" s="24"/>
      <c r="V678" s="24"/>
      <c r="W678" s="24"/>
      <c r="X678" s="24"/>
      <c r="Y678" s="24"/>
      <c r="Z678" s="24"/>
    </row>
    <row r="679" spans="16:26" ht="15.75" customHeight="1">
      <c r="P679" s="24"/>
      <c r="Q679" s="24"/>
      <c r="R679" s="24"/>
      <c r="S679" s="24"/>
      <c r="T679" s="24"/>
      <c r="U679" s="24"/>
      <c r="V679" s="24"/>
      <c r="W679" s="24"/>
      <c r="X679" s="24"/>
      <c r="Y679" s="24"/>
      <c r="Z679" s="24"/>
    </row>
    <row r="680" spans="16:26" ht="15.75" customHeight="1">
      <c r="P680" s="24"/>
      <c r="Q680" s="24"/>
      <c r="R680" s="24"/>
      <c r="S680" s="24"/>
      <c r="T680" s="24"/>
      <c r="U680" s="24"/>
      <c r="V680" s="24"/>
      <c r="W680" s="24"/>
      <c r="X680" s="24"/>
      <c r="Y680" s="24"/>
      <c r="Z680" s="24"/>
    </row>
    <row r="681" spans="16:26" ht="15.75" customHeight="1">
      <c r="P681" s="24"/>
      <c r="Q681" s="24"/>
      <c r="R681" s="24"/>
      <c r="S681" s="24"/>
      <c r="T681" s="24"/>
      <c r="U681" s="24"/>
      <c r="V681" s="24"/>
      <c r="W681" s="24"/>
      <c r="X681" s="24"/>
      <c r="Y681" s="24"/>
      <c r="Z681" s="24"/>
    </row>
    <row r="682" spans="16:26" ht="15.75" customHeight="1">
      <c r="P682" s="24"/>
      <c r="Q682" s="24"/>
      <c r="R682" s="24"/>
      <c r="S682" s="24"/>
      <c r="T682" s="24"/>
      <c r="U682" s="24"/>
      <c r="V682" s="24"/>
      <c r="W682" s="24"/>
      <c r="X682" s="24"/>
      <c r="Y682" s="24"/>
      <c r="Z682" s="24"/>
    </row>
    <row r="683" spans="16:26" ht="15.75" customHeight="1">
      <c r="P683" s="24"/>
      <c r="Q683" s="24"/>
      <c r="R683" s="24"/>
      <c r="S683" s="24"/>
      <c r="T683" s="24"/>
      <c r="U683" s="24"/>
      <c r="V683" s="24"/>
      <c r="W683" s="24"/>
      <c r="X683" s="24"/>
      <c r="Y683" s="24"/>
      <c r="Z683" s="24"/>
    </row>
    <row r="684" spans="16:26" ht="15.75" customHeight="1">
      <c r="P684" s="24"/>
      <c r="Q684" s="24"/>
      <c r="R684" s="24"/>
      <c r="S684" s="24"/>
      <c r="T684" s="24"/>
      <c r="U684" s="24"/>
      <c r="V684" s="24"/>
      <c r="W684" s="24"/>
      <c r="X684" s="24"/>
      <c r="Y684" s="24"/>
      <c r="Z684" s="24"/>
    </row>
    <row r="685" spans="16:26" ht="15.75" customHeight="1">
      <c r="P685" s="24"/>
      <c r="Q685" s="24"/>
      <c r="R685" s="24"/>
      <c r="S685" s="24"/>
      <c r="T685" s="24"/>
      <c r="U685" s="24"/>
      <c r="V685" s="24"/>
      <c r="W685" s="24"/>
      <c r="X685" s="24"/>
      <c r="Y685" s="24"/>
      <c r="Z685" s="24"/>
    </row>
    <row r="686" spans="16:26" ht="15.75" customHeight="1">
      <c r="P686" s="24"/>
      <c r="Q686" s="24"/>
      <c r="R686" s="24"/>
      <c r="S686" s="24"/>
      <c r="T686" s="24"/>
      <c r="U686" s="24"/>
      <c r="V686" s="24"/>
      <c r="W686" s="24"/>
      <c r="X686" s="24"/>
      <c r="Y686" s="24"/>
      <c r="Z686" s="24"/>
    </row>
    <row r="687" spans="16:26" ht="15.75" customHeight="1">
      <c r="P687" s="24"/>
      <c r="Q687" s="24"/>
      <c r="R687" s="24"/>
      <c r="S687" s="24"/>
      <c r="T687" s="24"/>
      <c r="U687" s="24"/>
      <c r="V687" s="24"/>
      <c r="W687" s="24"/>
      <c r="X687" s="24"/>
      <c r="Y687" s="24"/>
      <c r="Z687" s="24"/>
    </row>
    <row r="688" spans="16:26" ht="15.75" customHeight="1">
      <c r="P688" s="24"/>
      <c r="Q688" s="24"/>
      <c r="R688" s="24"/>
      <c r="S688" s="24"/>
      <c r="T688" s="24"/>
      <c r="U688" s="24"/>
      <c r="V688" s="24"/>
      <c r="W688" s="24"/>
      <c r="X688" s="24"/>
      <c r="Y688" s="24"/>
      <c r="Z688" s="24"/>
    </row>
    <row r="689" spans="16:26" ht="15.75" customHeight="1">
      <c r="P689" s="24"/>
      <c r="Q689" s="24"/>
      <c r="R689" s="24"/>
      <c r="S689" s="24"/>
      <c r="T689" s="24"/>
      <c r="U689" s="24"/>
      <c r="V689" s="24"/>
      <c r="W689" s="24"/>
      <c r="X689" s="24"/>
      <c r="Y689" s="24"/>
      <c r="Z689" s="24"/>
    </row>
    <row r="690" spans="16:26" ht="15.75" customHeight="1">
      <c r="P690" s="24"/>
      <c r="Q690" s="24"/>
      <c r="R690" s="24"/>
      <c r="S690" s="24"/>
      <c r="T690" s="24"/>
      <c r="U690" s="24"/>
      <c r="V690" s="24"/>
      <c r="W690" s="24"/>
      <c r="X690" s="24"/>
      <c r="Y690" s="24"/>
      <c r="Z690" s="24"/>
    </row>
    <row r="691" spans="16:26" ht="15.75" customHeight="1">
      <c r="P691" s="24"/>
      <c r="Q691" s="24"/>
      <c r="R691" s="24"/>
      <c r="S691" s="24"/>
      <c r="T691" s="24"/>
      <c r="U691" s="24"/>
      <c r="V691" s="24"/>
      <c r="W691" s="24"/>
      <c r="X691" s="24"/>
      <c r="Y691" s="24"/>
      <c r="Z691" s="24"/>
    </row>
    <row r="692" spans="16:26" ht="15.75" customHeight="1">
      <c r="P692" s="24"/>
      <c r="Q692" s="24"/>
      <c r="R692" s="24"/>
      <c r="S692" s="24"/>
      <c r="T692" s="24"/>
      <c r="U692" s="24"/>
      <c r="V692" s="24"/>
      <c r="W692" s="24"/>
      <c r="X692" s="24"/>
      <c r="Y692" s="24"/>
      <c r="Z692" s="24"/>
    </row>
    <row r="693" spans="16:26" ht="15.75" customHeight="1">
      <c r="P693" s="24"/>
      <c r="Q693" s="24"/>
      <c r="R693" s="24"/>
      <c r="S693" s="24"/>
      <c r="T693" s="24"/>
      <c r="U693" s="24"/>
      <c r="V693" s="24"/>
      <c r="W693" s="24"/>
      <c r="X693" s="24"/>
      <c r="Y693" s="24"/>
      <c r="Z693" s="24"/>
    </row>
    <row r="694" spans="16:26" ht="15.75" customHeight="1">
      <c r="P694" s="24"/>
      <c r="Q694" s="24"/>
      <c r="R694" s="24"/>
      <c r="S694" s="24"/>
      <c r="T694" s="24"/>
      <c r="U694" s="24"/>
      <c r="V694" s="24"/>
      <c r="W694" s="24"/>
      <c r="X694" s="24"/>
      <c r="Y694" s="24"/>
      <c r="Z694" s="24"/>
    </row>
    <row r="695" spans="16:26" ht="15.75" customHeight="1">
      <c r="P695" s="24"/>
      <c r="Q695" s="24"/>
      <c r="R695" s="24"/>
      <c r="S695" s="24"/>
      <c r="T695" s="24"/>
      <c r="U695" s="24"/>
      <c r="V695" s="24"/>
      <c r="W695" s="24"/>
      <c r="X695" s="24"/>
      <c r="Y695" s="24"/>
      <c r="Z695" s="24"/>
    </row>
    <row r="696" spans="16:26" ht="15.75" customHeight="1">
      <c r="P696" s="24"/>
      <c r="Q696" s="24"/>
      <c r="R696" s="24"/>
      <c r="S696" s="24"/>
      <c r="T696" s="24"/>
      <c r="U696" s="24"/>
      <c r="V696" s="24"/>
      <c r="W696" s="24"/>
      <c r="X696" s="24"/>
      <c r="Y696" s="24"/>
      <c r="Z696" s="24"/>
    </row>
    <row r="697" spans="16:26" ht="15.75" customHeight="1">
      <c r="P697" s="24"/>
      <c r="Q697" s="24"/>
      <c r="R697" s="24"/>
      <c r="S697" s="24"/>
      <c r="T697" s="24"/>
      <c r="U697" s="24"/>
      <c r="V697" s="24"/>
      <c r="W697" s="24"/>
      <c r="X697" s="24"/>
      <c r="Y697" s="24"/>
      <c r="Z697" s="24"/>
    </row>
    <row r="698" spans="16:26" ht="15.75" customHeight="1">
      <c r="P698" s="24"/>
      <c r="Q698" s="24"/>
      <c r="R698" s="24"/>
      <c r="S698" s="24"/>
      <c r="T698" s="24"/>
      <c r="U698" s="24"/>
      <c r="V698" s="24"/>
      <c r="W698" s="24"/>
      <c r="X698" s="24"/>
      <c r="Y698" s="24"/>
      <c r="Z698" s="24"/>
    </row>
    <row r="699" spans="16:26" ht="15.75" customHeight="1">
      <c r="P699" s="24"/>
      <c r="Q699" s="24"/>
      <c r="R699" s="24"/>
      <c r="S699" s="24"/>
      <c r="T699" s="24"/>
      <c r="U699" s="24"/>
      <c r="V699" s="24"/>
      <c r="W699" s="24"/>
      <c r="X699" s="24"/>
      <c r="Y699" s="24"/>
      <c r="Z699" s="24"/>
    </row>
    <row r="700" spans="16:26" ht="15.75" customHeight="1">
      <c r="P700" s="24"/>
      <c r="Q700" s="24"/>
      <c r="R700" s="24"/>
      <c r="S700" s="24"/>
      <c r="T700" s="24"/>
      <c r="U700" s="24"/>
      <c r="V700" s="24"/>
      <c r="W700" s="24"/>
      <c r="X700" s="24"/>
      <c r="Y700" s="24"/>
      <c r="Z700" s="24"/>
    </row>
    <row r="701" spans="16:26" ht="15.75" customHeight="1">
      <c r="P701" s="24"/>
      <c r="Q701" s="24"/>
      <c r="R701" s="24"/>
      <c r="S701" s="24"/>
      <c r="T701" s="24"/>
      <c r="U701" s="24"/>
      <c r="V701" s="24"/>
      <c r="W701" s="24"/>
      <c r="X701" s="24"/>
      <c r="Y701" s="24"/>
      <c r="Z701" s="24"/>
    </row>
    <row r="702" spans="16:26" ht="15.75" customHeight="1">
      <c r="P702" s="24"/>
      <c r="Q702" s="24"/>
      <c r="R702" s="24"/>
      <c r="S702" s="24"/>
      <c r="T702" s="24"/>
      <c r="U702" s="24"/>
      <c r="V702" s="24"/>
      <c r="W702" s="24"/>
      <c r="X702" s="24"/>
      <c r="Y702" s="24"/>
      <c r="Z702" s="24"/>
    </row>
    <row r="703" spans="16:26" ht="15.75" customHeight="1">
      <c r="P703" s="24"/>
      <c r="Q703" s="24"/>
      <c r="R703" s="24"/>
      <c r="S703" s="24"/>
      <c r="T703" s="24"/>
      <c r="U703" s="24"/>
      <c r="V703" s="24"/>
      <c r="W703" s="24"/>
      <c r="X703" s="24"/>
      <c r="Y703" s="24"/>
      <c r="Z703" s="24"/>
    </row>
    <row r="704" spans="16:26" ht="15.75" customHeight="1">
      <c r="P704" s="24"/>
      <c r="Q704" s="24"/>
      <c r="R704" s="24"/>
      <c r="S704" s="24"/>
      <c r="T704" s="24"/>
      <c r="U704" s="24"/>
      <c r="V704" s="24"/>
      <c r="W704" s="24"/>
      <c r="X704" s="24"/>
      <c r="Y704" s="24"/>
      <c r="Z704" s="24"/>
    </row>
    <row r="705" spans="16:26" ht="15.75" customHeight="1">
      <c r="P705" s="24"/>
      <c r="Q705" s="24"/>
      <c r="R705" s="24"/>
      <c r="S705" s="24"/>
      <c r="T705" s="24"/>
      <c r="U705" s="24"/>
      <c r="V705" s="24"/>
      <c r="W705" s="24"/>
      <c r="X705" s="24"/>
      <c r="Y705" s="24"/>
      <c r="Z705" s="24"/>
    </row>
    <row r="706" spans="16:26" ht="15.75" customHeight="1">
      <c r="P706" s="24"/>
      <c r="Q706" s="24"/>
      <c r="R706" s="24"/>
      <c r="S706" s="24"/>
      <c r="T706" s="24"/>
      <c r="U706" s="24"/>
      <c r="V706" s="24"/>
      <c r="W706" s="24"/>
      <c r="X706" s="24"/>
      <c r="Y706" s="24"/>
      <c r="Z706" s="24"/>
    </row>
    <row r="707" spans="16:26" ht="15.75" customHeight="1">
      <c r="P707" s="24"/>
      <c r="Q707" s="24"/>
      <c r="R707" s="24"/>
      <c r="S707" s="24"/>
      <c r="T707" s="24"/>
      <c r="U707" s="24"/>
      <c r="V707" s="24"/>
      <c r="W707" s="24"/>
      <c r="X707" s="24"/>
      <c r="Y707" s="24"/>
      <c r="Z707" s="24"/>
    </row>
    <row r="708" spans="16:26" ht="15.75" customHeight="1">
      <c r="P708" s="24"/>
      <c r="Q708" s="24"/>
      <c r="R708" s="24"/>
      <c r="S708" s="24"/>
      <c r="T708" s="24"/>
      <c r="U708" s="24"/>
      <c r="V708" s="24"/>
      <c r="W708" s="24"/>
      <c r="X708" s="24"/>
      <c r="Y708" s="24"/>
      <c r="Z708" s="24"/>
    </row>
    <row r="709" spans="16:26" ht="15.75" customHeight="1">
      <c r="P709" s="24"/>
      <c r="Q709" s="24"/>
      <c r="R709" s="24"/>
      <c r="S709" s="24"/>
      <c r="T709" s="24"/>
      <c r="U709" s="24"/>
      <c r="V709" s="24"/>
      <c r="W709" s="24"/>
      <c r="X709" s="24"/>
      <c r="Y709" s="24"/>
      <c r="Z709" s="24"/>
    </row>
    <row r="710" spans="16:26" ht="15.75" customHeight="1">
      <c r="P710" s="24"/>
      <c r="Q710" s="24"/>
      <c r="R710" s="24"/>
      <c r="S710" s="24"/>
      <c r="T710" s="24"/>
      <c r="U710" s="24"/>
      <c r="V710" s="24"/>
      <c r="W710" s="24"/>
      <c r="X710" s="24"/>
      <c r="Y710" s="24"/>
      <c r="Z710" s="24"/>
    </row>
    <row r="711" spans="16:26" ht="15.75" customHeight="1">
      <c r="P711" s="24"/>
      <c r="Q711" s="24"/>
      <c r="R711" s="24"/>
      <c r="S711" s="24"/>
      <c r="T711" s="24"/>
      <c r="U711" s="24"/>
      <c r="V711" s="24"/>
      <c r="W711" s="24"/>
      <c r="X711" s="24"/>
      <c r="Y711" s="24"/>
      <c r="Z711" s="24"/>
    </row>
    <row r="712" spans="16:26" ht="15.75" customHeight="1">
      <c r="P712" s="24"/>
      <c r="Q712" s="24"/>
      <c r="R712" s="24"/>
      <c r="S712" s="24"/>
      <c r="T712" s="24"/>
      <c r="U712" s="24"/>
      <c r="V712" s="24"/>
      <c r="W712" s="24"/>
      <c r="X712" s="24"/>
      <c r="Y712" s="24"/>
      <c r="Z712" s="24"/>
    </row>
    <row r="713" spans="16:26" ht="15.75" customHeight="1">
      <c r="P713" s="24"/>
      <c r="Q713" s="24"/>
      <c r="R713" s="24"/>
      <c r="S713" s="24"/>
      <c r="T713" s="24"/>
      <c r="U713" s="24"/>
      <c r="V713" s="24"/>
      <c r="W713" s="24"/>
      <c r="X713" s="24"/>
      <c r="Y713" s="24"/>
      <c r="Z713" s="24"/>
    </row>
    <row r="714" spans="16:26" ht="15.75" customHeight="1">
      <c r="P714" s="24"/>
      <c r="Q714" s="24"/>
      <c r="R714" s="24"/>
      <c r="S714" s="24"/>
      <c r="T714" s="24"/>
      <c r="U714" s="24"/>
      <c r="V714" s="24"/>
      <c r="W714" s="24"/>
      <c r="X714" s="24"/>
      <c r="Y714" s="24"/>
      <c r="Z714" s="24"/>
    </row>
    <row r="715" spans="16:26" ht="15.75" customHeight="1">
      <c r="P715" s="24"/>
      <c r="Q715" s="24"/>
      <c r="R715" s="24"/>
      <c r="S715" s="24"/>
      <c r="T715" s="24"/>
      <c r="U715" s="24"/>
      <c r="V715" s="24"/>
      <c r="W715" s="24"/>
      <c r="X715" s="24"/>
      <c r="Y715" s="24"/>
      <c r="Z715" s="24"/>
    </row>
    <row r="716" spans="16:26" ht="15.75" customHeight="1">
      <c r="P716" s="24"/>
      <c r="Q716" s="24"/>
      <c r="R716" s="24"/>
      <c r="S716" s="24"/>
      <c r="T716" s="24"/>
      <c r="U716" s="24"/>
      <c r="V716" s="24"/>
      <c r="W716" s="24"/>
      <c r="X716" s="24"/>
      <c r="Y716" s="24"/>
      <c r="Z716" s="24"/>
    </row>
    <row r="717" spans="16:26" ht="15.75" customHeight="1">
      <c r="P717" s="24"/>
      <c r="Q717" s="24"/>
      <c r="R717" s="24"/>
      <c r="S717" s="24"/>
      <c r="T717" s="24"/>
      <c r="U717" s="24"/>
      <c r="V717" s="24"/>
      <c r="W717" s="24"/>
      <c r="X717" s="24"/>
      <c r="Y717" s="24"/>
      <c r="Z717" s="24"/>
    </row>
    <row r="718" spans="16:26" ht="15.75" customHeight="1">
      <c r="P718" s="24"/>
      <c r="Q718" s="24"/>
      <c r="R718" s="24"/>
      <c r="S718" s="24"/>
      <c r="T718" s="24"/>
      <c r="U718" s="24"/>
      <c r="V718" s="24"/>
      <c r="W718" s="24"/>
      <c r="X718" s="24"/>
      <c r="Y718" s="24"/>
      <c r="Z718" s="24"/>
    </row>
    <row r="719" spans="16:26" ht="15.75" customHeight="1">
      <c r="P719" s="24"/>
      <c r="Q719" s="24"/>
      <c r="R719" s="24"/>
      <c r="S719" s="24"/>
      <c r="T719" s="24"/>
      <c r="U719" s="24"/>
      <c r="V719" s="24"/>
      <c r="W719" s="24"/>
      <c r="X719" s="24"/>
      <c r="Y719" s="24"/>
      <c r="Z719" s="24"/>
    </row>
    <row r="720" spans="16:26" ht="15.75" customHeight="1">
      <c r="P720" s="24"/>
      <c r="Q720" s="24"/>
      <c r="R720" s="24"/>
      <c r="S720" s="24"/>
      <c r="T720" s="24"/>
      <c r="U720" s="24"/>
      <c r="V720" s="24"/>
      <c r="W720" s="24"/>
      <c r="X720" s="24"/>
      <c r="Y720" s="24"/>
      <c r="Z720" s="24"/>
    </row>
    <row r="721" spans="16:26" ht="15.75" customHeight="1">
      <c r="P721" s="24"/>
      <c r="Q721" s="24"/>
      <c r="R721" s="24"/>
      <c r="S721" s="24"/>
      <c r="T721" s="24"/>
      <c r="U721" s="24"/>
      <c r="V721" s="24"/>
      <c r="W721" s="24"/>
      <c r="X721" s="24"/>
      <c r="Y721" s="24"/>
      <c r="Z721" s="24"/>
    </row>
    <row r="722" spans="16:26" ht="15.75" customHeight="1">
      <c r="P722" s="24"/>
      <c r="Q722" s="24"/>
      <c r="R722" s="24"/>
      <c r="S722" s="24"/>
      <c r="T722" s="24"/>
      <c r="U722" s="24"/>
      <c r="V722" s="24"/>
      <c r="W722" s="24"/>
      <c r="X722" s="24"/>
      <c r="Y722" s="24"/>
      <c r="Z722" s="24"/>
    </row>
    <row r="723" spans="16:26" ht="15.75" customHeight="1">
      <c r="P723" s="24"/>
      <c r="Q723" s="24"/>
      <c r="R723" s="24"/>
      <c r="S723" s="24"/>
      <c r="T723" s="24"/>
      <c r="U723" s="24"/>
      <c r="V723" s="24"/>
      <c r="W723" s="24"/>
      <c r="X723" s="24"/>
      <c r="Y723" s="24"/>
      <c r="Z723" s="24"/>
    </row>
    <row r="724" spans="16:26" ht="15.75" customHeight="1">
      <c r="P724" s="24"/>
      <c r="Q724" s="24"/>
      <c r="R724" s="24"/>
      <c r="S724" s="24"/>
      <c r="T724" s="24"/>
      <c r="U724" s="24"/>
      <c r="V724" s="24"/>
      <c r="W724" s="24"/>
      <c r="X724" s="24"/>
      <c r="Y724" s="24"/>
      <c r="Z724" s="24"/>
    </row>
    <row r="725" spans="16:26" ht="15.75" customHeight="1">
      <c r="P725" s="24"/>
      <c r="Q725" s="24"/>
      <c r="R725" s="24"/>
      <c r="S725" s="24"/>
      <c r="T725" s="24"/>
      <c r="U725" s="24"/>
      <c r="V725" s="24"/>
      <c r="W725" s="24"/>
      <c r="X725" s="24"/>
      <c r="Y725" s="24"/>
      <c r="Z725" s="24"/>
    </row>
    <row r="726" spans="16:26" ht="15.75" customHeight="1">
      <c r="P726" s="24"/>
      <c r="Q726" s="24"/>
      <c r="R726" s="24"/>
      <c r="S726" s="24"/>
      <c r="T726" s="24"/>
      <c r="U726" s="24"/>
      <c r="V726" s="24"/>
      <c r="W726" s="24"/>
      <c r="X726" s="24"/>
      <c r="Y726" s="24"/>
      <c r="Z726" s="24"/>
    </row>
    <row r="727" spans="16:26" ht="15.75" customHeight="1">
      <c r="P727" s="24"/>
      <c r="Q727" s="24"/>
      <c r="R727" s="24"/>
      <c r="S727" s="24"/>
      <c r="T727" s="24"/>
      <c r="U727" s="24"/>
      <c r="V727" s="24"/>
      <c r="W727" s="24"/>
      <c r="X727" s="24"/>
      <c r="Y727" s="24"/>
      <c r="Z727" s="24"/>
    </row>
    <row r="728" spans="16:26" ht="15.75" customHeight="1">
      <c r="P728" s="24"/>
      <c r="Q728" s="24"/>
      <c r="R728" s="24"/>
      <c r="S728" s="24"/>
      <c r="T728" s="24"/>
      <c r="U728" s="24"/>
      <c r="V728" s="24"/>
      <c r="W728" s="24"/>
      <c r="X728" s="24"/>
      <c r="Y728" s="24"/>
      <c r="Z728" s="24"/>
    </row>
    <row r="729" spans="16:26" ht="15.75" customHeight="1">
      <c r="P729" s="24"/>
      <c r="Q729" s="24"/>
      <c r="R729" s="24"/>
      <c r="S729" s="24"/>
      <c r="T729" s="24"/>
      <c r="U729" s="24"/>
      <c r="V729" s="24"/>
      <c r="W729" s="24"/>
      <c r="X729" s="24"/>
      <c r="Y729" s="24"/>
      <c r="Z729" s="24"/>
    </row>
    <row r="730" spans="16:26" ht="15.75" customHeight="1">
      <c r="P730" s="24"/>
      <c r="Q730" s="24"/>
      <c r="R730" s="24"/>
      <c r="S730" s="24"/>
      <c r="T730" s="24"/>
      <c r="U730" s="24"/>
      <c r="V730" s="24"/>
      <c r="W730" s="24"/>
      <c r="X730" s="24"/>
      <c r="Y730" s="24"/>
      <c r="Z730" s="24"/>
    </row>
    <row r="731" spans="16:26" ht="15.75" customHeight="1">
      <c r="P731" s="24"/>
      <c r="Q731" s="24"/>
      <c r="R731" s="24"/>
      <c r="S731" s="24"/>
      <c r="T731" s="24"/>
      <c r="U731" s="24"/>
      <c r="V731" s="24"/>
      <c r="W731" s="24"/>
      <c r="X731" s="24"/>
      <c r="Y731" s="24"/>
      <c r="Z731" s="24"/>
    </row>
    <row r="732" spans="16:26" ht="15.75" customHeight="1">
      <c r="P732" s="24"/>
      <c r="Q732" s="24"/>
      <c r="R732" s="24"/>
      <c r="S732" s="24"/>
      <c r="T732" s="24"/>
      <c r="U732" s="24"/>
      <c r="V732" s="24"/>
      <c r="W732" s="24"/>
      <c r="X732" s="24"/>
      <c r="Y732" s="24"/>
      <c r="Z732" s="24"/>
    </row>
    <row r="733" spans="16:26" ht="15.75" customHeight="1">
      <c r="P733" s="24"/>
      <c r="Q733" s="24"/>
      <c r="R733" s="24"/>
      <c r="S733" s="24"/>
      <c r="T733" s="24"/>
      <c r="U733" s="24"/>
      <c r="V733" s="24"/>
      <c r="W733" s="24"/>
      <c r="X733" s="24"/>
      <c r="Y733" s="24"/>
      <c r="Z733" s="24"/>
    </row>
    <row r="734" spans="16:26" ht="15.75" customHeight="1">
      <c r="P734" s="24"/>
      <c r="Q734" s="24"/>
      <c r="R734" s="24"/>
      <c r="S734" s="24"/>
      <c r="T734" s="24"/>
      <c r="U734" s="24"/>
      <c r="V734" s="24"/>
      <c r="W734" s="24"/>
      <c r="X734" s="24"/>
      <c r="Y734" s="24"/>
      <c r="Z734" s="24"/>
    </row>
    <row r="735" spans="16:26" ht="15.75" customHeight="1">
      <c r="P735" s="24"/>
      <c r="Q735" s="24"/>
      <c r="R735" s="24"/>
      <c r="S735" s="24"/>
      <c r="T735" s="24"/>
      <c r="U735" s="24"/>
      <c r="V735" s="24"/>
      <c r="W735" s="24"/>
      <c r="X735" s="24"/>
      <c r="Y735" s="24"/>
      <c r="Z735" s="24"/>
    </row>
    <row r="736" spans="16:26" ht="15.75" customHeight="1">
      <c r="P736" s="24"/>
      <c r="Q736" s="24"/>
      <c r="R736" s="24"/>
      <c r="S736" s="24"/>
      <c r="T736" s="24"/>
      <c r="U736" s="24"/>
      <c r="V736" s="24"/>
      <c r="W736" s="24"/>
      <c r="X736" s="24"/>
      <c r="Y736" s="24"/>
      <c r="Z736" s="24"/>
    </row>
    <row r="737" spans="16:26" ht="15.75" customHeight="1">
      <c r="P737" s="24"/>
      <c r="Q737" s="24"/>
      <c r="R737" s="24"/>
      <c r="S737" s="24"/>
      <c r="T737" s="24"/>
      <c r="U737" s="24"/>
      <c r="V737" s="24"/>
      <c r="W737" s="24"/>
      <c r="X737" s="24"/>
      <c r="Y737" s="24"/>
      <c r="Z737" s="24"/>
    </row>
    <row r="738" spans="16:26" ht="15.75" customHeight="1">
      <c r="P738" s="24"/>
      <c r="Q738" s="24"/>
      <c r="R738" s="24"/>
      <c r="S738" s="24"/>
      <c r="T738" s="24"/>
      <c r="U738" s="24"/>
      <c r="V738" s="24"/>
      <c r="W738" s="24"/>
      <c r="X738" s="24"/>
      <c r="Y738" s="24"/>
      <c r="Z738" s="24"/>
    </row>
    <row r="739" spans="16:26" ht="15.75" customHeight="1">
      <c r="P739" s="24"/>
      <c r="Q739" s="24"/>
      <c r="R739" s="24"/>
      <c r="S739" s="24"/>
      <c r="T739" s="24"/>
      <c r="U739" s="24"/>
      <c r="V739" s="24"/>
      <c r="W739" s="24"/>
      <c r="X739" s="24"/>
      <c r="Y739" s="24"/>
      <c r="Z739" s="24"/>
    </row>
    <row r="740" spans="16:26" ht="15.75" customHeight="1">
      <c r="P740" s="24"/>
      <c r="Q740" s="24"/>
      <c r="R740" s="24"/>
      <c r="S740" s="24"/>
      <c r="T740" s="24"/>
      <c r="U740" s="24"/>
      <c r="V740" s="24"/>
      <c r="W740" s="24"/>
      <c r="X740" s="24"/>
      <c r="Y740" s="24"/>
      <c r="Z740" s="24"/>
    </row>
    <row r="741" spans="16:26" ht="15.75" customHeight="1">
      <c r="P741" s="24"/>
      <c r="Q741" s="24"/>
      <c r="R741" s="24"/>
      <c r="S741" s="24"/>
      <c r="T741" s="24"/>
      <c r="U741" s="24"/>
      <c r="V741" s="24"/>
      <c r="W741" s="24"/>
      <c r="X741" s="24"/>
      <c r="Y741" s="24"/>
      <c r="Z741" s="24"/>
    </row>
    <row r="742" spans="16:26" ht="15.75" customHeight="1">
      <c r="P742" s="24"/>
      <c r="Q742" s="24"/>
      <c r="R742" s="24"/>
      <c r="S742" s="24"/>
      <c r="T742" s="24"/>
      <c r="U742" s="24"/>
      <c r="V742" s="24"/>
      <c r="W742" s="24"/>
      <c r="X742" s="24"/>
      <c r="Y742" s="24"/>
      <c r="Z742" s="24"/>
    </row>
    <row r="743" spans="16:26" ht="15.75" customHeight="1">
      <c r="P743" s="24"/>
      <c r="Q743" s="24"/>
      <c r="R743" s="24"/>
      <c r="S743" s="24"/>
      <c r="T743" s="24"/>
      <c r="U743" s="24"/>
      <c r="V743" s="24"/>
      <c r="W743" s="24"/>
      <c r="X743" s="24"/>
      <c r="Y743" s="24"/>
      <c r="Z743" s="24"/>
    </row>
    <row r="744" spans="16:26" ht="15.75" customHeight="1">
      <c r="P744" s="24"/>
      <c r="Q744" s="24"/>
      <c r="R744" s="24"/>
      <c r="S744" s="24"/>
      <c r="T744" s="24"/>
      <c r="U744" s="24"/>
      <c r="V744" s="24"/>
      <c r="W744" s="24"/>
      <c r="X744" s="24"/>
      <c r="Y744" s="24"/>
      <c r="Z744" s="24"/>
    </row>
    <row r="745" spans="16:26" ht="15.75" customHeight="1">
      <c r="P745" s="24"/>
      <c r="Q745" s="24"/>
      <c r="R745" s="24"/>
      <c r="S745" s="24"/>
      <c r="T745" s="24"/>
      <c r="U745" s="24"/>
      <c r="V745" s="24"/>
      <c r="W745" s="24"/>
      <c r="X745" s="24"/>
      <c r="Y745" s="24"/>
      <c r="Z745" s="24"/>
    </row>
    <row r="746" spans="16:26" ht="15.75" customHeight="1">
      <c r="P746" s="24"/>
      <c r="Q746" s="24"/>
      <c r="R746" s="24"/>
      <c r="S746" s="24"/>
      <c r="T746" s="24"/>
      <c r="U746" s="24"/>
      <c r="V746" s="24"/>
      <c r="W746" s="24"/>
      <c r="X746" s="24"/>
      <c r="Y746" s="24"/>
      <c r="Z746" s="24"/>
    </row>
    <row r="747" spans="16:26" ht="15.75" customHeight="1">
      <c r="P747" s="24"/>
      <c r="Q747" s="24"/>
      <c r="R747" s="24"/>
      <c r="S747" s="24"/>
      <c r="T747" s="24"/>
      <c r="U747" s="24"/>
      <c r="V747" s="24"/>
      <c r="W747" s="24"/>
      <c r="X747" s="24"/>
      <c r="Y747" s="24"/>
      <c r="Z747" s="24"/>
    </row>
    <row r="748" spans="16:26" ht="15.75" customHeight="1">
      <c r="P748" s="24"/>
      <c r="Q748" s="24"/>
      <c r="R748" s="24"/>
      <c r="S748" s="24"/>
      <c r="T748" s="24"/>
      <c r="U748" s="24"/>
      <c r="V748" s="24"/>
      <c r="W748" s="24"/>
      <c r="X748" s="24"/>
      <c r="Y748" s="24"/>
      <c r="Z748" s="24"/>
    </row>
    <row r="749" spans="16:26" ht="15.75" customHeight="1">
      <c r="P749" s="24"/>
      <c r="Q749" s="24"/>
      <c r="R749" s="24"/>
      <c r="S749" s="24"/>
      <c r="T749" s="24"/>
      <c r="U749" s="24"/>
      <c r="V749" s="24"/>
      <c r="W749" s="24"/>
      <c r="X749" s="24"/>
      <c r="Y749" s="24"/>
      <c r="Z749" s="24"/>
    </row>
    <row r="750" spans="16:26" ht="15.75" customHeight="1">
      <c r="P750" s="24"/>
      <c r="Q750" s="24"/>
      <c r="R750" s="24"/>
      <c r="S750" s="24"/>
      <c r="T750" s="24"/>
      <c r="U750" s="24"/>
      <c r="V750" s="24"/>
      <c r="W750" s="24"/>
      <c r="X750" s="24"/>
      <c r="Y750" s="24"/>
      <c r="Z750" s="24"/>
    </row>
    <row r="751" spans="16:26" ht="15.75" customHeight="1">
      <c r="P751" s="24"/>
      <c r="Q751" s="24"/>
      <c r="R751" s="24"/>
      <c r="S751" s="24"/>
      <c r="T751" s="24"/>
      <c r="U751" s="24"/>
      <c r="V751" s="24"/>
      <c r="W751" s="24"/>
      <c r="X751" s="24"/>
      <c r="Y751" s="24"/>
      <c r="Z751" s="24"/>
    </row>
    <row r="752" spans="16:26" ht="15.75" customHeight="1">
      <c r="P752" s="24"/>
      <c r="Q752" s="24"/>
      <c r="R752" s="24"/>
      <c r="S752" s="24"/>
      <c r="T752" s="24"/>
      <c r="U752" s="24"/>
      <c r="V752" s="24"/>
      <c r="W752" s="24"/>
      <c r="X752" s="24"/>
      <c r="Y752" s="24"/>
      <c r="Z752" s="24"/>
    </row>
    <row r="753" spans="16:26" ht="15.75" customHeight="1">
      <c r="P753" s="24"/>
      <c r="Q753" s="24"/>
      <c r="R753" s="24"/>
      <c r="S753" s="24"/>
      <c r="T753" s="24"/>
      <c r="U753" s="24"/>
      <c r="V753" s="24"/>
      <c r="W753" s="24"/>
      <c r="X753" s="24"/>
      <c r="Y753" s="24"/>
      <c r="Z753" s="24"/>
    </row>
    <row r="754" spans="16:26" ht="15.75" customHeight="1">
      <c r="P754" s="24"/>
      <c r="Q754" s="24"/>
      <c r="R754" s="24"/>
      <c r="S754" s="24"/>
      <c r="T754" s="24"/>
      <c r="U754" s="24"/>
      <c r="V754" s="24"/>
      <c r="W754" s="24"/>
      <c r="X754" s="24"/>
      <c r="Y754" s="24"/>
      <c r="Z754" s="24"/>
    </row>
    <row r="755" spans="16:26" ht="15.75" customHeight="1">
      <c r="P755" s="24"/>
      <c r="Q755" s="24"/>
      <c r="R755" s="24"/>
      <c r="S755" s="24"/>
      <c r="T755" s="24"/>
      <c r="U755" s="24"/>
      <c r="V755" s="24"/>
      <c r="W755" s="24"/>
      <c r="X755" s="24"/>
      <c r="Y755" s="24"/>
      <c r="Z755" s="24"/>
    </row>
    <row r="756" spans="16:26" ht="15.75" customHeight="1">
      <c r="P756" s="24"/>
      <c r="Q756" s="24"/>
      <c r="R756" s="24"/>
      <c r="S756" s="24"/>
      <c r="T756" s="24"/>
      <c r="U756" s="24"/>
      <c r="V756" s="24"/>
      <c r="W756" s="24"/>
      <c r="X756" s="24"/>
      <c r="Y756" s="24"/>
      <c r="Z756" s="24"/>
    </row>
    <row r="757" spans="16:26" ht="15.75" customHeight="1">
      <c r="P757" s="24"/>
      <c r="Q757" s="24"/>
      <c r="R757" s="24"/>
      <c r="S757" s="24"/>
      <c r="T757" s="24"/>
      <c r="U757" s="24"/>
      <c r="V757" s="24"/>
      <c r="W757" s="24"/>
      <c r="X757" s="24"/>
      <c r="Y757" s="24"/>
      <c r="Z757" s="24"/>
    </row>
    <row r="758" spans="16:26" ht="15.75" customHeight="1">
      <c r="P758" s="24"/>
      <c r="Q758" s="24"/>
      <c r="R758" s="24"/>
      <c r="S758" s="24"/>
      <c r="T758" s="24"/>
      <c r="U758" s="24"/>
      <c r="V758" s="24"/>
      <c r="W758" s="24"/>
      <c r="X758" s="24"/>
      <c r="Y758" s="24"/>
      <c r="Z758" s="24"/>
    </row>
    <row r="759" spans="16:26" ht="15.75" customHeight="1">
      <c r="P759" s="24"/>
      <c r="Q759" s="24"/>
      <c r="R759" s="24"/>
      <c r="S759" s="24"/>
      <c r="T759" s="24"/>
      <c r="U759" s="24"/>
      <c r="V759" s="24"/>
      <c r="W759" s="24"/>
      <c r="X759" s="24"/>
      <c r="Y759" s="24"/>
      <c r="Z759" s="24"/>
    </row>
    <row r="760" spans="16:26" ht="15.75" customHeight="1">
      <c r="P760" s="24"/>
      <c r="Q760" s="24"/>
      <c r="R760" s="24"/>
      <c r="S760" s="24"/>
      <c r="T760" s="24"/>
      <c r="U760" s="24"/>
      <c r="V760" s="24"/>
      <c r="W760" s="24"/>
      <c r="X760" s="24"/>
      <c r="Y760" s="24"/>
      <c r="Z760" s="24"/>
    </row>
    <row r="761" spans="16:26" ht="15.75" customHeight="1">
      <c r="P761" s="24"/>
      <c r="Q761" s="24"/>
      <c r="R761" s="24"/>
      <c r="S761" s="24"/>
      <c r="T761" s="24"/>
      <c r="U761" s="24"/>
      <c r="V761" s="24"/>
      <c r="W761" s="24"/>
      <c r="X761" s="24"/>
      <c r="Y761" s="24"/>
      <c r="Z761" s="24"/>
    </row>
    <row r="762" spans="16:26" ht="15.75" customHeight="1">
      <c r="P762" s="24"/>
      <c r="Q762" s="24"/>
      <c r="R762" s="24"/>
      <c r="S762" s="24"/>
      <c r="T762" s="24"/>
      <c r="U762" s="24"/>
      <c r="V762" s="24"/>
      <c r="W762" s="24"/>
      <c r="X762" s="24"/>
      <c r="Y762" s="24"/>
      <c r="Z762" s="24"/>
    </row>
    <row r="763" spans="16:26" ht="15.75" customHeight="1">
      <c r="P763" s="24"/>
      <c r="Q763" s="24"/>
      <c r="R763" s="24"/>
      <c r="S763" s="24"/>
      <c r="T763" s="24"/>
      <c r="U763" s="24"/>
      <c r="V763" s="24"/>
      <c r="W763" s="24"/>
      <c r="X763" s="24"/>
      <c r="Y763" s="24"/>
      <c r="Z763" s="24"/>
    </row>
    <row r="764" spans="16:26" ht="15.75" customHeight="1">
      <c r="P764" s="24"/>
      <c r="Q764" s="24"/>
      <c r="R764" s="24"/>
      <c r="S764" s="24"/>
      <c r="T764" s="24"/>
      <c r="U764" s="24"/>
      <c r="V764" s="24"/>
      <c r="W764" s="24"/>
      <c r="X764" s="24"/>
      <c r="Y764" s="24"/>
      <c r="Z764" s="24"/>
    </row>
    <row r="765" spans="16:26" ht="15.75" customHeight="1">
      <c r="P765" s="24"/>
      <c r="Q765" s="24"/>
      <c r="R765" s="24"/>
      <c r="S765" s="24"/>
      <c r="T765" s="24"/>
      <c r="U765" s="24"/>
      <c r="V765" s="24"/>
      <c r="W765" s="24"/>
      <c r="X765" s="24"/>
      <c r="Y765" s="24"/>
      <c r="Z765" s="24"/>
    </row>
    <row r="766" spans="16:26" ht="15.75" customHeight="1">
      <c r="P766" s="24"/>
      <c r="Q766" s="24"/>
      <c r="R766" s="24"/>
      <c r="S766" s="24"/>
      <c r="T766" s="24"/>
      <c r="U766" s="24"/>
      <c r="V766" s="24"/>
      <c r="W766" s="24"/>
      <c r="X766" s="24"/>
      <c r="Y766" s="24"/>
      <c r="Z766" s="24"/>
    </row>
    <row r="767" spans="16:26" ht="15.75" customHeight="1">
      <c r="P767" s="24"/>
      <c r="Q767" s="24"/>
      <c r="R767" s="24"/>
      <c r="S767" s="24"/>
      <c r="T767" s="24"/>
      <c r="U767" s="24"/>
      <c r="V767" s="24"/>
      <c r="W767" s="24"/>
      <c r="X767" s="24"/>
      <c r="Y767" s="24"/>
      <c r="Z767" s="24"/>
    </row>
    <row r="768" spans="16:26" ht="15.75" customHeight="1">
      <c r="P768" s="24"/>
      <c r="Q768" s="24"/>
      <c r="R768" s="24"/>
      <c r="S768" s="24"/>
      <c r="T768" s="24"/>
      <c r="U768" s="24"/>
      <c r="V768" s="24"/>
      <c r="W768" s="24"/>
      <c r="X768" s="24"/>
      <c r="Y768" s="24"/>
      <c r="Z768" s="24"/>
    </row>
    <row r="769" spans="16:26" ht="15.75" customHeight="1">
      <c r="P769" s="24"/>
      <c r="Q769" s="24"/>
      <c r="R769" s="24"/>
      <c r="S769" s="24"/>
      <c r="T769" s="24"/>
      <c r="U769" s="24"/>
      <c r="V769" s="24"/>
      <c r="W769" s="24"/>
      <c r="X769" s="24"/>
      <c r="Y769" s="24"/>
      <c r="Z769" s="24"/>
    </row>
    <row r="770" spans="16:26" ht="15.75" customHeight="1">
      <c r="P770" s="24"/>
      <c r="Q770" s="24"/>
      <c r="R770" s="24"/>
      <c r="S770" s="24"/>
      <c r="T770" s="24"/>
      <c r="U770" s="24"/>
      <c r="V770" s="24"/>
      <c r="W770" s="24"/>
      <c r="X770" s="24"/>
      <c r="Y770" s="24"/>
      <c r="Z770" s="24"/>
    </row>
    <row r="771" spans="16:26" ht="15.75" customHeight="1">
      <c r="P771" s="24"/>
      <c r="Q771" s="24"/>
      <c r="R771" s="24"/>
      <c r="S771" s="24"/>
      <c r="T771" s="24"/>
      <c r="U771" s="24"/>
      <c r="V771" s="24"/>
      <c r="W771" s="24"/>
      <c r="X771" s="24"/>
      <c r="Y771" s="24"/>
      <c r="Z771" s="24"/>
    </row>
    <row r="772" spans="16:26" ht="15.75" customHeight="1">
      <c r="P772" s="24"/>
      <c r="Q772" s="24"/>
      <c r="R772" s="24"/>
      <c r="S772" s="24"/>
      <c r="T772" s="24"/>
      <c r="U772" s="24"/>
      <c r="V772" s="24"/>
      <c r="W772" s="24"/>
      <c r="X772" s="24"/>
      <c r="Y772" s="24"/>
      <c r="Z772" s="24"/>
    </row>
    <row r="773" spans="16:26" ht="15.75" customHeight="1">
      <c r="P773" s="24"/>
      <c r="Q773" s="24"/>
      <c r="R773" s="24"/>
      <c r="S773" s="24"/>
      <c r="T773" s="24"/>
      <c r="U773" s="24"/>
      <c r="V773" s="24"/>
      <c r="W773" s="24"/>
      <c r="X773" s="24"/>
      <c r="Y773" s="24"/>
      <c r="Z773" s="24"/>
    </row>
    <row r="774" spans="16:26" ht="15.75" customHeight="1">
      <c r="P774" s="24"/>
      <c r="Q774" s="24"/>
      <c r="R774" s="24"/>
      <c r="S774" s="24"/>
      <c r="T774" s="24"/>
      <c r="U774" s="24"/>
      <c r="V774" s="24"/>
      <c r="W774" s="24"/>
      <c r="X774" s="24"/>
      <c r="Y774" s="24"/>
      <c r="Z774" s="24"/>
    </row>
    <row r="775" spans="16:26" ht="15.75" customHeight="1">
      <c r="P775" s="24"/>
      <c r="Q775" s="24"/>
      <c r="R775" s="24"/>
      <c r="S775" s="24"/>
      <c r="T775" s="24"/>
      <c r="U775" s="24"/>
      <c r="V775" s="24"/>
      <c r="W775" s="24"/>
      <c r="X775" s="24"/>
      <c r="Y775" s="24"/>
      <c r="Z775" s="24"/>
    </row>
    <row r="776" spans="16:26" ht="15.75" customHeight="1">
      <c r="P776" s="24"/>
      <c r="Q776" s="24"/>
      <c r="R776" s="24"/>
      <c r="S776" s="24"/>
      <c r="T776" s="24"/>
      <c r="U776" s="24"/>
      <c r="V776" s="24"/>
      <c r="W776" s="24"/>
      <c r="X776" s="24"/>
      <c r="Y776" s="24"/>
      <c r="Z776" s="24"/>
    </row>
    <row r="777" spans="16:26" ht="15.75" customHeight="1">
      <c r="P777" s="24"/>
      <c r="Q777" s="24"/>
      <c r="R777" s="24"/>
      <c r="S777" s="24"/>
      <c r="T777" s="24"/>
      <c r="U777" s="24"/>
      <c r="V777" s="24"/>
      <c r="W777" s="24"/>
      <c r="X777" s="24"/>
      <c r="Y777" s="24"/>
      <c r="Z777" s="24"/>
    </row>
    <row r="778" spans="16:26" ht="15.75" customHeight="1">
      <c r="P778" s="24"/>
      <c r="Q778" s="24"/>
      <c r="R778" s="24"/>
      <c r="S778" s="24"/>
      <c r="T778" s="24"/>
      <c r="U778" s="24"/>
      <c r="V778" s="24"/>
      <c r="W778" s="24"/>
      <c r="X778" s="24"/>
      <c r="Y778" s="24"/>
      <c r="Z778" s="24"/>
    </row>
    <row r="779" spans="16:26" ht="15.75" customHeight="1">
      <c r="P779" s="24"/>
      <c r="Q779" s="24"/>
      <c r="R779" s="24"/>
      <c r="S779" s="24"/>
      <c r="T779" s="24"/>
      <c r="U779" s="24"/>
      <c r="V779" s="24"/>
      <c r="W779" s="24"/>
      <c r="X779" s="24"/>
      <c r="Y779" s="24"/>
      <c r="Z779" s="24"/>
    </row>
    <row r="780" spans="16:26" ht="15.75" customHeight="1">
      <c r="P780" s="24"/>
      <c r="Q780" s="24"/>
      <c r="R780" s="24"/>
      <c r="S780" s="24"/>
      <c r="T780" s="24"/>
      <c r="U780" s="24"/>
      <c r="V780" s="24"/>
      <c r="W780" s="24"/>
      <c r="X780" s="24"/>
      <c r="Y780" s="24"/>
      <c r="Z780" s="24"/>
    </row>
    <row r="781" spans="16:26" ht="15.75" customHeight="1">
      <c r="P781" s="24"/>
      <c r="Q781" s="24"/>
      <c r="R781" s="24"/>
      <c r="S781" s="24"/>
      <c r="T781" s="24"/>
      <c r="U781" s="24"/>
      <c r="V781" s="24"/>
      <c r="W781" s="24"/>
      <c r="X781" s="24"/>
      <c r="Y781" s="24"/>
      <c r="Z781" s="24"/>
    </row>
    <row r="782" spans="16:26" ht="15.75" customHeight="1">
      <c r="P782" s="24"/>
      <c r="Q782" s="24"/>
      <c r="R782" s="24"/>
      <c r="S782" s="24"/>
      <c r="T782" s="24"/>
      <c r="U782" s="24"/>
      <c r="V782" s="24"/>
      <c r="W782" s="24"/>
      <c r="X782" s="24"/>
      <c r="Y782" s="24"/>
      <c r="Z782" s="24"/>
    </row>
    <row r="783" spans="16:26" ht="15.75" customHeight="1">
      <c r="P783" s="24"/>
      <c r="Q783" s="24"/>
      <c r="R783" s="24"/>
      <c r="S783" s="24"/>
      <c r="T783" s="24"/>
      <c r="U783" s="24"/>
      <c r="V783" s="24"/>
      <c r="W783" s="24"/>
      <c r="X783" s="24"/>
      <c r="Y783" s="24"/>
      <c r="Z783" s="24"/>
    </row>
    <row r="784" spans="16:26" ht="15.75" customHeight="1">
      <c r="P784" s="24"/>
      <c r="Q784" s="24"/>
      <c r="R784" s="24"/>
      <c r="S784" s="24"/>
      <c r="T784" s="24"/>
      <c r="U784" s="24"/>
      <c r="V784" s="24"/>
      <c r="W784" s="24"/>
      <c r="X784" s="24"/>
      <c r="Y784" s="24"/>
      <c r="Z784" s="24"/>
    </row>
    <row r="785" spans="16:26" ht="15.75" customHeight="1">
      <c r="P785" s="24"/>
      <c r="Q785" s="24"/>
      <c r="R785" s="24"/>
      <c r="S785" s="24"/>
      <c r="T785" s="24"/>
      <c r="U785" s="24"/>
      <c r="V785" s="24"/>
      <c r="W785" s="24"/>
      <c r="X785" s="24"/>
      <c r="Y785" s="24"/>
      <c r="Z785" s="24"/>
    </row>
    <row r="786" spans="16:26" ht="15.75" customHeight="1">
      <c r="P786" s="24"/>
      <c r="Q786" s="24"/>
      <c r="R786" s="24"/>
      <c r="S786" s="24"/>
      <c r="T786" s="24"/>
      <c r="U786" s="24"/>
      <c r="V786" s="24"/>
      <c r="W786" s="24"/>
      <c r="X786" s="24"/>
      <c r="Y786" s="24"/>
      <c r="Z786" s="24"/>
    </row>
    <row r="787" spans="16:26" ht="15.75" customHeight="1">
      <c r="P787" s="24"/>
      <c r="Q787" s="24"/>
      <c r="R787" s="24"/>
      <c r="S787" s="24"/>
      <c r="T787" s="24"/>
      <c r="U787" s="24"/>
      <c r="V787" s="24"/>
      <c r="W787" s="24"/>
      <c r="X787" s="24"/>
      <c r="Y787" s="24"/>
      <c r="Z787" s="24"/>
    </row>
    <row r="788" spans="16:26" ht="15.75" customHeight="1">
      <c r="P788" s="24"/>
      <c r="Q788" s="24"/>
      <c r="R788" s="24"/>
      <c r="S788" s="24"/>
      <c r="T788" s="24"/>
      <c r="U788" s="24"/>
      <c r="V788" s="24"/>
      <c r="W788" s="24"/>
      <c r="X788" s="24"/>
      <c r="Y788" s="24"/>
      <c r="Z788" s="24"/>
    </row>
    <row r="789" spans="16:26" ht="15.75" customHeight="1">
      <c r="P789" s="24"/>
      <c r="Q789" s="24"/>
      <c r="R789" s="24"/>
      <c r="S789" s="24"/>
      <c r="T789" s="24"/>
      <c r="U789" s="24"/>
      <c r="V789" s="24"/>
      <c r="W789" s="24"/>
      <c r="X789" s="24"/>
      <c r="Y789" s="24"/>
      <c r="Z789" s="24"/>
    </row>
    <row r="790" spans="16:26" ht="15.75" customHeight="1">
      <c r="P790" s="24"/>
      <c r="Q790" s="24"/>
      <c r="R790" s="24"/>
      <c r="S790" s="24"/>
      <c r="T790" s="24"/>
      <c r="U790" s="24"/>
      <c r="V790" s="24"/>
      <c r="W790" s="24"/>
      <c r="X790" s="24"/>
      <c r="Y790" s="24"/>
      <c r="Z790" s="24"/>
    </row>
    <row r="791" spans="16:26" ht="15.75" customHeight="1">
      <c r="P791" s="24"/>
      <c r="Q791" s="24"/>
      <c r="R791" s="24"/>
      <c r="S791" s="24"/>
      <c r="T791" s="24"/>
      <c r="U791" s="24"/>
      <c r="V791" s="24"/>
      <c r="W791" s="24"/>
      <c r="X791" s="24"/>
      <c r="Y791" s="24"/>
      <c r="Z791" s="24"/>
    </row>
    <row r="792" spans="16:26" ht="15.75" customHeight="1">
      <c r="P792" s="24"/>
      <c r="Q792" s="24"/>
      <c r="R792" s="24"/>
      <c r="S792" s="24"/>
      <c r="T792" s="24"/>
      <c r="U792" s="24"/>
      <c r="V792" s="24"/>
      <c r="W792" s="24"/>
      <c r="X792" s="24"/>
      <c r="Y792" s="24"/>
      <c r="Z792" s="24"/>
    </row>
    <row r="793" spans="16:26" ht="15.75" customHeight="1">
      <c r="P793" s="24"/>
      <c r="Q793" s="24"/>
      <c r="R793" s="24"/>
      <c r="S793" s="24"/>
      <c r="T793" s="24"/>
      <c r="U793" s="24"/>
      <c r="V793" s="24"/>
      <c r="W793" s="24"/>
      <c r="X793" s="24"/>
      <c r="Y793" s="24"/>
      <c r="Z793" s="24"/>
    </row>
    <row r="794" spans="16:26" ht="15.75" customHeight="1">
      <c r="P794" s="24"/>
      <c r="Q794" s="24"/>
      <c r="R794" s="24"/>
      <c r="S794" s="24"/>
      <c r="T794" s="24"/>
      <c r="U794" s="24"/>
      <c r="V794" s="24"/>
      <c r="W794" s="24"/>
      <c r="X794" s="24"/>
      <c r="Y794" s="24"/>
      <c r="Z794" s="24"/>
    </row>
    <row r="795" spans="16:26" ht="15.75" customHeight="1">
      <c r="P795" s="24"/>
      <c r="Q795" s="24"/>
      <c r="R795" s="24"/>
      <c r="S795" s="24"/>
      <c r="T795" s="24"/>
      <c r="U795" s="24"/>
      <c r="V795" s="24"/>
      <c r="W795" s="24"/>
      <c r="X795" s="24"/>
      <c r="Y795" s="24"/>
      <c r="Z795" s="24"/>
    </row>
    <row r="796" spans="16:26" ht="15.75" customHeight="1">
      <c r="P796" s="24"/>
      <c r="Q796" s="24"/>
      <c r="R796" s="24"/>
      <c r="S796" s="24"/>
      <c r="T796" s="24"/>
      <c r="U796" s="24"/>
      <c r="V796" s="24"/>
      <c r="W796" s="24"/>
      <c r="X796" s="24"/>
      <c r="Y796" s="24"/>
      <c r="Z796" s="24"/>
    </row>
    <row r="797" spans="16:26" ht="15.75" customHeight="1">
      <c r="P797" s="24"/>
      <c r="Q797" s="24"/>
      <c r="R797" s="24"/>
      <c r="S797" s="24"/>
      <c r="T797" s="24"/>
      <c r="U797" s="24"/>
      <c r="V797" s="24"/>
      <c r="W797" s="24"/>
      <c r="X797" s="24"/>
      <c r="Y797" s="24"/>
      <c r="Z797" s="24"/>
    </row>
    <row r="798" spans="16:26" ht="15.75" customHeight="1">
      <c r="P798" s="24"/>
      <c r="Q798" s="24"/>
      <c r="R798" s="24"/>
      <c r="S798" s="24"/>
      <c r="T798" s="24"/>
      <c r="U798" s="24"/>
      <c r="V798" s="24"/>
      <c r="W798" s="24"/>
      <c r="X798" s="24"/>
      <c r="Y798" s="24"/>
      <c r="Z798" s="24"/>
    </row>
    <row r="799" spans="16:26" ht="15.75" customHeight="1">
      <c r="P799" s="24"/>
      <c r="Q799" s="24"/>
      <c r="R799" s="24"/>
      <c r="S799" s="24"/>
      <c r="T799" s="24"/>
      <c r="U799" s="24"/>
      <c r="V799" s="24"/>
      <c r="W799" s="24"/>
      <c r="X799" s="24"/>
      <c r="Y799" s="24"/>
      <c r="Z799" s="24"/>
    </row>
    <row r="800" spans="16:26" ht="15.75" customHeight="1">
      <c r="P800" s="24"/>
      <c r="Q800" s="24"/>
      <c r="R800" s="24"/>
      <c r="S800" s="24"/>
      <c r="T800" s="24"/>
      <c r="U800" s="24"/>
      <c r="V800" s="24"/>
      <c r="W800" s="24"/>
      <c r="X800" s="24"/>
      <c r="Y800" s="24"/>
      <c r="Z800" s="24"/>
    </row>
    <row r="801" spans="16:26" ht="15.75" customHeight="1">
      <c r="P801" s="24"/>
      <c r="Q801" s="24"/>
      <c r="R801" s="24"/>
      <c r="S801" s="24"/>
      <c r="T801" s="24"/>
      <c r="U801" s="24"/>
      <c r="V801" s="24"/>
      <c r="W801" s="24"/>
      <c r="X801" s="24"/>
      <c r="Y801" s="24"/>
      <c r="Z801" s="24"/>
    </row>
    <row r="802" spans="16:26" ht="15.75" customHeight="1">
      <c r="P802" s="24"/>
      <c r="Q802" s="24"/>
      <c r="R802" s="24"/>
      <c r="S802" s="24"/>
      <c r="T802" s="24"/>
      <c r="U802" s="24"/>
      <c r="V802" s="24"/>
      <c r="W802" s="24"/>
      <c r="X802" s="24"/>
      <c r="Y802" s="24"/>
      <c r="Z802" s="24"/>
    </row>
    <row r="803" spans="16:26" ht="15.75" customHeight="1">
      <c r="P803" s="24"/>
      <c r="Q803" s="24"/>
      <c r="R803" s="24"/>
      <c r="S803" s="24"/>
      <c r="T803" s="24"/>
      <c r="U803" s="24"/>
      <c r="V803" s="24"/>
      <c r="W803" s="24"/>
      <c r="X803" s="24"/>
      <c r="Y803" s="24"/>
      <c r="Z803" s="24"/>
    </row>
    <row r="804" spans="16:26" ht="15.75" customHeight="1">
      <c r="P804" s="24"/>
      <c r="Q804" s="24"/>
      <c r="R804" s="24"/>
      <c r="S804" s="24"/>
      <c r="T804" s="24"/>
      <c r="U804" s="24"/>
      <c r="V804" s="24"/>
      <c r="W804" s="24"/>
      <c r="X804" s="24"/>
      <c r="Y804" s="24"/>
      <c r="Z804" s="24"/>
    </row>
    <row r="805" spans="16:26" ht="15.75" customHeight="1">
      <c r="P805" s="24"/>
      <c r="Q805" s="24"/>
      <c r="R805" s="24"/>
      <c r="S805" s="24"/>
      <c r="T805" s="24"/>
      <c r="U805" s="24"/>
      <c r="V805" s="24"/>
      <c r="W805" s="24"/>
      <c r="X805" s="24"/>
      <c r="Y805" s="24"/>
      <c r="Z805" s="24"/>
    </row>
    <row r="806" spans="16:26" ht="15.75" customHeight="1">
      <c r="P806" s="24"/>
      <c r="Q806" s="24"/>
      <c r="R806" s="24"/>
      <c r="S806" s="24"/>
      <c r="T806" s="24"/>
      <c r="U806" s="24"/>
      <c r="V806" s="24"/>
      <c r="W806" s="24"/>
      <c r="X806" s="24"/>
      <c r="Y806" s="24"/>
      <c r="Z806" s="24"/>
    </row>
    <row r="807" spans="16:26" ht="15.75" customHeight="1">
      <c r="P807" s="24"/>
      <c r="Q807" s="24"/>
      <c r="R807" s="24"/>
      <c r="S807" s="24"/>
      <c r="T807" s="24"/>
      <c r="U807" s="24"/>
      <c r="V807" s="24"/>
      <c r="W807" s="24"/>
      <c r="X807" s="24"/>
      <c r="Y807" s="24"/>
      <c r="Z807" s="24"/>
    </row>
    <row r="808" spans="16:26" ht="15.75" customHeight="1">
      <c r="P808" s="24"/>
      <c r="Q808" s="24"/>
      <c r="R808" s="24"/>
      <c r="S808" s="24"/>
      <c r="T808" s="24"/>
      <c r="U808" s="24"/>
      <c r="V808" s="24"/>
      <c r="W808" s="24"/>
      <c r="X808" s="24"/>
      <c r="Y808" s="24"/>
      <c r="Z808" s="24"/>
    </row>
    <row r="809" spans="16:26" ht="15.75" customHeight="1">
      <c r="P809" s="24"/>
      <c r="Q809" s="24"/>
      <c r="R809" s="24"/>
      <c r="S809" s="24"/>
      <c r="T809" s="24"/>
      <c r="U809" s="24"/>
      <c r="V809" s="24"/>
      <c r="W809" s="24"/>
      <c r="X809" s="24"/>
      <c r="Y809" s="24"/>
      <c r="Z809" s="24"/>
    </row>
    <row r="810" spans="16:26" ht="15.75" customHeight="1">
      <c r="P810" s="24"/>
      <c r="Q810" s="24"/>
      <c r="R810" s="24"/>
      <c r="S810" s="24"/>
      <c r="T810" s="24"/>
      <c r="U810" s="24"/>
      <c r="V810" s="24"/>
      <c r="W810" s="24"/>
      <c r="X810" s="24"/>
      <c r="Y810" s="24"/>
      <c r="Z810" s="24"/>
    </row>
    <row r="811" spans="16:26" ht="15.75" customHeight="1">
      <c r="P811" s="24"/>
      <c r="Q811" s="24"/>
      <c r="R811" s="24"/>
      <c r="S811" s="24"/>
      <c r="T811" s="24"/>
      <c r="U811" s="24"/>
      <c r="V811" s="24"/>
      <c r="W811" s="24"/>
      <c r="X811" s="24"/>
      <c r="Y811" s="24"/>
      <c r="Z811" s="24"/>
    </row>
    <row r="812" spans="16:26" ht="15.75" customHeight="1">
      <c r="P812" s="24"/>
      <c r="Q812" s="24"/>
      <c r="R812" s="24"/>
      <c r="S812" s="24"/>
      <c r="T812" s="24"/>
      <c r="U812" s="24"/>
      <c r="V812" s="24"/>
      <c r="W812" s="24"/>
      <c r="X812" s="24"/>
      <c r="Y812" s="24"/>
      <c r="Z812" s="24"/>
    </row>
    <row r="813" spans="16:26" ht="15.75" customHeight="1">
      <c r="P813" s="24"/>
      <c r="Q813" s="24"/>
      <c r="R813" s="24"/>
      <c r="S813" s="24"/>
      <c r="T813" s="24"/>
      <c r="U813" s="24"/>
      <c r="V813" s="24"/>
      <c r="W813" s="24"/>
      <c r="X813" s="24"/>
      <c r="Y813" s="24"/>
      <c r="Z813" s="24"/>
    </row>
    <row r="814" spans="16:26" ht="15.75" customHeight="1">
      <c r="P814" s="24"/>
      <c r="Q814" s="24"/>
      <c r="R814" s="24"/>
      <c r="S814" s="24"/>
      <c r="T814" s="24"/>
      <c r="U814" s="24"/>
      <c r="V814" s="24"/>
      <c r="W814" s="24"/>
      <c r="X814" s="24"/>
      <c r="Y814" s="24"/>
      <c r="Z814" s="24"/>
    </row>
    <row r="815" spans="16:26" ht="15.75" customHeight="1">
      <c r="P815" s="24"/>
      <c r="Q815" s="24"/>
      <c r="R815" s="24"/>
      <c r="S815" s="24"/>
      <c r="T815" s="24"/>
      <c r="U815" s="24"/>
      <c r="V815" s="24"/>
      <c r="W815" s="24"/>
      <c r="X815" s="24"/>
      <c r="Y815" s="24"/>
      <c r="Z815" s="24"/>
    </row>
    <row r="816" spans="16:26" ht="15.75" customHeight="1">
      <c r="P816" s="24"/>
      <c r="Q816" s="24"/>
      <c r="R816" s="24"/>
      <c r="S816" s="24"/>
      <c r="T816" s="24"/>
      <c r="U816" s="24"/>
      <c r="V816" s="24"/>
      <c r="W816" s="24"/>
      <c r="X816" s="24"/>
      <c r="Y816" s="24"/>
      <c r="Z816" s="24"/>
    </row>
    <row r="817" spans="16:26" ht="15.75" customHeight="1">
      <c r="P817" s="24"/>
      <c r="Q817" s="24"/>
      <c r="R817" s="24"/>
      <c r="S817" s="24"/>
      <c r="T817" s="24"/>
      <c r="U817" s="24"/>
      <c r="V817" s="24"/>
      <c r="W817" s="24"/>
      <c r="X817" s="24"/>
      <c r="Y817" s="24"/>
      <c r="Z817" s="24"/>
    </row>
    <row r="818" spans="16:26" ht="15.75" customHeight="1">
      <c r="P818" s="24"/>
      <c r="Q818" s="24"/>
      <c r="R818" s="24"/>
      <c r="S818" s="24"/>
      <c r="T818" s="24"/>
      <c r="U818" s="24"/>
      <c r="V818" s="24"/>
      <c r="W818" s="24"/>
      <c r="X818" s="24"/>
      <c r="Y818" s="24"/>
      <c r="Z818" s="24"/>
    </row>
    <row r="819" spans="16:26" ht="15.75" customHeight="1">
      <c r="P819" s="24"/>
      <c r="Q819" s="24"/>
      <c r="R819" s="24"/>
      <c r="S819" s="24"/>
      <c r="T819" s="24"/>
      <c r="U819" s="24"/>
      <c r="V819" s="24"/>
      <c r="W819" s="24"/>
      <c r="X819" s="24"/>
      <c r="Y819" s="24"/>
      <c r="Z819" s="24"/>
    </row>
    <row r="820" spans="16:26" ht="15.75" customHeight="1">
      <c r="P820" s="24"/>
      <c r="Q820" s="24"/>
      <c r="R820" s="24"/>
      <c r="S820" s="24"/>
      <c r="T820" s="24"/>
      <c r="U820" s="24"/>
      <c r="V820" s="24"/>
      <c r="W820" s="24"/>
      <c r="X820" s="24"/>
      <c r="Y820" s="24"/>
      <c r="Z820" s="24"/>
    </row>
    <row r="821" spans="16:26" ht="15.75" customHeight="1">
      <c r="P821" s="24"/>
      <c r="Q821" s="24"/>
      <c r="R821" s="24"/>
      <c r="S821" s="24"/>
      <c r="T821" s="24"/>
      <c r="U821" s="24"/>
      <c r="V821" s="24"/>
      <c r="W821" s="24"/>
      <c r="X821" s="24"/>
      <c r="Y821" s="24"/>
      <c r="Z821" s="24"/>
    </row>
    <row r="822" spans="16:26" ht="15.75" customHeight="1">
      <c r="P822" s="24"/>
      <c r="Q822" s="24"/>
      <c r="R822" s="24"/>
      <c r="S822" s="24"/>
      <c r="T822" s="24"/>
      <c r="U822" s="24"/>
      <c r="V822" s="24"/>
      <c r="W822" s="24"/>
      <c r="X822" s="24"/>
      <c r="Y822" s="24"/>
      <c r="Z822" s="24"/>
    </row>
    <row r="823" spans="16:26" ht="15.75" customHeight="1">
      <c r="P823" s="24"/>
      <c r="Q823" s="24"/>
      <c r="R823" s="24"/>
      <c r="S823" s="24"/>
      <c r="T823" s="24"/>
      <c r="U823" s="24"/>
      <c r="V823" s="24"/>
      <c r="W823" s="24"/>
      <c r="X823" s="24"/>
      <c r="Y823" s="24"/>
      <c r="Z823" s="24"/>
    </row>
    <row r="824" spans="16:26" ht="15.75" customHeight="1">
      <c r="P824" s="24"/>
      <c r="Q824" s="24"/>
      <c r="R824" s="24"/>
      <c r="S824" s="24"/>
      <c r="T824" s="24"/>
      <c r="U824" s="24"/>
      <c r="V824" s="24"/>
      <c r="W824" s="24"/>
      <c r="X824" s="24"/>
      <c r="Y824" s="24"/>
      <c r="Z824" s="24"/>
    </row>
    <row r="825" spans="16:26" ht="15.75" customHeight="1">
      <c r="P825" s="24"/>
      <c r="Q825" s="24"/>
      <c r="R825" s="24"/>
      <c r="S825" s="24"/>
      <c r="T825" s="24"/>
      <c r="U825" s="24"/>
      <c r="V825" s="24"/>
      <c r="W825" s="24"/>
      <c r="X825" s="24"/>
      <c r="Y825" s="24"/>
      <c r="Z825" s="24"/>
    </row>
    <row r="826" spans="16:26" ht="15.75" customHeight="1">
      <c r="P826" s="24"/>
      <c r="Q826" s="24"/>
      <c r="R826" s="24"/>
      <c r="S826" s="24"/>
      <c r="T826" s="24"/>
      <c r="U826" s="24"/>
      <c r="V826" s="24"/>
      <c r="W826" s="24"/>
      <c r="X826" s="24"/>
      <c r="Y826" s="24"/>
      <c r="Z826" s="24"/>
    </row>
    <row r="827" spans="16:26" ht="15.75" customHeight="1">
      <c r="P827" s="24"/>
      <c r="Q827" s="24"/>
      <c r="R827" s="24"/>
      <c r="S827" s="24"/>
      <c r="T827" s="24"/>
      <c r="U827" s="24"/>
      <c r="V827" s="24"/>
      <c r="W827" s="24"/>
      <c r="X827" s="24"/>
      <c r="Y827" s="24"/>
      <c r="Z827" s="24"/>
    </row>
    <row r="828" spans="16:26" ht="15.75" customHeight="1">
      <c r="P828" s="24"/>
      <c r="Q828" s="24"/>
      <c r="R828" s="24"/>
      <c r="S828" s="24"/>
      <c r="T828" s="24"/>
      <c r="U828" s="24"/>
      <c r="V828" s="24"/>
      <c r="W828" s="24"/>
      <c r="X828" s="24"/>
      <c r="Y828" s="24"/>
      <c r="Z828" s="24"/>
    </row>
    <row r="829" spans="16:26" ht="15.75" customHeight="1">
      <c r="P829" s="24"/>
      <c r="Q829" s="24"/>
      <c r="R829" s="24"/>
      <c r="S829" s="24"/>
      <c r="T829" s="24"/>
      <c r="U829" s="24"/>
      <c r="V829" s="24"/>
      <c r="W829" s="24"/>
      <c r="X829" s="24"/>
      <c r="Y829" s="24"/>
      <c r="Z829" s="24"/>
    </row>
    <row r="830" spans="16:26" ht="15.75" customHeight="1">
      <c r="P830" s="24"/>
      <c r="Q830" s="24"/>
      <c r="R830" s="24"/>
      <c r="S830" s="24"/>
      <c r="T830" s="24"/>
      <c r="U830" s="24"/>
      <c r="V830" s="24"/>
      <c r="W830" s="24"/>
      <c r="X830" s="24"/>
      <c r="Y830" s="24"/>
      <c r="Z830" s="24"/>
    </row>
    <row r="831" spans="16:26" ht="15.75" customHeight="1">
      <c r="P831" s="24"/>
      <c r="Q831" s="24"/>
      <c r="R831" s="24"/>
      <c r="S831" s="24"/>
      <c r="T831" s="24"/>
      <c r="U831" s="24"/>
      <c r="V831" s="24"/>
      <c r="W831" s="24"/>
      <c r="X831" s="24"/>
      <c r="Y831" s="24"/>
      <c r="Z831" s="24"/>
    </row>
    <row r="832" spans="16:26" ht="15.75" customHeight="1">
      <c r="P832" s="24"/>
      <c r="Q832" s="24"/>
      <c r="R832" s="24"/>
      <c r="S832" s="24"/>
      <c r="T832" s="24"/>
      <c r="U832" s="24"/>
      <c r="V832" s="24"/>
      <c r="W832" s="24"/>
      <c r="X832" s="24"/>
      <c r="Y832" s="24"/>
      <c r="Z832" s="24"/>
    </row>
    <row r="833" spans="16:26" ht="15.75" customHeight="1">
      <c r="P833" s="24"/>
      <c r="Q833" s="24"/>
      <c r="R833" s="24"/>
      <c r="S833" s="24"/>
      <c r="T833" s="24"/>
      <c r="U833" s="24"/>
      <c r="V833" s="24"/>
      <c r="W833" s="24"/>
      <c r="X833" s="24"/>
      <c r="Y833" s="24"/>
      <c r="Z833" s="24"/>
    </row>
    <row r="834" spans="16:26" ht="15.75" customHeight="1">
      <c r="P834" s="24"/>
      <c r="Q834" s="24"/>
      <c r="R834" s="24"/>
      <c r="S834" s="24"/>
      <c r="T834" s="24"/>
      <c r="U834" s="24"/>
      <c r="V834" s="24"/>
      <c r="W834" s="24"/>
      <c r="X834" s="24"/>
      <c r="Y834" s="24"/>
      <c r="Z834" s="24"/>
    </row>
    <row r="835" spans="16:26" ht="15.75" customHeight="1">
      <c r="P835" s="24"/>
      <c r="Q835" s="24"/>
      <c r="R835" s="24"/>
      <c r="S835" s="24"/>
      <c r="T835" s="24"/>
      <c r="U835" s="24"/>
      <c r="V835" s="24"/>
      <c r="W835" s="24"/>
      <c r="X835" s="24"/>
      <c r="Y835" s="24"/>
      <c r="Z835" s="24"/>
    </row>
    <row r="836" spans="16:26" ht="15.75" customHeight="1">
      <c r="P836" s="24"/>
      <c r="Q836" s="24"/>
      <c r="R836" s="24"/>
      <c r="S836" s="24"/>
      <c r="T836" s="24"/>
      <c r="U836" s="24"/>
      <c r="V836" s="24"/>
      <c r="W836" s="24"/>
      <c r="X836" s="24"/>
      <c r="Y836" s="24"/>
      <c r="Z836" s="24"/>
    </row>
    <row r="837" spans="16:26" ht="15.75" customHeight="1">
      <c r="P837" s="24"/>
      <c r="Q837" s="24"/>
      <c r="R837" s="24"/>
      <c r="S837" s="24"/>
      <c r="T837" s="24"/>
      <c r="U837" s="24"/>
      <c r="V837" s="24"/>
      <c r="W837" s="24"/>
      <c r="X837" s="24"/>
      <c r="Y837" s="24"/>
      <c r="Z837" s="24"/>
    </row>
    <row r="838" spans="16:26" ht="15.75" customHeight="1">
      <c r="P838" s="24"/>
      <c r="Q838" s="24"/>
      <c r="R838" s="24"/>
      <c r="S838" s="24"/>
      <c r="T838" s="24"/>
      <c r="U838" s="24"/>
      <c r="V838" s="24"/>
      <c r="W838" s="24"/>
      <c r="X838" s="24"/>
      <c r="Y838" s="24"/>
      <c r="Z838" s="24"/>
    </row>
    <row r="839" spans="16:26" ht="15.75" customHeight="1">
      <c r="P839" s="24"/>
      <c r="Q839" s="24"/>
      <c r="R839" s="24"/>
      <c r="S839" s="24"/>
      <c r="T839" s="24"/>
      <c r="U839" s="24"/>
      <c r="V839" s="24"/>
      <c r="W839" s="24"/>
      <c r="X839" s="24"/>
      <c r="Y839" s="24"/>
      <c r="Z839" s="24"/>
    </row>
    <row r="840" spans="16:26" ht="15.75" customHeight="1">
      <c r="P840" s="24"/>
      <c r="Q840" s="24"/>
      <c r="R840" s="24"/>
      <c r="S840" s="24"/>
      <c r="T840" s="24"/>
      <c r="U840" s="24"/>
      <c r="V840" s="24"/>
      <c r="W840" s="24"/>
      <c r="X840" s="24"/>
      <c r="Y840" s="24"/>
      <c r="Z840" s="24"/>
    </row>
    <row r="841" spans="16:26" ht="15.75" customHeight="1">
      <c r="P841" s="24"/>
      <c r="Q841" s="24"/>
      <c r="R841" s="24"/>
      <c r="S841" s="24"/>
      <c r="T841" s="24"/>
      <c r="U841" s="24"/>
      <c r="V841" s="24"/>
      <c r="W841" s="24"/>
      <c r="X841" s="24"/>
      <c r="Y841" s="24"/>
      <c r="Z841" s="24"/>
    </row>
    <row r="842" spans="16:26" ht="15.75" customHeight="1">
      <c r="P842" s="24"/>
      <c r="Q842" s="24"/>
      <c r="R842" s="24"/>
      <c r="S842" s="24"/>
      <c r="T842" s="24"/>
      <c r="U842" s="24"/>
      <c r="V842" s="24"/>
      <c r="W842" s="24"/>
      <c r="X842" s="24"/>
      <c r="Y842" s="24"/>
      <c r="Z842" s="24"/>
    </row>
    <row r="843" spans="16:26" ht="15.75" customHeight="1">
      <c r="P843" s="24"/>
      <c r="Q843" s="24"/>
      <c r="R843" s="24"/>
      <c r="S843" s="24"/>
      <c r="T843" s="24"/>
      <c r="U843" s="24"/>
      <c r="V843" s="24"/>
      <c r="W843" s="24"/>
      <c r="X843" s="24"/>
      <c r="Y843" s="24"/>
      <c r="Z843" s="24"/>
    </row>
    <row r="844" spans="16:26" ht="15.75" customHeight="1">
      <c r="P844" s="24"/>
      <c r="Q844" s="24"/>
      <c r="R844" s="24"/>
      <c r="S844" s="24"/>
      <c r="T844" s="24"/>
      <c r="U844" s="24"/>
      <c r="V844" s="24"/>
      <c r="W844" s="24"/>
      <c r="X844" s="24"/>
      <c r="Y844" s="24"/>
      <c r="Z844" s="24"/>
    </row>
    <row r="845" spans="16:26" ht="15.75" customHeight="1">
      <c r="P845" s="24"/>
      <c r="Q845" s="24"/>
      <c r="R845" s="24"/>
      <c r="S845" s="24"/>
      <c r="T845" s="24"/>
      <c r="U845" s="24"/>
      <c r="V845" s="24"/>
      <c r="W845" s="24"/>
      <c r="X845" s="24"/>
      <c r="Y845" s="24"/>
      <c r="Z845" s="24"/>
    </row>
    <row r="846" spans="16:26" ht="15.75" customHeight="1">
      <c r="P846" s="24"/>
      <c r="Q846" s="24"/>
      <c r="R846" s="24"/>
      <c r="S846" s="24"/>
      <c r="T846" s="24"/>
      <c r="U846" s="24"/>
      <c r="V846" s="24"/>
      <c r="W846" s="24"/>
      <c r="X846" s="24"/>
      <c r="Y846" s="24"/>
      <c r="Z846" s="24"/>
    </row>
    <row r="847" spans="16:26" ht="15.75" customHeight="1">
      <c r="P847" s="24"/>
      <c r="Q847" s="24"/>
      <c r="R847" s="24"/>
      <c r="S847" s="24"/>
      <c r="T847" s="24"/>
      <c r="U847" s="24"/>
      <c r="V847" s="24"/>
      <c r="W847" s="24"/>
      <c r="X847" s="24"/>
      <c r="Y847" s="24"/>
      <c r="Z847" s="24"/>
    </row>
    <row r="848" spans="16:26" ht="15.75" customHeight="1">
      <c r="P848" s="24"/>
      <c r="Q848" s="24"/>
      <c r="R848" s="24"/>
      <c r="S848" s="24"/>
      <c r="T848" s="24"/>
      <c r="U848" s="24"/>
      <c r="V848" s="24"/>
      <c r="W848" s="24"/>
      <c r="X848" s="24"/>
      <c r="Y848" s="24"/>
      <c r="Z848" s="24"/>
    </row>
    <row r="849" spans="16:26" ht="15.75" customHeight="1">
      <c r="P849" s="24"/>
      <c r="Q849" s="24"/>
      <c r="R849" s="24"/>
      <c r="S849" s="24"/>
      <c r="T849" s="24"/>
      <c r="U849" s="24"/>
      <c r="V849" s="24"/>
      <c r="W849" s="24"/>
      <c r="X849" s="24"/>
      <c r="Y849" s="24"/>
      <c r="Z849" s="24"/>
    </row>
    <row r="850" spans="16:26" ht="15.75" customHeight="1">
      <c r="P850" s="24"/>
      <c r="Q850" s="24"/>
      <c r="R850" s="24"/>
      <c r="S850" s="24"/>
      <c r="T850" s="24"/>
      <c r="U850" s="24"/>
      <c r="V850" s="24"/>
      <c r="W850" s="24"/>
      <c r="X850" s="24"/>
      <c r="Y850" s="24"/>
      <c r="Z850" s="24"/>
    </row>
    <row r="851" spans="16:26" ht="15.75" customHeight="1">
      <c r="P851" s="24"/>
      <c r="Q851" s="24"/>
      <c r="R851" s="24"/>
      <c r="S851" s="24"/>
      <c r="T851" s="24"/>
      <c r="U851" s="24"/>
      <c r="V851" s="24"/>
      <c r="W851" s="24"/>
      <c r="X851" s="24"/>
      <c r="Y851" s="24"/>
      <c r="Z851" s="24"/>
    </row>
    <row r="852" spans="16:26" ht="15.75" customHeight="1">
      <c r="P852" s="24"/>
      <c r="Q852" s="24"/>
      <c r="R852" s="24"/>
      <c r="S852" s="24"/>
      <c r="T852" s="24"/>
      <c r="U852" s="24"/>
      <c r="V852" s="24"/>
      <c r="W852" s="24"/>
      <c r="X852" s="24"/>
      <c r="Y852" s="24"/>
      <c r="Z852" s="24"/>
    </row>
    <row r="853" spans="16:26" ht="15.75" customHeight="1">
      <c r="P853" s="24"/>
      <c r="Q853" s="24"/>
      <c r="R853" s="24"/>
      <c r="S853" s="24"/>
      <c r="T853" s="24"/>
      <c r="U853" s="24"/>
      <c r="V853" s="24"/>
      <c r="W853" s="24"/>
      <c r="X853" s="24"/>
      <c r="Y853" s="24"/>
      <c r="Z853" s="24"/>
    </row>
    <row r="854" spans="16:26" ht="15.75" customHeight="1">
      <c r="P854" s="24"/>
      <c r="Q854" s="24"/>
      <c r="R854" s="24"/>
      <c r="S854" s="24"/>
      <c r="T854" s="24"/>
      <c r="U854" s="24"/>
      <c r="V854" s="24"/>
      <c r="W854" s="24"/>
      <c r="X854" s="24"/>
      <c r="Y854" s="24"/>
      <c r="Z854" s="24"/>
    </row>
    <row r="855" spans="16:26" ht="15.75" customHeight="1">
      <c r="P855" s="24"/>
      <c r="Q855" s="24"/>
      <c r="R855" s="24"/>
      <c r="S855" s="24"/>
      <c r="T855" s="24"/>
      <c r="U855" s="24"/>
      <c r="V855" s="24"/>
      <c r="W855" s="24"/>
      <c r="X855" s="24"/>
      <c r="Y855" s="24"/>
      <c r="Z855" s="24"/>
    </row>
    <row r="856" spans="16:26" ht="15.75" customHeight="1">
      <c r="P856" s="24"/>
      <c r="Q856" s="24"/>
      <c r="R856" s="24"/>
      <c r="S856" s="24"/>
      <c r="T856" s="24"/>
      <c r="U856" s="24"/>
      <c r="V856" s="24"/>
      <c r="W856" s="24"/>
      <c r="X856" s="24"/>
      <c r="Y856" s="24"/>
      <c r="Z856" s="24"/>
    </row>
    <row r="857" spans="16:26" ht="15.75" customHeight="1">
      <c r="P857" s="24"/>
      <c r="Q857" s="24"/>
      <c r="R857" s="24"/>
      <c r="S857" s="24"/>
      <c r="T857" s="24"/>
      <c r="U857" s="24"/>
      <c r="V857" s="24"/>
      <c r="W857" s="24"/>
      <c r="X857" s="24"/>
      <c r="Y857" s="24"/>
      <c r="Z857" s="24"/>
    </row>
    <row r="858" spans="16:26" ht="15.75" customHeight="1">
      <c r="P858" s="24"/>
      <c r="Q858" s="24"/>
      <c r="R858" s="24"/>
      <c r="S858" s="24"/>
      <c r="T858" s="24"/>
      <c r="U858" s="24"/>
      <c r="V858" s="24"/>
      <c r="W858" s="24"/>
      <c r="X858" s="24"/>
      <c r="Y858" s="24"/>
      <c r="Z858" s="24"/>
    </row>
    <row r="859" spans="16:26" ht="15.75" customHeight="1">
      <c r="P859" s="24"/>
      <c r="Q859" s="24"/>
      <c r="R859" s="24"/>
      <c r="S859" s="24"/>
      <c r="T859" s="24"/>
      <c r="U859" s="24"/>
      <c r="V859" s="24"/>
      <c r="W859" s="24"/>
      <c r="X859" s="24"/>
      <c r="Y859" s="24"/>
      <c r="Z859" s="24"/>
    </row>
    <row r="860" spans="16:26" ht="15.75" customHeight="1">
      <c r="P860" s="24"/>
      <c r="Q860" s="24"/>
      <c r="R860" s="24"/>
      <c r="S860" s="24"/>
      <c r="T860" s="24"/>
      <c r="U860" s="24"/>
      <c r="V860" s="24"/>
      <c r="W860" s="24"/>
      <c r="X860" s="24"/>
      <c r="Y860" s="24"/>
      <c r="Z860" s="24"/>
    </row>
    <row r="861" spans="16:26" ht="15.75" customHeight="1">
      <c r="P861" s="24"/>
      <c r="Q861" s="24"/>
      <c r="R861" s="24"/>
      <c r="S861" s="24"/>
      <c r="T861" s="24"/>
      <c r="U861" s="24"/>
      <c r="V861" s="24"/>
      <c r="W861" s="24"/>
      <c r="X861" s="24"/>
      <c r="Y861" s="24"/>
      <c r="Z861" s="24"/>
    </row>
    <row r="862" spans="16:26" ht="15.75" customHeight="1">
      <c r="P862" s="24"/>
      <c r="Q862" s="24"/>
      <c r="R862" s="24"/>
      <c r="S862" s="24"/>
      <c r="T862" s="24"/>
      <c r="U862" s="24"/>
      <c r="V862" s="24"/>
      <c r="W862" s="24"/>
      <c r="X862" s="24"/>
      <c r="Y862" s="24"/>
      <c r="Z862" s="24"/>
    </row>
    <row r="863" spans="16:26" ht="15.75" customHeight="1">
      <c r="P863" s="24"/>
      <c r="Q863" s="24"/>
      <c r="R863" s="24"/>
      <c r="S863" s="24"/>
      <c r="T863" s="24"/>
      <c r="U863" s="24"/>
      <c r="V863" s="24"/>
      <c r="W863" s="24"/>
      <c r="X863" s="24"/>
      <c r="Y863" s="24"/>
      <c r="Z863" s="24"/>
    </row>
    <row r="864" spans="16:26" ht="15.75" customHeight="1">
      <c r="P864" s="24"/>
      <c r="Q864" s="24"/>
      <c r="R864" s="24"/>
      <c r="S864" s="24"/>
      <c r="T864" s="24"/>
      <c r="U864" s="24"/>
      <c r="V864" s="24"/>
      <c r="W864" s="24"/>
      <c r="X864" s="24"/>
      <c r="Y864" s="24"/>
      <c r="Z864" s="24"/>
    </row>
    <row r="865" spans="16:26" ht="15.75" customHeight="1">
      <c r="P865" s="24"/>
      <c r="Q865" s="24"/>
      <c r="R865" s="24"/>
      <c r="S865" s="24"/>
      <c r="T865" s="24"/>
      <c r="U865" s="24"/>
      <c r="V865" s="24"/>
      <c r="W865" s="24"/>
      <c r="X865" s="24"/>
      <c r="Y865" s="24"/>
      <c r="Z865" s="24"/>
    </row>
    <row r="866" spans="16:26" ht="15.75" customHeight="1">
      <c r="P866" s="24"/>
      <c r="Q866" s="24"/>
      <c r="R866" s="24"/>
      <c r="S866" s="24"/>
      <c r="T866" s="24"/>
      <c r="U866" s="24"/>
      <c r="V866" s="24"/>
      <c r="W866" s="24"/>
      <c r="X866" s="24"/>
      <c r="Y866" s="24"/>
      <c r="Z866" s="24"/>
    </row>
    <row r="867" spans="16:26" ht="15.75" customHeight="1">
      <c r="P867" s="24"/>
      <c r="Q867" s="24"/>
      <c r="R867" s="24"/>
      <c r="S867" s="24"/>
      <c r="T867" s="24"/>
      <c r="U867" s="24"/>
      <c r="V867" s="24"/>
      <c r="W867" s="24"/>
      <c r="X867" s="24"/>
      <c r="Y867" s="24"/>
      <c r="Z867" s="24"/>
    </row>
    <row r="868" spans="16:26" ht="15.75" customHeight="1">
      <c r="P868" s="24"/>
      <c r="Q868" s="24"/>
      <c r="R868" s="24"/>
      <c r="S868" s="24"/>
      <c r="T868" s="24"/>
      <c r="U868" s="24"/>
      <c r="V868" s="24"/>
      <c r="W868" s="24"/>
      <c r="X868" s="24"/>
      <c r="Y868" s="24"/>
      <c r="Z868" s="24"/>
    </row>
    <row r="869" spans="16:26" ht="15.75" customHeight="1">
      <c r="P869" s="24"/>
      <c r="Q869" s="24"/>
      <c r="R869" s="24"/>
      <c r="S869" s="24"/>
      <c r="T869" s="24"/>
      <c r="U869" s="24"/>
      <c r="V869" s="24"/>
      <c r="W869" s="24"/>
      <c r="X869" s="24"/>
      <c r="Y869" s="24"/>
      <c r="Z869" s="24"/>
    </row>
    <row r="870" spans="16:26" ht="15.75" customHeight="1">
      <c r="P870" s="24"/>
      <c r="Q870" s="24"/>
      <c r="R870" s="24"/>
      <c r="S870" s="24"/>
      <c r="T870" s="24"/>
      <c r="U870" s="24"/>
      <c r="V870" s="24"/>
      <c r="W870" s="24"/>
      <c r="X870" s="24"/>
      <c r="Y870" s="24"/>
      <c r="Z870" s="24"/>
    </row>
    <row r="871" spans="16:26" ht="15.75" customHeight="1">
      <c r="P871" s="24"/>
      <c r="Q871" s="24"/>
      <c r="R871" s="24"/>
      <c r="S871" s="24"/>
      <c r="T871" s="24"/>
      <c r="U871" s="24"/>
      <c r="V871" s="24"/>
      <c r="W871" s="24"/>
      <c r="X871" s="24"/>
      <c r="Y871" s="24"/>
      <c r="Z871" s="24"/>
    </row>
    <row r="872" spans="16:26" ht="15.75" customHeight="1">
      <c r="P872" s="24"/>
      <c r="Q872" s="24"/>
      <c r="R872" s="24"/>
      <c r="S872" s="24"/>
      <c r="T872" s="24"/>
      <c r="U872" s="24"/>
      <c r="V872" s="24"/>
      <c r="W872" s="24"/>
      <c r="X872" s="24"/>
      <c r="Y872" s="24"/>
      <c r="Z872" s="24"/>
    </row>
    <row r="873" spans="16:26" ht="15.75" customHeight="1">
      <c r="P873" s="24"/>
      <c r="Q873" s="24"/>
      <c r="R873" s="24"/>
      <c r="S873" s="24"/>
      <c r="T873" s="24"/>
      <c r="U873" s="24"/>
      <c r="V873" s="24"/>
      <c r="W873" s="24"/>
      <c r="X873" s="24"/>
      <c r="Y873" s="24"/>
      <c r="Z873" s="24"/>
    </row>
    <row r="874" spans="16:26" ht="15.75" customHeight="1">
      <c r="P874" s="24"/>
      <c r="Q874" s="24"/>
      <c r="R874" s="24"/>
      <c r="S874" s="24"/>
      <c r="T874" s="24"/>
      <c r="U874" s="24"/>
      <c r="V874" s="24"/>
      <c r="W874" s="24"/>
      <c r="X874" s="24"/>
      <c r="Y874" s="24"/>
      <c r="Z874" s="24"/>
    </row>
    <row r="875" spans="16:26" ht="15.75" customHeight="1">
      <c r="P875" s="24"/>
      <c r="Q875" s="24"/>
      <c r="R875" s="24"/>
      <c r="S875" s="24"/>
      <c r="T875" s="24"/>
      <c r="U875" s="24"/>
      <c r="V875" s="24"/>
      <c r="W875" s="24"/>
      <c r="X875" s="24"/>
      <c r="Y875" s="24"/>
      <c r="Z875" s="24"/>
    </row>
    <row r="876" spans="16:26" ht="15.75" customHeight="1">
      <c r="P876" s="24"/>
      <c r="Q876" s="24"/>
      <c r="R876" s="24"/>
      <c r="S876" s="24"/>
      <c r="T876" s="24"/>
      <c r="U876" s="24"/>
      <c r="V876" s="24"/>
      <c r="W876" s="24"/>
      <c r="X876" s="24"/>
      <c r="Y876" s="24"/>
      <c r="Z876" s="24"/>
    </row>
    <row r="877" spans="16:26" ht="15.75" customHeight="1">
      <c r="P877" s="24"/>
      <c r="Q877" s="24"/>
      <c r="R877" s="24"/>
      <c r="S877" s="24"/>
      <c r="T877" s="24"/>
      <c r="U877" s="24"/>
      <c r="V877" s="24"/>
      <c r="W877" s="24"/>
      <c r="X877" s="24"/>
      <c r="Y877" s="24"/>
      <c r="Z877" s="24"/>
    </row>
    <row r="878" spans="16:26" ht="15.75" customHeight="1">
      <c r="P878" s="24"/>
      <c r="Q878" s="24"/>
      <c r="R878" s="24"/>
      <c r="S878" s="24"/>
      <c r="T878" s="24"/>
      <c r="U878" s="24"/>
      <c r="V878" s="24"/>
      <c r="W878" s="24"/>
      <c r="X878" s="24"/>
      <c r="Y878" s="24"/>
      <c r="Z878" s="24"/>
    </row>
    <row r="879" spans="16:26" ht="15.75" customHeight="1">
      <c r="P879" s="24"/>
      <c r="Q879" s="24"/>
      <c r="R879" s="24"/>
      <c r="S879" s="24"/>
      <c r="T879" s="24"/>
      <c r="U879" s="24"/>
      <c r="V879" s="24"/>
      <c r="W879" s="24"/>
      <c r="X879" s="24"/>
      <c r="Y879" s="24"/>
      <c r="Z879" s="24"/>
    </row>
    <row r="880" spans="16:26" ht="15.75" customHeight="1">
      <c r="P880" s="24"/>
      <c r="Q880" s="24"/>
      <c r="R880" s="24"/>
      <c r="S880" s="24"/>
      <c r="T880" s="24"/>
      <c r="U880" s="24"/>
      <c r="V880" s="24"/>
      <c r="W880" s="24"/>
      <c r="X880" s="24"/>
      <c r="Y880" s="24"/>
      <c r="Z880" s="24"/>
    </row>
    <row r="881" spans="16:26" ht="15.75" customHeight="1">
      <c r="P881" s="24"/>
      <c r="Q881" s="24"/>
      <c r="R881" s="24"/>
      <c r="S881" s="24"/>
      <c r="T881" s="24"/>
      <c r="U881" s="24"/>
      <c r="V881" s="24"/>
      <c r="W881" s="24"/>
      <c r="X881" s="24"/>
      <c r="Y881" s="24"/>
      <c r="Z881" s="24"/>
    </row>
    <row r="882" spans="16:26" ht="15.75" customHeight="1">
      <c r="P882" s="24"/>
      <c r="Q882" s="24"/>
      <c r="R882" s="24"/>
      <c r="S882" s="24"/>
      <c r="T882" s="24"/>
      <c r="U882" s="24"/>
      <c r="V882" s="24"/>
      <c r="W882" s="24"/>
      <c r="X882" s="24"/>
      <c r="Y882" s="24"/>
      <c r="Z882" s="24"/>
    </row>
    <row r="883" spans="16:26" ht="15.75" customHeight="1">
      <c r="P883" s="24"/>
      <c r="Q883" s="24"/>
      <c r="R883" s="24"/>
      <c r="S883" s="24"/>
      <c r="T883" s="24"/>
      <c r="U883" s="24"/>
      <c r="V883" s="24"/>
      <c r="W883" s="24"/>
      <c r="X883" s="24"/>
      <c r="Y883" s="24"/>
      <c r="Z883" s="24"/>
    </row>
    <row r="884" spans="16:26" ht="15.75" customHeight="1">
      <c r="P884" s="24"/>
      <c r="Q884" s="24"/>
      <c r="R884" s="24"/>
      <c r="S884" s="24"/>
      <c r="T884" s="24"/>
      <c r="U884" s="24"/>
      <c r="V884" s="24"/>
      <c r="W884" s="24"/>
      <c r="X884" s="24"/>
      <c r="Y884" s="24"/>
      <c r="Z884" s="24"/>
    </row>
    <row r="885" spans="16:26" ht="15.75" customHeight="1">
      <c r="P885" s="24"/>
      <c r="Q885" s="24"/>
      <c r="R885" s="24"/>
      <c r="S885" s="24"/>
      <c r="T885" s="24"/>
      <c r="U885" s="24"/>
      <c r="V885" s="24"/>
      <c r="W885" s="24"/>
      <c r="X885" s="24"/>
      <c r="Y885" s="24"/>
      <c r="Z885" s="24"/>
    </row>
    <row r="886" spans="16:26" ht="15.75" customHeight="1">
      <c r="P886" s="24"/>
      <c r="Q886" s="24"/>
      <c r="R886" s="24"/>
      <c r="S886" s="24"/>
      <c r="T886" s="24"/>
      <c r="U886" s="24"/>
      <c r="V886" s="24"/>
      <c r="W886" s="24"/>
      <c r="X886" s="24"/>
      <c r="Y886" s="24"/>
      <c r="Z886" s="24"/>
    </row>
    <row r="887" spans="16:26" ht="15.75" customHeight="1">
      <c r="P887" s="24"/>
      <c r="Q887" s="24"/>
      <c r="R887" s="24"/>
      <c r="S887" s="24"/>
      <c r="T887" s="24"/>
      <c r="U887" s="24"/>
      <c r="V887" s="24"/>
      <c r="W887" s="24"/>
      <c r="X887" s="24"/>
      <c r="Y887" s="24"/>
      <c r="Z887" s="24"/>
    </row>
    <row r="888" spans="16:26" ht="15.75" customHeight="1">
      <c r="P888" s="24"/>
      <c r="Q888" s="24"/>
      <c r="R888" s="24"/>
      <c r="S888" s="24"/>
      <c r="T888" s="24"/>
      <c r="U888" s="24"/>
      <c r="V888" s="24"/>
      <c r="W888" s="24"/>
      <c r="X888" s="24"/>
      <c r="Y888" s="24"/>
      <c r="Z888" s="24"/>
    </row>
    <row r="889" spans="16:26" ht="15.75" customHeight="1">
      <c r="P889" s="24"/>
      <c r="Q889" s="24"/>
      <c r="R889" s="24"/>
      <c r="S889" s="24"/>
      <c r="T889" s="24"/>
      <c r="U889" s="24"/>
      <c r="V889" s="24"/>
      <c r="W889" s="24"/>
      <c r="X889" s="24"/>
      <c r="Y889" s="24"/>
      <c r="Z889" s="24"/>
    </row>
    <row r="890" spans="16:26" ht="15.75" customHeight="1">
      <c r="P890" s="24"/>
      <c r="Q890" s="24"/>
      <c r="R890" s="24"/>
      <c r="S890" s="24"/>
      <c r="T890" s="24"/>
      <c r="U890" s="24"/>
      <c r="V890" s="24"/>
      <c r="W890" s="24"/>
      <c r="X890" s="24"/>
      <c r="Y890" s="24"/>
      <c r="Z890" s="24"/>
    </row>
    <row r="891" spans="16:26" ht="15.75" customHeight="1">
      <c r="P891" s="24"/>
      <c r="Q891" s="24"/>
      <c r="R891" s="24"/>
      <c r="S891" s="24"/>
      <c r="T891" s="24"/>
      <c r="U891" s="24"/>
      <c r="V891" s="24"/>
      <c r="W891" s="24"/>
      <c r="X891" s="24"/>
      <c r="Y891" s="24"/>
      <c r="Z891" s="24"/>
    </row>
    <row r="892" spans="16:26" ht="15.75" customHeight="1">
      <c r="P892" s="24"/>
      <c r="Q892" s="24"/>
      <c r="R892" s="24"/>
      <c r="S892" s="24"/>
      <c r="T892" s="24"/>
      <c r="U892" s="24"/>
      <c r="V892" s="24"/>
      <c r="W892" s="24"/>
      <c r="X892" s="24"/>
      <c r="Y892" s="24"/>
      <c r="Z892" s="24"/>
    </row>
    <row r="893" spans="16:26" ht="15.75" customHeight="1">
      <c r="P893" s="24"/>
      <c r="Q893" s="24"/>
      <c r="R893" s="24"/>
      <c r="S893" s="24"/>
      <c r="T893" s="24"/>
      <c r="U893" s="24"/>
      <c r="V893" s="24"/>
      <c r="W893" s="24"/>
      <c r="X893" s="24"/>
      <c r="Y893" s="24"/>
      <c r="Z893" s="24"/>
    </row>
    <row r="894" spans="16:26" ht="15.75" customHeight="1">
      <c r="P894" s="24"/>
      <c r="Q894" s="24"/>
      <c r="R894" s="24"/>
      <c r="S894" s="24"/>
      <c r="T894" s="24"/>
      <c r="U894" s="24"/>
      <c r="V894" s="24"/>
      <c r="W894" s="24"/>
      <c r="X894" s="24"/>
      <c r="Y894" s="24"/>
      <c r="Z894" s="24"/>
    </row>
    <row r="895" spans="16:26" ht="15.75" customHeight="1">
      <c r="P895" s="24"/>
      <c r="Q895" s="24"/>
      <c r="R895" s="24"/>
      <c r="S895" s="24"/>
      <c r="T895" s="24"/>
      <c r="U895" s="24"/>
      <c r="V895" s="24"/>
      <c r="W895" s="24"/>
      <c r="X895" s="24"/>
      <c r="Y895" s="24"/>
      <c r="Z895" s="24"/>
    </row>
    <row r="896" spans="16:26" ht="15.75" customHeight="1">
      <c r="P896" s="24"/>
      <c r="Q896" s="24"/>
      <c r="R896" s="24"/>
      <c r="S896" s="24"/>
      <c r="T896" s="24"/>
      <c r="U896" s="24"/>
      <c r="V896" s="24"/>
      <c r="W896" s="24"/>
      <c r="X896" s="24"/>
      <c r="Y896" s="24"/>
      <c r="Z896" s="24"/>
    </row>
    <row r="897" spans="16:26" ht="15.75" customHeight="1">
      <c r="P897" s="24"/>
      <c r="Q897" s="24"/>
      <c r="R897" s="24"/>
      <c r="S897" s="24"/>
      <c r="T897" s="24"/>
      <c r="U897" s="24"/>
      <c r="V897" s="24"/>
      <c r="W897" s="24"/>
      <c r="X897" s="24"/>
      <c r="Y897" s="24"/>
      <c r="Z897" s="24"/>
    </row>
    <row r="898" spans="16:26" ht="15.75" customHeight="1">
      <c r="P898" s="24"/>
      <c r="Q898" s="24"/>
      <c r="R898" s="24"/>
      <c r="S898" s="24"/>
      <c r="T898" s="24"/>
      <c r="U898" s="24"/>
      <c r="V898" s="24"/>
      <c r="W898" s="24"/>
      <c r="X898" s="24"/>
      <c r="Y898" s="24"/>
      <c r="Z898" s="24"/>
    </row>
    <row r="899" spans="16:26" ht="15.75" customHeight="1">
      <c r="P899" s="24"/>
      <c r="Q899" s="24"/>
      <c r="R899" s="24"/>
      <c r="S899" s="24"/>
      <c r="T899" s="24"/>
      <c r="U899" s="24"/>
      <c r="V899" s="24"/>
      <c r="W899" s="24"/>
      <c r="X899" s="24"/>
      <c r="Y899" s="24"/>
      <c r="Z899" s="24"/>
    </row>
    <row r="900" spans="16:26" ht="15.75" customHeight="1">
      <c r="P900" s="24"/>
      <c r="Q900" s="24"/>
      <c r="R900" s="24"/>
      <c r="S900" s="24"/>
      <c r="T900" s="24"/>
      <c r="U900" s="24"/>
      <c r="V900" s="24"/>
      <c r="W900" s="24"/>
      <c r="X900" s="24"/>
      <c r="Y900" s="24"/>
      <c r="Z900" s="24"/>
    </row>
    <row r="901" spans="16:26" ht="15.75" customHeight="1">
      <c r="P901" s="24"/>
      <c r="Q901" s="24"/>
      <c r="R901" s="24"/>
      <c r="S901" s="24"/>
      <c r="T901" s="24"/>
      <c r="U901" s="24"/>
      <c r="V901" s="24"/>
      <c r="W901" s="24"/>
      <c r="X901" s="24"/>
      <c r="Y901" s="24"/>
      <c r="Z901" s="24"/>
    </row>
    <row r="902" spans="16:26" ht="15.75" customHeight="1">
      <c r="P902" s="24"/>
      <c r="Q902" s="24"/>
      <c r="R902" s="24"/>
      <c r="S902" s="24"/>
      <c r="T902" s="24"/>
      <c r="U902" s="24"/>
      <c r="V902" s="24"/>
      <c r="W902" s="24"/>
      <c r="X902" s="24"/>
      <c r="Y902" s="24"/>
      <c r="Z902" s="24"/>
    </row>
    <row r="903" spans="16:26" ht="15.75" customHeight="1">
      <c r="P903" s="24"/>
      <c r="Q903" s="24"/>
      <c r="R903" s="24"/>
      <c r="S903" s="24"/>
      <c r="T903" s="24"/>
      <c r="U903" s="24"/>
      <c r="V903" s="24"/>
      <c r="W903" s="24"/>
      <c r="X903" s="24"/>
      <c r="Y903" s="24"/>
      <c r="Z903" s="24"/>
    </row>
    <row r="904" spans="16:26" ht="15.75" customHeight="1">
      <c r="P904" s="24"/>
      <c r="Q904" s="24"/>
      <c r="R904" s="24"/>
      <c r="S904" s="24"/>
      <c r="T904" s="24"/>
      <c r="U904" s="24"/>
      <c r="V904" s="24"/>
      <c r="W904" s="24"/>
      <c r="X904" s="24"/>
      <c r="Y904" s="24"/>
      <c r="Z904" s="24"/>
    </row>
    <row r="905" spans="16:26" ht="15.75" customHeight="1">
      <c r="P905" s="24"/>
      <c r="Q905" s="24"/>
      <c r="R905" s="24"/>
      <c r="S905" s="24"/>
      <c r="T905" s="24"/>
      <c r="U905" s="24"/>
      <c r="V905" s="24"/>
      <c r="W905" s="24"/>
      <c r="X905" s="24"/>
      <c r="Y905" s="24"/>
      <c r="Z905" s="24"/>
    </row>
    <row r="906" spans="16:26" ht="15.75" customHeight="1">
      <c r="P906" s="24"/>
      <c r="Q906" s="24"/>
      <c r="R906" s="24"/>
      <c r="S906" s="24"/>
      <c r="T906" s="24"/>
      <c r="U906" s="24"/>
      <c r="V906" s="24"/>
      <c r="W906" s="24"/>
      <c r="X906" s="24"/>
      <c r="Y906" s="24"/>
      <c r="Z906" s="24"/>
    </row>
    <row r="907" spans="16:26" ht="15.75" customHeight="1">
      <c r="P907" s="24"/>
      <c r="Q907" s="24"/>
      <c r="R907" s="24"/>
      <c r="S907" s="24"/>
      <c r="T907" s="24"/>
      <c r="U907" s="24"/>
      <c r="V907" s="24"/>
      <c r="W907" s="24"/>
      <c r="X907" s="24"/>
      <c r="Y907" s="24"/>
      <c r="Z907" s="24"/>
    </row>
    <row r="908" spans="16:26" ht="15.75" customHeight="1">
      <c r="P908" s="24"/>
      <c r="Q908" s="24"/>
      <c r="R908" s="24"/>
      <c r="S908" s="24"/>
      <c r="T908" s="24"/>
      <c r="U908" s="24"/>
      <c r="V908" s="24"/>
      <c r="W908" s="24"/>
      <c r="X908" s="24"/>
      <c r="Y908" s="24"/>
      <c r="Z908" s="24"/>
    </row>
    <row r="909" spans="16:26" ht="15.75" customHeight="1">
      <c r="P909" s="24"/>
      <c r="Q909" s="24"/>
      <c r="R909" s="24"/>
      <c r="S909" s="24"/>
      <c r="T909" s="24"/>
      <c r="U909" s="24"/>
      <c r="V909" s="24"/>
      <c r="W909" s="24"/>
      <c r="X909" s="24"/>
      <c r="Y909" s="24"/>
      <c r="Z909" s="24"/>
    </row>
    <row r="910" spans="16:26" ht="15.75" customHeight="1">
      <c r="P910" s="24"/>
      <c r="Q910" s="24"/>
      <c r="R910" s="24"/>
      <c r="S910" s="24"/>
      <c r="T910" s="24"/>
      <c r="U910" s="24"/>
      <c r="V910" s="24"/>
      <c r="W910" s="24"/>
      <c r="X910" s="24"/>
      <c r="Y910" s="24"/>
      <c r="Z910" s="24"/>
    </row>
    <row r="911" spans="16:26" ht="15.75" customHeight="1">
      <c r="P911" s="24"/>
      <c r="Q911" s="24"/>
      <c r="R911" s="24"/>
      <c r="S911" s="24"/>
      <c r="T911" s="24"/>
      <c r="U911" s="24"/>
      <c r="V911" s="24"/>
      <c r="W911" s="24"/>
      <c r="X911" s="24"/>
      <c r="Y911" s="24"/>
      <c r="Z911" s="24"/>
    </row>
    <row r="912" spans="16:26" ht="15.75" customHeight="1">
      <c r="P912" s="24"/>
      <c r="Q912" s="24"/>
      <c r="R912" s="24"/>
      <c r="S912" s="24"/>
      <c r="T912" s="24"/>
      <c r="U912" s="24"/>
      <c r="V912" s="24"/>
      <c r="W912" s="24"/>
      <c r="X912" s="24"/>
      <c r="Y912" s="24"/>
      <c r="Z912" s="24"/>
    </row>
    <row r="913" spans="16:26" ht="15.75" customHeight="1">
      <c r="P913" s="24"/>
      <c r="Q913" s="24"/>
      <c r="R913" s="24"/>
      <c r="S913" s="24"/>
      <c r="T913" s="24"/>
      <c r="U913" s="24"/>
      <c r="V913" s="24"/>
      <c r="W913" s="24"/>
      <c r="X913" s="24"/>
      <c r="Y913" s="24"/>
      <c r="Z913" s="24"/>
    </row>
    <row r="914" spans="16:26" ht="15.75" customHeight="1">
      <c r="P914" s="24"/>
      <c r="Q914" s="24"/>
      <c r="R914" s="24"/>
      <c r="S914" s="24"/>
      <c r="T914" s="24"/>
      <c r="U914" s="24"/>
      <c r="V914" s="24"/>
      <c r="W914" s="24"/>
      <c r="X914" s="24"/>
      <c r="Y914" s="24"/>
      <c r="Z914" s="24"/>
    </row>
    <row r="915" spans="16:26" ht="15.75" customHeight="1">
      <c r="P915" s="24"/>
      <c r="Q915" s="24"/>
      <c r="R915" s="24"/>
      <c r="S915" s="24"/>
      <c r="T915" s="24"/>
      <c r="U915" s="24"/>
      <c r="V915" s="24"/>
      <c r="W915" s="24"/>
      <c r="X915" s="24"/>
      <c r="Y915" s="24"/>
      <c r="Z915" s="24"/>
    </row>
    <row r="916" spans="16:26" ht="15.75" customHeight="1">
      <c r="P916" s="24"/>
      <c r="Q916" s="24"/>
      <c r="R916" s="24"/>
      <c r="S916" s="24"/>
      <c r="T916" s="24"/>
      <c r="U916" s="24"/>
      <c r="V916" s="24"/>
      <c r="W916" s="24"/>
      <c r="X916" s="24"/>
      <c r="Y916" s="24"/>
      <c r="Z916" s="24"/>
    </row>
    <row r="917" spans="16:26" ht="15.75" customHeight="1">
      <c r="P917" s="24"/>
      <c r="Q917" s="24"/>
      <c r="R917" s="24"/>
      <c r="S917" s="24"/>
      <c r="T917" s="24"/>
      <c r="U917" s="24"/>
      <c r="V917" s="24"/>
      <c r="W917" s="24"/>
      <c r="X917" s="24"/>
      <c r="Y917" s="24"/>
      <c r="Z917" s="24"/>
    </row>
    <row r="918" spans="16:26" ht="15.75" customHeight="1">
      <c r="P918" s="24"/>
      <c r="Q918" s="24"/>
      <c r="R918" s="24"/>
      <c r="S918" s="24"/>
      <c r="T918" s="24"/>
      <c r="U918" s="24"/>
      <c r="V918" s="24"/>
      <c r="W918" s="24"/>
      <c r="X918" s="24"/>
      <c r="Y918" s="24"/>
      <c r="Z918" s="24"/>
    </row>
    <row r="919" spans="16:26" ht="15.75" customHeight="1">
      <c r="P919" s="24"/>
      <c r="Q919" s="24"/>
      <c r="R919" s="24"/>
      <c r="S919" s="24"/>
      <c r="T919" s="24"/>
      <c r="U919" s="24"/>
      <c r="V919" s="24"/>
      <c r="W919" s="24"/>
      <c r="X919" s="24"/>
      <c r="Y919" s="24"/>
      <c r="Z919" s="24"/>
    </row>
    <row r="920" spans="16:26" ht="15.75" customHeight="1">
      <c r="P920" s="24"/>
      <c r="Q920" s="24"/>
      <c r="R920" s="24"/>
      <c r="S920" s="24"/>
      <c r="T920" s="24"/>
      <c r="U920" s="24"/>
      <c r="V920" s="24"/>
      <c r="W920" s="24"/>
      <c r="X920" s="24"/>
      <c r="Y920" s="24"/>
      <c r="Z920" s="24"/>
    </row>
    <row r="921" spans="16:26" ht="15.75" customHeight="1">
      <c r="P921" s="24"/>
      <c r="Q921" s="24"/>
      <c r="R921" s="24"/>
      <c r="S921" s="24"/>
      <c r="T921" s="24"/>
      <c r="U921" s="24"/>
      <c r="V921" s="24"/>
      <c r="W921" s="24"/>
      <c r="X921" s="24"/>
      <c r="Y921" s="24"/>
      <c r="Z921" s="24"/>
    </row>
    <row r="922" spans="16:26" ht="15.75" customHeight="1">
      <c r="P922" s="24"/>
      <c r="Q922" s="24"/>
      <c r="R922" s="24"/>
      <c r="S922" s="24"/>
      <c r="T922" s="24"/>
      <c r="U922" s="24"/>
      <c r="V922" s="24"/>
      <c r="W922" s="24"/>
      <c r="X922" s="24"/>
      <c r="Y922" s="24"/>
      <c r="Z922" s="24"/>
    </row>
    <row r="923" spans="16:26" ht="15.75" customHeight="1">
      <c r="P923" s="24"/>
      <c r="Q923" s="24"/>
      <c r="R923" s="24"/>
      <c r="S923" s="24"/>
      <c r="T923" s="24"/>
      <c r="U923" s="24"/>
      <c r="V923" s="24"/>
      <c r="W923" s="24"/>
      <c r="X923" s="24"/>
      <c r="Y923" s="24"/>
      <c r="Z923" s="24"/>
    </row>
    <row r="924" spans="16:26" ht="15.75" customHeight="1">
      <c r="P924" s="24"/>
      <c r="Q924" s="24"/>
      <c r="R924" s="24"/>
      <c r="S924" s="24"/>
      <c r="T924" s="24"/>
      <c r="U924" s="24"/>
      <c r="V924" s="24"/>
      <c r="W924" s="24"/>
      <c r="X924" s="24"/>
      <c r="Y924" s="24"/>
      <c r="Z924" s="24"/>
    </row>
    <row r="925" spans="16:26" ht="15.75" customHeight="1">
      <c r="P925" s="24"/>
      <c r="Q925" s="24"/>
      <c r="R925" s="24"/>
      <c r="S925" s="24"/>
      <c r="T925" s="24"/>
      <c r="U925" s="24"/>
      <c r="V925" s="24"/>
      <c r="W925" s="24"/>
      <c r="X925" s="24"/>
      <c r="Y925" s="24"/>
      <c r="Z925" s="24"/>
    </row>
    <row r="926" spans="16:26" ht="15.75" customHeight="1">
      <c r="P926" s="24"/>
      <c r="Q926" s="24"/>
      <c r="R926" s="24"/>
      <c r="S926" s="24"/>
      <c r="T926" s="24"/>
      <c r="U926" s="24"/>
      <c r="V926" s="24"/>
      <c r="W926" s="24"/>
      <c r="X926" s="24"/>
      <c r="Y926" s="24"/>
      <c r="Z926" s="24"/>
    </row>
    <row r="927" spans="16:26" ht="15.75" customHeight="1">
      <c r="P927" s="24"/>
      <c r="Q927" s="24"/>
      <c r="R927" s="24"/>
      <c r="S927" s="24"/>
      <c r="T927" s="24"/>
      <c r="U927" s="24"/>
      <c r="V927" s="24"/>
      <c r="W927" s="24"/>
      <c r="X927" s="24"/>
      <c r="Y927" s="24"/>
      <c r="Z927" s="24"/>
    </row>
    <row r="928" spans="16:26" ht="15.75" customHeight="1">
      <c r="P928" s="24"/>
      <c r="Q928" s="24"/>
      <c r="R928" s="24"/>
      <c r="S928" s="24"/>
      <c r="T928" s="24"/>
      <c r="U928" s="24"/>
      <c r="V928" s="24"/>
      <c r="W928" s="24"/>
      <c r="X928" s="24"/>
      <c r="Y928" s="24"/>
      <c r="Z928" s="24"/>
    </row>
    <row r="929" spans="16:26" ht="15.75" customHeight="1">
      <c r="P929" s="24"/>
      <c r="Q929" s="24"/>
      <c r="R929" s="24"/>
      <c r="S929" s="24"/>
      <c r="T929" s="24"/>
      <c r="U929" s="24"/>
      <c r="V929" s="24"/>
      <c r="W929" s="24"/>
      <c r="X929" s="24"/>
      <c r="Y929" s="24"/>
      <c r="Z929" s="24"/>
    </row>
    <row r="930" spans="16:26" ht="15.75" customHeight="1">
      <c r="P930" s="24"/>
      <c r="Q930" s="24"/>
      <c r="R930" s="24"/>
      <c r="S930" s="24"/>
      <c r="T930" s="24"/>
      <c r="U930" s="24"/>
      <c r="V930" s="24"/>
      <c r="W930" s="24"/>
      <c r="X930" s="24"/>
      <c r="Y930" s="24"/>
      <c r="Z930" s="24"/>
    </row>
    <row r="931" spans="16:26" ht="15.75" customHeight="1">
      <c r="P931" s="24"/>
      <c r="Q931" s="24"/>
      <c r="R931" s="24"/>
      <c r="S931" s="24"/>
      <c r="T931" s="24"/>
      <c r="U931" s="24"/>
      <c r="V931" s="24"/>
      <c r="W931" s="24"/>
      <c r="X931" s="24"/>
      <c r="Y931" s="24"/>
      <c r="Z931" s="24"/>
    </row>
    <row r="932" spans="16:26" ht="15.75" customHeight="1">
      <c r="P932" s="24"/>
      <c r="Q932" s="24"/>
      <c r="R932" s="24"/>
      <c r="S932" s="24"/>
      <c r="T932" s="24"/>
      <c r="U932" s="24"/>
      <c r="V932" s="24"/>
      <c r="W932" s="24"/>
      <c r="X932" s="24"/>
      <c r="Y932" s="24"/>
      <c r="Z932" s="24"/>
    </row>
    <row r="933" spans="16:26" ht="15.75" customHeight="1">
      <c r="P933" s="24"/>
      <c r="Q933" s="24"/>
      <c r="R933" s="24"/>
      <c r="S933" s="24"/>
      <c r="T933" s="24"/>
      <c r="U933" s="24"/>
      <c r="V933" s="24"/>
      <c r="W933" s="24"/>
      <c r="X933" s="24"/>
      <c r="Y933" s="24"/>
      <c r="Z933" s="24"/>
    </row>
    <row r="934" spans="16:26" ht="15.75" customHeight="1">
      <c r="P934" s="24"/>
      <c r="Q934" s="24"/>
      <c r="R934" s="24"/>
      <c r="S934" s="24"/>
      <c r="T934" s="24"/>
      <c r="U934" s="24"/>
      <c r="V934" s="24"/>
      <c r="W934" s="24"/>
      <c r="X934" s="24"/>
      <c r="Y934" s="24"/>
      <c r="Z934" s="24"/>
    </row>
    <row r="935" spans="16:26" ht="15.75" customHeight="1">
      <c r="P935" s="24"/>
      <c r="Q935" s="24"/>
      <c r="R935" s="24"/>
      <c r="S935" s="24"/>
      <c r="T935" s="24"/>
      <c r="U935" s="24"/>
      <c r="V935" s="24"/>
      <c r="W935" s="24"/>
      <c r="X935" s="24"/>
      <c r="Y935" s="24"/>
      <c r="Z935" s="24"/>
    </row>
    <row r="936" spans="16:26" ht="15.75" customHeight="1">
      <c r="P936" s="24"/>
      <c r="Q936" s="24"/>
      <c r="R936" s="24"/>
      <c r="S936" s="24"/>
      <c r="T936" s="24"/>
      <c r="U936" s="24"/>
      <c r="V936" s="24"/>
      <c r="W936" s="24"/>
      <c r="X936" s="24"/>
      <c r="Y936" s="24"/>
      <c r="Z936" s="24"/>
    </row>
    <row r="937" spans="16:26" ht="15.75" customHeight="1">
      <c r="P937" s="24"/>
      <c r="Q937" s="24"/>
      <c r="R937" s="24"/>
      <c r="S937" s="24"/>
      <c r="T937" s="24"/>
      <c r="U937" s="24"/>
      <c r="V937" s="24"/>
      <c r="W937" s="24"/>
      <c r="X937" s="24"/>
      <c r="Y937" s="24"/>
      <c r="Z937" s="24"/>
    </row>
    <row r="938" spans="16:26" ht="15.75" customHeight="1">
      <c r="P938" s="24"/>
      <c r="Q938" s="24"/>
      <c r="R938" s="24"/>
      <c r="S938" s="24"/>
      <c r="T938" s="24"/>
      <c r="U938" s="24"/>
      <c r="V938" s="24"/>
      <c r="W938" s="24"/>
      <c r="X938" s="24"/>
      <c r="Y938" s="24"/>
      <c r="Z938" s="24"/>
    </row>
    <row r="939" spans="16:26" ht="15.75" customHeight="1">
      <c r="P939" s="24"/>
      <c r="Q939" s="24"/>
      <c r="R939" s="24"/>
      <c r="S939" s="24"/>
      <c r="T939" s="24"/>
      <c r="U939" s="24"/>
      <c r="V939" s="24"/>
      <c r="W939" s="24"/>
      <c r="X939" s="24"/>
      <c r="Y939" s="24"/>
      <c r="Z939" s="24"/>
    </row>
    <row r="940" spans="16:26" ht="15.75" customHeight="1">
      <c r="P940" s="24"/>
      <c r="Q940" s="24"/>
      <c r="R940" s="24"/>
      <c r="S940" s="24"/>
      <c r="T940" s="24"/>
      <c r="U940" s="24"/>
      <c r="V940" s="24"/>
      <c r="W940" s="24"/>
      <c r="X940" s="24"/>
      <c r="Y940" s="24"/>
      <c r="Z940" s="24"/>
    </row>
    <row r="941" spans="16:26" ht="15.75" customHeight="1">
      <c r="P941" s="24"/>
      <c r="Q941" s="24"/>
      <c r="R941" s="24"/>
      <c r="S941" s="24"/>
      <c r="T941" s="24"/>
      <c r="U941" s="24"/>
      <c r="V941" s="24"/>
      <c r="W941" s="24"/>
      <c r="X941" s="24"/>
      <c r="Y941" s="24"/>
      <c r="Z941" s="24"/>
    </row>
    <row r="942" spans="16:26" ht="15.75" customHeight="1">
      <c r="P942" s="24"/>
      <c r="Q942" s="24"/>
      <c r="R942" s="24"/>
      <c r="S942" s="24"/>
      <c r="T942" s="24"/>
      <c r="U942" s="24"/>
      <c r="V942" s="24"/>
      <c r="W942" s="24"/>
      <c r="X942" s="24"/>
      <c r="Y942" s="24"/>
      <c r="Z942" s="24"/>
    </row>
    <row r="943" spans="16:26" ht="15.75" customHeight="1">
      <c r="P943" s="24"/>
      <c r="Q943" s="24"/>
      <c r="R943" s="24"/>
      <c r="S943" s="24"/>
      <c r="T943" s="24"/>
      <c r="U943" s="24"/>
      <c r="V943" s="24"/>
      <c r="W943" s="24"/>
      <c r="X943" s="24"/>
      <c r="Y943" s="24"/>
      <c r="Z943" s="24"/>
    </row>
    <row r="944" spans="16:26" ht="15.75" customHeight="1">
      <c r="P944" s="24"/>
      <c r="Q944" s="24"/>
      <c r="R944" s="24"/>
      <c r="S944" s="24"/>
      <c r="T944" s="24"/>
      <c r="U944" s="24"/>
      <c r="V944" s="24"/>
      <c r="W944" s="24"/>
      <c r="X944" s="24"/>
      <c r="Y944" s="24"/>
      <c r="Z944" s="24"/>
    </row>
    <row r="945" spans="16:26" ht="15.75" customHeight="1">
      <c r="P945" s="24"/>
      <c r="Q945" s="24"/>
      <c r="R945" s="24"/>
      <c r="S945" s="24"/>
      <c r="T945" s="24"/>
      <c r="U945" s="24"/>
      <c r="V945" s="24"/>
      <c r="W945" s="24"/>
      <c r="X945" s="24"/>
      <c r="Y945" s="24"/>
      <c r="Z945" s="24"/>
    </row>
    <row r="946" spans="16:26" ht="15.75" customHeight="1">
      <c r="P946" s="24"/>
      <c r="Q946" s="24"/>
      <c r="R946" s="24"/>
      <c r="S946" s="24"/>
      <c r="T946" s="24"/>
      <c r="U946" s="24"/>
      <c r="V946" s="24"/>
      <c r="W946" s="24"/>
      <c r="X946" s="24"/>
      <c r="Y946" s="24"/>
      <c r="Z946" s="24"/>
    </row>
    <row r="947" spans="16:26" ht="15.75" customHeight="1">
      <c r="P947" s="24"/>
      <c r="Q947" s="24"/>
      <c r="R947" s="24"/>
      <c r="S947" s="24"/>
      <c r="T947" s="24"/>
      <c r="U947" s="24"/>
      <c r="V947" s="24"/>
      <c r="W947" s="24"/>
      <c r="X947" s="24"/>
      <c r="Y947" s="24"/>
      <c r="Z947" s="24"/>
    </row>
    <row r="948" spans="16:26" ht="15.75" customHeight="1">
      <c r="P948" s="24"/>
      <c r="Q948" s="24"/>
      <c r="R948" s="24"/>
      <c r="S948" s="24"/>
      <c r="T948" s="24"/>
      <c r="U948" s="24"/>
      <c r="V948" s="24"/>
      <c r="W948" s="24"/>
      <c r="X948" s="24"/>
      <c r="Y948" s="24"/>
      <c r="Z948" s="24"/>
    </row>
    <row r="949" spans="16:26" ht="15.75" customHeight="1">
      <c r="P949" s="24"/>
      <c r="Q949" s="24"/>
      <c r="R949" s="24"/>
      <c r="S949" s="24"/>
      <c r="T949" s="24"/>
      <c r="U949" s="24"/>
      <c r="V949" s="24"/>
      <c r="W949" s="24"/>
      <c r="X949" s="24"/>
      <c r="Y949" s="24"/>
      <c r="Z949" s="24"/>
    </row>
    <row r="950" spans="16:26" ht="15.75" customHeight="1">
      <c r="P950" s="24"/>
      <c r="Q950" s="24"/>
      <c r="R950" s="24"/>
      <c r="S950" s="24"/>
      <c r="T950" s="24"/>
      <c r="U950" s="24"/>
      <c r="V950" s="24"/>
      <c r="W950" s="24"/>
      <c r="X950" s="24"/>
      <c r="Y950" s="24"/>
      <c r="Z950" s="24"/>
    </row>
    <row r="951" spans="16:26" ht="15.75" customHeight="1">
      <c r="P951" s="24"/>
      <c r="Q951" s="24"/>
      <c r="R951" s="24"/>
      <c r="S951" s="24"/>
      <c r="T951" s="24"/>
      <c r="U951" s="24"/>
      <c r="V951" s="24"/>
      <c r="W951" s="24"/>
      <c r="X951" s="24"/>
      <c r="Y951" s="24"/>
      <c r="Z951" s="24"/>
    </row>
    <row r="952" spans="16:26" ht="15.75" customHeight="1">
      <c r="P952" s="24"/>
      <c r="Q952" s="24"/>
      <c r="R952" s="24"/>
      <c r="S952" s="24"/>
      <c r="T952" s="24"/>
      <c r="U952" s="24"/>
      <c r="V952" s="24"/>
      <c r="W952" s="24"/>
      <c r="X952" s="24"/>
      <c r="Y952" s="24"/>
      <c r="Z952" s="24"/>
    </row>
    <row r="953" spans="16:26" ht="15.75" customHeight="1">
      <c r="P953" s="24"/>
      <c r="Q953" s="24"/>
      <c r="R953" s="24"/>
      <c r="S953" s="24"/>
      <c r="T953" s="24"/>
      <c r="U953" s="24"/>
      <c r="V953" s="24"/>
      <c r="W953" s="24"/>
      <c r="X953" s="24"/>
      <c r="Y953" s="24"/>
      <c r="Z953" s="24"/>
    </row>
    <row r="954" spans="16:26" ht="15.75" customHeight="1">
      <c r="P954" s="24"/>
      <c r="Q954" s="24"/>
      <c r="R954" s="24"/>
      <c r="S954" s="24"/>
      <c r="T954" s="24"/>
      <c r="U954" s="24"/>
      <c r="V954" s="24"/>
      <c r="W954" s="24"/>
      <c r="X954" s="24"/>
      <c r="Y954" s="24"/>
      <c r="Z954" s="24"/>
    </row>
    <row r="955" spans="16:26" ht="15.75" customHeight="1">
      <c r="P955" s="24"/>
      <c r="Q955" s="24"/>
      <c r="R955" s="24"/>
      <c r="S955" s="24"/>
      <c r="T955" s="24"/>
      <c r="U955" s="24"/>
      <c r="V955" s="24"/>
      <c r="W955" s="24"/>
      <c r="X955" s="24"/>
      <c r="Y955" s="24"/>
      <c r="Z955" s="24"/>
    </row>
    <row r="956" spans="16:26" ht="15.75" customHeight="1">
      <c r="P956" s="24"/>
      <c r="Q956" s="24"/>
      <c r="R956" s="24"/>
      <c r="S956" s="24"/>
      <c r="T956" s="24"/>
      <c r="U956" s="24"/>
      <c r="V956" s="24"/>
      <c r="W956" s="24"/>
      <c r="X956" s="24"/>
      <c r="Y956" s="24"/>
      <c r="Z956" s="24"/>
    </row>
    <row r="957" spans="16:26" ht="15.75" customHeight="1">
      <c r="P957" s="24"/>
      <c r="Q957" s="24"/>
      <c r="R957" s="24"/>
      <c r="S957" s="24"/>
      <c r="T957" s="24"/>
      <c r="U957" s="24"/>
      <c r="V957" s="24"/>
      <c r="W957" s="24"/>
      <c r="X957" s="24"/>
      <c r="Y957" s="24"/>
      <c r="Z957" s="24"/>
    </row>
    <row r="958" spans="16:26" ht="15.75" customHeight="1">
      <c r="P958" s="24"/>
      <c r="Q958" s="24"/>
      <c r="R958" s="24"/>
      <c r="S958" s="24"/>
      <c r="T958" s="24"/>
      <c r="U958" s="24"/>
      <c r="V958" s="24"/>
      <c r="W958" s="24"/>
      <c r="X958" s="24"/>
      <c r="Y958" s="24"/>
      <c r="Z958" s="24"/>
    </row>
    <row r="959" spans="16:26" ht="15.75" customHeight="1">
      <c r="P959" s="24"/>
      <c r="Q959" s="24"/>
      <c r="R959" s="24"/>
      <c r="S959" s="24"/>
      <c r="T959" s="24"/>
      <c r="U959" s="24"/>
      <c r="V959" s="24"/>
      <c r="W959" s="24"/>
      <c r="X959" s="24"/>
      <c r="Y959" s="24"/>
      <c r="Z959" s="24"/>
    </row>
    <row r="960" spans="16:26" ht="15.75" customHeight="1">
      <c r="P960" s="24"/>
      <c r="Q960" s="24"/>
      <c r="R960" s="24"/>
      <c r="S960" s="24"/>
      <c r="T960" s="24"/>
      <c r="U960" s="24"/>
      <c r="V960" s="24"/>
      <c r="W960" s="24"/>
      <c r="X960" s="24"/>
      <c r="Y960" s="24"/>
      <c r="Z960" s="24"/>
    </row>
    <row r="961" spans="16:26" ht="15.75" customHeight="1">
      <c r="P961" s="24"/>
      <c r="Q961" s="24"/>
      <c r="R961" s="24"/>
      <c r="S961" s="24"/>
      <c r="T961" s="24"/>
      <c r="U961" s="24"/>
      <c r="V961" s="24"/>
      <c r="W961" s="24"/>
      <c r="X961" s="24"/>
      <c r="Y961" s="24"/>
      <c r="Z961" s="24"/>
    </row>
    <row r="962" spans="16:26" ht="15.75" customHeight="1">
      <c r="P962" s="24"/>
      <c r="Q962" s="24"/>
      <c r="R962" s="24"/>
      <c r="S962" s="24"/>
      <c r="T962" s="24"/>
      <c r="U962" s="24"/>
      <c r="V962" s="24"/>
      <c r="W962" s="24"/>
      <c r="X962" s="24"/>
      <c r="Y962" s="24"/>
      <c r="Z962" s="24"/>
    </row>
    <row r="963" spans="16:26" ht="15.75" customHeight="1">
      <c r="P963" s="24"/>
      <c r="Q963" s="24"/>
      <c r="R963" s="24"/>
      <c r="S963" s="24"/>
      <c r="T963" s="24"/>
      <c r="U963" s="24"/>
      <c r="V963" s="24"/>
      <c r="W963" s="24"/>
      <c r="X963" s="24"/>
      <c r="Y963" s="24"/>
      <c r="Z963" s="24"/>
    </row>
    <row r="964" spans="16:26" ht="15.75" customHeight="1">
      <c r="P964" s="24"/>
      <c r="Q964" s="24"/>
      <c r="R964" s="24"/>
      <c r="S964" s="24"/>
      <c r="T964" s="24"/>
      <c r="U964" s="24"/>
      <c r="V964" s="24"/>
      <c r="W964" s="24"/>
      <c r="X964" s="24"/>
      <c r="Y964" s="24"/>
      <c r="Z964" s="24"/>
    </row>
    <row r="965" spans="16:26" ht="15.75" customHeight="1">
      <c r="P965" s="24"/>
      <c r="Q965" s="24"/>
      <c r="R965" s="24"/>
      <c r="S965" s="24"/>
      <c r="T965" s="24"/>
      <c r="U965" s="24"/>
      <c r="V965" s="24"/>
      <c r="W965" s="24"/>
      <c r="X965" s="24"/>
      <c r="Y965" s="24"/>
      <c r="Z965" s="24"/>
    </row>
    <row r="966" spans="16:26" ht="15.75" customHeight="1">
      <c r="P966" s="24"/>
      <c r="Q966" s="24"/>
      <c r="R966" s="24"/>
      <c r="S966" s="24"/>
      <c r="T966" s="24"/>
      <c r="U966" s="24"/>
      <c r="V966" s="24"/>
      <c r="W966" s="24"/>
      <c r="X966" s="24"/>
      <c r="Y966" s="24"/>
      <c r="Z966" s="24"/>
    </row>
    <row r="967" spans="16:26" ht="15.75" customHeight="1">
      <c r="P967" s="24"/>
      <c r="Q967" s="24"/>
      <c r="R967" s="24"/>
      <c r="S967" s="24"/>
      <c r="T967" s="24"/>
      <c r="U967" s="24"/>
      <c r="V967" s="24"/>
      <c r="W967" s="24"/>
      <c r="X967" s="24"/>
      <c r="Y967" s="24"/>
      <c r="Z967" s="24"/>
    </row>
    <row r="968" spans="16:26" ht="15.75" customHeight="1">
      <c r="P968" s="24"/>
      <c r="Q968" s="24"/>
      <c r="R968" s="24"/>
      <c r="S968" s="24"/>
      <c r="T968" s="24"/>
      <c r="U968" s="24"/>
      <c r="V968" s="24"/>
      <c r="W968" s="24"/>
      <c r="X968" s="24"/>
      <c r="Y968" s="24"/>
      <c r="Z968" s="24"/>
    </row>
    <row r="969" spans="16:26" ht="15.75" customHeight="1">
      <c r="P969" s="24"/>
      <c r="Q969" s="24"/>
      <c r="R969" s="24"/>
      <c r="S969" s="24"/>
      <c r="T969" s="24"/>
      <c r="U969" s="24"/>
      <c r="V969" s="24"/>
      <c r="W969" s="24"/>
      <c r="X969" s="24"/>
      <c r="Y969" s="24"/>
      <c r="Z969" s="24"/>
    </row>
    <row r="970" spans="16:26" ht="15.75" customHeight="1">
      <c r="P970" s="24"/>
      <c r="Q970" s="24"/>
      <c r="R970" s="24"/>
      <c r="S970" s="24"/>
      <c r="T970" s="24"/>
      <c r="U970" s="24"/>
      <c r="V970" s="24"/>
      <c r="W970" s="24"/>
      <c r="X970" s="24"/>
      <c r="Y970" s="24"/>
      <c r="Z970" s="24"/>
    </row>
    <row r="971" spans="16:26" ht="15.75" customHeight="1">
      <c r="P971" s="24"/>
      <c r="Q971" s="24"/>
      <c r="R971" s="24"/>
      <c r="S971" s="24"/>
      <c r="T971" s="24"/>
      <c r="U971" s="24"/>
      <c r="V971" s="24"/>
      <c r="W971" s="24"/>
      <c r="X971" s="24"/>
      <c r="Y971" s="24"/>
      <c r="Z971" s="24"/>
    </row>
    <row r="972" spans="16:26" ht="15.75" customHeight="1">
      <c r="P972" s="24"/>
      <c r="Q972" s="24"/>
      <c r="R972" s="24"/>
      <c r="S972" s="24"/>
      <c r="T972" s="24"/>
      <c r="U972" s="24"/>
      <c r="V972" s="24"/>
      <c r="W972" s="24"/>
      <c r="X972" s="24"/>
      <c r="Y972" s="24"/>
      <c r="Z972" s="24"/>
    </row>
    <row r="973" spans="16:26" ht="15.75" customHeight="1">
      <c r="P973" s="24"/>
      <c r="Q973" s="24"/>
      <c r="R973" s="24"/>
      <c r="S973" s="24"/>
      <c r="T973" s="24"/>
      <c r="U973" s="24"/>
      <c r="V973" s="24"/>
      <c r="W973" s="24"/>
      <c r="X973" s="24"/>
      <c r="Y973" s="24"/>
      <c r="Z973" s="24"/>
    </row>
    <row r="974" spans="16:26" ht="15.75" customHeight="1">
      <c r="P974" s="24"/>
      <c r="Q974" s="24"/>
      <c r="R974" s="24"/>
      <c r="S974" s="24"/>
      <c r="T974" s="24"/>
      <c r="U974" s="24"/>
      <c r="V974" s="24"/>
      <c r="W974" s="24"/>
      <c r="X974" s="24"/>
      <c r="Y974" s="24"/>
      <c r="Z974" s="24"/>
    </row>
    <row r="975" spans="16:26" ht="15.75" customHeight="1">
      <c r="P975" s="24"/>
      <c r="Q975" s="24"/>
      <c r="R975" s="24"/>
      <c r="S975" s="24"/>
      <c r="T975" s="24"/>
      <c r="U975" s="24"/>
      <c r="V975" s="24"/>
      <c r="W975" s="24"/>
      <c r="X975" s="24"/>
      <c r="Y975" s="24"/>
      <c r="Z975" s="24"/>
    </row>
    <row r="976" spans="16:26" ht="15.75" customHeight="1">
      <c r="P976" s="24"/>
      <c r="Q976" s="24"/>
      <c r="R976" s="24"/>
      <c r="S976" s="24"/>
      <c r="T976" s="24"/>
      <c r="U976" s="24"/>
      <c r="V976" s="24"/>
      <c r="W976" s="24"/>
      <c r="X976" s="24"/>
      <c r="Y976" s="24"/>
      <c r="Z976" s="24"/>
    </row>
    <row r="977" spans="16:26" ht="15.75" customHeight="1">
      <c r="P977" s="24"/>
      <c r="Q977" s="24"/>
      <c r="R977" s="24"/>
      <c r="S977" s="24"/>
      <c r="T977" s="24"/>
      <c r="U977" s="24"/>
      <c r="V977" s="24"/>
      <c r="W977" s="24"/>
      <c r="X977" s="24"/>
      <c r="Y977" s="24"/>
      <c r="Z977" s="24"/>
    </row>
    <row r="978" spans="16:26" ht="15.75" customHeight="1">
      <c r="P978" s="24"/>
      <c r="Q978" s="24"/>
      <c r="R978" s="24"/>
      <c r="S978" s="24"/>
      <c r="T978" s="24"/>
      <c r="U978" s="24"/>
      <c r="V978" s="24"/>
      <c r="W978" s="24"/>
      <c r="X978" s="24"/>
      <c r="Y978" s="24"/>
      <c r="Z978" s="24"/>
    </row>
    <row r="979" spans="16:26" ht="15.75" customHeight="1">
      <c r="P979" s="24"/>
      <c r="Q979" s="24"/>
      <c r="R979" s="24"/>
      <c r="S979" s="24"/>
      <c r="T979" s="24"/>
      <c r="U979" s="24"/>
      <c r="V979" s="24"/>
      <c r="W979" s="24"/>
      <c r="X979" s="24"/>
      <c r="Y979" s="24"/>
      <c r="Z979" s="24"/>
    </row>
    <row r="980" spans="16:26" ht="15.75" customHeight="1">
      <c r="P980" s="24"/>
      <c r="Q980" s="24"/>
      <c r="R980" s="24"/>
      <c r="S980" s="24"/>
      <c r="T980" s="24"/>
      <c r="U980" s="24"/>
      <c r="V980" s="24"/>
      <c r="W980" s="24"/>
      <c r="X980" s="24"/>
      <c r="Y980" s="24"/>
      <c r="Z980" s="24"/>
    </row>
    <row r="981" spans="16:26" ht="15.75" customHeight="1">
      <c r="P981" s="24"/>
      <c r="Q981" s="24"/>
      <c r="R981" s="24"/>
      <c r="S981" s="24"/>
      <c r="T981" s="24"/>
      <c r="U981" s="24"/>
      <c r="V981" s="24"/>
      <c r="W981" s="24"/>
      <c r="X981" s="24"/>
      <c r="Y981" s="24"/>
      <c r="Z981" s="24"/>
    </row>
    <row r="982" spans="16:26" ht="15.75" customHeight="1">
      <c r="P982" s="24"/>
      <c r="Q982" s="24"/>
      <c r="R982" s="24"/>
      <c r="S982" s="24"/>
      <c r="T982" s="24"/>
      <c r="U982" s="24"/>
      <c r="V982" s="24"/>
      <c r="W982" s="24"/>
      <c r="X982" s="24"/>
      <c r="Y982" s="24"/>
      <c r="Z982" s="24"/>
    </row>
    <row r="983" spans="16:26" ht="15.75" customHeight="1">
      <c r="P983" s="24"/>
      <c r="Q983" s="24"/>
      <c r="R983" s="24"/>
      <c r="S983" s="24"/>
      <c r="T983" s="24"/>
      <c r="U983" s="24"/>
      <c r="V983" s="24"/>
      <c r="W983" s="24"/>
      <c r="X983" s="24"/>
      <c r="Y983" s="24"/>
      <c r="Z983" s="24"/>
    </row>
    <row r="984" spans="16:26" ht="15.75" customHeight="1">
      <c r="P984" s="24"/>
      <c r="Q984" s="24"/>
      <c r="R984" s="24"/>
      <c r="S984" s="24"/>
      <c r="T984" s="24"/>
      <c r="U984" s="24"/>
      <c r="V984" s="24"/>
      <c r="W984" s="24"/>
      <c r="X984" s="24"/>
      <c r="Y984" s="24"/>
      <c r="Z984" s="24"/>
    </row>
    <row r="985" spans="16:26" ht="15.75" customHeight="1">
      <c r="P985" s="24"/>
      <c r="Q985" s="24"/>
      <c r="R985" s="24"/>
      <c r="S985" s="24"/>
      <c r="T985" s="24"/>
      <c r="U985" s="24"/>
      <c r="V985" s="24"/>
      <c r="W985" s="24"/>
      <c r="X985" s="24"/>
      <c r="Y985" s="24"/>
      <c r="Z985" s="24"/>
    </row>
    <row r="986" spans="16:26" ht="15.75" customHeight="1">
      <c r="P986" s="24"/>
      <c r="Q986" s="24"/>
      <c r="R986" s="24"/>
      <c r="S986" s="24"/>
      <c r="T986" s="24"/>
      <c r="U986" s="24"/>
      <c r="V986" s="24"/>
      <c r="W986" s="24"/>
      <c r="X986" s="24"/>
      <c r="Y986" s="24"/>
      <c r="Z986" s="24"/>
    </row>
    <row r="987" spans="16:26" ht="15.75" customHeight="1">
      <c r="P987" s="24"/>
      <c r="Q987" s="24"/>
      <c r="R987" s="24"/>
      <c r="S987" s="24"/>
      <c r="T987" s="24"/>
      <c r="U987" s="24"/>
      <c r="V987" s="24"/>
      <c r="W987" s="24"/>
      <c r="X987" s="24"/>
      <c r="Y987" s="24"/>
      <c r="Z987" s="24"/>
    </row>
    <row r="988" spans="16:26" ht="15.75" customHeight="1">
      <c r="P988" s="24"/>
      <c r="Q988" s="24"/>
      <c r="R988" s="24"/>
      <c r="S988" s="24"/>
      <c r="T988" s="24"/>
      <c r="U988" s="24"/>
      <c r="V988" s="24"/>
      <c r="W988" s="24"/>
      <c r="X988" s="24"/>
      <c r="Y988" s="24"/>
      <c r="Z988" s="24"/>
    </row>
    <row r="989" spans="16:26" ht="15.75" customHeight="1">
      <c r="P989" s="24"/>
      <c r="Q989" s="24"/>
      <c r="R989" s="24"/>
      <c r="S989" s="24"/>
      <c r="T989" s="24"/>
      <c r="U989" s="24"/>
      <c r="V989" s="24"/>
      <c r="W989" s="24"/>
      <c r="X989" s="24"/>
      <c r="Y989" s="24"/>
      <c r="Z989" s="24"/>
    </row>
    <row r="990" spans="16:26" ht="15.75" customHeight="1">
      <c r="P990" s="24"/>
      <c r="Q990" s="24"/>
      <c r="R990" s="24"/>
      <c r="S990" s="24"/>
      <c r="T990" s="24"/>
      <c r="U990" s="24"/>
      <c r="V990" s="24"/>
      <c r="W990" s="24"/>
      <c r="X990" s="24"/>
      <c r="Y990" s="24"/>
      <c r="Z990" s="24"/>
    </row>
    <row r="991" spans="16:26" ht="15.75" customHeight="1">
      <c r="P991" s="24"/>
      <c r="Q991" s="24"/>
      <c r="R991" s="24"/>
      <c r="S991" s="24"/>
      <c r="T991" s="24"/>
      <c r="U991" s="24"/>
      <c r="V991" s="24"/>
      <c r="W991" s="24"/>
      <c r="X991" s="24"/>
      <c r="Y991" s="24"/>
      <c r="Z991" s="24"/>
    </row>
    <row r="992" spans="16:26" ht="15.75" customHeight="1">
      <c r="P992" s="24"/>
      <c r="Q992" s="24"/>
      <c r="R992" s="24"/>
      <c r="S992" s="24"/>
      <c r="T992" s="24"/>
      <c r="U992" s="24"/>
      <c r="V992" s="24"/>
      <c r="W992" s="24"/>
      <c r="X992" s="24"/>
      <c r="Y992" s="24"/>
      <c r="Z992" s="24"/>
    </row>
    <row r="993" spans="16:26" ht="15.75" customHeight="1">
      <c r="P993" s="24"/>
      <c r="Q993" s="24"/>
      <c r="R993" s="24"/>
      <c r="S993" s="24"/>
      <c r="T993" s="24"/>
      <c r="U993" s="24"/>
      <c r="V993" s="24"/>
      <c r="W993" s="24"/>
      <c r="X993" s="24"/>
      <c r="Y993" s="24"/>
      <c r="Z993" s="24"/>
    </row>
    <row r="994" spans="16:26" ht="15.75" customHeight="1">
      <c r="P994" s="24"/>
      <c r="Q994" s="24"/>
      <c r="R994" s="24"/>
      <c r="S994" s="24"/>
      <c r="T994" s="24"/>
      <c r="U994" s="24"/>
      <c r="V994" s="24"/>
      <c r="W994" s="24"/>
      <c r="X994" s="24"/>
      <c r="Y994" s="24"/>
      <c r="Z994" s="24"/>
    </row>
    <row r="995" spans="16:26" ht="15.75" customHeight="1">
      <c r="P995" s="24"/>
      <c r="Q995" s="24"/>
      <c r="R995" s="24"/>
      <c r="S995" s="24"/>
      <c r="T995" s="24"/>
      <c r="U995" s="24"/>
      <c r="V995" s="24"/>
      <c r="W995" s="24"/>
      <c r="X995" s="24"/>
      <c r="Y995" s="24"/>
      <c r="Z995" s="24"/>
    </row>
    <row r="996" spans="16:26" ht="15.75" customHeight="1">
      <c r="P996" s="24"/>
      <c r="Q996" s="24"/>
      <c r="R996" s="24"/>
      <c r="S996" s="24"/>
      <c r="T996" s="24"/>
      <c r="U996" s="24"/>
      <c r="V996" s="24"/>
      <c r="W996" s="24"/>
      <c r="X996" s="24"/>
      <c r="Y996" s="24"/>
      <c r="Z996" s="24"/>
    </row>
    <row r="997" spans="16:26" ht="15.75" customHeight="1">
      <c r="P997" s="24"/>
      <c r="Q997" s="24"/>
      <c r="R997" s="24"/>
      <c r="S997" s="24"/>
      <c r="T997" s="24"/>
      <c r="U997" s="24"/>
      <c r="V997" s="24"/>
      <c r="W997" s="24"/>
      <c r="X997" s="24"/>
      <c r="Y997" s="24"/>
      <c r="Z997" s="24"/>
    </row>
    <row r="998" spans="16:26" ht="15.75" customHeight="1">
      <c r="P998" s="24"/>
      <c r="Q998" s="24"/>
      <c r="R998" s="24"/>
      <c r="S998" s="24"/>
      <c r="T998" s="24"/>
      <c r="U998" s="24"/>
      <c r="V998" s="24"/>
      <c r="W998" s="24"/>
      <c r="X998" s="24"/>
      <c r="Y998" s="24"/>
      <c r="Z998" s="24"/>
    </row>
    <row r="999" spans="16:26" ht="15.75" customHeight="1">
      <c r="P999" s="24"/>
      <c r="Q999" s="24"/>
      <c r="R999" s="24"/>
      <c r="S999" s="24"/>
      <c r="T999" s="24"/>
      <c r="U999" s="24"/>
      <c r="V999" s="24"/>
      <c r="W999" s="24"/>
      <c r="X999" s="24"/>
      <c r="Y999" s="24"/>
      <c r="Z999" s="24"/>
    </row>
    <row r="1000" spans="16:26" ht="15.75" customHeight="1">
      <c r="P1000" s="24"/>
      <c r="Q1000" s="24"/>
      <c r="R1000" s="24"/>
      <c r="S1000" s="24"/>
      <c r="T1000" s="24"/>
      <c r="U1000" s="24"/>
      <c r="V1000" s="24"/>
      <c r="W1000" s="24"/>
      <c r="X1000" s="24"/>
      <c r="Y1000" s="24"/>
      <c r="Z1000" s="24"/>
    </row>
  </sheetData>
  <mergeCells count="11">
    <mergeCell ref="H1:H2"/>
    <mergeCell ref="I1:I2"/>
    <mergeCell ref="J1:M1"/>
    <mergeCell ref="N1:P1"/>
    <mergeCell ref="A1:A2"/>
    <mergeCell ref="B1:B2"/>
    <mergeCell ref="C1:C2"/>
    <mergeCell ref="D1:D2"/>
    <mergeCell ref="E1:E2"/>
    <mergeCell ref="F1:F2"/>
    <mergeCell ref="G1:G2"/>
  </mergeCell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zoomScale="90" zoomScaleNormal="90" workbookViewId="0">
      <pane xSplit="9" ySplit="2" topLeftCell="J3" activePane="bottomRight" state="frozen"/>
      <selection pane="topRight" activeCell="J1" sqref="J1"/>
      <selection pane="bottomLeft" activeCell="A3" sqref="A3"/>
      <selection pane="bottomRight" activeCell="J3" sqref="J3"/>
    </sheetView>
  </sheetViews>
  <sheetFormatPr baseColWidth="10" defaultColWidth="12.625" defaultRowHeight="15" customHeight="1"/>
  <cols>
    <col min="1" max="1" width="6.375" style="203" customWidth="1"/>
    <col min="2" max="2" width="13.875" style="203" customWidth="1"/>
    <col min="3" max="3" width="16.5" style="203" customWidth="1"/>
    <col min="4" max="4" width="9.5" style="203" customWidth="1"/>
    <col min="5" max="5" width="34.5" style="203" customWidth="1"/>
    <col min="6" max="6" width="9.125" style="203" customWidth="1"/>
    <col min="7" max="7" width="31.625" style="203" customWidth="1"/>
    <col min="8" max="8" width="13.75" style="203" customWidth="1"/>
    <col min="9" max="9" width="13.375" style="203" customWidth="1"/>
    <col min="10" max="10" width="39.5" style="203" customWidth="1"/>
    <col min="11" max="11" width="8" style="203" customWidth="1"/>
    <col min="12" max="12" width="53.125" style="203" customWidth="1"/>
    <col min="13" max="13" width="8" style="203" customWidth="1"/>
    <col min="14" max="15" width="53.125" style="203" customWidth="1"/>
    <col min="16" max="16" width="10.125" style="203" customWidth="1"/>
    <col min="17" max="26" width="9.375" style="203" customWidth="1"/>
    <col min="27" max="16384" width="12.625" style="203"/>
  </cols>
  <sheetData>
    <row r="1" spans="1:26" ht="16.5" customHeight="1">
      <c r="A1" s="690" t="s">
        <v>0</v>
      </c>
      <c r="B1" s="692" t="s">
        <v>1</v>
      </c>
      <c r="C1" s="692" t="s">
        <v>2</v>
      </c>
      <c r="D1" s="692" t="s">
        <v>3</v>
      </c>
      <c r="E1" s="692" t="s">
        <v>3</v>
      </c>
      <c r="F1" s="692" t="s">
        <v>4</v>
      </c>
      <c r="G1" s="692" t="s">
        <v>4</v>
      </c>
      <c r="H1" s="686" t="s">
        <v>2259</v>
      </c>
      <c r="I1" s="693" t="s">
        <v>2260</v>
      </c>
      <c r="J1" s="670" t="s">
        <v>2261</v>
      </c>
      <c r="K1" s="671"/>
      <c r="L1" s="671"/>
      <c r="M1" s="671"/>
      <c r="N1" s="670" t="s">
        <v>2262</v>
      </c>
      <c r="O1" s="671"/>
      <c r="P1" s="672"/>
      <c r="Q1" s="208"/>
      <c r="R1" s="208"/>
      <c r="S1" s="208"/>
      <c r="T1" s="208"/>
      <c r="U1" s="208"/>
      <c r="V1" s="208"/>
      <c r="W1" s="208"/>
      <c r="X1" s="208"/>
      <c r="Y1" s="208"/>
      <c r="Z1" s="208"/>
    </row>
    <row r="2" spans="1:26" ht="84" customHeight="1">
      <c r="A2" s="708"/>
      <c r="B2" s="667"/>
      <c r="C2" s="667"/>
      <c r="D2" s="667"/>
      <c r="E2" s="667"/>
      <c r="F2" s="667"/>
      <c r="G2" s="667"/>
      <c r="H2" s="667"/>
      <c r="I2" s="707"/>
      <c r="J2" s="223" t="s">
        <v>8</v>
      </c>
      <c r="K2" s="224" t="s">
        <v>9</v>
      </c>
      <c r="L2" s="225" t="s">
        <v>10</v>
      </c>
      <c r="M2" s="226" t="s">
        <v>9</v>
      </c>
      <c r="N2" s="223" t="s">
        <v>2263</v>
      </c>
      <c r="O2" s="225" t="s">
        <v>2264</v>
      </c>
      <c r="P2" s="227" t="s">
        <v>9</v>
      </c>
      <c r="Q2" s="202"/>
      <c r="R2" s="202"/>
      <c r="S2" s="202"/>
      <c r="T2" s="202"/>
      <c r="U2" s="202"/>
      <c r="V2" s="202"/>
      <c r="W2" s="202"/>
      <c r="X2" s="202"/>
      <c r="Y2" s="202"/>
      <c r="Z2" s="202"/>
    </row>
    <row r="3" spans="1:26" ht="99.95" customHeight="1">
      <c r="A3" s="228" t="s">
        <v>16</v>
      </c>
      <c r="B3" s="206" t="s">
        <v>17</v>
      </c>
      <c r="C3" s="206" t="s">
        <v>18</v>
      </c>
      <c r="D3" s="192" t="s">
        <v>19</v>
      </c>
      <c r="E3" s="193" t="s">
        <v>20</v>
      </c>
      <c r="F3" s="192" t="s">
        <v>77</v>
      </c>
      <c r="G3" s="193" t="s">
        <v>78</v>
      </c>
      <c r="H3" s="229"/>
      <c r="I3" s="230" t="s">
        <v>81</v>
      </c>
      <c r="J3" s="194" t="s">
        <v>82</v>
      </c>
      <c r="K3" s="190">
        <v>10000000</v>
      </c>
      <c r="L3" s="193" t="s">
        <v>83</v>
      </c>
      <c r="M3" s="250">
        <v>100000000</v>
      </c>
      <c r="N3" s="251" t="s">
        <v>2656</v>
      </c>
      <c r="O3" s="193"/>
      <c r="P3" s="252"/>
      <c r="Q3" s="208"/>
      <c r="R3" s="208"/>
      <c r="S3" s="208"/>
      <c r="T3" s="208"/>
      <c r="U3" s="208"/>
      <c r="V3" s="208"/>
      <c r="W3" s="208"/>
      <c r="X3" s="208"/>
      <c r="Y3" s="208"/>
      <c r="Z3" s="208"/>
    </row>
    <row r="4" spans="1:26" ht="99.95" customHeight="1">
      <c r="A4" s="228" t="s">
        <v>16</v>
      </c>
      <c r="B4" s="206" t="s">
        <v>17</v>
      </c>
      <c r="C4" s="206" t="s">
        <v>18</v>
      </c>
      <c r="D4" s="192" t="s">
        <v>19</v>
      </c>
      <c r="E4" s="193" t="s">
        <v>20</v>
      </c>
      <c r="F4" s="192" t="s">
        <v>100</v>
      </c>
      <c r="G4" s="193" t="s">
        <v>101</v>
      </c>
      <c r="H4" s="229"/>
      <c r="I4" s="230" t="s">
        <v>81</v>
      </c>
      <c r="J4" s="194" t="s">
        <v>104</v>
      </c>
      <c r="K4" s="190">
        <v>50000000</v>
      </c>
      <c r="L4" s="193" t="s">
        <v>105</v>
      </c>
      <c r="M4" s="250">
        <v>50000000</v>
      </c>
      <c r="N4" s="251" t="s">
        <v>2657</v>
      </c>
      <c r="O4" s="253"/>
      <c r="P4" s="252"/>
      <c r="Q4" s="202"/>
      <c r="R4" s="202"/>
      <c r="S4" s="202"/>
      <c r="T4" s="202"/>
      <c r="U4" s="202"/>
      <c r="V4" s="202"/>
      <c r="W4" s="202"/>
      <c r="X4" s="202"/>
      <c r="Y4" s="202"/>
      <c r="Z4" s="202"/>
    </row>
    <row r="5" spans="1:26" ht="99.95" customHeight="1">
      <c r="A5" s="228" t="s">
        <v>16</v>
      </c>
      <c r="B5" s="206" t="s">
        <v>17</v>
      </c>
      <c r="C5" s="206" t="s">
        <v>18</v>
      </c>
      <c r="D5" s="192" t="s">
        <v>110</v>
      </c>
      <c r="E5" s="193" t="s">
        <v>111</v>
      </c>
      <c r="F5" s="192" t="s">
        <v>121</v>
      </c>
      <c r="G5" s="193" t="s">
        <v>122</v>
      </c>
      <c r="H5" s="229"/>
      <c r="I5" s="230" t="s">
        <v>81</v>
      </c>
      <c r="J5" s="194" t="s">
        <v>136</v>
      </c>
      <c r="K5" s="190">
        <v>7500000</v>
      </c>
      <c r="L5" s="193" t="s">
        <v>136</v>
      </c>
      <c r="M5" s="250">
        <v>7500000</v>
      </c>
      <c r="N5" s="194" t="s">
        <v>2658</v>
      </c>
      <c r="O5" s="251" t="s">
        <v>2659</v>
      </c>
      <c r="P5" s="254" t="s">
        <v>2660</v>
      </c>
      <c r="Q5" s="211"/>
      <c r="R5" s="211"/>
      <c r="S5" s="211"/>
      <c r="T5" s="211"/>
      <c r="U5" s="211"/>
      <c r="V5" s="211"/>
      <c r="W5" s="211"/>
      <c r="X5" s="211"/>
      <c r="Y5" s="211"/>
      <c r="Z5" s="211"/>
    </row>
    <row r="6" spans="1:26" ht="99.95" customHeight="1">
      <c r="A6" s="228" t="s">
        <v>16</v>
      </c>
      <c r="B6" s="206" t="s">
        <v>17</v>
      </c>
      <c r="C6" s="206" t="s">
        <v>18</v>
      </c>
      <c r="D6" s="192" t="s">
        <v>110</v>
      </c>
      <c r="E6" s="193" t="s">
        <v>111</v>
      </c>
      <c r="F6" s="192" t="s">
        <v>151</v>
      </c>
      <c r="G6" s="193" t="s">
        <v>152</v>
      </c>
      <c r="H6" s="229"/>
      <c r="I6" s="230" t="s">
        <v>81</v>
      </c>
      <c r="J6" s="194" t="s">
        <v>136</v>
      </c>
      <c r="K6" s="190">
        <v>7500000</v>
      </c>
      <c r="L6" s="193" t="s">
        <v>136</v>
      </c>
      <c r="M6" s="250">
        <v>7500000</v>
      </c>
      <c r="N6" s="194" t="s">
        <v>2661</v>
      </c>
      <c r="O6" s="193"/>
      <c r="P6" s="252"/>
      <c r="Q6" s="211"/>
      <c r="R6" s="211"/>
      <c r="S6" s="211"/>
      <c r="T6" s="211"/>
      <c r="U6" s="211"/>
      <c r="V6" s="211"/>
      <c r="W6" s="211"/>
      <c r="X6" s="211"/>
      <c r="Y6" s="211"/>
      <c r="Z6" s="211"/>
    </row>
    <row r="7" spans="1:26" ht="99.95" customHeight="1">
      <c r="A7" s="228" t="s">
        <v>16</v>
      </c>
      <c r="B7" s="206" t="s">
        <v>17</v>
      </c>
      <c r="C7" s="206" t="s">
        <v>18</v>
      </c>
      <c r="D7" s="192" t="s">
        <v>110</v>
      </c>
      <c r="E7" s="193" t="s">
        <v>111</v>
      </c>
      <c r="F7" s="192" t="s">
        <v>168</v>
      </c>
      <c r="G7" s="193" t="s">
        <v>169</v>
      </c>
      <c r="H7" s="229"/>
      <c r="I7" s="230" t="s">
        <v>177</v>
      </c>
      <c r="J7" s="194" t="s">
        <v>136</v>
      </c>
      <c r="K7" s="190">
        <v>7500000</v>
      </c>
      <c r="L7" s="193" t="s">
        <v>136</v>
      </c>
      <c r="M7" s="250">
        <v>7500000</v>
      </c>
      <c r="N7" s="194" t="s">
        <v>2662</v>
      </c>
      <c r="O7" s="193"/>
      <c r="P7" s="252"/>
      <c r="Q7" s="211"/>
      <c r="R7" s="211"/>
      <c r="S7" s="211"/>
      <c r="T7" s="211"/>
      <c r="U7" s="211"/>
      <c r="V7" s="211"/>
      <c r="W7" s="211"/>
      <c r="X7" s="211"/>
      <c r="Y7" s="211"/>
      <c r="Z7" s="211"/>
    </row>
    <row r="8" spans="1:26" ht="99.95" customHeight="1">
      <c r="A8" s="228" t="s">
        <v>16</v>
      </c>
      <c r="B8" s="206" t="s">
        <v>17</v>
      </c>
      <c r="C8" s="206" t="s">
        <v>200</v>
      </c>
      <c r="D8" s="192" t="s">
        <v>201</v>
      </c>
      <c r="E8" s="193" t="s">
        <v>202</v>
      </c>
      <c r="F8" s="192" t="s">
        <v>203</v>
      </c>
      <c r="G8" s="193" t="s">
        <v>204</v>
      </c>
      <c r="H8" s="229"/>
      <c r="I8" s="230" t="s">
        <v>217</v>
      </c>
      <c r="J8" s="194" t="s">
        <v>218</v>
      </c>
      <c r="K8" s="190">
        <v>1500000</v>
      </c>
      <c r="L8" s="193" t="s">
        <v>218</v>
      </c>
      <c r="M8" s="250">
        <v>1500000</v>
      </c>
      <c r="N8" s="194" t="s">
        <v>2663</v>
      </c>
      <c r="O8" s="193"/>
      <c r="P8" s="252"/>
      <c r="Q8" s="211"/>
      <c r="R8" s="211"/>
      <c r="S8" s="211"/>
      <c r="T8" s="211"/>
      <c r="U8" s="211"/>
      <c r="V8" s="211"/>
      <c r="W8" s="211"/>
      <c r="X8" s="211"/>
      <c r="Y8" s="211"/>
      <c r="Z8" s="211"/>
    </row>
    <row r="9" spans="1:26" ht="99.95" customHeight="1">
      <c r="A9" s="228" t="s">
        <v>16</v>
      </c>
      <c r="B9" s="206" t="s">
        <v>17</v>
      </c>
      <c r="C9" s="206" t="s">
        <v>200</v>
      </c>
      <c r="D9" s="192" t="s">
        <v>201</v>
      </c>
      <c r="E9" s="193" t="s">
        <v>202</v>
      </c>
      <c r="F9" s="192" t="s">
        <v>366</v>
      </c>
      <c r="G9" s="193" t="s">
        <v>367</v>
      </c>
      <c r="H9" s="229" t="s">
        <v>217</v>
      </c>
      <c r="I9" s="230"/>
      <c r="J9" s="194" t="s">
        <v>368</v>
      </c>
      <c r="K9" s="190">
        <v>0</v>
      </c>
      <c r="L9" s="193"/>
      <c r="M9" s="250">
        <v>0</v>
      </c>
      <c r="N9" s="255" t="s">
        <v>2664</v>
      </c>
      <c r="O9" s="256" t="s">
        <v>2665</v>
      </c>
      <c r="P9" s="257"/>
      <c r="Q9" s="211"/>
      <c r="R9" s="211"/>
      <c r="S9" s="211"/>
      <c r="T9" s="211"/>
      <c r="U9" s="211"/>
      <c r="V9" s="211"/>
      <c r="W9" s="211"/>
      <c r="X9" s="211"/>
      <c r="Y9" s="211"/>
      <c r="Z9" s="211"/>
    </row>
    <row r="10" spans="1:26" ht="99.95" customHeight="1">
      <c r="A10" s="228" t="s">
        <v>16</v>
      </c>
      <c r="B10" s="206" t="s">
        <v>17</v>
      </c>
      <c r="C10" s="206" t="s">
        <v>200</v>
      </c>
      <c r="D10" s="192" t="s">
        <v>201</v>
      </c>
      <c r="E10" s="193" t="s">
        <v>202</v>
      </c>
      <c r="F10" s="192" t="s">
        <v>377</v>
      </c>
      <c r="G10" s="193" t="s">
        <v>378</v>
      </c>
      <c r="H10" s="229" t="s">
        <v>81</v>
      </c>
      <c r="I10" s="230"/>
      <c r="J10" s="194" t="s">
        <v>379</v>
      </c>
      <c r="K10" s="190">
        <v>50000000</v>
      </c>
      <c r="L10" s="193" t="s">
        <v>379</v>
      </c>
      <c r="M10" s="250">
        <v>50000000</v>
      </c>
      <c r="N10" s="194" t="s">
        <v>2666</v>
      </c>
      <c r="O10" s="193" t="s">
        <v>2667</v>
      </c>
      <c r="P10" s="252"/>
      <c r="Q10" s="211"/>
      <c r="R10" s="211"/>
      <c r="S10" s="211"/>
      <c r="T10" s="211"/>
      <c r="U10" s="211"/>
      <c r="V10" s="211"/>
      <c r="W10" s="211"/>
      <c r="X10" s="211"/>
      <c r="Y10" s="211"/>
      <c r="Z10" s="211"/>
    </row>
    <row r="11" spans="1:26" ht="99.95" customHeight="1">
      <c r="A11" s="228" t="s">
        <v>16</v>
      </c>
      <c r="B11" s="206" t="s">
        <v>17</v>
      </c>
      <c r="C11" s="206" t="s">
        <v>200</v>
      </c>
      <c r="D11" s="192" t="s">
        <v>201</v>
      </c>
      <c r="E11" s="193" t="s">
        <v>202</v>
      </c>
      <c r="F11" s="192" t="s">
        <v>389</v>
      </c>
      <c r="G11" s="193" t="s">
        <v>390</v>
      </c>
      <c r="H11" s="229" t="s">
        <v>81</v>
      </c>
      <c r="I11" s="230"/>
      <c r="J11" s="194" t="s">
        <v>391</v>
      </c>
      <c r="K11" s="190">
        <v>0</v>
      </c>
      <c r="L11" s="193"/>
      <c r="M11" s="250">
        <v>0</v>
      </c>
      <c r="N11" s="258" t="s">
        <v>2668</v>
      </c>
      <c r="O11" s="259" t="s">
        <v>2669</v>
      </c>
      <c r="P11" s="257"/>
      <c r="Q11" s="211"/>
      <c r="R11" s="211"/>
      <c r="S11" s="211"/>
      <c r="T11" s="211"/>
      <c r="U11" s="211"/>
      <c r="V11" s="211"/>
      <c r="W11" s="211"/>
      <c r="X11" s="211"/>
      <c r="Y11" s="211"/>
      <c r="Z11" s="211"/>
    </row>
    <row r="12" spans="1:26" ht="99.95" customHeight="1">
      <c r="A12" s="228" t="s">
        <v>16</v>
      </c>
      <c r="B12" s="206" t="s">
        <v>17</v>
      </c>
      <c r="C12" s="206" t="s">
        <v>200</v>
      </c>
      <c r="D12" s="192" t="s">
        <v>201</v>
      </c>
      <c r="E12" s="193" t="s">
        <v>202</v>
      </c>
      <c r="F12" s="192" t="s">
        <v>406</v>
      </c>
      <c r="G12" s="193" t="s">
        <v>407</v>
      </c>
      <c r="H12" s="229" t="s">
        <v>81</v>
      </c>
      <c r="I12" s="230"/>
      <c r="J12" s="194" t="s">
        <v>408</v>
      </c>
      <c r="K12" s="190">
        <v>0</v>
      </c>
      <c r="L12" s="193"/>
      <c r="M12" s="250">
        <v>0</v>
      </c>
      <c r="N12" s="258" t="s">
        <v>2670</v>
      </c>
      <c r="O12" s="260" t="s">
        <v>2671</v>
      </c>
      <c r="P12" s="257"/>
      <c r="Q12" s="211"/>
      <c r="R12" s="211"/>
      <c r="S12" s="211"/>
      <c r="T12" s="211"/>
      <c r="U12" s="211"/>
      <c r="V12" s="211"/>
      <c r="W12" s="211"/>
      <c r="X12" s="211"/>
      <c r="Y12" s="211"/>
      <c r="Z12" s="211"/>
    </row>
    <row r="13" spans="1:26" ht="99.95" customHeight="1">
      <c r="A13" s="228" t="s">
        <v>16</v>
      </c>
      <c r="B13" s="206" t="s">
        <v>17</v>
      </c>
      <c r="C13" s="206" t="s">
        <v>200</v>
      </c>
      <c r="D13" s="192" t="s">
        <v>201</v>
      </c>
      <c r="E13" s="193" t="s">
        <v>202</v>
      </c>
      <c r="F13" s="192" t="s">
        <v>242</v>
      </c>
      <c r="G13" s="193" t="s">
        <v>243</v>
      </c>
      <c r="H13" s="229"/>
      <c r="I13" s="230" t="s">
        <v>81</v>
      </c>
      <c r="J13" s="194" t="s">
        <v>257</v>
      </c>
      <c r="K13" s="190">
        <v>15000000</v>
      </c>
      <c r="L13" s="193" t="s">
        <v>257</v>
      </c>
      <c r="M13" s="250">
        <v>15000000</v>
      </c>
      <c r="N13" s="194" t="s">
        <v>2663</v>
      </c>
      <c r="O13" s="193"/>
      <c r="P13" s="252"/>
      <c r="Q13" s="211"/>
      <c r="R13" s="211"/>
      <c r="S13" s="211"/>
      <c r="T13" s="211"/>
      <c r="U13" s="211"/>
      <c r="V13" s="211"/>
      <c r="W13" s="211"/>
      <c r="X13" s="211"/>
      <c r="Y13" s="211"/>
      <c r="Z13" s="211"/>
    </row>
    <row r="14" spans="1:26" ht="99.95" customHeight="1">
      <c r="A14" s="228" t="s">
        <v>16</v>
      </c>
      <c r="B14" s="206" t="s">
        <v>17</v>
      </c>
      <c r="C14" s="206" t="s">
        <v>200</v>
      </c>
      <c r="D14" s="192" t="s">
        <v>201</v>
      </c>
      <c r="E14" s="193" t="s">
        <v>202</v>
      </c>
      <c r="F14" s="192" t="s">
        <v>312</v>
      </c>
      <c r="G14" s="193" t="s">
        <v>313</v>
      </c>
      <c r="H14" s="229" t="s">
        <v>217</v>
      </c>
      <c r="I14" s="230"/>
      <c r="J14" s="194"/>
      <c r="K14" s="190"/>
      <c r="L14" s="193" t="s">
        <v>319</v>
      </c>
      <c r="M14" s="250">
        <v>50000000</v>
      </c>
      <c r="N14" s="194" t="s">
        <v>2672</v>
      </c>
      <c r="O14" s="193"/>
      <c r="P14" s="252"/>
      <c r="Q14" s="211"/>
      <c r="R14" s="211"/>
      <c r="S14" s="211"/>
      <c r="T14" s="211"/>
      <c r="U14" s="211"/>
      <c r="V14" s="211"/>
      <c r="W14" s="211"/>
      <c r="X14" s="211"/>
      <c r="Y14" s="211"/>
      <c r="Z14" s="211"/>
    </row>
    <row r="15" spans="1:26" ht="99.95" customHeight="1">
      <c r="A15" s="228" t="s">
        <v>16</v>
      </c>
      <c r="B15" s="206" t="s">
        <v>17</v>
      </c>
      <c r="C15" s="206" t="s">
        <v>200</v>
      </c>
      <c r="D15" s="192" t="s">
        <v>201</v>
      </c>
      <c r="E15" s="193" t="s">
        <v>202</v>
      </c>
      <c r="F15" s="192" t="s">
        <v>352</v>
      </c>
      <c r="G15" s="193" t="s">
        <v>353</v>
      </c>
      <c r="H15" s="229" t="s">
        <v>177</v>
      </c>
      <c r="I15" s="230"/>
      <c r="J15" s="194" t="s">
        <v>356</v>
      </c>
      <c r="K15" s="190">
        <v>1350000000</v>
      </c>
      <c r="L15" s="193"/>
      <c r="M15" s="250">
        <v>0</v>
      </c>
      <c r="N15" s="259" t="s">
        <v>2673</v>
      </c>
      <c r="O15" s="259" t="s">
        <v>2674</v>
      </c>
      <c r="P15" s="252"/>
      <c r="Q15" s="211"/>
      <c r="R15" s="211"/>
      <c r="S15" s="211"/>
      <c r="T15" s="211"/>
      <c r="U15" s="211"/>
      <c r="V15" s="211"/>
      <c r="W15" s="211"/>
      <c r="X15" s="211"/>
      <c r="Y15" s="211"/>
      <c r="Z15" s="211"/>
    </row>
    <row r="16" spans="1:26" ht="99.95" customHeight="1">
      <c r="A16" s="228" t="s">
        <v>16</v>
      </c>
      <c r="B16" s="206" t="s">
        <v>17</v>
      </c>
      <c r="C16" s="206" t="s">
        <v>200</v>
      </c>
      <c r="D16" s="192" t="s">
        <v>425</v>
      </c>
      <c r="E16" s="193" t="s">
        <v>426</v>
      </c>
      <c r="F16" s="192" t="s">
        <v>427</v>
      </c>
      <c r="G16" s="193" t="s">
        <v>428</v>
      </c>
      <c r="H16" s="229" t="s">
        <v>81</v>
      </c>
      <c r="I16" s="230"/>
      <c r="J16" s="194" t="s">
        <v>429</v>
      </c>
      <c r="K16" s="190">
        <v>0</v>
      </c>
      <c r="L16" s="193"/>
      <c r="M16" s="250">
        <v>0</v>
      </c>
      <c r="N16" s="194" t="s">
        <v>2675</v>
      </c>
      <c r="O16" s="193" t="s">
        <v>2676</v>
      </c>
      <c r="P16" s="257"/>
      <c r="Q16" s="211"/>
      <c r="R16" s="211"/>
      <c r="S16" s="211"/>
      <c r="T16" s="211"/>
      <c r="U16" s="211"/>
      <c r="V16" s="211"/>
      <c r="W16" s="211"/>
      <c r="X16" s="211"/>
      <c r="Y16" s="211"/>
      <c r="Z16" s="211"/>
    </row>
    <row r="17" spans="1:26" ht="99.95" customHeight="1">
      <c r="A17" s="228" t="s">
        <v>16</v>
      </c>
      <c r="B17" s="206" t="s">
        <v>17</v>
      </c>
      <c r="C17" s="206" t="s">
        <v>200</v>
      </c>
      <c r="D17" s="192" t="s">
        <v>445</v>
      </c>
      <c r="E17" s="193" t="s">
        <v>446</v>
      </c>
      <c r="F17" s="192" t="s">
        <v>447</v>
      </c>
      <c r="G17" s="193" t="s">
        <v>448</v>
      </c>
      <c r="H17" s="229" t="s">
        <v>81</v>
      </c>
      <c r="I17" s="230"/>
      <c r="J17" s="194" t="s">
        <v>454</v>
      </c>
      <c r="K17" s="190">
        <v>0</v>
      </c>
      <c r="L17" s="193"/>
      <c r="M17" s="250">
        <v>0</v>
      </c>
      <c r="N17" s="259" t="s">
        <v>2677</v>
      </c>
      <c r="O17" s="259" t="s">
        <v>2678</v>
      </c>
      <c r="P17" s="257"/>
      <c r="Q17" s="211"/>
      <c r="R17" s="211"/>
      <c r="S17" s="211"/>
      <c r="T17" s="211"/>
      <c r="U17" s="211"/>
      <c r="V17" s="211"/>
      <c r="W17" s="211"/>
      <c r="X17" s="211"/>
      <c r="Y17" s="211"/>
      <c r="Z17" s="211"/>
    </row>
    <row r="18" spans="1:26" ht="99.95" customHeight="1">
      <c r="A18" s="228" t="s">
        <v>16</v>
      </c>
      <c r="B18" s="206" t="s">
        <v>17</v>
      </c>
      <c r="C18" s="206" t="s">
        <v>200</v>
      </c>
      <c r="D18" s="192" t="s">
        <v>445</v>
      </c>
      <c r="E18" s="193" t="s">
        <v>446</v>
      </c>
      <c r="F18" s="192" t="s">
        <v>481</v>
      </c>
      <c r="G18" s="193" t="s">
        <v>482</v>
      </c>
      <c r="H18" s="229" t="s">
        <v>81</v>
      </c>
      <c r="I18" s="230"/>
      <c r="J18" s="194" t="s">
        <v>483</v>
      </c>
      <c r="K18" s="190">
        <v>0</v>
      </c>
      <c r="L18" s="193"/>
      <c r="M18" s="250">
        <v>0</v>
      </c>
      <c r="N18" s="259" t="s">
        <v>2679</v>
      </c>
      <c r="O18" s="260" t="s">
        <v>2680</v>
      </c>
      <c r="P18" s="257"/>
      <c r="Q18" s="211"/>
      <c r="R18" s="211"/>
      <c r="S18" s="211"/>
      <c r="T18" s="211"/>
      <c r="U18" s="211"/>
      <c r="V18" s="211"/>
      <c r="W18" s="211"/>
      <c r="X18" s="211"/>
      <c r="Y18" s="211"/>
      <c r="Z18" s="211"/>
    </row>
    <row r="19" spans="1:26" ht="99.95" customHeight="1">
      <c r="A19" s="228" t="s">
        <v>16</v>
      </c>
      <c r="B19" s="206" t="s">
        <v>17</v>
      </c>
      <c r="C19" s="206" t="s">
        <v>200</v>
      </c>
      <c r="D19" s="192" t="s">
        <v>445</v>
      </c>
      <c r="E19" s="193" t="s">
        <v>446</v>
      </c>
      <c r="F19" s="192" t="s">
        <v>498</v>
      </c>
      <c r="G19" s="193" t="s">
        <v>499</v>
      </c>
      <c r="H19" s="229" t="s">
        <v>81</v>
      </c>
      <c r="I19" s="230"/>
      <c r="J19" s="194" t="s">
        <v>483</v>
      </c>
      <c r="K19" s="190">
        <v>0</v>
      </c>
      <c r="L19" s="193"/>
      <c r="M19" s="250">
        <v>0</v>
      </c>
      <c r="N19" s="258" t="s">
        <v>2681</v>
      </c>
      <c r="O19" s="193"/>
      <c r="P19" s="257"/>
      <c r="Q19" s="211"/>
      <c r="R19" s="211"/>
      <c r="S19" s="211"/>
      <c r="T19" s="211"/>
      <c r="U19" s="211"/>
      <c r="V19" s="211"/>
      <c r="W19" s="211"/>
      <c r="X19" s="211"/>
      <c r="Y19" s="211"/>
      <c r="Z19" s="211"/>
    </row>
    <row r="20" spans="1:26" ht="99.95" customHeight="1">
      <c r="A20" s="228" t="s">
        <v>16</v>
      </c>
      <c r="B20" s="206" t="s">
        <v>17</v>
      </c>
      <c r="C20" s="206" t="s">
        <v>200</v>
      </c>
      <c r="D20" s="192" t="s">
        <v>522</v>
      </c>
      <c r="E20" s="193" t="s">
        <v>523</v>
      </c>
      <c r="F20" s="192" t="s">
        <v>524</v>
      </c>
      <c r="G20" s="193" t="s">
        <v>525</v>
      </c>
      <c r="H20" s="229" t="s">
        <v>177</v>
      </c>
      <c r="I20" s="230"/>
      <c r="J20" s="194" t="s">
        <v>528</v>
      </c>
      <c r="K20" s="190">
        <v>10000000</v>
      </c>
      <c r="L20" s="193" t="s">
        <v>528</v>
      </c>
      <c r="M20" s="194"/>
      <c r="N20" s="194" t="s">
        <v>2682</v>
      </c>
      <c r="O20" s="193" t="s">
        <v>2683</v>
      </c>
      <c r="P20" s="252"/>
      <c r="Q20" s="211"/>
      <c r="R20" s="211"/>
      <c r="S20" s="211"/>
      <c r="T20" s="211"/>
      <c r="U20" s="211"/>
      <c r="V20" s="211"/>
      <c r="W20" s="211"/>
      <c r="X20" s="211"/>
      <c r="Y20" s="211"/>
      <c r="Z20" s="211"/>
    </row>
    <row r="21" spans="1:26" ht="99.95" customHeight="1">
      <c r="A21" s="228" t="s">
        <v>16</v>
      </c>
      <c r="B21" s="206" t="s">
        <v>17</v>
      </c>
      <c r="C21" s="206" t="s">
        <v>200</v>
      </c>
      <c r="D21" s="192" t="s">
        <v>522</v>
      </c>
      <c r="E21" s="193" t="s">
        <v>523</v>
      </c>
      <c r="F21" s="192" t="s">
        <v>546</v>
      </c>
      <c r="G21" s="193" t="s">
        <v>547</v>
      </c>
      <c r="H21" s="229"/>
      <c r="I21" s="230" t="s">
        <v>177</v>
      </c>
      <c r="J21" s="194" t="s">
        <v>551</v>
      </c>
      <c r="K21" s="190">
        <v>50000000</v>
      </c>
      <c r="L21" s="193" t="s">
        <v>551</v>
      </c>
      <c r="M21" s="250">
        <v>50000000</v>
      </c>
      <c r="N21" s="194" t="s">
        <v>2684</v>
      </c>
      <c r="O21" s="193"/>
      <c r="P21" s="252"/>
      <c r="Q21" s="211"/>
      <c r="R21" s="211"/>
      <c r="S21" s="211"/>
      <c r="T21" s="211"/>
      <c r="U21" s="211"/>
      <c r="V21" s="211"/>
      <c r="W21" s="211"/>
      <c r="X21" s="211"/>
      <c r="Y21" s="211"/>
      <c r="Z21" s="211"/>
    </row>
    <row r="22" spans="1:26" ht="99.95" customHeight="1">
      <c r="A22" s="228" t="s">
        <v>16</v>
      </c>
      <c r="B22" s="206" t="s">
        <v>17</v>
      </c>
      <c r="C22" s="206" t="s">
        <v>200</v>
      </c>
      <c r="D22" s="192" t="s">
        <v>522</v>
      </c>
      <c r="E22" s="193" t="s">
        <v>523</v>
      </c>
      <c r="F22" s="192" t="s">
        <v>564</v>
      </c>
      <c r="G22" s="193" t="s">
        <v>565</v>
      </c>
      <c r="H22" s="229"/>
      <c r="I22" s="230" t="s">
        <v>577</v>
      </c>
      <c r="J22" s="194" t="s">
        <v>578</v>
      </c>
      <c r="K22" s="190">
        <v>5000000</v>
      </c>
      <c r="L22" s="193" t="s">
        <v>578</v>
      </c>
      <c r="M22" s="250">
        <v>5000000</v>
      </c>
      <c r="N22" s="194" t="s">
        <v>2682</v>
      </c>
      <c r="O22" s="193" t="s">
        <v>2683</v>
      </c>
      <c r="P22" s="252"/>
      <c r="Q22" s="211"/>
      <c r="R22" s="211"/>
      <c r="S22" s="211"/>
      <c r="T22" s="211"/>
      <c r="U22" s="211"/>
      <c r="V22" s="211"/>
      <c r="W22" s="211"/>
      <c r="X22" s="211"/>
      <c r="Y22" s="211"/>
      <c r="Z22" s="211"/>
    </row>
    <row r="23" spans="1:26" ht="99.95" customHeight="1">
      <c r="A23" s="228" t="s">
        <v>16</v>
      </c>
      <c r="B23" s="206" t="s">
        <v>17</v>
      </c>
      <c r="C23" s="206" t="s">
        <v>200</v>
      </c>
      <c r="D23" s="192" t="s">
        <v>522</v>
      </c>
      <c r="E23" s="193" t="s">
        <v>523</v>
      </c>
      <c r="F23" s="192" t="s">
        <v>587</v>
      </c>
      <c r="G23" s="193" t="s">
        <v>588</v>
      </c>
      <c r="H23" s="229" t="s">
        <v>81</v>
      </c>
      <c r="I23" s="230"/>
      <c r="J23" s="194" t="s">
        <v>593</v>
      </c>
      <c r="K23" s="190">
        <v>50000000</v>
      </c>
      <c r="L23" s="193" t="s">
        <v>594</v>
      </c>
      <c r="M23" s="250">
        <v>50000000</v>
      </c>
      <c r="N23" s="194" t="s">
        <v>2685</v>
      </c>
      <c r="O23" s="193" t="s">
        <v>2686</v>
      </c>
      <c r="P23" s="252"/>
      <c r="Q23" s="211"/>
      <c r="R23" s="211"/>
      <c r="S23" s="211"/>
      <c r="T23" s="211"/>
      <c r="U23" s="211"/>
      <c r="V23" s="211"/>
      <c r="W23" s="211"/>
      <c r="X23" s="211"/>
      <c r="Y23" s="211"/>
      <c r="Z23" s="211"/>
    </row>
    <row r="24" spans="1:26" ht="99.95" customHeight="1">
      <c r="A24" s="228" t="s">
        <v>16</v>
      </c>
      <c r="B24" s="206" t="s">
        <v>17</v>
      </c>
      <c r="C24" s="206" t="s">
        <v>200</v>
      </c>
      <c r="D24" s="192" t="s">
        <v>614</v>
      </c>
      <c r="E24" s="193" t="s">
        <v>615</v>
      </c>
      <c r="F24" s="192" t="s">
        <v>616</v>
      </c>
      <c r="G24" s="193" t="s">
        <v>617</v>
      </c>
      <c r="H24" s="229"/>
      <c r="I24" s="230" t="s">
        <v>177</v>
      </c>
      <c r="J24" s="194" t="s">
        <v>136</v>
      </c>
      <c r="K24" s="190">
        <v>7500000</v>
      </c>
      <c r="L24" s="193" t="s">
        <v>136</v>
      </c>
      <c r="M24" s="250">
        <v>7500000</v>
      </c>
      <c r="N24" s="194" t="s">
        <v>2687</v>
      </c>
      <c r="O24" s="193"/>
      <c r="P24" s="252"/>
      <c r="Q24" s="211"/>
      <c r="R24" s="211"/>
      <c r="S24" s="211"/>
      <c r="T24" s="211"/>
      <c r="U24" s="211"/>
      <c r="V24" s="211"/>
      <c r="W24" s="211"/>
      <c r="X24" s="211"/>
      <c r="Y24" s="211"/>
      <c r="Z24" s="211"/>
    </row>
    <row r="25" spans="1:26" ht="99.95" customHeight="1">
      <c r="A25" s="228" t="s">
        <v>16</v>
      </c>
      <c r="B25" s="206" t="s">
        <v>17</v>
      </c>
      <c r="C25" s="206" t="s">
        <v>200</v>
      </c>
      <c r="D25" s="192" t="s">
        <v>614</v>
      </c>
      <c r="E25" s="193" t="s">
        <v>615</v>
      </c>
      <c r="F25" s="192" t="s">
        <v>844</v>
      </c>
      <c r="G25" s="193" t="s">
        <v>845</v>
      </c>
      <c r="H25" s="229"/>
      <c r="I25" s="230" t="s">
        <v>217</v>
      </c>
      <c r="J25" s="194" t="s">
        <v>856</v>
      </c>
      <c r="K25" s="190">
        <v>2000000</v>
      </c>
      <c r="L25" s="193" t="s">
        <v>856</v>
      </c>
      <c r="M25" s="250">
        <v>2000000</v>
      </c>
      <c r="N25" s="194" t="s">
        <v>2687</v>
      </c>
      <c r="O25" s="193"/>
      <c r="P25" s="252"/>
      <c r="Q25" s="211"/>
      <c r="R25" s="211"/>
      <c r="S25" s="211"/>
      <c r="T25" s="211"/>
      <c r="U25" s="211"/>
      <c r="V25" s="211"/>
      <c r="W25" s="211"/>
      <c r="X25" s="211"/>
      <c r="Y25" s="211"/>
      <c r="Z25" s="211"/>
    </row>
    <row r="26" spans="1:26" ht="99.95" customHeight="1">
      <c r="A26" s="228" t="s">
        <v>16</v>
      </c>
      <c r="B26" s="206" t="s">
        <v>17</v>
      </c>
      <c r="C26" s="206" t="s">
        <v>200</v>
      </c>
      <c r="D26" s="192" t="s">
        <v>614</v>
      </c>
      <c r="E26" s="193" t="s">
        <v>615</v>
      </c>
      <c r="F26" s="192" t="s">
        <v>647</v>
      </c>
      <c r="G26" s="193" t="s">
        <v>648</v>
      </c>
      <c r="H26" s="229"/>
      <c r="I26" s="230" t="s">
        <v>81</v>
      </c>
      <c r="J26" s="194" t="s">
        <v>656</v>
      </c>
      <c r="K26" s="190">
        <v>3000000</v>
      </c>
      <c r="L26" s="193" t="s">
        <v>656</v>
      </c>
      <c r="M26" s="250">
        <v>3000000</v>
      </c>
      <c r="N26" s="194" t="s">
        <v>2687</v>
      </c>
      <c r="O26" s="193"/>
      <c r="P26" s="252"/>
      <c r="Q26" s="211"/>
      <c r="R26" s="211"/>
      <c r="S26" s="211"/>
      <c r="T26" s="211"/>
      <c r="U26" s="211"/>
      <c r="V26" s="211"/>
      <c r="W26" s="211"/>
      <c r="X26" s="211"/>
      <c r="Y26" s="211"/>
      <c r="Z26" s="211"/>
    </row>
    <row r="27" spans="1:26" ht="99.95" customHeight="1">
      <c r="A27" s="228" t="s">
        <v>16</v>
      </c>
      <c r="B27" s="206" t="s">
        <v>17</v>
      </c>
      <c r="C27" s="206" t="s">
        <v>200</v>
      </c>
      <c r="D27" s="192" t="s">
        <v>614</v>
      </c>
      <c r="E27" s="193" t="s">
        <v>615</v>
      </c>
      <c r="F27" s="192" t="s">
        <v>668</v>
      </c>
      <c r="G27" s="193" t="s">
        <v>669</v>
      </c>
      <c r="H27" s="229"/>
      <c r="I27" s="230" t="s">
        <v>81</v>
      </c>
      <c r="J27" s="194" t="s">
        <v>680</v>
      </c>
      <c r="K27" s="190">
        <v>3000000</v>
      </c>
      <c r="L27" s="193" t="s">
        <v>680</v>
      </c>
      <c r="M27" s="250">
        <v>3000000</v>
      </c>
      <c r="N27" s="194" t="s">
        <v>2687</v>
      </c>
      <c r="O27" s="193"/>
      <c r="P27" s="252"/>
      <c r="Q27" s="211"/>
      <c r="R27" s="211"/>
      <c r="S27" s="211"/>
      <c r="T27" s="211"/>
      <c r="U27" s="211"/>
      <c r="V27" s="211"/>
      <c r="W27" s="211"/>
      <c r="X27" s="211"/>
      <c r="Y27" s="211"/>
      <c r="Z27" s="211"/>
    </row>
    <row r="28" spans="1:26" ht="99.95" customHeight="1">
      <c r="A28" s="228" t="s">
        <v>16</v>
      </c>
      <c r="B28" s="206" t="s">
        <v>17</v>
      </c>
      <c r="C28" s="206" t="s">
        <v>200</v>
      </c>
      <c r="D28" s="192" t="s">
        <v>614</v>
      </c>
      <c r="E28" s="193" t="s">
        <v>615</v>
      </c>
      <c r="F28" s="192" t="s">
        <v>693</v>
      </c>
      <c r="G28" s="193" t="s">
        <v>694</v>
      </c>
      <c r="H28" s="229"/>
      <c r="I28" s="230" t="s">
        <v>81</v>
      </c>
      <c r="J28" s="194" t="s">
        <v>708</v>
      </c>
      <c r="K28" s="190">
        <v>0</v>
      </c>
      <c r="L28" s="193" t="s">
        <v>708</v>
      </c>
      <c r="M28" s="250">
        <v>0</v>
      </c>
      <c r="N28" s="194" t="s">
        <v>2688</v>
      </c>
      <c r="O28" s="193"/>
      <c r="P28" s="257"/>
      <c r="Q28" s="211"/>
      <c r="R28" s="211"/>
      <c r="S28" s="211"/>
      <c r="T28" s="211"/>
      <c r="U28" s="211"/>
      <c r="V28" s="211"/>
      <c r="W28" s="211"/>
      <c r="X28" s="211"/>
      <c r="Y28" s="211"/>
      <c r="Z28" s="211"/>
    </row>
    <row r="29" spans="1:26" ht="99.95" customHeight="1">
      <c r="A29" s="228" t="s">
        <v>16</v>
      </c>
      <c r="B29" s="206" t="s">
        <v>17</v>
      </c>
      <c r="C29" s="206" t="s">
        <v>200</v>
      </c>
      <c r="D29" s="192" t="s">
        <v>614</v>
      </c>
      <c r="E29" s="193" t="s">
        <v>615</v>
      </c>
      <c r="F29" s="192" t="s">
        <v>722</v>
      </c>
      <c r="G29" s="193" t="s">
        <v>723</v>
      </c>
      <c r="H29" s="229"/>
      <c r="I29" s="230" t="s">
        <v>217</v>
      </c>
      <c r="J29" s="194" t="s">
        <v>731</v>
      </c>
      <c r="K29" s="190">
        <v>15000000</v>
      </c>
      <c r="L29" s="193" t="s">
        <v>731</v>
      </c>
      <c r="M29" s="250">
        <v>15000000</v>
      </c>
      <c r="N29" s="194" t="s">
        <v>2689</v>
      </c>
      <c r="O29" s="193"/>
      <c r="P29" s="252"/>
      <c r="Q29" s="211"/>
      <c r="R29" s="211"/>
      <c r="S29" s="211"/>
      <c r="T29" s="211"/>
      <c r="U29" s="211"/>
      <c r="V29" s="211"/>
      <c r="W29" s="211"/>
      <c r="X29" s="211"/>
      <c r="Y29" s="211"/>
      <c r="Z29" s="211"/>
    </row>
    <row r="30" spans="1:26" ht="99.95" customHeight="1">
      <c r="A30" s="228" t="s">
        <v>16</v>
      </c>
      <c r="B30" s="206" t="s">
        <v>17</v>
      </c>
      <c r="C30" s="206" t="s">
        <v>200</v>
      </c>
      <c r="D30" s="192" t="s">
        <v>614</v>
      </c>
      <c r="E30" s="193" t="s">
        <v>615</v>
      </c>
      <c r="F30" s="192" t="s">
        <v>744</v>
      </c>
      <c r="G30" s="193" t="s">
        <v>745</v>
      </c>
      <c r="H30" s="229" t="s">
        <v>217</v>
      </c>
      <c r="I30" s="230"/>
      <c r="J30" s="194" t="s">
        <v>749</v>
      </c>
      <c r="K30" s="190">
        <v>5000000</v>
      </c>
      <c r="L30" s="193" t="s">
        <v>749</v>
      </c>
      <c r="M30" s="250">
        <v>5000000</v>
      </c>
      <c r="N30" s="194" t="s">
        <v>2690</v>
      </c>
      <c r="O30" s="193"/>
      <c r="P30" s="252"/>
      <c r="Q30" s="211"/>
      <c r="R30" s="211"/>
      <c r="S30" s="211"/>
      <c r="T30" s="211"/>
      <c r="U30" s="211"/>
      <c r="V30" s="211"/>
      <c r="W30" s="211"/>
      <c r="X30" s="211"/>
      <c r="Y30" s="211"/>
      <c r="Z30" s="211"/>
    </row>
    <row r="31" spans="1:26" ht="99.95" customHeight="1">
      <c r="A31" s="228" t="s">
        <v>16</v>
      </c>
      <c r="B31" s="206" t="s">
        <v>17</v>
      </c>
      <c r="C31" s="206" t="s">
        <v>200</v>
      </c>
      <c r="D31" s="192" t="s">
        <v>614</v>
      </c>
      <c r="E31" s="193" t="s">
        <v>615</v>
      </c>
      <c r="F31" s="192" t="s">
        <v>767</v>
      </c>
      <c r="G31" s="193" t="s">
        <v>768</v>
      </c>
      <c r="H31" s="229" t="s">
        <v>217</v>
      </c>
      <c r="I31" s="230"/>
      <c r="J31" s="194" t="s">
        <v>772</v>
      </c>
      <c r="K31" s="190">
        <v>5000000</v>
      </c>
      <c r="L31" s="193" t="s">
        <v>772</v>
      </c>
      <c r="M31" s="250">
        <v>5000000</v>
      </c>
      <c r="N31" s="261" t="s">
        <v>2691</v>
      </c>
      <c r="O31" s="262" t="s">
        <v>2692</v>
      </c>
      <c r="P31" s="263" t="s">
        <v>2693</v>
      </c>
      <c r="Q31" s="211"/>
      <c r="R31" s="211"/>
      <c r="S31" s="211"/>
      <c r="T31" s="211"/>
      <c r="U31" s="211"/>
      <c r="V31" s="211"/>
      <c r="W31" s="211"/>
      <c r="X31" s="211"/>
      <c r="Y31" s="211"/>
      <c r="Z31" s="211"/>
    </row>
    <row r="32" spans="1:26" ht="99.95" customHeight="1">
      <c r="A32" s="228" t="s">
        <v>16</v>
      </c>
      <c r="B32" s="206" t="s">
        <v>17</v>
      </c>
      <c r="C32" s="206" t="s">
        <v>200</v>
      </c>
      <c r="D32" s="192" t="s">
        <v>614</v>
      </c>
      <c r="E32" s="193" t="s">
        <v>615</v>
      </c>
      <c r="F32" s="192" t="s">
        <v>790</v>
      </c>
      <c r="G32" s="193" t="s">
        <v>791</v>
      </c>
      <c r="H32" s="229" t="s">
        <v>81</v>
      </c>
      <c r="I32" s="230"/>
      <c r="J32" s="194" t="s">
        <v>796</v>
      </c>
      <c r="K32" s="190">
        <v>5000000</v>
      </c>
      <c r="L32" s="193" t="s">
        <v>796</v>
      </c>
      <c r="M32" s="250">
        <v>5000000</v>
      </c>
      <c r="N32" s="264" t="s">
        <v>2694</v>
      </c>
      <c r="O32" s="193"/>
      <c r="P32" s="252"/>
      <c r="Q32" s="211"/>
      <c r="R32" s="211"/>
      <c r="S32" s="211"/>
      <c r="T32" s="211"/>
      <c r="U32" s="211"/>
      <c r="V32" s="211"/>
      <c r="W32" s="211"/>
      <c r="X32" s="211"/>
      <c r="Y32" s="211"/>
      <c r="Z32" s="211"/>
    </row>
    <row r="33" spans="1:26" ht="99.95" customHeight="1">
      <c r="A33" s="228" t="s">
        <v>16</v>
      </c>
      <c r="B33" s="206" t="s">
        <v>17</v>
      </c>
      <c r="C33" s="206" t="s">
        <v>200</v>
      </c>
      <c r="D33" s="192" t="s">
        <v>614</v>
      </c>
      <c r="E33" s="193" t="s">
        <v>615</v>
      </c>
      <c r="F33" s="192" t="s">
        <v>814</v>
      </c>
      <c r="G33" s="193" t="s">
        <v>815</v>
      </c>
      <c r="H33" s="229"/>
      <c r="I33" s="230" t="s">
        <v>81</v>
      </c>
      <c r="J33" s="194" t="s">
        <v>827</v>
      </c>
      <c r="K33" s="190">
        <v>2000000</v>
      </c>
      <c r="L33" s="193" t="s">
        <v>828</v>
      </c>
      <c r="M33" s="250">
        <v>2000000</v>
      </c>
      <c r="N33" s="194" t="s">
        <v>2687</v>
      </c>
      <c r="O33" s="193"/>
      <c r="P33" s="252"/>
      <c r="Q33" s="211"/>
      <c r="R33" s="211"/>
      <c r="S33" s="211"/>
      <c r="T33" s="211"/>
      <c r="U33" s="211"/>
      <c r="V33" s="211"/>
      <c r="W33" s="211"/>
      <c r="X33" s="211"/>
      <c r="Y33" s="211"/>
      <c r="Z33" s="211"/>
    </row>
    <row r="34" spans="1:26" ht="99.95" customHeight="1">
      <c r="A34" s="228" t="s">
        <v>16</v>
      </c>
      <c r="B34" s="206" t="s">
        <v>17</v>
      </c>
      <c r="C34" s="206" t="s">
        <v>870</v>
      </c>
      <c r="D34" s="192" t="s">
        <v>871</v>
      </c>
      <c r="E34" s="193" t="s">
        <v>872</v>
      </c>
      <c r="F34" s="192" t="s">
        <v>910</v>
      </c>
      <c r="G34" s="193" t="s">
        <v>911</v>
      </c>
      <c r="H34" s="229" t="s">
        <v>81</v>
      </c>
      <c r="I34" s="230"/>
      <c r="J34" s="194" t="s">
        <v>912</v>
      </c>
      <c r="K34" s="190">
        <v>0</v>
      </c>
      <c r="L34" s="193" t="s">
        <v>2695</v>
      </c>
      <c r="M34" s="250">
        <v>0</v>
      </c>
      <c r="N34" s="194" t="s">
        <v>2696</v>
      </c>
      <c r="O34" s="193"/>
      <c r="P34" s="257"/>
      <c r="Q34" s="211"/>
      <c r="R34" s="211"/>
      <c r="S34" s="211"/>
      <c r="T34" s="211"/>
      <c r="U34" s="211"/>
      <c r="V34" s="211"/>
      <c r="W34" s="211"/>
      <c r="X34" s="211"/>
      <c r="Y34" s="211"/>
      <c r="Z34" s="211"/>
    </row>
    <row r="35" spans="1:26" ht="99.95" customHeight="1">
      <c r="A35" s="228" t="s">
        <v>936</v>
      </c>
      <c r="B35" s="206" t="s">
        <v>937</v>
      </c>
      <c r="C35" s="206" t="s">
        <v>938</v>
      </c>
      <c r="D35" s="192" t="s">
        <v>1352</v>
      </c>
      <c r="E35" s="193" t="s">
        <v>1353</v>
      </c>
      <c r="F35" s="192" t="s">
        <v>1354</v>
      </c>
      <c r="G35" s="193" t="s">
        <v>1355</v>
      </c>
      <c r="H35" s="188" t="s">
        <v>2697</v>
      </c>
      <c r="I35" s="230"/>
      <c r="J35" s="194" t="s">
        <v>1356</v>
      </c>
      <c r="K35" s="190">
        <v>2000000</v>
      </c>
      <c r="L35" s="193" t="s">
        <v>1356</v>
      </c>
      <c r="M35" s="250">
        <v>2000000</v>
      </c>
      <c r="N35" s="264" t="s">
        <v>2698</v>
      </c>
      <c r="O35" s="193"/>
      <c r="P35" s="252"/>
      <c r="Q35" s="211"/>
      <c r="R35" s="211"/>
      <c r="S35" s="211"/>
      <c r="T35" s="211"/>
      <c r="U35" s="211"/>
      <c r="V35" s="211"/>
      <c r="W35" s="211"/>
      <c r="X35" s="211"/>
      <c r="Y35" s="211"/>
      <c r="Z35" s="211"/>
    </row>
    <row r="36" spans="1:26" ht="99.95" customHeight="1">
      <c r="A36" s="228" t="s">
        <v>936</v>
      </c>
      <c r="B36" s="206" t="s">
        <v>937</v>
      </c>
      <c r="C36" s="206" t="s">
        <v>938</v>
      </c>
      <c r="D36" s="192" t="s">
        <v>1352</v>
      </c>
      <c r="E36" s="193" t="s">
        <v>1353</v>
      </c>
      <c r="F36" s="192" t="s">
        <v>1359</v>
      </c>
      <c r="G36" s="193" t="s">
        <v>1360</v>
      </c>
      <c r="H36" s="188" t="s">
        <v>2697</v>
      </c>
      <c r="I36" s="230"/>
      <c r="J36" s="194" t="s">
        <v>1356</v>
      </c>
      <c r="K36" s="190">
        <v>2000000</v>
      </c>
      <c r="L36" s="193" t="s">
        <v>1356</v>
      </c>
      <c r="M36" s="250">
        <v>2000000</v>
      </c>
      <c r="N36" s="264" t="s">
        <v>2698</v>
      </c>
      <c r="O36" s="193"/>
      <c r="P36" s="252"/>
      <c r="Q36" s="211"/>
      <c r="R36" s="211"/>
      <c r="S36" s="211"/>
      <c r="T36" s="211"/>
      <c r="U36" s="211"/>
      <c r="V36" s="211"/>
      <c r="W36" s="211"/>
      <c r="X36" s="211"/>
      <c r="Y36" s="211"/>
      <c r="Z36" s="211"/>
    </row>
    <row r="37" spans="1:26" ht="99.95" customHeight="1">
      <c r="A37" s="228" t="s">
        <v>936</v>
      </c>
      <c r="B37" s="206" t="s">
        <v>937</v>
      </c>
      <c r="C37" s="206" t="s">
        <v>938</v>
      </c>
      <c r="D37" s="192" t="s">
        <v>1352</v>
      </c>
      <c r="E37" s="193" t="s">
        <v>1353</v>
      </c>
      <c r="F37" s="192" t="s">
        <v>1361</v>
      </c>
      <c r="G37" s="193" t="s">
        <v>1362</v>
      </c>
      <c r="H37" s="188" t="s">
        <v>2697</v>
      </c>
      <c r="I37" s="230"/>
      <c r="J37" s="194" t="s">
        <v>1356</v>
      </c>
      <c r="K37" s="190">
        <v>2000000</v>
      </c>
      <c r="L37" s="193" t="s">
        <v>1356</v>
      </c>
      <c r="M37" s="250">
        <v>2000000</v>
      </c>
      <c r="N37" s="194" t="s">
        <v>2699</v>
      </c>
      <c r="O37" s="189" t="s">
        <v>2700</v>
      </c>
      <c r="P37" s="252"/>
      <c r="Q37" s="211"/>
      <c r="R37" s="211"/>
      <c r="S37" s="211"/>
      <c r="T37" s="211"/>
      <c r="U37" s="211"/>
      <c r="V37" s="211"/>
      <c r="W37" s="211"/>
      <c r="X37" s="211"/>
      <c r="Y37" s="211"/>
      <c r="Z37" s="211"/>
    </row>
    <row r="38" spans="1:26" ht="99.95" customHeight="1">
      <c r="A38" s="228" t="s">
        <v>936</v>
      </c>
      <c r="B38" s="206" t="s">
        <v>937</v>
      </c>
      <c r="C38" s="206" t="s">
        <v>938</v>
      </c>
      <c r="D38" s="192" t="s">
        <v>1367</v>
      </c>
      <c r="E38" s="193" t="s">
        <v>1368</v>
      </c>
      <c r="F38" s="192" t="s">
        <v>1369</v>
      </c>
      <c r="G38" s="193" t="s">
        <v>1370</v>
      </c>
      <c r="H38" s="188" t="s">
        <v>2697</v>
      </c>
      <c r="I38" s="230"/>
      <c r="J38" s="194" t="s">
        <v>1371</v>
      </c>
      <c r="K38" s="190">
        <v>0</v>
      </c>
      <c r="L38" s="193" t="s">
        <v>962</v>
      </c>
      <c r="M38" s="250">
        <v>0</v>
      </c>
      <c r="N38" s="264" t="s">
        <v>2698</v>
      </c>
      <c r="O38" s="193"/>
      <c r="P38" s="265"/>
      <c r="Q38" s="211"/>
      <c r="R38" s="211"/>
      <c r="S38" s="211"/>
      <c r="T38" s="211"/>
      <c r="U38" s="211"/>
      <c r="V38" s="211"/>
      <c r="W38" s="211"/>
      <c r="X38" s="211"/>
      <c r="Y38" s="211"/>
      <c r="Z38" s="211"/>
    </row>
    <row r="39" spans="1:26" ht="99.95" customHeight="1">
      <c r="A39" s="228" t="s">
        <v>936</v>
      </c>
      <c r="B39" s="206" t="s">
        <v>937</v>
      </c>
      <c r="C39" s="206" t="s">
        <v>938</v>
      </c>
      <c r="D39" s="192" t="s">
        <v>939</v>
      </c>
      <c r="E39" s="193" t="s">
        <v>940</v>
      </c>
      <c r="F39" s="192" t="s">
        <v>941</v>
      </c>
      <c r="G39" s="193" t="s">
        <v>942</v>
      </c>
      <c r="H39" s="229"/>
      <c r="I39" s="266" t="s">
        <v>2697</v>
      </c>
      <c r="J39" s="194" t="s">
        <v>947</v>
      </c>
      <c r="K39" s="190">
        <v>20000000</v>
      </c>
      <c r="L39" s="193" t="s">
        <v>948</v>
      </c>
      <c r="M39" s="250">
        <v>2000000</v>
      </c>
      <c r="N39" s="194" t="s">
        <v>2701</v>
      </c>
      <c r="O39" s="193"/>
      <c r="P39" s="252"/>
      <c r="Q39" s="211"/>
      <c r="R39" s="211"/>
      <c r="S39" s="211"/>
      <c r="T39" s="211"/>
      <c r="U39" s="211"/>
      <c r="V39" s="211"/>
      <c r="W39" s="211"/>
      <c r="X39" s="211"/>
      <c r="Y39" s="211"/>
      <c r="Z39" s="211"/>
    </row>
    <row r="40" spans="1:26" ht="99.95" customHeight="1">
      <c r="A40" s="228" t="s">
        <v>936</v>
      </c>
      <c r="B40" s="206" t="s">
        <v>937</v>
      </c>
      <c r="C40" s="206" t="s">
        <v>938</v>
      </c>
      <c r="D40" s="192" t="s">
        <v>939</v>
      </c>
      <c r="E40" s="193" t="s">
        <v>940</v>
      </c>
      <c r="F40" s="192" t="s">
        <v>959</v>
      </c>
      <c r="G40" s="193" t="s">
        <v>960</v>
      </c>
      <c r="H40" s="188" t="s">
        <v>2697</v>
      </c>
      <c r="I40" s="230"/>
      <c r="J40" s="194" t="s">
        <v>961</v>
      </c>
      <c r="K40" s="190">
        <v>200000000</v>
      </c>
      <c r="L40" s="193" t="s">
        <v>962</v>
      </c>
      <c r="M40" s="250">
        <v>20000000</v>
      </c>
      <c r="N40" s="264" t="s">
        <v>2702</v>
      </c>
      <c r="O40" s="193" t="s">
        <v>2703</v>
      </c>
      <c r="P40" s="252"/>
      <c r="Q40" s="211"/>
      <c r="R40" s="211"/>
      <c r="S40" s="211"/>
      <c r="T40" s="211"/>
      <c r="U40" s="211"/>
      <c r="V40" s="211"/>
      <c r="W40" s="211"/>
      <c r="X40" s="211"/>
      <c r="Y40" s="211"/>
      <c r="Z40" s="211"/>
    </row>
    <row r="41" spans="1:26" ht="99.95" customHeight="1">
      <c r="A41" s="228" t="s">
        <v>936</v>
      </c>
      <c r="B41" s="206" t="s">
        <v>937</v>
      </c>
      <c r="C41" s="206" t="s">
        <v>938</v>
      </c>
      <c r="D41" s="192" t="s">
        <v>939</v>
      </c>
      <c r="E41" s="193" t="s">
        <v>940</v>
      </c>
      <c r="F41" s="192" t="s">
        <v>973</v>
      </c>
      <c r="G41" s="193" t="s">
        <v>974</v>
      </c>
      <c r="H41" s="188" t="s">
        <v>2697</v>
      </c>
      <c r="I41" s="230"/>
      <c r="J41" s="194"/>
      <c r="K41" s="190">
        <v>0</v>
      </c>
      <c r="L41" s="193" t="s">
        <v>962</v>
      </c>
      <c r="M41" s="250">
        <v>0</v>
      </c>
      <c r="N41" s="189" t="s">
        <v>2704</v>
      </c>
      <c r="O41" s="267" t="s">
        <v>2705</v>
      </c>
      <c r="P41" s="268"/>
      <c r="Q41" s="211"/>
      <c r="R41" s="211"/>
      <c r="S41" s="211"/>
      <c r="T41" s="211"/>
      <c r="U41" s="211"/>
      <c r="V41" s="211"/>
      <c r="W41" s="211"/>
      <c r="X41" s="211"/>
      <c r="Y41" s="211"/>
      <c r="Z41" s="211"/>
    </row>
    <row r="42" spans="1:26" ht="99.95" customHeight="1">
      <c r="A42" s="228" t="s">
        <v>936</v>
      </c>
      <c r="B42" s="206" t="s">
        <v>937</v>
      </c>
      <c r="C42" s="206" t="s">
        <v>938</v>
      </c>
      <c r="D42" s="192" t="s">
        <v>939</v>
      </c>
      <c r="E42" s="193" t="s">
        <v>940</v>
      </c>
      <c r="F42" s="192" t="s">
        <v>990</v>
      </c>
      <c r="G42" s="193" t="s">
        <v>991</v>
      </c>
      <c r="H42" s="188" t="s">
        <v>2697</v>
      </c>
      <c r="I42" s="230"/>
      <c r="J42" s="194" t="s">
        <v>992</v>
      </c>
      <c r="K42" s="190">
        <v>0</v>
      </c>
      <c r="L42" s="193" t="s">
        <v>962</v>
      </c>
      <c r="M42" s="250">
        <v>0</v>
      </c>
      <c r="N42" s="264" t="s">
        <v>2706</v>
      </c>
      <c r="O42" s="189" t="s">
        <v>2707</v>
      </c>
      <c r="P42" s="265"/>
      <c r="Q42" s="211"/>
      <c r="R42" s="211"/>
      <c r="S42" s="211"/>
      <c r="T42" s="211"/>
      <c r="U42" s="211"/>
      <c r="V42" s="211"/>
      <c r="W42" s="211"/>
      <c r="X42" s="211"/>
      <c r="Y42" s="211"/>
      <c r="Z42" s="211"/>
    </row>
    <row r="43" spans="1:26" ht="99.95" customHeight="1">
      <c r="A43" s="228" t="s">
        <v>936</v>
      </c>
      <c r="B43" s="206" t="s">
        <v>937</v>
      </c>
      <c r="C43" s="206" t="s">
        <v>938</v>
      </c>
      <c r="D43" s="192" t="s">
        <v>939</v>
      </c>
      <c r="E43" s="193" t="s">
        <v>940</v>
      </c>
      <c r="F43" s="192" t="s">
        <v>1005</v>
      </c>
      <c r="G43" s="193" t="s">
        <v>1006</v>
      </c>
      <c r="H43" s="188" t="s">
        <v>2697</v>
      </c>
      <c r="I43" s="230"/>
      <c r="J43" s="194" t="s">
        <v>1007</v>
      </c>
      <c r="K43" s="190">
        <v>0</v>
      </c>
      <c r="L43" s="193" t="s">
        <v>962</v>
      </c>
      <c r="M43" s="250">
        <v>0</v>
      </c>
      <c r="N43" s="194" t="s">
        <v>2699</v>
      </c>
      <c r="O43" s="193" t="s">
        <v>2700</v>
      </c>
      <c r="P43" s="265"/>
      <c r="Q43" s="211"/>
      <c r="R43" s="211"/>
      <c r="S43" s="211"/>
      <c r="T43" s="211"/>
      <c r="U43" s="211"/>
      <c r="V43" s="211"/>
      <c r="W43" s="211"/>
      <c r="X43" s="211"/>
      <c r="Y43" s="211"/>
      <c r="Z43" s="211"/>
    </row>
    <row r="44" spans="1:26" ht="99.95" customHeight="1">
      <c r="A44" s="228" t="s">
        <v>936</v>
      </c>
      <c r="B44" s="206" t="s">
        <v>937</v>
      </c>
      <c r="C44" s="206" t="s">
        <v>938</v>
      </c>
      <c r="D44" s="192" t="s">
        <v>939</v>
      </c>
      <c r="E44" s="193" t="s">
        <v>940</v>
      </c>
      <c r="F44" s="192" t="s">
        <v>1023</v>
      </c>
      <c r="G44" s="193" t="s">
        <v>1024</v>
      </c>
      <c r="H44" s="188" t="s">
        <v>2697</v>
      </c>
      <c r="I44" s="230"/>
      <c r="J44" s="194" t="s">
        <v>1029</v>
      </c>
      <c r="K44" s="190">
        <v>0</v>
      </c>
      <c r="L44" s="193" t="s">
        <v>962</v>
      </c>
      <c r="M44" s="250">
        <v>0</v>
      </c>
      <c r="N44" s="194" t="s">
        <v>2708</v>
      </c>
      <c r="O44" s="189" t="s">
        <v>2709</v>
      </c>
      <c r="P44" s="265"/>
      <c r="Q44" s="211"/>
      <c r="R44" s="211"/>
      <c r="S44" s="211"/>
      <c r="T44" s="211"/>
      <c r="U44" s="211"/>
      <c r="V44" s="211"/>
      <c r="W44" s="211"/>
      <c r="X44" s="211"/>
      <c r="Y44" s="211"/>
      <c r="Z44" s="211"/>
    </row>
    <row r="45" spans="1:26" ht="99.95" customHeight="1">
      <c r="A45" s="228" t="s">
        <v>936</v>
      </c>
      <c r="B45" s="206" t="s">
        <v>937</v>
      </c>
      <c r="C45" s="206" t="s">
        <v>938</v>
      </c>
      <c r="D45" s="192" t="s">
        <v>1040</v>
      </c>
      <c r="E45" s="193" t="s">
        <v>1041</v>
      </c>
      <c r="F45" s="192" t="s">
        <v>1042</v>
      </c>
      <c r="G45" s="193" t="s">
        <v>1043</v>
      </c>
      <c r="H45" s="188" t="s">
        <v>2697</v>
      </c>
      <c r="I45" s="230"/>
      <c r="J45" s="194" t="s">
        <v>1044</v>
      </c>
      <c r="K45" s="190">
        <v>0</v>
      </c>
      <c r="L45" s="193" t="s">
        <v>962</v>
      </c>
      <c r="M45" s="250">
        <v>0</v>
      </c>
      <c r="N45" s="264" t="s">
        <v>2710</v>
      </c>
      <c r="O45" s="193" t="s">
        <v>2711</v>
      </c>
      <c r="P45" s="265"/>
      <c r="Q45" s="211"/>
      <c r="R45" s="211"/>
      <c r="S45" s="211"/>
      <c r="T45" s="211"/>
      <c r="U45" s="211"/>
      <c r="V45" s="211"/>
      <c r="W45" s="211"/>
      <c r="X45" s="211"/>
      <c r="Y45" s="211"/>
      <c r="Z45" s="211"/>
    </row>
    <row r="46" spans="1:26" ht="99.95" customHeight="1">
      <c r="A46" s="228" t="s">
        <v>936</v>
      </c>
      <c r="B46" s="206" t="s">
        <v>937</v>
      </c>
      <c r="C46" s="206" t="s">
        <v>938</v>
      </c>
      <c r="D46" s="192" t="s">
        <v>1040</v>
      </c>
      <c r="E46" s="193" t="s">
        <v>1041</v>
      </c>
      <c r="F46" s="192" t="s">
        <v>1055</v>
      </c>
      <c r="G46" s="193" t="s">
        <v>1056</v>
      </c>
      <c r="H46" s="188" t="s">
        <v>2697</v>
      </c>
      <c r="I46" s="230"/>
      <c r="J46" s="194" t="s">
        <v>992</v>
      </c>
      <c r="K46" s="190">
        <v>0</v>
      </c>
      <c r="L46" s="193" t="s">
        <v>962</v>
      </c>
      <c r="M46" s="250">
        <v>0</v>
      </c>
      <c r="N46" s="269" t="s">
        <v>2712</v>
      </c>
      <c r="O46" s="193" t="s">
        <v>2713</v>
      </c>
      <c r="P46" s="265"/>
      <c r="Q46" s="211"/>
      <c r="R46" s="211"/>
      <c r="S46" s="211"/>
      <c r="T46" s="211"/>
      <c r="U46" s="211"/>
      <c r="V46" s="211"/>
      <c r="W46" s="211"/>
      <c r="X46" s="211"/>
      <c r="Y46" s="211"/>
      <c r="Z46" s="211"/>
    </row>
    <row r="47" spans="1:26" ht="99.95" customHeight="1">
      <c r="A47" s="228" t="s">
        <v>936</v>
      </c>
      <c r="B47" s="206" t="s">
        <v>937</v>
      </c>
      <c r="C47" s="206" t="s">
        <v>938</v>
      </c>
      <c r="D47" s="192" t="s">
        <v>1040</v>
      </c>
      <c r="E47" s="193" t="s">
        <v>1041</v>
      </c>
      <c r="F47" s="192" t="s">
        <v>1069</v>
      </c>
      <c r="G47" s="193" t="s">
        <v>1070</v>
      </c>
      <c r="H47" s="188" t="s">
        <v>2697</v>
      </c>
      <c r="I47" s="230"/>
      <c r="J47" s="194" t="s">
        <v>1071</v>
      </c>
      <c r="K47" s="190">
        <v>0</v>
      </c>
      <c r="L47" s="193" t="s">
        <v>962</v>
      </c>
      <c r="M47" s="250">
        <v>0</v>
      </c>
      <c r="N47" s="270" t="s">
        <v>2714</v>
      </c>
      <c r="O47" s="193"/>
      <c r="P47" s="265"/>
      <c r="Q47" s="211"/>
      <c r="R47" s="211"/>
      <c r="S47" s="211"/>
      <c r="T47" s="211"/>
      <c r="U47" s="211"/>
      <c r="V47" s="211"/>
      <c r="W47" s="211"/>
      <c r="X47" s="211"/>
      <c r="Y47" s="211"/>
      <c r="Z47" s="211"/>
    </row>
    <row r="48" spans="1:26" ht="99.95" customHeight="1">
      <c r="A48" s="228" t="s">
        <v>936</v>
      </c>
      <c r="B48" s="206" t="s">
        <v>937</v>
      </c>
      <c r="C48" s="206" t="s">
        <v>938</v>
      </c>
      <c r="D48" s="192" t="s">
        <v>1040</v>
      </c>
      <c r="E48" s="193" t="s">
        <v>1041</v>
      </c>
      <c r="F48" s="192" t="s">
        <v>1085</v>
      </c>
      <c r="G48" s="193" t="s">
        <v>1086</v>
      </c>
      <c r="H48" s="188" t="s">
        <v>2697</v>
      </c>
      <c r="I48" s="230"/>
      <c r="J48" s="194" t="s">
        <v>1071</v>
      </c>
      <c r="K48" s="190">
        <v>0</v>
      </c>
      <c r="L48" s="193" t="s">
        <v>962</v>
      </c>
      <c r="M48" s="250">
        <v>0</v>
      </c>
      <c r="N48" s="194" t="s">
        <v>2715</v>
      </c>
      <c r="O48" s="193"/>
      <c r="P48" s="265"/>
      <c r="Q48" s="211"/>
      <c r="R48" s="211"/>
      <c r="S48" s="211"/>
      <c r="T48" s="211"/>
      <c r="U48" s="211"/>
      <c r="V48" s="211"/>
      <c r="W48" s="211"/>
      <c r="X48" s="211"/>
      <c r="Y48" s="211"/>
      <c r="Z48" s="211"/>
    </row>
    <row r="49" spans="1:26" ht="99.95" customHeight="1">
      <c r="A49" s="228" t="s">
        <v>936</v>
      </c>
      <c r="B49" s="206" t="s">
        <v>937</v>
      </c>
      <c r="C49" s="206" t="s">
        <v>938</v>
      </c>
      <c r="D49" s="192" t="s">
        <v>1102</v>
      </c>
      <c r="E49" s="193" t="s">
        <v>1103</v>
      </c>
      <c r="F49" s="192" t="s">
        <v>1122</v>
      </c>
      <c r="G49" s="193" t="s">
        <v>1123</v>
      </c>
      <c r="H49" s="188" t="s">
        <v>2697</v>
      </c>
      <c r="I49" s="230"/>
      <c r="J49" s="194" t="s">
        <v>1071</v>
      </c>
      <c r="K49" s="190">
        <v>0</v>
      </c>
      <c r="L49" s="193" t="s">
        <v>962</v>
      </c>
      <c r="M49" s="250">
        <v>0</v>
      </c>
      <c r="N49" s="264" t="s">
        <v>2716</v>
      </c>
      <c r="O49" s="189" t="s">
        <v>2700</v>
      </c>
      <c r="P49" s="265"/>
      <c r="Q49" s="211"/>
      <c r="R49" s="211"/>
      <c r="S49" s="211"/>
      <c r="T49" s="211"/>
      <c r="U49" s="211"/>
      <c r="V49" s="211"/>
      <c r="W49" s="211"/>
      <c r="X49" s="211"/>
      <c r="Y49" s="211"/>
      <c r="Z49" s="211"/>
    </row>
    <row r="50" spans="1:26" ht="99.95" customHeight="1">
      <c r="A50" s="228" t="s">
        <v>936</v>
      </c>
      <c r="B50" s="206" t="s">
        <v>937</v>
      </c>
      <c r="C50" s="206" t="s">
        <v>938</v>
      </c>
      <c r="D50" s="192" t="s">
        <v>1138</v>
      </c>
      <c r="E50" s="193" t="s">
        <v>1139</v>
      </c>
      <c r="F50" s="192" t="s">
        <v>1140</v>
      </c>
      <c r="G50" s="193" t="s">
        <v>1141</v>
      </c>
      <c r="H50" s="188" t="s">
        <v>2697</v>
      </c>
      <c r="I50" s="230"/>
      <c r="J50" s="194" t="s">
        <v>992</v>
      </c>
      <c r="K50" s="190">
        <v>0</v>
      </c>
      <c r="L50" s="193" t="s">
        <v>962</v>
      </c>
      <c r="M50" s="250">
        <v>0</v>
      </c>
      <c r="N50" s="264" t="s">
        <v>2706</v>
      </c>
      <c r="O50" s="189" t="s">
        <v>2707</v>
      </c>
      <c r="P50" s="265"/>
      <c r="Q50" s="211"/>
      <c r="R50" s="211"/>
      <c r="S50" s="211"/>
      <c r="T50" s="211"/>
      <c r="U50" s="211"/>
      <c r="V50" s="211"/>
      <c r="W50" s="211"/>
      <c r="X50" s="211"/>
      <c r="Y50" s="211"/>
      <c r="Z50" s="211"/>
    </row>
    <row r="51" spans="1:26" ht="99.95" customHeight="1">
      <c r="A51" s="228" t="s">
        <v>936</v>
      </c>
      <c r="B51" s="206" t="s">
        <v>937</v>
      </c>
      <c r="C51" s="206" t="s">
        <v>938</v>
      </c>
      <c r="D51" s="192" t="s">
        <v>1138</v>
      </c>
      <c r="E51" s="193" t="s">
        <v>1139</v>
      </c>
      <c r="F51" s="192" t="s">
        <v>1153</v>
      </c>
      <c r="G51" s="193" t="s">
        <v>1154</v>
      </c>
      <c r="H51" s="188" t="s">
        <v>2697</v>
      </c>
      <c r="I51" s="230"/>
      <c r="J51" s="194" t="s">
        <v>992</v>
      </c>
      <c r="K51" s="190">
        <v>0</v>
      </c>
      <c r="L51" s="193" t="s">
        <v>962</v>
      </c>
      <c r="M51" s="250">
        <v>0</v>
      </c>
      <c r="N51" s="270" t="s">
        <v>2717</v>
      </c>
      <c r="O51" s="189" t="s">
        <v>2718</v>
      </c>
      <c r="P51" s="265"/>
      <c r="Q51" s="211"/>
      <c r="R51" s="211"/>
      <c r="S51" s="211"/>
      <c r="T51" s="211"/>
      <c r="U51" s="211"/>
      <c r="V51" s="211"/>
      <c r="W51" s="211"/>
      <c r="X51" s="211"/>
      <c r="Y51" s="211"/>
      <c r="Z51" s="211"/>
    </row>
    <row r="52" spans="1:26" ht="99.95" customHeight="1">
      <c r="A52" s="228" t="s">
        <v>936</v>
      </c>
      <c r="B52" s="206" t="s">
        <v>937</v>
      </c>
      <c r="C52" s="206" t="s">
        <v>938</v>
      </c>
      <c r="D52" s="192" t="s">
        <v>1138</v>
      </c>
      <c r="E52" s="193" t="s">
        <v>1139</v>
      </c>
      <c r="F52" s="192" t="s">
        <v>1171</v>
      </c>
      <c r="G52" s="193" t="s">
        <v>1172</v>
      </c>
      <c r="H52" s="188" t="s">
        <v>2697</v>
      </c>
      <c r="I52" s="230"/>
      <c r="J52" s="194" t="s">
        <v>992</v>
      </c>
      <c r="K52" s="190">
        <v>0</v>
      </c>
      <c r="L52" s="193" t="s">
        <v>962</v>
      </c>
      <c r="M52" s="250">
        <v>0</v>
      </c>
      <c r="N52" s="270" t="s">
        <v>2719</v>
      </c>
      <c r="O52" s="189" t="s">
        <v>2720</v>
      </c>
      <c r="P52" s="265"/>
      <c r="Q52" s="211"/>
      <c r="R52" s="211"/>
      <c r="S52" s="211"/>
      <c r="T52" s="211"/>
      <c r="U52" s="211"/>
      <c r="V52" s="211"/>
      <c r="W52" s="211"/>
      <c r="X52" s="211"/>
      <c r="Y52" s="211"/>
      <c r="Z52" s="211"/>
    </row>
    <row r="53" spans="1:26" ht="99.95" customHeight="1">
      <c r="A53" s="228" t="s">
        <v>936</v>
      </c>
      <c r="B53" s="206" t="s">
        <v>937</v>
      </c>
      <c r="C53" s="206" t="s">
        <v>938</v>
      </c>
      <c r="D53" s="192" t="s">
        <v>1181</v>
      </c>
      <c r="E53" s="193" t="s">
        <v>1182</v>
      </c>
      <c r="F53" s="192" t="s">
        <v>1183</v>
      </c>
      <c r="G53" s="193" t="s">
        <v>1184</v>
      </c>
      <c r="H53" s="188" t="s">
        <v>2697</v>
      </c>
      <c r="I53" s="230"/>
      <c r="J53" s="194" t="s">
        <v>992</v>
      </c>
      <c r="K53" s="190">
        <v>0</v>
      </c>
      <c r="L53" s="193" t="s">
        <v>962</v>
      </c>
      <c r="M53" s="250">
        <v>0</v>
      </c>
      <c r="N53" s="269" t="s">
        <v>2721</v>
      </c>
      <c r="O53" s="189"/>
      <c r="P53" s="265"/>
      <c r="Q53" s="211"/>
      <c r="R53" s="211"/>
      <c r="S53" s="211"/>
      <c r="T53" s="211"/>
      <c r="U53" s="211"/>
      <c r="V53" s="211"/>
      <c r="W53" s="211"/>
      <c r="X53" s="211"/>
      <c r="Y53" s="211"/>
      <c r="Z53" s="211"/>
    </row>
    <row r="54" spans="1:26" ht="99.95" customHeight="1">
      <c r="A54" s="228" t="s">
        <v>936</v>
      </c>
      <c r="B54" s="206" t="s">
        <v>937</v>
      </c>
      <c r="C54" s="206" t="s">
        <v>938</v>
      </c>
      <c r="D54" s="192" t="s">
        <v>1181</v>
      </c>
      <c r="E54" s="193" t="s">
        <v>1182</v>
      </c>
      <c r="F54" s="192" t="s">
        <v>1194</v>
      </c>
      <c r="G54" s="193" t="s">
        <v>1195</v>
      </c>
      <c r="H54" s="188" t="s">
        <v>2697</v>
      </c>
      <c r="I54" s="230"/>
      <c r="J54" s="194" t="s">
        <v>992</v>
      </c>
      <c r="K54" s="190">
        <v>0</v>
      </c>
      <c r="L54" s="193" t="s">
        <v>962</v>
      </c>
      <c r="M54" s="250">
        <v>0</v>
      </c>
      <c r="N54" s="269" t="s">
        <v>2722</v>
      </c>
      <c r="O54" s="189" t="s">
        <v>2723</v>
      </c>
      <c r="P54" s="265"/>
      <c r="Q54" s="211"/>
      <c r="R54" s="211"/>
      <c r="S54" s="211"/>
      <c r="T54" s="211"/>
      <c r="U54" s="211"/>
      <c r="V54" s="211"/>
      <c r="W54" s="211"/>
      <c r="X54" s="211"/>
      <c r="Y54" s="211"/>
      <c r="Z54" s="211"/>
    </row>
    <row r="55" spans="1:26" ht="99.95" customHeight="1">
      <c r="A55" s="228" t="s">
        <v>936</v>
      </c>
      <c r="B55" s="206" t="s">
        <v>937</v>
      </c>
      <c r="C55" s="206" t="s">
        <v>938</v>
      </c>
      <c r="D55" s="192" t="s">
        <v>1209</v>
      </c>
      <c r="E55" s="193" t="s">
        <v>1210</v>
      </c>
      <c r="F55" s="192" t="s">
        <v>1211</v>
      </c>
      <c r="G55" s="193" t="s">
        <v>1212</v>
      </c>
      <c r="H55" s="188" t="s">
        <v>2697</v>
      </c>
      <c r="I55" s="230"/>
      <c r="J55" s="194" t="s">
        <v>1007</v>
      </c>
      <c r="K55" s="190">
        <v>0</v>
      </c>
      <c r="L55" s="193" t="s">
        <v>962</v>
      </c>
      <c r="M55" s="250">
        <v>0</v>
      </c>
      <c r="N55" s="269" t="s">
        <v>2724</v>
      </c>
      <c r="O55" s="193"/>
      <c r="P55" s="265"/>
      <c r="Q55" s="211"/>
      <c r="R55" s="211"/>
      <c r="S55" s="211"/>
      <c r="T55" s="211"/>
      <c r="U55" s="211"/>
      <c r="V55" s="211"/>
      <c r="W55" s="211"/>
      <c r="X55" s="211"/>
      <c r="Y55" s="211"/>
      <c r="Z55" s="211"/>
    </row>
    <row r="56" spans="1:26" ht="99.95" customHeight="1">
      <c r="A56" s="228" t="s">
        <v>936</v>
      </c>
      <c r="B56" s="206" t="s">
        <v>937</v>
      </c>
      <c r="C56" s="206" t="s">
        <v>938</v>
      </c>
      <c r="D56" s="192" t="s">
        <v>1209</v>
      </c>
      <c r="E56" s="193" t="s">
        <v>1210</v>
      </c>
      <c r="F56" s="192" t="s">
        <v>1234</v>
      </c>
      <c r="G56" s="193" t="s">
        <v>1235</v>
      </c>
      <c r="H56" s="188" t="s">
        <v>2697</v>
      </c>
      <c r="I56" s="230"/>
      <c r="J56" s="194" t="s">
        <v>1236</v>
      </c>
      <c r="K56" s="190">
        <v>15000000</v>
      </c>
      <c r="L56" s="193" t="s">
        <v>1236</v>
      </c>
      <c r="M56" s="250">
        <v>15000000</v>
      </c>
      <c r="N56" s="271" t="s">
        <v>2725</v>
      </c>
      <c r="O56" s="193"/>
      <c r="P56" s="252"/>
      <c r="Q56" s="211"/>
      <c r="R56" s="211"/>
      <c r="S56" s="211"/>
      <c r="T56" s="211"/>
      <c r="U56" s="211"/>
      <c r="V56" s="211"/>
      <c r="W56" s="211"/>
      <c r="X56" s="211"/>
      <c r="Y56" s="211"/>
      <c r="Z56" s="211"/>
    </row>
    <row r="57" spans="1:26" ht="99.95" customHeight="1">
      <c r="A57" s="228" t="s">
        <v>936</v>
      </c>
      <c r="B57" s="206" t="s">
        <v>937</v>
      </c>
      <c r="C57" s="206" t="s">
        <v>938</v>
      </c>
      <c r="D57" s="192" t="s">
        <v>1209</v>
      </c>
      <c r="E57" s="193" t="s">
        <v>1210</v>
      </c>
      <c r="F57" s="192" t="s">
        <v>1246</v>
      </c>
      <c r="G57" s="193" t="s">
        <v>1247</v>
      </c>
      <c r="H57" s="188" t="s">
        <v>2697</v>
      </c>
      <c r="I57" s="230"/>
      <c r="J57" s="194" t="s">
        <v>1248</v>
      </c>
      <c r="K57" s="190">
        <v>500000</v>
      </c>
      <c r="L57" s="193" t="s">
        <v>1248</v>
      </c>
      <c r="M57" s="250">
        <v>500000</v>
      </c>
      <c r="N57" s="194" t="s">
        <v>2672</v>
      </c>
      <c r="O57" s="193"/>
      <c r="P57" s="252"/>
      <c r="Q57" s="211"/>
      <c r="R57" s="211"/>
      <c r="S57" s="211"/>
      <c r="T57" s="211"/>
      <c r="U57" s="211"/>
      <c r="V57" s="211"/>
      <c r="W57" s="211"/>
      <c r="X57" s="211"/>
      <c r="Y57" s="211"/>
      <c r="Z57" s="211"/>
    </row>
    <row r="58" spans="1:26" ht="99.95" customHeight="1">
      <c r="A58" s="228" t="s">
        <v>936</v>
      </c>
      <c r="B58" s="206" t="s">
        <v>937</v>
      </c>
      <c r="C58" s="206" t="s">
        <v>938</v>
      </c>
      <c r="D58" s="192" t="s">
        <v>1209</v>
      </c>
      <c r="E58" s="193" t="s">
        <v>1210</v>
      </c>
      <c r="F58" s="192" t="s">
        <v>1256</v>
      </c>
      <c r="G58" s="193" t="s">
        <v>1257</v>
      </c>
      <c r="H58" s="188" t="s">
        <v>2697</v>
      </c>
      <c r="I58" s="230"/>
      <c r="J58" s="194" t="s">
        <v>1258</v>
      </c>
      <c r="K58" s="190">
        <v>2000000</v>
      </c>
      <c r="L58" s="193" t="s">
        <v>1258</v>
      </c>
      <c r="M58" s="250">
        <v>2000000</v>
      </c>
      <c r="N58" s="271" t="s">
        <v>2725</v>
      </c>
      <c r="O58" s="193"/>
      <c r="P58" s="252"/>
      <c r="Q58" s="211"/>
      <c r="R58" s="211"/>
      <c r="S58" s="211"/>
      <c r="T58" s="211"/>
      <c r="U58" s="211"/>
      <c r="V58" s="211"/>
      <c r="W58" s="211"/>
      <c r="X58" s="211"/>
      <c r="Y58" s="211"/>
      <c r="Z58" s="211"/>
    </row>
    <row r="59" spans="1:26" ht="99.95" customHeight="1">
      <c r="A59" s="228" t="s">
        <v>936</v>
      </c>
      <c r="B59" s="206" t="s">
        <v>937</v>
      </c>
      <c r="C59" s="206" t="s">
        <v>938</v>
      </c>
      <c r="D59" s="192" t="s">
        <v>1264</v>
      </c>
      <c r="E59" s="193" t="s">
        <v>1265</v>
      </c>
      <c r="F59" s="192" t="s">
        <v>1271</v>
      </c>
      <c r="G59" s="193" t="s">
        <v>1272</v>
      </c>
      <c r="H59" s="188" t="s">
        <v>2697</v>
      </c>
      <c r="I59" s="230"/>
      <c r="J59" s="194" t="s">
        <v>1273</v>
      </c>
      <c r="K59" s="190">
        <v>2000000</v>
      </c>
      <c r="L59" s="193" t="s">
        <v>1273</v>
      </c>
      <c r="M59" s="250">
        <v>2000000</v>
      </c>
      <c r="N59" s="194" t="s">
        <v>2726</v>
      </c>
      <c r="O59" s="193"/>
      <c r="P59" s="252"/>
      <c r="Q59" s="211"/>
      <c r="R59" s="211"/>
      <c r="S59" s="211"/>
      <c r="T59" s="211"/>
      <c r="U59" s="211"/>
      <c r="V59" s="211"/>
      <c r="W59" s="211"/>
      <c r="X59" s="211"/>
      <c r="Y59" s="211"/>
      <c r="Z59" s="211"/>
    </row>
    <row r="60" spans="1:26" ht="99.95" customHeight="1">
      <c r="A60" s="228" t="s">
        <v>936</v>
      </c>
      <c r="B60" s="206" t="s">
        <v>937</v>
      </c>
      <c r="C60" s="206" t="s">
        <v>938</v>
      </c>
      <c r="D60" s="192" t="s">
        <v>1264</v>
      </c>
      <c r="E60" s="193" t="s">
        <v>1265</v>
      </c>
      <c r="F60" s="192" t="s">
        <v>1300</v>
      </c>
      <c r="G60" s="193" t="s">
        <v>1301</v>
      </c>
      <c r="H60" s="188" t="s">
        <v>2697</v>
      </c>
      <c r="I60" s="230"/>
      <c r="J60" s="194" t="s">
        <v>961</v>
      </c>
      <c r="K60" s="190">
        <v>0</v>
      </c>
      <c r="L60" s="193" t="s">
        <v>961</v>
      </c>
      <c r="M60" s="250">
        <v>0</v>
      </c>
      <c r="N60" s="194" t="s">
        <v>2727</v>
      </c>
      <c r="O60" s="193"/>
      <c r="P60" s="265"/>
      <c r="Q60" s="211"/>
      <c r="R60" s="211"/>
      <c r="S60" s="211"/>
      <c r="T60" s="211"/>
      <c r="U60" s="211"/>
      <c r="V60" s="211"/>
      <c r="W60" s="211"/>
      <c r="X60" s="211"/>
      <c r="Y60" s="211"/>
      <c r="Z60" s="211"/>
    </row>
    <row r="61" spans="1:26" ht="99.95" customHeight="1">
      <c r="A61" s="228" t="s">
        <v>936</v>
      </c>
      <c r="B61" s="206" t="s">
        <v>937</v>
      </c>
      <c r="C61" s="206" t="s">
        <v>938</v>
      </c>
      <c r="D61" s="192" t="s">
        <v>1264</v>
      </c>
      <c r="E61" s="193" t="s">
        <v>1265</v>
      </c>
      <c r="F61" s="192" t="s">
        <v>1306</v>
      </c>
      <c r="G61" s="193" t="s">
        <v>1307</v>
      </c>
      <c r="H61" s="188" t="s">
        <v>2697</v>
      </c>
      <c r="I61" s="230"/>
      <c r="J61" s="194" t="s">
        <v>1007</v>
      </c>
      <c r="K61" s="190">
        <v>0</v>
      </c>
      <c r="L61" s="193" t="s">
        <v>962</v>
      </c>
      <c r="M61" s="250">
        <v>0</v>
      </c>
      <c r="N61" s="270" t="s">
        <v>2728</v>
      </c>
      <c r="O61" s="270" t="s">
        <v>2729</v>
      </c>
      <c r="P61" s="265"/>
      <c r="Q61" s="211"/>
      <c r="R61" s="211"/>
      <c r="S61" s="211"/>
      <c r="T61" s="211"/>
      <c r="U61" s="211"/>
      <c r="V61" s="211"/>
      <c r="W61" s="211"/>
      <c r="X61" s="211"/>
      <c r="Y61" s="211"/>
      <c r="Z61" s="211"/>
    </row>
    <row r="62" spans="1:26" ht="99.95" customHeight="1">
      <c r="A62" s="228" t="s">
        <v>936</v>
      </c>
      <c r="B62" s="206" t="s">
        <v>937</v>
      </c>
      <c r="C62" s="206" t="s">
        <v>938</v>
      </c>
      <c r="D62" s="192" t="s">
        <v>1322</v>
      </c>
      <c r="E62" s="193" t="s">
        <v>1323</v>
      </c>
      <c r="F62" s="192" t="s">
        <v>1324</v>
      </c>
      <c r="G62" s="193" t="s">
        <v>1325</v>
      </c>
      <c r="H62" s="229"/>
      <c r="I62" s="188" t="s">
        <v>2697</v>
      </c>
      <c r="J62" s="194" t="s">
        <v>1330</v>
      </c>
      <c r="K62" s="190">
        <v>5000000</v>
      </c>
      <c r="L62" s="193" t="s">
        <v>962</v>
      </c>
      <c r="M62" s="250">
        <v>0</v>
      </c>
      <c r="N62" s="269" t="s">
        <v>2730</v>
      </c>
      <c r="O62" s="193"/>
      <c r="P62" s="265"/>
      <c r="Q62" s="211"/>
      <c r="R62" s="211"/>
      <c r="S62" s="211"/>
      <c r="T62" s="211"/>
      <c r="U62" s="211"/>
      <c r="V62" s="211"/>
      <c r="W62" s="211"/>
      <c r="X62" s="211"/>
      <c r="Y62" s="211"/>
      <c r="Z62" s="211"/>
    </row>
    <row r="63" spans="1:26" ht="99.95" customHeight="1">
      <c r="A63" s="228" t="s">
        <v>936</v>
      </c>
      <c r="B63" s="206" t="s">
        <v>937</v>
      </c>
      <c r="C63" s="206" t="s">
        <v>938</v>
      </c>
      <c r="D63" s="192" t="s">
        <v>1339</v>
      </c>
      <c r="E63" s="193" t="s">
        <v>1340</v>
      </c>
      <c r="F63" s="192" t="s">
        <v>1341</v>
      </c>
      <c r="G63" s="193" t="s">
        <v>1342</v>
      </c>
      <c r="H63" s="188" t="s">
        <v>2697</v>
      </c>
      <c r="I63" s="230"/>
      <c r="J63" s="194" t="s">
        <v>1007</v>
      </c>
      <c r="K63" s="190">
        <v>0</v>
      </c>
      <c r="L63" s="193" t="s">
        <v>962</v>
      </c>
      <c r="M63" s="250">
        <v>0</v>
      </c>
      <c r="N63" s="269" t="s">
        <v>2731</v>
      </c>
      <c r="O63" s="189" t="s">
        <v>2700</v>
      </c>
      <c r="P63" s="265"/>
      <c r="Q63" s="211"/>
      <c r="R63" s="211"/>
      <c r="S63" s="211"/>
      <c r="T63" s="211"/>
      <c r="U63" s="211"/>
      <c r="V63" s="211"/>
      <c r="W63" s="211"/>
      <c r="X63" s="211"/>
      <c r="Y63" s="211"/>
      <c r="Z63" s="211"/>
    </row>
    <row r="64" spans="1:26" ht="99.95" customHeight="1">
      <c r="A64" s="228" t="s">
        <v>1374</v>
      </c>
      <c r="B64" s="206" t="s">
        <v>1375</v>
      </c>
      <c r="C64" s="206" t="s">
        <v>1376</v>
      </c>
      <c r="D64" s="192" t="s">
        <v>1377</v>
      </c>
      <c r="E64" s="193" t="s">
        <v>1378</v>
      </c>
      <c r="F64" s="192" t="s">
        <v>1552</v>
      </c>
      <c r="G64" s="193" t="s">
        <v>1553</v>
      </c>
      <c r="H64" s="229"/>
      <c r="I64" s="230" t="s">
        <v>81</v>
      </c>
      <c r="J64" s="194" t="s">
        <v>1441</v>
      </c>
      <c r="K64" s="190">
        <v>0</v>
      </c>
      <c r="L64" s="193"/>
      <c r="M64" s="272" t="s">
        <v>2732</v>
      </c>
      <c r="N64" s="251" t="s">
        <v>2733</v>
      </c>
      <c r="O64" s="254" t="s">
        <v>2734</v>
      </c>
      <c r="P64" s="265"/>
      <c r="Q64" s="211"/>
      <c r="R64" s="211"/>
      <c r="S64" s="211"/>
      <c r="T64" s="211"/>
      <c r="U64" s="211"/>
      <c r="V64" s="211"/>
      <c r="W64" s="211"/>
      <c r="X64" s="211"/>
      <c r="Y64" s="211"/>
      <c r="Z64" s="211"/>
    </row>
    <row r="65" spans="1:26" ht="99.95" customHeight="1">
      <c r="A65" s="228" t="s">
        <v>1374</v>
      </c>
      <c r="B65" s="206" t="s">
        <v>1375</v>
      </c>
      <c r="C65" s="206" t="s">
        <v>1376</v>
      </c>
      <c r="D65" s="192" t="s">
        <v>1377</v>
      </c>
      <c r="E65" s="193" t="s">
        <v>1378</v>
      </c>
      <c r="F65" s="192" t="s">
        <v>1567</v>
      </c>
      <c r="G65" s="193" t="s">
        <v>1568</v>
      </c>
      <c r="H65" s="229"/>
      <c r="I65" s="230" t="s">
        <v>217</v>
      </c>
      <c r="J65" s="194" t="s">
        <v>1441</v>
      </c>
      <c r="K65" s="190">
        <v>0</v>
      </c>
      <c r="L65" s="193" t="s">
        <v>1407</v>
      </c>
      <c r="M65" s="250">
        <v>0</v>
      </c>
      <c r="N65" s="251" t="s">
        <v>2735</v>
      </c>
      <c r="O65" s="251" t="s">
        <v>2736</v>
      </c>
      <c r="P65" s="251" t="s">
        <v>2736</v>
      </c>
      <c r="Q65" s="211"/>
      <c r="R65" s="211"/>
      <c r="S65" s="211"/>
      <c r="T65" s="211"/>
      <c r="U65" s="211"/>
      <c r="V65" s="211"/>
      <c r="W65" s="211"/>
      <c r="X65" s="211"/>
      <c r="Y65" s="211"/>
      <c r="Z65" s="211"/>
    </row>
    <row r="66" spans="1:26" ht="99.95" customHeight="1">
      <c r="A66" s="228" t="s">
        <v>1374</v>
      </c>
      <c r="B66" s="206" t="s">
        <v>1375</v>
      </c>
      <c r="C66" s="206" t="s">
        <v>1376</v>
      </c>
      <c r="D66" s="192" t="s">
        <v>1377</v>
      </c>
      <c r="E66" s="193" t="s">
        <v>1378</v>
      </c>
      <c r="F66" s="192" t="s">
        <v>1588</v>
      </c>
      <c r="G66" s="193" t="s">
        <v>1589</v>
      </c>
      <c r="H66" s="229" t="s">
        <v>81</v>
      </c>
      <c r="I66" s="230"/>
      <c r="J66" s="194" t="s">
        <v>1481</v>
      </c>
      <c r="K66" s="190">
        <v>0</v>
      </c>
      <c r="L66" s="193" t="s">
        <v>1481</v>
      </c>
      <c r="M66" s="250">
        <v>0</v>
      </c>
      <c r="N66" s="272" t="s">
        <v>2737</v>
      </c>
      <c r="O66" s="193"/>
      <c r="P66" s="257"/>
      <c r="Q66" s="211"/>
      <c r="R66" s="211"/>
      <c r="S66" s="211"/>
      <c r="T66" s="211"/>
      <c r="U66" s="211"/>
      <c r="V66" s="211"/>
      <c r="W66" s="211"/>
      <c r="X66" s="211"/>
      <c r="Y66" s="211"/>
      <c r="Z66" s="211"/>
    </row>
    <row r="67" spans="1:26" ht="99.95" customHeight="1">
      <c r="A67" s="228" t="s">
        <v>1374</v>
      </c>
      <c r="B67" s="206" t="s">
        <v>1375</v>
      </c>
      <c r="C67" s="206" t="s">
        <v>1376</v>
      </c>
      <c r="D67" s="192" t="s">
        <v>1377</v>
      </c>
      <c r="E67" s="193" t="s">
        <v>1378</v>
      </c>
      <c r="F67" s="192" t="s">
        <v>1391</v>
      </c>
      <c r="G67" s="193" t="s">
        <v>1392</v>
      </c>
      <c r="H67" s="229"/>
      <c r="I67" s="188" t="s">
        <v>2697</v>
      </c>
      <c r="J67" s="194" t="s">
        <v>1395</v>
      </c>
      <c r="K67" s="190">
        <v>0</v>
      </c>
      <c r="L67" s="193"/>
      <c r="M67" s="250">
        <v>0</v>
      </c>
      <c r="N67" s="251" t="s">
        <v>2738</v>
      </c>
      <c r="O67" s="253" t="s">
        <v>2739</v>
      </c>
      <c r="P67" s="265"/>
      <c r="Q67" s="211"/>
      <c r="R67" s="211"/>
      <c r="S67" s="211"/>
      <c r="T67" s="211"/>
      <c r="U67" s="211"/>
      <c r="V67" s="211"/>
      <c r="W67" s="211"/>
      <c r="X67" s="211"/>
      <c r="Y67" s="211"/>
      <c r="Z67" s="211"/>
    </row>
    <row r="68" spans="1:26" ht="99.95" customHeight="1">
      <c r="A68" s="228" t="s">
        <v>1374</v>
      </c>
      <c r="B68" s="206" t="s">
        <v>1375</v>
      </c>
      <c r="C68" s="206" t="s">
        <v>1376</v>
      </c>
      <c r="D68" s="192" t="s">
        <v>1377</v>
      </c>
      <c r="E68" s="193" t="s">
        <v>1378</v>
      </c>
      <c r="F68" s="192" t="s">
        <v>1600</v>
      </c>
      <c r="G68" s="193" t="s">
        <v>1601</v>
      </c>
      <c r="H68" s="229"/>
      <c r="I68" s="230" t="s">
        <v>81</v>
      </c>
      <c r="J68" s="194" t="s">
        <v>1602</v>
      </c>
      <c r="K68" s="190">
        <v>0</v>
      </c>
      <c r="L68" s="193"/>
      <c r="M68" s="250">
        <v>0</v>
      </c>
      <c r="N68" s="251" t="s">
        <v>2740</v>
      </c>
      <c r="O68" s="193"/>
      <c r="P68" s="252"/>
      <c r="Q68" s="211"/>
      <c r="R68" s="211"/>
      <c r="S68" s="211"/>
      <c r="T68" s="211"/>
      <c r="U68" s="211"/>
      <c r="V68" s="211"/>
      <c r="W68" s="211"/>
      <c r="X68" s="211"/>
      <c r="Y68" s="211"/>
      <c r="Z68" s="211"/>
    </row>
    <row r="69" spans="1:26" ht="99.95" customHeight="1">
      <c r="A69" s="228" t="s">
        <v>1374</v>
      </c>
      <c r="B69" s="206" t="s">
        <v>1375</v>
      </c>
      <c r="C69" s="206" t="s">
        <v>1376</v>
      </c>
      <c r="D69" s="192" t="s">
        <v>1377</v>
      </c>
      <c r="E69" s="193" t="s">
        <v>1378</v>
      </c>
      <c r="F69" s="192" t="s">
        <v>1612</v>
      </c>
      <c r="G69" s="193" t="s">
        <v>1613</v>
      </c>
      <c r="H69" s="229" t="s">
        <v>81</v>
      </c>
      <c r="I69" s="230"/>
      <c r="J69" s="194" t="s">
        <v>1441</v>
      </c>
      <c r="K69" s="190">
        <v>0</v>
      </c>
      <c r="L69" s="193" t="s">
        <v>1407</v>
      </c>
      <c r="M69" s="273" t="s">
        <v>2741</v>
      </c>
      <c r="N69" s="251" t="s">
        <v>2742</v>
      </c>
      <c r="O69" s="193"/>
      <c r="P69" s="257"/>
      <c r="Q69" s="211"/>
      <c r="R69" s="211"/>
      <c r="S69" s="211"/>
      <c r="T69" s="211"/>
      <c r="U69" s="211"/>
      <c r="V69" s="211"/>
      <c r="W69" s="211"/>
      <c r="X69" s="211"/>
      <c r="Y69" s="211"/>
      <c r="Z69" s="211"/>
    </row>
    <row r="70" spans="1:26" ht="99.95" customHeight="1">
      <c r="A70" s="228" t="s">
        <v>1374</v>
      </c>
      <c r="B70" s="206" t="s">
        <v>1375</v>
      </c>
      <c r="C70" s="206" t="s">
        <v>1376</v>
      </c>
      <c r="D70" s="192" t="s">
        <v>1377</v>
      </c>
      <c r="E70" s="193" t="s">
        <v>1378</v>
      </c>
      <c r="F70" s="192" t="s">
        <v>1630</v>
      </c>
      <c r="G70" s="193" t="s">
        <v>1631</v>
      </c>
      <c r="H70" s="229" t="s">
        <v>81</v>
      </c>
      <c r="I70" s="230"/>
      <c r="J70" s="274" t="s">
        <v>1632</v>
      </c>
      <c r="K70" s="190">
        <v>15000000000</v>
      </c>
      <c r="L70" s="193"/>
      <c r="M70" s="250">
        <v>0</v>
      </c>
      <c r="N70" s="251" t="s">
        <v>2743</v>
      </c>
      <c r="O70" s="267" t="s">
        <v>2744</v>
      </c>
      <c r="P70" s="252"/>
      <c r="Q70" s="211"/>
      <c r="R70" s="211"/>
      <c r="S70" s="211"/>
      <c r="T70" s="211"/>
      <c r="U70" s="211"/>
      <c r="V70" s="211"/>
      <c r="W70" s="211"/>
      <c r="X70" s="211"/>
      <c r="Y70" s="211"/>
      <c r="Z70" s="211"/>
    </row>
    <row r="71" spans="1:26" ht="99.95" customHeight="1">
      <c r="A71" s="228" t="s">
        <v>1374</v>
      </c>
      <c r="B71" s="206" t="s">
        <v>1375</v>
      </c>
      <c r="C71" s="206" t="s">
        <v>1376</v>
      </c>
      <c r="D71" s="192" t="s">
        <v>1377</v>
      </c>
      <c r="E71" s="193" t="s">
        <v>1378</v>
      </c>
      <c r="F71" s="192" t="s">
        <v>1649</v>
      </c>
      <c r="G71" s="193" t="s">
        <v>1650</v>
      </c>
      <c r="H71" s="229" t="s">
        <v>81</v>
      </c>
      <c r="I71" s="230"/>
      <c r="J71" s="194" t="s">
        <v>1441</v>
      </c>
      <c r="K71" s="190">
        <v>0</v>
      </c>
      <c r="L71" s="193"/>
      <c r="M71" s="273" t="s">
        <v>2741</v>
      </c>
      <c r="N71" s="251" t="s">
        <v>2742</v>
      </c>
      <c r="O71" s="193" t="s">
        <v>2745</v>
      </c>
      <c r="P71" s="252"/>
      <c r="Q71" s="211"/>
      <c r="R71" s="211"/>
      <c r="S71" s="211"/>
      <c r="T71" s="211"/>
      <c r="U71" s="211"/>
      <c r="V71" s="211"/>
      <c r="W71" s="211"/>
      <c r="X71" s="211"/>
      <c r="Y71" s="211"/>
      <c r="Z71" s="211"/>
    </row>
    <row r="72" spans="1:26" ht="99.95" customHeight="1">
      <c r="A72" s="228" t="s">
        <v>2746</v>
      </c>
      <c r="B72" s="206" t="s">
        <v>1375</v>
      </c>
      <c r="C72" s="206" t="s">
        <v>1376</v>
      </c>
      <c r="D72" s="192" t="s">
        <v>1377</v>
      </c>
      <c r="E72" s="193" t="s">
        <v>1378</v>
      </c>
      <c r="F72" s="192" t="s">
        <v>1660</v>
      </c>
      <c r="G72" s="193" t="s">
        <v>1661</v>
      </c>
      <c r="H72" s="229" t="s">
        <v>81</v>
      </c>
      <c r="I72" s="230"/>
      <c r="J72" s="194" t="s">
        <v>1662</v>
      </c>
      <c r="K72" s="190">
        <v>50000000</v>
      </c>
      <c r="L72" s="193" t="s">
        <v>1663</v>
      </c>
      <c r="M72" s="250">
        <v>50000000</v>
      </c>
      <c r="N72" s="194" t="s">
        <v>2747</v>
      </c>
      <c r="O72" s="193"/>
      <c r="P72" s="252"/>
      <c r="Q72" s="211"/>
      <c r="R72" s="211"/>
      <c r="S72" s="211"/>
      <c r="T72" s="211"/>
      <c r="U72" s="211"/>
      <c r="V72" s="211"/>
      <c r="W72" s="211"/>
      <c r="X72" s="211"/>
      <c r="Y72" s="211"/>
      <c r="Z72" s="211"/>
    </row>
    <row r="73" spans="1:26" ht="99.95" customHeight="1">
      <c r="A73" s="228" t="s">
        <v>1374</v>
      </c>
      <c r="B73" s="206" t="s">
        <v>1375</v>
      </c>
      <c r="C73" s="206" t="s">
        <v>1376</v>
      </c>
      <c r="D73" s="192" t="s">
        <v>1377</v>
      </c>
      <c r="E73" s="193" t="s">
        <v>1378</v>
      </c>
      <c r="F73" s="192" t="s">
        <v>1402</v>
      </c>
      <c r="G73" s="193" t="s">
        <v>1403</v>
      </c>
      <c r="H73" s="229"/>
      <c r="I73" s="188" t="s">
        <v>2697</v>
      </c>
      <c r="J73" s="194"/>
      <c r="K73" s="190"/>
      <c r="L73" s="193" t="s">
        <v>1407</v>
      </c>
      <c r="M73" s="250">
        <v>30000000</v>
      </c>
      <c r="N73" s="251" t="s">
        <v>2735</v>
      </c>
      <c r="O73" s="193"/>
      <c r="P73" s="252"/>
      <c r="Q73" s="211"/>
      <c r="R73" s="211"/>
      <c r="S73" s="211"/>
      <c r="T73" s="211"/>
      <c r="U73" s="211"/>
      <c r="V73" s="211"/>
      <c r="W73" s="211"/>
      <c r="X73" s="211"/>
      <c r="Y73" s="211"/>
      <c r="Z73" s="211"/>
    </row>
    <row r="74" spans="1:26" ht="99.95" customHeight="1">
      <c r="A74" s="228" t="s">
        <v>1374</v>
      </c>
      <c r="B74" s="206" t="s">
        <v>1375</v>
      </c>
      <c r="C74" s="206" t="s">
        <v>1376</v>
      </c>
      <c r="D74" s="192" t="s">
        <v>1377</v>
      </c>
      <c r="E74" s="193" t="s">
        <v>1378</v>
      </c>
      <c r="F74" s="192" t="s">
        <v>1414</v>
      </c>
      <c r="G74" s="193" t="s">
        <v>1415</v>
      </c>
      <c r="H74" s="188" t="s">
        <v>2697</v>
      </c>
      <c r="I74" s="230"/>
      <c r="J74" s="194"/>
      <c r="K74" s="190">
        <v>0</v>
      </c>
      <c r="L74" s="193"/>
      <c r="M74" s="250">
        <v>0</v>
      </c>
      <c r="N74" s="251" t="s">
        <v>2735</v>
      </c>
      <c r="O74" s="193" t="s">
        <v>2748</v>
      </c>
      <c r="P74" s="252"/>
      <c r="Q74" s="211"/>
      <c r="R74" s="211"/>
      <c r="S74" s="211"/>
      <c r="T74" s="211"/>
      <c r="U74" s="211"/>
      <c r="V74" s="211"/>
      <c r="W74" s="211"/>
      <c r="X74" s="211"/>
      <c r="Y74" s="211"/>
      <c r="Z74" s="211"/>
    </row>
    <row r="75" spans="1:26" ht="99.95" customHeight="1">
      <c r="A75" s="228" t="s">
        <v>1374</v>
      </c>
      <c r="B75" s="206" t="s">
        <v>1375</v>
      </c>
      <c r="C75" s="206" t="s">
        <v>1376</v>
      </c>
      <c r="D75" s="192">
        <v>0</v>
      </c>
      <c r="E75" s="193" t="s">
        <v>1378</v>
      </c>
      <c r="F75" s="192" t="s">
        <v>1431</v>
      </c>
      <c r="G75" s="193" t="s">
        <v>1432</v>
      </c>
      <c r="H75" s="188" t="s">
        <v>2697</v>
      </c>
      <c r="I75" s="230"/>
      <c r="J75" s="194"/>
      <c r="K75" s="190">
        <v>0</v>
      </c>
      <c r="L75" s="193"/>
      <c r="M75" s="250">
        <v>0</v>
      </c>
      <c r="N75" s="251" t="s">
        <v>2735</v>
      </c>
      <c r="O75" s="275" t="s">
        <v>2749</v>
      </c>
      <c r="P75" s="252"/>
      <c r="Q75" s="211"/>
      <c r="R75" s="211"/>
      <c r="S75" s="211"/>
      <c r="T75" s="211"/>
      <c r="U75" s="211"/>
      <c r="V75" s="211"/>
      <c r="W75" s="211"/>
      <c r="X75" s="211"/>
      <c r="Y75" s="211"/>
      <c r="Z75" s="211"/>
    </row>
    <row r="76" spans="1:26" ht="99.95" customHeight="1">
      <c r="A76" s="228" t="s">
        <v>1374</v>
      </c>
      <c r="B76" s="206" t="s">
        <v>1375</v>
      </c>
      <c r="C76" s="206" t="s">
        <v>1376</v>
      </c>
      <c r="D76" s="192" t="s">
        <v>1377</v>
      </c>
      <c r="E76" s="193" t="s">
        <v>1378</v>
      </c>
      <c r="F76" s="192" t="s">
        <v>1439</v>
      </c>
      <c r="G76" s="193" t="s">
        <v>1440</v>
      </c>
      <c r="H76" s="188" t="s">
        <v>2697</v>
      </c>
      <c r="I76" s="230"/>
      <c r="J76" s="194" t="s">
        <v>1441</v>
      </c>
      <c r="K76" s="190">
        <v>600000000</v>
      </c>
      <c r="L76" s="193"/>
      <c r="M76" s="250">
        <v>0</v>
      </c>
      <c r="N76" s="251" t="s">
        <v>2735</v>
      </c>
      <c r="O76" s="251" t="s">
        <v>2736</v>
      </c>
      <c r="P76" s="252"/>
      <c r="Q76" s="211"/>
      <c r="R76" s="211"/>
      <c r="S76" s="211"/>
      <c r="T76" s="211"/>
      <c r="U76" s="211"/>
      <c r="V76" s="211"/>
      <c r="W76" s="211"/>
      <c r="X76" s="211"/>
      <c r="Y76" s="211"/>
      <c r="Z76" s="211"/>
    </row>
    <row r="77" spans="1:26" ht="99.95" customHeight="1">
      <c r="A77" s="228" t="s">
        <v>1374</v>
      </c>
      <c r="B77" s="206" t="s">
        <v>1375</v>
      </c>
      <c r="C77" s="206" t="s">
        <v>1376</v>
      </c>
      <c r="D77" s="192" t="s">
        <v>1377</v>
      </c>
      <c r="E77" s="193" t="s">
        <v>1378</v>
      </c>
      <c r="F77" s="192" t="s">
        <v>1459</v>
      </c>
      <c r="G77" s="193" t="s">
        <v>1460</v>
      </c>
      <c r="H77" s="188" t="s">
        <v>2697</v>
      </c>
      <c r="I77" s="230"/>
      <c r="J77" s="194"/>
      <c r="K77" s="190">
        <v>0</v>
      </c>
      <c r="L77" s="193" t="s">
        <v>1461</v>
      </c>
      <c r="M77" s="250">
        <v>250000000</v>
      </c>
      <c r="N77" s="194" t="s">
        <v>2750</v>
      </c>
      <c r="O77" s="193"/>
      <c r="P77" s="252"/>
      <c r="Q77" s="211"/>
      <c r="R77" s="211"/>
      <c r="S77" s="211"/>
      <c r="T77" s="211"/>
      <c r="U77" s="211"/>
      <c r="V77" s="211"/>
      <c r="W77" s="211"/>
      <c r="X77" s="211"/>
      <c r="Y77" s="211"/>
      <c r="Z77" s="211"/>
    </row>
    <row r="78" spans="1:26" ht="99.95" customHeight="1">
      <c r="A78" s="228" t="s">
        <v>1374</v>
      </c>
      <c r="B78" s="206" t="s">
        <v>1375</v>
      </c>
      <c r="C78" s="206" t="s">
        <v>1376</v>
      </c>
      <c r="D78" s="192" t="s">
        <v>1377</v>
      </c>
      <c r="E78" s="193" t="s">
        <v>1378</v>
      </c>
      <c r="F78" s="192" t="s">
        <v>1462</v>
      </c>
      <c r="G78" s="193" t="s">
        <v>1463</v>
      </c>
      <c r="H78" s="188" t="s">
        <v>2697</v>
      </c>
      <c r="I78" s="230"/>
      <c r="J78" s="194" t="s">
        <v>1464</v>
      </c>
      <c r="K78" s="190">
        <v>15000000000</v>
      </c>
      <c r="L78" s="193"/>
      <c r="M78" s="272" t="s">
        <v>2732</v>
      </c>
      <c r="N78" s="251" t="s">
        <v>2733</v>
      </c>
      <c r="O78" s="251" t="s">
        <v>2736</v>
      </c>
      <c r="P78" s="252"/>
      <c r="Q78" s="211"/>
      <c r="R78" s="211"/>
      <c r="S78" s="211"/>
      <c r="T78" s="211"/>
      <c r="U78" s="211"/>
      <c r="V78" s="211"/>
      <c r="W78" s="211"/>
      <c r="X78" s="211"/>
      <c r="Y78" s="211"/>
      <c r="Z78" s="211"/>
    </row>
    <row r="79" spans="1:26" ht="99.95" customHeight="1">
      <c r="A79" s="228" t="s">
        <v>1374</v>
      </c>
      <c r="B79" s="206" t="s">
        <v>1375</v>
      </c>
      <c r="C79" s="206" t="s">
        <v>1376</v>
      </c>
      <c r="D79" s="192" t="s">
        <v>1377</v>
      </c>
      <c r="E79" s="193" t="s">
        <v>1378</v>
      </c>
      <c r="F79" s="192" t="s">
        <v>1477</v>
      </c>
      <c r="G79" s="276" t="s">
        <v>2751</v>
      </c>
      <c r="H79" s="229"/>
      <c r="I79" s="188" t="s">
        <v>2697</v>
      </c>
      <c r="J79" s="194" t="s">
        <v>1481</v>
      </c>
      <c r="K79" s="190">
        <v>1000000</v>
      </c>
      <c r="L79" s="193" t="s">
        <v>1481</v>
      </c>
      <c r="M79" s="272"/>
      <c r="N79" s="272" t="s">
        <v>2737</v>
      </c>
      <c r="O79" s="193"/>
      <c r="P79" s="252"/>
      <c r="Q79" s="211"/>
      <c r="R79" s="211"/>
      <c r="S79" s="211"/>
      <c r="T79" s="211"/>
      <c r="U79" s="211"/>
      <c r="V79" s="211"/>
      <c r="W79" s="211"/>
      <c r="X79" s="211"/>
      <c r="Y79" s="211"/>
      <c r="Z79" s="211"/>
    </row>
    <row r="80" spans="1:26" ht="99.95" customHeight="1">
      <c r="A80" s="228" t="s">
        <v>1374</v>
      </c>
      <c r="B80" s="206" t="s">
        <v>1375</v>
      </c>
      <c r="C80" s="206" t="s">
        <v>1665</v>
      </c>
      <c r="D80" s="192" t="s">
        <v>1666</v>
      </c>
      <c r="E80" s="193" t="s">
        <v>1667</v>
      </c>
      <c r="F80" s="192" t="s">
        <v>1668</v>
      </c>
      <c r="G80" s="193" t="s">
        <v>1669</v>
      </c>
      <c r="H80" s="188" t="s">
        <v>2697</v>
      </c>
      <c r="I80" s="230"/>
      <c r="J80" s="194" t="s">
        <v>1670</v>
      </c>
      <c r="K80" s="190">
        <v>5000000</v>
      </c>
      <c r="L80" s="193" t="s">
        <v>1670</v>
      </c>
      <c r="M80" s="250">
        <v>5000000</v>
      </c>
      <c r="N80" s="269" t="s">
        <v>2752</v>
      </c>
      <c r="O80" s="189" t="s">
        <v>2700</v>
      </c>
      <c r="P80" s="252"/>
      <c r="Q80" s="211"/>
      <c r="R80" s="211"/>
      <c r="S80" s="211"/>
      <c r="T80" s="211"/>
      <c r="U80" s="211"/>
      <c r="V80" s="211"/>
      <c r="W80" s="211"/>
      <c r="X80" s="211"/>
      <c r="Y80" s="211"/>
      <c r="Z80" s="211"/>
    </row>
    <row r="81" spans="1:26" ht="99.95" customHeight="1">
      <c r="A81" s="228" t="s">
        <v>1706</v>
      </c>
      <c r="B81" s="206" t="s">
        <v>1707</v>
      </c>
      <c r="C81" s="206" t="s">
        <v>1708</v>
      </c>
      <c r="D81" s="192" t="s">
        <v>1709</v>
      </c>
      <c r="E81" s="193" t="s">
        <v>1710</v>
      </c>
      <c r="F81" s="192" t="s">
        <v>1745</v>
      </c>
      <c r="G81" s="193" t="s">
        <v>1746</v>
      </c>
      <c r="H81" s="229" t="s">
        <v>81</v>
      </c>
      <c r="I81" s="230"/>
      <c r="J81" s="194" t="s">
        <v>1756</v>
      </c>
      <c r="K81" s="190">
        <v>5000000</v>
      </c>
      <c r="L81" s="193" t="s">
        <v>1757</v>
      </c>
      <c r="M81" s="250">
        <v>3000000</v>
      </c>
      <c r="N81" s="264" t="s">
        <v>2694</v>
      </c>
      <c r="O81" s="189" t="s">
        <v>2753</v>
      </c>
      <c r="P81" s="277" t="s">
        <v>2754</v>
      </c>
      <c r="Q81" s="211"/>
      <c r="R81" s="211"/>
      <c r="S81" s="211"/>
      <c r="T81" s="211"/>
      <c r="U81" s="211"/>
      <c r="V81" s="211"/>
      <c r="W81" s="211"/>
      <c r="X81" s="211"/>
      <c r="Y81" s="211"/>
      <c r="Z81" s="211"/>
    </row>
    <row r="82" spans="1:26" ht="99.95" customHeight="1">
      <c r="A82" s="228" t="s">
        <v>1706</v>
      </c>
      <c r="B82" s="206" t="s">
        <v>1707</v>
      </c>
      <c r="C82" s="206" t="s">
        <v>1708</v>
      </c>
      <c r="D82" s="192" t="s">
        <v>1709</v>
      </c>
      <c r="E82" s="193" t="s">
        <v>1710</v>
      </c>
      <c r="F82" s="192" t="s">
        <v>1764</v>
      </c>
      <c r="G82" s="193" t="s">
        <v>1765</v>
      </c>
      <c r="H82" s="229" t="s">
        <v>81</v>
      </c>
      <c r="I82" s="230"/>
      <c r="J82" s="194" t="s">
        <v>1481</v>
      </c>
      <c r="K82" s="190">
        <v>2000000</v>
      </c>
      <c r="L82" s="193"/>
      <c r="M82" s="250">
        <v>0</v>
      </c>
      <c r="N82" s="259" t="s">
        <v>2755</v>
      </c>
      <c r="O82" s="259" t="s">
        <v>2756</v>
      </c>
      <c r="P82" s="252"/>
      <c r="Q82" s="211"/>
      <c r="R82" s="211"/>
      <c r="S82" s="211"/>
      <c r="T82" s="211"/>
      <c r="U82" s="211"/>
      <c r="V82" s="211"/>
      <c r="W82" s="211"/>
      <c r="X82" s="211"/>
      <c r="Y82" s="211"/>
      <c r="Z82" s="211"/>
    </row>
    <row r="83" spans="1:26" ht="99.95" customHeight="1">
      <c r="A83" s="228" t="s">
        <v>1706</v>
      </c>
      <c r="B83" s="206" t="s">
        <v>1707</v>
      </c>
      <c r="C83" s="206" t="s">
        <v>1708</v>
      </c>
      <c r="D83" s="192" t="s">
        <v>1709</v>
      </c>
      <c r="E83" s="193" t="s">
        <v>1710</v>
      </c>
      <c r="F83" s="192" t="s">
        <v>1774</v>
      </c>
      <c r="G83" s="193" t="s">
        <v>1775</v>
      </c>
      <c r="H83" s="229" t="s">
        <v>81</v>
      </c>
      <c r="I83" s="230"/>
      <c r="J83" s="194" t="s">
        <v>1481</v>
      </c>
      <c r="K83" s="190">
        <v>2000000</v>
      </c>
      <c r="L83" s="193" t="s">
        <v>1481</v>
      </c>
      <c r="M83" s="250">
        <v>2000000</v>
      </c>
      <c r="N83" s="269" t="s">
        <v>2731</v>
      </c>
      <c r="O83" s="189" t="s">
        <v>2700</v>
      </c>
      <c r="P83" s="252"/>
      <c r="Q83" s="211"/>
      <c r="R83" s="211"/>
      <c r="S83" s="211"/>
      <c r="T83" s="211"/>
      <c r="U83" s="211"/>
      <c r="V83" s="211"/>
      <c r="W83" s="211"/>
      <c r="X83" s="211"/>
      <c r="Y83" s="211"/>
      <c r="Z83" s="211"/>
    </row>
    <row r="84" spans="1:26" ht="99.95" customHeight="1">
      <c r="A84" s="228" t="s">
        <v>1706</v>
      </c>
      <c r="B84" s="206" t="s">
        <v>1707</v>
      </c>
      <c r="C84" s="206" t="s">
        <v>1708</v>
      </c>
      <c r="D84" s="192" t="s">
        <v>1788</v>
      </c>
      <c r="E84" s="193" t="s">
        <v>1789</v>
      </c>
      <c r="F84" s="192" t="s">
        <v>1790</v>
      </c>
      <c r="G84" s="193" t="s">
        <v>1791</v>
      </c>
      <c r="H84" s="229"/>
      <c r="I84" s="230" t="s">
        <v>177</v>
      </c>
      <c r="J84" s="194" t="s">
        <v>1481</v>
      </c>
      <c r="K84" s="190">
        <v>2000000</v>
      </c>
      <c r="L84" s="193" t="s">
        <v>1481</v>
      </c>
      <c r="M84" s="250">
        <v>2000000</v>
      </c>
      <c r="N84" s="194" t="s">
        <v>2757</v>
      </c>
      <c r="O84" s="193"/>
      <c r="P84" s="252"/>
      <c r="Q84" s="211"/>
      <c r="R84" s="211"/>
      <c r="S84" s="211"/>
      <c r="T84" s="211"/>
      <c r="U84" s="211"/>
      <c r="V84" s="211"/>
      <c r="W84" s="211"/>
      <c r="X84" s="211"/>
      <c r="Y84" s="211"/>
      <c r="Z84" s="211"/>
    </row>
    <row r="85" spans="1:26" ht="99.95" customHeight="1">
      <c r="A85" s="228" t="s">
        <v>1706</v>
      </c>
      <c r="B85" s="206" t="s">
        <v>1707</v>
      </c>
      <c r="C85" s="206" t="s">
        <v>1708</v>
      </c>
      <c r="D85" s="192" t="s">
        <v>1788</v>
      </c>
      <c r="E85" s="193" t="s">
        <v>1789</v>
      </c>
      <c r="F85" s="192" t="s">
        <v>1800</v>
      </c>
      <c r="G85" s="193" t="s">
        <v>1801</v>
      </c>
      <c r="H85" s="229"/>
      <c r="I85" s="230" t="s">
        <v>577</v>
      </c>
      <c r="J85" s="194" t="s">
        <v>1481</v>
      </c>
      <c r="K85" s="190">
        <v>2000000</v>
      </c>
      <c r="L85" s="193" t="s">
        <v>1481</v>
      </c>
      <c r="M85" s="250">
        <v>2000000</v>
      </c>
      <c r="N85" s="194" t="s">
        <v>2758</v>
      </c>
      <c r="O85" s="193"/>
      <c r="P85" s="252"/>
      <c r="Q85" s="211"/>
      <c r="R85" s="211"/>
      <c r="S85" s="211"/>
      <c r="T85" s="211"/>
      <c r="U85" s="211"/>
      <c r="V85" s="211"/>
      <c r="W85" s="211"/>
      <c r="X85" s="211"/>
      <c r="Y85" s="211"/>
      <c r="Z85" s="211"/>
    </row>
    <row r="86" spans="1:26" ht="99.95" customHeight="1">
      <c r="A86" s="228" t="s">
        <v>1706</v>
      </c>
      <c r="B86" s="206" t="s">
        <v>1707</v>
      </c>
      <c r="C86" s="206" t="s">
        <v>1708</v>
      </c>
      <c r="D86" s="192" t="s">
        <v>1788</v>
      </c>
      <c r="E86" s="193" t="s">
        <v>1789</v>
      </c>
      <c r="F86" s="192" t="s">
        <v>1805</v>
      </c>
      <c r="G86" s="193" t="s">
        <v>1806</v>
      </c>
      <c r="H86" s="229" t="s">
        <v>81</v>
      </c>
      <c r="I86" s="230"/>
      <c r="J86" s="194" t="s">
        <v>1481</v>
      </c>
      <c r="K86" s="190">
        <v>2000000</v>
      </c>
      <c r="L86" s="193" t="s">
        <v>1481</v>
      </c>
      <c r="M86" s="250">
        <v>2000000</v>
      </c>
      <c r="N86" s="194" t="s">
        <v>2759</v>
      </c>
      <c r="O86" s="193"/>
      <c r="P86" s="252"/>
      <c r="Q86" s="211"/>
      <c r="R86" s="211"/>
      <c r="S86" s="211"/>
      <c r="T86" s="211"/>
      <c r="U86" s="211"/>
      <c r="V86" s="211"/>
      <c r="W86" s="211"/>
      <c r="X86" s="211"/>
      <c r="Y86" s="211"/>
      <c r="Z86" s="211"/>
    </row>
    <row r="87" spans="1:26" ht="99.95" customHeight="1">
      <c r="A87" s="228" t="s">
        <v>1706</v>
      </c>
      <c r="B87" s="206" t="s">
        <v>1707</v>
      </c>
      <c r="C87" s="206" t="s">
        <v>1708</v>
      </c>
      <c r="D87" s="192" t="s">
        <v>1820</v>
      </c>
      <c r="E87" s="193" t="s">
        <v>1821</v>
      </c>
      <c r="F87" s="192" t="s">
        <v>1822</v>
      </c>
      <c r="G87" s="193" t="s">
        <v>1823</v>
      </c>
      <c r="H87" s="229" t="s">
        <v>81</v>
      </c>
      <c r="I87" s="230"/>
      <c r="J87" s="194" t="s">
        <v>1481</v>
      </c>
      <c r="K87" s="190">
        <v>2000000</v>
      </c>
      <c r="L87" s="193" t="s">
        <v>1481</v>
      </c>
      <c r="M87" s="250">
        <v>2000000</v>
      </c>
      <c r="N87" s="259" t="s">
        <v>2755</v>
      </c>
      <c r="O87" s="259" t="s">
        <v>2760</v>
      </c>
      <c r="P87" s="252"/>
      <c r="Q87" s="211"/>
      <c r="R87" s="211"/>
      <c r="S87" s="211"/>
      <c r="T87" s="211"/>
      <c r="U87" s="211"/>
      <c r="V87" s="211"/>
      <c r="W87" s="211"/>
      <c r="X87" s="211"/>
      <c r="Y87" s="211"/>
      <c r="Z87" s="211"/>
    </row>
    <row r="88" spans="1:26" ht="99.95" customHeight="1">
      <c r="A88" s="228" t="s">
        <v>1706</v>
      </c>
      <c r="B88" s="206" t="s">
        <v>1707</v>
      </c>
      <c r="C88" s="206" t="s">
        <v>1708</v>
      </c>
      <c r="D88" s="192" t="s">
        <v>1820</v>
      </c>
      <c r="E88" s="193" t="s">
        <v>1821</v>
      </c>
      <c r="F88" s="192" t="s">
        <v>1844</v>
      </c>
      <c r="G88" s="193" t="s">
        <v>1845</v>
      </c>
      <c r="H88" s="229" t="s">
        <v>81</v>
      </c>
      <c r="I88" s="230"/>
      <c r="J88" s="194" t="s">
        <v>1481</v>
      </c>
      <c r="K88" s="190">
        <v>2000000</v>
      </c>
      <c r="L88" s="193" t="s">
        <v>1481</v>
      </c>
      <c r="M88" s="250">
        <v>2000000</v>
      </c>
      <c r="N88" s="259" t="s">
        <v>2755</v>
      </c>
      <c r="O88" s="259" t="s">
        <v>2760</v>
      </c>
      <c r="P88" s="252"/>
      <c r="Q88" s="211"/>
      <c r="R88" s="211"/>
      <c r="S88" s="211"/>
      <c r="T88" s="211"/>
      <c r="U88" s="211"/>
      <c r="V88" s="211"/>
      <c r="W88" s="211"/>
      <c r="X88" s="211"/>
      <c r="Y88" s="211"/>
      <c r="Z88" s="211"/>
    </row>
    <row r="89" spans="1:26" ht="99.95" customHeight="1">
      <c r="A89" s="228" t="s">
        <v>1706</v>
      </c>
      <c r="B89" s="206" t="s">
        <v>1707</v>
      </c>
      <c r="C89" s="206" t="s">
        <v>1708</v>
      </c>
      <c r="D89" s="192" t="s">
        <v>1820</v>
      </c>
      <c r="E89" s="193" t="s">
        <v>1821</v>
      </c>
      <c r="F89" s="192" t="s">
        <v>1863</v>
      </c>
      <c r="G89" s="193" t="s">
        <v>1864</v>
      </c>
      <c r="H89" s="229" t="s">
        <v>81</v>
      </c>
      <c r="I89" s="230"/>
      <c r="J89" s="194" t="s">
        <v>1481</v>
      </c>
      <c r="K89" s="190">
        <v>2000000</v>
      </c>
      <c r="L89" s="193" t="s">
        <v>1481</v>
      </c>
      <c r="M89" s="250">
        <v>2000000</v>
      </c>
      <c r="N89" s="259" t="s">
        <v>2761</v>
      </c>
      <c r="O89" s="259" t="s">
        <v>2756</v>
      </c>
      <c r="P89" s="252"/>
      <c r="Q89" s="211"/>
      <c r="R89" s="211"/>
      <c r="S89" s="211"/>
      <c r="T89" s="211"/>
      <c r="U89" s="211"/>
      <c r="V89" s="211"/>
      <c r="W89" s="211"/>
      <c r="X89" s="211"/>
      <c r="Y89" s="211"/>
      <c r="Z89" s="211"/>
    </row>
    <row r="90" spans="1:26" ht="99.95" customHeight="1">
      <c r="A90" s="228" t="s">
        <v>1917</v>
      </c>
      <c r="B90" s="206" t="s">
        <v>1918</v>
      </c>
      <c r="C90" s="206" t="s">
        <v>1940</v>
      </c>
      <c r="D90" s="192" t="s">
        <v>1946</v>
      </c>
      <c r="E90" s="193" t="s">
        <v>1947</v>
      </c>
      <c r="F90" s="240" t="s">
        <v>1948</v>
      </c>
      <c r="G90" s="193" t="s">
        <v>1949</v>
      </c>
      <c r="H90" s="229" t="s">
        <v>81</v>
      </c>
      <c r="I90" s="230"/>
      <c r="J90" s="194" t="s">
        <v>1954</v>
      </c>
      <c r="K90" s="190">
        <v>0</v>
      </c>
      <c r="L90" s="193"/>
      <c r="M90" s="250">
        <v>0</v>
      </c>
      <c r="N90" s="259" t="s">
        <v>2762</v>
      </c>
      <c r="O90" s="278" t="s">
        <v>2763</v>
      </c>
      <c r="P90" s="257"/>
      <c r="Q90" s="211"/>
      <c r="R90" s="211"/>
      <c r="S90" s="211"/>
      <c r="T90" s="211"/>
      <c r="U90" s="211"/>
      <c r="V90" s="211"/>
      <c r="W90" s="211"/>
      <c r="X90" s="211"/>
      <c r="Y90" s="211"/>
      <c r="Z90" s="211"/>
    </row>
    <row r="91" spans="1:26" ht="99.95" customHeight="1">
      <c r="A91" s="228" t="s">
        <v>1965</v>
      </c>
      <c r="B91" s="206" t="s">
        <v>1966</v>
      </c>
      <c r="C91" s="206" t="s">
        <v>1967</v>
      </c>
      <c r="D91" s="192" t="s">
        <v>1968</v>
      </c>
      <c r="E91" s="193" t="s">
        <v>1969</v>
      </c>
      <c r="F91" s="192" t="s">
        <v>1970</v>
      </c>
      <c r="G91" s="193" t="s">
        <v>1971</v>
      </c>
      <c r="H91" s="229" t="s">
        <v>81</v>
      </c>
      <c r="I91" s="230"/>
      <c r="J91" s="194" t="s">
        <v>1989</v>
      </c>
      <c r="K91" s="190">
        <v>5000000</v>
      </c>
      <c r="L91" s="193" t="s">
        <v>1989</v>
      </c>
      <c r="M91" s="250">
        <v>5000000</v>
      </c>
      <c r="N91" s="259" t="s">
        <v>2673</v>
      </c>
      <c r="O91" s="259" t="s">
        <v>2674</v>
      </c>
      <c r="P91" s="252"/>
      <c r="Q91" s="211"/>
      <c r="R91" s="211"/>
      <c r="S91" s="211"/>
      <c r="T91" s="211"/>
      <c r="U91" s="211"/>
      <c r="V91" s="211"/>
      <c r="W91" s="211"/>
      <c r="X91" s="211"/>
      <c r="Y91" s="211"/>
      <c r="Z91" s="211"/>
    </row>
    <row r="92" spans="1:26" ht="99.95" customHeight="1">
      <c r="A92" s="228" t="s">
        <v>1965</v>
      </c>
      <c r="B92" s="206" t="s">
        <v>1966</v>
      </c>
      <c r="C92" s="206" t="s">
        <v>1991</v>
      </c>
      <c r="D92" s="192" t="s">
        <v>2000</v>
      </c>
      <c r="E92" s="193" t="s">
        <v>2001</v>
      </c>
      <c r="F92" s="192" t="s">
        <v>2002</v>
      </c>
      <c r="G92" s="193" t="s">
        <v>2003</v>
      </c>
      <c r="H92" s="229" t="s">
        <v>81</v>
      </c>
      <c r="I92" s="230"/>
      <c r="J92" s="194" t="s">
        <v>2005</v>
      </c>
      <c r="K92" s="190">
        <v>30000000</v>
      </c>
      <c r="L92" s="193" t="s">
        <v>2005</v>
      </c>
      <c r="M92" s="250">
        <v>30000000</v>
      </c>
      <c r="N92" s="259" t="s">
        <v>2764</v>
      </c>
      <c r="O92" s="279"/>
      <c r="P92" s="251" t="s">
        <v>2765</v>
      </c>
      <c r="Q92" s="211"/>
      <c r="R92" s="211"/>
      <c r="S92" s="211"/>
      <c r="T92" s="211"/>
      <c r="U92" s="211"/>
      <c r="V92" s="211"/>
      <c r="W92" s="211"/>
      <c r="X92" s="211"/>
      <c r="Y92" s="211"/>
      <c r="Z92" s="211"/>
    </row>
    <row r="93" spans="1:26" ht="99.95" customHeight="1">
      <c r="A93" s="228" t="s">
        <v>1965</v>
      </c>
      <c r="B93" s="206" t="s">
        <v>1966</v>
      </c>
      <c r="C93" s="206" t="s">
        <v>1991</v>
      </c>
      <c r="D93" s="192" t="s">
        <v>2000</v>
      </c>
      <c r="E93" s="193" t="s">
        <v>2001</v>
      </c>
      <c r="F93" s="192" t="s">
        <v>2008</v>
      </c>
      <c r="G93" s="193" t="s">
        <v>2009</v>
      </c>
      <c r="H93" s="229" t="s">
        <v>2015</v>
      </c>
      <c r="I93" s="230"/>
      <c r="J93" s="194" t="s">
        <v>2016</v>
      </c>
      <c r="K93" s="190">
        <v>300000000</v>
      </c>
      <c r="L93" s="193" t="s">
        <v>2016</v>
      </c>
      <c r="M93" s="250">
        <v>300000000</v>
      </c>
      <c r="N93" s="259" t="s">
        <v>2764</v>
      </c>
      <c r="O93" s="193"/>
      <c r="P93" s="252"/>
      <c r="Q93" s="211"/>
      <c r="R93" s="211"/>
      <c r="S93" s="211"/>
      <c r="T93" s="211"/>
      <c r="U93" s="211"/>
      <c r="V93" s="211"/>
      <c r="W93" s="211"/>
      <c r="X93" s="211"/>
      <c r="Y93" s="211"/>
      <c r="Z93" s="211"/>
    </row>
    <row r="94" spans="1:26" ht="99.95" customHeight="1">
      <c r="A94" s="228" t="s">
        <v>2017</v>
      </c>
      <c r="B94" s="206" t="s">
        <v>2018</v>
      </c>
      <c r="C94" s="206" t="s">
        <v>2019</v>
      </c>
      <c r="D94" s="192" t="s">
        <v>2020</v>
      </c>
      <c r="E94" s="193" t="s">
        <v>2021</v>
      </c>
      <c r="F94" s="192" t="s">
        <v>2022</v>
      </c>
      <c r="G94" s="193" t="s">
        <v>2023</v>
      </c>
      <c r="H94" s="229" t="s">
        <v>81</v>
      </c>
      <c r="I94" s="230"/>
      <c r="J94" s="194" t="s">
        <v>1481</v>
      </c>
      <c r="K94" s="190">
        <v>2000000</v>
      </c>
      <c r="L94" s="193" t="s">
        <v>1481</v>
      </c>
      <c r="M94" s="250">
        <v>2000000</v>
      </c>
      <c r="N94" s="258" t="s">
        <v>2766</v>
      </c>
      <c r="O94" s="259" t="s">
        <v>2767</v>
      </c>
      <c r="P94" s="252"/>
      <c r="Q94" s="211"/>
      <c r="R94" s="211"/>
      <c r="S94" s="211"/>
      <c r="T94" s="211"/>
      <c r="U94" s="211"/>
      <c r="V94" s="211"/>
      <c r="W94" s="211"/>
      <c r="X94" s="211"/>
      <c r="Y94" s="211"/>
      <c r="Z94" s="211"/>
    </row>
    <row r="95" spans="1:26" ht="99.95" customHeight="1">
      <c r="A95" s="228" t="s">
        <v>2017</v>
      </c>
      <c r="B95" s="206" t="s">
        <v>2018</v>
      </c>
      <c r="C95" s="206" t="s">
        <v>2019</v>
      </c>
      <c r="D95" s="192" t="s">
        <v>2045</v>
      </c>
      <c r="E95" s="193" t="s">
        <v>2046</v>
      </c>
      <c r="F95" s="192" t="s">
        <v>2047</v>
      </c>
      <c r="G95" s="193" t="s">
        <v>2048</v>
      </c>
      <c r="H95" s="229" t="s">
        <v>81</v>
      </c>
      <c r="I95" s="230"/>
      <c r="J95" s="194" t="s">
        <v>1481</v>
      </c>
      <c r="K95" s="190">
        <v>2000000</v>
      </c>
      <c r="L95" s="193" t="s">
        <v>1481</v>
      </c>
      <c r="M95" s="250">
        <v>2000000</v>
      </c>
      <c r="N95" s="264" t="s">
        <v>2694</v>
      </c>
      <c r="O95" s="189" t="s">
        <v>2753</v>
      </c>
      <c r="P95" s="277" t="s">
        <v>2754</v>
      </c>
      <c r="Q95" s="211"/>
      <c r="R95" s="211"/>
      <c r="S95" s="211"/>
      <c r="T95" s="211"/>
      <c r="U95" s="211"/>
      <c r="V95" s="211"/>
      <c r="W95" s="211"/>
      <c r="X95" s="211"/>
      <c r="Y95" s="211"/>
      <c r="Z95" s="211"/>
    </row>
    <row r="96" spans="1:26" ht="99.95" customHeight="1">
      <c r="A96" s="228" t="s">
        <v>2017</v>
      </c>
      <c r="B96" s="206" t="s">
        <v>2018</v>
      </c>
      <c r="C96" s="206" t="s">
        <v>2060</v>
      </c>
      <c r="D96" s="192" t="s">
        <v>2061</v>
      </c>
      <c r="E96" s="193" t="s">
        <v>2062</v>
      </c>
      <c r="F96" s="192" t="s">
        <v>2063</v>
      </c>
      <c r="G96" s="193" t="s">
        <v>2064</v>
      </c>
      <c r="H96" s="229" t="s">
        <v>81</v>
      </c>
      <c r="I96" s="230"/>
      <c r="J96" s="194" t="s">
        <v>1481</v>
      </c>
      <c r="K96" s="190">
        <v>2000000</v>
      </c>
      <c r="L96" s="193" t="s">
        <v>1481</v>
      </c>
      <c r="M96" s="250">
        <v>2000000</v>
      </c>
      <c r="N96" s="264" t="s">
        <v>2768</v>
      </c>
      <c r="O96" s="193"/>
      <c r="P96" s="252"/>
      <c r="Q96" s="211"/>
      <c r="R96" s="211"/>
      <c r="S96" s="211"/>
      <c r="T96" s="211"/>
      <c r="U96" s="211"/>
      <c r="V96" s="211"/>
      <c r="W96" s="211"/>
      <c r="X96" s="211"/>
      <c r="Y96" s="211"/>
      <c r="Z96" s="211"/>
    </row>
    <row r="97" spans="1:26" ht="99.95" customHeight="1">
      <c r="A97" s="228" t="s">
        <v>2017</v>
      </c>
      <c r="B97" s="206" t="s">
        <v>2018</v>
      </c>
      <c r="C97" s="206" t="s">
        <v>2060</v>
      </c>
      <c r="D97" s="192" t="s">
        <v>2061</v>
      </c>
      <c r="E97" s="193" t="s">
        <v>2062</v>
      </c>
      <c r="F97" s="192" t="s">
        <v>2079</v>
      </c>
      <c r="G97" s="193" t="s">
        <v>2769</v>
      </c>
      <c r="H97" s="229" t="s">
        <v>81</v>
      </c>
      <c r="I97" s="230"/>
      <c r="J97" s="194" t="s">
        <v>1481</v>
      </c>
      <c r="K97" s="190">
        <v>2000000</v>
      </c>
      <c r="L97" s="193" t="s">
        <v>1481</v>
      </c>
      <c r="M97" s="250">
        <v>2000000</v>
      </c>
      <c r="N97" s="258" t="s">
        <v>2766</v>
      </c>
      <c r="O97" s="259" t="s">
        <v>2767</v>
      </c>
      <c r="P97" s="252"/>
      <c r="Q97" s="211"/>
      <c r="R97" s="211"/>
      <c r="S97" s="211"/>
      <c r="T97" s="211"/>
      <c r="U97" s="211"/>
      <c r="V97" s="211"/>
      <c r="W97" s="211"/>
      <c r="X97" s="211"/>
      <c r="Y97" s="211"/>
      <c r="Z97" s="211"/>
    </row>
    <row r="98" spans="1:26" ht="99.95" customHeight="1">
      <c r="A98" s="228" t="s">
        <v>2112</v>
      </c>
      <c r="B98" s="206" t="s">
        <v>2113</v>
      </c>
      <c r="C98" s="206" t="s">
        <v>2121</v>
      </c>
      <c r="D98" s="192" t="s">
        <v>2122</v>
      </c>
      <c r="E98" s="193" t="s">
        <v>2123</v>
      </c>
      <c r="F98" s="192" t="s">
        <v>2124</v>
      </c>
      <c r="G98" s="193" t="s">
        <v>2125</v>
      </c>
      <c r="H98" s="229" t="s">
        <v>81</v>
      </c>
      <c r="I98" s="230"/>
      <c r="J98" s="194" t="s">
        <v>1481</v>
      </c>
      <c r="K98" s="190">
        <v>2000000</v>
      </c>
      <c r="L98" s="193" t="s">
        <v>1481</v>
      </c>
      <c r="M98" s="250">
        <v>2000000</v>
      </c>
      <c r="N98" s="259" t="s">
        <v>2770</v>
      </c>
      <c r="O98" s="280" t="s">
        <v>2771</v>
      </c>
      <c r="P98" s="252"/>
      <c r="Q98" s="211"/>
      <c r="R98" s="211"/>
      <c r="S98" s="211"/>
      <c r="T98" s="211"/>
      <c r="U98" s="211"/>
      <c r="V98" s="211"/>
      <c r="W98" s="211"/>
      <c r="X98" s="211"/>
      <c r="Y98" s="211"/>
      <c r="Z98" s="211"/>
    </row>
    <row r="99" spans="1:26" ht="99.95" customHeight="1">
      <c r="A99" s="228" t="s">
        <v>2112</v>
      </c>
      <c r="B99" s="206" t="s">
        <v>2113</v>
      </c>
      <c r="C99" s="206" t="s">
        <v>2121</v>
      </c>
      <c r="D99" s="192" t="s">
        <v>2135</v>
      </c>
      <c r="E99" s="193" t="s">
        <v>2136</v>
      </c>
      <c r="F99" s="192" t="s">
        <v>2137</v>
      </c>
      <c r="G99" s="193" t="s">
        <v>2138</v>
      </c>
      <c r="H99" s="229" t="s">
        <v>2179</v>
      </c>
      <c r="I99" s="230"/>
      <c r="J99" s="194" t="s">
        <v>1481</v>
      </c>
      <c r="K99" s="190">
        <v>2000000</v>
      </c>
      <c r="L99" s="193" t="s">
        <v>1481</v>
      </c>
      <c r="M99" s="250">
        <v>2000000</v>
      </c>
      <c r="N99" s="281" t="s">
        <v>2772</v>
      </c>
      <c r="O99" s="259" t="s">
        <v>2773</v>
      </c>
      <c r="P99" s="252"/>
      <c r="Q99" s="211"/>
      <c r="R99" s="211"/>
      <c r="S99" s="211"/>
      <c r="T99" s="211"/>
      <c r="U99" s="211"/>
      <c r="V99" s="211"/>
      <c r="W99" s="211"/>
      <c r="X99" s="211"/>
      <c r="Y99" s="211"/>
      <c r="Z99" s="211"/>
    </row>
    <row r="100" spans="1:26" ht="99.95" customHeight="1">
      <c r="A100" s="228" t="s">
        <v>2184</v>
      </c>
      <c r="B100" s="206" t="s">
        <v>2185</v>
      </c>
      <c r="C100" s="206" t="s">
        <v>2186</v>
      </c>
      <c r="D100" s="192" t="s">
        <v>2187</v>
      </c>
      <c r="E100" s="193" t="s">
        <v>2188</v>
      </c>
      <c r="F100" s="192" t="s">
        <v>2195</v>
      </c>
      <c r="G100" s="193" t="s">
        <v>2196</v>
      </c>
      <c r="H100" s="229"/>
      <c r="I100" s="230" t="s">
        <v>81</v>
      </c>
      <c r="J100" s="194" t="s">
        <v>1481</v>
      </c>
      <c r="K100" s="190">
        <v>2000000</v>
      </c>
      <c r="L100" s="193" t="s">
        <v>1481</v>
      </c>
      <c r="M100" s="250">
        <v>2000000</v>
      </c>
      <c r="N100" s="282" t="s">
        <v>2774</v>
      </c>
      <c r="O100" s="193"/>
      <c r="P100" s="252"/>
      <c r="Q100" s="211"/>
      <c r="R100" s="211"/>
      <c r="S100" s="211"/>
      <c r="T100" s="211"/>
      <c r="U100" s="211"/>
      <c r="V100" s="211"/>
      <c r="W100" s="211"/>
      <c r="X100" s="211"/>
      <c r="Y100" s="211"/>
      <c r="Z100" s="211"/>
    </row>
    <row r="101" spans="1:26" ht="99.95" customHeight="1">
      <c r="A101" s="228" t="s">
        <v>2184</v>
      </c>
      <c r="B101" s="206" t="s">
        <v>2185</v>
      </c>
      <c r="C101" s="206" t="s">
        <v>2214</v>
      </c>
      <c r="D101" s="192" t="s">
        <v>2187</v>
      </c>
      <c r="E101" s="193" t="s">
        <v>2188</v>
      </c>
      <c r="F101" s="192" t="s">
        <v>2215</v>
      </c>
      <c r="G101" s="193">
        <v>0</v>
      </c>
      <c r="H101" s="229" t="s">
        <v>81</v>
      </c>
      <c r="I101" s="230"/>
      <c r="J101" s="194" t="s">
        <v>1481</v>
      </c>
      <c r="K101" s="283">
        <v>2000000</v>
      </c>
      <c r="L101" s="193" t="s">
        <v>1481</v>
      </c>
      <c r="M101" s="250">
        <v>2000000</v>
      </c>
      <c r="N101" s="284" t="s">
        <v>2775</v>
      </c>
      <c r="O101" s="193"/>
      <c r="P101" s="252"/>
      <c r="Q101" s="211"/>
      <c r="R101" s="211"/>
      <c r="S101" s="211"/>
      <c r="T101" s="211"/>
      <c r="U101" s="211"/>
      <c r="V101" s="211"/>
      <c r="W101" s="211"/>
      <c r="X101" s="211"/>
      <c r="Y101" s="211"/>
      <c r="Z101" s="211"/>
    </row>
    <row r="102" spans="1:26" ht="99.95" customHeight="1">
      <c r="A102" s="243" t="s">
        <v>2184</v>
      </c>
      <c r="B102" s="244" t="s">
        <v>2185</v>
      </c>
      <c r="C102" s="244" t="s">
        <v>2214</v>
      </c>
      <c r="D102" s="198" t="s">
        <v>2187</v>
      </c>
      <c r="E102" s="201" t="s">
        <v>2188</v>
      </c>
      <c r="F102" s="198" t="s">
        <v>2248</v>
      </c>
      <c r="G102" s="201" t="s">
        <v>2249</v>
      </c>
      <c r="H102" s="245" t="s">
        <v>81</v>
      </c>
      <c r="I102" s="246"/>
      <c r="J102" s="247" t="s">
        <v>1481</v>
      </c>
      <c r="K102" s="200">
        <v>2000000</v>
      </c>
      <c r="L102" s="201" t="s">
        <v>1481</v>
      </c>
      <c r="M102" s="285">
        <v>2000000</v>
      </c>
      <c r="N102" s="286" t="s">
        <v>2776</v>
      </c>
      <c r="O102" s="260" t="s">
        <v>2777</v>
      </c>
      <c r="P102" s="287"/>
      <c r="Q102" s="211"/>
      <c r="R102" s="211"/>
      <c r="S102" s="211"/>
      <c r="T102" s="211"/>
      <c r="U102" s="211"/>
      <c r="V102" s="211"/>
      <c r="W102" s="211"/>
      <c r="X102" s="211"/>
      <c r="Y102" s="211"/>
      <c r="Z102" s="211"/>
    </row>
    <row r="103" spans="1:26" ht="82.5" customHeight="1">
      <c r="A103" s="288"/>
      <c r="B103" s="288"/>
      <c r="C103" s="288"/>
      <c r="D103" s="288"/>
      <c r="E103" s="288"/>
      <c r="F103" s="288"/>
      <c r="G103" s="288"/>
      <c r="H103" s="289"/>
      <c r="I103" s="289"/>
      <c r="J103" s="288"/>
      <c r="K103" s="290"/>
      <c r="L103" s="288"/>
      <c r="M103" s="291"/>
      <c r="N103" s="292"/>
      <c r="O103" s="288"/>
      <c r="P103" s="208"/>
      <c r="Q103" s="211"/>
      <c r="R103" s="211"/>
      <c r="S103" s="211"/>
      <c r="T103" s="211"/>
      <c r="U103" s="211"/>
      <c r="V103" s="211"/>
      <c r="W103" s="211"/>
      <c r="X103" s="211"/>
      <c r="Y103" s="211"/>
      <c r="Z103" s="211"/>
    </row>
    <row r="104" spans="1:26" ht="15.75" customHeight="1">
      <c r="A104" s="288"/>
      <c r="B104" s="288"/>
      <c r="C104" s="288"/>
      <c r="D104" s="288"/>
      <c r="E104" s="288"/>
      <c r="F104" s="288"/>
      <c r="G104" s="288"/>
      <c r="H104" s="289"/>
      <c r="I104" s="289"/>
      <c r="J104" s="202"/>
      <c r="K104" s="293"/>
      <c r="L104" s="202"/>
      <c r="M104" s="293"/>
      <c r="N104" s="294"/>
      <c r="O104" s="202"/>
      <c r="P104" s="202"/>
      <c r="Q104" s="211"/>
      <c r="R104" s="211"/>
      <c r="S104" s="211"/>
      <c r="T104" s="211"/>
      <c r="U104" s="211"/>
      <c r="V104" s="211"/>
      <c r="W104" s="211"/>
      <c r="X104" s="211"/>
      <c r="Y104" s="211"/>
      <c r="Z104" s="211"/>
    </row>
    <row r="105" spans="1:26" ht="15.75" customHeight="1">
      <c r="A105" s="211"/>
      <c r="B105" s="211"/>
      <c r="C105" s="211"/>
      <c r="D105" s="211"/>
      <c r="E105" s="211"/>
      <c r="F105" s="211"/>
      <c r="G105" s="211"/>
      <c r="H105" s="211"/>
      <c r="I105" s="211"/>
      <c r="J105" s="211"/>
      <c r="K105" s="295"/>
      <c r="L105" s="211"/>
      <c r="M105" s="295"/>
      <c r="N105" s="292"/>
      <c r="O105" s="211"/>
      <c r="P105" s="211"/>
      <c r="Q105" s="211"/>
      <c r="R105" s="211"/>
      <c r="S105" s="211"/>
      <c r="T105" s="211"/>
      <c r="U105" s="211"/>
      <c r="V105" s="211"/>
      <c r="W105" s="211"/>
      <c r="X105" s="211"/>
      <c r="Y105" s="211"/>
      <c r="Z105" s="211"/>
    </row>
    <row r="106" spans="1:26" ht="15.75" customHeight="1">
      <c r="K106" s="295"/>
      <c r="M106" s="295"/>
      <c r="N106" s="294"/>
      <c r="P106" s="211"/>
      <c r="Q106" s="211"/>
      <c r="R106" s="211"/>
      <c r="S106" s="211"/>
      <c r="T106" s="211"/>
      <c r="U106" s="211"/>
      <c r="V106" s="211"/>
      <c r="W106" s="211"/>
      <c r="X106" s="211"/>
      <c r="Y106" s="211"/>
      <c r="Z106" s="211"/>
    </row>
    <row r="107" spans="1:26" ht="15.75" customHeight="1">
      <c r="K107" s="295"/>
      <c r="M107" s="295"/>
      <c r="N107" s="292"/>
      <c r="P107" s="211"/>
      <c r="Q107" s="211"/>
      <c r="R107" s="211"/>
      <c r="S107" s="211"/>
      <c r="T107" s="211"/>
      <c r="U107" s="211"/>
      <c r="V107" s="211"/>
      <c r="W107" s="211"/>
      <c r="X107" s="211"/>
      <c r="Y107" s="211"/>
      <c r="Z107" s="211"/>
    </row>
    <row r="108" spans="1:26" ht="15.75" customHeight="1">
      <c r="K108" s="295"/>
      <c r="M108" s="295"/>
      <c r="N108" s="294"/>
      <c r="P108" s="211"/>
      <c r="Q108" s="211"/>
      <c r="R108" s="211"/>
      <c r="S108" s="211"/>
      <c r="T108" s="211"/>
      <c r="U108" s="211"/>
      <c r="V108" s="211"/>
      <c r="W108" s="211"/>
      <c r="X108" s="211"/>
      <c r="Y108" s="211"/>
      <c r="Z108" s="211"/>
    </row>
    <row r="109" spans="1:26" ht="15.75" customHeight="1">
      <c r="K109" s="295"/>
      <c r="M109" s="295"/>
      <c r="N109" s="292"/>
      <c r="P109" s="211"/>
      <c r="Q109" s="211"/>
      <c r="R109" s="211"/>
      <c r="S109" s="211"/>
      <c r="T109" s="211"/>
      <c r="U109" s="211"/>
      <c r="V109" s="211"/>
      <c r="W109" s="211"/>
      <c r="X109" s="211"/>
      <c r="Y109" s="211"/>
      <c r="Z109" s="211"/>
    </row>
    <row r="110" spans="1:26" ht="15.75" customHeight="1">
      <c r="K110" s="295"/>
      <c r="M110" s="295"/>
      <c r="N110" s="294"/>
      <c r="P110" s="211"/>
      <c r="Q110" s="211"/>
      <c r="R110" s="211"/>
      <c r="S110" s="211"/>
      <c r="T110" s="211"/>
      <c r="U110" s="211"/>
      <c r="V110" s="211"/>
      <c r="W110" s="211"/>
      <c r="X110" s="211"/>
      <c r="Y110" s="211"/>
      <c r="Z110" s="211"/>
    </row>
    <row r="111" spans="1:26" ht="15.75" customHeight="1">
      <c r="K111" s="295"/>
      <c r="M111" s="295"/>
      <c r="N111" s="292"/>
      <c r="P111" s="211"/>
      <c r="Q111" s="211"/>
      <c r="R111" s="211"/>
      <c r="S111" s="211"/>
      <c r="T111" s="211"/>
      <c r="U111" s="211"/>
      <c r="V111" s="211"/>
      <c r="W111" s="211"/>
      <c r="X111" s="211"/>
      <c r="Y111" s="211"/>
      <c r="Z111" s="211"/>
    </row>
    <row r="112" spans="1:26" ht="15.75" customHeight="1">
      <c r="K112" s="295"/>
      <c r="M112" s="295"/>
      <c r="N112" s="294"/>
      <c r="P112" s="211"/>
      <c r="Q112" s="211"/>
      <c r="R112" s="211"/>
      <c r="S112" s="211"/>
      <c r="T112" s="211"/>
      <c r="U112" s="211"/>
      <c r="V112" s="211"/>
      <c r="W112" s="211"/>
      <c r="X112" s="211"/>
      <c r="Y112" s="211"/>
      <c r="Z112" s="211"/>
    </row>
    <row r="113" spans="11:26" ht="15.75" customHeight="1">
      <c r="K113" s="295"/>
      <c r="M113" s="295"/>
      <c r="N113" s="292"/>
      <c r="P113" s="211"/>
      <c r="Q113" s="211"/>
      <c r="R113" s="211"/>
      <c r="S113" s="211"/>
      <c r="T113" s="211"/>
      <c r="U113" s="211"/>
      <c r="V113" s="211"/>
      <c r="W113" s="211"/>
      <c r="X113" s="211"/>
      <c r="Y113" s="211"/>
      <c r="Z113" s="211"/>
    </row>
    <row r="114" spans="11:26" ht="15.75" customHeight="1">
      <c r="K114" s="295"/>
      <c r="M114" s="295"/>
      <c r="N114" s="294"/>
      <c r="P114" s="211"/>
      <c r="Q114" s="211"/>
      <c r="R114" s="211"/>
      <c r="S114" s="211"/>
      <c r="T114" s="211"/>
      <c r="U114" s="211"/>
      <c r="V114" s="211"/>
      <c r="W114" s="211"/>
      <c r="X114" s="211"/>
      <c r="Y114" s="211"/>
      <c r="Z114" s="211"/>
    </row>
    <row r="115" spans="11:26" ht="15.75" customHeight="1">
      <c r="K115" s="295"/>
      <c r="M115" s="295"/>
      <c r="N115" s="292"/>
      <c r="P115" s="211"/>
      <c r="Q115" s="211"/>
      <c r="R115" s="211"/>
      <c r="S115" s="211"/>
      <c r="T115" s="211"/>
      <c r="U115" s="211"/>
      <c r="V115" s="211"/>
      <c r="W115" s="211"/>
      <c r="X115" s="211"/>
      <c r="Y115" s="211"/>
      <c r="Z115" s="211"/>
    </row>
    <row r="116" spans="11:26" ht="15.75" customHeight="1">
      <c r="K116" s="295"/>
      <c r="M116" s="295"/>
      <c r="N116" s="294"/>
      <c r="P116" s="211"/>
      <c r="Q116" s="211"/>
      <c r="R116" s="211"/>
      <c r="S116" s="211"/>
      <c r="T116" s="211"/>
      <c r="U116" s="211"/>
      <c r="V116" s="211"/>
      <c r="W116" s="211"/>
      <c r="X116" s="211"/>
      <c r="Y116" s="211"/>
      <c r="Z116" s="211"/>
    </row>
    <row r="117" spans="11:26" ht="15.75" customHeight="1">
      <c r="K117" s="295"/>
      <c r="M117" s="295"/>
      <c r="N117" s="292"/>
      <c r="P117" s="211"/>
      <c r="Q117" s="211"/>
      <c r="R117" s="211"/>
      <c r="S117" s="211"/>
      <c r="T117" s="211"/>
      <c r="U117" s="211"/>
      <c r="V117" s="211"/>
      <c r="W117" s="211"/>
      <c r="X117" s="211"/>
      <c r="Y117" s="211"/>
      <c r="Z117" s="211"/>
    </row>
    <row r="118" spans="11:26" ht="15.75" customHeight="1">
      <c r="K118" s="295"/>
      <c r="M118" s="295"/>
      <c r="N118" s="294"/>
      <c r="P118" s="211"/>
      <c r="Q118" s="211"/>
      <c r="R118" s="211"/>
      <c r="S118" s="211"/>
      <c r="T118" s="211"/>
      <c r="U118" s="211"/>
      <c r="V118" s="211"/>
      <c r="W118" s="211"/>
      <c r="X118" s="211"/>
      <c r="Y118" s="211"/>
      <c r="Z118" s="211"/>
    </row>
    <row r="119" spans="11:26" ht="15.75" customHeight="1">
      <c r="K119" s="295"/>
      <c r="M119" s="295"/>
      <c r="N119" s="292"/>
      <c r="P119" s="211"/>
      <c r="Q119" s="211"/>
      <c r="R119" s="211"/>
      <c r="S119" s="211"/>
      <c r="T119" s="211"/>
      <c r="U119" s="211"/>
      <c r="V119" s="211"/>
      <c r="W119" s="211"/>
      <c r="X119" s="211"/>
      <c r="Y119" s="211"/>
      <c r="Z119" s="211"/>
    </row>
    <row r="120" spans="11:26" ht="15.75" customHeight="1">
      <c r="K120" s="295"/>
      <c r="M120" s="295"/>
      <c r="N120" s="294"/>
      <c r="P120" s="211"/>
      <c r="Q120" s="211"/>
      <c r="R120" s="211"/>
      <c r="S120" s="211"/>
      <c r="T120" s="211"/>
      <c r="U120" s="211"/>
      <c r="V120" s="211"/>
      <c r="W120" s="211"/>
      <c r="X120" s="211"/>
      <c r="Y120" s="211"/>
      <c r="Z120" s="211"/>
    </row>
    <row r="121" spans="11:26" ht="15.75" customHeight="1">
      <c r="K121" s="295"/>
      <c r="M121" s="295"/>
      <c r="N121" s="292"/>
      <c r="P121" s="211"/>
      <c r="Q121" s="211"/>
      <c r="R121" s="211"/>
      <c r="S121" s="211"/>
      <c r="T121" s="211"/>
      <c r="U121" s="211"/>
      <c r="V121" s="211"/>
      <c r="W121" s="211"/>
      <c r="X121" s="211"/>
      <c r="Y121" s="211"/>
      <c r="Z121" s="211"/>
    </row>
    <row r="122" spans="11:26" ht="15.75" customHeight="1">
      <c r="K122" s="295"/>
      <c r="M122" s="295"/>
      <c r="N122" s="294"/>
      <c r="P122" s="211"/>
      <c r="Q122" s="211"/>
      <c r="R122" s="211"/>
      <c r="S122" s="211"/>
      <c r="T122" s="211"/>
      <c r="U122" s="211"/>
      <c r="V122" s="211"/>
      <c r="W122" s="211"/>
      <c r="X122" s="211"/>
      <c r="Y122" s="211"/>
      <c r="Z122" s="211"/>
    </row>
    <row r="123" spans="11:26" ht="15.75" customHeight="1">
      <c r="K123" s="295"/>
      <c r="M123" s="295"/>
      <c r="N123" s="292"/>
      <c r="P123" s="211"/>
      <c r="Q123" s="211"/>
      <c r="R123" s="211"/>
      <c r="S123" s="211"/>
      <c r="T123" s="211"/>
      <c r="U123" s="211"/>
      <c r="V123" s="211"/>
      <c r="W123" s="211"/>
      <c r="X123" s="211"/>
      <c r="Y123" s="211"/>
      <c r="Z123" s="211"/>
    </row>
    <row r="124" spans="11:26" ht="15.75" customHeight="1">
      <c r="K124" s="295"/>
      <c r="M124" s="295"/>
      <c r="N124" s="294"/>
      <c r="P124" s="211"/>
      <c r="Q124" s="211"/>
      <c r="R124" s="211"/>
      <c r="S124" s="211"/>
      <c r="T124" s="211"/>
      <c r="U124" s="211"/>
      <c r="V124" s="211"/>
      <c r="W124" s="211"/>
      <c r="X124" s="211"/>
      <c r="Y124" s="211"/>
      <c r="Z124" s="211"/>
    </row>
    <row r="125" spans="11:26" ht="15.75" customHeight="1">
      <c r="K125" s="295"/>
      <c r="M125" s="295"/>
      <c r="N125" s="292"/>
      <c r="P125" s="211"/>
      <c r="Q125" s="211"/>
      <c r="R125" s="211"/>
      <c r="S125" s="211"/>
      <c r="T125" s="211"/>
      <c r="U125" s="211"/>
      <c r="V125" s="211"/>
      <c r="W125" s="211"/>
      <c r="X125" s="211"/>
      <c r="Y125" s="211"/>
      <c r="Z125" s="211"/>
    </row>
    <row r="126" spans="11:26" ht="15.75" customHeight="1">
      <c r="K126" s="295"/>
      <c r="M126" s="295"/>
      <c r="N126" s="294"/>
      <c r="P126" s="211"/>
      <c r="Q126" s="211"/>
      <c r="R126" s="211"/>
      <c r="S126" s="211"/>
      <c r="T126" s="211"/>
      <c r="U126" s="211"/>
      <c r="V126" s="211"/>
      <c r="W126" s="211"/>
      <c r="X126" s="211"/>
      <c r="Y126" s="211"/>
      <c r="Z126" s="211"/>
    </row>
    <row r="127" spans="11:26" ht="15.75" customHeight="1">
      <c r="K127" s="295"/>
      <c r="M127" s="295"/>
      <c r="N127" s="292"/>
      <c r="P127" s="211"/>
      <c r="Q127" s="211"/>
      <c r="R127" s="211"/>
      <c r="S127" s="211"/>
      <c r="T127" s="211"/>
      <c r="U127" s="211"/>
      <c r="V127" s="211"/>
      <c r="W127" s="211"/>
      <c r="X127" s="211"/>
      <c r="Y127" s="211"/>
      <c r="Z127" s="211"/>
    </row>
    <row r="128" spans="11:26" ht="15.75" customHeight="1">
      <c r="K128" s="295"/>
      <c r="M128" s="295"/>
      <c r="N128" s="294"/>
      <c r="P128" s="211"/>
      <c r="Q128" s="211"/>
      <c r="R128" s="211"/>
      <c r="S128" s="211"/>
      <c r="T128" s="211"/>
      <c r="U128" s="211"/>
      <c r="V128" s="211"/>
      <c r="W128" s="211"/>
      <c r="X128" s="211"/>
      <c r="Y128" s="211"/>
      <c r="Z128" s="211"/>
    </row>
    <row r="129" spans="11:26" ht="15.75" customHeight="1">
      <c r="K129" s="295"/>
      <c r="M129" s="295"/>
      <c r="N129" s="292"/>
      <c r="P129" s="211"/>
      <c r="Q129" s="211"/>
      <c r="R129" s="211"/>
      <c r="S129" s="211"/>
      <c r="T129" s="211"/>
      <c r="U129" s="211"/>
      <c r="V129" s="211"/>
      <c r="W129" s="211"/>
      <c r="X129" s="211"/>
      <c r="Y129" s="211"/>
      <c r="Z129" s="211"/>
    </row>
    <row r="130" spans="11:26" ht="15.75" customHeight="1">
      <c r="K130" s="295"/>
      <c r="M130" s="295"/>
      <c r="N130" s="294"/>
      <c r="P130" s="211"/>
      <c r="Q130" s="211"/>
      <c r="R130" s="211"/>
      <c r="S130" s="211"/>
      <c r="T130" s="211"/>
      <c r="U130" s="211"/>
      <c r="V130" s="211"/>
      <c r="W130" s="211"/>
      <c r="X130" s="211"/>
      <c r="Y130" s="211"/>
      <c r="Z130" s="211"/>
    </row>
    <row r="131" spans="11:26" ht="15.75" customHeight="1">
      <c r="K131" s="295"/>
      <c r="M131" s="295"/>
      <c r="N131" s="292"/>
      <c r="P131" s="211"/>
      <c r="Q131" s="211"/>
      <c r="R131" s="211"/>
      <c r="S131" s="211"/>
      <c r="T131" s="211"/>
      <c r="U131" s="211"/>
      <c r="V131" s="211"/>
      <c r="W131" s="211"/>
      <c r="X131" s="211"/>
      <c r="Y131" s="211"/>
      <c r="Z131" s="211"/>
    </row>
    <row r="132" spans="11:26" ht="15.75" customHeight="1">
      <c r="K132" s="295"/>
      <c r="M132" s="295"/>
      <c r="N132" s="294"/>
      <c r="P132" s="211"/>
      <c r="Q132" s="211"/>
      <c r="R132" s="211"/>
      <c r="S132" s="211"/>
      <c r="T132" s="211"/>
      <c r="U132" s="211"/>
      <c r="V132" s="211"/>
      <c r="W132" s="211"/>
      <c r="X132" s="211"/>
      <c r="Y132" s="211"/>
      <c r="Z132" s="211"/>
    </row>
    <row r="133" spans="11:26" ht="15.75" customHeight="1">
      <c r="K133" s="295"/>
      <c r="M133" s="295"/>
      <c r="P133" s="211"/>
      <c r="Q133" s="211"/>
      <c r="R133" s="211"/>
      <c r="S133" s="211"/>
      <c r="T133" s="211"/>
      <c r="U133" s="211"/>
      <c r="V133" s="211"/>
      <c r="W133" s="211"/>
      <c r="X133" s="211"/>
      <c r="Y133" s="211"/>
      <c r="Z133" s="211"/>
    </row>
    <row r="134" spans="11:26" ht="15.75" customHeight="1">
      <c r="K134" s="295"/>
      <c r="M134" s="295"/>
      <c r="P134" s="211"/>
      <c r="Q134" s="211"/>
      <c r="R134" s="211"/>
      <c r="S134" s="211"/>
      <c r="T134" s="211"/>
      <c r="U134" s="211"/>
      <c r="V134" s="211"/>
      <c r="W134" s="211"/>
      <c r="X134" s="211"/>
      <c r="Y134" s="211"/>
      <c r="Z134" s="211"/>
    </row>
    <row r="135" spans="11:26" ht="15.75" customHeight="1">
      <c r="K135" s="295"/>
      <c r="M135" s="295"/>
      <c r="P135" s="211"/>
      <c r="Q135" s="211"/>
      <c r="R135" s="211"/>
      <c r="S135" s="211"/>
      <c r="T135" s="211"/>
      <c r="U135" s="211"/>
      <c r="V135" s="211"/>
      <c r="W135" s="211"/>
      <c r="X135" s="211"/>
      <c r="Y135" s="211"/>
      <c r="Z135" s="211"/>
    </row>
    <row r="136" spans="11:26" ht="15.75" customHeight="1">
      <c r="K136" s="295"/>
      <c r="M136" s="295"/>
      <c r="P136" s="211"/>
      <c r="Q136" s="211"/>
      <c r="R136" s="211"/>
      <c r="S136" s="211"/>
      <c r="T136" s="211"/>
      <c r="U136" s="211"/>
      <c r="V136" s="211"/>
      <c r="W136" s="211"/>
      <c r="X136" s="211"/>
      <c r="Y136" s="211"/>
      <c r="Z136" s="211"/>
    </row>
    <row r="137" spans="11:26" ht="15.75" customHeight="1">
      <c r="K137" s="295"/>
      <c r="M137" s="295"/>
      <c r="P137" s="211"/>
      <c r="Q137" s="211"/>
      <c r="R137" s="211"/>
      <c r="S137" s="211"/>
      <c r="T137" s="211"/>
      <c r="U137" s="211"/>
      <c r="V137" s="211"/>
      <c r="W137" s="211"/>
      <c r="X137" s="211"/>
      <c r="Y137" s="211"/>
      <c r="Z137" s="211"/>
    </row>
    <row r="138" spans="11:26" ht="15.75" customHeight="1">
      <c r="K138" s="295"/>
      <c r="M138" s="295"/>
      <c r="P138" s="211"/>
      <c r="Q138" s="211"/>
      <c r="R138" s="211"/>
      <c r="S138" s="211"/>
      <c r="T138" s="211"/>
      <c r="U138" s="211"/>
      <c r="V138" s="211"/>
      <c r="W138" s="211"/>
      <c r="X138" s="211"/>
      <c r="Y138" s="211"/>
      <c r="Z138" s="211"/>
    </row>
    <row r="139" spans="11:26" ht="15.75" customHeight="1">
      <c r="K139" s="295"/>
      <c r="M139" s="295"/>
      <c r="P139" s="211"/>
      <c r="Q139" s="211"/>
      <c r="R139" s="211"/>
      <c r="S139" s="211"/>
      <c r="T139" s="211"/>
      <c r="U139" s="211"/>
      <c r="V139" s="211"/>
      <c r="W139" s="211"/>
      <c r="X139" s="211"/>
      <c r="Y139" s="211"/>
      <c r="Z139" s="211"/>
    </row>
    <row r="140" spans="11:26" ht="15.75" customHeight="1">
      <c r="K140" s="295"/>
      <c r="M140" s="295"/>
      <c r="P140" s="211"/>
      <c r="Q140" s="211"/>
      <c r="R140" s="211"/>
      <c r="S140" s="211"/>
      <c r="T140" s="211"/>
      <c r="U140" s="211"/>
      <c r="V140" s="211"/>
      <c r="W140" s="211"/>
      <c r="X140" s="211"/>
      <c r="Y140" s="211"/>
      <c r="Z140" s="211"/>
    </row>
    <row r="141" spans="11:26" ht="15.75" customHeight="1">
      <c r="K141" s="295"/>
      <c r="M141" s="295"/>
      <c r="P141" s="211"/>
      <c r="Q141" s="211"/>
      <c r="R141" s="211"/>
      <c r="S141" s="211"/>
      <c r="T141" s="211"/>
      <c r="U141" s="211"/>
      <c r="V141" s="211"/>
      <c r="W141" s="211"/>
      <c r="X141" s="211"/>
      <c r="Y141" s="211"/>
      <c r="Z141" s="211"/>
    </row>
    <row r="142" spans="11:26" ht="15.75" customHeight="1">
      <c r="K142" s="295"/>
      <c r="M142" s="295"/>
      <c r="P142" s="211"/>
      <c r="Q142" s="211"/>
      <c r="R142" s="211"/>
      <c r="S142" s="211"/>
      <c r="T142" s="211"/>
      <c r="U142" s="211"/>
      <c r="V142" s="211"/>
      <c r="W142" s="211"/>
      <c r="X142" s="211"/>
      <c r="Y142" s="211"/>
      <c r="Z142" s="211"/>
    </row>
    <row r="143" spans="11:26" ht="15.75" customHeight="1">
      <c r="K143" s="295"/>
      <c r="M143" s="295"/>
      <c r="P143" s="211"/>
      <c r="Q143" s="211"/>
      <c r="R143" s="211"/>
      <c r="S143" s="211"/>
      <c r="T143" s="211"/>
      <c r="U143" s="211"/>
      <c r="V143" s="211"/>
      <c r="W143" s="211"/>
      <c r="X143" s="211"/>
      <c r="Y143" s="211"/>
      <c r="Z143" s="211"/>
    </row>
    <row r="144" spans="11:26" ht="15.75" customHeight="1">
      <c r="K144" s="295"/>
      <c r="M144" s="295"/>
      <c r="P144" s="211"/>
      <c r="Q144" s="211"/>
      <c r="R144" s="211"/>
      <c r="S144" s="211"/>
      <c r="T144" s="211"/>
      <c r="U144" s="211"/>
      <c r="V144" s="211"/>
      <c r="W144" s="211"/>
      <c r="X144" s="211"/>
      <c r="Y144" s="211"/>
      <c r="Z144" s="211"/>
    </row>
    <row r="145" spans="11:26" ht="15.75" customHeight="1">
      <c r="K145" s="295"/>
      <c r="M145" s="295"/>
      <c r="P145" s="211"/>
      <c r="Q145" s="211"/>
      <c r="R145" s="211"/>
      <c r="S145" s="211"/>
      <c r="T145" s="211"/>
      <c r="U145" s="211"/>
      <c r="V145" s="211"/>
      <c r="W145" s="211"/>
      <c r="X145" s="211"/>
      <c r="Y145" s="211"/>
      <c r="Z145" s="211"/>
    </row>
    <row r="146" spans="11:26" ht="15.75" customHeight="1">
      <c r="K146" s="295"/>
      <c r="M146" s="295"/>
      <c r="P146" s="211"/>
      <c r="Q146" s="211"/>
      <c r="R146" s="211"/>
      <c r="S146" s="211"/>
      <c r="T146" s="211"/>
      <c r="U146" s="211"/>
      <c r="V146" s="211"/>
      <c r="W146" s="211"/>
      <c r="X146" s="211"/>
      <c r="Y146" s="211"/>
      <c r="Z146" s="211"/>
    </row>
    <row r="147" spans="11:26" ht="15.75" customHeight="1">
      <c r="K147" s="295"/>
      <c r="M147" s="295"/>
      <c r="P147" s="211"/>
      <c r="Q147" s="211"/>
      <c r="R147" s="211"/>
      <c r="S147" s="211"/>
      <c r="T147" s="211"/>
      <c r="U147" s="211"/>
      <c r="V147" s="211"/>
      <c r="W147" s="211"/>
      <c r="X147" s="211"/>
      <c r="Y147" s="211"/>
      <c r="Z147" s="211"/>
    </row>
    <row r="148" spans="11:26" ht="15.75" customHeight="1">
      <c r="K148" s="295"/>
      <c r="M148" s="295"/>
      <c r="P148" s="211"/>
      <c r="Q148" s="211"/>
      <c r="R148" s="211"/>
      <c r="S148" s="211"/>
      <c r="T148" s="211"/>
      <c r="U148" s="211"/>
      <c r="V148" s="211"/>
      <c r="W148" s="211"/>
      <c r="X148" s="211"/>
      <c r="Y148" s="211"/>
      <c r="Z148" s="211"/>
    </row>
    <row r="149" spans="11:26" ht="15.75" customHeight="1">
      <c r="K149" s="295"/>
      <c r="M149" s="295"/>
      <c r="P149" s="211"/>
      <c r="Q149" s="211"/>
      <c r="R149" s="211"/>
      <c r="S149" s="211"/>
      <c r="T149" s="211"/>
      <c r="U149" s="211"/>
      <c r="V149" s="211"/>
      <c r="W149" s="211"/>
      <c r="X149" s="211"/>
      <c r="Y149" s="211"/>
      <c r="Z149" s="211"/>
    </row>
    <row r="150" spans="11:26" ht="15.75" customHeight="1">
      <c r="K150" s="295"/>
      <c r="M150" s="295"/>
      <c r="P150" s="211"/>
      <c r="Q150" s="211"/>
      <c r="R150" s="211"/>
      <c r="S150" s="211"/>
      <c r="T150" s="211"/>
      <c r="U150" s="211"/>
      <c r="V150" s="211"/>
      <c r="W150" s="211"/>
      <c r="X150" s="211"/>
      <c r="Y150" s="211"/>
      <c r="Z150" s="211"/>
    </row>
    <row r="151" spans="11:26" ht="15.75" customHeight="1">
      <c r="K151" s="295"/>
      <c r="M151" s="295"/>
      <c r="P151" s="211"/>
      <c r="Q151" s="211"/>
      <c r="R151" s="211"/>
      <c r="S151" s="211"/>
      <c r="T151" s="211"/>
      <c r="U151" s="211"/>
      <c r="V151" s="211"/>
      <c r="W151" s="211"/>
      <c r="X151" s="211"/>
      <c r="Y151" s="211"/>
      <c r="Z151" s="211"/>
    </row>
    <row r="152" spans="11:26" ht="15.75" customHeight="1">
      <c r="K152" s="295"/>
      <c r="M152" s="295"/>
      <c r="P152" s="211"/>
      <c r="Q152" s="211"/>
      <c r="R152" s="211"/>
      <c r="S152" s="211"/>
      <c r="T152" s="211"/>
      <c r="U152" s="211"/>
      <c r="V152" s="211"/>
      <c r="W152" s="211"/>
      <c r="X152" s="211"/>
      <c r="Y152" s="211"/>
      <c r="Z152" s="211"/>
    </row>
    <row r="153" spans="11:26" ht="15.75" customHeight="1">
      <c r="K153" s="295"/>
      <c r="M153" s="295"/>
      <c r="P153" s="211"/>
      <c r="Q153" s="211"/>
      <c r="R153" s="211"/>
      <c r="S153" s="211"/>
      <c r="T153" s="211"/>
      <c r="U153" s="211"/>
      <c r="V153" s="211"/>
      <c r="W153" s="211"/>
      <c r="X153" s="211"/>
      <c r="Y153" s="211"/>
      <c r="Z153" s="211"/>
    </row>
    <row r="154" spans="11:26" ht="15.75" customHeight="1">
      <c r="K154" s="295"/>
      <c r="M154" s="295"/>
      <c r="P154" s="211"/>
      <c r="Q154" s="211"/>
      <c r="R154" s="211"/>
      <c r="S154" s="211"/>
      <c r="T154" s="211"/>
      <c r="U154" s="211"/>
      <c r="V154" s="211"/>
      <c r="W154" s="211"/>
      <c r="X154" s="211"/>
      <c r="Y154" s="211"/>
      <c r="Z154" s="211"/>
    </row>
    <row r="155" spans="11:26" ht="15.75" customHeight="1">
      <c r="K155" s="295"/>
      <c r="M155" s="295"/>
      <c r="P155" s="211"/>
      <c r="Q155" s="211"/>
      <c r="R155" s="211"/>
      <c r="S155" s="211"/>
      <c r="T155" s="211"/>
      <c r="U155" s="211"/>
      <c r="V155" s="211"/>
      <c r="W155" s="211"/>
      <c r="X155" s="211"/>
      <c r="Y155" s="211"/>
      <c r="Z155" s="211"/>
    </row>
    <row r="156" spans="11:26" ht="15.75" customHeight="1">
      <c r="K156" s="295"/>
      <c r="M156" s="295"/>
      <c r="P156" s="211"/>
      <c r="Q156" s="211"/>
      <c r="R156" s="211"/>
      <c r="S156" s="211"/>
      <c r="T156" s="211"/>
      <c r="U156" s="211"/>
      <c r="V156" s="211"/>
      <c r="W156" s="211"/>
      <c r="X156" s="211"/>
      <c r="Y156" s="211"/>
      <c r="Z156" s="211"/>
    </row>
    <row r="157" spans="11:26" ht="15.75" customHeight="1">
      <c r="K157" s="295"/>
      <c r="M157" s="295"/>
      <c r="P157" s="211"/>
      <c r="Q157" s="211"/>
      <c r="R157" s="211"/>
      <c r="S157" s="211"/>
      <c r="T157" s="211"/>
      <c r="U157" s="211"/>
      <c r="V157" s="211"/>
      <c r="W157" s="211"/>
      <c r="X157" s="211"/>
      <c r="Y157" s="211"/>
      <c r="Z157" s="211"/>
    </row>
    <row r="158" spans="11:26" ht="15.75" customHeight="1">
      <c r="K158" s="295"/>
      <c r="M158" s="295"/>
      <c r="P158" s="211"/>
      <c r="Q158" s="211"/>
      <c r="R158" s="211"/>
      <c r="S158" s="211"/>
      <c r="T158" s="211"/>
      <c r="U158" s="211"/>
      <c r="V158" s="211"/>
      <c r="W158" s="211"/>
      <c r="X158" s="211"/>
      <c r="Y158" s="211"/>
      <c r="Z158" s="211"/>
    </row>
    <row r="159" spans="11:26" ht="15.75" customHeight="1">
      <c r="K159" s="295"/>
      <c r="M159" s="295"/>
      <c r="P159" s="211"/>
      <c r="Q159" s="211"/>
      <c r="R159" s="211"/>
      <c r="S159" s="211"/>
      <c r="T159" s="211"/>
      <c r="U159" s="211"/>
      <c r="V159" s="211"/>
      <c r="W159" s="211"/>
      <c r="X159" s="211"/>
      <c r="Y159" s="211"/>
      <c r="Z159" s="211"/>
    </row>
    <row r="160" spans="11:26" ht="15.75" customHeight="1">
      <c r="K160" s="295"/>
      <c r="M160" s="295"/>
      <c r="P160" s="211"/>
      <c r="Q160" s="211"/>
      <c r="R160" s="211"/>
      <c r="S160" s="211"/>
      <c r="T160" s="211"/>
      <c r="U160" s="211"/>
      <c r="V160" s="211"/>
      <c r="W160" s="211"/>
      <c r="X160" s="211"/>
      <c r="Y160" s="211"/>
      <c r="Z160" s="211"/>
    </row>
    <row r="161" spans="11:26" ht="15.75" customHeight="1">
      <c r="K161" s="295"/>
      <c r="M161" s="295"/>
      <c r="P161" s="211"/>
      <c r="Q161" s="211"/>
      <c r="R161" s="211"/>
      <c r="S161" s="211"/>
      <c r="T161" s="211"/>
      <c r="U161" s="211"/>
      <c r="V161" s="211"/>
      <c r="W161" s="211"/>
      <c r="X161" s="211"/>
      <c r="Y161" s="211"/>
      <c r="Z161" s="211"/>
    </row>
    <row r="162" spans="11:26" ht="15.75" customHeight="1">
      <c r="K162" s="295"/>
      <c r="M162" s="295"/>
      <c r="P162" s="211"/>
      <c r="Q162" s="211"/>
      <c r="R162" s="211"/>
      <c r="S162" s="211"/>
      <c r="T162" s="211"/>
      <c r="U162" s="211"/>
      <c r="V162" s="211"/>
      <c r="W162" s="211"/>
      <c r="X162" s="211"/>
      <c r="Y162" s="211"/>
      <c r="Z162" s="211"/>
    </row>
    <row r="163" spans="11:26" ht="15.75" customHeight="1">
      <c r="K163" s="295"/>
      <c r="M163" s="295"/>
      <c r="P163" s="211"/>
      <c r="Q163" s="211"/>
      <c r="R163" s="211"/>
      <c r="S163" s="211"/>
      <c r="T163" s="211"/>
      <c r="U163" s="211"/>
      <c r="V163" s="211"/>
      <c r="W163" s="211"/>
      <c r="X163" s="211"/>
      <c r="Y163" s="211"/>
      <c r="Z163" s="211"/>
    </row>
    <row r="164" spans="11:26" ht="15.75" customHeight="1">
      <c r="K164" s="295"/>
      <c r="M164" s="295"/>
      <c r="P164" s="211"/>
      <c r="Q164" s="211"/>
      <c r="R164" s="211"/>
      <c r="S164" s="211"/>
      <c r="T164" s="211"/>
      <c r="U164" s="211"/>
      <c r="V164" s="211"/>
      <c r="W164" s="211"/>
      <c r="X164" s="211"/>
      <c r="Y164" s="211"/>
      <c r="Z164" s="211"/>
    </row>
    <row r="165" spans="11:26" ht="15.75" customHeight="1">
      <c r="K165" s="295"/>
      <c r="M165" s="295"/>
      <c r="P165" s="211"/>
      <c r="Q165" s="211"/>
      <c r="R165" s="211"/>
      <c r="S165" s="211"/>
      <c r="T165" s="211"/>
      <c r="U165" s="211"/>
      <c r="V165" s="211"/>
      <c r="W165" s="211"/>
      <c r="X165" s="211"/>
      <c r="Y165" s="211"/>
      <c r="Z165" s="211"/>
    </row>
    <row r="166" spans="11:26" ht="15.75" customHeight="1">
      <c r="K166" s="295"/>
      <c r="M166" s="295"/>
      <c r="P166" s="211"/>
      <c r="Q166" s="211"/>
      <c r="R166" s="211"/>
      <c r="S166" s="211"/>
      <c r="T166" s="211"/>
      <c r="U166" s="211"/>
      <c r="V166" s="211"/>
      <c r="W166" s="211"/>
      <c r="X166" s="211"/>
      <c r="Y166" s="211"/>
      <c r="Z166" s="211"/>
    </row>
    <row r="167" spans="11:26" ht="15.75" customHeight="1">
      <c r="K167" s="295"/>
      <c r="M167" s="295"/>
      <c r="P167" s="211"/>
      <c r="Q167" s="211"/>
      <c r="R167" s="211"/>
      <c r="S167" s="211"/>
      <c r="T167" s="211"/>
      <c r="U167" s="211"/>
      <c r="V167" s="211"/>
      <c r="W167" s="211"/>
      <c r="X167" s="211"/>
      <c r="Y167" s="211"/>
      <c r="Z167" s="211"/>
    </row>
    <row r="168" spans="11:26" ht="15.75" customHeight="1">
      <c r="K168" s="295"/>
      <c r="M168" s="295"/>
      <c r="P168" s="211"/>
      <c r="Q168" s="211"/>
      <c r="R168" s="211"/>
      <c r="S168" s="211"/>
      <c r="T168" s="211"/>
      <c r="U168" s="211"/>
      <c r="V168" s="211"/>
      <c r="W168" s="211"/>
      <c r="X168" s="211"/>
      <c r="Y168" s="211"/>
      <c r="Z168" s="211"/>
    </row>
    <row r="169" spans="11:26" ht="15.75" customHeight="1">
      <c r="K169" s="295"/>
      <c r="M169" s="295"/>
      <c r="P169" s="211"/>
      <c r="Q169" s="211"/>
      <c r="R169" s="211"/>
      <c r="S169" s="211"/>
      <c r="T169" s="211"/>
      <c r="U169" s="211"/>
      <c r="V169" s="211"/>
      <c r="W169" s="211"/>
      <c r="X169" s="211"/>
      <c r="Y169" s="211"/>
      <c r="Z169" s="211"/>
    </row>
    <row r="170" spans="11:26" ht="15.75" customHeight="1">
      <c r="K170" s="295"/>
      <c r="M170" s="295"/>
      <c r="P170" s="211"/>
      <c r="Q170" s="211"/>
      <c r="R170" s="211"/>
      <c r="S170" s="211"/>
      <c r="T170" s="211"/>
      <c r="U170" s="211"/>
      <c r="V170" s="211"/>
      <c r="W170" s="211"/>
      <c r="X170" s="211"/>
      <c r="Y170" s="211"/>
      <c r="Z170" s="211"/>
    </row>
    <row r="171" spans="11:26" ht="15.75" customHeight="1">
      <c r="K171" s="295"/>
      <c r="M171" s="295"/>
      <c r="P171" s="211"/>
      <c r="Q171" s="211"/>
      <c r="R171" s="211"/>
      <c r="S171" s="211"/>
      <c r="T171" s="211"/>
      <c r="U171" s="211"/>
      <c r="V171" s="211"/>
      <c r="W171" s="211"/>
      <c r="X171" s="211"/>
      <c r="Y171" s="211"/>
      <c r="Z171" s="211"/>
    </row>
    <row r="172" spans="11:26" ht="15.75" customHeight="1">
      <c r="K172" s="295"/>
      <c r="M172" s="295"/>
      <c r="P172" s="211"/>
      <c r="Q172" s="211"/>
      <c r="R172" s="211"/>
      <c r="S172" s="211"/>
      <c r="T172" s="211"/>
      <c r="U172" s="211"/>
      <c r="V172" s="211"/>
      <c r="W172" s="211"/>
      <c r="X172" s="211"/>
      <c r="Y172" s="211"/>
      <c r="Z172" s="211"/>
    </row>
    <row r="173" spans="11:26" ht="15.75" customHeight="1">
      <c r="K173" s="295"/>
      <c r="M173" s="295"/>
      <c r="P173" s="211"/>
      <c r="Q173" s="211"/>
      <c r="R173" s="211"/>
      <c r="S173" s="211"/>
      <c r="T173" s="211"/>
      <c r="U173" s="211"/>
      <c r="V173" s="211"/>
      <c r="W173" s="211"/>
      <c r="X173" s="211"/>
      <c r="Y173" s="211"/>
      <c r="Z173" s="211"/>
    </row>
    <row r="174" spans="11:26" ht="15.75" customHeight="1">
      <c r="K174" s="295"/>
      <c r="M174" s="295"/>
      <c r="P174" s="211"/>
      <c r="Q174" s="211"/>
      <c r="R174" s="211"/>
      <c r="S174" s="211"/>
      <c r="T174" s="211"/>
      <c r="U174" s="211"/>
      <c r="V174" s="211"/>
      <c r="W174" s="211"/>
      <c r="X174" s="211"/>
      <c r="Y174" s="211"/>
      <c r="Z174" s="211"/>
    </row>
    <row r="175" spans="11:26" ht="15.75" customHeight="1">
      <c r="K175" s="295"/>
      <c r="M175" s="295"/>
      <c r="P175" s="211"/>
      <c r="Q175" s="211"/>
      <c r="R175" s="211"/>
      <c r="S175" s="211"/>
      <c r="T175" s="211"/>
      <c r="U175" s="211"/>
      <c r="V175" s="211"/>
      <c r="W175" s="211"/>
      <c r="X175" s="211"/>
      <c r="Y175" s="211"/>
      <c r="Z175" s="211"/>
    </row>
    <row r="176" spans="11:26" ht="15.75" customHeight="1">
      <c r="K176" s="295"/>
      <c r="M176" s="295"/>
      <c r="P176" s="211"/>
      <c r="Q176" s="211"/>
      <c r="R176" s="211"/>
      <c r="S176" s="211"/>
      <c r="T176" s="211"/>
      <c r="U176" s="211"/>
      <c r="V176" s="211"/>
      <c r="W176" s="211"/>
      <c r="X176" s="211"/>
      <c r="Y176" s="211"/>
      <c r="Z176" s="211"/>
    </row>
    <row r="177" spans="11:26" ht="15.75" customHeight="1">
      <c r="K177" s="295"/>
      <c r="M177" s="295"/>
      <c r="P177" s="211"/>
      <c r="Q177" s="211"/>
      <c r="R177" s="211"/>
      <c r="S177" s="211"/>
      <c r="T177" s="211"/>
      <c r="U177" s="211"/>
      <c r="V177" s="211"/>
      <c r="W177" s="211"/>
      <c r="X177" s="211"/>
      <c r="Y177" s="211"/>
      <c r="Z177" s="211"/>
    </row>
    <row r="178" spans="11:26" ht="15.75" customHeight="1">
      <c r="K178" s="295"/>
      <c r="M178" s="295"/>
      <c r="P178" s="211"/>
      <c r="Q178" s="211"/>
      <c r="R178" s="211"/>
      <c r="S178" s="211"/>
      <c r="T178" s="211"/>
      <c r="U178" s="211"/>
      <c r="V178" s="211"/>
      <c r="W178" s="211"/>
      <c r="X178" s="211"/>
      <c r="Y178" s="211"/>
      <c r="Z178" s="211"/>
    </row>
    <row r="179" spans="11:26" ht="15.75" customHeight="1">
      <c r="K179" s="295"/>
      <c r="M179" s="295"/>
      <c r="P179" s="211"/>
      <c r="Q179" s="211"/>
      <c r="R179" s="211"/>
      <c r="S179" s="211"/>
      <c r="T179" s="211"/>
      <c r="U179" s="211"/>
      <c r="V179" s="211"/>
      <c r="W179" s="211"/>
      <c r="X179" s="211"/>
      <c r="Y179" s="211"/>
      <c r="Z179" s="211"/>
    </row>
    <row r="180" spans="11:26" ht="15.75" customHeight="1">
      <c r="K180" s="295"/>
      <c r="M180" s="295"/>
      <c r="P180" s="211"/>
      <c r="Q180" s="211"/>
      <c r="R180" s="211"/>
      <c r="S180" s="211"/>
      <c r="T180" s="211"/>
      <c r="U180" s="211"/>
      <c r="V180" s="211"/>
      <c r="W180" s="211"/>
      <c r="X180" s="211"/>
      <c r="Y180" s="211"/>
      <c r="Z180" s="211"/>
    </row>
    <row r="181" spans="11:26" ht="15.75" customHeight="1">
      <c r="K181" s="295"/>
      <c r="M181" s="295"/>
      <c r="P181" s="211"/>
      <c r="Q181" s="211"/>
      <c r="R181" s="211"/>
      <c r="S181" s="211"/>
      <c r="T181" s="211"/>
      <c r="U181" s="211"/>
      <c r="V181" s="211"/>
      <c r="W181" s="211"/>
      <c r="X181" s="211"/>
      <c r="Y181" s="211"/>
      <c r="Z181" s="211"/>
    </row>
    <row r="182" spans="11:26" ht="15.75" customHeight="1">
      <c r="K182" s="295"/>
      <c r="M182" s="295"/>
      <c r="P182" s="211"/>
      <c r="Q182" s="211"/>
      <c r="R182" s="211"/>
      <c r="S182" s="211"/>
      <c r="T182" s="211"/>
      <c r="U182" s="211"/>
      <c r="V182" s="211"/>
      <c r="W182" s="211"/>
      <c r="X182" s="211"/>
      <c r="Y182" s="211"/>
      <c r="Z182" s="211"/>
    </row>
    <row r="183" spans="11:26" ht="15.75" customHeight="1">
      <c r="K183" s="295"/>
      <c r="M183" s="295"/>
      <c r="P183" s="211"/>
      <c r="Q183" s="211"/>
      <c r="R183" s="211"/>
      <c r="S183" s="211"/>
      <c r="T183" s="211"/>
      <c r="U183" s="211"/>
      <c r="V183" s="211"/>
      <c r="W183" s="211"/>
      <c r="X183" s="211"/>
      <c r="Y183" s="211"/>
      <c r="Z183" s="211"/>
    </row>
    <row r="184" spans="11:26" ht="15.75" customHeight="1">
      <c r="K184" s="295"/>
      <c r="M184" s="295"/>
      <c r="P184" s="211"/>
      <c r="Q184" s="211"/>
      <c r="R184" s="211"/>
      <c r="S184" s="211"/>
      <c r="T184" s="211"/>
      <c r="U184" s="211"/>
      <c r="V184" s="211"/>
      <c r="W184" s="211"/>
      <c r="X184" s="211"/>
      <c r="Y184" s="211"/>
      <c r="Z184" s="211"/>
    </row>
    <row r="185" spans="11:26" ht="15.75" customHeight="1">
      <c r="K185" s="295"/>
      <c r="M185" s="295"/>
      <c r="P185" s="211"/>
      <c r="Q185" s="211"/>
      <c r="R185" s="211"/>
      <c r="S185" s="211"/>
      <c r="T185" s="211"/>
      <c r="U185" s="211"/>
      <c r="V185" s="211"/>
      <c r="W185" s="211"/>
      <c r="X185" s="211"/>
      <c r="Y185" s="211"/>
      <c r="Z185" s="211"/>
    </row>
    <row r="186" spans="11:26" ht="15.75" customHeight="1">
      <c r="K186" s="295"/>
      <c r="M186" s="295"/>
      <c r="P186" s="211"/>
      <c r="Q186" s="211"/>
      <c r="R186" s="211"/>
      <c r="S186" s="211"/>
      <c r="T186" s="211"/>
      <c r="U186" s="211"/>
      <c r="V186" s="211"/>
      <c r="W186" s="211"/>
      <c r="X186" s="211"/>
      <c r="Y186" s="211"/>
      <c r="Z186" s="211"/>
    </row>
    <row r="187" spans="11:26" ht="15.75" customHeight="1">
      <c r="K187" s="295"/>
      <c r="M187" s="295"/>
      <c r="P187" s="211"/>
      <c r="Q187" s="211"/>
      <c r="R187" s="211"/>
      <c r="S187" s="211"/>
      <c r="T187" s="211"/>
      <c r="U187" s="211"/>
      <c r="V187" s="211"/>
      <c r="W187" s="211"/>
      <c r="X187" s="211"/>
      <c r="Y187" s="211"/>
      <c r="Z187" s="211"/>
    </row>
    <row r="188" spans="11:26" ht="15.75" customHeight="1">
      <c r="K188" s="295"/>
      <c r="M188" s="295"/>
      <c r="P188" s="211"/>
      <c r="Q188" s="211"/>
      <c r="R188" s="211"/>
      <c r="S188" s="211"/>
      <c r="T188" s="211"/>
      <c r="U188" s="211"/>
      <c r="V188" s="211"/>
      <c r="W188" s="211"/>
      <c r="X188" s="211"/>
      <c r="Y188" s="211"/>
      <c r="Z188" s="211"/>
    </row>
    <row r="189" spans="11:26" ht="15.75" customHeight="1">
      <c r="K189" s="295"/>
      <c r="M189" s="295"/>
      <c r="P189" s="211"/>
      <c r="Q189" s="211"/>
      <c r="R189" s="211"/>
      <c r="S189" s="211"/>
      <c r="T189" s="211"/>
      <c r="U189" s="211"/>
      <c r="V189" s="211"/>
      <c r="W189" s="211"/>
      <c r="X189" s="211"/>
      <c r="Y189" s="211"/>
      <c r="Z189" s="211"/>
    </row>
    <row r="190" spans="11:26" ht="15.75" customHeight="1">
      <c r="K190" s="295"/>
      <c r="M190" s="295"/>
      <c r="P190" s="211"/>
      <c r="Q190" s="211"/>
      <c r="R190" s="211"/>
      <c r="S190" s="211"/>
      <c r="T190" s="211"/>
      <c r="U190" s="211"/>
      <c r="V190" s="211"/>
      <c r="W190" s="211"/>
      <c r="X190" s="211"/>
      <c r="Y190" s="211"/>
      <c r="Z190" s="211"/>
    </row>
    <row r="191" spans="11:26" ht="15.75" customHeight="1">
      <c r="K191" s="295"/>
      <c r="M191" s="295"/>
      <c r="P191" s="211"/>
      <c r="Q191" s="211"/>
      <c r="R191" s="211"/>
      <c r="S191" s="211"/>
      <c r="T191" s="211"/>
      <c r="U191" s="211"/>
      <c r="V191" s="211"/>
      <c r="W191" s="211"/>
      <c r="X191" s="211"/>
      <c r="Y191" s="211"/>
      <c r="Z191" s="211"/>
    </row>
    <row r="192" spans="11:26" ht="15.75" customHeight="1">
      <c r="K192" s="295"/>
      <c r="M192" s="295"/>
      <c r="P192" s="211"/>
      <c r="Q192" s="211"/>
      <c r="R192" s="211"/>
      <c r="S192" s="211"/>
      <c r="T192" s="211"/>
      <c r="U192" s="211"/>
      <c r="V192" s="211"/>
      <c r="W192" s="211"/>
      <c r="X192" s="211"/>
      <c r="Y192" s="211"/>
      <c r="Z192" s="211"/>
    </row>
    <row r="193" spans="11:26" ht="15.75" customHeight="1">
      <c r="K193" s="295"/>
      <c r="M193" s="295"/>
      <c r="P193" s="211"/>
      <c r="Q193" s="211"/>
      <c r="R193" s="211"/>
      <c r="S193" s="211"/>
      <c r="T193" s="211"/>
      <c r="U193" s="211"/>
      <c r="V193" s="211"/>
      <c r="W193" s="211"/>
      <c r="X193" s="211"/>
      <c r="Y193" s="211"/>
      <c r="Z193" s="211"/>
    </row>
    <row r="194" spans="11:26" ht="15.75" customHeight="1">
      <c r="K194" s="295"/>
      <c r="M194" s="295"/>
      <c r="P194" s="211"/>
      <c r="Q194" s="211"/>
      <c r="R194" s="211"/>
      <c r="S194" s="211"/>
      <c r="T194" s="211"/>
      <c r="U194" s="211"/>
      <c r="V194" s="211"/>
      <c r="W194" s="211"/>
      <c r="X194" s="211"/>
      <c r="Y194" s="211"/>
      <c r="Z194" s="211"/>
    </row>
    <row r="195" spans="11:26" ht="15.75" customHeight="1">
      <c r="K195" s="295"/>
      <c r="M195" s="295"/>
      <c r="P195" s="211"/>
      <c r="Q195" s="211"/>
      <c r="R195" s="211"/>
      <c r="S195" s="211"/>
      <c r="T195" s="211"/>
      <c r="U195" s="211"/>
      <c r="V195" s="211"/>
      <c r="W195" s="211"/>
      <c r="X195" s="211"/>
      <c r="Y195" s="211"/>
      <c r="Z195" s="211"/>
    </row>
    <row r="196" spans="11:26" ht="15.75" customHeight="1">
      <c r="K196" s="295"/>
      <c r="M196" s="295"/>
      <c r="P196" s="211"/>
      <c r="Q196" s="211"/>
      <c r="R196" s="211"/>
      <c r="S196" s="211"/>
      <c r="T196" s="211"/>
      <c r="U196" s="211"/>
      <c r="V196" s="211"/>
      <c r="W196" s="211"/>
      <c r="X196" s="211"/>
      <c r="Y196" s="211"/>
      <c r="Z196" s="211"/>
    </row>
    <row r="197" spans="11:26" ht="15.75" customHeight="1">
      <c r="K197" s="295"/>
      <c r="M197" s="295"/>
      <c r="P197" s="211"/>
      <c r="Q197" s="211"/>
      <c r="R197" s="211"/>
      <c r="S197" s="211"/>
      <c r="T197" s="211"/>
      <c r="U197" s="211"/>
      <c r="V197" s="211"/>
      <c r="W197" s="211"/>
      <c r="X197" s="211"/>
      <c r="Y197" s="211"/>
      <c r="Z197" s="211"/>
    </row>
    <row r="198" spans="11:26" ht="15.75" customHeight="1">
      <c r="K198" s="295"/>
      <c r="M198" s="295"/>
      <c r="P198" s="211"/>
      <c r="Q198" s="211"/>
      <c r="R198" s="211"/>
      <c r="S198" s="211"/>
      <c r="T198" s="211"/>
      <c r="U198" s="211"/>
      <c r="V198" s="211"/>
      <c r="W198" s="211"/>
      <c r="X198" s="211"/>
      <c r="Y198" s="211"/>
      <c r="Z198" s="211"/>
    </row>
    <row r="199" spans="11:26" ht="15.75" customHeight="1">
      <c r="K199" s="295"/>
      <c r="M199" s="295"/>
      <c r="P199" s="211"/>
      <c r="Q199" s="211"/>
      <c r="R199" s="211"/>
      <c r="S199" s="211"/>
      <c r="T199" s="211"/>
      <c r="U199" s="211"/>
      <c r="V199" s="211"/>
      <c r="W199" s="211"/>
      <c r="X199" s="211"/>
      <c r="Y199" s="211"/>
      <c r="Z199" s="211"/>
    </row>
    <row r="200" spans="11:26" ht="15.75" customHeight="1">
      <c r="K200" s="295"/>
      <c r="M200" s="295"/>
      <c r="P200" s="211"/>
      <c r="Q200" s="211"/>
      <c r="R200" s="211"/>
      <c r="S200" s="211"/>
      <c r="T200" s="211"/>
      <c r="U200" s="211"/>
      <c r="V200" s="211"/>
      <c r="W200" s="211"/>
      <c r="X200" s="211"/>
      <c r="Y200" s="211"/>
      <c r="Z200" s="211"/>
    </row>
    <row r="201" spans="11:26" ht="15.75" customHeight="1">
      <c r="K201" s="295"/>
      <c r="M201" s="295"/>
      <c r="P201" s="211"/>
      <c r="Q201" s="211"/>
      <c r="R201" s="211"/>
      <c r="S201" s="211"/>
      <c r="T201" s="211"/>
      <c r="U201" s="211"/>
      <c r="V201" s="211"/>
      <c r="W201" s="211"/>
      <c r="X201" s="211"/>
      <c r="Y201" s="211"/>
      <c r="Z201" s="211"/>
    </row>
    <row r="202" spans="11:26" ht="15.75" customHeight="1">
      <c r="K202" s="295"/>
      <c r="M202" s="295"/>
      <c r="P202" s="211"/>
      <c r="Q202" s="211"/>
      <c r="R202" s="211"/>
      <c r="S202" s="211"/>
      <c r="T202" s="211"/>
      <c r="U202" s="211"/>
      <c r="V202" s="211"/>
      <c r="W202" s="211"/>
      <c r="X202" s="211"/>
      <c r="Y202" s="211"/>
      <c r="Z202" s="211"/>
    </row>
    <row r="203" spans="11:26" ht="15.75" customHeight="1">
      <c r="K203" s="295"/>
      <c r="M203" s="295"/>
      <c r="P203" s="211"/>
      <c r="Q203" s="211"/>
      <c r="R203" s="211"/>
      <c r="S203" s="211"/>
      <c r="T203" s="211"/>
      <c r="U203" s="211"/>
      <c r="V203" s="211"/>
      <c r="W203" s="211"/>
      <c r="X203" s="211"/>
      <c r="Y203" s="211"/>
      <c r="Z203" s="211"/>
    </row>
    <row r="204" spans="11:26" ht="15.75" customHeight="1">
      <c r="K204" s="295"/>
      <c r="M204" s="295"/>
      <c r="P204" s="211"/>
      <c r="Q204" s="211"/>
      <c r="R204" s="211"/>
      <c r="S204" s="211"/>
      <c r="T204" s="211"/>
      <c r="U204" s="211"/>
      <c r="V204" s="211"/>
      <c r="W204" s="211"/>
      <c r="X204" s="211"/>
      <c r="Y204" s="211"/>
      <c r="Z204" s="211"/>
    </row>
    <row r="205" spans="11:26" ht="15.75" customHeight="1">
      <c r="K205" s="295"/>
      <c r="M205" s="295"/>
      <c r="P205" s="211"/>
      <c r="Q205" s="211"/>
      <c r="R205" s="211"/>
      <c r="S205" s="211"/>
      <c r="T205" s="211"/>
      <c r="U205" s="211"/>
      <c r="V205" s="211"/>
      <c r="W205" s="211"/>
      <c r="X205" s="211"/>
      <c r="Y205" s="211"/>
      <c r="Z205" s="211"/>
    </row>
    <row r="206" spans="11:26" ht="15.75" customHeight="1">
      <c r="K206" s="295"/>
      <c r="M206" s="295"/>
      <c r="P206" s="211"/>
      <c r="Q206" s="211"/>
      <c r="R206" s="211"/>
      <c r="S206" s="211"/>
      <c r="T206" s="211"/>
      <c r="U206" s="211"/>
      <c r="V206" s="211"/>
      <c r="W206" s="211"/>
      <c r="X206" s="211"/>
      <c r="Y206" s="211"/>
      <c r="Z206" s="211"/>
    </row>
    <row r="207" spans="11:26" ht="15.75" customHeight="1">
      <c r="K207" s="295"/>
      <c r="M207" s="295"/>
      <c r="P207" s="211"/>
      <c r="Q207" s="211"/>
      <c r="R207" s="211"/>
      <c r="S207" s="211"/>
      <c r="T207" s="211"/>
      <c r="U207" s="211"/>
      <c r="V207" s="211"/>
      <c r="W207" s="211"/>
      <c r="X207" s="211"/>
      <c r="Y207" s="211"/>
      <c r="Z207" s="211"/>
    </row>
    <row r="208" spans="11:26" ht="15.75" customHeight="1">
      <c r="K208" s="295"/>
      <c r="M208" s="295"/>
      <c r="P208" s="211"/>
      <c r="Q208" s="211"/>
      <c r="R208" s="211"/>
      <c r="S208" s="211"/>
      <c r="T208" s="211"/>
      <c r="U208" s="211"/>
      <c r="V208" s="211"/>
      <c r="W208" s="211"/>
      <c r="X208" s="211"/>
      <c r="Y208" s="211"/>
      <c r="Z208" s="211"/>
    </row>
    <row r="209" spans="11:26" ht="15.75" customHeight="1">
      <c r="K209" s="295"/>
      <c r="M209" s="295"/>
      <c r="P209" s="211"/>
      <c r="Q209" s="211"/>
      <c r="R209" s="211"/>
      <c r="S209" s="211"/>
      <c r="T209" s="211"/>
      <c r="U209" s="211"/>
      <c r="V209" s="211"/>
      <c r="W209" s="211"/>
      <c r="X209" s="211"/>
      <c r="Y209" s="211"/>
      <c r="Z209" s="211"/>
    </row>
    <row r="210" spans="11:26" ht="15.75" customHeight="1">
      <c r="K210" s="295"/>
      <c r="M210" s="295"/>
      <c r="P210" s="211"/>
      <c r="Q210" s="211"/>
      <c r="R210" s="211"/>
      <c r="S210" s="211"/>
      <c r="T210" s="211"/>
      <c r="U210" s="211"/>
      <c r="V210" s="211"/>
      <c r="W210" s="211"/>
      <c r="X210" s="211"/>
      <c r="Y210" s="211"/>
      <c r="Z210" s="211"/>
    </row>
    <row r="211" spans="11:26" ht="15.75" customHeight="1">
      <c r="K211" s="295"/>
      <c r="M211" s="295"/>
      <c r="P211" s="211"/>
      <c r="Q211" s="211"/>
      <c r="R211" s="211"/>
      <c r="S211" s="211"/>
      <c r="T211" s="211"/>
      <c r="U211" s="211"/>
      <c r="V211" s="211"/>
      <c r="W211" s="211"/>
      <c r="X211" s="211"/>
      <c r="Y211" s="211"/>
      <c r="Z211" s="211"/>
    </row>
    <row r="212" spans="11:26" ht="15.75" customHeight="1">
      <c r="K212" s="295"/>
      <c r="M212" s="295"/>
      <c r="P212" s="211"/>
      <c r="Q212" s="211"/>
      <c r="R212" s="211"/>
      <c r="S212" s="211"/>
      <c r="T212" s="211"/>
      <c r="U212" s="211"/>
      <c r="V212" s="211"/>
      <c r="W212" s="211"/>
      <c r="X212" s="211"/>
      <c r="Y212" s="211"/>
      <c r="Z212" s="211"/>
    </row>
    <row r="213" spans="11:26" ht="15.75" customHeight="1">
      <c r="K213" s="295"/>
      <c r="M213" s="295"/>
      <c r="P213" s="211"/>
      <c r="Q213" s="211"/>
      <c r="R213" s="211"/>
      <c r="S213" s="211"/>
      <c r="T213" s="211"/>
      <c r="U213" s="211"/>
      <c r="V213" s="211"/>
      <c r="W213" s="211"/>
      <c r="X213" s="211"/>
      <c r="Y213" s="211"/>
      <c r="Z213" s="211"/>
    </row>
    <row r="214" spans="11:26" ht="15.75" customHeight="1">
      <c r="K214" s="295"/>
      <c r="M214" s="295"/>
      <c r="P214" s="211"/>
      <c r="Q214" s="211"/>
      <c r="R214" s="211"/>
      <c r="S214" s="211"/>
      <c r="T214" s="211"/>
      <c r="U214" s="211"/>
      <c r="V214" s="211"/>
      <c r="W214" s="211"/>
      <c r="X214" s="211"/>
      <c r="Y214" s="211"/>
      <c r="Z214" s="211"/>
    </row>
    <row r="215" spans="11:26" ht="15.75" customHeight="1">
      <c r="K215" s="295"/>
      <c r="M215" s="295"/>
      <c r="P215" s="211"/>
      <c r="Q215" s="211"/>
      <c r="R215" s="211"/>
      <c r="S215" s="211"/>
      <c r="T215" s="211"/>
      <c r="U215" s="211"/>
      <c r="V215" s="211"/>
      <c r="W215" s="211"/>
      <c r="X215" s="211"/>
      <c r="Y215" s="211"/>
      <c r="Z215" s="211"/>
    </row>
    <row r="216" spans="11:26" ht="15.75" customHeight="1">
      <c r="K216" s="295"/>
      <c r="M216" s="295"/>
      <c r="P216" s="211"/>
      <c r="Q216" s="211"/>
      <c r="R216" s="211"/>
      <c r="S216" s="211"/>
      <c r="T216" s="211"/>
      <c r="U216" s="211"/>
      <c r="V216" s="211"/>
      <c r="W216" s="211"/>
      <c r="X216" s="211"/>
      <c r="Y216" s="211"/>
      <c r="Z216" s="211"/>
    </row>
    <row r="217" spans="11:26" ht="15.75" customHeight="1">
      <c r="K217" s="295"/>
      <c r="M217" s="295"/>
      <c r="P217" s="211"/>
      <c r="Q217" s="211"/>
      <c r="R217" s="211"/>
      <c r="S217" s="211"/>
      <c r="T217" s="211"/>
      <c r="U217" s="211"/>
      <c r="V217" s="211"/>
      <c r="W217" s="211"/>
      <c r="X217" s="211"/>
      <c r="Y217" s="211"/>
      <c r="Z217" s="211"/>
    </row>
    <row r="218" spans="11:26" ht="15.75" customHeight="1">
      <c r="K218" s="295"/>
      <c r="M218" s="295"/>
      <c r="P218" s="211"/>
      <c r="Q218" s="211"/>
      <c r="R218" s="211"/>
      <c r="S218" s="211"/>
      <c r="T218" s="211"/>
      <c r="U218" s="211"/>
      <c r="V218" s="211"/>
      <c r="W218" s="211"/>
      <c r="X218" s="211"/>
      <c r="Y218" s="211"/>
      <c r="Z218" s="211"/>
    </row>
    <row r="219" spans="11:26" ht="15.75" customHeight="1">
      <c r="K219" s="295"/>
      <c r="M219" s="295"/>
      <c r="P219" s="211"/>
      <c r="Q219" s="211"/>
      <c r="R219" s="211"/>
      <c r="S219" s="211"/>
      <c r="T219" s="211"/>
      <c r="U219" s="211"/>
      <c r="V219" s="211"/>
      <c r="W219" s="211"/>
      <c r="X219" s="211"/>
      <c r="Y219" s="211"/>
      <c r="Z219" s="211"/>
    </row>
    <row r="220" spans="11:26" ht="15.75" customHeight="1">
      <c r="K220" s="295"/>
      <c r="M220" s="295"/>
      <c r="P220" s="211"/>
      <c r="Q220" s="211"/>
      <c r="R220" s="211"/>
      <c r="S220" s="211"/>
      <c r="T220" s="211"/>
      <c r="U220" s="211"/>
      <c r="V220" s="211"/>
      <c r="W220" s="211"/>
      <c r="X220" s="211"/>
      <c r="Y220" s="211"/>
      <c r="Z220" s="211"/>
    </row>
    <row r="221" spans="11:26" ht="15.75" customHeight="1">
      <c r="K221" s="295"/>
      <c r="M221" s="295"/>
      <c r="P221" s="211"/>
      <c r="Q221" s="211"/>
      <c r="R221" s="211"/>
      <c r="S221" s="211"/>
      <c r="T221" s="211"/>
      <c r="U221" s="211"/>
      <c r="V221" s="211"/>
      <c r="W221" s="211"/>
      <c r="X221" s="211"/>
      <c r="Y221" s="211"/>
      <c r="Z221" s="211"/>
    </row>
    <row r="222" spans="11:26" ht="15.75" customHeight="1">
      <c r="K222" s="295"/>
      <c r="M222" s="295"/>
      <c r="P222" s="211"/>
      <c r="Q222" s="211"/>
      <c r="R222" s="211"/>
      <c r="S222" s="211"/>
      <c r="T222" s="211"/>
      <c r="U222" s="211"/>
      <c r="V222" s="211"/>
      <c r="W222" s="211"/>
      <c r="X222" s="211"/>
      <c r="Y222" s="211"/>
      <c r="Z222" s="211"/>
    </row>
    <row r="223" spans="11:26" ht="15.75" customHeight="1">
      <c r="K223" s="295"/>
      <c r="M223" s="295"/>
      <c r="P223" s="211"/>
      <c r="Q223" s="211"/>
      <c r="R223" s="211"/>
      <c r="S223" s="211"/>
      <c r="T223" s="211"/>
      <c r="U223" s="211"/>
      <c r="V223" s="211"/>
      <c r="W223" s="211"/>
      <c r="X223" s="211"/>
      <c r="Y223" s="211"/>
      <c r="Z223" s="211"/>
    </row>
    <row r="224" spans="11:26" ht="15.75" customHeight="1">
      <c r="K224" s="295"/>
      <c r="M224" s="295"/>
      <c r="P224" s="211"/>
      <c r="Q224" s="211"/>
      <c r="R224" s="211"/>
      <c r="S224" s="211"/>
      <c r="T224" s="211"/>
      <c r="U224" s="211"/>
      <c r="V224" s="211"/>
      <c r="W224" s="211"/>
      <c r="X224" s="211"/>
      <c r="Y224" s="211"/>
      <c r="Z224" s="211"/>
    </row>
    <row r="225" spans="11:26" ht="15.75" customHeight="1">
      <c r="K225" s="295"/>
      <c r="M225" s="295"/>
      <c r="P225" s="211"/>
      <c r="Q225" s="211"/>
      <c r="R225" s="211"/>
      <c r="S225" s="211"/>
      <c r="T225" s="211"/>
      <c r="U225" s="211"/>
      <c r="V225" s="211"/>
      <c r="W225" s="211"/>
      <c r="X225" s="211"/>
      <c r="Y225" s="211"/>
      <c r="Z225" s="211"/>
    </row>
    <row r="226" spans="11:26" ht="15.75" customHeight="1">
      <c r="K226" s="295"/>
      <c r="M226" s="295"/>
      <c r="P226" s="211"/>
      <c r="Q226" s="211"/>
      <c r="R226" s="211"/>
      <c r="S226" s="211"/>
      <c r="T226" s="211"/>
      <c r="U226" s="211"/>
      <c r="V226" s="211"/>
      <c r="W226" s="211"/>
      <c r="X226" s="211"/>
      <c r="Y226" s="211"/>
      <c r="Z226" s="211"/>
    </row>
    <row r="227" spans="11:26" ht="15.75" customHeight="1">
      <c r="K227" s="295"/>
      <c r="M227" s="295"/>
      <c r="P227" s="211"/>
      <c r="Q227" s="211"/>
      <c r="R227" s="211"/>
      <c r="S227" s="211"/>
      <c r="T227" s="211"/>
      <c r="U227" s="211"/>
      <c r="V227" s="211"/>
      <c r="W227" s="211"/>
      <c r="X227" s="211"/>
      <c r="Y227" s="211"/>
      <c r="Z227" s="211"/>
    </row>
    <row r="228" spans="11:26" ht="15.75" customHeight="1">
      <c r="K228" s="295"/>
      <c r="M228" s="295"/>
      <c r="P228" s="211"/>
      <c r="Q228" s="211"/>
      <c r="R228" s="211"/>
      <c r="S228" s="211"/>
      <c r="T228" s="211"/>
      <c r="U228" s="211"/>
      <c r="V228" s="211"/>
      <c r="W228" s="211"/>
      <c r="X228" s="211"/>
      <c r="Y228" s="211"/>
      <c r="Z228" s="211"/>
    </row>
    <row r="229" spans="11:26" ht="15.75" customHeight="1">
      <c r="K229" s="295"/>
      <c r="M229" s="295"/>
      <c r="P229" s="211"/>
      <c r="Q229" s="211"/>
      <c r="R229" s="211"/>
      <c r="S229" s="211"/>
      <c r="T229" s="211"/>
      <c r="U229" s="211"/>
      <c r="V229" s="211"/>
      <c r="W229" s="211"/>
      <c r="X229" s="211"/>
      <c r="Y229" s="211"/>
      <c r="Z229" s="211"/>
    </row>
    <row r="230" spans="11:26" ht="15.75" customHeight="1">
      <c r="K230" s="295"/>
      <c r="M230" s="295"/>
      <c r="P230" s="211"/>
      <c r="Q230" s="211"/>
      <c r="R230" s="211"/>
      <c r="S230" s="211"/>
      <c r="T230" s="211"/>
      <c r="U230" s="211"/>
      <c r="V230" s="211"/>
      <c r="W230" s="211"/>
      <c r="X230" s="211"/>
      <c r="Y230" s="211"/>
      <c r="Z230" s="211"/>
    </row>
    <row r="231" spans="11:26" ht="15.75" customHeight="1">
      <c r="K231" s="295"/>
      <c r="M231" s="295"/>
      <c r="P231" s="211"/>
      <c r="Q231" s="211"/>
      <c r="R231" s="211"/>
      <c r="S231" s="211"/>
      <c r="T231" s="211"/>
      <c r="U231" s="211"/>
      <c r="V231" s="211"/>
      <c r="W231" s="211"/>
      <c r="X231" s="211"/>
      <c r="Y231" s="211"/>
      <c r="Z231" s="211"/>
    </row>
    <row r="232" spans="11:26" ht="15.75" customHeight="1">
      <c r="K232" s="295"/>
      <c r="M232" s="295"/>
      <c r="P232" s="211"/>
      <c r="Q232" s="211"/>
      <c r="R232" s="211"/>
      <c r="S232" s="211"/>
      <c r="T232" s="211"/>
      <c r="U232" s="211"/>
      <c r="V232" s="211"/>
      <c r="W232" s="211"/>
      <c r="X232" s="211"/>
      <c r="Y232" s="211"/>
      <c r="Z232" s="211"/>
    </row>
    <row r="233" spans="11:26" ht="15.75" customHeight="1">
      <c r="K233" s="295"/>
      <c r="M233" s="295"/>
      <c r="P233" s="211"/>
      <c r="Q233" s="211"/>
      <c r="R233" s="211"/>
      <c r="S233" s="211"/>
      <c r="T233" s="211"/>
      <c r="U233" s="211"/>
      <c r="V233" s="211"/>
      <c r="W233" s="211"/>
      <c r="X233" s="211"/>
      <c r="Y233" s="211"/>
      <c r="Z233" s="211"/>
    </row>
    <row r="234" spans="11:26" ht="15.75" customHeight="1">
      <c r="K234" s="295"/>
      <c r="M234" s="295"/>
      <c r="P234" s="211"/>
      <c r="Q234" s="211"/>
      <c r="R234" s="211"/>
      <c r="S234" s="211"/>
      <c r="T234" s="211"/>
      <c r="U234" s="211"/>
      <c r="V234" s="211"/>
      <c r="W234" s="211"/>
      <c r="X234" s="211"/>
      <c r="Y234" s="211"/>
      <c r="Z234" s="211"/>
    </row>
    <row r="235" spans="11:26" ht="15.75" customHeight="1">
      <c r="K235" s="295"/>
      <c r="M235" s="295"/>
      <c r="P235" s="211"/>
      <c r="Q235" s="211"/>
      <c r="R235" s="211"/>
      <c r="S235" s="211"/>
      <c r="T235" s="211"/>
      <c r="U235" s="211"/>
      <c r="V235" s="211"/>
      <c r="W235" s="211"/>
      <c r="X235" s="211"/>
      <c r="Y235" s="211"/>
      <c r="Z235" s="211"/>
    </row>
    <row r="236" spans="11:26" ht="15.75" customHeight="1">
      <c r="K236" s="295"/>
      <c r="M236" s="295"/>
      <c r="P236" s="211"/>
      <c r="Q236" s="211"/>
      <c r="R236" s="211"/>
      <c r="S236" s="211"/>
      <c r="T236" s="211"/>
      <c r="U236" s="211"/>
      <c r="V236" s="211"/>
      <c r="W236" s="211"/>
      <c r="X236" s="211"/>
      <c r="Y236" s="211"/>
      <c r="Z236" s="211"/>
    </row>
    <row r="237" spans="11:26" ht="15.75" customHeight="1">
      <c r="K237" s="295"/>
      <c r="M237" s="295"/>
      <c r="P237" s="211"/>
      <c r="Q237" s="211"/>
      <c r="R237" s="211"/>
      <c r="S237" s="211"/>
      <c r="T237" s="211"/>
      <c r="U237" s="211"/>
      <c r="V237" s="211"/>
      <c r="W237" s="211"/>
      <c r="X237" s="211"/>
      <c r="Y237" s="211"/>
      <c r="Z237" s="211"/>
    </row>
    <row r="238" spans="11:26" ht="15.75" customHeight="1">
      <c r="K238" s="295"/>
      <c r="M238" s="295"/>
      <c r="P238" s="211"/>
      <c r="Q238" s="211"/>
      <c r="R238" s="211"/>
      <c r="S238" s="211"/>
      <c r="T238" s="211"/>
      <c r="U238" s="211"/>
      <c r="V238" s="211"/>
      <c r="W238" s="211"/>
      <c r="X238" s="211"/>
      <c r="Y238" s="211"/>
      <c r="Z238" s="211"/>
    </row>
    <row r="239" spans="11:26" ht="15.75" customHeight="1">
      <c r="K239" s="295"/>
      <c r="M239" s="295"/>
      <c r="P239" s="211"/>
      <c r="Q239" s="211"/>
      <c r="R239" s="211"/>
      <c r="S239" s="211"/>
      <c r="T239" s="211"/>
      <c r="U239" s="211"/>
      <c r="V239" s="211"/>
      <c r="W239" s="211"/>
      <c r="X239" s="211"/>
      <c r="Y239" s="211"/>
      <c r="Z239" s="211"/>
    </row>
    <row r="240" spans="11:26" ht="15.75" customHeight="1">
      <c r="K240" s="295"/>
      <c r="M240" s="295"/>
      <c r="P240" s="211"/>
      <c r="Q240" s="211"/>
      <c r="R240" s="211"/>
      <c r="S240" s="211"/>
      <c r="T240" s="211"/>
      <c r="U240" s="211"/>
      <c r="V240" s="211"/>
      <c r="W240" s="211"/>
      <c r="X240" s="211"/>
      <c r="Y240" s="211"/>
      <c r="Z240" s="211"/>
    </row>
    <row r="241" spans="11:26" ht="15.75" customHeight="1">
      <c r="K241" s="295"/>
      <c r="M241" s="295"/>
      <c r="P241" s="211"/>
      <c r="Q241" s="211"/>
      <c r="R241" s="211"/>
      <c r="S241" s="211"/>
      <c r="T241" s="211"/>
      <c r="U241" s="211"/>
      <c r="V241" s="211"/>
      <c r="W241" s="211"/>
      <c r="X241" s="211"/>
      <c r="Y241" s="211"/>
      <c r="Z241" s="211"/>
    </row>
    <row r="242" spans="11:26" ht="15.75" customHeight="1">
      <c r="K242" s="295"/>
      <c r="M242" s="295"/>
      <c r="P242" s="211"/>
      <c r="Q242" s="211"/>
      <c r="R242" s="211"/>
      <c r="S242" s="211"/>
      <c r="T242" s="211"/>
      <c r="U242" s="211"/>
      <c r="V242" s="211"/>
      <c r="W242" s="211"/>
      <c r="X242" s="211"/>
      <c r="Y242" s="211"/>
      <c r="Z242" s="211"/>
    </row>
    <row r="243" spans="11:26" ht="15.75" customHeight="1">
      <c r="K243" s="295"/>
      <c r="M243" s="295"/>
      <c r="P243" s="211"/>
      <c r="Q243" s="211"/>
      <c r="R243" s="211"/>
      <c r="S243" s="211"/>
      <c r="T243" s="211"/>
      <c r="U243" s="211"/>
      <c r="V243" s="211"/>
      <c r="W243" s="211"/>
      <c r="X243" s="211"/>
      <c r="Y243" s="211"/>
      <c r="Z243" s="211"/>
    </row>
    <row r="244" spans="11:26" ht="15.75" customHeight="1">
      <c r="K244" s="295"/>
      <c r="M244" s="295"/>
      <c r="P244" s="211"/>
      <c r="Q244" s="211"/>
      <c r="R244" s="211"/>
      <c r="S244" s="211"/>
      <c r="T244" s="211"/>
      <c r="U244" s="211"/>
      <c r="V244" s="211"/>
      <c r="W244" s="211"/>
      <c r="X244" s="211"/>
      <c r="Y244" s="211"/>
      <c r="Z244" s="211"/>
    </row>
    <row r="245" spans="11:26" ht="15.75" customHeight="1">
      <c r="K245" s="295"/>
      <c r="M245" s="295"/>
      <c r="P245" s="211"/>
      <c r="Q245" s="211"/>
      <c r="R245" s="211"/>
      <c r="S245" s="211"/>
      <c r="T245" s="211"/>
      <c r="U245" s="211"/>
      <c r="V245" s="211"/>
      <c r="W245" s="211"/>
      <c r="X245" s="211"/>
      <c r="Y245" s="211"/>
      <c r="Z245" s="211"/>
    </row>
    <row r="246" spans="11:26" ht="15.75" customHeight="1">
      <c r="K246" s="295"/>
      <c r="M246" s="295"/>
      <c r="P246" s="211"/>
      <c r="Q246" s="211"/>
      <c r="R246" s="211"/>
      <c r="S246" s="211"/>
      <c r="T246" s="211"/>
      <c r="U246" s="211"/>
      <c r="V246" s="211"/>
      <c r="W246" s="211"/>
      <c r="X246" s="211"/>
      <c r="Y246" s="211"/>
      <c r="Z246" s="211"/>
    </row>
    <row r="247" spans="11:26" ht="15.75" customHeight="1">
      <c r="K247" s="295"/>
      <c r="M247" s="295"/>
      <c r="P247" s="211"/>
      <c r="Q247" s="211"/>
      <c r="R247" s="211"/>
      <c r="S247" s="211"/>
      <c r="T247" s="211"/>
      <c r="U247" s="211"/>
      <c r="V247" s="211"/>
      <c r="W247" s="211"/>
      <c r="X247" s="211"/>
      <c r="Y247" s="211"/>
      <c r="Z247" s="211"/>
    </row>
    <row r="248" spans="11:26" ht="15.75" customHeight="1">
      <c r="K248" s="295"/>
      <c r="M248" s="295"/>
      <c r="P248" s="211"/>
      <c r="Q248" s="211"/>
      <c r="R248" s="211"/>
      <c r="S248" s="211"/>
      <c r="T248" s="211"/>
      <c r="U248" s="211"/>
      <c r="V248" s="211"/>
      <c r="W248" s="211"/>
      <c r="X248" s="211"/>
      <c r="Y248" s="211"/>
      <c r="Z248" s="211"/>
    </row>
    <row r="249" spans="11:26" ht="15.75" customHeight="1">
      <c r="K249" s="295"/>
      <c r="M249" s="295"/>
      <c r="P249" s="211"/>
      <c r="Q249" s="211"/>
      <c r="R249" s="211"/>
      <c r="S249" s="211"/>
      <c r="T249" s="211"/>
      <c r="U249" s="211"/>
      <c r="V249" s="211"/>
      <c r="W249" s="211"/>
      <c r="X249" s="211"/>
      <c r="Y249" s="211"/>
      <c r="Z249" s="211"/>
    </row>
    <row r="250" spans="11:26" ht="15.75" customHeight="1">
      <c r="K250" s="295"/>
      <c r="M250" s="295"/>
      <c r="P250" s="211"/>
      <c r="Q250" s="211"/>
      <c r="R250" s="211"/>
      <c r="S250" s="211"/>
      <c r="T250" s="211"/>
      <c r="U250" s="211"/>
      <c r="V250" s="211"/>
      <c r="W250" s="211"/>
      <c r="X250" s="211"/>
      <c r="Y250" s="211"/>
      <c r="Z250" s="211"/>
    </row>
    <row r="251" spans="11:26" ht="15.75" customHeight="1">
      <c r="K251" s="295"/>
      <c r="M251" s="295"/>
      <c r="P251" s="211"/>
      <c r="Q251" s="211"/>
      <c r="R251" s="211"/>
      <c r="S251" s="211"/>
      <c r="T251" s="211"/>
      <c r="U251" s="211"/>
      <c r="V251" s="211"/>
      <c r="W251" s="211"/>
      <c r="X251" s="211"/>
      <c r="Y251" s="211"/>
      <c r="Z251" s="211"/>
    </row>
    <row r="252" spans="11:26" ht="15.75" customHeight="1">
      <c r="K252" s="295"/>
      <c r="M252" s="295"/>
      <c r="P252" s="211"/>
      <c r="Q252" s="211"/>
      <c r="R252" s="211"/>
      <c r="S252" s="211"/>
      <c r="T252" s="211"/>
      <c r="U252" s="211"/>
      <c r="V252" s="211"/>
      <c r="W252" s="211"/>
      <c r="X252" s="211"/>
      <c r="Y252" s="211"/>
      <c r="Z252" s="211"/>
    </row>
    <row r="253" spans="11:26" ht="15.75" customHeight="1">
      <c r="K253" s="295"/>
      <c r="M253" s="295"/>
      <c r="P253" s="211"/>
      <c r="Q253" s="211"/>
      <c r="R253" s="211"/>
      <c r="S253" s="211"/>
      <c r="T253" s="211"/>
      <c r="U253" s="211"/>
      <c r="V253" s="211"/>
      <c r="W253" s="211"/>
      <c r="X253" s="211"/>
      <c r="Y253" s="211"/>
      <c r="Z253" s="211"/>
    </row>
    <row r="254" spans="11:26" ht="15.75" customHeight="1">
      <c r="K254" s="295"/>
      <c r="M254" s="295"/>
      <c r="P254" s="211"/>
      <c r="Q254" s="211"/>
      <c r="R254" s="211"/>
      <c r="S254" s="211"/>
      <c r="T254" s="211"/>
      <c r="U254" s="211"/>
      <c r="V254" s="211"/>
      <c r="W254" s="211"/>
      <c r="X254" s="211"/>
      <c r="Y254" s="211"/>
      <c r="Z254" s="211"/>
    </row>
    <row r="255" spans="11:26" ht="15.75" customHeight="1">
      <c r="K255" s="295"/>
      <c r="M255" s="295"/>
      <c r="P255" s="211"/>
      <c r="Q255" s="211"/>
      <c r="R255" s="211"/>
      <c r="S255" s="211"/>
      <c r="T255" s="211"/>
      <c r="U255" s="211"/>
      <c r="V255" s="211"/>
      <c r="W255" s="211"/>
      <c r="X255" s="211"/>
      <c r="Y255" s="211"/>
      <c r="Z255" s="211"/>
    </row>
    <row r="256" spans="11:26" ht="15.75" customHeight="1">
      <c r="K256" s="295"/>
      <c r="M256" s="295"/>
      <c r="P256" s="211"/>
      <c r="Q256" s="211"/>
      <c r="R256" s="211"/>
      <c r="S256" s="211"/>
      <c r="T256" s="211"/>
      <c r="U256" s="211"/>
      <c r="V256" s="211"/>
      <c r="W256" s="211"/>
      <c r="X256" s="211"/>
      <c r="Y256" s="211"/>
      <c r="Z256" s="211"/>
    </row>
    <row r="257" spans="11:26" ht="15.75" customHeight="1">
      <c r="K257" s="295"/>
      <c r="M257" s="295"/>
      <c r="P257" s="211"/>
      <c r="Q257" s="211"/>
      <c r="R257" s="211"/>
      <c r="S257" s="211"/>
      <c r="T257" s="211"/>
      <c r="U257" s="211"/>
      <c r="V257" s="211"/>
      <c r="W257" s="211"/>
      <c r="X257" s="211"/>
      <c r="Y257" s="211"/>
      <c r="Z257" s="211"/>
    </row>
    <row r="258" spans="11:26" ht="15.75" customHeight="1">
      <c r="K258" s="295"/>
      <c r="M258" s="295"/>
      <c r="P258" s="211"/>
      <c r="Q258" s="211"/>
      <c r="R258" s="211"/>
      <c r="S258" s="211"/>
      <c r="T258" s="211"/>
      <c r="U258" s="211"/>
      <c r="V258" s="211"/>
      <c r="W258" s="211"/>
      <c r="X258" s="211"/>
      <c r="Y258" s="211"/>
      <c r="Z258" s="211"/>
    </row>
    <row r="259" spans="11:26" ht="15.75" customHeight="1">
      <c r="K259" s="295"/>
      <c r="M259" s="295"/>
      <c r="P259" s="211"/>
      <c r="Q259" s="211"/>
      <c r="R259" s="211"/>
      <c r="S259" s="211"/>
      <c r="T259" s="211"/>
      <c r="U259" s="211"/>
      <c r="V259" s="211"/>
      <c r="W259" s="211"/>
      <c r="X259" s="211"/>
      <c r="Y259" s="211"/>
      <c r="Z259" s="211"/>
    </row>
    <row r="260" spans="11:26" ht="15.75" customHeight="1">
      <c r="K260" s="295"/>
      <c r="M260" s="295"/>
      <c r="P260" s="211"/>
      <c r="Q260" s="211"/>
      <c r="R260" s="211"/>
      <c r="S260" s="211"/>
      <c r="T260" s="211"/>
      <c r="U260" s="211"/>
      <c r="V260" s="211"/>
      <c r="W260" s="211"/>
      <c r="X260" s="211"/>
      <c r="Y260" s="211"/>
      <c r="Z260" s="211"/>
    </row>
    <row r="261" spans="11:26" ht="15.75" customHeight="1">
      <c r="K261" s="295"/>
      <c r="M261" s="295"/>
      <c r="P261" s="211"/>
      <c r="Q261" s="211"/>
      <c r="R261" s="211"/>
      <c r="S261" s="211"/>
      <c r="T261" s="211"/>
      <c r="U261" s="211"/>
      <c r="V261" s="211"/>
      <c r="W261" s="211"/>
      <c r="X261" s="211"/>
      <c r="Y261" s="211"/>
      <c r="Z261" s="211"/>
    </row>
    <row r="262" spans="11:26" ht="15.75" customHeight="1">
      <c r="K262" s="295"/>
      <c r="M262" s="295"/>
      <c r="P262" s="211"/>
      <c r="Q262" s="211"/>
      <c r="R262" s="211"/>
      <c r="S262" s="211"/>
      <c r="T262" s="211"/>
      <c r="U262" s="211"/>
      <c r="V262" s="211"/>
      <c r="W262" s="211"/>
      <c r="X262" s="211"/>
      <c r="Y262" s="211"/>
      <c r="Z262" s="211"/>
    </row>
    <row r="263" spans="11:26" ht="15.75" customHeight="1">
      <c r="K263" s="295"/>
      <c r="M263" s="295"/>
      <c r="P263" s="211"/>
      <c r="Q263" s="211"/>
      <c r="R263" s="211"/>
      <c r="S263" s="211"/>
      <c r="T263" s="211"/>
      <c r="U263" s="211"/>
      <c r="V263" s="211"/>
      <c r="W263" s="211"/>
      <c r="X263" s="211"/>
      <c r="Y263" s="211"/>
      <c r="Z263" s="211"/>
    </row>
    <row r="264" spans="11:26" ht="15.75" customHeight="1">
      <c r="K264" s="295"/>
      <c r="M264" s="295"/>
      <c r="P264" s="211"/>
      <c r="Q264" s="211"/>
      <c r="R264" s="211"/>
      <c r="S264" s="211"/>
      <c r="T264" s="211"/>
      <c r="U264" s="211"/>
      <c r="V264" s="211"/>
      <c r="W264" s="211"/>
      <c r="X264" s="211"/>
      <c r="Y264" s="211"/>
      <c r="Z264" s="211"/>
    </row>
    <row r="265" spans="11:26" ht="15.75" customHeight="1">
      <c r="K265" s="295"/>
      <c r="M265" s="295"/>
      <c r="P265" s="211"/>
      <c r="Q265" s="211"/>
      <c r="R265" s="211"/>
      <c r="S265" s="211"/>
      <c r="T265" s="211"/>
      <c r="U265" s="211"/>
      <c r="V265" s="211"/>
      <c r="W265" s="211"/>
      <c r="X265" s="211"/>
      <c r="Y265" s="211"/>
      <c r="Z265" s="211"/>
    </row>
    <row r="266" spans="11:26" ht="15.75" customHeight="1">
      <c r="K266" s="295"/>
      <c r="M266" s="295"/>
      <c r="P266" s="211"/>
      <c r="Q266" s="211"/>
      <c r="R266" s="211"/>
      <c r="S266" s="211"/>
      <c r="T266" s="211"/>
      <c r="U266" s="211"/>
      <c r="V266" s="211"/>
      <c r="W266" s="211"/>
      <c r="X266" s="211"/>
      <c r="Y266" s="211"/>
      <c r="Z266" s="211"/>
    </row>
    <row r="267" spans="11:26" ht="15.75" customHeight="1">
      <c r="K267" s="295"/>
      <c r="M267" s="295"/>
      <c r="P267" s="211"/>
      <c r="Q267" s="211"/>
      <c r="R267" s="211"/>
      <c r="S267" s="211"/>
      <c r="T267" s="211"/>
      <c r="U267" s="211"/>
      <c r="V267" s="211"/>
      <c r="W267" s="211"/>
      <c r="X267" s="211"/>
      <c r="Y267" s="211"/>
      <c r="Z267" s="211"/>
    </row>
    <row r="268" spans="11:26" ht="15.75" customHeight="1">
      <c r="K268" s="295"/>
      <c r="M268" s="295"/>
      <c r="P268" s="211"/>
      <c r="Q268" s="211"/>
      <c r="R268" s="211"/>
      <c r="S268" s="211"/>
      <c r="T268" s="211"/>
      <c r="U268" s="211"/>
      <c r="V268" s="211"/>
      <c r="W268" s="211"/>
      <c r="X268" s="211"/>
      <c r="Y268" s="211"/>
      <c r="Z268" s="211"/>
    </row>
    <row r="269" spans="11:26" ht="15.75" customHeight="1">
      <c r="K269" s="295"/>
      <c r="M269" s="295"/>
      <c r="P269" s="211"/>
      <c r="Q269" s="211"/>
      <c r="R269" s="211"/>
      <c r="S269" s="211"/>
      <c r="T269" s="211"/>
      <c r="U269" s="211"/>
      <c r="V269" s="211"/>
      <c r="W269" s="211"/>
      <c r="X269" s="211"/>
      <c r="Y269" s="211"/>
      <c r="Z269" s="211"/>
    </row>
    <row r="270" spans="11:26" ht="15.75" customHeight="1">
      <c r="K270" s="295"/>
      <c r="M270" s="295"/>
      <c r="P270" s="211"/>
      <c r="Q270" s="211"/>
      <c r="R270" s="211"/>
      <c r="S270" s="211"/>
      <c r="T270" s="211"/>
      <c r="U270" s="211"/>
      <c r="V270" s="211"/>
      <c r="W270" s="211"/>
      <c r="X270" s="211"/>
      <c r="Y270" s="211"/>
      <c r="Z270" s="211"/>
    </row>
    <row r="271" spans="11:26" ht="15.75" customHeight="1">
      <c r="K271" s="295"/>
      <c r="M271" s="295"/>
      <c r="P271" s="211"/>
      <c r="Q271" s="211"/>
      <c r="R271" s="211"/>
      <c r="S271" s="211"/>
      <c r="T271" s="211"/>
      <c r="U271" s="211"/>
      <c r="V271" s="211"/>
      <c r="W271" s="211"/>
      <c r="X271" s="211"/>
      <c r="Y271" s="211"/>
      <c r="Z271" s="211"/>
    </row>
    <row r="272" spans="11:26" ht="15.75" customHeight="1">
      <c r="K272" s="295"/>
      <c r="M272" s="295"/>
      <c r="P272" s="211"/>
      <c r="Q272" s="211"/>
      <c r="R272" s="211"/>
      <c r="S272" s="211"/>
      <c r="T272" s="211"/>
      <c r="U272" s="211"/>
      <c r="V272" s="211"/>
      <c r="W272" s="211"/>
      <c r="X272" s="211"/>
      <c r="Y272" s="211"/>
      <c r="Z272" s="211"/>
    </row>
    <row r="273" spans="11:26" ht="15.75" customHeight="1">
      <c r="K273" s="295"/>
      <c r="M273" s="295"/>
      <c r="P273" s="211"/>
      <c r="Q273" s="211"/>
      <c r="R273" s="211"/>
      <c r="S273" s="211"/>
      <c r="T273" s="211"/>
      <c r="U273" s="211"/>
      <c r="V273" s="211"/>
      <c r="W273" s="211"/>
      <c r="X273" s="211"/>
      <c r="Y273" s="211"/>
      <c r="Z273" s="211"/>
    </row>
    <row r="274" spans="11:26" ht="15.75" customHeight="1">
      <c r="K274" s="295"/>
      <c r="M274" s="295"/>
      <c r="P274" s="211"/>
      <c r="Q274" s="211"/>
      <c r="R274" s="211"/>
      <c r="S274" s="211"/>
      <c r="T274" s="211"/>
      <c r="U274" s="211"/>
      <c r="V274" s="211"/>
      <c r="W274" s="211"/>
      <c r="X274" s="211"/>
      <c r="Y274" s="211"/>
      <c r="Z274" s="211"/>
    </row>
    <row r="275" spans="11:26" ht="15.75" customHeight="1">
      <c r="K275" s="295"/>
      <c r="M275" s="295"/>
      <c r="P275" s="211"/>
      <c r="Q275" s="211"/>
      <c r="R275" s="211"/>
      <c r="S275" s="211"/>
      <c r="T275" s="211"/>
      <c r="U275" s="211"/>
      <c r="V275" s="211"/>
      <c r="W275" s="211"/>
      <c r="X275" s="211"/>
      <c r="Y275" s="211"/>
      <c r="Z275" s="211"/>
    </row>
    <row r="276" spans="11:26" ht="15.75" customHeight="1">
      <c r="K276" s="295"/>
      <c r="M276" s="295"/>
      <c r="P276" s="211"/>
      <c r="Q276" s="211"/>
      <c r="R276" s="211"/>
      <c r="S276" s="211"/>
      <c r="T276" s="211"/>
      <c r="U276" s="211"/>
      <c r="V276" s="211"/>
      <c r="W276" s="211"/>
      <c r="X276" s="211"/>
      <c r="Y276" s="211"/>
      <c r="Z276" s="211"/>
    </row>
    <row r="277" spans="11:26" ht="15.75" customHeight="1">
      <c r="K277" s="295"/>
      <c r="M277" s="295"/>
      <c r="P277" s="211"/>
      <c r="Q277" s="211"/>
      <c r="R277" s="211"/>
      <c r="S277" s="211"/>
      <c r="T277" s="211"/>
      <c r="U277" s="211"/>
      <c r="V277" s="211"/>
      <c r="W277" s="211"/>
      <c r="X277" s="211"/>
      <c r="Y277" s="211"/>
      <c r="Z277" s="211"/>
    </row>
    <row r="278" spans="11:26" ht="15.75" customHeight="1">
      <c r="K278" s="295"/>
      <c r="M278" s="295"/>
      <c r="P278" s="211"/>
      <c r="Q278" s="211"/>
      <c r="R278" s="211"/>
      <c r="S278" s="211"/>
      <c r="T278" s="211"/>
      <c r="U278" s="211"/>
      <c r="V278" s="211"/>
      <c r="W278" s="211"/>
      <c r="X278" s="211"/>
      <c r="Y278" s="211"/>
      <c r="Z278" s="211"/>
    </row>
    <row r="279" spans="11:26" ht="15.75" customHeight="1">
      <c r="K279" s="295"/>
      <c r="M279" s="295"/>
      <c r="P279" s="211"/>
      <c r="Q279" s="211"/>
      <c r="R279" s="211"/>
      <c r="S279" s="211"/>
      <c r="T279" s="211"/>
      <c r="U279" s="211"/>
      <c r="V279" s="211"/>
      <c r="W279" s="211"/>
      <c r="X279" s="211"/>
      <c r="Y279" s="211"/>
      <c r="Z279" s="211"/>
    </row>
    <row r="280" spans="11:26" ht="15.75" customHeight="1">
      <c r="K280" s="295"/>
      <c r="M280" s="295"/>
      <c r="P280" s="211"/>
      <c r="Q280" s="211"/>
      <c r="R280" s="211"/>
      <c r="S280" s="211"/>
      <c r="T280" s="211"/>
      <c r="U280" s="211"/>
      <c r="V280" s="211"/>
      <c r="W280" s="211"/>
      <c r="X280" s="211"/>
      <c r="Y280" s="211"/>
      <c r="Z280" s="211"/>
    </row>
    <row r="281" spans="11:26" ht="15.75" customHeight="1">
      <c r="K281" s="295"/>
      <c r="M281" s="295"/>
      <c r="P281" s="211"/>
      <c r="Q281" s="211"/>
      <c r="R281" s="211"/>
      <c r="S281" s="211"/>
      <c r="T281" s="211"/>
      <c r="U281" s="211"/>
      <c r="V281" s="211"/>
      <c r="W281" s="211"/>
      <c r="X281" s="211"/>
      <c r="Y281" s="211"/>
      <c r="Z281" s="211"/>
    </row>
    <row r="282" spans="11:26" ht="15.75" customHeight="1">
      <c r="K282" s="295"/>
      <c r="M282" s="295"/>
      <c r="P282" s="211"/>
      <c r="Q282" s="211"/>
      <c r="R282" s="211"/>
      <c r="S282" s="211"/>
      <c r="T282" s="211"/>
      <c r="U282" s="211"/>
      <c r="V282" s="211"/>
      <c r="W282" s="211"/>
      <c r="X282" s="211"/>
      <c r="Y282" s="211"/>
      <c r="Z282" s="211"/>
    </row>
    <row r="283" spans="11:26" ht="15.75" customHeight="1">
      <c r="K283" s="295"/>
      <c r="M283" s="295"/>
      <c r="P283" s="211"/>
      <c r="Q283" s="211"/>
      <c r="R283" s="211"/>
      <c r="S283" s="211"/>
      <c r="T283" s="211"/>
      <c r="U283" s="211"/>
      <c r="V283" s="211"/>
      <c r="W283" s="211"/>
      <c r="X283" s="211"/>
      <c r="Y283" s="211"/>
      <c r="Z283" s="211"/>
    </row>
    <row r="284" spans="11:26" ht="15.75" customHeight="1">
      <c r="K284" s="295"/>
      <c r="M284" s="295"/>
      <c r="P284" s="211"/>
      <c r="Q284" s="211"/>
      <c r="R284" s="211"/>
      <c r="S284" s="211"/>
      <c r="T284" s="211"/>
      <c r="U284" s="211"/>
      <c r="V284" s="211"/>
      <c r="W284" s="211"/>
      <c r="X284" s="211"/>
      <c r="Y284" s="211"/>
      <c r="Z284" s="211"/>
    </row>
    <row r="285" spans="11:26" ht="15.75" customHeight="1">
      <c r="K285" s="295"/>
      <c r="M285" s="295"/>
      <c r="P285" s="211"/>
      <c r="Q285" s="211"/>
      <c r="R285" s="211"/>
      <c r="S285" s="211"/>
      <c r="T285" s="211"/>
      <c r="U285" s="211"/>
      <c r="V285" s="211"/>
      <c r="W285" s="211"/>
      <c r="X285" s="211"/>
      <c r="Y285" s="211"/>
      <c r="Z285" s="211"/>
    </row>
    <row r="286" spans="11:26" ht="15.75" customHeight="1">
      <c r="K286" s="295"/>
      <c r="M286" s="295"/>
      <c r="P286" s="211"/>
      <c r="Q286" s="211"/>
      <c r="R286" s="211"/>
      <c r="S286" s="211"/>
      <c r="T286" s="211"/>
      <c r="U286" s="211"/>
      <c r="V286" s="211"/>
      <c r="W286" s="211"/>
      <c r="X286" s="211"/>
      <c r="Y286" s="211"/>
      <c r="Z286" s="211"/>
    </row>
    <row r="287" spans="11:26" ht="15.75" customHeight="1">
      <c r="K287" s="295"/>
      <c r="M287" s="295"/>
      <c r="P287" s="211"/>
      <c r="Q287" s="211"/>
      <c r="R287" s="211"/>
      <c r="S287" s="211"/>
      <c r="T287" s="211"/>
      <c r="U287" s="211"/>
      <c r="V287" s="211"/>
      <c r="W287" s="211"/>
      <c r="X287" s="211"/>
      <c r="Y287" s="211"/>
      <c r="Z287" s="211"/>
    </row>
    <row r="288" spans="11:26" ht="15.75" customHeight="1">
      <c r="K288" s="295"/>
      <c r="M288" s="295"/>
      <c r="P288" s="211"/>
      <c r="Q288" s="211"/>
      <c r="R288" s="211"/>
      <c r="S288" s="211"/>
      <c r="T288" s="211"/>
      <c r="U288" s="211"/>
      <c r="V288" s="211"/>
      <c r="W288" s="211"/>
      <c r="X288" s="211"/>
      <c r="Y288" s="211"/>
      <c r="Z288" s="211"/>
    </row>
    <row r="289" spans="11:26" ht="15.75" customHeight="1">
      <c r="K289" s="295"/>
      <c r="M289" s="295"/>
      <c r="P289" s="211"/>
      <c r="Q289" s="211"/>
      <c r="R289" s="211"/>
      <c r="S289" s="211"/>
      <c r="T289" s="211"/>
      <c r="U289" s="211"/>
      <c r="V289" s="211"/>
      <c r="W289" s="211"/>
      <c r="X289" s="211"/>
      <c r="Y289" s="211"/>
      <c r="Z289" s="211"/>
    </row>
    <row r="290" spans="11:26" ht="15.75" customHeight="1">
      <c r="K290" s="295"/>
      <c r="M290" s="295"/>
      <c r="P290" s="211"/>
      <c r="Q290" s="211"/>
      <c r="R290" s="211"/>
      <c r="S290" s="211"/>
      <c r="T290" s="211"/>
      <c r="U290" s="211"/>
      <c r="V290" s="211"/>
      <c r="W290" s="211"/>
      <c r="X290" s="211"/>
      <c r="Y290" s="211"/>
      <c r="Z290" s="211"/>
    </row>
    <row r="291" spans="11:26" ht="15.75" customHeight="1">
      <c r="K291" s="295"/>
      <c r="M291" s="295"/>
      <c r="P291" s="211"/>
      <c r="Q291" s="211"/>
      <c r="R291" s="211"/>
      <c r="S291" s="211"/>
      <c r="T291" s="211"/>
      <c r="U291" s="211"/>
      <c r="V291" s="211"/>
      <c r="W291" s="211"/>
      <c r="X291" s="211"/>
      <c r="Y291" s="211"/>
      <c r="Z291" s="211"/>
    </row>
    <row r="292" spans="11:26" ht="15.75" customHeight="1">
      <c r="K292" s="295"/>
      <c r="M292" s="295"/>
      <c r="P292" s="211"/>
      <c r="Q292" s="211"/>
      <c r="R292" s="211"/>
      <c r="S292" s="211"/>
      <c r="T292" s="211"/>
      <c r="U292" s="211"/>
      <c r="V292" s="211"/>
      <c r="W292" s="211"/>
      <c r="X292" s="211"/>
      <c r="Y292" s="211"/>
      <c r="Z292" s="211"/>
    </row>
    <row r="293" spans="11:26" ht="15.75" customHeight="1">
      <c r="K293" s="295"/>
      <c r="M293" s="295"/>
      <c r="P293" s="211"/>
      <c r="Q293" s="211"/>
      <c r="R293" s="211"/>
      <c r="S293" s="211"/>
      <c r="T293" s="211"/>
      <c r="U293" s="211"/>
      <c r="V293" s="211"/>
      <c r="W293" s="211"/>
      <c r="X293" s="211"/>
      <c r="Y293" s="211"/>
      <c r="Z293" s="211"/>
    </row>
    <row r="294" spans="11:26" ht="15.75" customHeight="1">
      <c r="K294" s="295"/>
      <c r="M294" s="295"/>
      <c r="P294" s="211"/>
      <c r="Q294" s="211"/>
      <c r="R294" s="211"/>
      <c r="S294" s="211"/>
      <c r="T294" s="211"/>
      <c r="U294" s="211"/>
      <c r="V294" s="211"/>
      <c r="W294" s="211"/>
      <c r="X294" s="211"/>
      <c r="Y294" s="211"/>
      <c r="Z294" s="211"/>
    </row>
    <row r="295" spans="11:26" ht="15.75" customHeight="1">
      <c r="K295" s="295"/>
      <c r="M295" s="295"/>
      <c r="P295" s="211"/>
      <c r="Q295" s="211"/>
      <c r="R295" s="211"/>
      <c r="S295" s="211"/>
      <c r="T295" s="211"/>
      <c r="U295" s="211"/>
      <c r="V295" s="211"/>
      <c r="W295" s="211"/>
      <c r="X295" s="211"/>
      <c r="Y295" s="211"/>
      <c r="Z295" s="211"/>
    </row>
    <row r="296" spans="11:26" ht="15.75" customHeight="1">
      <c r="K296" s="295"/>
      <c r="M296" s="295"/>
      <c r="P296" s="211"/>
      <c r="Q296" s="211"/>
      <c r="R296" s="211"/>
      <c r="S296" s="211"/>
      <c r="T296" s="211"/>
      <c r="U296" s="211"/>
      <c r="V296" s="211"/>
      <c r="W296" s="211"/>
      <c r="X296" s="211"/>
      <c r="Y296" s="211"/>
      <c r="Z296" s="211"/>
    </row>
    <row r="297" spans="11:26" ht="15.75" customHeight="1">
      <c r="K297" s="295"/>
      <c r="M297" s="295"/>
      <c r="P297" s="211"/>
      <c r="Q297" s="211"/>
      <c r="R297" s="211"/>
      <c r="S297" s="211"/>
      <c r="T297" s="211"/>
      <c r="U297" s="211"/>
      <c r="V297" s="211"/>
      <c r="W297" s="211"/>
      <c r="X297" s="211"/>
      <c r="Y297" s="211"/>
      <c r="Z297" s="211"/>
    </row>
    <row r="298" spans="11:26" ht="15.75" customHeight="1">
      <c r="K298" s="295"/>
      <c r="M298" s="295"/>
      <c r="P298" s="211"/>
      <c r="Q298" s="211"/>
      <c r="R298" s="211"/>
      <c r="S298" s="211"/>
      <c r="T298" s="211"/>
      <c r="U298" s="211"/>
      <c r="V298" s="211"/>
      <c r="W298" s="211"/>
      <c r="X298" s="211"/>
      <c r="Y298" s="211"/>
      <c r="Z298" s="211"/>
    </row>
    <row r="299" spans="11:26" ht="15.75" customHeight="1">
      <c r="K299" s="295"/>
      <c r="M299" s="295"/>
      <c r="P299" s="211"/>
      <c r="Q299" s="211"/>
      <c r="R299" s="211"/>
      <c r="S299" s="211"/>
      <c r="T299" s="211"/>
      <c r="U299" s="211"/>
      <c r="V299" s="211"/>
      <c r="W299" s="211"/>
      <c r="X299" s="211"/>
      <c r="Y299" s="211"/>
      <c r="Z299" s="211"/>
    </row>
    <row r="300" spans="11:26" ht="15.75" customHeight="1">
      <c r="K300" s="295"/>
      <c r="M300" s="295"/>
      <c r="P300" s="211"/>
      <c r="Q300" s="211"/>
      <c r="R300" s="211"/>
      <c r="S300" s="211"/>
      <c r="T300" s="211"/>
      <c r="U300" s="211"/>
      <c r="V300" s="211"/>
      <c r="W300" s="211"/>
      <c r="X300" s="211"/>
      <c r="Y300" s="211"/>
      <c r="Z300" s="211"/>
    </row>
    <row r="301" spans="11:26" ht="15.75" customHeight="1">
      <c r="K301" s="295"/>
      <c r="M301" s="295"/>
      <c r="P301" s="211"/>
      <c r="Q301" s="211"/>
      <c r="R301" s="211"/>
      <c r="S301" s="211"/>
      <c r="T301" s="211"/>
      <c r="U301" s="211"/>
      <c r="V301" s="211"/>
      <c r="W301" s="211"/>
      <c r="X301" s="211"/>
      <c r="Y301" s="211"/>
      <c r="Z301" s="211"/>
    </row>
    <row r="302" spans="11:26" ht="15.75" customHeight="1">
      <c r="K302" s="295"/>
      <c r="M302" s="295"/>
      <c r="P302" s="211"/>
      <c r="Q302" s="211"/>
      <c r="R302" s="211"/>
      <c r="S302" s="211"/>
      <c r="T302" s="211"/>
      <c r="U302" s="211"/>
      <c r="V302" s="211"/>
      <c r="W302" s="211"/>
      <c r="X302" s="211"/>
      <c r="Y302" s="211"/>
      <c r="Z302" s="211"/>
    </row>
    <row r="303" spans="11:26" ht="15.75" customHeight="1">
      <c r="K303" s="295"/>
      <c r="M303" s="295"/>
      <c r="P303" s="211"/>
      <c r="Q303" s="211"/>
      <c r="R303" s="211"/>
      <c r="S303" s="211"/>
      <c r="T303" s="211"/>
      <c r="U303" s="211"/>
      <c r="V303" s="211"/>
      <c r="W303" s="211"/>
      <c r="X303" s="211"/>
      <c r="Y303" s="211"/>
      <c r="Z303" s="211"/>
    </row>
    <row r="304" spans="11:26" ht="15.75" customHeight="1">
      <c r="K304" s="295"/>
      <c r="M304" s="295"/>
      <c r="P304" s="211"/>
      <c r="Q304" s="211"/>
      <c r="R304" s="211"/>
      <c r="S304" s="211"/>
      <c r="T304" s="211"/>
      <c r="U304" s="211"/>
      <c r="V304" s="211"/>
      <c r="W304" s="211"/>
      <c r="X304" s="211"/>
      <c r="Y304" s="211"/>
      <c r="Z304" s="211"/>
    </row>
    <row r="305" spans="11:26" ht="15.75" customHeight="1">
      <c r="K305" s="295"/>
      <c r="M305" s="295"/>
      <c r="P305" s="211"/>
      <c r="Q305" s="211"/>
      <c r="R305" s="211"/>
      <c r="S305" s="211"/>
      <c r="T305" s="211"/>
      <c r="U305" s="211"/>
      <c r="V305" s="211"/>
      <c r="W305" s="211"/>
      <c r="X305" s="211"/>
      <c r="Y305" s="211"/>
      <c r="Z305" s="211"/>
    </row>
    <row r="306" spans="11:26" ht="15.75" customHeight="1">
      <c r="K306" s="295"/>
      <c r="M306" s="295"/>
      <c r="P306" s="211"/>
      <c r="Q306" s="211"/>
      <c r="R306" s="211"/>
      <c r="S306" s="211"/>
      <c r="T306" s="211"/>
      <c r="U306" s="211"/>
      <c r="V306" s="211"/>
      <c r="W306" s="211"/>
      <c r="X306" s="211"/>
      <c r="Y306" s="211"/>
      <c r="Z306" s="211"/>
    </row>
    <row r="307" spans="11:26" ht="15.75" customHeight="1">
      <c r="K307" s="295"/>
      <c r="M307" s="295"/>
      <c r="P307" s="211"/>
      <c r="Q307" s="211"/>
      <c r="R307" s="211"/>
      <c r="S307" s="211"/>
      <c r="T307" s="211"/>
      <c r="U307" s="211"/>
      <c r="V307" s="211"/>
      <c r="W307" s="211"/>
      <c r="X307" s="211"/>
      <c r="Y307" s="211"/>
      <c r="Z307" s="211"/>
    </row>
    <row r="308" spans="11:26" ht="15.75" customHeight="1">
      <c r="K308" s="295"/>
      <c r="M308" s="295"/>
      <c r="P308" s="211"/>
      <c r="Q308" s="211"/>
      <c r="R308" s="211"/>
      <c r="S308" s="211"/>
      <c r="T308" s="211"/>
      <c r="U308" s="211"/>
      <c r="V308" s="211"/>
      <c r="W308" s="211"/>
      <c r="X308" s="211"/>
      <c r="Y308" s="211"/>
      <c r="Z308" s="211"/>
    </row>
    <row r="309" spans="11:26" ht="15.75" customHeight="1">
      <c r="K309" s="295"/>
      <c r="M309" s="295"/>
      <c r="P309" s="211"/>
      <c r="Q309" s="211"/>
      <c r="R309" s="211"/>
      <c r="S309" s="211"/>
      <c r="T309" s="211"/>
      <c r="U309" s="211"/>
      <c r="V309" s="211"/>
      <c r="W309" s="211"/>
      <c r="X309" s="211"/>
      <c r="Y309" s="211"/>
      <c r="Z309" s="211"/>
    </row>
    <row r="310" spans="11:26" ht="15.75" customHeight="1">
      <c r="K310" s="295"/>
      <c r="M310" s="295"/>
      <c r="P310" s="211"/>
      <c r="Q310" s="211"/>
      <c r="R310" s="211"/>
      <c r="S310" s="211"/>
      <c r="T310" s="211"/>
      <c r="U310" s="211"/>
      <c r="V310" s="211"/>
      <c r="W310" s="211"/>
      <c r="X310" s="211"/>
      <c r="Y310" s="211"/>
      <c r="Z310" s="211"/>
    </row>
    <row r="311" spans="11:26" ht="15.75" customHeight="1">
      <c r="K311" s="295"/>
      <c r="M311" s="295"/>
      <c r="P311" s="211"/>
      <c r="Q311" s="211"/>
      <c r="R311" s="211"/>
      <c r="S311" s="211"/>
      <c r="T311" s="211"/>
      <c r="U311" s="211"/>
      <c r="V311" s="211"/>
      <c r="W311" s="211"/>
      <c r="X311" s="211"/>
      <c r="Y311" s="211"/>
      <c r="Z311" s="211"/>
    </row>
    <row r="312" spans="11:26" ht="15.75" customHeight="1">
      <c r="K312" s="295"/>
      <c r="M312" s="295"/>
      <c r="P312" s="211"/>
      <c r="Q312" s="211"/>
      <c r="R312" s="211"/>
      <c r="S312" s="211"/>
      <c r="T312" s="211"/>
      <c r="U312" s="211"/>
      <c r="V312" s="211"/>
      <c r="W312" s="211"/>
      <c r="X312" s="211"/>
      <c r="Y312" s="211"/>
      <c r="Z312" s="211"/>
    </row>
    <row r="313" spans="11:26" ht="15.75" customHeight="1">
      <c r="K313" s="295"/>
      <c r="M313" s="295"/>
      <c r="P313" s="211"/>
      <c r="Q313" s="211"/>
      <c r="R313" s="211"/>
      <c r="S313" s="211"/>
      <c r="T313" s="211"/>
      <c r="U313" s="211"/>
      <c r="V313" s="211"/>
      <c r="W313" s="211"/>
      <c r="X313" s="211"/>
      <c r="Y313" s="211"/>
      <c r="Z313" s="211"/>
    </row>
    <row r="314" spans="11:26" ht="15.75" customHeight="1">
      <c r="K314" s="295"/>
      <c r="M314" s="295"/>
      <c r="P314" s="211"/>
      <c r="Q314" s="211"/>
      <c r="R314" s="211"/>
      <c r="S314" s="211"/>
      <c r="T314" s="211"/>
      <c r="U314" s="211"/>
      <c r="V314" s="211"/>
      <c r="W314" s="211"/>
      <c r="X314" s="211"/>
      <c r="Y314" s="211"/>
      <c r="Z314" s="211"/>
    </row>
    <row r="315" spans="11:26" ht="15.75" customHeight="1">
      <c r="K315" s="295"/>
      <c r="M315" s="295"/>
      <c r="P315" s="211"/>
      <c r="Q315" s="211"/>
      <c r="R315" s="211"/>
      <c r="S315" s="211"/>
      <c r="T315" s="211"/>
      <c r="U315" s="211"/>
      <c r="V315" s="211"/>
      <c r="W315" s="211"/>
      <c r="X315" s="211"/>
      <c r="Y315" s="211"/>
      <c r="Z315" s="211"/>
    </row>
    <row r="316" spans="11:26" ht="15.75" customHeight="1">
      <c r="K316" s="295"/>
      <c r="M316" s="295"/>
      <c r="P316" s="211"/>
      <c r="Q316" s="211"/>
      <c r="R316" s="211"/>
      <c r="S316" s="211"/>
      <c r="T316" s="211"/>
      <c r="U316" s="211"/>
      <c r="V316" s="211"/>
      <c r="W316" s="211"/>
      <c r="X316" s="211"/>
      <c r="Y316" s="211"/>
      <c r="Z316" s="211"/>
    </row>
    <row r="317" spans="11:26" ht="15.75" customHeight="1">
      <c r="K317" s="295"/>
      <c r="M317" s="295"/>
      <c r="P317" s="211"/>
      <c r="Q317" s="211"/>
      <c r="R317" s="211"/>
      <c r="S317" s="211"/>
      <c r="T317" s="211"/>
      <c r="U317" s="211"/>
      <c r="V317" s="211"/>
      <c r="W317" s="211"/>
      <c r="X317" s="211"/>
      <c r="Y317" s="211"/>
      <c r="Z317" s="211"/>
    </row>
    <row r="318" spans="11:26" ht="15.75" customHeight="1">
      <c r="K318" s="295"/>
      <c r="M318" s="295"/>
      <c r="P318" s="211"/>
      <c r="Q318" s="211"/>
      <c r="R318" s="211"/>
      <c r="S318" s="211"/>
      <c r="T318" s="211"/>
      <c r="U318" s="211"/>
      <c r="V318" s="211"/>
      <c r="W318" s="211"/>
      <c r="X318" s="211"/>
      <c r="Y318" s="211"/>
      <c r="Z318" s="211"/>
    </row>
    <row r="319" spans="11:26" ht="15.75" customHeight="1">
      <c r="K319" s="295"/>
      <c r="M319" s="295"/>
      <c r="P319" s="211"/>
      <c r="Q319" s="211"/>
      <c r="R319" s="211"/>
      <c r="S319" s="211"/>
      <c r="T319" s="211"/>
      <c r="U319" s="211"/>
      <c r="V319" s="211"/>
      <c r="W319" s="211"/>
      <c r="X319" s="211"/>
      <c r="Y319" s="211"/>
      <c r="Z319" s="211"/>
    </row>
    <row r="320" spans="11:26" ht="15.75" customHeight="1">
      <c r="K320" s="295"/>
      <c r="M320" s="295"/>
      <c r="P320" s="211"/>
      <c r="Q320" s="211"/>
      <c r="R320" s="211"/>
      <c r="S320" s="211"/>
      <c r="T320" s="211"/>
      <c r="U320" s="211"/>
      <c r="V320" s="211"/>
      <c r="W320" s="211"/>
      <c r="X320" s="211"/>
      <c r="Y320" s="211"/>
      <c r="Z320" s="211"/>
    </row>
    <row r="321" spans="11:26" ht="15.75" customHeight="1">
      <c r="K321" s="295"/>
      <c r="M321" s="295"/>
      <c r="P321" s="211"/>
      <c r="Q321" s="211"/>
      <c r="R321" s="211"/>
      <c r="S321" s="211"/>
      <c r="T321" s="211"/>
      <c r="U321" s="211"/>
      <c r="V321" s="211"/>
      <c r="W321" s="211"/>
      <c r="X321" s="211"/>
      <c r="Y321" s="211"/>
      <c r="Z321" s="211"/>
    </row>
    <row r="322" spans="11:26" ht="15.75" customHeight="1">
      <c r="K322" s="295"/>
      <c r="M322" s="295"/>
      <c r="P322" s="211"/>
      <c r="Q322" s="211"/>
      <c r="R322" s="211"/>
      <c r="S322" s="211"/>
      <c r="T322" s="211"/>
      <c r="U322" s="211"/>
      <c r="V322" s="211"/>
      <c r="W322" s="211"/>
      <c r="X322" s="211"/>
      <c r="Y322" s="211"/>
      <c r="Z322" s="211"/>
    </row>
    <row r="323" spans="11:26" ht="15.75" customHeight="1">
      <c r="K323" s="295"/>
      <c r="M323" s="295"/>
      <c r="P323" s="211"/>
      <c r="Q323" s="211"/>
      <c r="R323" s="211"/>
      <c r="S323" s="211"/>
      <c r="T323" s="211"/>
      <c r="U323" s="211"/>
      <c r="V323" s="211"/>
      <c r="W323" s="211"/>
      <c r="X323" s="211"/>
      <c r="Y323" s="211"/>
      <c r="Z323" s="211"/>
    </row>
    <row r="324" spans="11:26" ht="15.75" customHeight="1">
      <c r="K324" s="295"/>
      <c r="M324" s="295"/>
      <c r="P324" s="211"/>
      <c r="Q324" s="211"/>
      <c r="R324" s="211"/>
      <c r="S324" s="211"/>
      <c r="T324" s="211"/>
      <c r="U324" s="211"/>
      <c r="V324" s="211"/>
      <c r="W324" s="211"/>
      <c r="X324" s="211"/>
      <c r="Y324" s="211"/>
      <c r="Z324" s="211"/>
    </row>
    <row r="325" spans="11:26" ht="15.75" customHeight="1">
      <c r="K325" s="295"/>
      <c r="M325" s="295"/>
      <c r="P325" s="211"/>
      <c r="Q325" s="211"/>
      <c r="R325" s="211"/>
      <c r="S325" s="211"/>
      <c r="T325" s="211"/>
      <c r="U325" s="211"/>
      <c r="V325" s="211"/>
      <c r="W325" s="211"/>
      <c r="X325" s="211"/>
      <c r="Y325" s="211"/>
      <c r="Z325" s="211"/>
    </row>
    <row r="326" spans="11:26" ht="15.75" customHeight="1">
      <c r="K326" s="295"/>
      <c r="M326" s="295"/>
      <c r="P326" s="211"/>
      <c r="Q326" s="211"/>
      <c r="R326" s="211"/>
      <c r="S326" s="211"/>
      <c r="T326" s="211"/>
      <c r="U326" s="211"/>
      <c r="V326" s="211"/>
      <c r="W326" s="211"/>
      <c r="X326" s="211"/>
      <c r="Y326" s="211"/>
      <c r="Z326" s="211"/>
    </row>
    <row r="327" spans="11:26" ht="15.75" customHeight="1">
      <c r="K327" s="295"/>
      <c r="M327" s="295"/>
      <c r="P327" s="211"/>
      <c r="Q327" s="211"/>
      <c r="R327" s="211"/>
      <c r="S327" s="211"/>
      <c r="T327" s="211"/>
      <c r="U327" s="211"/>
      <c r="V327" s="211"/>
      <c r="W327" s="211"/>
      <c r="X327" s="211"/>
      <c r="Y327" s="211"/>
      <c r="Z327" s="211"/>
    </row>
    <row r="328" spans="11:26" ht="15.75" customHeight="1">
      <c r="K328" s="295"/>
      <c r="M328" s="295"/>
      <c r="P328" s="211"/>
      <c r="Q328" s="211"/>
      <c r="R328" s="211"/>
      <c r="S328" s="211"/>
      <c r="T328" s="211"/>
      <c r="U328" s="211"/>
      <c r="V328" s="211"/>
      <c r="W328" s="211"/>
      <c r="X328" s="211"/>
      <c r="Y328" s="211"/>
      <c r="Z328" s="211"/>
    </row>
    <row r="329" spans="11:26" ht="15.75" customHeight="1">
      <c r="K329" s="295"/>
      <c r="M329" s="295"/>
      <c r="P329" s="211"/>
      <c r="Q329" s="211"/>
      <c r="R329" s="211"/>
      <c r="S329" s="211"/>
      <c r="T329" s="211"/>
      <c r="U329" s="211"/>
      <c r="V329" s="211"/>
      <c r="W329" s="211"/>
      <c r="X329" s="211"/>
      <c r="Y329" s="211"/>
      <c r="Z329" s="211"/>
    </row>
    <row r="330" spans="11:26" ht="15.75" customHeight="1">
      <c r="K330" s="295"/>
      <c r="M330" s="295"/>
      <c r="P330" s="211"/>
      <c r="Q330" s="211"/>
      <c r="R330" s="211"/>
      <c r="S330" s="211"/>
      <c r="T330" s="211"/>
      <c r="U330" s="211"/>
      <c r="V330" s="211"/>
      <c r="W330" s="211"/>
      <c r="X330" s="211"/>
      <c r="Y330" s="211"/>
      <c r="Z330" s="211"/>
    </row>
    <row r="331" spans="11:26" ht="15.75" customHeight="1">
      <c r="K331" s="295"/>
      <c r="M331" s="295"/>
      <c r="P331" s="211"/>
      <c r="Q331" s="211"/>
      <c r="R331" s="211"/>
      <c r="S331" s="211"/>
      <c r="T331" s="211"/>
      <c r="U331" s="211"/>
      <c r="V331" s="211"/>
      <c r="W331" s="211"/>
      <c r="X331" s="211"/>
      <c r="Y331" s="211"/>
      <c r="Z331" s="211"/>
    </row>
    <row r="332" spans="11:26" ht="15.75" customHeight="1">
      <c r="K332" s="295"/>
      <c r="M332" s="295"/>
      <c r="P332" s="211"/>
      <c r="Q332" s="211"/>
      <c r="R332" s="211"/>
      <c r="S332" s="211"/>
      <c r="T332" s="211"/>
      <c r="U332" s="211"/>
      <c r="V332" s="211"/>
      <c r="W332" s="211"/>
      <c r="X332" s="211"/>
      <c r="Y332" s="211"/>
      <c r="Z332" s="211"/>
    </row>
    <row r="333" spans="11:26" ht="15.75" customHeight="1">
      <c r="K333" s="295"/>
      <c r="M333" s="295"/>
      <c r="P333" s="211"/>
      <c r="Q333" s="211"/>
      <c r="R333" s="211"/>
      <c r="S333" s="211"/>
      <c r="T333" s="211"/>
      <c r="U333" s="211"/>
      <c r="V333" s="211"/>
      <c r="W333" s="211"/>
      <c r="X333" s="211"/>
      <c r="Y333" s="211"/>
      <c r="Z333" s="211"/>
    </row>
    <row r="334" spans="11:26" ht="15.75" customHeight="1">
      <c r="K334" s="295"/>
      <c r="M334" s="295"/>
      <c r="P334" s="211"/>
      <c r="Q334" s="211"/>
      <c r="R334" s="211"/>
      <c r="S334" s="211"/>
      <c r="T334" s="211"/>
      <c r="U334" s="211"/>
      <c r="V334" s="211"/>
      <c r="W334" s="211"/>
      <c r="X334" s="211"/>
      <c r="Y334" s="211"/>
      <c r="Z334" s="211"/>
    </row>
    <row r="335" spans="11:26" ht="15.75" customHeight="1">
      <c r="K335" s="295"/>
      <c r="M335" s="295"/>
      <c r="P335" s="211"/>
      <c r="Q335" s="211"/>
      <c r="R335" s="211"/>
      <c r="S335" s="211"/>
      <c r="T335" s="211"/>
      <c r="U335" s="211"/>
      <c r="V335" s="211"/>
      <c r="W335" s="211"/>
      <c r="X335" s="211"/>
      <c r="Y335" s="211"/>
      <c r="Z335" s="211"/>
    </row>
    <row r="336" spans="11:26" ht="15.75" customHeight="1">
      <c r="K336" s="295"/>
      <c r="M336" s="295"/>
      <c r="P336" s="211"/>
      <c r="Q336" s="211"/>
      <c r="R336" s="211"/>
      <c r="S336" s="211"/>
      <c r="T336" s="211"/>
      <c r="U336" s="211"/>
      <c r="V336" s="211"/>
      <c r="W336" s="211"/>
      <c r="X336" s="211"/>
      <c r="Y336" s="211"/>
      <c r="Z336" s="211"/>
    </row>
    <row r="337" spans="11:26" ht="15.75" customHeight="1">
      <c r="K337" s="295"/>
      <c r="M337" s="295"/>
      <c r="P337" s="211"/>
      <c r="Q337" s="211"/>
      <c r="R337" s="211"/>
      <c r="S337" s="211"/>
      <c r="T337" s="211"/>
      <c r="U337" s="211"/>
      <c r="V337" s="211"/>
      <c r="W337" s="211"/>
      <c r="X337" s="211"/>
      <c r="Y337" s="211"/>
      <c r="Z337" s="211"/>
    </row>
    <row r="338" spans="11:26" ht="15.75" customHeight="1">
      <c r="K338" s="295"/>
      <c r="M338" s="295"/>
      <c r="P338" s="211"/>
      <c r="Q338" s="211"/>
      <c r="R338" s="211"/>
      <c r="S338" s="211"/>
      <c r="T338" s="211"/>
      <c r="U338" s="211"/>
      <c r="V338" s="211"/>
      <c r="W338" s="211"/>
      <c r="X338" s="211"/>
      <c r="Y338" s="211"/>
      <c r="Z338" s="211"/>
    </row>
    <row r="339" spans="11:26" ht="15.75" customHeight="1">
      <c r="K339" s="295"/>
      <c r="M339" s="295"/>
      <c r="P339" s="211"/>
      <c r="Q339" s="211"/>
      <c r="R339" s="211"/>
      <c r="S339" s="211"/>
      <c r="T339" s="211"/>
      <c r="U339" s="211"/>
      <c r="V339" s="211"/>
      <c r="W339" s="211"/>
      <c r="X339" s="211"/>
      <c r="Y339" s="211"/>
      <c r="Z339" s="211"/>
    </row>
    <row r="340" spans="11:26" ht="15.75" customHeight="1">
      <c r="K340" s="295"/>
      <c r="M340" s="295"/>
      <c r="P340" s="211"/>
      <c r="Q340" s="211"/>
      <c r="R340" s="211"/>
      <c r="S340" s="211"/>
      <c r="T340" s="211"/>
      <c r="U340" s="211"/>
      <c r="V340" s="211"/>
      <c r="W340" s="211"/>
      <c r="X340" s="211"/>
      <c r="Y340" s="211"/>
      <c r="Z340" s="211"/>
    </row>
    <row r="341" spans="11:26" ht="15.75" customHeight="1">
      <c r="K341" s="295"/>
      <c r="M341" s="295"/>
      <c r="P341" s="211"/>
      <c r="Q341" s="211"/>
      <c r="R341" s="211"/>
      <c r="S341" s="211"/>
      <c r="T341" s="211"/>
      <c r="U341" s="211"/>
      <c r="V341" s="211"/>
      <c r="W341" s="211"/>
      <c r="X341" s="211"/>
      <c r="Y341" s="211"/>
      <c r="Z341" s="211"/>
    </row>
    <row r="342" spans="11:26" ht="15.75" customHeight="1">
      <c r="K342" s="295"/>
      <c r="M342" s="295"/>
      <c r="P342" s="211"/>
      <c r="Q342" s="211"/>
      <c r="R342" s="211"/>
      <c r="S342" s="211"/>
      <c r="T342" s="211"/>
      <c r="U342" s="211"/>
      <c r="V342" s="211"/>
      <c r="W342" s="211"/>
      <c r="X342" s="211"/>
      <c r="Y342" s="211"/>
      <c r="Z342" s="211"/>
    </row>
    <row r="343" spans="11:26" ht="15.75" customHeight="1">
      <c r="K343" s="295"/>
      <c r="M343" s="295"/>
      <c r="P343" s="211"/>
      <c r="Q343" s="211"/>
      <c r="R343" s="211"/>
      <c r="S343" s="211"/>
      <c r="T343" s="211"/>
      <c r="U343" s="211"/>
      <c r="V343" s="211"/>
      <c r="W343" s="211"/>
      <c r="X343" s="211"/>
      <c r="Y343" s="211"/>
      <c r="Z343" s="211"/>
    </row>
    <row r="344" spans="11:26" ht="15.75" customHeight="1">
      <c r="K344" s="295"/>
      <c r="M344" s="295"/>
      <c r="P344" s="211"/>
      <c r="Q344" s="211"/>
      <c r="R344" s="211"/>
      <c r="S344" s="211"/>
      <c r="T344" s="211"/>
      <c r="U344" s="211"/>
      <c r="V344" s="211"/>
      <c r="W344" s="211"/>
      <c r="X344" s="211"/>
      <c r="Y344" s="211"/>
      <c r="Z344" s="211"/>
    </row>
    <row r="345" spans="11:26" ht="15.75" customHeight="1">
      <c r="K345" s="295"/>
      <c r="M345" s="295"/>
      <c r="P345" s="211"/>
      <c r="Q345" s="211"/>
      <c r="R345" s="211"/>
      <c r="S345" s="211"/>
      <c r="T345" s="211"/>
      <c r="U345" s="211"/>
      <c r="V345" s="211"/>
      <c r="W345" s="211"/>
      <c r="X345" s="211"/>
      <c r="Y345" s="211"/>
      <c r="Z345" s="211"/>
    </row>
    <row r="346" spans="11:26" ht="15.75" customHeight="1">
      <c r="K346" s="295"/>
      <c r="M346" s="295"/>
      <c r="P346" s="211"/>
      <c r="Q346" s="211"/>
      <c r="R346" s="211"/>
      <c r="S346" s="211"/>
      <c r="T346" s="211"/>
      <c r="U346" s="211"/>
      <c r="V346" s="211"/>
      <c r="W346" s="211"/>
      <c r="X346" s="211"/>
      <c r="Y346" s="211"/>
      <c r="Z346" s="211"/>
    </row>
    <row r="347" spans="11:26" ht="15.75" customHeight="1">
      <c r="K347" s="295"/>
      <c r="M347" s="295"/>
      <c r="P347" s="211"/>
      <c r="Q347" s="211"/>
      <c r="R347" s="211"/>
      <c r="S347" s="211"/>
      <c r="T347" s="211"/>
      <c r="U347" s="211"/>
      <c r="V347" s="211"/>
      <c r="W347" s="211"/>
      <c r="X347" s="211"/>
      <c r="Y347" s="211"/>
      <c r="Z347" s="211"/>
    </row>
    <row r="348" spans="11:26" ht="15.75" customHeight="1">
      <c r="K348" s="295"/>
      <c r="M348" s="295"/>
      <c r="P348" s="211"/>
      <c r="Q348" s="211"/>
      <c r="R348" s="211"/>
      <c r="S348" s="211"/>
      <c r="T348" s="211"/>
      <c r="U348" s="211"/>
      <c r="V348" s="211"/>
      <c r="W348" s="211"/>
      <c r="X348" s="211"/>
      <c r="Y348" s="211"/>
      <c r="Z348" s="211"/>
    </row>
    <row r="349" spans="11:26" ht="15.75" customHeight="1">
      <c r="K349" s="295"/>
      <c r="M349" s="295"/>
      <c r="P349" s="211"/>
      <c r="Q349" s="211"/>
      <c r="R349" s="211"/>
      <c r="S349" s="211"/>
      <c r="T349" s="211"/>
      <c r="U349" s="211"/>
      <c r="V349" s="211"/>
      <c r="W349" s="211"/>
      <c r="X349" s="211"/>
      <c r="Y349" s="211"/>
      <c r="Z349" s="211"/>
    </row>
    <row r="350" spans="11:26" ht="15.75" customHeight="1">
      <c r="K350" s="295"/>
      <c r="M350" s="295"/>
      <c r="P350" s="211"/>
      <c r="Q350" s="211"/>
      <c r="R350" s="211"/>
      <c r="S350" s="211"/>
      <c r="T350" s="211"/>
      <c r="U350" s="211"/>
      <c r="V350" s="211"/>
      <c r="W350" s="211"/>
      <c r="X350" s="211"/>
      <c r="Y350" s="211"/>
      <c r="Z350" s="211"/>
    </row>
    <row r="351" spans="11:26" ht="15.75" customHeight="1">
      <c r="K351" s="295"/>
      <c r="M351" s="295"/>
      <c r="P351" s="211"/>
      <c r="Q351" s="211"/>
      <c r="R351" s="211"/>
      <c r="S351" s="211"/>
      <c r="T351" s="211"/>
      <c r="U351" s="211"/>
      <c r="V351" s="211"/>
      <c r="W351" s="211"/>
      <c r="X351" s="211"/>
      <c r="Y351" s="211"/>
      <c r="Z351" s="211"/>
    </row>
    <row r="352" spans="11:26" ht="15.75" customHeight="1">
      <c r="K352" s="295"/>
      <c r="M352" s="295"/>
      <c r="P352" s="211"/>
      <c r="Q352" s="211"/>
      <c r="R352" s="211"/>
      <c r="S352" s="211"/>
      <c r="T352" s="211"/>
      <c r="U352" s="211"/>
      <c r="V352" s="211"/>
      <c r="W352" s="211"/>
      <c r="X352" s="211"/>
      <c r="Y352" s="211"/>
      <c r="Z352" s="211"/>
    </row>
    <row r="353" spans="11:26" ht="15.75" customHeight="1">
      <c r="K353" s="295"/>
      <c r="M353" s="295"/>
      <c r="P353" s="211"/>
      <c r="Q353" s="211"/>
      <c r="R353" s="211"/>
      <c r="S353" s="211"/>
      <c r="T353" s="211"/>
      <c r="U353" s="211"/>
      <c r="V353" s="211"/>
      <c r="W353" s="211"/>
      <c r="X353" s="211"/>
      <c r="Y353" s="211"/>
      <c r="Z353" s="211"/>
    </row>
    <row r="354" spans="11:26" ht="15.75" customHeight="1">
      <c r="K354" s="295"/>
      <c r="M354" s="295"/>
      <c r="P354" s="211"/>
      <c r="Q354" s="211"/>
      <c r="R354" s="211"/>
      <c r="S354" s="211"/>
      <c r="T354" s="211"/>
      <c r="U354" s="211"/>
      <c r="V354" s="211"/>
      <c r="W354" s="211"/>
      <c r="X354" s="211"/>
      <c r="Y354" s="211"/>
      <c r="Z354" s="211"/>
    </row>
    <row r="355" spans="11:26" ht="15.75" customHeight="1">
      <c r="K355" s="295"/>
      <c r="M355" s="295"/>
      <c r="P355" s="211"/>
      <c r="Q355" s="211"/>
      <c r="R355" s="211"/>
      <c r="S355" s="211"/>
      <c r="T355" s="211"/>
      <c r="U355" s="211"/>
      <c r="V355" s="211"/>
      <c r="W355" s="211"/>
      <c r="X355" s="211"/>
      <c r="Y355" s="211"/>
      <c r="Z355" s="211"/>
    </row>
    <row r="356" spans="11:26" ht="15.75" customHeight="1">
      <c r="K356" s="295"/>
      <c r="M356" s="295"/>
      <c r="P356" s="211"/>
      <c r="Q356" s="211"/>
      <c r="R356" s="211"/>
      <c r="S356" s="211"/>
      <c r="T356" s="211"/>
      <c r="U356" s="211"/>
      <c r="V356" s="211"/>
      <c r="W356" s="211"/>
      <c r="X356" s="211"/>
      <c r="Y356" s="211"/>
      <c r="Z356" s="211"/>
    </row>
    <row r="357" spans="11:26" ht="15.75" customHeight="1">
      <c r="K357" s="295"/>
      <c r="M357" s="295"/>
      <c r="P357" s="211"/>
      <c r="Q357" s="211"/>
      <c r="R357" s="211"/>
      <c r="S357" s="211"/>
      <c r="T357" s="211"/>
      <c r="U357" s="211"/>
      <c r="V357" s="211"/>
      <c r="W357" s="211"/>
      <c r="X357" s="211"/>
      <c r="Y357" s="211"/>
      <c r="Z357" s="211"/>
    </row>
    <row r="358" spans="11:26" ht="15.75" customHeight="1">
      <c r="K358" s="295"/>
      <c r="M358" s="295"/>
      <c r="P358" s="211"/>
      <c r="Q358" s="211"/>
      <c r="R358" s="211"/>
      <c r="S358" s="211"/>
      <c r="T358" s="211"/>
      <c r="U358" s="211"/>
      <c r="V358" s="211"/>
      <c r="W358" s="211"/>
      <c r="X358" s="211"/>
      <c r="Y358" s="211"/>
      <c r="Z358" s="211"/>
    </row>
    <row r="359" spans="11:26" ht="15.75" customHeight="1">
      <c r="K359" s="295"/>
      <c r="M359" s="295"/>
      <c r="P359" s="211"/>
      <c r="Q359" s="211"/>
      <c r="R359" s="211"/>
      <c r="S359" s="211"/>
      <c r="T359" s="211"/>
      <c r="U359" s="211"/>
      <c r="V359" s="211"/>
      <c r="W359" s="211"/>
      <c r="X359" s="211"/>
      <c r="Y359" s="211"/>
      <c r="Z359" s="211"/>
    </row>
    <row r="360" spans="11:26" ht="15.75" customHeight="1">
      <c r="K360" s="295"/>
      <c r="M360" s="295"/>
      <c r="P360" s="211"/>
      <c r="Q360" s="211"/>
      <c r="R360" s="211"/>
      <c r="S360" s="211"/>
      <c r="T360" s="211"/>
      <c r="U360" s="211"/>
      <c r="V360" s="211"/>
      <c r="W360" s="211"/>
      <c r="X360" s="211"/>
      <c r="Y360" s="211"/>
      <c r="Z360" s="211"/>
    </row>
    <row r="361" spans="11:26" ht="15.75" customHeight="1">
      <c r="K361" s="295"/>
      <c r="M361" s="295"/>
      <c r="P361" s="211"/>
      <c r="Q361" s="211"/>
      <c r="R361" s="211"/>
      <c r="S361" s="211"/>
      <c r="T361" s="211"/>
      <c r="U361" s="211"/>
      <c r="V361" s="211"/>
      <c r="W361" s="211"/>
      <c r="X361" s="211"/>
      <c r="Y361" s="211"/>
      <c r="Z361" s="211"/>
    </row>
    <row r="362" spans="11:26" ht="15.75" customHeight="1">
      <c r="K362" s="295"/>
      <c r="M362" s="295"/>
      <c r="P362" s="211"/>
      <c r="Q362" s="211"/>
      <c r="R362" s="211"/>
      <c r="S362" s="211"/>
      <c r="T362" s="211"/>
      <c r="U362" s="211"/>
      <c r="V362" s="211"/>
      <c r="W362" s="211"/>
      <c r="X362" s="211"/>
      <c r="Y362" s="211"/>
      <c r="Z362" s="211"/>
    </row>
    <row r="363" spans="11:26" ht="15.75" customHeight="1">
      <c r="K363" s="295"/>
      <c r="M363" s="295"/>
      <c r="P363" s="211"/>
      <c r="Q363" s="211"/>
      <c r="R363" s="211"/>
      <c r="S363" s="211"/>
      <c r="T363" s="211"/>
      <c r="U363" s="211"/>
      <c r="V363" s="211"/>
      <c r="W363" s="211"/>
      <c r="X363" s="211"/>
      <c r="Y363" s="211"/>
      <c r="Z363" s="211"/>
    </row>
    <row r="364" spans="11:26" ht="15.75" customHeight="1">
      <c r="K364" s="295"/>
      <c r="M364" s="295"/>
      <c r="P364" s="211"/>
      <c r="Q364" s="211"/>
      <c r="R364" s="211"/>
      <c r="S364" s="211"/>
      <c r="T364" s="211"/>
      <c r="U364" s="211"/>
      <c r="V364" s="211"/>
      <c r="W364" s="211"/>
      <c r="X364" s="211"/>
      <c r="Y364" s="211"/>
      <c r="Z364" s="211"/>
    </row>
    <row r="365" spans="11:26" ht="15.75" customHeight="1">
      <c r="K365" s="295"/>
      <c r="M365" s="295"/>
      <c r="P365" s="211"/>
      <c r="Q365" s="211"/>
      <c r="R365" s="211"/>
      <c r="S365" s="211"/>
      <c r="T365" s="211"/>
      <c r="U365" s="211"/>
      <c r="V365" s="211"/>
      <c r="W365" s="211"/>
      <c r="X365" s="211"/>
      <c r="Y365" s="211"/>
      <c r="Z365" s="211"/>
    </row>
    <row r="366" spans="11:26" ht="15.75" customHeight="1">
      <c r="K366" s="295"/>
      <c r="M366" s="295"/>
      <c r="P366" s="211"/>
      <c r="Q366" s="211"/>
      <c r="R366" s="211"/>
      <c r="S366" s="211"/>
      <c r="T366" s="211"/>
      <c r="U366" s="211"/>
      <c r="V366" s="211"/>
      <c r="W366" s="211"/>
      <c r="X366" s="211"/>
      <c r="Y366" s="211"/>
      <c r="Z366" s="211"/>
    </row>
    <row r="367" spans="11:26" ht="15.75" customHeight="1">
      <c r="K367" s="295"/>
      <c r="M367" s="295"/>
      <c r="P367" s="211"/>
      <c r="Q367" s="211"/>
      <c r="R367" s="211"/>
      <c r="S367" s="211"/>
      <c r="T367" s="211"/>
      <c r="U367" s="211"/>
      <c r="V367" s="211"/>
      <c r="W367" s="211"/>
      <c r="X367" s="211"/>
      <c r="Y367" s="211"/>
      <c r="Z367" s="211"/>
    </row>
    <row r="368" spans="11:26" ht="15.75" customHeight="1">
      <c r="K368" s="295"/>
      <c r="M368" s="295"/>
      <c r="P368" s="211"/>
      <c r="Q368" s="211"/>
      <c r="R368" s="211"/>
      <c r="S368" s="211"/>
      <c r="T368" s="211"/>
      <c r="U368" s="211"/>
      <c r="V368" s="211"/>
      <c r="W368" s="211"/>
      <c r="X368" s="211"/>
      <c r="Y368" s="211"/>
      <c r="Z368" s="211"/>
    </row>
    <row r="369" spans="11:26" ht="15.75" customHeight="1">
      <c r="K369" s="295"/>
      <c r="M369" s="295"/>
      <c r="P369" s="211"/>
      <c r="Q369" s="211"/>
      <c r="R369" s="211"/>
      <c r="S369" s="211"/>
      <c r="T369" s="211"/>
      <c r="U369" s="211"/>
      <c r="V369" s="211"/>
      <c r="W369" s="211"/>
      <c r="X369" s="211"/>
      <c r="Y369" s="211"/>
      <c r="Z369" s="211"/>
    </row>
    <row r="370" spans="11:26" ht="15.75" customHeight="1">
      <c r="K370" s="295"/>
      <c r="M370" s="295"/>
      <c r="P370" s="211"/>
      <c r="Q370" s="211"/>
      <c r="R370" s="211"/>
      <c r="S370" s="211"/>
      <c r="T370" s="211"/>
      <c r="U370" s="211"/>
      <c r="V370" s="211"/>
      <c r="W370" s="211"/>
      <c r="X370" s="211"/>
      <c r="Y370" s="211"/>
      <c r="Z370" s="211"/>
    </row>
    <row r="371" spans="11:26" ht="15.75" customHeight="1">
      <c r="K371" s="295"/>
      <c r="M371" s="295"/>
      <c r="P371" s="211"/>
      <c r="Q371" s="211"/>
      <c r="R371" s="211"/>
      <c r="S371" s="211"/>
      <c r="T371" s="211"/>
      <c r="U371" s="211"/>
      <c r="V371" s="211"/>
      <c r="W371" s="211"/>
      <c r="X371" s="211"/>
      <c r="Y371" s="211"/>
      <c r="Z371" s="211"/>
    </row>
    <row r="372" spans="11:26" ht="15.75" customHeight="1">
      <c r="K372" s="295"/>
      <c r="M372" s="295"/>
      <c r="P372" s="211"/>
      <c r="Q372" s="211"/>
      <c r="R372" s="211"/>
      <c r="S372" s="211"/>
      <c r="T372" s="211"/>
      <c r="U372" s="211"/>
      <c r="V372" s="211"/>
      <c r="W372" s="211"/>
      <c r="X372" s="211"/>
      <c r="Y372" s="211"/>
      <c r="Z372" s="211"/>
    </row>
    <row r="373" spans="11:26" ht="15.75" customHeight="1">
      <c r="K373" s="295"/>
      <c r="M373" s="295"/>
      <c r="P373" s="211"/>
      <c r="Q373" s="211"/>
      <c r="R373" s="211"/>
      <c r="S373" s="211"/>
      <c r="T373" s="211"/>
      <c r="U373" s="211"/>
      <c r="V373" s="211"/>
      <c r="W373" s="211"/>
      <c r="X373" s="211"/>
      <c r="Y373" s="211"/>
      <c r="Z373" s="211"/>
    </row>
    <row r="374" spans="11:26" ht="15.75" customHeight="1">
      <c r="K374" s="295"/>
      <c r="M374" s="295"/>
      <c r="P374" s="211"/>
      <c r="Q374" s="211"/>
      <c r="R374" s="211"/>
      <c r="S374" s="211"/>
      <c r="T374" s="211"/>
      <c r="U374" s="211"/>
      <c r="V374" s="211"/>
      <c r="W374" s="211"/>
      <c r="X374" s="211"/>
      <c r="Y374" s="211"/>
      <c r="Z374" s="211"/>
    </row>
    <row r="375" spans="11:26" ht="15.75" customHeight="1">
      <c r="K375" s="295"/>
      <c r="M375" s="295"/>
      <c r="P375" s="211"/>
      <c r="Q375" s="211"/>
      <c r="R375" s="211"/>
      <c r="S375" s="211"/>
      <c r="T375" s="211"/>
      <c r="U375" s="211"/>
      <c r="V375" s="211"/>
      <c r="W375" s="211"/>
      <c r="X375" s="211"/>
      <c r="Y375" s="211"/>
      <c r="Z375" s="211"/>
    </row>
    <row r="376" spans="11:26" ht="15.75" customHeight="1">
      <c r="K376" s="295"/>
      <c r="M376" s="295"/>
      <c r="P376" s="211"/>
      <c r="Q376" s="211"/>
      <c r="R376" s="211"/>
      <c r="S376" s="211"/>
      <c r="T376" s="211"/>
      <c r="U376" s="211"/>
      <c r="V376" s="211"/>
      <c r="W376" s="211"/>
      <c r="X376" s="211"/>
      <c r="Y376" s="211"/>
      <c r="Z376" s="211"/>
    </row>
    <row r="377" spans="11:26" ht="15.75" customHeight="1">
      <c r="K377" s="295"/>
      <c r="M377" s="295"/>
      <c r="P377" s="211"/>
      <c r="Q377" s="211"/>
      <c r="R377" s="211"/>
      <c r="S377" s="211"/>
      <c r="T377" s="211"/>
      <c r="U377" s="211"/>
      <c r="V377" s="211"/>
      <c r="W377" s="211"/>
      <c r="X377" s="211"/>
      <c r="Y377" s="211"/>
      <c r="Z377" s="211"/>
    </row>
    <row r="378" spans="11:26" ht="15.75" customHeight="1">
      <c r="K378" s="295"/>
      <c r="M378" s="295"/>
      <c r="P378" s="211"/>
      <c r="Q378" s="211"/>
      <c r="R378" s="211"/>
      <c r="S378" s="211"/>
      <c r="T378" s="211"/>
      <c r="U378" s="211"/>
      <c r="V378" s="211"/>
      <c r="W378" s="211"/>
      <c r="X378" s="211"/>
      <c r="Y378" s="211"/>
      <c r="Z378" s="211"/>
    </row>
    <row r="379" spans="11:26" ht="15.75" customHeight="1">
      <c r="K379" s="295"/>
      <c r="M379" s="295"/>
      <c r="P379" s="211"/>
      <c r="Q379" s="211"/>
      <c r="R379" s="211"/>
      <c r="S379" s="211"/>
      <c r="T379" s="211"/>
      <c r="U379" s="211"/>
      <c r="V379" s="211"/>
      <c r="W379" s="211"/>
      <c r="X379" s="211"/>
      <c r="Y379" s="211"/>
      <c r="Z379" s="211"/>
    </row>
    <row r="380" spans="11:26" ht="15.75" customHeight="1">
      <c r="K380" s="295"/>
      <c r="M380" s="295"/>
      <c r="P380" s="211"/>
      <c r="Q380" s="211"/>
      <c r="R380" s="211"/>
      <c r="S380" s="211"/>
      <c r="T380" s="211"/>
      <c r="U380" s="211"/>
      <c r="V380" s="211"/>
      <c r="W380" s="211"/>
      <c r="X380" s="211"/>
      <c r="Y380" s="211"/>
      <c r="Z380" s="211"/>
    </row>
    <row r="381" spans="11:26" ht="15.75" customHeight="1">
      <c r="K381" s="295"/>
      <c r="M381" s="295"/>
      <c r="P381" s="211"/>
      <c r="Q381" s="211"/>
      <c r="R381" s="211"/>
      <c r="S381" s="211"/>
      <c r="T381" s="211"/>
      <c r="U381" s="211"/>
      <c r="V381" s="211"/>
      <c r="W381" s="211"/>
      <c r="X381" s="211"/>
      <c r="Y381" s="211"/>
      <c r="Z381" s="211"/>
    </row>
    <row r="382" spans="11:26" ht="15.75" customHeight="1">
      <c r="K382" s="295"/>
      <c r="M382" s="295"/>
      <c r="P382" s="211"/>
      <c r="Q382" s="211"/>
      <c r="R382" s="211"/>
      <c r="S382" s="211"/>
      <c r="T382" s="211"/>
      <c r="U382" s="211"/>
      <c r="V382" s="211"/>
      <c r="W382" s="211"/>
      <c r="X382" s="211"/>
      <c r="Y382" s="211"/>
      <c r="Z382" s="211"/>
    </row>
    <row r="383" spans="11:26" ht="15.75" customHeight="1">
      <c r="K383" s="295"/>
      <c r="M383" s="295"/>
      <c r="P383" s="211"/>
      <c r="Q383" s="211"/>
      <c r="R383" s="211"/>
      <c r="S383" s="211"/>
      <c r="T383" s="211"/>
      <c r="U383" s="211"/>
      <c r="V383" s="211"/>
      <c r="W383" s="211"/>
      <c r="X383" s="211"/>
      <c r="Y383" s="211"/>
      <c r="Z383" s="211"/>
    </row>
    <row r="384" spans="11:26" ht="15.75" customHeight="1">
      <c r="K384" s="295"/>
      <c r="M384" s="295"/>
      <c r="P384" s="211"/>
      <c r="Q384" s="211"/>
      <c r="R384" s="211"/>
      <c r="S384" s="211"/>
      <c r="T384" s="211"/>
      <c r="U384" s="211"/>
      <c r="V384" s="211"/>
      <c r="W384" s="211"/>
      <c r="X384" s="211"/>
      <c r="Y384" s="211"/>
      <c r="Z384" s="211"/>
    </row>
    <row r="385" spans="11:26" ht="15.75" customHeight="1">
      <c r="K385" s="295"/>
      <c r="M385" s="295"/>
      <c r="P385" s="211"/>
      <c r="Q385" s="211"/>
      <c r="R385" s="211"/>
      <c r="S385" s="211"/>
      <c r="T385" s="211"/>
      <c r="U385" s="211"/>
      <c r="V385" s="211"/>
      <c r="W385" s="211"/>
      <c r="X385" s="211"/>
      <c r="Y385" s="211"/>
      <c r="Z385" s="211"/>
    </row>
    <row r="386" spans="11:26" ht="15.75" customHeight="1">
      <c r="K386" s="295"/>
      <c r="M386" s="295"/>
      <c r="P386" s="211"/>
      <c r="Q386" s="211"/>
      <c r="R386" s="211"/>
      <c r="S386" s="211"/>
      <c r="T386" s="211"/>
      <c r="U386" s="211"/>
      <c r="V386" s="211"/>
      <c r="W386" s="211"/>
      <c r="X386" s="211"/>
      <c r="Y386" s="211"/>
      <c r="Z386" s="211"/>
    </row>
    <row r="387" spans="11:26" ht="15.75" customHeight="1">
      <c r="K387" s="295"/>
      <c r="M387" s="295"/>
      <c r="P387" s="211"/>
      <c r="Q387" s="211"/>
      <c r="R387" s="211"/>
      <c r="S387" s="211"/>
      <c r="T387" s="211"/>
      <c r="U387" s="211"/>
      <c r="V387" s="211"/>
      <c r="W387" s="211"/>
      <c r="X387" s="211"/>
      <c r="Y387" s="211"/>
      <c r="Z387" s="211"/>
    </row>
    <row r="388" spans="11:26" ht="15.75" customHeight="1">
      <c r="K388" s="295"/>
      <c r="M388" s="295"/>
      <c r="P388" s="211"/>
      <c r="Q388" s="211"/>
      <c r="R388" s="211"/>
      <c r="S388" s="211"/>
      <c r="T388" s="211"/>
      <c r="U388" s="211"/>
      <c r="V388" s="211"/>
      <c r="W388" s="211"/>
      <c r="X388" s="211"/>
      <c r="Y388" s="211"/>
      <c r="Z388" s="211"/>
    </row>
    <row r="389" spans="11:26" ht="15.75" customHeight="1">
      <c r="K389" s="295"/>
      <c r="M389" s="295"/>
      <c r="P389" s="211"/>
      <c r="Q389" s="211"/>
      <c r="R389" s="211"/>
      <c r="S389" s="211"/>
      <c r="T389" s="211"/>
      <c r="U389" s="211"/>
      <c r="V389" s="211"/>
      <c r="W389" s="211"/>
      <c r="X389" s="211"/>
      <c r="Y389" s="211"/>
      <c r="Z389" s="211"/>
    </row>
    <row r="390" spans="11:26" ht="15.75" customHeight="1">
      <c r="K390" s="295"/>
      <c r="M390" s="295"/>
      <c r="P390" s="211"/>
      <c r="Q390" s="211"/>
      <c r="R390" s="211"/>
      <c r="S390" s="211"/>
      <c r="T390" s="211"/>
      <c r="U390" s="211"/>
      <c r="V390" s="211"/>
      <c r="W390" s="211"/>
      <c r="X390" s="211"/>
      <c r="Y390" s="211"/>
      <c r="Z390" s="211"/>
    </row>
    <row r="391" spans="11:26" ht="15.75" customHeight="1">
      <c r="K391" s="295"/>
      <c r="M391" s="295"/>
      <c r="P391" s="211"/>
      <c r="Q391" s="211"/>
      <c r="R391" s="211"/>
      <c r="S391" s="211"/>
      <c r="T391" s="211"/>
      <c r="U391" s="211"/>
      <c r="V391" s="211"/>
      <c r="W391" s="211"/>
      <c r="X391" s="211"/>
      <c r="Y391" s="211"/>
      <c r="Z391" s="211"/>
    </row>
    <row r="392" spans="11:26" ht="15.75" customHeight="1">
      <c r="K392" s="295"/>
      <c r="M392" s="295"/>
      <c r="P392" s="211"/>
      <c r="Q392" s="211"/>
      <c r="R392" s="211"/>
      <c r="S392" s="211"/>
      <c r="T392" s="211"/>
      <c r="U392" s="211"/>
      <c r="V392" s="211"/>
      <c r="W392" s="211"/>
      <c r="X392" s="211"/>
      <c r="Y392" s="211"/>
      <c r="Z392" s="211"/>
    </row>
    <row r="393" spans="11:26" ht="15.75" customHeight="1">
      <c r="K393" s="295"/>
      <c r="M393" s="295"/>
      <c r="P393" s="211"/>
      <c r="Q393" s="211"/>
      <c r="R393" s="211"/>
      <c r="S393" s="211"/>
      <c r="T393" s="211"/>
      <c r="U393" s="211"/>
      <c r="V393" s="211"/>
      <c r="W393" s="211"/>
      <c r="X393" s="211"/>
      <c r="Y393" s="211"/>
      <c r="Z393" s="211"/>
    </row>
    <row r="394" spans="11:26" ht="15.75" customHeight="1">
      <c r="K394" s="295"/>
      <c r="M394" s="295"/>
      <c r="P394" s="211"/>
      <c r="Q394" s="211"/>
      <c r="R394" s="211"/>
      <c r="S394" s="211"/>
      <c r="T394" s="211"/>
      <c r="U394" s="211"/>
      <c r="V394" s="211"/>
      <c r="W394" s="211"/>
      <c r="X394" s="211"/>
      <c r="Y394" s="211"/>
      <c r="Z394" s="211"/>
    </row>
    <row r="395" spans="11:26" ht="15.75" customHeight="1">
      <c r="K395" s="295"/>
      <c r="M395" s="295"/>
      <c r="P395" s="211"/>
      <c r="Q395" s="211"/>
      <c r="R395" s="211"/>
      <c r="S395" s="211"/>
      <c r="T395" s="211"/>
      <c r="U395" s="211"/>
      <c r="V395" s="211"/>
      <c r="W395" s="211"/>
      <c r="X395" s="211"/>
      <c r="Y395" s="211"/>
      <c r="Z395" s="211"/>
    </row>
    <row r="396" spans="11:26" ht="15.75" customHeight="1">
      <c r="K396" s="295"/>
      <c r="M396" s="295"/>
      <c r="P396" s="211"/>
      <c r="Q396" s="211"/>
      <c r="R396" s="211"/>
      <c r="S396" s="211"/>
      <c r="T396" s="211"/>
      <c r="U396" s="211"/>
      <c r="V396" s="211"/>
      <c r="W396" s="211"/>
      <c r="X396" s="211"/>
      <c r="Y396" s="211"/>
      <c r="Z396" s="211"/>
    </row>
    <row r="397" spans="11:26" ht="15.75" customHeight="1">
      <c r="K397" s="295"/>
      <c r="M397" s="295"/>
      <c r="P397" s="211"/>
      <c r="Q397" s="211"/>
      <c r="R397" s="211"/>
      <c r="S397" s="211"/>
      <c r="T397" s="211"/>
      <c r="U397" s="211"/>
      <c r="V397" s="211"/>
      <c r="W397" s="211"/>
      <c r="X397" s="211"/>
      <c r="Y397" s="211"/>
      <c r="Z397" s="211"/>
    </row>
    <row r="398" spans="11:26" ht="15.75" customHeight="1">
      <c r="K398" s="295"/>
      <c r="M398" s="295"/>
      <c r="P398" s="211"/>
      <c r="Q398" s="211"/>
      <c r="R398" s="211"/>
      <c r="S398" s="211"/>
      <c r="T398" s="211"/>
      <c r="U398" s="211"/>
      <c r="V398" s="211"/>
      <c r="W398" s="211"/>
      <c r="X398" s="211"/>
      <c r="Y398" s="211"/>
      <c r="Z398" s="211"/>
    </row>
    <row r="399" spans="11:26" ht="15.75" customHeight="1">
      <c r="K399" s="295"/>
      <c r="M399" s="295"/>
      <c r="P399" s="211"/>
      <c r="Q399" s="211"/>
      <c r="R399" s="211"/>
      <c r="S399" s="211"/>
      <c r="T399" s="211"/>
      <c r="U399" s="211"/>
      <c r="V399" s="211"/>
      <c r="W399" s="211"/>
      <c r="X399" s="211"/>
      <c r="Y399" s="211"/>
      <c r="Z399" s="211"/>
    </row>
    <row r="400" spans="11:26" ht="15.75" customHeight="1">
      <c r="K400" s="295"/>
      <c r="M400" s="295"/>
      <c r="P400" s="211"/>
      <c r="Q400" s="211"/>
      <c r="R400" s="211"/>
      <c r="S400" s="211"/>
      <c r="T400" s="211"/>
      <c r="U400" s="211"/>
      <c r="V400" s="211"/>
      <c r="W400" s="211"/>
      <c r="X400" s="211"/>
      <c r="Y400" s="211"/>
      <c r="Z400" s="211"/>
    </row>
    <row r="401" spans="11:26" ht="15.75" customHeight="1">
      <c r="K401" s="295"/>
      <c r="M401" s="295"/>
      <c r="P401" s="211"/>
      <c r="Q401" s="211"/>
      <c r="R401" s="211"/>
      <c r="S401" s="211"/>
      <c r="T401" s="211"/>
      <c r="U401" s="211"/>
      <c r="V401" s="211"/>
      <c r="W401" s="211"/>
      <c r="X401" s="211"/>
      <c r="Y401" s="211"/>
      <c r="Z401" s="211"/>
    </row>
    <row r="402" spans="11:26" ht="15.75" customHeight="1">
      <c r="K402" s="295"/>
      <c r="M402" s="295"/>
      <c r="P402" s="211"/>
      <c r="Q402" s="211"/>
      <c r="R402" s="211"/>
      <c r="S402" s="211"/>
      <c r="T402" s="211"/>
      <c r="U402" s="211"/>
      <c r="V402" s="211"/>
      <c r="W402" s="211"/>
      <c r="X402" s="211"/>
      <c r="Y402" s="211"/>
      <c r="Z402" s="211"/>
    </row>
    <row r="403" spans="11:26" ht="15.75" customHeight="1">
      <c r="K403" s="295"/>
      <c r="M403" s="295"/>
      <c r="P403" s="211"/>
      <c r="Q403" s="211"/>
      <c r="R403" s="211"/>
      <c r="S403" s="211"/>
      <c r="T403" s="211"/>
      <c r="U403" s="211"/>
      <c r="V403" s="211"/>
      <c r="W403" s="211"/>
      <c r="X403" s="211"/>
      <c r="Y403" s="211"/>
      <c r="Z403" s="211"/>
    </row>
    <row r="404" spans="11:26" ht="15.75" customHeight="1">
      <c r="K404" s="295"/>
      <c r="M404" s="295"/>
      <c r="P404" s="211"/>
      <c r="Q404" s="211"/>
      <c r="R404" s="211"/>
      <c r="S404" s="211"/>
      <c r="T404" s="211"/>
      <c r="U404" s="211"/>
      <c r="V404" s="211"/>
      <c r="W404" s="211"/>
      <c r="X404" s="211"/>
      <c r="Y404" s="211"/>
      <c r="Z404" s="211"/>
    </row>
    <row r="405" spans="11:26" ht="15.75" customHeight="1">
      <c r="K405" s="295"/>
      <c r="M405" s="295"/>
      <c r="P405" s="211"/>
      <c r="Q405" s="211"/>
      <c r="R405" s="211"/>
      <c r="S405" s="211"/>
      <c r="T405" s="211"/>
      <c r="U405" s="211"/>
      <c r="V405" s="211"/>
      <c r="W405" s="211"/>
      <c r="X405" s="211"/>
      <c r="Y405" s="211"/>
      <c r="Z405" s="211"/>
    </row>
    <row r="406" spans="11:26" ht="15.75" customHeight="1">
      <c r="K406" s="295"/>
      <c r="M406" s="295"/>
      <c r="P406" s="211"/>
      <c r="Q406" s="211"/>
      <c r="R406" s="211"/>
      <c r="S406" s="211"/>
      <c r="T406" s="211"/>
      <c r="U406" s="211"/>
      <c r="V406" s="211"/>
      <c r="W406" s="211"/>
      <c r="X406" s="211"/>
      <c r="Y406" s="211"/>
      <c r="Z406" s="211"/>
    </row>
    <row r="407" spans="11:26" ht="15.75" customHeight="1">
      <c r="K407" s="295"/>
      <c r="M407" s="295"/>
      <c r="P407" s="211"/>
      <c r="Q407" s="211"/>
      <c r="R407" s="211"/>
      <c r="S407" s="211"/>
      <c r="T407" s="211"/>
      <c r="U407" s="211"/>
      <c r="V407" s="211"/>
      <c r="W407" s="211"/>
      <c r="X407" s="211"/>
      <c r="Y407" s="211"/>
      <c r="Z407" s="211"/>
    </row>
    <row r="408" spans="11:26" ht="15.75" customHeight="1">
      <c r="K408" s="295"/>
      <c r="M408" s="295"/>
      <c r="P408" s="211"/>
      <c r="Q408" s="211"/>
      <c r="R408" s="211"/>
      <c r="S408" s="211"/>
      <c r="T408" s="211"/>
      <c r="U408" s="211"/>
      <c r="V408" s="211"/>
      <c r="W408" s="211"/>
      <c r="X408" s="211"/>
      <c r="Y408" s="211"/>
      <c r="Z408" s="211"/>
    </row>
    <row r="409" spans="11:26" ht="15.75" customHeight="1">
      <c r="K409" s="295"/>
      <c r="M409" s="295"/>
      <c r="P409" s="211"/>
      <c r="Q409" s="211"/>
      <c r="R409" s="211"/>
      <c r="S409" s="211"/>
      <c r="T409" s="211"/>
      <c r="U409" s="211"/>
      <c r="V409" s="211"/>
      <c r="W409" s="211"/>
      <c r="X409" s="211"/>
      <c r="Y409" s="211"/>
      <c r="Z409" s="211"/>
    </row>
    <row r="410" spans="11:26" ht="15.75" customHeight="1">
      <c r="K410" s="295"/>
      <c r="M410" s="295"/>
      <c r="P410" s="211"/>
      <c r="Q410" s="211"/>
      <c r="R410" s="211"/>
      <c r="S410" s="211"/>
      <c r="T410" s="211"/>
      <c r="U410" s="211"/>
      <c r="V410" s="211"/>
      <c r="W410" s="211"/>
      <c r="X410" s="211"/>
      <c r="Y410" s="211"/>
      <c r="Z410" s="211"/>
    </row>
    <row r="411" spans="11:26" ht="15.75" customHeight="1">
      <c r="K411" s="295"/>
      <c r="M411" s="295"/>
      <c r="P411" s="211"/>
      <c r="Q411" s="211"/>
      <c r="R411" s="211"/>
      <c r="S411" s="211"/>
      <c r="T411" s="211"/>
      <c r="U411" s="211"/>
      <c r="V411" s="211"/>
      <c r="W411" s="211"/>
      <c r="X411" s="211"/>
      <c r="Y411" s="211"/>
      <c r="Z411" s="211"/>
    </row>
    <row r="412" spans="11:26" ht="15.75" customHeight="1">
      <c r="K412" s="295"/>
      <c r="M412" s="295"/>
      <c r="P412" s="211"/>
      <c r="Q412" s="211"/>
      <c r="R412" s="211"/>
      <c r="S412" s="211"/>
      <c r="T412" s="211"/>
      <c r="U412" s="211"/>
      <c r="V412" s="211"/>
      <c r="W412" s="211"/>
      <c r="X412" s="211"/>
      <c r="Y412" s="211"/>
      <c r="Z412" s="211"/>
    </row>
    <row r="413" spans="11:26" ht="15.75" customHeight="1">
      <c r="K413" s="295"/>
      <c r="M413" s="295"/>
      <c r="P413" s="211"/>
      <c r="Q413" s="211"/>
      <c r="R413" s="211"/>
      <c r="S413" s="211"/>
      <c r="T413" s="211"/>
      <c r="U413" s="211"/>
      <c r="V413" s="211"/>
      <c r="W413" s="211"/>
      <c r="X413" s="211"/>
      <c r="Y413" s="211"/>
      <c r="Z413" s="211"/>
    </row>
    <row r="414" spans="11:26" ht="15.75" customHeight="1">
      <c r="K414" s="295"/>
      <c r="M414" s="295"/>
      <c r="P414" s="211"/>
      <c r="Q414" s="211"/>
      <c r="R414" s="211"/>
      <c r="S414" s="211"/>
      <c r="T414" s="211"/>
      <c r="U414" s="211"/>
      <c r="V414" s="211"/>
      <c r="W414" s="211"/>
      <c r="X414" s="211"/>
      <c r="Y414" s="211"/>
      <c r="Z414" s="211"/>
    </row>
    <row r="415" spans="11:26" ht="15.75" customHeight="1">
      <c r="K415" s="295"/>
      <c r="M415" s="295"/>
      <c r="P415" s="211"/>
      <c r="Q415" s="211"/>
      <c r="R415" s="211"/>
      <c r="S415" s="211"/>
      <c r="T415" s="211"/>
      <c r="U415" s="211"/>
      <c r="V415" s="211"/>
      <c r="W415" s="211"/>
      <c r="X415" s="211"/>
      <c r="Y415" s="211"/>
      <c r="Z415" s="211"/>
    </row>
    <row r="416" spans="11:26" ht="15.75" customHeight="1">
      <c r="K416" s="295"/>
      <c r="M416" s="295"/>
      <c r="P416" s="211"/>
      <c r="Q416" s="211"/>
      <c r="R416" s="211"/>
      <c r="S416" s="211"/>
      <c r="T416" s="211"/>
      <c r="U416" s="211"/>
      <c r="V416" s="211"/>
      <c r="W416" s="211"/>
      <c r="X416" s="211"/>
      <c r="Y416" s="211"/>
      <c r="Z416" s="211"/>
    </row>
    <row r="417" spans="11:26" ht="15.75" customHeight="1">
      <c r="K417" s="295"/>
      <c r="M417" s="295"/>
      <c r="P417" s="211"/>
      <c r="Q417" s="211"/>
      <c r="R417" s="211"/>
      <c r="S417" s="211"/>
      <c r="T417" s="211"/>
      <c r="U417" s="211"/>
      <c r="V417" s="211"/>
      <c r="W417" s="211"/>
      <c r="X417" s="211"/>
      <c r="Y417" s="211"/>
      <c r="Z417" s="211"/>
    </row>
    <row r="418" spans="11:26" ht="15.75" customHeight="1">
      <c r="K418" s="295"/>
      <c r="M418" s="295"/>
      <c r="P418" s="211"/>
      <c r="Q418" s="211"/>
      <c r="R418" s="211"/>
      <c r="S418" s="211"/>
      <c r="T418" s="211"/>
      <c r="U418" s="211"/>
      <c r="V418" s="211"/>
      <c r="W418" s="211"/>
      <c r="X418" s="211"/>
      <c r="Y418" s="211"/>
      <c r="Z418" s="211"/>
    </row>
    <row r="419" spans="11:26" ht="15.75" customHeight="1">
      <c r="K419" s="295"/>
      <c r="M419" s="295"/>
      <c r="P419" s="211"/>
      <c r="Q419" s="211"/>
      <c r="R419" s="211"/>
      <c r="S419" s="211"/>
      <c r="T419" s="211"/>
      <c r="U419" s="211"/>
      <c r="V419" s="211"/>
      <c r="W419" s="211"/>
      <c r="X419" s="211"/>
      <c r="Y419" s="211"/>
      <c r="Z419" s="211"/>
    </row>
    <row r="420" spans="11:26" ht="15.75" customHeight="1">
      <c r="K420" s="295"/>
      <c r="M420" s="295"/>
      <c r="P420" s="211"/>
      <c r="Q420" s="211"/>
      <c r="R420" s="211"/>
      <c r="S420" s="211"/>
      <c r="T420" s="211"/>
      <c r="U420" s="211"/>
      <c r="V420" s="211"/>
      <c r="W420" s="211"/>
      <c r="X420" s="211"/>
      <c r="Y420" s="211"/>
      <c r="Z420" s="211"/>
    </row>
    <row r="421" spans="11:26" ht="15.75" customHeight="1">
      <c r="K421" s="295"/>
      <c r="M421" s="295"/>
      <c r="P421" s="211"/>
      <c r="Q421" s="211"/>
      <c r="R421" s="211"/>
      <c r="S421" s="211"/>
      <c r="T421" s="211"/>
      <c r="U421" s="211"/>
      <c r="V421" s="211"/>
      <c r="W421" s="211"/>
      <c r="X421" s="211"/>
      <c r="Y421" s="211"/>
      <c r="Z421" s="211"/>
    </row>
    <row r="422" spans="11:26" ht="15.75" customHeight="1">
      <c r="K422" s="295"/>
      <c r="M422" s="295"/>
      <c r="P422" s="211"/>
      <c r="Q422" s="211"/>
      <c r="R422" s="211"/>
      <c r="S422" s="211"/>
      <c r="T422" s="211"/>
      <c r="U422" s="211"/>
      <c r="V422" s="211"/>
      <c r="W422" s="211"/>
      <c r="X422" s="211"/>
      <c r="Y422" s="211"/>
      <c r="Z422" s="211"/>
    </row>
    <row r="423" spans="11:26" ht="15.75" customHeight="1">
      <c r="K423" s="295"/>
      <c r="M423" s="295"/>
      <c r="P423" s="211"/>
      <c r="Q423" s="211"/>
      <c r="R423" s="211"/>
      <c r="S423" s="211"/>
      <c r="T423" s="211"/>
      <c r="U423" s="211"/>
      <c r="V423" s="211"/>
      <c r="W423" s="211"/>
      <c r="X423" s="211"/>
      <c r="Y423" s="211"/>
      <c r="Z423" s="211"/>
    </row>
    <row r="424" spans="11:26" ht="15.75" customHeight="1">
      <c r="K424" s="295"/>
      <c r="M424" s="295"/>
      <c r="P424" s="211"/>
      <c r="Q424" s="211"/>
      <c r="R424" s="211"/>
      <c r="S424" s="211"/>
      <c r="T424" s="211"/>
      <c r="U424" s="211"/>
      <c r="V424" s="211"/>
      <c r="W424" s="211"/>
      <c r="X424" s="211"/>
      <c r="Y424" s="211"/>
      <c r="Z424" s="211"/>
    </row>
    <row r="425" spans="11:26" ht="15.75" customHeight="1">
      <c r="K425" s="295"/>
      <c r="M425" s="295"/>
      <c r="P425" s="211"/>
      <c r="Q425" s="211"/>
      <c r="R425" s="211"/>
      <c r="S425" s="211"/>
      <c r="T425" s="211"/>
      <c r="U425" s="211"/>
      <c r="V425" s="211"/>
      <c r="W425" s="211"/>
      <c r="X425" s="211"/>
      <c r="Y425" s="211"/>
      <c r="Z425" s="211"/>
    </row>
    <row r="426" spans="11:26" ht="15.75" customHeight="1">
      <c r="K426" s="295"/>
      <c r="M426" s="295"/>
      <c r="P426" s="211"/>
      <c r="Q426" s="211"/>
      <c r="R426" s="211"/>
      <c r="S426" s="211"/>
      <c r="T426" s="211"/>
      <c r="U426" s="211"/>
      <c r="V426" s="211"/>
      <c r="W426" s="211"/>
      <c r="X426" s="211"/>
      <c r="Y426" s="211"/>
      <c r="Z426" s="211"/>
    </row>
    <row r="427" spans="11:26" ht="15.75" customHeight="1">
      <c r="K427" s="295"/>
      <c r="M427" s="295"/>
      <c r="P427" s="211"/>
      <c r="Q427" s="211"/>
      <c r="R427" s="211"/>
      <c r="S427" s="211"/>
      <c r="T427" s="211"/>
      <c r="U427" s="211"/>
      <c r="V427" s="211"/>
      <c r="W427" s="211"/>
      <c r="X427" s="211"/>
      <c r="Y427" s="211"/>
      <c r="Z427" s="211"/>
    </row>
    <row r="428" spans="11:26" ht="15.75" customHeight="1">
      <c r="K428" s="295"/>
      <c r="M428" s="295"/>
      <c r="P428" s="211"/>
      <c r="Q428" s="211"/>
      <c r="R428" s="211"/>
      <c r="S428" s="211"/>
      <c r="T428" s="211"/>
      <c r="U428" s="211"/>
      <c r="V428" s="211"/>
      <c r="W428" s="211"/>
      <c r="X428" s="211"/>
      <c r="Y428" s="211"/>
      <c r="Z428" s="211"/>
    </row>
    <row r="429" spans="11:26" ht="15.75" customHeight="1">
      <c r="K429" s="295"/>
      <c r="M429" s="295"/>
      <c r="P429" s="211"/>
      <c r="Q429" s="211"/>
      <c r="R429" s="211"/>
      <c r="S429" s="211"/>
      <c r="T429" s="211"/>
      <c r="U429" s="211"/>
      <c r="V429" s="211"/>
      <c r="W429" s="211"/>
      <c r="X429" s="211"/>
      <c r="Y429" s="211"/>
      <c r="Z429" s="211"/>
    </row>
    <row r="430" spans="11:26" ht="15.75" customHeight="1">
      <c r="K430" s="295"/>
      <c r="M430" s="295"/>
      <c r="P430" s="211"/>
      <c r="Q430" s="211"/>
      <c r="R430" s="211"/>
      <c r="S430" s="211"/>
      <c r="T430" s="211"/>
      <c r="U430" s="211"/>
      <c r="V430" s="211"/>
      <c r="W430" s="211"/>
      <c r="X430" s="211"/>
      <c r="Y430" s="211"/>
      <c r="Z430" s="211"/>
    </row>
    <row r="431" spans="11:26" ht="15.75" customHeight="1">
      <c r="K431" s="295"/>
      <c r="M431" s="295"/>
      <c r="P431" s="211"/>
      <c r="Q431" s="211"/>
      <c r="R431" s="211"/>
      <c r="S431" s="211"/>
      <c r="T431" s="211"/>
      <c r="U431" s="211"/>
      <c r="V431" s="211"/>
      <c r="W431" s="211"/>
      <c r="X431" s="211"/>
      <c r="Y431" s="211"/>
      <c r="Z431" s="211"/>
    </row>
    <row r="432" spans="11:26" ht="15.75" customHeight="1">
      <c r="K432" s="295"/>
      <c r="M432" s="295"/>
      <c r="P432" s="211"/>
      <c r="Q432" s="211"/>
      <c r="R432" s="211"/>
      <c r="S432" s="211"/>
      <c r="T432" s="211"/>
      <c r="U432" s="211"/>
      <c r="V432" s="211"/>
      <c r="W432" s="211"/>
      <c r="X432" s="211"/>
      <c r="Y432" s="211"/>
      <c r="Z432" s="211"/>
    </row>
    <row r="433" spans="11:26" ht="15.75" customHeight="1">
      <c r="K433" s="295"/>
      <c r="M433" s="295"/>
      <c r="P433" s="211"/>
      <c r="Q433" s="211"/>
      <c r="R433" s="211"/>
      <c r="S433" s="211"/>
      <c r="T433" s="211"/>
      <c r="U433" s="211"/>
      <c r="V433" s="211"/>
      <c r="W433" s="211"/>
      <c r="X433" s="211"/>
      <c r="Y433" s="211"/>
      <c r="Z433" s="211"/>
    </row>
    <row r="434" spans="11:26" ht="15.75" customHeight="1">
      <c r="K434" s="295"/>
      <c r="M434" s="295"/>
      <c r="P434" s="211"/>
      <c r="Q434" s="211"/>
      <c r="R434" s="211"/>
      <c r="S434" s="211"/>
      <c r="T434" s="211"/>
      <c r="U434" s="211"/>
      <c r="V434" s="211"/>
      <c r="W434" s="211"/>
      <c r="X434" s="211"/>
      <c r="Y434" s="211"/>
      <c r="Z434" s="211"/>
    </row>
    <row r="435" spans="11:26" ht="15.75" customHeight="1">
      <c r="K435" s="295"/>
      <c r="M435" s="295"/>
      <c r="P435" s="211"/>
      <c r="Q435" s="211"/>
      <c r="R435" s="211"/>
      <c r="S435" s="211"/>
      <c r="T435" s="211"/>
      <c r="U435" s="211"/>
      <c r="V435" s="211"/>
      <c r="W435" s="211"/>
      <c r="X435" s="211"/>
      <c r="Y435" s="211"/>
      <c r="Z435" s="211"/>
    </row>
    <row r="436" spans="11:26" ht="15.75" customHeight="1">
      <c r="K436" s="295"/>
      <c r="M436" s="295"/>
      <c r="P436" s="211"/>
      <c r="Q436" s="211"/>
      <c r="R436" s="211"/>
      <c r="S436" s="211"/>
      <c r="T436" s="211"/>
      <c r="U436" s="211"/>
      <c r="V436" s="211"/>
      <c r="W436" s="211"/>
      <c r="X436" s="211"/>
      <c r="Y436" s="211"/>
      <c r="Z436" s="211"/>
    </row>
    <row r="437" spans="11:26" ht="15.75" customHeight="1">
      <c r="K437" s="295"/>
      <c r="M437" s="295"/>
      <c r="P437" s="211"/>
      <c r="Q437" s="211"/>
      <c r="R437" s="211"/>
      <c r="S437" s="211"/>
      <c r="T437" s="211"/>
      <c r="U437" s="211"/>
      <c r="V437" s="211"/>
      <c r="W437" s="211"/>
      <c r="X437" s="211"/>
      <c r="Y437" s="211"/>
      <c r="Z437" s="211"/>
    </row>
    <row r="438" spans="11:26" ht="15.75" customHeight="1">
      <c r="K438" s="295"/>
      <c r="M438" s="295"/>
      <c r="P438" s="211"/>
      <c r="Q438" s="211"/>
      <c r="R438" s="211"/>
      <c r="S438" s="211"/>
      <c r="T438" s="211"/>
      <c r="U438" s="211"/>
      <c r="V438" s="211"/>
      <c r="W438" s="211"/>
      <c r="X438" s="211"/>
      <c r="Y438" s="211"/>
      <c r="Z438" s="211"/>
    </row>
    <row r="439" spans="11:26" ht="15.75" customHeight="1">
      <c r="K439" s="295"/>
      <c r="M439" s="295"/>
      <c r="P439" s="211"/>
      <c r="Q439" s="211"/>
      <c r="R439" s="211"/>
      <c r="S439" s="211"/>
      <c r="T439" s="211"/>
      <c r="U439" s="211"/>
      <c r="V439" s="211"/>
      <c r="W439" s="211"/>
      <c r="X439" s="211"/>
      <c r="Y439" s="211"/>
      <c r="Z439" s="211"/>
    </row>
    <row r="440" spans="11:26" ht="15.75" customHeight="1">
      <c r="K440" s="295"/>
      <c r="M440" s="295"/>
      <c r="P440" s="211"/>
      <c r="Q440" s="211"/>
      <c r="R440" s="211"/>
      <c r="S440" s="211"/>
      <c r="T440" s="211"/>
      <c r="U440" s="211"/>
      <c r="V440" s="211"/>
      <c r="W440" s="211"/>
      <c r="X440" s="211"/>
      <c r="Y440" s="211"/>
      <c r="Z440" s="211"/>
    </row>
    <row r="441" spans="11:26" ht="15.75" customHeight="1">
      <c r="K441" s="295"/>
      <c r="M441" s="295"/>
      <c r="P441" s="211"/>
      <c r="Q441" s="211"/>
      <c r="R441" s="211"/>
      <c r="S441" s="211"/>
      <c r="T441" s="211"/>
      <c r="U441" s="211"/>
      <c r="V441" s="211"/>
      <c r="W441" s="211"/>
      <c r="X441" s="211"/>
      <c r="Y441" s="211"/>
      <c r="Z441" s="211"/>
    </row>
    <row r="442" spans="11:26" ht="15.75" customHeight="1">
      <c r="K442" s="295"/>
      <c r="M442" s="295"/>
      <c r="P442" s="211"/>
      <c r="Q442" s="211"/>
      <c r="R442" s="211"/>
      <c r="S442" s="211"/>
      <c r="T442" s="211"/>
      <c r="U442" s="211"/>
      <c r="V442" s="211"/>
      <c r="W442" s="211"/>
      <c r="X442" s="211"/>
      <c r="Y442" s="211"/>
      <c r="Z442" s="211"/>
    </row>
    <row r="443" spans="11:26" ht="15.75" customHeight="1">
      <c r="K443" s="295"/>
      <c r="M443" s="295"/>
      <c r="P443" s="211"/>
      <c r="Q443" s="211"/>
      <c r="R443" s="211"/>
      <c r="S443" s="211"/>
      <c r="T443" s="211"/>
      <c r="U443" s="211"/>
      <c r="V443" s="211"/>
      <c r="W443" s="211"/>
      <c r="X443" s="211"/>
      <c r="Y443" s="211"/>
      <c r="Z443" s="211"/>
    </row>
    <row r="444" spans="11:26" ht="15.75" customHeight="1">
      <c r="K444" s="295"/>
      <c r="M444" s="295"/>
      <c r="P444" s="211"/>
      <c r="Q444" s="211"/>
      <c r="R444" s="211"/>
      <c r="S444" s="211"/>
      <c r="T444" s="211"/>
      <c r="U444" s="211"/>
      <c r="V444" s="211"/>
      <c r="W444" s="211"/>
      <c r="X444" s="211"/>
      <c r="Y444" s="211"/>
      <c r="Z444" s="211"/>
    </row>
    <row r="445" spans="11:26" ht="15.75" customHeight="1">
      <c r="K445" s="295"/>
      <c r="M445" s="295"/>
      <c r="P445" s="211"/>
      <c r="Q445" s="211"/>
      <c r="R445" s="211"/>
      <c r="S445" s="211"/>
      <c r="T445" s="211"/>
      <c r="U445" s="211"/>
      <c r="V445" s="211"/>
      <c r="W445" s="211"/>
      <c r="X445" s="211"/>
      <c r="Y445" s="211"/>
      <c r="Z445" s="211"/>
    </row>
    <row r="446" spans="11:26" ht="15.75" customHeight="1">
      <c r="K446" s="295"/>
      <c r="M446" s="295"/>
      <c r="P446" s="211"/>
      <c r="Q446" s="211"/>
      <c r="R446" s="211"/>
      <c r="S446" s="211"/>
      <c r="T446" s="211"/>
      <c r="U446" s="211"/>
      <c r="V446" s="211"/>
      <c r="W446" s="211"/>
      <c r="X446" s="211"/>
      <c r="Y446" s="211"/>
      <c r="Z446" s="211"/>
    </row>
    <row r="447" spans="11:26" ht="15.75" customHeight="1">
      <c r="K447" s="295"/>
      <c r="M447" s="295"/>
      <c r="P447" s="211"/>
      <c r="Q447" s="211"/>
      <c r="R447" s="211"/>
      <c r="S447" s="211"/>
      <c r="T447" s="211"/>
      <c r="U447" s="211"/>
      <c r="V447" s="211"/>
      <c r="W447" s="211"/>
      <c r="X447" s="211"/>
      <c r="Y447" s="211"/>
      <c r="Z447" s="211"/>
    </row>
    <row r="448" spans="11:26" ht="15.75" customHeight="1">
      <c r="K448" s="295"/>
      <c r="M448" s="295"/>
      <c r="P448" s="211"/>
      <c r="Q448" s="211"/>
      <c r="R448" s="211"/>
      <c r="S448" s="211"/>
      <c r="T448" s="211"/>
      <c r="U448" s="211"/>
      <c r="V448" s="211"/>
      <c r="W448" s="211"/>
      <c r="X448" s="211"/>
      <c r="Y448" s="211"/>
      <c r="Z448" s="211"/>
    </row>
    <row r="449" spans="11:26" ht="15.75" customHeight="1">
      <c r="K449" s="295"/>
      <c r="M449" s="295"/>
      <c r="P449" s="211"/>
      <c r="Q449" s="211"/>
      <c r="R449" s="211"/>
      <c r="S449" s="211"/>
      <c r="T449" s="211"/>
      <c r="U449" s="211"/>
      <c r="V449" s="211"/>
      <c r="W449" s="211"/>
      <c r="X449" s="211"/>
      <c r="Y449" s="211"/>
      <c r="Z449" s="211"/>
    </row>
    <row r="450" spans="11:26" ht="15.75" customHeight="1">
      <c r="K450" s="295"/>
      <c r="M450" s="295"/>
      <c r="P450" s="211"/>
      <c r="Q450" s="211"/>
      <c r="R450" s="211"/>
      <c r="S450" s="211"/>
      <c r="T450" s="211"/>
      <c r="U450" s="211"/>
      <c r="V450" s="211"/>
      <c r="W450" s="211"/>
      <c r="X450" s="211"/>
      <c r="Y450" s="211"/>
      <c r="Z450" s="211"/>
    </row>
    <row r="451" spans="11:26" ht="15.75" customHeight="1">
      <c r="K451" s="295"/>
      <c r="M451" s="295"/>
      <c r="P451" s="211"/>
      <c r="Q451" s="211"/>
      <c r="R451" s="211"/>
      <c r="S451" s="211"/>
      <c r="T451" s="211"/>
      <c r="U451" s="211"/>
      <c r="V451" s="211"/>
      <c r="W451" s="211"/>
      <c r="X451" s="211"/>
      <c r="Y451" s="211"/>
      <c r="Z451" s="211"/>
    </row>
    <row r="452" spans="11:26" ht="15.75" customHeight="1">
      <c r="K452" s="295"/>
      <c r="M452" s="295"/>
      <c r="P452" s="211"/>
      <c r="Q452" s="211"/>
      <c r="R452" s="211"/>
      <c r="S452" s="211"/>
      <c r="T452" s="211"/>
      <c r="U452" s="211"/>
      <c r="V452" s="211"/>
      <c r="W452" s="211"/>
      <c r="X452" s="211"/>
      <c r="Y452" s="211"/>
      <c r="Z452" s="211"/>
    </row>
    <row r="453" spans="11:26" ht="15.75" customHeight="1">
      <c r="K453" s="295"/>
      <c r="M453" s="295"/>
      <c r="P453" s="211"/>
      <c r="Q453" s="211"/>
      <c r="R453" s="211"/>
      <c r="S453" s="211"/>
      <c r="T453" s="211"/>
      <c r="U453" s="211"/>
      <c r="V453" s="211"/>
      <c r="W453" s="211"/>
      <c r="X453" s="211"/>
      <c r="Y453" s="211"/>
      <c r="Z453" s="211"/>
    </row>
    <row r="454" spans="11:26" ht="15.75" customHeight="1">
      <c r="K454" s="295"/>
      <c r="M454" s="295"/>
      <c r="P454" s="211"/>
      <c r="Q454" s="211"/>
      <c r="R454" s="211"/>
      <c r="S454" s="211"/>
      <c r="T454" s="211"/>
      <c r="U454" s="211"/>
      <c r="V454" s="211"/>
      <c r="W454" s="211"/>
      <c r="X454" s="211"/>
      <c r="Y454" s="211"/>
      <c r="Z454" s="211"/>
    </row>
    <row r="455" spans="11:26" ht="15.75" customHeight="1">
      <c r="K455" s="295"/>
      <c r="M455" s="295"/>
      <c r="P455" s="211"/>
      <c r="Q455" s="211"/>
      <c r="R455" s="211"/>
      <c r="S455" s="211"/>
      <c r="T455" s="211"/>
      <c r="U455" s="211"/>
      <c r="V455" s="211"/>
      <c r="W455" s="211"/>
      <c r="X455" s="211"/>
      <c r="Y455" s="211"/>
      <c r="Z455" s="211"/>
    </row>
    <row r="456" spans="11:26" ht="15.75" customHeight="1">
      <c r="K456" s="295"/>
      <c r="M456" s="295"/>
      <c r="P456" s="211"/>
      <c r="Q456" s="211"/>
      <c r="R456" s="211"/>
      <c r="S456" s="211"/>
      <c r="T456" s="211"/>
      <c r="U456" s="211"/>
      <c r="V456" s="211"/>
      <c r="W456" s="211"/>
      <c r="X456" s="211"/>
      <c r="Y456" s="211"/>
      <c r="Z456" s="211"/>
    </row>
    <row r="457" spans="11:26" ht="15.75" customHeight="1">
      <c r="K457" s="295"/>
      <c r="M457" s="295"/>
      <c r="P457" s="211"/>
      <c r="Q457" s="211"/>
      <c r="R457" s="211"/>
      <c r="S457" s="211"/>
      <c r="T457" s="211"/>
      <c r="U457" s="211"/>
      <c r="V457" s="211"/>
      <c r="W457" s="211"/>
      <c r="X457" s="211"/>
      <c r="Y457" s="211"/>
      <c r="Z457" s="211"/>
    </row>
    <row r="458" spans="11:26" ht="15.75" customHeight="1">
      <c r="K458" s="295"/>
      <c r="M458" s="295"/>
      <c r="P458" s="211"/>
      <c r="Q458" s="211"/>
      <c r="R458" s="211"/>
      <c r="S458" s="211"/>
      <c r="T458" s="211"/>
      <c r="U458" s="211"/>
      <c r="V458" s="211"/>
      <c r="W458" s="211"/>
      <c r="X458" s="211"/>
      <c r="Y458" s="211"/>
      <c r="Z458" s="211"/>
    </row>
    <row r="459" spans="11:26" ht="15.75" customHeight="1">
      <c r="K459" s="295"/>
      <c r="M459" s="295"/>
      <c r="P459" s="211"/>
      <c r="Q459" s="211"/>
      <c r="R459" s="211"/>
      <c r="S459" s="211"/>
      <c r="T459" s="211"/>
      <c r="U459" s="211"/>
      <c r="V459" s="211"/>
      <c r="W459" s="211"/>
      <c r="X459" s="211"/>
      <c r="Y459" s="211"/>
      <c r="Z459" s="211"/>
    </row>
    <row r="460" spans="11:26" ht="15.75" customHeight="1">
      <c r="K460" s="295"/>
      <c r="M460" s="295"/>
      <c r="P460" s="211"/>
      <c r="Q460" s="211"/>
      <c r="R460" s="211"/>
      <c r="S460" s="211"/>
      <c r="T460" s="211"/>
      <c r="U460" s="211"/>
      <c r="V460" s="211"/>
      <c r="W460" s="211"/>
      <c r="X460" s="211"/>
      <c r="Y460" s="211"/>
      <c r="Z460" s="211"/>
    </row>
    <row r="461" spans="11:26" ht="15.75" customHeight="1">
      <c r="K461" s="295"/>
      <c r="M461" s="295"/>
      <c r="P461" s="211"/>
      <c r="Q461" s="211"/>
      <c r="R461" s="211"/>
      <c r="S461" s="211"/>
      <c r="T461" s="211"/>
      <c r="U461" s="211"/>
      <c r="V461" s="211"/>
      <c r="W461" s="211"/>
      <c r="X461" s="211"/>
      <c r="Y461" s="211"/>
      <c r="Z461" s="211"/>
    </row>
    <row r="462" spans="11:26" ht="15.75" customHeight="1">
      <c r="K462" s="295"/>
      <c r="M462" s="295"/>
      <c r="P462" s="211"/>
      <c r="Q462" s="211"/>
      <c r="R462" s="211"/>
      <c r="S462" s="211"/>
      <c r="T462" s="211"/>
      <c r="U462" s="211"/>
      <c r="V462" s="211"/>
      <c r="W462" s="211"/>
      <c r="X462" s="211"/>
      <c r="Y462" s="211"/>
      <c r="Z462" s="211"/>
    </row>
    <row r="463" spans="11:26" ht="15.75" customHeight="1">
      <c r="K463" s="295"/>
      <c r="M463" s="295"/>
      <c r="P463" s="211"/>
      <c r="Q463" s="211"/>
      <c r="R463" s="211"/>
      <c r="S463" s="211"/>
      <c r="T463" s="211"/>
      <c r="U463" s="211"/>
      <c r="V463" s="211"/>
      <c r="W463" s="211"/>
      <c r="X463" s="211"/>
      <c r="Y463" s="211"/>
      <c r="Z463" s="211"/>
    </row>
    <row r="464" spans="11:26" ht="15.75" customHeight="1">
      <c r="K464" s="295"/>
      <c r="M464" s="295"/>
      <c r="P464" s="211"/>
      <c r="Q464" s="211"/>
      <c r="R464" s="211"/>
      <c r="S464" s="211"/>
      <c r="T464" s="211"/>
      <c r="U464" s="211"/>
      <c r="V464" s="211"/>
      <c r="W464" s="211"/>
      <c r="X464" s="211"/>
      <c r="Y464" s="211"/>
      <c r="Z464" s="211"/>
    </row>
    <row r="465" spans="11:26" ht="15.75" customHeight="1">
      <c r="K465" s="295"/>
      <c r="M465" s="295"/>
      <c r="P465" s="211"/>
      <c r="Q465" s="211"/>
      <c r="R465" s="211"/>
      <c r="S465" s="211"/>
      <c r="T465" s="211"/>
      <c r="U465" s="211"/>
      <c r="V465" s="211"/>
      <c r="W465" s="211"/>
      <c r="X465" s="211"/>
      <c r="Y465" s="211"/>
      <c r="Z465" s="211"/>
    </row>
    <row r="466" spans="11:26" ht="15.75" customHeight="1">
      <c r="K466" s="295"/>
      <c r="M466" s="295"/>
      <c r="P466" s="211"/>
      <c r="Q466" s="211"/>
      <c r="R466" s="211"/>
      <c r="S466" s="211"/>
      <c r="T466" s="211"/>
      <c r="U466" s="211"/>
      <c r="V466" s="211"/>
      <c r="W466" s="211"/>
      <c r="X466" s="211"/>
      <c r="Y466" s="211"/>
      <c r="Z466" s="211"/>
    </row>
    <row r="467" spans="11:26" ht="15.75" customHeight="1">
      <c r="K467" s="295"/>
      <c r="M467" s="295"/>
      <c r="P467" s="211"/>
      <c r="Q467" s="211"/>
      <c r="R467" s="211"/>
      <c r="S467" s="211"/>
      <c r="T467" s="211"/>
      <c r="U467" s="211"/>
      <c r="V467" s="211"/>
      <c r="W467" s="211"/>
      <c r="X467" s="211"/>
      <c r="Y467" s="211"/>
      <c r="Z467" s="211"/>
    </row>
    <row r="468" spans="11:26" ht="15.75" customHeight="1">
      <c r="K468" s="295"/>
      <c r="M468" s="295"/>
      <c r="P468" s="211"/>
      <c r="Q468" s="211"/>
      <c r="R468" s="211"/>
      <c r="S468" s="211"/>
      <c r="T468" s="211"/>
      <c r="U468" s="211"/>
      <c r="V468" s="211"/>
      <c r="W468" s="211"/>
      <c r="X468" s="211"/>
      <c r="Y468" s="211"/>
      <c r="Z468" s="211"/>
    </row>
    <row r="469" spans="11:26" ht="15.75" customHeight="1">
      <c r="K469" s="295"/>
      <c r="M469" s="295"/>
      <c r="P469" s="211"/>
      <c r="Q469" s="211"/>
      <c r="R469" s="211"/>
      <c r="S469" s="211"/>
      <c r="T469" s="211"/>
      <c r="U469" s="211"/>
      <c r="V469" s="211"/>
      <c r="W469" s="211"/>
      <c r="X469" s="211"/>
      <c r="Y469" s="211"/>
      <c r="Z469" s="211"/>
    </row>
    <row r="470" spans="11:26" ht="15.75" customHeight="1">
      <c r="K470" s="295"/>
      <c r="M470" s="295"/>
      <c r="P470" s="211"/>
      <c r="Q470" s="211"/>
      <c r="R470" s="211"/>
      <c r="S470" s="211"/>
      <c r="T470" s="211"/>
      <c r="U470" s="211"/>
      <c r="V470" s="211"/>
      <c r="W470" s="211"/>
      <c r="X470" s="211"/>
      <c r="Y470" s="211"/>
      <c r="Z470" s="211"/>
    </row>
    <row r="471" spans="11:26" ht="15.75" customHeight="1">
      <c r="K471" s="295"/>
      <c r="M471" s="295"/>
      <c r="P471" s="211"/>
      <c r="Q471" s="211"/>
      <c r="R471" s="211"/>
      <c r="S471" s="211"/>
      <c r="T471" s="211"/>
      <c r="U471" s="211"/>
      <c r="V471" s="211"/>
      <c r="W471" s="211"/>
      <c r="X471" s="211"/>
      <c r="Y471" s="211"/>
      <c r="Z471" s="211"/>
    </row>
    <row r="472" spans="11:26" ht="15.75" customHeight="1">
      <c r="K472" s="295"/>
      <c r="M472" s="295"/>
      <c r="P472" s="211"/>
      <c r="Q472" s="211"/>
      <c r="R472" s="211"/>
      <c r="S472" s="211"/>
      <c r="T472" s="211"/>
      <c r="U472" s="211"/>
      <c r="V472" s="211"/>
      <c r="W472" s="211"/>
      <c r="X472" s="211"/>
      <c r="Y472" s="211"/>
      <c r="Z472" s="211"/>
    </row>
    <row r="473" spans="11:26" ht="15.75" customHeight="1">
      <c r="K473" s="295"/>
      <c r="M473" s="295"/>
      <c r="P473" s="211"/>
      <c r="Q473" s="211"/>
      <c r="R473" s="211"/>
      <c r="S473" s="211"/>
      <c r="T473" s="211"/>
      <c r="U473" s="211"/>
      <c r="V473" s="211"/>
      <c r="W473" s="211"/>
      <c r="X473" s="211"/>
      <c r="Y473" s="211"/>
      <c r="Z473" s="211"/>
    </row>
    <row r="474" spans="11:26" ht="15.75" customHeight="1">
      <c r="K474" s="295"/>
      <c r="M474" s="295"/>
      <c r="P474" s="211"/>
      <c r="Q474" s="211"/>
      <c r="R474" s="211"/>
      <c r="S474" s="211"/>
      <c r="T474" s="211"/>
      <c r="U474" s="211"/>
      <c r="V474" s="211"/>
      <c r="W474" s="211"/>
      <c r="X474" s="211"/>
      <c r="Y474" s="211"/>
      <c r="Z474" s="211"/>
    </row>
    <row r="475" spans="11:26" ht="15.75" customHeight="1">
      <c r="K475" s="295"/>
      <c r="M475" s="295"/>
      <c r="P475" s="211"/>
      <c r="Q475" s="211"/>
      <c r="R475" s="211"/>
      <c r="S475" s="211"/>
      <c r="T475" s="211"/>
      <c r="U475" s="211"/>
      <c r="V475" s="211"/>
      <c r="W475" s="211"/>
      <c r="X475" s="211"/>
      <c r="Y475" s="211"/>
      <c r="Z475" s="211"/>
    </row>
    <row r="476" spans="11:26" ht="15.75" customHeight="1">
      <c r="K476" s="295"/>
      <c r="M476" s="295"/>
      <c r="P476" s="211"/>
      <c r="Q476" s="211"/>
      <c r="R476" s="211"/>
      <c r="S476" s="211"/>
      <c r="T476" s="211"/>
      <c r="U476" s="211"/>
      <c r="V476" s="211"/>
      <c r="W476" s="211"/>
      <c r="X476" s="211"/>
      <c r="Y476" s="211"/>
      <c r="Z476" s="211"/>
    </row>
    <row r="477" spans="11:26" ht="15.75" customHeight="1">
      <c r="K477" s="295"/>
      <c r="M477" s="295"/>
      <c r="P477" s="211"/>
      <c r="Q477" s="211"/>
      <c r="R477" s="211"/>
      <c r="S477" s="211"/>
      <c r="T477" s="211"/>
      <c r="U477" s="211"/>
      <c r="V477" s="211"/>
      <c r="W477" s="211"/>
      <c r="X477" s="211"/>
      <c r="Y477" s="211"/>
      <c r="Z477" s="211"/>
    </row>
    <row r="478" spans="11:26" ht="15.75" customHeight="1">
      <c r="K478" s="295"/>
      <c r="M478" s="295"/>
      <c r="P478" s="211"/>
      <c r="Q478" s="211"/>
      <c r="R478" s="211"/>
      <c r="S478" s="211"/>
      <c r="T478" s="211"/>
      <c r="U478" s="211"/>
      <c r="V478" s="211"/>
      <c r="W478" s="211"/>
      <c r="X478" s="211"/>
      <c r="Y478" s="211"/>
      <c r="Z478" s="211"/>
    </row>
    <row r="479" spans="11:26" ht="15.75" customHeight="1">
      <c r="K479" s="295"/>
      <c r="M479" s="295"/>
      <c r="P479" s="211"/>
      <c r="Q479" s="211"/>
      <c r="R479" s="211"/>
      <c r="S479" s="211"/>
      <c r="T479" s="211"/>
      <c r="U479" s="211"/>
      <c r="V479" s="211"/>
      <c r="W479" s="211"/>
      <c r="X479" s="211"/>
      <c r="Y479" s="211"/>
      <c r="Z479" s="211"/>
    </row>
    <row r="480" spans="11:26" ht="15.75" customHeight="1">
      <c r="K480" s="295"/>
      <c r="M480" s="295"/>
      <c r="P480" s="211"/>
      <c r="Q480" s="211"/>
      <c r="R480" s="211"/>
      <c r="S480" s="211"/>
      <c r="T480" s="211"/>
      <c r="U480" s="211"/>
      <c r="V480" s="211"/>
      <c r="W480" s="211"/>
      <c r="X480" s="211"/>
      <c r="Y480" s="211"/>
      <c r="Z480" s="211"/>
    </row>
    <row r="481" spans="11:26" ht="15.75" customHeight="1">
      <c r="K481" s="295"/>
      <c r="M481" s="295"/>
      <c r="P481" s="211"/>
      <c r="Q481" s="211"/>
      <c r="R481" s="211"/>
      <c r="S481" s="211"/>
      <c r="T481" s="211"/>
      <c r="U481" s="211"/>
      <c r="V481" s="211"/>
      <c r="W481" s="211"/>
      <c r="X481" s="211"/>
      <c r="Y481" s="211"/>
      <c r="Z481" s="211"/>
    </row>
    <row r="482" spans="11:26" ht="15.75" customHeight="1">
      <c r="K482" s="295"/>
      <c r="M482" s="295"/>
      <c r="P482" s="211"/>
      <c r="Q482" s="211"/>
      <c r="R482" s="211"/>
      <c r="S482" s="211"/>
      <c r="T482" s="211"/>
      <c r="U482" s="211"/>
      <c r="V482" s="211"/>
      <c r="W482" s="211"/>
      <c r="X482" s="211"/>
      <c r="Y482" s="211"/>
      <c r="Z482" s="211"/>
    </row>
    <row r="483" spans="11:26" ht="15.75" customHeight="1">
      <c r="K483" s="295"/>
      <c r="M483" s="295"/>
      <c r="P483" s="211"/>
      <c r="Q483" s="211"/>
      <c r="R483" s="211"/>
      <c r="S483" s="211"/>
      <c r="T483" s="211"/>
      <c r="U483" s="211"/>
      <c r="V483" s="211"/>
      <c r="W483" s="211"/>
      <c r="X483" s="211"/>
      <c r="Y483" s="211"/>
      <c r="Z483" s="211"/>
    </row>
    <row r="484" spans="11:26" ht="15.75" customHeight="1">
      <c r="K484" s="295"/>
      <c r="M484" s="295"/>
      <c r="P484" s="211"/>
      <c r="Q484" s="211"/>
      <c r="R484" s="211"/>
      <c r="S484" s="211"/>
      <c r="T484" s="211"/>
      <c r="U484" s="211"/>
      <c r="V484" s="211"/>
      <c r="W484" s="211"/>
      <c r="X484" s="211"/>
      <c r="Y484" s="211"/>
      <c r="Z484" s="211"/>
    </row>
    <row r="485" spans="11:26" ht="15.75" customHeight="1">
      <c r="K485" s="295"/>
      <c r="M485" s="295"/>
      <c r="P485" s="211"/>
      <c r="Q485" s="211"/>
      <c r="R485" s="211"/>
      <c r="S485" s="211"/>
      <c r="T485" s="211"/>
      <c r="U485" s="211"/>
      <c r="V485" s="211"/>
      <c r="W485" s="211"/>
      <c r="X485" s="211"/>
      <c r="Y485" s="211"/>
      <c r="Z485" s="211"/>
    </row>
    <row r="486" spans="11:26" ht="15.75" customHeight="1">
      <c r="K486" s="295"/>
      <c r="M486" s="295"/>
      <c r="P486" s="211"/>
      <c r="Q486" s="211"/>
      <c r="R486" s="211"/>
      <c r="S486" s="211"/>
      <c r="T486" s="211"/>
      <c r="U486" s="211"/>
      <c r="V486" s="211"/>
      <c r="W486" s="211"/>
      <c r="X486" s="211"/>
      <c r="Y486" s="211"/>
      <c r="Z486" s="211"/>
    </row>
    <row r="487" spans="11:26" ht="15.75" customHeight="1">
      <c r="K487" s="295"/>
      <c r="M487" s="295"/>
      <c r="P487" s="211"/>
      <c r="Q487" s="211"/>
      <c r="R487" s="211"/>
      <c r="S487" s="211"/>
      <c r="T487" s="211"/>
      <c r="U487" s="211"/>
      <c r="V487" s="211"/>
      <c r="W487" s="211"/>
      <c r="X487" s="211"/>
      <c r="Y487" s="211"/>
      <c r="Z487" s="211"/>
    </row>
    <row r="488" spans="11:26" ht="15.75" customHeight="1">
      <c r="K488" s="295"/>
      <c r="M488" s="295"/>
      <c r="P488" s="211"/>
      <c r="Q488" s="211"/>
      <c r="R488" s="211"/>
      <c r="S488" s="211"/>
      <c r="T488" s="211"/>
      <c r="U488" s="211"/>
      <c r="V488" s="211"/>
      <c r="W488" s="211"/>
      <c r="X488" s="211"/>
      <c r="Y488" s="211"/>
      <c r="Z488" s="211"/>
    </row>
    <row r="489" spans="11:26" ht="15.75" customHeight="1">
      <c r="K489" s="295"/>
      <c r="M489" s="295"/>
      <c r="P489" s="211"/>
      <c r="Q489" s="211"/>
      <c r="R489" s="211"/>
      <c r="S489" s="211"/>
      <c r="T489" s="211"/>
      <c r="U489" s="211"/>
      <c r="V489" s="211"/>
      <c r="W489" s="211"/>
      <c r="X489" s="211"/>
      <c r="Y489" s="211"/>
      <c r="Z489" s="211"/>
    </row>
    <row r="490" spans="11:26" ht="15.75" customHeight="1">
      <c r="K490" s="295"/>
      <c r="M490" s="295"/>
      <c r="P490" s="211"/>
      <c r="Q490" s="211"/>
      <c r="R490" s="211"/>
      <c r="S490" s="211"/>
      <c r="T490" s="211"/>
      <c r="U490" s="211"/>
      <c r="V490" s="211"/>
      <c r="W490" s="211"/>
      <c r="X490" s="211"/>
      <c r="Y490" s="211"/>
      <c r="Z490" s="211"/>
    </row>
    <row r="491" spans="11:26" ht="15.75" customHeight="1">
      <c r="K491" s="295"/>
      <c r="M491" s="295"/>
      <c r="P491" s="211"/>
      <c r="Q491" s="211"/>
      <c r="R491" s="211"/>
      <c r="S491" s="211"/>
      <c r="T491" s="211"/>
      <c r="U491" s="211"/>
      <c r="V491" s="211"/>
      <c r="W491" s="211"/>
      <c r="X491" s="211"/>
      <c r="Y491" s="211"/>
      <c r="Z491" s="211"/>
    </row>
    <row r="492" spans="11:26" ht="15.75" customHeight="1">
      <c r="K492" s="295"/>
      <c r="M492" s="295"/>
      <c r="P492" s="211"/>
      <c r="Q492" s="211"/>
      <c r="R492" s="211"/>
      <c r="S492" s="211"/>
      <c r="T492" s="211"/>
      <c r="U492" s="211"/>
      <c r="V492" s="211"/>
      <c r="W492" s="211"/>
      <c r="X492" s="211"/>
      <c r="Y492" s="211"/>
      <c r="Z492" s="211"/>
    </row>
    <row r="493" spans="11:26" ht="15.75" customHeight="1">
      <c r="K493" s="295"/>
      <c r="M493" s="295"/>
      <c r="P493" s="211"/>
      <c r="Q493" s="211"/>
      <c r="R493" s="211"/>
      <c r="S493" s="211"/>
      <c r="T493" s="211"/>
      <c r="U493" s="211"/>
      <c r="V493" s="211"/>
      <c r="W493" s="211"/>
      <c r="X493" s="211"/>
      <c r="Y493" s="211"/>
      <c r="Z493" s="211"/>
    </row>
    <row r="494" spans="11:26" ht="15.75" customHeight="1">
      <c r="K494" s="295"/>
      <c r="M494" s="295"/>
      <c r="P494" s="211"/>
      <c r="Q494" s="211"/>
      <c r="R494" s="211"/>
      <c r="S494" s="211"/>
      <c r="T494" s="211"/>
      <c r="U494" s="211"/>
      <c r="V494" s="211"/>
      <c r="W494" s="211"/>
      <c r="X494" s="211"/>
      <c r="Y494" s="211"/>
      <c r="Z494" s="211"/>
    </row>
    <row r="495" spans="11:26" ht="15.75" customHeight="1">
      <c r="K495" s="295"/>
      <c r="M495" s="295"/>
      <c r="P495" s="211"/>
      <c r="Q495" s="211"/>
      <c r="R495" s="211"/>
      <c r="S495" s="211"/>
      <c r="T495" s="211"/>
      <c r="U495" s="211"/>
      <c r="V495" s="211"/>
      <c r="W495" s="211"/>
      <c r="X495" s="211"/>
      <c r="Y495" s="211"/>
      <c r="Z495" s="211"/>
    </row>
    <row r="496" spans="11:26" ht="15.75" customHeight="1">
      <c r="K496" s="295"/>
      <c r="M496" s="295"/>
      <c r="P496" s="211"/>
      <c r="Q496" s="211"/>
      <c r="R496" s="211"/>
      <c r="S496" s="211"/>
      <c r="T496" s="211"/>
      <c r="U496" s="211"/>
      <c r="V496" s="211"/>
      <c r="W496" s="211"/>
      <c r="X496" s="211"/>
      <c r="Y496" s="211"/>
      <c r="Z496" s="211"/>
    </row>
    <row r="497" spans="11:26" ht="15.75" customHeight="1">
      <c r="K497" s="295"/>
      <c r="M497" s="295"/>
      <c r="P497" s="211"/>
      <c r="Q497" s="211"/>
      <c r="R497" s="211"/>
      <c r="S497" s="211"/>
      <c r="T497" s="211"/>
      <c r="U497" s="211"/>
      <c r="V497" s="211"/>
      <c r="W497" s="211"/>
      <c r="X497" s="211"/>
      <c r="Y497" s="211"/>
      <c r="Z497" s="211"/>
    </row>
    <row r="498" spans="11:26" ht="15.75" customHeight="1">
      <c r="K498" s="295"/>
      <c r="M498" s="295"/>
      <c r="P498" s="211"/>
      <c r="Q498" s="211"/>
      <c r="R498" s="211"/>
      <c r="S498" s="211"/>
      <c r="T498" s="211"/>
      <c r="U498" s="211"/>
      <c r="V498" s="211"/>
      <c r="W498" s="211"/>
      <c r="X498" s="211"/>
      <c r="Y498" s="211"/>
      <c r="Z498" s="211"/>
    </row>
    <row r="499" spans="11:26" ht="15.75" customHeight="1">
      <c r="K499" s="295"/>
      <c r="M499" s="295"/>
      <c r="P499" s="211"/>
      <c r="Q499" s="211"/>
      <c r="R499" s="211"/>
      <c r="S499" s="211"/>
      <c r="T499" s="211"/>
      <c r="U499" s="211"/>
      <c r="V499" s="211"/>
      <c r="W499" s="211"/>
      <c r="X499" s="211"/>
      <c r="Y499" s="211"/>
      <c r="Z499" s="211"/>
    </row>
    <row r="500" spans="11:26" ht="15.75" customHeight="1">
      <c r="K500" s="295"/>
      <c r="M500" s="295"/>
      <c r="P500" s="211"/>
      <c r="Q500" s="211"/>
      <c r="R500" s="211"/>
      <c r="S500" s="211"/>
      <c r="T500" s="211"/>
      <c r="U500" s="211"/>
      <c r="V500" s="211"/>
      <c r="W500" s="211"/>
      <c r="X500" s="211"/>
      <c r="Y500" s="211"/>
      <c r="Z500" s="211"/>
    </row>
    <row r="501" spans="11:26" ht="15.75" customHeight="1">
      <c r="K501" s="295"/>
      <c r="M501" s="295"/>
      <c r="P501" s="211"/>
      <c r="Q501" s="211"/>
      <c r="R501" s="211"/>
      <c r="S501" s="211"/>
      <c r="T501" s="211"/>
      <c r="U501" s="211"/>
      <c r="V501" s="211"/>
      <c r="W501" s="211"/>
      <c r="X501" s="211"/>
      <c r="Y501" s="211"/>
      <c r="Z501" s="211"/>
    </row>
    <row r="502" spans="11:26" ht="15.75" customHeight="1">
      <c r="K502" s="295"/>
      <c r="M502" s="295"/>
      <c r="P502" s="211"/>
      <c r="Q502" s="211"/>
      <c r="R502" s="211"/>
      <c r="S502" s="211"/>
      <c r="T502" s="211"/>
      <c r="U502" s="211"/>
      <c r="V502" s="211"/>
      <c r="W502" s="211"/>
      <c r="X502" s="211"/>
      <c r="Y502" s="211"/>
      <c r="Z502" s="211"/>
    </row>
    <row r="503" spans="11:26" ht="15.75" customHeight="1">
      <c r="K503" s="295"/>
      <c r="M503" s="295"/>
      <c r="P503" s="211"/>
      <c r="Q503" s="211"/>
      <c r="R503" s="211"/>
      <c r="S503" s="211"/>
      <c r="T503" s="211"/>
      <c r="U503" s="211"/>
      <c r="V503" s="211"/>
      <c r="W503" s="211"/>
      <c r="X503" s="211"/>
      <c r="Y503" s="211"/>
      <c r="Z503" s="211"/>
    </row>
    <row r="504" spans="11:26" ht="15.75" customHeight="1">
      <c r="K504" s="295"/>
      <c r="M504" s="295"/>
      <c r="P504" s="211"/>
      <c r="Q504" s="211"/>
      <c r="R504" s="211"/>
      <c r="S504" s="211"/>
      <c r="T504" s="211"/>
      <c r="U504" s="211"/>
      <c r="V504" s="211"/>
      <c r="W504" s="211"/>
      <c r="X504" s="211"/>
      <c r="Y504" s="211"/>
      <c r="Z504" s="211"/>
    </row>
    <row r="505" spans="11:26" ht="15.75" customHeight="1">
      <c r="K505" s="295"/>
      <c r="M505" s="295"/>
      <c r="P505" s="211"/>
      <c r="Q505" s="211"/>
      <c r="R505" s="211"/>
      <c r="S505" s="211"/>
      <c r="T505" s="211"/>
      <c r="U505" s="211"/>
      <c r="V505" s="211"/>
      <c r="W505" s="211"/>
      <c r="X505" s="211"/>
      <c r="Y505" s="211"/>
      <c r="Z505" s="211"/>
    </row>
    <row r="506" spans="11:26" ht="15.75" customHeight="1">
      <c r="K506" s="295"/>
      <c r="M506" s="295"/>
      <c r="P506" s="211"/>
      <c r="Q506" s="211"/>
      <c r="R506" s="211"/>
      <c r="S506" s="211"/>
      <c r="T506" s="211"/>
      <c r="U506" s="211"/>
      <c r="V506" s="211"/>
      <c r="W506" s="211"/>
      <c r="X506" s="211"/>
      <c r="Y506" s="211"/>
      <c r="Z506" s="211"/>
    </row>
    <row r="507" spans="11:26" ht="15.75" customHeight="1">
      <c r="K507" s="295"/>
      <c r="M507" s="295"/>
      <c r="P507" s="211"/>
      <c r="Q507" s="211"/>
      <c r="R507" s="211"/>
      <c r="S507" s="211"/>
      <c r="T507" s="211"/>
      <c r="U507" s="211"/>
      <c r="V507" s="211"/>
      <c r="W507" s="211"/>
      <c r="X507" s="211"/>
      <c r="Y507" s="211"/>
      <c r="Z507" s="211"/>
    </row>
    <row r="508" spans="11:26" ht="15.75" customHeight="1">
      <c r="K508" s="295"/>
      <c r="M508" s="295"/>
      <c r="P508" s="211"/>
      <c r="Q508" s="211"/>
      <c r="R508" s="211"/>
      <c r="S508" s="211"/>
      <c r="T508" s="211"/>
      <c r="U508" s="211"/>
      <c r="V508" s="211"/>
      <c r="W508" s="211"/>
      <c r="X508" s="211"/>
      <c r="Y508" s="211"/>
      <c r="Z508" s="211"/>
    </row>
    <row r="509" spans="11:26" ht="15.75" customHeight="1">
      <c r="K509" s="295"/>
      <c r="M509" s="295"/>
      <c r="P509" s="211"/>
      <c r="Q509" s="211"/>
      <c r="R509" s="211"/>
      <c r="S509" s="211"/>
      <c r="T509" s="211"/>
      <c r="U509" s="211"/>
      <c r="V509" s="211"/>
      <c r="W509" s="211"/>
      <c r="X509" s="211"/>
      <c r="Y509" s="211"/>
      <c r="Z509" s="211"/>
    </row>
    <row r="510" spans="11:26" ht="15.75" customHeight="1">
      <c r="K510" s="295"/>
      <c r="M510" s="295"/>
      <c r="P510" s="211"/>
      <c r="Q510" s="211"/>
      <c r="R510" s="211"/>
      <c r="S510" s="211"/>
      <c r="T510" s="211"/>
      <c r="U510" s="211"/>
      <c r="V510" s="211"/>
      <c r="W510" s="211"/>
      <c r="X510" s="211"/>
      <c r="Y510" s="211"/>
      <c r="Z510" s="211"/>
    </row>
    <row r="511" spans="11:26" ht="15.75" customHeight="1">
      <c r="K511" s="295"/>
      <c r="M511" s="295"/>
      <c r="P511" s="211"/>
      <c r="Q511" s="211"/>
      <c r="R511" s="211"/>
      <c r="S511" s="211"/>
      <c r="T511" s="211"/>
      <c r="U511" s="211"/>
      <c r="V511" s="211"/>
      <c r="W511" s="211"/>
      <c r="X511" s="211"/>
      <c r="Y511" s="211"/>
      <c r="Z511" s="211"/>
    </row>
    <row r="512" spans="11:26" ht="15.75" customHeight="1">
      <c r="K512" s="295"/>
      <c r="M512" s="295"/>
      <c r="P512" s="211"/>
      <c r="Q512" s="211"/>
      <c r="R512" s="211"/>
      <c r="S512" s="211"/>
      <c r="T512" s="211"/>
      <c r="U512" s="211"/>
      <c r="V512" s="211"/>
      <c r="W512" s="211"/>
      <c r="X512" s="211"/>
      <c r="Y512" s="211"/>
      <c r="Z512" s="211"/>
    </row>
    <row r="513" spans="11:26" ht="15.75" customHeight="1">
      <c r="K513" s="295"/>
      <c r="M513" s="295"/>
      <c r="P513" s="211"/>
      <c r="Q513" s="211"/>
      <c r="R513" s="211"/>
      <c r="S513" s="211"/>
      <c r="T513" s="211"/>
      <c r="U513" s="211"/>
      <c r="V513" s="211"/>
      <c r="W513" s="211"/>
      <c r="X513" s="211"/>
      <c r="Y513" s="211"/>
      <c r="Z513" s="211"/>
    </row>
    <row r="514" spans="11:26" ht="15.75" customHeight="1">
      <c r="K514" s="295"/>
      <c r="M514" s="295"/>
      <c r="P514" s="211"/>
      <c r="Q514" s="211"/>
      <c r="R514" s="211"/>
      <c r="S514" s="211"/>
      <c r="T514" s="211"/>
      <c r="U514" s="211"/>
      <c r="V514" s="211"/>
      <c r="W514" s="211"/>
      <c r="X514" s="211"/>
      <c r="Y514" s="211"/>
      <c r="Z514" s="211"/>
    </row>
    <row r="515" spans="11:26" ht="15.75" customHeight="1">
      <c r="K515" s="295"/>
      <c r="M515" s="295"/>
      <c r="P515" s="211"/>
      <c r="Q515" s="211"/>
      <c r="R515" s="211"/>
      <c r="S515" s="211"/>
      <c r="T515" s="211"/>
      <c r="U515" s="211"/>
      <c r="V515" s="211"/>
      <c r="W515" s="211"/>
      <c r="X515" s="211"/>
      <c r="Y515" s="211"/>
      <c r="Z515" s="211"/>
    </row>
    <row r="516" spans="11:26" ht="15.75" customHeight="1">
      <c r="K516" s="295"/>
      <c r="M516" s="295"/>
      <c r="P516" s="211"/>
      <c r="Q516" s="211"/>
      <c r="R516" s="211"/>
      <c r="S516" s="211"/>
      <c r="T516" s="211"/>
      <c r="U516" s="211"/>
      <c r="V516" s="211"/>
      <c r="W516" s="211"/>
      <c r="X516" s="211"/>
      <c r="Y516" s="211"/>
      <c r="Z516" s="211"/>
    </row>
    <row r="517" spans="11:26" ht="15.75" customHeight="1">
      <c r="K517" s="295"/>
      <c r="M517" s="295"/>
      <c r="P517" s="211"/>
      <c r="Q517" s="211"/>
      <c r="R517" s="211"/>
      <c r="S517" s="211"/>
      <c r="T517" s="211"/>
      <c r="U517" s="211"/>
      <c r="V517" s="211"/>
      <c r="W517" s="211"/>
      <c r="X517" s="211"/>
      <c r="Y517" s="211"/>
      <c r="Z517" s="211"/>
    </row>
    <row r="518" spans="11:26" ht="15.75" customHeight="1">
      <c r="K518" s="295"/>
      <c r="M518" s="295"/>
      <c r="P518" s="211"/>
      <c r="Q518" s="211"/>
      <c r="R518" s="211"/>
      <c r="S518" s="211"/>
      <c r="T518" s="211"/>
      <c r="U518" s="211"/>
      <c r="V518" s="211"/>
      <c r="W518" s="211"/>
      <c r="X518" s="211"/>
      <c r="Y518" s="211"/>
      <c r="Z518" s="211"/>
    </row>
    <row r="519" spans="11:26" ht="15.75" customHeight="1">
      <c r="K519" s="295"/>
      <c r="M519" s="295"/>
      <c r="P519" s="211"/>
      <c r="Q519" s="211"/>
      <c r="R519" s="211"/>
      <c r="S519" s="211"/>
      <c r="T519" s="211"/>
      <c r="U519" s="211"/>
      <c r="V519" s="211"/>
      <c r="W519" s="211"/>
      <c r="X519" s="211"/>
      <c r="Y519" s="211"/>
      <c r="Z519" s="211"/>
    </row>
    <row r="520" spans="11:26" ht="15.75" customHeight="1">
      <c r="K520" s="295"/>
      <c r="M520" s="295"/>
      <c r="P520" s="211"/>
      <c r="Q520" s="211"/>
      <c r="R520" s="211"/>
      <c r="S520" s="211"/>
      <c r="T520" s="211"/>
      <c r="U520" s="211"/>
      <c r="V520" s="211"/>
      <c r="W520" s="211"/>
      <c r="X520" s="211"/>
      <c r="Y520" s="211"/>
      <c r="Z520" s="211"/>
    </row>
    <row r="521" spans="11:26" ht="15.75" customHeight="1">
      <c r="K521" s="295"/>
      <c r="M521" s="295"/>
      <c r="P521" s="211"/>
      <c r="Q521" s="211"/>
      <c r="R521" s="211"/>
      <c r="S521" s="211"/>
      <c r="T521" s="211"/>
      <c r="U521" s="211"/>
      <c r="V521" s="211"/>
      <c r="W521" s="211"/>
      <c r="X521" s="211"/>
      <c r="Y521" s="211"/>
      <c r="Z521" s="211"/>
    </row>
    <row r="522" spans="11:26" ht="15.75" customHeight="1">
      <c r="K522" s="295"/>
      <c r="M522" s="295"/>
      <c r="P522" s="211"/>
      <c r="Q522" s="211"/>
      <c r="R522" s="211"/>
      <c r="S522" s="211"/>
      <c r="T522" s="211"/>
      <c r="U522" s="211"/>
      <c r="V522" s="211"/>
      <c r="W522" s="211"/>
      <c r="X522" s="211"/>
      <c r="Y522" s="211"/>
      <c r="Z522" s="211"/>
    </row>
    <row r="523" spans="11:26" ht="15.75" customHeight="1">
      <c r="K523" s="295"/>
      <c r="M523" s="295"/>
      <c r="P523" s="211"/>
      <c r="Q523" s="211"/>
      <c r="R523" s="211"/>
      <c r="S523" s="211"/>
      <c r="T523" s="211"/>
      <c r="U523" s="211"/>
      <c r="V523" s="211"/>
      <c r="W523" s="211"/>
      <c r="X523" s="211"/>
      <c r="Y523" s="211"/>
      <c r="Z523" s="211"/>
    </row>
    <row r="524" spans="11:26" ht="15.75" customHeight="1">
      <c r="K524" s="295"/>
      <c r="M524" s="295"/>
      <c r="P524" s="211"/>
      <c r="Q524" s="211"/>
      <c r="R524" s="211"/>
      <c r="S524" s="211"/>
      <c r="T524" s="211"/>
      <c r="U524" s="211"/>
      <c r="V524" s="211"/>
      <c r="W524" s="211"/>
      <c r="X524" s="211"/>
      <c r="Y524" s="211"/>
      <c r="Z524" s="211"/>
    </row>
    <row r="525" spans="11:26" ht="15.75" customHeight="1">
      <c r="K525" s="295"/>
      <c r="M525" s="295"/>
      <c r="P525" s="211"/>
      <c r="Q525" s="211"/>
      <c r="R525" s="211"/>
      <c r="S525" s="211"/>
      <c r="T525" s="211"/>
      <c r="U525" s="211"/>
      <c r="V525" s="211"/>
      <c r="W525" s="211"/>
      <c r="X525" s="211"/>
      <c r="Y525" s="211"/>
      <c r="Z525" s="211"/>
    </row>
    <row r="526" spans="11:26" ht="15.75" customHeight="1">
      <c r="K526" s="295"/>
      <c r="M526" s="295"/>
      <c r="P526" s="211"/>
      <c r="Q526" s="211"/>
      <c r="R526" s="211"/>
      <c r="S526" s="211"/>
      <c r="T526" s="211"/>
      <c r="U526" s="211"/>
      <c r="V526" s="211"/>
      <c r="W526" s="211"/>
      <c r="X526" s="211"/>
      <c r="Y526" s="211"/>
      <c r="Z526" s="211"/>
    </row>
    <row r="527" spans="11:26" ht="15.75" customHeight="1">
      <c r="K527" s="295"/>
      <c r="M527" s="295"/>
      <c r="P527" s="211"/>
      <c r="Q527" s="211"/>
      <c r="R527" s="211"/>
      <c r="S527" s="211"/>
      <c r="T527" s="211"/>
      <c r="U527" s="211"/>
      <c r="V527" s="211"/>
      <c r="W527" s="211"/>
      <c r="X527" s="211"/>
      <c r="Y527" s="211"/>
      <c r="Z527" s="211"/>
    </row>
    <row r="528" spans="11:26" ht="15.75" customHeight="1">
      <c r="K528" s="295"/>
      <c r="M528" s="295"/>
      <c r="P528" s="211"/>
      <c r="Q528" s="211"/>
      <c r="R528" s="211"/>
      <c r="S528" s="211"/>
      <c r="T528" s="211"/>
      <c r="U528" s="211"/>
      <c r="V528" s="211"/>
      <c r="W528" s="211"/>
      <c r="X528" s="211"/>
      <c r="Y528" s="211"/>
      <c r="Z528" s="211"/>
    </row>
    <row r="529" spans="11:26" ht="15.75" customHeight="1">
      <c r="K529" s="295"/>
      <c r="M529" s="295"/>
      <c r="P529" s="211"/>
      <c r="Q529" s="211"/>
      <c r="R529" s="211"/>
      <c r="S529" s="211"/>
      <c r="T529" s="211"/>
      <c r="U529" s="211"/>
      <c r="V529" s="211"/>
      <c r="W529" s="211"/>
      <c r="X529" s="211"/>
      <c r="Y529" s="211"/>
      <c r="Z529" s="211"/>
    </row>
    <row r="530" spans="11:26" ht="15.75" customHeight="1">
      <c r="K530" s="295"/>
      <c r="M530" s="295"/>
      <c r="P530" s="211"/>
      <c r="Q530" s="211"/>
      <c r="R530" s="211"/>
      <c r="S530" s="211"/>
      <c r="T530" s="211"/>
      <c r="U530" s="211"/>
      <c r="V530" s="211"/>
      <c r="W530" s="211"/>
      <c r="X530" s="211"/>
      <c r="Y530" s="211"/>
      <c r="Z530" s="211"/>
    </row>
    <row r="531" spans="11:26" ht="15.75" customHeight="1">
      <c r="K531" s="295"/>
      <c r="M531" s="295"/>
      <c r="P531" s="211"/>
      <c r="Q531" s="211"/>
      <c r="R531" s="211"/>
      <c r="S531" s="211"/>
      <c r="T531" s="211"/>
      <c r="U531" s="211"/>
      <c r="V531" s="211"/>
      <c r="W531" s="211"/>
      <c r="X531" s="211"/>
      <c r="Y531" s="211"/>
      <c r="Z531" s="211"/>
    </row>
    <row r="532" spans="11:26" ht="15.75" customHeight="1">
      <c r="K532" s="295"/>
      <c r="M532" s="295"/>
      <c r="P532" s="211"/>
      <c r="Q532" s="211"/>
      <c r="R532" s="211"/>
      <c r="S532" s="211"/>
      <c r="T532" s="211"/>
      <c r="U532" s="211"/>
      <c r="V532" s="211"/>
      <c r="W532" s="211"/>
      <c r="X532" s="211"/>
      <c r="Y532" s="211"/>
      <c r="Z532" s="211"/>
    </row>
    <row r="533" spans="11:26" ht="15.75" customHeight="1">
      <c r="K533" s="295"/>
      <c r="M533" s="295"/>
      <c r="P533" s="211"/>
      <c r="Q533" s="211"/>
      <c r="R533" s="211"/>
      <c r="S533" s="211"/>
      <c r="T533" s="211"/>
      <c r="U533" s="211"/>
      <c r="V533" s="211"/>
      <c r="W533" s="211"/>
      <c r="X533" s="211"/>
      <c r="Y533" s="211"/>
      <c r="Z533" s="211"/>
    </row>
    <row r="534" spans="11:26" ht="15.75" customHeight="1">
      <c r="K534" s="295"/>
      <c r="M534" s="295"/>
      <c r="P534" s="211"/>
      <c r="Q534" s="211"/>
      <c r="R534" s="211"/>
      <c r="S534" s="211"/>
      <c r="T534" s="211"/>
      <c r="U534" s="211"/>
      <c r="V534" s="211"/>
      <c r="W534" s="211"/>
      <c r="X534" s="211"/>
      <c r="Y534" s="211"/>
      <c r="Z534" s="211"/>
    </row>
    <row r="535" spans="11:26" ht="15.75" customHeight="1">
      <c r="K535" s="295"/>
      <c r="M535" s="295"/>
      <c r="P535" s="211"/>
      <c r="Q535" s="211"/>
      <c r="R535" s="211"/>
      <c r="S535" s="211"/>
      <c r="T535" s="211"/>
      <c r="U535" s="211"/>
      <c r="V535" s="211"/>
      <c r="W535" s="211"/>
      <c r="X535" s="211"/>
      <c r="Y535" s="211"/>
      <c r="Z535" s="211"/>
    </row>
    <row r="536" spans="11:26" ht="15.75" customHeight="1">
      <c r="K536" s="295"/>
      <c r="M536" s="295"/>
      <c r="P536" s="211"/>
      <c r="Q536" s="211"/>
      <c r="R536" s="211"/>
      <c r="S536" s="211"/>
      <c r="T536" s="211"/>
      <c r="U536" s="211"/>
      <c r="V536" s="211"/>
      <c r="W536" s="211"/>
      <c r="X536" s="211"/>
      <c r="Y536" s="211"/>
      <c r="Z536" s="211"/>
    </row>
    <row r="537" spans="11:26" ht="15.75" customHeight="1">
      <c r="K537" s="295"/>
      <c r="M537" s="295"/>
      <c r="P537" s="211"/>
      <c r="Q537" s="211"/>
      <c r="R537" s="211"/>
      <c r="S537" s="211"/>
      <c r="T537" s="211"/>
      <c r="U537" s="211"/>
      <c r="V537" s="211"/>
      <c r="W537" s="211"/>
      <c r="X537" s="211"/>
      <c r="Y537" s="211"/>
      <c r="Z537" s="211"/>
    </row>
    <row r="538" spans="11:26" ht="15.75" customHeight="1">
      <c r="K538" s="295"/>
      <c r="M538" s="295"/>
      <c r="P538" s="211"/>
      <c r="Q538" s="211"/>
      <c r="R538" s="211"/>
      <c r="S538" s="211"/>
      <c r="T538" s="211"/>
      <c r="U538" s="211"/>
      <c r="V538" s="211"/>
      <c r="W538" s="211"/>
      <c r="X538" s="211"/>
      <c r="Y538" s="211"/>
      <c r="Z538" s="211"/>
    </row>
    <row r="539" spans="11:26" ht="15.75" customHeight="1">
      <c r="K539" s="295"/>
      <c r="M539" s="295"/>
      <c r="P539" s="211"/>
      <c r="Q539" s="211"/>
      <c r="R539" s="211"/>
      <c r="S539" s="211"/>
      <c r="T539" s="211"/>
      <c r="U539" s="211"/>
      <c r="V539" s="211"/>
      <c r="W539" s="211"/>
      <c r="X539" s="211"/>
      <c r="Y539" s="211"/>
      <c r="Z539" s="211"/>
    </row>
    <row r="540" spans="11:26" ht="15.75" customHeight="1">
      <c r="K540" s="295"/>
      <c r="M540" s="295"/>
      <c r="P540" s="211"/>
      <c r="Q540" s="211"/>
      <c r="R540" s="211"/>
      <c r="S540" s="211"/>
      <c r="T540" s="211"/>
      <c r="U540" s="211"/>
      <c r="V540" s="211"/>
      <c r="W540" s="211"/>
      <c r="X540" s="211"/>
      <c r="Y540" s="211"/>
      <c r="Z540" s="211"/>
    </row>
    <row r="541" spans="11:26" ht="15.75" customHeight="1">
      <c r="K541" s="295"/>
      <c r="M541" s="295"/>
      <c r="P541" s="211"/>
      <c r="Q541" s="211"/>
      <c r="R541" s="211"/>
      <c r="S541" s="211"/>
      <c r="T541" s="211"/>
      <c r="U541" s="211"/>
      <c r="V541" s="211"/>
      <c r="W541" s="211"/>
      <c r="X541" s="211"/>
      <c r="Y541" s="211"/>
      <c r="Z541" s="211"/>
    </row>
    <row r="542" spans="11:26" ht="15.75" customHeight="1">
      <c r="K542" s="295"/>
      <c r="M542" s="295"/>
      <c r="P542" s="211"/>
      <c r="Q542" s="211"/>
      <c r="R542" s="211"/>
      <c r="S542" s="211"/>
      <c r="T542" s="211"/>
      <c r="U542" s="211"/>
      <c r="V542" s="211"/>
      <c r="W542" s="211"/>
      <c r="X542" s="211"/>
      <c r="Y542" s="211"/>
      <c r="Z542" s="211"/>
    </row>
    <row r="543" spans="11:26" ht="15.75" customHeight="1">
      <c r="K543" s="295"/>
      <c r="M543" s="295"/>
      <c r="P543" s="211"/>
      <c r="Q543" s="211"/>
      <c r="R543" s="211"/>
      <c r="S543" s="211"/>
      <c r="T543" s="211"/>
      <c r="U543" s="211"/>
      <c r="V543" s="211"/>
      <c r="W543" s="211"/>
      <c r="X543" s="211"/>
      <c r="Y543" s="211"/>
      <c r="Z543" s="211"/>
    </row>
    <row r="544" spans="11:26" ht="15.75" customHeight="1">
      <c r="K544" s="295"/>
      <c r="M544" s="295"/>
      <c r="P544" s="211"/>
      <c r="Q544" s="211"/>
      <c r="R544" s="211"/>
      <c r="S544" s="211"/>
      <c r="T544" s="211"/>
      <c r="U544" s="211"/>
      <c r="V544" s="211"/>
      <c r="W544" s="211"/>
      <c r="X544" s="211"/>
      <c r="Y544" s="211"/>
      <c r="Z544" s="211"/>
    </row>
    <row r="545" spans="11:26" ht="15.75" customHeight="1">
      <c r="K545" s="295"/>
      <c r="M545" s="295"/>
      <c r="P545" s="211"/>
      <c r="Q545" s="211"/>
      <c r="R545" s="211"/>
      <c r="S545" s="211"/>
      <c r="T545" s="211"/>
      <c r="U545" s="211"/>
      <c r="V545" s="211"/>
      <c r="W545" s="211"/>
      <c r="X545" s="211"/>
      <c r="Y545" s="211"/>
      <c r="Z545" s="211"/>
    </row>
    <row r="546" spans="11:26" ht="15.75" customHeight="1">
      <c r="K546" s="295"/>
      <c r="M546" s="295"/>
      <c r="P546" s="211"/>
      <c r="Q546" s="211"/>
      <c r="R546" s="211"/>
      <c r="S546" s="211"/>
      <c r="T546" s="211"/>
      <c r="U546" s="211"/>
      <c r="V546" s="211"/>
      <c r="W546" s="211"/>
      <c r="X546" s="211"/>
      <c r="Y546" s="211"/>
      <c r="Z546" s="211"/>
    </row>
    <row r="547" spans="11:26" ht="15.75" customHeight="1">
      <c r="K547" s="295"/>
      <c r="M547" s="295"/>
      <c r="P547" s="211"/>
      <c r="Q547" s="211"/>
      <c r="R547" s="211"/>
      <c r="S547" s="211"/>
      <c r="T547" s="211"/>
      <c r="U547" s="211"/>
      <c r="V547" s="211"/>
      <c r="W547" s="211"/>
      <c r="X547" s="211"/>
      <c r="Y547" s="211"/>
      <c r="Z547" s="211"/>
    </row>
    <row r="548" spans="11:26" ht="15.75" customHeight="1">
      <c r="K548" s="295"/>
      <c r="M548" s="295"/>
      <c r="P548" s="211"/>
      <c r="Q548" s="211"/>
      <c r="R548" s="211"/>
      <c r="S548" s="211"/>
      <c r="T548" s="211"/>
      <c r="U548" s="211"/>
      <c r="V548" s="211"/>
      <c r="W548" s="211"/>
      <c r="X548" s="211"/>
      <c r="Y548" s="211"/>
      <c r="Z548" s="211"/>
    </row>
    <row r="549" spans="11:26" ht="15.75" customHeight="1">
      <c r="K549" s="295"/>
      <c r="M549" s="295"/>
      <c r="P549" s="211"/>
      <c r="Q549" s="211"/>
      <c r="R549" s="211"/>
      <c r="S549" s="211"/>
      <c r="T549" s="211"/>
      <c r="U549" s="211"/>
      <c r="V549" s="211"/>
      <c r="W549" s="211"/>
      <c r="X549" s="211"/>
      <c r="Y549" s="211"/>
      <c r="Z549" s="211"/>
    </row>
    <row r="550" spans="11:26" ht="15.75" customHeight="1">
      <c r="K550" s="295"/>
      <c r="M550" s="295"/>
      <c r="P550" s="211"/>
      <c r="Q550" s="211"/>
      <c r="R550" s="211"/>
      <c r="S550" s="211"/>
      <c r="T550" s="211"/>
      <c r="U550" s="211"/>
      <c r="V550" s="211"/>
      <c r="W550" s="211"/>
      <c r="X550" s="211"/>
      <c r="Y550" s="211"/>
      <c r="Z550" s="211"/>
    </row>
    <row r="551" spans="11:26" ht="15.75" customHeight="1">
      <c r="K551" s="295"/>
      <c r="M551" s="295"/>
      <c r="P551" s="211"/>
      <c r="Q551" s="211"/>
      <c r="R551" s="211"/>
      <c r="S551" s="211"/>
      <c r="T551" s="211"/>
      <c r="U551" s="211"/>
      <c r="V551" s="211"/>
      <c r="W551" s="211"/>
      <c r="X551" s="211"/>
      <c r="Y551" s="211"/>
      <c r="Z551" s="211"/>
    </row>
    <row r="552" spans="11:26" ht="15.75" customHeight="1">
      <c r="K552" s="295"/>
      <c r="M552" s="295"/>
      <c r="P552" s="211"/>
      <c r="Q552" s="211"/>
      <c r="R552" s="211"/>
      <c r="S552" s="211"/>
      <c r="T552" s="211"/>
      <c r="U552" s="211"/>
      <c r="V552" s="211"/>
      <c r="W552" s="211"/>
      <c r="X552" s="211"/>
      <c r="Y552" s="211"/>
      <c r="Z552" s="211"/>
    </row>
    <row r="553" spans="11:26" ht="15.75" customHeight="1">
      <c r="K553" s="295"/>
      <c r="M553" s="295"/>
      <c r="P553" s="211"/>
      <c r="Q553" s="211"/>
      <c r="R553" s="211"/>
      <c r="S553" s="211"/>
      <c r="T553" s="211"/>
      <c r="U553" s="211"/>
      <c r="V553" s="211"/>
      <c r="W553" s="211"/>
      <c r="X553" s="211"/>
      <c r="Y553" s="211"/>
      <c r="Z553" s="211"/>
    </row>
    <row r="554" spans="11:26" ht="15.75" customHeight="1">
      <c r="K554" s="295"/>
      <c r="M554" s="295"/>
      <c r="P554" s="211"/>
      <c r="Q554" s="211"/>
      <c r="R554" s="211"/>
      <c r="S554" s="211"/>
      <c r="T554" s="211"/>
      <c r="U554" s="211"/>
      <c r="V554" s="211"/>
      <c r="W554" s="211"/>
      <c r="X554" s="211"/>
      <c r="Y554" s="211"/>
      <c r="Z554" s="211"/>
    </row>
    <row r="555" spans="11:26" ht="15.75" customHeight="1">
      <c r="K555" s="295"/>
      <c r="M555" s="295"/>
      <c r="P555" s="211"/>
      <c r="Q555" s="211"/>
      <c r="R555" s="211"/>
      <c r="S555" s="211"/>
      <c r="T555" s="211"/>
      <c r="U555" s="211"/>
      <c r="V555" s="211"/>
      <c r="W555" s="211"/>
      <c r="X555" s="211"/>
      <c r="Y555" s="211"/>
      <c r="Z555" s="211"/>
    </row>
    <row r="556" spans="11:26" ht="15.75" customHeight="1">
      <c r="K556" s="295"/>
      <c r="M556" s="295"/>
      <c r="P556" s="211"/>
      <c r="Q556" s="211"/>
      <c r="R556" s="211"/>
      <c r="S556" s="211"/>
      <c r="T556" s="211"/>
      <c r="U556" s="211"/>
      <c r="V556" s="211"/>
      <c r="W556" s="211"/>
      <c r="X556" s="211"/>
      <c r="Y556" s="211"/>
      <c r="Z556" s="211"/>
    </row>
    <row r="557" spans="11:26" ht="15.75" customHeight="1">
      <c r="K557" s="295"/>
      <c r="M557" s="295"/>
      <c r="P557" s="211"/>
      <c r="Q557" s="211"/>
      <c r="R557" s="211"/>
      <c r="S557" s="211"/>
      <c r="T557" s="211"/>
      <c r="U557" s="211"/>
      <c r="V557" s="211"/>
      <c r="W557" s="211"/>
      <c r="X557" s="211"/>
      <c r="Y557" s="211"/>
      <c r="Z557" s="211"/>
    </row>
    <row r="558" spans="11:26" ht="15.75" customHeight="1">
      <c r="K558" s="295"/>
      <c r="M558" s="295"/>
      <c r="P558" s="211"/>
      <c r="Q558" s="211"/>
      <c r="R558" s="211"/>
      <c r="S558" s="211"/>
      <c r="T558" s="211"/>
      <c r="U558" s="211"/>
      <c r="V558" s="211"/>
      <c r="W558" s="211"/>
      <c r="X558" s="211"/>
      <c r="Y558" s="211"/>
      <c r="Z558" s="211"/>
    </row>
    <row r="559" spans="11:26" ht="15.75" customHeight="1">
      <c r="K559" s="295"/>
      <c r="M559" s="295"/>
      <c r="P559" s="211"/>
      <c r="Q559" s="211"/>
      <c r="R559" s="211"/>
      <c r="S559" s="211"/>
      <c r="T559" s="211"/>
      <c r="U559" s="211"/>
      <c r="V559" s="211"/>
      <c r="W559" s="211"/>
      <c r="X559" s="211"/>
      <c r="Y559" s="211"/>
      <c r="Z559" s="211"/>
    </row>
    <row r="560" spans="11:26" ht="15.75" customHeight="1">
      <c r="K560" s="295"/>
      <c r="M560" s="295"/>
      <c r="P560" s="211"/>
      <c r="Q560" s="211"/>
      <c r="R560" s="211"/>
      <c r="S560" s="211"/>
      <c r="T560" s="211"/>
      <c r="U560" s="211"/>
      <c r="V560" s="211"/>
      <c r="W560" s="211"/>
      <c r="X560" s="211"/>
      <c r="Y560" s="211"/>
      <c r="Z560" s="211"/>
    </row>
    <row r="561" spans="11:26" ht="15.75" customHeight="1">
      <c r="K561" s="295"/>
      <c r="M561" s="295"/>
      <c r="P561" s="211"/>
      <c r="Q561" s="211"/>
      <c r="R561" s="211"/>
      <c r="S561" s="211"/>
      <c r="T561" s="211"/>
      <c r="U561" s="211"/>
      <c r="V561" s="211"/>
      <c r="W561" s="211"/>
      <c r="X561" s="211"/>
      <c r="Y561" s="211"/>
      <c r="Z561" s="211"/>
    </row>
    <row r="562" spans="11:26" ht="15.75" customHeight="1">
      <c r="K562" s="295"/>
      <c r="M562" s="295"/>
      <c r="P562" s="211"/>
      <c r="Q562" s="211"/>
      <c r="R562" s="211"/>
      <c r="S562" s="211"/>
      <c r="T562" s="211"/>
      <c r="U562" s="211"/>
      <c r="V562" s="211"/>
      <c r="W562" s="211"/>
      <c r="X562" s="211"/>
      <c r="Y562" s="211"/>
      <c r="Z562" s="211"/>
    </row>
    <row r="563" spans="11:26" ht="15.75" customHeight="1">
      <c r="K563" s="295"/>
      <c r="M563" s="295"/>
      <c r="P563" s="211"/>
      <c r="Q563" s="211"/>
      <c r="R563" s="211"/>
      <c r="S563" s="211"/>
      <c r="T563" s="211"/>
      <c r="U563" s="211"/>
      <c r="V563" s="211"/>
      <c r="W563" s="211"/>
      <c r="X563" s="211"/>
      <c r="Y563" s="211"/>
      <c r="Z563" s="211"/>
    </row>
    <row r="564" spans="11:26" ht="15.75" customHeight="1">
      <c r="K564" s="295"/>
      <c r="M564" s="295"/>
      <c r="P564" s="211"/>
      <c r="Q564" s="211"/>
      <c r="R564" s="211"/>
      <c r="S564" s="211"/>
      <c r="T564" s="211"/>
      <c r="U564" s="211"/>
      <c r="V564" s="211"/>
      <c r="W564" s="211"/>
      <c r="X564" s="211"/>
      <c r="Y564" s="211"/>
      <c r="Z564" s="211"/>
    </row>
    <row r="565" spans="11:26" ht="15.75" customHeight="1">
      <c r="K565" s="295"/>
      <c r="M565" s="295"/>
      <c r="P565" s="211"/>
      <c r="Q565" s="211"/>
      <c r="R565" s="211"/>
      <c r="S565" s="211"/>
      <c r="T565" s="211"/>
      <c r="U565" s="211"/>
      <c r="V565" s="211"/>
      <c r="W565" s="211"/>
      <c r="X565" s="211"/>
      <c r="Y565" s="211"/>
      <c r="Z565" s="211"/>
    </row>
    <row r="566" spans="11:26" ht="15.75" customHeight="1">
      <c r="K566" s="295"/>
      <c r="M566" s="295"/>
      <c r="P566" s="211"/>
      <c r="Q566" s="211"/>
      <c r="R566" s="211"/>
      <c r="S566" s="211"/>
      <c r="T566" s="211"/>
      <c r="U566" s="211"/>
      <c r="V566" s="211"/>
      <c r="W566" s="211"/>
      <c r="X566" s="211"/>
      <c r="Y566" s="211"/>
      <c r="Z566" s="211"/>
    </row>
    <row r="567" spans="11:26" ht="15.75" customHeight="1">
      <c r="K567" s="295"/>
      <c r="M567" s="295"/>
      <c r="P567" s="211"/>
      <c r="Q567" s="211"/>
      <c r="R567" s="211"/>
      <c r="S567" s="211"/>
      <c r="T567" s="211"/>
      <c r="U567" s="211"/>
      <c r="V567" s="211"/>
      <c r="W567" s="211"/>
      <c r="X567" s="211"/>
      <c r="Y567" s="211"/>
      <c r="Z567" s="211"/>
    </row>
    <row r="568" spans="11:26" ht="15.75" customHeight="1">
      <c r="K568" s="295"/>
      <c r="M568" s="295"/>
      <c r="P568" s="211"/>
      <c r="Q568" s="211"/>
      <c r="R568" s="211"/>
      <c r="S568" s="211"/>
      <c r="T568" s="211"/>
      <c r="U568" s="211"/>
      <c r="V568" s="211"/>
      <c r="W568" s="211"/>
      <c r="X568" s="211"/>
      <c r="Y568" s="211"/>
      <c r="Z568" s="211"/>
    </row>
    <row r="569" spans="11:26" ht="15.75" customHeight="1">
      <c r="K569" s="295"/>
      <c r="M569" s="295"/>
      <c r="P569" s="211"/>
      <c r="Q569" s="211"/>
      <c r="R569" s="211"/>
      <c r="S569" s="211"/>
      <c r="T569" s="211"/>
      <c r="U569" s="211"/>
      <c r="V569" s="211"/>
      <c r="W569" s="211"/>
      <c r="X569" s="211"/>
      <c r="Y569" s="211"/>
      <c r="Z569" s="211"/>
    </row>
    <row r="570" spans="11:26" ht="15.75" customHeight="1">
      <c r="K570" s="295"/>
      <c r="M570" s="295"/>
      <c r="P570" s="211"/>
      <c r="Q570" s="211"/>
      <c r="R570" s="211"/>
      <c r="S570" s="211"/>
      <c r="T570" s="211"/>
      <c r="U570" s="211"/>
      <c r="V570" s="211"/>
      <c r="W570" s="211"/>
      <c r="X570" s="211"/>
      <c r="Y570" s="211"/>
      <c r="Z570" s="211"/>
    </row>
    <row r="571" spans="11:26" ht="15.75" customHeight="1">
      <c r="K571" s="295"/>
      <c r="M571" s="295"/>
      <c r="P571" s="211"/>
      <c r="Q571" s="211"/>
      <c r="R571" s="211"/>
      <c r="S571" s="211"/>
      <c r="T571" s="211"/>
      <c r="U571" s="211"/>
      <c r="V571" s="211"/>
      <c r="W571" s="211"/>
      <c r="X571" s="211"/>
      <c r="Y571" s="211"/>
      <c r="Z571" s="211"/>
    </row>
    <row r="572" spans="11:26" ht="15.75" customHeight="1">
      <c r="K572" s="295"/>
      <c r="M572" s="295"/>
      <c r="P572" s="211"/>
      <c r="Q572" s="211"/>
      <c r="R572" s="211"/>
      <c r="S572" s="211"/>
      <c r="T572" s="211"/>
      <c r="U572" s="211"/>
      <c r="V572" s="211"/>
      <c r="W572" s="211"/>
      <c r="X572" s="211"/>
      <c r="Y572" s="211"/>
      <c r="Z572" s="211"/>
    </row>
    <row r="573" spans="11:26" ht="15.75" customHeight="1">
      <c r="K573" s="295"/>
      <c r="M573" s="295"/>
      <c r="P573" s="211"/>
      <c r="Q573" s="211"/>
      <c r="R573" s="211"/>
      <c r="S573" s="211"/>
      <c r="T573" s="211"/>
      <c r="U573" s="211"/>
      <c r="V573" s="211"/>
      <c r="W573" s="211"/>
      <c r="X573" s="211"/>
      <c r="Y573" s="211"/>
      <c r="Z573" s="211"/>
    </row>
    <row r="574" spans="11:26" ht="15.75" customHeight="1">
      <c r="K574" s="295"/>
      <c r="M574" s="295"/>
      <c r="P574" s="211"/>
      <c r="Q574" s="211"/>
      <c r="R574" s="211"/>
      <c r="S574" s="211"/>
      <c r="T574" s="211"/>
      <c r="U574" s="211"/>
      <c r="V574" s="211"/>
      <c r="W574" s="211"/>
      <c r="X574" s="211"/>
      <c r="Y574" s="211"/>
      <c r="Z574" s="211"/>
    </row>
    <row r="575" spans="11:26" ht="15.75" customHeight="1">
      <c r="K575" s="295"/>
      <c r="M575" s="295"/>
      <c r="P575" s="211"/>
      <c r="Q575" s="211"/>
      <c r="R575" s="211"/>
      <c r="S575" s="211"/>
      <c r="T575" s="211"/>
      <c r="U575" s="211"/>
      <c r="V575" s="211"/>
      <c r="W575" s="211"/>
      <c r="X575" s="211"/>
      <c r="Y575" s="211"/>
      <c r="Z575" s="211"/>
    </row>
    <row r="576" spans="11:26" ht="15.75" customHeight="1">
      <c r="K576" s="295"/>
      <c r="M576" s="295"/>
      <c r="P576" s="211"/>
      <c r="Q576" s="211"/>
      <c r="R576" s="211"/>
      <c r="S576" s="211"/>
      <c r="T576" s="211"/>
      <c r="U576" s="211"/>
      <c r="V576" s="211"/>
      <c r="W576" s="211"/>
      <c r="X576" s="211"/>
      <c r="Y576" s="211"/>
      <c r="Z576" s="211"/>
    </row>
    <row r="577" spans="11:26" ht="15.75" customHeight="1">
      <c r="K577" s="295"/>
      <c r="M577" s="295"/>
      <c r="P577" s="211"/>
      <c r="Q577" s="211"/>
      <c r="R577" s="211"/>
      <c r="S577" s="211"/>
      <c r="T577" s="211"/>
      <c r="U577" s="211"/>
      <c r="V577" s="211"/>
      <c r="W577" s="211"/>
      <c r="X577" s="211"/>
      <c r="Y577" s="211"/>
      <c r="Z577" s="211"/>
    </row>
    <row r="578" spans="11:26" ht="15.75" customHeight="1">
      <c r="K578" s="295"/>
      <c r="M578" s="295"/>
      <c r="P578" s="211"/>
      <c r="Q578" s="211"/>
      <c r="R578" s="211"/>
      <c r="S578" s="211"/>
      <c r="T578" s="211"/>
      <c r="U578" s="211"/>
      <c r="V578" s="211"/>
      <c r="W578" s="211"/>
      <c r="X578" s="211"/>
      <c r="Y578" s="211"/>
      <c r="Z578" s="211"/>
    </row>
    <row r="579" spans="11:26" ht="15.75" customHeight="1">
      <c r="K579" s="295"/>
      <c r="M579" s="295"/>
      <c r="P579" s="211"/>
      <c r="Q579" s="211"/>
      <c r="R579" s="211"/>
      <c r="S579" s="211"/>
      <c r="T579" s="211"/>
      <c r="U579" s="211"/>
      <c r="V579" s="211"/>
      <c r="W579" s="211"/>
      <c r="X579" s="211"/>
      <c r="Y579" s="211"/>
      <c r="Z579" s="211"/>
    </row>
    <row r="580" spans="11:26" ht="15.75" customHeight="1">
      <c r="K580" s="295"/>
      <c r="M580" s="295"/>
      <c r="P580" s="211"/>
      <c r="Q580" s="211"/>
      <c r="R580" s="211"/>
      <c r="S580" s="211"/>
      <c r="T580" s="211"/>
      <c r="U580" s="211"/>
      <c r="V580" s="211"/>
      <c r="W580" s="211"/>
      <c r="X580" s="211"/>
      <c r="Y580" s="211"/>
      <c r="Z580" s="211"/>
    </row>
    <row r="581" spans="11:26" ht="15.75" customHeight="1">
      <c r="K581" s="295"/>
      <c r="M581" s="295"/>
      <c r="P581" s="211"/>
      <c r="Q581" s="211"/>
      <c r="R581" s="211"/>
      <c r="S581" s="211"/>
      <c r="T581" s="211"/>
      <c r="U581" s="211"/>
      <c r="V581" s="211"/>
      <c r="W581" s="211"/>
      <c r="X581" s="211"/>
      <c r="Y581" s="211"/>
      <c r="Z581" s="211"/>
    </row>
    <row r="582" spans="11:26" ht="15.75" customHeight="1">
      <c r="K582" s="295"/>
      <c r="M582" s="295"/>
      <c r="P582" s="211"/>
      <c r="Q582" s="211"/>
      <c r="R582" s="211"/>
      <c r="S582" s="211"/>
      <c r="T582" s="211"/>
      <c r="U582" s="211"/>
      <c r="V582" s="211"/>
      <c r="W582" s="211"/>
      <c r="X582" s="211"/>
      <c r="Y582" s="211"/>
      <c r="Z582" s="211"/>
    </row>
    <row r="583" spans="11:26" ht="15.75" customHeight="1">
      <c r="K583" s="295"/>
      <c r="M583" s="295"/>
      <c r="P583" s="211"/>
      <c r="Q583" s="211"/>
      <c r="R583" s="211"/>
      <c r="S583" s="211"/>
      <c r="T583" s="211"/>
      <c r="U583" s="211"/>
      <c r="V583" s="211"/>
      <c r="W583" s="211"/>
      <c r="X583" s="211"/>
      <c r="Y583" s="211"/>
      <c r="Z583" s="211"/>
    </row>
    <row r="584" spans="11:26" ht="15.75" customHeight="1">
      <c r="K584" s="295"/>
      <c r="M584" s="295"/>
      <c r="P584" s="211"/>
      <c r="Q584" s="211"/>
      <c r="R584" s="211"/>
      <c r="S584" s="211"/>
      <c r="T584" s="211"/>
      <c r="U584" s="211"/>
      <c r="V584" s="211"/>
      <c r="W584" s="211"/>
      <c r="X584" s="211"/>
      <c r="Y584" s="211"/>
      <c r="Z584" s="211"/>
    </row>
    <row r="585" spans="11:26" ht="15.75" customHeight="1">
      <c r="K585" s="295"/>
      <c r="M585" s="295"/>
      <c r="P585" s="211"/>
      <c r="Q585" s="211"/>
      <c r="R585" s="211"/>
      <c r="S585" s="211"/>
      <c r="T585" s="211"/>
      <c r="U585" s="211"/>
      <c r="V585" s="211"/>
      <c r="W585" s="211"/>
      <c r="X585" s="211"/>
      <c r="Y585" s="211"/>
      <c r="Z585" s="211"/>
    </row>
    <row r="586" spans="11:26" ht="15.75" customHeight="1">
      <c r="K586" s="295"/>
      <c r="M586" s="295"/>
      <c r="P586" s="211"/>
      <c r="Q586" s="211"/>
      <c r="R586" s="211"/>
      <c r="S586" s="211"/>
      <c r="T586" s="211"/>
      <c r="U586" s="211"/>
      <c r="V586" s="211"/>
      <c r="W586" s="211"/>
      <c r="X586" s="211"/>
      <c r="Y586" s="211"/>
      <c r="Z586" s="211"/>
    </row>
    <row r="587" spans="11:26" ht="15.75" customHeight="1">
      <c r="K587" s="295"/>
      <c r="M587" s="295"/>
      <c r="P587" s="211"/>
      <c r="Q587" s="211"/>
      <c r="R587" s="211"/>
      <c r="S587" s="211"/>
      <c r="T587" s="211"/>
      <c r="U587" s="211"/>
      <c r="V587" s="211"/>
      <c r="W587" s="211"/>
      <c r="X587" s="211"/>
      <c r="Y587" s="211"/>
      <c r="Z587" s="211"/>
    </row>
    <row r="588" spans="11:26" ht="15.75" customHeight="1">
      <c r="K588" s="295"/>
      <c r="M588" s="295"/>
      <c r="P588" s="211"/>
      <c r="Q588" s="211"/>
      <c r="R588" s="211"/>
      <c r="S588" s="211"/>
      <c r="T588" s="211"/>
      <c r="U588" s="211"/>
      <c r="V588" s="211"/>
      <c r="W588" s="211"/>
      <c r="X588" s="211"/>
      <c r="Y588" s="211"/>
      <c r="Z588" s="211"/>
    </row>
    <row r="589" spans="11:26" ht="15.75" customHeight="1">
      <c r="K589" s="295"/>
      <c r="M589" s="295"/>
      <c r="P589" s="211"/>
      <c r="Q589" s="211"/>
      <c r="R589" s="211"/>
      <c r="S589" s="211"/>
      <c r="T589" s="211"/>
      <c r="U589" s="211"/>
      <c r="V589" s="211"/>
      <c r="W589" s="211"/>
      <c r="X589" s="211"/>
      <c r="Y589" s="211"/>
      <c r="Z589" s="211"/>
    </row>
    <row r="590" spans="11:26" ht="15.75" customHeight="1">
      <c r="K590" s="295"/>
      <c r="M590" s="295"/>
      <c r="P590" s="211"/>
      <c r="Q590" s="211"/>
      <c r="R590" s="211"/>
      <c r="S590" s="211"/>
      <c r="T590" s="211"/>
      <c r="U590" s="211"/>
      <c r="V590" s="211"/>
      <c r="W590" s="211"/>
      <c r="X590" s="211"/>
      <c r="Y590" s="211"/>
      <c r="Z590" s="211"/>
    </row>
    <row r="591" spans="11:26" ht="15.75" customHeight="1">
      <c r="K591" s="295"/>
      <c r="M591" s="295"/>
      <c r="P591" s="211"/>
      <c r="Q591" s="211"/>
      <c r="R591" s="211"/>
      <c r="S591" s="211"/>
      <c r="T591" s="211"/>
      <c r="U591" s="211"/>
      <c r="V591" s="211"/>
      <c r="W591" s="211"/>
      <c r="X591" s="211"/>
      <c r="Y591" s="211"/>
      <c r="Z591" s="211"/>
    </row>
    <row r="592" spans="11:26" ht="15.75" customHeight="1">
      <c r="K592" s="295"/>
      <c r="M592" s="295"/>
      <c r="P592" s="211"/>
      <c r="Q592" s="211"/>
      <c r="R592" s="211"/>
      <c r="S592" s="211"/>
      <c r="T592" s="211"/>
      <c r="U592" s="211"/>
      <c r="V592" s="211"/>
      <c r="W592" s="211"/>
      <c r="X592" s="211"/>
      <c r="Y592" s="211"/>
      <c r="Z592" s="211"/>
    </row>
    <row r="593" spans="11:26" ht="15.75" customHeight="1">
      <c r="K593" s="295"/>
      <c r="M593" s="295"/>
      <c r="P593" s="211"/>
      <c r="Q593" s="211"/>
      <c r="R593" s="211"/>
      <c r="S593" s="211"/>
      <c r="T593" s="211"/>
      <c r="U593" s="211"/>
      <c r="V593" s="211"/>
      <c r="W593" s="211"/>
      <c r="X593" s="211"/>
      <c r="Y593" s="211"/>
      <c r="Z593" s="211"/>
    </row>
    <row r="594" spans="11:26" ht="15.75" customHeight="1">
      <c r="K594" s="295"/>
      <c r="M594" s="295"/>
      <c r="P594" s="211"/>
      <c r="Q594" s="211"/>
      <c r="R594" s="211"/>
      <c r="S594" s="211"/>
      <c r="T594" s="211"/>
      <c r="U594" s="211"/>
      <c r="V594" s="211"/>
      <c r="W594" s="211"/>
      <c r="X594" s="211"/>
      <c r="Y594" s="211"/>
      <c r="Z594" s="211"/>
    </row>
    <row r="595" spans="11:26" ht="15.75" customHeight="1">
      <c r="K595" s="295"/>
      <c r="M595" s="295"/>
      <c r="P595" s="211"/>
      <c r="Q595" s="211"/>
      <c r="R595" s="211"/>
      <c r="S595" s="211"/>
      <c r="T595" s="211"/>
      <c r="U595" s="211"/>
      <c r="V595" s="211"/>
      <c r="W595" s="211"/>
      <c r="X595" s="211"/>
      <c r="Y595" s="211"/>
      <c r="Z595" s="211"/>
    </row>
    <row r="596" spans="11:26" ht="15.75" customHeight="1">
      <c r="K596" s="295"/>
      <c r="M596" s="295"/>
      <c r="P596" s="211"/>
      <c r="Q596" s="211"/>
      <c r="R596" s="211"/>
      <c r="S596" s="211"/>
      <c r="T596" s="211"/>
      <c r="U596" s="211"/>
      <c r="V596" s="211"/>
      <c r="W596" s="211"/>
      <c r="X596" s="211"/>
      <c r="Y596" s="211"/>
      <c r="Z596" s="211"/>
    </row>
    <row r="597" spans="11:26" ht="15.75" customHeight="1">
      <c r="K597" s="295"/>
      <c r="M597" s="295"/>
      <c r="P597" s="211"/>
      <c r="Q597" s="211"/>
      <c r="R597" s="211"/>
      <c r="S597" s="211"/>
      <c r="T597" s="211"/>
      <c r="U597" s="211"/>
      <c r="V597" s="211"/>
      <c r="W597" s="211"/>
      <c r="X597" s="211"/>
      <c r="Y597" s="211"/>
      <c r="Z597" s="211"/>
    </row>
    <row r="598" spans="11:26" ht="15.75" customHeight="1">
      <c r="K598" s="295"/>
      <c r="M598" s="295"/>
      <c r="P598" s="211"/>
      <c r="Q598" s="211"/>
      <c r="R598" s="211"/>
      <c r="S598" s="211"/>
      <c r="T598" s="211"/>
      <c r="U598" s="211"/>
      <c r="V598" s="211"/>
      <c r="W598" s="211"/>
      <c r="X598" s="211"/>
      <c r="Y598" s="211"/>
      <c r="Z598" s="211"/>
    </row>
    <row r="599" spans="11:26" ht="15.75" customHeight="1">
      <c r="K599" s="295"/>
      <c r="M599" s="295"/>
      <c r="P599" s="211"/>
      <c r="Q599" s="211"/>
      <c r="R599" s="211"/>
      <c r="S599" s="211"/>
      <c r="T599" s="211"/>
      <c r="U599" s="211"/>
      <c r="V599" s="211"/>
      <c r="W599" s="211"/>
      <c r="X599" s="211"/>
      <c r="Y599" s="211"/>
      <c r="Z599" s="211"/>
    </row>
    <row r="600" spans="11:26" ht="15.75" customHeight="1">
      <c r="K600" s="295"/>
      <c r="M600" s="295"/>
      <c r="P600" s="211"/>
      <c r="Q600" s="211"/>
      <c r="R600" s="211"/>
      <c r="S600" s="211"/>
      <c r="T600" s="211"/>
      <c r="U600" s="211"/>
      <c r="V600" s="211"/>
      <c r="W600" s="211"/>
      <c r="X600" s="211"/>
      <c r="Y600" s="211"/>
      <c r="Z600" s="211"/>
    </row>
    <row r="601" spans="11:26" ht="15.75" customHeight="1">
      <c r="K601" s="295"/>
      <c r="M601" s="295"/>
      <c r="P601" s="211"/>
      <c r="Q601" s="211"/>
      <c r="R601" s="211"/>
      <c r="S601" s="211"/>
      <c r="T601" s="211"/>
      <c r="U601" s="211"/>
      <c r="V601" s="211"/>
      <c r="W601" s="211"/>
      <c r="X601" s="211"/>
      <c r="Y601" s="211"/>
      <c r="Z601" s="211"/>
    </row>
    <row r="602" spans="11:26" ht="15.75" customHeight="1">
      <c r="K602" s="295"/>
      <c r="M602" s="295"/>
      <c r="P602" s="211"/>
      <c r="Q602" s="211"/>
      <c r="R602" s="211"/>
      <c r="S602" s="211"/>
      <c r="T602" s="211"/>
      <c r="U602" s="211"/>
      <c r="V602" s="211"/>
      <c r="W602" s="211"/>
      <c r="X602" s="211"/>
      <c r="Y602" s="211"/>
      <c r="Z602" s="211"/>
    </row>
    <row r="603" spans="11:26" ht="15.75" customHeight="1">
      <c r="K603" s="295"/>
      <c r="M603" s="295"/>
      <c r="P603" s="211"/>
      <c r="Q603" s="211"/>
      <c r="R603" s="211"/>
      <c r="S603" s="211"/>
      <c r="T603" s="211"/>
      <c r="U603" s="211"/>
      <c r="V603" s="211"/>
      <c r="W603" s="211"/>
      <c r="X603" s="211"/>
      <c r="Y603" s="211"/>
      <c r="Z603" s="211"/>
    </row>
    <row r="604" spans="11:26" ht="15.75" customHeight="1">
      <c r="K604" s="295"/>
      <c r="M604" s="295"/>
      <c r="P604" s="211"/>
      <c r="Q604" s="211"/>
      <c r="R604" s="211"/>
      <c r="S604" s="211"/>
      <c r="T604" s="211"/>
      <c r="U604" s="211"/>
      <c r="V604" s="211"/>
      <c r="W604" s="211"/>
      <c r="X604" s="211"/>
      <c r="Y604" s="211"/>
      <c r="Z604" s="211"/>
    </row>
    <row r="605" spans="11:26" ht="15.75" customHeight="1">
      <c r="K605" s="295"/>
      <c r="M605" s="295"/>
      <c r="P605" s="211"/>
      <c r="Q605" s="211"/>
      <c r="R605" s="211"/>
      <c r="S605" s="211"/>
      <c r="T605" s="211"/>
      <c r="U605" s="211"/>
      <c r="V605" s="211"/>
      <c r="W605" s="211"/>
      <c r="X605" s="211"/>
      <c r="Y605" s="211"/>
      <c r="Z605" s="211"/>
    </row>
    <row r="606" spans="11:26" ht="15.75" customHeight="1">
      <c r="K606" s="295"/>
      <c r="M606" s="295"/>
      <c r="P606" s="211"/>
      <c r="Q606" s="211"/>
      <c r="R606" s="211"/>
      <c r="S606" s="211"/>
      <c r="T606" s="211"/>
      <c r="U606" s="211"/>
      <c r="V606" s="211"/>
      <c r="W606" s="211"/>
      <c r="X606" s="211"/>
      <c r="Y606" s="211"/>
      <c r="Z606" s="211"/>
    </row>
    <row r="607" spans="11:26" ht="15.75" customHeight="1">
      <c r="K607" s="295"/>
      <c r="M607" s="295"/>
      <c r="P607" s="211"/>
      <c r="Q607" s="211"/>
      <c r="R607" s="211"/>
      <c r="S607" s="211"/>
      <c r="T607" s="211"/>
      <c r="U607" s="211"/>
      <c r="V607" s="211"/>
      <c r="W607" s="211"/>
      <c r="X607" s="211"/>
      <c r="Y607" s="211"/>
      <c r="Z607" s="211"/>
    </row>
    <row r="608" spans="11:26" ht="15.75" customHeight="1">
      <c r="K608" s="295"/>
      <c r="M608" s="295"/>
      <c r="P608" s="211"/>
      <c r="Q608" s="211"/>
      <c r="R608" s="211"/>
      <c r="S608" s="211"/>
      <c r="T608" s="211"/>
      <c r="U608" s="211"/>
      <c r="V608" s="211"/>
      <c r="W608" s="211"/>
      <c r="X608" s="211"/>
      <c r="Y608" s="211"/>
      <c r="Z608" s="211"/>
    </row>
    <row r="609" spans="11:26" ht="15.75" customHeight="1">
      <c r="K609" s="295"/>
      <c r="M609" s="295"/>
      <c r="P609" s="211"/>
      <c r="Q609" s="211"/>
      <c r="R609" s="211"/>
      <c r="S609" s="211"/>
      <c r="T609" s="211"/>
      <c r="U609" s="211"/>
      <c r="V609" s="211"/>
      <c r="W609" s="211"/>
      <c r="X609" s="211"/>
      <c r="Y609" s="211"/>
      <c r="Z609" s="211"/>
    </row>
    <row r="610" spans="11:26" ht="15.75" customHeight="1">
      <c r="K610" s="295"/>
      <c r="M610" s="295"/>
      <c r="P610" s="211"/>
      <c r="Q610" s="211"/>
      <c r="R610" s="211"/>
      <c r="S610" s="211"/>
      <c r="T610" s="211"/>
      <c r="U610" s="211"/>
      <c r="V610" s="211"/>
      <c r="W610" s="211"/>
      <c r="X610" s="211"/>
      <c r="Y610" s="211"/>
      <c r="Z610" s="211"/>
    </row>
    <row r="611" spans="11:26" ht="15.75" customHeight="1">
      <c r="K611" s="295"/>
      <c r="M611" s="295"/>
      <c r="P611" s="211"/>
      <c r="Q611" s="211"/>
      <c r="R611" s="211"/>
      <c r="S611" s="211"/>
      <c r="T611" s="211"/>
      <c r="U611" s="211"/>
      <c r="V611" s="211"/>
      <c r="W611" s="211"/>
      <c r="X611" s="211"/>
      <c r="Y611" s="211"/>
      <c r="Z611" s="211"/>
    </row>
    <row r="612" spans="11:26" ht="15.75" customHeight="1">
      <c r="K612" s="295"/>
      <c r="M612" s="295"/>
      <c r="P612" s="211"/>
      <c r="Q612" s="211"/>
      <c r="R612" s="211"/>
      <c r="S612" s="211"/>
      <c r="T612" s="211"/>
      <c r="U612" s="211"/>
      <c r="V612" s="211"/>
      <c r="W612" s="211"/>
      <c r="X612" s="211"/>
      <c r="Y612" s="211"/>
      <c r="Z612" s="211"/>
    </row>
    <row r="613" spans="11:26" ht="15.75" customHeight="1">
      <c r="K613" s="295"/>
      <c r="M613" s="295"/>
      <c r="P613" s="211"/>
      <c r="Q613" s="211"/>
      <c r="R613" s="211"/>
      <c r="S613" s="211"/>
      <c r="T613" s="211"/>
      <c r="U613" s="211"/>
      <c r="V613" s="211"/>
      <c r="W613" s="211"/>
      <c r="X613" s="211"/>
      <c r="Y613" s="211"/>
      <c r="Z613" s="211"/>
    </row>
    <row r="614" spans="11:26" ht="15.75" customHeight="1">
      <c r="K614" s="295"/>
      <c r="M614" s="295"/>
      <c r="P614" s="211"/>
      <c r="Q614" s="211"/>
      <c r="R614" s="211"/>
      <c r="S614" s="211"/>
      <c r="T614" s="211"/>
      <c r="U614" s="211"/>
      <c r="V614" s="211"/>
      <c r="W614" s="211"/>
      <c r="X614" s="211"/>
      <c r="Y614" s="211"/>
      <c r="Z614" s="211"/>
    </row>
    <row r="615" spans="11:26" ht="15.75" customHeight="1">
      <c r="K615" s="295"/>
      <c r="M615" s="295"/>
      <c r="P615" s="211"/>
      <c r="Q615" s="211"/>
      <c r="R615" s="211"/>
      <c r="S615" s="211"/>
      <c r="T615" s="211"/>
      <c r="U615" s="211"/>
      <c r="V615" s="211"/>
      <c r="W615" s="211"/>
      <c r="X615" s="211"/>
      <c r="Y615" s="211"/>
      <c r="Z615" s="211"/>
    </row>
    <row r="616" spans="11:26" ht="15.75" customHeight="1">
      <c r="K616" s="295"/>
      <c r="M616" s="295"/>
      <c r="P616" s="211"/>
      <c r="Q616" s="211"/>
      <c r="R616" s="211"/>
      <c r="S616" s="211"/>
      <c r="T616" s="211"/>
      <c r="U616" s="211"/>
      <c r="V616" s="211"/>
      <c r="W616" s="211"/>
      <c r="X616" s="211"/>
      <c r="Y616" s="211"/>
      <c r="Z616" s="211"/>
    </row>
    <row r="617" spans="11:26" ht="15.75" customHeight="1">
      <c r="K617" s="295"/>
      <c r="M617" s="295"/>
      <c r="P617" s="211"/>
      <c r="Q617" s="211"/>
      <c r="R617" s="211"/>
      <c r="S617" s="211"/>
      <c r="T617" s="211"/>
      <c r="U617" s="211"/>
      <c r="V617" s="211"/>
      <c r="W617" s="211"/>
      <c r="X617" s="211"/>
      <c r="Y617" s="211"/>
      <c r="Z617" s="211"/>
    </row>
    <row r="618" spans="11:26" ht="15.75" customHeight="1">
      <c r="K618" s="295"/>
      <c r="M618" s="295"/>
      <c r="P618" s="211"/>
      <c r="Q618" s="211"/>
      <c r="R618" s="211"/>
      <c r="S618" s="211"/>
      <c r="T618" s="211"/>
      <c r="U618" s="211"/>
      <c r="V618" s="211"/>
      <c r="W618" s="211"/>
      <c r="X618" s="211"/>
      <c r="Y618" s="211"/>
      <c r="Z618" s="211"/>
    </row>
    <row r="619" spans="11:26" ht="15.75" customHeight="1">
      <c r="K619" s="295"/>
      <c r="M619" s="295"/>
      <c r="P619" s="211"/>
      <c r="Q619" s="211"/>
      <c r="R619" s="211"/>
      <c r="S619" s="211"/>
      <c r="T619" s="211"/>
      <c r="U619" s="211"/>
      <c r="V619" s="211"/>
      <c r="W619" s="211"/>
      <c r="X619" s="211"/>
      <c r="Y619" s="211"/>
      <c r="Z619" s="211"/>
    </row>
    <row r="620" spans="11:26" ht="15.75" customHeight="1">
      <c r="K620" s="295"/>
      <c r="M620" s="295"/>
      <c r="P620" s="211"/>
      <c r="Q620" s="211"/>
      <c r="R620" s="211"/>
      <c r="S620" s="211"/>
      <c r="T620" s="211"/>
      <c r="U620" s="211"/>
      <c r="V620" s="211"/>
      <c r="W620" s="211"/>
      <c r="X620" s="211"/>
      <c r="Y620" s="211"/>
      <c r="Z620" s="211"/>
    </row>
    <row r="621" spans="11:26" ht="15.75" customHeight="1">
      <c r="K621" s="295"/>
      <c r="M621" s="295"/>
      <c r="P621" s="211"/>
      <c r="Q621" s="211"/>
      <c r="R621" s="211"/>
      <c r="S621" s="211"/>
      <c r="T621" s="211"/>
      <c r="U621" s="211"/>
      <c r="V621" s="211"/>
      <c r="W621" s="211"/>
      <c r="X621" s="211"/>
      <c r="Y621" s="211"/>
      <c r="Z621" s="211"/>
    </row>
    <row r="622" spans="11:26" ht="15.75" customHeight="1">
      <c r="K622" s="295"/>
      <c r="M622" s="295"/>
      <c r="P622" s="211"/>
      <c r="Q622" s="211"/>
      <c r="R622" s="211"/>
      <c r="S622" s="211"/>
      <c r="T622" s="211"/>
      <c r="U622" s="211"/>
      <c r="V622" s="211"/>
      <c r="W622" s="211"/>
      <c r="X622" s="211"/>
      <c r="Y622" s="211"/>
      <c r="Z622" s="211"/>
    </row>
    <row r="623" spans="11:26" ht="15.75" customHeight="1">
      <c r="K623" s="295"/>
      <c r="M623" s="295"/>
      <c r="P623" s="211"/>
      <c r="Q623" s="211"/>
      <c r="R623" s="211"/>
      <c r="S623" s="211"/>
      <c r="T623" s="211"/>
      <c r="U623" s="211"/>
      <c r="V623" s="211"/>
      <c r="W623" s="211"/>
      <c r="X623" s="211"/>
      <c r="Y623" s="211"/>
      <c r="Z623" s="211"/>
    </row>
    <row r="624" spans="11:26" ht="15.75" customHeight="1">
      <c r="K624" s="295"/>
      <c r="M624" s="295"/>
      <c r="P624" s="211"/>
      <c r="Q624" s="211"/>
      <c r="R624" s="211"/>
      <c r="S624" s="211"/>
      <c r="T624" s="211"/>
      <c r="U624" s="211"/>
      <c r="V624" s="211"/>
      <c r="W624" s="211"/>
      <c r="X624" s="211"/>
      <c r="Y624" s="211"/>
      <c r="Z624" s="211"/>
    </row>
    <row r="625" spans="11:26" ht="15.75" customHeight="1">
      <c r="K625" s="295"/>
      <c r="M625" s="295"/>
      <c r="P625" s="211"/>
      <c r="Q625" s="211"/>
      <c r="R625" s="211"/>
      <c r="S625" s="211"/>
      <c r="T625" s="211"/>
      <c r="U625" s="211"/>
      <c r="V625" s="211"/>
      <c r="W625" s="211"/>
      <c r="X625" s="211"/>
      <c r="Y625" s="211"/>
      <c r="Z625" s="211"/>
    </row>
    <row r="626" spans="11:26" ht="15.75" customHeight="1">
      <c r="K626" s="295"/>
      <c r="M626" s="295"/>
      <c r="P626" s="211"/>
      <c r="Q626" s="211"/>
      <c r="R626" s="211"/>
      <c r="S626" s="211"/>
      <c r="T626" s="211"/>
      <c r="U626" s="211"/>
      <c r="V626" s="211"/>
      <c r="W626" s="211"/>
      <c r="X626" s="211"/>
      <c r="Y626" s="211"/>
      <c r="Z626" s="211"/>
    </row>
    <row r="627" spans="11:26" ht="15.75" customHeight="1">
      <c r="K627" s="295"/>
      <c r="M627" s="295"/>
      <c r="P627" s="211"/>
      <c r="Q627" s="211"/>
      <c r="R627" s="211"/>
      <c r="S627" s="211"/>
      <c r="T627" s="211"/>
      <c r="U627" s="211"/>
      <c r="V627" s="211"/>
      <c r="W627" s="211"/>
      <c r="X627" s="211"/>
      <c r="Y627" s="211"/>
      <c r="Z627" s="211"/>
    </row>
    <row r="628" spans="11:26" ht="15.75" customHeight="1">
      <c r="K628" s="295"/>
      <c r="M628" s="295"/>
      <c r="P628" s="211"/>
      <c r="Q628" s="211"/>
      <c r="R628" s="211"/>
      <c r="S628" s="211"/>
      <c r="T628" s="211"/>
      <c r="U628" s="211"/>
      <c r="V628" s="211"/>
      <c r="W628" s="211"/>
      <c r="X628" s="211"/>
      <c r="Y628" s="211"/>
      <c r="Z628" s="211"/>
    </row>
    <row r="629" spans="11:26" ht="15.75" customHeight="1">
      <c r="K629" s="295"/>
      <c r="M629" s="295"/>
      <c r="P629" s="211"/>
      <c r="Q629" s="211"/>
      <c r="R629" s="211"/>
      <c r="S629" s="211"/>
      <c r="T629" s="211"/>
      <c r="U629" s="211"/>
      <c r="V629" s="211"/>
      <c r="W629" s="211"/>
      <c r="X629" s="211"/>
      <c r="Y629" s="211"/>
      <c r="Z629" s="211"/>
    </row>
    <row r="630" spans="11:26" ht="15.75" customHeight="1">
      <c r="K630" s="295"/>
      <c r="M630" s="295"/>
      <c r="P630" s="211"/>
      <c r="Q630" s="211"/>
      <c r="R630" s="211"/>
      <c r="S630" s="211"/>
      <c r="T630" s="211"/>
      <c r="U630" s="211"/>
      <c r="V630" s="211"/>
      <c r="W630" s="211"/>
      <c r="X630" s="211"/>
      <c r="Y630" s="211"/>
      <c r="Z630" s="211"/>
    </row>
    <row r="631" spans="11:26" ht="15.75" customHeight="1">
      <c r="K631" s="295"/>
      <c r="M631" s="295"/>
      <c r="P631" s="211"/>
      <c r="Q631" s="211"/>
      <c r="R631" s="211"/>
      <c r="S631" s="211"/>
      <c r="T631" s="211"/>
      <c r="U631" s="211"/>
      <c r="V631" s="211"/>
      <c r="W631" s="211"/>
      <c r="X631" s="211"/>
      <c r="Y631" s="211"/>
      <c r="Z631" s="211"/>
    </row>
    <row r="632" spans="11:26" ht="15.75" customHeight="1">
      <c r="K632" s="295"/>
      <c r="M632" s="295"/>
      <c r="P632" s="211"/>
      <c r="Q632" s="211"/>
      <c r="R632" s="211"/>
      <c r="S632" s="211"/>
      <c r="T632" s="211"/>
      <c r="U632" s="211"/>
      <c r="V632" s="211"/>
      <c r="W632" s="211"/>
      <c r="X632" s="211"/>
      <c r="Y632" s="211"/>
      <c r="Z632" s="211"/>
    </row>
    <row r="633" spans="11:26" ht="15.75" customHeight="1">
      <c r="K633" s="295"/>
      <c r="M633" s="295"/>
      <c r="P633" s="211"/>
      <c r="Q633" s="211"/>
      <c r="R633" s="211"/>
      <c r="S633" s="211"/>
      <c r="T633" s="211"/>
      <c r="U633" s="211"/>
      <c r="V633" s="211"/>
      <c r="W633" s="211"/>
      <c r="X633" s="211"/>
      <c r="Y633" s="211"/>
      <c r="Z633" s="211"/>
    </row>
    <row r="634" spans="11:26" ht="15.75" customHeight="1">
      <c r="K634" s="295"/>
      <c r="M634" s="295"/>
      <c r="P634" s="211"/>
      <c r="Q634" s="211"/>
      <c r="R634" s="211"/>
      <c r="S634" s="211"/>
      <c r="T634" s="211"/>
      <c r="U634" s="211"/>
      <c r="V634" s="211"/>
      <c r="W634" s="211"/>
      <c r="X634" s="211"/>
      <c r="Y634" s="211"/>
      <c r="Z634" s="211"/>
    </row>
    <row r="635" spans="11:26" ht="15.75" customHeight="1">
      <c r="K635" s="295"/>
      <c r="M635" s="295"/>
      <c r="P635" s="211"/>
      <c r="Q635" s="211"/>
      <c r="R635" s="211"/>
      <c r="S635" s="211"/>
      <c r="T635" s="211"/>
      <c r="U635" s="211"/>
      <c r="V635" s="211"/>
      <c r="W635" s="211"/>
      <c r="X635" s="211"/>
      <c r="Y635" s="211"/>
      <c r="Z635" s="211"/>
    </row>
    <row r="636" spans="11:26" ht="15.75" customHeight="1">
      <c r="K636" s="295"/>
      <c r="M636" s="295"/>
      <c r="P636" s="211"/>
      <c r="Q636" s="211"/>
      <c r="R636" s="211"/>
      <c r="S636" s="211"/>
      <c r="T636" s="211"/>
      <c r="U636" s="211"/>
      <c r="V636" s="211"/>
      <c r="W636" s="211"/>
      <c r="X636" s="211"/>
      <c r="Y636" s="211"/>
      <c r="Z636" s="211"/>
    </row>
    <row r="637" spans="11:26" ht="15.75" customHeight="1">
      <c r="K637" s="295"/>
      <c r="M637" s="295"/>
      <c r="P637" s="211"/>
      <c r="Q637" s="211"/>
      <c r="R637" s="211"/>
      <c r="S637" s="211"/>
      <c r="T637" s="211"/>
      <c r="U637" s="211"/>
      <c r="V637" s="211"/>
      <c r="W637" s="211"/>
      <c r="X637" s="211"/>
      <c r="Y637" s="211"/>
      <c r="Z637" s="211"/>
    </row>
    <row r="638" spans="11:26" ht="15.75" customHeight="1">
      <c r="K638" s="295"/>
      <c r="M638" s="295"/>
      <c r="P638" s="211"/>
      <c r="Q638" s="211"/>
      <c r="R638" s="211"/>
      <c r="S638" s="211"/>
      <c r="T638" s="211"/>
      <c r="U638" s="211"/>
      <c r="V638" s="211"/>
      <c r="W638" s="211"/>
      <c r="X638" s="211"/>
      <c r="Y638" s="211"/>
      <c r="Z638" s="211"/>
    </row>
    <row r="639" spans="11:26" ht="15.75" customHeight="1">
      <c r="K639" s="295"/>
      <c r="M639" s="295"/>
      <c r="P639" s="211"/>
      <c r="Q639" s="211"/>
      <c r="R639" s="211"/>
      <c r="S639" s="211"/>
      <c r="T639" s="211"/>
      <c r="U639" s="211"/>
      <c r="V639" s="211"/>
      <c r="W639" s="211"/>
      <c r="X639" s="211"/>
      <c r="Y639" s="211"/>
      <c r="Z639" s="211"/>
    </row>
    <row r="640" spans="11:26" ht="15.75" customHeight="1">
      <c r="K640" s="295"/>
      <c r="M640" s="295"/>
      <c r="P640" s="211"/>
      <c r="Q640" s="211"/>
      <c r="R640" s="211"/>
      <c r="S640" s="211"/>
      <c r="T640" s="211"/>
      <c r="U640" s="211"/>
      <c r="V640" s="211"/>
      <c r="W640" s="211"/>
      <c r="X640" s="211"/>
      <c r="Y640" s="211"/>
      <c r="Z640" s="211"/>
    </row>
    <row r="641" spans="11:26" ht="15.75" customHeight="1">
      <c r="K641" s="295"/>
      <c r="M641" s="295"/>
      <c r="P641" s="211"/>
      <c r="Q641" s="211"/>
      <c r="R641" s="211"/>
      <c r="S641" s="211"/>
      <c r="T641" s="211"/>
      <c r="U641" s="211"/>
      <c r="V641" s="211"/>
      <c r="W641" s="211"/>
      <c r="X641" s="211"/>
      <c r="Y641" s="211"/>
      <c r="Z641" s="211"/>
    </row>
    <row r="642" spans="11:26" ht="15.75" customHeight="1">
      <c r="K642" s="295"/>
      <c r="M642" s="295"/>
      <c r="P642" s="211"/>
      <c r="Q642" s="211"/>
      <c r="R642" s="211"/>
      <c r="S642" s="211"/>
      <c r="T642" s="211"/>
      <c r="U642" s="211"/>
      <c r="V642" s="211"/>
      <c r="W642" s="211"/>
      <c r="X642" s="211"/>
      <c r="Y642" s="211"/>
      <c r="Z642" s="211"/>
    </row>
    <row r="643" spans="11:26" ht="15.75" customHeight="1">
      <c r="K643" s="295"/>
      <c r="M643" s="295"/>
      <c r="P643" s="211"/>
      <c r="Q643" s="211"/>
      <c r="R643" s="211"/>
      <c r="S643" s="211"/>
      <c r="T643" s="211"/>
      <c r="U643" s="211"/>
      <c r="V643" s="211"/>
      <c r="W643" s="211"/>
      <c r="X643" s="211"/>
      <c r="Y643" s="211"/>
      <c r="Z643" s="211"/>
    </row>
    <row r="644" spans="11:26" ht="15.75" customHeight="1">
      <c r="K644" s="295"/>
      <c r="M644" s="295"/>
      <c r="P644" s="211"/>
      <c r="Q644" s="211"/>
      <c r="R644" s="211"/>
      <c r="S644" s="211"/>
      <c r="T644" s="211"/>
      <c r="U644" s="211"/>
      <c r="V644" s="211"/>
      <c r="W644" s="211"/>
      <c r="X644" s="211"/>
      <c r="Y644" s="211"/>
      <c r="Z644" s="211"/>
    </row>
    <row r="645" spans="11:26" ht="15.75" customHeight="1">
      <c r="K645" s="295"/>
      <c r="M645" s="295"/>
      <c r="P645" s="211"/>
      <c r="Q645" s="211"/>
      <c r="R645" s="211"/>
      <c r="S645" s="211"/>
      <c r="T645" s="211"/>
      <c r="U645" s="211"/>
      <c r="V645" s="211"/>
      <c r="W645" s="211"/>
      <c r="X645" s="211"/>
      <c r="Y645" s="211"/>
      <c r="Z645" s="211"/>
    </row>
    <row r="646" spans="11:26" ht="15.75" customHeight="1">
      <c r="K646" s="295"/>
      <c r="M646" s="295"/>
      <c r="P646" s="211"/>
      <c r="Q646" s="211"/>
      <c r="R646" s="211"/>
      <c r="S646" s="211"/>
      <c r="T646" s="211"/>
      <c r="U646" s="211"/>
      <c r="V646" s="211"/>
      <c r="W646" s="211"/>
      <c r="X646" s="211"/>
      <c r="Y646" s="211"/>
      <c r="Z646" s="211"/>
    </row>
    <row r="647" spans="11:26" ht="15.75" customHeight="1">
      <c r="K647" s="295"/>
      <c r="M647" s="295"/>
      <c r="P647" s="211"/>
      <c r="Q647" s="211"/>
      <c r="R647" s="211"/>
      <c r="S647" s="211"/>
      <c r="T647" s="211"/>
      <c r="U647" s="211"/>
      <c r="V647" s="211"/>
      <c r="W647" s="211"/>
      <c r="X647" s="211"/>
      <c r="Y647" s="211"/>
      <c r="Z647" s="211"/>
    </row>
    <row r="648" spans="11:26" ht="15.75" customHeight="1">
      <c r="K648" s="295"/>
      <c r="M648" s="295"/>
      <c r="P648" s="211"/>
      <c r="Q648" s="211"/>
      <c r="R648" s="211"/>
      <c r="S648" s="211"/>
      <c r="T648" s="211"/>
      <c r="U648" s="211"/>
      <c r="V648" s="211"/>
      <c r="W648" s="211"/>
      <c r="X648" s="211"/>
      <c r="Y648" s="211"/>
      <c r="Z648" s="211"/>
    </row>
    <row r="649" spans="11:26" ht="15.75" customHeight="1">
      <c r="K649" s="295"/>
      <c r="M649" s="295"/>
      <c r="P649" s="211"/>
      <c r="Q649" s="211"/>
      <c r="R649" s="211"/>
      <c r="S649" s="211"/>
      <c r="T649" s="211"/>
      <c r="U649" s="211"/>
      <c r="V649" s="211"/>
      <c r="W649" s="211"/>
      <c r="X649" s="211"/>
      <c r="Y649" s="211"/>
      <c r="Z649" s="211"/>
    </row>
    <row r="650" spans="11:26" ht="15.75" customHeight="1">
      <c r="K650" s="295"/>
      <c r="M650" s="295"/>
      <c r="P650" s="211"/>
      <c r="Q650" s="211"/>
      <c r="R650" s="211"/>
      <c r="S650" s="211"/>
      <c r="T650" s="211"/>
      <c r="U650" s="211"/>
      <c r="V650" s="211"/>
      <c r="W650" s="211"/>
      <c r="X650" s="211"/>
      <c r="Y650" s="211"/>
      <c r="Z650" s="211"/>
    </row>
    <row r="651" spans="11:26" ht="15.75" customHeight="1">
      <c r="K651" s="295"/>
      <c r="M651" s="295"/>
      <c r="P651" s="211"/>
      <c r="Q651" s="211"/>
      <c r="R651" s="211"/>
      <c r="S651" s="211"/>
      <c r="T651" s="211"/>
      <c r="U651" s="211"/>
      <c r="V651" s="211"/>
      <c r="W651" s="211"/>
      <c r="X651" s="211"/>
      <c r="Y651" s="211"/>
      <c r="Z651" s="211"/>
    </row>
    <row r="652" spans="11:26" ht="15.75" customHeight="1">
      <c r="K652" s="295"/>
      <c r="M652" s="295"/>
      <c r="P652" s="211"/>
      <c r="Q652" s="211"/>
      <c r="R652" s="211"/>
      <c r="S652" s="211"/>
      <c r="T652" s="211"/>
      <c r="U652" s="211"/>
      <c r="V652" s="211"/>
      <c r="W652" s="211"/>
      <c r="X652" s="211"/>
      <c r="Y652" s="211"/>
      <c r="Z652" s="211"/>
    </row>
    <row r="653" spans="11:26" ht="15.75" customHeight="1">
      <c r="K653" s="295"/>
      <c r="M653" s="295"/>
      <c r="P653" s="211"/>
      <c r="Q653" s="211"/>
      <c r="R653" s="211"/>
      <c r="S653" s="211"/>
      <c r="T653" s="211"/>
      <c r="U653" s="211"/>
      <c r="V653" s="211"/>
      <c r="W653" s="211"/>
      <c r="X653" s="211"/>
      <c r="Y653" s="211"/>
      <c r="Z653" s="211"/>
    </row>
    <row r="654" spans="11:26" ht="15.75" customHeight="1">
      <c r="K654" s="295"/>
      <c r="M654" s="295"/>
      <c r="P654" s="211"/>
      <c r="Q654" s="211"/>
      <c r="R654" s="211"/>
      <c r="S654" s="211"/>
      <c r="T654" s="211"/>
      <c r="U654" s="211"/>
      <c r="V654" s="211"/>
      <c r="W654" s="211"/>
      <c r="X654" s="211"/>
      <c r="Y654" s="211"/>
      <c r="Z654" s="211"/>
    </row>
    <row r="655" spans="11:26" ht="15.75" customHeight="1">
      <c r="K655" s="295"/>
      <c r="M655" s="295"/>
      <c r="P655" s="211"/>
      <c r="Q655" s="211"/>
      <c r="R655" s="211"/>
      <c r="S655" s="211"/>
      <c r="T655" s="211"/>
      <c r="U655" s="211"/>
      <c r="V655" s="211"/>
      <c r="W655" s="211"/>
      <c r="X655" s="211"/>
      <c r="Y655" s="211"/>
      <c r="Z655" s="211"/>
    </row>
    <row r="656" spans="11:26" ht="15.75" customHeight="1">
      <c r="K656" s="295"/>
      <c r="M656" s="295"/>
      <c r="P656" s="211"/>
      <c r="Q656" s="211"/>
      <c r="R656" s="211"/>
      <c r="S656" s="211"/>
      <c r="T656" s="211"/>
      <c r="U656" s="211"/>
      <c r="V656" s="211"/>
      <c r="W656" s="211"/>
      <c r="X656" s="211"/>
      <c r="Y656" s="211"/>
      <c r="Z656" s="211"/>
    </row>
    <row r="657" spans="11:26" ht="15.75" customHeight="1">
      <c r="K657" s="295"/>
      <c r="M657" s="295"/>
      <c r="P657" s="211"/>
      <c r="Q657" s="211"/>
      <c r="R657" s="211"/>
      <c r="S657" s="211"/>
      <c r="T657" s="211"/>
      <c r="U657" s="211"/>
      <c r="V657" s="211"/>
      <c r="W657" s="211"/>
      <c r="X657" s="211"/>
      <c r="Y657" s="211"/>
      <c r="Z657" s="211"/>
    </row>
    <row r="658" spans="11:26" ht="15.75" customHeight="1">
      <c r="K658" s="295"/>
      <c r="M658" s="295"/>
      <c r="P658" s="211"/>
      <c r="Q658" s="211"/>
      <c r="R658" s="211"/>
      <c r="S658" s="211"/>
      <c r="T658" s="211"/>
      <c r="U658" s="211"/>
      <c r="V658" s="211"/>
      <c r="W658" s="211"/>
      <c r="X658" s="211"/>
      <c r="Y658" s="211"/>
      <c r="Z658" s="211"/>
    </row>
    <row r="659" spans="11:26" ht="15.75" customHeight="1">
      <c r="K659" s="295"/>
      <c r="M659" s="295"/>
      <c r="P659" s="211"/>
      <c r="Q659" s="211"/>
      <c r="R659" s="211"/>
      <c r="S659" s="211"/>
      <c r="T659" s="211"/>
      <c r="U659" s="211"/>
      <c r="V659" s="211"/>
      <c r="W659" s="211"/>
      <c r="X659" s="211"/>
      <c r="Y659" s="211"/>
      <c r="Z659" s="211"/>
    </row>
    <row r="660" spans="11:26" ht="15.75" customHeight="1">
      <c r="K660" s="295"/>
      <c r="M660" s="295"/>
      <c r="P660" s="211"/>
      <c r="Q660" s="211"/>
      <c r="R660" s="211"/>
      <c r="S660" s="211"/>
      <c r="T660" s="211"/>
      <c r="U660" s="211"/>
      <c r="V660" s="211"/>
      <c r="W660" s="211"/>
      <c r="X660" s="211"/>
      <c r="Y660" s="211"/>
      <c r="Z660" s="211"/>
    </row>
    <row r="661" spans="11:26" ht="15.75" customHeight="1">
      <c r="K661" s="295"/>
      <c r="M661" s="295"/>
      <c r="P661" s="211"/>
      <c r="Q661" s="211"/>
      <c r="R661" s="211"/>
      <c r="S661" s="211"/>
      <c r="T661" s="211"/>
      <c r="U661" s="211"/>
      <c r="V661" s="211"/>
      <c r="W661" s="211"/>
      <c r="X661" s="211"/>
      <c r="Y661" s="211"/>
      <c r="Z661" s="211"/>
    </row>
    <row r="662" spans="11:26" ht="15.75" customHeight="1">
      <c r="K662" s="295"/>
      <c r="M662" s="295"/>
      <c r="P662" s="211"/>
      <c r="Q662" s="211"/>
      <c r="R662" s="211"/>
      <c r="S662" s="211"/>
      <c r="T662" s="211"/>
      <c r="U662" s="211"/>
      <c r="V662" s="211"/>
      <c r="W662" s="211"/>
      <c r="X662" s="211"/>
      <c r="Y662" s="211"/>
      <c r="Z662" s="211"/>
    </row>
    <row r="663" spans="11:26" ht="15.75" customHeight="1">
      <c r="K663" s="295"/>
      <c r="M663" s="295"/>
      <c r="P663" s="211"/>
      <c r="Q663" s="211"/>
      <c r="R663" s="211"/>
      <c r="S663" s="211"/>
      <c r="T663" s="211"/>
      <c r="U663" s="211"/>
      <c r="V663" s="211"/>
      <c r="W663" s="211"/>
      <c r="X663" s="211"/>
      <c r="Y663" s="211"/>
      <c r="Z663" s="211"/>
    </row>
    <row r="664" spans="11:26" ht="15.75" customHeight="1">
      <c r="K664" s="295"/>
      <c r="M664" s="295"/>
      <c r="P664" s="211"/>
      <c r="Q664" s="211"/>
      <c r="R664" s="211"/>
      <c r="S664" s="211"/>
      <c r="T664" s="211"/>
      <c r="U664" s="211"/>
      <c r="V664" s="211"/>
      <c r="W664" s="211"/>
      <c r="X664" s="211"/>
      <c r="Y664" s="211"/>
      <c r="Z664" s="211"/>
    </row>
    <row r="665" spans="11:26" ht="15.75" customHeight="1">
      <c r="K665" s="295"/>
      <c r="M665" s="295"/>
      <c r="P665" s="211"/>
      <c r="Q665" s="211"/>
      <c r="R665" s="211"/>
      <c r="S665" s="211"/>
      <c r="T665" s="211"/>
      <c r="U665" s="211"/>
      <c r="V665" s="211"/>
      <c r="W665" s="211"/>
      <c r="X665" s="211"/>
      <c r="Y665" s="211"/>
      <c r="Z665" s="211"/>
    </row>
    <row r="666" spans="11:26" ht="15.75" customHeight="1">
      <c r="K666" s="295"/>
      <c r="M666" s="295"/>
      <c r="P666" s="211"/>
      <c r="Q666" s="211"/>
      <c r="R666" s="211"/>
      <c r="S666" s="211"/>
      <c r="T666" s="211"/>
      <c r="U666" s="211"/>
      <c r="V666" s="211"/>
      <c r="W666" s="211"/>
      <c r="X666" s="211"/>
      <c r="Y666" s="211"/>
      <c r="Z666" s="211"/>
    </row>
    <row r="667" spans="11:26" ht="15.75" customHeight="1">
      <c r="K667" s="295"/>
      <c r="M667" s="295"/>
      <c r="P667" s="211"/>
      <c r="Q667" s="211"/>
      <c r="R667" s="211"/>
      <c r="S667" s="211"/>
      <c r="T667" s="211"/>
      <c r="U667" s="211"/>
      <c r="V667" s="211"/>
      <c r="W667" s="211"/>
      <c r="X667" s="211"/>
      <c r="Y667" s="211"/>
      <c r="Z667" s="211"/>
    </row>
    <row r="668" spans="11:26" ht="15.75" customHeight="1">
      <c r="K668" s="295"/>
      <c r="M668" s="295"/>
      <c r="P668" s="211"/>
      <c r="Q668" s="211"/>
      <c r="R668" s="211"/>
      <c r="S668" s="211"/>
      <c r="T668" s="211"/>
      <c r="U668" s="211"/>
      <c r="V668" s="211"/>
      <c r="W668" s="211"/>
      <c r="X668" s="211"/>
      <c r="Y668" s="211"/>
      <c r="Z668" s="211"/>
    </row>
    <row r="669" spans="11:26" ht="15.75" customHeight="1">
      <c r="K669" s="295"/>
      <c r="M669" s="295"/>
      <c r="P669" s="211"/>
      <c r="Q669" s="211"/>
      <c r="R669" s="211"/>
      <c r="S669" s="211"/>
      <c r="T669" s="211"/>
      <c r="U669" s="211"/>
      <c r="V669" s="211"/>
      <c r="W669" s="211"/>
      <c r="X669" s="211"/>
      <c r="Y669" s="211"/>
      <c r="Z669" s="211"/>
    </row>
    <row r="670" spans="11:26" ht="15.75" customHeight="1">
      <c r="K670" s="295"/>
      <c r="M670" s="295"/>
      <c r="P670" s="211"/>
      <c r="Q670" s="211"/>
      <c r="R670" s="211"/>
      <c r="S670" s="211"/>
      <c r="T670" s="211"/>
      <c r="U670" s="211"/>
      <c r="V670" s="211"/>
      <c r="W670" s="211"/>
      <c r="X670" s="211"/>
      <c r="Y670" s="211"/>
      <c r="Z670" s="211"/>
    </row>
    <row r="671" spans="11:26" ht="15.75" customHeight="1">
      <c r="K671" s="295"/>
      <c r="M671" s="295"/>
      <c r="P671" s="211"/>
      <c r="Q671" s="211"/>
      <c r="R671" s="211"/>
      <c r="S671" s="211"/>
      <c r="T671" s="211"/>
      <c r="U671" s="211"/>
      <c r="V671" s="211"/>
      <c r="W671" s="211"/>
      <c r="X671" s="211"/>
      <c r="Y671" s="211"/>
      <c r="Z671" s="211"/>
    </row>
    <row r="672" spans="11:26" ht="15.75" customHeight="1">
      <c r="K672" s="295"/>
      <c r="M672" s="295"/>
      <c r="P672" s="211"/>
      <c r="Q672" s="211"/>
      <c r="R672" s="211"/>
      <c r="S672" s="211"/>
      <c r="T672" s="211"/>
      <c r="U672" s="211"/>
      <c r="V672" s="211"/>
      <c r="W672" s="211"/>
      <c r="X672" s="211"/>
      <c r="Y672" s="211"/>
      <c r="Z672" s="211"/>
    </row>
    <row r="673" spans="11:26" ht="15.75" customHeight="1">
      <c r="K673" s="295"/>
      <c r="M673" s="295"/>
      <c r="P673" s="211"/>
      <c r="Q673" s="211"/>
      <c r="R673" s="211"/>
      <c r="S673" s="211"/>
      <c r="T673" s="211"/>
      <c r="U673" s="211"/>
      <c r="V673" s="211"/>
      <c r="W673" s="211"/>
      <c r="X673" s="211"/>
      <c r="Y673" s="211"/>
      <c r="Z673" s="211"/>
    </row>
    <row r="674" spans="11:26" ht="15.75" customHeight="1">
      <c r="K674" s="295"/>
      <c r="M674" s="295"/>
      <c r="P674" s="211"/>
      <c r="Q674" s="211"/>
      <c r="R674" s="211"/>
      <c r="S674" s="211"/>
      <c r="T674" s="211"/>
      <c r="U674" s="211"/>
      <c r="V674" s="211"/>
      <c r="W674" s="211"/>
      <c r="X674" s="211"/>
      <c r="Y674" s="211"/>
      <c r="Z674" s="211"/>
    </row>
    <row r="675" spans="11:26" ht="15.75" customHeight="1">
      <c r="K675" s="295"/>
      <c r="M675" s="295"/>
      <c r="P675" s="211"/>
      <c r="Q675" s="211"/>
      <c r="R675" s="211"/>
      <c r="S675" s="211"/>
      <c r="T675" s="211"/>
      <c r="U675" s="211"/>
      <c r="V675" s="211"/>
      <c r="W675" s="211"/>
      <c r="X675" s="211"/>
      <c r="Y675" s="211"/>
      <c r="Z675" s="211"/>
    </row>
    <row r="676" spans="11:26" ht="15.75" customHeight="1">
      <c r="K676" s="295"/>
      <c r="M676" s="295"/>
      <c r="P676" s="211"/>
      <c r="Q676" s="211"/>
      <c r="R676" s="211"/>
      <c r="S676" s="211"/>
      <c r="T676" s="211"/>
      <c r="U676" s="211"/>
      <c r="V676" s="211"/>
      <c r="W676" s="211"/>
      <c r="X676" s="211"/>
      <c r="Y676" s="211"/>
      <c r="Z676" s="211"/>
    </row>
    <row r="677" spans="11:26" ht="15.75" customHeight="1">
      <c r="K677" s="295"/>
      <c r="M677" s="295"/>
      <c r="P677" s="211"/>
      <c r="Q677" s="211"/>
      <c r="R677" s="211"/>
      <c r="S677" s="211"/>
      <c r="T677" s="211"/>
      <c r="U677" s="211"/>
      <c r="V677" s="211"/>
      <c r="W677" s="211"/>
      <c r="X677" s="211"/>
      <c r="Y677" s="211"/>
      <c r="Z677" s="211"/>
    </row>
    <row r="678" spans="11:26" ht="15.75" customHeight="1">
      <c r="K678" s="295"/>
      <c r="M678" s="295"/>
      <c r="P678" s="211"/>
      <c r="Q678" s="211"/>
      <c r="R678" s="211"/>
      <c r="S678" s="211"/>
      <c r="T678" s="211"/>
      <c r="U678" s="211"/>
      <c r="V678" s="211"/>
      <c r="W678" s="211"/>
      <c r="X678" s="211"/>
      <c r="Y678" s="211"/>
      <c r="Z678" s="211"/>
    </row>
    <row r="679" spans="11:26" ht="15.75" customHeight="1">
      <c r="K679" s="295"/>
      <c r="M679" s="295"/>
      <c r="P679" s="211"/>
      <c r="Q679" s="211"/>
      <c r="R679" s="211"/>
      <c r="S679" s="211"/>
      <c r="T679" s="211"/>
      <c r="U679" s="211"/>
      <c r="V679" s="211"/>
      <c r="W679" s="211"/>
      <c r="X679" s="211"/>
      <c r="Y679" s="211"/>
      <c r="Z679" s="211"/>
    </row>
    <row r="680" spans="11:26" ht="15.75" customHeight="1">
      <c r="K680" s="295"/>
      <c r="M680" s="295"/>
      <c r="P680" s="211"/>
      <c r="Q680" s="211"/>
      <c r="R680" s="211"/>
      <c r="S680" s="211"/>
      <c r="T680" s="211"/>
      <c r="U680" s="211"/>
      <c r="V680" s="211"/>
      <c r="W680" s="211"/>
      <c r="X680" s="211"/>
      <c r="Y680" s="211"/>
      <c r="Z680" s="211"/>
    </row>
    <row r="681" spans="11:26" ht="15.75" customHeight="1">
      <c r="K681" s="295"/>
      <c r="M681" s="295"/>
      <c r="P681" s="211"/>
      <c r="Q681" s="211"/>
      <c r="R681" s="211"/>
      <c r="S681" s="211"/>
      <c r="T681" s="211"/>
      <c r="U681" s="211"/>
      <c r="V681" s="211"/>
      <c r="W681" s="211"/>
      <c r="X681" s="211"/>
      <c r="Y681" s="211"/>
      <c r="Z681" s="211"/>
    </row>
    <row r="682" spans="11:26" ht="15.75" customHeight="1">
      <c r="K682" s="295"/>
      <c r="M682" s="295"/>
      <c r="P682" s="211"/>
      <c r="Q682" s="211"/>
      <c r="R682" s="211"/>
      <c r="S682" s="211"/>
      <c r="T682" s="211"/>
      <c r="U682" s="211"/>
      <c r="V682" s="211"/>
      <c r="W682" s="211"/>
      <c r="X682" s="211"/>
      <c r="Y682" s="211"/>
      <c r="Z682" s="211"/>
    </row>
    <row r="683" spans="11:26" ht="15.75" customHeight="1">
      <c r="K683" s="295"/>
      <c r="M683" s="295"/>
      <c r="P683" s="211"/>
      <c r="Q683" s="211"/>
      <c r="R683" s="211"/>
      <c r="S683" s="211"/>
      <c r="T683" s="211"/>
      <c r="U683" s="211"/>
      <c r="V683" s="211"/>
      <c r="W683" s="211"/>
      <c r="X683" s="211"/>
      <c r="Y683" s="211"/>
      <c r="Z683" s="211"/>
    </row>
    <row r="684" spans="11:26" ht="15.75" customHeight="1">
      <c r="K684" s="295"/>
      <c r="M684" s="295"/>
      <c r="P684" s="211"/>
      <c r="Q684" s="211"/>
      <c r="R684" s="211"/>
      <c r="S684" s="211"/>
      <c r="T684" s="211"/>
      <c r="U684" s="211"/>
      <c r="V684" s="211"/>
      <c r="W684" s="211"/>
      <c r="X684" s="211"/>
      <c r="Y684" s="211"/>
      <c r="Z684" s="211"/>
    </row>
    <row r="685" spans="11:26" ht="15.75" customHeight="1">
      <c r="K685" s="295"/>
      <c r="M685" s="295"/>
      <c r="P685" s="211"/>
      <c r="Q685" s="211"/>
      <c r="R685" s="211"/>
      <c r="S685" s="211"/>
      <c r="T685" s="211"/>
      <c r="U685" s="211"/>
      <c r="V685" s="211"/>
      <c r="W685" s="211"/>
      <c r="X685" s="211"/>
      <c r="Y685" s="211"/>
      <c r="Z685" s="211"/>
    </row>
    <row r="686" spans="11:26" ht="15.75" customHeight="1">
      <c r="K686" s="295"/>
      <c r="M686" s="295"/>
      <c r="P686" s="211"/>
      <c r="Q686" s="211"/>
      <c r="R686" s="211"/>
      <c r="S686" s="211"/>
      <c r="T686" s="211"/>
      <c r="U686" s="211"/>
      <c r="V686" s="211"/>
      <c r="W686" s="211"/>
      <c r="X686" s="211"/>
      <c r="Y686" s="211"/>
      <c r="Z686" s="211"/>
    </row>
    <row r="687" spans="11:26" ht="15.75" customHeight="1">
      <c r="K687" s="295"/>
      <c r="M687" s="295"/>
      <c r="P687" s="211"/>
      <c r="Q687" s="211"/>
      <c r="R687" s="211"/>
      <c r="S687" s="211"/>
      <c r="T687" s="211"/>
      <c r="U687" s="211"/>
      <c r="V687" s="211"/>
      <c r="W687" s="211"/>
      <c r="X687" s="211"/>
      <c r="Y687" s="211"/>
      <c r="Z687" s="211"/>
    </row>
    <row r="688" spans="11:26" ht="15.75" customHeight="1">
      <c r="K688" s="295"/>
      <c r="M688" s="295"/>
      <c r="P688" s="211"/>
      <c r="Q688" s="211"/>
      <c r="R688" s="211"/>
      <c r="S688" s="211"/>
      <c r="T688" s="211"/>
      <c r="U688" s="211"/>
      <c r="V688" s="211"/>
      <c r="W688" s="211"/>
      <c r="X688" s="211"/>
      <c r="Y688" s="211"/>
      <c r="Z688" s="211"/>
    </row>
    <row r="689" spans="11:26" ht="15.75" customHeight="1">
      <c r="K689" s="295"/>
      <c r="M689" s="295"/>
      <c r="P689" s="211"/>
      <c r="Q689" s="211"/>
      <c r="R689" s="211"/>
      <c r="S689" s="211"/>
      <c r="T689" s="211"/>
      <c r="U689" s="211"/>
      <c r="V689" s="211"/>
      <c r="W689" s="211"/>
      <c r="X689" s="211"/>
      <c r="Y689" s="211"/>
      <c r="Z689" s="211"/>
    </row>
    <row r="690" spans="11:26" ht="15.75" customHeight="1">
      <c r="K690" s="295"/>
      <c r="M690" s="295"/>
      <c r="P690" s="211"/>
      <c r="Q690" s="211"/>
      <c r="R690" s="211"/>
      <c r="S690" s="211"/>
      <c r="T690" s="211"/>
      <c r="U690" s="211"/>
      <c r="V690" s="211"/>
      <c r="W690" s="211"/>
      <c r="X690" s="211"/>
      <c r="Y690" s="211"/>
      <c r="Z690" s="211"/>
    </row>
    <row r="691" spans="11:26" ht="15.75" customHeight="1">
      <c r="K691" s="295"/>
      <c r="M691" s="295"/>
      <c r="P691" s="211"/>
      <c r="Q691" s="211"/>
      <c r="R691" s="211"/>
      <c r="S691" s="211"/>
      <c r="T691" s="211"/>
      <c r="U691" s="211"/>
      <c r="V691" s="211"/>
      <c r="W691" s="211"/>
      <c r="X691" s="211"/>
      <c r="Y691" s="211"/>
      <c r="Z691" s="211"/>
    </row>
    <row r="692" spans="11:26" ht="15.75" customHeight="1">
      <c r="K692" s="295"/>
      <c r="M692" s="295"/>
      <c r="P692" s="211"/>
      <c r="Q692" s="211"/>
      <c r="R692" s="211"/>
      <c r="S692" s="211"/>
      <c r="T692" s="211"/>
      <c r="U692" s="211"/>
      <c r="V692" s="211"/>
      <c r="W692" s="211"/>
      <c r="X692" s="211"/>
      <c r="Y692" s="211"/>
      <c r="Z692" s="211"/>
    </row>
    <row r="693" spans="11:26" ht="15.75" customHeight="1">
      <c r="K693" s="295"/>
      <c r="M693" s="295"/>
      <c r="P693" s="211"/>
      <c r="Q693" s="211"/>
      <c r="R693" s="211"/>
      <c r="S693" s="211"/>
      <c r="T693" s="211"/>
      <c r="U693" s="211"/>
      <c r="V693" s="211"/>
      <c r="W693" s="211"/>
      <c r="X693" s="211"/>
      <c r="Y693" s="211"/>
      <c r="Z693" s="211"/>
    </row>
    <row r="694" spans="11:26" ht="15.75" customHeight="1">
      <c r="K694" s="295"/>
      <c r="M694" s="295"/>
      <c r="P694" s="211"/>
      <c r="Q694" s="211"/>
      <c r="R694" s="211"/>
      <c r="S694" s="211"/>
      <c r="T694" s="211"/>
      <c r="U694" s="211"/>
      <c r="V694" s="211"/>
      <c r="W694" s="211"/>
      <c r="X694" s="211"/>
      <c r="Y694" s="211"/>
      <c r="Z694" s="211"/>
    </row>
    <row r="695" spans="11:26" ht="15.75" customHeight="1">
      <c r="K695" s="295"/>
      <c r="M695" s="295"/>
      <c r="P695" s="211"/>
      <c r="Q695" s="211"/>
      <c r="R695" s="211"/>
      <c r="S695" s="211"/>
      <c r="T695" s="211"/>
      <c r="U695" s="211"/>
      <c r="V695" s="211"/>
      <c r="W695" s="211"/>
      <c r="X695" s="211"/>
      <c r="Y695" s="211"/>
      <c r="Z695" s="211"/>
    </row>
    <row r="696" spans="11:26" ht="15.75" customHeight="1">
      <c r="K696" s="295"/>
      <c r="M696" s="295"/>
      <c r="P696" s="211"/>
      <c r="Q696" s="211"/>
      <c r="R696" s="211"/>
      <c r="S696" s="211"/>
      <c r="T696" s="211"/>
      <c r="U696" s="211"/>
      <c r="V696" s="211"/>
      <c r="W696" s="211"/>
      <c r="X696" s="211"/>
      <c r="Y696" s="211"/>
      <c r="Z696" s="211"/>
    </row>
    <row r="697" spans="11:26" ht="15.75" customHeight="1">
      <c r="K697" s="295"/>
      <c r="M697" s="295"/>
      <c r="P697" s="211"/>
      <c r="Q697" s="211"/>
      <c r="R697" s="211"/>
      <c r="S697" s="211"/>
      <c r="T697" s="211"/>
      <c r="U697" s="211"/>
      <c r="V697" s="211"/>
      <c r="W697" s="211"/>
      <c r="X697" s="211"/>
      <c r="Y697" s="211"/>
      <c r="Z697" s="211"/>
    </row>
    <row r="698" spans="11:26" ht="15.75" customHeight="1">
      <c r="K698" s="295"/>
      <c r="M698" s="295"/>
      <c r="P698" s="211"/>
      <c r="Q698" s="211"/>
      <c r="R698" s="211"/>
      <c r="S698" s="211"/>
      <c r="T698" s="211"/>
      <c r="U698" s="211"/>
      <c r="V698" s="211"/>
      <c r="W698" s="211"/>
      <c r="X698" s="211"/>
      <c r="Y698" s="211"/>
      <c r="Z698" s="211"/>
    </row>
    <row r="699" spans="11:26" ht="15.75" customHeight="1">
      <c r="K699" s="295"/>
      <c r="M699" s="295"/>
      <c r="P699" s="211"/>
      <c r="Q699" s="211"/>
      <c r="R699" s="211"/>
      <c r="S699" s="211"/>
      <c r="T699" s="211"/>
      <c r="U699" s="211"/>
      <c r="V699" s="211"/>
      <c r="W699" s="211"/>
      <c r="X699" s="211"/>
      <c r="Y699" s="211"/>
      <c r="Z699" s="211"/>
    </row>
    <row r="700" spans="11:26" ht="15.75" customHeight="1">
      <c r="K700" s="295"/>
      <c r="M700" s="295"/>
      <c r="P700" s="211"/>
      <c r="Q700" s="211"/>
      <c r="R700" s="211"/>
      <c r="S700" s="211"/>
      <c r="T700" s="211"/>
      <c r="U700" s="211"/>
      <c r="V700" s="211"/>
      <c r="W700" s="211"/>
      <c r="X700" s="211"/>
      <c r="Y700" s="211"/>
      <c r="Z700" s="211"/>
    </row>
    <row r="701" spans="11:26" ht="15.75" customHeight="1">
      <c r="K701" s="295"/>
      <c r="M701" s="295"/>
      <c r="P701" s="211"/>
      <c r="Q701" s="211"/>
      <c r="R701" s="211"/>
      <c r="S701" s="211"/>
      <c r="T701" s="211"/>
      <c r="U701" s="211"/>
      <c r="V701" s="211"/>
      <c r="W701" s="211"/>
      <c r="X701" s="211"/>
      <c r="Y701" s="211"/>
      <c r="Z701" s="211"/>
    </row>
    <row r="702" spans="11:26" ht="15.75" customHeight="1">
      <c r="K702" s="295"/>
      <c r="M702" s="295"/>
      <c r="P702" s="211"/>
      <c r="Q702" s="211"/>
      <c r="R702" s="211"/>
      <c r="S702" s="211"/>
      <c r="T702" s="211"/>
      <c r="U702" s="211"/>
      <c r="V702" s="211"/>
      <c r="W702" s="211"/>
      <c r="X702" s="211"/>
      <c r="Y702" s="211"/>
      <c r="Z702" s="211"/>
    </row>
    <row r="703" spans="11:26" ht="15.75" customHeight="1">
      <c r="K703" s="295"/>
      <c r="M703" s="295"/>
      <c r="P703" s="211"/>
      <c r="Q703" s="211"/>
      <c r="R703" s="211"/>
      <c r="S703" s="211"/>
      <c r="T703" s="211"/>
      <c r="U703" s="211"/>
      <c r="V703" s="211"/>
      <c r="W703" s="211"/>
      <c r="X703" s="211"/>
      <c r="Y703" s="211"/>
      <c r="Z703" s="211"/>
    </row>
    <row r="704" spans="11:26" ht="15.75" customHeight="1">
      <c r="K704" s="295"/>
      <c r="M704" s="295"/>
      <c r="P704" s="211"/>
      <c r="Q704" s="211"/>
      <c r="R704" s="211"/>
      <c r="S704" s="211"/>
      <c r="T704" s="211"/>
      <c r="U704" s="211"/>
      <c r="V704" s="211"/>
      <c r="W704" s="211"/>
      <c r="X704" s="211"/>
      <c r="Y704" s="211"/>
      <c r="Z704" s="211"/>
    </row>
    <row r="705" spans="11:26" ht="15.75" customHeight="1">
      <c r="K705" s="295"/>
      <c r="M705" s="295"/>
      <c r="P705" s="211"/>
      <c r="Q705" s="211"/>
      <c r="R705" s="211"/>
      <c r="S705" s="211"/>
      <c r="T705" s="211"/>
      <c r="U705" s="211"/>
      <c r="V705" s="211"/>
      <c r="W705" s="211"/>
      <c r="X705" s="211"/>
      <c r="Y705" s="211"/>
      <c r="Z705" s="211"/>
    </row>
    <row r="706" spans="11:26" ht="15.75" customHeight="1">
      <c r="K706" s="295"/>
      <c r="M706" s="295"/>
      <c r="P706" s="211"/>
      <c r="Q706" s="211"/>
      <c r="R706" s="211"/>
      <c r="S706" s="211"/>
      <c r="T706" s="211"/>
      <c r="U706" s="211"/>
      <c r="V706" s="211"/>
      <c r="W706" s="211"/>
      <c r="X706" s="211"/>
      <c r="Y706" s="211"/>
      <c r="Z706" s="211"/>
    </row>
    <row r="707" spans="11:26" ht="15.75" customHeight="1">
      <c r="K707" s="295"/>
      <c r="M707" s="295"/>
      <c r="P707" s="211"/>
      <c r="Q707" s="211"/>
      <c r="R707" s="211"/>
      <c r="S707" s="211"/>
      <c r="T707" s="211"/>
      <c r="U707" s="211"/>
      <c r="V707" s="211"/>
      <c r="W707" s="211"/>
      <c r="X707" s="211"/>
      <c r="Y707" s="211"/>
      <c r="Z707" s="211"/>
    </row>
    <row r="708" spans="11:26" ht="15.75" customHeight="1">
      <c r="K708" s="295"/>
      <c r="M708" s="295"/>
      <c r="P708" s="211"/>
      <c r="Q708" s="211"/>
      <c r="R708" s="211"/>
      <c r="S708" s="211"/>
      <c r="T708" s="211"/>
      <c r="U708" s="211"/>
      <c r="V708" s="211"/>
      <c r="W708" s="211"/>
      <c r="X708" s="211"/>
      <c r="Y708" s="211"/>
      <c r="Z708" s="211"/>
    </row>
    <row r="709" spans="11:26" ht="15.75" customHeight="1">
      <c r="K709" s="295"/>
      <c r="M709" s="295"/>
      <c r="P709" s="211"/>
      <c r="Q709" s="211"/>
      <c r="R709" s="211"/>
      <c r="S709" s="211"/>
      <c r="T709" s="211"/>
      <c r="U709" s="211"/>
      <c r="V709" s="211"/>
      <c r="W709" s="211"/>
      <c r="X709" s="211"/>
      <c r="Y709" s="211"/>
      <c r="Z709" s="211"/>
    </row>
    <row r="710" spans="11:26" ht="15.75" customHeight="1">
      <c r="K710" s="295"/>
      <c r="M710" s="295"/>
      <c r="P710" s="211"/>
      <c r="Q710" s="211"/>
      <c r="R710" s="211"/>
      <c r="S710" s="211"/>
      <c r="T710" s="211"/>
      <c r="U710" s="211"/>
      <c r="V710" s="211"/>
      <c r="W710" s="211"/>
      <c r="X710" s="211"/>
      <c r="Y710" s="211"/>
      <c r="Z710" s="211"/>
    </row>
    <row r="711" spans="11:26" ht="15.75" customHeight="1">
      <c r="K711" s="295"/>
      <c r="M711" s="295"/>
      <c r="P711" s="211"/>
      <c r="Q711" s="211"/>
      <c r="R711" s="211"/>
      <c r="S711" s="211"/>
      <c r="T711" s="211"/>
      <c r="U711" s="211"/>
      <c r="V711" s="211"/>
      <c r="W711" s="211"/>
      <c r="X711" s="211"/>
      <c r="Y711" s="211"/>
      <c r="Z711" s="211"/>
    </row>
    <row r="712" spans="11:26" ht="15.75" customHeight="1">
      <c r="K712" s="295"/>
      <c r="M712" s="295"/>
      <c r="P712" s="211"/>
      <c r="Q712" s="211"/>
      <c r="R712" s="211"/>
      <c r="S712" s="211"/>
      <c r="T712" s="211"/>
      <c r="U712" s="211"/>
      <c r="V712" s="211"/>
      <c r="W712" s="211"/>
      <c r="X712" s="211"/>
      <c r="Y712" s="211"/>
      <c r="Z712" s="211"/>
    </row>
    <row r="713" spans="11:26" ht="15.75" customHeight="1">
      <c r="K713" s="295"/>
      <c r="M713" s="295"/>
      <c r="P713" s="211"/>
      <c r="Q713" s="211"/>
      <c r="R713" s="211"/>
      <c r="S713" s="211"/>
      <c r="T713" s="211"/>
      <c r="U713" s="211"/>
      <c r="V713" s="211"/>
      <c r="W713" s="211"/>
      <c r="X713" s="211"/>
      <c r="Y713" s="211"/>
      <c r="Z713" s="211"/>
    </row>
    <row r="714" spans="11:26" ht="15.75" customHeight="1">
      <c r="K714" s="295"/>
      <c r="M714" s="295"/>
      <c r="P714" s="211"/>
      <c r="Q714" s="211"/>
      <c r="R714" s="211"/>
      <c r="S714" s="211"/>
      <c r="T714" s="211"/>
      <c r="U714" s="211"/>
      <c r="V714" s="211"/>
      <c r="W714" s="211"/>
      <c r="X714" s="211"/>
      <c r="Y714" s="211"/>
      <c r="Z714" s="211"/>
    </row>
    <row r="715" spans="11:26" ht="15.75" customHeight="1">
      <c r="K715" s="295"/>
      <c r="M715" s="295"/>
      <c r="P715" s="211"/>
      <c r="Q715" s="211"/>
      <c r="R715" s="211"/>
      <c r="S715" s="211"/>
      <c r="T715" s="211"/>
      <c r="U715" s="211"/>
      <c r="V715" s="211"/>
      <c r="W715" s="211"/>
      <c r="X715" s="211"/>
      <c r="Y715" s="211"/>
      <c r="Z715" s="211"/>
    </row>
    <row r="716" spans="11:26" ht="15.75" customHeight="1">
      <c r="K716" s="295"/>
      <c r="M716" s="295"/>
      <c r="P716" s="211"/>
      <c r="Q716" s="211"/>
      <c r="R716" s="211"/>
      <c r="S716" s="211"/>
      <c r="T716" s="211"/>
      <c r="U716" s="211"/>
      <c r="V716" s="211"/>
      <c r="W716" s="211"/>
      <c r="X716" s="211"/>
      <c r="Y716" s="211"/>
      <c r="Z716" s="211"/>
    </row>
    <row r="717" spans="11:26" ht="15.75" customHeight="1">
      <c r="K717" s="295"/>
      <c r="M717" s="295"/>
      <c r="P717" s="211"/>
      <c r="Q717" s="211"/>
      <c r="R717" s="211"/>
      <c r="S717" s="211"/>
      <c r="T717" s="211"/>
      <c r="U717" s="211"/>
      <c r="V717" s="211"/>
      <c r="W717" s="211"/>
      <c r="X717" s="211"/>
      <c r="Y717" s="211"/>
      <c r="Z717" s="211"/>
    </row>
    <row r="718" spans="11:26" ht="15.75" customHeight="1">
      <c r="K718" s="295"/>
      <c r="M718" s="295"/>
      <c r="P718" s="211"/>
      <c r="Q718" s="211"/>
      <c r="R718" s="211"/>
      <c r="S718" s="211"/>
      <c r="T718" s="211"/>
      <c r="U718" s="211"/>
      <c r="V718" s="211"/>
      <c r="W718" s="211"/>
      <c r="X718" s="211"/>
      <c r="Y718" s="211"/>
      <c r="Z718" s="211"/>
    </row>
    <row r="719" spans="11:26" ht="15.75" customHeight="1">
      <c r="K719" s="295"/>
      <c r="M719" s="295"/>
      <c r="P719" s="211"/>
      <c r="Q719" s="211"/>
      <c r="R719" s="211"/>
      <c r="S719" s="211"/>
      <c r="T719" s="211"/>
      <c r="U719" s="211"/>
      <c r="V719" s="211"/>
      <c r="W719" s="211"/>
      <c r="X719" s="211"/>
      <c r="Y719" s="211"/>
      <c r="Z719" s="211"/>
    </row>
    <row r="720" spans="11:26" ht="15.75" customHeight="1">
      <c r="K720" s="295"/>
      <c r="M720" s="295"/>
      <c r="P720" s="211"/>
      <c r="Q720" s="211"/>
      <c r="R720" s="211"/>
      <c r="S720" s="211"/>
      <c r="T720" s="211"/>
      <c r="U720" s="211"/>
      <c r="V720" s="211"/>
      <c r="W720" s="211"/>
      <c r="X720" s="211"/>
      <c r="Y720" s="211"/>
      <c r="Z720" s="211"/>
    </row>
    <row r="721" spans="11:26" ht="15.75" customHeight="1">
      <c r="K721" s="295"/>
      <c r="M721" s="295"/>
      <c r="P721" s="211"/>
      <c r="Q721" s="211"/>
      <c r="R721" s="211"/>
      <c r="S721" s="211"/>
      <c r="T721" s="211"/>
      <c r="U721" s="211"/>
      <c r="V721" s="211"/>
      <c r="W721" s="211"/>
      <c r="X721" s="211"/>
      <c r="Y721" s="211"/>
      <c r="Z721" s="211"/>
    </row>
    <row r="722" spans="11:26" ht="15.75" customHeight="1">
      <c r="K722" s="295"/>
      <c r="M722" s="295"/>
      <c r="P722" s="211"/>
      <c r="Q722" s="211"/>
      <c r="R722" s="211"/>
      <c r="S722" s="211"/>
      <c r="T722" s="211"/>
      <c r="U722" s="211"/>
      <c r="V722" s="211"/>
      <c r="W722" s="211"/>
      <c r="X722" s="211"/>
      <c r="Y722" s="211"/>
      <c r="Z722" s="211"/>
    </row>
    <row r="723" spans="11:26" ht="15.75" customHeight="1">
      <c r="K723" s="295"/>
      <c r="M723" s="295"/>
      <c r="P723" s="211"/>
      <c r="Q723" s="211"/>
      <c r="R723" s="211"/>
      <c r="S723" s="211"/>
      <c r="T723" s="211"/>
      <c r="U723" s="211"/>
      <c r="V723" s="211"/>
      <c r="W723" s="211"/>
      <c r="X723" s="211"/>
      <c r="Y723" s="211"/>
      <c r="Z723" s="211"/>
    </row>
    <row r="724" spans="11:26" ht="15.75" customHeight="1">
      <c r="K724" s="295"/>
      <c r="M724" s="295"/>
      <c r="P724" s="211"/>
      <c r="Q724" s="211"/>
      <c r="R724" s="211"/>
      <c r="S724" s="211"/>
      <c r="T724" s="211"/>
      <c r="U724" s="211"/>
      <c r="V724" s="211"/>
      <c r="W724" s="211"/>
      <c r="X724" s="211"/>
      <c r="Y724" s="211"/>
      <c r="Z724" s="211"/>
    </row>
    <row r="725" spans="11:26" ht="15.75" customHeight="1">
      <c r="K725" s="295"/>
      <c r="M725" s="295"/>
      <c r="P725" s="211"/>
      <c r="Q725" s="211"/>
      <c r="R725" s="211"/>
      <c r="S725" s="211"/>
      <c r="T725" s="211"/>
      <c r="U725" s="211"/>
      <c r="V725" s="211"/>
      <c r="W725" s="211"/>
      <c r="X725" s="211"/>
      <c r="Y725" s="211"/>
      <c r="Z725" s="211"/>
    </row>
    <row r="726" spans="11:26" ht="15.75" customHeight="1">
      <c r="K726" s="295"/>
      <c r="M726" s="295"/>
      <c r="P726" s="211"/>
      <c r="Q726" s="211"/>
      <c r="R726" s="211"/>
      <c r="S726" s="211"/>
      <c r="T726" s="211"/>
      <c r="U726" s="211"/>
      <c r="V726" s="211"/>
      <c r="W726" s="211"/>
      <c r="X726" s="211"/>
      <c r="Y726" s="211"/>
      <c r="Z726" s="211"/>
    </row>
    <row r="727" spans="11:26" ht="15.75" customHeight="1">
      <c r="K727" s="295"/>
      <c r="M727" s="295"/>
      <c r="P727" s="211"/>
      <c r="Q727" s="211"/>
      <c r="R727" s="211"/>
      <c r="S727" s="211"/>
      <c r="T727" s="211"/>
      <c r="U727" s="211"/>
      <c r="V727" s="211"/>
      <c r="W727" s="211"/>
      <c r="X727" s="211"/>
      <c r="Y727" s="211"/>
      <c r="Z727" s="211"/>
    </row>
    <row r="728" spans="11:26" ht="15.75" customHeight="1">
      <c r="K728" s="295"/>
      <c r="M728" s="295"/>
      <c r="P728" s="211"/>
      <c r="Q728" s="211"/>
      <c r="R728" s="211"/>
      <c r="S728" s="211"/>
      <c r="T728" s="211"/>
      <c r="U728" s="211"/>
      <c r="V728" s="211"/>
      <c r="W728" s="211"/>
      <c r="X728" s="211"/>
      <c r="Y728" s="211"/>
      <c r="Z728" s="211"/>
    </row>
    <row r="729" spans="11:26" ht="15.75" customHeight="1">
      <c r="K729" s="295"/>
      <c r="M729" s="295"/>
      <c r="P729" s="211"/>
      <c r="Q729" s="211"/>
      <c r="R729" s="211"/>
      <c r="S729" s="211"/>
      <c r="T729" s="211"/>
      <c r="U729" s="211"/>
      <c r="V729" s="211"/>
      <c r="W729" s="211"/>
      <c r="X729" s="211"/>
      <c r="Y729" s="211"/>
      <c r="Z729" s="211"/>
    </row>
    <row r="730" spans="11:26" ht="15.75" customHeight="1">
      <c r="K730" s="295"/>
      <c r="M730" s="295"/>
      <c r="P730" s="211"/>
      <c r="Q730" s="211"/>
      <c r="R730" s="211"/>
      <c r="S730" s="211"/>
      <c r="T730" s="211"/>
      <c r="U730" s="211"/>
      <c r="V730" s="211"/>
      <c r="W730" s="211"/>
      <c r="X730" s="211"/>
      <c r="Y730" s="211"/>
      <c r="Z730" s="211"/>
    </row>
    <row r="731" spans="11:26" ht="15.75" customHeight="1">
      <c r="K731" s="295"/>
      <c r="M731" s="295"/>
      <c r="P731" s="211"/>
      <c r="Q731" s="211"/>
      <c r="R731" s="211"/>
      <c r="S731" s="211"/>
      <c r="T731" s="211"/>
      <c r="U731" s="211"/>
      <c r="V731" s="211"/>
      <c r="W731" s="211"/>
      <c r="X731" s="211"/>
      <c r="Y731" s="211"/>
      <c r="Z731" s="211"/>
    </row>
    <row r="732" spans="11:26" ht="15.75" customHeight="1">
      <c r="K732" s="295"/>
      <c r="M732" s="295"/>
      <c r="P732" s="211"/>
      <c r="Q732" s="211"/>
      <c r="R732" s="211"/>
      <c r="S732" s="211"/>
      <c r="T732" s="211"/>
      <c r="U732" s="211"/>
      <c r="V732" s="211"/>
      <c r="W732" s="211"/>
      <c r="X732" s="211"/>
      <c r="Y732" s="211"/>
      <c r="Z732" s="211"/>
    </row>
    <row r="733" spans="11:26" ht="15.75" customHeight="1">
      <c r="K733" s="295"/>
      <c r="M733" s="295"/>
      <c r="P733" s="211"/>
      <c r="Q733" s="211"/>
      <c r="R733" s="211"/>
      <c r="S733" s="211"/>
      <c r="T733" s="211"/>
      <c r="U733" s="211"/>
      <c r="V733" s="211"/>
      <c r="W733" s="211"/>
      <c r="X733" s="211"/>
      <c r="Y733" s="211"/>
      <c r="Z733" s="211"/>
    </row>
    <row r="734" spans="11:26" ht="15.75" customHeight="1">
      <c r="K734" s="295"/>
      <c r="M734" s="295"/>
      <c r="P734" s="211"/>
      <c r="Q734" s="211"/>
      <c r="R734" s="211"/>
      <c r="S734" s="211"/>
      <c r="T734" s="211"/>
      <c r="U734" s="211"/>
      <c r="V734" s="211"/>
      <c r="W734" s="211"/>
      <c r="X734" s="211"/>
      <c r="Y734" s="211"/>
      <c r="Z734" s="211"/>
    </row>
    <row r="735" spans="11:26" ht="15.75" customHeight="1">
      <c r="K735" s="295"/>
      <c r="M735" s="295"/>
      <c r="P735" s="211"/>
      <c r="Q735" s="211"/>
      <c r="R735" s="211"/>
      <c r="S735" s="211"/>
      <c r="T735" s="211"/>
      <c r="U735" s="211"/>
      <c r="V735" s="211"/>
      <c r="W735" s="211"/>
      <c r="X735" s="211"/>
      <c r="Y735" s="211"/>
      <c r="Z735" s="211"/>
    </row>
    <row r="736" spans="11:26" ht="15.75" customHeight="1">
      <c r="K736" s="295"/>
      <c r="M736" s="295"/>
      <c r="P736" s="211"/>
      <c r="Q736" s="211"/>
      <c r="R736" s="211"/>
      <c r="S736" s="211"/>
      <c r="T736" s="211"/>
      <c r="U736" s="211"/>
      <c r="V736" s="211"/>
      <c r="W736" s="211"/>
      <c r="X736" s="211"/>
      <c r="Y736" s="211"/>
      <c r="Z736" s="211"/>
    </row>
    <row r="737" spans="11:26" ht="15.75" customHeight="1">
      <c r="K737" s="295"/>
      <c r="M737" s="295"/>
      <c r="P737" s="211"/>
      <c r="Q737" s="211"/>
      <c r="R737" s="211"/>
      <c r="S737" s="211"/>
      <c r="T737" s="211"/>
      <c r="U737" s="211"/>
      <c r="V737" s="211"/>
      <c r="W737" s="211"/>
      <c r="X737" s="211"/>
      <c r="Y737" s="211"/>
      <c r="Z737" s="211"/>
    </row>
    <row r="738" spans="11:26" ht="15.75" customHeight="1">
      <c r="K738" s="295"/>
      <c r="M738" s="295"/>
      <c r="P738" s="211"/>
      <c r="Q738" s="211"/>
      <c r="R738" s="211"/>
      <c r="S738" s="211"/>
      <c r="T738" s="211"/>
      <c r="U738" s="211"/>
      <c r="V738" s="211"/>
      <c r="W738" s="211"/>
      <c r="X738" s="211"/>
      <c r="Y738" s="211"/>
      <c r="Z738" s="211"/>
    </row>
    <row r="739" spans="11:26" ht="15.75" customHeight="1">
      <c r="K739" s="295"/>
      <c r="M739" s="295"/>
      <c r="P739" s="211"/>
      <c r="Q739" s="211"/>
      <c r="R739" s="211"/>
      <c r="S739" s="211"/>
      <c r="T739" s="211"/>
      <c r="U739" s="211"/>
      <c r="V739" s="211"/>
      <c r="W739" s="211"/>
      <c r="X739" s="211"/>
      <c r="Y739" s="211"/>
      <c r="Z739" s="211"/>
    </row>
    <row r="740" spans="11:26" ht="15.75" customHeight="1">
      <c r="K740" s="295"/>
      <c r="M740" s="295"/>
      <c r="P740" s="211"/>
      <c r="Q740" s="211"/>
      <c r="R740" s="211"/>
      <c r="S740" s="211"/>
      <c r="T740" s="211"/>
      <c r="U740" s="211"/>
      <c r="V740" s="211"/>
      <c r="W740" s="211"/>
      <c r="X740" s="211"/>
      <c r="Y740" s="211"/>
      <c r="Z740" s="211"/>
    </row>
    <row r="741" spans="11:26" ht="15.75" customHeight="1">
      <c r="K741" s="295"/>
      <c r="M741" s="295"/>
      <c r="P741" s="211"/>
      <c r="Q741" s="211"/>
      <c r="R741" s="211"/>
      <c r="S741" s="211"/>
      <c r="T741" s="211"/>
      <c r="U741" s="211"/>
      <c r="V741" s="211"/>
      <c r="W741" s="211"/>
      <c r="X741" s="211"/>
      <c r="Y741" s="211"/>
      <c r="Z741" s="211"/>
    </row>
    <row r="742" spans="11:26" ht="15.75" customHeight="1">
      <c r="K742" s="295"/>
      <c r="M742" s="295"/>
      <c r="P742" s="211"/>
      <c r="Q742" s="211"/>
      <c r="R742" s="211"/>
      <c r="S742" s="211"/>
      <c r="T742" s="211"/>
      <c r="U742" s="211"/>
      <c r="V742" s="211"/>
      <c r="W742" s="211"/>
      <c r="X742" s="211"/>
      <c r="Y742" s="211"/>
      <c r="Z742" s="211"/>
    </row>
    <row r="743" spans="11:26" ht="15.75" customHeight="1">
      <c r="K743" s="295"/>
      <c r="M743" s="295"/>
      <c r="P743" s="211"/>
      <c r="Q743" s="211"/>
      <c r="R743" s="211"/>
      <c r="S743" s="211"/>
      <c r="T743" s="211"/>
      <c r="U743" s="211"/>
      <c r="V743" s="211"/>
      <c r="W743" s="211"/>
      <c r="X743" s="211"/>
      <c r="Y743" s="211"/>
      <c r="Z743" s="211"/>
    </row>
    <row r="744" spans="11:26" ht="15.75" customHeight="1">
      <c r="K744" s="295"/>
      <c r="M744" s="295"/>
      <c r="P744" s="211"/>
      <c r="Q744" s="211"/>
      <c r="R744" s="211"/>
      <c r="S744" s="211"/>
      <c r="T744" s="211"/>
      <c r="U744" s="211"/>
      <c r="V744" s="211"/>
      <c r="W744" s="211"/>
      <c r="X744" s="211"/>
      <c r="Y744" s="211"/>
      <c r="Z744" s="211"/>
    </row>
    <row r="745" spans="11:26" ht="15.75" customHeight="1">
      <c r="K745" s="295"/>
      <c r="M745" s="295"/>
      <c r="P745" s="211"/>
      <c r="Q745" s="211"/>
      <c r="R745" s="211"/>
      <c r="S745" s="211"/>
      <c r="T745" s="211"/>
      <c r="U745" s="211"/>
      <c r="V745" s="211"/>
      <c r="W745" s="211"/>
      <c r="X745" s="211"/>
      <c r="Y745" s="211"/>
      <c r="Z745" s="211"/>
    </row>
    <row r="746" spans="11:26" ht="15.75" customHeight="1">
      <c r="K746" s="295"/>
      <c r="M746" s="295"/>
      <c r="P746" s="211"/>
      <c r="Q746" s="211"/>
      <c r="R746" s="211"/>
      <c r="S746" s="211"/>
      <c r="T746" s="211"/>
      <c r="U746" s="211"/>
      <c r="V746" s="211"/>
      <c r="W746" s="211"/>
      <c r="X746" s="211"/>
      <c r="Y746" s="211"/>
      <c r="Z746" s="211"/>
    </row>
    <row r="747" spans="11:26" ht="15.75" customHeight="1">
      <c r="K747" s="295"/>
      <c r="M747" s="295"/>
      <c r="P747" s="211"/>
      <c r="Q747" s="211"/>
      <c r="R747" s="211"/>
      <c r="S747" s="211"/>
      <c r="T747" s="211"/>
      <c r="U747" s="211"/>
      <c r="V747" s="211"/>
      <c r="W747" s="211"/>
      <c r="X747" s="211"/>
      <c r="Y747" s="211"/>
      <c r="Z747" s="211"/>
    </row>
    <row r="748" spans="11:26" ht="15.75" customHeight="1">
      <c r="K748" s="295"/>
      <c r="M748" s="295"/>
      <c r="P748" s="211"/>
      <c r="Q748" s="211"/>
      <c r="R748" s="211"/>
      <c r="S748" s="211"/>
      <c r="T748" s="211"/>
      <c r="U748" s="211"/>
      <c r="V748" s="211"/>
      <c r="W748" s="211"/>
      <c r="X748" s="211"/>
      <c r="Y748" s="211"/>
      <c r="Z748" s="211"/>
    </row>
    <row r="749" spans="11:26" ht="15.75" customHeight="1">
      <c r="K749" s="295"/>
      <c r="M749" s="295"/>
      <c r="P749" s="211"/>
      <c r="Q749" s="211"/>
      <c r="R749" s="211"/>
      <c r="S749" s="211"/>
      <c r="T749" s="211"/>
      <c r="U749" s="211"/>
      <c r="V749" s="211"/>
      <c r="W749" s="211"/>
      <c r="X749" s="211"/>
      <c r="Y749" s="211"/>
      <c r="Z749" s="211"/>
    </row>
    <row r="750" spans="11:26" ht="15.75" customHeight="1">
      <c r="K750" s="295"/>
      <c r="M750" s="295"/>
      <c r="P750" s="211"/>
      <c r="Q750" s="211"/>
      <c r="R750" s="211"/>
      <c r="S750" s="211"/>
      <c r="T750" s="211"/>
      <c r="U750" s="211"/>
      <c r="V750" s="211"/>
      <c r="W750" s="211"/>
      <c r="X750" s="211"/>
      <c r="Y750" s="211"/>
      <c r="Z750" s="211"/>
    </row>
    <row r="751" spans="11:26" ht="15.75" customHeight="1">
      <c r="K751" s="295"/>
      <c r="M751" s="295"/>
      <c r="P751" s="211"/>
      <c r="Q751" s="211"/>
      <c r="R751" s="211"/>
      <c r="S751" s="211"/>
      <c r="T751" s="211"/>
      <c r="U751" s="211"/>
      <c r="V751" s="211"/>
      <c r="W751" s="211"/>
      <c r="X751" s="211"/>
      <c r="Y751" s="211"/>
      <c r="Z751" s="211"/>
    </row>
    <row r="752" spans="11:26" ht="15.75" customHeight="1">
      <c r="K752" s="295"/>
      <c r="M752" s="295"/>
      <c r="P752" s="211"/>
      <c r="Q752" s="211"/>
      <c r="R752" s="211"/>
      <c r="S752" s="211"/>
      <c r="T752" s="211"/>
      <c r="U752" s="211"/>
      <c r="V752" s="211"/>
      <c r="W752" s="211"/>
      <c r="X752" s="211"/>
      <c r="Y752" s="211"/>
      <c r="Z752" s="211"/>
    </row>
    <row r="753" spans="11:26" ht="15.75" customHeight="1">
      <c r="K753" s="295"/>
      <c r="M753" s="295"/>
      <c r="P753" s="211"/>
      <c r="Q753" s="211"/>
      <c r="R753" s="211"/>
      <c r="S753" s="211"/>
      <c r="T753" s="211"/>
      <c r="U753" s="211"/>
      <c r="V753" s="211"/>
      <c r="W753" s="211"/>
      <c r="X753" s="211"/>
      <c r="Y753" s="211"/>
      <c r="Z753" s="211"/>
    </row>
    <row r="754" spans="11:26" ht="15.75" customHeight="1">
      <c r="K754" s="295"/>
      <c r="M754" s="295"/>
      <c r="P754" s="211"/>
      <c r="Q754" s="211"/>
      <c r="R754" s="211"/>
      <c r="S754" s="211"/>
      <c r="T754" s="211"/>
      <c r="U754" s="211"/>
      <c r="V754" s="211"/>
      <c r="W754" s="211"/>
      <c r="X754" s="211"/>
      <c r="Y754" s="211"/>
      <c r="Z754" s="211"/>
    </row>
    <row r="755" spans="11:26" ht="15.75" customHeight="1">
      <c r="K755" s="295"/>
      <c r="M755" s="295"/>
      <c r="P755" s="211"/>
      <c r="Q755" s="211"/>
      <c r="R755" s="211"/>
      <c r="S755" s="211"/>
      <c r="T755" s="211"/>
      <c r="U755" s="211"/>
      <c r="V755" s="211"/>
      <c r="W755" s="211"/>
      <c r="X755" s="211"/>
      <c r="Y755" s="211"/>
      <c r="Z755" s="211"/>
    </row>
    <row r="756" spans="11:26" ht="15.75" customHeight="1">
      <c r="K756" s="295"/>
      <c r="M756" s="295"/>
      <c r="P756" s="211"/>
      <c r="Q756" s="211"/>
      <c r="R756" s="211"/>
      <c r="S756" s="211"/>
      <c r="T756" s="211"/>
      <c r="U756" s="211"/>
      <c r="V756" s="211"/>
      <c r="W756" s="211"/>
      <c r="X756" s="211"/>
      <c r="Y756" s="211"/>
      <c r="Z756" s="211"/>
    </row>
    <row r="757" spans="11:26" ht="15.75" customHeight="1">
      <c r="K757" s="295"/>
      <c r="M757" s="295"/>
      <c r="P757" s="211"/>
      <c r="Q757" s="211"/>
      <c r="R757" s="211"/>
      <c r="S757" s="211"/>
      <c r="T757" s="211"/>
      <c r="U757" s="211"/>
      <c r="V757" s="211"/>
      <c r="W757" s="211"/>
      <c r="X757" s="211"/>
      <c r="Y757" s="211"/>
      <c r="Z757" s="211"/>
    </row>
    <row r="758" spans="11:26" ht="15.75" customHeight="1">
      <c r="K758" s="295"/>
      <c r="M758" s="295"/>
      <c r="P758" s="211"/>
      <c r="Q758" s="211"/>
      <c r="R758" s="211"/>
      <c r="S758" s="211"/>
      <c r="T758" s="211"/>
      <c r="U758" s="211"/>
      <c r="V758" s="211"/>
      <c r="W758" s="211"/>
      <c r="X758" s="211"/>
      <c r="Y758" s="211"/>
      <c r="Z758" s="211"/>
    </row>
    <row r="759" spans="11:26" ht="15.75" customHeight="1">
      <c r="K759" s="295"/>
      <c r="M759" s="295"/>
      <c r="P759" s="211"/>
      <c r="Q759" s="211"/>
      <c r="R759" s="211"/>
      <c r="S759" s="211"/>
      <c r="T759" s="211"/>
      <c r="U759" s="211"/>
      <c r="V759" s="211"/>
      <c r="W759" s="211"/>
      <c r="X759" s="211"/>
      <c r="Y759" s="211"/>
      <c r="Z759" s="211"/>
    </row>
    <row r="760" spans="11:26" ht="15.75" customHeight="1">
      <c r="K760" s="295"/>
      <c r="M760" s="295"/>
      <c r="P760" s="211"/>
      <c r="Q760" s="211"/>
      <c r="R760" s="211"/>
      <c r="S760" s="211"/>
      <c r="T760" s="211"/>
      <c r="U760" s="211"/>
      <c r="V760" s="211"/>
      <c r="W760" s="211"/>
      <c r="X760" s="211"/>
      <c r="Y760" s="211"/>
      <c r="Z760" s="211"/>
    </row>
    <row r="761" spans="11:26" ht="15.75" customHeight="1">
      <c r="K761" s="295"/>
      <c r="M761" s="295"/>
      <c r="P761" s="211"/>
      <c r="Q761" s="211"/>
      <c r="R761" s="211"/>
      <c r="S761" s="211"/>
      <c r="T761" s="211"/>
      <c r="U761" s="211"/>
      <c r="V761" s="211"/>
      <c r="W761" s="211"/>
      <c r="X761" s="211"/>
      <c r="Y761" s="211"/>
      <c r="Z761" s="211"/>
    </row>
    <row r="762" spans="11:26" ht="15.75" customHeight="1">
      <c r="K762" s="295"/>
      <c r="M762" s="295"/>
      <c r="P762" s="211"/>
      <c r="Q762" s="211"/>
      <c r="R762" s="211"/>
      <c r="S762" s="211"/>
      <c r="T762" s="211"/>
      <c r="U762" s="211"/>
      <c r="V762" s="211"/>
      <c r="W762" s="211"/>
      <c r="X762" s="211"/>
      <c r="Y762" s="211"/>
      <c r="Z762" s="211"/>
    </row>
    <row r="763" spans="11:26" ht="15.75" customHeight="1">
      <c r="K763" s="295"/>
      <c r="M763" s="295"/>
      <c r="P763" s="211"/>
      <c r="Q763" s="211"/>
      <c r="R763" s="211"/>
      <c r="S763" s="211"/>
      <c r="T763" s="211"/>
      <c r="U763" s="211"/>
      <c r="V763" s="211"/>
      <c r="W763" s="211"/>
      <c r="X763" s="211"/>
      <c r="Y763" s="211"/>
      <c r="Z763" s="211"/>
    </row>
    <row r="764" spans="11:26" ht="15.75" customHeight="1">
      <c r="K764" s="295"/>
      <c r="M764" s="295"/>
      <c r="P764" s="211"/>
      <c r="Q764" s="211"/>
      <c r="R764" s="211"/>
      <c r="S764" s="211"/>
      <c r="T764" s="211"/>
      <c r="U764" s="211"/>
      <c r="V764" s="211"/>
      <c r="W764" s="211"/>
      <c r="X764" s="211"/>
      <c r="Y764" s="211"/>
      <c r="Z764" s="211"/>
    </row>
    <row r="765" spans="11:26" ht="15.75" customHeight="1">
      <c r="K765" s="295"/>
      <c r="M765" s="295"/>
      <c r="P765" s="211"/>
      <c r="Q765" s="211"/>
      <c r="R765" s="211"/>
      <c r="S765" s="211"/>
      <c r="T765" s="211"/>
      <c r="U765" s="211"/>
      <c r="V765" s="211"/>
      <c r="W765" s="211"/>
      <c r="X765" s="211"/>
      <c r="Y765" s="211"/>
      <c r="Z765" s="211"/>
    </row>
    <row r="766" spans="11:26" ht="15.75" customHeight="1">
      <c r="K766" s="295"/>
      <c r="M766" s="295"/>
      <c r="P766" s="211"/>
      <c r="Q766" s="211"/>
      <c r="R766" s="211"/>
      <c r="S766" s="211"/>
      <c r="T766" s="211"/>
      <c r="U766" s="211"/>
      <c r="V766" s="211"/>
      <c r="W766" s="211"/>
      <c r="X766" s="211"/>
      <c r="Y766" s="211"/>
      <c r="Z766" s="211"/>
    </row>
    <row r="767" spans="11:26" ht="15.75" customHeight="1">
      <c r="K767" s="295"/>
      <c r="M767" s="295"/>
      <c r="P767" s="211"/>
      <c r="Q767" s="211"/>
      <c r="R767" s="211"/>
      <c r="S767" s="211"/>
      <c r="T767" s="211"/>
      <c r="U767" s="211"/>
      <c r="V767" s="211"/>
      <c r="W767" s="211"/>
      <c r="X767" s="211"/>
      <c r="Y767" s="211"/>
      <c r="Z767" s="211"/>
    </row>
    <row r="768" spans="11:26" ht="15.75" customHeight="1">
      <c r="K768" s="295"/>
      <c r="M768" s="295"/>
      <c r="P768" s="211"/>
      <c r="Q768" s="211"/>
      <c r="R768" s="211"/>
      <c r="S768" s="211"/>
      <c r="T768" s="211"/>
      <c r="U768" s="211"/>
      <c r="V768" s="211"/>
      <c r="W768" s="211"/>
      <c r="X768" s="211"/>
      <c r="Y768" s="211"/>
      <c r="Z768" s="211"/>
    </row>
    <row r="769" spans="11:26" ht="15.75" customHeight="1">
      <c r="K769" s="295"/>
      <c r="M769" s="295"/>
      <c r="P769" s="211"/>
      <c r="Q769" s="211"/>
      <c r="R769" s="211"/>
      <c r="S769" s="211"/>
      <c r="T769" s="211"/>
      <c r="U769" s="211"/>
      <c r="V769" s="211"/>
      <c r="W769" s="211"/>
      <c r="X769" s="211"/>
      <c r="Y769" s="211"/>
      <c r="Z769" s="211"/>
    </row>
    <row r="770" spans="11:26" ht="15.75" customHeight="1">
      <c r="K770" s="295"/>
      <c r="M770" s="295"/>
      <c r="P770" s="211"/>
      <c r="Q770" s="211"/>
      <c r="R770" s="211"/>
      <c r="S770" s="211"/>
      <c r="T770" s="211"/>
      <c r="U770" s="211"/>
      <c r="V770" s="211"/>
      <c r="W770" s="211"/>
      <c r="X770" s="211"/>
      <c r="Y770" s="211"/>
      <c r="Z770" s="211"/>
    </row>
    <row r="771" spans="11:26" ht="15.75" customHeight="1">
      <c r="K771" s="295"/>
      <c r="M771" s="295"/>
      <c r="P771" s="211"/>
      <c r="Q771" s="211"/>
      <c r="R771" s="211"/>
      <c r="S771" s="211"/>
      <c r="T771" s="211"/>
      <c r="U771" s="211"/>
      <c r="V771" s="211"/>
      <c r="W771" s="211"/>
      <c r="X771" s="211"/>
      <c r="Y771" s="211"/>
      <c r="Z771" s="211"/>
    </row>
    <row r="772" spans="11:26" ht="15.75" customHeight="1">
      <c r="K772" s="295"/>
      <c r="M772" s="295"/>
      <c r="P772" s="211"/>
      <c r="Q772" s="211"/>
      <c r="R772" s="211"/>
      <c r="S772" s="211"/>
      <c r="T772" s="211"/>
      <c r="U772" s="211"/>
      <c r="V772" s="211"/>
      <c r="W772" s="211"/>
      <c r="X772" s="211"/>
      <c r="Y772" s="211"/>
      <c r="Z772" s="211"/>
    </row>
    <row r="773" spans="11:26" ht="15.75" customHeight="1">
      <c r="K773" s="295"/>
      <c r="M773" s="295"/>
      <c r="P773" s="211"/>
      <c r="Q773" s="211"/>
      <c r="R773" s="211"/>
      <c r="S773" s="211"/>
      <c r="T773" s="211"/>
      <c r="U773" s="211"/>
      <c r="V773" s="211"/>
      <c r="W773" s="211"/>
      <c r="X773" s="211"/>
      <c r="Y773" s="211"/>
      <c r="Z773" s="211"/>
    </row>
    <row r="774" spans="11:26" ht="15.75" customHeight="1">
      <c r="K774" s="295"/>
      <c r="M774" s="295"/>
      <c r="P774" s="211"/>
      <c r="Q774" s="211"/>
      <c r="R774" s="211"/>
      <c r="S774" s="211"/>
      <c r="T774" s="211"/>
      <c r="U774" s="211"/>
      <c r="V774" s="211"/>
      <c r="W774" s="211"/>
      <c r="X774" s="211"/>
      <c r="Y774" s="211"/>
      <c r="Z774" s="211"/>
    </row>
    <row r="775" spans="11:26" ht="15.75" customHeight="1">
      <c r="K775" s="295"/>
      <c r="M775" s="295"/>
      <c r="P775" s="211"/>
      <c r="Q775" s="211"/>
      <c r="R775" s="211"/>
      <c r="S775" s="211"/>
      <c r="T775" s="211"/>
      <c r="U775" s="211"/>
      <c r="V775" s="211"/>
      <c r="W775" s="211"/>
      <c r="X775" s="211"/>
      <c r="Y775" s="211"/>
      <c r="Z775" s="211"/>
    </row>
    <row r="776" spans="11:26" ht="15.75" customHeight="1">
      <c r="K776" s="295"/>
      <c r="M776" s="295"/>
      <c r="P776" s="211"/>
      <c r="Q776" s="211"/>
      <c r="R776" s="211"/>
      <c r="S776" s="211"/>
      <c r="T776" s="211"/>
      <c r="U776" s="211"/>
      <c r="V776" s="211"/>
      <c r="W776" s="211"/>
      <c r="X776" s="211"/>
      <c r="Y776" s="211"/>
      <c r="Z776" s="211"/>
    </row>
    <row r="777" spans="11:26" ht="15.75" customHeight="1">
      <c r="K777" s="295"/>
      <c r="M777" s="295"/>
      <c r="P777" s="211"/>
      <c r="Q777" s="211"/>
      <c r="R777" s="211"/>
      <c r="S777" s="211"/>
      <c r="T777" s="211"/>
      <c r="U777" s="211"/>
      <c r="V777" s="211"/>
      <c r="W777" s="211"/>
      <c r="X777" s="211"/>
      <c r="Y777" s="211"/>
      <c r="Z777" s="211"/>
    </row>
    <row r="778" spans="11:26" ht="15.75" customHeight="1">
      <c r="K778" s="295"/>
      <c r="M778" s="295"/>
      <c r="P778" s="211"/>
      <c r="Q778" s="211"/>
      <c r="R778" s="211"/>
      <c r="S778" s="211"/>
      <c r="T778" s="211"/>
      <c r="U778" s="211"/>
      <c r="V778" s="211"/>
      <c r="W778" s="211"/>
      <c r="X778" s="211"/>
      <c r="Y778" s="211"/>
      <c r="Z778" s="211"/>
    </row>
    <row r="779" spans="11:26" ht="15.75" customHeight="1">
      <c r="K779" s="295"/>
      <c r="M779" s="295"/>
      <c r="P779" s="211"/>
      <c r="Q779" s="211"/>
      <c r="R779" s="211"/>
      <c r="S779" s="211"/>
      <c r="T779" s="211"/>
      <c r="U779" s="211"/>
      <c r="V779" s="211"/>
      <c r="W779" s="211"/>
      <c r="X779" s="211"/>
      <c r="Y779" s="211"/>
      <c r="Z779" s="211"/>
    </row>
    <row r="780" spans="11:26" ht="15.75" customHeight="1">
      <c r="K780" s="295"/>
      <c r="M780" s="295"/>
      <c r="P780" s="211"/>
      <c r="Q780" s="211"/>
      <c r="R780" s="211"/>
      <c r="S780" s="211"/>
      <c r="T780" s="211"/>
      <c r="U780" s="211"/>
      <c r="V780" s="211"/>
      <c r="W780" s="211"/>
      <c r="X780" s="211"/>
      <c r="Y780" s="211"/>
      <c r="Z780" s="211"/>
    </row>
    <row r="781" spans="11:26" ht="15.75" customHeight="1">
      <c r="K781" s="295"/>
      <c r="M781" s="295"/>
      <c r="P781" s="211"/>
      <c r="Q781" s="211"/>
      <c r="R781" s="211"/>
      <c r="S781" s="211"/>
      <c r="T781" s="211"/>
      <c r="U781" s="211"/>
      <c r="V781" s="211"/>
      <c r="W781" s="211"/>
      <c r="X781" s="211"/>
      <c r="Y781" s="211"/>
      <c r="Z781" s="211"/>
    </row>
    <row r="782" spans="11:26" ht="15.75" customHeight="1">
      <c r="K782" s="295"/>
      <c r="M782" s="295"/>
      <c r="P782" s="211"/>
      <c r="Q782" s="211"/>
      <c r="R782" s="211"/>
      <c r="S782" s="211"/>
      <c r="T782" s="211"/>
      <c r="U782" s="211"/>
      <c r="V782" s="211"/>
      <c r="W782" s="211"/>
      <c r="X782" s="211"/>
      <c r="Y782" s="211"/>
      <c r="Z782" s="211"/>
    </row>
    <row r="783" spans="11:26" ht="15.75" customHeight="1">
      <c r="K783" s="295"/>
      <c r="M783" s="295"/>
      <c r="P783" s="211"/>
      <c r="Q783" s="211"/>
      <c r="R783" s="211"/>
      <c r="S783" s="211"/>
      <c r="T783" s="211"/>
      <c r="U783" s="211"/>
      <c r="V783" s="211"/>
      <c r="W783" s="211"/>
      <c r="X783" s="211"/>
      <c r="Y783" s="211"/>
      <c r="Z783" s="211"/>
    </row>
    <row r="784" spans="11:26" ht="15.75" customHeight="1">
      <c r="K784" s="295"/>
      <c r="M784" s="295"/>
      <c r="P784" s="211"/>
      <c r="Q784" s="211"/>
      <c r="R784" s="211"/>
      <c r="S784" s="211"/>
      <c r="T784" s="211"/>
      <c r="U784" s="211"/>
      <c r="V784" s="211"/>
      <c r="W784" s="211"/>
      <c r="X784" s="211"/>
      <c r="Y784" s="211"/>
      <c r="Z784" s="211"/>
    </row>
    <row r="785" spans="11:26" ht="15.75" customHeight="1">
      <c r="K785" s="295"/>
      <c r="M785" s="295"/>
      <c r="P785" s="211"/>
      <c r="Q785" s="211"/>
      <c r="R785" s="211"/>
      <c r="S785" s="211"/>
      <c r="T785" s="211"/>
      <c r="U785" s="211"/>
      <c r="V785" s="211"/>
      <c r="W785" s="211"/>
      <c r="X785" s="211"/>
      <c r="Y785" s="211"/>
      <c r="Z785" s="211"/>
    </row>
    <row r="786" spans="11:26" ht="15.75" customHeight="1">
      <c r="K786" s="295"/>
      <c r="M786" s="295"/>
      <c r="P786" s="211"/>
      <c r="Q786" s="211"/>
      <c r="R786" s="211"/>
      <c r="S786" s="211"/>
      <c r="T786" s="211"/>
      <c r="U786" s="211"/>
      <c r="V786" s="211"/>
      <c r="W786" s="211"/>
      <c r="X786" s="211"/>
      <c r="Y786" s="211"/>
      <c r="Z786" s="211"/>
    </row>
    <row r="787" spans="11:26" ht="15.75" customHeight="1">
      <c r="K787" s="295"/>
      <c r="M787" s="295"/>
      <c r="P787" s="211"/>
      <c r="Q787" s="211"/>
      <c r="R787" s="211"/>
      <c r="S787" s="211"/>
      <c r="T787" s="211"/>
      <c r="U787" s="211"/>
      <c r="V787" s="211"/>
      <c r="W787" s="211"/>
      <c r="X787" s="211"/>
      <c r="Y787" s="211"/>
      <c r="Z787" s="211"/>
    </row>
    <row r="788" spans="11:26" ht="15.75" customHeight="1">
      <c r="K788" s="295"/>
      <c r="M788" s="295"/>
      <c r="P788" s="211"/>
      <c r="Q788" s="211"/>
      <c r="R788" s="211"/>
      <c r="S788" s="211"/>
      <c r="T788" s="211"/>
      <c r="U788" s="211"/>
      <c r="V788" s="211"/>
      <c r="W788" s="211"/>
      <c r="X788" s="211"/>
      <c r="Y788" s="211"/>
      <c r="Z788" s="211"/>
    </row>
    <row r="789" spans="11:26" ht="15.75" customHeight="1">
      <c r="K789" s="295"/>
      <c r="M789" s="295"/>
      <c r="P789" s="211"/>
      <c r="Q789" s="211"/>
      <c r="R789" s="211"/>
      <c r="S789" s="211"/>
      <c r="T789" s="211"/>
      <c r="U789" s="211"/>
      <c r="V789" s="211"/>
      <c r="W789" s="211"/>
      <c r="X789" s="211"/>
      <c r="Y789" s="211"/>
      <c r="Z789" s="211"/>
    </row>
    <row r="790" spans="11:26" ht="15.75" customHeight="1">
      <c r="K790" s="295"/>
      <c r="M790" s="295"/>
      <c r="P790" s="211"/>
      <c r="Q790" s="211"/>
      <c r="R790" s="211"/>
      <c r="S790" s="211"/>
      <c r="T790" s="211"/>
      <c r="U790" s="211"/>
      <c r="V790" s="211"/>
      <c r="W790" s="211"/>
      <c r="X790" s="211"/>
      <c r="Y790" s="211"/>
      <c r="Z790" s="211"/>
    </row>
    <row r="791" spans="11:26" ht="15.75" customHeight="1">
      <c r="K791" s="295"/>
      <c r="M791" s="295"/>
      <c r="P791" s="211"/>
      <c r="Q791" s="211"/>
      <c r="R791" s="211"/>
      <c r="S791" s="211"/>
      <c r="T791" s="211"/>
      <c r="U791" s="211"/>
      <c r="V791" s="211"/>
      <c r="W791" s="211"/>
      <c r="X791" s="211"/>
      <c r="Y791" s="211"/>
      <c r="Z791" s="211"/>
    </row>
    <row r="792" spans="11:26" ht="15.75" customHeight="1">
      <c r="K792" s="295"/>
      <c r="M792" s="295"/>
      <c r="P792" s="211"/>
      <c r="Q792" s="211"/>
      <c r="R792" s="211"/>
      <c r="S792" s="211"/>
      <c r="T792" s="211"/>
      <c r="U792" s="211"/>
      <c r="V792" s="211"/>
      <c r="W792" s="211"/>
      <c r="X792" s="211"/>
      <c r="Y792" s="211"/>
      <c r="Z792" s="211"/>
    </row>
    <row r="793" spans="11:26" ht="15.75" customHeight="1">
      <c r="K793" s="295"/>
      <c r="M793" s="295"/>
      <c r="P793" s="211"/>
      <c r="Q793" s="211"/>
      <c r="R793" s="211"/>
      <c r="S793" s="211"/>
      <c r="T793" s="211"/>
      <c r="U793" s="211"/>
      <c r="V793" s="211"/>
      <c r="W793" s="211"/>
      <c r="X793" s="211"/>
      <c r="Y793" s="211"/>
      <c r="Z793" s="211"/>
    </row>
    <row r="794" spans="11:26" ht="15.75" customHeight="1">
      <c r="K794" s="295"/>
      <c r="M794" s="295"/>
      <c r="P794" s="211"/>
      <c r="Q794" s="211"/>
      <c r="R794" s="211"/>
      <c r="S794" s="211"/>
      <c r="T794" s="211"/>
      <c r="U794" s="211"/>
      <c r="V794" s="211"/>
      <c r="W794" s="211"/>
      <c r="X794" s="211"/>
      <c r="Y794" s="211"/>
      <c r="Z794" s="211"/>
    </row>
    <row r="795" spans="11:26" ht="15.75" customHeight="1">
      <c r="K795" s="295"/>
      <c r="M795" s="295"/>
      <c r="P795" s="211"/>
      <c r="Q795" s="211"/>
      <c r="R795" s="211"/>
      <c r="S795" s="211"/>
      <c r="T795" s="211"/>
      <c r="U795" s="211"/>
      <c r="V795" s="211"/>
      <c r="W795" s="211"/>
      <c r="X795" s="211"/>
      <c r="Y795" s="211"/>
      <c r="Z795" s="211"/>
    </row>
    <row r="796" spans="11:26" ht="15.75" customHeight="1">
      <c r="K796" s="295"/>
      <c r="M796" s="295"/>
      <c r="P796" s="211"/>
      <c r="Q796" s="211"/>
      <c r="R796" s="211"/>
      <c r="S796" s="211"/>
      <c r="T796" s="211"/>
      <c r="U796" s="211"/>
      <c r="V796" s="211"/>
      <c r="W796" s="211"/>
      <c r="X796" s="211"/>
      <c r="Y796" s="211"/>
      <c r="Z796" s="211"/>
    </row>
    <row r="797" spans="11:26" ht="15.75" customHeight="1">
      <c r="K797" s="295"/>
      <c r="M797" s="295"/>
      <c r="P797" s="211"/>
      <c r="Q797" s="211"/>
      <c r="R797" s="211"/>
      <c r="S797" s="211"/>
      <c r="T797" s="211"/>
      <c r="U797" s="211"/>
      <c r="V797" s="211"/>
      <c r="W797" s="211"/>
      <c r="X797" s="211"/>
      <c r="Y797" s="211"/>
      <c r="Z797" s="211"/>
    </row>
    <row r="798" spans="11:26" ht="15.75" customHeight="1">
      <c r="K798" s="295"/>
      <c r="M798" s="295"/>
      <c r="P798" s="211"/>
      <c r="Q798" s="211"/>
      <c r="R798" s="211"/>
      <c r="S798" s="211"/>
      <c r="T798" s="211"/>
      <c r="U798" s="211"/>
      <c r="V798" s="211"/>
      <c r="W798" s="211"/>
      <c r="X798" s="211"/>
      <c r="Y798" s="211"/>
      <c r="Z798" s="211"/>
    </row>
    <row r="799" spans="11:26" ht="15.75" customHeight="1">
      <c r="K799" s="295"/>
      <c r="M799" s="295"/>
      <c r="P799" s="211"/>
      <c r="Q799" s="211"/>
      <c r="R799" s="211"/>
      <c r="S799" s="211"/>
      <c r="T799" s="211"/>
      <c r="U799" s="211"/>
      <c r="V799" s="211"/>
      <c r="W799" s="211"/>
      <c r="X799" s="211"/>
      <c r="Y799" s="211"/>
      <c r="Z799" s="211"/>
    </row>
    <row r="800" spans="11:26" ht="15.75" customHeight="1">
      <c r="K800" s="295"/>
      <c r="M800" s="295"/>
      <c r="P800" s="211"/>
      <c r="Q800" s="211"/>
      <c r="R800" s="211"/>
      <c r="S800" s="211"/>
      <c r="T800" s="211"/>
      <c r="U800" s="211"/>
      <c r="V800" s="211"/>
      <c r="W800" s="211"/>
      <c r="X800" s="211"/>
      <c r="Y800" s="211"/>
      <c r="Z800" s="211"/>
    </row>
    <row r="801" spans="11:26" ht="15.75" customHeight="1">
      <c r="K801" s="295"/>
      <c r="M801" s="295"/>
      <c r="P801" s="211"/>
      <c r="Q801" s="211"/>
      <c r="R801" s="211"/>
      <c r="S801" s="211"/>
      <c r="T801" s="211"/>
      <c r="U801" s="211"/>
      <c r="V801" s="211"/>
      <c r="W801" s="211"/>
      <c r="X801" s="211"/>
      <c r="Y801" s="211"/>
      <c r="Z801" s="211"/>
    </row>
    <row r="802" spans="11:26" ht="15.75" customHeight="1">
      <c r="K802" s="295"/>
      <c r="M802" s="295"/>
      <c r="P802" s="211"/>
      <c r="Q802" s="211"/>
      <c r="R802" s="211"/>
      <c r="S802" s="211"/>
      <c r="T802" s="211"/>
      <c r="U802" s="211"/>
      <c r="V802" s="211"/>
      <c r="W802" s="211"/>
      <c r="X802" s="211"/>
      <c r="Y802" s="211"/>
      <c r="Z802" s="211"/>
    </row>
    <row r="803" spans="11:26" ht="15.75" customHeight="1">
      <c r="K803" s="295"/>
      <c r="M803" s="295"/>
      <c r="P803" s="211"/>
      <c r="Q803" s="211"/>
      <c r="R803" s="211"/>
      <c r="S803" s="211"/>
      <c r="T803" s="211"/>
      <c r="U803" s="211"/>
      <c r="V803" s="211"/>
      <c r="W803" s="211"/>
      <c r="X803" s="211"/>
      <c r="Y803" s="211"/>
      <c r="Z803" s="211"/>
    </row>
    <row r="804" spans="11:26" ht="15.75" customHeight="1">
      <c r="K804" s="295"/>
      <c r="M804" s="295"/>
      <c r="P804" s="211"/>
      <c r="Q804" s="211"/>
      <c r="R804" s="211"/>
      <c r="S804" s="211"/>
      <c r="T804" s="211"/>
      <c r="U804" s="211"/>
      <c r="V804" s="211"/>
      <c r="W804" s="211"/>
      <c r="X804" s="211"/>
      <c r="Y804" s="211"/>
      <c r="Z804" s="211"/>
    </row>
    <row r="805" spans="11:26" ht="15.75" customHeight="1">
      <c r="K805" s="295"/>
      <c r="M805" s="295"/>
      <c r="P805" s="211"/>
      <c r="Q805" s="211"/>
      <c r="R805" s="211"/>
      <c r="S805" s="211"/>
      <c r="T805" s="211"/>
      <c r="U805" s="211"/>
      <c r="V805" s="211"/>
      <c r="W805" s="211"/>
      <c r="X805" s="211"/>
      <c r="Y805" s="211"/>
      <c r="Z805" s="211"/>
    </row>
    <row r="806" spans="11:26" ht="15.75" customHeight="1">
      <c r="K806" s="295"/>
      <c r="M806" s="295"/>
      <c r="P806" s="211"/>
      <c r="Q806" s="211"/>
      <c r="R806" s="211"/>
      <c r="S806" s="211"/>
      <c r="T806" s="211"/>
      <c r="U806" s="211"/>
      <c r="V806" s="211"/>
      <c r="W806" s="211"/>
      <c r="X806" s="211"/>
      <c r="Y806" s="211"/>
      <c r="Z806" s="211"/>
    </row>
    <row r="807" spans="11:26" ht="15.75" customHeight="1">
      <c r="K807" s="295"/>
      <c r="M807" s="295"/>
      <c r="P807" s="211"/>
      <c r="Q807" s="211"/>
      <c r="R807" s="211"/>
      <c r="S807" s="211"/>
      <c r="T807" s="211"/>
      <c r="U807" s="211"/>
      <c r="V807" s="211"/>
      <c r="W807" s="211"/>
      <c r="X807" s="211"/>
      <c r="Y807" s="211"/>
      <c r="Z807" s="211"/>
    </row>
    <row r="808" spans="11:26" ht="15.75" customHeight="1">
      <c r="K808" s="295"/>
      <c r="M808" s="295"/>
      <c r="P808" s="211"/>
      <c r="Q808" s="211"/>
      <c r="R808" s="211"/>
      <c r="S808" s="211"/>
      <c r="T808" s="211"/>
      <c r="U808" s="211"/>
      <c r="V808" s="211"/>
      <c r="W808" s="211"/>
      <c r="X808" s="211"/>
      <c r="Y808" s="211"/>
      <c r="Z808" s="211"/>
    </row>
    <row r="809" spans="11:26" ht="15.75" customHeight="1">
      <c r="K809" s="295"/>
      <c r="M809" s="295"/>
      <c r="P809" s="211"/>
      <c r="Q809" s="211"/>
      <c r="R809" s="211"/>
      <c r="S809" s="211"/>
      <c r="T809" s="211"/>
      <c r="U809" s="211"/>
      <c r="V809" s="211"/>
      <c r="W809" s="211"/>
      <c r="X809" s="211"/>
      <c r="Y809" s="211"/>
      <c r="Z809" s="211"/>
    </row>
    <row r="810" spans="11:26" ht="15.75" customHeight="1">
      <c r="K810" s="295"/>
      <c r="M810" s="295"/>
      <c r="P810" s="211"/>
      <c r="Q810" s="211"/>
      <c r="R810" s="211"/>
      <c r="S810" s="211"/>
      <c r="T810" s="211"/>
      <c r="U810" s="211"/>
      <c r="V810" s="211"/>
      <c r="W810" s="211"/>
      <c r="X810" s="211"/>
      <c r="Y810" s="211"/>
      <c r="Z810" s="211"/>
    </row>
    <row r="811" spans="11:26" ht="15.75" customHeight="1">
      <c r="K811" s="295"/>
      <c r="M811" s="295"/>
      <c r="P811" s="211"/>
      <c r="Q811" s="211"/>
      <c r="R811" s="211"/>
      <c r="S811" s="211"/>
      <c r="T811" s="211"/>
      <c r="U811" s="211"/>
      <c r="V811" s="211"/>
      <c r="W811" s="211"/>
      <c r="X811" s="211"/>
      <c r="Y811" s="211"/>
      <c r="Z811" s="211"/>
    </row>
    <row r="812" spans="11:26" ht="15.75" customHeight="1">
      <c r="K812" s="295"/>
      <c r="M812" s="295"/>
      <c r="P812" s="211"/>
      <c r="Q812" s="211"/>
      <c r="R812" s="211"/>
      <c r="S812" s="211"/>
      <c r="T812" s="211"/>
      <c r="U812" s="211"/>
      <c r="V812" s="211"/>
      <c r="W812" s="211"/>
      <c r="X812" s="211"/>
      <c r="Y812" s="211"/>
      <c r="Z812" s="211"/>
    </row>
    <row r="813" spans="11:26" ht="15.75" customHeight="1">
      <c r="K813" s="295"/>
      <c r="M813" s="295"/>
      <c r="P813" s="211"/>
      <c r="Q813" s="211"/>
      <c r="R813" s="211"/>
      <c r="S813" s="211"/>
      <c r="T813" s="211"/>
      <c r="U813" s="211"/>
      <c r="V813" s="211"/>
      <c r="W813" s="211"/>
      <c r="X813" s="211"/>
      <c r="Y813" s="211"/>
      <c r="Z813" s="211"/>
    </row>
    <row r="814" spans="11:26" ht="15.75" customHeight="1">
      <c r="K814" s="295"/>
      <c r="M814" s="295"/>
      <c r="P814" s="211"/>
      <c r="Q814" s="211"/>
      <c r="R814" s="211"/>
      <c r="S814" s="211"/>
      <c r="T814" s="211"/>
      <c r="U814" s="211"/>
      <c r="V814" s="211"/>
      <c r="W814" s="211"/>
      <c r="X814" s="211"/>
      <c r="Y814" s="211"/>
      <c r="Z814" s="211"/>
    </row>
    <row r="815" spans="11:26" ht="15.75" customHeight="1">
      <c r="K815" s="295"/>
      <c r="M815" s="295"/>
      <c r="P815" s="211"/>
      <c r="Q815" s="211"/>
      <c r="R815" s="211"/>
      <c r="S815" s="211"/>
      <c r="T815" s="211"/>
      <c r="U815" s="211"/>
      <c r="V815" s="211"/>
      <c r="W815" s="211"/>
      <c r="X815" s="211"/>
      <c r="Y815" s="211"/>
      <c r="Z815" s="211"/>
    </row>
    <row r="816" spans="11:26" ht="15.75" customHeight="1">
      <c r="K816" s="295"/>
      <c r="M816" s="295"/>
      <c r="P816" s="211"/>
      <c r="Q816" s="211"/>
      <c r="R816" s="211"/>
      <c r="S816" s="211"/>
      <c r="T816" s="211"/>
      <c r="U816" s="211"/>
      <c r="V816" s="211"/>
      <c r="W816" s="211"/>
      <c r="X816" s="211"/>
      <c r="Y816" s="211"/>
      <c r="Z816" s="211"/>
    </row>
    <row r="817" spans="11:26" ht="15.75" customHeight="1">
      <c r="K817" s="295"/>
      <c r="M817" s="295"/>
      <c r="P817" s="211"/>
      <c r="Q817" s="211"/>
      <c r="R817" s="211"/>
      <c r="S817" s="211"/>
      <c r="T817" s="211"/>
      <c r="U817" s="211"/>
      <c r="V817" s="211"/>
      <c r="W817" s="211"/>
      <c r="X817" s="211"/>
      <c r="Y817" s="211"/>
      <c r="Z817" s="211"/>
    </row>
    <row r="818" spans="11:26" ht="15.75" customHeight="1">
      <c r="K818" s="295"/>
      <c r="M818" s="295"/>
      <c r="P818" s="211"/>
      <c r="Q818" s="211"/>
      <c r="R818" s="211"/>
      <c r="S818" s="211"/>
      <c r="T818" s="211"/>
      <c r="U818" s="211"/>
      <c r="V818" s="211"/>
      <c r="W818" s="211"/>
      <c r="X818" s="211"/>
      <c r="Y818" s="211"/>
      <c r="Z818" s="211"/>
    </row>
    <row r="819" spans="11:26" ht="15.75" customHeight="1">
      <c r="K819" s="295"/>
      <c r="M819" s="295"/>
      <c r="P819" s="211"/>
      <c r="Q819" s="211"/>
      <c r="R819" s="211"/>
      <c r="S819" s="211"/>
      <c r="T819" s="211"/>
      <c r="U819" s="211"/>
      <c r="V819" s="211"/>
      <c r="W819" s="211"/>
      <c r="X819" s="211"/>
      <c r="Y819" s="211"/>
      <c r="Z819" s="211"/>
    </row>
    <row r="820" spans="11:26" ht="15.75" customHeight="1">
      <c r="K820" s="295"/>
      <c r="M820" s="295"/>
      <c r="P820" s="211"/>
      <c r="Q820" s="211"/>
      <c r="R820" s="211"/>
      <c r="S820" s="211"/>
      <c r="T820" s="211"/>
      <c r="U820" s="211"/>
      <c r="V820" s="211"/>
      <c r="W820" s="211"/>
      <c r="X820" s="211"/>
      <c r="Y820" s="211"/>
      <c r="Z820" s="211"/>
    </row>
    <row r="821" spans="11:26" ht="15.75" customHeight="1">
      <c r="K821" s="295"/>
      <c r="M821" s="295"/>
      <c r="P821" s="211"/>
      <c r="Q821" s="211"/>
      <c r="R821" s="211"/>
      <c r="S821" s="211"/>
      <c r="T821" s="211"/>
      <c r="U821" s="211"/>
      <c r="V821" s="211"/>
      <c r="W821" s="211"/>
      <c r="X821" s="211"/>
      <c r="Y821" s="211"/>
      <c r="Z821" s="211"/>
    </row>
    <row r="822" spans="11:26" ht="15.75" customHeight="1">
      <c r="K822" s="295"/>
      <c r="M822" s="295"/>
      <c r="P822" s="211"/>
      <c r="Q822" s="211"/>
      <c r="R822" s="211"/>
      <c r="S822" s="211"/>
      <c r="T822" s="211"/>
      <c r="U822" s="211"/>
      <c r="V822" s="211"/>
      <c r="W822" s="211"/>
      <c r="X822" s="211"/>
      <c r="Y822" s="211"/>
      <c r="Z822" s="211"/>
    </row>
    <row r="823" spans="11:26" ht="15.75" customHeight="1">
      <c r="K823" s="295"/>
      <c r="M823" s="295"/>
      <c r="P823" s="211"/>
      <c r="Q823" s="211"/>
      <c r="R823" s="211"/>
      <c r="S823" s="211"/>
      <c r="T823" s="211"/>
      <c r="U823" s="211"/>
      <c r="V823" s="211"/>
      <c r="W823" s="211"/>
      <c r="X823" s="211"/>
      <c r="Y823" s="211"/>
      <c r="Z823" s="211"/>
    </row>
    <row r="824" spans="11:26" ht="15.75" customHeight="1">
      <c r="K824" s="295"/>
      <c r="M824" s="295"/>
      <c r="P824" s="211"/>
      <c r="Q824" s="211"/>
      <c r="R824" s="211"/>
      <c r="S824" s="211"/>
      <c r="T824" s="211"/>
      <c r="U824" s="211"/>
      <c r="V824" s="211"/>
      <c r="W824" s="211"/>
      <c r="X824" s="211"/>
      <c r="Y824" s="211"/>
      <c r="Z824" s="211"/>
    </row>
    <row r="825" spans="11:26" ht="15.75" customHeight="1">
      <c r="K825" s="295"/>
      <c r="M825" s="295"/>
      <c r="P825" s="211"/>
      <c r="Q825" s="211"/>
      <c r="R825" s="211"/>
      <c r="S825" s="211"/>
      <c r="T825" s="211"/>
      <c r="U825" s="211"/>
      <c r="V825" s="211"/>
      <c r="W825" s="211"/>
      <c r="X825" s="211"/>
      <c r="Y825" s="211"/>
      <c r="Z825" s="211"/>
    </row>
    <row r="826" spans="11:26" ht="15.75" customHeight="1">
      <c r="K826" s="295"/>
      <c r="M826" s="295"/>
      <c r="P826" s="211"/>
      <c r="Q826" s="211"/>
      <c r="R826" s="211"/>
      <c r="S826" s="211"/>
      <c r="T826" s="211"/>
      <c r="U826" s="211"/>
      <c r="V826" s="211"/>
      <c r="W826" s="211"/>
      <c r="X826" s="211"/>
      <c r="Y826" s="211"/>
      <c r="Z826" s="211"/>
    </row>
    <row r="827" spans="11:26" ht="15.75" customHeight="1">
      <c r="K827" s="295"/>
      <c r="M827" s="295"/>
      <c r="P827" s="211"/>
      <c r="Q827" s="211"/>
      <c r="R827" s="211"/>
      <c r="S827" s="211"/>
      <c r="T827" s="211"/>
      <c r="U827" s="211"/>
      <c r="V827" s="211"/>
      <c r="W827" s="211"/>
      <c r="X827" s="211"/>
      <c r="Y827" s="211"/>
      <c r="Z827" s="211"/>
    </row>
    <row r="828" spans="11:26" ht="15.75" customHeight="1">
      <c r="K828" s="295"/>
      <c r="M828" s="295"/>
      <c r="P828" s="211"/>
      <c r="Q828" s="211"/>
      <c r="R828" s="211"/>
      <c r="S828" s="211"/>
      <c r="T828" s="211"/>
      <c r="U828" s="211"/>
      <c r="V828" s="211"/>
      <c r="W828" s="211"/>
      <c r="X828" s="211"/>
      <c r="Y828" s="211"/>
      <c r="Z828" s="211"/>
    </row>
    <row r="829" spans="11:26" ht="15.75" customHeight="1">
      <c r="K829" s="295"/>
      <c r="M829" s="295"/>
      <c r="P829" s="211"/>
      <c r="Q829" s="211"/>
      <c r="R829" s="211"/>
      <c r="S829" s="211"/>
      <c r="T829" s="211"/>
      <c r="U829" s="211"/>
      <c r="V829" s="211"/>
      <c r="W829" s="211"/>
      <c r="X829" s="211"/>
      <c r="Y829" s="211"/>
      <c r="Z829" s="211"/>
    </row>
    <row r="830" spans="11:26" ht="15.75" customHeight="1">
      <c r="K830" s="295"/>
      <c r="M830" s="295"/>
      <c r="P830" s="211"/>
      <c r="Q830" s="211"/>
      <c r="R830" s="211"/>
      <c r="S830" s="211"/>
      <c r="T830" s="211"/>
      <c r="U830" s="211"/>
      <c r="V830" s="211"/>
      <c r="W830" s="211"/>
      <c r="X830" s="211"/>
      <c r="Y830" s="211"/>
      <c r="Z830" s="211"/>
    </row>
    <row r="831" spans="11:26" ht="15.75" customHeight="1">
      <c r="K831" s="295"/>
      <c r="M831" s="295"/>
      <c r="P831" s="211"/>
      <c r="Q831" s="211"/>
      <c r="R831" s="211"/>
      <c r="S831" s="211"/>
      <c r="T831" s="211"/>
      <c r="U831" s="211"/>
      <c r="V831" s="211"/>
      <c r="W831" s="211"/>
      <c r="X831" s="211"/>
      <c r="Y831" s="211"/>
      <c r="Z831" s="211"/>
    </row>
    <row r="832" spans="11:26" ht="15.75" customHeight="1">
      <c r="K832" s="295"/>
      <c r="M832" s="295"/>
      <c r="P832" s="211"/>
      <c r="Q832" s="211"/>
      <c r="R832" s="211"/>
      <c r="S832" s="211"/>
      <c r="T832" s="211"/>
      <c r="U832" s="211"/>
      <c r="V832" s="211"/>
      <c r="W832" s="211"/>
      <c r="X832" s="211"/>
      <c r="Y832" s="211"/>
      <c r="Z832" s="211"/>
    </row>
    <row r="833" spans="11:26" ht="15.75" customHeight="1">
      <c r="K833" s="295"/>
      <c r="M833" s="295"/>
      <c r="P833" s="211"/>
      <c r="Q833" s="211"/>
      <c r="R833" s="211"/>
      <c r="S833" s="211"/>
      <c r="T833" s="211"/>
      <c r="U833" s="211"/>
      <c r="V833" s="211"/>
      <c r="W833" s="211"/>
      <c r="X833" s="211"/>
      <c r="Y833" s="211"/>
      <c r="Z833" s="211"/>
    </row>
    <row r="834" spans="11:26" ht="15.75" customHeight="1">
      <c r="K834" s="295"/>
      <c r="M834" s="295"/>
      <c r="P834" s="211"/>
      <c r="Q834" s="211"/>
      <c r="R834" s="211"/>
      <c r="S834" s="211"/>
      <c r="T834" s="211"/>
      <c r="U834" s="211"/>
      <c r="V834" s="211"/>
      <c r="W834" s="211"/>
      <c r="X834" s="211"/>
      <c r="Y834" s="211"/>
      <c r="Z834" s="211"/>
    </row>
    <row r="835" spans="11:26" ht="15.75" customHeight="1">
      <c r="K835" s="295"/>
      <c r="M835" s="295"/>
      <c r="P835" s="211"/>
      <c r="Q835" s="211"/>
      <c r="R835" s="211"/>
      <c r="S835" s="211"/>
      <c r="T835" s="211"/>
      <c r="U835" s="211"/>
      <c r="V835" s="211"/>
      <c r="W835" s="211"/>
      <c r="X835" s="211"/>
      <c r="Y835" s="211"/>
      <c r="Z835" s="211"/>
    </row>
    <row r="836" spans="11:26" ht="15.75" customHeight="1">
      <c r="K836" s="295"/>
      <c r="M836" s="295"/>
      <c r="P836" s="211"/>
      <c r="Q836" s="211"/>
      <c r="R836" s="211"/>
      <c r="S836" s="211"/>
      <c r="T836" s="211"/>
      <c r="U836" s="211"/>
      <c r="V836" s="211"/>
      <c r="W836" s="211"/>
      <c r="X836" s="211"/>
      <c r="Y836" s="211"/>
      <c r="Z836" s="211"/>
    </row>
    <row r="837" spans="11:26" ht="15.75" customHeight="1">
      <c r="K837" s="295"/>
      <c r="M837" s="295"/>
      <c r="P837" s="211"/>
      <c r="Q837" s="211"/>
      <c r="R837" s="211"/>
      <c r="S837" s="211"/>
      <c r="T837" s="211"/>
      <c r="U837" s="211"/>
      <c r="V837" s="211"/>
      <c r="W837" s="211"/>
      <c r="X837" s="211"/>
      <c r="Y837" s="211"/>
      <c r="Z837" s="211"/>
    </row>
    <row r="838" spans="11:26" ht="15.75" customHeight="1">
      <c r="K838" s="295"/>
      <c r="M838" s="295"/>
      <c r="P838" s="211"/>
      <c r="Q838" s="211"/>
      <c r="R838" s="211"/>
      <c r="S838" s="211"/>
      <c r="T838" s="211"/>
      <c r="U838" s="211"/>
      <c r="V838" s="211"/>
      <c r="W838" s="211"/>
      <c r="X838" s="211"/>
      <c r="Y838" s="211"/>
      <c r="Z838" s="211"/>
    </row>
    <row r="839" spans="11:26" ht="15.75" customHeight="1">
      <c r="K839" s="295"/>
      <c r="M839" s="295"/>
      <c r="P839" s="211"/>
      <c r="Q839" s="211"/>
      <c r="R839" s="211"/>
      <c r="S839" s="211"/>
      <c r="T839" s="211"/>
      <c r="U839" s="211"/>
      <c r="V839" s="211"/>
      <c r="W839" s="211"/>
      <c r="X839" s="211"/>
      <c r="Y839" s="211"/>
      <c r="Z839" s="211"/>
    </row>
    <row r="840" spans="11:26" ht="15.75" customHeight="1">
      <c r="K840" s="295"/>
      <c r="M840" s="295"/>
      <c r="P840" s="211"/>
      <c r="Q840" s="211"/>
      <c r="R840" s="211"/>
      <c r="S840" s="211"/>
      <c r="T840" s="211"/>
      <c r="U840" s="211"/>
      <c r="V840" s="211"/>
      <c r="W840" s="211"/>
      <c r="X840" s="211"/>
      <c r="Y840" s="211"/>
      <c r="Z840" s="211"/>
    </row>
    <row r="841" spans="11:26" ht="15.75" customHeight="1">
      <c r="K841" s="295"/>
      <c r="M841" s="295"/>
      <c r="P841" s="211"/>
      <c r="Q841" s="211"/>
      <c r="R841" s="211"/>
      <c r="S841" s="211"/>
      <c r="T841" s="211"/>
      <c r="U841" s="211"/>
      <c r="V841" s="211"/>
      <c r="W841" s="211"/>
      <c r="X841" s="211"/>
      <c r="Y841" s="211"/>
      <c r="Z841" s="211"/>
    </row>
    <row r="842" spans="11:26" ht="15.75" customHeight="1">
      <c r="K842" s="295"/>
      <c r="M842" s="295"/>
      <c r="P842" s="211"/>
      <c r="Q842" s="211"/>
      <c r="R842" s="211"/>
      <c r="S842" s="211"/>
      <c r="T842" s="211"/>
      <c r="U842" s="211"/>
      <c r="V842" s="211"/>
      <c r="W842" s="211"/>
      <c r="X842" s="211"/>
      <c r="Y842" s="211"/>
      <c r="Z842" s="211"/>
    </row>
    <row r="843" spans="11:26" ht="15.75" customHeight="1">
      <c r="K843" s="295"/>
      <c r="M843" s="295"/>
      <c r="P843" s="211"/>
      <c r="Q843" s="211"/>
      <c r="R843" s="211"/>
      <c r="S843" s="211"/>
      <c r="T843" s="211"/>
      <c r="U843" s="211"/>
      <c r="V843" s="211"/>
      <c r="W843" s="211"/>
      <c r="X843" s="211"/>
      <c r="Y843" s="211"/>
      <c r="Z843" s="211"/>
    </row>
    <row r="844" spans="11:26" ht="15.75" customHeight="1">
      <c r="K844" s="295"/>
      <c r="M844" s="295"/>
      <c r="P844" s="211"/>
      <c r="Q844" s="211"/>
      <c r="R844" s="211"/>
      <c r="S844" s="211"/>
      <c r="T844" s="211"/>
      <c r="U844" s="211"/>
      <c r="V844" s="211"/>
      <c r="W844" s="211"/>
      <c r="X844" s="211"/>
      <c r="Y844" s="211"/>
      <c r="Z844" s="211"/>
    </row>
    <row r="845" spans="11:26" ht="15.75" customHeight="1">
      <c r="K845" s="295"/>
      <c r="M845" s="295"/>
      <c r="P845" s="211"/>
      <c r="Q845" s="211"/>
      <c r="R845" s="211"/>
      <c r="S845" s="211"/>
      <c r="T845" s="211"/>
      <c r="U845" s="211"/>
      <c r="V845" s="211"/>
      <c r="W845" s="211"/>
      <c r="X845" s="211"/>
      <c r="Y845" s="211"/>
      <c r="Z845" s="211"/>
    </row>
    <row r="846" spans="11:26" ht="15.75" customHeight="1">
      <c r="K846" s="295"/>
      <c r="M846" s="295"/>
      <c r="P846" s="211"/>
      <c r="Q846" s="211"/>
      <c r="R846" s="211"/>
      <c r="S846" s="211"/>
      <c r="T846" s="211"/>
      <c r="U846" s="211"/>
      <c r="V846" s="211"/>
      <c r="W846" s="211"/>
      <c r="X846" s="211"/>
      <c r="Y846" s="211"/>
      <c r="Z846" s="211"/>
    </row>
    <row r="847" spans="11:26" ht="15.75" customHeight="1">
      <c r="K847" s="295"/>
      <c r="M847" s="295"/>
      <c r="P847" s="211"/>
      <c r="Q847" s="211"/>
      <c r="R847" s="211"/>
      <c r="S847" s="211"/>
      <c r="T847" s="211"/>
      <c r="U847" s="211"/>
      <c r="V847" s="211"/>
      <c r="W847" s="211"/>
      <c r="X847" s="211"/>
      <c r="Y847" s="211"/>
      <c r="Z847" s="211"/>
    </row>
    <row r="848" spans="11:26" ht="15.75" customHeight="1">
      <c r="K848" s="295"/>
      <c r="M848" s="295"/>
      <c r="P848" s="211"/>
      <c r="Q848" s="211"/>
      <c r="R848" s="211"/>
      <c r="S848" s="211"/>
      <c r="T848" s="211"/>
      <c r="U848" s="211"/>
      <c r="V848" s="211"/>
      <c r="W848" s="211"/>
      <c r="X848" s="211"/>
      <c r="Y848" s="211"/>
      <c r="Z848" s="211"/>
    </row>
    <row r="849" spans="11:26" ht="15.75" customHeight="1">
      <c r="K849" s="295"/>
      <c r="M849" s="295"/>
      <c r="P849" s="211"/>
      <c r="Q849" s="211"/>
      <c r="R849" s="211"/>
      <c r="S849" s="211"/>
      <c r="T849" s="211"/>
      <c r="U849" s="211"/>
      <c r="V849" s="211"/>
      <c r="W849" s="211"/>
      <c r="X849" s="211"/>
      <c r="Y849" s="211"/>
      <c r="Z849" s="211"/>
    </row>
    <row r="850" spans="11:26" ht="15.75" customHeight="1">
      <c r="K850" s="295"/>
      <c r="M850" s="295"/>
      <c r="P850" s="211"/>
      <c r="Q850" s="211"/>
      <c r="R850" s="211"/>
      <c r="S850" s="211"/>
      <c r="T850" s="211"/>
      <c r="U850" s="211"/>
      <c r="V850" s="211"/>
      <c r="W850" s="211"/>
      <c r="X850" s="211"/>
      <c r="Y850" s="211"/>
      <c r="Z850" s="211"/>
    </row>
    <row r="851" spans="11:26" ht="15.75" customHeight="1">
      <c r="K851" s="295"/>
      <c r="M851" s="295"/>
      <c r="P851" s="211"/>
      <c r="Q851" s="211"/>
      <c r="R851" s="211"/>
      <c r="S851" s="211"/>
      <c r="T851" s="211"/>
      <c r="U851" s="211"/>
      <c r="V851" s="211"/>
      <c r="W851" s="211"/>
      <c r="X851" s="211"/>
      <c r="Y851" s="211"/>
      <c r="Z851" s="211"/>
    </row>
    <row r="852" spans="11:26" ht="15.75" customHeight="1">
      <c r="K852" s="295"/>
      <c r="M852" s="295"/>
      <c r="P852" s="211"/>
      <c r="Q852" s="211"/>
      <c r="R852" s="211"/>
      <c r="S852" s="211"/>
      <c r="T852" s="211"/>
      <c r="U852" s="211"/>
      <c r="V852" s="211"/>
      <c r="W852" s="211"/>
      <c r="X852" s="211"/>
      <c r="Y852" s="211"/>
      <c r="Z852" s="211"/>
    </row>
    <row r="853" spans="11:26" ht="15.75" customHeight="1">
      <c r="K853" s="295"/>
      <c r="M853" s="295"/>
      <c r="P853" s="211"/>
      <c r="Q853" s="211"/>
      <c r="R853" s="211"/>
      <c r="S853" s="211"/>
      <c r="T853" s="211"/>
      <c r="U853" s="211"/>
      <c r="V853" s="211"/>
      <c r="W853" s="211"/>
      <c r="X853" s="211"/>
      <c r="Y853" s="211"/>
      <c r="Z853" s="211"/>
    </row>
    <row r="854" spans="11:26" ht="15.75" customHeight="1">
      <c r="K854" s="295"/>
      <c r="M854" s="295"/>
      <c r="P854" s="211"/>
      <c r="Q854" s="211"/>
      <c r="R854" s="211"/>
      <c r="S854" s="211"/>
      <c r="T854" s="211"/>
      <c r="U854" s="211"/>
      <c r="V854" s="211"/>
      <c r="W854" s="211"/>
      <c r="X854" s="211"/>
      <c r="Y854" s="211"/>
      <c r="Z854" s="211"/>
    </row>
    <row r="855" spans="11:26" ht="15.75" customHeight="1">
      <c r="K855" s="295"/>
      <c r="M855" s="295"/>
      <c r="P855" s="211"/>
      <c r="Q855" s="211"/>
      <c r="R855" s="211"/>
      <c r="S855" s="211"/>
      <c r="T855" s="211"/>
      <c r="U855" s="211"/>
      <c r="V855" s="211"/>
      <c r="W855" s="211"/>
      <c r="X855" s="211"/>
      <c r="Y855" s="211"/>
      <c r="Z855" s="211"/>
    </row>
    <row r="856" spans="11:26" ht="15.75" customHeight="1">
      <c r="K856" s="295"/>
      <c r="M856" s="295"/>
      <c r="P856" s="211"/>
      <c r="Q856" s="211"/>
      <c r="R856" s="211"/>
      <c r="S856" s="211"/>
      <c r="T856" s="211"/>
      <c r="U856" s="211"/>
      <c r="V856" s="211"/>
      <c r="W856" s="211"/>
      <c r="X856" s="211"/>
      <c r="Y856" s="211"/>
      <c r="Z856" s="211"/>
    </row>
    <row r="857" spans="11:26" ht="15.75" customHeight="1">
      <c r="K857" s="295"/>
      <c r="M857" s="295"/>
      <c r="P857" s="211"/>
      <c r="Q857" s="211"/>
      <c r="R857" s="211"/>
      <c r="S857" s="211"/>
      <c r="T857" s="211"/>
      <c r="U857" s="211"/>
      <c r="V857" s="211"/>
      <c r="W857" s="211"/>
      <c r="X857" s="211"/>
      <c r="Y857" s="211"/>
      <c r="Z857" s="211"/>
    </row>
    <row r="858" spans="11:26" ht="15.75" customHeight="1">
      <c r="K858" s="295"/>
      <c r="M858" s="295"/>
      <c r="P858" s="211"/>
      <c r="Q858" s="211"/>
      <c r="R858" s="211"/>
      <c r="S858" s="211"/>
      <c r="T858" s="211"/>
      <c r="U858" s="211"/>
      <c r="V858" s="211"/>
      <c r="W858" s="211"/>
      <c r="X858" s="211"/>
      <c r="Y858" s="211"/>
      <c r="Z858" s="211"/>
    </row>
    <row r="859" spans="11:26" ht="15.75" customHeight="1">
      <c r="K859" s="295"/>
      <c r="M859" s="295"/>
      <c r="P859" s="211"/>
      <c r="Q859" s="211"/>
      <c r="R859" s="211"/>
      <c r="S859" s="211"/>
      <c r="T859" s="211"/>
      <c r="U859" s="211"/>
      <c r="V859" s="211"/>
      <c r="W859" s="211"/>
      <c r="X859" s="211"/>
      <c r="Y859" s="211"/>
      <c r="Z859" s="211"/>
    </row>
    <row r="860" spans="11:26" ht="15.75" customHeight="1">
      <c r="K860" s="295"/>
      <c r="M860" s="295"/>
      <c r="P860" s="211"/>
      <c r="Q860" s="211"/>
      <c r="R860" s="211"/>
      <c r="S860" s="211"/>
      <c r="T860" s="211"/>
      <c r="U860" s="211"/>
      <c r="V860" s="211"/>
      <c r="W860" s="211"/>
      <c r="X860" s="211"/>
      <c r="Y860" s="211"/>
      <c r="Z860" s="211"/>
    </row>
    <row r="861" spans="11:26" ht="15.75" customHeight="1">
      <c r="K861" s="295"/>
      <c r="M861" s="295"/>
      <c r="P861" s="211"/>
      <c r="Q861" s="211"/>
      <c r="R861" s="211"/>
      <c r="S861" s="211"/>
      <c r="T861" s="211"/>
      <c r="U861" s="211"/>
      <c r="V861" s="211"/>
      <c r="W861" s="211"/>
      <c r="X861" s="211"/>
      <c r="Y861" s="211"/>
      <c r="Z861" s="211"/>
    </row>
    <row r="862" spans="11:26" ht="15.75" customHeight="1">
      <c r="K862" s="295"/>
      <c r="M862" s="295"/>
      <c r="P862" s="211"/>
      <c r="Q862" s="211"/>
      <c r="R862" s="211"/>
      <c r="S862" s="211"/>
      <c r="T862" s="211"/>
      <c r="U862" s="211"/>
      <c r="V862" s="211"/>
      <c r="W862" s="211"/>
      <c r="X862" s="211"/>
      <c r="Y862" s="211"/>
      <c r="Z862" s="211"/>
    </row>
    <row r="863" spans="11:26" ht="15.75" customHeight="1">
      <c r="K863" s="295"/>
      <c r="M863" s="295"/>
      <c r="P863" s="211"/>
      <c r="Q863" s="211"/>
      <c r="R863" s="211"/>
      <c r="S863" s="211"/>
      <c r="T863" s="211"/>
      <c r="U863" s="211"/>
      <c r="V863" s="211"/>
      <c r="W863" s="211"/>
      <c r="X863" s="211"/>
      <c r="Y863" s="211"/>
      <c r="Z863" s="211"/>
    </row>
    <row r="864" spans="11:26" ht="15.75" customHeight="1">
      <c r="K864" s="295"/>
      <c r="M864" s="295"/>
      <c r="P864" s="211"/>
      <c r="Q864" s="211"/>
      <c r="R864" s="211"/>
      <c r="S864" s="211"/>
      <c r="T864" s="211"/>
      <c r="U864" s="211"/>
      <c r="V864" s="211"/>
      <c r="W864" s="211"/>
      <c r="X864" s="211"/>
      <c r="Y864" s="211"/>
      <c r="Z864" s="211"/>
    </row>
    <row r="865" spans="11:26" ht="15.75" customHeight="1">
      <c r="K865" s="295"/>
      <c r="M865" s="295"/>
      <c r="P865" s="211"/>
      <c r="Q865" s="211"/>
      <c r="R865" s="211"/>
      <c r="S865" s="211"/>
      <c r="T865" s="211"/>
      <c r="U865" s="211"/>
      <c r="V865" s="211"/>
      <c r="W865" s="211"/>
      <c r="X865" s="211"/>
      <c r="Y865" s="211"/>
      <c r="Z865" s="211"/>
    </row>
    <row r="866" spans="11:26" ht="15.75" customHeight="1">
      <c r="K866" s="295"/>
      <c r="M866" s="295"/>
      <c r="P866" s="211"/>
      <c r="Q866" s="211"/>
      <c r="R866" s="211"/>
      <c r="S866" s="211"/>
      <c r="T866" s="211"/>
      <c r="U866" s="211"/>
      <c r="V866" s="211"/>
      <c r="W866" s="211"/>
      <c r="X866" s="211"/>
      <c r="Y866" s="211"/>
      <c r="Z866" s="211"/>
    </row>
    <row r="867" spans="11:26" ht="15.75" customHeight="1">
      <c r="K867" s="295"/>
      <c r="M867" s="295"/>
      <c r="P867" s="211"/>
      <c r="Q867" s="211"/>
      <c r="R867" s="211"/>
      <c r="S867" s="211"/>
      <c r="T867" s="211"/>
      <c r="U867" s="211"/>
      <c r="V867" s="211"/>
      <c r="W867" s="211"/>
      <c r="X867" s="211"/>
      <c r="Y867" s="211"/>
      <c r="Z867" s="211"/>
    </row>
    <row r="868" spans="11:26" ht="15.75" customHeight="1">
      <c r="K868" s="295"/>
      <c r="M868" s="295"/>
      <c r="P868" s="211"/>
      <c r="Q868" s="211"/>
      <c r="R868" s="211"/>
      <c r="S868" s="211"/>
      <c r="T868" s="211"/>
      <c r="U868" s="211"/>
      <c r="V868" s="211"/>
      <c r="W868" s="211"/>
      <c r="X868" s="211"/>
      <c r="Y868" s="211"/>
      <c r="Z868" s="211"/>
    </row>
    <row r="869" spans="11:26" ht="15.75" customHeight="1">
      <c r="K869" s="295"/>
      <c r="M869" s="295"/>
      <c r="P869" s="211"/>
      <c r="Q869" s="211"/>
      <c r="R869" s="211"/>
      <c r="S869" s="211"/>
      <c r="T869" s="211"/>
      <c r="U869" s="211"/>
      <c r="V869" s="211"/>
      <c r="W869" s="211"/>
      <c r="X869" s="211"/>
      <c r="Y869" s="211"/>
      <c r="Z869" s="211"/>
    </row>
    <row r="870" spans="11:26" ht="15.75" customHeight="1">
      <c r="K870" s="295"/>
      <c r="M870" s="295"/>
      <c r="P870" s="211"/>
      <c r="Q870" s="211"/>
      <c r="R870" s="211"/>
      <c r="S870" s="211"/>
      <c r="T870" s="211"/>
      <c r="U870" s="211"/>
      <c r="V870" s="211"/>
      <c r="W870" s="211"/>
      <c r="X870" s="211"/>
      <c r="Y870" s="211"/>
      <c r="Z870" s="211"/>
    </row>
    <row r="871" spans="11:26" ht="15.75" customHeight="1">
      <c r="K871" s="295"/>
      <c r="M871" s="295"/>
      <c r="P871" s="211"/>
      <c r="Q871" s="211"/>
      <c r="R871" s="211"/>
      <c r="S871" s="211"/>
      <c r="T871" s="211"/>
      <c r="U871" s="211"/>
      <c r="V871" s="211"/>
      <c r="W871" s="211"/>
      <c r="X871" s="211"/>
      <c r="Y871" s="211"/>
      <c r="Z871" s="211"/>
    </row>
    <row r="872" spans="11:26" ht="15.75" customHeight="1">
      <c r="K872" s="295"/>
      <c r="M872" s="295"/>
      <c r="P872" s="211"/>
      <c r="Q872" s="211"/>
      <c r="R872" s="211"/>
      <c r="S872" s="211"/>
      <c r="T872" s="211"/>
      <c r="U872" s="211"/>
      <c r="V872" s="211"/>
      <c r="W872" s="211"/>
      <c r="X872" s="211"/>
      <c r="Y872" s="211"/>
      <c r="Z872" s="211"/>
    </row>
    <row r="873" spans="11:26" ht="15.75" customHeight="1">
      <c r="K873" s="295"/>
      <c r="M873" s="295"/>
      <c r="P873" s="211"/>
      <c r="Q873" s="211"/>
      <c r="R873" s="211"/>
      <c r="S873" s="211"/>
      <c r="T873" s="211"/>
      <c r="U873" s="211"/>
      <c r="V873" s="211"/>
      <c r="W873" s="211"/>
      <c r="X873" s="211"/>
      <c r="Y873" s="211"/>
      <c r="Z873" s="211"/>
    </row>
    <row r="874" spans="11:26" ht="15.75" customHeight="1">
      <c r="K874" s="295"/>
      <c r="M874" s="295"/>
      <c r="P874" s="211"/>
      <c r="Q874" s="211"/>
      <c r="R874" s="211"/>
      <c r="S874" s="211"/>
      <c r="T874" s="211"/>
      <c r="U874" s="211"/>
      <c r="V874" s="211"/>
      <c r="W874" s="211"/>
      <c r="X874" s="211"/>
      <c r="Y874" s="211"/>
      <c r="Z874" s="211"/>
    </row>
    <row r="875" spans="11:26" ht="15.75" customHeight="1">
      <c r="K875" s="295"/>
      <c r="M875" s="295"/>
      <c r="P875" s="211"/>
      <c r="Q875" s="211"/>
      <c r="R875" s="211"/>
      <c r="S875" s="211"/>
      <c r="T875" s="211"/>
      <c r="U875" s="211"/>
      <c r="V875" s="211"/>
      <c r="W875" s="211"/>
      <c r="X875" s="211"/>
      <c r="Y875" s="211"/>
      <c r="Z875" s="211"/>
    </row>
    <row r="876" spans="11:26" ht="15.75" customHeight="1">
      <c r="K876" s="295"/>
      <c r="M876" s="295"/>
      <c r="P876" s="211"/>
      <c r="Q876" s="211"/>
      <c r="R876" s="211"/>
      <c r="S876" s="211"/>
      <c r="T876" s="211"/>
      <c r="U876" s="211"/>
      <c r="V876" s="211"/>
      <c r="W876" s="211"/>
      <c r="X876" s="211"/>
      <c r="Y876" s="211"/>
      <c r="Z876" s="211"/>
    </row>
    <row r="877" spans="11:26" ht="15.75" customHeight="1">
      <c r="K877" s="295"/>
      <c r="M877" s="295"/>
      <c r="P877" s="211"/>
      <c r="Q877" s="211"/>
      <c r="R877" s="211"/>
      <c r="S877" s="211"/>
      <c r="T877" s="211"/>
      <c r="U877" s="211"/>
      <c r="V877" s="211"/>
      <c r="W877" s="211"/>
      <c r="X877" s="211"/>
      <c r="Y877" s="211"/>
      <c r="Z877" s="211"/>
    </row>
    <row r="878" spans="11:26" ht="15.75" customHeight="1">
      <c r="K878" s="295"/>
      <c r="M878" s="295"/>
      <c r="P878" s="211"/>
      <c r="Q878" s="211"/>
      <c r="R878" s="211"/>
      <c r="S878" s="211"/>
      <c r="T878" s="211"/>
      <c r="U878" s="211"/>
      <c r="V878" s="211"/>
      <c r="W878" s="211"/>
      <c r="X878" s="211"/>
      <c r="Y878" s="211"/>
      <c r="Z878" s="211"/>
    </row>
    <row r="879" spans="11:26" ht="15.75" customHeight="1">
      <c r="K879" s="295"/>
      <c r="M879" s="295"/>
      <c r="P879" s="211"/>
      <c r="Q879" s="211"/>
      <c r="R879" s="211"/>
      <c r="S879" s="211"/>
      <c r="T879" s="211"/>
      <c r="U879" s="211"/>
      <c r="V879" s="211"/>
      <c r="W879" s="211"/>
      <c r="X879" s="211"/>
      <c r="Y879" s="211"/>
      <c r="Z879" s="211"/>
    </row>
    <row r="880" spans="11:26" ht="15.75" customHeight="1">
      <c r="K880" s="295"/>
      <c r="M880" s="295"/>
      <c r="P880" s="211"/>
      <c r="Q880" s="211"/>
      <c r="R880" s="211"/>
      <c r="S880" s="211"/>
      <c r="T880" s="211"/>
      <c r="U880" s="211"/>
      <c r="V880" s="211"/>
      <c r="W880" s="211"/>
      <c r="X880" s="211"/>
      <c r="Y880" s="211"/>
      <c r="Z880" s="211"/>
    </row>
    <row r="881" spans="11:26" ht="15.75" customHeight="1">
      <c r="K881" s="295"/>
      <c r="M881" s="295"/>
      <c r="P881" s="211"/>
      <c r="Q881" s="211"/>
      <c r="R881" s="211"/>
      <c r="S881" s="211"/>
      <c r="T881" s="211"/>
      <c r="U881" s="211"/>
      <c r="V881" s="211"/>
      <c r="W881" s="211"/>
      <c r="X881" s="211"/>
      <c r="Y881" s="211"/>
      <c r="Z881" s="211"/>
    </row>
    <row r="882" spans="11:26" ht="15.75" customHeight="1">
      <c r="K882" s="295"/>
      <c r="M882" s="295"/>
      <c r="P882" s="211"/>
      <c r="Q882" s="211"/>
      <c r="R882" s="211"/>
      <c r="S882" s="211"/>
      <c r="T882" s="211"/>
      <c r="U882" s="211"/>
      <c r="V882" s="211"/>
      <c r="W882" s="211"/>
      <c r="X882" s="211"/>
      <c r="Y882" s="211"/>
      <c r="Z882" s="211"/>
    </row>
    <row r="883" spans="11:26" ht="15.75" customHeight="1">
      <c r="K883" s="295"/>
      <c r="M883" s="295"/>
      <c r="P883" s="211"/>
      <c r="Q883" s="211"/>
      <c r="R883" s="211"/>
      <c r="S883" s="211"/>
      <c r="T883" s="211"/>
      <c r="U883" s="211"/>
      <c r="V883" s="211"/>
      <c r="W883" s="211"/>
      <c r="X883" s="211"/>
      <c r="Y883" s="211"/>
      <c r="Z883" s="211"/>
    </row>
    <row r="884" spans="11:26" ht="15.75" customHeight="1">
      <c r="K884" s="295"/>
      <c r="M884" s="295"/>
      <c r="P884" s="211"/>
      <c r="Q884" s="211"/>
      <c r="R884" s="211"/>
      <c r="S884" s="211"/>
      <c r="T884" s="211"/>
      <c r="U884" s="211"/>
      <c r="V884" s="211"/>
      <c r="W884" s="211"/>
      <c r="X884" s="211"/>
      <c r="Y884" s="211"/>
      <c r="Z884" s="211"/>
    </row>
    <row r="885" spans="11:26" ht="15.75" customHeight="1">
      <c r="K885" s="295"/>
      <c r="M885" s="295"/>
      <c r="P885" s="211"/>
      <c r="Q885" s="211"/>
      <c r="R885" s="211"/>
      <c r="S885" s="211"/>
      <c r="T885" s="211"/>
      <c r="U885" s="211"/>
      <c r="V885" s="211"/>
      <c r="W885" s="211"/>
      <c r="X885" s="211"/>
      <c r="Y885" s="211"/>
      <c r="Z885" s="211"/>
    </row>
    <row r="886" spans="11:26" ht="15.75" customHeight="1">
      <c r="K886" s="295"/>
      <c r="M886" s="295"/>
      <c r="P886" s="211"/>
      <c r="Q886" s="211"/>
      <c r="R886" s="211"/>
      <c r="S886" s="211"/>
      <c r="T886" s="211"/>
      <c r="U886" s="211"/>
      <c r="V886" s="211"/>
      <c r="W886" s="211"/>
      <c r="X886" s="211"/>
      <c r="Y886" s="211"/>
      <c r="Z886" s="211"/>
    </row>
    <row r="887" spans="11:26" ht="15.75" customHeight="1">
      <c r="K887" s="295"/>
      <c r="M887" s="295"/>
      <c r="P887" s="211"/>
      <c r="Q887" s="211"/>
      <c r="R887" s="211"/>
      <c r="S887" s="211"/>
      <c r="T887" s="211"/>
      <c r="U887" s="211"/>
      <c r="V887" s="211"/>
      <c r="W887" s="211"/>
      <c r="X887" s="211"/>
      <c r="Y887" s="211"/>
      <c r="Z887" s="211"/>
    </row>
    <row r="888" spans="11:26" ht="15.75" customHeight="1">
      <c r="K888" s="295"/>
      <c r="M888" s="295"/>
      <c r="P888" s="211"/>
      <c r="Q888" s="211"/>
      <c r="R888" s="211"/>
      <c r="S888" s="211"/>
      <c r="T888" s="211"/>
      <c r="U888" s="211"/>
      <c r="V888" s="211"/>
      <c r="W888" s="211"/>
      <c r="X888" s="211"/>
      <c r="Y888" s="211"/>
      <c r="Z888" s="211"/>
    </row>
    <row r="889" spans="11:26" ht="15.75" customHeight="1">
      <c r="K889" s="295"/>
      <c r="M889" s="295"/>
      <c r="P889" s="211"/>
      <c r="Q889" s="211"/>
      <c r="R889" s="211"/>
      <c r="S889" s="211"/>
      <c r="T889" s="211"/>
      <c r="U889" s="211"/>
      <c r="V889" s="211"/>
      <c r="W889" s="211"/>
      <c r="X889" s="211"/>
      <c r="Y889" s="211"/>
      <c r="Z889" s="211"/>
    </row>
    <row r="890" spans="11:26" ht="15.75" customHeight="1">
      <c r="K890" s="295"/>
      <c r="M890" s="295"/>
      <c r="P890" s="211"/>
      <c r="Q890" s="211"/>
      <c r="R890" s="211"/>
      <c r="S890" s="211"/>
      <c r="T890" s="211"/>
      <c r="U890" s="211"/>
      <c r="V890" s="211"/>
      <c r="W890" s="211"/>
      <c r="X890" s="211"/>
      <c r="Y890" s="211"/>
      <c r="Z890" s="211"/>
    </row>
    <row r="891" spans="11:26" ht="15.75" customHeight="1">
      <c r="K891" s="295"/>
      <c r="M891" s="295"/>
      <c r="P891" s="211"/>
      <c r="Q891" s="211"/>
      <c r="R891" s="211"/>
      <c r="S891" s="211"/>
      <c r="T891" s="211"/>
      <c r="U891" s="211"/>
      <c r="V891" s="211"/>
      <c r="W891" s="211"/>
      <c r="X891" s="211"/>
      <c r="Y891" s="211"/>
      <c r="Z891" s="211"/>
    </row>
    <row r="892" spans="11:26" ht="15.75" customHeight="1">
      <c r="K892" s="295"/>
      <c r="M892" s="295"/>
      <c r="P892" s="211"/>
      <c r="Q892" s="211"/>
      <c r="R892" s="211"/>
      <c r="S892" s="211"/>
      <c r="T892" s="211"/>
      <c r="U892" s="211"/>
      <c r="V892" s="211"/>
      <c r="W892" s="211"/>
      <c r="X892" s="211"/>
      <c r="Y892" s="211"/>
      <c r="Z892" s="211"/>
    </row>
    <row r="893" spans="11:26" ht="15.75" customHeight="1">
      <c r="K893" s="295"/>
      <c r="M893" s="295"/>
      <c r="P893" s="211"/>
      <c r="Q893" s="211"/>
      <c r="R893" s="211"/>
      <c r="S893" s="211"/>
      <c r="T893" s="211"/>
      <c r="U893" s="211"/>
      <c r="V893" s="211"/>
      <c r="W893" s="211"/>
      <c r="X893" s="211"/>
      <c r="Y893" s="211"/>
      <c r="Z893" s="211"/>
    </row>
    <row r="894" spans="11:26" ht="15.75" customHeight="1">
      <c r="K894" s="295"/>
      <c r="M894" s="295"/>
      <c r="P894" s="211"/>
      <c r="Q894" s="211"/>
      <c r="R894" s="211"/>
      <c r="S894" s="211"/>
      <c r="T894" s="211"/>
      <c r="U894" s="211"/>
      <c r="V894" s="211"/>
      <c r="W894" s="211"/>
      <c r="X894" s="211"/>
      <c r="Y894" s="211"/>
      <c r="Z894" s="211"/>
    </row>
    <row r="895" spans="11:26" ht="15.75" customHeight="1">
      <c r="K895" s="295"/>
      <c r="M895" s="295"/>
      <c r="P895" s="211"/>
      <c r="Q895" s="211"/>
      <c r="R895" s="211"/>
      <c r="S895" s="211"/>
      <c r="T895" s="211"/>
      <c r="U895" s="211"/>
      <c r="V895" s="211"/>
      <c r="W895" s="211"/>
      <c r="X895" s="211"/>
      <c r="Y895" s="211"/>
      <c r="Z895" s="211"/>
    </row>
    <row r="896" spans="11:26" ht="15.75" customHeight="1">
      <c r="K896" s="295"/>
      <c r="M896" s="295"/>
      <c r="P896" s="211"/>
      <c r="Q896" s="211"/>
      <c r="R896" s="211"/>
      <c r="S896" s="211"/>
      <c r="T896" s="211"/>
      <c r="U896" s="211"/>
      <c r="V896" s="211"/>
      <c r="W896" s="211"/>
      <c r="X896" s="211"/>
      <c r="Y896" s="211"/>
      <c r="Z896" s="211"/>
    </row>
    <row r="897" spans="11:26" ht="15.75" customHeight="1">
      <c r="K897" s="295"/>
      <c r="M897" s="295"/>
      <c r="P897" s="211"/>
      <c r="Q897" s="211"/>
      <c r="R897" s="211"/>
      <c r="S897" s="211"/>
      <c r="T897" s="211"/>
      <c r="U897" s="211"/>
      <c r="V897" s="211"/>
      <c r="W897" s="211"/>
      <c r="X897" s="211"/>
      <c r="Y897" s="211"/>
      <c r="Z897" s="211"/>
    </row>
    <row r="898" spans="11:26" ht="15.75" customHeight="1">
      <c r="K898" s="295"/>
      <c r="M898" s="295"/>
      <c r="P898" s="211"/>
      <c r="Q898" s="211"/>
      <c r="R898" s="211"/>
      <c r="S898" s="211"/>
      <c r="T898" s="211"/>
      <c r="U898" s="211"/>
      <c r="V898" s="211"/>
      <c r="W898" s="211"/>
      <c r="X898" s="211"/>
      <c r="Y898" s="211"/>
      <c r="Z898" s="211"/>
    </row>
    <row r="899" spans="11:26" ht="15.75" customHeight="1">
      <c r="K899" s="295"/>
      <c r="M899" s="295"/>
      <c r="P899" s="211"/>
      <c r="Q899" s="211"/>
      <c r="R899" s="211"/>
      <c r="S899" s="211"/>
      <c r="T899" s="211"/>
      <c r="U899" s="211"/>
      <c r="V899" s="211"/>
      <c r="W899" s="211"/>
      <c r="X899" s="211"/>
      <c r="Y899" s="211"/>
      <c r="Z899" s="211"/>
    </row>
    <row r="900" spans="11:26" ht="15.75" customHeight="1">
      <c r="K900" s="295"/>
      <c r="M900" s="295"/>
      <c r="P900" s="211"/>
      <c r="Q900" s="211"/>
      <c r="R900" s="211"/>
      <c r="S900" s="211"/>
      <c r="T900" s="211"/>
      <c r="U900" s="211"/>
      <c r="V900" s="211"/>
      <c r="W900" s="211"/>
      <c r="X900" s="211"/>
      <c r="Y900" s="211"/>
      <c r="Z900" s="211"/>
    </row>
    <row r="901" spans="11:26" ht="15.75" customHeight="1">
      <c r="K901" s="295"/>
      <c r="M901" s="295"/>
      <c r="P901" s="211"/>
      <c r="Q901" s="211"/>
      <c r="R901" s="211"/>
      <c r="S901" s="211"/>
      <c r="T901" s="211"/>
      <c r="U901" s="211"/>
      <c r="V901" s="211"/>
      <c r="W901" s="211"/>
      <c r="X901" s="211"/>
      <c r="Y901" s="211"/>
      <c r="Z901" s="211"/>
    </row>
    <row r="902" spans="11:26" ht="15.75" customHeight="1">
      <c r="K902" s="295"/>
      <c r="M902" s="295"/>
      <c r="P902" s="211"/>
      <c r="Q902" s="211"/>
      <c r="R902" s="211"/>
      <c r="S902" s="211"/>
      <c r="T902" s="211"/>
      <c r="U902" s="211"/>
      <c r="V902" s="211"/>
      <c r="W902" s="211"/>
      <c r="X902" s="211"/>
      <c r="Y902" s="211"/>
      <c r="Z902" s="211"/>
    </row>
    <row r="903" spans="11:26" ht="15.75" customHeight="1">
      <c r="K903" s="295"/>
      <c r="M903" s="295"/>
      <c r="P903" s="211"/>
      <c r="Q903" s="211"/>
      <c r="R903" s="211"/>
      <c r="S903" s="211"/>
      <c r="T903" s="211"/>
      <c r="U903" s="211"/>
      <c r="V903" s="211"/>
      <c r="W903" s="211"/>
      <c r="X903" s="211"/>
      <c r="Y903" s="211"/>
      <c r="Z903" s="211"/>
    </row>
    <row r="904" spans="11:26" ht="15.75" customHeight="1">
      <c r="K904" s="295"/>
      <c r="M904" s="295"/>
      <c r="P904" s="211"/>
      <c r="Q904" s="211"/>
      <c r="R904" s="211"/>
      <c r="S904" s="211"/>
      <c r="T904" s="211"/>
      <c r="U904" s="211"/>
      <c r="V904" s="211"/>
      <c r="W904" s="211"/>
      <c r="X904" s="211"/>
      <c r="Y904" s="211"/>
      <c r="Z904" s="211"/>
    </row>
    <row r="905" spans="11:26" ht="15.75" customHeight="1">
      <c r="K905" s="295"/>
      <c r="M905" s="295"/>
      <c r="P905" s="211"/>
      <c r="Q905" s="211"/>
      <c r="R905" s="211"/>
      <c r="S905" s="211"/>
      <c r="T905" s="211"/>
      <c r="U905" s="211"/>
      <c r="V905" s="211"/>
      <c r="W905" s="211"/>
      <c r="X905" s="211"/>
      <c r="Y905" s="211"/>
      <c r="Z905" s="211"/>
    </row>
    <row r="906" spans="11:26" ht="15.75" customHeight="1">
      <c r="K906" s="295"/>
      <c r="M906" s="295"/>
      <c r="P906" s="211"/>
      <c r="Q906" s="211"/>
      <c r="R906" s="211"/>
      <c r="S906" s="211"/>
      <c r="T906" s="211"/>
      <c r="U906" s="211"/>
      <c r="V906" s="211"/>
      <c r="W906" s="211"/>
      <c r="X906" s="211"/>
      <c r="Y906" s="211"/>
      <c r="Z906" s="211"/>
    </row>
    <row r="907" spans="11:26" ht="15.75" customHeight="1">
      <c r="K907" s="295"/>
      <c r="M907" s="295"/>
      <c r="P907" s="211"/>
      <c r="Q907" s="211"/>
      <c r="R907" s="211"/>
      <c r="S907" s="211"/>
      <c r="T907" s="211"/>
      <c r="U907" s="211"/>
      <c r="V907" s="211"/>
      <c r="W907" s="211"/>
      <c r="X907" s="211"/>
      <c r="Y907" s="211"/>
      <c r="Z907" s="211"/>
    </row>
    <row r="908" spans="11:26" ht="15.75" customHeight="1">
      <c r="K908" s="295"/>
      <c r="M908" s="295"/>
      <c r="P908" s="211"/>
      <c r="Q908" s="211"/>
      <c r="R908" s="211"/>
      <c r="S908" s="211"/>
      <c r="T908" s="211"/>
      <c r="U908" s="211"/>
      <c r="V908" s="211"/>
      <c r="W908" s="211"/>
      <c r="X908" s="211"/>
      <c r="Y908" s="211"/>
      <c r="Z908" s="211"/>
    </row>
    <row r="909" spans="11:26" ht="15.75" customHeight="1">
      <c r="K909" s="295"/>
      <c r="M909" s="295"/>
      <c r="P909" s="211"/>
      <c r="Q909" s="211"/>
      <c r="R909" s="211"/>
      <c r="S909" s="211"/>
      <c r="T909" s="211"/>
      <c r="U909" s="211"/>
      <c r="V909" s="211"/>
      <c r="W909" s="211"/>
      <c r="X909" s="211"/>
      <c r="Y909" s="211"/>
      <c r="Z909" s="211"/>
    </row>
    <row r="910" spans="11:26" ht="15.75" customHeight="1">
      <c r="K910" s="295"/>
      <c r="M910" s="295"/>
      <c r="P910" s="211"/>
      <c r="Q910" s="211"/>
      <c r="R910" s="211"/>
      <c r="S910" s="211"/>
      <c r="T910" s="211"/>
      <c r="U910" s="211"/>
      <c r="V910" s="211"/>
      <c r="W910" s="211"/>
      <c r="X910" s="211"/>
      <c r="Y910" s="211"/>
      <c r="Z910" s="211"/>
    </row>
    <row r="911" spans="11:26" ht="15.75" customHeight="1">
      <c r="K911" s="295"/>
      <c r="M911" s="295"/>
      <c r="P911" s="211"/>
      <c r="Q911" s="211"/>
      <c r="R911" s="211"/>
      <c r="S911" s="211"/>
      <c r="T911" s="211"/>
      <c r="U911" s="211"/>
      <c r="V911" s="211"/>
      <c r="W911" s="211"/>
      <c r="X911" s="211"/>
      <c r="Y911" s="211"/>
      <c r="Z911" s="211"/>
    </row>
    <row r="912" spans="11:26" ht="15.75" customHeight="1">
      <c r="K912" s="295"/>
      <c r="M912" s="295"/>
      <c r="P912" s="211"/>
      <c r="Q912" s="211"/>
      <c r="R912" s="211"/>
      <c r="S912" s="211"/>
      <c r="T912" s="211"/>
      <c r="U912" s="211"/>
      <c r="V912" s="211"/>
      <c r="W912" s="211"/>
      <c r="X912" s="211"/>
      <c r="Y912" s="211"/>
      <c r="Z912" s="211"/>
    </row>
    <row r="913" spans="11:26" ht="15.75" customHeight="1">
      <c r="K913" s="295"/>
      <c r="M913" s="295"/>
      <c r="P913" s="211"/>
      <c r="Q913" s="211"/>
      <c r="R913" s="211"/>
      <c r="S913" s="211"/>
      <c r="T913" s="211"/>
      <c r="U913" s="211"/>
      <c r="V913" s="211"/>
      <c r="W913" s="211"/>
      <c r="X913" s="211"/>
      <c r="Y913" s="211"/>
      <c r="Z913" s="211"/>
    </row>
    <row r="914" spans="11:26" ht="15.75" customHeight="1">
      <c r="K914" s="295"/>
      <c r="M914" s="295"/>
      <c r="P914" s="211"/>
      <c r="Q914" s="211"/>
      <c r="R914" s="211"/>
      <c r="S914" s="211"/>
      <c r="T914" s="211"/>
      <c r="U914" s="211"/>
      <c r="V914" s="211"/>
      <c r="W914" s="211"/>
      <c r="X914" s="211"/>
      <c r="Y914" s="211"/>
      <c r="Z914" s="211"/>
    </row>
    <row r="915" spans="11:26" ht="15.75" customHeight="1">
      <c r="K915" s="295"/>
      <c r="M915" s="295"/>
      <c r="P915" s="211"/>
      <c r="Q915" s="211"/>
      <c r="R915" s="211"/>
      <c r="S915" s="211"/>
      <c r="T915" s="211"/>
      <c r="U915" s="211"/>
      <c r="V915" s="211"/>
      <c r="W915" s="211"/>
      <c r="X915" s="211"/>
      <c r="Y915" s="211"/>
      <c r="Z915" s="211"/>
    </row>
    <row r="916" spans="11:26" ht="15.75" customHeight="1">
      <c r="K916" s="295"/>
      <c r="M916" s="295"/>
      <c r="P916" s="211"/>
      <c r="Q916" s="211"/>
      <c r="R916" s="211"/>
      <c r="S916" s="211"/>
      <c r="T916" s="211"/>
      <c r="U916" s="211"/>
      <c r="V916" s="211"/>
      <c r="W916" s="211"/>
      <c r="X916" s="211"/>
      <c r="Y916" s="211"/>
      <c r="Z916" s="211"/>
    </row>
    <row r="917" spans="11:26" ht="15.75" customHeight="1">
      <c r="K917" s="295"/>
      <c r="M917" s="295"/>
      <c r="P917" s="211"/>
      <c r="Q917" s="211"/>
      <c r="R917" s="211"/>
      <c r="S917" s="211"/>
      <c r="T917" s="211"/>
      <c r="U917" s="211"/>
      <c r="V917" s="211"/>
      <c r="W917" s="211"/>
      <c r="X917" s="211"/>
      <c r="Y917" s="211"/>
      <c r="Z917" s="211"/>
    </row>
    <row r="918" spans="11:26" ht="15.75" customHeight="1">
      <c r="K918" s="295"/>
      <c r="M918" s="295"/>
      <c r="P918" s="211"/>
      <c r="Q918" s="211"/>
      <c r="R918" s="211"/>
      <c r="S918" s="211"/>
      <c r="T918" s="211"/>
      <c r="U918" s="211"/>
      <c r="V918" s="211"/>
      <c r="W918" s="211"/>
      <c r="X918" s="211"/>
      <c r="Y918" s="211"/>
      <c r="Z918" s="211"/>
    </row>
    <row r="919" spans="11:26" ht="15.75" customHeight="1">
      <c r="K919" s="295"/>
      <c r="M919" s="295"/>
      <c r="P919" s="211"/>
      <c r="Q919" s="211"/>
      <c r="R919" s="211"/>
      <c r="S919" s="211"/>
      <c r="T919" s="211"/>
      <c r="U919" s="211"/>
      <c r="V919" s="211"/>
      <c r="W919" s="211"/>
      <c r="X919" s="211"/>
      <c r="Y919" s="211"/>
      <c r="Z919" s="211"/>
    </row>
    <row r="920" spans="11:26" ht="15.75" customHeight="1">
      <c r="K920" s="295"/>
      <c r="M920" s="295"/>
      <c r="P920" s="211"/>
      <c r="Q920" s="211"/>
      <c r="R920" s="211"/>
      <c r="S920" s="211"/>
      <c r="T920" s="211"/>
      <c r="U920" s="211"/>
      <c r="V920" s="211"/>
      <c r="W920" s="211"/>
      <c r="X920" s="211"/>
      <c r="Y920" s="211"/>
      <c r="Z920" s="211"/>
    </row>
    <row r="921" spans="11:26" ht="15.75" customHeight="1">
      <c r="K921" s="295"/>
      <c r="M921" s="295"/>
      <c r="P921" s="211"/>
      <c r="Q921" s="211"/>
      <c r="R921" s="211"/>
      <c r="S921" s="211"/>
      <c r="T921" s="211"/>
      <c r="U921" s="211"/>
      <c r="V921" s="211"/>
      <c r="W921" s="211"/>
      <c r="X921" s="211"/>
      <c r="Y921" s="211"/>
      <c r="Z921" s="211"/>
    </row>
    <row r="922" spans="11:26" ht="15.75" customHeight="1">
      <c r="K922" s="295"/>
      <c r="M922" s="295"/>
      <c r="P922" s="211"/>
      <c r="Q922" s="211"/>
      <c r="R922" s="211"/>
      <c r="S922" s="211"/>
      <c r="T922" s="211"/>
      <c r="U922" s="211"/>
      <c r="V922" s="211"/>
      <c r="W922" s="211"/>
      <c r="X922" s="211"/>
      <c r="Y922" s="211"/>
      <c r="Z922" s="211"/>
    </row>
    <row r="923" spans="11:26" ht="15.75" customHeight="1">
      <c r="K923" s="295"/>
      <c r="M923" s="295"/>
      <c r="P923" s="211"/>
      <c r="Q923" s="211"/>
      <c r="R923" s="211"/>
      <c r="S923" s="211"/>
      <c r="T923" s="211"/>
      <c r="U923" s="211"/>
      <c r="V923" s="211"/>
      <c r="W923" s="211"/>
      <c r="X923" s="211"/>
      <c r="Y923" s="211"/>
      <c r="Z923" s="211"/>
    </row>
    <row r="924" spans="11:26" ht="15.75" customHeight="1">
      <c r="K924" s="295"/>
      <c r="M924" s="295"/>
      <c r="P924" s="211"/>
      <c r="Q924" s="211"/>
      <c r="R924" s="211"/>
      <c r="S924" s="211"/>
      <c r="T924" s="211"/>
      <c r="U924" s="211"/>
      <c r="V924" s="211"/>
      <c r="W924" s="211"/>
      <c r="X924" s="211"/>
      <c r="Y924" s="211"/>
      <c r="Z924" s="211"/>
    </row>
    <row r="925" spans="11:26" ht="15.75" customHeight="1">
      <c r="K925" s="295"/>
      <c r="M925" s="295"/>
      <c r="P925" s="211"/>
      <c r="Q925" s="211"/>
      <c r="R925" s="211"/>
      <c r="S925" s="211"/>
      <c r="T925" s="211"/>
      <c r="U925" s="211"/>
      <c r="V925" s="211"/>
      <c r="W925" s="211"/>
      <c r="X925" s="211"/>
      <c r="Y925" s="211"/>
      <c r="Z925" s="211"/>
    </row>
    <row r="926" spans="11:26" ht="15.75" customHeight="1">
      <c r="K926" s="295"/>
      <c r="M926" s="295"/>
      <c r="P926" s="211"/>
      <c r="Q926" s="211"/>
      <c r="R926" s="211"/>
      <c r="S926" s="211"/>
      <c r="T926" s="211"/>
      <c r="U926" s="211"/>
      <c r="V926" s="211"/>
      <c r="W926" s="211"/>
      <c r="X926" s="211"/>
      <c r="Y926" s="211"/>
      <c r="Z926" s="211"/>
    </row>
    <row r="927" spans="11:26" ht="15.75" customHeight="1">
      <c r="K927" s="295"/>
      <c r="M927" s="295"/>
      <c r="P927" s="211"/>
      <c r="Q927" s="211"/>
      <c r="R927" s="211"/>
      <c r="S927" s="211"/>
      <c r="T927" s="211"/>
      <c r="U927" s="211"/>
      <c r="V927" s="211"/>
      <c r="W927" s="211"/>
      <c r="X927" s="211"/>
      <c r="Y927" s="211"/>
      <c r="Z927" s="211"/>
    </row>
    <row r="928" spans="11:26" ht="15.75" customHeight="1">
      <c r="K928" s="295"/>
      <c r="M928" s="295"/>
      <c r="P928" s="211"/>
      <c r="Q928" s="211"/>
      <c r="R928" s="211"/>
      <c r="S928" s="211"/>
      <c r="T928" s="211"/>
      <c r="U928" s="211"/>
      <c r="V928" s="211"/>
      <c r="W928" s="211"/>
      <c r="X928" s="211"/>
      <c r="Y928" s="211"/>
      <c r="Z928" s="211"/>
    </row>
    <row r="929" spans="11:26" ht="15.75" customHeight="1">
      <c r="K929" s="295"/>
      <c r="M929" s="295"/>
      <c r="P929" s="211"/>
      <c r="Q929" s="211"/>
      <c r="R929" s="211"/>
      <c r="S929" s="211"/>
      <c r="T929" s="211"/>
      <c r="U929" s="211"/>
      <c r="V929" s="211"/>
      <c r="W929" s="211"/>
      <c r="X929" s="211"/>
      <c r="Y929" s="211"/>
      <c r="Z929" s="211"/>
    </row>
    <row r="930" spans="11:26" ht="15.75" customHeight="1">
      <c r="K930" s="295"/>
      <c r="M930" s="295"/>
      <c r="P930" s="211"/>
      <c r="Q930" s="211"/>
      <c r="R930" s="211"/>
      <c r="S930" s="211"/>
      <c r="T930" s="211"/>
      <c r="U930" s="211"/>
      <c r="V930" s="211"/>
      <c r="W930" s="211"/>
      <c r="X930" s="211"/>
      <c r="Y930" s="211"/>
      <c r="Z930" s="211"/>
    </row>
    <row r="931" spans="11:26" ht="15.75" customHeight="1">
      <c r="K931" s="295"/>
      <c r="M931" s="295"/>
      <c r="P931" s="211"/>
      <c r="Q931" s="211"/>
      <c r="R931" s="211"/>
      <c r="S931" s="211"/>
      <c r="T931" s="211"/>
      <c r="U931" s="211"/>
      <c r="V931" s="211"/>
      <c r="W931" s="211"/>
      <c r="X931" s="211"/>
      <c r="Y931" s="211"/>
      <c r="Z931" s="211"/>
    </row>
    <row r="932" spans="11:26" ht="15.75" customHeight="1">
      <c r="K932" s="295"/>
      <c r="M932" s="295"/>
      <c r="P932" s="211"/>
      <c r="Q932" s="211"/>
      <c r="R932" s="211"/>
      <c r="S932" s="211"/>
      <c r="T932" s="211"/>
      <c r="U932" s="211"/>
      <c r="V932" s="211"/>
      <c r="W932" s="211"/>
      <c r="X932" s="211"/>
      <c r="Y932" s="211"/>
      <c r="Z932" s="211"/>
    </row>
    <row r="933" spans="11:26" ht="15.75" customHeight="1">
      <c r="K933" s="295"/>
      <c r="M933" s="295"/>
      <c r="P933" s="211"/>
      <c r="Q933" s="211"/>
      <c r="R933" s="211"/>
      <c r="S933" s="211"/>
      <c r="T933" s="211"/>
      <c r="U933" s="211"/>
      <c r="V933" s="211"/>
      <c r="W933" s="211"/>
      <c r="X933" s="211"/>
      <c r="Y933" s="211"/>
      <c r="Z933" s="211"/>
    </row>
    <row r="934" spans="11:26" ht="15.75" customHeight="1">
      <c r="K934" s="295"/>
      <c r="M934" s="295"/>
      <c r="P934" s="211"/>
      <c r="Q934" s="211"/>
      <c r="R934" s="211"/>
      <c r="S934" s="211"/>
      <c r="T934" s="211"/>
      <c r="U934" s="211"/>
      <c r="V934" s="211"/>
      <c r="W934" s="211"/>
      <c r="X934" s="211"/>
      <c r="Y934" s="211"/>
      <c r="Z934" s="211"/>
    </row>
    <row r="935" spans="11:26" ht="15.75" customHeight="1">
      <c r="K935" s="295"/>
      <c r="M935" s="295"/>
      <c r="P935" s="211"/>
      <c r="Q935" s="211"/>
      <c r="R935" s="211"/>
      <c r="S935" s="211"/>
      <c r="T935" s="211"/>
      <c r="U935" s="211"/>
      <c r="V935" s="211"/>
      <c r="W935" s="211"/>
      <c r="X935" s="211"/>
      <c r="Y935" s="211"/>
      <c r="Z935" s="211"/>
    </row>
    <row r="936" spans="11:26" ht="15.75" customHeight="1">
      <c r="K936" s="295"/>
      <c r="M936" s="295"/>
      <c r="P936" s="211"/>
      <c r="Q936" s="211"/>
      <c r="R936" s="211"/>
      <c r="S936" s="211"/>
      <c r="T936" s="211"/>
      <c r="U936" s="211"/>
      <c r="V936" s="211"/>
      <c r="W936" s="211"/>
      <c r="X936" s="211"/>
      <c r="Y936" s="211"/>
      <c r="Z936" s="211"/>
    </row>
    <row r="937" spans="11:26" ht="15.75" customHeight="1">
      <c r="K937" s="295"/>
      <c r="M937" s="295"/>
      <c r="P937" s="211"/>
      <c r="Q937" s="211"/>
      <c r="R937" s="211"/>
      <c r="S937" s="211"/>
      <c r="T937" s="211"/>
      <c r="U937" s="211"/>
      <c r="V937" s="211"/>
      <c r="W937" s="211"/>
      <c r="X937" s="211"/>
      <c r="Y937" s="211"/>
      <c r="Z937" s="211"/>
    </row>
    <row r="938" spans="11:26" ht="15.75" customHeight="1">
      <c r="K938" s="295"/>
      <c r="M938" s="295"/>
      <c r="P938" s="211"/>
      <c r="Q938" s="211"/>
      <c r="R938" s="211"/>
      <c r="S938" s="211"/>
      <c r="T938" s="211"/>
      <c r="U938" s="211"/>
      <c r="V938" s="211"/>
      <c r="W938" s="211"/>
      <c r="X938" s="211"/>
      <c r="Y938" s="211"/>
      <c r="Z938" s="211"/>
    </row>
    <row r="939" spans="11:26" ht="15.75" customHeight="1">
      <c r="K939" s="295"/>
      <c r="M939" s="295"/>
      <c r="P939" s="211"/>
      <c r="Q939" s="211"/>
      <c r="R939" s="211"/>
      <c r="S939" s="211"/>
      <c r="T939" s="211"/>
      <c r="U939" s="211"/>
      <c r="V939" s="211"/>
      <c r="W939" s="211"/>
      <c r="X939" s="211"/>
      <c r="Y939" s="211"/>
      <c r="Z939" s="211"/>
    </row>
    <row r="940" spans="11:26" ht="15.75" customHeight="1">
      <c r="K940" s="295"/>
      <c r="M940" s="295"/>
      <c r="P940" s="211"/>
      <c r="Q940" s="211"/>
      <c r="R940" s="211"/>
      <c r="S940" s="211"/>
      <c r="T940" s="211"/>
      <c r="U940" s="211"/>
      <c r="V940" s="211"/>
      <c r="W940" s="211"/>
      <c r="X940" s="211"/>
      <c r="Y940" s="211"/>
      <c r="Z940" s="211"/>
    </row>
    <row r="941" spans="11:26" ht="15.75" customHeight="1">
      <c r="K941" s="295"/>
      <c r="M941" s="295"/>
      <c r="P941" s="211"/>
      <c r="Q941" s="211"/>
      <c r="R941" s="211"/>
      <c r="S941" s="211"/>
      <c r="T941" s="211"/>
      <c r="U941" s="211"/>
      <c r="V941" s="211"/>
      <c r="W941" s="211"/>
      <c r="X941" s="211"/>
      <c r="Y941" s="211"/>
      <c r="Z941" s="211"/>
    </row>
    <row r="942" spans="11:26" ht="15.75" customHeight="1">
      <c r="K942" s="295"/>
      <c r="M942" s="295"/>
      <c r="P942" s="211"/>
      <c r="Q942" s="211"/>
      <c r="R942" s="211"/>
      <c r="S942" s="211"/>
      <c r="T942" s="211"/>
      <c r="U942" s="211"/>
      <c r="V942" s="211"/>
      <c r="W942" s="211"/>
      <c r="X942" s="211"/>
      <c r="Y942" s="211"/>
      <c r="Z942" s="211"/>
    </row>
    <row r="943" spans="11:26" ht="15.75" customHeight="1">
      <c r="K943" s="295"/>
      <c r="M943" s="295"/>
      <c r="P943" s="211"/>
      <c r="Q943" s="211"/>
      <c r="R943" s="211"/>
      <c r="S943" s="211"/>
      <c r="T943" s="211"/>
      <c r="U943" s="211"/>
      <c r="V943" s="211"/>
      <c r="W943" s="211"/>
      <c r="X943" s="211"/>
      <c r="Y943" s="211"/>
      <c r="Z943" s="211"/>
    </row>
    <row r="944" spans="11:26" ht="15.75" customHeight="1">
      <c r="K944" s="295"/>
      <c r="M944" s="295"/>
      <c r="P944" s="211"/>
      <c r="Q944" s="211"/>
      <c r="R944" s="211"/>
      <c r="S944" s="211"/>
      <c r="T944" s="211"/>
      <c r="U944" s="211"/>
      <c r="V944" s="211"/>
      <c r="W944" s="211"/>
      <c r="X944" s="211"/>
      <c r="Y944" s="211"/>
      <c r="Z944" s="211"/>
    </row>
    <row r="945" spans="11:26" ht="15.75" customHeight="1">
      <c r="K945" s="295"/>
      <c r="M945" s="295"/>
      <c r="P945" s="211"/>
      <c r="Q945" s="211"/>
      <c r="R945" s="211"/>
      <c r="S945" s="211"/>
      <c r="T945" s="211"/>
      <c r="U945" s="211"/>
      <c r="V945" s="211"/>
      <c r="W945" s="211"/>
      <c r="X945" s="211"/>
      <c r="Y945" s="211"/>
      <c r="Z945" s="211"/>
    </row>
    <row r="946" spans="11:26" ht="15.75" customHeight="1">
      <c r="K946" s="295"/>
      <c r="M946" s="295"/>
      <c r="P946" s="211"/>
      <c r="Q946" s="211"/>
      <c r="R946" s="211"/>
      <c r="S946" s="211"/>
      <c r="T946" s="211"/>
      <c r="U946" s="211"/>
      <c r="V946" s="211"/>
      <c r="W946" s="211"/>
      <c r="X946" s="211"/>
      <c r="Y946" s="211"/>
      <c r="Z946" s="211"/>
    </row>
    <row r="947" spans="11:26" ht="15.75" customHeight="1">
      <c r="K947" s="295"/>
      <c r="M947" s="295"/>
      <c r="P947" s="211"/>
      <c r="Q947" s="211"/>
      <c r="R947" s="211"/>
      <c r="S947" s="211"/>
      <c r="T947" s="211"/>
      <c r="U947" s="211"/>
      <c r="V947" s="211"/>
      <c r="W947" s="211"/>
      <c r="X947" s="211"/>
      <c r="Y947" s="211"/>
      <c r="Z947" s="211"/>
    </row>
    <row r="948" spans="11:26" ht="15.75" customHeight="1">
      <c r="K948" s="295"/>
      <c r="M948" s="295"/>
      <c r="P948" s="211"/>
      <c r="Q948" s="211"/>
      <c r="R948" s="211"/>
      <c r="S948" s="211"/>
      <c r="T948" s="211"/>
      <c r="U948" s="211"/>
      <c r="V948" s="211"/>
      <c r="W948" s="211"/>
      <c r="X948" s="211"/>
      <c r="Y948" s="211"/>
      <c r="Z948" s="211"/>
    </row>
    <row r="949" spans="11:26" ht="15.75" customHeight="1">
      <c r="K949" s="295"/>
      <c r="M949" s="295"/>
      <c r="P949" s="211"/>
      <c r="Q949" s="211"/>
      <c r="R949" s="211"/>
      <c r="S949" s="211"/>
      <c r="T949" s="211"/>
      <c r="U949" s="211"/>
      <c r="V949" s="211"/>
      <c r="W949" s="211"/>
      <c r="X949" s="211"/>
      <c r="Y949" s="211"/>
      <c r="Z949" s="211"/>
    </row>
    <row r="950" spans="11:26" ht="15.75" customHeight="1">
      <c r="K950" s="295"/>
      <c r="M950" s="295"/>
      <c r="P950" s="211"/>
      <c r="Q950" s="211"/>
      <c r="R950" s="211"/>
      <c r="S950" s="211"/>
      <c r="T950" s="211"/>
      <c r="U950" s="211"/>
      <c r="V950" s="211"/>
      <c r="W950" s="211"/>
      <c r="X950" s="211"/>
      <c r="Y950" s="211"/>
      <c r="Z950" s="211"/>
    </row>
    <row r="951" spans="11:26" ht="15.75" customHeight="1">
      <c r="K951" s="295"/>
      <c r="M951" s="295"/>
      <c r="P951" s="211"/>
      <c r="Q951" s="211"/>
      <c r="R951" s="211"/>
      <c r="S951" s="211"/>
      <c r="T951" s="211"/>
      <c r="U951" s="211"/>
      <c r="V951" s="211"/>
      <c r="W951" s="211"/>
      <c r="X951" s="211"/>
      <c r="Y951" s="211"/>
      <c r="Z951" s="211"/>
    </row>
    <row r="952" spans="11:26" ht="15.75" customHeight="1">
      <c r="K952" s="295"/>
      <c r="M952" s="295"/>
      <c r="P952" s="211"/>
      <c r="Q952" s="211"/>
      <c r="R952" s="211"/>
      <c r="S952" s="211"/>
      <c r="T952" s="211"/>
      <c r="U952" s="211"/>
      <c r="V952" s="211"/>
      <c r="W952" s="211"/>
      <c r="X952" s="211"/>
      <c r="Y952" s="211"/>
      <c r="Z952" s="211"/>
    </row>
    <row r="953" spans="11:26" ht="15.75" customHeight="1">
      <c r="K953" s="295"/>
      <c r="M953" s="295"/>
      <c r="P953" s="211"/>
      <c r="Q953" s="211"/>
      <c r="R953" s="211"/>
      <c r="S953" s="211"/>
      <c r="T953" s="211"/>
      <c r="U953" s="211"/>
      <c r="V953" s="211"/>
      <c r="W953" s="211"/>
      <c r="X953" s="211"/>
      <c r="Y953" s="211"/>
      <c r="Z953" s="211"/>
    </row>
    <row r="954" spans="11:26" ht="15.75" customHeight="1">
      <c r="K954" s="295"/>
      <c r="M954" s="295"/>
      <c r="P954" s="211"/>
      <c r="Q954" s="211"/>
      <c r="R954" s="211"/>
      <c r="S954" s="211"/>
      <c r="T954" s="211"/>
      <c r="U954" s="211"/>
      <c r="V954" s="211"/>
      <c r="W954" s="211"/>
      <c r="X954" s="211"/>
      <c r="Y954" s="211"/>
      <c r="Z954" s="211"/>
    </row>
    <row r="955" spans="11:26" ht="15.75" customHeight="1">
      <c r="K955" s="295"/>
      <c r="M955" s="295"/>
      <c r="P955" s="211"/>
      <c r="Q955" s="211"/>
      <c r="R955" s="211"/>
      <c r="S955" s="211"/>
      <c r="T955" s="211"/>
      <c r="U955" s="211"/>
      <c r="V955" s="211"/>
      <c r="W955" s="211"/>
      <c r="X955" s="211"/>
      <c r="Y955" s="211"/>
      <c r="Z955" s="211"/>
    </row>
    <row r="956" spans="11:26" ht="15.75" customHeight="1">
      <c r="K956" s="295"/>
      <c r="M956" s="295"/>
      <c r="P956" s="211"/>
      <c r="Q956" s="211"/>
      <c r="R956" s="211"/>
      <c r="S956" s="211"/>
      <c r="T956" s="211"/>
      <c r="U956" s="211"/>
      <c r="V956" s="211"/>
      <c r="W956" s="211"/>
      <c r="X956" s="211"/>
      <c r="Y956" s="211"/>
      <c r="Z956" s="211"/>
    </row>
    <row r="957" spans="11:26" ht="15.75" customHeight="1">
      <c r="K957" s="295"/>
      <c r="M957" s="295"/>
      <c r="P957" s="211"/>
      <c r="Q957" s="211"/>
      <c r="R957" s="211"/>
      <c r="S957" s="211"/>
      <c r="T957" s="211"/>
      <c r="U957" s="211"/>
      <c r="V957" s="211"/>
      <c r="W957" s="211"/>
      <c r="X957" s="211"/>
      <c r="Y957" s="211"/>
      <c r="Z957" s="211"/>
    </row>
    <row r="958" spans="11:26" ht="15.75" customHeight="1">
      <c r="K958" s="295"/>
      <c r="M958" s="295"/>
      <c r="P958" s="211"/>
      <c r="Q958" s="211"/>
      <c r="R958" s="211"/>
      <c r="S958" s="211"/>
      <c r="T958" s="211"/>
      <c r="U958" s="211"/>
      <c r="V958" s="211"/>
      <c r="W958" s="211"/>
      <c r="X958" s="211"/>
      <c r="Y958" s="211"/>
      <c r="Z958" s="211"/>
    </row>
    <row r="959" spans="11:26" ht="15.75" customHeight="1">
      <c r="K959" s="295"/>
      <c r="M959" s="295"/>
      <c r="P959" s="211"/>
      <c r="Q959" s="211"/>
      <c r="R959" s="211"/>
      <c r="S959" s="211"/>
      <c r="T959" s="211"/>
      <c r="U959" s="211"/>
      <c r="V959" s="211"/>
      <c r="W959" s="211"/>
      <c r="X959" s="211"/>
      <c r="Y959" s="211"/>
      <c r="Z959" s="211"/>
    </row>
    <row r="960" spans="11:26" ht="15.75" customHeight="1">
      <c r="K960" s="295"/>
      <c r="M960" s="295"/>
      <c r="P960" s="211"/>
      <c r="Q960" s="211"/>
      <c r="R960" s="211"/>
      <c r="S960" s="211"/>
      <c r="T960" s="211"/>
      <c r="U960" s="211"/>
      <c r="V960" s="211"/>
      <c r="W960" s="211"/>
      <c r="X960" s="211"/>
      <c r="Y960" s="211"/>
      <c r="Z960" s="211"/>
    </row>
    <row r="961" spans="11:26" ht="15.75" customHeight="1">
      <c r="K961" s="295"/>
      <c r="M961" s="295"/>
      <c r="P961" s="211"/>
      <c r="Q961" s="211"/>
      <c r="R961" s="211"/>
      <c r="S961" s="211"/>
      <c r="T961" s="211"/>
      <c r="U961" s="211"/>
      <c r="V961" s="211"/>
      <c r="W961" s="211"/>
      <c r="X961" s="211"/>
      <c r="Y961" s="211"/>
      <c r="Z961" s="211"/>
    </row>
    <row r="962" spans="11:26" ht="15.75" customHeight="1">
      <c r="K962" s="295"/>
      <c r="M962" s="295"/>
      <c r="P962" s="211"/>
      <c r="Q962" s="211"/>
      <c r="R962" s="211"/>
      <c r="S962" s="211"/>
      <c r="T962" s="211"/>
      <c r="U962" s="211"/>
      <c r="V962" s="211"/>
      <c r="W962" s="211"/>
      <c r="X962" s="211"/>
      <c r="Y962" s="211"/>
      <c r="Z962" s="211"/>
    </row>
    <row r="963" spans="11:26" ht="15.75" customHeight="1">
      <c r="K963" s="295"/>
      <c r="M963" s="295"/>
      <c r="P963" s="211"/>
      <c r="Q963" s="211"/>
      <c r="R963" s="211"/>
      <c r="S963" s="211"/>
      <c r="T963" s="211"/>
      <c r="U963" s="211"/>
      <c r="V963" s="211"/>
      <c r="W963" s="211"/>
      <c r="X963" s="211"/>
      <c r="Y963" s="211"/>
      <c r="Z963" s="211"/>
    </row>
    <row r="964" spans="11:26" ht="15.75" customHeight="1">
      <c r="K964" s="295"/>
      <c r="M964" s="295"/>
      <c r="P964" s="211"/>
      <c r="Q964" s="211"/>
      <c r="R964" s="211"/>
      <c r="S964" s="211"/>
      <c r="T964" s="211"/>
      <c r="U964" s="211"/>
      <c r="V964" s="211"/>
      <c r="W964" s="211"/>
      <c r="X964" s="211"/>
      <c r="Y964" s="211"/>
      <c r="Z964" s="211"/>
    </row>
    <row r="965" spans="11:26" ht="15.75" customHeight="1">
      <c r="K965" s="295"/>
      <c r="M965" s="295"/>
      <c r="P965" s="211"/>
      <c r="Q965" s="211"/>
      <c r="R965" s="211"/>
      <c r="S965" s="211"/>
      <c r="T965" s="211"/>
      <c r="U965" s="211"/>
      <c r="V965" s="211"/>
      <c r="W965" s="211"/>
      <c r="X965" s="211"/>
      <c r="Y965" s="211"/>
      <c r="Z965" s="211"/>
    </row>
    <row r="966" spans="11:26" ht="15.75" customHeight="1">
      <c r="K966" s="295"/>
      <c r="M966" s="295"/>
      <c r="P966" s="211"/>
      <c r="Q966" s="211"/>
      <c r="R966" s="211"/>
      <c r="S966" s="211"/>
      <c r="T966" s="211"/>
      <c r="U966" s="211"/>
      <c r="V966" s="211"/>
      <c r="W966" s="211"/>
      <c r="X966" s="211"/>
      <c r="Y966" s="211"/>
      <c r="Z966" s="211"/>
    </row>
    <row r="967" spans="11:26" ht="15.75" customHeight="1">
      <c r="K967" s="295"/>
      <c r="M967" s="295"/>
      <c r="P967" s="211"/>
      <c r="Q967" s="211"/>
      <c r="R967" s="211"/>
      <c r="S967" s="211"/>
      <c r="T967" s="211"/>
      <c r="U967" s="211"/>
      <c r="V967" s="211"/>
      <c r="W967" s="211"/>
      <c r="X967" s="211"/>
      <c r="Y967" s="211"/>
      <c r="Z967" s="211"/>
    </row>
    <row r="968" spans="11:26" ht="15.75" customHeight="1">
      <c r="K968" s="295"/>
      <c r="M968" s="295"/>
      <c r="P968" s="211"/>
      <c r="Q968" s="211"/>
      <c r="R968" s="211"/>
      <c r="S968" s="211"/>
      <c r="T968" s="211"/>
      <c r="U968" s="211"/>
      <c r="V968" s="211"/>
      <c r="W968" s="211"/>
      <c r="X968" s="211"/>
      <c r="Y968" s="211"/>
      <c r="Z968" s="211"/>
    </row>
    <row r="969" spans="11:26" ht="15.75" customHeight="1">
      <c r="K969" s="295"/>
      <c r="M969" s="295"/>
      <c r="P969" s="211"/>
      <c r="Q969" s="211"/>
      <c r="R969" s="211"/>
      <c r="S969" s="211"/>
      <c r="T969" s="211"/>
      <c r="U969" s="211"/>
      <c r="V969" s="211"/>
      <c r="W969" s="211"/>
      <c r="X969" s="211"/>
      <c r="Y969" s="211"/>
      <c r="Z969" s="211"/>
    </row>
    <row r="970" spans="11:26" ht="15.75" customHeight="1">
      <c r="K970" s="295"/>
      <c r="M970" s="295"/>
      <c r="P970" s="211"/>
      <c r="Q970" s="211"/>
      <c r="R970" s="211"/>
      <c r="S970" s="211"/>
      <c r="T970" s="211"/>
      <c r="U970" s="211"/>
      <c r="V970" s="211"/>
      <c r="W970" s="211"/>
      <c r="X970" s="211"/>
      <c r="Y970" s="211"/>
      <c r="Z970" s="211"/>
    </row>
    <row r="971" spans="11:26" ht="15.75" customHeight="1">
      <c r="K971" s="295"/>
      <c r="M971" s="295"/>
      <c r="P971" s="211"/>
      <c r="Q971" s="211"/>
      <c r="R971" s="211"/>
      <c r="S971" s="211"/>
      <c r="T971" s="211"/>
      <c r="U971" s="211"/>
      <c r="V971" s="211"/>
      <c r="W971" s="211"/>
      <c r="X971" s="211"/>
      <c r="Y971" s="211"/>
      <c r="Z971" s="211"/>
    </row>
    <row r="972" spans="11:26" ht="15.75" customHeight="1">
      <c r="K972" s="295"/>
      <c r="M972" s="295"/>
      <c r="P972" s="211"/>
      <c r="Q972" s="211"/>
      <c r="R972" s="211"/>
      <c r="S972" s="211"/>
      <c r="T972" s="211"/>
      <c r="U972" s="211"/>
      <c r="V972" s="211"/>
      <c r="W972" s="211"/>
      <c r="X972" s="211"/>
      <c r="Y972" s="211"/>
      <c r="Z972" s="211"/>
    </row>
    <row r="973" spans="11:26" ht="15.75" customHeight="1">
      <c r="K973" s="295"/>
      <c r="M973" s="295"/>
      <c r="P973" s="211"/>
      <c r="Q973" s="211"/>
      <c r="R973" s="211"/>
      <c r="S973" s="211"/>
      <c r="T973" s="211"/>
      <c r="U973" s="211"/>
      <c r="V973" s="211"/>
      <c r="W973" s="211"/>
      <c r="X973" s="211"/>
      <c r="Y973" s="211"/>
      <c r="Z973" s="211"/>
    </row>
    <row r="974" spans="11:26" ht="15.75" customHeight="1">
      <c r="K974" s="295"/>
      <c r="M974" s="295"/>
      <c r="P974" s="211"/>
      <c r="Q974" s="211"/>
      <c r="R974" s="211"/>
      <c r="S974" s="211"/>
      <c r="T974" s="211"/>
      <c r="U974" s="211"/>
      <c r="V974" s="211"/>
      <c r="W974" s="211"/>
      <c r="X974" s="211"/>
      <c r="Y974" s="211"/>
      <c r="Z974" s="211"/>
    </row>
    <row r="975" spans="11:26" ht="15.75" customHeight="1">
      <c r="K975" s="295"/>
      <c r="M975" s="295"/>
      <c r="P975" s="211"/>
      <c r="Q975" s="211"/>
      <c r="R975" s="211"/>
      <c r="S975" s="211"/>
      <c r="T975" s="211"/>
      <c r="U975" s="211"/>
      <c r="V975" s="211"/>
      <c r="W975" s="211"/>
      <c r="X975" s="211"/>
      <c r="Y975" s="211"/>
      <c r="Z975" s="211"/>
    </row>
    <row r="976" spans="11:26" ht="15.75" customHeight="1">
      <c r="K976" s="295"/>
      <c r="M976" s="295"/>
      <c r="P976" s="211"/>
      <c r="Q976" s="211"/>
      <c r="R976" s="211"/>
      <c r="S976" s="211"/>
      <c r="T976" s="211"/>
      <c r="U976" s="211"/>
      <c r="V976" s="211"/>
      <c r="W976" s="211"/>
      <c r="X976" s="211"/>
      <c r="Y976" s="211"/>
      <c r="Z976" s="211"/>
    </row>
    <row r="977" spans="11:26" ht="15.75" customHeight="1">
      <c r="K977" s="295"/>
      <c r="M977" s="295"/>
      <c r="P977" s="211"/>
      <c r="Q977" s="211"/>
      <c r="R977" s="211"/>
      <c r="S977" s="211"/>
      <c r="T977" s="211"/>
      <c r="U977" s="211"/>
      <c r="V977" s="211"/>
      <c r="W977" s="211"/>
      <c r="X977" s="211"/>
      <c r="Y977" s="211"/>
      <c r="Z977" s="211"/>
    </row>
    <row r="978" spans="11:26" ht="15.75" customHeight="1">
      <c r="K978" s="295"/>
      <c r="M978" s="295"/>
      <c r="P978" s="211"/>
      <c r="Q978" s="211"/>
      <c r="R978" s="211"/>
      <c r="S978" s="211"/>
      <c r="T978" s="211"/>
      <c r="U978" s="211"/>
      <c r="V978" s="211"/>
      <c r="W978" s="211"/>
      <c r="X978" s="211"/>
      <c r="Y978" s="211"/>
      <c r="Z978" s="211"/>
    </row>
    <row r="979" spans="11:26" ht="15.75" customHeight="1">
      <c r="K979" s="295"/>
      <c r="M979" s="295"/>
      <c r="P979" s="211"/>
      <c r="Q979" s="211"/>
      <c r="R979" s="211"/>
      <c r="S979" s="211"/>
      <c r="T979" s="211"/>
      <c r="U979" s="211"/>
      <c r="V979" s="211"/>
      <c r="W979" s="211"/>
      <c r="X979" s="211"/>
      <c r="Y979" s="211"/>
      <c r="Z979" s="211"/>
    </row>
    <row r="980" spans="11:26" ht="15.75" customHeight="1">
      <c r="K980" s="295"/>
      <c r="M980" s="295"/>
      <c r="P980" s="211"/>
      <c r="Q980" s="211"/>
      <c r="R980" s="211"/>
      <c r="S980" s="211"/>
      <c r="T980" s="211"/>
      <c r="U980" s="211"/>
      <c r="V980" s="211"/>
      <c r="W980" s="211"/>
      <c r="X980" s="211"/>
      <c r="Y980" s="211"/>
      <c r="Z980" s="211"/>
    </row>
    <row r="981" spans="11:26" ht="15.75" customHeight="1">
      <c r="K981" s="295"/>
      <c r="M981" s="295"/>
      <c r="P981" s="211"/>
      <c r="Q981" s="211"/>
      <c r="R981" s="211"/>
      <c r="S981" s="211"/>
      <c r="T981" s="211"/>
      <c r="U981" s="211"/>
      <c r="V981" s="211"/>
      <c r="W981" s="211"/>
      <c r="X981" s="211"/>
      <c r="Y981" s="211"/>
      <c r="Z981" s="211"/>
    </row>
    <row r="982" spans="11:26" ht="15.75" customHeight="1">
      <c r="K982" s="295"/>
      <c r="M982" s="295"/>
      <c r="P982" s="211"/>
      <c r="Q982" s="211"/>
      <c r="R982" s="211"/>
      <c r="S982" s="211"/>
      <c r="T982" s="211"/>
      <c r="U982" s="211"/>
      <c r="V982" s="211"/>
      <c r="W982" s="211"/>
      <c r="X982" s="211"/>
      <c r="Y982" s="211"/>
      <c r="Z982" s="211"/>
    </row>
    <row r="983" spans="11:26" ht="15.75" customHeight="1">
      <c r="K983" s="295"/>
      <c r="M983" s="295"/>
      <c r="P983" s="211"/>
      <c r="Q983" s="211"/>
      <c r="R983" s="211"/>
      <c r="S983" s="211"/>
      <c r="T983" s="211"/>
      <c r="U983" s="211"/>
      <c r="V983" s="211"/>
      <c r="W983" s="211"/>
      <c r="X983" s="211"/>
      <c r="Y983" s="211"/>
      <c r="Z983" s="211"/>
    </row>
    <row r="984" spans="11:26" ht="15.75" customHeight="1">
      <c r="K984" s="295"/>
      <c r="M984" s="295"/>
      <c r="P984" s="211"/>
      <c r="Q984" s="211"/>
      <c r="R984" s="211"/>
      <c r="S984" s="211"/>
      <c r="T984" s="211"/>
      <c r="U984" s="211"/>
      <c r="V984" s="211"/>
      <c r="W984" s="211"/>
      <c r="X984" s="211"/>
      <c r="Y984" s="211"/>
      <c r="Z984" s="211"/>
    </row>
    <row r="985" spans="11:26" ht="15.75" customHeight="1">
      <c r="K985" s="295"/>
      <c r="M985" s="295"/>
      <c r="P985" s="211"/>
      <c r="Q985" s="211"/>
      <c r="R985" s="211"/>
      <c r="S985" s="211"/>
      <c r="T985" s="211"/>
      <c r="U985" s="211"/>
      <c r="V985" s="211"/>
      <c r="W985" s="211"/>
      <c r="X985" s="211"/>
      <c r="Y985" s="211"/>
      <c r="Z985" s="211"/>
    </row>
    <row r="986" spans="11:26" ht="15.75" customHeight="1">
      <c r="K986" s="295"/>
      <c r="M986" s="295"/>
      <c r="P986" s="211"/>
      <c r="Q986" s="211"/>
      <c r="R986" s="211"/>
      <c r="S986" s="211"/>
      <c r="T986" s="211"/>
      <c r="U986" s="211"/>
      <c r="V986" s="211"/>
      <c r="W986" s="211"/>
      <c r="X986" s="211"/>
      <c r="Y986" s="211"/>
      <c r="Z986" s="211"/>
    </row>
    <row r="987" spans="11:26" ht="15.75" customHeight="1">
      <c r="K987" s="295"/>
      <c r="M987" s="295"/>
      <c r="P987" s="211"/>
      <c r="Q987" s="211"/>
      <c r="R987" s="211"/>
      <c r="S987" s="211"/>
      <c r="T987" s="211"/>
      <c r="U987" s="211"/>
      <c r="V987" s="211"/>
      <c r="W987" s="211"/>
      <c r="X987" s="211"/>
      <c r="Y987" s="211"/>
      <c r="Z987" s="211"/>
    </row>
    <row r="988" spans="11:26" ht="15.75" customHeight="1">
      <c r="K988" s="295"/>
      <c r="M988" s="295"/>
      <c r="P988" s="211"/>
      <c r="Q988" s="211"/>
      <c r="R988" s="211"/>
      <c r="S988" s="211"/>
      <c r="T988" s="211"/>
      <c r="U988" s="211"/>
      <c r="V988" s="211"/>
      <c r="W988" s="211"/>
      <c r="X988" s="211"/>
      <c r="Y988" s="211"/>
      <c r="Z988" s="211"/>
    </row>
    <row r="989" spans="11:26" ht="15.75" customHeight="1">
      <c r="K989" s="295"/>
      <c r="M989" s="295"/>
      <c r="P989" s="211"/>
      <c r="Q989" s="211"/>
      <c r="R989" s="211"/>
      <c r="S989" s="211"/>
      <c r="T989" s="211"/>
      <c r="U989" s="211"/>
      <c r="V989" s="211"/>
      <c r="W989" s="211"/>
      <c r="X989" s="211"/>
      <c r="Y989" s="211"/>
      <c r="Z989" s="211"/>
    </row>
    <row r="990" spans="11:26" ht="15.75" customHeight="1">
      <c r="K990" s="295"/>
      <c r="M990" s="295"/>
      <c r="P990" s="211"/>
      <c r="Q990" s="211"/>
      <c r="R990" s="211"/>
      <c r="S990" s="211"/>
      <c r="T990" s="211"/>
      <c r="U990" s="211"/>
      <c r="V990" s="211"/>
      <c r="W990" s="211"/>
      <c r="X990" s="211"/>
      <c r="Y990" s="211"/>
      <c r="Z990" s="211"/>
    </row>
    <row r="991" spans="11:26" ht="15.75" customHeight="1">
      <c r="K991" s="295"/>
      <c r="M991" s="295"/>
      <c r="P991" s="211"/>
      <c r="Q991" s="211"/>
      <c r="R991" s="211"/>
      <c r="S991" s="211"/>
      <c r="T991" s="211"/>
      <c r="U991" s="211"/>
      <c r="V991" s="211"/>
      <c r="W991" s="211"/>
      <c r="X991" s="211"/>
      <c r="Y991" s="211"/>
      <c r="Z991" s="211"/>
    </row>
    <row r="992" spans="11:26" ht="15.75" customHeight="1">
      <c r="K992" s="295"/>
      <c r="M992" s="295"/>
      <c r="P992" s="211"/>
      <c r="Q992" s="211"/>
      <c r="R992" s="211"/>
      <c r="S992" s="211"/>
      <c r="T992" s="211"/>
      <c r="U992" s="211"/>
      <c r="V992" s="211"/>
      <c r="W992" s="211"/>
      <c r="X992" s="211"/>
      <c r="Y992" s="211"/>
      <c r="Z992" s="211"/>
    </row>
    <row r="993" spans="11:26" ht="15.75" customHeight="1">
      <c r="K993" s="295"/>
      <c r="M993" s="295"/>
      <c r="P993" s="211"/>
      <c r="Q993" s="211"/>
      <c r="R993" s="211"/>
      <c r="S993" s="211"/>
      <c r="T993" s="211"/>
      <c r="U993" s="211"/>
      <c r="V993" s="211"/>
      <c r="W993" s="211"/>
      <c r="X993" s="211"/>
      <c r="Y993" s="211"/>
      <c r="Z993" s="211"/>
    </row>
    <row r="994" spans="11:26" ht="15.75" customHeight="1">
      <c r="K994" s="295"/>
      <c r="M994" s="295"/>
      <c r="P994" s="211"/>
      <c r="Q994" s="211"/>
      <c r="R994" s="211"/>
      <c r="S994" s="211"/>
      <c r="T994" s="211"/>
      <c r="U994" s="211"/>
      <c r="V994" s="211"/>
      <c r="W994" s="211"/>
      <c r="X994" s="211"/>
      <c r="Y994" s="211"/>
      <c r="Z994" s="211"/>
    </row>
    <row r="995" spans="11:26" ht="15.75" customHeight="1">
      <c r="K995" s="295"/>
      <c r="M995" s="295"/>
      <c r="P995" s="211"/>
      <c r="Q995" s="211"/>
      <c r="R995" s="211"/>
      <c r="S995" s="211"/>
      <c r="T995" s="211"/>
      <c r="U995" s="211"/>
      <c r="V995" s="211"/>
      <c r="W995" s="211"/>
      <c r="X995" s="211"/>
      <c r="Y995" s="211"/>
      <c r="Z995" s="211"/>
    </row>
    <row r="996" spans="11:26" ht="15.75" customHeight="1">
      <c r="K996" s="295"/>
      <c r="M996" s="295"/>
      <c r="P996" s="211"/>
      <c r="Q996" s="211"/>
      <c r="R996" s="211"/>
      <c r="S996" s="211"/>
      <c r="T996" s="211"/>
      <c r="U996" s="211"/>
      <c r="V996" s="211"/>
      <c r="W996" s="211"/>
      <c r="X996" s="211"/>
      <c r="Y996" s="211"/>
      <c r="Z996" s="211"/>
    </row>
    <row r="997" spans="11:26" ht="15.75" customHeight="1">
      <c r="K997" s="295"/>
      <c r="M997" s="295"/>
      <c r="P997" s="211"/>
      <c r="Q997" s="211"/>
      <c r="R997" s="211"/>
      <c r="S997" s="211"/>
      <c r="T997" s="211"/>
      <c r="U997" s="211"/>
      <c r="V997" s="211"/>
      <c r="W997" s="211"/>
      <c r="X997" s="211"/>
      <c r="Y997" s="211"/>
      <c r="Z997" s="211"/>
    </row>
    <row r="998" spans="11:26" ht="15.75" customHeight="1">
      <c r="K998" s="295"/>
      <c r="M998" s="295"/>
      <c r="P998" s="211"/>
      <c r="Q998" s="211"/>
      <c r="R998" s="211"/>
      <c r="S998" s="211"/>
      <c r="T998" s="211"/>
      <c r="U998" s="211"/>
      <c r="V998" s="211"/>
      <c r="W998" s="211"/>
      <c r="X998" s="211"/>
      <c r="Y998" s="211"/>
      <c r="Z998" s="211"/>
    </row>
    <row r="999" spans="11:26" ht="15.75" customHeight="1">
      <c r="K999" s="295"/>
      <c r="M999" s="295"/>
      <c r="P999" s="211"/>
      <c r="Q999" s="211"/>
      <c r="R999" s="211"/>
      <c r="S999" s="211"/>
      <c r="T999" s="211"/>
      <c r="U999" s="211"/>
      <c r="V999" s="211"/>
      <c r="W999" s="211"/>
      <c r="X999" s="211"/>
      <c r="Y999" s="211"/>
      <c r="Z999" s="211"/>
    </row>
    <row r="1000" spans="11:26" ht="15.75" customHeight="1">
      <c r="K1000" s="295"/>
      <c r="M1000" s="295"/>
      <c r="P1000" s="211"/>
      <c r="Q1000" s="211"/>
      <c r="R1000" s="211"/>
      <c r="S1000" s="211"/>
      <c r="T1000" s="211"/>
      <c r="U1000" s="211"/>
      <c r="V1000" s="211"/>
      <c r="W1000" s="211"/>
      <c r="X1000" s="211"/>
      <c r="Y1000" s="211"/>
      <c r="Z1000" s="211"/>
    </row>
  </sheetData>
  <autoFilter ref="A1:P102">
    <filterColumn colId="9" showButton="0"/>
    <filterColumn colId="10" showButton="0"/>
    <filterColumn colId="11" showButton="0"/>
    <filterColumn colId="13" showButton="0"/>
    <filterColumn colId="14" showButton="0"/>
  </autoFilter>
  <mergeCells count="11">
    <mergeCell ref="H1:H2"/>
    <mergeCell ref="I1:I2"/>
    <mergeCell ref="J1:M1"/>
    <mergeCell ref="N1:P1"/>
    <mergeCell ref="A1:A2"/>
    <mergeCell ref="B1:B2"/>
    <mergeCell ref="C1:C2"/>
    <mergeCell ref="D1:D2"/>
    <mergeCell ref="E1:E2"/>
    <mergeCell ref="F1:F2"/>
    <mergeCell ref="G1:G2"/>
  </mergeCells>
  <pageMargins left="0.7" right="0.7" top="0.75" bottom="0.75" header="0" footer="0"/>
  <pageSetup orientation="landscape"/>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90" zoomScaleNormal="90" workbookViewId="0">
      <pane xSplit="9" ySplit="2" topLeftCell="J3" activePane="bottomRight" state="frozen"/>
      <selection pane="topRight" activeCell="J1" sqref="J1"/>
      <selection pane="bottomLeft" activeCell="A3" sqref="A3"/>
      <selection pane="bottomRight" activeCell="J3" sqref="J3"/>
    </sheetView>
  </sheetViews>
  <sheetFormatPr baseColWidth="10" defaultColWidth="12.625" defaultRowHeight="15" customHeight="1"/>
  <cols>
    <col min="1" max="1" width="4.25" style="203" customWidth="1"/>
    <col min="2" max="2" width="13.875" style="203" customWidth="1"/>
    <col min="3" max="3" width="16.5" style="203" customWidth="1"/>
    <col min="4" max="4" width="6.625" style="203" customWidth="1"/>
    <col min="5" max="5" width="34.5" style="203" customWidth="1"/>
    <col min="6" max="6" width="10.75" style="203" customWidth="1"/>
    <col min="7" max="7" width="25.5" style="203" customWidth="1"/>
    <col min="8" max="8" width="13.75" style="203" customWidth="1"/>
    <col min="9" max="9" width="13.375" style="203" customWidth="1"/>
    <col min="10" max="10" width="26" style="203" customWidth="1"/>
    <col min="11" max="11" width="7.75" style="203" customWidth="1"/>
    <col min="12" max="12" width="28" style="203" customWidth="1"/>
    <col min="13" max="13" width="7.75" style="203" customWidth="1"/>
    <col min="14" max="14" width="48.125" style="203" customWidth="1"/>
    <col min="15" max="15" width="53.125" style="203" customWidth="1"/>
    <col min="16" max="16" width="10.75" style="203" customWidth="1"/>
    <col min="17" max="17" width="74.125" style="203" customWidth="1"/>
    <col min="18" max="26" width="9.375" style="203" customWidth="1"/>
    <col min="27" max="16384" width="12.625" style="203"/>
  </cols>
  <sheetData>
    <row r="1" spans="1:26" ht="16.5" customHeight="1">
      <c r="A1" s="690" t="s">
        <v>0</v>
      </c>
      <c r="B1" s="692" t="s">
        <v>1</v>
      </c>
      <c r="C1" s="692" t="s">
        <v>2</v>
      </c>
      <c r="D1" s="692" t="s">
        <v>3</v>
      </c>
      <c r="E1" s="692" t="s">
        <v>3</v>
      </c>
      <c r="F1" s="692" t="s">
        <v>4</v>
      </c>
      <c r="G1" s="692" t="s">
        <v>4</v>
      </c>
      <c r="H1" s="686" t="s">
        <v>2259</v>
      </c>
      <c r="I1" s="693" t="s">
        <v>2260</v>
      </c>
      <c r="J1" s="670" t="s">
        <v>2261</v>
      </c>
      <c r="K1" s="671"/>
      <c r="L1" s="671"/>
      <c r="M1" s="671"/>
      <c r="N1" s="670" t="s">
        <v>2262</v>
      </c>
      <c r="O1" s="671"/>
      <c r="P1" s="672"/>
      <c r="Q1" s="208"/>
      <c r="R1" s="208"/>
      <c r="S1" s="208"/>
      <c r="T1" s="208"/>
      <c r="U1" s="208"/>
      <c r="V1" s="208"/>
      <c r="W1" s="208"/>
      <c r="X1" s="208"/>
      <c r="Y1" s="208"/>
      <c r="Z1" s="208"/>
    </row>
    <row r="2" spans="1:26" ht="115.5" customHeight="1">
      <c r="A2" s="708"/>
      <c r="B2" s="667"/>
      <c r="C2" s="667"/>
      <c r="D2" s="667"/>
      <c r="E2" s="667"/>
      <c r="F2" s="667"/>
      <c r="G2" s="667"/>
      <c r="H2" s="667"/>
      <c r="I2" s="707"/>
      <c r="J2" s="223" t="s">
        <v>8</v>
      </c>
      <c r="K2" s="224" t="s">
        <v>9</v>
      </c>
      <c r="L2" s="225" t="s">
        <v>10</v>
      </c>
      <c r="M2" s="226" t="s">
        <v>9</v>
      </c>
      <c r="N2" s="223" t="s">
        <v>2263</v>
      </c>
      <c r="O2" s="225" t="s">
        <v>2264</v>
      </c>
      <c r="P2" s="227" t="s">
        <v>9</v>
      </c>
      <c r="Q2" s="202"/>
      <c r="R2" s="202"/>
      <c r="S2" s="202"/>
      <c r="T2" s="202"/>
      <c r="U2" s="202"/>
      <c r="V2" s="202"/>
      <c r="W2" s="202"/>
      <c r="X2" s="202"/>
      <c r="Y2" s="202"/>
      <c r="Z2" s="202"/>
    </row>
    <row r="3" spans="1:26" ht="99.95" customHeight="1">
      <c r="A3" s="228" t="s">
        <v>936</v>
      </c>
      <c r="B3" s="206" t="s">
        <v>937</v>
      </c>
      <c r="C3" s="206" t="s">
        <v>938</v>
      </c>
      <c r="D3" s="192" t="s">
        <v>939</v>
      </c>
      <c r="E3" s="193" t="s">
        <v>940</v>
      </c>
      <c r="F3" s="192" t="s">
        <v>1005</v>
      </c>
      <c r="G3" s="193" t="s">
        <v>1006</v>
      </c>
      <c r="H3" s="229"/>
      <c r="I3" s="230" t="s">
        <v>132</v>
      </c>
      <c r="J3" s="194" t="s">
        <v>1020</v>
      </c>
      <c r="K3" s="190">
        <v>8000000</v>
      </c>
      <c r="L3" s="193" t="s">
        <v>1021</v>
      </c>
      <c r="M3" s="396">
        <v>8000000</v>
      </c>
      <c r="N3" s="191" t="s">
        <v>3566</v>
      </c>
      <c r="O3" s="397" t="s">
        <v>2778</v>
      </c>
      <c r="P3" s="296"/>
      <c r="Q3" s="297"/>
      <c r="R3" s="208"/>
      <c r="S3" s="208"/>
      <c r="T3" s="208"/>
      <c r="U3" s="208"/>
      <c r="V3" s="208"/>
      <c r="W3" s="208"/>
      <c r="X3" s="208"/>
      <c r="Y3" s="208"/>
      <c r="Z3" s="208"/>
    </row>
    <row r="4" spans="1:26" ht="99.95" customHeight="1">
      <c r="A4" s="228" t="s">
        <v>936</v>
      </c>
      <c r="B4" s="206" t="s">
        <v>937</v>
      </c>
      <c r="C4" s="206" t="s">
        <v>938</v>
      </c>
      <c r="D4" s="192" t="s">
        <v>939</v>
      </c>
      <c r="E4" s="193" t="s">
        <v>940</v>
      </c>
      <c r="F4" s="192" t="s">
        <v>1023</v>
      </c>
      <c r="G4" s="193" t="s">
        <v>1024</v>
      </c>
      <c r="H4" s="229" t="s">
        <v>132</v>
      </c>
      <c r="I4" s="195" t="s">
        <v>2780</v>
      </c>
      <c r="J4" s="194" t="s">
        <v>1025</v>
      </c>
      <c r="K4" s="190">
        <v>8000000</v>
      </c>
      <c r="L4" s="193" t="s">
        <v>1026</v>
      </c>
      <c r="M4" s="396">
        <v>8000000</v>
      </c>
      <c r="N4" s="194" t="s">
        <v>3567</v>
      </c>
      <c r="O4" s="196" t="s">
        <v>3568</v>
      </c>
      <c r="P4" s="296"/>
      <c r="Q4" s="297"/>
      <c r="R4" s="202"/>
      <c r="S4" s="202"/>
      <c r="T4" s="202"/>
      <c r="U4" s="202"/>
      <c r="V4" s="202"/>
      <c r="W4" s="202"/>
      <c r="X4" s="202"/>
      <c r="Y4" s="202"/>
      <c r="Z4" s="202"/>
    </row>
    <row r="5" spans="1:26" ht="99.95" customHeight="1">
      <c r="A5" s="228" t="s">
        <v>1374</v>
      </c>
      <c r="B5" s="206" t="s">
        <v>1375</v>
      </c>
      <c r="C5" s="206" t="s">
        <v>1376</v>
      </c>
      <c r="D5" s="192" t="s">
        <v>1377</v>
      </c>
      <c r="E5" s="193" t="s">
        <v>1378</v>
      </c>
      <c r="F5" s="192" t="s">
        <v>1493</v>
      </c>
      <c r="G5" s="193" t="s">
        <v>1494</v>
      </c>
      <c r="H5" s="229"/>
      <c r="I5" s="188" t="s">
        <v>2780</v>
      </c>
      <c r="J5" s="194" t="s">
        <v>1511</v>
      </c>
      <c r="K5" s="190">
        <v>8000000</v>
      </c>
      <c r="L5" s="193" t="s">
        <v>1512</v>
      </c>
      <c r="M5" s="396">
        <v>8000000</v>
      </c>
      <c r="N5" s="194" t="s">
        <v>3569</v>
      </c>
      <c r="O5" s="196" t="s">
        <v>3570</v>
      </c>
      <c r="P5" s="296"/>
      <c r="Q5" s="297"/>
      <c r="R5" s="211"/>
      <c r="S5" s="211"/>
      <c r="T5" s="211"/>
      <c r="U5" s="211"/>
      <c r="V5" s="211"/>
      <c r="W5" s="211"/>
      <c r="X5" s="211"/>
      <c r="Y5" s="211"/>
      <c r="Z5" s="211"/>
    </row>
    <row r="6" spans="1:26" ht="99.95" customHeight="1">
      <c r="A6" s="228" t="s">
        <v>1374</v>
      </c>
      <c r="B6" s="206" t="s">
        <v>1375</v>
      </c>
      <c r="C6" s="206" t="s">
        <v>1376</v>
      </c>
      <c r="D6" s="192" t="s">
        <v>1377</v>
      </c>
      <c r="E6" s="193" t="s">
        <v>1378</v>
      </c>
      <c r="F6" s="192" t="s">
        <v>1515</v>
      </c>
      <c r="G6" s="193" t="s">
        <v>1516</v>
      </c>
      <c r="H6" s="229"/>
      <c r="I6" s="188" t="s">
        <v>2780</v>
      </c>
      <c r="J6" s="228" t="s">
        <v>1426</v>
      </c>
      <c r="K6" s="190">
        <v>4000000</v>
      </c>
      <c r="L6" s="193" t="s">
        <v>1427</v>
      </c>
      <c r="M6" s="396">
        <v>4000000</v>
      </c>
      <c r="N6" s="191" t="s">
        <v>3571</v>
      </c>
      <c r="O6" s="196" t="s">
        <v>3572</v>
      </c>
      <c r="P6" s="296"/>
      <c r="Q6" s="297"/>
      <c r="R6" s="211"/>
      <c r="S6" s="211"/>
      <c r="T6" s="211"/>
      <c r="U6" s="211"/>
      <c r="V6" s="211"/>
      <c r="W6" s="211"/>
      <c r="X6" s="211"/>
      <c r="Y6" s="211"/>
      <c r="Z6" s="211"/>
    </row>
    <row r="7" spans="1:26" ht="99.95" customHeight="1">
      <c r="A7" s="228" t="s">
        <v>1374</v>
      </c>
      <c r="B7" s="206" t="s">
        <v>1375</v>
      </c>
      <c r="C7" s="206" t="s">
        <v>1376</v>
      </c>
      <c r="D7" s="192" t="s">
        <v>1377</v>
      </c>
      <c r="E7" s="193" t="s">
        <v>1378</v>
      </c>
      <c r="F7" s="192" t="s">
        <v>1527</v>
      </c>
      <c r="G7" s="193" t="s">
        <v>1528</v>
      </c>
      <c r="H7" s="229"/>
      <c r="I7" s="188" t="s">
        <v>2780</v>
      </c>
      <c r="J7" s="228" t="s">
        <v>1426</v>
      </c>
      <c r="K7" s="190">
        <v>4000000</v>
      </c>
      <c r="L7" s="193" t="s">
        <v>1427</v>
      </c>
      <c r="M7" s="396">
        <v>4000000</v>
      </c>
      <c r="N7" s="191" t="s">
        <v>3573</v>
      </c>
      <c r="O7" s="196" t="s">
        <v>3574</v>
      </c>
      <c r="P7" s="296"/>
      <c r="Q7" s="297"/>
      <c r="R7" s="211"/>
      <c r="S7" s="211"/>
      <c r="T7" s="211"/>
      <c r="U7" s="211"/>
      <c r="V7" s="211"/>
      <c r="W7" s="211"/>
      <c r="X7" s="211"/>
      <c r="Y7" s="211"/>
      <c r="Z7" s="211"/>
    </row>
    <row r="8" spans="1:26" ht="99.95" customHeight="1">
      <c r="A8" s="228" t="s">
        <v>1374</v>
      </c>
      <c r="B8" s="206" t="s">
        <v>1375</v>
      </c>
      <c r="C8" s="206" t="s">
        <v>1376</v>
      </c>
      <c r="D8" s="192" t="s">
        <v>1377</v>
      </c>
      <c r="E8" s="193" t="s">
        <v>1378</v>
      </c>
      <c r="F8" s="192" t="s">
        <v>1575</v>
      </c>
      <c r="G8" s="193" t="s">
        <v>1576</v>
      </c>
      <c r="H8" s="229"/>
      <c r="I8" s="188" t="s">
        <v>2780</v>
      </c>
      <c r="J8" s="194" t="s">
        <v>770</v>
      </c>
      <c r="K8" s="190">
        <v>4000000</v>
      </c>
      <c r="L8" s="193" t="s">
        <v>771</v>
      </c>
      <c r="M8" s="396">
        <v>4000000</v>
      </c>
      <c r="N8" s="194" t="s">
        <v>3575</v>
      </c>
      <c r="O8" s="196" t="s">
        <v>3576</v>
      </c>
      <c r="P8" s="296"/>
      <c r="Q8" s="297"/>
      <c r="R8" s="211"/>
      <c r="S8" s="211"/>
      <c r="T8" s="211"/>
      <c r="U8" s="211"/>
      <c r="V8" s="211"/>
      <c r="W8" s="211"/>
      <c r="X8" s="211"/>
      <c r="Y8" s="211"/>
      <c r="Z8" s="211"/>
    </row>
    <row r="9" spans="1:26" ht="99.95" customHeight="1">
      <c r="A9" s="228" t="s">
        <v>1374</v>
      </c>
      <c r="B9" s="206" t="s">
        <v>1375</v>
      </c>
      <c r="C9" s="206" t="s">
        <v>1376</v>
      </c>
      <c r="D9" s="192" t="s">
        <v>1377</v>
      </c>
      <c r="E9" s="193" t="s">
        <v>1378</v>
      </c>
      <c r="F9" s="192" t="s">
        <v>1630</v>
      </c>
      <c r="G9" s="193" t="s">
        <v>1631</v>
      </c>
      <c r="H9" s="229"/>
      <c r="I9" s="188" t="s">
        <v>2780</v>
      </c>
      <c r="J9" s="228" t="s">
        <v>1643</v>
      </c>
      <c r="K9" s="190">
        <v>4000000</v>
      </c>
      <c r="L9" s="193" t="s">
        <v>1644</v>
      </c>
      <c r="M9" s="396">
        <v>4000000</v>
      </c>
      <c r="N9" s="194" t="s">
        <v>3577</v>
      </c>
      <c r="O9" s="196" t="s">
        <v>3578</v>
      </c>
      <c r="P9" s="296"/>
      <c r="Q9" s="297"/>
      <c r="R9" s="211"/>
      <c r="S9" s="211"/>
      <c r="T9" s="211"/>
      <c r="U9" s="211"/>
      <c r="V9" s="211"/>
      <c r="W9" s="211"/>
      <c r="X9" s="211"/>
      <c r="Y9" s="211"/>
      <c r="Z9" s="211"/>
    </row>
    <row r="10" spans="1:26" ht="99.95" customHeight="1">
      <c r="A10" s="228" t="s">
        <v>1374</v>
      </c>
      <c r="B10" s="206" t="s">
        <v>1375</v>
      </c>
      <c r="C10" s="206" t="s">
        <v>1376</v>
      </c>
      <c r="D10" s="192" t="s">
        <v>1377</v>
      </c>
      <c r="E10" s="193" t="s">
        <v>1378</v>
      </c>
      <c r="F10" s="192" t="s">
        <v>1414</v>
      </c>
      <c r="G10" s="193" t="s">
        <v>1415</v>
      </c>
      <c r="H10" s="229"/>
      <c r="I10" s="188" t="s">
        <v>2780</v>
      </c>
      <c r="J10" s="228" t="s">
        <v>1426</v>
      </c>
      <c r="K10" s="190">
        <v>4000000</v>
      </c>
      <c r="L10" s="193" t="s">
        <v>1427</v>
      </c>
      <c r="M10" s="396">
        <v>4000000</v>
      </c>
      <c r="N10" s="194" t="s">
        <v>3579</v>
      </c>
      <c r="O10" s="196" t="s">
        <v>3580</v>
      </c>
      <c r="P10" s="296"/>
      <c r="Q10" s="297"/>
      <c r="R10" s="211"/>
      <c r="S10" s="211"/>
      <c r="T10" s="211"/>
      <c r="U10" s="211"/>
      <c r="V10" s="211"/>
      <c r="W10" s="211"/>
      <c r="X10" s="211"/>
      <c r="Y10" s="211"/>
      <c r="Z10" s="211"/>
    </row>
    <row r="11" spans="1:26" ht="99.95" customHeight="1">
      <c r="A11" s="228" t="s">
        <v>1374</v>
      </c>
      <c r="B11" s="206" t="s">
        <v>1375</v>
      </c>
      <c r="C11" s="206" t="s">
        <v>1376</v>
      </c>
      <c r="D11" s="192" t="s">
        <v>1377</v>
      </c>
      <c r="E11" s="193" t="s">
        <v>1378</v>
      </c>
      <c r="F11" s="192" t="s">
        <v>1431</v>
      </c>
      <c r="G11" s="193" t="s">
        <v>1432</v>
      </c>
      <c r="H11" s="229"/>
      <c r="I11" s="188" t="s">
        <v>2780</v>
      </c>
      <c r="J11" s="228" t="s">
        <v>1426</v>
      </c>
      <c r="K11" s="190">
        <v>4000000</v>
      </c>
      <c r="L11" s="193" t="s">
        <v>1427</v>
      </c>
      <c r="M11" s="396">
        <v>4000000</v>
      </c>
      <c r="N11" s="194" t="s">
        <v>3581</v>
      </c>
      <c r="O11" s="196" t="s">
        <v>3574</v>
      </c>
      <c r="P11" s="296"/>
      <c r="Q11" s="297"/>
      <c r="R11" s="211"/>
      <c r="S11" s="211"/>
      <c r="T11" s="211"/>
      <c r="U11" s="211"/>
      <c r="V11" s="211"/>
      <c r="W11" s="211"/>
      <c r="X11" s="211"/>
      <c r="Y11" s="211"/>
      <c r="Z11" s="211"/>
    </row>
    <row r="12" spans="1:26" ht="99.95" customHeight="1">
      <c r="A12" s="228" t="s">
        <v>1374</v>
      </c>
      <c r="B12" s="206" t="s">
        <v>1375</v>
      </c>
      <c r="C12" s="206" t="s">
        <v>1376</v>
      </c>
      <c r="D12" s="192" t="s">
        <v>1377</v>
      </c>
      <c r="E12" s="193" t="s">
        <v>1378</v>
      </c>
      <c r="F12" s="192" t="s">
        <v>1439</v>
      </c>
      <c r="G12" s="193" t="s">
        <v>1440</v>
      </c>
      <c r="H12" s="229"/>
      <c r="I12" s="188" t="s">
        <v>2780</v>
      </c>
      <c r="J12" s="228" t="s">
        <v>1454</v>
      </c>
      <c r="K12" s="190">
        <v>4000000</v>
      </c>
      <c r="L12" s="193" t="s">
        <v>1455</v>
      </c>
      <c r="M12" s="396">
        <v>4000000</v>
      </c>
      <c r="N12" s="194" t="s">
        <v>3582</v>
      </c>
      <c r="O12" s="196" t="s">
        <v>3574</v>
      </c>
      <c r="P12" s="296"/>
      <c r="Q12" s="297"/>
      <c r="R12" s="211"/>
      <c r="S12" s="211"/>
      <c r="T12" s="211"/>
      <c r="U12" s="211"/>
      <c r="V12" s="211"/>
      <c r="W12" s="211"/>
      <c r="X12" s="211"/>
      <c r="Y12" s="211"/>
      <c r="Z12" s="211"/>
    </row>
    <row r="13" spans="1:26" ht="99.95" customHeight="1">
      <c r="A13" s="228" t="s">
        <v>1374</v>
      </c>
      <c r="B13" s="206" t="s">
        <v>1375</v>
      </c>
      <c r="C13" s="206" t="s">
        <v>1376</v>
      </c>
      <c r="D13" s="192" t="s">
        <v>1377</v>
      </c>
      <c r="E13" s="193" t="s">
        <v>1378</v>
      </c>
      <c r="F13" s="192" t="s">
        <v>1462</v>
      </c>
      <c r="G13" s="193" t="s">
        <v>1463</v>
      </c>
      <c r="H13" s="229"/>
      <c r="I13" s="188" t="s">
        <v>2780</v>
      </c>
      <c r="J13" s="194" t="s">
        <v>1474</v>
      </c>
      <c r="K13" s="190">
        <v>4000000</v>
      </c>
      <c r="L13" s="193" t="s">
        <v>1427</v>
      </c>
      <c r="M13" s="396">
        <v>4000000</v>
      </c>
      <c r="N13" s="194" t="s">
        <v>3583</v>
      </c>
      <c r="O13" s="196" t="s">
        <v>3574</v>
      </c>
      <c r="P13" s="296"/>
      <c r="Q13" s="297"/>
      <c r="R13" s="211"/>
      <c r="S13" s="211"/>
      <c r="T13" s="211"/>
      <c r="U13" s="211"/>
      <c r="V13" s="211"/>
      <c r="W13" s="211"/>
      <c r="X13" s="211"/>
      <c r="Y13" s="211"/>
      <c r="Z13" s="211"/>
    </row>
    <row r="14" spans="1:26" ht="99.95" customHeight="1">
      <c r="A14" s="228" t="s">
        <v>1374</v>
      </c>
      <c r="B14" s="206" t="s">
        <v>1375</v>
      </c>
      <c r="C14" s="206" t="s">
        <v>1376</v>
      </c>
      <c r="D14" s="192" t="s">
        <v>1377</v>
      </c>
      <c r="E14" s="193" t="s">
        <v>1378</v>
      </c>
      <c r="F14" s="192" t="s">
        <v>1477</v>
      </c>
      <c r="G14" s="193" t="s">
        <v>1478</v>
      </c>
      <c r="H14" s="188" t="s">
        <v>2780</v>
      </c>
      <c r="I14" s="230"/>
      <c r="J14" s="228" t="s">
        <v>1479</v>
      </c>
      <c r="K14" s="190">
        <v>4000000</v>
      </c>
      <c r="L14" s="192" t="s">
        <v>1479</v>
      </c>
      <c r="M14" s="396">
        <v>4000000</v>
      </c>
      <c r="N14" s="191" t="s">
        <v>3584</v>
      </c>
      <c r="O14" s="196" t="s">
        <v>3574</v>
      </c>
      <c r="P14" s="296"/>
      <c r="Q14" s="297"/>
      <c r="R14" s="211"/>
      <c r="S14" s="211"/>
      <c r="T14" s="211"/>
      <c r="U14" s="211"/>
      <c r="V14" s="211"/>
      <c r="W14" s="211"/>
      <c r="X14" s="211"/>
      <c r="Y14" s="211"/>
      <c r="Z14" s="211"/>
    </row>
    <row r="15" spans="1:26" ht="99.95" customHeight="1">
      <c r="A15" s="228" t="s">
        <v>1706</v>
      </c>
      <c r="B15" s="206" t="s">
        <v>1707</v>
      </c>
      <c r="C15" s="206" t="s">
        <v>1708</v>
      </c>
      <c r="D15" s="192" t="s">
        <v>1709</v>
      </c>
      <c r="E15" s="193" t="s">
        <v>1710</v>
      </c>
      <c r="F15" s="192" t="s">
        <v>1745</v>
      </c>
      <c r="G15" s="193" t="s">
        <v>1746</v>
      </c>
      <c r="H15" s="229" t="s">
        <v>132</v>
      </c>
      <c r="I15" s="230"/>
      <c r="J15" s="194" t="s">
        <v>1750</v>
      </c>
      <c r="K15" s="190">
        <v>4000000</v>
      </c>
      <c r="L15" s="193" t="s">
        <v>1751</v>
      </c>
      <c r="M15" s="396">
        <v>4000000</v>
      </c>
      <c r="N15" s="398" t="s">
        <v>3585</v>
      </c>
      <c r="O15" s="199" t="s">
        <v>3586</v>
      </c>
      <c r="P15" s="296"/>
      <c r="Q15" s="297"/>
      <c r="R15" s="211"/>
      <c r="S15" s="211"/>
      <c r="T15" s="211"/>
      <c r="U15" s="211"/>
      <c r="V15" s="211"/>
      <c r="W15" s="211"/>
      <c r="X15" s="211"/>
      <c r="Y15" s="211"/>
      <c r="Z15" s="211"/>
    </row>
    <row r="16" spans="1:26" ht="99.95" customHeight="1">
      <c r="A16" s="228" t="s">
        <v>1706</v>
      </c>
      <c r="B16" s="206" t="s">
        <v>1707</v>
      </c>
      <c r="C16" s="206" t="s">
        <v>1708</v>
      </c>
      <c r="D16" s="192" t="s">
        <v>1709</v>
      </c>
      <c r="E16" s="193" t="s">
        <v>1710</v>
      </c>
      <c r="F16" s="192" t="s">
        <v>1764</v>
      </c>
      <c r="G16" s="193" t="s">
        <v>1765</v>
      </c>
      <c r="H16" s="229" t="s">
        <v>132</v>
      </c>
      <c r="I16" s="230"/>
      <c r="J16" s="194" t="s">
        <v>1768</v>
      </c>
      <c r="K16" s="190">
        <v>3000000</v>
      </c>
      <c r="L16" s="193" t="s">
        <v>1769</v>
      </c>
      <c r="M16" s="396">
        <v>0</v>
      </c>
      <c r="N16" s="191" t="s">
        <v>3587</v>
      </c>
      <c r="O16" s="193" t="s">
        <v>2781</v>
      </c>
      <c r="P16" s="296"/>
      <c r="Q16" s="297"/>
      <c r="R16" s="211"/>
      <c r="S16" s="211"/>
      <c r="T16" s="211"/>
      <c r="U16" s="211"/>
      <c r="V16" s="211"/>
      <c r="W16" s="211"/>
      <c r="X16" s="211"/>
      <c r="Y16" s="211"/>
      <c r="Z16" s="211"/>
    </row>
    <row r="17" spans="1:26" ht="99.95" customHeight="1">
      <c r="A17" s="228" t="s">
        <v>1706</v>
      </c>
      <c r="B17" s="206" t="s">
        <v>1707</v>
      </c>
      <c r="C17" s="206" t="s">
        <v>1708</v>
      </c>
      <c r="D17" s="192" t="s">
        <v>1709</v>
      </c>
      <c r="E17" s="193" t="s">
        <v>1710</v>
      </c>
      <c r="F17" s="192" t="s">
        <v>1774</v>
      </c>
      <c r="G17" s="193" t="s">
        <v>1775</v>
      </c>
      <c r="H17" s="229"/>
      <c r="I17" s="230" t="s">
        <v>132</v>
      </c>
      <c r="J17" s="194" t="s">
        <v>1786</v>
      </c>
      <c r="K17" s="190">
        <v>7000000</v>
      </c>
      <c r="L17" s="193" t="s">
        <v>1787</v>
      </c>
      <c r="M17" s="396">
        <v>7000000</v>
      </c>
      <c r="N17" s="191" t="s">
        <v>3588</v>
      </c>
      <c r="O17" s="192" t="s">
        <v>2779</v>
      </c>
      <c r="P17" s="296"/>
      <c r="Q17" s="297"/>
      <c r="R17" s="211"/>
      <c r="S17" s="211"/>
      <c r="T17" s="211"/>
      <c r="U17" s="211"/>
      <c r="V17" s="211"/>
      <c r="W17" s="211"/>
      <c r="X17" s="211"/>
      <c r="Y17" s="211"/>
      <c r="Z17" s="211"/>
    </row>
    <row r="18" spans="1:26" ht="99.95" customHeight="1">
      <c r="A18" s="228" t="s">
        <v>1965</v>
      </c>
      <c r="B18" s="206" t="s">
        <v>1966</v>
      </c>
      <c r="C18" s="206" t="s">
        <v>1967</v>
      </c>
      <c r="D18" s="192" t="s">
        <v>1968</v>
      </c>
      <c r="E18" s="193" t="s">
        <v>1969</v>
      </c>
      <c r="F18" s="192" t="s">
        <v>1970</v>
      </c>
      <c r="G18" s="193" t="s">
        <v>1971</v>
      </c>
      <c r="H18" s="229" t="s">
        <v>132</v>
      </c>
      <c r="I18" s="230"/>
      <c r="J18" s="194" t="s">
        <v>1974</v>
      </c>
      <c r="K18" s="190">
        <v>10000000</v>
      </c>
      <c r="L18" s="193" t="s">
        <v>1975</v>
      </c>
      <c r="M18" s="396">
        <v>10000000</v>
      </c>
      <c r="N18" s="191" t="s">
        <v>3588</v>
      </c>
      <c r="O18" s="192" t="s">
        <v>2783</v>
      </c>
      <c r="P18" s="296"/>
      <c r="Q18" s="297"/>
      <c r="R18" s="211"/>
      <c r="S18" s="211"/>
      <c r="T18" s="211"/>
      <c r="U18" s="211"/>
      <c r="V18" s="211"/>
      <c r="W18" s="211"/>
      <c r="X18" s="211"/>
      <c r="Y18" s="211"/>
      <c r="Z18" s="211"/>
    </row>
    <row r="19" spans="1:26" ht="99.95" customHeight="1">
      <c r="A19" s="228" t="s">
        <v>2017</v>
      </c>
      <c r="B19" s="206" t="s">
        <v>2018</v>
      </c>
      <c r="C19" s="206" t="s">
        <v>2019</v>
      </c>
      <c r="D19" s="192" t="s">
        <v>2020</v>
      </c>
      <c r="E19" s="193" t="s">
        <v>2021</v>
      </c>
      <c r="F19" s="192" t="s">
        <v>2022</v>
      </c>
      <c r="G19" s="193" t="s">
        <v>2023</v>
      </c>
      <c r="H19" s="229" t="s">
        <v>132</v>
      </c>
      <c r="I19" s="230"/>
      <c r="J19" s="194" t="s">
        <v>2027</v>
      </c>
      <c r="K19" s="190">
        <v>5000000</v>
      </c>
      <c r="L19" s="193" t="s">
        <v>2028</v>
      </c>
      <c r="M19" s="396">
        <v>5000000</v>
      </c>
      <c r="N19" s="191" t="s">
        <v>3588</v>
      </c>
      <c r="O19" s="193" t="s">
        <v>2784</v>
      </c>
      <c r="P19" s="296"/>
      <c r="Q19" s="297"/>
      <c r="R19" s="211"/>
      <c r="S19" s="211"/>
      <c r="T19" s="211"/>
      <c r="U19" s="211"/>
      <c r="V19" s="211"/>
      <c r="W19" s="211"/>
      <c r="X19" s="211"/>
      <c r="Y19" s="211"/>
      <c r="Z19" s="211"/>
    </row>
    <row r="20" spans="1:26" ht="99.95" customHeight="1">
      <c r="A20" s="228" t="s">
        <v>2184</v>
      </c>
      <c r="B20" s="206" t="s">
        <v>2185</v>
      </c>
      <c r="C20" s="206" t="s">
        <v>2186</v>
      </c>
      <c r="D20" s="192" t="s">
        <v>2187</v>
      </c>
      <c r="E20" s="193" t="s">
        <v>2188</v>
      </c>
      <c r="F20" s="192" t="s">
        <v>2195</v>
      </c>
      <c r="G20" s="193" t="s">
        <v>2196</v>
      </c>
      <c r="H20" s="229"/>
      <c r="I20" s="230" t="s">
        <v>132</v>
      </c>
      <c r="J20" s="194" t="s">
        <v>2207</v>
      </c>
      <c r="K20" s="190">
        <v>3000000</v>
      </c>
      <c r="L20" s="193" t="s">
        <v>318</v>
      </c>
      <c r="M20" s="396">
        <v>0</v>
      </c>
      <c r="N20" s="191" t="s">
        <v>3588</v>
      </c>
      <c r="O20" s="192" t="s">
        <v>2779</v>
      </c>
      <c r="P20" s="296"/>
      <c r="Q20" s="297"/>
      <c r="R20" s="211"/>
      <c r="S20" s="211"/>
      <c r="T20" s="211"/>
      <c r="U20" s="211"/>
      <c r="V20" s="211"/>
      <c r="W20" s="211"/>
      <c r="X20" s="211"/>
      <c r="Y20" s="211"/>
      <c r="Z20" s="211"/>
    </row>
    <row r="21" spans="1:26" ht="99.95" customHeight="1">
      <c r="A21" s="228" t="s">
        <v>2184</v>
      </c>
      <c r="B21" s="206" t="s">
        <v>2185</v>
      </c>
      <c r="C21" s="206" t="s">
        <v>2214</v>
      </c>
      <c r="D21" s="192" t="s">
        <v>2187</v>
      </c>
      <c r="E21" s="193" t="s">
        <v>2188</v>
      </c>
      <c r="F21" s="192" t="s">
        <v>2215</v>
      </c>
      <c r="G21" s="193" t="s">
        <v>2216</v>
      </c>
      <c r="H21" s="229" t="s">
        <v>132</v>
      </c>
      <c r="I21" s="230"/>
      <c r="J21" s="194" t="s">
        <v>2217</v>
      </c>
      <c r="K21" s="283">
        <v>5000000</v>
      </c>
      <c r="L21" s="193" t="s">
        <v>318</v>
      </c>
      <c r="M21" s="396">
        <v>0</v>
      </c>
      <c r="N21" s="191" t="s">
        <v>3589</v>
      </c>
      <c r="O21" s="192" t="s">
        <v>2785</v>
      </c>
      <c r="P21" s="296"/>
      <c r="Q21" s="297"/>
      <c r="R21" s="211"/>
      <c r="S21" s="211"/>
      <c r="T21" s="211"/>
      <c r="U21" s="211"/>
      <c r="V21" s="211"/>
      <c r="W21" s="211"/>
      <c r="X21" s="211"/>
      <c r="Y21" s="211"/>
      <c r="Z21" s="211"/>
    </row>
    <row r="22" spans="1:26" ht="99.95" customHeight="1">
      <c r="A22" s="228" t="s">
        <v>2184</v>
      </c>
      <c r="B22" s="206" t="s">
        <v>2185</v>
      </c>
      <c r="C22" s="206" t="s">
        <v>2214</v>
      </c>
      <c r="D22" s="192" t="s">
        <v>2187</v>
      </c>
      <c r="E22" s="193" t="s">
        <v>2188</v>
      </c>
      <c r="F22" s="192" t="s">
        <v>2248</v>
      </c>
      <c r="G22" s="193" t="s">
        <v>2249</v>
      </c>
      <c r="H22" s="229" t="s">
        <v>132</v>
      </c>
      <c r="I22" s="230"/>
      <c r="J22" s="194" t="s">
        <v>2250</v>
      </c>
      <c r="K22" s="190">
        <v>5000000</v>
      </c>
      <c r="L22" s="193" t="s">
        <v>2251</v>
      </c>
      <c r="M22" s="396">
        <v>5000000</v>
      </c>
      <c r="N22" s="191" t="s">
        <v>3590</v>
      </c>
      <c r="O22" s="193" t="s">
        <v>2781</v>
      </c>
      <c r="P22" s="296"/>
      <c r="Q22" s="297"/>
      <c r="R22" s="211"/>
      <c r="S22" s="211"/>
      <c r="T22" s="211"/>
      <c r="U22" s="211"/>
      <c r="V22" s="211"/>
      <c r="W22" s="211"/>
      <c r="X22" s="211"/>
      <c r="Y22" s="211"/>
      <c r="Z22" s="211"/>
    </row>
    <row r="23" spans="1:26" ht="99.95" customHeight="1">
      <c r="A23" s="228" t="s">
        <v>16</v>
      </c>
      <c r="B23" s="206" t="s">
        <v>17</v>
      </c>
      <c r="C23" s="206" t="s">
        <v>18</v>
      </c>
      <c r="D23" s="192" t="s">
        <v>110</v>
      </c>
      <c r="E23" s="193" t="s">
        <v>111</v>
      </c>
      <c r="F23" s="192" t="s">
        <v>121</v>
      </c>
      <c r="G23" s="193" t="s">
        <v>122</v>
      </c>
      <c r="H23" s="229"/>
      <c r="I23" s="230" t="s">
        <v>132</v>
      </c>
      <c r="J23" s="194" t="s">
        <v>133</v>
      </c>
      <c r="K23" s="190">
        <v>3000000</v>
      </c>
      <c r="L23" s="193" t="s">
        <v>134</v>
      </c>
      <c r="M23" s="396">
        <v>3000000</v>
      </c>
      <c r="N23" s="191" t="s">
        <v>2786</v>
      </c>
      <c r="O23" s="192" t="s">
        <v>2787</v>
      </c>
      <c r="P23" s="296"/>
      <c r="Q23" s="297"/>
      <c r="R23" s="211"/>
      <c r="S23" s="211"/>
      <c r="T23" s="211"/>
      <c r="U23" s="211"/>
      <c r="V23" s="211"/>
      <c r="W23" s="211"/>
      <c r="X23" s="211"/>
      <c r="Y23" s="211"/>
      <c r="Z23" s="211"/>
    </row>
    <row r="24" spans="1:26" ht="99.95" customHeight="1">
      <c r="A24" s="228" t="s">
        <v>16</v>
      </c>
      <c r="B24" s="206" t="s">
        <v>17</v>
      </c>
      <c r="C24" s="206" t="s">
        <v>18</v>
      </c>
      <c r="D24" s="192" t="s">
        <v>110</v>
      </c>
      <c r="E24" s="193" t="s">
        <v>111</v>
      </c>
      <c r="F24" s="192" t="s">
        <v>151</v>
      </c>
      <c r="G24" s="193" t="s">
        <v>152</v>
      </c>
      <c r="H24" s="229"/>
      <c r="I24" s="230" t="s">
        <v>132</v>
      </c>
      <c r="J24" s="194" t="s">
        <v>163</v>
      </c>
      <c r="K24" s="190">
        <v>3000000</v>
      </c>
      <c r="L24" s="193" t="s">
        <v>164</v>
      </c>
      <c r="M24" s="396">
        <v>3000000</v>
      </c>
      <c r="N24" s="191" t="s">
        <v>3591</v>
      </c>
      <c r="O24" s="192"/>
      <c r="P24" s="296"/>
      <c r="Q24" s="297"/>
      <c r="R24" s="211"/>
      <c r="S24" s="211"/>
      <c r="T24" s="211"/>
      <c r="U24" s="211"/>
      <c r="V24" s="211"/>
      <c r="W24" s="211"/>
      <c r="X24" s="211"/>
      <c r="Y24" s="211"/>
      <c r="Z24" s="211"/>
    </row>
    <row r="25" spans="1:26" ht="99.95" customHeight="1">
      <c r="A25" s="228" t="s">
        <v>1374</v>
      </c>
      <c r="B25" s="206" t="s">
        <v>1375</v>
      </c>
      <c r="C25" s="206" t="s">
        <v>1665</v>
      </c>
      <c r="D25" s="192" t="s">
        <v>1666</v>
      </c>
      <c r="E25" s="193" t="s">
        <v>1667</v>
      </c>
      <c r="F25" s="192" t="s">
        <v>1668</v>
      </c>
      <c r="G25" s="193" t="s">
        <v>1669</v>
      </c>
      <c r="H25" s="188" t="s">
        <v>2780</v>
      </c>
      <c r="I25" s="230"/>
      <c r="J25" s="194" t="s">
        <v>1681</v>
      </c>
      <c r="K25" s="190">
        <v>4000000</v>
      </c>
      <c r="L25" s="193" t="s">
        <v>1682</v>
      </c>
      <c r="M25" s="396">
        <v>4000000</v>
      </c>
      <c r="N25" s="191" t="s">
        <v>3592</v>
      </c>
      <c r="O25" s="192" t="s">
        <v>2779</v>
      </c>
      <c r="P25" s="296"/>
      <c r="Q25" s="297"/>
      <c r="R25" s="211"/>
      <c r="S25" s="211"/>
      <c r="T25" s="211"/>
      <c r="U25" s="211"/>
      <c r="V25" s="211"/>
      <c r="W25" s="211"/>
      <c r="X25" s="211"/>
      <c r="Y25" s="211"/>
      <c r="Z25" s="211"/>
    </row>
    <row r="26" spans="1:26" ht="99.95" customHeight="1">
      <c r="A26" s="228" t="s">
        <v>1706</v>
      </c>
      <c r="B26" s="206" t="s">
        <v>1707</v>
      </c>
      <c r="C26" s="206" t="s">
        <v>1708</v>
      </c>
      <c r="D26" s="192" t="s">
        <v>1788</v>
      </c>
      <c r="E26" s="193" t="s">
        <v>1789</v>
      </c>
      <c r="F26" s="192" t="s">
        <v>1805</v>
      </c>
      <c r="G26" s="193" t="s">
        <v>1806</v>
      </c>
      <c r="H26" s="229" t="s">
        <v>132</v>
      </c>
      <c r="I26" s="230"/>
      <c r="J26" s="194" t="s">
        <v>1807</v>
      </c>
      <c r="K26" s="190">
        <v>8000000</v>
      </c>
      <c r="L26" s="193" t="s">
        <v>1808</v>
      </c>
      <c r="M26" s="396">
        <v>8000000</v>
      </c>
      <c r="N26" s="191" t="s">
        <v>3593</v>
      </c>
      <c r="O26" s="192" t="s">
        <v>2788</v>
      </c>
      <c r="P26" s="296"/>
      <c r="Q26" s="297"/>
      <c r="R26" s="211"/>
      <c r="S26" s="211"/>
      <c r="T26" s="211"/>
      <c r="U26" s="211"/>
      <c r="V26" s="211"/>
      <c r="W26" s="211"/>
      <c r="X26" s="211"/>
      <c r="Y26" s="211"/>
      <c r="Z26" s="211"/>
    </row>
    <row r="27" spans="1:26" ht="99.95" customHeight="1">
      <c r="A27" s="228" t="s">
        <v>2017</v>
      </c>
      <c r="B27" s="206" t="s">
        <v>2018</v>
      </c>
      <c r="C27" s="206" t="s">
        <v>2019</v>
      </c>
      <c r="D27" s="192" t="s">
        <v>2045</v>
      </c>
      <c r="E27" s="193" t="s">
        <v>2046</v>
      </c>
      <c r="F27" s="192" t="s">
        <v>2047</v>
      </c>
      <c r="G27" s="193" t="s">
        <v>2048</v>
      </c>
      <c r="H27" s="229" t="s">
        <v>132</v>
      </c>
      <c r="I27" s="230"/>
      <c r="J27" s="194" t="s">
        <v>2050</v>
      </c>
      <c r="K27" s="190">
        <v>5000000</v>
      </c>
      <c r="L27" s="193" t="s">
        <v>2051</v>
      </c>
      <c r="M27" s="396">
        <v>5000000</v>
      </c>
      <c r="N27" s="399" t="s">
        <v>3594</v>
      </c>
      <c r="O27" s="193" t="s">
        <v>2789</v>
      </c>
      <c r="P27" s="296"/>
      <c r="Q27" s="297"/>
      <c r="R27" s="211"/>
      <c r="S27" s="211"/>
      <c r="T27" s="211"/>
      <c r="U27" s="211"/>
      <c r="V27" s="211"/>
      <c r="W27" s="211"/>
      <c r="X27" s="211"/>
      <c r="Y27" s="211"/>
      <c r="Z27" s="211"/>
    </row>
    <row r="28" spans="1:26" ht="99.95" customHeight="1">
      <c r="A28" s="228" t="s">
        <v>16</v>
      </c>
      <c r="B28" s="206" t="s">
        <v>17</v>
      </c>
      <c r="C28" s="206" t="s">
        <v>200</v>
      </c>
      <c r="D28" s="192" t="s">
        <v>201</v>
      </c>
      <c r="E28" s="193" t="s">
        <v>202</v>
      </c>
      <c r="F28" s="192" t="s">
        <v>312</v>
      </c>
      <c r="G28" s="193" t="s">
        <v>313</v>
      </c>
      <c r="H28" s="229" t="s">
        <v>132</v>
      </c>
      <c r="I28" s="230"/>
      <c r="J28" s="194" t="s">
        <v>315</v>
      </c>
      <c r="K28" s="190">
        <v>5000000</v>
      </c>
      <c r="L28" s="193" t="s">
        <v>316</v>
      </c>
      <c r="M28" s="396">
        <v>5000000</v>
      </c>
      <c r="N28" s="191" t="s">
        <v>3593</v>
      </c>
      <c r="O28" s="192"/>
      <c r="P28" s="296"/>
      <c r="Q28" s="297"/>
      <c r="R28" s="211"/>
      <c r="S28" s="211"/>
      <c r="T28" s="211"/>
      <c r="U28" s="211"/>
      <c r="V28" s="211"/>
      <c r="W28" s="211"/>
      <c r="X28" s="211"/>
      <c r="Y28" s="211"/>
      <c r="Z28" s="211"/>
    </row>
    <row r="29" spans="1:26" ht="99.95" customHeight="1">
      <c r="A29" s="228" t="s">
        <v>1706</v>
      </c>
      <c r="B29" s="206" t="s">
        <v>1707</v>
      </c>
      <c r="C29" s="206" t="s">
        <v>1708</v>
      </c>
      <c r="D29" s="192" t="s">
        <v>1820</v>
      </c>
      <c r="E29" s="193" t="s">
        <v>1821</v>
      </c>
      <c r="F29" s="192" t="s">
        <v>1822</v>
      </c>
      <c r="G29" s="193" t="s">
        <v>1823</v>
      </c>
      <c r="H29" s="229" t="s">
        <v>132</v>
      </c>
      <c r="I29" s="230"/>
      <c r="J29" s="194" t="s">
        <v>1829</v>
      </c>
      <c r="K29" s="190">
        <v>5000000</v>
      </c>
      <c r="L29" s="193" t="s">
        <v>1830</v>
      </c>
      <c r="M29" s="396">
        <v>5000000</v>
      </c>
      <c r="N29" s="399" t="s">
        <v>3588</v>
      </c>
      <c r="O29" s="193" t="s">
        <v>2784</v>
      </c>
      <c r="P29" s="296"/>
      <c r="Q29" s="297"/>
      <c r="R29" s="211"/>
      <c r="S29" s="211"/>
      <c r="T29" s="211"/>
      <c r="U29" s="211"/>
      <c r="V29" s="211"/>
      <c r="W29" s="211"/>
      <c r="X29" s="211"/>
      <c r="Y29" s="211"/>
      <c r="Z29" s="211"/>
    </row>
    <row r="30" spans="1:26" ht="99.95" customHeight="1">
      <c r="A30" s="228" t="s">
        <v>1706</v>
      </c>
      <c r="B30" s="206" t="s">
        <v>1707</v>
      </c>
      <c r="C30" s="206" t="s">
        <v>1708</v>
      </c>
      <c r="D30" s="192" t="s">
        <v>1820</v>
      </c>
      <c r="E30" s="193" t="s">
        <v>1821</v>
      </c>
      <c r="F30" s="192" t="s">
        <v>1844</v>
      </c>
      <c r="G30" s="193" t="s">
        <v>1845</v>
      </c>
      <c r="H30" s="229"/>
      <c r="I30" s="230" t="s">
        <v>132</v>
      </c>
      <c r="J30" s="194" t="s">
        <v>1858</v>
      </c>
      <c r="K30" s="190">
        <v>5000000</v>
      </c>
      <c r="L30" s="193" t="s">
        <v>1859</v>
      </c>
      <c r="M30" s="396">
        <v>5000000</v>
      </c>
      <c r="N30" s="399" t="s">
        <v>3588</v>
      </c>
      <c r="O30" s="193" t="s">
        <v>2784</v>
      </c>
      <c r="P30" s="296"/>
      <c r="Q30" s="297"/>
      <c r="R30" s="211"/>
      <c r="S30" s="211"/>
      <c r="T30" s="211"/>
      <c r="U30" s="211"/>
      <c r="V30" s="211"/>
      <c r="W30" s="211"/>
      <c r="X30" s="211"/>
      <c r="Y30" s="211"/>
      <c r="Z30" s="211"/>
    </row>
    <row r="31" spans="1:26" ht="99.95" customHeight="1">
      <c r="A31" s="228" t="s">
        <v>2017</v>
      </c>
      <c r="B31" s="206" t="s">
        <v>2018</v>
      </c>
      <c r="C31" s="206" t="s">
        <v>2060</v>
      </c>
      <c r="D31" s="192" t="s">
        <v>2061</v>
      </c>
      <c r="E31" s="193" t="s">
        <v>2062</v>
      </c>
      <c r="F31" s="192" t="s">
        <v>2063</v>
      </c>
      <c r="G31" s="193" t="s">
        <v>2064</v>
      </c>
      <c r="H31" s="229" t="s">
        <v>132</v>
      </c>
      <c r="I31" s="230"/>
      <c r="J31" s="194" t="s">
        <v>2067</v>
      </c>
      <c r="K31" s="190">
        <v>5000000</v>
      </c>
      <c r="L31" s="193" t="s">
        <v>2068</v>
      </c>
      <c r="M31" s="396">
        <v>8000000</v>
      </c>
      <c r="N31" s="399" t="s">
        <v>3588</v>
      </c>
      <c r="O31" s="193" t="s">
        <v>2784</v>
      </c>
      <c r="P31" s="296"/>
      <c r="Q31" s="297"/>
      <c r="R31" s="211"/>
      <c r="S31" s="211"/>
      <c r="T31" s="211"/>
      <c r="U31" s="211"/>
      <c r="V31" s="211"/>
      <c r="W31" s="211"/>
      <c r="X31" s="211"/>
      <c r="Y31" s="211"/>
      <c r="Z31" s="211"/>
    </row>
    <row r="32" spans="1:26" ht="99.95" customHeight="1">
      <c r="A32" s="228" t="s">
        <v>2017</v>
      </c>
      <c r="B32" s="206" t="s">
        <v>2018</v>
      </c>
      <c r="C32" s="206" t="s">
        <v>2060</v>
      </c>
      <c r="D32" s="192" t="s">
        <v>2061</v>
      </c>
      <c r="E32" s="193" t="s">
        <v>2062</v>
      </c>
      <c r="F32" s="192" t="s">
        <v>2079</v>
      </c>
      <c r="G32" s="193" t="s">
        <v>2080</v>
      </c>
      <c r="H32" s="229" t="s">
        <v>132</v>
      </c>
      <c r="I32" s="230"/>
      <c r="J32" s="194" t="s">
        <v>2085</v>
      </c>
      <c r="K32" s="190">
        <v>2000000</v>
      </c>
      <c r="L32" s="193" t="s">
        <v>2086</v>
      </c>
      <c r="M32" s="396">
        <v>2000000</v>
      </c>
      <c r="N32" s="399" t="s">
        <v>3588</v>
      </c>
      <c r="O32" s="193" t="s">
        <v>2784</v>
      </c>
      <c r="P32" s="296"/>
      <c r="Q32" s="297"/>
      <c r="R32" s="211"/>
      <c r="S32" s="211"/>
      <c r="T32" s="211"/>
      <c r="U32" s="211"/>
      <c r="V32" s="211"/>
      <c r="W32" s="211"/>
      <c r="X32" s="211"/>
      <c r="Y32" s="211"/>
      <c r="Z32" s="211"/>
    </row>
    <row r="33" spans="1:26" ht="99.95" customHeight="1">
      <c r="A33" s="228" t="s">
        <v>2112</v>
      </c>
      <c r="B33" s="206" t="s">
        <v>2113</v>
      </c>
      <c r="C33" s="206" t="s">
        <v>2121</v>
      </c>
      <c r="D33" s="192" t="s">
        <v>2135</v>
      </c>
      <c r="E33" s="193" t="s">
        <v>2136</v>
      </c>
      <c r="F33" s="192" t="s">
        <v>2137</v>
      </c>
      <c r="G33" s="193" t="s">
        <v>2138</v>
      </c>
      <c r="H33" s="229" t="s">
        <v>132</v>
      </c>
      <c r="I33" s="230"/>
      <c r="J33" s="194" t="s">
        <v>2141</v>
      </c>
      <c r="K33" s="190">
        <v>5000000</v>
      </c>
      <c r="L33" s="193" t="s">
        <v>2141</v>
      </c>
      <c r="M33" s="396">
        <v>5000000</v>
      </c>
      <c r="N33" s="399" t="s">
        <v>3588</v>
      </c>
      <c r="O33" s="193" t="s">
        <v>2784</v>
      </c>
      <c r="P33" s="296"/>
      <c r="Q33" s="297"/>
      <c r="R33" s="211"/>
      <c r="S33" s="211"/>
      <c r="T33" s="211"/>
      <c r="U33" s="211"/>
      <c r="V33" s="211"/>
      <c r="W33" s="211"/>
      <c r="X33" s="211"/>
      <c r="Y33" s="211"/>
      <c r="Z33" s="211"/>
    </row>
    <row r="34" spans="1:26" ht="99.95" customHeight="1">
      <c r="A34" s="228" t="s">
        <v>16</v>
      </c>
      <c r="B34" s="206" t="s">
        <v>17</v>
      </c>
      <c r="C34" s="206" t="s">
        <v>200</v>
      </c>
      <c r="D34" s="192" t="s">
        <v>445</v>
      </c>
      <c r="E34" s="193" t="s">
        <v>446</v>
      </c>
      <c r="F34" s="192" t="s">
        <v>447</v>
      </c>
      <c r="G34" s="193" t="s">
        <v>448</v>
      </c>
      <c r="H34" s="229" t="s">
        <v>132</v>
      </c>
      <c r="I34" s="230"/>
      <c r="J34" s="194" t="s">
        <v>449</v>
      </c>
      <c r="K34" s="190">
        <v>4000000</v>
      </c>
      <c r="L34" s="193" t="s">
        <v>450</v>
      </c>
      <c r="M34" s="396">
        <v>4000000</v>
      </c>
      <c r="N34" s="399" t="s">
        <v>3588</v>
      </c>
      <c r="O34" s="193" t="s">
        <v>2784</v>
      </c>
      <c r="P34" s="296"/>
      <c r="Q34" s="297"/>
      <c r="R34" s="211"/>
      <c r="S34" s="211"/>
      <c r="T34" s="211"/>
      <c r="U34" s="211"/>
      <c r="V34" s="211"/>
      <c r="W34" s="211"/>
      <c r="X34" s="211"/>
      <c r="Y34" s="211"/>
      <c r="Z34" s="211"/>
    </row>
    <row r="35" spans="1:26" ht="99.95" customHeight="1">
      <c r="A35" s="228" t="s">
        <v>16</v>
      </c>
      <c r="B35" s="206" t="s">
        <v>17</v>
      </c>
      <c r="C35" s="206" t="s">
        <v>200</v>
      </c>
      <c r="D35" s="192" t="s">
        <v>445</v>
      </c>
      <c r="E35" s="193" t="s">
        <v>446</v>
      </c>
      <c r="F35" s="192" t="s">
        <v>498</v>
      </c>
      <c r="G35" s="193" t="s">
        <v>499</v>
      </c>
      <c r="H35" s="229" t="s">
        <v>132</v>
      </c>
      <c r="I35" s="230"/>
      <c r="J35" s="194" t="s">
        <v>501</v>
      </c>
      <c r="K35" s="190">
        <v>5000000</v>
      </c>
      <c r="L35" s="193" t="s">
        <v>502</v>
      </c>
      <c r="M35" s="396">
        <v>5000000</v>
      </c>
      <c r="N35" s="399" t="s">
        <v>3588</v>
      </c>
      <c r="O35" s="193" t="s">
        <v>2784</v>
      </c>
      <c r="P35" s="296"/>
      <c r="Q35" s="297"/>
      <c r="R35" s="211"/>
      <c r="S35" s="211"/>
      <c r="T35" s="211"/>
      <c r="U35" s="211"/>
      <c r="V35" s="211"/>
      <c r="W35" s="211"/>
      <c r="X35" s="211"/>
      <c r="Y35" s="211"/>
      <c r="Z35" s="211"/>
    </row>
    <row r="36" spans="1:26" ht="99.95" customHeight="1">
      <c r="A36" s="228" t="s">
        <v>16</v>
      </c>
      <c r="B36" s="206" t="s">
        <v>17</v>
      </c>
      <c r="C36" s="206" t="s">
        <v>200</v>
      </c>
      <c r="D36" s="192" t="s">
        <v>522</v>
      </c>
      <c r="E36" s="193" t="s">
        <v>523</v>
      </c>
      <c r="F36" s="192" t="s">
        <v>524</v>
      </c>
      <c r="G36" s="193" t="s">
        <v>525</v>
      </c>
      <c r="H36" s="229" t="s">
        <v>132</v>
      </c>
      <c r="I36" s="230"/>
      <c r="J36" s="194" t="s">
        <v>527</v>
      </c>
      <c r="K36" s="190">
        <v>5000000</v>
      </c>
      <c r="L36" s="193" t="s">
        <v>527</v>
      </c>
      <c r="M36" s="396">
        <v>5000000</v>
      </c>
      <c r="N36" s="191" t="s">
        <v>3593</v>
      </c>
      <c r="O36" s="400"/>
      <c r="P36" s="296"/>
      <c r="Q36" s="297"/>
      <c r="R36" s="211"/>
      <c r="S36" s="211"/>
      <c r="T36" s="211"/>
      <c r="U36" s="211"/>
      <c r="V36" s="211"/>
      <c r="W36" s="211"/>
      <c r="X36" s="211"/>
      <c r="Y36" s="211"/>
      <c r="Z36" s="211"/>
    </row>
    <row r="37" spans="1:26" ht="99.95" customHeight="1">
      <c r="A37" s="228" t="s">
        <v>16</v>
      </c>
      <c r="B37" s="206" t="s">
        <v>17</v>
      </c>
      <c r="C37" s="206" t="s">
        <v>200</v>
      </c>
      <c r="D37" s="192" t="s">
        <v>522</v>
      </c>
      <c r="E37" s="193" t="s">
        <v>523</v>
      </c>
      <c r="F37" s="192" t="s">
        <v>564</v>
      </c>
      <c r="G37" s="193" t="s">
        <v>565</v>
      </c>
      <c r="H37" s="229"/>
      <c r="I37" s="230" t="s">
        <v>132</v>
      </c>
      <c r="J37" s="194" t="s">
        <v>574</v>
      </c>
      <c r="K37" s="190">
        <v>3000000</v>
      </c>
      <c r="L37" s="193" t="s">
        <v>575</v>
      </c>
      <c r="M37" s="396">
        <v>3000000</v>
      </c>
      <c r="N37" s="191" t="s">
        <v>3593</v>
      </c>
      <c r="O37" s="192"/>
      <c r="P37" s="296"/>
      <c r="Q37" s="297"/>
      <c r="R37" s="211"/>
      <c r="S37" s="211"/>
      <c r="T37" s="211"/>
      <c r="U37" s="211"/>
      <c r="V37" s="211"/>
      <c r="W37" s="211"/>
      <c r="X37" s="211"/>
      <c r="Y37" s="211"/>
      <c r="Z37" s="211"/>
    </row>
    <row r="38" spans="1:26" ht="99.95" customHeight="1">
      <c r="A38" s="228" t="s">
        <v>16</v>
      </c>
      <c r="B38" s="206" t="s">
        <v>17</v>
      </c>
      <c r="C38" s="206" t="s">
        <v>200</v>
      </c>
      <c r="D38" s="192" t="s">
        <v>522</v>
      </c>
      <c r="E38" s="193" t="s">
        <v>523</v>
      </c>
      <c r="F38" s="192" t="s">
        <v>587</v>
      </c>
      <c r="G38" s="193" t="s">
        <v>588</v>
      </c>
      <c r="H38" s="229" t="s">
        <v>132</v>
      </c>
      <c r="I38" s="230"/>
      <c r="J38" s="194" t="s">
        <v>589</v>
      </c>
      <c r="K38" s="190">
        <v>8000000</v>
      </c>
      <c r="L38" s="193" t="s">
        <v>590</v>
      </c>
      <c r="M38" s="396">
        <v>8000000</v>
      </c>
      <c r="N38" s="191" t="s">
        <v>3593</v>
      </c>
      <c r="O38" s="192"/>
      <c r="P38" s="296"/>
      <c r="Q38" s="297"/>
      <c r="R38" s="211"/>
      <c r="S38" s="211"/>
      <c r="T38" s="211"/>
      <c r="U38" s="211"/>
      <c r="V38" s="211"/>
      <c r="W38" s="211"/>
      <c r="X38" s="211"/>
      <c r="Y38" s="211"/>
      <c r="Z38" s="211"/>
    </row>
    <row r="39" spans="1:26" ht="99.95" customHeight="1">
      <c r="A39" s="228" t="s">
        <v>936</v>
      </c>
      <c r="B39" s="206" t="s">
        <v>937</v>
      </c>
      <c r="C39" s="206" t="s">
        <v>938</v>
      </c>
      <c r="D39" s="192" t="s">
        <v>1209</v>
      </c>
      <c r="E39" s="193" t="s">
        <v>1210</v>
      </c>
      <c r="F39" s="192" t="s">
        <v>1211</v>
      </c>
      <c r="G39" s="193" t="s">
        <v>1212</v>
      </c>
      <c r="H39" s="229"/>
      <c r="I39" s="230" t="s">
        <v>132</v>
      </c>
      <c r="J39" s="194" t="s">
        <v>1231</v>
      </c>
      <c r="K39" s="190">
        <v>5000000</v>
      </c>
      <c r="L39" s="193" t="s">
        <v>1232</v>
      </c>
      <c r="M39" s="396">
        <v>5000000</v>
      </c>
      <c r="N39" s="399" t="s">
        <v>3588</v>
      </c>
      <c r="O39" s="192" t="s">
        <v>2779</v>
      </c>
      <c r="P39" s="296"/>
      <c r="Q39" s="297"/>
      <c r="R39" s="211"/>
      <c r="S39" s="211"/>
      <c r="T39" s="211"/>
      <c r="U39" s="211"/>
      <c r="V39" s="211"/>
      <c r="W39" s="211"/>
      <c r="X39" s="211"/>
      <c r="Y39" s="211"/>
      <c r="Z39" s="211"/>
    </row>
    <row r="40" spans="1:26" ht="99.95" customHeight="1">
      <c r="A40" s="228" t="s">
        <v>16</v>
      </c>
      <c r="B40" s="206" t="s">
        <v>17</v>
      </c>
      <c r="C40" s="206" t="s">
        <v>200</v>
      </c>
      <c r="D40" s="192" t="s">
        <v>614</v>
      </c>
      <c r="E40" s="193" t="s">
        <v>615</v>
      </c>
      <c r="F40" s="192" t="s">
        <v>616</v>
      </c>
      <c r="G40" s="193" t="s">
        <v>617</v>
      </c>
      <c r="H40" s="229"/>
      <c r="I40" s="230" t="s">
        <v>132</v>
      </c>
      <c r="J40" s="194" t="s">
        <v>624</v>
      </c>
      <c r="K40" s="190">
        <v>8000000</v>
      </c>
      <c r="L40" s="193" t="s">
        <v>625</v>
      </c>
      <c r="M40" s="396">
        <v>8000000</v>
      </c>
      <c r="N40" s="399" t="s">
        <v>3588</v>
      </c>
      <c r="O40" s="192" t="s">
        <v>2779</v>
      </c>
      <c r="P40" s="296"/>
      <c r="Q40" s="297"/>
      <c r="R40" s="211"/>
      <c r="S40" s="211"/>
      <c r="T40" s="211"/>
      <c r="U40" s="211"/>
      <c r="V40" s="211"/>
      <c r="W40" s="211"/>
      <c r="X40" s="211"/>
      <c r="Y40" s="211"/>
      <c r="Z40" s="211"/>
    </row>
    <row r="41" spans="1:26" ht="99.95" customHeight="1">
      <c r="A41" s="228" t="s">
        <v>16</v>
      </c>
      <c r="B41" s="206" t="s">
        <v>17</v>
      </c>
      <c r="C41" s="206" t="s">
        <v>200</v>
      </c>
      <c r="D41" s="192" t="s">
        <v>614</v>
      </c>
      <c r="E41" s="193" t="s">
        <v>615</v>
      </c>
      <c r="F41" s="192" t="s">
        <v>844</v>
      </c>
      <c r="G41" s="193" t="s">
        <v>845</v>
      </c>
      <c r="H41" s="229"/>
      <c r="I41" s="230" t="s">
        <v>132</v>
      </c>
      <c r="J41" s="194" t="s">
        <v>854</v>
      </c>
      <c r="K41" s="190">
        <v>4000000</v>
      </c>
      <c r="L41" s="193" t="s">
        <v>855</v>
      </c>
      <c r="M41" s="396">
        <v>4000000</v>
      </c>
      <c r="N41" s="191" t="s">
        <v>3595</v>
      </c>
      <c r="O41" s="192"/>
      <c r="P41" s="296"/>
      <c r="Q41" s="297"/>
      <c r="R41" s="211"/>
      <c r="S41" s="211"/>
      <c r="T41" s="211"/>
      <c r="U41" s="211"/>
      <c r="V41" s="211"/>
      <c r="W41" s="211"/>
      <c r="X41" s="211"/>
      <c r="Y41" s="211"/>
      <c r="Z41" s="211"/>
    </row>
    <row r="42" spans="1:26" ht="99.95" customHeight="1">
      <c r="A42" s="228" t="s">
        <v>16</v>
      </c>
      <c r="B42" s="206" t="s">
        <v>17</v>
      </c>
      <c r="C42" s="206" t="s">
        <v>200</v>
      </c>
      <c r="D42" s="192" t="s">
        <v>614</v>
      </c>
      <c r="E42" s="193" t="s">
        <v>615</v>
      </c>
      <c r="F42" s="192" t="s">
        <v>647</v>
      </c>
      <c r="G42" s="193" t="s">
        <v>648</v>
      </c>
      <c r="H42" s="229"/>
      <c r="I42" s="230" t="s">
        <v>132</v>
      </c>
      <c r="J42" s="194" t="s">
        <v>654</v>
      </c>
      <c r="K42" s="190">
        <v>3000000</v>
      </c>
      <c r="L42" s="193" t="s">
        <v>655</v>
      </c>
      <c r="M42" s="396">
        <v>3000000</v>
      </c>
      <c r="N42" s="191" t="s">
        <v>3595</v>
      </c>
      <c r="O42" s="192"/>
      <c r="P42" s="296"/>
      <c r="Q42" s="297"/>
      <c r="R42" s="211"/>
      <c r="S42" s="211"/>
      <c r="T42" s="211"/>
      <c r="U42" s="211"/>
      <c r="V42" s="211"/>
      <c r="W42" s="211"/>
      <c r="X42" s="211"/>
      <c r="Y42" s="211"/>
      <c r="Z42" s="211"/>
    </row>
    <row r="43" spans="1:26" ht="99.95" customHeight="1">
      <c r="A43" s="228" t="s">
        <v>16</v>
      </c>
      <c r="B43" s="206" t="s">
        <v>17</v>
      </c>
      <c r="C43" s="206" t="s">
        <v>200</v>
      </c>
      <c r="D43" s="192" t="s">
        <v>614</v>
      </c>
      <c r="E43" s="193" t="s">
        <v>615</v>
      </c>
      <c r="F43" s="192" t="s">
        <v>668</v>
      </c>
      <c r="G43" s="193" t="s">
        <v>669</v>
      </c>
      <c r="H43" s="229"/>
      <c r="I43" s="230" t="s">
        <v>132</v>
      </c>
      <c r="J43" s="194" t="s">
        <v>677</v>
      </c>
      <c r="K43" s="190">
        <v>3000000</v>
      </c>
      <c r="L43" s="193" t="s">
        <v>678</v>
      </c>
      <c r="M43" s="396">
        <v>3000000</v>
      </c>
      <c r="N43" s="191" t="s">
        <v>3595</v>
      </c>
      <c r="O43" s="192"/>
      <c r="P43" s="296"/>
      <c r="Q43" s="297"/>
      <c r="R43" s="211"/>
      <c r="S43" s="211"/>
      <c r="T43" s="211"/>
      <c r="U43" s="211"/>
      <c r="V43" s="211"/>
      <c r="W43" s="211"/>
      <c r="X43" s="211"/>
      <c r="Y43" s="211"/>
      <c r="Z43" s="211"/>
    </row>
    <row r="44" spans="1:26" ht="99.95" customHeight="1">
      <c r="A44" s="228" t="s">
        <v>16</v>
      </c>
      <c r="B44" s="206" t="s">
        <v>17</v>
      </c>
      <c r="C44" s="206" t="s">
        <v>200</v>
      </c>
      <c r="D44" s="192" t="s">
        <v>614</v>
      </c>
      <c r="E44" s="193" t="s">
        <v>615</v>
      </c>
      <c r="F44" s="192" t="s">
        <v>693</v>
      </c>
      <c r="G44" s="193" t="s">
        <v>694</v>
      </c>
      <c r="H44" s="229"/>
      <c r="I44" s="230" t="s">
        <v>132</v>
      </c>
      <c r="J44" s="194" t="s">
        <v>705</v>
      </c>
      <c r="K44" s="190">
        <v>3000000</v>
      </c>
      <c r="L44" s="193" t="s">
        <v>706</v>
      </c>
      <c r="M44" s="396">
        <v>3000000</v>
      </c>
      <c r="N44" s="191" t="s">
        <v>3595</v>
      </c>
      <c r="O44" s="192"/>
      <c r="P44" s="296"/>
      <c r="Q44" s="297"/>
      <c r="R44" s="211"/>
      <c r="S44" s="211"/>
      <c r="T44" s="211"/>
      <c r="U44" s="211"/>
      <c r="V44" s="211"/>
      <c r="W44" s="211"/>
      <c r="X44" s="211"/>
      <c r="Y44" s="211"/>
      <c r="Z44" s="211"/>
    </row>
    <row r="45" spans="1:26" ht="99.95" customHeight="1">
      <c r="A45" s="228" t="s">
        <v>16</v>
      </c>
      <c r="B45" s="206" t="s">
        <v>17</v>
      </c>
      <c r="C45" s="206" t="s">
        <v>200</v>
      </c>
      <c r="D45" s="192" t="s">
        <v>614</v>
      </c>
      <c r="E45" s="193" t="s">
        <v>615</v>
      </c>
      <c r="F45" s="192" t="s">
        <v>722</v>
      </c>
      <c r="G45" s="193" t="s">
        <v>723</v>
      </c>
      <c r="H45" s="229"/>
      <c r="I45" s="230" t="s">
        <v>132</v>
      </c>
      <c r="J45" s="194" t="s">
        <v>729</v>
      </c>
      <c r="K45" s="190">
        <v>5000000</v>
      </c>
      <c r="L45" s="193" t="s">
        <v>730</v>
      </c>
      <c r="M45" s="396">
        <v>5000000</v>
      </c>
      <c r="N45" s="191" t="s">
        <v>3595</v>
      </c>
      <c r="O45" s="192"/>
      <c r="P45" s="296"/>
      <c r="Q45" s="297"/>
      <c r="R45" s="211"/>
      <c r="S45" s="211"/>
      <c r="T45" s="211"/>
      <c r="U45" s="211"/>
      <c r="V45" s="211"/>
      <c r="W45" s="211"/>
      <c r="X45" s="211"/>
      <c r="Y45" s="211"/>
      <c r="Z45" s="211"/>
    </row>
    <row r="46" spans="1:26" ht="99.95" customHeight="1">
      <c r="A46" s="228" t="s">
        <v>16</v>
      </c>
      <c r="B46" s="206" t="s">
        <v>17</v>
      </c>
      <c r="C46" s="206" t="s">
        <v>200</v>
      </c>
      <c r="D46" s="192" t="s">
        <v>614</v>
      </c>
      <c r="E46" s="193" t="s">
        <v>615</v>
      </c>
      <c r="F46" s="192" t="s">
        <v>744</v>
      </c>
      <c r="G46" s="193" t="s">
        <v>745</v>
      </c>
      <c r="H46" s="229" t="s">
        <v>132</v>
      </c>
      <c r="I46" s="230"/>
      <c r="J46" s="194" t="s">
        <v>747</v>
      </c>
      <c r="K46" s="190">
        <v>3000000</v>
      </c>
      <c r="L46" s="193" t="s">
        <v>748</v>
      </c>
      <c r="M46" s="396">
        <v>3000000</v>
      </c>
      <c r="N46" s="191" t="s">
        <v>3595</v>
      </c>
      <c r="O46" s="192"/>
      <c r="P46" s="296"/>
      <c r="Q46" s="297"/>
      <c r="R46" s="211"/>
      <c r="S46" s="211"/>
      <c r="T46" s="211"/>
      <c r="U46" s="211"/>
      <c r="V46" s="211"/>
      <c r="W46" s="211"/>
      <c r="X46" s="211"/>
      <c r="Y46" s="211"/>
      <c r="Z46" s="211"/>
    </row>
    <row r="47" spans="1:26" ht="99.95" customHeight="1">
      <c r="A47" s="228" t="s">
        <v>16</v>
      </c>
      <c r="B47" s="206" t="s">
        <v>17</v>
      </c>
      <c r="C47" s="206" t="s">
        <v>200</v>
      </c>
      <c r="D47" s="192" t="s">
        <v>614</v>
      </c>
      <c r="E47" s="193" t="s">
        <v>615</v>
      </c>
      <c r="F47" s="192" t="s">
        <v>767</v>
      </c>
      <c r="G47" s="193" t="s">
        <v>768</v>
      </c>
      <c r="H47" s="229" t="s">
        <v>132</v>
      </c>
      <c r="I47" s="230"/>
      <c r="J47" s="194" t="s">
        <v>770</v>
      </c>
      <c r="K47" s="190">
        <v>4000000</v>
      </c>
      <c r="L47" s="193" t="s">
        <v>771</v>
      </c>
      <c r="M47" s="396">
        <v>4000000</v>
      </c>
      <c r="N47" s="194" t="s">
        <v>2782</v>
      </c>
      <c r="O47" s="400" t="s">
        <v>2790</v>
      </c>
      <c r="P47" s="296"/>
      <c r="Q47" s="297"/>
      <c r="R47" s="211"/>
      <c r="S47" s="211"/>
      <c r="T47" s="211"/>
      <c r="U47" s="211"/>
      <c r="V47" s="211"/>
      <c r="W47" s="211"/>
      <c r="X47" s="211"/>
      <c r="Y47" s="211"/>
      <c r="Z47" s="211"/>
    </row>
    <row r="48" spans="1:26" ht="99.95" customHeight="1">
      <c r="A48" s="228" t="s">
        <v>16</v>
      </c>
      <c r="B48" s="206" t="s">
        <v>17</v>
      </c>
      <c r="C48" s="206" t="s">
        <v>200</v>
      </c>
      <c r="D48" s="192" t="s">
        <v>614</v>
      </c>
      <c r="E48" s="193" t="s">
        <v>615</v>
      </c>
      <c r="F48" s="192" t="s">
        <v>790</v>
      </c>
      <c r="G48" s="193" t="s">
        <v>791</v>
      </c>
      <c r="H48" s="229" t="s">
        <v>132</v>
      </c>
      <c r="I48" s="230"/>
      <c r="J48" s="194" t="s">
        <v>794</v>
      </c>
      <c r="K48" s="190">
        <v>4000000</v>
      </c>
      <c r="L48" s="193" t="s">
        <v>795</v>
      </c>
      <c r="M48" s="396">
        <v>4000000</v>
      </c>
      <c r="N48" s="194" t="s">
        <v>2782</v>
      </c>
      <c r="O48" s="400" t="s">
        <v>2790</v>
      </c>
      <c r="P48" s="296"/>
      <c r="Q48" s="297"/>
      <c r="R48" s="211"/>
      <c r="S48" s="211"/>
      <c r="T48" s="211"/>
      <c r="U48" s="211"/>
      <c r="V48" s="211"/>
      <c r="W48" s="211"/>
      <c r="X48" s="211"/>
      <c r="Y48" s="211"/>
      <c r="Z48" s="211"/>
    </row>
    <row r="49" spans="1:26" ht="99.95" customHeight="1">
      <c r="A49" s="228" t="s">
        <v>16</v>
      </c>
      <c r="B49" s="206" t="s">
        <v>17</v>
      </c>
      <c r="C49" s="206" t="s">
        <v>200</v>
      </c>
      <c r="D49" s="192" t="s">
        <v>614</v>
      </c>
      <c r="E49" s="193" t="s">
        <v>615</v>
      </c>
      <c r="F49" s="192" t="s">
        <v>814</v>
      </c>
      <c r="G49" s="193" t="s">
        <v>815</v>
      </c>
      <c r="H49" s="229"/>
      <c r="I49" s="230" t="s">
        <v>132</v>
      </c>
      <c r="J49" s="194" t="s">
        <v>826</v>
      </c>
      <c r="K49" s="190">
        <v>4000000</v>
      </c>
      <c r="L49" s="193" t="s">
        <v>135</v>
      </c>
      <c r="M49" s="396">
        <v>0</v>
      </c>
      <c r="N49" s="399" t="s">
        <v>3596</v>
      </c>
      <c r="O49" s="193" t="s">
        <v>2784</v>
      </c>
      <c r="P49" s="296"/>
      <c r="Q49" s="297"/>
      <c r="R49" s="211"/>
      <c r="S49" s="211"/>
      <c r="T49" s="211"/>
      <c r="U49" s="211"/>
      <c r="V49" s="211"/>
      <c r="W49" s="211"/>
      <c r="X49" s="211"/>
      <c r="Y49" s="211"/>
      <c r="Z49" s="211"/>
    </row>
    <row r="50" spans="1:26" ht="99.95" customHeight="1">
      <c r="A50" s="228" t="s">
        <v>936</v>
      </c>
      <c r="B50" s="206" t="s">
        <v>937</v>
      </c>
      <c r="C50" s="206" t="s">
        <v>938</v>
      </c>
      <c r="D50" s="192" t="s">
        <v>1264</v>
      </c>
      <c r="E50" s="193" t="s">
        <v>1265</v>
      </c>
      <c r="F50" s="192" t="s">
        <v>1287</v>
      </c>
      <c r="G50" s="193" t="s">
        <v>1288</v>
      </c>
      <c r="H50" s="229" t="s">
        <v>132</v>
      </c>
      <c r="I50" s="230"/>
      <c r="J50" s="194" t="s">
        <v>1291</v>
      </c>
      <c r="K50" s="190">
        <v>6000000</v>
      </c>
      <c r="L50" s="193" t="s">
        <v>1292</v>
      </c>
      <c r="M50" s="396">
        <v>6000000</v>
      </c>
      <c r="N50" s="399" t="s">
        <v>3597</v>
      </c>
      <c r="O50" s="193" t="s">
        <v>2789</v>
      </c>
      <c r="P50" s="296"/>
      <c r="Q50" s="297"/>
      <c r="R50" s="211"/>
      <c r="S50" s="211"/>
      <c r="T50" s="211"/>
      <c r="U50" s="211"/>
      <c r="V50" s="211"/>
      <c r="W50" s="211"/>
      <c r="X50" s="211"/>
      <c r="Y50" s="211"/>
      <c r="Z50" s="211"/>
    </row>
    <row r="51" spans="1:26" ht="99.95" customHeight="1">
      <c r="A51" s="243" t="s">
        <v>936</v>
      </c>
      <c r="B51" s="244" t="s">
        <v>937</v>
      </c>
      <c r="C51" s="244" t="s">
        <v>938</v>
      </c>
      <c r="D51" s="198" t="s">
        <v>1339</v>
      </c>
      <c r="E51" s="201" t="s">
        <v>1340</v>
      </c>
      <c r="F51" s="198" t="s">
        <v>1341</v>
      </c>
      <c r="G51" s="201" t="s">
        <v>1342</v>
      </c>
      <c r="H51" s="245" t="s">
        <v>132</v>
      </c>
      <c r="I51" s="246"/>
      <c r="J51" s="247"/>
      <c r="K51" s="200">
        <v>8000000</v>
      </c>
      <c r="L51" s="201" t="s">
        <v>1026</v>
      </c>
      <c r="M51" s="401">
        <v>8000000</v>
      </c>
      <c r="N51" s="197" t="s">
        <v>2791</v>
      </c>
      <c r="O51" s="198"/>
      <c r="P51" s="298"/>
      <c r="Q51" s="297"/>
      <c r="R51" s="211"/>
      <c r="S51" s="211"/>
      <c r="T51" s="211"/>
      <c r="U51" s="211"/>
      <c r="V51" s="211"/>
      <c r="W51" s="211"/>
      <c r="X51" s="211"/>
      <c r="Y51" s="211"/>
      <c r="Z51" s="211"/>
    </row>
    <row r="52" spans="1:26" ht="15.75" customHeight="1">
      <c r="A52" s="288"/>
      <c r="B52" s="288"/>
      <c r="C52" s="288"/>
      <c r="D52" s="288"/>
      <c r="E52" s="288"/>
      <c r="F52" s="288"/>
      <c r="G52" s="288"/>
      <c r="H52" s="289"/>
      <c r="I52" s="289"/>
      <c r="J52" s="288"/>
      <c r="K52" s="290"/>
      <c r="L52" s="288"/>
      <c r="M52" s="291"/>
      <c r="N52" s="288"/>
      <c r="O52" s="288"/>
      <c r="P52" s="288"/>
      <c r="Q52" s="208"/>
      <c r="R52" s="211"/>
      <c r="S52" s="211"/>
      <c r="T52" s="211"/>
      <c r="U52" s="211"/>
      <c r="V52" s="211"/>
      <c r="W52" s="211"/>
      <c r="X52" s="211"/>
      <c r="Y52" s="211"/>
      <c r="Z52" s="211"/>
    </row>
    <row r="53" spans="1:26" ht="15.75" customHeight="1">
      <c r="A53" s="288"/>
      <c r="B53" s="288"/>
      <c r="C53" s="288"/>
      <c r="D53" s="288"/>
      <c r="E53" s="288"/>
      <c r="F53" s="288"/>
      <c r="G53" s="288"/>
      <c r="H53" s="289"/>
      <c r="I53" s="289"/>
      <c r="J53" s="202"/>
      <c r="K53" s="293"/>
      <c r="L53" s="202"/>
      <c r="M53" s="293"/>
      <c r="N53" s="202"/>
      <c r="O53" s="202"/>
      <c r="P53" s="202"/>
      <c r="Q53" s="202"/>
      <c r="R53" s="211"/>
      <c r="S53" s="211"/>
      <c r="T53" s="211"/>
      <c r="U53" s="211"/>
      <c r="V53" s="211"/>
      <c r="W53" s="211"/>
      <c r="X53" s="211"/>
      <c r="Y53" s="211"/>
      <c r="Z53" s="211"/>
    </row>
    <row r="54" spans="1:26" ht="15.75" customHeight="1">
      <c r="K54" s="295"/>
      <c r="M54" s="295"/>
      <c r="P54" s="211"/>
      <c r="Q54" s="211"/>
      <c r="R54" s="211"/>
      <c r="S54" s="211"/>
      <c r="T54" s="211"/>
      <c r="U54" s="211"/>
      <c r="V54" s="211"/>
      <c r="W54" s="211"/>
      <c r="X54" s="211"/>
      <c r="Y54" s="211"/>
      <c r="Z54" s="211"/>
    </row>
    <row r="55" spans="1:26" ht="15.75" customHeight="1">
      <c r="K55" s="295"/>
      <c r="M55" s="295"/>
      <c r="P55" s="211"/>
      <c r="Q55" s="211"/>
      <c r="R55" s="211"/>
      <c r="S55" s="211"/>
      <c r="T55" s="211"/>
      <c r="U55" s="211"/>
      <c r="V55" s="211"/>
      <c r="W55" s="211"/>
      <c r="X55" s="211"/>
      <c r="Y55" s="211"/>
      <c r="Z55" s="211"/>
    </row>
    <row r="56" spans="1:26" ht="15.75" customHeight="1">
      <c r="K56" s="295"/>
      <c r="M56" s="295"/>
      <c r="P56" s="211"/>
      <c r="Q56" s="211"/>
      <c r="R56" s="211"/>
      <c r="S56" s="211"/>
      <c r="T56" s="211"/>
      <c r="U56" s="211"/>
      <c r="V56" s="211"/>
      <c r="W56" s="211"/>
      <c r="X56" s="211"/>
      <c r="Y56" s="211"/>
      <c r="Z56" s="211"/>
    </row>
    <row r="57" spans="1:26" ht="15.75" customHeight="1">
      <c r="K57" s="295"/>
      <c r="M57" s="295"/>
      <c r="P57" s="211"/>
      <c r="Q57" s="211"/>
      <c r="R57" s="211"/>
      <c r="S57" s="211"/>
      <c r="T57" s="211"/>
      <c r="U57" s="211"/>
      <c r="V57" s="211"/>
      <c r="W57" s="211"/>
      <c r="X57" s="211"/>
      <c r="Y57" s="211"/>
      <c r="Z57" s="211"/>
    </row>
    <row r="58" spans="1:26" ht="15.75" customHeight="1">
      <c r="K58" s="295"/>
      <c r="M58" s="295"/>
      <c r="P58" s="211"/>
      <c r="Q58" s="211"/>
      <c r="R58" s="211"/>
      <c r="S58" s="211"/>
      <c r="T58" s="211"/>
      <c r="U58" s="211"/>
      <c r="V58" s="211"/>
      <c r="W58" s="211"/>
      <c r="X58" s="211"/>
      <c r="Y58" s="211"/>
      <c r="Z58" s="211"/>
    </row>
    <row r="59" spans="1:26" ht="15.75" customHeight="1">
      <c r="K59" s="295"/>
      <c r="M59" s="295"/>
      <c r="P59" s="211"/>
      <c r="Q59" s="211"/>
      <c r="R59" s="211"/>
      <c r="S59" s="211"/>
      <c r="T59" s="211"/>
      <c r="U59" s="211"/>
      <c r="V59" s="211"/>
      <c r="W59" s="211"/>
      <c r="X59" s="211"/>
      <c r="Y59" s="211"/>
      <c r="Z59" s="211"/>
    </row>
    <row r="60" spans="1:26" ht="15.75" customHeight="1">
      <c r="K60" s="295"/>
      <c r="M60" s="295"/>
      <c r="P60" s="211"/>
      <c r="Q60" s="211"/>
      <c r="R60" s="211"/>
      <c r="S60" s="211"/>
      <c r="T60" s="211"/>
      <c r="U60" s="211"/>
      <c r="V60" s="211"/>
      <c r="W60" s="211"/>
      <c r="X60" s="211"/>
      <c r="Y60" s="211"/>
      <c r="Z60" s="211"/>
    </row>
    <row r="61" spans="1:26" ht="15.75" customHeight="1">
      <c r="K61" s="295"/>
      <c r="M61" s="295"/>
      <c r="P61" s="211"/>
      <c r="Q61" s="211"/>
      <c r="R61" s="211"/>
      <c r="S61" s="211"/>
      <c r="T61" s="211"/>
      <c r="U61" s="211"/>
      <c r="V61" s="211"/>
      <c r="W61" s="211"/>
      <c r="X61" s="211"/>
      <c r="Y61" s="211"/>
      <c r="Z61" s="211"/>
    </row>
    <row r="62" spans="1:26" ht="15.75" customHeight="1">
      <c r="K62" s="295"/>
      <c r="M62" s="295"/>
      <c r="P62" s="211"/>
      <c r="Q62" s="211"/>
      <c r="R62" s="211"/>
      <c r="S62" s="211"/>
      <c r="T62" s="211"/>
      <c r="U62" s="211"/>
      <c r="V62" s="211"/>
      <c r="W62" s="211"/>
      <c r="X62" s="211"/>
      <c r="Y62" s="211"/>
      <c r="Z62" s="211"/>
    </row>
    <row r="63" spans="1:26" ht="15.75" customHeight="1">
      <c r="K63" s="295"/>
      <c r="M63" s="295"/>
      <c r="P63" s="211"/>
      <c r="Q63" s="211"/>
      <c r="R63" s="211"/>
      <c r="S63" s="211"/>
      <c r="T63" s="211"/>
      <c r="U63" s="211"/>
      <c r="V63" s="211"/>
      <c r="W63" s="211"/>
      <c r="X63" s="211"/>
      <c r="Y63" s="211"/>
      <c r="Z63" s="211"/>
    </row>
    <row r="64" spans="1:26" ht="15.75" customHeight="1">
      <c r="K64" s="295"/>
      <c r="M64" s="295"/>
      <c r="P64" s="211"/>
      <c r="Q64" s="211"/>
      <c r="R64" s="211"/>
      <c r="S64" s="211"/>
      <c r="T64" s="211"/>
      <c r="U64" s="211"/>
      <c r="V64" s="211"/>
      <c r="W64" s="211"/>
      <c r="X64" s="211"/>
      <c r="Y64" s="211"/>
      <c r="Z64" s="211"/>
    </row>
    <row r="65" spans="11:26" ht="15.75" customHeight="1">
      <c r="K65" s="295"/>
      <c r="M65" s="295"/>
      <c r="P65" s="211"/>
      <c r="Q65" s="211"/>
      <c r="R65" s="211"/>
      <c r="S65" s="211"/>
      <c r="T65" s="211"/>
      <c r="U65" s="211"/>
      <c r="V65" s="211"/>
      <c r="W65" s="211"/>
      <c r="X65" s="211"/>
      <c r="Y65" s="211"/>
      <c r="Z65" s="211"/>
    </row>
    <row r="66" spans="11:26" ht="15.75" customHeight="1">
      <c r="K66" s="295"/>
      <c r="M66" s="295"/>
      <c r="P66" s="211"/>
      <c r="Q66" s="211"/>
      <c r="R66" s="211"/>
      <c r="S66" s="211"/>
      <c r="T66" s="211"/>
      <c r="U66" s="211"/>
      <c r="V66" s="211"/>
      <c r="W66" s="211"/>
      <c r="X66" s="211"/>
      <c r="Y66" s="211"/>
      <c r="Z66" s="211"/>
    </row>
    <row r="67" spans="11:26" ht="15.75" customHeight="1">
      <c r="K67" s="295"/>
      <c r="M67" s="295"/>
      <c r="P67" s="211"/>
      <c r="Q67" s="211"/>
      <c r="R67" s="211"/>
      <c r="S67" s="211"/>
      <c r="T67" s="211"/>
      <c r="U67" s="211"/>
      <c r="V67" s="211"/>
      <c r="W67" s="211"/>
      <c r="X67" s="211"/>
      <c r="Y67" s="211"/>
      <c r="Z67" s="211"/>
    </row>
    <row r="68" spans="11:26" ht="15.75" customHeight="1">
      <c r="K68" s="295"/>
      <c r="M68" s="295"/>
      <c r="P68" s="211"/>
      <c r="Q68" s="211"/>
      <c r="R68" s="211"/>
      <c r="S68" s="211"/>
      <c r="T68" s="211"/>
      <c r="U68" s="211"/>
      <c r="V68" s="211"/>
      <c r="W68" s="211"/>
      <c r="X68" s="211"/>
      <c r="Y68" s="211"/>
      <c r="Z68" s="211"/>
    </row>
    <row r="69" spans="11:26" ht="15.75" customHeight="1">
      <c r="K69" s="295"/>
      <c r="M69" s="295"/>
      <c r="P69" s="211"/>
      <c r="Q69" s="211"/>
      <c r="R69" s="211"/>
      <c r="S69" s="211"/>
      <c r="T69" s="211"/>
      <c r="U69" s="211"/>
      <c r="V69" s="211"/>
      <c r="W69" s="211"/>
      <c r="X69" s="211"/>
      <c r="Y69" s="211"/>
      <c r="Z69" s="211"/>
    </row>
    <row r="70" spans="11:26" ht="15.75" customHeight="1">
      <c r="K70" s="295"/>
      <c r="M70" s="295"/>
      <c r="P70" s="211"/>
      <c r="Q70" s="211"/>
      <c r="R70" s="211"/>
      <c r="S70" s="211"/>
      <c r="T70" s="211"/>
      <c r="U70" s="211"/>
      <c r="V70" s="211"/>
      <c r="W70" s="211"/>
      <c r="X70" s="211"/>
      <c r="Y70" s="211"/>
      <c r="Z70" s="211"/>
    </row>
    <row r="71" spans="11:26" ht="15.75" customHeight="1">
      <c r="K71" s="295"/>
      <c r="M71" s="295"/>
      <c r="P71" s="211"/>
      <c r="Q71" s="211"/>
      <c r="R71" s="211"/>
      <c r="S71" s="211"/>
      <c r="T71" s="211"/>
      <c r="U71" s="211"/>
      <c r="V71" s="211"/>
      <c r="W71" s="211"/>
      <c r="X71" s="211"/>
      <c r="Y71" s="211"/>
      <c r="Z71" s="211"/>
    </row>
    <row r="72" spans="11:26" ht="15.75" customHeight="1">
      <c r="K72" s="295"/>
      <c r="M72" s="295"/>
      <c r="P72" s="211"/>
      <c r="Q72" s="211"/>
      <c r="R72" s="211"/>
      <c r="S72" s="211"/>
      <c r="T72" s="211"/>
      <c r="U72" s="211"/>
      <c r="V72" s="211"/>
      <c r="W72" s="211"/>
      <c r="X72" s="211"/>
      <c r="Y72" s="211"/>
      <c r="Z72" s="211"/>
    </row>
    <row r="73" spans="11:26" ht="15.75" customHeight="1">
      <c r="K73" s="295"/>
      <c r="M73" s="295"/>
      <c r="P73" s="211"/>
      <c r="Q73" s="211"/>
      <c r="R73" s="211"/>
      <c r="S73" s="211"/>
      <c r="T73" s="211"/>
      <c r="U73" s="211"/>
      <c r="V73" s="211"/>
      <c r="W73" s="211"/>
      <c r="X73" s="211"/>
      <c r="Y73" s="211"/>
      <c r="Z73" s="211"/>
    </row>
    <row r="74" spans="11:26" ht="15.75" customHeight="1">
      <c r="K74" s="295"/>
      <c r="M74" s="295"/>
      <c r="P74" s="211"/>
      <c r="Q74" s="211"/>
      <c r="R74" s="211"/>
      <c r="S74" s="211"/>
      <c r="T74" s="211"/>
      <c r="U74" s="211"/>
      <c r="V74" s="211"/>
      <c r="W74" s="211"/>
      <c r="X74" s="211"/>
      <c r="Y74" s="211"/>
      <c r="Z74" s="211"/>
    </row>
    <row r="75" spans="11:26" ht="15.75" customHeight="1">
      <c r="K75" s="295"/>
      <c r="M75" s="295"/>
      <c r="P75" s="211"/>
      <c r="Q75" s="211"/>
      <c r="R75" s="211"/>
      <c r="S75" s="211"/>
      <c r="T75" s="211"/>
      <c r="U75" s="211"/>
      <c r="V75" s="211"/>
      <c r="W75" s="211"/>
      <c r="X75" s="211"/>
      <c r="Y75" s="211"/>
      <c r="Z75" s="211"/>
    </row>
    <row r="76" spans="11:26" ht="15.75" customHeight="1">
      <c r="K76" s="295"/>
      <c r="M76" s="295"/>
      <c r="P76" s="211"/>
      <c r="Q76" s="211"/>
      <c r="R76" s="211"/>
      <c r="S76" s="211"/>
      <c r="T76" s="211"/>
      <c r="U76" s="211"/>
      <c r="V76" s="211"/>
      <c r="W76" s="211"/>
      <c r="X76" s="211"/>
      <c r="Y76" s="211"/>
      <c r="Z76" s="211"/>
    </row>
    <row r="77" spans="11:26" ht="15.75" customHeight="1">
      <c r="K77" s="295"/>
      <c r="M77" s="295"/>
      <c r="P77" s="211"/>
      <c r="Q77" s="211"/>
      <c r="R77" s="211"/>
      <c r="S77" s="211"/>
      <c r="T77" s="211"/>
      <c r="U77" s="211"/>
      <c r="V77" s="211"/>
      <c r="W77" s="211"/>
      <c r="X77" s="211"/>
      <c r="Y77" s="211"/>
      <c r="Z77" s="211"/>
    </row>
    <row r="78" spans="11:26" ht="15.75" customHeight="1">
      <c r="K78" s="295"/>
      <c r="M78" s="295"/>
      <c r="P78" s="211"/>
      <c r="Q78" s="211"/>
      <c r="R78" s="211"/>
      <c r="S78" s="211"/>
      <c r="T78" s="211"/>
      <c r="U78" s="211"/>
      <c r="V78" s="211"/>
      <c r="W78" s="211"/>
      <c r="X78" s="211"/>
      <c r="Y78" s="211"/>
      <c r="Z78" s="211"/>
    </row>
    <row r="79" spans="11:26" ht="15.75" customHeight="1">
      <c r="K79" s="295"/>
      <c r="M79" s="295"/>
      <c r="P79" s="211"/>
      <c r="Q79" s="211"/>
      <c r="R79" s="211"/>
      <c r="S79" s="211"/>
      <c r="T79" s="211"/>
      <c r="U79" s="211"/>
      <c r="V79" s="211"/>
      <c r="W79" s="211"/>
      <c r="X79" s="211"/>
      <c r="Y79" s="211"/>
      <c r="Z79" s="211"/>
    </row>
    <row r="80" spans="11:26" ht="15.75" customHeight="1">
      <c r="K80" s="295"/>
      <c r="M80" s="295"/>
      <c r="P80" s="211"/>
      <c r="Q80" s="211"/>
      <c r="R80" s="211"/>
      <c r="S80" s="211"/>
      <c r="T80" s="211"/>
      <c r="U80" s="211"/>
      <c r="V80" s="211"/>
      <c r="W80" s="211"/>
      <c r="X80" s="211"/>
      <c r="Y80" s="211"/>
      <c r="Z80" s="211"/>
    </row>
    <row r="81" spans="11:26" ht="15.75" customHeight="1">
      <c r="K81" s="295"/>
      <c r="M81" s="295"/>
      <c r="P81" s="211"/>
      <c r="Q81" s="211"/>
      <c r="R81" s="211"/>
      <c r="S81" s="211"/>
      <c r="T81" s="211"/>
      <c r="U81" s="211"/>
      <c r="V81" s="211"/>
      <c r="W81" s="211"/>
      <c r="X81" s="211"/>
      <c r="Y81" s="211"/>
      <c r="Z81" s="211"/>
    </row>
    <row r="82" spans="11:26" ht="15.75" customHeight="1">
      <c r="K82" s="295"/>
      <c r="M82" s="295"/>
      <c r="P82" s="211"/>
      <c r="Q82" s="211"/>
      <c r="R82" s="211"/>
      <c r="S82" s="211"/>
      <c r="T82" s="211"/>
      <c r="U82" s="211"/>
      <c r="V82" s="211"/>
      <c r="W82" s="211"/>
      <c r="X82" s="211"/>
      <c r="Y82" s="211"/>
      <c r="Z82" s="211"/>
    </row>
    <row r="83" spans="11:26" ht="15.75" customHeight="1">
      <c r="K83" s="295"/>
      <c r="M83" s="295"/>
      <c r="P83" s="211"/>
      <c r="Q83" s="211"/>
      <c r="R83" s="211"/>
      <c r="S83" s="211"/>
      <c r="T83" s="211"/>
      <c r="U83" s="211"/>
      <c r="V83" s="211"/>
      <c r="W83" s="211"/>
      <c r="X83" s="211"/>
      <c r="Y83" s="211"/>
      <c r="Z83" s="211"/>
    </row>
    <row r="84" spans="11:26" ht="15.75" customHeight="1">
      <c r="K84" s="295"/>
      <c r="M84" s="295"/>
      <c r="P84" s="211"/>
      <c r="Q84" s="211"/>
      <c r="R84" s="211"/>
      <c r="S84" s="211"/>
      <c r="T84" s="211"/>
      <c r="U84" s="211"/>
      <c r="V84" s="211"/>
      <c r="W84" s="211"/>
      <c r="X84" s="211"/>
      <c r="Y84" s="211"/>
      <c r="Z84" s="211"/>
    </row>
    <row r="85" spans="11:26" ht="15.75" customHeight="1">
      <c r="K85" s="295"/>
      <c r="M85" s="295"/>
      <c r="P85" s="211"/>
      <c r="Q85" s="211"/>
      <c r="R85" s="211"/>
      <c r="S85" s="211"/>
      <c r="T85" s="211"/>
      <c r="U85" s="211"/>
      <c r="V85" s="211"/>
      <c r="W85" s="211"/>
      <c r="X85" s="211"/>
      <c r="Y85" s="211"/>
      <c r="Z85" s="211"/>
    </row>
    <row r="86" spans="11:26" ht="15.75" customHeight="1">
      <c r="K86" s="295"/>
      <c r="M86" s="295"/>
      <c r="P86" s="211"/>
      <c r="Q86" s="211"/>
      <c r="R86" s="211"/>
      <c r="S86" s="211"/>
      <c r="T86" s="211"/>
      <c r="U86" s="211"/>
      <c r="V86" s="211"/>
      <c r="W86" s="211"/>
      <c r="X86" s="211"/>
      <c r="Y86" s="211"/>
      <c r="Z86" s="211"/>
    </row>
    <row r="87" spans="11:26" ht="15.75" customHeight="1">
      <c r="K87" s="295"/>
      <c r="M87" s="295"/>
      <c r="P87" s="211"/>
      <c r="Q87" s="211"/>
      <c r="R87" s="211"/>
      <c r="S87" s="211"/>
      <c r="T87" s="211"/>
      <c r="U87" s="211"/>
      <c r="V87" s="211"/>
      <c r="W87" s="211"/>
      <c r="X87" s="211"/>
      <c r="Y87" s="211"/>
      <c r="Z87" s="211"/>
    </row>
    <row r="88" spans="11:26" ht="15.75" customHeight="1">
      <c r="K88" s="295"/>
      <c r="M88" s="295"/>
      <c r="P88" s="211"/>
      <c r="Q88" s="211"/>
      <c r="R88" s="211"/>
      <c r="S88" s="211"/>
      <c r="T88" s="211"/>
      <c r="U88" s="211"/>
      <c r="V88" s="211"/>
      <c r="W88" s="211"/>
      <c r="X88" s="211"/>
      <c r="Y88" s="211"/>
      <c r="Z88" s="211"/>
    </row>
    <row r="89" spans="11:26" ht="15.75" customHeight="1">
      <c r="K89" s="295"/>
      <c r="M89" s="295"/>
      <c r="P89" s="211"/>
      <c r="Q89" s="211"/>
      <c r="R89" s="211"/>
      <c r="S89" s="211"/>
      <c r="T89" s="211"/>
      <c r="U89" s="211"/>
      <c r="V89" s="211"/>
      <c r="W89" s="211"/>
      <c r="X89" s="211"/>
      <c r="Y89" s="211"/>
      <c r="Z89" s="211"/>
    </row>
    <row r="90" spans="11:26" ht="15.75" customHeight="1">
      <c r="K90" s="295"/>
      <c r="M90" s="295"/>
      <c r="P90" s="211"/>
      <c r="Q90" s="211"/>
      <c r="R90" s="211"/>
      <c r="S90" s="211"/>
      <c r="T90" s="211"/>
      <c r="U90" s="211"/>
      <c r="V90" s="211"/>
      <c r="W90" s="211"/>
      <c r="X90" s="211"/>
      <c r="Y90" s="211"/>
      <c r="Z90" s="211"/>
    </row>
    <row r="91" spans="11:26" ht="15.75" customHeight="1">
      <c r="K91" s="295"/>
      <c r="M91" s="295"/>
      <c r="P91" s="211"/>
      <c r="Q91" s="211"/>
      <c r="R91" s="211"/>
      <c r="S91" s="211"/>
      <c r="T91" s="211"/>
      <c r="U91" s="211"/>
      <c r="V91" s="211"/>
      <c r="W91" s="211"/>
      <c r="X91" s="211"/>
      <c r="Y91" s="211"/>
      <c r="Z91" s="211"/>
    </row>
    <row r="92" spans="11:26" ht="15.75" customHeight="1">
      <c r="K92" s="295"/>
      <c r="M92" s="295"/>
      <c r="P92" s="211"/>
      <c r="Q92" s="211"/>
      <c r="R92" s="211"/>
      <c r="S92" s="211"/>
      <c r="T92" s="211"/>
      <c r="U92" s="211"/>
      <c r="V92" s="211"/>
      <c r="W92" s="211"/>
      <c r="X92" s="211"/>
      <c r="Y92" s="211"/>
      <c r="Z92" s="211"/>
    </row>
    <row r="93" spans="11:26" ht="15.75" customHeight="1">
      <c r="K93" s="295"/>
      <c r="M93" s="295"/>
      <c r="P93" s="211"/>
      <c r="Q93" s="211"/>
      <c r="R93" s="211"/>
      <c r="S93" s="211"/>
      <c r="T93" s="211"/>
      <c r="U93" s="211"/>
      <c r="V93" s="211"/>
      <c r="W93" s="211"/>
      <c r="X93" s="211"/>
      <c r="Y93" s="211"/>
      <c r="Z93" s="211"/>
    </row>
    <row r="94" spans="11:26" ht="15.75" customHeight="1">
      <c r="K94" s="295"/>
      <c r="M94" s="295"/>
      <c r="P94" s="211"/>
      <c r="Q94" s="211"/>
      <c r="R94" s="211"/>
      <c r="S94" s="211"/>
      <c r="T94" s="211"/>
      <c r="U94" s="211"/>
      <c r="V94" s="211"/>
      <c r="W94" s="211"/>
      <c r="X94" s="211"/>
      <c r="Y94" s="211"/>
      <c r="Z94" s="211"/>
    </row>
    <row r="95" spans="11:26" ht="15.75" customHeight="1">
      <c r="K95" s="295"/>
      <c r="M95" s="295"/>
      <c r="P95" s="211"/>
      <c r="Q95" s="211"/>
      <c r="R95" s="211"/>
      <c r="S95" s="211"/>
      <c r="T95" s="211"/>
      <c r="U95" s="211"/>
      <c r="V95" s="211"/>
      <c r="W95" s="211"/>
      <c r="X95" s="211"/>
      <c r="Y95" s="211"/>
      <c r="Z95" s="211"/>
    </row>
    <row r="96" spans="11:26" ht="15.75" customHeight="1">
      <c r="K96" s="295"/>
      <c r="M96" s="295"/>
      <c r="P96" s="211"/>
      <c r="Q96" s="211"/>
      <c r="R96" s="211"/>
      <c r="S96" s="211"/>
      <c r="T96" s="211"/>
      <c r="U96" s="211"/>
      <c r="V96" s="211"/>
      <c r="W96" s="211"/>
      <c r="X96" s="211"/>
      <c r="Y96" s="211"/>
      <c r="Z96" s="211"/>
    </row>
    <row r="97" spans="11:26" ht="15.75" customHeight="1">
      <c r="K97" s="295"/>
      <c r="M97" s="295"/>
      <c r="P97" s="211"/>
      <c r="Q97" s="211"/>
      <c r="R97" s="211"/>
      <c r="S97" s="211"/>
      <c r="T97" s="211"/>
      <c r="U97" s="211"/>
      <c r="V97" s="211"/>
      <c r="W97" s="211"/>
      <c r="X97" s="211"/>
      <c r="Y97" s="211"/>
      <c r="Z97" s="211"/>
    </row>
    <row r="98" spans="11:26" ht="15.75" customHeight="1">
      <c r="K98" s="295"/>
      <c r="M98" s="295"/>
      <c r="P98" s="211"/>
      <c r="Q98" s="211"/>
      <c r="R98" s="211"/>
      <c r="S98" s="211"/>
      <c r="T98" s="211"/>
      <c r="U98" s="211"/>
      <c r="V98" s="211"/>
      <c r="W98" s="211"/>
      <c r="X98" s="211"/>
      <c r="Y98" s="211"/>
      <c r="Z98" s="211"/>
    </row>
    <row r="99" spans="11:26" ht="15.75" customHeight="1">
      <c r="K99" s="295"/>
      <c r="M99" s="295"/>
      <c r="P99" s="211"/>
      <c r="Q99" s="211"/>
      <c r="R99" s="211"/>
      <c r="S99" s="211"/>
      <c r="T99" s="211"/>
      <c r="U99" s="211"/>
      <c r="V99" s="211"/>
      <c r="W99" s="211"/>
      <c r="X99" s="211"/>
      <c r="Y99" s="211"/>
      <c r="Z99" s="211"/>
    </row>
    <row r="100" spans="11:26" ht="15.75" customHeight="1">
      <c r="K100" s="295"/>
      <c r="M100" s="295"/>
      <c r="P100" s="211"/>
      <c r="Q100" s="211"/>
      <c r="R100" s="211"/>
      <c r="S100" s="211"/>
      <c r="T100" s="211"/>
      <c r="U100" s="211"/>
      <c r="V100" s="211"/>
      <c r="W100" s="211"/>
      <c r="X100" s="211"/>
      <c r="Y100" s="211"/>
      <c r="Z100" s="211"/>
    </row>
    <row r="101" spans="11:26" ht="15.75" customHeight="1">
      <c r="K101" s="295"/>
      <c r="M101" s="295"/>
      <c r="P101" s="211"/>
      <c r="Q101" s="211"/>
      <c r="R101" s="211"/>
      <c r="S101" s="211"/>
      <c r="T101" s="211"/>
      <c r="U101" s="211"/>
      <c r="V101" s="211"/>
      <c r="W101" s="211"/>
      <c r="X101" s="211"/>
      <c r="Y101" s="211"/>
      <c r="Z101" s="211"/>
    </row>
    <row r="102" spans="11:26" ht="15.75" customHeight="1">
      <c r="K102" s="295"/>
      <c r="M102" s="295"/>
      <c r="P102" s="211"/>
      <c r="Q102" s="211"/>
      <c r="R102" s="211"/>
      <c r="S102" s="211"/>
      <c r="T102" s="211"/>
      <c r="U102" s="211"/>
      <c r="V102" s="211"/>
      <c r="W102" s="211"/>
      <c r="X102" s="211"/>
      <c r="Y102" s="211"/>
      <c r="Z102" s="211"/>
    </row>
    <row r="103" spans="11:26" ht="15.75" customHeight="1">
      <c r="K103" s="295"/>
      <c r="M103" s="295"/>
      <c r="P103" s="211"/>
      <c r="Q103" s="211"/>
      <c r="R103" s="211"/>
      <c r="S103" s="211"/>
      <c r="T103" s="211"/>
      <c r="U103" s="211"/>
      <c r="V103" s="211"/>
      <c r="W103" s="211"/>
      <c r="X103" s="211"/>
      <c r="Y103" s="211"/>
      <c r="Z103" s="211"/>
    </row>
    <row r="104" spans="11:26" ht="15.75" customHeight="1">
      <c r="K104" s="295"/>
      <c r="M104" s="295"/>
      <c r="P104" s="211"/>
      <c r="Q104" s="211"/>
      <c r="R104" s="211"/>
      <c r="S104" s="211"/>
      <c r="T104" s="211"/>
      <c r="U104" s="211"/>
      <c r="V104" s="211"/>
      <c r="W104" s="211"/>
      <c r="X104" s="211"/>
      <c r="Y104" s="211"/>
      <c r="Z104" s="211"/>
    </row>
    <row r="105" spans="11:26" ht="15.75" customHeight="1">
      <c r="K105" s="295"/>
      <c r="M105" s="295"/>
      <c r="P105" s="211"/>
      <c r="Q105" s="211"/>
      <c r="R105" s="211"/>
      <c r="S105" s="211"/>
      <c r="T105" s="211"/>
      <c r="U105" s="211"/>
      <c r="V105" s="211"/>
      <c r="W105" s="211"/>
      <c r="X105" s="211"/>
      <c r="Y105" s="211"/>
      <c r="Z105" s="211"/>
    </row>
    <row r="106" spans="11:26" ht="15.75" customHeight="1">
      <c r="K106" s="295"/>
      <c r="M106" s="295"/>
      <c r="P106" s="211"/>
      <c r="Q106" s="211"/>
      <c r="R106" s="211"/>
      <c r="S106" s="211"/>
      <c r="T106" s="211"/>
      <c r="U106" s="211"/>
      <c r="V106" s="211"/>
      <c r="W106" s="211"/>
      <c r="X106" s="211"/>
      <c r="Y106" s="211"/>
      <c r="Z106" s="211"/>
    </row>
    <row r="107" spans="11:26" ht="15.75" customHeight="1">
      <c r="K107" s="295"/>
      <c r="M107" s="295"/>
      <c r="P107" s="211"/>
      <c r="Q107" s="211"/>
      <c r="R107" s="211"/>
      <c r="S107" s="211"/>
      <c r="T107" s="211"/>
      <c r="U107" s="211"/>
      <c r="V107" s="211"/>
      <c r="W107" s="211"/>
      <c r="X107" s="211"/>
      <c r="Y107" s="211"/>
      <c r="Z107" s="211"/>
    </row>
    <row r="108" spans="11:26" ht="15.75" customHeight="1">
      <c r="K108" s="295"/>
      <c r="M108" s="295"/>
      <c r="P108" s="211"/>
      <c r="Q108" s="211"/>
      <c r="R108" s="211"/>
      <c r="S108" s="211"/>
      <c r="T108" s="211"/>
      <c r="U108" s="211"/>
      <c r="V108" s="211"/>
      <c r="W108" s="211"/>
      <c r="X108" s="211"/>
      <c r="Y108" s="211"/>
      <c r="Z108" s="211"/>
    </row>
    <row r="109" spans="11:26" ht="15.75" customHeight="1">
      <c r="K109" s="295"/>
      <c r="M109" s="295"/>
      <c r="P109" s="211"/>
      <c r="Q109" s="211"/>
      <c r="R109" s="211"/>
      <c r="S109" s="211"/>
      <c r="T109" s="211"/>
      <c r="U109" s="211"/>
      <c r="V109" s="211"/>
      <c r="W109" s="211"/>
      <c r="X109" s="211"/>
      <c r="Y109" s="211"/>
      <c r="Z109" s="211"/>
    </row>
    <row r="110" spans="11:26" ht="15.75" customHeight="1">
      <c r="K110" s="295"/>
      <c r="M110" s="295"/>
      <c r="P110" s="211"/>
      <c r="Q110" s="211"/>
      <c r="R110" s="211"/>
      <c r="S110" s="211"/>
      <c r="T110" s="211"/>
      <c r="U110" s="211"/>
      <c r="V110" s="211"/>
      <c r="W110" s="211"/>
      <c r="X110" s="211"/>
      <c r="Y110" s="211"/>
      <c r="Z110" s="211"/>
    </row>
    <row r="111" spans="11:26" ht="15.75" customHeight="1">
      <c r="K111" s="295"/>
      <c r="M111" s="295"/>
      <c r="P111" s="211"/>
      <c r="Q111" s="211"/>
      <c r="R111" s="211"/>
      <c r="S111" s="211"/>
      <c r="T111" s="211"/>
      <c r="U111" s="211"/>
      <c r="V111" s="211"/>
      <c r="W111" s="211"/>
      <c r="X111" s="211"/>
      <c r="Y111" s="211"/>
      <c r="Z111" s="211"/>
    </row>
    <row r="112" spans="11:26" ht="15.75" customHeight="1">
      <c r="K112" s="295"/>
      <c r="M112" s="295"/>
      <c r="P112" s="211"/>
      <c r="Q112" s="211"/>
      <c r="R112" s="211"/>
      <c r="S112" s="211"/>
      <c r="T112" s="211"/>
      <c r="U112" s="211"/>
      <c r="V112" s="211"/>
      <c r="W112" s="211"/>
      <c r="X112" s="211"/>
      <c r="Y112" s="211"/>
      <c r="Z112" s="211"/>
    </row>
    <row r="113" spans="11:26" ht="15.75" customHeight="1">
      <c r="K113" s="295"/>
      <c r="M113" s="295"/>
      <c r="P113" s="211"/>
      <c r="Q113" s="211"/>
      <c r="R113" s="211"/>
      <c r="S113" s="211"/>
      <c r="T113" s="211"/>
      <c r="U113" s="211"/>
      <c r="V113" s="211"/>
      <c r="W113" s="211"/>
      <c r="X113" s="211"/>
      <c r="Y113" s="211"/>
      <c r="Z113" s="211"/>
    </row>
    <row r="114" spans="11:26" ht="15.75" customHeight="1">
      <c r="K114" s="295"/>
      <c r="M114" s="295"/>
      <c r="P114" s="211"/>
      <c r="Q114" s="211"/>
      <c r="R114" s="211"/>
      <c r="S114" s="211"/>
      <c r="T114" s="211"/>
      <c r="U114" s="211"/>
      <c r="V114" s="211"/>
      <c r="W114" s="211"/>
      <c r="X114" s="211"/>
      <c r="Y114" s="211"/>
      <c r="Z114" s="211"/>
    </row>
    <row r="115" spans="11:26" ht="15.75" customHeight="1">
      <c r="K115" s="295"/>
      <c r="M115" s="295"/>
      <c r="P115" s="211"/>
      <c r="Q115" s="211"/>
      <c r="R115" s="211"/>
      <c r="S115" s="211"/>
      <c r="T115" s="211"/>
      <c r="U115" s="211"/>
      <c r="V115" s="211"/>
      <c r="W115" s="211"/>
      <c r="X115" s="211"/>
      <c r="Y115" s="211"/>
      <c r="Z115" s="211"/>
    </row>
    <row r="116" spans="11:26" ht="15.75" customHeight="1">
      <c r="K116" s="295"/>
      <c r="M116" s="295"/>
      <c r="P116" s="211"/>
      <c r="Q116" s="211"/>
      <c r="R116" s="211"/>
      <c r="S116" s="211"/>
      <c r="T116" s="211"/>
      <c r="U116" s="211"/>
      <c r="V116" s="211"/>
      <c r="W116" s="211"/>
      <c r="X116" s="211"/>
      <c r="Y116" s="211"/>
      <c r="Z116" s="211"/>
    </row>
    <row r="117" spans="11:26" ht="15.75" customHeight="1">
      <c r="K117" s="295"/>
      <c r="M117" s="295"/>
      <c r="P117" s="211"/>
      <c r="Q117" s="211"/>
      <c r="R117" s="211"/>
      <c r="S117" s="211"/>
      <c r="T117" s="211"/>
      <c r="U117" s="211"/>
      <c r="V117" s="211"/>
      <c r="W117" s="211"/>
      <c r="X117" s="211"/>
      <c r="Y117" s="211"/>
      <c r="Z117" s="211"/>
    </row>
    <row r="118" spans="11:26" ht="15.75" customHeight="1">
      <c r="K118" s="295"/>
      <c r="M118" s="295"/>
      <c r="P118" s="211"/>
      <c r="Q118" s="211"/>
      <c r="R118" s="211"/>
      <c r="S118" s="211"/>
      <c r="T118" s="211"/>
      <c r="U118" s="211"/>
      <c r="V118" s="211"/>
      <c r="W118" s="211"/>
      <c r="X118" s="211"/>
      <c r="Y118" s="211"/>
      <c r="Z118" s="211"/>
    </row>
    <row r="119" spans="11:26" ht="15.75" customHeight="1">
      <c r="K119" s="295"/>
      <c r="M119" s="295"/>
      <c r="P119" s="211"/>
      <c r="Q119" s="211"/>
      <c r="R119" s="211"/>
      <c r="S119" s="211"/>
      <c r="T119" s="211"/>
      <c r="U119" s="211"/>
      <c r="V119" s="211"/>
      <c r="W119" s="211"/>
      <c r="X119" s="211"/>
      <c r="Y119" s="211"/>
      <c r="Z119" s="211"/>
    </row>
    <row r="120" spans="11:26" ht="15.75" customHeight="1">
      <c r="K120" s="295"/>
      <c r="M120" s="295"/>
      <c r="P120" s="211"/>
      <c r="Q120" s="211"/>
      <c r="R120" s="211"/>
      <c r="S120" s="211"/>
      <c r="T120" s="211"/>
      <c r="U120" s="211"/>
      <c r="V120" s="211"/>
      <c r="W120" s="211"/>
      <c r="X120" s="211"/>
      <c r="Y120" s="211"/>
      <c r="Z120" s="211"/>
    </row>
    <row r="121" spans="11:26" ht="15.75" customHeight="1">
      <c r="K121" s="295"/>
      <c r="M121" s="295"/>
      <c r="P121" s="211"/>
      <c r="Q121" s="211"/>
      <c r="R121" s="211"/>
      <c r="S121" s="211"/>
      <c r="T121" s="211"/>
      <c r="U121" s="211"/>
      <c r="V121" s="211"/>
      <c r="W121" s="211"/>
      <c r="X121" s="211"/>
      <c r="Y121" s="211"/>
      <c r="Z121" s="211"/>
    </row>
    <row r="122" spans="11:26" ht="15.75" customHeight="1">
      <c r="K122" s="295"/>
      <c r="M122" s="295"/>
      <c r="P122" s="211"/>
      <c r="Q122" s="211"/>
      <c r="R122" s="211"/>
      <c r="S122" s="211"/>
      <c r="T122" s="211"/>
      <c r="U122" s="211"/>
      <c r="V122" s="211"/>
      <c r="W122" s="211"/>
      <c r="X122" s="211"/>
      <c r="Y122" s="211"/>
      <c r="Z122" s="211"/>
    </row>
    <row r="123" spans="11:26" ht="15.75" customHeight="1">
      <c r="K123" s="295"/>
      <c r="M123" s="295"/>
      <c r="P123" s="211"/>
      <c r="Q123" s="211"/>
      <c r="R123" s="211"/>
      <c r="S123" s="211"/>
      <c r="T123" s="211"/>
      <c r="U123" s="211"/>
      <c r="V123" s="211"/>
      <c r="W123" s="211"/>
      <c r="X123" s="211"/>
      <c r="Y123" s="211"/>
      <c r="Z123" s="211"/>
    </row>
    <row r="124" spans="11:26" ht="15.75" customHeight="1">
      <c r="K124" s="295"/>
      <c r="M124" s="295"/>
      <c r="P124" s="211"/>
      <c r="Q124" s="211"/>
      <c r="R124" s="211"/>
      <c r="S124" s="211"/>
      <c r="T124" s="211"/>
      <c r="U124" s="211"/>
      <c r="V124" s="211"/>
      <c r="W124" s="211"/>
      <c r="X124" s="211"/>
      <c r="Y124" s="211"/>
      <c r="Z124" s="211"/>
    </row>
    <row r="125" spans="11:26" ht="15.75" customHeight="1">
      <c r="K125" s="295"/>
      <c r="M125" s="295"/>
      <c r="P125" s="211"/>
      <c r="Q125" s="211"/>
      <c r="R125" s="211"/>
      <c r="S125" s="211"/>
      <c r="T125" s="211"/>
      <c r="U125" s="211"/>
      <c r="V125" s="211"/>
      <c r="W125" s="211"/>
      <c r="X125" s="211"/>
      <c r="Y125" s="211"/>
      <c r="Z125" s="211"/>
    </row>
    <row r="126" spans="11:26" ht="15.75" customHeight="1">
      <c r="K126" s="295"/>
      <c r="M126" s="295"/>
      <c r="P126" s="211"/>
      <c r="Q126" s="211"/>
      <c r="R126" s="211"/>
      <c r="S126" s="211"/>
      <c r="T126" s="211"/>
      <c r="U126" s="211"/>
      <c r="V126" s="211"/>
      <c r="W126" s="211"/>
      <c r="X126" s="211"/>
      <c r="Y126" s="211"/>
      <c r="Z126" s="211"/>
    </row>
    <row r="127" spans="11:26" ht="15.75" customHeight="1">
      <c r="K127" s="295"/>
      <c r="M127" s="295"/>
      <c r="P127" s="211"/>
      <c r="Q127" s="211"/>
      <c r="R127" s="211"/>
      <c r="S127" s="211"/>
      <c r="T127" s="211"/>
      <c r="U127" s="211"/>
      <c r="V127" s="211"/>
      <c r="W127" s="211"/>
      <c r="X127" s="211"/>
      <c r="Y127" s="211"/>
      <c r="Z127" s="211"/>
    </row>
    <row r="128" spans="11:26" ht="15.75" customHeight="1">
      <c r="K128" s="295"/>
      <c r="M128" s="295"/>
      <c r="P128" s="211"/>
      <c r="Q128" s="211"/>
      <c r="R128" s="211"/>
      <c r="S128" s="211"/>
      <c r="T128" s="211"/>
      <c r="U128" s="211"/>
      <c r="V128" s="211"/>
      <c r="W128" s="211"/>
      <c r="X128" s="211"/>
      <c r="Y128" s="211"/>
      <c r="Z128" s="211"/>
    </row>
    <row r="129" spans="11:26" ht="15.75" customHeight="1">
      <c r="K129" s="295"/>
      <c r="M129" s="295"/>
      <c r="P129" s="211"/>
      <c r="Q129" s="211"/>
      <c r="R129" s="211"/>
      <c r="S129" s="211"/>
      <c r="T129" s="211"/>
      <c r="U129" s="211"/>
      <c r="V129" s="211"/>
      <c r="W129" s="211"/>
      <c r="X129" s="211"/>
      <c r="Y129" s="211"/>
      <c r="Z129" s="211"/>
    </row>
    <row r="130" spans="11:26" ht="15.75" customHeight="1">
      <c r="K130" s="295"/>
      <c r="M130" s="295"/>
      <c r="P130" s="211"/>
      <c r="Q130" s="211"/>
      <c r="R130" s="211"/>
      <c r="S130" s="211"/>
      <c r="T130" s="211"/>
      <c r="U130" s="211"/>
      <c r="V130" s="211"/>
      <c r="W130" s="211"/>
      <c r="X130" s="211"/>
      <c r="Y130" s="211"/>
      <c r="Z130" s="211"/>
    </row>
    <row r="131" spans="11:26" ht="15.75" customHeight="1">
      <c r="K131" s="295"/>
      <c r="M131" s="295"/>
      <c r="P131" s="211"/>
      <c r="Q131" s="211"/>
      <c r="R131" s="211"/>
      <c r="S131" s="211"/>
      <c r="T131" s="211"/>
      <c r="U131" s="211"/>
      <c r="V131" s="211"/>
      <c r="W131" s="211"/>
      <c r="X131" s="211"/>
      <c r="Y131" s="211"/>
      <c r="Z131" s="211"/>
    </row>
    <row r="132" spans="11:26" ht="15.75" customHeight="1">
      <c r="K132" s="295"/>
      <c r="M132" s="295"/>
      <c r="P132" s="211"/>
      <c r="Q132" s="211"/>
      <c r="R132" s="211"/>
      <c r="S132" s="211"/>
      <c r="T132" s="211"/>
      <c r="U132" s="211"/>
      <c r="V132" s="211"/>
      <c r="W132" s="211"/>
      <c r="X132" s="211"/>
      <c r="Y132" s="211"/>
      <c r="Z132" s="211"/>
    </row>
    <row r="133" spans="11:26" ht="15.75" customHeight="1">
      <c r="K133" s="295"/>
      <c r="M133" s="295"/>
      <c r="P133" s="211"/>
      <c r="Q133" s="211"/>
      <c r="R133" s="211"/>
      <c r="S133" s="211"/>
      <c r="T133" s="211"/>
      <c r="U133" s="211"/>
      <c r="V133" s="211"/>
      <c r="W133" s="211"/>
      <c r="X133" s="211"/>
      <c r="Y133" s="211"/>
      <c r="Z133" s="211"/>
    </row>
    <row r="134" spans="11:26" ht="15.75" customHeight="1">
      <c r="K134" s="295"/>
      <c r="M134" s="295"/>
      <c r="P134" s="211"/>
      <c r="Q134" s="211"/>
      <c r="R134" s="211"/>
      <c r="S134" s="211"/>
      <c r="T134" s="211"/>
      <c r="U134" s="211"/>
      <c r="V134" s="211"/>
      <c r="W134" s="211"/>
      <c r="X134" s="211"/>
      <c r="Y134" s="211"/>
      <c r="Z134" s="211"/>
    </row>
    <row r="135" spans="11:26" ht="15.75" customHeight="1">
      <c r="K135" s="295"/>
      <c r="M135" s="295"/>
      <c r="P135" s="211"/>
      <c r="Q135" s="211"/>
      <c r="R135" s="211"/>
      <c r="S135" s="211"/>
      <c r="T135" s="211"/>
      <c r="U135" s="211"/>
      <c r="V135" s="211"/>
      <c r="W135" s="211"/>
      <c r="X135" s="211"/>
      <c r="Y135" s="211"/>
      <c r="Z135" s="211"/>
    </row>
    <row r="136" spans="11:26" ht="15.75" customHeight="1">
      <c r="K136" s="295"/>
      <c r="M136" s="295"/>
      <c r="P136" s="211"/>
      <c r="Q136" s="211"/>
      <c r="R136" s="211"/>
      <c r="S136" s="211"/>
      <c r="T136" s="211"/>
      <c r="U136" s="211"/>
      <c r="V136" s="211"/>
      <c r="W136" s="211"/>
      <c r="X136" s="211"/>
      <c r="Y136" s="211"/>
      <c r="Z136" s="211"/>
    </row>
    <row r="137" spans="11:26" ht="15.75" customHeight="1">
      <c r="K137" s="295"/>
      <c r="M137" s="295"/>
      <c r="P137" s="211"/>
      <c r="Q137" s="211"/>
      <c r="R137" s="211"/>
      <c r="S137" s="211"/>
      <c r="T137" s="211"/>
      <c r="U137" s="211"/>
      <c r="V137" s="211"/>
      <c r="W137" s="211"/>
      <c r="X137" s="211"/>
      <c r="Y137" s="211"/>
      <c r="Z137" s="211"/>
    </row>
    <row r="138" spans="11:26" ht="15.75" customHeight="1">
      <c r="K138" s="295"/>
      <c r="M138" s="295"/>
      <c r="P138" s="211"/>
      <c r="Q138" s="211"/>
      <c r="R138" s="211"/>
      <c r="S138" s="211"/>
      <c r="T138" s="211"/>
      <c r="U138" s="211"/>
      <c r="V138" s="211"/>
      <c r="W138" s="211"/>
      <c r="X138" s="211"/>
      <c r="Y138" s="211"/>
      <c r="Z138" s="211"/>
    </row>
    <row r="139" spans="11:26" ht="15.75" customHeight="1">
      <c r="K139" s="295"/>
      <c r="M139" s="295"/>
      <c r="P139" s="211"/>
      <c r="Q139" s="211"/>
      <c r="R139" s="211"/>
      <c r="S139" s="211"/>
      <c r="T139" s="211"/>
      <c r="U139" s="211"/>
      <c r="V139" s="211"/>
      <c r="W139" s="211"/>
      <c r="X139" s="211"/>
      <c r="Y139" s="211"/>
      <c r="Z139" s="211"/>
    </row>
    <row r="140" spans="11:26" ht="15.75" customHeight="1">
      <c r="K140" s="295"/>
      <c r="M140" s="295"/>
      <c r="P140" s="211"/>
      <c r="Q140" s="211"/>
      <c r="R140" s="211"/>
      <c r="S140" s="211"/>
      <c r="T140" s="211"/>
      <c r="U140" s="211"/>
      <c r="V140" s="211"/>
      <c r="W140" s="211"/>
      <c r="X140" s="211"/>
      <c r="Y140" s="211"/>
      <c r="Z140" s="211"/>
    </row>
    <row r="141" spans="11:26" ht="15.75" customHeight="1">
      <c r="K141" s="295"/>
      <c r="M141" s="295"/>
      <c r="P141" s="211"/>
      <c r="Q141" s="211"/>
      <c r="R141" s="211"/>
      <c r="S141" s="211"/>
      <c r="T141" s="211"/>
      <c r="U141" s="211"/>
      <c r="V141" s="211"/>
      <c r="W141" s="211"/>
      <c r="X141" s="211"/>
      <c r="Y141" s="211"/>
      <c r="Z141" s="211"/>
    </row>
    <row r="142" spans="11:26" ht="15.75" customHeight="1">
      <c r="K142" s="295"/>
      <c r="M142" s="295"/>
      <c r="P142" s="211"/>
      <c r="Q142" s="211"/>
      <c r="R142" s="211"/>
      <c r="S142" s="211"/>
      <c r="T142" s="211"/>
      <c r="U142" s="211"/>
      <c r="V142" s="211"/>
      <c r="W142" s="211"/>
      <c r="X142" s="211"/>
      <c r="Y142" s="211"/>
      <c r="Z142" s="211"/>
    </row>
    <row r="143" spans="11:26" ht="15.75" customHeight="1">
      <c r="K143" s="295"/>
      <c r="M143" s="295"/>
      <c r="P143" s="211"/>
      <c r="Q143" s="211"/>
      <c r="R143" s="211"/>
      <c r="S143" s="211"/>
      <c r="T143" s="211"/>
      <c r="U143" s="211"/>
      <c r="V143" s="211"/>
      <c r="W143" s="211"/>
      <c r="X143" s="211"/>
      <c r="Y143" s="211"/>
      <c r="Z143" s="211"/>
    </row>
    <row r="144" spans="11:26" ht="15.75" customHeight="1">
      <c r="K144" s="295"/>
      <c r="M144" s="295"/>
      <c r="P144" s="211"/>
      <c r="Q144" s="211"/>
      <c r="R144" s="211"/>
      <c r="S144" s="211"/>
      <c r="T144" s="211"/>
      <c r="U144" s="211"/>
      <c r="V144" s="211"/>
      <c r="W144" s="211"/>
      <c r="X144" s="211"/>
      <c r="Y144" s="211"/>
      <c r="Z144" s="211"/>
    </row>
    <row r="145" spans="11:26" ht="15.75" customHeight="1">
      <c r="K145" s="295"/>
      <c r="M145" s="295"/>
      <c r="P145" s="211"/>
      <c r="Q145" s="211"/>
      <c r="R145" s="211"/>
      <c r="S145" s="211"/>
      <c r="T145" s="211"/>
      <c r="U145" s="211"/>
      <c r="V145" s="211"/>
      <c r="W145" s="211"/>
      <c r="X145" s="211"/>
      <c r="Y145" s="211"/>
      <c r="Z145" s="211"/>
    </row>
    <row r="146" spans="11:26" ht="15.75" customHeight="1">
      <c r="K146" s="295"/>
      <c r="M146" s="295"/>
      <c r="P146" s="211"/>
      <c r="Q146" s="211"/>
      <c r="R146" s="211"/>
      <c r="S146" s="211"/>
      <c r="T146" s="211"/>
      <c r="U146" s="211"/>
      <c r="V146" s="211"/>
      <c r="W146" s="211"/>
      <c r="X146" s="211"/>
      <c r="Y146" s="211"/>
      <c r="Z146" s="211"/>
    </row>
    <row r="147" spans="11:26" ht="15.75" customHeight="1">
      <c r="K147" s="295"/>
      <c r="M147" s="295"/>
      <c r="P147" s="211"/>
      <c r="Q147" s="211"/>
      <c r="R147" s="211"/>
      <c r="S147" s="211"/>
      <c r="T147" s="211"/>
      <c r="U147" s="211"/>
      <c r="V147" s="211"/>
      <c r="W147" s="211"/>
      <c r="X147" s="211"/>
      <c r="Y147" s="211"/>
      <c r="Z147" s="211"/>
    </row>
    <row r="148" spans="11:26" ht="15.75" customHeight="1">
      <c r="K148" s="295"/>
      <c r="M148" s="295"/>
      <c r="P148" s="211"/>
      <c r="Q148" s="211"/>
      <c r="R148" s="211"/>
      <c r="S148" s="211"/>
      <c r="T148" s="211"/>
      <c r="U148" s="211"/>
      <c r="V148" s="211"/>
      <c r="W148" s="211"/>
      <c r="X148" s="211"/>
      <c r="Y148" s="211"/>
      <c r="Z148" s="211"/>
    </row>
    <row r="149" spans="11:26" ht="15.75" customHeight="1">
      <c r="K149" s="295"/>
      <c r="M149" s="295"/>
      <c r="P149" s="211"/>
      <c r="Q149" s="211"/>
      <c r="R149" s="211"/>
      <c r="S149" s="211"/>
      <c r="T149" s="211"/>
      <c r="U149" s="211"/>
      <c r="V149" s="211"/>
      <c r="W149" s="211"/>
      <c r="X149" s="211"/>
      <c r="Y149" s="211"/>
      <c r="Z149" s="211"/>
    </row>
    <row r="150" spans="11:26" ht="15.75" customHeight="1">
      <c r="K150" s="295"/>
      <c r="M150" s="295"/>
      <c r="P150" s="211"/>
      <c r="Q150" s="211"/>
      <c r="R150" s="211"/>
      <c r="S150" s="211"/>
      <c r="T150" s="211"/>
      <c r="U150" s="211"/>
      <c r="V150" s="211"/>
      <c r="W150" s="211"/>
      <c r="X150" s="211"/>
      <c r="Y150" s="211"/>
      <c r="Z150" s="211"/>
    </row>
    <row r="151" spans="11:26" ht="15.75" customHeight="1">
      <c r="K151" s="295"/>
      <c r="M151" s="295"/>
      <c r="P151" s="211"/>
      <c r="Q151" s="211"/>
      <c r="R151" s="211"/>
      <c r="S151" s="211"/>
      <c r="T151" s="211"/>
      <c r="U151" s="211"/>
      <c r="V151" s="211"/>
      <c r="W151" s="211"/>
      <c r="X151" s="211"/>
      <c r="Y151" s="211"/>
      <c r="Z151" s="211"/>
    </row>
    <row r="152" spans="11:26" ht="15.75" customHeight="1">
      <c r="K152" s="295"/>
      <c r="M152" s="295"/>
      <c r="P152" s="211"/>
      <c r="Q152" s="211"/>
      <c r="R152" s="211"/>
      <c r="S152" s="211"/>
      <c r="T152" s="211"/>
      <c r="U152" s="211"/>
      <c r="V152" s="211"/>
      <c r="W152" s="211"/>
      <c r="X152" s="211"/>
      <c r="Y152" s="211"/>
      <c r="Z152" s="211"/>
    </row>
    <row r="153" spans="11:26" ht="15.75" customHeight="1">
      <c r="K153" s="295"/>
      <c r="M153" s="295"/>
      <c r="P153" s="211"/>
      <c r="Q153" s="211"/>
      <c r="R153" s="211"/>
      <c r="S153" s="211"/>
      <c r="T153" s="211"/>
      <c r="U153" s="211"/>
      <c r="V153" s="211"/>
      <c r="W153" s="211"/>
      <c r="X153" s="211"/>
      <c r="Y153" s="211"/>
      <c r="Z153" s="211"/>
    </row>
    <row r="154" spans="11:26" ht="15.75" customHeight="1">
      <c r="K154" s="295"/>
      <c r="M154" s="295"/>
      <c r="P154" s="211"/>
      <c r="Q154" s="211"/>
      <c r="R154" s="211"/>
      <c r="S154" s="211"/>
      <c r="T154" s="211"/>
      <c r="U154" s="211"/>
      <c r="V154" s="211"/>
      <c r="W154" s="211"/>
      <c r="X154" s="211"/>
      <c r="Y154" s="211"/>
      <c r="Z154" s="211"/>
    </row>
    <row r="155" spans="11:26" ht="15.75" customHeight="1">
      <c r="K155" s="295"/>
      <c r="M155" s="295"/>
      <c r="P155" s="211"/>
      <c r="Q155" s="211"/>
      <c r="R155" s="211"/>
      <c r="S155" s="211"/>
      <c r="T155" s="211"/>
      <c r="U155" s="211"/>
      <c r="V155" s="211"/>
      <c r="W155" s="211"/>
      <c r="X155" s="211"/>
      <c r="Y155" s="211"/>
      <c r="Z155" s="211"/>
    </row>
    <row r="156" spans="11:26" ht="15.75" customHeight="1">
      <c r="K156" s="295"/>
      <c r="M156" s="295"/>
      <c r="P156" s="211"/>
      <c r="Q156" s="211"/>
      <c r="R156" s="211"/>
      <c r="S156" s="211"/>
      <c r="T156" s="211"/>
      <c r="U156" s="211"/>
      <c r="V156" s="211"/>
      <c r="W156" s="211"/>
      <c r="X156" s="211"/>
      <c r="Y156" s="211"/>
      <c r="Z156" s="211"/>
    </row>
    <row r="157" spans="11:26" ht="15.75" customHeight="1">
      <c r="K157" s="295"/>
      <c r="M157" s="295"/>
      <c r="P157" s="211"/>
      <c r="Q157" s="211"/>
      <c r="R157" s="211"/>
      <c r="S157" s="211"/>
      <c r="T157" s="211"/>
      <c r="U157" s="211"/>
      <c r="V157" s="211"/>
      <c r="W157" s="211"/>
      <c r="X157" s="211"/>
      <c r="Y157" s="211"/>
      <c r="Z157" s="211"/>
    </row>
    <row r="158" spans="11:26" ht="15.75" customHeight="1">
      <c r="K158" s="295"/>
      <c r="M158" s="295"/>
      <c r="P158" s="211"/>
      <c r="Q158" s="211"/>
      <c r="R158" s="211"/>
      <c r="S158" s="211"/>
      <c r="T158" s="211"/>
      <c r="U158" s="211"/>
      <c r="V158" s="211"/>
      <c r="W158" s="211"/>
      <c r="X158" s="211"/>
      <c r="Y158" s="211"/>
      <c r="Z158" s="211"/>
    </row>
    <row r="159" spans="11:26" ht="15.75" customHeight="1">
      <c r="K159" s="295"/>
      <c r="M159" s="295"/>
      <c r="P159" s="211"/>
      <c r="Q159" s="211"/>
      <c r="R159" s="211"/>
      <c r="S159" s="211"/>
      <c r="T159" s="211"/>
      <c r="U159" s="211"/>
      <c r="V159" s="211"/>
      <c r="W159" s="211"/>
      <c r="X159" s="211"/>
      <c r="Y159" s="211"/>
      <c r="Z159" s="211"/>
    </row>
    <row r="160" spans="11:26" ht="15.75" customHeight="1">
      <c r="K160" s="295"/>
      <c r="M160" s="295"/>
      <c r="P160" s="211"/>
      <c r="Q160" s="211"/>
      <c r="R160" s="211"/>
      <c r="S160" s="211"/>
      <c r="T160" s="211"/>
      <c r="U160" s="211"/>
      <c r="V160" s="211"/>
      <c r="W160" s="211"/>
      <c r="X160" s="211"/>
      <c r="Y160" s="211"/>
      <c r="Z160" s="211"/>
    </row>
    <row r="161" spans="11:26" ht="15.75" customHeight="1">
      <c r="K161" s="295"/>
      <c r="M161" s="295"/>
      <c r="P161" s="211"/>
      <c r="Q161" s="211"/>
      <c r="R161" s="211"/>
      <c r="S161" s="211"/>
      <c r="T161" s="211"/>
      <c r="U161" s="211"/>
      <c r="V161" s="211"/>
      <c r="W161" s="211"/>
      <c r="X161" s="211"/>
      <c r="Y161" s="211"/>
      <c r="Z161" s="211"/>
    </row>
    <row r="162" spans="11:26" ht="15.75" customHeight="1">
      <c r="K162" s="295"/>
      <c r="M162" s="295"/>
      <c r="P162" s="211"/>
      <c r="Q162" s="211"/>
      <c r="R162" s="211"/>
      <c r="S162" s="211"/>
      <c r="T162" s="211"/>
      <c r="U162" s="211"/>
      <c r="V162" s="211"/>
      <c r="W162" s="211"/>
      <c r="X162" s="211"/>
      <c r="Y162" s="211"/>
      <c r="Z162" s="211"/>
    </row>
    <row r="163" spans="11:26" ht="15.75" customHeight="1">
      <c r="K163" s="295"/>
      <c r="M163" s="295"/>
      <c r="P163" s="211"/>
      <c r="Q163" s="211"/>
      <c r="R163" s="211"/>
      <c r="S163" s="211"/>
      <c r="T163" s="211"/>
      <c r="U163" s="211"/>
      <c r="V163" s="211"/>
      <c r="W163" s="211"/>
      <c r="X163" s="211"/>
      <c r="Y163" s="211"/>
      <c r="Z163" s="211"/>
    </row>
    <row r="164" spans="11:26" ht="15.75" customHeight="1">
      <c r="K164" s="295"/>
      <c r="M164" s="295"/>
      <c r="P164" s="211"/>
      <c r="Q164" s="211"/>
      <c r="R164" s="211"/>
      <c r="S164" s="211"/>
      <c r="T164" s="211"/>
      <c r="U164" s="211"/>
      <c r="V164" s="211"/>
      <c r="W164" s="211"/>
      <c r="X164" s="211"/>
      <c r="Y164" s="211"/>
      <c r="Z164" s="211"/>
    </row>
    <row r="165" spans="11:26" ht="15.75" customHeight="1">
      <c r="K165" s="295"/>
      <c r="M165" s="295"/>
      <c r="P165" s="211"/>
      <c r="Q165" s="211"/>
      <c r="R165" s="211"/>
      <c r="S165" s="211"/>
      <c r="T165" s="211"/>
      <c r="U165" s="211"/>
      <c r="V165" s="211"/>
      <c r="W165" s="211"/>
      <c r="X165" s="211"/>
      <c r="Y165" s="211"/>
      <c r="Z165" s="211"/>
    </row>
    <row r="166" spans="11:26" ht="15.75" customHeight="1">
      <c r="K166" s="295"/>
      <c r="M166" s="295"/>
      <c r="P166" s="211"/>
      <c r="Q166" s="211"/>
      <c r="R166" s="211"/>
      <c r="S166" s="211"/>
      <c r="T166" s="211"/>
      <c r="U166" s="211"/>
      <c r="V166" s="211"/>
      <c r="W166" s="211"/>
      <c r="X166" s="211"/>
      <c r="Y166" s="211"/>
      <c r="Z166" s="211"/>
    </row>
    <row r="167" spans="11:26" ht="15.75" customHeight="1">
      <c r="K167" s="295"/>
      <c r="M167" s="295"/>
      <c r="P167" s="211"/>
      <c r="Q167" s="211"/>
      <c r="R167" s="211"/>
      <c r="S167" s="211"/>
      <c r="T167" s="211"/>
      <c r="U167" s="211"/>
      <c r="V167" s="211"/>
      <c r="W167" s="211"/>
      <c r="X167" s="211"/>
      <c r="Y167" s="211"/>
      <c r="Z167" s="211"/>
    </row>
    <row r="168" spans="11:26" ht="15.75" customHeight="1">
      <c r="K168" s="295"/>
      <c r="M168" s="295"/>
      <c r="P168" s="211"/>
      <c r="Q168" s="211"/>
      <c r="R168" s="211"/>
      <c r="S168" s="211"/>
      <c r="T168" s="211"/>
      <c r="U168" s="211"/>
      <c r="V168" s="211"/>
      <c r="W168" s="211"/>
      <c r="X168" s="211"/>
      <c r="Y168" s="211"/>
      <c r="Z168" s="211"/>
    </row>
    <row r="169" spans="11:26" ht="15.75" customHeight="1">
      <c r="K169" s="295"/>
      <c r="M169" s="295"/>
      <c r="P169" s="211"/>
      <c r="Q169" s="211"/>
      <c r="R169" s="211"/>
      <c r="S169" s="211"/>
      <c r="T169" s="211"/>
      <c r="U169" s="211"/>
      <c r="V169" s="211"/>
      <c r="W169" s="211"/>
      <c r="X169" s="211"/>
      <c r="Y169" s="211"/>
      <c r="Z169" s="211"/>
    </row>
    <row r="170" spans="11:26" ht="15.75" customHeight="1">
      <c r="K170" s="295"/>
      <c r="M170" s="295"/>
      <c r="P170" s="211"/>
      <c r="Q170" s="211"/>
      <c r="R170" s="211"/>
      <c r="S170" s="211"/>
      <c r="T170" s="211"/>
      <c r="U170" s="211"/>
      <c r="V170" s="211"/>
      <c r="W170" s="211"/>
      <c r="X170" s="211"/>
      <c r="Y170" s="211"/>
      <c r="Z170" s="211"/>
    </row>
    <row r="171" spans="11:26" ht="15.75" customHeight="1">
      <c r="K171" s="295"/>
      <c r="M171" s="295"/>
      <c r="P171" s="211"/>
      <c r="Q171" s="211"/>
      <c r="R171" s="211"/>
      <c r="S171" s="211"/>
      <c r="T171" s="211"/>
      <c r="U171" s="211"/>
      <c r="V171" s="211"/>
      <c r="W171" s="211"/>
      <c r="X171" s="211"/>
      <c r="Y171" s="211"/>
      <c r="Z171" s="211"/>
    </row>
    <row r="172" spans="11:26" ht="15.75" customHeight="1">
      <c r="K172" s="295"/>
      <c r="M172" s="295"/>
      <c r="P172" s="211"/>
      <c r="Q172" s="211"/>
      <c r="R172" s="211"/>
      <c r="S172" s="211"/>
      <c r="T172" s="211"/>
      <c r="U172" s="211"/>
      <c r="V172" s="211"/>
      <c r="W172" s="211"/>
      <c r="X172" s="211"/>
      <c r="Y172" s="211"/>
      <c r="Z172" s="211"/>
    </row>
    <row r="173" spans="11:26" ht="15.75" customHeight="1">
      <c r="K173" s="295"/>
      <c r="M173" s="295"/>
      <c r="P173" s="211"/>
      <c r="Q173" s="211"/>
      <c r="R173" s="211"/>
      <c r="S173" s="211"/>
      <c r="T173" s="211"/>
      <c r="U173" s="211"/>
      <c r="V173" s="211"/>
      <c r="W173" s="211"/>
      <c r="X173" s="211"/>
      <c r="Y173" s="211"/>
      <c r="Z173" s="211"/>
    </row>
    <row r="174" spans="11:26" ht="15.75" customHeight="1">
      <c r="K174" s="295"/>
      <c r="M174" s="295"/>
      <c r="P174" s="211"/>
      <c r="Q174" s="211"/>
      <c r="R174" s="211"/>
      <c r="S174" s="211"/>
      <c r="T174" s="211"/>
      <c r="U174" s="211"/>
      <c r="V174" s="211"/>
      <c r="W174" s="211"/>
      <c r="X174" s="211"/>
      <c r="Y174" s="211"/>
      <c r="Z174" s="211"/>
    </row>
    <row r="175" spans="11:26" ht="15.75" customHeight="1">
      <c r="K175" s="295"/>
      <c r="M175" s="295"/>
      <c r="P175" s="211"/>
      <c r="Q175" s="211"/>
      <c r="R175" s="211"/>
      <c r="S175" s="211"/>
      <c r="T175" s="211"/>
      <c r="U175" s="211"/>
      <c r="V175" s="211"/>
      <c r="W175" s="211"/>
      <c r="X175" s="211"/>
      <c r="Y175" s="211"/>
      <c r="Z175" s="211"/>
    </row>
    <row r="176" spans="11:26" ht="15.75" customHeight="1">
      <c r="K176" s="295"/>
      <c r="M176" s="295"/>
      <c r="P176" s="211"/>
      <c r="Q176" s="211"/>
      <c r="R176" s="211"/>
      <c r="S176" s="211"/>
      <c r="T176" s="211"/>
      <c r="U176" s="211"/>
      <c r="V176" s="211"/>
      <c r="W176" s="211"/>
      <c r="X176" s="211"/>
      <c r="Y176" s="211"/>
      <c r="Z176" s="211"/>
    </row>
    <row r="177" spans="11:26" ht="15.75" customHeight="1">
      <c r="K177" s="295"/>
      <c r="M177" s="295"/>
      <c r="P177" s="211"/>
      <c r="Q177" s="211"/>
      <c r="R177" s="211"/>
      <c r="S177" s="211"/>
      <c r="T177" s="211"/>
      <c r="U177" s="211"/>
      <c r="V177" s="211"/>
      <c r="W177" s="211"/>
      <c r="X177" s="211"/>
      <c r="Y177" s="211"/>
      <c r="Z177" s="211"/>
    </row>
    <row r="178" spans="11:26" ht="15.75" customHeight="1">
      <c r="K178" s="295"/>
      <c r="M178" s="295"/>
      <c r="P178" s="211"/>
      <c r="Q178" s="211"/>
      <c r="R178" s="211"/>
      <c r="S178" s="211"/>
      <c r="T178" s="211"/>
      <c r="U178" s="211"/>
      <c r="V178" s="211"/>
      <c r="W178" s="211"/>
      <c r="X178" s="211"/>
      <c r="Y178" s="211"/>
      <c r="Z178" s="211"/>
    </row>
    <row r="179" spans="11:26" ht="15.75" customHeight="1">
      <c r="K179" s="295"/>
      <c r="M179" s="295"/>
      <c r="P179" s="211"/>
      <c r="Q179" s="211"/>
      <c r="R179" s="211"/>
      <c r="S179" s="211"/>
      <c r="T179" s="211"/>
      <c r="U179" s="211"/>
      <c r="V179" s="211"/>
      <c r="W179" s="211"/>
      <c r="X179" s="211"/>
      <c r="Y179" s="211"/>
      <c r="Z179" s="211"/>
    </row>
    <row r="180" spans="11:26" ht="15.75" customHeight="1">
      <c r="K180" s="295"/>
      <c r="M180" s="295"/>
      <c r="P180" s="211"/>
      <c r="Q180" s="211"/>
      <c r="R180" s="211"/>
      <c r="S180" s="211"/>
      <c r="T180" s="211"/>
      <c r="U180" s="211"/>
      <c r="V180" s="211"/>
      <c r="W180" s="211"/>
      <c r="X180" s="211"/>
      <c r="Y180" s="211"/>
      <c r="Z180" s="211"/>
    </row>
    <row r="181" spans="11:26" ht="15.75" customHeight="1">
      <c r="K181" s="295"/>
      <c r="M181" s="295"/>
      <c r="P181" s="211"/>
      <c r="Q181" s="211"/>
      <c r="R181" s="211"/>
      <c r="S181" s="211"/>
      <c r="T181" s="211"/>
      <c r="U181" s="211"/>
      <c r="V181" s="211"/>
      <c r="W181" s="211"/>
      <c r="X181" s="211"/>
      <c r="Y181" s="211"/>
      <c r="Z181" s="211"/>
    </row>
    <row r="182" spans="11:26" ht="15.75" customHeight="1">
      <c r="K182" s="295"/>
      <c r="M182" s="295"/>
      <c r="P182" s="211"/>
      <c r="Q182" s="211"/>
      <c r="R182" s="211"/>
      <c r="S182" s="211"/>
      <c r="T182" s="211"/>
      <c r="U182" s="211"/>
      <c r="V182" s="211"/>
      <c r="W182" s="211"/>
      <c r="X182" s="211"/>
      <c r="Y182" s="211"/>
      <c r="Z182" s="211"/>
    </row>
    <row r="183" spans="11:26" ht="15.75" customHeight="1">
      <c r="K183" s="295"/>
      <c r="M183" s="295"/>
      <c r="P183" s="211"/>
      <c r="Q183" s="211"/>
      <c r="R183" s="211"/>
      <c r="S183" s="211"/>
      <c r="T183" s="211"/>
      <c r="U183" s="211"/>
      <c r="V183" s="211"/>
      <c r="W183" s="211"/>
      <c r="X183" s="211"/>
      <c r="Y183" s="211"/>
      <c r="Z183" s="211"/>
    </row>
    <row r="184" spans="11:26" ht="15.75" customHeight="1">
      <c r="K184" s="295"/>
      <c r="M184" s="295"/>
      <c r="P184" s="211"/>
      <c r="Q184" s="211"/>
      <c r="R184" s="211"/>
      <c r="S184" s="211"/>
      <c r="T184" s="211"/>
      <c r="U184" s="211"/>
      <c r="V184" s="211"/>
      <c r="W184" s="211"/>
      <c r="X184" s="211"/>
      <c r="Y184" s="211"/>
      <c r="Z184" s="211"/>
    </row>
    <row r="185" spans="11:26" ht="15.75" customHeight="1">
      <c r="K185" s="295"/>
      <c r="M185" s="295"/>
      <c r="P185" s="211"/>
      <c r="Q185" s="211"/>
      <c r="R185" s="211"/>
      <c r="S185" s="211"/>
      <c r="T185" s="211"/>
      <c r="U185" s="211"/>
      <c r="V185" s="211"/>
      <c r="W185" s="211"/>
      <c r="X185" s="211"/>
      <c r="Y185" s="211"/>
      <c r="Z185" s="211"/>
    </row>
    <row r="186" spans="11:26" ht="15.75" customHeight="1">
      <c r="K186" s="295"/>
      <c r="M186" s="295"/>
      <c r="P186" s="211"/>
      <c r="Q186" s="211"/>
      <c r="R186" s="211"/>
      <c r="S186" s="211"/>
      <c r="T186" s="211"/>
      <c r="U186" s="211"/>
      <c r="V186" s="211"/>
      <c r="W186" s="211"/>
      <c r="X186" s="211"/>
      <c r="Y186" s="211"/>
      <c r="Z186" s="211"/>
    </row>
    <row r="187" spans="11:26" ht="15.75" customHeight="1">
      <c r="K187" s="295"/>
      <c r="M187" s="295"/>
      <c r="P187" s="211"/>
      <c r="Q187" s="211"/>
      <c r="R187" s="211"/>
      <c r="S187" s="211"/>
      <c r="T187" s="211"/>
      <c r="U187" s="211"/>
      <c r="V187" s="211"/>
      <c r="W187" s="211"/>
      <c r="X187" s="211"/>
      <c r="Y187" s="211"/>
      <c r="Z187" s="211"/>
    </row>
    <row r="188" spans="11:26" ht="15.75" customHeight="1">
      <c r="K188" s="295"/>
      <c r="M188" s="295"/>
      <c r="P188" s="211"/>
      <c r="Q188" s="211"/>
      <c r="R188" s="211"/>
      <c r="S188" s="211"/>
      <c r="T188" s="211"/>
      <c r="U188" s="211"/>
      <c r="V188" s="211"/>
      <c r="W188" s="211"/>
      <c r="X188" s="211"/>
      <c r="Y188" s="211"/>
      <c r="Z188" s="211"/>
    </row>
    <row r="189" spans="11:26" ht="15.75" customHeight="1">
      <c r="K189" s="295"/>
      <c r="M189" s="295"/>
      <c r="P189" s="211"/>
      <c r="Q189" s="211"/>
      <c r="R189" s="211"/>
      <c r="S189" s="211"/>
      <c r="T189" s="211"/>
      <c r="U189" s="211"/>
      <c r="V189" s="211"/>
      <c r="W189" s="211"/>
      <c r="X189" s="211"/>
      <c r="Y189" s="211"/>
      <c r="Z189" s="211"/>
    </row>
    <row r="190" spans="11:26" ht="15.75" customHeight="1">
      <c r="K190" s="295"/>
      <c r="M190" s="295"/>
      <c r="P190" s="211"/>
      <c r="Q190" s="211"/>
      <c r="R190" s="211"/>
      <c r="S190" s="211"/>
      <c r="T190" s="211"/>
      <c r="U190" s="211"/>
      <c r="V190" s="211"/>
      <c r="W190" s="211"/>
      <c r="X190" s="211"/>
      <c r="Y190" s="211"/>
      <c r="Z190" s="211"/>
    </row>
    <row r="191" spans="11:26" ht="15.75" customHeight="1">
      <c r="K191" s="295"/>
      <c r="M191" s="295"/>
      <c r="P191" s="211"/>
      <c r="Q191" s="211"/>
      <c r="R191" s="211"/>
      <c r="S191" s="211"/>
      <c r="T191" s="211"/>
      <c r="U191" s="211"/>
      <c r="V191" s="211"/>
      <c r="W191" s="211"/>
      <c r="X191" s="211"/>
      <c r="Y191" s="211"/>
      <c r="Z191" s="211"/>
    </row>
    <row r="192" spans="11:26" ht="15.75" customHeight="1">
      <c r="K192" s="295"/>
      <c r="M192" s="295"/>
      <c r="P192" s="211"/>
      <c r="Q192" s="211"/>
      <c r="R192" s="211"/>
      <c r="S192" s="211"/>
      <c r="T192" s="211"/>
      <c r="U192" s="211"/>
      <c r="V192" s="211"/>
      <c r="W192" s="211"/>
      <c r="X192" s="211"/>
      <c r="Y192" s="211"/>
      <c r="Z192" s="211"/>
    </row>
    <row r="193" spans="11:26" ht="15.75" customHeight="1">
      <c r="K193" s="295"/>
      <c r="M193" s="295"/>
      <c r="P193" s="211"/>
      <c r="Q193" s="211"/>
      <c r="R193" s="211"/>
      <c r="S193" s="211"/>
      <c r="T193" s="211"/>
      <c r="U193" s="211"/>
      <c r="V193" s="211"/>
      <c r="W193" s="211"/>
      <c r="X193" s="211"/>
      <c r="Y193" s="211"/>
      <c r="Z193" s="211"/>
    </row>
    <row r="194" spans="11:26" ht="15.75" customHeight="1">
      <c r="K194" s="295"/>
      <c r="M194" s="295"/>
      <c r="P194" s="211"/>
      <c r="Q194" s="211"/>
      <c r="R194" s="211"/>
      <c r="S194" s="211"/>
      <c r="T194" s="211"/>
      <c r="U194" s="211"/>
      <c r="V194" s="211"/>
      <c r="W194" s="211"/>
      <c r="X194" s="211"/>
      <c r="Y194" s="211"/>
      <c r="Z194" s="211"/>
    </row>
    <row r="195" spans="11:26" ht="15.75" customHeight="1">
      <c r="K195" s="295"/>
      <c r="M195" s="295"/>
      <c r="P195" s="211"/>
      <c r="Q195" s="211"/>
      <c r="R195" s="211"/>
      <c r="S195" s="211"/>
      <c r="T195" s="211"/>
      <c r="U195" s="211"/>
      <c r="V195" s="211"/>
      <c r="W195" s="211"/>
      <c r="X195" s="211"/>
      <c r="Y195" s="211"/>
      <c r="Z195" s="211"/>
    </row>
    <row r="196" spans="11:26" ht="15.75" customHeight="1">
      <c r="K196" s="295"/>
      <c r="M196" s="295"/>
      <c r="P196" s="211"/>
      <c r="Q196" s="211"/>
      <c r="R196" s="211"/>
      <c r="S196" s="211"/>
      <c r="T196" s="211"/>
      <c r="U196" s="211"/>
      <c r="V196" s="211"/>
      <c r="W196" s="211"/>
      <c r="X196" s="211"/>
      <c r="Y196" s="211"/>
      <c r="Z196" s="211"/>
    </row>
    <row r="197" spans="11:26" ht="15.75" customHeight="1">
      <c r="K197" s="295"/>
      <c r="M197" s="295"/>
      <c r="P197" s="211"/>
      <c r="Q197" s="211"/>
      <c r="R197" s="211"/>
      <c r="S197" s="211"/>
      <c r="T197" s="211"/>
      <c r="U197" s="211"/>
      <c r="V197" s="211"/>
      <c r="W197" s="211"/>
      <c r="X197" s="211"/>
      <c r="Y197" s="211"/>
      <c r="Z197" s="211"/>
    </row>
    <row r="198" spans="11:26" ht="15.75" customHeight="1">
      <c r="K198" s="295"/>
      <c r="M198" s="295"/>
      <c r="P198" s="211"/>
      <c r="Q198" s="211"/>
      <c r="R198" s="211"/>
      <c r="S198" s="211"/>
      <c r="T198" s="211"/>
      <c r="U198" s="211"/>
      <c r="V198" s="211"/>
      <c r="W198" s="211"/>
      <c r="X198" s="211"/>
      <c r="Y198" s="211"/>
      <c r="Z198" s="211"/>
    </row>
    <row r="199" spans="11:26" ht="15.75" customHeight="1">
      <c r="K199" s="295"/>
      <c r="M199" s="295"/>
      <c r="P199" s="211"/>
      <c r="Q199" s="211"/>
      <c r="R199" s="211"/>
      <c r="S199" s="211"/>
      <c r="T199" s="211"/>
      <c r="U199" s="211"/>
      <c r="V199" s="211"/>
      <c r="W199" s="211"/>
      <c r="X199" s="211"/>
      <c r="Y199" s="211"/>
      <c r="Z199" s="211"/>
    </row>
    <row r="200" spans="11:26" ht="15.75" customHeight="1">
      <c r="K200" s="295"/>
      <c r="M200" s="295"/>
      <c r="P200" s="211"/>
      <c r="Q200" s="211"/>
      <c r="R200" s="211"/>
      <c r="S200" s="211"/>
      <c r="T200" s="211"/>
      <c r="U200" s="211"/>
      <c r="V200" s="211"/>
      <c r="W200" s="211"/>
      <c r="X200" s="211"/>
      <c r="Y200" s="211"/>
      <c r="Z200" s="211"/>
    </row>
    <row r="201" spans="11:26" ht="15.75" customHeight="1">
      <c r="K201" s="295"/>
      <c r="M201" s="295"/>
      <c r="P201" s="211"/>
      <c r="Q201" s="211"/>
      <c r="R201" s="211"/>
      <c r="S201" s="211"/>
      <c r="T201" s="211"/>
      <c r="U201" s="211"/>
      <c r="V201" s="211"/>
      <c r="W201" s="211"/>
      <c r="X201" s="211"/>
      <c r="Y201" s="211"/>
      <c r="Z201" s="211"/>
    </row>
    <row r="202" spans="11:26" ht="15.75" customHeight="1">
      <c r="K202" s="295"/>
      <c r="M202" s="295"/>
      <c r="P202" s="211"/>
      <c r="Q202" s="211"/>
      <c r="R202" s="211"/>
      <c r="S202" s="211"/>
      <c r="T202" s="211"/>
      <c r="U202" s="211"/>
      <c r="V202" s="211"/>
      <c r="W202" s="211"/>
      <c r="X202" s="211"/>
      <c r="Y202" s="211"/>
      <c r="Z202" s="211"/>
    </row>
    <row r="203" spans="11:26" ht="15.75" customHeight="1">
      <c r="K203" s="295"/>
      <c r="M203" s="295"/>
      <c r="P203" s="211"/>
      <c r="Q203" s="211"/>
      <c r="R203" s="211"/>
      <c r="S203" s="211"/>
      <c r="T203" s="211"/>
      <c r="U203" s="211"/>
      <c r="V203" s="211"/>
      <c r="W203" s="211"/>
      <c r="X203" s="211"/>
      <c r="Y203" s="211"/>
      <c r="Z203" s="211"/>
    </row>
    <row r="204" spans="11:26" ht="15.75" customHeight="1">
      <c r="K204" s="295"/>
      <c r="M204" s="295"/>
      <c r="P204" s="211"/>
      <c r="Q204" s="211"/>
      <c r="R204" s="211"/>
      <c r="S204" s="211"/>
      <c r="T204" s="211"/>
      <c r="U204" s="211"/>
      <c r="V204" s="211"/>
      <c r="W204" s="211"/>
      <c r="X204" s="211"/>
      <c r="Y204" s="211"/>
      <c r="Z204" s="211"/>
    </row>
    <row r="205" spans="11:26" ht="15.75" customHeight="1">
      <c r="K205" s="295"/>
      <c r="M205" s="295"/>
      <c r="P205" s="211"/>
      <c r="Q205" s="211"/>
      <c r="R205" s="211"/>
      <c r="S205" s="211"/>
      <c r="T205" s="211"/>
      <c r="U205" s="211"/>
      <c r="V205" s="211"/>
      <c r="W205" s="211"/>
      <c r="X205" s="211"/>
      <c r="Y205" s="211"/>
      <c r="Z205" s="211"/>
    </row>
    <row r="206" spans="11:26" ht="15.75" customHeight="1">
      <c r="K206" s="295"/>
      <c r="M206" s="295"/>
      <c r="P206" s="211"/>
      <c r="Q206" s="211"/>
      <c r="R206" s="211"/>
      <c r="S206" s="211"/>
      <c r="T206" s="211"/>
      <c r="U206" s="211"/>
      <c r="V206" s="211"/>
      <c r="W206" s="211"/>
      <c r="X206" s="211"/>
      <c r="Y206" s="211"/>
      <c r="Z206" s="211"/>
    </row>
    <row r="207" spans="11:26" ht="15.75" customHeight="1">
      <c r="K207" s="295"/>
      <c r="M207" s="295"/>
      <c r="P207" s="211"/>
      <c r="Q207" s="211"/>
      <c r="R207" s="211"/>
      <c r="S207" s="211"/>
      <c r="T207" s="211"/>
      <c r="U207" s="211"/>
      <c r="V207" s="211"/>
      <c r="W207" s="211"/>
      <c r="X207" s="211"/>
      <c r="Y207" s="211"/>
      <c r="Z207" s="211"/>
    </row>
    <row r="208" spans="11:26" ht="15.75" customHeight="1">
      <c r="K208" s="295"/>
      <c r="M208" s="295"/>
      <c r="P208" s="211"/>
      <c r="Q208" s="211"/>
      <c r="R208" s="211"/>
      <c r="S208" s="211"/>
      <c r="T208" s="211"/>
      <c r="U208" s="211"/>
      <c r="V208" s="211"/>
      <c r="W208" s="211"/>
      <c r="X208" s="211"/>
      <c r="Y208" s="211"/>
      <c r="Z208" s="211"/>
    </row>
    <row r="209" spans="11:26" ht="15.75" customHeight="1">
      <c r="K209" s="295"/>
      <c r="M209" s="295"/>
      <c r="P209" s="211"/>
      <c r="Q209" s="211"/>
      <c r="R209" s="211"/>
      <c r="S209" s="211"/>
      <c r="T209" s="211"/>
      <c r="U209" s="211"/>
      <c r="V209" s="211"/>
      <c r="W209" s="211"/>
      <c r="X209" s="211"/>
      <c r="Y209" s="211"/>
      <c r="Z209" s="211"/>
    </row>
    <row r="210" spans="11:26" ht="15.75" customHeight="1">
      <c r="K210" s="295"/>
      <c r="M210" s="295"/>
      <c r="P210" s="211"/>
      <c r="Q210" s="211"/>
      <c r="R210" s="211"/>
      <c r="S210" s="211"/>
      <c r="T210" s="211"/>
      <c r="U210" s="211"/>
      <c r="V210" s="211"/>
      <c r="W210" s="211"/>
      <c r="X210" s="211"/>
      <c r="Y210" s="211"/>
      <c r="Z210" s="211"/>
    </row>
    <row r="211" spans="11:26" ht="15.75" customHeight="1">
      <c r="K211" s="295"/>
      <c r="M211" s="295"/>
      <c r="P211" s="211"/>
      <c r="Q211" s="211"/>
      <c r="R211" s="211"/>
      <c r="S211" s="211"/>
      <c r="T211" s="211"/>
      <c r="U211" s="211"/>
      <c r="V211" s="211"/>
      <c r="W211" s="211"/>
      <c r="X211" s="211"/>
      <c r="Y211" s="211"/>
      <c r="Z211" s="211"/>
    </row>
    <row r="212" spans="11:26" ht="15.75" customHeight="1">
      <c r="K212" s="295"/>
      <c r="M212" s="295"/>
      <c r="P212" s="211"/>
      <c r="Q212" s="211"/>
      <c r="R212" s="211"/>
      <c r="S212" s="211"/>
      <c r="T212" s="211"/>
      <c r="U212" s="211"/>
      <c r="V212" s="211"/>
      <c r="W212" s="211"/>
      <c r="X212" s="211"/>
      <c r="Y212" s="211"/>
      <c r="Z212" s="211"/>
    </row>
    <row r="213" spans="11:26" ht="15.75" customHeight="1">
      <c r="K213" s="295"/>
      <c r="M213" s="295"/>
      <c r="P213" s="211"/>
      <c r="Q213" s="211"/>
      <c r="R213" s="211"/>
      <c r="S213" s="211"/>
      <c r="T213" s="211"/>
      <c r="U213" s="211"/>
      <c r="V213" s="211"/>
      <c r="W213" s="211"/>
      <c r="X213" s="211"/>
      <c r="Y213" s="211"/>
      <c r="Z213" s="211"/>
    </row>
    <row r="214" spans="11:26" ht="15.75" customHeight="1">
      <c r="K214" s="295"/>
      <c r="M214" s="295"/>
      <c r="P214" s="211"/>
      <c r="Q214" s="211"/>
      <c r="R214" s="211"/>
      <c r="S214" s="211"/>
      <c r="T214" s="211"/>
      <c r="U214" s="211"/>
      <c r="V214" s="211"/>
      <c r="W214" s="211"/>
      <c r="X214" s="211"/>
      <c r="Y214" s="211"/>
      <c r="Z214" s="211"/>
    </row>
    <row r="215" spans="11:26" ht="15.75" customHeight="1">
      <c r="K215" s="295"/>
      <c r="M215" s="295"/>
      <c r="P215" s="211"/>
      <c r="Q215" s="211"/>
      <c r="R215" s="211"/>
      <c r="S215" s="211"/>
      <c r="T215" s="211"/>
      <c r="U215" s="211"/>
      <c r="V215" s="211"/>
      <c r="W215" s="211"/>
      <c r="X215" s="211"/>
      <c r="Y215" s="211"/>
      <c r="Z215" s="211"/>
    </row>
    <row r="216" spans="11:26" ht="15.75" customHeight="1">
      <c r="K216" s="295"/>
      <c r="M216" s="295"/>
      <c r="P216" s="211"/>
      <c r="Q216" s="211"/>
      <c r="R216" s="211"/>
      <c r="S216" s="211"/>
      <c r="T216" s="211"/>
      <c r="U216" s="211"/>
      <c r="V216" s="211"/>
      <c r="W216" s="211"/>
      <c r="X216" s="211"/>
      <c r="Y216" s="211"/>
      <c r="Z216" s="211"/>
    </row>
    <row r="217" spans="11:26" ht="15.75" customHeight="1">
      <c r="K217" s="295"/>
      <c r="M217" s="295"/>
      <c r="P217" s="211"/>
      <c r="Q217" s="211"/>
      <c r="R217" s="211"/>
      <c r="S217" s="211"/>
      <c r="T217" s="211"/>
      <c r="U217" s="211"/>
      <c r="V217" s="211"/>
      <c r="W217" s="211"/>
      <c r="X217" s="211"/>
      <c r="Y217" s="211"/>
      <c r="Z217" s="211"/>
    </row>
    <row r="218" spans="11:26" ht="15.75" customHeight="1">
      <c r="K218" s="295"/>
      <c r="M218" s="295"/>
      <c r="P218" s="211"/>
      <c r="Q218" s="211"/>
      <c r="R218" s="211"/>
      <c r="S218" s="211"/>
      <c r="T218" s="211"/>
      <c r="U218" s="211"/>
      <c r="V218" s="211"/>
      <c r="W218" s="211"/>
      <c r="X218" s="211"/>
      <c r="Y218" s="211"/>
      <c r="Z218" s="211"/>
    </row>
    <row r="219" spans="11:26" ht="15.75" customHeight="1">
      <c r="K219" s="295"/>
      <c r="M219" s="295"/>
      <c r="P219" s="211"/>
      <c r="Q219" s="211"/>
      <c r="R219" s="211"/>
      <c r="S219" s="211"/>
      <c r="T219" s="211"/>
      <c r="U219" s="211"/>
      <c r="V219" s="211"/>
      <c r="W219" s="211"/>
      <c r="X219" s="211"/>
      <c r="Y219" s="211"/>
      <c r="Z219" s="211"/>
    </row>
    <row r="220" spans="11:26" ht="15.75" customHeight="1">
      <c r="K220" s="295"/>
      <c r="M220" s="295"/>
      <c r="P220" s="211"/>
      <c r="Q220" s="211"/>
      <c r="R220" s="211"/>
      <c r="S220" s="211"/>
      <c r="T220" s="211"/>
      <c r="U220" s="211"/>
      <c r="V220" s="211"/>
      <c r="W220" s="211"/>
      <c r="X220" s="211"/>
      <c r="Y220" s="211"/>
      <c r="Z220" s="211"/>
    </row>
    <row r="221" spans="11:26" ht="15.75" customHeight="1">
      <c r="K221" s="295"/>
      <c r="M221" s="295"/>
      <c r="P221" s="211"/>
      <c r="Q221" s="211"/>
      <c r="R221" s="211"/>
      <c r="S221" s="211"/>
      <c r="T221" s="211"/>
      <c r="U221" s="211"/>
      <c r="V221" s="211"/>
      <c r="W221" s="211"/>
      <c r="X221" s="211"/>
      <c r="Y221" s="211"/>
      <c r="Z221" s="211"/>
    </row>
    <row r="222" spans="11:26" ht="15.75" customHeight="1">
      <c r="K222" s="295"/>
      <c r="M222" s="295"/>
      <c r="P222" s="211"/>
      <c r="Q222" s="211"/>
      <c r="R222" s="211"/>
      <c r="S222" s="211"/>
      <c r="T222" s="211"/>
      <c r="U222" s="211"/>
      <c r="V222" s="211"/>
      <c r="W222" s="211"/>
      <c r="X222" s="211"/>
      <c r="Y222" s="211"/>
      <c r="Z222" s="211"/>
    </row>
    <row r="223" spans="11:26" ht="15.75" customHeight="1">
      <c r="K223" s="295"/>
      <c r="M223" s="295"/>
      <c r="P223" s="211"/>
      <c r="Q223" s="211"/>
      <c r="R223" s="211"/>
      <c r="S223" s="211"/>
      <c r="T223" s="211"/>
      <c r="U223" s="211"/>
      <c r="V223" s="211"/>
      <c r="W223" s="211"/>
      <c r="X223" s="211"/>
      <c r="Y223" s="211"/>
      <c r="Z223" s="211"/>
    </row>
    <row r="224" spans="11:26" ht="15.75" customHeight="1">
      <c r="K224" s="295"/>
      <c r="M224" s="295"/>
      <c r="P224" s="211"/>
      <c r="Q224" s="211"/>
      <c r="R224" s="211"/>
      <c r="S224" s="211"/>
      <c r="T224" s="211"/>
      <c r="U224" s="211"/>
      <c r="V224" s="211"/>
      <c r="W224" s="211"/>
      <c r="X224" s="211"/>
      <c r="Y224" s="211"/>
      <c r="Z224" s="211"/>
    </row>
    <row r="225" spans="11:26" ht="15.75" customHeight="1">
      <c r="K225" s="295"/>
      <c r="M225" s="295"/>
      <c r="P225" s="211"/>
      <c r="Q225" s="211"/>
      <c r="R225" s="211"/>
      <c r="S225" s="211"/>
      <c r="T225" s="211"/>
      <c r="U225" s="211"/>
      <c r="V225" s="211"/>
      <c r="W225" s="211"/>
      <c r="X225" s="211"/>
      <c r="Y225" s="211"/>
      <c r="Z225" s="211"/>
    </row>
    <row r="226" spans="11:26" ht="15.75" customHeight="1">
      <c r="K226" s="295"/>
      <c r="M226" s="295"/>
      <c r="P226" s="211"/>
      <c r="Q226" s="211"/>
      <c r="R226" s="211"/>
      <c r="S226" s="211"/>
      <c r="T226" s="211"/>
      <c r="U226" s="211"/>
      <c r="V226" s="211"/>
      <c r="W226" s="211"/>
      <c r="X226" s="211"/>
      <c r="Y226" s="211"/>
      <c r="Z226" s="211"/>
    </row>
    <row r="227" spans="11:26" ht="15.75" customHeight="1">
      <c r="K227" s="295"/>
      <c r="M227" s="295"/>
      <c r="P227" s="211"/>
      <c r="Q227" s="211"/>
      <c r="R227" s="211"/>
      <c r="S227" s="211"/>
      <c r="T227" s="211"/>
      <c r="U227" s="211"/>
      <c r="V227" s="211"/>
      <c r="W227" s="211"/>
      <c r="X227" s="211"/>
      <c r="Y227" s="211"/>
      <c r="Z227" s="211"/>
    </row>
    <row r="228" spans="11:26" ht="15.75" customHeight="1">
      <c r="K228" s="295"/>
      <c r="M228" s="295"/>
      <c r="P228" s="211"/>
      <c r="Q228" s="211"/>
      <c r="R228" s="211"/>
      <c r="S228" s="211"/>
      <c r="T228" s="211"/>
      <c r="U228" s="211"/>
      <c r="V228" s="211"/>
      <c r="W228" s="211"/>
      <c r="X228" s="211"/>
      <c r="Y228" s="211"/>
      <c r="Z228" s="211"/>
    </row>
    <row r="229" spans="11:26" ht="15.75" customHeight="1">
      <c r="K229" s="295"/>
      <c r="M229" s="295"/>
      <c r="P229" s="211"/>
      <c r="Q229" s="211"/>
      <c r="R229" s="211"/>
      <c r="S229" s="211"/>
      <c r="T229" s="211"/>
      <c r="U229" s="211"/>
      <c r="V229" s="211"/>
      <c r="W229" s="211"/>
      <c r="X229" s="211"/>
      <c r="Y229" s="211"/>
      <c r="Z229" s="211"/>
    </row>
    <row r="230" spans="11:26" ht="15.75" customHeight="1">
      <c r="K230" s="295"/>
      <c r="M230" s="295"/>
      <c r="P230" s="211"/>
      <c r="Q230" s="211"/>
      <c r="R230" s="211"/>
      <c r="S230" s="211"/>
      <c r="T230" s="211"/>
      <c r="U230" s="211"/>
      <c r="V230" s="211"/>
      <c r="W230" s="211"/>
      <c r="X230" s="211"/>
      <c r="Y230" s="211"/>
      <c r="Z230" s="211"/>
    </row>
    <row r="231" spans="11:26" ht="15.75" customHeight="1">
      <c r="K231" s="295"/>
      <c r="M231" s="295"/>
      <c r="P231" s="211"/>
      <c r="Q231" s="211"/>
      <c r="R231" s="211"/>
      <c r="S231" s="211"/>
      <c r="T231" s="211"/>
      <c r="U231" s="211"/>
      <c r="V231" s="211"/>
      <c r="W231" s="211"/>
      <c r="X231" s="211"/>
      <c r="Y231" s="211"/>
      <c r="Z231" s="211"/>
    </row>
    <row r="232" spans="11:26" ht="15.75" customHeight="1">
      <c r="K232" s="295"/>
      <c r="M232" s="295"/>
      <c r="P232" s="211"/>
      <c r="Q232" s="211"/>
      <c r="R232" s="211"/>
      <c r="S232" s="211"/>
      <c r="T232" s="211"/>
      <c r="U232" s="211"/>
      <c r="V232" s="211"/>
      <c r="W232" s="211"/>
      <c r="X232" s="211"/>
      <c r="Y232" s="211"/>
      <c r="Z232" s="211"/>
    </row>
    <row r="233" spans="11:26" ht="15.75" customHeight="1">
      <c r="K233" s="295"/>
      <c r="M233" s="295"/>
      <c r="P233" s="211"/>
      <c r="Q233" s="211"/>
      <c r="R233" s="211"/>
      <c r="S233" s="211"/>
      <c r="T233" s="211"/>
      <c r="U233" s="211"/>
      <c r="V233" s="211"/>
      <c r="W233" s="211"/>
      <c r="X233" s="211"/>
      <c r="Y233" s="211"/>
      <c r="Z233" s="211"/>
    </row>
    <row r="234" spans="11:26" ht="15.75" customHeight="1">
      <c r="K234" s="295"/>
      <c r="M234" s="295"/>
      <c r="P234" s="211"/>
      <c r="Q234" s="211"/>
      <c r="R234" s="211"/>
      <c r="S234" s="211"/>
      <c r="T234" s="211"/>
      <c r="U234" s="211"/>
      <c r="V234" s="211"/>
      <c r="W234" s="211"/>
      <c r="X234" s="211"/>
      <c r="Y234" s="211"/>
      <c r="Z234" s="211"/>
    </row>
    <row r="235" spans="11:26" ht="15.75" customHeight="1">
      <c r="K235" s="295"/>
      <c r="M235" s="295"/>
      <c r="P235" s="211"/>
      <c r="Q235" s="211"/>
      <c r="R235" s="211"/>
      <c r="S235" s="211"/>
      <c r="T235" s="211"/>
      <c r="U235" s="211"/>
      <c r="V235" s="211"/>
      <c r="W235" s="211"/>
      <c r="X235" s="211"/>
      <c r="Y235" s="211"/>
      <c r="Z235" s="211"/>
    </row>
    <row r="236" spans="11:26" ht="15.75" customHeight="1">
      <c r="K236" s="295"/>
      <c r="M236" s="295"/>
      <c r="P236" s="211"/>
      <c r="Q236" s="211"/>
      <c r="R236" s="211"/>
      <c r="S236" s="211"/>
      <c r="T236" s="211"/>
      <c r="U236" s="211"/>
      <c r="V236" s="211"/>
      <c r="W236" s="211"/>
      <c r="X236" s="211"/>
      <c r="Y236" s="211"/>
      <c r="Z236" s="211"/>
    </row>
    <row r="237" spans="11:26" ht="15.75" customHeight="1">
      <c r="K237" s="295"/>
      <c r="M237" s="295"/>
      <c r="P237" s="211"/>
      <c r="Q237" s="211"/>
      <c r="R237" s="211"/>
      <c r="S237" s="211"/>
      <c r="T237" s="211"/>
      <c r="U237" s="211"/>
      <c r="V237" s="211"/>
      <c r="W237" s="211"/>
      <c r="X237" s="211"/>
      <c r="Y237" s="211"/>
      <c r="Z237" s="211"/>
    </row>
    <row r="238" spans="11:26" ht="15.75" customHeight="1">
      <c r="K238" s="295"/>
      <c r="M238" s="295"/>
      <c r="P238" s="211"/>
      <c r="Q238" s="211"/>
      <c r="R238" s="211"/>
      <c r="S238" s="211"/>
      <c r="T238" s="211"/>
      <c r="U238" s="211"/>
      <c r="V238" s="211"/>
      <c r="W238" s="211"/>
      <c r="X238" s="211"/>
      <c r="Y238" s="211"/>
      <c r="Z238" s="211"/>
    </row>
    <row r="239" spans="11:26" ht="15.75" customHeight="1">
      <c r="K239" s="295"/>
      <c r="M239" s="295"/>
      <c r="P239" s="211"/>
      <c r="Q239" s="211"/>
      <c r="R239" s="211"/>
      <c r="S239" s="211"/>
      <c r="T239" s="211"/>
      <c r="U239" s="211"/>
      <c r="V239" s="211"/>
      <c r="W239" s="211"/>
      <c r="X239" s="211"/>
      <c r="Y239" s="211"/>
      <c r="Z239" s="211"/>
    </row>
    <row r="240" spans="11:26" ht="15.75" customHeight="1">
      <c r="K240" s="295"/>
      <c r="M240" s="295"/>
      <c r="P240" s="211"/>
      <c r="Q240" s="211"/>
      <c r="R240" s="211"/>
      <c r="S240" s="211"/>
      <c r="T240" s="211"/>
      <c r="U240" s="211"/>
      <c r="V240" s="211"/>
      <c r="W240" s="211"/>
      <c r="X240" s="211"/>
      <c r="Y240" s="211"/>
      <c r="Z240" s="211"/>
    </row>
    <row r="241" spans="11:26" ht="15.75" customHeight="1">
      <c r="K241" s="295"/>
      <c r="M241" s="295"/>
      <c r="P241" s="211"/>
      <c r="Q241" s="211"/>
      <c r="R241" s="211"/>
      <c r="S241" s="211"/>
      <c r="T241" s="211"/>
      <c r="U241" s="211"/>
      <c r="V241" s="211"/>
      <c r="W241" s="211"/>
      <c r="X241" s="211"/>
      <c r="Y241" s="211"/>
      <c r="Z241" s="211"/>
    </row>
    <row r="242" spans="11:26" ht="15.75" customHeight="1">
      <c r="K242" s="295"/>
      <c r="M242" s="295"/>
      <c r="P242" s="211"/>
      <c r="Q242" s="211"/>
      <c r="R242" s="211"/>
      <c r="S242" s="211"/>
      <c r="T242" s="211"/>
      <c r="U242" s="211"/>
      <c r="V242" s="211"/>
      <c r="W242" s="211"/>
      <c r="X242" s="211"/>
      <c r="Y242" s="211"/>
      <c r="Z242" s="211"/>
    </row>
    <row r="243" spans="11:26" ht="15.75" customHeight="1">
      <c r="K243" s="295"/>
      <c r="M243" s="295"/>
      <c r="P243" s="211"/>
      <c r="Q243" s="211"/>
      <c r="R243" s="211"/>
      <c r="S243" s="211"/>
      <c r="T243" s="211"/>
      <c r="U243" s="211"/>
      <c r="V243" s="211"/>
      <c r="W243" s="211"/>
      <c r="X243" s="211"/>
      <c r="Y243" s="211"/>
      <c r="Z243" s="211"/>
    </row>
    <row r="244" spans="11:26" ht="15.75" customHeight="1">
      <c r="K244" s="295"/>
      <c r="M244" s="295"/>
      <c r="P244" s="211"/>
      <c r="Q244" s="211"/>
      <c r="R244" s="211"/>
      <c r="S244" s="211"/>
      <c r="T244" s="211"/>
      <c r="U244" s="211"/>
      <c r="V244" s="211"/>
      <c r="W244" s="211"/>
      <c r="X244" s="211"/>
      <c r="Y244" s="211"/>
      <c r="Z244" s="211"/>
    </row>
    <row r="245" spans="11:26" ht="15.75" customHeight="1">
      <c r="K245" s="295"/>
      <c r="M245" s="295"/>
      <c r="P245" s="211"/>
      <c r="Q245" s="211"/>
      <c r="R245" s="211"/>
      <c r="S245" s="211"/>
      <c r="T245" s="211"/>
      <c r="U245" s="211"/>
      <c r="V245" s="211"/>
      <c r="W245" s="211"/>
      <c r="X245" s="211"/>
      <c r="Y245" s="211"/>
      <c r="Z245" s="211"/>
    </row>
    <row r="246" spans="11:26" ht="15.75" customHeight="1">
      <c r="K246" s="295"/>
      <c r="M246" s="295"/>
      <c r="P246" s="211"/>
      <c r="Q246" s="211"/>
      <c r="R246" s="211"/>
      <c r="S246" s="211"/>
      <c r="T246" s="211"/>
      <c r="U246" s="211"/>
      <c r="V246" s="211"/>
      <c r="W246" s="211"/>
      <c r="X246" s="211"/>
      <c r="Y246" s="211"/>
      <c r="Z246" s="211"/>
    </row>
    <row r="247" spans="11:26" ht="15.75" customHeight="1">
      <c r="K247" s="295"/>
      <c r="M247" s="295"/>
      <c r="P247" s="211"/>
      <c r="Q247" s="211"/>
      <c r="R247" s="211"/>
      <c r="S247" s="211"/>
      <c r="T247" s="211"/>
      <c r="U247" s="211"/>
      <c r="V247" s="211"/>
      <c r="W247" s="211"/>
      <c r="X247" s="211"/>
      <c r="Y247" s="211"/>
      <c r="Z247" s="211"/>
    </row>
    <row r="248" spans="11:26" ht="15.75" customHeight="1">
      <c r="K248" s="295"/>
      <c r="M248" s="295"/>
      <c r="P248" s="211"/>
      <c r="Q248" s="211"/>
      <c r="R248" s="211"/>
      <c r="S248" s="211"/>
      <c r="T248" s="211"/>
      <c r="U248" s="211"/>
      <c r="V248" s="211"/>
      <c r="W248" s="211"/>
      <c r="X248" s="211"/>
      <c r="Y248" s="211"/>
      <c r="Z248" s="211"/>
    </row>
    <row r="249" spans="11:26" ht="15.75" customHeight="1">
      <c r="K249" s="295"/>
      <c r="M249" s="295"/>
      <c r="P249" s="211"/>
      <c r="Q249" s="211"/>
      <c r="R249" s="211"/>
      <c r="S249" s="211"/>
      <c r="T249" s="211"/>
      <c r="U249" s="211"/>
      <c r="V249" s="211"/>
      <c r="W249" s="211"/>
      <c r="X249" s="211"/>
      <c r="Y249" s="211"/>
      <c r="Z249" s="211"/>
    </row>
    <row r="250" spans="11:26" ht="15.75" customHeight="1">
      <c r="K250" s="295"/>
      <c r="M250" s="295"/>
      <c r="P250" s="211"/>
      <c r="Q250" s="211"/>
      <c r="R250" s="211"/>
      <c r="S250" s="211"/>
      <c r="T250" s="211"/>
      <c r="U250" s="211"/>
      <c r="V250" s="211"/>
      <c r="W250" s="211"/>
      <c r="X250" s="211"/>
      <c r="Y250" s="211"/>
      <c r="Z250" s="211"/>
    </row>
    <row r="251" spans="11:26" ht="15.75" customHeight="1">
      <c r="K251" s="295"/>
      <c r="M251" s="295"/>
      <c r="P251" s="211"/>
      <c r="Q251" s="211"/>
      <c r="R251" s="211"/>
      <c r="S251" s="211"/>
      <c r="T251" s="211"/>
      <c r="U251" s="211"/>
      <c r="V251" s="211"/>
      <c r="W251" s="211"/>
      <c r="X251" s="211"/>
      <c r="Y251" s="211"/>
      <c r="Z251" s="211"/>
    </row>
    <row r="252" spans="11:26" ht="15.75" customHeight="1">
      <c r="K252" s="295"/>
      <c r="M252" s="295"/>
      <c r="P252" s="211"/>
      <c r="Q252" s="211"/>
      <c r="R252" s="211"/>
      <c r="S252" s="211"/>
      <c r="T252" s="211"/>
      <c r="U252" s="211"/>
      <c r="V252" s="211"/>
      <c r="W252" s="211"/>
      <c r="X252" s="211"/>
      <c r="Y252" s="211"/>
      <c r="Z252" s="211"/>
    </row>
    <row r="253" spans="11:26" ht="15.75" customHeight="1">
      <c r="K253" s="295"/>
      <c r="M253" s="295"/>
      <c r="P253" s="211"/>
      <c r="Q253" s="211"/>
      <c r="R253" s="211"/>
      <c r="S253" s="211"/>
      <c r="T253" s="211"/>
      <c r="U253" s="211"/>
      <c r="V253" s="211"/>
      <c r="W253" s="211"/>
      <c r="X253" s="211"/>
      <c r="Y253" s="211"/>
      <c r="Z253" s="211"/>
    </row>
    <row r="254" spans="11:26" ht="15.75" customHeight="1">
      <c r="K254" s="295"/>
      <c r="M254" s="295"/>
      <c r="P254" s="211"/>
      <c r="Q254" s="211"/>
      <c r="R254" s="211"/>
      <c r="S254" s="211"/>
      <c r="T254" s="211"/>
      <c r="U254" s="211"/>
      <c r="V254" s="211"/>
      <c r="W254" s="211"/>
      <c r="X254" s="211"/>
      <c r="Y254" s="211"/>
      <c r="Z254" s="211"/>
    </row>
    <row r="255" spans="11:26" ht="15.75" customHeight="1">
      <c r="K255" s="295"/>
      <c r="M255" s="295"/>
      <c r="P255" s="211"/>
      <c r="Q255" s="211"/>
      <c r="R255" s="211"/>
      <c r="S255" s="211"/>
      <c r="T255" s="211"/>
      <c r="U255" s="211"/>
      <c r="V255" s="211"/>
      <c r="W255" s="211"/>
      <c r="X255" s="211"/>
      <c r="Y255" s="211"/>
      <c r="Z255" s="211"/>
    </row>
    <row r="256" spans="11:26" ht="15.75" customHeight="1">
      <c r="K256" s="295"/>
      <c r="M256" s="295"/>
      <c r="P256" s="211"/>
      <c r="Q256" s="211"/>
      <c r="R256" s="211"/>
      <c r="S256" s="211"/>
      <c r="T256" s="211"/>
      <c r="U256" s="211"/>
      <c r="V256" s="211"/>
      <c r="W256" s="211"/>
      <c r="X256" s="211"/>
      <c r="Y256" s="211"/>
      <c r="Z256" s="211"/>
    </row>
    <row r="257" spans="11:26" ht="15.75" customHeight="1">
      <c r="K257" s="295"/>
      <c r="M257" s="295"/>
      <c r="P257" s="211"/>
      <c r="Q257" s="211"/>
      <c r="R257" s="211"/>
      <c r="S257" s="211"/>
      <c r="T257" s="211"/>
      <c r="U257" s="211"/>
      <c r="V257" s="211"/>
      <c r="W257" s="211"/>
      <c r="X257" s="211"/>
      <c r="Y257" s="211"/>
      <c r="Z257" s="211"/>
    </row>
    <row r="258" spans="11:26" ht="15.75" customHeight="1">
      <c r="K258" s="295"/>
      <c r="M258" s="295"/>
      <c r="P258" s="211"/>
      <c r="Q258" s="211"/>
      <c r="R258" s="211"/>
      <c r="S258" s="211"/>
      <c r="T258" s="211"/>
      <c r="U258" s="211"/>
      <c r="V258" s="211"/>
      <c r="W258" s="211"/>
      <c r="X258" s="211"/>
      <c r="Y258" s="211"/>
      <c r="Z258" s="211"/>
    </row>
    <row r="259" spans="11:26" ht="15.75" customHeight="1">
      <c r="K259" s="295"/>
      <c r="M259" s="295"/>
      <c r="P259" s="211"/>
      <c r="Q259" s="211"/>
      <c r="R259" s="211"/>
      <c r="S259" s="211"/>
      <c r="T259" s="211"/>
      <c r="U259" s="211"/>
      <c r="V259" s="211"/>
      <c r="W259" s="211"/>
      <c r="X259" s="211"/>
      <c r="Y259" s="211"/>
      <c r="Z259" s="211"/>
    </row>
    <row r="260" spans="11:26" ht="15.75" customHeight="1">
      <c r="K260" s="295"/>
      <c r="M260" s="295"/>
      <c r="P260" s="211"/>
      <c r="Q260" s="211"/>
      <c r="R260" s="211"/>
      <c r="S260" s="211"/>
      <c r="T260" s="211"/>
      <c r="U260" s="211"/>
      <c r="V260" s="211"/>
      <c r="W260" s="211"/>
      <c r="X260" s="211"/>
      <c r="Y260" s="211"/>
      <c r="Z260" s="211"/>
    </row>
    <row r="261" spans="11:26" ht="15.75" customHeight="1">
      <c r="K261" s="295"/>
      <c r="M261" s="295"/>
      <c r="P261" s="211"/>
      <c r="Q261" s="211"/>
      <c r="R261" s="211"/>
      <c r="S261" s="211"/>
      <c r="T261" s="211"/>
      <c r="U261" s="211"/>
      <c r="V261" s="211"/>
      <c r="W261" s="211"/>
      <c r="X261" s="211"/>
      <c r="Y261" s="211"/>
      <c r="Z261" s="211"/>
    </row>
    <row r="262" spans="11:26" ht="15.75" customHeight="1">
      <c r="K262" s="295"/>
      <c r="M262" s="295"/>
      <c r="P262" s="211"/>
      <c r="Q262" s="211"/>
      <c r="R262" s="211"/>
      <c r="S262" s="211"/>
      <c r="T262" s="211"/>
      <c r="U262" s="211"/>
      <c r="V262" s="211"/>
      <c r="W262" s="211"/>
      <c r="X262" s="211"/>
      <c r="Y262" s="211"/>
      <c r="Z262" s="211"/>
    </row>
    <row r="263" spans="11:26" ht="15.75" customHeight="1">
      <c r="K263" s="295"/>
      <c r="M263" s="295"/>
      <c r="P263" s="211"/>
      <c r="Q263" s="211"/>
      <c r="R263" s="211"/>
      <c r="S263" s="211"/>
      <c r="T263" s="211"/>
      <c r="U263" s="211"/>
      <c r="V263" s="211"/>
      <c r="W263" s="211"/>
      <c r="X263" s="211"/>
      <c r="Y263" s="211"/>
      <c r="Z263" s="211"/>
    </row>
    <row r="264" spans="11:26" ht="15.75" customHeight="1">
      <c r="K264" s="295"/>
      <c r="M264" s="295"/>
      <c r="P264" s="211"/>
      <c r="Q264" s="211"/>
      <c r="R264" s="211"/>
      <c r="S264" s="211"/>
      <c r="T264" s="211"/>
      <c r="U264" s="211"/>
      <c r="V264" s="211"/>
      <c r="W264" s="211"/>
      <c r="X264" s="211"/>
      <c r="Y264" s="211"/>
      <c r="Z264" s="211"/>
    </row>
    <row r="265" spans="11:26" ht="15.75" customHeight="1">
      <c r="K265" s="295"/>
      <c r="M265" s="295"/>
      <c r="P265" s="211"/>
      <c r="Q265" s="211"/>
      <c r="R265" s="211"/>
      <c r="S265" s="211"/>
      <c r="T265" s="211"/>
      <c r="U265" s="211"/>
      <c r="V265" s="211"/>
      <c r="W265" s="211"/>
      <c r="X265" s="211"/>
      <c r="Y265" s="211"/>
      <c r="Z265" s="211"/>
    </row>
    <row r="266" spans="11:26" ht="15.75" customHeight="1">
      <c r="K266" s="295"/>
      <c r="M266" s="295"/>
      <c r="P266" s="211"/>
      <c r="Q266" s="211"/>
      <c r="R266" s="211"/>
      <c r="S266" s="211"/>
      <c r="T266" s="211"/>
      <c r="U266" s="211"/>
      <c r="V266" s="211"/>
      <c r="W266" s="211"/>
      <c r="X266" s="211"/>
      <c r="Y266" s="211"/>
      <c r="Z266" s="211"/>
    </row>
    <row r="267" spans="11:26" ht="15.75" customHeight="1">
      <c r="K267" s="295"/>
      <c r="M267" s="295"/>
      <c r="P267" s="211"/>
      <c r="Q267" s="211"/>
      <c r="R267" s="211"/>
      <c r="S267" s="211"/>
      <c r="T267" s="211"/>
      <c r="U267" s="211"/>
      <c r="V267" s="211"/>
      <c r="W267" s="211"/>
      <c r="X267" s="211"/>
      <c r="Y267" s="211"/>
      <c r="Z267" s="211"/>
    </row>
    <row r="268" spans="11:26" ht="15.75" customHeight="1">
      <c r="K268" s="295"/>
      <c r="M268" s="295"/>
      <c r="P268" s="211"/>
      <c r="Q268" s="211"/>
      <c r="R268" s="211"/>
      <c r="S268" s="211"/>
      <c r="T268" s="211"/>
      <c r="U268" s="211"/>
      <c r="V268" s="211"/>
      <c r="W268" s="211"/>
      <c r="X268" s="211"/>
      <c r="Y268" s="211"/>
      <c r="Z268" s="211"/>
    </row>
    <row r="269" spans="11:26" ht="15.75" customHeight="1">
      <c r="K269" s="295"/>
      <c r="M269" s="295"/>
      <c r="P269" s="211"/>
      <c r="Q269" s="211"/>
      <c r="R269" s="211"/>
      <c r="S269" s="211"/>
      <c r="T269" s="211"/>
      <c r="U269" s="211"/>
      <c r="V269" s="211"/>
      <c r="W269" s="211"/>
      <c r="X269" s="211"/>
      <c r="Y269" s="211"/>
      <c r="Z269" s="211"/>
    </row>
    <row r="270" spans="11:26" ht="15.75" customHeight="1">
      <c r="K270" s="295"/>
      <c r="M270" s="295"/>
      <c r="P270" s="211"/>
      <c r="Q270" s="211"/>
      <c r="R270" s="211"/>
      <c r="S270" s="211"/>
      <c r="T270" s="211"/>
      <c r="U270" s="211"/>
      <c r="V270" s="211"/>
      <c r="W270" s="211"/>
      <c r="X270" s="211"/>
      <c r="Y270" s="211"/>
      <c r="Z270" s="211"/>
    </row>
    <row r="271" spans="11:26" ht="15.75" customHeight="1">
      <c r="K271" s="295"/>
      <c r="M271" s="295"/>
      <c r="P271" s="211"/>
      <c r="Q271" s="211"/>
      <c r="R271" s="211"/>
      <c r="S271" s="211"/>
      <c r="T271" s="211"/>
      <c r="U271" s="211"/>
      <c r="V271" s="211"/>
      <c r="W271" s="211"/>
      <c r="X271" s="211"/>
      <c r="Y271" s="211"/>
      <c r="Z271" s="211"/>
    </row>
    <row r="272" spans="11:26" ht="15.75" customHeight="1">
      <c r="K272" s="295"/>
      <c r="M272" s="295"/>
      <c r="P272" s="211"/>
      <c r="Q272" s="211"/>
      <c r="R272" s="211"/>
      <c r="S272" s="211"/>
      <c r="T272" s="211"/>
      <c r="U272" s="211"/>
      <c r="V272" s="211"/>
      <c r="W272" s="211"/>
      <c r="X272" s="211"/>
      <c r="Y272" s="211"/>
      <c r="Z272" s="211"/>
    </row>
    <row r="273" spans="11:26" ht="15.75" customHeight="1">
      <c r="K273" s="295"/>
      <c r="M273" s="295"/>
      <c r="P273" s="211"/>
      <c r="Q273" s="211"/>
      <c r="R273" s="211"/>
      <c r="S273" s="211"/>
      <c r="T273" s="211"/>
      <c r="U273" s="211"/>
      <c r="V273" s="211"/>
      <c r="W273" s="211"/>
      <c r="X273" s="211"/>
      <c r="Y273" s="211"/>
      <c r="Z273" s="211"/>
    </row>
    <row r="274" spans="11:26" ht="15.75" customHeight="1">
      <c r="K274" s="295"/>
      <c r="M274" s="295"/>
      <c r="P274" s="211"/>
      <c r="Q274" s="211"/>
      <c r="R274" s="211"/>
      <c r="S274" s="211"/>
      <c r="T274" s="211"/>
      <c r="U274" s="211"/>
      <c r="V274" s="211"/>
      <c r="W274" s="211"/>
      <c r="X274" s="211"/>
      <c r="Y274" s="211"/>
      <c r="Z274" s="211"/>
    </row>
    <row r="275" spans="11:26" ht="15.75" customHeight="1">
      <c r="K275" s="295"/>
      <c r="M275" s="295"/>
      <c r="P275" s="211"/>
      <c r="Q275" s="211"/>
      <c r="R275" s="211"/>
      <c r="S275" s="211"/>
      <c r="T275" s="211"/>
      <c r="U275" s="211"/>
      <c r="V275" s="211"/>
      <c r="W275" s="211"/>
      <c r="X275" s="211"/>
      <c r="Y275" s="211"/>
      <c r="Z275" s="211"/>
    </row>
    <row r="276" spans="11:26" ht="15.75" customHeight="1">
      <c r="K276" s="295"/>
      <c r="M276" s="295"/>
      <c r="P276" s="211"/>
      <c r="Q276" s="211"/>
      <c r="R276" s="211"/>
      <c r="S276" s="211"/>
      <c r="T276" s="211"/>
      <c r="U276" s="211"/>
      <c r="V276" s="211"/>
      <c r="W276" s="211"/>
      <c r="X276" s="211"/>
      <c r="Y276" s="211"/>
      <c r="Z276" s="211"/>
    </row>
    <row r="277" spans="11:26" ht="15.75" customHeight="1">
      <c r="K277" s="295"/>
      <c r="M277" s="295"/>
      <c r="P277" s="211"/>
      <c r="Q277" s="211"/>
      <c r="R277" s="211"/>
      <c r="S277" s="211"/>
      <c r="T277" s="211"/>
      <c r="U277" s="211"/>
      <c r="V277" s="211"/>
      <c r="W277" s="211"/>
      <c r="X277" s="211"/>
      <c r="Y277" s="211"/>
      <c r="Z277" s="211"/>
    </row>
    <row r="278" spans="11:26" ht="15.75" customHeight="1">
      <c r="K278" s="295"/>
      <c r="M278" s="295"/>
      <c r="P278" s="211"/>
      <c r="Q278" s="211"/>
      <c r="R278" s="211"/>
      <c r="S278" s="211"/>
      <c r="T278" s="211"/>
      <c r="U278" s="211"/>
      <c r="V278" s="211"/>
      <c r="W278" s="211"/>
      <c r="X278" s="211"/>
      <c r="Y278" s="211"/>
      <c r="Z278" s="211"/>
    </row>
    <row r="279" spans="11:26" ht="15.75" customHeight="1">
      <c r="K279" s="295"/>
      <c r="M279" s="295"/>
      <c r="P279" s="211"/>
      <c r="Q279" s="211"/>
      <c r="R279" s="211"/>
      <c r="S279" s="211"/>
      <c r="T279" s="211"/>
      <c r="U279" s="211"/>
      <c r="V279" s="211"/>
      <c r="W279" s="211"/>
      <c r="X279" s="211"/>
      <c r="Y279" s="211"/>
      <c r="Z279" s="211"/>
    </row>
    <row r="280" spans="11:26" ht="15.75" customHeight="1">
      <c r="K280" s="295"/>
      <c r="M280" s="295"/>
      <c r="P280" s="211"/>
      <c r="Q280" s="211"/>
      <c r="R280" s="211"/>
      <c r="S280" s="211"/>
      <c r="T280" s="211"/>
      <c r="U280" s="211"/>
      <c r="V280" s="211"/>
      <c r="W280" s="211"/>
      <c r="X280" s="211"/>
      <c r="Y280" s="211"/>
      <c r="Z280" s="211"/>
    </row>
    <row r="281" spans="11:26" ht="15.75" customHeight="1">
      <c r="K281" s="295"/>
      <c r="M281" s="295"/>
      <c r="P281" s="211"/>
      <c r="Q281" s="211"/>
      <c r="R281" s="211"/>
      <c r="S281" s="211"/>
      <c r="T281" s="211"/>
      <c r="U281" s="211"/>
      <c r="V281" s="211"/>
      <c r="W281" s="211"/>
      <c r="X281" s="211"/>
      <c r="Y281" s="211"/>
      <c r="Z281" s="211"/>
    </row>
    <row r="282" spans="11:26" ht="15.75" customHeight="1">
      <c r="K282" s="295"/>
      <c r="M282" s="295"/>
      <c r="P282" s="211"/>
      <c r="Q282" s="211"/>
      <c r="R282" s="211"/>
      <c r="S282" s="211"/>
      <c r="T282" s="211"/>
      <c r="U282" s="211"/>
      <c r="V282" s="211"/>
      <c r="W282" s="211"/>
      <c r="X282" s="211"/>
      <c r="Y282" s="211"/>
      <c r="Z282" s="211"/>
    </row>
    <row r="283" spans="11:26" ht="15.75" customHeight="1">
      <c r="K283" s="295"/>
      <c r="M283" s="295"/>
      <c r="P283" s="211"/>
      <c r="Q283" s="211"/>
      <c r="R283" s="211"/>
      <c r="S283" s="211"/>
      <c r="T283" s="211"/>
      <c r="U283" s="211"/>
      <c r="V283" s="211"/>
      <c r="W283" s="211"/>
      <c r="X283" s="211"/>
      <c r="Y283" s="211"/>
      <c r="Z283" s="211"/>
    </row>
    <row r="284" spans="11:26" ht="15.75" customHeight="1">
      <c r="K284" s="295"/>
      <c r="M284" s="295"/>
      <c r="P284" s="211"/>
      <c r="Q284" s="211"/>
      <c r="R284" s="211"/>
      <c r="S284" s="211"/>
      <c r="T284" s="211"/>
      <c r="U284" s="211"/>
      <c r="V284" s="211"/>
      <c r="W284" s="211"/>
      <c r="X284" s="211"/>
      <c r="Y284" s="211"/>
      <c r="Z284" s="211"/>
    </row>
    <row r="285" spans="11:26" ht="15.75" customHeight="1">
      <c r="K285" s="295"/>
      <c r="M285" s="295"/>
      <c r="P285" s="211"/>
      <c r="Q285" s="211"/>
      <c r="R285" s="211"/>
      <c r="S285" s="211"/>
      <c r="T285" s="211"/>
      <c r="U285" s="211"/>
      <c r="V285" s="211"/>
      <c r="W285" s="211"/>
      <c r="X285" s="211"/>
      <c r="Y285" s="211"/>
      <c r="Z285" s="211"/>
    </row>
    <row r="286" spans="11:26" ht="15.75" customHeight="1">
      <c r="K286" s="295"/>
      <c r="M286" s="295"/>
      <c r="P286" s="211"/>
      <c r="Q286" s="211"/>
      <c r="R286" s="211"/>
      <c r="S286" s="211"/>
      <c r="T286" s="211"/>
      <c r="U286" s="211"/>
      <c r="V286" s="211"/>
      <c r="W286" s="211"/>
      <c r="X286" s="211"/>
      <c r="Y286" s="211"/>
      <c r="Z286" s="211"/>
    </row>
    <row r="287" spans="11:26" ht="15.75" customHeight="1">
      <c r="K287" s="295"/>
      <c r="M287" s="295"/>
      <c r="P287" s="211"/>
      <c r="Q287" s="211"/>
      <c r="R287" s="211"/>
      <c r="S287" s="211"/>
      <c r="T287" s="211"/>
      <c r="U287" s="211"/>
      <c r="V287" s="211"/>
      <c r="W287" s="211"/>
      <c r="X287" s="211"/>
      <c r="Y287" s="211"/>
      <c r="Z287" s="211"/>
    </row>
    <row r="288" spans="11:26" ht="15.75" customHeight="1">
      <c r="K288" s="295"/>
      <c r="M288" s="295"/>
      <c r="P288" s="211"/>
      <c r="Q288" s="211"/>
      <c r="R288" s="211"/>
      <c r="S288" s="211"/>
      <c r="T288" s="211"/>
      <c r="U288" s="211"/>
      <c r="V288" s="211"/>
      <c r="W288" s="211"/>
      <c r="X288" s="211"/>
      <c r="Y288" s="211"/>
      <c r="Z288" s="211"/>
    </row>
    <row r="289" spans="11:26" ht="15.75" customHeight="1">
      <c r="K289" s="295"/>
      <c r="M289" s="295"/>
      <c r="P289" s="211"/>
      <c r="Q289" s="211"/>
      <c r="R289" s="211"/>
      <c r="S289" s="211"/>
      <c r="T289" s="211"/>
      <c r="U289" s="211"/>
      <c r="V289" s="211"/>
      <c r="W289" s="211"/>
      <c r="X289" s="211"/>
      <c r="Y289" s="211"/>
      <c r="Z289" s="211"/>
    </row>
    <row r="290" spans="11:26" ht="15.75" customHeight="1">
      <c r="K290" s="295"/>
      <c r="M290" s="295"/>
      <c r="P290" s="211"/>
      <c r="Q290" s="211"/>
      <c r="R290" s="211"/>
      <c r="S290" s="211"/>
      <c r="T290" s="211"/>
      <c r="U290" s="211"/>
      <c r="V290" s="211"/>
      <c r="W290" s="211"/>
      <c r="X290" s="211"/>
      <c r="Y290" s="211"/>
      <c r="Z290" s="211"/>
    </row>
    <row r="291" spans="11:26" ht="15.75" customHeight="1">
      <c r="K291" s="295"/>
      <c r="M291" s="295"/>
      <c r="P291" s="211"/>
      <c r="Q291" s="211"/>
      <c r="R291" s="211"/>
      <c r="S291" s="211"/>
      <c r="T291" s="211"/>
      <c r="U291" s="211"/>
      <c r="V291" s="211"/>
      <c r="W291" s="211"/>
      <c r="X291" s="211"/>
      <c r="Y291" s="211"/>
      <c r="Z291" s="211"/>
    </row>
    <row r="292" spans="11:26" ht="15.75" customHeight="1">
      <c r="K292" s="295"/>
      <c r="M292" s="295"/>
      <c r="P292" s="211"/>
      <c r="Q292" s="211"/>
      <c r="R292" s="211"/>
      <c r="S292" s="211"/>
      <c r="T292" s="211"/>
      <c r="U292" s="211"/>
      <c r="V292" s="211"/>
      <c r="W292" s="211"/>
      <c r="X292" s="211"/>
      <c r="Y292" s="211"/>
      <c r="Z292" s="211"/>
    </row>
    <row r="293" spans="11:26" ht="15.75" customHeight="1">
      <c r="K293" s="295"/>
      <c r="M293" s="295"/>
      <c r="P293" s="211"/>
      <c r="Q293" s="211"/>
      <c r="R293" s="211"/>
      <c r="S293" s="211"/>
      <c r="T293" s="211"/>
      <c r="U293" s="211"/>
      <c r="V293" s="211"/>
      <c r="W293" s="211"/>
      <c r="X293" s="211"/>
      <c r="Y293" s="211"/>
      <c r="Z293" s="211"/>
    </row>
    <row r="294" spans="11:26" ht="15.75" customHeight="1">
      <c r="K294" s="295"/>
      <c r="M294" s="295"/>
      <c r="P294" s="211"/>
      <c r="Q294" s="211"/>
      <c r="R294" s="211"/>
      <c r="S294" s="211"/>
      <c r="T294" s="211"/>
      <c r="U294" s="211"/>
      <c r="V294" s="211"/>
      <c r="W294" s="211"/>
      <c r="X294" s="211"/>
      <c r="Y294" s="211"/>
      <c r="Z294" s="211"/>
    </row>
    <row r="295" spans="11:26" ht="15.75" customHeight="1">
      <c r="K295" s="295"/>
      <c r="M295" s="295"/>
      <c r="P295" s="211"/>
      <c r="Q295" s="211"/>
      <c r="R295" s="211"/>
      <c r="S295" s="211"/>
      <c r="T295" s="211"/>
      <c r="U295" s="211"/>
      <c r="V295" s="211"/>
      <c r="W295" s="211"/>
      <c r="X295" s="211"/>
      <c r="Y295" s="211"/>
      <c r="Z295" s="211"/>
    </row>
    <row r="296" spans="11:26" ht="15.75" customHeight="1">
      <c r="K296" s="295"/>
      <c r="M296" s="295"/>
      <c r="P296" s="211"/>
      <c r="Q296" s="211"/>
      <c r="R296" s="211"/>
      <c r="S296" s="211"/>
      <c r="T296" s="211"/>
      <c r="U296" s="211"/>
      <c r="V296" s="211"/>
      <c r="W296" s="211"/>
      <c r="X296" s="211"/>
      <c r="Y296" s="211"/>
      <c r="Z296" s="211"/>
    </row>
    <row r="297" spans="11:26" ht="15.75" customHeight="1">
      <c r="K297" s="295"/>
      <c r="M297" s="295"/>
      <c r="P297" s="211"/>
      <c r="Q297" s="211"/>
      <c r="R297" s="211"/>
      <c r="S297" s="211"/>
      <c r="T297" s="211"/>
      <c r="U297" s="211"/>
      <c r="V297" s="211"/>
      <c r="W297" s="211"/>
      <c r="X297" s="211"/>
      <c r="Y297" s="211"/>
      <c r="Z297" s="211"/>
    </row>
    <row r="298" spans="11:26" ht="15.75" customHeight="1">
      <c r="K298" s="295"/>
      <c r="M298" s="295"/>
      <c r="P298" s="211"/>
      <c r="Q298" s="211"/>
      <c r="R298" s="211"/>
      <c r="S298" s="211"/>
      <c r="T298" s="211"/>
      <c r="U298" s="211"/>
      <c r="V298" s="211"/>
      <c r="W298" s="211"/>
      <c r="X298" s="211"/>
      <c r="Y298" s="211"/>
      <c r="Z298" s="211"/>
    </row>
    <row r="299" spans="11:26" ht="15.75" customHeight="1">
      <c r="K299" s="295"/>
      <c r="M299" s="295"/>
      <c r="P299" s="211"/>
      <c r="Q299" s="211"/>
      <c r="R299" s="211"/>
      <c r="S299" s="211"/>
      <c r="T299" s="211"/>
      <c r="U299" s="211"/>
      <c r="V299" s="211"/>
      <c r="W299" s="211"/>
      <c r="X299" s="211"/>
      <c r="Y299" s="211"/>
      <c r="Z299" s="211"/>
    </row>
    <row r="300" spans="11:26" ht="15.75" customHeight="1">
      <c r="K300" s="295"/>
      <c r="M300" s="295"/>
      <c r="P300" s="211"/>
      <c r="Q300" s="211"/>
      <c r="R300" s="211"/>
      <c r="S300" s="211"/>
      <c r="T300" s="211"/>
      <c r="U300" s="211"/>
      <c r="V300" s="211"/>
      <c r="W300" s="211"/>
      <c r="X300" s="211"/>
      <c r="Y300" s="211"/>
      <c r="Z300" s="211"/>
    </row>
    <row r="301" spans="11:26" ht="15.75" customHeight="1">
      <c r="K301" s="295"/>
      <c r="M301" s="295"/>
      <c r="P301" s="211"/>
      <c r="Q301" s="211"/>
      <c r="R301" s="211"/>
      <c r="S301" s="211"/>
      <c r="T301" s="211"/>
      <c r="U301" s="211"/>
      <c r="V301" s="211"/>
      <c r="W301" s="211"/>
      <c r="X301" s="211"/>
      <c r="Y301" s="211"/>
      <c r="Z301" s="211"/>
    </row>
    <row r="302" spans="11:26" ht="15.75" customHeight="1">
      <c r="K302" s="295"/>
      <c r="M302" s="295"/>
      <c r="P302" s="211"/>
      <c r="Q302" s="211"/>
      <c r="R302" s="211"/>
      <c r="S302" s="211"/>
      <c r="T302" s="211"/>
      <c r="U302" s="211"/>
      <c r="V302" s="211"/>
      <c r="W302" s="211"/>
      <c r="X302" s="211"/>
      <c r="Y302" s="211"/>
      <c r="Z302" s="211"/>
    </row>
    <row r="303" spans="11:26" ht="15.75" customHeight="1">
      <c r="K303" s="295"/>
      <c r="M303" s="295"/>
      <c r="P303" s="211"/>
      <c r="Q303" s="211"/>
      <c r="R303" s="211"/>
      <c r="S303" s="211"/>
      <c r="T303" s="211"/>
      <c r="U303" s="211"/>
      <c r="V303" s="211"/>
      <c r="W303" s="211"/>
      <c r="X303" s="211"/>
      <c r="Y303" s="211"/>
      <c r="Z303" s="211"/>
    </row>
    <row r="304" spans="11:26" ht="15.75" customHeight="1">
      <c r="K304" s="295"/>
      <c r="M304" s="295"/>
      <c r="P304" s="211"/>
      <c r="Q304" s="211"/>
      <c r="R304" s="211"/>
      <c r="S304" s="211"/>
      <c r="T304" s="211"/>
      <c r="U304" s="211"/>
      <c r="V304" s="211"/>
      <c r="W304" s="211"/>
      <c r="X304" s="211"/>
      <c r="Y304" s="211"/>
      <c r="Z304" s="211"/>
    </row>
    <row r="305" spans="11:26" ht="15.75" customHeight="1">
      <c r="K305" s="295"/>
      <c r="M305" s="295"/>
      <c r="P305" s="211"/>
      <c r="Q305" s="211"/>
      <c r="R305" s="211"/>
      <c r="S305" s="211"/>
      <c r="T305" s="211"/>
      <c r="U305" s="211"/>
      <c r="V305" s="211"/>
      <c r="W305" s="211"/>
      <c r="X305" s="211"/>
      <c r="Y305" s="211"/>
      <c r="Z305" s="211"/>
    </row>
    <row r="306" spans="11:26" ht="15.75" customHeight="1">
      <c r="K306" s="295"/>
      <c r="M306" s="295"/>
      <c r="P306" s="211"/>
      <c r="Q306" s="211"/>
      <c r="R306" s="211"/>
      <c r="S306" s="211"/>
      <c r="T306" s="211"/>
      <c r="U306" s="211"/>
      <c r="V306" s="211"/>
      <c r="W306" s="211"/>
      <c r="X306" s="211"/>
      <c r="Y306" s="211"/>
      <c r="Z306" s="211"/>
    </row>
    <row r="307" spans="11:26" ht="15.75" customHeight="1">
      <c r="K307" s="295"/>
      <c r="M307" s="295"/>
      <c r="P307" s="211"/>
      <c r="Q307" s="211"/>
      <c r="R307" s="211"/>
      <c r="S307" s="211"/>
      <c r="T307" s="211"/>
      <c r="U307" s="211"/>
      <c r="V307" s="211"/>
      <c r="W307" s="211"/>
      <c r="X307" s="211"/>
      <c r="Y307" s="211"/>
      <c r="Z307" s="211"/>
    </row>
    <row r="308" spans="11:26" ht="15.75" customHeight="1">
      <c r="K308" s="295"/>
      <c r="M308" s="295"/>
      <c r="P308" s="211"/>
      <c r="Q308" s="211"/>
      <c r="R308" s="211"/>
      <c r="S308" s="211"/>
      <c r="T308" s="211"/>
      <c r="U308" s="211"/>
      <c r="V308" s="211"/>
      <c r="W308" s="211"/>
      <c r="X308" s="211"/>
      <c r="Y308" s="211"/>
      <c r="Z308" s="211"/>
    </row>
    <row r="309" spans="11:26" ht="15.75" customHeight="1">
      <c r="K309" s="295"/>
      <c r="M309" s="295"/>
      <c r="P309" s="211"/>
      <c r="Q309" s="211"/>
      <c r="R309" s="211"/>
      <c r="S309" s="211"/>
      <c r="T309" s="211"/>
      <c r="U309" s="211"/>
      <c r="V309" s="211"/>
      <c r="W309" s="211"/>
      <c r="X309" s="211"/>
      <c r="Y309" s="211"/>
      <c r="Z309" s="211"/>
    </row>
    <row r="310" spans="11:26" ht="15.75" customHeight="1">
      <c r="K310" s="295"/>
      <c r="M310" s="295"/>
      <c r="P310" s="211"/>
      <c r="Q310" s="211"/>
      <c r="R310" s="211"/>
      <c r="S310" s="211"/>
      <c r="T310" s="211"/>
      <c r="U310" s="211"/>
      <c r="V310" s="211"/>
      <c r="W310" s="211"/>
      <c r="X310" s="211"/>
      <c r="Y310" s="211"/>
      <c r="Z310" s="211"/>
    </row>
    <row r="311" spans="11:26" ht="15.75" customHeight="1">
      <c r="K311" s="295"/>
      <c r="M311" s="295"/>
      <c r="P311" s="211"/>
      <c r="Q311" s="211"/>
      <c r="R311" s="211"/>
      <c r="S311" s="211"/>
      <c r="T311" s="211"/>
      <c r="U311" s="211"/>
      <c r="V311" s="211"/>
      <c r="W311" s="211"/>
      <c r="X311" s="211"/>
      <c r="Y311" s="211"/>
      <c r="Z311" s="211"/>
    </row>
    <row r="312" spans="11:26" ht="15.75" customHeight="1">
      <c r="K312" s="295"/>
      <c r="M312" s="295"/>
      <c r="P312" s="211"/>
      <c r="Q312" s="211"/>
      <c r="R312" s="211"/>
      <c r="S312" s="211"/>
      <c r="T312" s="211"/>
      <c r="U312" s="211"/>
      <c r="V312" s="211"/>
      <c r="W312" s="211"/>
      <c r="X312" s="211"/>
      <c r="Y312" s="211"/>
      <c r="Z312" s="211"/>
    </row>
    <row r="313" spans="11:26" ht="15.75" customHeight="1">
      <c r="K313" s="295"/>
      <c r="M313" s="295"/>
      <c r="P313" s="211"/>
      <c r="Q313" s="211"/>
      <c r="R313" s="211"/>
      <c r="S313" s="211"/>
      <c r="T313" s="211"/>
      <c r="U313" s="211"/>
      <c r="V313" s="211"/>
      <c r="W313" s="211"/>
      <c r="X313" s="211"/>
      <c r="Y313" s="211"/>
      <c r="Z313" s="211"/>
    </row>
    <row r="314" spans="11:26" ht="15.75" customHeight="1">
      <c r="K314" s="295"/>
      <c r="M314" s="295"/>
      <c r="P314" s="211"/>
      <c r="Q314" s="211"/>
      <c r="R314" s="211"/>
      <c r="S314" s="211"/>
      <c r="T314" s="211"/>
      <c r="U314" s="211"/>
      <c r="V314" s="211"/>
      <c r="W314" s="211"/>
      <c r="X314" s="211"/>
      <c r="Y314" s="211"/>
      <c r="Z314" s="211"/>
    </row>
    <row r="315" spans="11:26" ht="15.75" customHeight="1">
      <c r="K315" s="295"/>
      <c r="M315" s="295"/>
      <c r="P315" s="211"/>
      <c r="Q315" s="211"/>
      <c r="R315" s="211"/>
      <c r="S315" s="211"/>
      <c r="T315" s="211"/>
      <c r="U315" s="211"/>
      <c r="V315" s="211"/>
      <c r="W315" s="211"/>
      <c r="X315" s="211"/>
      <c r="Y315" s="211"/>
      <c r="Z315" s="211"/>
    </row>
    <row r="316" spans="11:26" ht="15.75" customHeight="1">
      <c r="K316" s="295"/>
      <c r="M316" s="295"/>
      <c r="P316" s="211"/>
      <c r="Q316" s="211"/>
      <c r="R316" s="211"/>
      <c r="S316" s="211"/>
      <c r="T316" s="211"/>
      <c r="U316" s="211"/>
      <c r="V316" s="211"/>
      <c r="W316" s="211"/>
      <c r="X316" s="211"/>
      <c r="Y316" s="211"/>
      <c r="Z316" s="211"/>
    </row>
    <row r="317" spans="11:26" ht="15.75" customHeight="1">
      <c r="K317" s="295"/>
      <c r="M317" s="295"/>
      <c r="P317" s="211"/>
      <c r="Q317" s="211"/>
      <c r="R317" s="211"/>
      <c r="S317" s="211"/>
      <c r="T317" s="211"/>
      <c r="U317" s="211"/>
      <c r="V317" s="211"/>
      <c r="W317" s="211"/>
      <c r="X317" s="211"/>
      <c r="Y317" s="211"/>
      <c r="Z317" s="211"/>
    </row>
    <row r="318" spans="11:26" ht="15.75" customHeight="1">
      <c r="K318" s="295"/>
      <c r="M318" s="295"/>
      <c r="P318" s="211"/>
      <c r="Q318" s="211"/>
      <c r="R318" s="211"/>
      <c r="S318" s="211"/>
      <c r="T318" s="211"/>
      <c r="U318" s="211"/>
      <c r="V318" s="211"/>
      <c r="W318" s="211"/>
      <c r="X318" s="211"/>
      <c r="Y318" s="211"/>
      <c r="Z318" s="211"/>
    </row>
    <row r="319" spans="11:26" ht="15.75" customHeight="1">
      <c r="K319" s="295"/>
      <c r="M319" s="295"/>
      <c r="P319" s="211"/>
      <c r="Q319" s="211"/>
      <c r="R319" s="211"/>
      <c r="S319" s="211"/>
      <c r="T319" s="211"/>
      <c r="U319" s="211"/>
      <c r="V319" s="211"/>
      <c r="W319" s="211"/>
      <c r="X319" s="211"/>
      <c r="Y319" s="211"/>
      <c r="Z319" s="211"/>
    </row>
    <row r="320" spans="11:26" ht="15.75" customHeight="1">
      <c r="K320" s="295"/>
      <c r="M320" s="295"/>
      <c r="P320" s="211"/>
      <c r="Q320" s="211"/>
      <c r="R320" s="211"/>
      <c r="S320" s="211"/>
      <c r="T320" s="211"/>
      <c r="U320" s="211"/>
      <c r="V320" s="211"/>
      <c r="W320" s="211"/>
      <c r="X320" s="211"/>
      <c r="Y320" s="211"/>
      <c r="Z320" s="211"/>
    </row>
    <row r="321" spans="11:26" ht="15.75" customHeight="1">
      <c r="K321" s="295"/>
      <c r="M321" s="295"/>
      <c r="P321" s="211"/>
      <c r="Q321" s="211"/>
      <c r="R321" s="211"/>
      <c r="S321" s="211"/>
      <c r="T321" s="211"/>
      <c r="U321" s="211"/>
      <c r="V321" s="211"/>
      <c r="W321" s="211"/>
      <c r="X321" s="211"/>
      <c r="Y321" s="211"/>
      <c r="Z321" s="211"/>
    </row>
    <row r="322" spans="11:26" ht="15.75" customHeight="1">
      <c r="K322" s="295"/>
      <c r="M322" s="295"/>
      <c r="P322" s="211"/>
      <c r="Q322" s="211"/>
      <c r="R322" s="211"/>
      <c r="S322" s="211"/>
      <c r="T322" s="211"/>
      <c r="U322" s="211"/>
      <c r="V322" s="211"/>
      <c r="W322" s="211"/>
      <c r="X322" s="211"/>
      <c r="Y322" s="211"/>
      <c r="Z322" s="211"/>
    </row>
    <row r="323" spans="11:26" ht="15.75" customHeight="1">
      <c r="K323" s="295"/>
      <c r="M323" s="295"/>
      <c r="P323" s="211"/>
      <c r="Q323" s="211"/>
      <c r="R323" s="211"/>
      <c r="S323" s="211"/>
      <c r="T323" s="211"/>
      <c r="U323" s="211"/>
      <c r="V323" s="211"/>
      <c r="W323" s="211"/>
      <c r="X323" s="211"/>
      <c r="Y323" s="211"/>
      <c r="Z323" s="211"/>
    </row>
    <row r="324" spans="11:26" ht="15.75" customHeight="1">
      <c r="K324" s="295"/>
      <c r="M324" s="295"/>
      <c r="P324" s="211"/>
      <c r="Q324" s="211"/>
      <c r="R324" s="211"/>
      <c r="S324" s="211"/>
      <c r="T324" s="211"/>
      <c r="U324" s="211"/>
      <c r="V324" s="211"/>
      <c r="W324" s="211"/>
      <c r="X324" s="211"/>
      <c r="Y324" s="211"/>
      <c r="Z324" s="211"/>
    </row>
    <row r="325" spans="11:26" ht="15.75" customHeight="1">
      <c r="K325" s="295"/>
      <c r="M325" s="295"/>
      <c r="P325" s="211"/>
      <c r="Q325" s="211"/>
      <c r="R325" s="211"/>
      <c r="S325" s="211"/>
      <c r="T325" s="211"/>
      <c r="U325" s="211"/>
      <c r="V325" s="211"/>
      <c r="W325" s="211"/>
      <c r="X325" s="211"/>
      <c r="Y325" s="211"/>
      <c r="Z325" s="211"/>
    </row>
    <row r="326" spans="11:26" ht="15.75" customHeight="1">
      <c r="K326" s="295"/>
      <c r="M326" s="295"/>
      <c r="P326" s="211"/>
      <c r="Q326" s="211"/>
      <c r="R326" s="211"/>
      <c r="S326" s="211"/>
      <c r="T326" s="211"/>
      <c r="U326" s="211"/>
      <c r="V326" s="211"/>
      <c r="W326" s="211"/>
      <c r="X326" s="211"/>
      <c r="Y326" s="211"/>
      <c r="Z326" s="211"/>
    </row>
    <row r="327" spans="11:26" ht="15.75" customHeight="1">
      <c r="K327" s="295"/>
      <c r="M327" s="295"/>
      <c r="P327" s="211"/>
      <c r="Q327" s="211"/>
      <c r="R327" s="211"/>
      <c r="S327" s="211"/>
      <c r="T327" s="211"/>
      <c r="U327" s="211"/>
      <c r="V327" s="211"/>
      <c r="W327" s="211"/>
      <c r="X327" s="211"/>
      <c r="Y327" s="211"/>
      <c r="Z327" s="211"/>
    </row>
    <row r="328" spans="11:26" ht="15.75" customHeight="1">
      <c r="K328" s="295"/>
      <c r="M328" s="295"/>
      <c r="P328" s="211"/>
      <c r="Q328" s="211"/>
      <c r="R328" s="211"/>
      <c r="S328" s="211"/>
      <c r="T328" s="211"/>
      <c r="U328" s="211"/>
      <c r="V328" s="211"/>
      <c r="W328" s="211"/>
      <c r="X328" s="211"/>
      <c r="Y328" s="211"/>
      <c r="Z328" s="211"/>
    </row>
    <row r="329" spans="11:26" ht="15.75" customHeight="1">
      <c r="K329" s="295"/>
      <c r="M329" s="295"/>
      <c r="P329" s="211"/>
      <c r="Q329" s="211"/>
      <c r="R329" s="211"/>
      <c r="S329" s="211"/>
      <c r="T329" s="211"/>
      <c r="U329" s="211"/>
      <c r="V329" s="211"/>
      <c r="W329" s="211"/>
      <c r="X329" s="211"/>
      <c r="Y329" s="211"/>
      <c r="Z329" s="211"/>
    </row>
    <row r="330" spans="11:26" ht="15.75" customHeight="1">
      <c r="K330" s="295"/>
      <c r="M330" s="295"/>
      <c r="P330" s="211"/>
      <c r="Q330" s="211"/>
      <c r="R330" s="211"/>
      <c r="S330" s="211"/>
      <c r="T330" s="211"/>
      <c r="U330" s="211"/>
      <c r="V330" s="211"/>
      <c r="W330" s="211"/>
      <c r="X330" s="211"/>
      <c r="Y330" s="211"/>
      <c r="Z330" s="211"/>
    </row>
    <row r="331" spans="11:26" ht="15.75" customHeight="1">
      <c r="K331" s="295"/>
      <c r="M331" s="295"/>
      <c r="P331" s="211"/>
      <c r="Q331" s="211"/>
      <c r="R331" s="211"/>
      <c r="S331" s="211"/>
      <c r="T331" s="211"/>
      <c r="U331" s="211"/>
      <c r="V331" s="211"/>
      <c r="W331" s="211"/>
      <c r="X331" s="211"/>
      <c r="Y331" s="211"/>
      <c r="Z331" s="211"/>
    </row>
    <row r="332" spans="11:26" ht="15.75" customHeight="1">
      <c r="K332" s="295"/>
      <c r="M332" s="295"/>
      <c r="P332" s="211"/>
      <c r="Q332" s="211"/>
      <c r="R332" s="211"/>
      <c r="S332" s="211"/>
      <c r="T332" s="211"/>
      <c r="U332" s="211"/>
      <c r="V332" s="211"/>
      <c r="W332" s="211"/>
      <c r="X332" s="211"/>
      <c r="Y332" s="211"/>
      <c r="Z332" s="211"/>
    </row>
    <row r="333" spans="11:26" ht="15.75" customHeight="1">
      <c r="K333" s="295"/>
      <c r="M333" s="295"/>
      <c r="P333" s="211"/>
      <c r="Q333" s="211"/>
      <c r="R333" s="211"/>
      <c r="S333" s="211"/>
      <c r="T333" s="211"/>
      <c r="U333" s="211"/>
      <c r="V333" s="211"/>
      <c r="W333" s="211"/>
      <c r="X333" s="211"/>
      <c r="Y333" s="211"/>
      <c r="Z333" s="211"/>
    </row>
    <row r="334" spans="11:26" ht="15.75" customHeight="1">
      <c r="K334" s="295"/>
      <c r="M334" s="295"/>
      <c r="P334" s="211"/>
      <c r="Q334" s="211"/>
      <c r="R334" s="211"/>
      <c r="S334" s="211"/>
      <c r="T334" s="211"/>
      <c r="U334" s="211"/>
      <c r="V334" s="211"/>
      <c r="W334" s="211"/>
      <c r="X334" s="211"/>
      <c r="Y334" s="211"/>
      <c r="Z334" s="211"/>
    </row>
    <row r="335" spans="11:26" ht="15.75" customHeight="1">
      <c r="K335" s="295"/>
      <c r="M335" s="295"/>
      <c r="P335" s="211"/>
      <c r="Q335" s="211"/>
      <c r="R335" s="211"/>
      <c r="S335" s="211"/>
      <c r="T335" s="211"/>
      <c r="U335" s="211"/>
      <c r="V335" s="211"/>
      <c r="W335" s="211"/>
      <c r="X335" s="211"/>
      <c r="Y335" s="211"/>
      <c r="Z335" s="211"/>
    </row>
    <row r="336" spans="11:26" ht="15.75" customHeight="1">
      <c r="K336" s="295"/>
      <c r="M336" s="295"/>
      <c r="P336" s="211"/>
      <c r="Q336" s="211"/>
      <c r="R336" s="211"/>
      <c r="S336" s="211"/>
      <c r="T336" s="211"/>
      <c r="U336" s="211"/>
      <c r="V336" s="211"/>
      <c r="W336" s="211"/>
      <c r="X336" s="211"/>
      <c r="Y336" s="211"/>
      <c r="Z336" s="211"/>
    </row>
    <row r="337" spans="11:26" ht="15.75" customHeight="1">
      <c r="K337" s="295"/>
      <c r="M337" s="295"/>
      <c r="P337" s="211"/>
      <c r="Q337" s="211"/>
      <c r="R337" s="211"/>
      <c r="S337" s="211"/>
      <c r="T337" s="211"/>
      <c r="U337" s="211"/>
      <c r="V337" s="211"/>
      <c r="W337" s="211"/>
      <c r="X337" s="211"/>
      <c r="Y337" s="211"/>
      <c r="Z337" s="211"/>
    </row>
    <row r="338" spans="11:26" ht="15.75" customHeight="1">
      <c r="K338" s="295"/>
      <c r="M338" s="295"/>
      <c r="P338" s="211"/>
      <c r="Q338" s="211"/>
      <c r="R338" s="211"/>
      <c r="S338" s="211"/>
      <c r="T338" s="211"/>
      <c r="U338" s="211"/>
      <c r="V338" s="211"/>
      <c r="W338" s="211"/>
      <c r="X338" s="211"/>
      <c r="Y338" s="211"/>
      <c r="Z338" s="211"/>
    </row>
    <row r="339" spans="11:26" ht="15.75" customHeight="1">
      <c r="K339" s="295"/>
      <c r="M339" s="295"/>
      <c r="P339" s="211"/>
      <c r="Q339" s="211"/>
      <c r="R339" s="211"/>
      <c r="S339" s="211"/>
      <c r="T339" s="211"/>
      <c r="U339" s="211"/>
      <c r="V339" s="211"/>
      <c r="W339" s="211"/>
      <c r="X339" s="211"/>
      <c r="Y339" s="211"/>
      <c r="Z339" s="211"/>
    </row>
    <row r="340" spans="11:26" ht="15.75" customHeight="1">
      <c r="K340" s="295"/>
      <c r="M340" s="295"/>
      <c r="P340" s="211"/>
      <c r="Q340" s="211"/>
      <c r="R340" s="211"/>
      <c r="S340" s="211"/>
      <c r="T340" s="211"/>
      <c r="U340" s="211"/>
      <c r="V340" s="211"/>
      <c r="W340" s="211"/>
      <c r="X340" s="211"/>
      <c r="Y340" s="211"/>
      <c r="Z340" s="211"/>
    </row>
    <row r="341" spans="11:26" ht="15.75" customHeight="1">
      <c r="K341" s="295"/>
      <c r="M341" s="295"/>
      <c r="P341" s="211"/>
      <c r="Q341" s="211"/>
      <c r="R341" s="211"/>
      <c r="S341" s="211"/>
      <c r="T341" s="211"/>
      <c r="U341" s="211"/>
      <c r="V341" s="211"/>
      <c r="W341" s="211"/>
      <c r="X341" s="211"/>
      <c r="Y341" s="211"/>
      <c r="Z341" s="211"/>
    </row>
    <row r="342" spans="11:26" ht="15.75" customHeight="1">
      <c r="K342" s="295"/>
      <c r="M342" s="295"/>
      <c r="P342" s="211"/>
      <c r="Q342" s="211"/>
      <c r="R342" s="211"/>
      <c r="S342" s="211"/>
      <c r="T342" s="211"/>
      <c r="U342" s="211"/>
      <c r="V342" s="211"/>
      <c r="W342" s="211"/>
      <c r="X342" s="211"/>
      <c r="Y342" s="211"/>
      <c r="Z342" s="211"/>
    </row>
    <row r="343" spans="11:26" ht="15.75" customHeight="1">
      <c r="K343" s="295"/>
      <c r="M343" s="295"/>
      <c r="P343" s="211"/>
      <c r="Q343" s="211"/>
      <c r="R343" s="211"/>
      <c r="S343" s="211"/>
      <c r="T343" s="211"/>
      <c r="U343" s="211"/>
      <c r="V343" s="211"/>
      <c r="W343" s="211"/>
      <c r="X343" s="211"/>
      <c r="Y343" s="211"/>
      <c r="Z343" s="211"/>
    </row>
    <row r="344" spans="11:26" ht="15.75" customHeight="1">
      <c r="K344" s="295"/>
      <c r="M344" s="295"/>
      <c r="P344" s="211"/>
      <c r="Q344" s="211"/>
      <c r="R344" s="211"/>
      <c r="S344" s="211"/>
      <c r="T344" s="211"/>
      <c r="U344" s="211"/>
      <c r="V344" s="211"/>
      <c r="W344" s="211"/>
      <c r="X344" s="211"/>
      <c r="Y344" s="211"/>
      <c r="Z344" s="211"/>
    </row>
    <row r="345" spans="11:26" ht="15.75" customHeight="1">
      <c r="K345" s="295"/>
      <c r="M345" s="295"/>
      <c r="P345" s="211"/>
      <c r="Q345" s="211"/>
      <c r="R345" s="211"/>
      <c r="S345" s="211"/>
      <c r="T345" s="211"/>
      <c r="U345" s="211"/>
      <c r="V345" s="211"/>
      <c r="W345" s="211"/>
      <c r="X345" s="211"/>
      <c r="Y345" s="211"/>
      <c r="Z345" s="211"/>
    </row>
    <row r="346" spans="11:26" ht="15.75" customHeight="1">
      <c r="K346" s="295"/>
      <c r="M346" s="295"/>
      <c r="P346" s="211"/>
      <c r="Q346" s="211"/>
      <c r="R346" s="211"/>
      <c r="S346" s="211"/>
      <c r="T346" s="211"/>
      <c r="U346" s="211"/>
      <c r="V346" s="211"/>
      <c r="W346" s="211"/>
      <c r="X346" s="211"/>
      <c r="Y346" s="211"/>
      <c r="Z346" s="211"/>
    </row>
    <row r="347" spans="11:26" ht="15.75" customHeight="1">
      <c r="K347" s="295"/>
      <c r="M347" s="295"/>
      <c r="P347" s="211"/>
      <c r="Q347" s="211"/>
      <c r="R347" s="211"/>
      <c r="S347" s="211"/>
      <c r="T347" s="211"/>
      <c r="U347" s="211"/>
      <c r="V347" s="211"/>
      <c r="W347" s="211"/>
      <c r="X347" s="211"/>
      <c r="Y347" s="211"/>
      <c r="Z347" s="211"/>
    </row>
    <row r="348" spans="11:26" ht="15.75" customHeight="1">
      <c r="K348" s="295"/>
      <c r="M348" s="295"/>
      <c r="P348" s="211"/>
      <c r="Q348" s="211"/>
      <c r="R348" s="211"/>
      <c r="S348" s="211"/>
      <c r="T348" s="211"/>
      <c r="U348" s="211"/>
      <c r="V348" s="211"/>
      <c r="W348" s="211"/>
      <c r="X348" s="211"/>
      <c r="Y348" s="211"/>
      <c r="Z348" s="211"/>
    </row>
    <row r="349" spans="11:26" ht="15.75" customHeight="1">
      <c r="K349" s="295"/>
      <c r="M349" s="295"/>
      <c r="P349" s="211"/>
      <c r="Q349" s="211"/>
      <c r="R349" s="211"/>
      <c r="S349" s="211"/>
      <c r="T349" s="211"/>
      <c r="U349" s="211"/>
      <c r="V349" s="211"/>
      <c r="W349" s="211"/>
      <c r="X349" s="211"/>
      <c r="Y349" s="211"/>
      <c r="Z349" s="211"/>
    </row>
    <row r="350" spans="11:26" ht="15.75" customHeight="1">
      <c r="K350" s="295"/>
      <c r="M350" s="295"/>
      <c r="P350" s="211"/>
      <c r="Q350" s="211"/>
      <c r="R350" s="211"/>
      <c r="S350" s="211"/>
      <c r="T350" s="211"/>
      <c r="U350" s="211"/>
      <c r="V350" s="211"/>
      <c r="W350" s="211"/>
      <c r="X350" s="211"/>
      <c r="Y350" s="211"/>
      <c r="Z350" s="211"/>
    </row>
    <row r="351" spans="11:26" ht="15.75" customHeight="1">
      <c r="K351" s="295"/>
      <c r="M351" s="295"/>
      <c r="P351" s="211"/>
      <c r="Q351" s="211"/>
      <c r="R351" s="211"/>
      <c r="S351" s="211"/>
      <c r="T351" s="211"/>
      <c r="U351" s="211"/>
      <c r="V351" s="211"/>
      <c r="W351" s="211"/>
      <c r="X351" s="211"/>
      <c r="Y351" s="211"/>
      <c r="Z351" s="211"/>
    </row>
    <row r="352" spans="11:26" ht="15.75" customHeight="1">
      <c r="K352" s="295"/>
      <c r="M352" s="295"/>
      <c r="P352" s="211"/>
      <c r="Q352" s="211"/>
      <c r="R352" s="211"/>
      <c r="S352" s="211"/>
      <c r="T352" s="211"/>
      <c r="U352" s="211"/>
      <c r="V352" s="211"/>
      <c r="W352" s="211"/>
      <c r="X352" s="211"/>
      <c r="Y352" s="211"/>
      <c r="Z352" s="211"/>
    </row>
    <row r="353" spans="11:26" ht="15.75" customHeight="1">
      <c r="K353" s="295"/>
      <c r="M353" s="295"/>
      <c r="P353" s="211"/>
      <c r="Q353" s="211"/>
      <c r="R353" s="211"/>
      <c r="S353" s="211"/>
      <c r="T353" s="211"/>
      <c r="U353" s="211"/>
      <c r="V353" s="211"/>
      <c r="W353" s="211"/>
      <c r="X353" s="211"/>
      <c r="Y353" s="211"/>
      <c r="Z353" s="211"/>
    </row>
    <row r="354" spans="11:26" ht="15.75" customHeight="1">
      <c r="K354" s="295"/>
      <c r="M354" s="295"/>
      <c r="P354" s="211"/>
      <c r="Q354" s="211"/>
      <c r="R354" s="211"/>
      <c r="S354" s="211"/>
      <c r="T354" s="211"/>
      <c r="U354" s="211"/>
      <c r="V354" s="211"/>
      <c r="W354" s="211"/>
      <c r="X354" s="211"/>
      <c r="Y354" s="211"/>
      <c r="Z354" s="211"/>
    </row>
    <row r="355" spans="11:26" ht="15.75" customHeight="1">
      <c r="K355" s="295"/>
      <c r="M355" s="295"/>
      <c r="P355" s="211"/>
      <c r="Q355" s="211"/>
      <c r="R355" s="211"/>
      <c r="S355" s="211"/>
      <c r="T355" s="211"/>
      <c r="U355" s="211"/>
      <c r="V355" s="211"/>
      <c r="W355" s="211"/>
      <c r="X355" s="211"/>
      <c r="Y355" s="211"/>
      <c r="Z355" s="211"/>
    </row>
    <row r="356" spans="11:26" ht="15.75" customHeight="1">
      <c r="K356" s="295"/>
      <c r="M356" s="295"/>
      <c r="P356" s="211"/>
      <c r="Q356" s="211"/>
      <c r="R356" s="211"/>
      <c r="S356" s="211"/>
      <c r="T356" s="211"/>
      <c r="U356" s="211"/>
      <c r="V356" s="211"/>
      <c r="W356" s="211"/>
      <c r="X356" s="211"/>
      <c r="Y356" s="211"/>
      <c r="Z356" s="211"/>
    </row>
    <row r="357" spans="11:26" ht="15.75" customHeight="1">
      <c r="K357" s="295"/>
      <c r="M357" s="295"/>
      <c r="P357" s="211"/>
      <c r="Q357" s="211"/>
      <c r="R357" s="211"/>
      <c r="S357" s="211"/>
      <c r="T357" s="211"/>
      <c r="U357" s="211"/>
      <c r="V357" s="211"/>
      <c r="W357" s="211"/>
      <c r="X357" s="211"/>
      <c r="Y357" s="211"/>
      <c r="Z357" s="211"/>
    </row>
    <row r="358" spans="11:26" ht="15.75" customHeight="1">
      <c r="K358" s="295"/>
      <c r="M358" s="295"/>
      <c r="P358" s="211"/>
      <c r="Q358" s="211"/>
      <c r="R358" s="211"/>
      <c r="S358" s="211"/>
      <c r="T358" s="211"/>
      <c r="U358" s="211"/>
      <c r="V358" s="211"/>
      <c r="W358" s="211"/>
      <c r="X358" s="211"/>
      <c r="Y358" s="211"/>
      <c r="Z358" s="211"/>
    </row>
    <row r="359" spans="11:26" ht="15.75" customHeight="1">
      <c r="K359" s="295"/>
      <c r="M359" s="295"/>
      <c r="P359" s="211"/>
      <c r="Q359" s="211"/>
      <c r="R359" s="211"/>
      <c r="S359" s="211"/>
      <c r="T359" s="211"/>
      <c r="U359" s="211"/>
      <c r="V359" s="211"/>
      <c r="W359" s="211"/>
      <c r="X359" s="211"/>
      <c r="Y359" s="211"/>
      <c r="Z359" s="211"/>
    </row>
    <row r="360" spans="11:26" ht="15.75" customHeight="1">
      <c r="K360" s="295"/>
      <c r="M360" s="295"/>
      <c r="P360" s="211"/>
      <c r="Q360" s="211"/>
      <c r="R360" s="211"/>
      <c r="S360" s="211"/>
      <c r="T360" s="211"/>
      <c r="U360" s="211"/>
      <c r="V360" s="211"/>
      <c r="W360" s="211"/>
      <c r="X360" s="211"/>
      <c r="Y360" s="211"/>
      <c r="Z360" s="211"/>
    </row>
    <row r="361" spans="11:26" ht="15.75" customHeight="1">
      <c r="K361" s="295"/>
      <c r="M361" s="295"/>
      <c r="P361" s="211"/>
      <c r="Q361" s="211"/>
      <c r="R361" s="211"/>
      <c r="S361" s="211"/>
      <c r="T361" s="211"/>
      <c r="U361" s="211"/>
      <c r="V361" s="211"/>
      <c r="W361" s="211"/>
      <c r="X361" s="211"/>
      <c r="Y361" s="211"/>
      <c r="Z361" s="211"/>
    </row>
    <row r="362" spans="11:26" ht="15.75" customHeight="1">
      <c r="K362" s="295"/>
      <c r="M362" s="295"/>
      <c r="P362" s="211"/>
      <c r="Q362" s="211"/>
      <c r="R362" s="211"/>
      <c r="S362" s="211"/>
      <c r="T362" s="211"/>
      <c r="U362" s="211"/>
      <c r="V362" s="211"/>
      <c r="W362" s="211"/>
      <c r="X362" s="211"/>
      <c r="Y362" s="211"/>
      <c r="Z362" s="211"/>
    </row>
    <row r="363" spans="11:26" ht="15.75" customHeight="1">
      <c r="K363" s="295"/>
      <c r="M363" s="295"/>
      <c r="P363" s="211"/>
      <c r="Q363" s="211"/>
      <c r="R363" s="211"/>
      <c r="S363" s="211"/>
      <c r="T363" s="211"/>
      <c r="U363" s="211"/>
      <c r="V363" s="211"/>
      <c r="W363" s="211"/>
      <c r="X363" s="211"/>
      <c r="Y363" s="211"/>
      <c r="Z363" s="211"/>
    </row>
    <row r="364" spans="11:26" ht="15.75" customHeight="1">
      <c r="K364" s="295"/>
      <c r="M364" s="295"/>
      <c r="P364" s="211"/>
      <c r="Q364" s="211"/>
      <c r="R364" s="211"/>
      <c r="S364" s="211"/>
      <c r="T364" s="211"/>
      <c r="U364" s="211"/>
      <c r="V364" s="211"/>
      <c r="W364" s="211"/>
      <c r="X364" s="211"/>
      <c r="Y364" s="211"/>
      <c r="Z364" s="211"/>
    </row>
    <row r="365" spans="11:26" ht="15.75" customHeight="1">
      <c r="K365" s="295"/>
      <c r="M365" s="295"/>
      <c r="P365" s="211"/>
      <c r="Q365" s="211"/>
      <c r="R365" s="211"/>
      <c r="S365" s="211"/>
      <c r="T365" s="211"/>
      <c r="U365" s="211"/>
      <c r="V365" s="211"/>
      <c r="W365" s="211"/>
      <c r="X365" s="211"/>
      <c r="Y365" s="211"/>
      <c r="Z365" s="211"/>
    </row>
    <row r="366" spans="11:26" ht="15.75" customHeight="1">
      <c r="K366" s="295"/>
      <c r="M366" s="295"/>
      <c r="P366" s="211"/>
      <c r="Q366" s="211"/>
      <c r="R366" s="211"/>
      <c r="S366" s="211"/>
      <c r="T366" s="211"/>
      <c r="U366" s="211"/>
      <c r="V366" s="211"/>
      <c r="W366" s="211"/>
      <c r="X366" s="211"/>
      <c r="Y366" s="211"/>
      <c r="Z366" s="211"/>
    </row>
    <row r="367" spans="11:26" ht="15.75" customHeight="1">
      <c r="K367" s="295"/>
      <c r="M367" s="295"/>
      <c r="P367" s="211"/>
      <c r="Q367" s="211"/>
      <c r="R367" s="211"/>
      <c r="S367" s="211"/>
      <c r="T367" s="211"/>
      <c r="U367" s="211"/>
      <c r="V367" s="211"/>
      <c r="W367" s="211"/>
      <c r="X367" s="211"/>
      <c r="Y367" s="211"/>
      <c r="Z367" s="211"/>
    </row>
    <row r="368" spans="11:26" ht="15.75" customHeight="1">
      <c r="K368" s="295"/>
      <c r="M368" s="295"/>
      <c r="P368" s="211"/>
      <c r="Q368" s="211"/>
      <c r="R368" s="211"/>
      <c r="S368" s="211"/>
      <c r="T368" s="211"/>
      <c r="U368" s="211"/>
      <c r="V368" s="211"/>
      <c r="W368" s="211"/>
      <c r="X368" s="211"/>
      <c r="Y368" s="211"/>
      <c r="Z368" s="211"/>
    </row>
    <row r="369" spans="11:26" ht="15.75" customHeight="1">
      <c r="K369" s="295"/>
      <c r="M369" s="295"/>
      <c r="P369" s="211"/>
      <c r="Q369" s="211"/>
      <c r="R369" s="211"/>
      <c r="S369" s="211"/>
      <c r="T369" s="211"/>
      <c r="U369" s="211"/>
      <c r="V369" s="211"/>
      <c r="W369" s="211"/>
      <c r="X369" s="211"/>
      <c r="Y369" s="211"/>
      <c r="Z369" s="211"/>
    </row>
    <row r="370" spans="11:26" ht="15.75" customHeight="1">
      <c r="K370" s="295"/>
      <c r="M370" s="295"/>
      <c r="P370" s="211"/>
      <c r="Q370" s="211"/>
      <c r="R370" s="211"/>
      <c r="S370" s="211"/>
      <c r="T370" s="211"/>
      <c r="U370" s="211"/>
      <c r="V370" s="211"/>
      <c r="W370" s="211"/>
      <c r="X370" s="211"/>
      <c r="Y370" s="211"/>
      <c r="Z370" s="211"/>
    </row>
    <row r="371" spans="11:26" ht="15.75" customHeight="1">
      <c r="K371" s="295"/>
      <c r="M371" s="295"/>
      <c r="P371" s="211"/>
      <c r="Q371" s="211"/>
      <c r="R371" s="211"/>
      <c r="S371" s="211"/>
      <c r="T371" s="211"/>
      <c r="U371" s="211"/>
      <c r="V371" s="211"/>
      <c r="W371" s="211"/>
      <c r="X371" s="211"/>
      <c r="Y371" s="211"/>
      <c r="Z371" s="211"/>
    </row>
    <row r="372" spans="11:26" ht="15.75" customHeight="1">
      <c r="K372" s="295"/>
      <c r="M372" s="295"/>
      <c r="P372" s="211"/>
      <c r="Q372" s="211"/>
      <c r="R372" s="211"/>
      <c r="S372" s="211"/>
      <c r="T372" s="211"/>
      <c r="U372" s="211"/>
      <c r="V372" s="211"/>
      <c r="W372" s="211"/>
      <c r="X372" s="211"/>
      <c r="Y372" s="211"/>
      <c r="Z372" s="211"/>
    </row>
    <row r="373" spans="11:26" ht="15.75" customHeight="1">
      <c r="K373" s="295"/>
      <c r="M373" s="295"/>
      <c r="P373" s="211"/>
      <c r="Q373" s="211"/>
      <c r="R373" s="211"/>
      <c r="S373" s="211"/>
      <c r="T373" s="211"/>
      <c r="U373" s="211"/>
      <c r="V373" s="211"/>
      <c r="W373" s="211"/>
      <c r="X373" s="211"/>
      <c r="Y373" s="211"/>
      <c r="Z373" s="211"/>
    </row>
    <row r="374" spans="11:26" ht="15.75" customHeight="1">
      <c r="K374" s="295"/>
      <c r="M374" s="295"/>
      <c r="P374" s="211"/>
      <c r="Q374" s="211"/>
      <c r="R374" s="211"/>
      <c r="S374" s="211"/>
      <c r="T374" s="211"/>
      <c r="U374" s="211"/>
      <c r="V374" s="211"/>
      <c r="W374" s="211"/>
      <c r="X374" s="211"/>
      <c r="Y374" s="211"/>
      <c r="Z374" s="211"/>
    </row>
    <row r="375" spans="11:26" ht="15.75" customHeight="1">
      <c r="K375" s="295"/>
      <c r="M375" s="295"/>
      <c r="P375" s="211"/>
      <c r="Q375" s="211"/>
      <c r="R375" s="211"/>
      <c r="S375" s="211"/>
      <c r="T375" s="211"/>
      <c r="U375" s="211"/>
      <c r="V375" s="211"/>
      <c r="W375" s="211"/>
      <c r="X375" s="211"/>
      <c r="Y375" s="211"/>
      <c r="Z375" s="211"/>
    </row>
    <row r="376" spans="11:26" ht="15.75" customHeight="1">
      <c r="K376" s="295"/>
      <c r="M376" s="295"/>
      <c r="P376" s="211"/>
      <c r="Q376" s="211"/>
      <c r="R376" s="211"/>
      <c r="S376" s="211"/>
      <c r="T376" s="211"/>
      <c r="U376" s="211"/>
      <c r="V376" s="211"/>
      <c r="W376" s="211"/>
      <c r="X376" s="211"/>
      <c r="Y376" s="211"/>
      <c r="Z376" s="211"/>
    </row>
    <row r="377" spans="11:26" ht="15.75" customHeight="1">
      <c r="K377" s="295"/>
      <c r="M377" s="295"/>
      <c r="P377" s="211"/>
      <c r="Q377" s="211"/>
      <c r="R377" s="211"/>
      <c r="S377" s="211"/>
      <c r="T377" s="211"/>
      <c r="U377" s="211"/>
      <c r="V377" s="211"/>
      <c r="W377" s="211"/>
      <c r="X377" s="211"/>
      <c r="Y377" s="211"/>
      <c r="Z377" s="211"/>
    </row>
    <row r="378" spans="11:26" ht="15.75" customHeight="1">
      <c r="K378" s="295"/>
      <c r="M378" s="295"/>
      <c r="P378" s="211"/>
      <c r="Q378" s="211"/>
      <c r="R378" s="211"/>
      <c r="S378" s="211"/>
      <c r="T378" s="211"/>
      <c r="U378" s="211"/>
      <c r="V378" s="211"/>
      <c r="W378" s="211"/>
      <c r="X378" s="211"/>
      <c r="Y378" s="211"/>
      <c r="Z378" s="211"/>
    </row>
    <row r="379" spans="11:26" ht="15.75" customHeight="1">
      <c r="K379" s="295"/>
      <c r="M379" s="295"/>
      <c r="P379" s="211"/>
      <c r="Q379" s="211"/>
      <c r="R379" s="211"/>
      <c r="S379" s="211"/>
      <c r="T379" s="211"/>
      <c r="U379" s="211"/>
      <c r="V379" s="211"/>
      <c r="W379" s="211"/>
      <c r="X379" s="211"/>
      <c r="Y379" s="211"/>
      <c r="Z379" s="211"/>
    </row>
    <row r="380" spans="11:26" ht="15.75" customHeight="1">
      <c r="K380" s="295"/>
      <c r="M380" s="295"/>
      <c r="P380" s="211"/>
      <c r="Q380" s="211"/>
      <c r="R380" s="211"/>
      <c r="S380" s="211"/>
      <c r="T380" s="211"/>
      <c r="U380" s="211"/>
      <c r="V380" s="211"/>
      <c r="W380" s="211"/>
      <c r="X380" s="211"/>
      <c r="Y380" s="211"/>
      <c r="Z380" s="211"/>
    </row>
    <row r="381" spans="11:26" ht="15.75" customHeight="1">
      <c r="K381" s="295"/>
      <c r="M381" s="295"/>
      <c r="P381" s="211"/>
      <c r="Q381" s="211"/>
      <c r="R381" s="211"/>
      <c r="S381" s="211"/>
      <c r="T381" s="211"/>
      <c r="U381" s="211"/>
      <c r="V381" s="211"/>
      <c r="W381" s="211"/>
      <c r="X381" s="211"/>
      <c r="Y381" s="211"/>
      <c r="Z381" s="211"/>
    </row>
    <row r="382" spans="11:26" ht="15.75" customHeight="1">
      <c r="K382" s="295"/>
      <c r="M382" s="295"/>
      <c r="P382" s="211"/>
      <c r="Q382" s="211"/>
      <c r="R382" s="211"/>
      <c r="S382" s="211"/>
      <c r="T382" s="211"/>
      <c r="U382" s="211"/>
      <c r="V382" s="211"/>
      <c r="W382" s="211"/>
      <c r="X382" s="211"/>
      <c r="Y382" s="211"/>
      <c r="Z382" s="211"/>
    </row>
    <row r="383" spans="11:26" ht="15.75" customHeight="1">
      <c r="K383" s="295"/>
      <c r="M383" s="295"/>
      <c r="P383" s="211"/>
      <c r="Q383" s="211"/>
      <c r="R383" s="211"/>
      <c r="S383" s="211"/>
      <c r="T383" s="211"/>
      <c r="U383" s="211"/>
      <c r="V383" s="211"/>
      <c r="W383" s="211"/>
      <c r="X383" s="211"/>
      <c r="Y383" s="211"/>
      <c r="Z383" s="211"/>
    </row>
    <row r="384" spans="11:26" ht="15.75" customHeight="1">
      <c r="K384" s="295"/>
      <c r="M384" s="295"/>
      <c r="P384" s="211"/>
      <c r="Q384" s="211"/>
      <c r="R384" s="211"/>
      <c r="S384" s="211"/>
      <c r="T384" s="211"/>
      <c r="U384" s="211"/>
      <c r="V384" s="211"/>
      <c r="W384" s="211"/>
      <c r="X384" s="211"/>
      <c r="Y384" s="211"/>
      <c r="Z384" s="211"/>
    </row>
    <row r="385" spans="11:26" ht="15.75" customHeight="1">
      <c r="K385" s="295"/>
      <c r="M385" s="295"/>
      <c r="P385" s="211"/>
      <c r="Q385" s="211"/>
      <c r="R385" s="211"/>
      <c r="S385" s="211"/>
      <c r="T385" s="211"/>
      <c r="U385" s="211"/>
      <c r="V385" s="211"/>
      <c r="W385" s="211"/>
      <c r="X385" s="211"/>
      <c r="Y385" s="211"/>
      <c r="Z385" s="211"/>
    </row>
    <row r="386" spans="11:26" ht="15.75" customHeight="1">
      <c r="K386" s="295"/>
      <c r="M386" s="295"/>
      <c r="P386" s="211"/>
      <c r="Q386" s="211"/>
      <c r="R386" s="211"/>
      <c r="S386" s="211"/>
      <c r="T386" s="211"/>
      <c r="U386" s="211"/>
      <c r="V386" s="211"/>
      <c r="W386" s="211"/>
      <c r="X386" s="211"/>
      <c r="Y386" s="211"/>
      <c r="Z386" s="211"/>
    </row>
    <row r="387" spans="11:26" ht="15.75" customHeight="1">
      <c r="K387" s="295"/>
      <c r="M387" s="295"/>
      <c r="P387" s="211"/>
      <c r="Q387" s="211"/>
      <c r="R387" s="211"/>
      <c r="S387" s="211"/>
      <c r="T387" s="211"/>
      <c r="U387" s="211"/>
      <c r="V387" s="211"/>
      <c r="W387" s="211"/>
      <c r="X387" s="211"/>
      <c r="Y387" s="211"/>
      <c r="Z387" s="211"/>
    </row>
    <row r="388" spans="11:26" ht="15.75" customHeight="1">
      <c r="K388" s="295"/>
      <c r="M388" s="295"/>
      <c r="P388" s="211"/>
      <c r="Q388" s="211"/>
      <c r="R388" s="211"/>
      <c r="S388" s="211"/>
      <c r="T388" s="211"/>
      <c r="U388" s="211"/>
      <c r="V388" s="211"/>
      <c r="W388" s="211"/>
      <c r="X388" s="211"/>
      <c r="Y388" s="211"/>
      <c r="Z388" s="211"/>
    </row>
    <row r="389" spans="11:26" ht="15.75" customHeight="1">
      <c r="K389" s="295"/>
      <c r="M389" s="295"/>
      <c r="P389" s="211"/>
      <c r="Q389" s="211"/>
      <c r="R389" s="211"/>
      <c r="S389" s="211"/>
      <c r="T389" s="211"/>
      <c r="U389" s="211"/>
      <c r="V389" s="211"/>
      <c r="W389" s="211"/>
      <c r="X389" s="211"/>
      <c r="Y389" s="211"/>
      <c r="Z389" s="211"/>
    </row>
    <row r="390" spans="11:26" ht="15.75" customHeight="1">
      <c r="K390" s="295"/>
      <c r="M390" s="295"/>
      <c r="P390" s="211"/>
      <c r="Q390" s="211"/>
      <c r="R390" s="211"/>
      <c r="S390" s="211"/>
      <c r="T390" s="211"/>
      <c r="U390" s="211"/>
      <c r="V390" s="211"/>
      <c r="W390" s="211"/>
      <c r="X390" s="211"/>
      <c r="Y390" s="211"/>
      <c r="Z390" s="211"/>
    </row>
    <row r="391" spans="11:26" ht="15.75" customHeight="1">
      <c r="K391" s="295"/>
      <c r="M391" s="295"/>
      <c r="P391" s="211"/>
      <c r="Q391" s="211"/>
      <c r="R391" s="211"/>
      <c r="S391" s="211"/>
      <c r="T391" s="211"/>
      <c r="U391" s="211"/>
      <c r="V391" s="211"/>
      <c r="W391" s="211"/>
      <c r="X391" s="211"/>
      <c r="Y391" s="211"/>
      <c r="Z391" s="211"/>
    </row>
    <row r="392" spans="11:26" ht="15.75" customHeight="1">
      <c r="K392" s="295"/>
      <c r="M392" s="295"/>
      <c r="P392" s="211"/>
      <c r="Q392" s="211"/>
      <c r="R392" s="211"/>
      <c r="S392" s="211"/>
      <c r="T392" s="211"/>
      <c r="U392" s="211"/>
      <c r="V392" s="211"/>
      <c r="W392" s="211"/>
      <c r="X392" s="211"/>
      <c r="Y392" s="211"/>
      <c r="Z392" s="211"/>
    </row>
    <row r="393" spans="11:26" ht="15.75" customHeight="1">
      <c r="K393" s="295"/>
      <c r="M393" s="295"/>
      <c r="P393" s="211"/>
      <c r="Q393" s="211"/>
      <c r="R393" s="211"/>
      <c r="S393" s="211"/>
      <c r="T393" s="211"/>
      <c r="U393" s="211"/>
      <c r="V393" s="211"/>
      <c r="W393" s="211"/>
      <c r="X393" s="211"/>
      <c r="Y393" s="211"/>
      <c r="Z393" s="211"/>
    </row>
    <row r="394" spans="11:26" ht="15.75" customHeight="1">
      <c r="K394" s="295"/>
      <c r="M394" s="295"/>
      <c r="P394" s="211"/>
      <c r="Q394" s="211"/>
      <c r="R394" s="211"/>
      <c r="S394" s="211"/>
      <c r="T394" s="211"/>
      <c r="U394" s="211"/>
      <c r="V394" s="211"/>
      <c r="W394" s="211"/>
      <c r="X394" s="211"/>
      <c r="Y394" s="211"/>
      <c r="Z394" s="211"/>
    </row>
    <row r="395" spans="11:26" ht="15.75" customHeight="1">
      <c r="K395" s="295"/>
      <c r="M395" s="295"/>
      <c r="P395" s="211"/>
      <c r="Q395" s="211"/>
      <c r="R395" s="211"/>
      <c r="S395" s="211"/>
      <c r="T395" s="211"/>
      <c r="U395" s="211"/>
      <c r="V395" s="211"/>
      <c r="W395" s="211"/>
      <c r="X395" s="211"/>
      <c r="Y395" s="211"/>
      <c r="Z395" s="211"/>
    </row>
    <row r="396" spans="11:26" ht="15.75" customHeight="1">
      <c r="K396" s="295"/>
      <c r="M396" s="295"/>
      <c r="P396" s="211"/>
      <c r="Q396" s="211"/>
      <c r="R396" s="211"/>
      <c r="S396" s="211"/>
      <c r="T396" s="211"/>
      <c r="U396" s="211"/>
      <c r="V396" s="211"/>
      <c r="W396" s="211"/>
      <c r="X396" s="211"/>
      <c r="Y396" s="211"/>
      <c r="Z396" s="211"/>
    </row>
    <row r="397" spans="11:26" ht="15.75" customHeight="1">
      <c r="K397" s="295"/>
      <c r="M397" s="295"/>
      <c r="P397" s="211"/>
      <c r="Q397" s="211"/>
      <c r="R397" s="211"/>
      <c r="S397" s="211"/>
      <c r="T397" s="211"/>
      <c r="U397" s="211"/>
      <c r="V397" s="211"/>
      <c r="W397" s="211"/>
      <c r="X397" s="211"/>
      <c r="Y397" s="211"/>
      <c r="Z397" s="211"/>
    </row>
    <row r="398" spans="11:26" ht="15.75" customHeight="1">
      <c r="K398" s="295"/>
      <c r="M398" s="295"/>
      <c r="P398" s="211"/>
      <c r="Q398" s="211"/>
      <c r="R398" s="211"/>
      <c r="S398" s="211"/>
      <c r="T398" s="211"/>
      <c r="U398" s="211"/>
      <c r="V398" s="211"/>
      <c r="W398" s="211"/>
      <c r="X398" s="211"/>
      <c r="Y398" s="211"/>
      <c r="Z398" s="211"/>
    </row>
    <row r="399" spans="11:26" ht="15.75" customHeight="1">
      <c r="K399" s="295"/>
      <c r="M399" s="295"/>
      <c r="P399" s="211"/>
      <c r="Q399" s="211"/>
      <c r="R399" s="211"/>
      <c r="S399" s="211"/>
      <c r="T399" s="211"/>
      <c r="U399" s="211"/>
      <c r="V399" s="211"/>
      <c r="W399" s="211"/>
      <c r="X399" s="211"/>
      <c r="Y399" s="211"/>
      <c r="Z399" s="211"/>
    </row>
    <row r="400" spans="11:26" ht="15.75" customHeight="1">
      <c r="K400" s="295"/>
      <c r="M400" s="295"/>
      <c r="P400" s="211"/>
      <c r="Q400" s="211"/>
      <c r="R400" s="211"/>
      <c r="S400" s="211"/>
      <c r="T400" s="211"/>
      <c r="U400" s="211"/>
      <c r="V400" s="211"/>
      <c r="W400" s="211"/>
      <c r="X400" s="211"/>
      <c r="Y400" s="211"/>
      <c r="Z400" s="211"/>
    </row>
    <row r="401" spans="11:26" ht="15.75" customHeight="1">
      <c r="K401" s="295"/>
      <c r="M401" s="295"/>
      <c r="P401" s="211"/>
      <c r="Q401" s="211"/>
      <c r="R401" s="211"/>
      <c r="S401" s="211"/>
      <c r="T401" s="211"/>
      <c r="U401" s="211"/>
      <c r="V401" s="211"/>
      <c r="W401" s="211"/>
      <c r="X401" s="211"/>
      <c r="Y401" s="211"/>
      <c r="Z401" s="211"/>
    </row>
    <row r="402" spans="11:26" ht="15.75" customHeight="1">
      <c r="K402" s="295"/>
      <c r="M402" s="295"/>
      <c r="P402" s="211"/>
      <c r="Q402" s="211"/>
      <c r="R402" s="211"/>
      <c r="S402" s="211"/>
      <c r="T402" s="211"/>
      <c r="U402" s="211"/>
      <c r="V402" s="211"/>
      <c r="W402" s="211"/>
      <c r="X402" s="211"/>
      <c r="Y402" s="211"/>
      <c r="Z402" s="211"/>
    </row>
    <row r="403" spans="11:26" ht="15.75" customHeight="1">
      <c r="K403" s="295"/>
      <c r="M403" s="295"/>
      <c r="P403" s="211"/>
      <c r="Q403" s="211"/>
      <c r="R403" s="211"/>
      <c r="S403" s="211"/>
      <c r="T403" s="211"/>
      <c r="U403" s="211"/>
      <c r="V403" s="211"/>
      <c r="W403" s="211"/>
      <c r="X403" s="211"/>
      <c r="Y403" s="211"/>
      <c r="Z403" s="211"/>
    </row>
    <row r="404" spans="11:26" ht="15.75" customHeight="1">
      <c r="K404" s="295"/>
      <c r="M404" s="295"/>
      <c r="P404" s="211"/>
      <c r="Q404" s="211"/>
      <c r="R404" s="211"/>
      <c r="S404" s="211"/>
      <c r="T404" s="211"/>
      <c r="U404" s="211"/>
      <c r="V404" s="211"/>
      <c r="W404" s="211"/>
      <c r="X404" s="211"/>
      <c r="Y404" s="211"/>
      <c r="Z404" s="211"/>
    </row>
    <row r="405" spans="11:26" ht="15.75" customHeight="1">
      <c r="K405" s="295"/>
      <c r="M405" s="295"/>
      <c r="P405" s="211"/>
      <c r="Q405" s="211"/>
      <c r="R405" s="211"/>
      <c r="S405" s="211"/>
      <c r="T405" s="211"/>
      <c r="U405" s="211"/>
      <c r="V405" s="211"/>
      <c r="W405" s="211"/>
      <c r="X405" s="211"/>
      <c r="Y405" s="211"/>
      <c r="Z405" s="211"/>
    </row>
    <row r="406" spans="11:26" ht="15.75" customHeight="1">
      <c r="K406" s="295"/>
      <c r="M406" s="295"/>
      <c r="P406" s="211"/>
      <c r="Q406" s="211"/>
      <c r="R406" s="211"/>
      <c r="S406" s="211"/>
      <c r="T406" s="211"/>
      <c r="U406" s="211"/>
      <c r="V406" s="211"/>
      <c r="W406" s="211"/>
      <c r="X406" s="211"/>
      <c r="Y406" s="211"/>
      <c r="Z406" s="211"/>
    </row>
    <row r="407" spans="11:26" ht="15.75" customHeight="1">
      <c r="K407" s="295"/>
      <c r="M407" s="295"/>
      <c r="P407" s="211"/>
      <c r="Q407" s="211"/>
      <c r="R407" s="211"/>
      <c r="S407" s="211"/>
      <c r="T407" s="211"/>
      <c r="U407" s="211"/>
      <c r="V407" s="211"/>
      <c r="W407" s="211"/>
      <c r="X407" s="211"/>
      <c r="Y407" s="211"/>
      <c r="Z407" s="211"/>
    </row>
    <row r="408" spans="11:26" ht="15.75" customHeight="1">
      <c r="K408" s="295"/>
      <c r="M408" s="295"/>
      <c r="P408" s="211"/>
      <c r="Q408" s="211"/>
      <c r="R408" s="211"/>
      <c r="S408" s="211"/>
      <c r="T408" s="211"/>
      <c r="U408" s="211"/>
      <c r="V408" s="211"/>
      <c r="W408" s="211"/>
      <c r="X408" s="211"/>
      <c r="Y408" s="211"/>
      <c r="Z408" s="211"/>
    </row>
    <row r="409" spans="11:26" ht="15.75" customHeight="1">
      <c r="K409" s="295"/>
      <c r="M409" s="295"/>
      <c r="P409" s="211"/>
      <c r="Q409" s="211"/>
      <c r="R409" s="211"/>
      <c r="S409" s="211"/>
      <c r="T409" s="211"/>
      <c r="U409" s="211"/>
      <c r="V409" s="211"/>
      <c r="W409" s="211"/>
      <c r="X409" s="211"/>
      <c r="Y409" s="211"/>
      <c r="Z409" s="211"/>
    </row>
    <row r="410" spans="11:26" ht="15.75" customHeight="1">
      <c r="K410" s="295"/>
      <c r="M410" s="295"/>
      <c r="P410" s="211"/>
      <c r="Q410" s="211"/>
      <c r="R410" s="211"/>
      <c r="S410" s="211"/>
      <c r="T410" s="211"/>
      <c r="U410" s="211"/>
      <c r="V410" s="211"/>
      <c r="W410" s="211"/>
      <c r="X410" s="211"/>
      <c r="Y410" s="211"/>
      <c r="Z410" s="211"/>
    </row>
    <row r="411" spans="11:26" ht="15.75" customHeight="1">
      <c r="K411" s="295"/>
      <c r="M411" s="295"/>
      <c r="P411" s="211"/>
      <c r="Q411" s="211"/>
      <c r="R411" s="211"/>
      <c r="S411" s="211"/>
      <c r="T411" s="211"/>
      <c r="U411" s="211"/>
      <c r="V411" s="211"/>
      <c r="W411" s="211"/>
      <c r="X411" s="211"/>
      <c r="Y411" s="211"/>
      <c r="Z411" s="211"/>
    </row>
    <row r="412" spans="11:26" ht="15.75" customHeight="1">
      <c r="K412" s="295"/>
      <c r="M412" s="295"/>
      <c r="P412" s="211"/>
      <c r="Q412" s="211"/>
      <c r="R412" s="211"/>
      <c r="S412" s="211"/>
      <c r="T412" s="211"/>
      <c r="U412" s="211"/>
      <c r="V412" s="211"/>
      <c r="W412" s="211"/>
      <c r="X412" s="211"/>
      <c r="Y412" s="211"/>
      <c r="Z412" s="211"/>
    </row>
    <row r="413" spans="11:26" ht="15.75" customHeight="1">
      <c r="K413" s="295"/>
      <c r="M413" s="295"/>
      <c r="P413" s="211"/>
      <c r="Q413" s="211"/>
      <c r="R413" s="211"/>
      <c r="S413" s="211"/>
      <c r="T413" s="211"/>
      <c r="U413" s="211"/>
      <c r="V413" s="211"/>
      <c r="W413" s="211"/>
      <c r="X413" s="211"/>
      <c r="Y413" s="211"/>
      <c r="Z413" s="211"/>
    </row>
    <row r="414" spans="11:26" ht="15.75" customHeight="1">
      <c r="K414" s="295"/>
      <c r="M414" s="295"/>
      <c r="P414" s="211"/>
      <c r="Q414" s="211"/>
      <c r="R414" s="211"/>
      <c r="S414" s="211"/>
      <c r="T414" s="211"/>
      <c r="U414" s="211"/>
      <c r="V414" s="211"/>
      <c r="W414" s="211"/>
      <c r="X414" s="211"/>
      <c r="Y414" s="211"/>
      <c r="Z414" s="211"/>
    </row>
    <row r="415" spans="11:26" ht="15.75" customHeight="1">
      <c r="K415" s="295"/>
      <c r="M415" s="295"/>
      <c r="P415" s="211"/>
      <c r="Q415" s="211"/>
      <c r="R415" s="211"/>
      <c r="S415" s="211"/>
      <c r="T415" s="211"/>
      <c r="U415" s="211"/>
      <c r="V415" s="211"/>
      <c r="W415" s="211"/>
      <c r="X415" s="211"/>
      <c r="Y415" s="211"/>
      <c r="Z415" s="211"/>
    </row>
    <row r="416" spans="11:26" ht="15.75" customHeight="1">
      <c r="K416" s="295"/>
      <c r="M416" s="295"/>
      <c r="P416" s="211"/>
      <c r="Q416" s="211"/>
      <c r="R416" s="211"/>
      <c r="S416" s="211"/>
      <c r="T416" s="211"/>
      <c r="U416" s="211"/>
      <c r="V416" s="211"/>
      <c r="W416" s="211"/>
      <c r="X416" s="211"/>
      <c r="Y416" s="211"/>
      <c r="Z416" s="211"/>
    </row>
    <row r="417" spans="11:26" ht="15.75" customHeight="1">
      <c r="K417" s="295"/>
      <c r="M417" s="295"/>
      <c r="P417" s="211"/>
      <c r="Q417" s="211"/>
      <c r="R417" s="211"/>
      <c r="S417" s="211"/>
      <c r="T417" s="211"/>
      <c r="U417" s="211"/>
      <c r="V417" s="211"/>
      <c r="W417" s="211"/>
      <c r="X417" s="211"/>
      <c r="Y417" s="211"/>
      <c r="Z417" s="211"/>
    </row>
    <row r="418" spans="11:26" ht="15.75" customHeight="1">
      <c r="K418" s="295"/>
      <c r="M418" s="295"/>
      <c r="P418" s="211"/>
      <c r="Q418" s="211"/>
      <c r="R418" s="211"/>
      <c r="S418" s="211"/>
      <c r="T418" s="211"/>
      <c r="U418" s="211"/>
      <c r="V418" s="211"/>
      <c r="W418" s="211"/>
      <c r="X418" s="211"/>
      <c r="Y418" s="211"/>
      <c r="Z418" s="211"/>
    </row>
    <row r="419" spans="11:26" ht="15.75" customHeight="1">
      <c r="K419" s="295"/>
      <c r="M419" s="295"/>
      <c r="P419" s="211"/>
      <c r="Q419" s="211"/>
      <c r="R419" s="211"/>
      <c r="S419" s="211"/>
      <c r="T419" s="211"/>
      <c r="U419" s="211"/>
      <c r="V419" s="211"/>
      <c r="W419" s="211"/>
      <c r="X419" s="211"/>
      <c r="Y419" s="211"/>
      <c r="Z419" s="211"/>
    </row>
    <row r="420" spans="11:26" ht="15.75" customHeight="1">
      <c r="K420" s="295"/>
      <c r="M420" s="295"/>
      <c r="P420" s="211"/>
      <c r="Q420" s="211"/>
      <c r="R420" s="211"/>
      <c r="S420" s="211"/>
      <c r="T420" s="211"/>
      <c r="U420" s="211"/>
      <c r="V420" s="211"/>
      <c r="W420" s="211"/>
      <c r="X420" s="211"/>
      <c r="Y420" s="211"/>
      <c r="Z420" s="211"/>
    </row>
    <row r="421" spans="11:26" ht="15.75" customHeight="1">
      <c r="K421" s="295"/>
      <c r="M421" s="295"/>
      <c r="P421" s="211"/>
      <c r="Q421" s="211"/>
      <c r="R421" s="211"/>
      <c r="S421" s="211"/>
      <c r="T421" s="211"/>
      <c r="U421" s="211"/>
      <c r="V421" s="211"/>
      <c r="W421" s="211"/>
      <c r="X421" s="211"/>
      <c r="Y421" s="211"/>
      <c r="Z421" s="211"/>
    </row>
    <row r="422" spans="11:26" ht="15.75" customHeight="1">
      <c r="K422" s="295"/>
      <c r="M422" s="295"/>
      <c r="P422" s="211"/>
      <c r="Q422" s="211"/>
      <c r="R422" s="211"/>
      <c r="S422" s="211"/>
      <c r="T422" s="211"/>
      <c r="U422" s="211"/>
      <c r="V422" s="211"/>
      <c r="W422" s="211"/>
      <c r="X422" s="211"/>
      <c r="Y422" s="211"/>
      <c r="Z422" s="211"/>
    </row>
    <row r="423" spans="11:26" ht="15.75" customHeight="1">
      <c r="K423" s="295"/>
      <c r="M423" s="295"/>
      <c r="P423" s="211"/>
      <c r="Q423" s="211"/>
      <c r="R423" s="211"/>
      <c r="S423" s="211"/>
      <c r="T423" s="211"/>
      <c r="U423" s="211"/>
      <c r="V423" s="211"/>
      <c r="W423" s="211"/>
      <c r="X423" s="211"/>
      <c r="Y423" s="211"/>
      <c r="Z423" s="211"/>
    </row>
    <row r="424" spans="11:26" ht="15.75" customHeight="1">
      <c r="K424" s="295"/>
      <c r="M424" s="295"/>
      <c r="P424" s="211"/>
      <c r="Q424" s="211"/>
      <c r="R424" s="211"/>
      <c r="S424" s="211"/>
      <c r="T424" s="211"/>
      <c r="U424" s="211"/>
      <c r="V424" s="211"/>
      <c r="W424" s="211"/>
      <c r="X424" s="211"/>
      <c r="Y424" s="211"/>
      <c r="Z424" s="211"/>
    </row>
    <row r="425" spans="11:26" ht="15.75" customHeight="1">
      <c r="K425" s="295"/>
      <c r="M425" s="295"/>
      <c r="P425" s="211"/>
      <c r="Q425" s="211"/>
      <c r="R425" s="211"/>
      <c r="S425" s="211"/>
      <c r="T425" s="211"/>
      <c r="U425" s="211"/>
      <c r="V425" s="211"/>
      <c r="W425" s="211"/>
      <c r="X425" s="211"/>
      <c r="Y425" s="211"/>
      <c r="Z425" s="211"/>
    </row>
    <row r="426" spans="11:26" ht="15.75" customHeight="1">
      <c r="K426" s="295"/>
      <c r="M426" s="295"/>
      <c r="P426" s="211"/>
      <c r="Q426" s="211"/>
      <c r="R426" s="211"/>
      <c r="S426" s="211"/>
      <c r="T426" s="211"/>
      <c r="U426" s="211"/>
      <c r="V426" s="211"/>
      <c r="W426" s="211"/>
      <c r="X426" s="211"/>
      <c r="Y426" s="211"/>
      <c r="Z426" s="211"/>
    </row>
    <row r="427" spans="11:26" ht="15.75" customHeight="1">
      <c r="K427" s="295"/>
      <c r="M427" s="295"/>
      <c r="P427" s="211"/>
      <c r="Q427" s="211"/>
      <c r="R427" s="211"/>
      <c r="S427" s="211"/>
      <c r="T427" s="211"/>
      <c r="U427" s="211"/>
      <c r="V427" s="211"/>
      <c r="W427" s="211"/>
      <c r="X427" s="211"/>
      <c r="Y427" s="211"/>
      <c r="Z427" s="211"/>
    </row>
    <row r="428" spans="11:26" ht="15.75" customHeight="1">
      <c r="K428" s="295"/>
      <c r="M428" s="295"/>
      <c r="P428" s="211"/>
      <c r="Q428" s="211"/>
      <c r="R428" s="211"/>
      <c r="S428" s="211"/>
      <c r="T428" s="211"/>
      <c r="U428" s="211"/>
      <c r="V428" s="211"/>
      <c r="W428" s="211"/>
      <c r="X428" s="211"/>
      <c r="Y428" s="211"/>
      <c r="Z428" s="211"/>
    </row>
    <row r="429" spans="11:26" ht="15.75" customHeight="1">
      <c r="K429" s="295"/>
      <c r="M429" s="295"/>
      <c r="P429" s="211"/>
      <c r="Q429" s="211"/>
      <c r="R429" s="211"/>
      <c r="S429" s="211"/>
      <c r="T429" s="211"/>
      <c r="U429" s="211"/>
      <c r="V429" s="211"/>
      <c r="W429" s="211"/>
      <c r="X429" s="211"/>
      <c r="Y429" s="211"/>
      <c r="Z429" s="211"/>
    </row>
    <row r="430" spans="11:26" ht="15.75" customHeight="1">
      <c r="K430" s="295"/>
      <c r="M430" s="295"/>
      <c r="P430" s="211"/>
      <c r="Q430" s="211"/>
      <c r="R430" s="211"/>
      <c r="S430" s="211"/>
      <c r="T430" s="211"/>
      <c r="U430" s="211"/>
      <c r="V430" s="211"/>
      <c r="W430" s="211"/>
      <c r="X430" s="211"/>
      <c r="Y430" s="211"/>
      <c r="Z430" s="211"/>
    </row>
    <row r="431" spans="11:26" ht="15.75" customHeight="1">
      <c r="K431" s="295"/>
      <c r="M431" s="295"/>
      <c r="P431" s="211"/>
      <c r="Q431" s="211"/>
      <c r="R431" s="211"/>
      <c r="S431" s="211"/>
      <c r="T431" s="211"/>
      <c r="U431" s="211"/>
      <c r="V431" s="211"/>
      <c r="W431" s="211"/>
      <c r="X431" s="211"/>
      <c r="Y431" s="211"/>
      <c r="Z431" s="211"/>
    </row>
    <row r="432" spans="11:26" ht="15.75" customHeight="1">
      <c r="K432" s="295"/>
      <c r="M432" s="295"/>
      <c r="P432" s="211"/>
      <c r="Q432" s="211"/>
      <c r="R432" s="211"/>
      <c r="S432" s="211"/>
      <c r="T432" s="211"/>
      <c r="U432" s="211"/>
      <c r="V432" s="211"/>
      <c r="W432" s="211"/>
      <c r="X432" s="211"/>
      <c r="Y432" s="211"/>
      <c r="Z432" s="211"/>
    </row>
    <row r="433" spans="11:26" ht="15.75" customHeight="1">
      <c r="K433" s="295"/>
      <c r="M433" s="295"/>
      <c r="P433" s="211"/>
      <c r="Q433" s="211"/>
      <c r="R433" s="211"/>
      <c r="S433" s="211"/>
      <c r="T433" s="211"/>
      <c r="U433" s="211"/>
      <c r="V433" s="211"/>
      <c r="W433" s="211"/>
      <c r="X433" s="211"/>
      <c r="Y433" s="211"/>
      <c r="Z433" s="211"/>
    </row>
    <row r="434" spans="11:26" ht="15.75" customHeight="1">
      <c r="K434" s="295"/>
      <c r="M434" s="295"/>
      <c r="P434" s="211"/>
      <c r="Q434" s="211"/>
      <c r="R434" s="211"/>
      <c r="S434" s="211"/>
      <c r="T434" s="211"/>
      <c r="U434" s="211"/>
      <c r="V434" s="211"/>
      <c r="W434" s="211"/>
      <c r="X434" s="211"/>
      <c r="Y434" s="211"/>
      <c r="Z434" s="211"/>
    </row>
    <row r="435" spans="11:26" ht="15.75" customHeight="1">
      <c r="K435" s="295"/>
      <c r="M435" s="295"/>
      <c r="P435" s="211"/>
      <c r="Q435" s="211"/>
      <c r="R435" s="211"/>
      <c r="S435" s="211"/>
      <c r="T435" s="211"/>
      <c r="U435" s="211"/>
      <c r="V435" s="211"/>
      <c r="W435" s="211"/>
      <c r="X435" s="211"/>
      <c r="Y435" s="211"/>
      <c r="Z435" s="211"/>
    </row>
    <row r="436" spans="11:26" ht="15.75" customHeight="1">
      <c r="K436" s="295"/>
      <c r="M436" s="295"/>
      <c r="P436" s="211"/>
      <c r="Q436" s="211"/>
      <c r="R436" s="211"/>
      <c r="S436" s="211"/>
      <c r="T436" s="211"/>
      <c r="U436" s="211"/>
      <c r="V436" s="211"/>
      <c r="W436" s="211"/>
      <c r="X436" s="211"/>
      <c r="Y436" s="211"/>
      <c r="Z436" s="211"/>
    </row>
    <row r="437" spans="11:26" ht="15.75" customHeight="1">
      <c r="K437" s="295"/>
      <c r="M437" s="295"/>
      <c r="P437" s="211"/>
      <c r="Q437" s="211"/>
      <c r="R437" s="211"/>
      <c r="S437" s="211"/>
      <c r="T437" s="211"/>
      <c r="U437" s="211"/>
      <c r="V437" s="211"/>
      <c r="W437" s="211"/>
      <c r="X437" s="211"/>
      <c r="Y437" s="211"/>
      <c r="Z437" s="211"/>
    </row>
    <row r="438" spans="11:26" ht="15.75" customHeight="1">
      <c r="K438" s="295"/>
      <c r="M438" s="295"/>
      <c r="P438" s="211"/>
      <c r="Q438" s="211"/>
      <c r="R438" s="211"/>
      <c r="S438" s="211"/>
      <c r="T438" s="211"/>
      <c r="U438" s="211"/>
      <c r="V438" s="211"/>
      <c r="W438" s="211"/>
      <c r="X438" s="211"/>
      <c r="Y438" s="211"/>
      <c r="Z438" s="211"/>
    </row>
    <row r="439" spans="11:26" ht="15.75" customHeight="1">
      <c r="K439" s="295"/>
      <c r="M439" s="295"/>
      <c r="P439" s="211"/>
      <c r="Q439" s="211"/>
      <c r="R439" s="211"/>
      <c r="S439" s="211"/>
      <c r="T439" s="211"/>
      <c r="U439" s="211"/>
      <c r="V439" s="211"/>
      <c r="W439" s="211"/>
      <c r="X439" s="211"/>
      <c r="Y439" s="211"/>
      <c r="Z439" s="211"/>
    </row>
    <row r="440" spans="11:26" ht="15.75" customHeight="1">
      <c r="K440" s="295"/>
      <c r="M440" s="295"/>
      <c r="P440" s="211"/>
      <c r="Q440" s="211"/>
      <c r="R440" s="211"/>
      <c r="S440" s="211"/>
      <c r="T440" s="211"/>
      <c r="U440" s="211"/>
      <c r="V440" s="211"/>
      <c r="W440" s="211"/>
      <c r="X440" s="211"/>
      <c r="Y440" s="211"/>
      <c r="Z440" s="211"/>
    </row>
    <row r="441" spans="11:26" ht="15.75" customHeight="1">
      <c r="K441" s="295"/>
      <c r="M441" s="295"/>
      <c r="P441" s="211"/>
      <c r="Q441" s="211"/>
      <c r="R441" s="211"/>
      <c r="S441" s="211"/>
      <c r="T441" s="211"/>
      <c r="U441" s="211"/>
      <c r="V441" s="211"/>
      <c r="W441" s="211"/>
      <c r="X441" s="211"/>
      <c r="Y441" s="211"/>
      <c r="Z441" s="211"/>
    </row>
    <row r="442" spans="11:26" ht="15.75" customHeight="1">
      <c r="K442" s="295"/>
      <c r="M442" s="295"/>
      <c r="P442" s="211"/>
      <c r="Q442" s="211"/>
      <c r="R442" s="211"/>
      <c r="S442" s="211"/>
      <c r="T442" s="211"/>
      <c r="U442" s="211"/>
      <c r="V442" s="211"/>
      <c r="W442" s="211"/>
      <c r="X442" s="211"/>
      <c r="Y442" s="211"/>
      <c r="Z442" s="211"/>
    </row>
    <row r="443" spans="11:26" ht="15.75" customHeight="1">
      <c r="K443" s="295"/>
      <c r="M443" s="295"/>
      <c r="P443" s="211"/>
      <c r="Q443" s="211"/>
      <c r="R443" s="211"/>
      <c r="S443" s="211"/>
      <c r="T443" s="211"/>
      <c r="U443" s="211"/>
      <c r="V443" s="211"/>
      <c r="W443" s="211"/>
      <c r="X443" s="211"/>
      <c r="Y443" s="211"/>
      <c r="Z443" s="211"/>
    </row>
    <row r="444" spans="11:26" ht="15.75" customHeight="1">
      <c r="K444" s="295"/>
      <c r="M444" s="295"/>
      <c r="P444" s="211"/>
      <c r="Q444" s="211"/>
      <c r="R444" s="211"/>
      <c r="S444" s="211"/>
      <c r="T444" s="211"/>
      <c r="U444" s="211"/>
      <c r="V444" s="211"/>
      <c r="W444" s="211"/>
      <c r="X444" s="211"/>
      <c r="Y444" s="211"/>
      <c r="Z444" s="211"/>
    </row>
    <row r="445" spans="11:26" ht="15.75" customHeight="1">
      <c r="K445" s="295"/>
      <c r="M445" s="295"/>
      <c r="P445" s="211"/>
      <c r="Q445" s="211"/>
      <c r="R445" s="211"/>
      <c r="S445" s="211"/>
      <c r="T445" s="211"/>
      <c r="U445" s="211"/>
      <c r="V445" s="211"/>
      <c r="W445" s="211"/>
      <c r="X445" s="211"/>
      <c r="Y445" s="211"/>
      <c r="Z445" s="211"/>
    </row>
    <row r="446" spans="11:26" ht="15.75" customHeight="1">
      <c r="K446" s="295"/>
      <c r="M446" s="295"/>
      <c r="P446" s="211"/>
      <c r="Q446" s="211"/>
      <c r="R446" s="211"/>
      <c r="S446" s="211"/>
      <c r="T446" s="211"/>
      <c r="U446" s="211"/>
      <c r="V446" s="211"/>
      <c r="W446" s="211"/>
      <c r="X446" s="211"/>
      <c r="Y446" s="211"/>
      <c r="Z446" s="211"/>
    </row>
    <row r="447" spans="11:26" ht="15.75" customHeight="1">
      <c r="K447" s="295"/>
      <c r="M447" s="295"/>
      <c r="P447" s="211"/>
      <c r="Q447" s="211"/>
      <c r="R447" s="211"/>
      <c r="S447" s="211"/>
      <c r="T447" s="211"/>
      <c r="U447" s="211"/>
      <c r="V447" s="211"/>
      <c r="W447" s="211"/>
      <c r="X447" s="211"/>
      <c r="Y447" s="211"/>
      <c r="Z447" s="211"/>
    </row>
    <row r="448" spans="11:26" ht="15.75" customHeight="1">
      <c r="K448" s="295"/>
      <c r="M448" s="295"/>
      <c r="P448" s="211"/>
      <c r="Q448" s="211"/>
      <c r="R448" s="211"/>
      <c r="S448" s="211"/>
      <c r="T448" s="211"/>
      <c r="U448" s="211"/>
      <c r="V448" s="211"/>
      <c r="W448" s="211"/>
      <c r="X448" s="211"/>
      <c r="Y448" s="211"/>
      <c r="Z448" s="211"/>
    </row>
    <row r="449" spans="11:26" ht="15.75" customHeight="1">
      <c r="K449" s="295"/>
      <c r="M449" s="295"/>
      <c r="P449" s="211"/>
      <c r="Q449" s="211"/>
      <c r="R449" s="211"/>
      <c r="S449" s="211"/>
      <c r="T449" s="211"/>
      <c r="U449" s="211"/>
      <c r="V449" s="211"/>
      <c r="W449" s="211"/>
      <c r="X449" s="211"/>
      <c r="Y449" s="211"/>
      <c r="Z449" s="211"/>
    </row>
    <row r="450" spans="11:26" ht="15.75" customHeight="1">
      <c r="K450" s="295"/>
      <c r="M450" s="295"/>
      <c r="P450" s="211"/>
      <c r="Q450" s="211"/>
      <c r="R450" s="211"/>
      <c r="S450" s="211"/>
      <c r="T450" s="211"/>
      <c r="U450" s="211"/>
      <c r="V450" s="211"/>
      <c r="W450" s="211"/>
      <c r="X450" s="211"/>
      <c r="Y450" s="211"/>
      <c r="Z450" s="211"/>
    </row>
    <row r="451" spans="11:26" ht="15.75" customHeight="1">
      <c r="K451" s="295"/>
      <c r="M451" s="295"/>
      <c r="P451" s="211"/>
      <c r="Q451" s="211"/>
      <c r="R451" s="211"/>
      <c r="S451" s="211"/>
      <c r="T451" s="211"/>
      <c r="U451" s="211"/>
      <c r="V451" s="211"/>
      <c r="W451" s="211"/>
      <c r="X451" s="211"/>
      <c r="Y451" s="211"/>
      <c r="Z451" s="211"/>
    </row>
    <row r="452" spans="11:26" ht="15.75" customHeight="1">
      <c r="K452" s="295"/>
      <c r="M452" s="295"/>
      <c r="P452" s="211"/>
      <c r="Q452" s="211"/>
      <c r="R452" s="211"/>
      <c r="S452" s="211"/>
      <c r="T452" s="211"/>
      <c r="U452" s="211"/>
      <c r="V452" s="211"/>
      <c r="W452" s="211"/>
      <c r="X452" s="211"/>
      <c r="Y452" s="211"/>
      <c r="Z452" s="211"/>
    </row>
    <row r="453" spans="11:26" ht="15.75" customHeight="1">
      <c r="K453" s="295"/>
      <c r="M453" s="295"/>
      <c r="P453" s="211"/>
      <c r="Q453" s="211"/>
      <c r="R453" s="211"/>
      <c r="S453" s="211"/>
      <c r="T453" s="211"/>
      <c r="U453" s="211"/>
      <c r="V453" s="211"/>
      <c r="W453" s="211"/>
      <c r="X453" s="211"/>
      <c r="Y453" s="211"/>
      <c r="Z453" s="211"/>
    </row>
    <row r="454" spans="11:26" ht="15.75" customHeight="1">
      <c r="K454" s="295"/>
      <c r="M454" s="295"/>
      <c r="P454" s="211"/>
      <c r="Q454" s="211"/>
      <c r="R454" s="211"/>
      <c r="S454" s="211"/>
      <c r="T454" s="211"/>
      <c r="U454" s="211"/>
      <c r="V454" s="211"/>
      <c r="W454" s="211"/>
      <c r="X454" s="211"/>
      <c r="Y454" s="211"/>
      <c r="Z454" s="211"/>
    </row>
    <row r="455" spans="11:26" ht="15.75" customHeight="1">
      <c r="K455" s="295"/>
      <c r="M455" s="295"/>
      <c r="P455" s="211"/>
      <c r="Q455" s="211"/>
      <c r="R455" s="211"/>
      <c r="S455" s="211"/>
      <c r="T455" s="211"/>
      <c r="U455" s="211"/>
      <c r="V455" s="211"/>
      <c r="W455" s="211"/>
      <c r="X455" s="211"/>
      <c r="Y455" s="211"/>
      <c r="Z455" s="211"/>
    </row>
    <row r="456" spans="11:26" ht="15.75" customHeight="1">
      <c r="K456" s="295"/>
      <c r="M456" s="295"/>
      <c r="P456" s="211"/>
      <c r="Q456" s="211"/>
      <c r="R456" s="211"/>
      <c r="S456" s="211"/>
      <c r="T456" s="211"/>
      <c r="U456" s="211"/>
      <c r="V456" s="211"/>
      <c r="W456" s="211"/>
      <c r="X456" s="211"/>
      <c r="Y456" s="211"/>
      <c r="Z456" s="211"/>
    </row>
    <row r="457" spans="11:26" ht="15.75" customHeight="1">
      <c r="K457" s="295"/>
      <c r="M457" s="295"/>
      <c r="P457" s="211"/>
      <c r="Q457" s="211"/>
      <c r="R457" s="211"/>
      <c r="S457" s="211"/>
      <c r="T457" s="211"/>
      <c r="U457" s="211"/>
      <c r="V457" s="211"/>
      <c r="W457" s="211"/>
      <c r="X457" s="211"/>
      <c r="Y457" s="211"/>
      <c r="Z457" s="211"/>
    </row>
    <row r="458" spans="11:26" ht="15.75" customHeight="1">
      <c r="K458" s="295"/>
      <c r="M458" s="295"/>
      <c r="P458" s="211"/>
      <c r="Q458" s="211"/>
      <c r="R458" s="211"/>
      <c r="S458" s="211"/>
      <c r="T458" s="211"/>
      <c r="U458" s="211"/>
      <c r="V458" s="211"/>
      <c r="W458" s="211"/>
      <c r="X458" s="211"/>
      <c r="Y458" s="211"/>
      <c r="Z458" s="211"/>
    </row>
    <row r="459" spans="11:26" ht="15.75" customHeight="1">
      <c r="K459" s="295"/>
      <c r="M459" s="295"/>
      <c r="P459" s="211"/>
      <c r="Q459" s="211"/>
      <c r="R459" s="211"/>
      <c r="S459" s="211"/>
      <c r="T459" s="211"/>
      <c r="U459" s="211"/>
      <c r="V459" s="211"/>
      <c r="W459" s="211"/>
      <c r="X459" s="211"/>
      <c r="Y459" s="211"/>
      <c r="Z459" s="211"/>
    </row>
    <row r="460" spans="11:26" ht="15.75" customHeight="1">
      <c r="K460" s="295"/>
      <c r="M460" s="295"/>
      <c r="P460" s="211"/>
      <c r="Q460" s="211"/>
      <c r="R460" s="211"/>
      <c r="S460" s="211"/>
      <c r="T460" s="211"/>
      <c r="U460" s="211"/>
      <c r="V460" s="211"/>
      <c r="W460" s="211"/>
      <c r="X460" s="211"/>
      <c r="Y460" s="211"/>
      <c r="Z460" s="211"/>
    </row>
    <row r="461" spans="11:26" ht="15.75" customHeight="1">
      <c r="K461" s="295"/>
      <c r="M461" s="295"/>
      <c r="P461" s="211"/>
      <c r="Q461" s="211"/>
      <c r="R461" s="211"/>
      <c r="S461" s="211"/>
      <c r="T461" s="211"/>
      <c r="U461" s="211"/>
      <c r="V461" s="211"/>
      <c r="W461" s="211"/>
      <c r="X461" s="211"/>
      <c r="Y461" s="211"/>
      <c r="Z461" s="211"/>
    </row>
    <row r="462" spans="11:26" ht="15.75" customHeight="1">
      <c r="K462" s="295"/>
      <c r="M462" s="295"/>
      <c r="P462" s="211"/>
      <c r="Q462" s="211"/>
      <c r="R462" s="211"/>
      <c r="S462" s="211"/>
      <c r="T462" s="211"/>
      <c r="U462" s="211"/>
      <c r="V462" s="211"/>
      <c r="W462" s="211"/>
      <c r="X462" s="211"/>
      <c r="Y462" s="211"/>
      <c r="Z462" s="211"/>
    </row>
    <row r="463" spans="11:26" ht="15.75" customHeight="1">
      <c r="K463" s="295"/>
      <c r="M463" s="295"/>
      <c r="P463" s="211"/>
      <c r="Q463" s="211"/>
      <c r="R463" s="211"/>
      <c r="S463" s="211"/>
      <c r="T463" s="211"/>
      <c r="U463" s="211"/>
      <c r="V463" s="211"/>
      <c r="W463" s="211"/>
      <c r="X463" s="211"/>
      <c r="Y463" s="211"/>
      <c r="Z463" s="211"/>
    </row>
    <row r="464" spans="11:26" ht="15.75" customHeight="1">
      <c r="K464" s="295"/>
      <c r="M464" s="295"/>
      <c r="P464" s="211"/>
      <c r="Q464" s="211"/>
      <c r="R464" s="211"/>
      <c r="S464" s="211"/>
      <c r="T464" s="211"/>
      <c r="U464" s="211"/>
      <c r="V464" s="211"/>
      <c r="W464" s="211"/>
      <c r="X464" s="211"/>
      <c r="Y464" s="211"/>
      <c r="Z464" s="211"/>
    </row>
    <row r="465" spans="11:26" ht="15.75" customHeight="1">
      <c r="K465" s="295"/>
      <c r="M465" s="295"/>
      <c r="P465" s="211"/>
      <c r="Q465" s="211"/>
      <c r="R465" s="211"/>
      <c r="S465" s="211"/>
      <c r="T465" s="211"/>
      <c r="U465" s="211"/>
      <c r="V465" s="211"/>
      <c r="W465" s="211"/>
      <c r="X465" s="211"/>
      <c r="Y465" s="211"/>
      <c r="Z465" s="211"/>
    </row>
    <row r="466" spans="11:26" ht="15.75" customHeight="1">
      <c r="K466" s="295"/>
      <c r="M466" s="295"/>
      <c r="P466" s="211"/>
      <c r="Q466" s="211"/>
      <c r="R466" s="211"/>
      <c r="S466" s="211"/>
      <c r="T466" s="211"/>
      <c r="U466" s="211"/>
      <c r="V466" s="211"/>
      <c r="W466" s="211"/>
      <c r="X466" s="211"/>
      <c r="Y466" s="211"/>
      <c r="Z466" s="211"/>
    </row>
    <row r="467" spans="11:26" ht="15.75" customHeight="1">
      <c r="K467" s="295"/>
      <c r="M467" s="295"/>
      <c r="P467" s="211"/>
      <c r="Q467" s="211"/>
      <c r="R467" s="211"/>
      <c r="S467" s="211"/>
      <c r="T467" s="211"/>
      <c r="U467" s="211"/>
      <c r="V467" s="211"/>
      <c r="W467" s="211"/>
      <c r="X467" s="211"/>
      <c r="Y467" s="211"/>
      <c r="Z467" s="211"/>
    </row>
    <row r="468" spans="11:26" ht="15.75" customHeight="1">
      <c r="K468" s="295"/>
      <c r="M468" s="295"/>
      <c r="P468" s="211"/>
      <c r="Q468" s="211"/>
      <c r="R468" s="211"/>
      <c r="S468" s="211"/>
      <c r="T468" s="211"/>
      <c r="U468" s="211"/>
      <c r="V468" s="211"/>
      <c r="W468" s="211"/>
      <c r="X468" s="211"/>
      <c r="Y468" s="211"/>
      <c r="Z468" s="211"/>
    </row>
    <row r="469" spans="11:26" ht="15.75" customHeight="1">
      <c r="K469" s="295"/>
      <c r="M469" s="295"/>
      <c r="P469" s="211"/>
      <c r="Q469" s="211"/>
      <c r="R469" s="211"/>
      <c r="S469" s="211"/>
      <c r="T469" s="211"/>
      <c r="U469" s="211"/>
      <c r="V469" s="211"/>
      <c r="W469" s="211"/>
      <c r="X469" s="211"/>
      <c r="Y469" s="211"/>
      <c r="Z469" s="211"/>
    </row>
    <row r="470" spans="11:26" ht="15.75" customHeight="1">
      <c r="K470" s="295"/>
      <c r="M470" s="295"/>
      <c r="P470" s="211"/>
      <c r="Q470" s="211"/>
      <c r="R470" s="211"/>
      <c r="S470" s="211"/>
      <c r="T470" s="211"/>
      <c r="U470" s="211"/>
      <c r="V470" s="211"/>
      <c r="W470" s="211"/>
      <c r="X470" s="211"/>
      <c r="Y470" s="211"/>
      <c r="Z470" s="211"/>
    </row>
    <row r="471" spans="11:26" ht="15.75" customHeight="1">
      <c r="K471" s="295"/>
      <c r="M471" s="295"/>
      <c r="P471" s="211"/>
      <c r="Q471" s="211"/>
      <c r="R471" s="211"/>
      <c r="S471" s="211"/>
      <c r="T471" s="211"/>
      <c r="U471" s="211"/>
      <c r="V471" s="211"/>
      <c r="W471" s="211"/>
      <c r="X471" s="211"/>
      <c r="Y471" s="211"/>
      <c r="Z471" s="211"/>
    </row>
    <row r="472" spans="11:26" ht="15.75" customHeight="1">
      <c r="K472" s="295"/>
      <c r="M472" s="295"/>
      <c r="P472" s="211"/>
      <c r="Q472" s="211"/>
      <c r="R472" s="211"/>
      <c r="S472" s="211"/>
      <c r="T472" s="211"/>
      <c r="U472" s="211"/>
      <c r="V472" s="211"/>
      <c r="W472" s="211"/>
      <c r="X472" s="211"/>
      <c r="Y472" s="211"/>
      <c r="Z472" s="211"/>
    </row>
    <row r="473" spans="11:26" ht="15.75" customHeight="1">
      <c r="K473" s="295"/>
      <c r="M473" s="295"/>
      <c r="P473" s="211"/>
      <c r="Q473" s="211"/>
      <c r="R473" s="211"/>
      <c r="S473" s="211"/>
      <c r="T473" s="211"/>
      <c r="U473" s="211"/>
      <c r="V473" s="211"/>
      <c r="W473" s="211"/>
      <c r="X473" s="211"/>
      <c r="Y473" s="211"/>
      <c r="Z473" s="211"/>
    </row>
    <row r="474" spans="11:26" ht="15.75" customHeight="1">
      <c r="K474" s="295"/>
      <c r="M474" s="295"/>
      <c r="P474" s="211"/>
      <c r="Q474" s="211"/>
      <c r="R474" s="211"/>
      <c r="S474" s="211"/>
      <c r="T474" s="211"/>
      <c r="U474" s="211"/>
      <c r="V474" s="211"/>
      <c r="W474" s="211"/>
      <c r="X474" s="211"/>
      <c r="Y474" s="211"/>
      <c r="Z474" s="211"/>
    </row>
    <row r="475" spans="11:26" ht="15.75" customHeight="1">
      <c r="K475" s="295"/>
      <c r="M475" s="295"/>
      <c r="P475" s="211"/>
      <c r="Q475" s="211"/>
      <c r="R475" s="211"/>
      <c r="S475" s="211"/>
      <c r="T475" s="211"/>
      <c r="U475" s="211"/>
      <c r="V475" s="211"/>
      <c r="W475" s="211"/>
      <c r="X475" s="211"/>
      <c r="Y475" s="211"/>
      <c r="Z475" s="211"/>
    </row>
    <row r="476" spans="11:26" ht="15.75" customHeight="1">
      <c r="K476" s="295"/>
      <c r="M476" s="295"/>
      <c r="P476" s="211"/>
      <c r="Q476" s="211"/>
      <c r="R476" s="211"/>
      <c r="S476" s="211"/>
      <c r="T476" s="211"/>
      <c r="U476" s="211"/>
      <c r="V476" s="211"/>
      <c r="W476" s="211"/>
      <c r="X476" s="211"/>
      <c r="Y476" s="211"/>
      <c r="Z476" s="211"/>
    </row>
    <row r="477" spans="11:26" ht="15.75" customHeight="1">
      <c r="K477" s="295"/>
      <c r="M477" s="295"/>
      <c r="P477" s="211"/>
      <c r="Q477" s="211"/>
      <c r="R477" s="211"/>
      <c r="S477" s="211"/>
      <c r="T477" s="211"/>
      <c r="U477" s="211"/>
      <c r="V477" s="211"/>
      <c r="W477" s="211"/>
      <c r="X477" s="211"/>
      <c r="Y477" s="211"/>
      <c r="Z477" s="211"/>
    </row>
    <row r="478" spans="11:26" ht="15.75" customHeight="1">
      <c r="K478" s="295"/>
      <c r="M478" s="295"/>
      <c r="P478" s="211"/>
      <c r="Q478" s="211"/>
      <c r="R478" s="211"/>
      <c r="S478" s="211"/>
      <c r="T478" s="211"/>
      <c r="U478" s="211"/>
      <c r="V478" s="211"/>
      <c r="W478" s="211"/>
      <c r="X478" s="211"/>
      <c r="Y478" s="211"/>
      <c r="Z478" s="211"/>
    </row>
    <row r="479" spans="11:26" ht="15.75" customHeight="1">
      <c r="K479" s="295"/>
      <c r="M479" s="295"/>
      <c r="P479" s="211"/>
      <c r="Q479" s="211"/>
      <c r="R479" s="211"/>
      <c r="S479" s="211"/>
      <c r="T479" s="211"/>
      <c r="U479" s="211"/>
      <c r="V479" s="211"/>
      <c r="W479" s="211"/>
      <c r="X479" s="211"/>
      <c r="Y479" s="211"/>
      <c r="Z479" s="211"/>
    </row>
    <row r="480" spans="11:26" ht="15.75" customHeight="1">
      <c r="K480" s="295"/>
      <c r="M480" s="295"/>
      <c r="P480" s="211"/>
      <c r="Q480" s="211"/>
      <c r="R480" s="211"/>
      <c r="S480" s="211"/>
      <c r="T480" s="211"/>
      <c r="U480" s="211"/>
      <c r="V480" s="211"/>
      <c r="W480" s="211"/>
      <c r="X480" s="211"/>
      <c r="Y480" s="211"/>
      <c r="Z480" s="211"/>
    </row>
    <row r="481" spans="11:26" ht="15.75" customHeight="1">
      <c r="K481" s="295"/>
      <c r="M481" s="295"/>
      <c r="P481" s="211"/>
      <c r="Q481" s="211"/>
      <c r="R481" s="211"/>
      <c r="S481" s="211"/>
      <c r="T481" s="211"/>
      <c r="U481" s="211"/>
      <c r="V481" s="211"/>
      <c r="W481" s="211"/>
      <c r="X481" s="211"/>
      <c r="Y481" s="211"/>
      <c r="Z481" s="211"/>
    </row>
    <row r="482" spans="11:26" ht="15.75" customHeight="1">
      <c r="K482" s="295"/>
      <c r="M482" s="295"/>
      <c r="P482" s="211"/>
      <c r="Q482" s="211"/>
      <c r="R482" s="211"/>
      <c r="S482" s="211"/>
      <c r="T482" s="211"/>
      <c r="U482" s="211"/>
      <c r="V482" s="211"/>
      <c r="W482" s="211"/>
      <c r="X482" s="211"/>
      <c r="Y482" s="211"/>
      <c r="Z482" s="211"/>
    </row>
    <row r="483" spans="11:26" ht="15.75" customHeight="1">
      <c r="K483" s="295"/>
      <c r="M483" s="295"/>
      <c r="P483" s="211"/>
      <c r="Q483" s="211"/>
      <c r="R483" s="211"/>
      <c r="S483" s="211"/>
      <c r="T483" s="211"/>
      <c r="U483" s="211"/>
      <c r="V483" s="211"/>
      <c r="W483" s="211"/>
      <c r="X483" s="211"/>
      <c r="Y483" s="211"/>
      <c r="Z483" s="211"/>
    </row>
    <row r="484" spans="11:26" ht="15.75" customHeight="1">
      <c r="K484" s="295"/>
      <c r="M484" s="295"/>
      <c r="P484" s="211"/>
      <c r="Q484" s="211"/>
      <c r="R484" s="211"/>
      <c r="S484" s="211"/>
      <c r="T484" s="211"/>
      <c r="U484" s="211"/>
      <c r="V484" s="211"/>
      <c r="W484" s="211"/>
      <c r="X484" s="211"/>
      <c r="Y484" s="211"/>
      <c r="Z484" s="211"/>
    </row>
    <row r="485" spans="11:26" ht="15.75" customHeight="1">
      <c r="K485" s="295"/>
      <c r="M485" s="295"/>
      <c r="P485" s="211"/>
      <c r="Q485" s="211"/>
      <c r="R485" s="211"/>
      <c r="S485" s="211"/>
      <c r="T485" s="211"/>
      <c r="U485" s="211"/>
      <c r="V485" s="211"/>
      <c r="W485" s="211"/>
      <c r="X485" s="211"/>
      <c r="Y485" s="211"/>
      <c r="Z485" s="211"/>
    </row>
    <row r="486" spans="11:26" ht="15.75" customHeight="1">
      <c r="K486" s="295"/>
      <c r="M486" s="295"/>
      <c r="P486" s="211"/>
      <c r="Q486" s="211"/>
      <c r="R486" s="211"/>
      <c r="S486" s="211"/>
      <c r="T486" s="211"/>
      <c r="U486" s="211"/>
      <c r="V486" s="211"/>
      <c r="W486" s="211"/>
      <c r="X486" s="211"/>
      <c r="Y486" s="211"/>
      <c r="Z486" s="211"/>
    </row>
    <row r="487" spans="11:26" ht="15.75" customHeight="1">
      <c r="K487" s="295"/>
      <c r="M487" s="295"/>
      <c r="P487" s="211"/>
      <c r="Q487" s="211"/>
      <c r="R487" s="211"/>
      <c r="S487" s="211"/>
      <c r="T487" s="211"/>
      <c r="U487" s="211"/>
      <c r="V487" s="211"/>
      <c r="W487" s="211"/>
      <c r="X487" s="211"/>
      <c r="Y487" s="211"/>
      <c r="Z487" s="211"/>
    </row>
    <row r="488" spans="11:26" ht="15.75" customHeight="1">
      <c r="K488" s="295"/>
      <c r="M488" s="295"/>
      <c r="P488" s="211"/>
      <c r="Q488" s="211"/>
      <c r="R488" s="211"/>
      <c r="S488" s="211"/>
      <c r="T488" s="211"/>
      <c r="U488" s="211"/>
      <c r="V488" s="211"/>
      <c r="W488" s="211"/>
      <c r="X488" s="211"/>
      <c r="Y488" s="211"/>
      <c r="Z488" s="211"/>
    </row>
    <row r="489" spans="11:26" ht="15.75" customHeight="1">
      <c r="K489" s="295"/>
      <c r="M489" s="295"/>
      <c r="P489" s="211"/>
      <c r="Q489" s="211"/>
      <c r="R489" s="211"/>
      <c r="S489" s="211"/>
      <c r="T489" s="211"/>
      <c r="U489" s="211"/>
      <c r="V489" s="211"/>
      <c r="W489" s="211"/>
      <c r="X489" s="211"/>
      <c r="Y489" s="211"/>
      <c r="Z489" s="211"/>
    </row>
    <row r="490" spans="11:26" ht="15.75" customHeight="1">
      <c r="K490" s="295"/>
      <c r="M490" s="295"/>
      <c r="P490" s="211"/>
      <c r="Q490" s="211"/>
      <c r="R490" s="211"/>
      <c r="S490" s="211"/>
      <c r="T490" s="211"/>
      <c r="U490" s="211"/>
      <c r="V490" s="211"/>
      <c r="W490" s="211"/>
      <c r="X490" s="211"/>
      <c r="Y490" s="211"/>
      <c r="Z490" s="211"/>
    </row>
    <row r="491" spans="11:26" ht="15.75" customHeight="1">
      <c r="K491" s="295"/>
      <c r="M491" s="295"/>
      <c r="P491" s="211"/>
      <c r="Q491" s="211"/>
      <c r="R491" s="211"/>
      <c r="S491" s="211"/>
      <c r="T491" s="211"/>
      <c r="U491" s="211"/>
      <c r="V491" s="211"/>
      <c r="W491" s="211"/>
      <c r="X491" s="211"/>
      <c r="Y491" s="211"/>
      <c r="Z491" s="211"/>
    </row>
    <row r="492" spans="11:26" ht="15.75" customHeight="1">
      <c r="K492" s="295"/>
      <c r="M492" s="295"/>
      <c r="P492" s="211"/>
      <c r="Q492" s="211"/>
      <c r="R492" s="211"/>
      <c r="S492" s="211"/>
      <c r="T492" s="211"/>
      <c r="U492" s="211"/>
      <c r="V492" s="211"/>
      <c r="W492" s="211"/>
      <c r="X492" s="211"/>
      <c r="Y492" s="211"/>
      <c r="Z492" s="211"/>
    </row>
    <row r="493" spans="11:26" ht="15.75" customHeight="1">
      <c r="K493" s="295"/>
      <c r="M493" s="295"/>
      <c r="P493" s="211"/>
      <c r="Q493" s="211"/>
      <c r="R493" s="211"/>
      <c r="S493" s="211"/>
      <c r="T493" s="211"/>
      <c r="U493" s="211"/>
      <c r="V493" s="211"/>
      <c r="W493" s="211"/>
      <c r="X493" s="211"/>
      <c r="Y493" s="211"/>
      <c r="Z493" s="211"/>
    </row>
    <row r="494" spans="11:26" ht="15.75" customHeight="1">
      <c r="K494" s="295"/>
      <c r="M494" s="295"/>
      <c r="P494" s="211"/>
      <c r="Q494" s="211"/>
      <c r="R494" s="211"/>
      <c r="S494" s="211"/>
      <c r="T494" s="211"/>
      <c r="U494" s="211"/>
      <c r="V494" s="211"/>
      <c r="W494" s="211"/>
      <c r="X494" s="211"/>
      <c r="Y494" s="211"/>
      <c r="Z494" s="211"/>
    </row>
    <row r="495" spans="11:26" ht="15.75" customHeight="1">
      <c r="K495" s="295"/>
      <c r="M495" s="295"/>
      <c r="P495" s="211"/>
      <c r="Q495" s="211"/>
      <c r="R495" s="211"/>
      <c r="S495" s="211"/>
      <c r="T495" s="211"/>
      <c r="U495" s="211"/>
      <c r="V495" s="211"/>
      <c r="W495" s="211"/>
      <c r="X495" s="211"/>
      <c r="Y495" s="211"/>
      <c r="Z495" s="211"/>
    </row>
    <row r="496" spans="11:26" ht="15.75" customHeight="1">
      <c r="K496" s="295"/>
      <c r="M496" s="295"/>
      <c r="P496" s="211"/>
      <c r="Q496" s="211"/>
      <c r="R496" s="211"/>
      <c r="S496" s="211"/>
      <c r="T496" s="211"/>
      <c r="U496" s="211"/>
      <c r="V496" s="211"/>
      <c r="W496" s="211"/>
      <c r="X496" s="211"/>
      <c r="Y496" s="211"/>
      <c r="Z496" s="211"/>
    </row>
    <row r="497" spans="11:26" ht="15.75" customHeight="1">
      <c r="K497" s="295"/>
      <c r="M497" s="295"/>
      <c r="P497" s="211"/>
      <c r="Q497" s="211"/>
      <c r="R497" s="211"/>
      <c r="S497" s="211"/>
      <c r="T497" s="211"/>
      <c r="U497" s="211"/>
      <c r="V497" s="211"/>
      <c r="W497" s="211"/>
      <c r="X497" s="211"/>
      <c r="Y497" s="211"/>
      <c r="Z497" s="211"/>
    </row>
    <row r="498" spans="11:26" ht="15.75" customHeight="1">
      <c r="K498" s="295"/>
      <c r="M498" s="295"/>
      <c r="P498" s="211"/>
      <c r="Q498" s="211"/>
      <c r="R498" s="211"/>
      <c r="S498" s="211"/>
      <c r="T498" s="211"/>
      <c r="U498" s="211"/>
      <c r="V498" s="211"/>
      <c r="W498" s="211"/>
      <c r="X498" s="211"/>
      <c r="Y498" s="211"/>
      <c r="Z498" s="211"/>
    </row>
    <row r="499" spans="11:26" ht="15.75" customHeight="1">
      <c r="K499" s="295"/>
      <c r="M499" s="295"/>
      <c r="P499" s="211"/>
      <c r="Q499" s="211"/>
      <c r="R499" s="211"/>
      <c r="S499" s="211"/>
      <c r="T499" s="211"/>
      <c r="U499" s="211"/>
      <c r="V499" s="211"/>
      <c r="W499" s="211"/>
      <c r="X499" s="211"/>
      <c r="Y499" s="211"/>
      <c r="Z499" s="211"/>
    </row>
    <row r="500" spans="11:26" ht="15.75" customHeight="1">
      <c r="K500" s="295"/>
      <c r="M500" s="295"/>
      <c r="P500" s="211"/>
      <c r="Q500" s="211"/>
      <c r="R500" s="211"/>
      <c r="S500" s="211"/>
      <c r="T500" s="211"/>
      <c r="U500" s="211"/>
      <c r="V500" s="211"/>
      <c r="W500" s="211"/>
      <c r="X500" s="211"/>
      <c r="Y500" s="211"/>
      <c r="Z500" s="211"/>
    </row>
    <row r="501" spans="11:26" ht="15.75" customHeight="1">
      <c r="K501" s="295"/>
      <c r="M501" s="295"/>
      <c r="P501" s="211"/>
      <c r="Q501" s="211"/>
      <c r="R501" s="211"/>
      <c r="S501" s="211"/>
      <c r="T501" s="211"/>
      <c r="U501" s="211"/>
      <c r="V501" s="211"/>
      <c r="W501" s="211"/>
      <c r="X501" s="211"/>
      <c r="Y501" s="211"/>
      <c r="Z501" s="211"/>
    </row>
    <row r="502" spans="11:26" ht="15.75" customHeight="1">
      <c r="K502" s="295"/>
      <c r="M502" s="295"/>
      <c r="P502" s="211"/>
      <c r="Q502" s="211"/>
      <c r="R502" s="211"/>
      <c r="S502" s="211"/>
      <c r="T502" s="211"/>
      <c r="U502" s="211"/>
      <c r="V502" s="211"/>
      <c r="W502" s="211"/>
      <c r="X502" s="211"/>
      <c r="Y502" s="211"/>
      <c r="Z502" s="211"/>
    </row>
    <row r="503" spans="11:26" ht="15.75" customHeight="1">
      <c r="K503" s="295"/>
      <c r="M503" s="295"/>
      <c r="P503" s="211"/>
      <c r="Q503" s="211"/>
      <c r="R503" s="211"/>
      <c r="S503" s="211"/>
      <c r="T503" s="211"/>
      <c r="U503" s="211"/>
      <c r="V503" s="211"/>
      <c r="W503" s="211"/>
      <c r="X503" s="211"/>
      <c r="Y503" s="211"/>
      <c r="Z503" s="211"/>
    </row>
    <row r="504" spans="11:26" ht="15.75" customHeight="1">
      <c r="K504" s="295"/>
      <c r="M504" s="295"/>
      <c r="P504" s="211"/>
      <c r="Q504" s="211"/>
      <c r="R504" s="211"/>
      <c r="S504" s="211"/>
      <c r="T504" s="211"/>
      <c r="U504" s="211"/>
      <c r="V504" s="211"/>
      <c r="W504" s="211"/>
      <c r="X504" s="211"/>
      <c r="Y504" s="211"/>
      <c r="Z504" s="211"/>
    </row>
    <row r="505" spans="11:26" ht="15.75" customHeight="1">
      <c r="K505" s="295"/>
      <c r="M505" s="295"/>
      <c r="P505" s="211"/>
      <c r="Q505" s="211"/>
      <c r="R505" s="211"/>
      <c r="S505" s="211"/>
      <c r="T505" s="211"/>
      <c r="U505" s="211"/>
      <c r="V505" s="211"/>
      <c r="W505" s="211"/>
      <c r="X505" s="211"/>
      <c r="Y505" s="211"/>
      <c r="Z505" s="211"/>
    </row>
    <row r="506" spans="11:26" ht="15.75" customHeight="1">
      <c r="K506" s="295"/>
      <c r="M506" s="295"/>
      <c r="P506" s="211"/>
      <c r="Q506" s="211"/>
      <c r="R506" s="211"/>
      <c r="S506" s="211"/>
      <c r="T506" s="211"/>
      <c r="U506" s="211"/>
      <c r="V506" s="211"/>
      <c r="W506" s="211"/>
      <c r="X506" s="211"/>
      <c r="Y506" s="211"/>
      <c r="Z506" s="211"/>
    </row>
    <row r="507" spans="11:26" ht="15.75" customHeight="1">
      <c r="K507" s="295"/>
      <c r="M507" s="295"/>
      <c r="P507" s="211"/>
      <c r="Q507" s="211"/>
      <c r="R507" s="211"/>
      <c r="S507" s="211"/>
      <c r="T507" s="211"/>
      <c r="U507" s="211"/>
      <c r="V507" s="211"/>
      <c r="W507" s="211"/>
      <c r="X507" s="211"/>
      <c r="Y507" s="211"/>
      <c r="Z507" s="211"/>
    </row>
    <row r="508" spans="11:26" ht="15.75" customHeight="1">
      <c r="K508" s="295"/>
      <c r="M508" s="295"/>
      <c r="P508" s="211"/>
      <c r="Q508" s="211"/>
      <c r="R508" s="211"/>
      <c r="S508" s="211"/>
      <c r="T508" s="211"/>
      <c r="U508" s="211"/>
      <c r="V508" s="211"/>
      <c r="W508" s="211"/>
      <c r="X508" s="211"/>
      <c r="Y508" s="211"/>
      <c r="Z508" s="211"/>
    </row>
    <row r="509" spans="11:26" ht="15.75" customHeight="1">
      <c r="K509" s="295"/>
      <c r="M509" s="295"/>
      <c r="P509" s="211"/>
      <c r="Q509" s="211"/>
      <c r="R509" s="211"/>
      <c r="S509" s="211"/>
      <c r="T509" s="211"/>
      <c r="U509" s="211"/>
      <c r="V509" s="211"/>
      <c r="W509" s="211"/>
      <c r="X509" s="211"/>
      <c r="Y509" s="211"/>
      <c r="Z509" s="211"/>
    </row>
    <row r="510" spans="11:26" ht="15.75" customHeight="1">
      <c r="K510" s="295"/>
      <c r="M510" s="295"/>
      <c r="P510" s="211"/>
      <c r="Q510" s="211"/>
      <c r="R510" s="211"/>
      <c r="S510" s="211"/>
      <c r="T510" s="211"/>
      <c r="U510" s="211"/>
      <c r="V510" s="211"/>
      <c r="W510" s="211"/>
      <c r="X510" s="211"/>
      <c r="Y510" s="211"/>
      <c r="Z510" s="211"/>
    </row>
    <row r="511" spans="11:26" ht="15.75" customHeight="1">
      <c r="K511" s="295"/>
      <c r="M511" s="295"/>
      <c r="P511" s="211"/>
      <c r="Q511" s="211"/>
      <c r="R511" s="211"/>
      <c r="S511" s="211"/>
      <c r="T511" s="211"/>
      <c r="U511" s="211"/>
      <c r="V511" s="211"/>
      <c r="W511" s="211"/>
      <c r="X511" s="211"/>
      <c r="Y511" s="211"/>
      <c r="Z511" s="211"/>
    </row>
    <row r="512" spans="11:26" ht="15.75" customHeight="1">
      <c r="K512" s="295"/>
      <c r="M512" s="295"/>
      <c r="P512" s="211"/>
      <c r="Q512" s="211"/>
      <c r="R512" s="211"/>
      <c r="S512" s="211"/>
      <c r="T512" s="211"/>
      <c r="U512" s="211"/>
      <c r="V512" s="211"/>
      <c r="W512" s="211"/>
      <c r="X512" s="211"/>
      <c r="Y512" s="211"/>
      <c r="Z512" s="211"/>
    </row>
    <row r="513" spans="11:26" ht="15.75" customHeight="1">
      <c r="K513" s="295"/>
      <c r="M513" s="295"/>
      <c r="P513" s="211"/>
      <c r="Q513" s="211"/>
      <c r="R513" s="211"/>
      <c r="S513" s="211"/>
      <c r="T513" s="211"/>
      <c r="U513" s="211"/>
      <c r="V513" s="211"/>
      <c r="W513" s="211"/>
      <c r="X513" s="211"/>
      <c r="Y513" s="211"/>
      <c r="Z513" s="211"/>
    </row>
    <row r="514" spans="11:26" ht="15.75" customHeight="1">
      <c r="K514" s="295"/>
      <c r="M514" s="295"/>
      <c r="P514" s="211"/>
      <c r="Q514" s="211"/>
      <c r="R514" s="211"/>
      <c r="S514" s="211"/>
      <c r="T514" s="211"/>
      <c r="U514" s="211"/>
      <c r="V514" s="211"/>
      <c r="W514" s="211"/>
      <c r="X514" s="211"/>
      <c r="Y514" s="211"/>
      <c r="Z514" s="211"/>
    </row>
    <row r="515" spans="11:26" ht="15.75" customHeight="1">
      <c r="K515" s="295"/>
      <c r="M515" s="295"/>
      <c r="P515" s="211"/>
      <c r="Q515" s="211"/>
      <c r="R515" s="211"/>
      <c r="S515" s="211"/>
      <c r="T515" s="211"/>
      <c r="U515" s="211"/>
      <c r="V515" s="211"/>
      <c r="W515" s="211"/>
      <c r="X515" s="211"/>
      <c r="Y515" s="211"/>
      <c r="Z515" s="211"/>
    </row>
    <row r="516" spans="11:26" ht="15.75" customHeight="1">
      <c r="K516" s="295"/>
      <c r="M516" s="295"/>
      <c r="P516" s="211"/>
      <c r="Q516" s="211"/>
      <c r="R516" s="211"/>
      <c r="S516" s="211"/>
      <c r="T516" s="211"/>
      <c r="U516" s="211"/>
      <c r="V516" s="211"/>
      <c r="W516" s="211"/>
      <c r="X516" s="211"/>
      <c r="Y516" s="211"/>
      <c r="Z516" s="211"/>
    </row>
    <row r="517" spans="11:26" ht="15.75" customHeight="1">
      <c r="K517" s="295"/>
      <c r="M517" s="295"/>
      <c r="P517" s="211"/>
      <c r="Q517" s="211"/>
      <c r="R517" s="211"/>
      <c r="S517" s="211"/>
      <c r="T517" s="211"/>
      <c r="U517" s="211"/>
      <c r="V517" s="211"/>
      <c r="W517" s="211"/>
      <c r="X517" s="211"/>
      <c r="Y517" s="211"/>
      <c r="Z517" s="211"/>
    </row>
    <row r="518" spans="11:26" ht="15.75" customHeight="1">
      <c r="K518" s="295"/>
      <c r="M518" s="295"/>
      <c r="P518" s="211"/>
      <c r="Q518" s="211"/>
      <c r="R518" s="211"/>
      <c r="S518" s="211"/>
      <c r="T518" s="211"/>
      <c r="U518" s="211"/>
      <c r="V518" s="211"/>
      <c r="W518" s="211"/>
      <c r="X518" s="211"/>
      <c r="Y518" s="211"/>
      <c r="Z518" s="211"/>
    </row>
    <row r="519" spans="11:26" ht="15.75" customHeight="1">
      <c r="K519" s="295"/>
      <c r="M519" s="295"/>
      <c r="P519" s="211"/>
      <c r="Q519" s="211"/>
      <c r="R519" s="211"/>
      <c r="S519" s="211"/>
      <c r="T519" s="211"/>
      <c r="U519" s="211"/>
      <c r="V519" s="211"/>
      <c r="W519" s="211"/>
      <c r="X519" s="211"/>
      <c r="Y519" s="211"/>
      <c r="Z519" s="211"/>
    </row>
    <row r="520" spans="11:26" ht="15.75" customHeight="1">
      <c r="K520" s="295"/>
      <c r="M520" s="295"/>
      <c r="P520" s="211"/>
      <c r="Q520" s="211"/>
      <c r="R520" s="211"/>
      <c r="S520" s="211"/>
      <c r="T520" s="211"/>
      <c r="U520" s="211"/>
      <c r="V520" s="211"/>
      <c r="W520" s="211"/>
      <c r="X520" s="211"/>
      <c r="Y520" s="211"/>
      <c r="Z520" s="211"/>
    </row>
    <row r="521" spans="11:26" ht="15.75" customHeight="1">
      <c r="K521" s="295"/>
      <c r="M521" s="295"/>
      <c r="P521" s="211"/>
      <c r="Q521" s="211"/>
      <c r="R521" s="211"/>
      <c r="S521" s="211"/>
      <c r="T521" s="211"/>
      <c r="U521" s="211"/>
      <c r="V521" s="211"/>
      <c r="W521" s="211"/>
      <c r="X521" s="211"/>
      <c r="Y521" s="211"/>
      <c r="Z521" s="211"/>
    </row>
    <row r="522" spans="11:26" ht="15.75" customHeight="1">
      <c r="K522" s="295"/>
      <c r="M522" s="295"/>
      <c r="P522" s="211"/>
      <c r="Q522" s="211"/>
      <c r="R522" s="211"/>
      <c r="S522" s="211"/>
      <c r="T522" s="211"/>
      <c r="U522" s="211"/>
      <c r="V522" s="211"/>
      <c r="W522" s="211"/>
      <c r="X522" s="211"/>
      <c r="Y522" s="211"/>
      <c r="Z522" s="211"/>
    </row>
    <row r="523" spans="11:26" ht="15.75" customHeight="1">
      <c r="K523" s="295"/>
      <c r="M523" s="295"/>
      <c r="P523" s="211"/>
      <c r="Q523" s="211"/>
      <c r="R523" s="211"/>
      <c r="S523" s="211"/>
      <c r="T523" s="211"/>
      <c r="U523" s="211"/>
      <c r="V523" s="211"/>
      <c r="W523" s="211"/>
      <c r="X523" s="211"/>
      <c r="Y523" s="211"/>
      <c r="Z523" s="211"/>
    </row>
    <row r="524" spans="11:26" ht="15.75" customHeight="1">
      <c r="K524" s="295"/>
      <c r="M524" s="295"/>
      <c r="P524" s="211"/>
      <c r="Q524" s="211"/>
      <c r="R524" s="211"/>
      <c r="S524" s="211"/>
      <c r="T524" s="211"/>
      <c r="U524" s="211"/>
      <c r="V524" s="211"/>
      <c r="W524" s="211"/>
      <c r="X524" s="211"/>
      <c r="Y524" s="211"/>
      <c r="Z524" s="211"/>
    </row>
    <row r="525" spans="11:26" ht="15.75" customHeight="1">
      <c r="K525" s="295"/>
      <c r="M525" s="295"/>
      <c r="P525" s="211"/>
      <c r="Q525" s="211"/>
      <c r="R525" s="211"/>
      <c r="S525" s="211"/>
      <c r="T525" s="211"/>
      <c r="U525" s="211"/>
      <c r="V525" s="211"/>
      <c r="W525" s="211"/>
      <c r="X525" s="211"/>
      <c r="Y525" s="211"/>
      <c r="Z525" s="211"/>
    </row>
    <row r="526" spans="11:26" ht="15.75" customHeight="1">
      <c r="K526" s="295"/>
      <c r="M526" s="295"/>
      <c r="P526" s="211"/>
      <c r="Q526" s="211"/>
      <c r="R526" s="211"/>
      <c r="S526" s="211"/>
      <c r="T526" s="211"/>
      <c r="U526" s="211"/>
      <c r="V526" s="211"/>
      <c r="W526" s="211"/>
      <c r="X526" s="211"/>
      <c r="Y526" s="211"/>
      <c r="Z526" s="211"/>
    </row>
    <row r="527" spans="11:26" ht="15.75" customHeight="1">
      <c r="K527" s="295"/>
      <c r="M527" s="295"/>
      <c r="P527" s="211"/>
      <c r="Q527" s="211"/>
      <c r="R527" s="211"/>
      <c r="S527" s="211"/>
      <c r="T527" s="211"/>
      <c r="U527" s="211"/>
      <c r="V527" s="211"/>
      <c r="W527" s="211"/>
      <c r="X527" s="211"/>
      <c r="Y527" s="211"/>
      <c r="Z527" s="211"/>
    </row>
    <row r="528" spans="11:26" ht="15.75" customHeight="1">
      <c r="K528" s="295"/>
      <c r="M528" s="295"/>
      <c r="P528" s="211"/>
      <c r="Q528" s="211"/>
      <c r="R528" s="211"/>
      <c r="S528" s="211"/>
      <c r="T528" s="211"/>
      <c r="U528" s="211"/>
      <c r="V528" s="211"/>
      <c r="W528" s="211"/>
      <c r="X528" s="211"/>
      <c r="Y528" s="211"/>
      <c r="Z528" s="211"/>
    </row>
    <row r="529" spans="11:26" ht="15.75" customHeight="1">
      <c r="K529" s="295"/>
      <c r="M529" s="295"/>
      <c r="P529" s="211"/>
      <c r="Q529" s="211"/>
      <c r="R529" s="211"/>
      <c r="S529" s="211"/>
      <c r="T529" s="211"/>
      <c r="U529" s="211"/>
      <c r="V529" s="211"/>
      <c r="W529" s="211"/>
      <c r="X529" s="211"/>
      <c r="Y529" s="211"/>
      <c r="Z529" s="211"/>
    </row>
    <row r="530" spans="11:26" ht="15.75" customHeight="1">
      <c r="K530" s="295"/>
      <c r="M530" s="295"/>
      <c r="P530" s="211"/>
      <c r="Q530" s="211"/>
      <c r="R530" s="211"/>
      <c r="S530" s="211"/>
      <c r="T530" s="211"/>
      <c r="U530" s="211"/>
      <c r="V530" s="211"/>
      <c r="W530" s="211"/>
      <c r="X530" s="211"/>
      <c r="Y530" s="211"/>
      <c r="Z530" s="211"/>
    </row>
    <row r="531" spans="11:26" ht="15.75" customHeight="1">
      <c r="K531" s="295"/>
      <c r="M531" s="295"/>
      <c r="P531" s="211"/>
      <c r="Q531" s="211"/>
      <c r="R531" s="211"/>
      <c r="S531" s="211"/>
      <c r="T531" s="211"/>
      <c r="U531" s="211"/>
      <c r="V531" s="211"/>
      <c r="W531" s="211"/>
      <c r="X531" s="211"/>
      <c r="Y531" s="211"/>
      <c r="Z531" s="211"/>
    </row>
    <row r="532" spans="11:26" ht="15.75" customHeight="1">
      <c r="K532" s="295"/>
      <c r="M532" s="295"/>
      <c r="P532" s="211"/>
      <c r="Q532" s="211"/>
      <c r="R532" s="211"/>
      <c r="S532" s="211"/>
      <c r="T532" s="211"/>
      <c r="U532" s="211"/>
      <c r="V532" s="211"/>
      <c r="W532" s="211"/>
      <c r="X532" s="211"/>
      <c r="Y532" s="211"/>
      <c r="Z532" s="211"/>
    </row>
    <row r="533" spans="11:26" ht="15.75" customHeight="1">
      <c r="K533" s="295"/>
      <c r="M533" s="295"/>
      <c r="P533" s="211"/>
      <c r="Q533" s="211"/>
      <c r="R533" s="211"/>
      <c r="S533" s="211"/>
      <c r="T533" s="211"/>
      <c r="U533" s="211"/>
      <c r="V533" s="211"/>
      <c r="W533" s="211"/>
      <c r="X533" s="211"/>
      <c r="Y533" s="211"/>
      <c r="Z533" s="211"/>
    </row>
    <row r="534" spans="11:26" ht="15.75" customHeight="1">
      <c r="K534" s="295"/>
      <c r="M534" s="295"/>
      <c r="P534" s="211"/>
      <c r="Q534" s="211"/>
      <c r="R534" s="211"/>
      <c r="S534" s="211"/>
      <c r="T534" s="211"/>
      <c r="U534" s="211"/>
      <c r="V534" s="211"/>
      <c r="W534" s="211"/>
      <c r="X534" s="211"/>
      <c r="Y534" s="211"/>
      <c r="Z534" s="211"/>
    </row>
    <row r="535" spans="11:26" ht="15.75" customHeight="1">
      <c r="K535" s="295"/>
      <c r="M535" s="295"/>
      <c r="P535" s="211"/>
      <c r="Q535" s="211"/>
      <c r="R535" s="211"/>
      <c r="S535" s="211"/>
      <c r="T535" s="211"/>
      <c r="U535" s="211"/>
      <c r="V535" s="211"/>
      <c r="W535" s="211"/>
      <c r="X535" s="211"/>
      <c r="Y535" s="211"/>
      <c r="Z535" s="211"/>
    </row>
    <row r="536" spans="11:26" ht="15.75" customHeight="1">
      <c r="K536" s="295"/>
      <c r="M536" s="295"/>
      <c r="P536" s="211"/>
      <c r="Q536" s="211"/>
      <c r="R536" s="211"/>
      <c r="S536" s="211"/>
      <c r="T536" s="211"/>
      <c r="U536" s="211"/>
      <c r="V536" s="211"/>
      <c r="W536" s="211"/>
      <c r="X536" s="211"/>
      <c r="Y536" s="211"/>
      <c r="Z536" s="211"/>
    </row>
    <row r="537" spans="11:26" ht="15.75" customHeight="1">
      <c r="K537" s="295"/>
      <c r="M537" s="295"/>
      <c r="P537" s="211"/>
      <c r="Q537" s="211"/>
      <c r="R537" s="211"/>
      <c r="S537" s="211"/>
      <c r="T537" s="211"/>
      <c r="U537" s="211"/>
      <c r="V537" s="211"/>
      <c r="W537" s="211"/>
      <c r="X537" s="211"/>
      <c r="Y537" s="211"/>
      <c r="Z537" s="211"/>
    </row>
    <row r="538" spans="11:26" ht="15.75" customHeight="1">
      <c r="K538" s="295"/>
      <c r="M538" s="295"/>
      <c r="P538" s="211"/>
      <c r="Q538" s="211"/>
      <c r="R538" s="211"/>
      <c r="S538" s="211"/>
      <c r="T538" s="211"/>
      <c r="U538" s="211"/>
      <c r="V538" s="211"/>
      <c r="W538" s="211"/>
      <c r="X538" s="211"/>
      <c r="Y538" s="211"/>
      <c r="Z538" s="211"/>
    </row>
    <row r="539" spans="11:26" ht="15.75" customHeight="1">
      <c r="K539" s="295"/>
      <c r="M539" s="295"/>
      <c r="P539" s="211"/>
      <c r="Q539" s="211"/>
      <c r="R539" s="211"/>
      <c r="S539" s="211"/>
      <c r="T539" s="211"/>
      <c r="U539" s="211"/>
      <c r="V539" s="211"/>
      <c r="W539" s="211"/>
      <c r="X539" s="211"/>
      <c r="Y539" s="211"/>
      <c r="Z539" s="211"/>
    </row>
    <row r="540" spans="11:26" ht="15.75" customHeight="1">
      <c r="K540" s="295"/>
      <c r="M540" s="295"/>
      <c r="P540" s="211"/>
      <c r="Q540" s="211"/>
      <c r="R540" s="211"/>
      <c r="S540" s="211"/>
      <c r="T540" s="211"/>
      <c r="U540" s="211"/>
      <c r="V540" s="211"/>
      <c r="W540" s="211"/>
      <c r="X540" s="211"/>
      <c r="Y540" s="211"/>
      <c r="Z540" s="211"/>
    </row>
    <row r="541" spans="11:26" ht="15.75" customHeight="1">
      <c r="K541" s="295"/>
      <c r="M541" s="295"/>
      <c r="P541" s="211"/>
      <c r="Q541" s="211"/>
      <c r="R541" s="211"/>
      <c r="S541" s="211"/>
      <c r="T541" s="211"/>
      <c r="U541" s="211"/>
      <c r="V541" s="211"/>
      <c r="W541" s="211"/>
      <c r="X541" s="211"/>
      <c r="Y541" s="211"/>
      <c r="Z541" s="211"/>
    </row>
    <row r="542" spans="11:26" ht="15.75" customHeight="1">
      <c r="K542" s="295"/>
      <c r="M542" s="295"/>
      <c r="P542" s="211"/>
      <c r="Q542" s="211"/>
      <c r="R542" s="211"/>
      <c r="S542" s="211"/>
      <c r="T542" s="211"/>
      <c r="U542" s="211"/>
      <c r="V542" s="211"/>
      <c r="W542" s="211"/>
      <c r="X542" s="211"/>
      <c r="Y542" s="211"/>
      <c r="Z542" s="211"/>
    </row>
    <row r="543" spans="11:26" ht="15.75" customHeight="1">
      <c r="K543" s="295"/>
      <c r="M543" s="295"/>
      <c r="P543" s="211"/>
      <c r="Q543" s="211"/>
      <c r="R543" s="211"/>
      <c r="S543" s="211"/>
      <c r="T543" s="211"/>
      <c r="U543" s="211"/>
      <c r="V543" s="211"/>
      <c r="W543" s="211"/>
      <c r="X543" s="211"/>
      <c r="Y543" s="211"/>
      <c r="Z543" s="211"/>
    </row>
    <row r="544" spans="11:26" ht="15.75" customHeight="1">
      <c r="K544" s="295"/>
      <c r="M544" s="295"/>
      <c r="P544" s="211"/>
      <c r="Q544" s="211"/>
      <c r="R544" s="211"/>
      <c r="S544" s="211"/>
      <c r="T544" s="211"/>
      <c r="U544" s="211"/>
      <c r="V544" s="211"/>
      <c r="W544" s="211"/>
      <c r="X544" s="211"/>
      <c r="Y544" s="211"/>
      <c r="Z544" s="211"/>
    </row>
    <row r="545" spans="11:26" ht="15.75" customHeight="1">
      <c r="K545" s="295"/>
      <c r="M545" s="295"/>
      <c r="P545" s="211"/>
      <c r="Q545" s="211"/>
      <c r="R545" s="211"/>
      <c r="S545" s="211"/>
      <c r="T545" s="211"/>
      <c r="U545" s="211"/>
      <c r="V545" s="211"/>
      <c r="W545" s="211"/>
      <c r="X545" s="211"/>
      <c r="Y545" s="211"/>
      <c r="Z545" s="211"/>
    </row>
    <row r="546" spans="11:26" ht="15.75" customHeight="1">
      <c r="K546" s="295"/>
      <c r="M546" s="295"/>
      <c r="P546" s="211"/>
      <c r="Q546" s="211"/>
      <c r="R546" s="211"/>
      <c r="S546" s="211"/>
      <c r="T546" s="211"/>
      <c r="U546" s="211"/>
      <c r="V546" s="211"/>
      <c r="W546" s="211"/>
      <c r="X546" s="211"/>
      <c r="Y546" s="211"/>
      <c r="Z546" s="211"/>
    </row>
    <row r="547" spans="11:26" ht="15.75" customHeight="1">
      <c r="K547" s="295"/>
      <c r="M547" s="295"/>
      <c r="P547" s="211"/>
      <c r="Q547" s="211"/>
      <c r="R547" s="211"/>
      <c r="S547" s="211"/>
      <c r="T547" s="211"/>
      <c r="U547" s="211"/>
      <c r="V547" s="211"/>
      <c r="W547" s="211"/>
      <c r="X547" s="211"/>
      <c r="Y547" s="211"/>
      <c r="Z547" s="211"/>
    </row>
    <row r="548" spans="11:26" ht="15.75" customHeight="1">
      <c r="K548" s="295"/>
      <c r="M548" s="295"/>
      <c r="P548" s="211"/>
      <c r="Q548" s="211"/>
      <c r="R548" s="211"/>
      <c r="S548" s="211"/>
      <c r="T548" s="211"/>
      <c r="U548" s="211"/>
      <c r="V548" s="211"/>
      <c r="W548" s="211"/>
      <c r="X548" s="211"/>
      <c r="Y548" s="211"/>
      <c r="Z548" s="211"/>
    </row>
    <row r="549" spans="11:26" ht="15.75" customHeight="1">
      <c r="K549" s="295"/>
      <c r="M549" s="295"/>
      <c r="P549" s="211"/>
      <c r="Q549" s="211"/>
      <c r="R549" s="211"/>
      <c r="S549" s="211"/>
      <c r="T549" s="211"/>
      <c r="U549" s="211"/>
      <c r="V549" s="211"/>
      <c r="W549" s="211"/>
      <c r="X549" s="211"/>
      <c r="Y549" s="211"/>
      <c r="Z549" s="211"/>
    </row>
    <row r="550" spans="11:26" ht="15.75" customHeight="1">
      <c r="K550" s="295"/>
      <c r="M550" s="295"/>
      <c r="P550" s="211"/>
      <c r="Q550" s="211"/>
      <c r="R550" s="211"/>
      <c r="S550" s="211"/>
      <c r="T550" s="211"/>
      <c r="U550" s="211"/>
      <c r="V550" s="211"/>
      <c r="W550" s="211"/>
      <c r="X550" s="211"/>
      <c r="Y550" s="211"/>
      <c r="Z550" s="211"/>
    </row>
    <row r="551" spans="11:26" ht="15.75" customHeight="1">
      <c r="K551" s="295"/>
      <c r="M551" s="295"/>
      <c r="P551" s="211"/>
      <c r="Q551" s="211"/>
      <c r="R551" s="211"/>
      <c r="S551" s="211"/>
      <c r="T551" s="211"/>
      <c r="U551" s="211"/>
      <c r="V551" s="211"/>
      <c r="W551" s="211"/>
      <c r="X551" s="211"/>
      <c r="Y551" s="211"/>
      <c r="Z551" s="211"/>
    </row>
    <row r="552" spans="11:26" ht="15.75" customHeight="1">
      <c r="K552" s="295"/>
      <c r="M552" s="295"/>
      <c r="P552" s="211"/>
      <c r="Q552" s="211"/>
      <c r="R552" s="211"/>
      <c r="S552" s="211"/>
      <c r="T552" s="211"/>
      <c r="U552" s="211"/>
      <c r="V552" s="211"/>
      <c r="W552" s="211"/>
      <c r="X552" s="211"/>
      <c r="Y552" s="211"/>
      <c r="Z552" s="211"/>
    </row>
    <row r="553" spans="11:26" ht="15.75" customHeight="1">
      <c r="K553" s="295"/>
      <c r="M553" s="295"/>
      <c r="P553" s="211"/>
      <c r="Q553" s="211"/>
      <c r="R553" s="211"/>
      <c r="S553" s="211"/>
      <c r="T553" s="211"/>
      <c r="U553" s="211"/>
      <c r="V553" s="211"/>
      <c r="W553" s="211"/>
      <c r="X553" s="211"/>
      <c r="Y553" s="211"/>
      <c r="Z553" s="211"/>
    </row>
    <row r="554" spans="11:26" ht="15.75" customHeight="1">
      <c r="K554" s="295"/>
      <c r="M554" s="295"/>
      <c r="P554" s="211"/>
      <c r="Q554" s="211"/>
      <c r="R554" s="211"/>
      <c r="S554" s="211"/>
      <c r="T554" s="211"/>
      <c r="U554" s="211"/>
      <c r="V554" s="211"/>
      <c r="W554" s="211"/>
      <c r="X554" s="211"/>
      <c r="Y554" s="211"/>
      <c r="Z554" s="211"/>
    </row>
    <row r="555" spans="11:26" ht="15.75" customHeight="1">
      <c r="K555" s="295"/>
      <c r="M555" s="295"/>
      <c r="P555" s="211"/>
      <c r="Q555" s="211"/>
      <c r="R555" s="211"/>
      <c r="S555" s="211"/>
      <c r="T555" s="211"/>
      <c r="U555" s="211"/>
      <c r="V555" s="211"/>
      <c r="W555" s="211"/>
      <c r="X555" s="211"/>
      <c r="Y555" s="211"/>
      <c r="Z555" s="211"/>
    </row>
    <row r="556" spans="11:26" ht="15.75" customHeight="1">
      <c r="K556" s="295"/>
      <c r="M556" s="295"/>
      <c r="P556" s="211"/>
      <c r="Q556" s="211"/>
      <c r="R556" s="211"/>
      <c r="S556" s="211"/>
      <c r="T556" s="211"/>
      <c r="U556" s="211"/>
      <c r="V556" s="211"/>
      <c r="W556" s="211"/>
      <c r="X556" s="211"/>
      <c r="Y556" s="211"/>
      <c r="Z556" s="211"/>
    </row>
    <row r="557" spans="11:26" ht="15.75" customHeight="1">
      <c r="K557" s="295"/>
      <c r="M557" s="295"/>
      <c r="P557" s="211"/>
      <c r="Q557" s="211"/>
      <c r="R557" s="211"/>
      <c r="S557" s="211"/>
      <c r="T557" s="211"/>
      <c r="U557" s="211"/>
      <c r="V557" s="211"/>
      <c r="W557" s="211"/>
      <c r="X557" s="211"/>
      <c r="Y557" s="211"/>
      <c r="Z557" s="211"/>
    </row>
    <row r="558" spans="11:26" ht="15.75" customHeight="1">
      <c r="K558" s="295"/>
      <c r="M558" s="295"/>
      <c r="P558" s="211"/>
      <c r="Q558" s="211"/>
      <c r="R558" s="211"/>
      <c r="S558" s="211"/>
      <c r="T558" s="211"/>
      <c r="U558" s="211"/>
      <c r="V558" s="211"/>
      <c r="W558" s="211"/>
      <c r="X558" s="211"/>
      <c r="Y558" s="211"/>
      <c r="Z558" s="211"/>
    </row>
    <row r="559" spans="11:26" ht="15.75" customHeight="1">
      <c r="K559" s="295"/>
      <c r="M559" s="295"/>
      <c r="P559" s="211"/>
      <c r="Q559" s="211"/>
      <c r="R559" s="211"/>
      <c r="S559" s="211"/>
      <c r="T559" s="211"/>
      <c r="U559" s="211"/>
      <c r="V559" s="211"/>
      <c r="W559" s="211"/>
      <c r="X559" s="211"/>
      <c r="Y559" s="211"/>
      <c r="Z559" s="211"/>
    </row>
    <row r="560" spans="11:26" ht="15.75" customHeight="1">
      <c r="K560" s="295"/>
      <c r="M560" s="295"/>
      <c r="P560" s="211"/>
      <c r="Q560" s="211"/>
      <c r="R560" s="211"/>
      <c r="S560" s="211"/>
      <c r="T560" s="211"/>
      <c r="U560" s="211"/>
      <c r="V560" s="211"/>
      <c r="W560" s="211"/>
      <c r="X560" s="211"/>
      <c r="Y560" s="211"/>
      <c r="Z560" s="211"/>
    </row>
    <row r="561" spans="11:26" ht="15.75" customHeight="1">
      <c r="K561" s="295"/>
      <c r="M561" s="295"/>
      <c r="P561" s="211"/>
      <c r="Q561" s="211"/>
      <c r="R561" s="211"/>
      <c r="S561" s="211"/>
      <c r="T561" s="211"/>
      <c r="U561" s="211"/>
      <c r="V561" s="211"/>
      <c r="W561" s="211"/>
      <c r="X561" s="211"/>
      <c r="Y561" s="211"/>
      <c r="Z561" s="211"/>
    </row>
    <row r="562" spans="11:26" ht="15.75" customHeight="1">
      <c r="K562" s="295"/>
      <c r="M562" s="295"/>
      <c r="P562" s="211"/>
      <c r="Q562" s="211"/>
      <c r="R562" s="211"/>
      <c r="S562" s="211"/>
      <c r="T562" s="211"/>
      <c r="U562" s="211"/>
      <c r="V562" s="211"/>
      <c r="W562" s="211"/>
      <c r="X562" s="211"/>
      <c r="Y562" s="211"/>
      <c r="Z562" s="211"/>
    </row>
    <row r="563" spans="11:26" ht="15.75" customHeight="1">
      <c r="K563" s="295"/>
      <c r="M563" s="295"/>
      <c r="P563" s="211"/>
      <c r="Q563" s="211"/>
      <c r="R563" s="211"/>
      <c r="S563" s="211"/>
      <c r="T563" s="211"/>
      <c r="U563" s="211"/>
      <c r="V563" s="211"/>
      <c r="W563" s="211"/>
      <c r="X563" s="211"/>
      <c r="Y563" s="211"/>
      <c r="Z563" s="211"/>
    </row>
    <row r="564" spans="11:26" ht="15.75" customHeight="1">
      <c r="K564" s="295"/>
      <c r="M564" s="295"/>
      <c r="P564" s="211"/>
      <c r="Q564" s="211"/>
      <c r="R564" s="211"/>
      <c r="S564" s="211"/>
      <c r="T564" s="211"/>
      <c r="U564" s="211"/>
      <c r="V564" s="211"/>
      <c r="W564" s="211"/>
      <c r="X564" s="211"/>
      <c r="Y564" s="211"/>
      <c r="Z564" s="211"/>
    </row>
    <row r="565" spans="11:26" ht="15.75" customHeight="1">
      <c r="K565" s="295"/>
      <c r="M565" s="295"/>
      <c r="P565" s="211"/>
      <c r="Q565" s="211"/>
      <c r="R565" s="211"/>
      <c r="S565" s="211"/>
      <c r="T565" s="211"/>
      <c r="U565" s="211"/>
      <c r="V565" s="211"/>
      <c r="W565" s="211"/>
      <c r="X565" s="211"/>
      <c r="Y565" s="211"/>
      <c r="Z565" s="211"/>
    </row>
    <row r="566" spans="11:26" ht="15.75" customHeight="1">
      <c r="K566" s="295"/>
      <c r="M566" s="295"/>
      <c r="P566" s="211"/>
      <c r="Q566" s="211"/>
      <c r="R566" s="211"/>
      <c r="S566" s="211"/>
      <c r="T566" s="211"/>
      <c r="U566" s="211"/>
      <c r="V566" s="211"/>
      <c r="W566" s="211"/>
      <c r="X566" s="211"/>
      <c r="Y566" s="211"/>
      <c r="Z566" s="211"/>
    </row>
    <row r="567" spans="11:26" ht="15.75" customHeight="1">
      <c r="K567" s="295"/>
      <c r="M567" s="295"/>
      <c r="P567" s="211"/>
      <c r="Q567" s="211"/>
      <c r="R567" s="211"/>
      <c r="S567" s="211"/>
      <c r="T567" s="211"/>
      <c r="U567" s="211"/>
      <c r="V567" s="211"/>
      <c r="W567" s="211"/>
      <c r="X567" s="211"/>
      <c r="Y567" s="211"/>
      <c r="Z567" s="211"/>
    </row>
    <row r="568" spans="11:26" ht="15.75" customHeight="1">
      <c r="K568" s="295"/>
      <c r="M568" s="295"/>
      <c r="P568" s="211"/>
      <c r="Q568" s="211"/>
      <c r="R568" s="211"/>
      <c r="S568" s="211"/>
      <c r="T568" s="211"/>
      <c r="U568" s="211"/>
      <c r="V568" s="211"/>
      <c r="W568" s="211"/>
      <c r="X568" s="211"/>
      <c r="Y568" s="211"/>
      <c r="Z568" s="211"/>
    </row>
    <row r="569" spans="11:26" ht="15.75" customHeight="1">
      <c r="K569" s="295"/>
      <c r="M569" s="295"/>
      <c r="P569" s="211"/>
      <c r="Q569" s="211"/>
      <c r="R569" s="211"/>
      <c r="S569" s="211"/>
      <c r="T569" s="211"/>
      <c r="U569" s="211"/>
      <c r="V569" s="211"/>
      <c r="W569" s="211"/>
      <c r="X569" s="211"/>
      <c r="Y569" s="211"/>
      <c r="Z569" s="211"/>
    </row>
    <row r="570" spans="11:26" ht="15.75" customHeight="1">
      <c r="K570" s="295"/>
      <c r="M570" s="295"/>
      <c r="P570" s="211"/>
      <c r="Q570" s="211"/>
      <c r="R570" s="211"/>
      <c r="S570" s="211"/>
      <c r="T570" s="211"/>
      <c r="U570" s="211"/>
      <c r="V570" s="211"/>
      <c r="W570" s="211"/>
      <c r="X570" s="211"/>
      <c r="Y570" s="211"/>
      <c r="Z570" s="211"/>
    </row>
    <row r="571" spans="11:26" ht="15.75" customHeight="1">
      <c r="K571" s="295"/>
      <c r="M571" s="295"/>
      <c r="P571" s="211"/>
      <c r="Q571" s="211"/>
      <c r="R571" s="211"/>
      <c r="S571" s="211"/>
      <c r="T571" s="211"/>
      <c r="U571" s="211"/>
      <c r="V571" s="211"/>
      <c r="W571" s="211"/>
      <c r="X571" s="211"/>
      <c r="Y571" s="211"/>
      <c r="Z571" s="211"/>
    </row>
    <row r="572" spans="11:26" ht="15.75" customHeight="1">
      <c r="K572" s="295"/>
      <c r="M572" s="295"/>
      <c r="P572" s="211"/>
      <c r="Q572" s="211"/>
      <c r="R572" s="211"/>
      <c r="S572" s="211"/>
      <c r="T572" s="211"/>
      <c r="U572" s="211"/>
      <c r="V572" s="211"/>
      <c r="W572" s="211"/>
      <c r="X572" s="211"/>
      <c r="Y572" s="211"/>
      <c r="Z572" s="211"/>
    </row>
    <row r="573" spans="11:26" ht="15.75" customHeight="1">
      <c r="K573" s="295"/>
      <c r="M573" s="295"/>
      <c r="P573" s="211"/>
      <c r="Q573" s="211"/>
      <c r="R573" s="211"/>
      <c r="S573" s="211"/>
      <c r="T573" s="211"/>
      <c r="U573" s="211"/>
      <c r="V573" s="211"/>
      <c r="W573" s="211"/>
      <c r="X573" s="211"/>
      <c r="Y573" s="211"/>
      <c r="Z573" s="211"/>
    </row>
    <row r="574" spans="11:26" ht="15.75" customHeight="1">
      <c r="K574" s="295"/>
      <c r="M574" s="295"/>
      <c r="P574" s="211"/>
      <c r="Q574" s="211"/>
      <c r="R574" s="211"/>
      <c r="S574" s="211"/>
      <c r="T574" s="211"/>
      <c r="U574" s="211"/>
      <c r="V574" s="211"/>
      <c r="W574" s="211"/>
      <c r="X574" s="211"/>
      <c r="Y574" s="211"/>
      <c r="Z574" s="211"/>
    </row>
    <row r="575" spans="11:26" ht="15.75" customHeight="1">
      <c r="K575" s="295"/>
      <c r="M575" s="295"/>
      <c r="P575" s="211"/>
      <c r="Q575" s="211"/>
      <c r="R575" s="211"/>
      <c r="S575" s="211"/>
      <c r="T575" s="211"/>
      <c r="U575" s="211"/>
      <c r="V575" s="211"/>
      <c r="W575" s="211"/>
      <c r="X575" s="211"/>
      <c r="Y575" s="211"/>
      <c r="Z575" s="211"/>
    </row>
    <row r="576" spans="11:26" ht="15.75" customHeight="1">
      <c r="K576" s="295"/>
      <c r="M576" s="295"/>
      <c r="P576" s="211"/>
      <c r="Q576" s="211"/>
      <c r="R576" s="211"/>
      <c r="S576" s="211"/>
      <c r="T576" s="211"/>
      <c r="U576" s="211"/>
      <c r="V576" s="211"/>
      <c r="W576" s="211"/>
      <c r="X576" s="211"/>
      <c r="Y576" s="211"/>
      <c r="Z576" s="211"/>
    </row>
    <row r="577" spans="11:26" ht="15.75" customHeight="1">
      <c r="K577" s="295"/>
      <c r="M577" s="295"/>
      <c r="P577" s="211"/>
      <c r="Q577" s="211"/>
      <c r="R577" s="211"/>
      <c r="S577" s="211"/>
      <c r="T577" s="211"/>
      <c r="U577" s="211"/>
      <c r="V577" s="211"/>
      <c r="W577" s="211"/>
      <c r="X577" s="211"/>
      <c r="Y577" s="211"/>
      <c r="Z577" s="211"/>
    </row>
    <row r="578" spans="11:26" ht="15.75" customHeight="1">
      <c r="K578" s="295"/>
      <c r="M578" s="295"/>
      <c r="P578" s="211"/>
      <c r="Q578" s="211"/>
      <c r="R578" s="211"/>
      <c r="S578" s="211"/>
      <c r="T578" s="211"/>
      <c r="U578" s="211"/>
      <c r="V578" s="211"/>
      <c r="W578" s="211"/>
      <c r="X578" s="211"/>
      <c r="Y578" s="211"/>
      <c r="Z578" s="211"/>
    </row>
    <row r="579" spans="11:26" ht="15.75" customHeight="1">
      <c r="K579" s="295"/>
      <c r="M579" s="295"/>
      <c r="P579" s="211"/>
      <c r="Q579" s="211"/>
      <c r="R579" s="211"/>
      <c r="S579" s="211"/>
      <c r="T579" s="211"/>
      <c r="U579" s="211"/>
      <c r="V579" s="211"/>
      <c r="W579" s="211"/>
      <c r="X579" s="211"/>
      <c r="Y579" s="211"/>
      <c r="Z579" s="211"/>
    </row>
    <row r="580" spans="11:26" ht="15.75" customHeight="1">
      <c r="K580" s="295"/>
      <c r="M580" s="295"/>
      <c r="P580" s="211"/>
      <c r="Q580" s="211"/>
      <c r="R580" s="211"/>
      <c r="S580" s="211"/>
      <c r="T580" s="211"/>
      <c r="U580" s="211"/>
      <c r="V580" s="211"/>
      <c r="W580" s="211"/>
      <c r="X580" s="211"/>
      <c r="Y580" s="211"/>
      <c r="Z580" s="211"/>
    </row>
    <row r="581" spans="11:26" ht="15.75" customHeight="1">
      <c r="K581" s="295"/>
      <c r="M581" s="295"/>
      <c r="P581" s="211"/>
      <c r="Q581" s="211"/>
      <c r="R581" s="211"/>
      <c r="S581" s="211"/>
      <c r="T581" s="211"/>
      <c r="U581" s="211"/>
      <c r="V581" s="211"/>
      <c r="W581" s="211"/>
      <c r="X581" s="211"/>
      <c r="Y581" s="211"/>
      <c r="Z581" s="211"/>
    </row>
    <row r="582" spans="11:26" ht="15.75" customHeight="1">
      <c r="K582" s="295"/>
      <c r="M582" s="295"/>
      <c r="P582" s="211"/>
      <c r="Q582" s="211"/>
      <c r="R582" s="211"/>
      <c r="S582" s="211"/>
      <c r="T582" s="211"/>
      <c r="U582" s="211"/>
      <c r="V582" s="211"/>
      <c r="W582" s="211"/>
      <c r="X582" s="211"/>
      <c r="Y582" s="211"/>
      <c r="Z582" s="211"/>
    </row>
    <row r="583" spans="11:26" ht="15.75" customHeight="1">
      <c r="K583" s="295"/>
      <c r="M583" s="295"/>
      <c r="P583" s="211"/>
      <c r="Q583" s="211"/>
      <c r="R583" s="211"/>
      <c r="S583" s="211"/>
      <c r="T583" s="211"/>
      <c r="U583" s="211"/>
      <c r="V583" s="211"/>
      <c r="W583" s="211"/>
      <c r="X583" s="211"/>
      <c r="Y583" s="211"/>
      <c r="Z583" s="211"/>
    </row>
    <row r="584" spans="11:26" ht="15.75" customHeight="1">
      <c r="K584" s="295"/>
      <c r="M584" s="295"/>
      <c r="P584" s="211"/>
      <c r="Q584" s="211"/>
      <c r="R584" s="211"/>
      <c r="S584" s="211"/>
      <c r="T584" s="211"/>
      <c r="U584" s="211"/>
      <c r="V584" s="211"/>
      <c r="W584" s="211"/>
      <c r="X584" s="211"/>
      <c r="Y584" s="211"/>
      <c r="Z584" s="211"/>
    </row>
    <row r="585" spans="11:26" ht="15.75" customHeight="1">
      <c r="K585" s="295"/>
      <c r="M585" s="295"/>
      <c r="P585" s="211"/>
      <c r="Q585" s="211"/>
      <c r="R585" s="211"/>
      <c r="S585" s="211"/>
      <c r="T585" s="211"/>
      <c r="U585" s="211"/>
      <c r="V585" s="211"/>
      <c r="W585" s="211"/>
      <c r="X585" s="211"/>
      <c r="Y585" s="211"/>
      <c r="Z585" s="211"/>
    </row>
    <row r="586" spans="11:26" ht="15.75" customHeight="1">
      <c r="K586" s="295"/>
      <c r="M586" s="295"/>
      <c r="P586" s="211"/>
      <c r="Q586" s="211"/>
      <c r="R586" s="211"/>
      <c r="S586" s="211"/>
      <c r="T586" s="211"/>
      <c r="U586" s="211"/>
      <c r="V586" s="211"/>
      <c r="W586" s="211"/>
      <c r="X586" s="211"/>
      <c r="Y586" s="211"/>
      <c r="Z586" s="211"/>
    </row>
    <row r="587" spans="11:26" ht="15.75" customHeight="1">
      <c r="K587" s="295"/>
      <c r="M587" s="295"/>
      <c r="P587" s="211"/>
      <c r="Q587" s="211"/>
      <c r="R587" s="211"/>
      <c r="S587" s="211"/>
      <c r="T587" s="211"/>
      <c r="U587" s="211"/>
      <c r="V587" s="211"/>
      <c r="W587" s="211"/>
      <c r="X587" s="211"/>
      <c r="Y587" s="211"/>
      <c r="Z587" s="211"/>
    </row>
    <row r="588" spans="11:26" ht="15.75" customHeight="1">
      <c r="K588" s="295"/>
      <c r="M588" s="295"/>
      <c r="P588" s="211"/>
      <c r="Q588" s="211"/>
      <c r="R588" s="211"/>
      <c r="S588" s="211"/>
      <c r="T588" s="211"/>
      <c r="U588" s="211"/>
      <c r="V588" s="211"/>
      <c r="W588" s="211"/>
      <c r="X588" s="211"/>
      <c r="Y588" s="211"/>
      <c r="Z588" s="211"/>
    </row>
    <row r="589" spans="11:26" ht="15.75" customHeight="1">
      <c r="K589" s="295"/>
      <c r="M589" s="295"/>
      <c r="P589" s="211"/>
      <c r="Q589" s="211"/>
      <c r="R589" s="211"/>
      <c r="S589" s="211"/>
      <c r="T589" s="211"/>
      <c r="U589" s="211"/>
      <c r="V589" s="211"/>
      <c r="W589" s="211"/>
      <c r="X589" s="211"/>
      <c r="Y589" s="211"/>
      <c r="Z589" s="211"/>
    </row>
    <row r="590" spans="11:26" ht="15.75" customHeight="1">
      <c r="K590" s="295"/>
      <c r="M590" s="295"/>
      <c r="P590" s="211"/>
      <c r="Q590" s="211"/>
      <c r="R590" s="211"/>
      <c r="S590" s="211"/>
      <c r="T590" s="211"/>
      <c r="U590" s="211"/>
      <c r="V590" s="211"/>
      <c r="W590" s="211"/>
      <c r="X590" s="211"/>
      <c r="Y590" s="211"/>
      <c r="Z590" s="211"/>
    </row>
    <row r="591" spans="11:26" ht="15.75" customHeight="1">
      <c r="K591" s="295"/>
      <c r="M591" s="295"/>
      <c r="P591" s="211"/>
      <c r="Q591" s="211"/>
      <c r="R591" s="211"/>
      <c r="S591" s="211"/>
      <c r="T591" s="211"/>
      <c r="U591" s="211"/>
      <c r="V591" s="211"/>
      <c r="W591" s="211"/>
      <c r="X591" s="211"/>
      <c r="Y591" s="211"/>
      <c r="Z591" s="211"/>
    </row>
    <row r="592" spans="11:26" ht="15.75" customHeight="1">
      <c r="K592" s="295"/>
      <c r="M592" s="295"/>
      <c r="P592" s="211"/>
      <c r="Q592" s="211"/>
      <c r="R592" s="211"/>
      <c r="S592" s="211"/>
      <c r="T592" s="211"/>
      <c r="U592" s="211"/>
      <c r="V592" s="211"/>
      <c r="W592" s="211"/>
      <c r="X592" s="211"/>
      <c r="Y592" s="211"/>
      <c r="Z592" s="211"/>
    </row>
    <row r="593" spans="11:26" ht="15.75" customHeight="1">
      <c r="K593" s="295"/>
      <c r="M593" s="295"/>
      <c r="P593" s="211"/>
      <c r="Q593" s="211"/>
      <c r="R593" s="211"/>
      <c r="S593" s="211"/>
      <c r="T593" s="211"/>
      <c r="U593" s="211"/>
      <c r="V593" s="211"/>
      <c r="W593" s="211"/>
      <c r="X593" s="211"/>
      <c r="Y593" s="211"/>
      <c r="Z593" s="211"/>
    </row>
    <row r="594" spans="11:26" ht="15.75" customHeight="1">
      <c r="K594" s="295"/>
      <c r="M594" s="295"/>
      <c r="P594" s="211"/>
      <c r="Q594" s="211"/>
      <c r="R594" s="211"/>
      <c r="S594" s="211"/>
      <c r="T594" s="211"/>
      <c r="U594" s="211"/>
      <c r="V594" s="211"/>
      <c r="W594" s="211"/>
      <c r="X594" s="211"/>
      <c r="Y594" s="211"/>
      <c r="Z594" s="211"/>
    </row>
    <row r="595" spans="11:26" ht="15.75" customHeight="1">
      <c r="K595" s="295"/>
      <c r="M595" s="295"/>
      <c r="P595" s="211"/>
      <c r="Q595" s="211"/>
      <c r="R595" s="211"/>
      <c r="S595" s="211"/>
      <c r="T595" s="211"/>
      <c r="U595" s="211"/>
      <c r="V595" s="211"/>
      <c r="W595" s="211"/>
      <c r="X595" s="211"/>
      <c r="Y595" s="211"/>
      <c r="Z595" s="211"/>
    </row>
    <row r="596" spans="11:26" ht="15.75" customHeight="1">
      <c r="K596" s="295"/>
      <c r="M596" s="295"/>
      <c r="P596" s="211"/>
      <c r="Q596" s="211"/>
      <c r="R596" s="211"/>
      <c r="S596" s="211"/>
      <c r="T596" s="211"/>
      <c r="U596" s="211"/>
      <c r="V596" s="211"/>
      <c r="W596" s="211"/>
      <c r="X596" s="211"/>
      <c r="Y596" s="211"/>
      <c r="Z596" s="211"/>
    </row>
    <row r="597" spans="11:26" ht="15.75" customHeight="1">
      <c r="K597" s="295"/>
      <c r="M597" s="295"/>
      <c r="P597" s="211"/>
      <c r="Q597" s="211"/>
      <c r="R597" s="211"/>
      <c r="S597" s="211"/>
      <c r="T597" s="211"/>
      <c r="U597" s="211"/>
      <c r="V597" s="211"/>
      <c r="W597" s="211"/>
      <c r="X597" s="211"/>
      <c r="Y597" s="211"/>
      <c r="Z597" s="211"/>
    </row>
    <row r="598" spans="11:26" ht="15.75" customHeight="1">
      <c r="K598" s="295"/>
      <c r="M598" s="295"/>
      <c r="P598" s="211"/>
      <c r="Q598" s="211"/>
      <c r="R598" s="211"/>
      <c r="S598" s="211"/>
      <c r="T598" s="211"/>
      <c r="U598" s="211"/>
      <c r="V598" s="211"/>
      <c r="W598" s="211"/>
      <c r="X598" s="211"/>
      <c r="Y598" s="211"/>
      <c r="Z598" s="211"/>
    </row>
    <row r="599" spans="11:26" ht="15.75" customHeight="1">
      <c r="K599" s="295"/>
      <c r="M599" s="295"/>
      <c r="P599" s="211"/>
      <c r="Q599" s="211"/>
      <c r="R599" s="211"/>
      <c r="S599" s="211"/>
      <c r="T599" s="211"/>
      <c r="U599" s="211"/>
      <c r="V599" s="211"/>
      <c r="W599" s="211"/>
      <c r="X599" s="211"/>
      <c r="Y599" s="211"/>
      <c r="Z599" s="211"/>
    </row>
    <row r="600" spans="11:26" ht="15.75" customHeight="1">
      <c r="K600" s="295"/>
      <c r="M600" s="295"/>
      <c r="P600" s="211"/>
      <c r="Q600" s="211"/>
      <c r="R600" s="211"/>
      <c r="S600" s="211"/>
      <c r="T600" s="211"/>
      <c r="U600" s="211"/>
      <c r="V600" s="211"/>
      <c r="W600" s="211"/>
      <c r="X600" s="211"/>
      <c r="Y600" s="211"/>
      <c r="Z600" s="211"/>
    </row>
    <row r="601" spans="11:26" ht="15.75" customHeight="1">
      <c r="K601" s="295"/>
      <c r="M601" s="295"/>
      <c r="P601" s="211"/>
      <c r="Q601" s="211"/>
      <c r="R601" s="211"/>
      <c r="S601" s="211"/>
      <c r="T601" s="211"/>
      <c r="U601" s="211"/>
      <c r="V601" s="211"/>
      <c r="W601" s="211"/>
      <c r="X601" s="211"/>
      <c r="Y601" s="211"/>
      <c r="Z601" s="211"/>
    </row>
    <row r="602" spans="11:26" ht="15.75" customHeight="1">
      <c r="K602" s="295"/>
      <c r="M602" s="295"/>
      <c r="P602" s="211"/>
      <c r="Q602" s="211"/>
      <c r="R602" s="211"/>
      <c r="S602" s="211"/>
      <c r="T602" s="211"/>
      <c r="U602" s="211"/>
      <c r="V602" s="211"/>
      <c r="W602" s="211"/>
      <c r="X602" s="211"/>
      <c r="Y602" s="211"/>
      <c r="Z602" s="211"/>
    </row>
    <row r="603" spans="11:26" ht="15.75" customHeight="1">
      <c r="K603" s="295"/>
      <c r="M603" s="295"/>
      <c r="P603" s="211"/>
      <c r="Q603" s="211"/>
      <c r="R603" s="211"/>
      <c r="S603" s="211"/>
      <c r="T603" s="211"/>
      <c r="U603" s="211"/>
      <c r="V603" s="211"/>
      <c r="W603" s="211"/>
      <c r="X603" s="211"/>
      <c r="Y603" s="211"/>
      <c r="Z603" s="211"/>
    </row>
    <row r="604" spans="11:26" ht="15.75" customHeight="1">
      <c r="K604" s="295"/>
      <c r="M604" s="295"/>
      <c r="P604" s="211"/>
      <c r="Q604" s="211"/>
      <c r="R604" s="211"/>
      <c r="S604" s="211"/>
      <c r="T604" s="211"/>
      <c r="U604" s="211"/>
      <c r="V604" s="211"/>
      <c r="W604" s="211"/>
      <c r="X604" s="211"/>
      <c r="Y604" s="211"/>
      <c r="Z604" s="211"/>
    </row>
    <row r="605" spans="11:26" ht="15.75" customHeight="1">
      <c r="K605" s="295"/>
      <c r="M605" s="295"/>
      <c r="P605" s="211"/>
      <c r="Q605" s="211"/>
      <c r="R605" s="211"/>
      <c r="S605" s="211"/>
      <c r="T605" s="211"/>
      <c r="U605" s="211"/>
      <c r="V605" s="211"/>
      <c r="W605" s="211"/>
      <c r="X605" s="211"/>
      <c r="Y605" s="211"/>
      <c r="Z605" s="211"/>
    </row>
    <row r="606" spans="11:26" ht="15.75" customHeight="1">
      <c r="K606" s="295"/>
      <c r="M606" s="295"/>
      <c r="P606" s="211"/>
      <c r="Q606" s="211"/>
      <c r="R606" s="211"/>
      <c r="S606" s="211"/>
      <c r="T606" s="211"/>
      <c r="U606" s="211"/>
      <c r="V606" s="211"/>
      <c r="W606" s="211"/>
      <c r="X606" s="211"/>
      <c r="Y606" s="211"/>
      <c r="Z606" s="211"/>
    </row>
    <row r="607" spans="11:26" ht="15.75" customHeight="1">
      <c r="K607" s="295"/>
      <c r="M607" s="295"/>
      <c r="P607" s="211"/>
      <c r="Q607" s="211"/>
      <c r="R607" s="211"/>
      <c r="S607" s="211"/>
      <c r="T607" s="211"/>
      <c r="U607" s="211"/>
      <c r="V607" s="211"/>
      <c r="W607" s="211"/>
      <c r="X607" s="211"/>
      <c r="Y607" s="211"/>
      <c r="Z607" s="211"/>
    </row>
    <row r="608" spans="11:26" ht="15.75" customHeight="1">
      <c r="K608" s="295"/>
      <c r="M608" s="295"/>
      <c r="P608" s="211"/>
      <c r="Q608" s="211"/>
      <c r="R608" s="211"/>
      <c r="S608" s="211"/>
      <c r="T608" s="211"/>
      <c r="U608" s="211"/>
      <c r="V608" s="211"/>
      <c r="W608" s="211"/>
      <c r="X608" s="211"/>
      <c r="Y608" s="211"/>
      <c r="Z608" s="211"/>
    </row>
    <row r="609" spans="11:26" ht="15.75" customHeight="1">
      <c r="K609" s="295"/>
      <c r="M609" s="295"/>
      <c r="P609" s="211"/>
      <c r="Q609" s="211"/>
      <c r="R609" s="211"/>
      <c r="S609" s="211"/>
      <c r="T609" s="211"/>
      <c r="U609" s="211"/>
      <c r="V609" s="211"/>
      <c r="W609" s="211"/>
      <c r="X609" s="211"/>
      <c r="Y609" s="211"/>
      <c r="Z609" s="211"/>
    </row>
    <row r="610" spans="11:26" ht="15.75" customHeight="1">
      <c r="K610" s="295"/>
      <c r="M610" s="295"/>
      <c r="P610" s="211"/>
      <c r="Q610" s="211"/>
      <c r="R610" s="211"/>
      <c r="S610" s="211"/>
      <c r="T610" s="211"/>
      <c r="U610" s="211"/>
      <c r="V610" s="211"/>
      <c r="W610" s="211"/>
      <c r="X610" s="211"/>
      <c r="Y610" s="211"/>
      <c r="Z610" s="211"/>
    </row>
    <row r="611" spans="11:26" ht="15.75" customHeight="1">
      <c r="K611" s="295"/>
      <c r="M611" s="295"/>
      <c r="P611" s="211"/>
      <c r="Q611" s="211"/>
      <c r="R611" s="211"/>
      <c r="S611" s="211"/>
      <c r="T611" s="211"/>
      <c r="U611" s="211"/>
      <c r="V611" s="211"/>
      <c r="W611" s="211"/>
      <c r="X611" s="211"/>
      <c r="Y611" s="211"/>
      <c r="Z611" s="211"/>
    </row>
    <row r="612" spans="11:26" ht="15.75" customHeight="1">
      <c r="K612" s="295"/>
      <c r="M612" s="295"/>
      <c r="P612" s="211"/>
      <c r="Q612" s="211"/>
      <c r="R612" s="211"/>
      <c r="S612" s="211"/>
      <c r="T612" s="211"/>
      <c r="U612" s="211"/>
      <c r="V612" s="211"/>
      <c r="W612" s="211"/>
      <c r="X612" s="211"/>
      <c r="Y612" s="211"/>
      <c r="Z612" s="211"/>
    </row>
    <row r="613" spans="11:26" ht="15.75" customHeight="1">
      <c r="K613" s="295"/>
      <c r="M613" s="295"/>
      <c r="P613" s="211"/>
      <c r="Q613" s="211"/>
      <c r="R613" s="211"/>
      <c r="S613" s="211"/>
      <c r="T613" s="211"/>
      <c r="U613" s="211"/>
      <c r="V613" s="211"/>
      <c r="W613" s="211"/>
      <c r="X613" s="211"/>
      <c r="Y613" s="211"/>
      <c r="Z613" s="211"/>
    </row>
    <row r="614" spans="11:26" ht="15.75" customHeight="1">
      <c r="K614" s="295"/>
      <c r="M614" s="295"/>
      <c r="P614" s="211"/>
      <c r="Q614" s="211"/>
      <c r="R614" s="211"/>
      <c r="S614" s="211"/>
      <c r="T614" s="211"/>
      <c r="U614" s="211"/>
      <c r="V614" s="211"/>
      <c r="W614" s="211"/>
      <c r="X614" s="211"/>
      <c r="Y614" s="211"/>
      <c r="Z614" s="211"/>
    </row>
    <row r="615" spans="11:26" ht="15.75" customHeight="1">
      <c r="K615" s="295"/>
      <c r="M615" s="295"/>
      <c r="P615" s="211"/>
      <c r="Q615" s="211"/>
      <c r="R615" s="211"/>
      <c r="S615" s="211"/>
      <c r="T615" s="211"/>
      <c r="U615" s="211"/>
      <c r="V615" s="211"/>
      <c r="W615" s="211"/>
      <c r="X615" s="211"/>
      <c r="Y615" s="211"/>
      <c r="Z615" s="211"/>
    </row>
    <row r="616" spans="11:26" ht="15.75" customHeight="1">
      <c r="K616" s="295"/>
      <c r="M616" s="295"/>
      <c r="P616" s="211"/>
      <c r="Q616" s="211"/>
      <c r="R616" s="211"/>
      <c r="S616" s="211"/>
      <c r="T616" s="211"/>
      <c r="U616" s="211"/>
      <c r="V616" s="211"/>
      <c r="W616" s="211"/>
      <c r="X616" s="211"/>
      <c r="Y616" s="211"/>
      <c r="Z616" s="211"/>
    </row>
    <row r="617" spans="11:26" ht="15.75" customHeight="1">
      <c r="K617" s="295"/>
      <c r="M617" s="295"/>
      <c r="P617" s="211"/>
      <c r="Q617" s="211"/>
      <c r="R617" s="211"/>
      <c r="S617" s="211"/>
      <c r="T617" s="211"/>
      <c r="U617" s="211"/>
      <c r="V617" s="211"/>
      <c r="W617" s="211"/>
      <c r="X617" s="211"/>
      <c r="Y617" s="211"/>
      <c r="Z617" s="211"/>
    </row>
    <row r="618" spans="11:26" ht="15.75" customHeight="1">
      <c r="K618" s="295"/>
      <c r="M618" s="295"/>
      <c r="P618" s="211"/>
      <c r="Q618" s="211"/>
      <c r="R618" s="211"/>
      <c r="S618" s="211"/>
      <c r="T618" s="211"/>
      <c r="U618" s="211"/>
      <c r="V618" s="211"/>
      <c r="W618" s="211"/>
      <c r="X618" s="211"/>
      <c r="Y618" s="211"/>
      <c r="Z618" s="211"/>
    </row>
    <row r="619" spans="11:26" ht="15.75" customHeight="1">
      <c r="K619" s="295"/>
      <c r="M619" s="295"/>
      <c r="P619" s="211"/>
      <c r="Q619" s="211"/>
      <c r="R619" s="211"/>
      <c r="S619" s="211"/>
      <c r="T619" s="211"/>
      <c r="U619" s="211"/>
      <c r="V619" s="211"/>
      <c r="W619" s="211"/>
      <c r="X619" s="211"/>
      <c r="Y619" s="211"/>
      <c r="Z619" s="211"/>
    </row>
    <row r="620" spans="11:26" ht="15.75" customHeight="1">
      <c r="K620" s="295"/>
      <c r="M620" s="295"/>
      <c r="P620" s="211"/>
      <c r="Q620" s="211"/>
      <c r="R620" s="211"/>
      <c r="S620" s="211"/>
      <c r="T620" s="211"/>
      <c r="U620" s="211"/>
      <c r="V620" s="211"/>
      <c r="W620" s="211"/>
      <c r="X620" s="211"/>
      <c r="Y620" s="211"/>
      <c r="Z620" s="211"/>
    </row>
    <row r="621" spans="11:26" ht="15.75" customHeight="1">
      <c r="K621" s="295"/>
      <c r="M621" s="295"/>
      <c r="P621" s="211"/>
      <c r="Q621" s="211"/>
      <c r="R621" s="211"/>
      <c r="S621" s="211"/>
      <c r="T621" s="211"/>
      <c r="U621" s="211"/>
      <c r="V621" s="211"/>
      <c r="W621" s="211"/>
      <c r="X621" s="211"/>
      <c r="Y621" s="211"/>
      <c r="Z621" s="211"/>
    </row>
    <row r="622" spans="11:26" ht="15.75" customHeight="1">
      <c r="K622" s="295"/>
      <c r="M622" s="295"/>
      <c r="P622" s="211"/>
      <c r="Q622" s="211"/>
      <c r="R622" s="211"/>
      <c r="S622" s="211"/>
      <c r="T622" s="211"/>
      <c r="U622" s="211"/>
      <c r="V622" s="211"/>
      <c r="W622" s="211"/>
      <c r="X622" s="211"/>
      <c r="Y622" s="211"/>
      <c r="Z622" s="211"/>
    </row>
    <row r="623" spans="11:26" ht="15.75" customHeight="1">
      <c r="K623" s="295"/>
      <c r="M623" s="295"/>
      <c r="P623" s="211"/>
      <c r="Q623" s="211"/>
      <c r="R623" s="211"/>
      <c r="S623" s="211"/>
      <c r="T623" s="211"/>
      <c r="U623" s="211"/>
      <c r="V623" s="211"/>
      <c r="W623" s="211"/>
      <c r="X623" s="211"/>
      <c r="Y623" s="211"/>
      <c r="Z623" s="211"/>
    </row>
    <row r="624" spans="11:26" ht="15.75" customHeight="1">
      <c r="K624" s="295"/>
      <c r="M624" s="295"/>
      <c r="P624" s="211"/>
      <c r="Q624" s="211"/>
      <c r="R624" s="211"/>
      <c r="S624" s="211"/>
      <c r="T624" s="211"/>
      <c r="U624" s="211"/>
      <c r="V624" s="211"/>
      <c r="W624" s="211"/>
      <c r="X624" s="211"/>
      <c r="Y624" s="211"/>
      <c r="Z624" s="211"/>
    </row>
    <row r="625" spans="11:26" ht="15.75" customHeight="1">
      <c r="K625" s="295"/>
      <c r="M625" s="295"/>
      <c r="P625" s="211"/>
      <c r="Q625" s="211"/>
      <c r="R625" s="211"/>
      <c r="S625" s="211"/>
      <c r="T625" s="211"/>
      <c r="U625" s="211"/>
      <c r="V625" s="211"/>
      <c r="W625" s="211"/>
      <c r="X625" s="211"/>
      <c r="Y625" s="211"/>
      <c r="Z625" s="211"/>
    </row>
    <row r="626" spans="11:26" ht="15.75" customHeight="1">
      <c r="K626" s="295"/>
      <c r="M626" s="295"/>
      <c r="P626" s="211"/>
      <c r="Q626" s="211"/>
      <c r="R626" s="211"/>
      <c r="S626" s="211"/>
      <c r="T626" s="211"/>
      <c r="U626" s="211"/>
      <c r="V626" s="211"/>
      <c r="W626" s="211"/>
      <c r="X626" s="211"/>
      <c r="Y626" s="211"/>
      <c r="Z626" s="211"/>
    </row>
    <row r="627" spans="11:26" ht="15.75" customHeight="1">
      <c r="K627" s="295"/>
      <c r="M627" s="295"/>
      <c r="P627" s="211"/>
      <c r="Q627" s="211"/>
      <c r="R627" s="211"/>
      <c r="S627" s="211"/>
      <c r="T627" s="211"/>
      <c r="U627" s="211"/>
      <c r="V627" s="211"/>
      <c r="W627" s="211"/>
      <c r="X627" s="211"/>
      <c r="Y627" s="211"/>
      <c r="Z627" s="211"/>
    </row>
    <row r="628" spans="11:26" ht="15.75" customHeight="1">
      <c r="K628" s="295"/>
      <c r="M628" s="295"/>
      <c r="P628" s="211"/>
      <c r="Q628" s="211"/>
      <c r="R628" s="211"/>
      <c r="S628" s="211"/>
      <c r="T628" s="211"/>
      <c r="U628" s="211"/>
      <c r="V628" s="211"/>
      <c r="W628" s="211"/>
      <c r="X628" s="211"/>
      <c r="Y628" s="211"/>
      <c r="Z628" s="211"/>
    </row>
    <row r="629" spans="11:26" ht="15.75" customHeight="1">
      <c r="K629" s="295"/>
      <c r="M629" s="295"/>
      <c r="P629" s="211"/>
      <c r="Q629" s="211"/>
      <c r="R629" s="211"/>
      <c r="S629" s="211"/>
      <c r="T629" s="211"/>
      <c r="U629" s="211"/>
      <c r="V629" s="211"/>
      <c r="W629" s="211"/>
      <c r="X629" s="211"/>
      <c r="Y629" s="211"/>
      <c r="Z629" s="211"/>
    </row>
    <row r="630" spans="11:26" ht="15.75" customHeight="1">
      <c r="K630" s="295"/>
      <c r="M630" s="295"/>
      <c r="P630" s="211"/>
      <c r="Q630" s="211"/>
      <c r="R630" s="211"/>
      <c r="S630" s="211"/>
      <c r="T630" s="211"/>
      <c r="U630" s="211"/>
      <c r="V630" s="211"/>
      <c r="W630" s="211"/>
      <c r="X630" s="211"/>
      <c r="Y630" s="211"/>
      <c r="Z630" s="211"/>
    </row>
    <row r="631" spans="11:26" ht="15.75" customHeight="1">
      <c r="K631" s="295"/>
      <c r="M631" s="295"/>
      <c r="P631" s="211"/>
      <c r="Q631" s="211"/>
      <c r="R631" s="211"/>
      <c r="S631" s="211"/>
      <c r="T631" s="211"/>
      <c r="U631" s="211"/>
      <c r="V631" s="211"/>
      <c r="W631" s="211"/>
      <c r="X631" s="211"/>
      <c r="Y631" s="211"/>
      <c r="Z631" s="211"/>
    </row>
    <row r="632" spans="11:26" ht="15.75" customHeight="1">
      <c r="K632" s="295"/>
      <c r="M632" s="295"/>
      <c r="P632" s="211"/>
      <c r="Q632" s="211"/>
      <c r="R632" s="211"/>
      <c r="S632" s="211"/>
      <c r="T632" s="211"/>
      <c r="U632" s="211"/>
      <c r="V632" s="211"/>
      <c r="W632" s="211"/>
      <c r="X632" s="211"/>
      <c r="Y632" s="211"/>
      <c r="Z632" s="211"/>
    </row>
    <row r="633" spans="11:26" ht="15.75" customHeight="1">
      <c r="K633" s="295"/>
      <c r="M633" s="295"/>
      <c r="P633" s="211"/>
      <c r="Q633" s="211"/>
      <c r="R633" s="211"/>
      <c r="S633" s="211"/>
      <c r="T633" s="211"/>
      <c r="U633" s="211"/>
      <c r="V633" s="211"/>
      <c r="W633" s="211"/>
      <c r="X633" s="211"/>
      <c r="Y633" s="211"/>
      <c r="Z633" s="211"/>
    </row>
    <row r="634" spans="11:26" ht="15.75" customHeight="1">
      <c r="K634" s="295"/>
      <c r="M634" s="295"/>
      <c r="P634" s="211"/>
      <c r="Q634" s="211"/>
      <c r="R634" s="211"/>
      <c r="S634" s="211"/>
      <c r="T634" s="211"/>
      <c r="U634" s="211"/>
      <c r="V634" s="211"/>
      <c r="W634" s="211"/>
      <c r="X634" s="211"/>
      <c r="Y634" s="211"/>
      <c r="Z634" s="211"/>
    </row>
    <row r="635" spans="11:26" ht="15.75" customHeight="1">
      <c r="K635" s="295"/>
      <c r="M635" s="295"/>
      <c r="P635" s="211"/>
      <c r="Q635" s="211"/>
      <c r="R635" s="211"/>
      <c r="S635" s="211"/>
      <c r="T635" s="211"/>
      <c r="U635" s="211"/>
      <c r="V635" s="211"/>
      <c r="W635" s="211"/>
      <c r="X635" s="211"/>
      <c r="Y635" s="211"/>
      <c r="Z635" s="211"/>
    </row>
    <row r="636" spans="11:26" ht="15.75" customHeight="1">
      <c r="K636" s="295"/>
      <c r="M636" s="295"/>
      <c r="P636" s="211"/>
      <c r="Q636" s="211"/>
      <c r="R636" s="211"/>
      <c r="S636" s="211"/>
      <c r="T636" s="211"/>
      <c r="U636" s="211"/>
      <c r="V636" s="211"/>
      <c r="W636" s="211"/>
      <c r="X636" s="211"/>
      <c r="Y636" s="211"/>
      <c r="Z636" s="211"/>
    </row>
    <row r="637" spans="11:26" ht="15.75" customHeight="1">
      <c r="K637" s="295"/>
      <c r="M637" s="295"/>
      <c r="P637" s="211"/>
      <c r="Q637" s="211"/>
      <c r="R637" s="211"/>
      <c r="S637" s="211"/>
      <c r="T637" s="211"/>
      <c r="U637" s="211"/>
      <c r="V637" s="211"/>
      <c r="W637" s="211"/>
      <c r="X637" s="211"/>
      <c r="Y637" s="211"/>
      <c r="Z637" s="211"/>
    </row>
    <row r="638" spans="11:26" ht="15.75" customHeight="1">
      <c r="K638" s="295"/>
      <c r="M638" s="295"/>
      <c r="P638" s="211"/>
      <c r="Q638" s="211"/>
      <c r="R638" s="211"/>
      <c r="S638" s="211"/>
      <c r="T638" s="211"/>
      <c r="U638" s="211"/>
      <c r="V638" s="211"/>
      <c r="W638" s="211"/>
      <c r="X638" s="211"/>
      <c r="Y638" s="211"/>
      <c r="Z638" s="211"/>
    </row>
    <row r="639" spans="11:26" ht="15.75" customHeight="1">
      <c r="K639" s="295"/>
      <c r="M639" s="295"/>
      <c r="P639" s="211"/>
      <c r="Q639" s="211"/>
      <c r="R639" s="211"/>
      <c r="S639" s="211"/>
      <c r="T639" s="211"/>
      <c r="U639" s="211"/>
      <c r="V639" s="211"/>
      <c r="W639" s="211"/>
      <c r="X639" s="211"/>
      <c r="Y639" s="211"/>
      <c r="Z639" s="211"/>
    </row>
    <row r="640" spans="11:26" ht="15.75" customHeight="1">
      <c r="K640" s="295"/>
      <c r="M640" s="295"/>
      <c r="P640" s="211"/>
      <c r="Q640" s="211"/>
      <c r="R640" s="211"/>
      <c r="S640" s="211"/>
      <c r="T640" s="211"/>
      <c r="U640" s="211"/>
      <c r="V640" s="211"/>
      <c r="W640" s="211"/>
      <c r="X640" s="211"/>
      <c r="Y640" s="211"/>
      <c r="Z640" s="211"/>
    </row>
    <row r="641" spans="11:26" ht="15.75" customHeight="1">
      <c r="K641" s="295"/>
      <c r="M641" s="295"/>
      <c r="P641" s="211"/>
      <c r="Q641" s="211"/>
      <c r="R641" s="211"/>
      <c r="S641" s="211"/>
      <c r="T641" s="211"/>
      <c r="U641" s="211"/>
      <c r="V641" s="211"/>
      <c r="W641" s="211"/>
      <c r="X641" s="211"/>
      <c r="Y641" s="211"/>
      <c r="Z641" s="211"/>
    </row>
    <row r="642" spans="11:26" ht="15.75" customHeight="1">
      <c r="K642" s="295"/>
      <c r="M642" s="295"/>
      <c r="P642" s="211"/>
      <c r="Q642" s="211"/>
      <c r="R642" s="211"/>
      <c r="S642" s="211"/>
      <c r="T642" s="211"/>
      <c r="U642" s="211"/>
      <c r="V642" s="211"/>
      <c r="W642" s="211"/>
      <c r="X642" s="211"/>
      <c r="Y642" s="211"/>
      <c r="Z642" s="211"/>
    </row>
    <row r="643" spans="11:26" ht="15.75" customHeight="1">
      <c r="K643" s="295"/>
      <c r="M643" s="295"/>
      <c r="P643" s="211"/>
      <c r="Q643" s="211"/>
      <c r="R643" s="211"/>
      <c r="S643" s="211"/>
      <c r="T643" s="211"/>
      <c r="U643" s="211"/>
      <c r="V643" s="211"/>
      <c r="W643" s="211"/>
      <c r="X643" s="211"/>
      <c r="Y643" s="211"/>
      <c r="Z643" s="211"/>
    </row>
    <row r="644" spans="11:26" ht="15.75" customHeight="1">
      <c r="K644" s="295"/>
      <c r="M644" s="295"/>
      <c r="P644" s="211"/>
      <c r="Q644" s="211"/>
      <c r="R644" s="211"/>
      <c r="S644" s="211"/>
      <c r="T644" s="211"/>
      <c r="U644" s="211"/>
      <c r="V644" s="211"/>
      <c r="W644" s="211"/>
      <c r="X644" s="211"/>
      <c r="Y644" s="211"/>
      <c r="Z644" s="211"/>
    </row>
    <row r="645" spans="11:26" ht="15.75" customHeight="1">
      <c r="K645" s="295"/>
      <c r="M645" s="295"/>
      <c r="P645" s="211"/>
      <c r="Q645" s="211"/>
      <c r="R645" s="211"/>
      <c r="S645" s="211"/>
      <c r="T645" s="211"/>
      <c r="U645" s="211"/>
      <c r="V645" s="211"/>
      <c r="W645" s="211"/>
      <c r="X645" s="211"/>
      <c r="Y645" s="211"/>
      <c r="Z645" s="211"/>
    </row>
    <row r="646" spans="11:26" ht="15.75" customHeight="1">
      <c r="K646" s="295"/>
      <c r="M646" s="295"/>
      <c r="P646" s="211"/>
      <c r="Q646" s="211"/>
      <c r="R646" s="211"/>
      <c r="S646" s="211"/>
      <c r="T646" s="211"/>
      <c r="U646" s="211"/>
      <c r="V646" s="211"/>
      <c r="W646" s="211"/>
      <c r="X646" s="211"/>
      <c r="Y646" s="211"/>
      <c r="Z646" s="211"/>
    </row>
    <row r="647" spans="11:26" ht="15.75" customHeight="1">
      <c r="K647" s="295"/>
      <c r="M647" s="295"/>
      <c r="P647" s="211"/>
      <c r="Q647" s="211"/>
      <c r="R647" s="211"/>
      <c r="S647" s="211"/>
      <c r="T647" s="211"/>
      <c r="U647" s="211"/>
      <c r="V647" s="211"/>
      <c r="W647" s="211"/>
      <c r="X647" s="211"/>
      <c r="Y647" s="211"/>
      <c r="Z647" s="211"/>
    </row>
    <row r="648" spans="11:26" ht="15.75" customHeight="1">
      <c r="K648" s="295"/>
      <c r="M648" s="295"/>
      <c r="P648" s="211"/>
      <c r="Q648" s="211"/>
      <c r="R648" s="211"/>
      <c r="S648" s="211"/>
      <c r="T648" s="211"/>
      <c r="U648" s="211"/>
      <c r="V648" s="211"/>
      <c r="W648" s="211"/>
      <c r="X648" s="211"/>
      <c r="Y648" s="211"/>
      <c r="Z648" s="211"/>
    </row>
    <row r="649" spans="11:26" ht="15.75" customHeight="1">
      <c r="K649" s="295"/>
      <c r="M649" s="295"/>
      <c r="P649" s="211"/>
      <c r="Q649" s="211"/>
      <c r="R649" s="211"/>
      <c r="S649" s="211"/>
      <c r="T649" s="211"/>
      <c r="U649" s="211"/>
      <c r="V649" s="211"/>
      <c r="W649" s="211"/>
      <c r="X649" s="211"/>
      <c r="Y649" s="211"/>
      <c r="Z649" s="211"/>
    </row>
    <row r="650" spans="11:26" ht="15.75" customHeight="1">
      <c r="K650" s="295"/>
      <c r="M650" s="295"/>
      <c r="P650" s="211"/>
      <c r="Q650" s="211"/>
      <c r="R650" s="211"/>
      <c r="S650" s="211"/>
      <c r="T650" s="211"/>
      <c r="U650" s="211"/>
      <c r="V650" s="211"/>
      <c r="W650" s="211"/>
      <c r="X650" s="211"/>
      <c r="Y650" s="211"/>
      <c r="Z650" s="211"/>
    </row>
    <row r="651" spans="11:26" ht="15.75" customHeight="1">
      <c r="K651" s="295"/>
      <c r="M651" s="295"/>
      <c r="P651" s="211"/>
      <c r="Q651" s="211"/>
      <c r="R651" s="211"/>
      <c r="S651" s="211"/>
      <c r="T651" s="211"/>
      <c r="U651" s="211"/>
      <c r="V651" s="211"/>
      <c r="W651" s="211"/>
      <c r="X651" s="211"/>
      <c r="Y651" s="211"/>
      <c r="Z651" s="211"/>
    </row>
    <row r="652" spans="11:26" ht="15.75" customHeight="1">
      <c r="K652" s="295"/>
      <c r="M652" s="295"/>
      <c r="P652" s="211"/>
      <c r="Q652" s="211"/>
      <c r="R652" s="211"/>
      <c r="S652" s="211"/>
      <c r="T652" s="211"/>
      <c r="U652" s="211"/>
      <c r="V652" s="211"/>
      <c r="W652" s="211"/>
      <c r="X652" s="211"/>
      <c r="Y652" s="211"/>
      <c r="Z652" s="211"/>
    </row>
    <row r="653" spans="11:26" ht="15.75" customHeight="1">
      <c r="K653" s="295"/>
      <c r="M653" s="295"/>
      <c r="P653" s="211"/>
      <c r="Q653" s="211"/>
      <c r="R653" s="211"/>
      <c r="S653" s="211"/>
      <c r="T653" s="211"/>
      <c r="U653" s="211"/>
      <c r="V653" s="211"/>
      <c r="W653" s="211"/>
      <c r="X653" s="211"/>
      <c r="Y653" s="211"/>
      <c r="Z653" s="211"/>
    </row>
    <row r="654" spans="11:26" ht="15.75" customHeight="1">
      <c r="K654" s="295"/>
      <c r="M654" s="295"/>
      <c r="P654" s="211"/>
      <c r="Q654" s="211"/>
      <c r="R654" s="211"/>
      <c r="S654" s="211"/>
      <c r="T654" s="211"/>
      <c r="U654" s="211"/>
      <c r="V654" s="211"/>
      <c r="W654" s="211"/>
      <c r="X654" s="211"/>
      <c r="Y654" s="211"/>
      <c r="Z654" s="211"/>
    </row>
    <row r="655" spans="11:26" ht="15.75" customHeight="1">
      <c r="K655" s="295"/>
      <c r="M655" s="295"/>
      <c r="P655" s="211"/>
      <c r="Q655" s="211"/>
      <c r="R655" s="211"/>
      <c r="S655" s="211"/>
      <c r="T655" s="211"/>
      <c r="U655" s="211"/>
      <c r="V655" s="211"/>
      <c r="W655" s="211"/>
      <c r="X655" s="211"/>
      <c r="Y655" s="211"/>
      <c r="Z655" s="211"/>
    </row>
    <row r="656" spans="11:26" ht="15.75" customHeight="1">
      <c r="K656" s="295"/>
      <c r="M656" s="295"/>
      <c r="P656" s="211"/>
      <c r="Q656" s="211"/>
      <c r="R656" s="211"/>
      <c r="S656" s="211"/>
      <c r="T656" s="211"/>
      <c r="U656" s="211"/>
      <c r="V656" s="211"/>
      <c r="W656" s="211"/>
      <c r="X656" s="211"/>
      <c r="Y656" s="211"/>
      <c r="Z656" s="211"/>
    </row>
    <row r="657" spans="11:26" ht="15.75" customHeight="1">
      <c r="K657" s="295"/>
      <c r="M657" s="295"/>
      <c r="P657" s="211"/>
      <c r="Q657" s="211"/>
      <c r="R657" s="211"/>
      <c r="S657" s="211"/>
      <c r="T657" s="211"/>
      <c r="U657" s="211"/>
      <c r="V657" s="211"/>
      <c r="W657" s="211"/>
      <c r="X657" s="211"/>
      <c r="Y657" s="211"/>
      <c r="Z657" s="211"/>
    </row>
    <row r="658" spans="11:26" ht="15.75" customHeight="1">
      <c r="K658" s="295"/>
      <c r="M658" s="295"/>
      <c r="P658" s="211"/>
      <c r="Q658" s="211"/>
      <c r="R658" s="211"/>
      <c r="S658" s="211"/>
      <c r="T658" s="211"/>
      <c r="U658" s="211"/>
      <c r="V658" s="211"/>
      <c r="W658" s="211"/>
      <c r="X658" s="211"/>
      <c r="Y658" s="211"/>
      <c r="Z658" s="211"/>
    </row>
    <row r="659" spans="11:26" ht="15.75" customHeight="1">
      <c r="K659" s="295"/>
      <c r="M659" s="295"/>
      <c r="P659" s="211"/>
      <c r="Q659" s="211"/>
      <c r="R659" s="211"/>
      <c r="S659" s="211"/>
      <c r="T659" s="211"/>
      <c r="U659" s="211"/>
      <c r="V659" s="211"/>
      <c r="W659" s="211"/>
      <c r="X659" s="211"/>
      <c r="Y659" s="211"/>
      <c r="Z659" s="211"/>
    </row>
    <row r="660" spans="11:26" ht="15.75" customHeight="1">
      <c r="K660" s="295"/>
      <c r="M660" s="295"/>
      <c r="P660" s="211"/>
      <c r="Q660" s="211"/>
      <c r="R660" s="211"/>
      <c r="S660" s="211"/>
      <c r="T660" s="211"/>
      <c r="U660" s="211"/>
      <c r="V660" s="211"/>
      <c r="W660" s="211"/>
      <c r="X660" s="211"/>
      <c r="Y660" s="211"/>
      <c r="Z660" s="211"/>
    </row>
    <row r="661" spans="11:26" ht="15.75" customHeight="1">
      <c r="K661" s="295"/>
      <c r="M661" s="295"/>
      <c r="P661" s="211"/>
      <c r="Q661" s="211"/>
      <c r="R661" s="211"/>
      <c r="S661" s="211"/>
      <c r="T661" s="211"/>
      <c r="U661" s="211"/>
      <c r="V661" s="211"/>
      <c r="W661" s="211"/>
      <c r="X661" s="211"/>
      <c r="Y661" s="211"/>
      <c r="Z661" s="211"/>
    </row>
    <row r="662" spans="11:26" ht="15.75" customHeight="1">
      <c r="K662" s="295"/>
      <c r="M662" s="295"/>
      <c r="P662" s="211"/>
      <c r="Q662" s="211"/>
      <c r="R662" s="211"/>
      <c r="S662" s="211"/>
      <c r="T662" s="211"/>
      <c r="U662" s="211"/>
      <c r="V662" s="211"/>
      <c r="W662" s="211"/>
      <c r="X662" s="211"/>
      <c r="Y662" s="211"/>
      <c r="Z662" s="211"/>
    </row>
    <row r="663" spans="11:26" ht="15.75" customHeight="1">
      <c r="K663" s="295"/>
      <c r="M663" s="295"/>
      <c r="P663" s="211"/>
      <c r="Q663" s="211"/>
      <c r="R663" s="211"/>
      <c r="S663" s="211"/>
      <c r="T663" s="211"/>
      <c r="U663" s="211"/>
      <c r="V663" s="211"/>
      <c r="W663" s="211"/>
      <c r="X663" s="211"/>
      <c r="Y663" s="211"/>
      <c r="Z663" s="211"/>
    </row>
    <row r="664" spans="11:26" ht="15.75" customHeight="1">
      <c r="K664" s="295"/>
      <c r="M664" s="295"/>
      <c r="P664" s="211"/>
      <c r="Q664" s="211"/>
      <c r="R664" s="211"/>
      <c r="S664" s="211"/>
      <c r="T664" s="211"/>
      <c r="U664" s="211"/>
      <c r="V664" s="211"/>
      <c r="W664" s="211"/>
      <c r="X664" s="211"/>
      <c r="Y664" s="211"/>
      <c r="Z664" s="211"/>
    </row>
    <row r="665" spans="11:26" ht="15.75" customHeight="1">
      <c r="K665" s="295"/>
      <c r="M665" s="295"/>
      <c r="P665" s="211"/>
      <c r="Q665" s="211"/>
      <c r="R665" s="211"/>
      <c r="S665" s="211"/>
      <c r="T665" s="211"/>
      <c r="U665" s="211"/>
      <c r="V665" s="211"/>
      <c r="W665" s="211"/>
      <c r="X665" s="211"/>
      <c r="Y665" s="211"/>
      <c r="Z665" s="211"/>
    </row>
    <row r="666" spans="11:26" ht="15.75" customHeight="1">
      <c r="K666" s="295"/>
      <c r="M666" s="295"/>
      <c r="P666" s="211"/>
      <c r="Q666" s="211"/>
      <c r="R666" s="211"/>
      <c r="S666" s="211"/>
      <c r="T666" s="211"/>
      <c r="U666" s="211"/>
      <c r="V666" s="211"/>
      <c r="W666" s="211"/>
      <c r="X666" s="211"/>
      <c r="Y666" s="211"/>
      <c r="Z666" s="211"/>
    </row>
    <row r="667" spans="11:26" ht="15.75" customHeight="1">
      <c r="K667" s="295"/>
      <c r="M667" s="295"/>
      <c r="P667" s="211"/>
      <c r="Q667" s="211"/>
      <c r="R667" s="211"/>
      <c r="S667" s="211"/>
      <c r="T667" s="211"/>
      <c r="U667" s="211"/>
      <c r="V667" s="211"/>
      <c r="W667" s="211"/>
      <c r="X667" s="211"/>
      <c r="Y667" s="211"/>
      <c r="Z667" s="211"/>
    </row>
    <row r="668" spans="11:26" ht="15.75" customHeight="1">
      <c r="K668" s="295"/>
      <c r="M668" s="295"/>
      <c r="P668" s="211"/>
      <c r="Q668" s="211"/>
      <c r="R668" s="211"/>
      <c r="S668" s="211"/>
      <c r="T668" s="211"/>
      <c r="U668" s="211"/>
      <c r="V668" s="211"/>
      <c r="W668" s="211"/>
      <c r="X668" s="211"/>
      <c r="Y668" s="211"/>
      <c r="Z668" s="211"/>
    </row>
    <row r="669" spans="11:26" ht="15.75" customHeight="1">
      <c r="K669" s="295"/>
      <c r="M669" s="295"/>
      <c r="P669" s="211"/>
      <c r="Q669" s="211"/>
      <c r="R669" s="211"/>
      <c r="S669" s="211"/>
      <c r="T669" s="211"/>
      <c r="U669" s="211"/>
      <c r="V669" s="211"/>
      <c r="W669" s="211"/>
      <c r="X669" s="211"/>
      <c r="Y669" s="211"/>
      <c r="Z669" s="211"/>
    </row>
    <row r="670" spans="11:26" ht="15.75" customHeight="1">
      <c r="K670" s="295"/>
      <c r="M670" s="295"/>
      <c r="P670" s="211"/>
      <c r="Q670" s="211"/>
      <c r="R670" s="211"/>
      <c r="S670" s="211"/>
      <c r="T670" s="211"/>
      <c r="U670" s="211"/>
      <c r="V670" s="211"/>
      <c r="W670" s="211"/>
      <c r="X670" s="211"/>
      <c r="Y670" s="211"/>
      <c r="Z670" s="211"/>
    </row>
    <row r="671" spans="11:26" ht="15.75" customHeight="1">
      <c r="K671" s="295"/>
      <c r="M671" s="295"/>
      <c r="P671" s="211"/>
      <c r="Q671" s="211"/>
      <c r="R671" s="211"/>
      <c r="S671" s="211"/>
      <c r="T671" s="211"/>
      <c r="U671" s="211"/>
      <c r="V671" s="211"/>
      <c r="W671" s="211"/>
      <c r="X671" s="211"/>
      <c r="Y671" s="211"/>
      <c r="Z671" s="211"/>
    </row>
    <row r="672" spans="11:26" ht="15.75" customHeight="1">
      <c r="K672" s="295"/>
      <c r="M672" s="295"/>
      <c r="P672" s="211"/>
      <c r="Q672" s="211"/>
      <c r="R672" s="211"/>
      <c r="S672" s="211"/>
      <c r="T672" s="211"/>
      <c r="U672" s="211"/>
      <c r="V672" s="211"/>
      <c r="W672" s="211"/>
      <c r="X672" s="211"/>
      <c r="Y672" s="211"/>
      <c r="Z672" s="211"/>
    </row>
    <row r="673" spans="11:26" ht="15.75" customHeight="1">
      <c r="K673" s="295"/>
      <c r="M673" s="295"/>
      <c r="P673" s="211"/>
      <c r="Q673" s="211"/>
      <c r="R673" s="211"/>
      <c r="S673" s="211"/>
      <c r="T673" s="211"/>
      <c r="U673" s="211"/>
      <c r="V673" s="211"/>
      <c r="W673" s="211"/>
      <c r="X673" s="211"/>
      <c r="Y673" s="211"/>
      <c r="Z673" s="211"/>
    </row>
    <row r="674" spans="11:26" ht="15.75" customHeight="1">
      <c r="K674" s="295"/>
      <c r="M674" s="295"/>
      <c r="P674" s="211"/>
      <c r="Q674" s="211"/>
      <c r="R674" s="211"/>
      <c r="S674" s="211"/>
      <c r="T674" s="211"/>
      <c r="U674" s="211"/>
      <c r="V674" s="211"/>
      <c r="W674" s="211"/>
      <c r="X674" s="211"/>
      <c r="Y674" s="211"/>
      <c r="Z674" s="211"/>
    </row>
    <row r="675" spans="11:26" ht="15.75" customHeight="1">
      <c r="K675" s="295"/>
      <c r="M675" s="295"/>
      <c r="P675" s="211"/>
      <c r="Q675" s="211"/>
      <c r="R675" s="211"/>
      <c r="S675" s="211"/>
      <c r="T675" s="211"/>
      <c r="U675" s="211"/>
      <c r="V675" s="211"/>
      <c r="W675" s="211"/>
      <c r="X675" s="211"/>
      <c r="Y675" s="211"/>
      <c r="Z675" s="211"/>
    </row>
    <row r="676" spans="11:26" ht="15.75" customHeight="1">
      <c r="K676" s="295"/>
      <c r="M676" s="295"/>
      <c r="P676" s="211"/>
      <c r="Q676" s="211"/>
      <c r="R676" s="211"/>
      <c r="S676" s="211"/>
      <c r="T676" s="211"/>
      <c r="U676" s="211"/>
      <c r="V676" s="211"/>
      <c r="W676" s="211"/>
      <c r="X676" s="211"/>
      <c r="Y676" s="211"/>
      <c r="Z676" s="211"/>
    </row>
    <row r="677" spans="11:26" ht="15.75" customHeight="1">
      <c r="K677" s="295"/>
      <c r="M677" s="295"/>
      <c r="P677" s="211"/>
      <c r="Q677" s="211"/>
      <c r="R677" s="211"/>
      <c r="S677" s="211"/>
      <c r="T677" s="211"/>
      <c r="U677" s="211"/>
      <c r="V677" s="211"/>
      <c r="W677" s="211"/>
      <c r="X677" s="211"/>
      <c r="Y677" s="211"/>
      <c r="Z677" s="211"/>
    </row>
    <row r="678" spans="11:26" ht="15.75" customHeight="1">
      <c r="K678" s="295"/>
      <c r="M678" s="295"/>
      <c r="P678" s="211"/>
      <c r="Q678" s="211"/>
      <c r="R678" s="211"/>
      <c r="S678" s="211"/>
      <c r="T678" s="211"/>
      <c r="U678" s="211"/>
      <c r="V678" s="211"/>
      <c r="W678" s="211"/>
      <c r="X678" s="211"/>
      <c r="Y678" s="211"/>
      <c r="Z678" s="211"/>
    </row>
    <row r="679" spans="11:26" ht="15.75" customHeight="1">
      <c r="K679" s="295"/>
      <c r="M679" s="295"/>
      <c r="P679" s="211"/>
      <c r="Q679" s="211"/>
      <c r="R679" s="211"/>
      <c r="S679" s="211"/>
      <c r="T679" s="211"/>
      <c r="U679" s="211"/>
      <c r="V679" s="211"/>
      <c r="W679" s="211"/>
      <c r="X679" s="211"/>
      <c r="Y679" s="211"/>
      <c r="Z679" s="211"/>
    </row>
    <row r="680" spans="11:26" ht="15.75" customHeight="1">
      <c r="K680" s="295"/>
      <c r="M680" s="295"/>
      <c r="P680" s="211"/>
      <c r="Q680" s="211"/>
      <c r="R680" s="211"/>
      <c r="S680" s="211"/>
      <c r="T680" s="211"/>
      <c r="U680" s="211"/>
      <c r="V680" s="211"/>
      <c r="W680" s="211"/>
      <c r="X680" s="211"/>
      <c r="Y680" s="211"/>
      <c r="Z680" s="211"/>
    </row>
    <row r="681" spans="11:26" ht="15.75" customHeight="1">
      <c r="K681" s="295"/>
      <c r="M681" s="295"/>
      <c r="P681" s="211"/>
      <c r="Q681" s="211"/>
      <c r="R681" s="211"/>
      <c r="S681" s="211"/>
      <c r="T681" s="211"/>
      <c r="U681" s="211"/>
      <c r="V681" s="211"/>
      <c r="W681" s="211"/>
      <c r="X681" s="211"/>
      <c r="Y681" s="211"/>
      <c r="Z681" s="211"/>
    </row>
    <row r="682" spans="11:26" ht="15.75" customHeight="1">
      <c r="K682" s="295"/>
      <c r="M682" s="295"/>
      <c r="P682" s="211"/>
      <c r="Q682" s="211"/>
      <c r="R682" s="211"/>
      <c r="S682" s="211"/>
      <c r="T682" s="211"/>
      <c r="U682" s="211"/>
      <c r="V682" s="211"/>
      <c r="W682" s="211"/>
      <c r="X682" s="211"/>
      <c r="Y682" s="211"/>
      <c r="Z682" s="211"/>
    </row>
    <row r="683" spans="11:26" ht="15.75" customHeight="1">
      <c r="K683" s="295"/>
      <c r="M683" s="295"/>
      <c r="P683" s="211"/>
      <c r="Q683" s="211"/>
      <c r="R683" s="211"/>
      <c r="S683" s="211"/>
      <c r="T683" s="211"/>
      <c r="U683" s="211"/>
      <c r="V683" s="211"/>
      <c r="W683" s="211"/>
      <c r="X683" s="211"/>
      <c r="Y683" s="211"/>
      <c r="Z683" s="211"/>
    </row>
    <row r="684" spans="11:26" ht="15.75" customHeight="1">
      <c r="K684" s="295"/>
      <c r="M684" s="295"/>
      <c r="P684" s="211"/>
      <c r="Q684" s="211"/>
      <c r="R684" s="211"/>
      <c r="S684" s="211"/>
      <c r="T684" s="211"/>
      <c r="U684" s="211"/>
      <c r="V684" s="211"/>
      <c r="W684" s="211"/>
      <c r="X684" s="211"/>
      <c r="Y684" s="211"/>
      <c r="Z684" s="211"/>
    </row>
    <row r="685" spans="11:26" ht="15.75" customHeight="1">
      <c r="K685" s="295"/>
      <c r="M685" s="295"/>
      <c r="P685" s="211"/>
      <c r="Q685" s="211"/>
      <c r="R685" s="211"/>
      <c r="S685" s="211"/>
      <c r="T685" s="211"/>
      <c r="U685" s="211"/>
      <c r="V685" s="211"/>
      <c r="W685" s="211"/>
      <c r="X685" s="211"/>
      <c r="Y685" s="211"/>
      <c r="Z685" s="211"/>
    </row>
    <row r="686" spans="11:26" ht="15.75" customHeight="1">
      <c r="K686" s="295"/>
      <c r="M686" s="295"/>
      <c r="P686" s="211"/>
      <c r="Q686" s="211"/>
      <c r="R686" s="211"/>
      <c r="S686" s="211"/>
      <c r="T686" s="211"/>
      <c r="U686" s="211"/>
      <c r="V686" s="211"/>
      <c r="W686" s="211"/>
      <c r="X686" s="211"/>
      <c r="Y686" s="211"/>
      <c r="Z686" s="211"/>
    </row>
    <row r="687" spans="11:26" ht="15.75" customHeight="1">
      <c r="K687" s="295"/>
      <c r="M687" s="295"/>
      <c r="P687" s="211"/>
      <c r="Q687" s="211"/>
      <c r="R687" s="211"/>
      <c r="S687" s="211"/>
      <c r="T687" s="211"/>
      <c r="U687" s="211"/>
      <c r="V687" s="211"/>
      <c r="W687" s="211"/>
      <c r="X687" s="211"/>
      <c r="Y687" s="211"/>
      <c r="Z687" s="211"/>
    </row>
    <row r="688" spans="11:26" ht="15.75" customHeight="1">
      <c r="K688" s="295"/>
      <c r="M688" s="295"/>
      <c r="P688" s="211"/>
      <c r="Q688" s="211"/>
      <c r="R688" s="211"/>
      <c r="S688" s="211"/>
      <c r="T688" s="211"/>
      <c r="U688" s="211"/>
      <c r="V688" s="211"/>
      <c r="W688" s="211"/>
      <c r="X688" s="211"/>
      <c r="Y688" s="211"/>
      <c r="Z688" s="211"/>
    </row>
    <row r="689" spans="11:26" ht="15.75" customHeight="1">
      <c r="K689" s="295"/>
      <c r="M689" s="295"/>
      <c r="P689" s="211"/>
      <c r="Q689" s="211"/>
      <c r="R689" s="211"/>
      <c r="S689" s="211"/>
      <c r="T689" s="211"/>
      <c r="U689" s="211"/>
      <c r="V689" s="211"/>
      <c r="W689" s="211"/>
      <c r="X689" s="211"/>
      <c r="Y689" s="211"/>
      <c r="Z689" s="211"/>
    </row>
    <row r="690" spans="11:26" ht="15.75" customHeight="1">
      <c r="K690" s="295"/>
      <c r="M690" s="295"/>
      <c r="P690" s="211"/>
      <c r="Q690" s="211"/>
      <c r="R690" s="211"/>
      <c r="S690" s="211"/>
      <c r="T690" s="211"/>
      <c r="U690" s="211"/>
      <c r="V690" s="211"/>
      <c r="W690" s="211"/>
      <c r="X690" s="211"/>
      <c r="Y690" s="211"/>
      <c r="Z690" s="211"/>
    </row>
    <row r="691" spans="11:26" ht="15.75" customHeight="1">
      <c r="K691" s="295"/>
      <c r="M691" s="295"/>
      <c r="P691" s="211"/>
      <c r="Q691" s="211"/>
      <c r="R691" s="211"/>
      <c r="S691" s="211"/>
      <c r="T691" s="211"/>
      <c r="U691" s="211"/>
      <c r="V691" s="211"/>
      <c r="W691" s="211"/>
      <c r="X691" s="211"/>
      <c r="Y691" s="211"/>
      <c r="Z691" s="211"/>
    </row>
    <row r="692" spans="11:26" ht="15.75" customHeight="1">
      <c r="K692" s="295"/>
      <c r="M692" s="295"/>
      <c r="P692" s="211"/>
      <c r="Q692" s="211"/>
      <c r="R692" s="211"/>
      <c r="S692" s="211"/>
      <c r="T692" s="211"/>
      <c r="U692" s="211"/>
      <c r="V692" s="211"/>
      <c r="W692" s="211"/>
      <c r="X692" s="211"/>
      <c r="Y692" s="211"/>
      <c r="Z692" s="211"/>
    </row>
    <row r="693" spans="11:26" ht="15.75" customHeight="1">
      <c r="K693" s="295"/>
      <c r="M693" s="295"/>
      <c r="P693" s="211"/>
      <c r="Q693" s="211"/>
      <c r="R693" s="211"/>
      <c r="S693" s="211"/>
      <c r="T693" s="211"/>
      <c r="U693" s="211"/>
      <c r="V693" s="211"/>
      <c r="W693" s="211"/>
      <c r="X693" s="211"/>
      <c r="Y693" s="211"/>
      <c r="Z693" s="211"/>
    </row>
    <row r="694" spans="11:26" ht="15.75" customHeight="1">
      <c r="K694" s="295"/>
      <c r="M694" s="295"/>
      <c r="P694" s="211"/>
      <c r="Q694" s="211"/>
      <c r="R694" s="211"/>
      <c r="S694" s="211"/>
      <c r="T694" s="211"/>
      <c r="U694" s="211"/>
      <c r="V694" s="211"/>
      <c r="W694" s="211"/>
      <c r="X694" s="211"/>
      <c r="Y694" s="211"/>
      <c r="Z694" s="211"/>
    </row>
    <row r="695" spans="11:26" ht="15.75" customHeight="1">
      <c r="K695" s="295"/>
      <c r="M695" s="295"/>
      <c r="P695" s="211"/>
      <c r="Q695" s="211"/>
      <c r="R695" s="211"/>
      <c r="S695" s="211"/>
      <c r="T695" s="211"/>
      <c r="U695" s="211"/>
      <c r="V695" s="211"/>
      <c r="W695" s="211"/>
      <c r="X695" s="211"/>
      <c r="Y695" s="211"/>
      <c r="Z695" s="211"/>
    </row>
    <row r="696" spans="11:26" ht="15.75" customHeight="1">
      <c r="K696" s="295"/>
      <c r="M696" s="295"/>
      <c r="P696" s="211"/>
      <c r="Q696" s="211"/>
      <c r="R696" s="211"/>
      <c r="S696" s="211"/>
      <c r="T696" s="211"/>
      <c r="U696" s="211"/>
      <c r="V696" s="211"/>
      <c r="W696" s="211"/>
      <c r="X696" s="211"/>
      <c r="Y696" s="211"/>
      <c r="Z696" s="211"/>
    </row>
    <row r="697" spans="11:26" ht="15.75" customHeight="1">
      <c r="K697" s="295"/>
      <c r="M697" s="295"/>
      <c r="P697" s="211"/>
      <c r="Q697" s="211"/>
      <c r="R697" s="211"/>
      <c r="S697" s="211"/>
      <c r="T697" s="211"/>
      <c r="U697" s="211"/>
      <c r="V697" s="211"/>
      <c r="W697" s="211"/>
      <c r="X697" s="211"/>
      <c r="Y697" s="211"/>
      <c r="Z697" s="211"/>
    </row>
    <row r="698" spans="11:26" ht="15.75" customHeight="1">
      <c r="K698" s="295"/>
      <c r="M698" s="295"/>
      <c r="P698" s="211"/>
      <c r="Q698" s="211"/>
      <c r="R698" s="211"/>
      <c r="S698" s="211"/>
      <c r="T698" s="211"/>
      <c r="U698" s="211"/>
      <c r="V698" s="211"/>
      <c r="W698" s="211"/>
      <c r="X698" s="211"/>
      <c r="Y698" s="211"/>
      <c r="Z698" s="211"/>
    </row>
    <row r="699" spans="11:26" ht="15.75" customHeight="1">
      <c r="K699" s="295"/>
      <c r="M699" s="295"/>
      <c r="P699" s="211"/>
      <c r="Q699" s="211"/>
      <c r="R699" s="211"/>
      <c r="S699" s="211"/>
      <c r="T699" s="211"/>
      <c r="U699" s="211"/>
      <c r="V699" s="211"/>
      <c r="W699" s="211"/>
      <c r="X699" s="211"/>
      <c r="Y699" s="211"/>
      <c r="Z699" s="211"/>
    </row>
    <row r="700" spans="11:26" ht="15.75" customHeight="1">
      <c r="K700" s="295"/>
      <c r="M700" s="295"/>
      <c r="P700" s="211"/>
      <c r="Q700" s="211"/>
      <c r="R700" s="211"/>
      <c r="S700" s="211"/>
      <c r="T700" s="211"/>
      <c r="U700" s="211"/>
      <c r="V700" s="211"/>
      <c r="W700" s="211"/>
      <c r="X700" s="211"/>
      <c r="Y700" s="211"/>
      <c r="Z700" s="211"/>
    </row>
    <row r="701" spans="11:26" ht="15.75" customHeight="1">
      <c r="K701" s="295"/>
      <c r="M701" s="295"/>
      <c r="P701" s="211"/>
      <c r="Q701" s="211"/>
      <c r="R701" s="211"/>
      <c r="S701" s="211"/>
      <c r="T701" s="211"/>
      <c r="U701" s="211"/>
      <c r="V701" s="211"/>
      <c r="W701" s="211"/>
      <c r="X701" s="211"/>
      <c r="Y701" s="211"/>
      <c r="Z701" s="211"/>
    </row>
    <row r="702" spans="11:26" ht="15.75" customHeight="1">
      <c r="K702" s="295"/>
      <c r="M702" s="295"/>
      <c r="P702" s="211"/>
      <c r="Q702" s="211"/>
      <c r="R702" s="211"/>
      <c r="S702" s="211"/>
      <c r="T702" s="211"/>
      <c r="U702" s="211"/>
      <c r="V702" s="211"/>
      <c r="W702" s="211"/>
      <c r="X702" s="211"/>
      <c r="Y702" s="211"/>
      <c r="Z702" s="211"/>
    </row>
    <row r="703" spans="11:26" ht="15.75" customHeight="1">
      <c r="K703" s="295"/>
      <c r="M703" s="295"/>
      <c r="P703" s="211"/>
      <c r="Q703" s="211"/>
      <c r="R703" s="211"/>
      <c r="S703" s="211"/>
      <c r="T703" s="211"/>
      <c r="U703" s="211"/>
      <c r="V703" s="211"/>
      <c r="W703" s="211"/>
      <c r="X703" s="211"/>
      <c r="Y703" s="211"/>
      <c r="Z703" s="211"/>
    </row>
    <row r="704" spans="11:26" ht="15.75" customHeight="1">
      <c r="K704" s="295"/>
      <c r="M704" s="295"/>
      <c r="P704" s="211"/>
      <c r="Q704" s="211"/>
      <c r="R704" s="211"/>
      <c r="S704" s="211"/>
      <c r="T704" s="211"/>
      <c r="U704" s="211"/>
      <c r="V704" s="211"/>
      <c r="W704" s="211"/>
      <c r="X704" s="211"/>
      <c r="Y704" s="211"/>
      <c r="Z704" s="211"/>
    </row>
    <row r="705" spans="11:26" ht="15.75" customHeight="1">
      <c r="K705" s="295"/>
      <c r="M705" s="295"/>
      <c r="P705" s="211"/>
      <c r="Q705" s="211"/>
      <c r="R705" s="211"/>
      <c r="S705" s="211"/>
      <c r="T705" s="211"/>
      <c r="U705" s="211"/>
      <c r="V705" s="211"/>
      <c r="W705" s="211"/>
      <c r="X705" s="211"/>
      <c r="Y705" s="211"/>
      <c r="Z705" s="211"/>
    </row>
    <row r="706" spans="11:26" ht="15.75" customHeight="1">
      <c r="K706" s="295"/>
      <c r="M706" s="295"/>
      <c r="P706" s="211"/>
      <c r="Q706" s="211"/>
      <c r="R706" s="211"/>
      <c r="S706" s="211"/>
      <c r="T706" s="211"/>
      <c r="U706" s="211"/>
      <c r="V706" s="211"/>
      <c r="W706" s="211"/>
      <c r="X706" s="211"/>
      <c r="Y706" s="211"/>
      <c r="Z706" s="211"/>
    </row>
    <row r="707" spans="11:26" ht="15.75" customHeight="1">
      <c r="K707" s="295"/>
      <c r="M707" s="295"/>
      <c r="P707" s="211"/>
      <c r="Q707" s="211"/>
      <c r="R707" s="211"/>
      <c r="S707" s="211"/>
      <c r="T707" s="211"/>
      <c r="U707" s="211"/>
      <c r="V707" s="211"/>
      <c r="W707" s="211"/>
      <c r="X707" s="211"/>
      <c r="Y707" s="211"/>
      <c r="Z707" s="211"/>
    </row>
    <row r="708" spans="11:26" ht="15.75" customHeight="1">
      <c r="K708" s="295"/>
      <c r="M708" s="295"/>
      <c r="P708" s="211"/>
      <c r="Q708" s="211"/>
      <c r="R708" s="211"/>
      <c r="S708" s="211"/>
      <c r="T708" s="211"/>
      <c r="U708" s="211"/>
      <c r="V708" s="211"/>
      <c r="W708" s="211"/>
      <c r="X708" s="211"/>
      <c r="Y708" s="211"/>
      <c r="Z708" s="211"/>
    </row>
    <row r="709" spans="11:26" ht="15.75" customHeight="1">
      <c r="K709" s="295"/>
      <c r="M709" s="295"/>
      <c r="P709" s="211"/>
      <c r="Q709" s="211"/>
      <c r="R709" s="211"/>
      <c r="S709" s="211"/>
      <c r="T709" s="211"/>
      <c r="U709" s="211"/>
      <c r="V709" s="211"/>
      <c r="W709" s="211"/>
      <c r="X709" s="211"/>
      <c r="Y709" s="211"/>
      <c r="Z709" s="211"/>
    </row>
    <row r="710" spans="11:26" ht="15.75" customHeight="1">
      <c r="K710" s="295"/>
      <c r="M710" s="295"/>
      <c r="P710" s="211"/>
      <c r="Q710" s="211"/>
      <c r="R710" s="211"/>
      <c r="S710" s="211"/>
      <c r="T710" s="211"/>
      <c r="U710" s="211"/>
      <c r="V710" s="211"/>
      <c r="W710" s="211"/>
      <c r="X710" s="211"/>
      <c r="Y710" s="211"/>
      <c r="Z710" s="211"/>
    </row>
    <row r="711" spans="11:26" ht="15.75" customHeight="1">
      <c r="K711" s="295"/>
      <c r="M711" s="295"/>
      <c r="P711" s="211"/>
      <c r="Q711" s="211"/>
      <c r="R711" s="211"/>
      <c r="S711" s="211"/>
      <c r="T711" s="211"/>
      <c r="U711" s="211"/>
      <c r="V711" s="211"/>
      <c r="W711" s="211"/>
      <c r="X711" s="211"/>
      <c r="Y711" s="211"/>
      <c r="Z711" s="211"/>
    </row>
    <row r="712" spans="11:26" ht="15.75" customHeight="1">
      <c r="K712" s="295"/>
      <c r="M712" s="295"/>
      <c r="P712" s="211"/>
      <c r="Q712" s="211"/>
      <c r="R712" s="211"/>
      <c r="S712" s="211"/>
      <c r="T712" s="211"/>
      <c r="U712" s="211"/>
      <c r="V712" s="211"/>
      <c r="W712" s="211"/>
      <c r="X712" s="211"/>
      <c r="Y712" s="211"/>
      <c r="Z712" s="211"/>
    </row>
    <row r="713" spans="11:26" ht="15.75" customHeight="1">
      <c r="K713" s="295"/>
      <c r="M713" s="295"/>
      <c r="P713" s="211"/>
      <c r="Q713" s="211"/>
      <c r="R713" s="211"/>
      <c r="S713" s="211"/>
      <c r="T713" s="211"/>
      <c r="U713" s="211"/>
      <c r="V713" s="211"/>
      <c r="W713" s="211"/>
      <c r="X713" s="211"/>
      <c r="Y713" s="211"/>
      <c r="Z713" s="211"/>
    </row>
    <row r="714" spans="11:26" ht="15.75" customHeight="1">
      <c r="K714" s="295"/>
      <c r="M714" s="295"/>
      <c r="P714" s="211"/>
      <c r="Q714" s="211"/>
      <c r="R714" s="211"/>
      <c r="S714" s="211"/>
      <c r="T714" s="211"/>
      <c r="U714" s="211"/>
      <c r="V714" s="211"/>
      <c r="W714" s="211"/>
      <c r="X714" s="211"/>
      <c r="Y714" s="211"/>
      <c r="Z714" s="211"/>
    </row>
    <row r="715" spans="11:26" ht="15.75" customHeight="1">
      <c r="K715" s="295"/>
      <c r="M715" s="295"/>
      <c r="P715" s="211"/>
      <c r="Q715" s="211"/>
      <c r="R715" s="211"/>
      <c r="S715" s="211"/>
      <c r="T715" s="211"/>
      <c r="U715" s="211"/>
      <c r="V715" s="211"/>
      <c r="W715" s="211"/>
      <c r="X715" s="211"/>
      <c r="Y715" s="211"/>
      <c r="Z715" s="211"/>
    </row>
    <row r="716" spans="11:26" ht="15.75" customHeight="1">
      <c r="K716" s="295"/>
      <c r="M716" s="295"/>
      <c r="P716" s="211"/>
      <c r="Q716" s="211"/>
      <c r="R716" s="211"/>
      <c r="S716" s="211"/>
      <c r="T716" s="211"/>
      <c r="U716" s="211"/>
      <c r="V716" s="211"/>
      <c r="W716" s="211"/>
      <c r="X716" s="211"/>
      <c r="Y716" s="211"/>
      <c r="Z716" s="211"/>
    </row>
    <row r="717" spans="11:26" ht="15.75" customHeight="1">
      <c r="K717" s="295"/>
      <c r="M717" s="295"/>
      <c r="P717" s="211"/>
      <c r="Q717" s="211"/>
      <c r="R717" s="211"/>
      <c r="S717" s="211"/>
      <c r="T717" s="211"/>
      <c r="U717" s="211"/>
      <c r="V717" s="211"/>
      <c r="W717" s="211"/>
      <c r="X717" s="211"/>
      <c r="Y717" s="211"/>
      <c r="Z717" s="211"/>
    </row>
    <row r="718" spans="11:26" ht="15.75" customHeight="1">
      <c r="K718" s="295"/>
      <c r="M718" s="295"/>
      <c r="P718" s="211"/>
      <c r="Q718" s="211"/>
      <c r="R718" s="211"/>
      <c r="S718" s="211"/>
      <c r="T718" s="211"/>
      <c r="U718" s="211"/>
      <c r="V718" s="211"/>
      <c r="W718" s="211"/>
      <c r="X718" s="211"/>
      <c r="Y718" s="211"/>
      <c r="Z718" s="211"/>
    </row>
    <row r="719" spans="11:26" ht="15.75" customHeight="1">
      <c r="K719" s="295"/>
      <c r="M719" s="295"/>
      <c r="P719" s="211"/>
      <c r="Q719" s="211"/>
      <c r="R719" s="211"/>
      <c r="S719" s="211"/>
      <c r="T719" s="211"/>
      <c r="U719" s="211"/>
      <c r="V719" s="211"/>
      <c r="W719" s="211"/>
      <c r="X719" s="211"/>
      <c r="Y719" s="211"/>
      <c r="Z719" s="211"/>
    </row>
    <row r="720" spans="11:26" ht="15.75" customHeight="1">
      <c r="K720" s="295"/>
      <c r="M720" s="295"/>
      <c r="P720" s="211"/>
      <c r="Q720" s="211"/>
      <c r="R720" s="211"/>
      <c r="S720" s="211"/>
      <c r="T720" s="211"/>
      <c r="U720" s="211"/>
      <c r="V720" s="211"/>
      <c r="W720" s="211"/>
      <c r="X720" s="211"/>
      <c r="Y720" s="211"/>
      <c r="Z720" s="211"/>
    </row>
    <row r="721" spans="11:26" ht="15.75" customHeight="1">
      <c r="K721" s="295"/>
      <c r="M721" s="295"/>
      <c r="P721" s="211"/>
      <c r="Q721" s="211"/>
      <c r="R721" s="211"/>
      <c r="S721" s="211"/>
      <c r="T721" s="211"/>
      <c r="U721" s="211"/>
      <c r="V721" s="211"/>
      <c r="W721" s="211"/>
      <c r="X721" s="211"/>
      <c r="Y721" s="211"/>
      <c r="Z721" s="211"/>
    </row>
    <row r="722" spans="11:26" ht="15.75" customHeight="1">
      <c r="K722" s="295"/>
      <c r="M722" s="295"/>
      <c r="P722" s="211"/>
      <c r="Q722" s="211"/>
      <c r="R722" s="211"/>
      <c r="S722" s="211"/>
      <c r="T722" s="211"/>
      <c r="U722" s="211"/>
      <c r="V722" s="211"/>
      <c r="W722" s="211"/>
      <c r="X722" s="211"/>
      <c r="Y722" s="211"/>
      <c r="Z722" s="211"/>
    </row>
    <row r="723" spans="11:26" ht="15.75" customHeight="1">
      <c r="K723" s="295"/>
      <c r="M723" s="295"/>
      <c r="P723" s="211"/>
      <c r="Q723" s="211"/>
      <c r="R723" s="211"/>
      <c r="S723" s="211"/>
      <c r="T723" s="211"/>
      <c r="U723" s="211"/>
      <c r="V723" s="211"/>
      <c r="W723" s="211"/>
      <c r="X723" s="211"/>
      <c r="Y723" s="211"/>
      <c r="Z723" s="211"/>
    </row>
    <row r="724" spans="11:26" ht="15.75" customHeight="1">
      <c r="K724" s="295"/>
      <c r="M724" s="295"/>
      <c r="P724" s="211"/>
      <c r="Q724" s="211"/>
      <c r="R724" s="211"/>
      <c r="S724" s="211"/>
      <c r="T724" s="211"/>
      <c r="U724" s="211"/>
      <c r="V724" s="211"/>
      <c r="W724" s="211"/>
      <c r="X724" s="211"/>
      <c r="Y724" s="211"/>
      <c r="Z724" s="211"/>
    </row>
    <row r="725" spans="11:26" ht="15.75" customHeight="1">
      <c r="K725" s="295"/>
      <c r="M725" s="295"/>
      <c r="P725" s="211"/>
      <c r="Q725" s="211"/>
      <c r="R725" s="211"/>
      <c r="S725" s="211"/>
      <c r="T725" s="211"/>
      <c r="U725" s="211"/>
      <c r="V725" s="211"/>
      <c r="W725" s="211"/>
      <c r="X725" s="211"/>
      <c r="Y725" s="211"/>
      <c r="Z725" s="211"/>
    </row>
    <row r="726" spans="11:26" ht="15.75" customHeight="1">
      <c r="K726" s="295"/>
      <c r="M726" s="295"/>
      <c r="P726" s="211"/>
      <c r="Q726" s="211"/>
      <c r="R726" s="211"/>
      <c r="S726" s="211"/>
      <c r="T726" s="211"/>
      <c r="U726" s="211"/>
      <c r="V726" s="211"/>
      <c r="W726" s="211"/>
      <c r="X726" s="211"/>
      <c r="Y726" s="211"/>
      <c r="Z726" s="211"/>
    </row>
    <row r="727" spans="11:26" ht="15.75" customHeight="1">
      <c r="K727" s="295"/>
      <c r="M727" s="295"/>
      <c r="P727" s="211"/>
      <c r="Q727" s="211"/>
      <c r="R727" s="211"/>
      <c r="S727" s="211"/>
      <c r="T727" s="211"/>
      <c r="U727" s="211"/>
      <c r="V727" s="211"/>
      <c r="W727" s="211"/>
      <c r="X727" s="211"/>
      <c r="Y727" s="211"/>
      <c r="Z727" s="211"/>
    </row>
    <row r="728" spans="11:26" ht="15.75" customHeight="1">
      <c r="K728" s="295"/>
      <c r="M728" s="295"/>
      <c r="P728" s="211"/>
      <c r="Q728" s="211"/>
      <c r="R728" s="211"/>
      <c r="S728" s="211"/>
      <c r="T728" s="211"/>
      <c r="U728" s="211"/>
      <c r="V728" s="211"/>
      <c r="W728" s="211"/>
      <c r="X728" s="211"/>
      <c r="Y728" s="211"/>
      <c r="Z728" s="211"/>
    </row>
    <row r="729" spans="11:26" ht="15.75" customHeight="1">
      <c r="K729" s="295"/>
      <c r="M729" s="295"/>
      <c r="P729" s="211"/>
      <c r="Q729" s="211"/>
      <c r="R729" s="211"/>
      <c r="S729" s="211"/>
      <c r="T729" s="211"/>
      <c r="U729" s="211"/>
      <c r="V729" s="211"/>
      <c r="W729" s="211"/>
      <c r="X729" s="211"/>
      <c r="Y729" s="211"/>
      <c r="Z729" s="211"/>
    </row>
    <row r="730" spans="11:26" ht="15.75" customHeight="1">
      <c r="K730" s="295"/>
      <c r="M730" s="295"/>
      <c r="P730" s="211"/>
      <c r="Q730" s="211"/>
      <c r="R730" s="211"/>
      <c r="S730" s="211"/>
      <c r="T730" s="211"/>
      <c r="U730" s="211"/>
      <c r="V730" s="211"/>
      <c r="W730" s="211"/>
      <c r="X730" s="211"/>
      <c r="Y730" s="211"/>
      <c r="Z730" s="211"/>
    </row>
    <row r="731" spans="11:26" ht="15.75" customHeight="1">
      <c r="K731" s="295"/>
      <c r="M731" s="295"/>
      <c r="P731" s="211"/>
      <c r="Q731" s="211"/>
      <c r="R731" s="211"/>
      <c r="S731" s="211"/>
      <c r="T731" s="211"/>
      <c r="U731" s="211"/>
      <c r="V731" s="211"/>
      <c r="W731" s="211"/>
      <c r="X731" s="211"/>
      <c r="Y731" s="211"/>
      <c r="Z731" s="211"/>
    </row>
    <row r="732" spans="11:26" ht="15.75" customHeight="1">
      <c r="K732" s="295"/>
      <c r="M732" s="295"/>
      <c r="P732" s="211"/>
      <c r="Q732" s="211"/>
      <c r="R732" s="211"/>
      <c r="S732" s="211"/>
      <c r="T732" s="211"/>
      <c r="U732" s="211"/>
      <c r="V732" s="211"/>
      <c r="W732" s="211"/>
      <c r="X732" s="211"/>
      <c r="Y732" s="211"/>
      <c r="Z732" s="211"/>
    </row>
    <row r="733" spans="11:26" ht="15.75" customHeight="1">
      <c r="K733" s="295"/>
      <c r="M733" s="295"/>
      <c r="P733" s="211"/>
      <c r="Q733" s="211"/>
      <c r="R733" s="211"/>
      <c r="S733" s="211"/>
      <c r="T733" s="211"/>
      <c r="U733" s="211"/>
      <c r="V733" s="211"/>
      <c r="W733" s="211"/>
      <c r="X733" s="211"/>
      <c r="Y733" s="211"/>
      <c r="Z733" s="211"/>
    </row>
    <row r="734" spans="11:26" ht="15.75" customHeight="1">
      <c r="K734" s="295"/>
      <c r="M734" s="295"/>
      <c r="P734" s="211"/>
      <c r="Q734" s="211"/>
      <c r="R734" s="211"/>
      <c r="S734" s="211"/>
      <c r="T734" s="211"/>
      <c r="U734" s="211"/>
      <c r="V734" s="211"/>
      <c r="W734" s="211"/>
      <c r="X734" s="211"/>
      <c r="Y734" s="211"/>
      <c r="Z734" s="211"/>
    </row>
    <row r="735" spans="11:26" ht="15.75" customHeight="1">
      <c r="K735" s="295"/>
      <c r="M735" s="295"/>
      <c r="P735" s="211"/>
      <c r="Q735" s="211"/>
      <c r="R735" s="211"/>
      <c r="S735" s="211"/>
      <c r="T735" s="211"/>
      <c r="U735" s="211"/>
      <c r="V735" s="211"/>
      <c r="W735" s="211"/>
      <c r="X735" s="211"/>
      <c r="Y735" s="211"/>
      <c r="Z735" s="211"/>
    </row>
    <row r="736" spans="11:26" ht="15.75" customHeight="1">
      <c r="K736" s="295"/>
      <c r="M736" s="295"/>
      <c r="P736" s="211"/>
      <c r="Q736" s="211"/>
      <c r="R736" s="211"/>
      <c r="S736" s="211"/>
      <c r="T736" s="211"/>
      <c r="U736" s="211"/>
      <c r="V736" s="211"/>
      <c r="W736" s="211"/>
      <c r="X736" s="211"/>
      <c r="Y736" s="211"/>
      <c r="Z736" s="211"/>
    </row>
    <row r="737" spans="11:26" ht="15.75" customHeight="1">
      <c r="K737" s="295"/>
      <c r="M737" s="295"/>
      <c r="P737" s="211"/>
      <c r="Q737" s="211"/>
      <c r="R737" s="211"/>
      <c r="S737" s="211"/>
      <c r="T737" s="211"/>
      <c r="U737" s="211"/>
      <c r="V737" s="211"/>
      <c r="W737" s="211"/>
      <c r="X737" s="211"/>
      <c r="Y737" s="211"/>
      <c r="Z737" s="211"/>
    </row>
    <row r="738" spans="11:26" ht="15.75" customHeight="1">
      <c r="K738" s="295"/>
      <c r="M738" s="295"/>
      <c r="P738" s="211"/>
      <c r="Q738" s="211"/>
      <c r="R738" s="211"/>
      <c r="S738" s="211"/>
      <c r="T738" s="211"/>
      <c r="U738" s="211"/>
      <c r="V738" s="211"/>
      <c r="W738" s="211"/>
      <c r="X738" s="211"/>
      <c r="Y738" s="211"/>
      <c r="Z738" s="211"/>
    </row>
    <row r="739" spans="11:26" ht="15.75" customHeight="1">
      <c r="K739" s="295"/>
      <c r="M739" s="295"/>
      <c r="P739" s="211"/>
      <c r="Q739" s="211"/>
      <c r="R739" s="211"/>
      <c r="S739" s="211"/>
      <c r="T739" s="211"/>
      <c r="U739" s="211"/>
      <c r="V739" s="211"/>
      <c r="W739" s="211"/>
      <c r="X739" s="211"/>
      <c r="Y739" s="211"/>
      <c r="Z739" s="211"/>
    </row>
    <row r="740" spans="11:26" ht="15.75" customHeight="1">
      <c r="K740" s="295"/>
      <c r="M740" s="295"/>
      <c r="P740" s="211"/>
      <c r="Q740" s="211"/>
      <c r="R740" s="211"/>
      <c r="S740" s="211"/>
      <c r="T740" s="211"/>
      <c r="U740" s="211"/>
      <c r="V740" s="211"/>
      <c r="W740" s="211"/>
      <c r="X740" s="211"/>
      <c r="Y740" s="211"/>
      <c r="Z740" s="211"/>
    </row>
    <row r="741" spans="11:26" ht="15.75" customHeight="1">
      <c r="K741" s="295"/>
      <c r="M741" s="295"/>
      <c r="P741" s="211"/>
      <c r="Q741" s="211"/>
      <c r="R741" s="211"/>
      <c r="S741" s="211"/>
      <c r="T741" s="211"/>
      <c r="U741" s="211"/>
      <c r="V741" s="211"/>
      <c r="W741" s="211"/>
      <c r="X741" s="211"/>
      <c r="Y741" s="211"/>
      <c r="Z741" s="211"/>
    </row>
    <row r="742" spans="11:26" ht="15.75" customHeight="1">
      <c r="K742" s="295"/>
      <c r="M742" s="295"/>
      <c r="P742" s="211"/>
      <c r="Q742" s="211"/>
      <c r="R742" s="211"/>
      <c r="S742" s="211"/>
      <c r="T742" s="211"/>
      <c r="U742" s="211"/>
      <c r="V742" s="211"/>
      <c r="W742" s="211"/>
      <c r="X742" s="211"/>
      <c r="Y742" s="211"/>
      <c r="Z742" s="211"/>
    </row>
    <row r="743" spans="11:26" ht="15.75" customHeight="1">
      <c r="K743" s="295"/>
      <c r="M743" s="295"/>
      <c r="P743" s="211"/>
      <c r="Q743" s="211"/>
      <c r="R743" s="211"/>
      <c r="S743" s="211"/>
      <c r="T743" s="211"/>
      <c r="U743" s="211"/>
      <c r="V743" s="211"/>
      <c r="W743" s="211"/>
      <c r="X743" s="211"/>
      <c r="Y743" s="211"/>
      <c r="Z743" s="211"/>
    </row>
    <row r="744" spans="11:26" ht="15.75" customHeight="1">
      <c r="K744" s="295"/>
      <c r="M744" s="295"/>
      <c r="P744" s="211"/>
      <c r="Q744" s="211"/>
      <c r="R744" s="211"/>
      <c r="S744" s="211"/>
      <c r="T744" s="211"/>
      <c r="U744" s="211"/>
      <c r="V744" s="211"/>
      <c r="W744" s="211"/>
      <c r="X744" s="211"/>
      <c r="Y744" s="211"/>
      <c r="Z744" s="211"/>
    </row>
    <row r="745" spans="11:26" ht="15.75" customHeight="1">
      <c r="K745" s="295"/>
      <c r="M745" s="295"/>
      <c r="P745" s="211"/>
      <c r="Q745" s="211"/>
      <c r="R745" s="211"/>
      <c r="S745" s="211"/>
      <c r="T745" s="211"/>
      <c r="U745" s="211"/>
      <c r="V745" s="211"/>
      <c r="W745" s="211"/>
      <c r="X745" s="211"/>
      <c r="Y745" s="211"/>
      <c r="Z745" s="211"/>
    </row>
    <row r="746" spans="11:26" ht="15.75" customHeight="1">
      <c r="K746" s="295"/>
      <c r="M746" s="295"/>
      <c r="P746" s="211"/>
      <c r="Q746" s="211"/>
      <c r="R746" s="211"/>
      <c r="S746" s="211"/>
      <c r="T746" s="211"/>
      <c r="U746" s="211"/>
      <c r="V746" s="211"/>
      <c r="W746" s="211"/>
      <c r="X746" s="211"/>
      <c r="Y746" s="211"/>
      <c r="Z746" s="211"/>
    </row>
    <row r="747" spans="11:26" ht="15.75" customHeight="1">
      <c r="K747" s="295"/>
      <c r="M747" s="295"/>
      <c r="P747" s="211"/>
      <c r="Q747" s="211"/>
      <c r="R747" s="211"/>
      <c r="S747" s="211"/>
      <c r="T747" s="211"/>
      <c r="U747" s="211"/>
      <c r="V747" s="211"/>
      <c r="W747" s="211"/>
      <c r="X747" s="211"/>
      <c r="Y747" s="211"/>
      <c r="Z747" s="211"/>
    </row>
    <row r="748" spans="11:26" ht="15.75" customHeight="1">
      <c r="K748" s="295"/>
      <c r="M748" s="295"/>
      <c r="P748" s="211"/>
      <c r="Q748" s="211"/>
      <c r="R748" s="211"/>
      <c r="S748" s="211"/>
      <c r="T748" s="211"/>
      <c r="U748" s="211"/>
      <c r="V748" s="211"/>
      <c r="W748" s="211"/>
      <c r="X748" s="211"/>
      <c r="Y748" s="211"/>
      <c r="Z748" s="211"/>
    </row>
    <row r="749" spans="11:26" ht="15.75" customHeight="1">
      <c r="K749" s="295"/>
      <c r="M749" s="295"/>
      <c r="P749" s="211"/>
      <c r="Q749" s="211"/>
      <c r="R749" s="211"/>
      <c r="S749" s="211"/>
      <c r="T749" s="211"/>
      <c r="U749" s="211"/>
      <c r="V749" s="211"/>
      <c r="W749" s="211"/>
      <c r="X749" s="211"/>
      <c r="Y749" s="211"/>
      <c r="Z749" s="211"/>
    </row>
    <row r="750" spans="11:26" ht="15.75" customHeight="1">
      <c r="K750" s="295"/>
      <c r="M750" s="295"/>
      <c r="P750" s="211"/>
      <c r="Q750" s="211"/>
      <c r="R750" s="211"/>
      <c r="S750" s="211"/>
      <c r="T750" s="211"/>
      <c r="U750" s="211"/>
      <c r="V750" s="211"/>
      <c r="W750" s="211"/>
      <c r="X750" s="211"/>
      <c r="Y750" s="211"/>
      <c r="Z750" s="211"/>
    </row>
    <row r="751" spans="11:26" ht="15.75" customHeight="1">
      <c r="K751" s="295"/>
      <c r="M751" s="295"/>
      <c r="P751" s="211"/>
      <c r="Q751" s="211"/>
      <c r="R751" s="211"/>
      <c r="S751" s="211"/>
      <c r="T751" s="211"/>
      <c r="U751" s="211"/>
      <c r="V751" s="211"/>
      <c r="W751" s="211"/>
      <c r="X751" s="211"/>
      <c r="Y751" s="211"/>
      <c r="Z751" s="211"/>
    </row>
    <row r="752" spans="11:26" ht="15.75" customHeight="1">
      <c r="K752" s="295"/>
      <c r="M752" s="295"/>
      <c r="P752" s="211"/>
      <c r="Q752" s="211"/>
      <c r="R752" s="211"/>
      <c r="S752" s="211"/>
      <c r="T752" s="211"/>
      <c r="U752" s="211"/>
      <c r="V752" s="211"/>
      <c r="W752" s="211"/>
      <c r="X752" s="211"/>
      <c r="Y752" s="211"/>
      <c r="Z752" s="211"/>
    </row>
    <row r="753" spans="11:26" ht="15.75" customHeight="1">
      <c r="K753" s="295"/>
      <c r="M753" s="295"/>
      <c r="P753" s="211"/>
      <c r="Q753" s="211"/>
      <c r="R753" s="211"/>
      <c r="S753" s="211"/>
      <c r="T753" s="211"/>
      <c r="U753" s="211"/>
      <c r="V753" s="211"/>
      <c r="W753" s="211"/>
      <c r="X753" s="211"/>
      <c r="Y753" s="211"/>
      <c r="Z753" s="211"/>
    </row>
    <row r="754" spans="11:26" ht="15.75" customHeight="1">
      <c r="K754" s="295"/>
      <c r="M754" s="295"/>
      <c r="P754" s="211"/>
      <c r="Q754" s="211"/>
      <c r="R754" s="211"/>
      <c r="S754" s="211"/>
      <c r="T754" s="211"/>
      <c r="U754" s="211"/>
      <c r="V754" s="211"/>
      <c r="W754" s="211"/>
      <c r="X754" s="211"/>
      <c r="Y754" s="211"/>
      <c r="Z754" s="211"/>
    </row>
    <row r="755" spans="11:26" ht="15.75" customHeight="1">
      <c r="K755" s="295"/>
      <c r="M755" s="295"/>
      <c r="P755" s="211"/>
      <c r="Q755" s="211"/>
      <c r="R755" s="211"/>
      <c r="S755" s="211"/>
      <c r="T755" s="211"/>
      <c r="U755" s="211"/>
      <c r="V755" s="211"/>
      <c r="W755" s="211"/>
      <c r="X755" s="211"/>
      <c r="Y755" s="211"/>
      <c r="Z755" s="211"/>
    </row>
    <row r="756" spans="11:26" ht="15.75" customHeight="1">
      <c r="K756" s="295"/>
      <c r="M756" s="295"/>
      <c r="P756" s="211"/>
      <c r="Q756" s="211"/>
      <c r="R756" s="211"/>
      <c r="S756" s="211"/>
      <c r="T756" s="211"/>
      <c r="U756" s="211"/>
      <c r="V756" s="211"/>
      <c r="W756" s="211"/>
      <c r="X756" s="211"/>
      <c r="Y756" s="211"/>
      <c r="Z756" s="211"/>
    </row>
    <row r="757" spans="11:26" ht="15.75" customHeight="1">
      <c r="K757" s="295"/>
      <c r="M757" s="295"/>
      <c r="P757" s="211"/>
      <c r="Q757" s="211"/>
      <c r="R757" s="211"/>
      <c r="S757" s="211"/>
      <c r="T757" s="211"/>
      <c r="U757" s="211"/>
      <c r="V757" s="211"/>
      <c r="W757" s="211"/>
      <c r="X757" s="211"/>
      <c r="Y757" s="211"/>
      <c r="Z757" s="211"/>
    </row>
    <row r="758" spans="11:26" ht="15.75" customHeight="1">
      <c r="K758" s="295"/>
      <c r="M758" s="295"/>
      <c r="P758" s="211"/>
      <c r="Q758" s="211"/>
      <c r="R758" s="211"/>
      <c r="S758" s="211"/>
      <c r="T758" s="211"/>
      <c r="U758" s="211"/>
      <c r="V758" s="211"/>
      <c r="W758" s="211"/>
      <c r="X758" s="211"/>
      <c r="Y758" s="211"/>
      <c r="Z758" s="211"/>
    </row>
    <row r="759" spans="11:26" ht="15.75" customHeight="1">
      <c r="K759" s="295"/>
      <c r="M759" s="295"/>
      <c r="P759" s="211"/>
      <c r="Q759" s="211"/>
      <c r="R759" s="211"/>
      <c r="S759" s="211"/>
      <c r="T759" s="211"/>
      <c r="U759" s="211"/>
      <c r="V759" s="211"/>
      <c r="W759" s="211"/>
      <c r="X759" s="211"/>
      <c r="Y759" s="211"/>
      <c r="Z759" s="211"/>
    </row>
    <row r="760" spans="11:26" ht="15.75" customHeight="1">
      <c r="K760" s="295"/>
      <c r="M760" s="295"/>
      <c r="P760" s="211"/>
      <c r="Q760" s="211"/>
      <c r="R760" s="211"/>
      <c r="S760" s="211"/>
      <c r="T760" s="211"/>
      <c r="U760" s="211"/>
      <c r="V760" s="211"/>
      <c r="W760" s="211"/>
      <c r="X760" s="211"/>
      <c r="Y760" s="211"/>
      <c r="Z760" s="211"/>
    </row>
    <row r="761" spans="11:26" ht="15.75" customHeight="1">
      <c r="K761" s="295"/>
      <c r="M761" s="295"/>
      <c r="P761" s="211"/>
      <c r="Q761" s="211"/>
      <c r="R761" s="211"/>
      <c r="S761" s="211"/>
      <c r="T761" s="211"/>
      <c r="U761" s="211"/>
      <c r="V761" s="211"/>
      <c r="W761" s="211"/>
      <c r="X761" s="211"/>
      <c r="Y761" s="211"/>
      <c r="Z761" s="211"/>
    </row>
    <row r="762" spans="11:26" ht="15.75" customHeight="1">
      <c r="K762" s="295"/>
      <c r="M762" s="295"/>
      <c r="P762" s="211"/>
      <c r="Q762" s="211"/>
      <c r="R762" s="211"/>
      <c r="S762" s="211"/>
      <c r="T762" s="211"/>
      <c r="U762" s="211"/>
      <c r="V762" s="211"/>
      <c r="W762" s="211"/>
      <c r="X762" s="211"/>
      <c r="Y762" s="211"/>
      <c r="Z762" s="211"/>
    </row>
    <row r="763" spans="11:26" ht="15.75" customHeight="1">
      <c r="K763" s="295"/>
      <c r="M763" s="295"/>
      <c r="P763" s="211"/>
      <c r="Q763" s="211"/>
      <c r="R763" s="211"/>
      <c r="S763" s="211"/>
      <c r="T763" s="211"/>
      <c r="U763" s="211"/>
      <c r="V763" s="211"/>
      <c r="W763" s="211"/>
      <c r="X763" s="211"/>
      <c r="Y763" s="211"/>
      <c r="Z763" s="211"/>
    </row>
    <row r="764" spans="11:26" ht="15.75" customHeight="1">
      <c r="K764" s="295"/>
      <c r="M764" s="295"/>
      <c r="P764" s="211"/>
      <c r="Q764" s="211"/>
      <c r="R764" s="211"/>
      <c r="S764" s="211"/>
      <c r="T764" s="211"/>
      <c r="U764" s="211"/>
      <c r="V764" s="211"/>
      <c r="W764" s="211"/>
      <c r="X764" s="211"/>
      <c r="Y764" s="211"/>
      <c r="Z764" s="211"/>
    </row>
    <row r="765" spans="11:26" ht="15.75" customHeight="1">
      <c r="K765" s="295"/>
      <c r="M765" s="295"/>
      <c r="P765" s="211"/>
      <c r="Q765" s="211"/>
      <c r="R765" s="211"/>
      <c r="S765" s="211"/>
      <c r="T765" s="211"/>
      <c r="U765" s="211"/>
      <c r="V765" s="211"/>
      <c r="W765" s="211"/>
      <c r="X765" s="211"/>
      <c r="Y765" s="211"/>
      <c r="Z765" s="211"/>
    </row>
    <row r="766" spans="11:26" ht="15.75" customHeight="1">
      <c r="K766" s="295"/>
      <c r="M766" s="295"/>
      <c r="P766" s="211"/>
      <c r="Q766" s="211"/>
      <c r="R766" s="211"/>
      <c r="S766" s="211"/>
      <c r="T766" s="211"/>
      <c r="U766" s="211"/>
      <c r="V766" s="211"/>
      <c r="W766" s="211"/>
      <c r="X766" s="211"/>
      <c r="Y766" s="211"/>
      <c r="Z766" s="211"/>
    </row>
    <row r="767" spans="11:26" ht="15.75" customHeight="1">
      <c r="K767" s="295"/>
      <c r="M767" s="295"/>
      <c r="P767" s="211"/>
      <c r="Q767" s="211"/>
      <c r="R767" s="211"/>
      <c r="S767" s="211"/>
      <c r="T767" s="211"/>
      <c r="U767" s="211"/>
      <c r="V767" s="211"/>
      <c r="W767" s="211"/>
      <c r="X767" s="211"/>
      <c r="Y767" s="211"/>
      <c r="Z767" s="211"/>
    </row>
    <row r="768" spans="11:26" ht="15.75" customHeight="1">
      <c r="K768" s="295"/>
      <c r="M768" s="295"/>
      <c r="P768" s="211"/>
      <c r="Q768" s="211"/>
      <c r="R768" s="211"/>
      <c r="S768" s="211"/>
      <c r="T768" s="211"/>
      <c r="U768" s="211"/>
      <c r="V768" s="211"/>
      <c r="W768" s="211"/>
      <c r="X768" s="211"/>
      <c r="Y768" s="211"/>
      <c r="Z768" s="211"/>
    </row>
    <row r="769" spans="11:26" ht="15.75" customHeight="1">
      <c r="K769" s="295"/>
      <c r="M769" s="295"/>
      <c r="P769" s="211"/>
      <c r="Q769" s="211"/>
      <c r="R769" s="211"/>
      <c r="S769" s="211"/>
      <c r="T769" s="211"/>
      <c r="U769" s="211"/>
      <c r="V769" s="211"/>
      <c r="W769" s="211"/>
      <c r="X769" s="211"/>
      <c r="Y769" s="211"/>
      <c r="Z769" s="211"/>
    </row>
    <row r="770" spans="11:26" ht="15.75" customHeight="1">
      <c r="K770" s="295"/>
      <c r="M770" s="295"/>
      <c r="P770" s="211"/>
      <c r="Q770" s="211"/>
      <c r="R770" s="211"/>
      <c r="S770" s="211"/>
      <c r="T770" s="211"/>
      <c r="U770" s="211"/>
      <c r="V770" s="211"/>
      <c r="W770" s="211"/>
      <c r="X770" s="211"/>
      <c r="Y770" s="211"/>
      <c r="Z770" s="211"/>
    </row>
    <row r="771" spans="11:26" ht="15.75" customHeight="1">
      <c r="K771" s="295"/>
      <c r="M771" s="295"/>
      <c r="P771" s="211"/>
      <c r="Q771" s="211"/>
      <c r="R771" s="211"/>
      <c r="S771" s="211"/>
      <c r="T771" s="211"/>
      <c r="U771" s="211"/>
      <c r="V771" s="211"/>
      <c r="W771" s="211"/>
      <c r="X771" s="211"/>
      <c r="Y771" s="211"/>
      <c r="Z771" s="211"/>
    </row>
    <row r="772" spans="11:26" ht="15.75" customHeight="1">
      <c r="K772" s="295"/>
      <c r="M772" s="295"/>
      <c r="P772" s="211"/>
      <c r="Q772" s="211"/>
      <c r="R772" s="211"/>
      <c r="S772" s="211"/>
      <c r="T772" s="211"/>
      <c r="U772" s="211"/>
      <c r="V772" s="211"/>
      <c r="W772" s="211"/>
      <c r="X772" s="211"/>
      <c r="Y772" s="211"/>
      <c r="Z772" s="211"/>
    </row>
    <row r="773" spans="11:26" ht="15.75" customHeight="1">
      <c r="K773" s="295"/>
      <c r="M773" s="295"/>
      <c r="P773" s="211"/>
      <c r="Q773" s="211"/>
      <c r="R773" s="211"/>
      <c r="S773" s="211"/>
      <c r="T773" s="211"/>
      <c r="U773" s="211"/>
      <c r="V773" s="211"/>
      <c r="W773" s="211"/>
      <c r="X773" s="211"/>
      <c r="Y773" s="211"/>
      <c r="Z773" s="211"/>
    </row>
    <row r="774" spans="11:26" ht="15.75" customHeight="1">
      <c r="K774" s="295"/>
      <c r="M774" s="295"/>
      <c r="P774" s="211"/>
      <c r="Q774" s="211"/>
      <c r="R774" s="211"/>
      <c r="S774" s="211"/>
      <c r="T774" s="211"/>
      <c r="U774" s="211"/>
      <c r="V774" s="211"/>
      <c r="W774" s="211"/>
      <c r="X774" s="211"/>
      <c r="Y774" s="211"/>
      <c r="Z774" s="211"/>
    </row>
    <row r="775" spans="11:26" ht="15.75" customHeight="1">
      <c r="K775" s="295"/>
      <c r="M775" s="295"/>
      <c r="P775" s="211"/>
      <c r="Q775" s="211"/>
      <c r="R775" s="211"/>
      <c r="S775" s="211"/>
      <c r="T775" s="211"/>
      <c r="U775" s="211"/>
      <c r="V775" s="211"/>
      <c r="W775" s="211"/>
      <c r="X775" s="211"/>
      <c r="Y775" s="211"/>
      <c r="Z775" s="211"/>
    </row>
    <row r="776" spans="11:26" ht="15.75" customHeight="1">
      <c r="K776" s="295"/>
      <c r="M776" s="295"/>
      <c r="P776" s="211"/>
      <c r="Q776" s="211"/>
      <c r="R776" s="211"/>
      <c r="S776" s="211"/>
      <c r="T776" s="211"/>
      <c r="U776" s="211"/>
      <c r="V776" s="211"/>
      <c r="W776" s="211"/>
      <c r="X776" s="211"/>
      <c r="Y776" s="211"/>
      <c r="Z776" s="211"/>
    </row>
    <row r="777" spans="11:26" ht="15.75" customHeight="1">
      <c r="K777" s="295"/>
      <c r="M777" s="295"/>
      <c r="P777" s="211"/>
      <c r="Q777" s="211"/>
      <c r="R777" s="211"/>
      <c r="S777" s="211"/>
      <c r="T777" s="211"/>
      <c r="U777" s="211"/>
      <c r="V777" s="211"/>
      <c r="W777" s="211"/>
      <c r="X777" s="211"/>
      <c r="Y777" s="211"/>
      <c r="Z777" s="211"/>
    </row>
    <row r="778" spans="11:26" ht="15.75" customHeight="1">
      <c r="K778" s="295"/>
      <c r="M778" s="295"/>
      <c r="P778" s="211"/>
      <c r="Q778" s="211"/>
      <c r="R778" s="211"/>
      <c r="S778" s="211"/>
      <c r="T778" s="211"/>
      <c r="U778" s="211"/>
      <c r="V778" s="211"/>
      <c r="W778" s="211"/>
      <c r="X778" s="211"/>
      <c r="Y778" s="211"/>
      <c r="Z778" s="211"/>
    </row>
    <row r="779" spans="11:26" ht="15.75" customHeight="1">
      <c r="K779" s="295"/>
      <c r="M779" s="295"/>
      <c r="P779" s="211"/>
      <c r="Q779" s="211"/>
      <c r="R779" s="211"/>
      <c r="S779" s="211"/>
      <c r="T779" s="211"/>
      <c r="U779" s="211"/>
      <c r="V779" s="211"/>
      <c r="W779" s="211"/>
      <c r="X779" s="211"/>
      <c r="Y779" s="211"/>
      <c r="Z779" s="211"/>
    </row>
    <row r="780" spans="11:26" ht="15.75" customHeight="1">
      <c r="K780" s="295"/>
      <c r="M780" s="295"/>
      <c r="P780" s="211"/>
      <c r="Q780" s="211"/>
      <c r="R780" s="211"/>
      <c r="S780" s="211"/>
      <c r="T780" s="211"/>
      <c r="U780" s="211"/>
      <c r="V780" s="211"/>
      <c r="W780" s="211"/>
      <c r="X780" s="211"/>
      <c r="Y780" s="211"/>
      <c r="Z780" s="211"/>
    </row>
    <row r="781" spans="11:26" ht="15.75" customHeight="1">
      <c r="K781" s="295"/>
      <c r="M781" s="295"/>
      <c r="P781" s="211"/>
      <c r="Q781" s="211"/>
      <c r="R781" s="211"/>
      <c r="S781" s="211"/>
      <c r="T781" s="211"/>
      <c r="U781" s="211"/>
      <c r="V781" s="211"/>
      <c r="W781" s="211"/>
      <c r="X781" s="211"/>
      <c r="Y781" s="211"/>
      <c r="Z781" s="211"/>
    </row>
    <row r="782" spans="11:26" ht="15.75" customHeight="1">
      <c r="K782" s="295"/>
      <c r="M782" s="295"/>
      <c r="P782" s="211"/>
      <c r="Q782" s="211"/>
      <c r="R782" s="211"/>
      <c r="S782" s="211"/>
      <c r="T782" s="211"/>
      <c r="U782" s="211"/>
      <c r="V782" s="211"/>
      <c r="W782" s="211"/>
      <c r="X782" s="211"/>
      <c r="Y782" s="211"/>
      <c r="Z782" s="211"/>
    </row>
    <row r="783" spans="11:26" ht="15.75" customHeight="1">
      <c r="K783" s="295"/>
      <c r="M783" s="295"/>
      <c r="P783" s="211"/>
      <c r="Q783" s="211"/>
      <c r="R783" s="211"/>
      <c r="S783" s="211"/>
      <c r="T783" s="211"/>
      <c r="U783" s="211"/>
      <c r="V783" s="211"/>
      <c r="W783" s="211"/>
      <c r="X783" s="211"/>
      <c r="Y783" s="211"/>
      <c r="Z783" s="211"/>
    </row>
    <row r="784" spans="11:26" ht="15.75" customHeight="1">
      <c r="K784" s="295"/>
      <c r="M784" s="295"/>
      <c r="P784" s="211"/>
      <c r="Q784" s="211"/>
      <c r="R784" s="211"/>
      <c r="S784" s="211"/>
      <c r="T784" s="211"/>
      <c r="U784" s="211"/>
      <c r="V784" s="211"/>
      <c r="W784" s="211"/>
      <c r="X784" s="211"/>
      <c r="Y784" s="211"/>
      <c r="Z784" s="211"/>
    </row>
    <row r="785" spans="11:26" ht="15.75" customHeight="1">
      <c r="K785" s="295"/>
      <c r="M785" s="295"/>
      <c r="P785" s="211"/>
      <c r="Q785" s="211"/>
      <c r="R785" s="211"/>
      <c r="S785" s="211"/>
      <c r="T785" s="211"/>
      <c r="U785" s="211"/>
      <c r="V785" s="211"/>
      <c r="W785" s="211"/>
      <c r="X785" s="211"/>
      <c r="Y785" s="211"/>
      <c r="Z785" s="211"/>
    </row>
    <row r="786" spans="11:26" ht="15.75" customHeight="1">
      <c r="K786" s="295"/>
      <c r="M786" s="295"/>
      <c r="P786" s="211"/>
      <c r="Q786" s="211"/>
      <c r="R786" s="211"/>
      <c r="S786" s="211"/>
      <c r="T786" s="211"/>
      <c r="U786" s="211"/>
      <c r="V786" s="211"/>
      <c r="W786" s="211"/>
      <c r="X786" s="211"/>
      <c r="Y786" s="211"/>
      <c r="Z786" s="211"/>
    </row>
    <row r="787" spans="11:26" ht="15.75" customHeight="1">
      <c r="K787" s="295"/>
      <c r="M787" s="295"/>
      <c r="P787" s="211"/>
      <c r="Q787" s="211"/>
      <c r="R787" s="211"/>
      <c r="S787" s="211"/>
      <c r="T787" s="211"/>
      <c r="U787" s="211"/>
      <c r="V787" s="211"/>
      <c r="W787" s="211"/>
      <c r="X787" s="211"/>
      <c r="Y787" s="211"/>
      <c r="Z787" s="211"/>
    </row>
    <row r="788" spans="11:26" ht="15.75" customHeight="1">
      <c r="K788" s="295"/>
      <c r="M788" s="295"/>
      <c r="P788" s="211"/>
      <c r="Q788" s="211"/>
      <c r="R788" s="211"/>
      <c r="S788" s="211"/>
      <c r="T788" s="211"/>
      <c r="U788" s="211"/>
      <c r="V788" s="211"/>
      <c r="W788" s="211"/>
      <c r="X788" s="211"/>
      <c r="Y788" s="211"/>
      <c r="Z788" s="211"/>
    </row>
    <row r="789" spans="11:26" ht="15.75" customHeight="1">
      <c r="K789" s="295"/>
      <c r="M789" s="295"/>
      <c r="P789" s="211"/>
      <c r="Q789" s="211"/>
      <c r="R789" s="211"/>
      <c r="S789" s="211"/>
      <c r="T789" s="211"/>
      <c r="U789" s="211"/>
      <c r="V789" s="211"/>
      <c r="W789" s="211"/>
      <c r="X789" s="211"/>
      <c r="Y789" s="211"/>
      <c r="Z789" s="211"/>
    </row>
    <row r="790" spans="11:26" ht="15.75" customHeight="1">
      <c r="K790" s="295"/>
      <c r="M790" s="295"/>
      <c r="P790" s="211"/>
      <c r="Q790" s="211"/>
      <c r="R790" s="211"/>
      <c r="S790" s="211"/>
      <c r="T790" s="211"/>
      <c r="U790" s="211"/>
      <c r="V790" s="211"/>
      <c r="W790" s="211"/>
      <c r="X790" s="211"/>
      <c r="Y790" s="211"/>
      <c r="Z790" s="211"/>
    </row>
    <row r="791" spans="11:26" ht="15.75" customHeight="1">
      <c r="K791" s="295"/>
      <c r="M791" s="295"/>
      <c r="P791" s="211"/>
      <c r="Q791" s="211"/>
      <c r="R791" s="211"/>
      <c r="S791" s="211"/>
      <c r="T791" s="211"/>
      <c r="U791" s="211"/>
      <c r="V791" s="211"/>
      <c r="W791" s="211"/>
      <c r="X791" s="211"/>
      <c r="Y791" s="211"/>
      <c r="Z791" s="211"/>
    </row>
    <row r="792" spans="11:26" ht="15.75" customHeight="1">
      <c r="K792" s="295"/>
      <c r="M792" s="295"/>
      <c r="P792" s="211"/>
      <c r="Q792" s="211"/>
      <c r="R792" s="211"/>
      <c r="S792" s="211"/>
      <c r="T792" s="211"/>
      <c r="U792" s="211"/>
      <c r="V792" s="211"/>
      <c r="W792" s="211"/>
      <c r="X792" s="211"/>
      <c r="Y792" s="211"/>
      <c r="Z792" s="211"/>
    </row>
    <row r="793" spans="11:26" ht="15.75" customHeight="1">
      <c r="K793" s="295"/>
      <c r="M793" s="295"/>
      <c r="P793" s="211"/>
      <c r="Q793" s="211"/>
      <c r="R793" s="211"/>
      <c r="S793" s="211"/>
      <c r="T793" s="211"/>
      <c r="U793" s="211"/>
      <c r="V793" s="211"/>
      <c r="W793" s="211"/>
      <c r="X793" s="211"/>
      <c r="Y793" s="211"/>
      <c r="Z793" s="211"/>
    </row>
    <row r="794" spans="11:26" ht="15.75" customHeight="1">
      <c r="K794" s="295"/>
      <c r="M794" s="295"/>
      <c r="P794" s="211"/>
      <c r="Q794" s="211"/>
      <c r="R794" s="211"/>
      <c r="S794" s="211"/>
      <c r="T794" s="211"/>
      <c r="U794" s="211"/>
      <c r="V794" s="211"/>
      <c r="W794" s="211"/>
      <c r="X794" s="211"/>
      <c r="Y794" s="211"/>
      <c r="Z794" s="211"/>
    </row>
    <row r="795" spans="11:26" ht="15.75" customHeight="1">
      <c r="K795" s="295"/>
      <c r="M795" s="295"/>
      <c r="P795" s="211"/>
      <c r="Q795" s="211"/>
      <c r="R795" s="211"/>
      <c r="S795" s="211"/>
      <c r="T795" s="211"/>
      <c r="U795" s="211"/>
      <c r="V795" s="211"/>
      <c r="W795" s="211"/>
      <c r="X795" s="211"/>
      <c r="Y795" s="211"/>
      <c r="Z795" s="211"/>
    </row>
    <row r="796" spans="11:26" ht="15.75" customHeight="1">
      <c r="K796" s="295"/>
      <c r="M796" s="295"/>
      <c r="P796" s="211"/>
      <c r="Q796" s="211"/>
      <c r="R796" s="211"/>
      <c r="S796" s="211"/>
      <c r="T796" s="211"/>
      <c r="U796" s="211"/>
      <c r="V796" s="211"/>
      <c r="W796" s="211"/>
      <c r="X796" s="211"/>
      <c r="Y796" s="211"/>
      <c r="Z796" s="211"/>
    </row>
    <row r="797" spans="11:26" ht="15.75" customHeight="1">
      <c r="K797" s="295"/>
      <c r="M797" s="295"/>
      <c r="P797" s="211"/>
      <c r="Q797" s="211"/>
      <c r="R797" s="211"/>
      <c r="S797" s="211"/>
      <c r="T797" s="211"/>
      <c r="U797" s="211"/>
      <c r="V797" s="211"/>
      <c r="W797" s="211"/>
      <c r="X797" s="211"/>
      <c r="Y797" s="211"/>
      <c r="Z797" s="211"/>
    </row>
    <row r="798" spans="11:26" ht="15.75" customHeight="1">
      <c r="K798" s="295"/>
      <c r="M798" s="295"/>
      <c r="P798" s="211"/>
      <c r="Q798" s="211"/>
      <c r="R798" s="211"/>
      <c r="S798" s="211"/>
      <c r="T798" s="211"/>
      <c r="U798" s="211"/>
      <c r="V798" s="211"/>
      <c r="W798" s="211"/>
      <c r="X798" s="211"/>
      <c r="Y798" s="211"/>
      <c r="Z798" s="211"/>
    </row>
    <row r="799" spans="11:26" ht="15.75" customHeight="1">
      <c r="K799" s="295"/>
      <c r="M799" s="295"/>
      <c r="P799" s="211"/>
      <c r="Q799" s="211"/>
      <c r="R799" s="211"/>
      <c r="S799" s="211"/>
      <c r="T799" s="211"/>
      <c r="U799" s="211"/>
      <c r="V799" s="211"/>
      <c r="W799" s="211"/>
      <c r="X799" s="211"/>
      <c r="Y799" s="211"/>
      <c r="Z799" s="211"/>
    </row>
    <row r="800" spans="11:26" ht="15.75" customHeight="1">
      <c r="K800" s="295"/>
      <c r="M800" s="295"/>
      <c r="P800" s="211"/>
      <c r="Q800" s="211"/>
      <c r="R800" s="211"/>
      <c r="S800" s="211"/>
      <c r="T800" s="211"/>
      <c r="U800" s="211"/>
      <c r="V800" s="211"/>
      <c r="W800" s="211"/>
      <c r="X800" s="211"/>
      <c r="Y800" s="211"/>
      <c r="Z800" s="211"/>
    </row>
    <row r="801" spans="11:26" ht="15.75" customHeight="1">
      <c r="K801" s="295"/>
      <c r="M801" s="295"/>
      <c r="P801" s="211"/>
      <c r="Q801" s="211"/>
      <c r="R801" s="211"/>
      <c r="S801" s="211"/>
      <c r="T801" s="211"/>
      <c r="U801" s="211"/>
      <c r="V801" s="211"/>
      <c r="W801" s="211"/>
      <c r="X801" s="211"/>
      <c r="Y801" s="211"/>
      <c r="Z801" s="211"/>
    </row>
    <row r="802" spans="11:26" ht="15.75" customHeight="1">
      <c r="K802" s="295"/>
      <c r="M802" s="295"/>
      <c r="P802" s="211"/>
      <c r="Q802" s="211"/>
      <c r="R802" s="211"/>
      <c r="S802" s="211"/>
      <c r="T802" s="211"/>
      <c r="U802" s="211"/>
      <c r="V802" s="211"/>
      <c r="W802" s="211"/>
      <c r="X802" s="211"/>
      <c r="Y802" s="211"/>
      <c r="Z802" s="211"/>
    </row>
    <row r="803" spans="11:26" ht="15.75" customHeight="1">
      <c r="K803" s="295"/>
      <c r="M803" s="295"/>
      <c r="P803" s="211"/>
      <c r="Q803" s="211"/>
      <c r="R803" s="211"/>
      <c r="S803" s="211"/>
      <c r="T803" s="211"/>
      <c r="U803" s="211"/>
      <c r="V803" s="211"/>
      <c r="W803" s="211"/>
      <c r="X803" s="211"/>
      <c r="Y803" s="211"/>
      <c r="Z803" s="211"/>
    </row>
    <row r="804" spans="11:26" ht="15.75" customHeight="1">
      <c r="K804" s="295"/>
      <c r="M804" s="295"/>
      <c r="P804" s="211"/>
      <c r="Q804" s="211"/>
      <c r="R804" s="211"/>
      <c r="S804" s="211"/>
      <c r="T804" s="211"/>
      <c r="U804" s="211"/>
      <c r="V804" s="211"/>
      <c r="W804" s="211"/>
      <c r="X804" s="211"/>
      <c r="Y804" s="211"/>
      <c r="Z804" s="211"/>
    </row>
    <row r="805" spans="11:26" ht="15.75" customHeight="1">
      <c r="K805" s="295"/>
      <c r="M805" s="295"/>
      <c r="P805" s="211"/>
      <c r="Q805" s="211"/>
      <c r="R805" s="211"/>
      <c r="S805" s="211"/>
      <c r="T805" s="211"/>
      <c r="U805" s="211"/>
      <c r="V805" s="211"/>
      <c r="W805" s="211"/>
      <c r="X805" s="211"/>
      <c r="Y805" s="211"/>
      <c r="Z805" s="211"/>
    </row>
    <row r="806" spans="11:26" ht="15.75" customHeight="1">
      <c r="K806" s="295"/>
      <c r="M806" s="295"/>
      <c r="P806" s="211"/>
      <c r="Q806" s="211"/>
      <c r="R806" s="211"/>
      <c r="S806" s="211"/>
      <c r="T806" s="211"/>
      <c r="U806" s="211"/>
      <c r="V806" s="211"/>
      <c r="W806" s="211"/>
      <c r="X806" s="211"/>
      <c r="Y806" s="211"/>
      <c r="Z806" s="211"/>
    </row>
    <row r="807" spans="11:26" ht="15.75" customHeight="1">
      <c r="K807" s="295"/>
      <c r="M807" s="295"/>
      <c r="P807" s="211"/>
      <c r="Q807" s="211"/>
      <c r="R807" s="211"/>
      <c r="S807" s="211"/>
      <c r="T807" s="211"/>
      <c r="U807" s="211"/>
      <c r="V807" s="211"/>
      <c r="W807" s="211"/>
      <c r="X807" s="211"/>
      <c r="Y807" s="211"/>
      <c r="Z807" s="211"/>
    </row>
    <row r="808" spans="11:26" ht="15.75" customHeight="1">
      <c r="K808" s="295"/>
      <c r="M808" s="295"/>
      <c r="P808" s="211"/>
      <c r="Q808" s="211"/>
      <c r="R808" s="211"/>
      <c r="S808" s="211"/>
      <c r="T808" s="211"/>
      <c r="U808" s="211"/>
      <c r="V808" s="211"/>
      <c r="W808" s="211"/>
      <c r="X808" s="211"/>
      <c r="Y808" s="211"/>
      <c r="Z808" s="211"/>
    </row>
    <row r="809" spans="11:26" ht="15.75" customHeight="1">
      <c r="K809" s="295"/>
      <c r="M809" s="295"/>
      <c r="P809" s="211"/>
      <c r="Q809" s="211"/>
      <c r="R809" s="211"/>
      <c r="S809" s="211"/>
      <c r="T809" s="211"/>
      <c r="U809" s="211"/>
      <c r="V809" s="211"/>
      <c r="W809" s="211"/>
      <c r="X809" s="211"/>
      <c r="Y809" s="211"/>
      <c r="Z809" s="211"/>
    </row>
    <row r="810" spans="11:26" ht="15.75" customHeight="1">
      <c r="K810" s="295"/>
      <c r="M810" s="295"/>
      <c r="P810" s="211"/>
      <c r="Q810" s="211"/>
      <c r="R810" s="211"/>
      <c r="S810" s="211"/>
      <c r="T810" s="211"/>
      <c r="U810" s="211"/>
      <c r="V810" s="211"/>
      <c r="W810" s="211"/>
      <c r="X810" s="211"/>
      <c r="Y810" s="211"/>
      <c r="Z810" s="211"/>
    </row>
    <row r="811" spans="11:26" ht="15.75" customHeight="1">
      <c r="K811" s="295"/>
      <c r="M811" s="295"/>
      <c r="P811" s="211"/>
      <c r="Q811" s="211"/>
      <c r="R811" s="211"/>
      <c r="S811" s="211"/>
      <c r="T811" s="211"/>
      <c r="U811" s="211"/>
      <c r="V811" s="211"/>
      <c r="W811" s="211"/>
      <c r="X811" s="211"/>
      <c r="Y811" s="211"/>
      <c r="Z811" s="211"/>
    </row>
    <row r="812" spans="11:26" ht="15.75" customHeight="1">
      <c r="K812" s="295"/>
      <c r="M812" s="295"/>
      <c r="P812" s="211"/>
      <c r="Q812" s="211"/>
      <c r="R812" s="211"/>
      <c r="S812" s="211"/>
      <c r="T812" s="211"/>
      <c r="U812" s="211"/>
      <c r="V812" s="211"/>
      <c r="W812" s="211"/>
      <c r="X812" s="211"/>
      <c r="Y812" s="211"/>
      <c r="Z812" s="211"/>
    </row>
    <row r="813" spans="11:26" ht="15.75" customHeight="1">
      <c r="K813" s="295"/>
      <c r="M813" s="295"/>
      <c r="P813" s="211"/>
      <c r="Q813" s="211"/>
      <c r="R813" s="211"/>
      <c r="S813" s="211"/>
      <c r="T813" s="211"/>
      <c r="U813" s="211"/>
      <c r="V813" s="211"/>
      <c r="W813" s="211"/>
      <c r="X813" s="211"/>
      <c r="Y813" s="211"/>
      <c r="Z813" s="211"/>
    </row>
    <row r="814" spans="11:26" ht="15.75" customHeight="1">
      <c r="K814" s="295"/>
      <c r="M814" s="295"/>
      <c r="P814" s="211"/>
      <c r="Q814" s="211"/>
      <c r="R814" s="211"/>
      <c r="S814" s="211"/>
      <c r="T814" s="211"/>
      <c r="U814" s="211"/>
      <c r="V814" s="211"/>
      <c r="W814" s="211"/>
      <c r="X814" s="211"/>
      <c r="Y814" s="211"/>
      <c r="Z814" s="211"/>
    </row>
    <row r="815" spans="11:26" ht="15.75" customHeight="1">
      <c r="K815" s="295"/>
      <c r="M815" s="295"/>
      <c r="P815" s="211"/>
      <c r="Q815" s="211"/>
      <c r="R815" s="211"/>
      <c r="S815" s="211"/>
      <c r="T815" s="211"/>
      <c r="U815" s="211"/>
      <c r="V815" s="211"/>
      <c r="W815" s="211"/>
      <c r="X815" s="211"/>
      <c r="Y815" s="211"/>
      <c r="Z815" s="211"/>
    </row>
    <row r="816" spans="11:26" ht="15.75" customHeight="1">
      <c r="K816" s="295"/>
      <c r="M816" s="295"/>
      <c r="P816" s="211"/>
      <c r="Q816" s="211"/>
      <c r="R816" s="211"/>
      <c r="S816" s="211"/>
      <c r="T816" s="211"/>
      <c r="U816" s="211"/>
      <c r="V816" s="211"/>
      <c r="W816" s="211"/>
      <c r="X816" s="211"/>
      <c r="Y816" s="211"/>
      <c r="Z816" s="211"/>
    </row>
    <row r="817" spans="11:26" ht="15.75" customHeight="1">
      <c r="K817" s="295"/>
      <c r="M817" s="295"/>
      <c r="P817" s="211"/>
      <c r="Q817" s="211"/>
      <c r="R817" s="211"/>
      <c r="S817" s="211"/>
      <c r="T817" s="211"/>
      <c r="U817" s="211"/>
      <c r="V817" s="211"/>
      <c r="W817" s="211"/>
      <c r="X817" s="211"/>
      <c r="Y817" s="211"/>
      <c r="Z817" s="211"/>
    </row>
    <row r="818" spans="11:26" ht="15.75" customHeight="1">
      <c r="K818" s="295"/>
      <c r="M818" s="295"/>
      <c r="P818" s="211"/>
      <c r="Q818" s="211"/>
      <c r="R818" s="211"/>
      <c r="S818" s="211"/>
      <c r="T818" s="211"/>
      <c r="U818" s="211"/>
      <c r="V818" s="211"/>
      <c r="W818" s="211"/>
      <c r="X818" s="211"/>
      <c r="Y818" s="211"/>
      <c r="Z818" s="211"/>
    </row>
    <row r="819" spans="11:26" ht="15.75" customHeight="1">
      <c r="K819" s="295"/>
      <c r="M819" s="295"/>
      <c r="P819" s="211"/>
      <c r="Q819" s="211"/>
      <c r="R819" s="211"/>
      <c r="S819" s="211"/>
      <c r="T819" s="211"/>
      <c r="U819" s="211"/>
      <c r="V819" s="211"/>
      <c r="W819" s="211"/>
      <c r="X819" s="211"/>
      <c r="Y819" s="211"/>
      <c r="Z819" s="211"/>
    </row>
    <row r="820" spans="11:26" ht="15.75" customHeight="1">
      <c r="K820" s="295"/>
      <c r="M820" s="295"/>
      <c r="P820" s="211"/>
      <c r="Q820" s="211"/>
      <c r="R820" s="211"/>
      <c r="S820" s="211"/>
      <c r="T820" s="211"/>
      <c r="U820" s="211"/>
      <c r="V820" s="211"/>
      <c r="W820" s="211"/>
      <c r="X820" s="211"/>
      <c r="Y820" s="211"/>
      <c r="Z820" s="211"/>
    </row>
    <row r="821" spans="11:26" ht="15.75" customHeight="1">
      <c r="K821" s="295"/>
      <c r="M821" s="295"/>
      <c r="P821" s="211"/>
      <c r="Q821" s="211"/>
      <c r="R821" s="211"/>
      <c r="S821" s="211"/>
      <c r="T821" s="211"/>
      <c r="U821" s="211"/>
      <c r="V821" s="211"/>
      <c r="W821" s="211"/>
      <c r="X821" s="211"/>
      <c r="Y821" s="211"/>
      <c r="Z821" s="211"/>
    </row>
    <row r="822" spans="11:26" ht="15.75" customHeight="1">
      <c r="K822" s="295"/>
      <c r="M822" s="295"/>
      <c r="P822" s="211"/>
      <c r="Q822" s="211"/>
      <c r="R822" s="211"/>
      <c r="S822" s="211"/>
      <c r="T822" s="211"/>
      <c r="U822" s="211"/>
      <c r="V822" s="211"/>
      <c r="W822" s="211"/>
      <c r="X822" s="211"/>
      <c r="Y822" s="211"/>
      <c r="Z822" s="211"/>
    </row>
    <row r="823" spans="11:26" ht="15.75" customHeight="1">
      <c r="K823" s="295"/>
      <c r="M823" s="295"/>
      <c r="P823" s="211"/>
      <c r="Q823" s="211"/>
      <c r="R823" s="211"/>
      <c r="S823" s="211"/>
      <c r="T823" s="211"/>
      <c r="U823" s="211"/>
      <c r="V823" s="211"/>
      <c r="W823" s="211"/>
      <c r="X823" s="211"/>
      <c r="Y823" s="211"/>
      <c r="Z823" s="211"/>
    </row>
    <row r="824" spans="11:26" ht="15.75" customHeight="1">
      <c r="K824" s="295"/>
      <c r="M824" s="295"/>
      <c r="P824" s="211"/>
      <c r="Q824" s="211"/>
      <c r="R824" s="211"/>
      <c r="S824" s="211"/>
      <c r="T824" s="211"/>
      <c r="U824" s="211"/>
      <c r="V824" s="211"/>
      <c r="W824" s="211"/>
      <c r="X824" s="211"/>
      <c r="Y824" s="211"/>
      <c r="Z824" s="211"/>
    </row>
    <row r="825" spans="11:26" ht="15.75" customHeight="1">
      <c r="K825" s="295"/>
      <c r="M825" s="295"/>
      <c r="P825" s="211"/>
      <c r="Q825" s="211"/>
      <c r="R825" s="211"/>
      <c r="S825" s="211"/>
      <c r="T825" s="211"/>
      <c r="U825" s="211"/>
      <c r="V825" s="211"/>
      <c r="W825" s="211"/>
      <c r="X825" s="211"/>
      <c r="Y825" s="211"/>
      <c r="Z825" s="211"/>
    </row>
    <row r="826" spans="11:26" ht="15.75" customHeight="1">
      <c r="K826" s="295"/>
      <c r="M826" s="295"/>
      <c r="P826" s="211"/>
      <c r="Q826" s="211"/>
      <c r="R826" s="211"/>
      <c r="S826" s="211"/>
      <c r="T826" s="211"/>
      <c r="U826" s="211"/>
      <c r="V826" s="211"/>
      <c r="W826" s="211"/>
      <c r="X826" s="211"/>
      <c r="Y826" s="211"/>
      <c r="Z826" s="211"/>
    </row>
    <row r="827" spans="11:26" ht="15.75" customHeight="1">
      <c r="K827" s="295"/>
      <c r="M827" s="295"/>
      <c r="P827" s="211"/>
      <c r="Q827" s="211"/>
      <c r="R827" s="211"/>
      <c r="S827" s="211"/>
      <c r="T827" s="211"/>
      <c r="U827" s="211"/>
      <c r="V827" s="211"/>
      <c r="W827" s="211"/>
      <c r="X827" s="211"/>
      <c r="Y827" s="211"/>
      <c r="Z827" s="211"/>
    </row>
    <row r="828" spans="11:26" ht="15.75" customHeight="1">
      <c r="K828" s="295"/>
      <c r="M828" s="295"/>
      <c r="P828" s="211"/>
      <c r="Q828" s="211"/>
      <c r="R828" s="211"/>
      <c r="S828" s="211"/>
      <c r="T828" s="211"/>
      <c r="U828" s="211"/>
      <c r="V828" s="211"/>
      <c r="W828" s="211"/>
      <c r="X828" s="211"/>
      <c r="Y828" s="211"/>
      <c r="Z828" s="211"/>
    </row>
    <row r="829" spans="11:26" ht="15.75" customHeight="1">
      <c r="K829" s="295"/>
      <c r="M829" s="295"/>
      <c r="P829" s="211"/>
      <c r="Q829" s="211"/>
      <c r="R829" s="211"/>
      <c r="S829" s="211"/>
      <c r="T829" s="211"/>
      <c r="U829" s="211"/>
      <c r="V829" s="211"/>
      <c r="W829" s="211"/>
      <c r="X829" s="211"/>
      <c r="Y829" s="211"/>
      <c r="Z829" s="211"/>
    </row>
    <row r="830" spans="11:26" ht="15.75" customHeight="1">
      <c r="K830" s="295"/>
      <c r="M830" s="295"/>
      <c r="P830" s="211"/>
      <c r="Q830" s="211"/>
      <c r="R830" s="211"/>
      <c r="S830" s="211"/>
      <c r="T830" s="211"/>
      <c r="U830" s="211"/>
      <c r="V830" s="211"/>
      <c r="W830" s="211"/>
      <c r="X830" s="211"/>
      <c r="Y830" s="211"/>
      <c r="Z830" s="211"/>
    </row>
    <row r="831" spans="11:26" ht="15.75" customHeight="1">
      <c r="K831" s="295"/>
      <c r="M831" s="295"/>
      <c r="P831" s="211"/>
      <c r="Q831" s="211"/>
      <c r="R831" s="211"/>
      <c r="S831" s="211"/>
      <c r="T831" s="211"/>
      <c r="U831" s="211"/>
      <c r="V831" s="211"/>
      <c r="W831" s="211"/>
      <c r="X831" s="211"/>
      <c r="Y831" s="211"/>
      <c r="Z831" s="211"/>
    </row>
    <row r="832" spans="11:26" ht="15.75" customHeight="1">
      <c r="K832" s="295"/>
      <c r="M832" s="295"/>
      <c r="P832" s="211"/>
      <c r="Q832" s="211"/>
      <c r="R832" s="211"/>
      <c r="S832" s="211"/>
      <c r="T832" s="211"/>
      <c r="U832" s="211"/>
      <c r="V832" s="211"/>
      <c r="W832" s="211"/>
      <c r="X832" s="211"/>
      <c r="Y832" s="211"/>
      <c r="Z832" s="211"/>
    </row>
    <row r="833" spans="11:26" ht="15.75" customHeight="1">
      <c r="K833" s="295"/>
      <c r="M833" s="295"/>
      <c r="P833" s="211"/>
      <c r="Q833" s="211"/>
      <c r="R833" s="211"/>
      <c r="S833" s="211"/>
      <c r="T833" s="211"/>
      <c r="U833" s="211"/>
      <c r="V833" s="211"/>
      <c r="W833" s="211"/>
      <c r="X833" s="211"/>
      <c r="Y833" s="211"/>
      <c r="Z833" s="211"/>
    </row>
    <row r="834" spans="11:26" ht="15.75" customHeight="1">
      <c r="K834" s="295"/>
      <c r="M834" s="295"/>
      <c r="P834" s="211"/>
      <c r="Q834" s="211"/>
      <c r="R834" s="211"/>
      <c r="S834" s="211"/>
      <c r="T834" s="211"/>
      <c r="U834" s="211"/>
      <c r="V834" s="211"/>
      <c r="W834" s="211"/>
      <c r="X834" s="211"/>
      <c r="Y834" s="211"/>
      <c r="Z834" s="211"/>
    </row>
    <row r="835" spans="11:26" ht="15.75" customHeight="1">
      <c r="K835" s="295"/>
      <c r="M835" s="295"/>
      <c r="P835" s="211"/>
      <c r="Q835" s="211"/>
      <c r="R835" s="211"/>
      <c r="S835" s="211"/>
      <c r="T835" s="211"/>
      <c r="U835" s="211"/>
      <c r="V835" s="211"/>
      <c r="W835" s="211"/>
      <c r="X835" s="211"/>
      <c r="Y835" s="211"/>
      <c r="Z835" s="211"/>
    </row>
    <row r="836" spans="11:26" ht="15.75" customHeight="1">
      <c r="K836" s="295"/>
      <c r="M836" s="295"/>
      <c r="P836" s="211"/>
      <c r="Q836" s="211"/>
      <c r="R836" s="211"/>
      <c r="S836" s="211"/>
      <c r="T836" s="211"/>
      <c r="U836" s="211"/>
      <c r="V836" s="211"/>
      <c r="W836" s="211"/>
      <c r="X836" s="211"/>
      <c r="Y836" s="211"/>
      <c r="Z836" s="211"/>
    </row>
    <row r="837" spans="11:26" ht="15.75" customHeight="1">
      <c r="K837" s="295"/>
      <c r="M837" s="295"/>
      <c r="P837" s="211"/>
      <c r="Q837" s="211"/>
      <c r="R837" s="211"/>
      <c r="S837" s="211"/>
      <c r="T837" s="211"/>
      <c r="U837" s="211"/>
      <c r="V837" s="211"/>
      <c r="W837" s="211"/>
      <c r="X837" s="211"/>
      <c r="Y837" s="211"/>
      <c r="Z837" s="211"/>
    </row>
    <row r="838" spans="11:26" ht="15.75" customHeight="1">
      <c r="K838" s="295"/>
      <c r="M838" s="295"/>
      <c r="P838" s="211"/>
      <c r="Q838" s="211"/>
      <c r="R838" s="211"/>
      <c r="S838" s="211"/>
      <c r="T838" s="211"/>
      <c r="U838" s="211"/>
      <c r="V838" s="211"/>
      <c r="W838" s="211"/>
      <c r="X838" s="211"/>
      <c r="Y838" s="211"/>
      <c r="Z838" s="211"/>
    </row>
    <row r="839" spans="11:26" ht="15.75" customHeight="1">
      <c r="K839" s="295"/>
      <c r="M839" s="295"/>
      <c r="P839" s="211"/>
      <c r="Q839" s="211"/>
      <c r="R839" s="211"/>
      <c r="S839" s="211"/>
      <c r="T839" s="211"/>
      <c r="U839" s="211"/>
      <c r="V839" s="211"/>
      <c r="W839" s="211"/>
      <c r="X839" s="211"/>
      <c r="Y839" s="211"/>
      <c r="Z839" s="211"/>
    </row>
    <row r="840" spans="11:26" ht="15.75" customHeight="1">
      <c r="K840" s="295"/>
      <c r="M840" s="295"/>
      <c r="P840" s="211"/>
      <c r="Q840" s="211"/>
      <c r="R840" s="211"/>
      <c r="S840" s="211"/>
      <c r="T840" s="211"/>
      <c r="U840" s="211"/>
      <c r="V840" s="211"/>
      <c r="W840" s="211"/>
      <c r="X840" s="211"/>
      <c r="Y840" s="211"/>
      <c r="Z840" s="211"/>
    </row>
    <row r="841" spans="11:26" ht="15.75" customHeight="1">
      <c r="K841" s="295"/>
      <c r="M841" s="295"/>
      <c r="P841" s="211"/>
      <c r="Q841" s="211"/>
      <c r="R841" s="211"/>
      <c r="S841" s="211"/>
      <c r="T841" s="211"/>
      <c r="U841" s="211"/>
      <c r="V841" s="211"/>
      <c r="W841" s="211"/>
      <c r="X841" s="211"/>
      <c r="Y841" s="211"/>
      <c r="Z841" s="211"/>
    </row>
    <row r="842" spans="11:26" ht="15.75" customHeight="1">
      <c r="K842" s="295"/>
      <c r="M842" s="295"/>
      <c r="P842" s="211"/>
      <c r="Q842" s="211"/>
      <c r="R842" s="211"/>
      <c r="S842" s="211"/>
      <c r="T842" s="211"/>
      <c r="U842" s="211"/>
      <c r="V842" s="211"/>
      <c r="W842" s="211"/>
      <c r="X842" s="211"/>
      <c r="Y842" s="211"/>
      <c r="Z842" s="211"/>
    </row>
    <row r="843" spans="11:26" ht="15.75" customHeight="1">
      <c r="K843" s="295"/>
      <c r="M843" s="295"/>
      <c r="P843" s="211"/>
      <c r="Q843" s="211"/>
      <c r="R843" s="211"/>
      <c r="S843" s="211"/>
      <c r="T843" s="211"/>
      <c r="U843" s="211"/>
      <c r="V843" s="211"/>
      <c r="W843" s="211"/>
      <c r="X843" s="211"/>
      <c r="Y843" s="211"/>
      <c r="Z843" s="211"/>
    </row>
    <row r="844" spans="11:26" ht="15.75" customHeight="1">
      <c r="K844" s="295"/>
      <c r="M844" s="295"/>
      <c r="P844" s="211"/>
      <c r="Q844" s="211"/>
      <c r="R844" s="211"/>
      <c r="S844" s="211"/>
      <c r="T844" s="211"/>
      <c r="U844" s="211"/>
      <c r="V844" s="211"/>
      <c r="W844" s="211"/>
      <c r="X844" s="211"/>
      <c r="Y844" s="211"/>
      <c r="Z844" s="211"/>
    </row>
    <row r="845" spans="11:26" ht="15.75" customHeight="1">
      <c r="K845" s="295"/>
      <c r="M845" s="295"/>
      <c r="P845" s="211"/>
      <c r="Q845" s="211"/>
      <c r="R845" s="211"/>
      <c r="S845" s="211"/>
      <c r="T845" s="211"/>
      <c r="U845" s="211"/>
      <c r="V845" s="211"/>
      <c r="W845" s="211"/>
      <c r="X845" s="211"/>
      <c r="Y845" s="211"/>
      <c r="Z845" s="211"/>
    </row>
    <row r="846" spans="11:26" ht="15.75" customHeight="1">
      <c r="K846" s="295"/>
      <c r="M846" s="295"/>
      <c r="P846" s="211"/>
      <c r="Q846" s="211"/>
      <c r="R846" s="211"/>
      <c r="S846" s="211"/>
      <c r="T846" s="211"/>
      <c r="U846" s="211"/>
      <c r="V846" s="211"/>
      <c r="W846" s="211"/>
      <c r="X846" s="211"/>
      <c r="Y846" s="211"/>
      <c r="Z846" s="211"/>
    </row>
    <row r="847" spans="11:26" ht="15.75" customHeight="1">
      <c r="K847" s="295"/>
      <c r="M847" s="295"/>
      <c r="P847" s="211"/>
      <c r="Q847" s="211"/>
      <c r="R847" s="211"/>
      <c r="S847" s="211"/>
      <c r="T847" s="211"/>
      <c r="U847" s="211"/>
      <c r="V847" s="211"/>
      <c r="W847" s="211"/>
      <c r="X847" s="211"/>
      <c r="Y847" s="211"/>
      <c r="Z847" s="211"/>
    </row>
    <row r="848" spans="11:26" ht="15.75" customHeight="1">
      <c r="K848" s="295"/>
      <c r="M848" s="295"/>
      <c r="P848" s="211"/>
      <c r="Q848" s="211"/>
      <c r="R848" s="211"/>
      <c r="S848" s="211"/>
      <c r="T848" s="211"/>
      <c r="U848" s="211"/>
      <c r="V848" s="211"/>
      <c r="W848" s="211"/>
      <c r="X848" s="211"/>
      <c r="Y848" s="211"/>
      <c r="Z848" s="211"/>
    </row>
    <row r="849" spans="11:26" ht="15.75" customHeight="1">
      <c r="K849" s="295"/>
      <c r="M849" s="295"/>
      <c r="P849" s="211"/>
      <c r="Q849" s="211"/>
      <c r="R849" s="211"/>
      <c r="S849" s="211"/>
      <c r="T849" s="211"/>
      <c r="U849" s="211"/>
      <c r="V849" s="211"/>
      <c r="W849" s="211"/>
      <c r="X849" s="211"/>
      <c r="Y849" s="211"/>
      <c r="Z849" s="211"/>
    </row>
    <row r="850" spans="11:26" ht="15.75" customHeight="1">
      <c r="K850" s="295"/>
      <c r="M850" s="295"/>
      <c r="P850" s="211"/>
      <c r="Q850" s="211"/>
      <c r="R850" s="211"/>
      <c r="S850" s="211"/>
      <c r="T850" s="211"/>
      <c r="U850" s="211"/>
      <c r="V850" s="211"/>
      <c r="W850" s="211"/>
      <c r="X850" s="211"/>
      <c r="Y850" s="211"/>
      <c r="Z850" s="211"/>
    </row>
    <row r="851" spans="11:26" ht="15.75" customHeight="1">
      <c r="K851" s="295"/>
      <c r="M851" s="295"/>
      <c r="P851" s="211"/>
      <c r="Q851" s="211"/>
      <c r="R851" s="211"/>
      <c r="S851" s="211"/>
      <c r="T851" s="211"/>
      <c r="U851" s="211"/>
      <c r="V851" s="211"/>
      <c r="W851" s="211"/>
      <c r="X851" s="211"/>
      <c r="Y851" s="211"/>
      <c r="Z851" s="211"/>
    </row>
    <row r="852" spans="11:26" ht="15.75" customHeight="1">
      <c r="K852" s="295"/>
      <c r="M852" s="295"/>
      <c r="P852" s="211"/>
      <c r="Q852" s="211"/>
      <c r="R852" s="211"/>
      <c r="S852" s="211"/>
      <c r="T852" s="211"/>
      <c r="U852" s="211"/>
      <c r="V852" s="211"/>
      <c r="W852" s="211"/>
      <c r="X852" s="211"/>
      <c r="Y852" s="211"/>
      <c r="Z852" s="211"/>
    </row>
    <row r="853" spans="11:26" ht="15.75" customHeight="1">
      <c r="K853" s="295"/>
      <c r="M853" s="295"/>
      <c r="P853" s="211"/>
      <c r="Q853" s="211"/>
      <c r="R853" s="211"/>
      <c r="S853" s="211"/>
      <c r="T853" s="211"/>
      <c r="U853" s="211"/>
      <c r="V853" s="211"/>
      <c r="W853" s="211"/>
      <c r="X853" s="211"/>
      <c r="Y853" s="211"/>
      <c r="Z853" s="211"/>
    </row>
    <row r="854" spans="11:26" ht="15.75" customHeight="1">
      <c r="K854" s="295"/>
      <c r="M854" s="295"/>
      <c r="P854" s="211"/>
      <c r="Q854" s="211"/>
      <c r="R854" s="211"/>
      <c r="S854" s="211"/>
      <c r="T854" s="211"/>
      <c r="U854" s="211"/>
      <c r="V854" s="211"/>
      <c r="W854" s="211"/>
      <c r="X854" s="211"/>
      <c r="Y854" s="211"/>
      <c r="Z854" s="211"/>
    </row>
    <row r="855" spans="11:26" ht="15.75" customHeight="1">
      <c r="K855" s="295"/>
      <c r="M855" s="295"/>
      <c r="P855" s="211"/>
      <c r="Q855" s="211"/>
      <c r="R855" s="211"/>
      <c r="S855" s="211"/>
      <c r="T855" s="211"/>
      <c r="U855" s="211"/>
      <c r="V855" s="211"/>
      <c r="W855" s="211"/>
      <c r="X855" s="211"/>
      <c r="Y855" s="211"/>
      <c r="Z855" s="211"/>
    </row>
    <row r="856" spans="11:26" ht="15.75" customHeight="1">
      <c r="K856" s="295"/>
      <c r="M856" s="295"/>
      <c r="P856" s="211"/>
      <c r="Q856" s="211"/>
      <c r="R856" s="211"/>
      <c r="S856" s="211"/>
      <c r="T856" s="211"/>
      <c r="U856" s="211"/>
      <c r="V856" s="211"/>
      <c r="W856" s="211"/>
      <c r="X856" s="211"/>
      <c r="Y856" s="211"/>
      <c r="Z856" s="211"/>
    </row>
    <row r="857" spans="11:26" ht="15.75" customHeight="1">
      <c r="K857" s="295"/>
      <c r="M857" s="295"/>
      <c r="P857" s="211"/>
      <c r="Q857" s="211"/>
      <c r="R857" s="211"/>
      <c r="S857" s="211"/>
      <c r="T857" s="211"/>
      <c r="U857" s="211"/>
      <c r="V857" s="211"/>
      <c r="W857" s="211"/>
      <c r="X857" s="211"/>
      <c r="Y857" s="211"/>
      <c r="Z857" s="211"/>
    </row>
    <row r="858" spans="11:26" ht="15.75" customHeight="1">
      <c r="K858" s="295"/>
      <c r="M858" s="295"/>
      <c r="P858" s="211"/>
      <c r="Q858" s="211"/>
      <c r="R858" s="211"/>
      <c r="S858" s="211"/>
      <c r="T858" s="211"/>
      <c r="U858" s="211"/>
      <c r="V858" s="211"/>
      <c r="W858" s="211"/>
      <c r="X858" s="211"/>
      <c r="Y858" s="211"/>
      <c r="Z858" s="211"/>
    </row>
    <row r="859" spans="11:26" ht="15.75" customHeight="1">
      <c r="K859" s="295"/>
      <c r="M859" s="295"/>
      <c r="P859" s="211"/>
      <c r="Q859" s="211"/>
      <c r="R859" s="211"/>
      <c r="S859" s="211"/>
      <c r="T859" s="211"/>
      <c r="U859" s="211"/>
      <c r="V859" s="211"/>
      <c r="W859" s="211"/>
      <c r="X859" s="211"/>
      <c r="Y859" s="211"/>
      <c r="Z859" s="211"/>
    </row>
    <row r="860" spans="11:26" ht="15.75" customHeight="1">
      <c r="K860" s="295"/>
      <c r="M860" s="295"/>
      <c r="P860" s="211"/>
      <c r="Q860" s="211"/>
      <c r="R860" s="211"/>
      <c r="S860" s="211"/>
      <c r="T860" s="211"/>
      <c r="U860" s="211"/>
      <c r="V860" s="211"/>
      <c r="W860" s="211"/>
      <c r="X860" s="211"/>
      <c r="Y860" s="211"/>
      <c r="Z860" s="211"/>
    </row>
    <row r="861" spans="11:26" ht="15.75" customHeight="1">
      <c r="K861" s="295"/>
      <c r="M861" s="295"/>
      <c r="P861" s="211"/>
      <c r="Q861" s="211"/>
      <c r="R861" s="211"/>
      <c r="S861" s="211"/>
      <c r="T861" s="211"/>
      <c r="U861" s="211"/>
      <c r="V861" s="211"/>
      <c r="W861" s="211"/>
      <c r="X861" s="211"/>
      <c r="Y861" s="211"/>
      <c r="Z861" s="211"/>
    </row>
    <row r="862" spans="11:26" ht="15.75" customHeight="1">
      <c r="K862" s="295"/>
      <c r="M862" s="295"/>
      <c r="P862" s="211"/>
      <c r="Q862" s="211"/>
      <c r="R862" s="211"/>
      <c r="S862" s="211"/>
      <c r="T862" s="211"/>
      <c r="U862" s="211"/>
      <c r="V862" s="211"/>
      <c r="W862" s="211"/>
      <c r="X862" s="211"/>
      <c r="Y862" s="211"/>
      <c r="Z862" s="211"/>
    </row>
    <row r="863" spans="11:26" ht="15.75" customHeight="1">
      <c r="K863" s="295"/>
      <c r="M863" s="295"/>
      <c r="P863" s="211"/>
      <c r="Q863" s="211"/>
      <c r="R863" s="211"/>
      <c r="S863" s="211"/>
      <c r="T863" s="211"/>
      <c r="U863" s="211"/>
      <c r="V863" s="211"/>
      <c r="W863" s="211"/>
      <c r="X863" s="211"/>
      <c r="Y863" s="211"/>
      <c r="Z863" s="211"/>
    </row>
    <row r="864" spans="11:26" ht="15.75" customHeight="1">
      <c r="K864" s="295"/>
      <c r="M864" s="295"/>
      <c r="P864" s="211"/>
      <c r="Q864" s="211"/>
      <c r="R864" s="211"/>
      <c r="S864" s="211"/>
      <c r="T864" s="211"/>
      <c r="U864" s="211"/>
      <c r="V864" s="211"/>
      <c r="W864" s="211"/>
      <c r="X864" s="211"/>
      <c r="Y864" s="211"/>
      <c r="Z864" s="211"/>
    </row>
    <row r="865" spans="11:26" ht="15.75" customHeight="1">
      <c r="K865" s="295"/>
      <c r="M865" s="295"/>
      <c r="P865" s="211"/>
      <c r="Q865" s="211"/>
      <c r="R865" s="211"/>
      <c r="S865" s="211"/>
      <c r="T865" s="211"/>
      <c r="U865" s="211"/>
      <c r="V865" s="211"/>
      <c r="W865" s="211"/>
      <c r="X865" s="211"/>
      <c r="Y865" s="211"/>
      <c r="Z865" s="211"/>
    </row>
    <row r="866" spans="11:26" ht="15.75" customHeight="1">
      <c r="K866" s="295"/>
      <c r="M866" s="295"/>
      <c r="P866" s="211"/>
      <c r="Q866" s="211"/>
      <c r="R866" s="211"/>
      <c r="S866" s="211"/>
      <c r="T866" s="211"/>
      <c r="U866" s="211"/>
      <c r="V866" s="211"/>
      <c r="W866" s="211"/>
      <c r="X866" s="211"/>
      <c r="Y866" s="211"/>
      <c r="Z866" s="211"/>
    </row>
    <row r="867" spans="11:26" ht="15.75" customHeight="1">
      <c r="K867" s="295"/>
      <c r="M867" s="295"/>
      <c r="P867" s="211"/>
      <c r="Q867" s="211"/>
      <c r="R867" s="211"/>
      <c r="S867" s="211"/>
      <c r="T867" s="211"/>
      <c r="U867" s="211"/>
      <c r="V867" s="211"/>
      <c r="W867" s="211"/>
      <c r="X867" s="211"/>
      <c r="Y867" s="211"/>
      <c r="Z867" s="211"/>
    </row>
    <row r="868" spans="11:26" ht="15.75" customHeight="1">
      <c r="K868" s="295"/>
      <c r="M868" s="295"/>
      <c r="P868" s="211"/>
      <c r="Q868" s="211"/>
      <c r="R868" s="211"/>
      <c r="S868" s="211"/>
      <c r="T868" s="211"/>
      <c r="U868" s="211"/>
      <c r="V868" s="211"/>
      <c r="W868" s="211"/>
      <c r="X868" s="211"/>
      <c r="Y868" s="211"/>
      <c r="Z868" s="211"/>
    </row>
    <row r="869" spans="11:26" ht="15.75" customHeight="1">
      <c r="K869" s="295"/>
      <c r="M869" s="295"/>
      <c r="P869" s="211"/>
      <c r="Q869" s="211"/>
      <c r="R869" s="211"/>
      <c r="S869" s="211"/>
      <c r="T869" s="211"/>
      <c r="U869" s="211"/>
      <c r="V869" s="211"/>
      <c r="W869" s="211"/>
      <c r="X869" s="211"/>
      <c r="Y869" s="211"/>
      <c r="Z869" s="211"/>
    </row>
    <row r="870" spans="11:26" ht="15.75" customHeight="1">
      <c r="K870" s="295"/>
      <c r="M870" s="295"/>
      <c r="P870" s="211"/>
      <c r="Q870" s="211"/>
      <c r="R870" s="211"/>
      <c r="S870" s="211"/>
      <c r="T870" s="211"/>
      <c r="U870" s="211"/>
      <c r="V870" s="211"/>
      <c r="W870" s="211"/>
      <c r="X870" s="211"/>
      <c r="Y870" s="211"/>
      <c r="Z870" s="211"/>
    </row>
    <row r="871" spans="11:26" ht="15.75" customHeight="1">
      <c r="K871" s="295"/>
      <c r="M871" s="295"/>
      <c r="P871" s="211"/>
      <c r="Q871" s="211"/>
      <c r="R871" s="211"/>
      <c r="S871" s="211"/>
      <c r="T871" s="211"/>
      <c r="U871" s="211"/>
      <c r="V871" s="211"/>
      <c r="W871" s="211"/>
      <c r="X871" s="211"/>
      <c r="Y871" s="211"/>
      <c r="Z871" s="211"/>
    </row>
    <row r="872" spans="11:26" ht="15.75" customHeight="1">
      <c r="K872" s="295"/>
      <c r="M872" s="295"/>
      <c r="P872" s="211"/>
      <c r="Q872" s="211"/>
      <c r="R872" s="211"/>
      <c r="S872" s="211"/>
      <c r="T872" s="211"/>
      <c r="U872" s="211"/>
      <c r="V872" s="211"/>
      <c r="W872" s="211"/>
      <c r="X872" s="211"/>
      <c r="Y872" s="211"/>
      <c r="Z872" s="211"/>
    </row>
    <row r="873" spans="11:26" ht="15.75" customHeight="1">
      <c r="K873" s="295"/>
      <c r="M873" s="295"/>
      <c r="P873" s="211"/>
      <c r="Q873" s="211"/>
      <c r="R873" s="211"/>
      <c r="S873" s="211"/>
      <c r="T873" s="211"/>
      <c r="U873" s="211"/>
      <c r="V873" s="211"/>
      <c r="W873" s="211"/>
      <c r="X873" s="211"/>
      <c r="Y873" s="211"/>
      <c r="Z873" s="211"/>
    </row>
    <row r="874" spans="11:26" ht="15.75" customHeight="1">
      <c r="K874" s="295"/>
      <c r="M874" s="295"/>
      <c r="P874" s="211"/>
      <c r="Q874" s="211"/>
      <c r="R874" s="211"/>
      <c r="S874" s="211"/>
      <c r="T874" s="211"/>
      <c r="U874" s="211"/>
      <c r="V874" s="211"/>
      <c r="W874" s="211"/>
      <c r="X874" s="211"/>
      <c r="Y874" s="211"/>
      <c r="Z874" s="211"/>
    </row>
    <row r="875" spans="11:26" ht="15.75" customHeight="1">
      <c r="K875" s="295"/>
      <c r="M875" s="295"/>
      <c r="P875" s="211"/>
      <c r="Q875" s="211"/>
      <c r="R875" s="211"/>
      <c r="S875" s="211"/>
      <c r="T875" s="211"/>
      <c r="U875" s="211"/>
      <c r="V875" s="211"/>
      <c r="W875" s="211"/>
      <c r="X875" s="211"/>
      <c r="Y875" s="211"/>
      <c r="Z875" s="211"/>
    </row>
    <row r="876" spans="11:26" ht="15.75" customHeight="1">
      <c r="K876" s="295"/>
      <c r="M876" s="295"/>
      <c r="P876" s="211"/>
      <c r="Q876" s="211"/>
      <c r="R876" s="211"/>
      <c r="S876" s="211"/>
      <c r="T876" s="211"/>
      <c r="U876" s="211"/>
      <c r="V876" s="211"/>
      <c r="W876" s="211"/>
      <c r="X876" s="211"/>
      <c r="Y876" s="211"/>
      <c r="Z876" s="211"/>
    </row>
    <row r="877" spans="11:26" ht="15.75" customHeight="1">
      <c r="K877" s="295"/>
      <c r="M877" s="295"/>
      <c r="P877" s="211"/>
      <c r="Q877" s="211"/>
      <c r="R877" s="211"/>
      <c r="S877" s="211"/>
      <c r="T877" s="211"/>
      <c r="U877" s="211"/>
      <c r="V877" s="211"/>
      <c r="W877" s="211"/>
      <c r="X877" s="211"/>
      <c r="Y877" s="211"/>
      <c r="Z877" s="211"/>
    </row>
    <row r="878" spans="11:26" ht="15.75" customHeight="1">
      <c r="K878" s="295"/>
      <c r="M878" s="295"/>
      <c r="P878" s="211"/>
      <c r="Q878" s="211"/>
      <c r="R878" s="211"/>
      <c r="S878" s="211"/>
      <c r="T878" s="211"/>
      <c r="U878" s="211"/>
      <c r="V878" s="211"/>
      <c r="W878" s="211"/>
      <c r="X878" s="211"/>
      <c r="Y878" s="211"/>
      <c r="Z878" s="211"/>
    </row>
    <row r="879" spans="11:26" ht="15.75" customHeight="1">
      <c r="K879" s="295"/>
      <c r="M879" s="295"/>
      <c r="P879" s="211"/>
      <c r="Q879" s="211"/>
      <c r="R879" s="211"/>
      <c r="S879" s="211"/>
      <c r="T879" s="211"/>
      <c r="U879" s="211"/>
      <c r="V879" s="211"/>
      <c r="W879" s="211"/>
      <c r="X879" s="211"/>
      <c r="Y879" s="211"/>
      <c r="Z879" s="211"/>
    </row>
    <row r="880" spans="11:26" ht="15.75" customHeight="1">
      <c r="K880" s="295"/>
      <c r="M880" s="295"/>
      <c r="P880" s="211"/>
      <c r="Q880" s="211"/>
      <c r="R880" s="211"/>
      <c r="S880" s="211"/>
      <c r="T880" s="211"/>
      <c r="U880" s="211"/>
      <c r="V880" s="211"/>
      <c r="W880" s="211"/>
      <c r="X880" s="211"/>
      <c r="Y880" s="211"/>
      <c r="Z880" s="211"/>
    </row>
    <row r="881" spans="11:26" ht="15.75" customHeight="1">
      <c r="K881" s="295"/>
      <c r="M881" s="295"/>
      <c r="P881" s="211"/>
      <c r="Q881" s="211"/>
      <c r="R881" s="211"/>
      <c r="S881" s="211"/>
      <c r="T881" s="211"/>
      <c r="U881" s="211"/>
      <c r="V881" s="211"/>
      <c r="W881" s="211"/>
      <c r="X881" s="211"/>
      <c r="Y881" s="211"/>
      <c r="Z881" s="211"/>
    </row>
    <row r="882" spans="11:26" ht="15.75" customHeight="1">
      <c r="K882" s="295"/>
      <c r="M882" s="295"/>
      <c r="P882" s="211"/>
      <c r="Q882" s="211"/>
      <c r="R882" s="211"/>
      <c r="S882" s="211"/>
      <c r="T882" s="211"/>
      <c r="U882" s="211"/>
      <c r="V882" s="211"/>
      <c r="W882" s="211"/>
      <c r="X882" s="211"/>
      <c r="Y882" s="211"/>
      <c r="Z882" s="211"/>
    </row>
    <row r="883" spans="11:26" ht="15.75" customHeight="1">
      <c r="K883" s="295"/>
      <c r="M883" s="295"/>
      <c r="P883" s="211"/>
      <c r="Q883" s="211"/>
      <c r="R883" s="211"/>
      <c r="S883" s="211"/>
      <c r="T883" s="211"/>
      <c r="U883" s="211"/>
      <c r="V883" s="211"/>
      <c r="W883" s="211"/>
      <c r="X883" s="211"/>
      <c r="Y883" s="211"/>
      <c r="Z883" s="211"/>
    </row>
    <row r="884" spans="11:26" ht="15.75" customHeight="1">
      <c r="K884" s="295"/>
      <c r="M884" s="295"/>
      <c r="P884" s="211"/>
      <c r="Q884" s="211"/>
      <c r="R884" s="211"/>
      <c r="S884" s="211"/>
      <c r="T884" s="211"/>
      <c r="U884" s="211"/>
      <c r="V884" s="211"/>
      <c r="W884" s="211"/>
      <c r="X884" s="211"/>
      <c r="Y884" s="211"/>
      <c r="Z884" s="211"/>
    </row>
    <row r="885" spans="11:26" ht="15.75" customHeight="1">
      <c r="K885" s="295"/>
      <c r="M885" s="295"/>
      <c r="P885" s="211"/>
      <c r="Q885" s="211"/>
      <c r="R885" s="211"/>
      <c r="S885" s="211"/>
      <c r="T885" s="211"/>
      <c r="U885" s="211"/>
      <c r="V885" s="211"/>
      <c r="W885" s="211"/>
      <c r="X885" s="211"/>
      <c r="Y885" s="211"/>
      <c r="Z885" s="211"/>
    </row>
    <row r="886" spans="11:26" ht="15.75" customHeight="1">
      <c r="K886" s="295"/>
      <c r="M886" s="295"/>
      <c r="P886" s="211"/>
      <c r="Q886" s="211"/>
      <c r="R886" s="211"/>
      <c r="S886" s="211"/>
      <c r="T886" s="211"/>
      <c r="U886" s="211"/>
      <c r="V886" s="211"/>
      <c r="W886" s="211"/>
      <c r="X886" s="211"/>
      <c r="Y886" s="211"/>
      <c r="Z886" s="211"/>
    </row>
    <row r="887" spans="11:26" ht="15.75" customHeight="1">
      <c r="K887" s="295"/>
      <c r="M887" s="295"/>
      <c r="P887" s="211"/>
      <c r="Q887" s="211"/>
      <c r="R887" s="211"/>
      <c r="S887" s="211"/>
      <c r="T887" s="211"/>
      <c r="U887" s="211"/>
      <c r="V887" s="211"/>
      <c r="W887" s="211"/>
      <c r="X887" s="211"/>
      <c r="Y887" s="211"/>
      <c r="Z887" s="211"/>
    </row>
    <row r="888" spans="11:26" ht="15.75" customHeight="1">
      <c r="K888" s="295"/>
      <c r="M888" s="295"/>
      <c r="P888" s="211"/>
      <c r="Q888" s="211"/>
      <c r="R888" s="211"/>
      <c r="S888" s="211"/>
      <c r="T888" s="211"/>
      <c r="U888" s="211"/>
      <c r="V888" s="211"/>
      <c r="W888" s="211"/>
      <c r="X888" s="211"/>
      <c r="Y888" s="211"/>
      <c r="Z888" s="211"/>
    </row>
    <row r="889" spans="11:26" ht="15.75" customHeight="1">
      <c r="K889" s="295"/>
      <c r="M889" s="295"/>
      <c r="P889" s="211"/>
      <c r="Q889" s="211"/>
      <c r="R889" s="211"/>
      <c r="S889" s="211"/>
      <c r="T889" s="211"/>
      <c r="U889" s="211"/>
      <c r="V889" s="211"/>
      <c r="W889" s="211"/>
      <c r="X889" s="211"/>
      <c r="Y889" s="211"/>
      <c r="Z889" s="211"/>
    </row>
    <row r="890" spans="11:26" ht="15.75" customHeight="1">
      <c r="K890" s="295"/>
      <c r="M890" s="295"/>
      <c r="P890" s="211"/>
      <c r="Q890" s="211"/>
      <c r="R890" s="211"/>
      <c r="S890" s="211"/>
      <c r="T890" s="211"/>
      <c r="U890" s="211"/>
      <c r="V890" s="211"/>
      <c r="W890" s="211"/>
      <c r="X890" s="211"/>
      <c r="Y890" s="211"/>
      <c r="Z890" s="211"/>
    </row>
    <row r="891" spans="11:26" ht="15.75" customHeight="1">
      <c r="K891" s="295"/>
      <c r="M891" s="295"/>
      <c r="P891" s="211"/>
      <c r="Q891" s="211"/>
      <c r="R891" s="211"/>
      <c r="S891" s="211"/>
      <c r="T891" s="211"/>
      <c r="U891" s="211"/>
      <c r="V891" s="211"/>
      <c r="W891" s="211"/>
      <c r="X891" s="211"/>
      <c r="Y891" s="211"/>
      <c r="Z891" s="211"/>
    </row>
    <row r="892" spans="11:26" ht="15.75" customHeight="1">
      <c r="K892" s="295"/>
      <c r="M892" s="295"/>
      <c r="P892" s="211"/>
      <c r="Q892" s="211"/>
      <c r="R892" s="211"/>
      <c r="S892" s="211"/>
      <c r="T892" s="211"/>
      <c r="U892" s="211"/>
      <c r="V892" s="211"/>
      <c r="W892" s="211"/>
      <c r="X892" s="211"/>
      <c r="Y892" s="211"/>
      <c r="Z892" s="211"/>
    </row>
    <row r="893" spans="11:26" ht="15.75" customHeight="1">
      <c r="K893" s="295"/>
      <c r="M893" s="295"/>
      <c r="P893" s="211"/>
      <c r="Q893" s="211"/>
      <c r="R893" s="211"/>
      <c r="S893" s="211"/>
      <c r="T893" s="211"/>
      <c r="U893" s="211"/>
      <c r="V893" s="211"/>
      <c r="W893" s="211"/>
      <c r="X893" s="211"/>
      <c r="Y893" s="211"/>
      <c r="Z893" s="211"/>
    </row>
    <row r="894" spans="11:26" ht="15.75" customHeight="1">
      <c r="K894" s="295"/>
      <c r="M894" s="295"/>
      <c r="P894" s="211"/>
      <c r="Q894" s="211"/>
      <c r="R894" s="211"/>
      <c r="S894" s="211"/>
      <c r="T894" s="211"/>
      <c r="U894" s="211"/>
      <c r="V894" s="211"/>
      <c r="W894" s="211"/>
      <c r="X894" s="211"/>
      <c r="Y894" s="211"/>
      <c r="Z894" s="211"/>
    </row>
    <row r="895" spans="11:26" ht="15.75" customHeight="1">
      <c r="K895" s="295"/>
      <c r="M895" s="295"/>
      <c r="P895" s="211"/>
      <c r="Q895" s="211"/>
      <c r="R895" s="211"/>
      <c r="S895" s="211"/>
      <c r="T895" s="211"/>
      <c r="U895" s="211"/>
      <c r="V895" s="211"/>
      <c r="W895" s="211"/>
      <c r="X895" s="211"/>
      <c r="Y895" s="211"/>
      <c r="Z895" s="211"/>
    </row>
    <row r="896" spans="11:26" ht="15.75" customHeight="1">
      <c r="K896" s="295"/>
      <c r="M896" s="295"/>
      <c r="P896" s="211"/>
      <c r="Q896" s="211"/>
      <c r="R896" s="211"/>
      <c r="S896" s="211"/>
      <c r="T896" s="211"/>
      <c r="U896" s="211"/>
      <c r="V896" s="211"/>
      <c r="W896" s="211"/>
      <c r="X896" s="211"/>
      <c r="Y896" s="211"/>
      <c r="Z896" s="211"/>
    </row>
    <row r="897" spans="11:26" ht="15.75" customHeight="1">
      <c r="K897" s="295"/>
      <c r="M897" s="295"/>
      <c r="P897" s="211"/>
      <c r="Q897" s="211"/>
      <c r="R897" s="211"/>
      <c r="S897" s="211"/>
      <c r="T897" s="211"/>
      <c r="U897" s="211"/>
      <c r="V897" s="211"/>
      <c r="W897" s="211"/>
      <c r="X897" s="211"/>
      <c r="Y897" s="211"/>
      <c r="Z897" s="211"/>
    </row>
    <row r="898" spans="11:26" ht="15.75" customHeight="1">
      <c r="K898" s="295"/>
      <c r="M898" s="295"/>
      <c r="P898" s="211"/>
      <c r="Q898" s="211"/>
      <c r="R898" s="211"/>
      <c r="S898" s="211"/>
      <c r="T898" s="211"/>
      <c r="U898" s="211"/>
      <c r="V898" s="211"/>
      <c r="W898" s="211"/>
      <c r="X898" s="211"/>
      <c r="Y898" s="211"/>
      <c r="Z898" s="211"/>
    </row>
    <row r="899" spans="11:26" ht="15.75" customHeight="1">
      <c r="K899" s="295"/>
      <c r="M899" s="295"/>
      <c r="P899" s="211"/>
      <c r="Q899" s="211"/>
      <c r="R899" s="211"/>
      <c r="S899" s="211"/>
      <c r="T899" s="211"/>
      <c r="U899" s="211"/>
      <c r="V899" s="211"/>
      <c r="W899" s="211"/>
      <c r="X899" s="211"/>
      <c r="Y899" s="211"/>
      <c r="Z899" s="211"/>
    </row>
    <row r="900" spans="11:26" ht="15.75" customHeight="1">
      <c r="K900" s="295"/>
      <c r="M900" s="295"/>
      <c r="P900" s="211"/>
      <c r="Q900" s="211"/>
      <c r="R900" s="211"/>
      <c r="S900" s="211"/>
      <c r="T900" s="211"/>
      <c r="U900" s="211"/>
      <c r="V900" s="211"/>
      <c r="W900" s="211"/>
      <c r="X900" s="211"/>
      <c r="Y900" s="211"/>
      <c r="Z900" s="211"/>
    </row>
    <row r="901" spans="11:26" ht="15.75" customHeight="1">
      <c r="K901" s="295"/>
      <c r="M901" s="295"/>
      <c r="P901" s="211"/>
      <c r="Q901" s="211"/>
      <c r="R901" s="211"/>
      <c r="S901" s="211"/>
      <c r="T901" s="211"/>
      <c r="U901" s="211"/>
      <c r="V901" s="211"/>
      <c r="W901" s="211"/>
      <c r="X901" s="211"/>
      <c r="Y901" s="211"/>
      <c r="Z901" s="211"/>
    </row>
    <row r="902" spans="11:26" ht="15.75" customHeight="1">
      <c r="K902" s="295"/>
      <c r="M902" s="295"/>
      <c r="P902" s="211"/>
      <c r="Q902" s="211"/>
      <c r="R902" s="211"/>
      <c r="S902" s="211"/>
      <c r="T902" s="211"/>
      <c r="U902" s="211"/>
      <c r="V902" s="211"/>
      <c r="W902" s="211"/>
      <c r="X902" s="211"/>
      <c r="Y902" s="211"/>
      <c r="Z902" s="211"/>
    </row>
    <row r="903" spans="11:26" ht="15.75" customHeight="1">
      <c r="K903" s="295"/>
      <c r="M903" s="295"/>
      <c r="P903" s="211"/>
      <c r="Q903" s="211"/>
      <c r="R903" s="211"/>
      <c r="S903" s="211"/>
      <c r="T903" s="211"/>
      <c r="U903" s="211"/>
      <c r="V903" s="211"/>
      <c r="W903" s="211"/>
      <c r="X903" s="211"/>
      <c r="Y903" s="211"/>
      <c r="Z903" s="211"/>
    </row>
    <row r="904" spans="11:26" ht="15.75" customHeight="1">
      <c r="K904" s="295"/>
      <c r="M904" s="295"/>
      <c r="P904" s="211"/>
      <c r="Q904" s="211"/>
      <c r="R904" s="211"/>
      <c r="S904" s="211"/>
      <c r="T904" s="211"/>
      <c r="U904" s="211"/>
      <c r="V904" s="211"/>
      <c r="W904" s="211"/>
      <c r="X904" s="211"/>
      <c r="Y904" s="211"/>
      <c r="Z904" s="211"/>
    </row>
    <row r="905" spans="11:26" ht="15.75" customHeight="1">
      <c r="K905" s="295"/>
      <c r="M905" s="295"/>
      <c r="P905" s="211"/>
      <c r="Q905" s="211"/>
      <c r="R905" s="211"/>
      <c r="S905" s="211"/>
      <c r="T905" s="211"/>
      <c r="U905" s="211"/>
      <c r="V905" s="211"/>
      <c r="W905" s="211"/>
      <c r="X905" s="211"/>
      <c r="Y905" s="211"/>
      <c r="Z905" s="211"/>
    </row>
    <row r="906" spans="11:26" ht="15.75" customHeight="1">
      <c r="K906" s="295"/>
      <c r="M906" s="295"/>
      <c r="P906" s="211"/>
      <c r="Q906" s="211"/>
      <c r="R906" s="211"/>
      <c r="S906" s="211"/>
      <c r="T906" s="211"/>
      <c r="U906" s="211"/>
      <c r="V906" s="211"/>
      <c r="W906" s="211"/>
      <c r="X906" s="211"/>
      <c r="Y906" s="211"/>
      <c r="Z906" s="211"/>
    </row>
    <row r="907" spans="11:26" ht="15.75" customHeight="1">
      <c r="K907" s="295"/>
      <c r="M907" s="295"/>
      <c r="P907" s="211"/>
      <c r="Q907" s="211"/>
      <c r="R907" s="211"/>
      <c r="S907" s="211"/>
      <c r="T907" s="211"/>
      <c r="U907" s="211"/>
      <c r="V907" s="211"/>
      <c r="W907" s="211"/>
      <c r="X907" s="211"/>
      <c r="Y907" s="211"/>
      <c r="Z907" s="211"/>
    </row>
    <row r="908" spans="11:26" ht="15.75" customHeight="1">
      <c r="K908" s="295"/>
      <c r="M908" s="295"/>
      <c r="P908" s="211"/>
      <c r="Q908" s="211"/>
      <c r="R908" s="211"/>
      <c r="S908" s="211"/>
      <c r="T908" s="211"/>
      <c r="U908" s="211"/>
      <c r="V908" s="211"/>
      <c r="W908" s="211"/>
      <c r="X908" s="211"/>
      <c r="Y908" s="211"/>
      <c r="Z908" s="211"/>
    </row>
    <row r="909" spans="11:26" ht="15.75" customHeight="1">
      <c r="K909" s="295"/>
      <c r="M909" s="295"/>
      <c r="P909" s="211"/>
      <c r="Q909" s="211"/>
      <c r="R909" s="211"/>
      <c r="S909" s="211"/>
      <c r="T909" s="211"/>
      <c r="U909" s="211"/>
      <c r="V909" s="211"/>
      <c r="W909" s="211"/>
      <c r="X909" s="211"/>
      <c r="Y909" s="211"/>
      <c r="Z909" s="211"/>
    </row>
    <row r="910" spans="11:26" ht="15.75" customHeight="1">
      <c r="K910" s="295"/>
      <c r="M910" s="295"/>
      <c r="P910" s="211"/>
      <c r="Q910" s="211"/>
      <c r="R910" s="211"/>
      <c r="S910" s="211"/>
      <c r="T910" s="211"/>
      <c r="U910" s="211"/>
      <c r="V910" s="211"/>
      <c r="W910" s="211"/>
      <c r="X910" s="211"/>
      <c r="Y910" s="211"/>
      <c r="Z910" s="211"/>
    </row>
    <row r="911" spans="11:26" ht="15.75" customHeight="1">
      <c r="K911" s="295"/>
      <c r="M911" s="295"/>
      <c r="P911" s="211"/>
      <c r="Q911" s="211"/>
      <c r="R911" s="211"/>
      <c r="S911" s="211"/>
      <c r="T911" s="211"/>
      <c r="U911" s="211"/>
      <c r="V911" s="211"/>
      <c r="W911" s="211"/>
      <c r="X911" s="211"/>
      <c r="Y911" s="211"/>
      <c r="Z911" s="211"/>
    </row>
    <row r="912" spans="11:26" ht="15.75" customHeight="1">
      <c r="K912" s="295"/>
      <c r="M912" s="295"/>
      <c r="P912" s="211"/>
      <c r="Q912" s="211"/>
      <c r="R912" s="211"/>
      <c r="S912" s="211"/>
      <c r="T912" s="211"/>
      <c r="U912" s="211"/>
      <c r="V912" s="211"/>
      <c r="W912" s="211"/>
      <c r="X912" s="211"/>
      <c r="Y912" s="211"/>
      <c r="Z912" s="211"/>
    </row>
    <row r="913" spans="11:26" ht="15.75" customHeight="1">
      <c r="K913" s="295"/>
      <c r="M913" s="295"/>
      <c r="P913" s="211"/>
      <c r="Q913" s="211"/>
      <c r="R913" s="211"/>
      <c r="S913" s="211"/>
      <c r="T913" s="211"/>
      <c r="U913" s="211"/>
      <c r="V913" s="211"/>
      <c r="W913" s="211"/>
      <c r="X913" s="211"/>
      <c r="Y913" s="211"/>
      <c r="Z913" s="211"/>
    </row>
    <row r="914" spans="11:26" ht="15.75" customHeight="1">
      <c r="K914" s="295"/>
      <c r="M914" s="295"/>
      <c r="P914" s="211"/>
      <c r="Q914" s="211"/>
      <c r="R914" s="211"/>
      <c r="S914" s="211"/>
      <c r="T914" s="211"/>
      <c r="U914" s="211"/>
      <c r="V914" s="211"/>
      <c r="W914" s="211"/>
      <c r="X914" s="211"/>
      <c r="Y914" s="211"/>
      <c r="Z914" s="211"/>
    </row>
    <row r="915" spans="11:26" ht="15.75" customHeight="1">
      <c r="K915" s="295"/>
      <c r="M915" s="295"/>
      <c r="P915" s="211"/>
      <c r="Q915" s="211"/>
      <c r="R915" s="211"/>
      <c r="S915" s="211"/>
      <c r="T915" s="211"/>
      <c r="U915" s="211"/>
      <c r="V915" s="211"/>
      <c r="W915" s="211"/>
      <c r="X915" s="211"/>
      <c r="Y915" s="211"/>
      <c r="Z915" s="211"/>
    </row>
    <row r="916" spans="11:26" ht="15.75" customHeight="1">
      <c r="K916" s="295"/>
      <c r="M916" s="295"/>
      <c r="P916" s="211"/>
      <c r="Q916" s="211"/>
      <c r="R916" s="211"/>
      <c r="S916" s="211"/>
      <c r="T916" s="211"/>
      <c r="U916" s="211"/>
      <c r="V916" s="211"/>
      <c r="W916" s="211"/>
      <c r="X916" s="211"/>
      <c r="Y916" s="211"/>
      <c r="Z916" s="211"/>
    </row>
    <row r="917" spans="11:26" ht="15.75" customHeight="1">
      <c r="K917" s="295"/>
      <c r="M917" s="295"/>
      <c r="P917" s="211"/>
      <c r="Q917" s="211"/>
      <c r="R917" s="211"/>
      <c r="S917" s="211"/>
      <c r="T917" s="211"/>
      <c r="U917" s="211"/>
      <c r="V917" s="211"/>
      <c r="W917" s="211"/>
      <c r="X917" s="211"/>
      <c r="Y917" s="211"/>
      <c r="Z917" s="211"/>
    </row>
    <row r="918" spans="11:26" ht="15.75" customHeight="1">
      <c r="K918" s="295"/>
      <c r="M918" s="295"/>
      <c r="P918" s="211"/>
      <c r="Q918" s="211"/>
      <c r="R918" s="211"/>
      <c r="S918" s="211"/>
      <c r="T918" s="211"/>
      <c r="U918" s="211"/>
      <c r="V918" s="211"/>
      <c r="W918" s="211"/>
      <c r="X918" s="211"/>
      <c r="Y918" s="211"/>
      <c r="Z918" s="211"/>
    </row>
    <row r="919" spans="11:26" ht="15.75" customHeight="1">
      <c r="K919" s="295"/>
      <c r="M919" s="295"/>
      <c r="P919" s="211"/>
      <c r="Q919" s="211"/>
      <c r="R919" s="211"/>
      <c r="S919" s="211"/>
      <c r="T919" s="211"/>
      <c r="U919" s="211"/>
      <c r="V919" s="211"/>
      <c r="W919" s="211"/>
      <c r="X919" s="211"/>
      <c r="Y919" s="211"/>
      <c r="Z919" s="211"/>
    </row>
    <row r="920" spans="11:26" ht="15.75" customHeight="1">
      <c r="K920" s="295"/>
      <c r="M920" s="295"/>
      <c r="P920" s="211"/>
      <c r="Q920" s="211"/>
      <c r="R920" s="211"/>
      <c r="S920" s="211"/>
      <c r="T920" s="211"/>
      <c r="U920" s="211"/>
      <c r="V920" s="211"/>
      <c r="W920" s="211"/>
      <c r="X920" s="211"/>
      <c r="Y920" s="211"/>
      <c r="Z920" s="211"/>
    </row>
    <row r="921" spans="11:26" ht="15.75" customHeight="1">
      <c r="K921" s="295"/>
      <c r="M921" s="295"/>
      <c r="P921" s="211"/>
      <c r="Q921" s="211"/>
      <c r="R921" s="211"/>
      <c r="S921" s="211"/>
      <c r="T921" s="211"/>
      <c r="U921" s="211"/>
      <c r="V921" s="211"/>
      <c r="W921" s="211"/>
      <c r="X921" s="211"/>
      <c r="Y921" s="211"/>
      <c r="Z921" s="211"/>
    </row>
    <row r="922" spans="11:26" ht="15.75" customHeight="1">
      <c r="K922" s="295"/>
      <c r="M922" s="295"/>
      <c r="P922" s="211"/>
      <c r="Q922" s="211"/>
      <c r="R922" s="211"/>
      <c r="S922" s="211"/>
      <c r="T922" s="211"/>
      <c r="U922" s="211"/>
      <c r="V922" s="211"/>
      <c r="W922" s="211"/>
      <c r="X922" s="211"/>
      <c r="Y922" s="211"/>
      <c r="Z922" s="211"/>
    </row>
    <row r="923" spans="11:26" ht="15.75" customHeight="1">
      <c r="K923" s="295"/>
      <c r="M923" s="295"/>
      <c r="P923" s="211"/>
      <c r="Q923" s="211"/>
      <c r="R923" s="211"/>
      <c r="S923" s="211"/>
      <c r="T923" s="211"/>
      <c r="U923" s="211"/>
      <c r="V923" s="211"/>
      <c r="W923" s="211"/>
      <c r="X923" s="211"/>
      <c r="Y923" s="211"/>
      <c r="Z923" s="211"/>
    </row>
    <row r="924" spans="11:26" ht="15.75" customHeight="1">
      <c r="K924" s="295"/>
      <c r="M924" s="295"/>
      <c r="P924" s="211"/>
      <c r="Q924" s="211"/>
      <c r="R924" s="211"/>
      <c r="S924" s="211"/>
      <c r="T924" s="211"/>
      <c r="U924" s="211"/>
      <c r="V924" s="211"/>
      <c r="W924" s="211"/>
      <c r="X924" s="211"/>
      <c r="Y924" s="211"/>
      <c r="Z924" s="211"/>
    </row>
    <row r="925" spans="11:26" ht="15.75" customHeight="1">
      <c r="K925" s="295"/>
      <c r="M925" s="295"/>
      <c r="P925" s="211"/>
      <c r="Q925" s="211"/>
      <c r="R925" s="211"/>
      <c r="S925" s="211"/>
      <c r="T925" s="211"/>
      <c r="U925" s="211"/>
      <c r="V925" s="211"/>
      <c r="W925" s="211"/>
      <c r="X925" s="211"/>
      <c r="Y925" s="211"/>
      <c r="Z925" s="211"/>
    </row>
    <row r="926" spans="11:26" ht="15.75" customHeight="1">
      <c r="K926" s="295"/>
      <c r="M926" s="295"/>
      <c r="P926" s="211"/>
      <c r="Q926" s="211"/>
      <c r="R926" s="211"/>
      <c r="S926" s="211"/>
      <c r="T926" s="211"/>
      <c r="U926" s="211"/>
      <c r="V926" s="211"/>
      <c r="W926" s="211"/>
      <c r="X926" s="211"/>
      <c r="Y926" s="211"/>
      <c r="Z926" s="211"/>
    </row>
    <row r="927" spans="11:26" ht="15.75" customHeight="1">
      <c r="K927" s="295"/>
      <c r="M927" s="295"/>
      <c r="P927" s="211"/>
      <c r="Q927" s="211"/>
      <c r="R927" s="211"/>
      <c r="S927" s="211"/>
      <c r="T927" s="211"/>
      <c r="U927" s="211"/>
      <c r="V927" s="211"/>
      <c r="W927" s="211"/>
      <c r="X927" s="211"/>
      <c r="Y927" s="211"/>
      <c r="Z927" s="211"/>
    </row>
    <row r="928" spans="11:26" ht="15.75" customHeight="1">
      <c r="K928" s="295"/>
      <c r="M928" s="295"/>
      <c r="P928" s="211"/>
      <c r="Q928" s="211"/>
      <c r="R928" s="211"/>
      <c r="S928" s="211"/>
      <c r="T928" s="211"/>
      <c r="U928" s="211"/>
      <c r="V928" s="211"/>
      <c r="W928" s="211"/>
      <c r="X928" s="211"/>
      <c r="Y928" s="211"/>
      <c r="Z928" s="211"/>
    </row>
    <row r="929" spans="11:26" ht="15.75" customHeight="1">
      <c r="K929" s="295"/>
      <c r="M929" s="295"/>
      <c r="P929" s="211"/>
      <c r="Q929" s="211"/>
      <c r="R929" s="211"/>
      <c r="S929" s="211"/>
      <c r="T929" s="211"/>
      <c r="U929" s="211"/>
      <c r="V929" s="211"/>
      <c r="W929" s="211"/>
      <c r="X929" s="211"/>
      <c r="Y929" s="211"/>
      <c r="Z929" s="211"/>
    </row>
    <row r="930" spans="11:26" ht="15.75" customHeight="1">
      <c r="K930" s="295"/>
      <c r="M930" s="295"/>
      <c r="P930" s="211"/>
      <c r="Q930" s="211"/>
      <c r="R930" s="211"/>
      <c r="S930" s="211"/>
      <c r="T930" s="211"/>
      <c r="U930" s="211"/>
      <c r="V930" s="211"/>
      <c r="W930" s="211"/>
      <c r="X930" s="211"/>
      <c r="Y930" s="211"/>
      <c r="Z930" s="211"/>
    </row>
    <row r="931" spans="11:26" ht="15.75" customHeight="1">
      <c r="K931" s="295"/>
      <c r="M931" s="295"/>
      <c r="P931" s="211"/>
      <c r="Q931" s="211"/>
      <c r="R931" s="211"/>
      <c r="S931" s="211"/>
      <c r="T931" s="211"/>
      <c r="U931" s="211"/>
      <c r="V931" s="211"/>
      <c r="W931" s="211"/>
      <c r="X931" s="211"/>
      <c r="Y931" s="211"/>
      <c r="Z931" s="211"/>
    </row>
    <row r="932" spans="11:26" ht="15.75" customHeight="1">
      <c r="K932" s="295"/>
      <c r="M932" s="295"/>
      <c r="P932" s="211"/>
      <c r="Q932" s="211"/>
      <c r="R932" s="211"/>
      <c r="S932" s="211"/>
      <c r="T932" s="211"/>
      <c r="U932" s="211"/>
      <c r="V932" s="211"/>
      <c r="W932" s="211"/>
      <c r="X932" s="211"/>
      <c r="Y932" s="211"/>
      <c r="Z932" s="211"/>
    </row>
    <row r="933" spans="11:26" ht="15.75" customHeight="1">
      <c r="K933" s="295"/>
      <c r="M933" s="295"/>
      <c r="P933" s="211"/>
      <c r="Q933" s="211"/>
      <c r="R933" s="211"/>
      <c r="S933" s="211"/>
      <c r="T933" s="211"/>
      <c r="U933" s="211"/>
      <c r="V933" s="211"/>
      <c r="W933" s="211"/>
      <c r="X933" s="211"/>
      <c r="Y933" s="211"/>
      <c r="Z933" s="211"/>
    </row>
    <row r="934" spans="11:26" ht="15.75" customHeight="1">
      <c r="K934" s="295"/>
      <c r="M934" s="295"/>
      <c r="P934" s="211"/>
      <c r="Q934" s="211"/>
      <c r="R934" s="211"/>
      <c r="S934" s="211"/>
      <c r="T934" s="211"/>
      <c r="U934" s="211"/>
      <c r="V934" s="211"/>
      <c r="W934" s="211"/>
      <c r="X934" s="211"/>
      <c r="Y934" s="211"/>
      <c r="Z934" s="211"/>
    </row>
    <row r="935" spans="11:26" ht="15.75" customHeight="1">
      <c r="K935" s="295"/>
      <c r="M935" s="295"/>
      <c r="P935" s="211"/>
      <c r="Q935" s="211"/>
      <c r="R935" s="211"/>
      <c r="S935" s="211"/>
      <c r="T935" s="211"/>
      <c r="U935" s="211"/>
      <c r="V935" s="211"/>
      <c r="W935" s="211"/>
      <c r="X935" s="211"/>
      <c r="Y935" s="211"/>
      <c r="Z935" s="211"/>
    </row>
    <row r="936" spans="11:26" ht="15.75" customHeight="1">
      <c r="K936" s="295"/>
      <c r="M936" s="295"/>
      <c r="P936" s="211"/>
      <c r="Q936" s="211"/>
      <c r="R936" s="211"/>
      <c r="S936" s="211"/>
      <c r="T936" s="211"/>
      <c r="U936" s="211"/>
      <c r="V936" s="211"/>
      <c r="W936" s="211"/>
      <c r="X936" s="211"/>
      <c r="Y936" s="211"/>
      <c r="Z936" s="211"/>
    </row>
    <row r="937" spans="11:26" ht="15.75" customHeight="1">
      <c r="K937" s="295"/>
      <c r="M937" s="295"/>
      <c r="P937" s="211"/>
      <c r="Q937" s="211"/>
      <c r="R937" s="211"/>
      <c r="S937" s="211"/>
      <c r="T937" s="211"/>
      <c r="U937" s="211"/>
      <c r="V937" s="211"/>
      <c r="W937" s="211"/>
      <c r="X937" s="211"/>
      <c r="Y937" s="211"/>
      <c r="Z937" s="211"/>
    </row>
    <row r="938" spans="11:26" ht="15.75" customHeight="1">
      <c r="K938" s="295"/>
      <c r="M938" s="295"/>
      <c r="P938" s="211"/>
      <c r="Q938" s="211"/>
      <c r="R938" s="211"/>
      <c r="S938" s="211"/>
      <c r="T938" s="211"/>
      <c r="U938" s="211"/>
      <c r="V938" s="211"/>
      <c r="W938" s="211"/>
      <c r="X938" s="211"/>
      <c r="Y938" s="211"/>
      <c r="Z938" s="211"/>
    </row>
    <row r="939" spans="11:26" ht="15.75" customHeight="1">
      <c r="K939" s="295"/>
      <c r="M939" s="295"/>
      <c r="P939" s="211"/>
      <c r="Q939" s="211"/>
      <c r="R939" s="211"/>
      <c r="S939" s="211"/>
      <c r="T939" s="211"/>
      <c r="U939" s="211"/>
      <c r="V939" s="211"/>
      <c r="W939" s="211"/>
      <c r="X939" s="211"/>
      <c r="Y939" s="211"/>
      <c r="Z939" s="211"/>
    </row>
    <row r="940" spans="11:26" ht="15.75" customHeight="1">
      <c r="K940" s="295"/>
      <c r="M940" s="295"/>
      <c r="P940" s="211"/>
      <c r="Q940" s="211"/>
      <c r="R940" s="211"/>
      <c r="S940" s="211"/>
      <c r="T940" s="211"/>
      <c r="U940" s="211"/>
      <c r="V940" s="211"/>
      <c r="W940" s="211"/>
      <c r="X940" s="211"/>
      <c r="Y940" s="211"/>
      <c r="Z940" s="211"/>
    </row>
    <row r="941" spans="11:26" ht="15.75" customHeight="1">
      <c r="K941" s="295"/>
      <c r="M941" s="295"/>
      <c r="P941" s="211"/>
      <c r="Q941" s="211"/>
      <c r="R941" s="211"/>
      <c r="S941" s="211"/>
      <c r="T941" s="211"/>
      <c r="U941" s="211"/>
      <c r="V941" s="211"/>
      <c r="W941" s="211"/>
      <c r="X941" s="211"/>
      <c r="Y941" s="211"/>
      <c r="Z941" s="211"/>
    </row>
    <row r="942" spans="11:26" ht="15.75" customHeight="1">
      <c r="K942" s="295"/>
      <c r="M942" s="295"/>
      <c r="P942" s="211"/>
      <c r="Q942" s="211"/>
      <c r="R942" s="211"/>
      <c r="S942" s="211"/>
      <c r="T942" s="211"/>
      <c r="U942" s="211"/>
      <c r="V942" s="211"/>
      <c r="W942" s="211"/>
      <c r="X942" s="211"/>
      <c r="Y942" s="211"/>
      <c r="Z942" s="211"/>
    </row>
    <row r="943" spans="11:26" ht="15.75" customHeight="1">
      <c r="K943" s="295"/>
      <c r="M943" s="295"/>
      <c r="P943" s="211"/>
      <c r="Q943" s="211"/>
      <c r="R943" s="211"/>
      <c r="S943" s="211"/>
      <c r="T943" s="211"/>
      <c r="U943" s="211"/>
      <c r="V943" s="211"/>
      <c r="W943" s="211"/>
      <c r="X943" s="211"/>
      <c r="Y943" s="211"/>
      <c r="Z943" s="211"/>
    </row>
    <row r="944" spans="11:26" ht="15.75" customHeight="1">
      <c r="K944" s="295"/>
      <c r="M944" s="295"/>
      <c r="P944" s="211"/>
      <c r="Q944" s="211"/>
      <c r="R944" s="211"/>
      <c r="S944" s="211"/>
      <c r="T944" s="211"/>
      <c r="U944" s="211"/>
      <c r="V944" s="211"/>
      <c r="W944" s="211"/>
      <c r="X944" s="211"/>
      <c r="Y944" s="211"/>
      <c r="Z944" s="211"/>
    </row>
    <row r="945" spans="11:26" ht="15.75" customHeight="1">
      <c r="K945" s="295"/>
      <c r="M945" s="295"/>
      <c r="P945" s="211"/>
      <c r="Q945" s="211"/>
      <c r="R945" s="211"/>
      <c r="S945" s="211"/>
      <c r="T945" s="211"/>
      <c r="U945" s="211"/>
      <c r="V945" s="211"/>
      <c r="W945" s="211"/>
      <c r="X945" s="211"/>
      <c r="Y945" s="211"/>
      <c r="Z945" s="211"/>
    </row>
    <row r="946" spans="11:26" ht="15.75" customHeight="1">
      <c r="K946" s="295"/>
      <c r="M946" s="295"/>
      <c r="P946" s="211"/>
      <c r="Q946" s="211"/>
      <c r="R946" s="211"/>
      <c r="S946" s="211"/>
      <c r="T946" s="211"/>
      <c r="U946" s="211"/>
      <c r="V946" s="211"/>
      <c r="W946" s="211"/>
      <c r="X946" s="211"/>
      <c r="Y946" s="211"/>
      <c r="Z946" s="211"/>
    </row>
    <row r="947" spans="11:26" ht="15.75" customHeight="1">
      <c r="K947" s="295"/>
      <c r="M947" s="295"/>
      <c r="P947" s="211"/>
      <c r="Q947" s="211"/>
      <c r="R947" s="211"/>
      <c r="S947" s="211"/>
      <c r="T947" s="211"/>
      <c r="U947" s="211"/>
      <c r="V947" s="211"/>
      <c r="W947" s="211"/>
      <c r="X947" s="211"/>
      <c r="Y947" s="211"/>
      <c r="Z947" s="211"/>
    </row>
    <row r="948" spans="11:26" ht="15.75" customHeight="1">
      <c r="K948" s="295"/>
      <c r="M948" s="295"/>
      <c r="P948" s="211"/>
      <c r="Q948" s="211"/>
      <c r="R948" s="211"/>
      <c r="S948" s="211"/>
      <c r="T948" s="211"/>
      <c r="U948" s="211"/>
      <c r="V948" s="211"/>
      <c r="W948" s="211"/>
      <c r="X948" s="211"/>
      <c r="Y948" s="211"/>
      <c r="Z948" s="211"/>
    </row>
    <row r="949" spans="11:26" ht="15.75" customHeight="1">
      <c r="K949" s="295"/>
      <c r="M949" s="295"/>
      <c r="P949" s="211"/>
      <c r="Q949" s="211"/>
      <c r="R949" s="211"/>
      <c r="S949" s="211"/>
      <c r="T949" s="211"/>
      <c r="U949" s="211"/>
      <c r="V949" s="211"/>
      <c r="W949" s="211"/>
      <c r="X949" s="211"/>
      <c r="Y949" s="211"/>
      <c r="Z949" s="211"/>
    </row>
    <row r="950" spans="11:26" ht="15.75" customHeight="1">
      <c r="K950" s="295"/>
      <c r="M950" s="295"/>
      <c r="P950" s="211"/>
      <c r="Q950" s="211"/>
      <c r="R950" s="211"/>
      <c r="S950" s="211"/>
      <c r="T950" s="211"/>
      <c r="U950" s="211"/>
      <c r="V950" s="211"/>
      <c r="W950" s="211"/>
      <c r="X950" s="211"/>
      <c r="Y950" s="211"/>
      <c r="Z950" s="211"/>
    </row>
    <row r="951" spans="11:26" ht="15.75" customHeight="1">
      <c r="K951" s="295"/>
      <c r="M951" s="295"/>
      <c r="P951" s="211"/>
      <c r="Q951" s="211"/>
      <c r="R951" s="211"/>
      <c r="S951" s="211"/>
      <c r="T951" s="211"/>
      <c r="U951" s="211"/>
      <c r="V951" s="211"/>
      <c r="W951" s="211"/>
      <c r="X951" s="211"/>
      <c r="Y951" s="211"/>
      <c r="Z951" s="211"/>
    </row>
    <row r="952" spans="11:26" ht="15.75" customHeight="1">
      <c r="K952" s="295"/>
      <c r="M952" s="295"/>
      <c r="P952" s="211"/>
      <c r="Q952" s="211"/>
      <c r="R952" s="211"/>
      <c r="S952" s="211"/>
      <c r="T952" s="211"/>
      <c r="U952" s="211"/>
      <c r="V952" s="211"/>
      <c r="W952" s="211"/>
      <c r="X952" s="211"/>
      <c r="Y952" s="211"/>
      <c r="Z952" s="211"/>
    </row>
    <row r="953" spans="11:26" ht="15.75" customHeight="1">
      <c r="K953" s="295"/>
      <c r="M953" s="295"/>
      <c r="P953" s="211"/>
      <c r="Q953" s="211"/>
      <c r="R953" s="211"/>
      <c r="S953" s="211"/>
      <c r="T953" s="211"/>
      <c r="U953" s="211"/>
      <c r="V953" s="211"/>
      <c r="W953" s="211"/>
      <c r="X953" s="211"/>
      <c r="Y953" s="211"/>
      <c r="Z953" s="211"/>
    </row>
    <row r="954" spans="11:26" ht="15.75" customHeight="1">
      <c r="K954" s="295"/>
      <c r="M954" s="295"/>
      <c r="P954" s="211"/>
      <c r="Q954" s="211"/>
      <c r="R954" s="211"/>
      <c r="S954" s="211"/>
      <c r="T954" s="211"/>
      <c r="U954" s="211"/>
      <c r="V954" s="211"/>
      <c r="W954" s="211"/>
      <c r="X954" s="211"/>
      <c r="Y954" s="211"/>
      <c r="Z954" s="211"/>
    </row>
    <row r="955" spans="11:26" ht="15.75" customHeight="1">
      <c r="K955" s="295"/>
      <c r="M955" s="295"/>
      <c r="P955" s="211"/>
      <c r="Q955" s="211"/>
      <c r="R955" s="211"/>
      <c r="S955" s="211"/>
      <c r="T955" s="211"/>
      <c r="U955" s="211"/>
      <c r="V955" s="211"/>
      <c r="W955" s="211"/>
      <c r="X955" s="211"/>
      <c r="Y955" s="211"/>
      <c r="Z955" s="211"/>
    </row>
    <row r="956" spans="11:26" ht="15.75" customHeight="1">
      <c r="K956" s="295"/>
      <c r="M956" s="295"/>
      <c r="P956" s="211"/>
      <c r="Q956" s="211"/>
      <c r="R956" s="211"/>
      <c r="S956" s="211"/>
      <c r="T956" s="211"/>
      <c r="U956" s="211"/>
      <c r="V956" s="211"/>
      <c r="W956" s="211"/>
      <c r="X956" s="211"/>
      <c r="Y956" s="211"/>
      <c r="Z956" s="211"/>
    </row>
    <row r="957" spans="11:26" ht="15.75" customHeight="1">
      <c r="K957" s="295"/>
      <c r="M957" s="295"/>
      <c r="P957" s="211"/>
      <c r="Q957" s="211"/>
      <c r="R957" s="211"/>
      <c r="S957" s="211"/>
      <c r="T957" s="211"/>
      <c r="U957" s="211"/>
      <c r="V957" s="211"/>
      <c r="W957" s="211"/>
      <c r="X957" s="211"/>
      <c r="Y957" s="211"/>
      <c r="Z957" s="211"/>
    </row>
    <row r="958" spans="11:26" ht="15.75" customHeight="1">
      <c r="K958" s="295"/>
      <c r="M958" s="295"/>
      <c r="P958" s="211"/>
      <c r="Q958" s="211"/>
      <c r="R958" s="211"/>
      <c r="S958" s="211"/>
      <c r="T958" s="211"/>
      <c r="U958" s="211"/>
      <c r="V958" s="211"/>
      <c r="W958" s="211"/>
      <c r="X958" s="211"/>
      <c r="Y958" s="211"/>
      <c r="Z958" s="211"/>
    </row>
    <row r="959" spans="11:26" ht="15.75" customHeight="1">
      <c r="K959" s="295"/>
      <c r="M959" s="295"/>
      <c r="P959" s="211"/>
      <c r="Q959" s="211"/>
      <c r="R959" s="211"/>
      <c r="S959" s="211"/>
      <c r="T959" s="211"/>
      <c r="U959" s="211"/>
      <c r="V959" s="211"/>
      <c r="W959" s="211"/>
      <c r="X959" s="211"/>
      <c r="Y959" s="211"/>
      <c r="Z959" s="211"/>
    </row>
    <row r="960" spans="11:26" ht="15.75" customHeight="1">
      <c r="K960" s="295"/>
      <c r="M960" s="295"/>
      <c r="P960" s="211"/>
      <c r="Q960" s="211"/>
      <c r="R960" s="211"/>
      <c r="S960" s="211"/>
      <c r="T960" s="211"/>
      <c r="U960" s="211"/>
      <c r="V960" s="211"/>
      <c r="W960" s="211"/>
      <c r="X960" s="211"/>
      <c r="Y960" s="211"/>
      <c r="Z960" s="211"/>
    </row>
    <row r="961" spans="11:26" ht="15.75" customHeight="1">
      <c r="K961" s="295"/>
      <c r="M961" s="295"/>
      <c r="P961" s="211"/>
      <c r="Q961" s="211"/>
      <c r="R961" s="211"/>
      <c r="S961" s="211"/>
      <c r="T961" s="211"/>
      <c r="U961" s="211"/>
      <c r="V961" s="211"/>
      <c r="W961" s="211"/>
      <c r="X961" s="211"/>
      <c r="Y961" s="211"/>
      <c r="Z961" s="211"/>
    </row>
    <row r="962" spans="11:26" ht="15.75" customHeight="1">
      <c r="K962" s="295"/>
      <c r="M962" s="295"/>
      <c r="P962" s="211"/>
      <c r="Q962" s="211"/>
      <c r="R962" s="211"/>
      <c r="S962" s="211"/>
      <c r="T962" s="211"/>
      <c r="U962" s="211"/>
      <c r="V962" s="211"/>
      <c r="W962" s="211"/>
      <c r="X962" s="211"/>
      <c r="Y962" s="211"/>
      <c r="Z962" s="211"/>
    </row>
    <row r="963" spans="11:26" ht="15.75" customHeight="1">
      <c r="K963" s="295"/>
      <c r="M963" s="295"/>
      <c r="P963" s="211"/>
      <c r="Q963" s="211"/>
      <c r="R963" s="211"/>
      <c r="S963" s="211"/>
      <c r="T963" s="211"/>
      <c r="U963" s="211"/>
      <c r="V963" s="211"/>
      <c r="W963" s="211"/>
      <c r="X963" s="211"/>
      <c r="Y963" s="211"/>
      <c r="Z963" s="211"/>
    </row>
    <row r="964" spans="11:26" ht="15.75" customHeight="1">
      <c r="K964" s="295"/>
      <c r="M964" s="295"/>
      <c r="P964" s="211"/>
      <c r="Q964" s="211"/>
      <c r="R964" s="211"/>
      <c r="S964" s="211"/>
      <c r="T964" s="211"/>
      <c r="U964" s="211"/>
      <c r="V964" s="211"/>
      <c r="W964" s="211"/>
      <c r="X964" s="211"/>
      <c r="Y964" s="211"/>
      <c r="Z964" s="211"/>
    </row>
    <row r="965" spans="11:26" ht="15.75" customHeight="1">
      <c r="K965" s="295"/>
      <c r="M965" s="295"/>
      <c r="P965" s="211"/>
      <c r="Q965" s="211"/>
      <c r="R965" s="211"/>
      <c r="S965" s="211"/>
      <c r="T965" s="211"/>
      <c r="U965" s="211"/>
      <c r="V965" s="211"/>
      <c r="W965" s="211"/>
      <c r="X965" s="211"/>
      <c r="Y965" s="211"/>
      <c r="Z965" s="211"/>
    </row>
    <row r="966" spans="11:26" ht="15.75" customHeight="1">
      <c r="K966" s="295"/>
      <c r="M966" s="295"/>
      <c r="P966" s="211"/>
      <c r="Q966" s="211"/>
      <c r="R966" s="211"/>
      <c r="S966" s="211"/>
      <c r="T966" s="211"/>
      <c r="U966" s="211"/>
      <c r="V966" s="211"/>
      <c r="W966" s="211"/>
      <c r="X966" s="211"/>
      <c r="Y966" s="211"/>
      <c r="Z966" s="211"/>
    </row>
    <row r="967" spans="11:26" ht="15.75" customHeight="1">
      <c r="K967" s="295"/>
      <c r="M967" s="295"/>
      <c r="P967" s="211"/>
      <c r="Q967" s="211"/>
      <c r="R967" s="211"/>
      <c r="S967" s="211"/>
      <c r="T967" s="211"/>
      <c r="U967" s="211"/>
      <c r="V967" s="211"/>
      <c r="W967" s="211"/>
      <c r="X967" s="211"/>
      <c r="Y967" s="211"/>
      <c r="Z967" s="211"/>
    </row>
    <row r="968" spans="11:26" ht="15.75" customHeight="1">
      <c r="K968" s="295"/>
      <c r="M968" s="295"/>
      <c r="P968" s="211"/>
      <c r="Q968" s="211"/>
      <c r="R968" s="211"/>
      <c r="S968" s="211"/>
      <c r="T968" s="211"/>
      <c r="U968" s="211"/>
      <c r="V968" s="211"/>
      <c r="W968" s="211"/>
      <c r="X968" s="211"/>
      <c r="Y968" s="211"/>
      <c r="Z968" s="211"/>
    </row>
    <row r="969" spans="11:26" ht="15.75" customHeight="1">
      <c r="K969" s="295"/>
      <c r="M969" s="295"/>
      <c r="P969" s="211"/>
      <c r="Q969" s="211"/>
      <c r="R969" s="211"/>
      <c r="S969" s="211"/>
      <c r="T969" s="211"/>
      <c r="U969" s="211"/>
      <c r="V969" s="211"/>
      <c r="W969" s="211"/>
      <c r="X969" s="211"/>
      <c r="Y969" s="211"/>
      <c r="Z969" s="211"/>
    </row>
    <row r="970" spans="11:26" ht="15.75" customHeight="1">
      <c r="K970" s="295"/>
      <c r="M970" s="295"/>
      <c r="P970" s="211"/>
      <c r="Q970" s="211"/>
      <c r="R970" s="211"/>
      <c r="S970" s="211"/>
      <c r="T970" s="211"/>
      <c r="U970" s="211"/>
      <c r="V970" s="211"/>
      <c r="W970" s="211"/>
      <c r="X970" s="211"/>
      <c r="Y970" s="211"/>
      <c r="Z970" s="211"/>
    </row>
    <row r="971" spans="11:26" ht="15.75" customHeight="1">
      <c r="K971" s="295"/>
      <c r="M971" s="295"/>
      <c r="P971" s="211"/>
      <c r="Q971" s="211"/>
      <c r="R971" s="211"/>
      <c r="S971" s="211"/>
      <c r="T971" s="211"/>
      <c r="U971" s="211"/>
      <c r="V971" s="211"/>
      <c r="W971" s="211"/>
      <c r="X971" s="211"/>
      <c r="Y971" s="211"/>
      <c r="Z971" s="211"/>
    </row>
    <row r="972" spans="11:26" ht="15.75" customHeight="1">
      <c r="K972" s="295"/>
      <c r="M972" s="295"/>
      <c r="P972" s="211"/>
      <c r="Q972" s="211"/>
      <c r="R972" s="211"/>
      <c r="S972" s="211"/>
      <c r="T972" s="211"/>
      <c r="U972" s="211"/>
      <c r="V972" s="211"/>
      <c r="W972" s="211"/>
      <c r="X972" s="211"/>
      <c r="Y972" s="211"/>
      <c r="Z972" s="211"/>
    </row>
    <row r="973" spans="11:26" ht="15.75" customHeight="1">
      <c r="K973" s="295"/>
      <c r="M973" s="295"/>
      <c r="P973" s="211"/>
      <c r="Q973" s="211"/>
      <c r="R973" s="211"/>
      <c r="S973" s="211"/>
      <c r="T973" s="211"/>
      <c r="U973" s="211"/>
      <c r="V973" s="211"/>
      <c r="W973" s="211"/>
      <c r="X973" s="211"/>
      <c r="Y973" s="211"/>
      <c r="Z973" s="211"/>
    </row>
    <row r="974" spans="11:26" ht="15.75" customHeight="1">
      <c r="K974" s="295"/>
      <c r="M974" s="295"/>
      <c r="P974" s="211"/>
      <c r="Q974" s="211"/>
      <c r="R974" s="211"/>
      <c r="S974" s="211"/>
      <c r="T974" s="211"/>
      <c r="U974" s="211"/>
      <c r="V974" s="211"/>
      <c r="W974" s="211"/>
      <c r="X974" s="211"/>
      <c r="Y974" s="211"/>
      <c r="Z974" s="211"/>
    </row>
    <row r="975" spans="11:26" ht="15.75" customHeight="1">
      <c r="K975" s="295"/>
      <c r="M975" s="295"/>
      <c r="P975" s="211"/>
      <c r="Q975" s="211"/>
      <c r="R975" s="211"/>
      <c r="S975" s="211"/>
      <c r="T975" s="211"/>
      <c r="U975" s="211"/>
      <c r="V975" s="211"/>
      <c r="W975" s="211"/>
      <c r="X975" s="211"/>
      <c r="Y975" s="211"/>
      <c r="Z975" s="211"/>
    </row>
    <row r="976" spans="11:26" ht="15.75" customHeight="1">
      <c r="K976" s="295"/>
      <c r="M976" s="295"/>
      <c r="P976" s="211"/>
      <c r="Q976" s="211"/>
      <c r="R976" s="211"/>
      <c r="S976" s="211"/>
      <c r="T976" s="211"/>
      <c r="U976" s="211"/>
      <c r="V976" s="211"/>
      <c r="W976" s="211"/>
      <c r="X976" s="211"/>
      <c r="Y976" s="211"/>
      <c r="Z976" s="211"/>
    </row>
    <row r="977" spans="11:26" ht="15.75" customHeight="1">
      <c r="K977" s="295"/>
      <c r="M977" s="295"/>
      <c r="P977" s="211"/>
      <c r="Q977" s="211"/>
      <c r="R977" s="211"/>
      <c r="S977" s="211"/>
      <c r="T977" s="211"/>
      <c r="U977" s="211"/>
      <c r="V977" s="211"/>
      <c r="W977" s="211"/>
      <c r="X977" s="211"/>
      <c r="Y977" s="211"/>
      <c r="Z977" s="211"/>
    </row>
    <row r="978" spans="11:26" ht="15.75" customHeight="1">
      <c r="K978" s="295"/>
      <c r="M978" s="295"/>
      <c r="P978" s="211"/>
      <c r="Q978" s="211"/>
      <c r="R978" s="211"/>
      <c r="S978" s="211"/>
      <c r="T978" s="211"/>
      <c r="U978" s="211"/>
      <c r="V978" s="211"/>
      <c r="W978" s="211"/>
      <c r="X978" s="211"/>
      <c r="Y978" s="211"/>
      <c r="Z978" s="211"/>
    </row>
    <row r="979" spans="11:26" ht="15.75" customHeight="1">
      <c r="K979" s="295"/>
      <c r="M979" s="295"/>
      <c r="P979" s="211"/>
      <c r="Q979" s="211"/>
      <c r="R979" s="211"/>
      <c r="S979" s="211"/>
      <c r="T979" s="211"/>
      <c r="U979" s="211"/>
      <c r="V979" s="211"/>
      <c r="W979" s="211"/>
      <c r="X979" s="211"/>
      <c r="Y979" s="211"/>
      <c r="Z979" s="211"/>
    </row>
    <row r="980" spans="11:26" ht="15.75" customHeight="1">
      <c r="K980" s="295"/>
      <c r="M980" s="295"/>
      <c r="P980" s="211"/>
      <c r="Q980" s="211"/>
      <c r="R980" s="211"/>
      <c r="S980" s="211"/>
      <c r="T980" s="211"/>
      <c r="U980" s="211"/>
      <c r="V980" s="211"/>
      <c r="W980" s="211"/>
      <c r="X980" s="211"/>
      <c r="Y980" s="211"/>
      <c r="Z980" s="211"/>
    </row>
    <row r="981" spans="11:26" ht="15.75" customHeight="1">
      <c r="K981" s="295"/>
      <c r="M981" s="295"/>
      <c r="P981" s="211"/>
      <c r="Q981" s="211"/>
      <c r="R981" s="211"/>
      <c r="S981" s="211"/>
      <c r="T981" s="211"/>
      <c r="U981" s="211"/>
      <c r="V981" s="211"/>
      <c r="W981" s="211"/>
      <c r="X981" s="211"/>
      <c r="Y981" s="211"/>
      <c r="Z981" s="211"/>
    </row>
    <row r="982" spans="11:26" ht="15.75" customHeight="1">
      <c r="K982" s="295"/>
      <c r="M982" s="295"/>
      <c r="P982" s="211"/>
      <c r="Q982" s="211"/>
      <c r="R982" s="211"/>
      <c r="S982" s="211"/>
      <c r="T982" s="211"/>
      <c r="U982" s="211"/>
      <c r="V982" s="211"/>
      <c r="W982" s="211"/>
      <c r="X982" s="211"/>
      <c r="Y982" s="211"/>
      <c r="Z982" s="211"/>
    </row>
    <row r="983" spans="11:26" ht="15.75" customHeight="1">
      <c r="K983" s="295"/>
      <c r="M983" s="295"/>
      <c r="P983" s="211"/>
      <c r="Q983" s="211"/>
      <c r="R983" s="211"/>
      <c r="S983" s="211"/>
      <c r="T983" s="211"/>
      <c r="U983" s="211"/>
      <c r="V983" s="211"/>
      <c r="W983" s="211"/>
      <c r="X983" s="211"/>
      <c r="Y983" s="211"/>
      <c r="Z983" s="211"/>
    </row>
    <row r="984" spans="11:26" ht="15.75" customHeight="1">
      <c r="K984" s="295"/>
      <c r="M984" s="295"/>
      <c r="P984" s="211"/>
      <c r="Q984" s="211"/>
      <c r="R984" s="211"/>
      <c r="S984" s="211"/>
      <c r="T984" s="211"/>
      <c r="U984" s="211"/>
      <c r="V984" s="211"/>
      <c r="W984" s="211"/>
      <c r="X984" s="211"/>
      <c r="Y984" s="211"/>
      <c r="Z984" s="211"/>
    </row>
    <row r="985" spans="11:26" ht="15.75" customHeight="1">
      <c r="K985" s="295"/>
      <c r="M985" s="295"/>
      <c r="P985" s="211"/>
      <c r="Q985" s="211"/>
      <c r="R985" s="211"/>
      <c r="S985" s="211"/>
      <c r="T985" s="211"/>
      <c r="U985" s="211"/>
      <c r="V985" s="211"/>
      <c r="W985" s="211"/>
      <c r="X985" s="211"/>
      <c r="Y985" s="211"/>
      <c r="Z985" s="211"/>
    </row>
    <row r="986" spans="11:26" ht="15.75" customHeight="1">
      <c r="K986" s="295"/>
      <c r="M986" s="295"/>
      <c r="P986" s="211"/>
      <c r="Q986" s="211"/>
      <c r="R986" s="211"/>
      <c r="S986" s="211"/>
      <c r="T986" s="211"/>
      <c r="U986" s="211"/>
      <c r="V986" s="211"/>
      <c r="W986" s="211"/>
      <c r="X986" s="211"/>
      <c r="Y986" s="211"/>
      <c r="Z986" s="211"/>
    </row>
    <row r="987" spans="11:26" ht="15.75" customHeight="1">
      <c r="K987" s="295"/>
      <c r="M987" s="295"/>
      <c r="P987" s="211"/>
      <c r="Q987" s="211"/>
      <c r="R987" s="211"/>
      <c r="S987" s="211"/>
      <c r="T987" s="211"/>
      <c r="U987" s="211"/>
      <c r="V987" s="211"/>
      <c r="W987" s="211"/>
      <c r="X987" s="211"/>
      <c r="Y987" s="211"/>
      <c r="Z987" s="211"/>
    </row>
    <row r="988" spans="11:26" ht="15.75" customHeight="1">
      <c r="K988" s="295"/>
      <c r="M988" s="295"/>
      <c r="P988" s="211"/>
      <c r="Q988" s="211"/>
      <c r="R988" s="211"/>
      <c r="S988" s="211"/>
      <c r="T988" s="211"/>
      <c r="U988" s="211"/>
      <c r="V988" s="211"/>
      <c r="W988" s="211"/>
      <c r="X988" s="211"/>
      <c r="Y988" s="211"/>
      <c r="Z988" s="211"/>
    </row>
    <row r="989" spans="11:26" ht="15.75" customHeight="1">
      <c r="K989" s="295"/>
      <c r="M989" s="295"/>
      <c r="P989" s="211"/>
      <c r="Q989" s="211"/>
      <c r="R989" s="211"/>
      <c r="S989" s="211"/>
      <c r="T989" s="211"/>
      <c r="U989" s="211"/>
      <c r="V989" s="211"/>
      <c r="W989" s="211"/>
      <c r="X989" s="211"/>
      <c r="Y989" s="211"/>
      <c r="Z989" s="211"/>
    </row>
    <row r="990" spans="11:26" ht="15.75" customHeight="1">
      <c r="K990" s="295"/>
      <c r="M990" s="295"/>
      <c r="P990" s="211"/>
      <c r="Q990" s="211"/>
      <c r="R990" s="211"/>
      <c r="S990" s="211"/>
      <c r="T990" s="211"/>
      <c r="U990" s="211"/>
      <c r="V990" s="211"/>
      <c r="W990" s="211"/>
      <c r="X990" s="211"/>
      <c r="Y990" s="211"/>
      <c r="Z990" s="211"/>
    </row>
    <row r="991" spans="11:26" ht="15.75" customHeight="1">
      <c r="K991" s="295"/>
      <c r="M991" s="295"/>
      <c r="P991" s="211"/>
      <c r="Q991" s="211"/>
      <c r="R991" s="211"/>
      <c r="S991" s="211"/>
      <c r="T991" s="211"/>
      <c r="U991" s="211"/>
      <c r="V991" s="211"/>
      <c r="W991" s="211"/>
      <c r="X991" s="211"/>
      <c r="Y991" s="211"/>
      <c r="Z991" s="211"/>
    </row>
    <row r="992" spans="11:26" ht="15.75" customHeight="1">
      <c r="K992" s="295"/>
      <c r="M992" s="295"/>
      <c r="P992" s="211"/>
      <c r="Q992" s="211"/>
      <c r="R992" s="211"/>
      <c r="S992" s="211"/>
      <c r="T992" s="211"/>
      <c r="U992" s="211"/>
      <c r="V992" s="211"/>
      <c r="W992" s="211"/>
      <c r="X992" s="211"/>
      <c r="Y992" s="211"/>
      <c r="Z992" s="211"/>
    </row>
    <row r="993" spans="11:26" ht="15.75" customHeight="1">
      <c r="K993" s="295"/>
      <c r="M993" s="295"/>
      <c r="P993" s="211"/>
      <c r="Q993" s="211"/>
      <c r="R993" s="211"/>
      <c r="S993" s="211"/>
      <c r="T993" s="211"/>
      <c r="U993" s="211"/>
      <c r="V993" s="211"/>
      <c r="W993" s="211"/>
      <c r="X993" s="211"/>
      <c r="Y993" s="211"/>
      <c r="Z993" s="211"/>
    </row>
    <row r="994" spans="11:26" ht="15.75" customHeight="1">
      <c r="K994" s="295"/>
      <c r="M994" s="295"/>
      <c r="P994" s="211"/>
      <c r="Q994" s="211"/>
      <c r="R994" s="211"/>
      <c r="S994" s="211"/>
      <c r="T994" s="211"/>
      <c r="U994" s="211"/>
      <c r="V994" s="211"/>
      <c r="W994" s="211"/>
      <c r="X994" s="211"/>
      <c r="Y994" s="211"/>
      <c r="Z994" s="211"/>
    </row>
    <row r="995" spans="11:26" ht="15.75" customHeight="1">
      <c r="K995" s="295"/>
      <c r="M995" s="295"/>
      <c r="P995" s="211"/>
      <c r="Q995" s="211"/>
      <c r="R995" s="211"/>
      <c r="S995" s="211"/>
      <c r="T995" s="211"/>
      <c r="U995" s="211"/>
      <c r="V995" s="211"/>
      <c r="W995" s="211"/>
      <c r="X995" s="211"/>
      <c r="Y995" s="211"/>
      <c r="Z995" s="211"/>
    </row>
    <row r="996" spans="11:26" ht="15.75" customHeight="1">
      <c r="K996" s="295"/>
      <c r="M996" s="295"/>
      <c r="P996" s="211"/>
      <c r="Q996" s="211"/>
      <c r="R996" s="211"/>
      <c r="S996" s="211"/>
      <c r="T996" s="211"/>
      <c r="U996" s="211"/>
      <c r="V996" s="211"/>
      <c r="W996" s="211"/>
      <c r="X996" s="211"/>
      <c r="Y996" s="211"/>
      <c r="Z996" s="211"/>
    </row>
    <row r="997" spans="11:26" ht="15.75" customHeight="1">
      <c r="K997" s="295"/>
      <c r="M997" s="295"/>
      <c r="P997" s="211"/>
      <c r="Q997" s="211"/>
      <c r="R997" s="211"/>
      <c r="S997" s="211"/>
      <c r="T997" s="211"/>
      <c r="U997" s="211"/>
      <c r="V997" s="211"/>
      <c r="W997" s="211"/>
      <c r="X997" s="211"/>
      <c r="Y997" s="211"/>
      <c r="Z997" s="211"/>
    </row>
    <row r="998" spans="11:26" ht="15.75" customHeight="1">
      <c r="K998" s="295"/>
      <c r="M998" s="295"/>
      <c r="P998" s="211"/>
      <c r="Q998" s="211"/>
      <c r="R998" s="211"/>
      <c r="S998" s="211"/>
      <c r="T998" s="211"/>
      <c r="U998" s="211"/>
      <c r="V998" s="211"/>
      <c r="W998" s="211"/>
      <c r="X998" s="211"/>
      <c r="Y998" s="211"/>
      <c r="Z998" s="211"/>
    </row>
    <row r="999" spans="11:26" ht="15.75" customHeight="1">
      <c r="K999" s="295"/>
      <c r="M999" s="295"/>
      <c r="P999" s="211"/>
      <c r="Q999" s="211"/>
      <c r="R999" s="211"/>
      <c r="S999" s="211"/>
      <c r="T999" s="211"/>
      <c r="U999" s="211"/>
      <c r="V999" s="211"/>
      <c r="W999" s="211"/>
      <c r="X999" s="211"/>
      <c r="Y999" s="211"/>
      <c r="Z999" s="211"/>
    </row>
    <row r="1000" spans="11:26" ht="15.75" customHeight="1">
      <c r="K1000" s="295"/>
      <c r="M1000" s="295"/>
      <c r="P1000" s="211"/>
      <c r="Q1000" s="211"/>
      <c r="R1000" s="211"/>
      <c r="S1000" s="211"/>
      <c r="T1000" s="211"/>
      <c r="U1000" s="211"/>
      <c r="V1000" s="211"/>
      <c r="W1000" s="211"/>
      <c r="X1000" s="211"/>
      <c r="Y1000" s="211"/>
      <c r="Z1000" s="211"/>
    </row>
  </sheetData>
  <mergeCells count="11">
    <mergeCell ref="H1:H2"/>
    <mergeCell ref="I1:I2"/>
    <mergeCell ref="J1:M1"/>
    <mergeCell ref="N1:P1"/>
    <mergeCell ref="A1:A2"/>
    <mergeCell ref="B1:B2"/>
    <mergeCell ref="C1:C2"/>
    <mergeCell ref="D1:D2"/>
    <mergeCell ref="E1:E2"/>
    <mergeCell ref="F1:F2"/>
    <mergeCell ref="G1:G2"/>
  </mergeCell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80" zoomScaleNormal="80" workbookViewId="0">
      <pane xSplit="9" ySplit="2" topLeftCell="O24" activePane="bottomRight" state="frozen"/>
      <selection pane="topRight" activeCell="J1" sqref="J1"/>
      <selection pane="bottomLeft" activeCell="A3" sqref="A3"/>
      <selection pane="bottomRight" activeCell="O2" sqref="O2"/>
    </sheetView>
  </sheetViews>
  <sheetFormatPr baseColWidth="10" defaultColWidth="12.625" defaultRowHeight="15" customHeight="1"/>
  <cols>
    <col min="1" max="1" width="6" style="203" customWidth="1"/>
    <col min="2" max="2" width="13.875" style="203" customWidth="1"/>
    <col min="3" max="3" width="16.5" style="203" customWidth="1"/>
    <col min="4" max="4" width="6.625" style="203" customWidth="1"/>
    <col min="5" max="5" width="34.5" style="203" customWidth="1"/>
    <col min="6" max="6" width="6.125" style="203" customWidth="1"/>
    <col min="7" max="7" width="31.625" style="203" customWidth="1"/>
    <col min="8" max="8" width="13.75" style="203" customWidth="1"/>
    <col min="9" max="9" width="13.375" style="203" customWidth="1"/>
    <col min="10" max="10" width="26" style="203" customWidth="1"/>
    <col min="11" max="11" width="8.5" style="203" customWidth="1"/>
    <col min="12" max="12" width="53.125" style="203" customWidth="1"/>
    <col min="13" max="13" width="8.5" style="203" customWidth="1"/>
    <col min="14" max="15" width="53.125" style="203" customWidth="1"/>
    <col min="16" max="16" width="10.75" style="203" customWidth="1"/>
    <col min="17" max="17" width="74.125" style="203" customWidth="1"/>
    <col min="18" max="26" width="9.375" style="203" customWidth="1"/>
    <col min="27" max="16384" width="12.625" style="203"/>
  </cols>
  <sheetData>
    <row r="1" spans="1:26" ht="16.5" customHeight="1">
      <c r="A1" s="690" t="s">
        <v>0</v>
      </c>
      <c r="B1" s="692" t="s">
        <v>1</v>
      </c>
      <c r="C1" s="692" t="s">
        <v>2</v>
      </c>
      <c r="D1" s="692" t="s">
        <v>3</v>
      </c>
      <c r="E1" s="692" t="s">
        <v>3</v>
      </c>
      <c r="F1" s="692" t="s">
        <v>4</v>
      </c>
      <c r="G1" s="692" t="s">
        <v>4</v>
      </c>
      <c r="H1" s="686" t="s">
        <v>2259</v>
      </c>
      <c r="I1" s="693" t="s">
        <v>2260</v>
      </c>
      <c r="J1" s="670" t="s">
        <v>2261</v>
      </c>
      <c r="K1" s="671"/>
      <c r="L1" s="671"/>
      <c r="M1" s="671"/>
      <c r="N1" s="670" t="s">
        <v>2262</v>
      </c>
      <c r="O1" s="671"/>
      <c r="P1" s="672"/>
      <c r="Q1" s="208"/>
      <c r="R1" s="208"/>
      <c r="S1" s="208"/>
      <c r="T1" s="208"/>
      <c r="U1" s="208"/>
      <c r="V1" s="208"/>
      <c r="W1" s="208"/>
      <c r="X1" s="208"/>
      <c r="Y1" s="208"/>
      <c r="Z1" s="208"/>
    </row>
    <row r="2" spans="1:26" ht="115.5" customHeight="1">
      <c r="A2" s="708"/>
      <c r="B2" s="667"/>
      <c r="C2" s="667"/>
      <c r="D2" s="667"/>
      <c r="E2" s="667"/>
      <c r="F2" s="667"/>
      <c r="G2" s="667"/>
      <c r="H2" s="667"/>
      <c r="I2" s="707"/>
      <c r="J2" s="223" t="s">
        <v>8</v>
      </c>
      <c r="K2" s="224" t="s">
        <v>9</v>
      </c>
      <c r="L2" s="225" t="s">
        <v>10</v>
      </c>
      <c r="M2" s="226" t="s">
        <v>9</v>
      </c>
      <c r="N2" s="223" t="s">
        <v>2263</v>
      </c>
      <c r="O2" s="225" t="s">
        <v>2264</v>
      </c>
      <c r="P2" s="227" t="s">
        <v>9</v>
      </c>
      <c r="Q2" s="202"/>
      <c r="R2" s="202"/>
      <c r="S2" s="202"/>
      <c r="T2" s="202"/>
      <c r="U2" s="202"/>
      <c r="V2" s="202"/>
      <c r="W2" s="202"/>
      <c r="X2" s="202"/>
      <c r="Y2" s="202"/>
      <c r="Z2" s="202"/>
    </row>
    <row r="3" spans="1:26" ht="99.95" customHeight="1">
      <c r="A3" s="228" t="s">
        <v>16</v>
      </c>
      <c r="B3" s="206" t="s">
        <v>17</v>
      </c>
      <c r="C3" s="206" t="s">
        <v>18</v>
      </c>
      <c r="D3" s="192" t="s">
        <v>19</v>
      </c>
      <c r="E3" s="193" t="s">
        <v>20</v>
      </c>
      <c r="F3" s="192" t="s">
        <v>21</v>
      </c>
      <c r="G3" s="193" t="s">
        <v>22</v>
      </c>
      <c r="H3" s="229"/>
      <c r="I3" s="230" t="s">
        <v>33</v>
      </c>
      <c r="J3" s="194" t="s">
        <v>2792</v>
      </c>
      <c r="K3" s="190">
        <v>0</v>
      </c>
      <c r="L3" s="194" t="s">
        <v>2792</v>
      </c>
      <c r="M3" s="250">
        <v>0</v>
      </c>
      <c r="N3" s="194" t="s">
        <v>2792</v>
      </c>
      <c r="O3" s="193" t="s">
        <v>2793</v>
      </c>
      <c r="P3" s="296"/>
      <c r="Q3" s="297"/>
      <c r="R3" s="208"/>
      <c r="S3" s="208"/>
      <c r="T3" s="208"/>
      <c r="U3" s="208"/>
      <c r="V3" s="208"/>
      <c r="W3" s="208"/>
      <c r="X3" s="208"/>
      <c r="Y3" s="208"/>
      <c r="Z3" s="208"/>
    </row>
    <row r="4" spans="1:26" ht="99.95" customHeight="1">
      <c r="A4" s="228" t="s">
        <v>16</v>
      </c>
      <c r="B4" s="206" t="s">
        <v>17</v>
      </c>
      <c r="C4" s="206" t="s">
        <v>18</v>
      </c>
      <c r="D4" s="192" t="s">
        <v>19</v>
      </c>
      <c r="E4" s="193" t="s">
        <v>20</v>
      </c>
      <c r="F4" s="192" t="s">
        <v>44</v>
      </c>
      <c r="G4" s="193" t="s">
        <v>48</v>
      </c>
      <c r="H4" s="229"/>
      <c r="I4" s="230" t="s">
        <v>33</v>
      </c>
      <c r="J4" s="194" t="s">
        <v>2792</v>
      </c>
      <c r="K4" s="190">
        <v>0</v>
      </c>
      <c r="L4" s="194" t="s">
        <v>2792</v>
      </c>
      <c r="M4" s="250">
        <v>0</v>
      </c>
      <c r="N4" s="194" t="s">
        <v>2792</v>
      </c>
      <c r="O4" s="193" t="s">
        <v>2793</v>
      </c>
      <c r="P4" s="296"/>
      <c r="Q4" s="297"/>
      <c r="R4" s="202"/>
      <c r="S4" s="202"/>
      <c r="T4" s="202"/>
      <c r="U4" s="202"/>
      <c r="V4" s="202"/>
      <c r="W4" s="202"/>
      <c r="X4" s="202"/>
      <c r="Y4" s="202"/>
      <c r="Z4" s="202"/>
    </row>
    <row r="5" spans="1:26" ht="99.95" customHeight="1">
      <c r="A5" s="228" t="s">
        <v>16</v>
      </c>
      <c r="B5" s="206" t="s">
        <v>17</v>
      </c>
      <c r="C5" s="206" t="s">
        <v>18</v>
      </c>
      <c r="D5" s="192" t="s">
        <v>19</v>
      </c>
      <c r="E5" s="193" t="s">
        <v>20</v>
      </c>
      <c r="F5" s="192" t="s">
        <v>77</v>
      </c>
      <c r="G5" s="193" t="s">
        <v>78</v>
      </c>
      <c r="H5" s="229"/>
      <c r="I5" s="230" t="s">
        <v>33</v>
      </c>
      <c r="J5" s="194" t="s">
        <v>2792</v>
      </c>
      <c r="K5" s="190">
        <v>0</v>
      </c>
      <c r="L5" s="194" t="s">
        <v>2792</v>
      </c>
      <c r="M5" s="250">
        <v>0</v>
      </c>
      <c r="N5" s="194" t="s">
        <v>2792</v>
      </c>
      <c r="O5" s="193" t="s">
        <v>2793</v>
      </c>
      <c r="P5" s="296"/>
      <c r="Q5" s="297"/>
      <c r="R5" s="211"/>
      <c r="S5" s="211"/>
      <c r="T5" s="211"/>
      <c r="U5" s="211"/>
      <c r="V5" s="211"/>
      <c r="W5" s="211"/>
      <c r="X5" s="211"/>
      <c r="Y5" s="211"/>
      <c r="Z5" s="211"/>
    </row>
    <row r="6" spans="1:26" ht="99.95" customHeight="1">
      <c r="A6" s="228" t="s">
        <v>16</v>
      </c>
      <c r="B6" s="206" t="s">
        <v>17</v>
      </c>
      <c r="C6" s="206" t="s">
        <v>18</v>
      </c>
      <c r="D6" s="192" t="s">
        <v>19</v>
      </c>
      <c r="E6" s="193" t="s">
        <v>20</v>
      </c>
      <c r="F6" s="192" t="s">
        <v>100</v>
      </c>
      <c r="G6" s="193" t="s">
        <v>101</v>
      </c>
      <c r="H6" s="229" t="s">
        <v>102</v>
      </c>
      <c r="I6" s="230"/>
      <c r="J6" s="194" t="s">
        <v>103</v>
      </c>
      <c r="K6" s="190">
        <v>100000000</v>
      </c>
      <c r="L6" s="194" t="s">
        <v>103</v>
      </c>
      <c r="M6" s="250">
        <v>0</v>
      </c>
      <c r="N6" s="194" t="s">
        <v>2794</v>
      </c>
      <c r="O6" s="193" t="s">
        <v>2795</v>
      </c>
      <c r="P6" s="296"/>
      <c r="Q6" s="297"/>
      <c r="R6" s="211"/>
      <c r="S6" s="211"/>
      <c r="T6" s="211"/>
      <c r="U6" s="211"/>
      <c r="V6" s="211"/>
      <c r="W6" s="211"/>
      <c r="X6" s="211"/>
      <c r="Y6" s="211"/>
      <c r="Z6" s="211"/>
    </row>
    <row r="7" spans="1:26" ht="99.95" customHeight="1">
      <c r="A7" s="228" t="s">
        <v>936</v>
      </c>
      <c r="B7" s="206" t="s">
        <v>937</v>
      </c>
      <c r="C7" s="206" t="s">
        <v>938</v>
      </c>
      <c r="D7" s="192" t="s">
        <v>939</v>
      </c>
      <c r="E7" s="193" t="s">
        <v>940</v>
      </c>
      <c r="F7" s="192" t="s">
        <v>1005</v>
      </c>
      <c r="G7" s="193" t="s">
        <v>1006</v>
      </c>
      <c r="H7" s="229"/>
      <c r="I7" s="230" t="s">
        <v>33</v>
      </c>
      <c r="J7" s="194"/>
      <c r="K7" s="190">
        <v>0</v>
      </c>
      <c r="L7" s="193"/>
      <c r="M7" s="250">
        <v>0</v>
      </c>
      <c r="N7" s="194" t="s">
        <v>2796</v>
      </c>
      <c r="O7" s="193" t="s">
        <v>2797</v>
      </c>
      <c r="P7" s="296"/>
      <c r="Q7" s="297"/>
      <c r="R7" s="211"/>
      <c r="S7" s="211"/>
      <c r="T7" s="211"/>
      <c r="U7" s="211"/>
      <c r="V7" s="211"/>
      <c r="W7" s="211"/>
      <c r="X7" s="211"/>
      <c r="Y7" s="211"/>
      <c r="Z7" s="211"/>
    </row>
    <row r="8" spans="1:26" ht="99.95" customHeight="1">
      <c r="A8" s="228" t="s">
        <v>936</v>
      </c>
      <c r="B8" s="206" t="s">
        <v>937</v>
      </c>
      <c r="C8" s="206" t="s">
        <v>938</v>
      </c>
      <c r="D8" s="192" t="s">
        <v>939</v>
      </c>
      <c r="E8" s="193" t="s">
        <v>940</v>
      </c>
      <c r="F8" s="192" t="s">
        <v>1023</v>
      </c>
      <c r="G8" s="193" t="s">
        <v>1024</v>
      </c>
      <c r="H8" s="229" t="s">
        <v>102</v>
      </c>
      <c r="I8" s="230"/>
      <c r="J8" s="194" t="s">
        <v>1028</v>
      </c>
      <c r="K8" s="190">
        <v>10000000</v>
      </c>
      <c r="L8" s="194" t="s">
        <v>1028</v>
      </c>
      <c r="M8" s="250">
        <v>0</v>
      </c>
      <c r="N8" s="194" t="s">
        <v>2798</v>
      </c>
      <c r="O8" s="193" t="s">
        <v>2799</v>
      </c>
      <c r="P8" s="296"/>
      <c r="Q8" s="297"/>
      <c r="R8" s="211"/>
      <c r="S8" s="211"/>
      <c r="T8" s="211"/>
      <c r="U8" s="211"/>
      <c r="V8" s="211"/>
      <c r="W8" s="211"/>
      <c r="X8" s="211"/>
      <c r="Y8" s="211"/>
      <c r="Z8" s="211"/>
    </row>
    <row r="9" spans="1:26" ht="99.95" customHeight="1">
      <c r="A9" s="228" t="s">
        <v>1374</v>
      </c>
      <c r="B9" s="206" t="s">
        <v>1375</v>
      </c>
      <c r="C9" s="206" t="s">
        <v>1376</v>
      </c>
      <c r="D9" s="192" t="s">
        <v>1377</v>
      </c>
      <c r="E9" s="193" t="s">
        <v>1378</v>
      </c>
      <c r="F9" s="192" t="s">
        <v>1493</v>
      </c>
      <c r="G9" s="193" t="s">
        <v>1494</v>
      </c>
      <c r="H9" s="229"/>
      <c r="I9" s="188" t="s">
        <v>2800</v>
      </c>
      <c r="J9" s="194" t="s">
        <v>1513</v>
      </c>
      <c r="K9" s="190"/>
      <c r="L9" s="193"/>
      <c r="M9" s="250">
        <v>0</v>
      </c>
      <c r="N9" s="194" t="s">
        <v>2801</v>
      </c>
      <c r="O9" s="194" t="s">
        <v>2802</v>
      </c>
      <c r="P9" s="296"/>
      <c r="Q9" s="402"/>
      <c r="R9" s="211"/>
      <c r="S9" s="211"/>
      <c r="T9" s="211"/>
      <c r="U9" s="211"/>
      <c r="V9" s="211"/>
      <c r="W9" s="211"/>
      <c r="X9" s="211"/>
      <c r="Y9" s="211"/>
      <c r="Z9" s="211"/>
    </row>
    <row r="10" spans="1:26" ht="99.95" customHeight="1">
      <c r="A10" s="228" t="s">
        <v>1374</v>
      </c>
      <c r="B10" s="206" t="s">
        <v>1375</v>
      </c>
      <c r="C10" s="206" t="s">
        <v>1376</v>
      </c>
      <c r="D10" s="192" t="s">
        <v>1377</v>
      </c>
      <c r="E10" s="193" t="s">
        <v>1378</v>
      </c>
      <c r="F10" s="192" t="s">
        <v>1515</v>
      </c>
      <c r="G10" s="193" t="s">
        <v>1516</v>
      </c>
      <c r="H10" s="229"/>
      <c r="I10" s="188" t="s">
        <v>2800</v>
      </c>
      <c r="J10" s="194" t="s">
        <v>1526</v>
      </c>
      <c r="K10" s="190">
        <v>0</v>
      </c>
      <c r="L10" s="193"/>
      <c r="M10" s="250">
        <v>0</v>
      </c>
      <c r="N10" s="194" t="s">
        <v>2801</v>
      </c>
      <c r="O10" s="194" t="s">
        <v>2802</v>
      </c>
      <c r="P10" s="296"/>
      <c r="Q10" s="297"/>
      <c r="R10" s="211"/>
      <c r="S10" s="211"/>
      <c r="T10" s="211"/>
      <c r="U10" s="211"/>
      <c r="V10" s="211"/>
      <c r="W10" s="211"/>
      <c r="X10" s="211"/>
      <c r="Y10" s="211"/>
      <c r="Z10" s="211"/>
    </row>
    <row r="11" spans="1:26" ht="99.95" customHeight="1">
      <c r="A11" s="228" t="s">
        <v>1374</v>
      </c>
      <c r="B11" s="206" t="s">
        <v>1375</v>
      </c>
      <c r="C11" s="206" t="s">
        <v>1376</v>
      </c>
      <c r="D11" s="192" t="s">
        <v>1377</v>
      </c>
      <c r="E11" s="193" t="s">
        <v>1378</v>
      </c>
      <c r="F11" s="192" t="s">
        <v>1527</v>
      </c>
      <c r="G11" s="193" t="s">
        <v>1528</v>
      </c>
      <c r="H11" s="229"/>
      <c r="I11" s="188" t="s">
        <v>2800</v>
      </c>
      <c r="J11" s="194" t="s">
        <v>1540</v>
      </c>
      <c r="K11" s="190">
        <v>2200000000</v>
      </c>
      <c r="L11" s="193"/>
      <c r="M11" s="250">
        <v>0</v>
      </c>
      <c r="N11" s="194" t="s">
        <v>2803</v>
      </c>
      <c r="O11" s="193" t="s">
        <v>2804</v>
      </c>
      <c r="P11" s="296"/>
      <c r="Q11" s="402"/>
      <c r="R11" s="211"/>
      <c r="S11" s="211"/>
      <c r="T11" s="211"/>
      <c r="U11" s="211"/>
      <c r="V11" s="211"/>
      <c r="W11" s="211"/>
      <c r="X11" s="211"/>
      <c r="Y11" s="211"/>
      <c r="Z11" s="211"/>
    </row>
    <row r="12" spans="1:26" ht="99.95" customHeight="1">
      <c r="A12" s="228" t="s">
        <v>1374</v>
      </c>
      <c r="B12" s="206" t="s">
        <v>1375</v>
      </c>
      <c r="C12" s="206" t="s">
        <v>1376</v>
      </c>
      <c r="D12" s="192" t="s">
        <v>1377</v>
      </c>
      <c r="E12" s="193" t="s">
        <v>1378</v>
      </c>
      <c r="F12" s="192" t="s">
        <v>1575</v>
      </c>
      <c r="G12" s="193" t="s">
        <v>1576</v>
      </c>
      <c r="H12" s="229"/>
      <c r="I12" s="188" t="s">
        <v>2800</v>
      </c>
      <c r="J12" s="194"/>
      <c r="K12" s="190">
        <v>0</v>
      </c>
      <c r="L12" s="193"/>
      <c r="M12" s="250">
        <v>0</v>
      </c>
      <c r="N12" s="194"/>
      <c r="O12" s="193"/>
      <c r="P12" s="296"/>
      <c r="Q12" s="297"/>
      <c r="R12" s="211"/>
      <c r="S12" s="211"/>
      <c r="T12" s="211"/>
      <c r="U12" s="211"/>
      <c r="V12" s="211"/>
      <c r="W12" s="211"/>
      <c r="X12" s="211"/>
      <c r="Y12" s="211"/>
      <c r="Z12" s="211"/>
    </row>
    <row r="13" spans="1:26" ht="99.95" customHeight="1">
      <c r="A13" s="228" t="s">
        <v>1374</v>
      </c>
      <c r="B13" s="206" t="s">
        <v>1375</v>
      </c>
      <c r="C13" s="206" t="s">
        <v>1376</v>
      </c>
      <c r="D13" s="192" t="s">
        <v>1377</v>
      </c>
      <c r="E13" s="193" t="s">
        <v>1378</v>
      </c>
      <c r="F13" s="192" t="s">
        <v>1588</v>
      </c>
      <c r="G13" s="193" t="s">
        <v>1589</v>
      </c>
      <c r="H13" s="188" t="s">
        <v>2805</v>
      </c>
      <c r="I13" s="230"/>
      <c r="J13" s="194" t="s">
        <v>1590</v>
      </c>
      <c r="K13" s="190">
        <v>22275000</v>
      </c>
      <c r="L13" s="193" t="s">
        <v>1590</v>
      </c>
      <c r="M13" s="250">
        <v>22275000</v>
      </c>
      <c r="N13" s="194" t="s">
        <v>2806</v>
      </c>
      <c r="O13" s="193" t="s">
        <v>2807</v>
      </c>
      <c r="P13" s="296"/>
      <c r="Q13" s="297"/>
      <c r="R13" s="211"/>
      <c r="S13" s="211"/>
      <c r="T13" s="211"/>
      <c r="U13" s="211"/>
      <c r="V13" s="211"/>
      <c r="W13" s="211"/>
      <c r="X13" s="211"/>
      <c r="Y13" s="211"/>
      <c r="Z13" s="211"/>
    </row>
    <row r="14" spans="1:26" ht="99.95" customHeight="1">
      <c r="A14" s="228" t="s">
        <v>1374</v>
      </c>
      <c r="B14" s="206" t="s">
        <v>1375</v>
      </c>
      <c r="C14" s="206" t="s">
        <v>1376</v>
      </c>
      <c r="D14" s="192" t="s">
        <v>1377</v>
      </c>
      <c r="E14" s="193" t="s">
        <v>1378</v>
      </c>
      <c r="F14" s="192" t="s">
        <v>1414</v>
      </c>
      <c r="G14" s="193" t="s">
        <v>1415</v>
      </c>
      <c r="H14" s="229"/>
      <c r="I14" s="188" t="s">
        <v>2800</v>
      </c>
      <c r="J14" s="194" t="s">
        <v>1429</v>
      </c>
      <c r="K14" s="190">
        <v>0</v>
      </c>
      <c r="L14" s="193"/>
      <c r="M14" s="250">
        <v>0</v>
      </c>
      <c r="N14" s="194" t="s">
        <v>2801</v>
      </c>
      <c r="O14" s="193" t="s">
        <v>2807</v>
      </c>
      <c r="P14" s="296"/>
      <c r="Q14" s="402"/>
      <c r="R14" s="211"/>
      <c r="S14" s="211"/>
      <c r="T14" s="211"/>
      <c r="U14" s="211"/>
      <c r="V14" s="211"/>
      <c r="W14" s="211"/>
      <c r="X14" s="211"/>
      <c r="Y14" s="211"/>
      <c r="Z14" s="211"/>
    </row>
    <row r="15" spans="1:26" ht="99.95" customHeight="1">
      <c r="A15" s="228" t="s">
        <v>1374</v>
      </c>
      <c r="B15" s="206" t="s">
        <v>1375</v>
      </c>
      <c r="C15" s="206" t="s">
        <v>1376</v>
      </c>
      <c r="D15" s="192" t="s">
        <v>1377</v>
      </c>
      <c r="E15" s="193" t="s">
        <v>1378</v>
      </c>
      <c r="F15" s="192" t="s">
        <v>1431</v>
      </c>
      <c r="G15" s="193" t="s">
        <v>1432</v>
      </c>
      <c r="H15" s="229"/>
      <c r="I15" s="188" t="s">
        <v>2800</v>
      </c>
      <c r="J15" s="194" t="s">
        <v>1437</v>
      </c>
      <c r="K15" s="190">
        <v>0</v>
      </c>
      <c r="L15" s="193"/>
      <c r="M15" s="250">
        <v>0</v>
      </c>
      <c r="N15" s="194" t="s">
        <v>2801</v>
      </c>
      <c r="O15" s="193" t="s">
        <v>2807</v>
      </c>
      <c r="P15" s="296"/>
      <c r="Q15" s="402"/>
      <c r="R15" s="211"/>
      <c r="S15" s="211"/>
      <c r="T15" s="211"/>
      <c r="U15" s="211"/>
      <c r="V15" s="211"/>
      <c r="W15" s="211"/>
      <c r="X15" s="211"/>
      <c r="Y15" s="211"/>
      <c r="Z15" s="211"/>
    </row>
    <row r="16" spans="1:26" ht="99.95" customHeight="1">
      <c r="A16" s="228" t="s">
        <v>1374</v>
      </c>
      <c r="B16" s="206" t="s">
        <v>1375</v>
      </c>
      <c r="C16" s="206" t="s">
        <v>1376</v>
      </c>
      <c r="D16" s="192" t="s">
        <v>1377</v>
      </c>
      <c r="E16" s="193" t="s">
        <v>1378</v>
      </c>
      <c r="F16" s="192" t="s">
        <v>1439</v>
      </c>
      <c r="G16" s="193" t="s">
        <v>1440</v>
      </c>
      <c r="H16" s="229"/>
      <c r="I16" s="188" t="s">
        <v>2800</v>
      </c>
      <c r="J16" s="194" t="s">
        <v>1457</v>
      </c>
      <c r="K16" s="190">
        <v>0</v>
      </c>
      <c r="L16" s="193"/>
      <c r="M16" s="250">
        <v>0</v>
      </c>
      <c r="N16" s="194" t="s">
        <v>2808</v>
      </c>
      <c r="O16" s="193"/>
      <c r="P16" s="296"/>
      <c r="Q16" s="402"/>
      <c r="R16" s="211"/>
      <c r="S16" s="211"/>
      <c r="T16" s="211"/>
      <c r="U16" s="211"/>
      <c r="V16" s="211"/>
      <c r="W16" s="211"/>
      <c r="X16" s="211"/>
      <c r="Y16" s="211"/>
      <c r="Z16" s="211"/>
    </row>
    <row r="17" spans="1:26" ht="99.95" customHeight="1">
      <c r="A17" s="228" t="s">
        <v>1374</v>
      </c>
      <c r="B17" s="206" t="s">
        <v>1375</v>
      </c>
      <c r="C17" s="206" t="s">
        <v>1376</v>
      </c>
      <c r="D17" s="192" t="s">
        <v>1377</v>
      </c>
      <c r="E17" s="193" t="s">
        <v>1378</v>
      </c>
      <c r="F17" s="192" t="s">
        <v>1462</v>
      </c>
      <c r="G17" s="193" t="s">
        <v>1463</v>
      </c>
      <c r="H17" s="229"/>
      <c r="I17" s="188" t="s">
        <v>2800</v>
      </c>
      <c r="J17" s="194" t="s">
        <v>1475</v>
      </c>
      <c r="K17" s="190">
        <v>0</v>
      </c>
      <c r="L17" s="193"/>
      <c r="M17" s="250">
        <v>0</v>
      </c>
      <c r="N17" s="194" t="s">
        <v>2801</v>
      </c>
      <c r="O17" s="193" t="s">
        <v>2807</v>
      </c>
      <c r="P17" s="296"/>
      <c r="Q17" s="402"/>
      <c r="R17" s="211"/>
      <c r="S17" s="211"/>
      <c r="T17" s="211"/>
      <c r="U17" s="211"/>
      <c r="V17" s="211"/>
      <c r="W17" s="211"/>
      <c r="X17" s="211"/>
      <c r="Y17" s="211"/>
      <c r="Z17" s="211"/>
    </row>
    <row r="18" spans="1:26" ht="99.95" customHeight="1">
      <c r="A18" s="228" t="s">
        <v>1374</v>
      </c>
      <c r="B18" s="206" t="s">
        <v>1375</v>
      </c>
      <c r="C18" s="206" t="s">
        <v>1376</v>
      </c>
      <c r="D18" s="192" t="s">
        <v>1377</v>
      </c>
      <c r="E18" s="193" t="s">
        <v>1378</v>
      </c>
      <c r="F18" s="192" t="s">
        <v>1477</v>
      </c>
      <c r="G18" s="193" t="s">
        <v>1478</v>
      </c>
      <c r="H18" s="188" t="s">
        <v>2809</v>
      </c>
      <c r="I18" s="230"/>
      <c r="J18" s="188" t="s">
        <v>2810</v>
      </c>
      <c r="K18" s="190">
        <v>22275000</v>
      </c>
      <c r="L18" s="193" t="s">
        <v>2811</v>
      </c>
      <c r="M18" s="250">
        <v>0</v>
      </c>
      <c r="N18" s="194" t="s">
        <v>2806</v>
      </c>
      <c r="O18" s="193" t="s">
        <v>2807</v>
      </c>
      <c r="P18" s="296"/>
      <c r="Q18" s="297"/>
      <c r="R18" s="211"/>
      <c r="S18" s="211"/>
      <c r="T18" s="211"/>
      <c r="U18" s="211"/>
      <c r="V18" s="211"/>
      <c r="W18" s="211"/>
      <c r="X18" s="211"/>
      <c r="Y18" s="211"/>
      <c r="Z18" s="211"/>
    </row>
    <row r="19" spans="1:26" ht="99.95" customHeight="1">
      <c r="A19" s="228" t="s">
        <v>1706</v>
      </c>
      <c r="B19" s="206" t="s">
        <v>1707</v>
      </c>
      <c r="C19" s="206" t="s">
        <v>1708</v>
      </c>
      <c r="D19" s="192" t="s">
        <v>1709</v>
      </c>
      <c r="E19" s="193" t="s">
        <v>1710</v>
      </c>
      <c r="F19" s="192" t="s">
        <v>1745</v>
      </c>
      <c r="G19" s="193" t="s">
        <v>1746</v>
      </c>
      <c r="H19" s="229" t="s">
        <v>102</v>
      </c>
      <c r="I19" s="230"/>
      <c r="J19" s="194" t="s">
        <v>1752</v>
      </c>
      <c r="K19" s="190">
        <v>22275000</v>
      </c>
      <c r="L19" s="193" t="s">
        <v>1752</v>
      </c>
      <c r="M19" s="250">
        <v>22275000</v>
      </c>
      <c r="N19" s="194" t="s">
        <v>2812</v>
      </c>
      <c r="O19" s="193" t="s">
        <v>2813</v>
      </c>
      <c r="P19" s="296"/>
      <c r="Q19" s="297"/>
      <c r="R19" s="211"/>
      <c r="S19" s="211"/>
      <c r="T19" s="211"/>
      <c r="U19" s="211"/>
      <c r="V19" s="211"/>
      <c r="W19" s="211"/>
      <c r="X19" s="211"/>
      <c r="Y19" s="211"/>
      <c r="Z19" s="211"/>
    </row>
    <row r="20" spans="1:26" ht="99.95" customHeight="1">
      <c r="A20" s="228" t="s">
        <v>1706</v>
      </c>
      <c r="B20" s="206" t="s">
        <v>1707</v>
      </c>
      <c r="C20" s="206" t="s">
        <v>1708</v>
      </c>
      <c r="D20" s="192" t="s">
        <v>1709</v>
      </c>
      <c r="E20" s="193" t="s">
        <v>1710</v>
      </c>
      <c r="F20" s="192" t="s">
        <v>1764</v>
      </c>
      <c r="G20" s="193" t="s">
        <v>1765</v>
      </c>
      <c r="H20" s="229" t="s">
        <v>102</v>
      </c>
      <c r="I20" s="230"/>
      <c r="J20" s="194" t="s">
        <v>1770</v>
      </c>
      <c r="K20" s="190">
        <v>60000000</v>
      </c>
      <c r="L20" s="193" t="s">
        <v>1770</v>
      </c>
      <c r="M20" s="250">
        <v>60000000</v>
      </c>
      <c r="N20" s="194" t="s">
        <v>2814</v>
      </c>
      <c r="O20" s="193" t="s">
        <v>2813</v>
      </c>
      <c r="P20" s="296"/>
      <c r="Q20" s="297"/>
      <c r="R20" s="211"/>
      <c r="S20" s="211"/>
      <c r="T20" s="211"/>
      <c r="U20" s="211"/>
      <c r="V20" s="211"/>
      <c r="W20" s="211"/>
      <c r="X20" s="211"/>
      <c r="Y20" s="211"/>
      <c r="Z20" s="211"/>
    </row>
    <row r="21" spans="1:26" ht="99.95" customHeight="1">
      <c r="A21" s="228" t="s">
        <v>1706</v>
      </c>
      <c r="B21" s="206" t="s">
        <v>1707</v>
      </c>
      <c r="C21" s="206" t="s">
        <v>1708</v>
      </c>
      <c r="D21" s="192" t="s">
        <v>1709</v>
      </c>
      <c r="E21" s="193" t="s">
        <v>1710</v>
      </c>
      <c r="F21" s="192" t="s">
        <v>1774</v>
      </c>
      <c r="G21" s="193" t="s">
        <v>1775</v>
      </c>
      <c r="H21" s="229"/>
      <c r="I21" s="230" t="s">
        <v>33</v>
      </c>
      <c r="J21" s="194"/>
      <c r="K21" s="190">
        <v>0</v>
      </c>
      <c r="L21" s="193"/>
      <c r="M21" s="250">
        <v>0</v>
      </c>
      <c r="N21" s="194"/>
      <c r="O21" s="193"/>
      <c r="P21" s="296"/>
      <c r="Q21" s="297"/>
      <c r="R21" s="211"/>
      <c r="S21" s="211"/>
      <c r="T21" s="211"/>
      <c r="U21" s="211"/>
      <c r="V21" s="211"/>
      <c r="W21" s="211"/>
      <c r="X21" s="211"/>
      <c r="Y21" s="211"/>
      <c r="Z21" s="211"/>
    </row>
    <row r="22" spans="1:26" ht="95.45" customHeight="1">
      <c r="A22" s="228" t="s">
        <v>1965</v>
      </c>
      <c r="B22" s="206" t="s">
        <v>1966</v>
      </c>
      <c r="C22" s="206" t="s">
        <v>1967</v>
      </c>
      <c r="D22" s="192" t="s">
        <v>1968</v>
      </c>
      <c r="E22" s="193" t="s">
        <v>1969</v>
      </c>
      <c r="F22" s="192" t="s">
        <v>1970</v>
      </c>
      <c r="G22" s="193" t="s">
        <v>1971</v>
      </c>
      <c r="H22" s="229" t="s">
        <v>102</v>
      </c>
      <c r="I22" s="230"/>
      <c r="J22" s="194" t="s">
        <v>1976</v>
      </c>
      <c r="K22" s="190">
        <v>22275000</v>
      </c>
      <c r="L22" s="193" t="s">
        <v>1976</v>
      </c>
      <c r="M22" s="250">
        <v>22275000</v>
      </c>
      <c r="N22" s="194" t="s">
        <v>2815</v>
      </c>
      <c r="O22" s="193" t="s">
        <v>2816</v>
      </c>
      <c r="P22" s="296"/>
      <c r="Q22" s="297"/>
      <c r="R22" s="211"/>
      <c r="S22" s="211"/>
      <c r="T22" s="211"/>
      <c r="U22" s="211"/>
      <c r="V22" s="211"/>
      <c r="W22" s="211"/>
      <c r="X22" s="211"/>
      <c r="Y22" s="211"/>
      <c r="Z22" s="211"/>
    </row>
    <row r="23" spans="1:26" ht="99.95" customHeight="1">
      <c r="A23" s="228" t="s">
        <v>2017</v>
      </c>
      <c r="B23" s="206" t="s">
        <v>2018</v>
      </c>
      <c r="C23" s="206" t="s">
        <v>2019</v>
      </c>
      <c r="D23" s="192" t="s">
        <v>2020</v>
      </c>
      <c r="E23" s="193" t="s">
        <v>2021</v>
      </c>
      <c r="F23" s="192" t="s">
        <v>2022</v>
      </c>
      <c r="G23" s="193" t="s">
        <v>2023</v>
      </c>
      <c r="H23" s="229" t="s">
        <v>102</v>
      </c>
      <c r="I23" s="230"/>
      <c r="J23" s="194" t="s">
        <v>2032</v>
      </c>
      <c r="K23" s="190">
        <v>22275000</v>
      </c>
      <c r="L23" s="193" t="s">
        <v>2804</v>
      </c>
      <c r="M23" s="250">
        <v>22275000</v>
      </c>
      <c r="N23" s="193" t="s">
        <v>2804</v>
      </c>
      <c r="O23" s="193" t="s">
        <v>2804</v>
      </c>
      <c r="P23" s="296"/>
      <c r="Q23" s="297"/>
      <c r="R23" s="211"/>
      <c r="S23" s="211"/>
      <c r="T23" s="211"/>
      <c r="U23" s="211"/>
      <c r="V23" s="211"/>
      <c r="W23" s="211"/>
      <c r="X23" s="211"/>
      <c r="Y23" s="211"/>
      <c r="Z23" s="211"/>
    </row>
    <row r="24" spans="1:26" ht="78.599999999999994" customHeight="1">
      <c r="A24" s="228" t="s">
        <v>2184</v>
      </c>
      <c r="B24" s="206" t="s">
        <v>2185</v>
      </c>
      <c r="C24" s="206" t="s">
        <v>2186</v>
      </c>
      <c r="D24" s="192" t="s">
        <v>2187</v>
      </c>
      <c r="E24" s="193" t="s">
        <v>2188</v>
      </c>
      <c r="F24" s="192" t="s">
        <v>2195</v>
      </c>
      <c r="G24" s="193" t="s">
        <v>2196</v>
      </c>
      <c r="H24" s="229"/>
      <c r="I24" s="230" t="s">
        <v>33</v>
      </c>
      <c r="J24" s="194"/>
      <c r="K24" s="190">
        <v>0</v>
      </c>
      <c r="L24" s="193"/>
      <c r="M24" s="250">
        <v>0</v>
      </c>
      <c r="N24" s="194" t="s">
        <v>2817</v>
      </c>
      <c r="O24" s="193"/>
      <c r="P24" s="296"/>
      <c r="Q24" s="297"/>
      <c r="R24" s="211"/>
      <c r="S24" s="211"/>
      <c r="T24" s="211"/>
      <c r="U24" s="211"/>
      <c r="V24" s="211"/>
      <c r="W24" s="211"/>
      <c r="X24" s="211"/>
      <c r="Y24" s="211"/>
      <c r="Z24" s="211"/>
    </row>
    <row r="25" spans="1:26" ht="90.6" customHeight="1">
      <c r="A25" s="228" t="s">
        <v>2184</v>
      </c>
      <c r="B25" s="206" t="s">
        <v>2185</v>
      </c>
      <c r="C25" s="206" t="s">
        <v>2214</v>
      </c>
      <c r="D25" s="192" t="s">
        <v>2187</v>
      </c>
      <c r="E25" s="193" t="s">
        <v>2188</v>
      </c>
      <c r="F25" s="192" t="s">
        <v>2215</v>
      </c>
      <c r="G25" s="193" t="s">
        <v>2216</v>
      </c>
      <c r="H25" s="229" t="s">
        <v>102</v>
      </c>
      <c r="I25" s="230"/>
      <c r="J25" s="194" t="s">
        <v>2218</v>
      </c>
      <c r="K25" s="283">
        <v>300000000</v>
      </c>
      <c r="L25" s="194" t="s">
        <v>2218</v>
      </c>
      <c r="M25" s="250">
        <v>0</v>
      </c>
      <c r="N25" s="194" t="s">
        <v>2818</v>
      </c>
      <c r="O25" s="193" t="s">
        <v>2819</v>
      </c>
      <c r="P25" s="296"/>
      <c r="Q25" s="297"/>
      <c r="R25" s="211"/>
      <c r="S25" s="211"/>
      <c r="T25" s="211"/>
      <c r="U25" s="211"/>
      <c r="V25" s="211"/>
      <c r="W25" s="211"/>
      <c r="X25" s="211"/>
      <c r="Y25" s="211"/>
      <c r="Z25" s="211"/>
    </row>
    <row r="26" spans="1:26" ht="99.95" customHeight="1">
      <c r="A26" s="228" t="s">
        <v>2184</v>
      </c>
      <c r="B26" s="206" t="s">
        <v>2185</v>
      </c>
      <c r="C26" s="206" t="s">
        <v>2214</v>
      </c>
      <c r="D26" s="192" t="s">
        <v>2187</v>
      </c>
      <c r="E26" s="193" t="s">
        <v>2188</v>
      </c>
      <c r="F26" s="192" t="s">
        <v>2248</v>
      </c>
      <c r="G26" s="193" t="s">
        <v>2249</v>
      </c>
      <c r="H26" s="229" t="s">
        <v>102</v>
      </c>
      <c r="I26" s="230"/>
      <c r="J26" s="194" t="s">
        <v>2253</v>
      </c>
      <c r="K26" s="190">
        <v>16875000</v>
      </c>
      <c r="L26" s="193" t="s">
        <v>2804</v>
      </c>
      <c r="M26" s="250">
        <v>0</v>
      </c>
      <c r="N26" s="193" t="s">
        <v>2804</v>
      </c>
      <c r="O26" s="193" t="s">
        <v>2804</v>
      </c>
      <c r="P26" s="296"/>
      <c r="Q26" s="297"/>
      <c r="R26" s="211"/>
      <c r="S26" s="211"/>
      <c r="T26" s="211"/>
      <c r="U26" s="211"/>
      <c r="V26" s="211"/>
      <c r="W26" s="211"/>
      <c r="X26" s="211"/>
      <c r="Y26" s="211"/>
      <c r="Z26" s="211"/>
    </row>
    <row r="27" spans="1:26" ht="99.95" customHeight="1">
      <c r="A27" s="228" t="s">
        <v>16</v>
      </c>
      <c r="B27" s="206" t="s">
        <v>17</v>
      </c>
      <c r="C27" s="206" t="s">
        <v>18</v>
      </c>
      <c r="D27" s="192" t="s">
        <v>110</v>
      </c>
      <c r="E27" s="193" t="s">
        <v>111</v>
      </c>
      <c r="F27" s="192" t="s">
        <v>121</v>
      </c>
      <c r="G27" s="193" t="s">
        <v>122</v>
      </c>
      <c r="H27" s="229"/>
      <c r="I27" s="230" t="s">
        <v>33</v>
      </c>
      <c r="J27" s="194" t="s">
        <v>131</v>
      </c>
      <c r="K27" s="190"/>
      <c r="L27" s="193"/>
      <c r="M27" s="250">
        <v>0</v>
      </c>
      <c r="N27" s="194" t="s">
        <v>2820</v>
      </c>
      <c r="O27" s="193"/>
      <c r="P27" s="296"/>
      <c r="Q27" s="297"/>
      <c r="R27" s="211"/>
      <c r="S27" s="211"/>
      <c r="T27" s="211"/>
      <c r="U27" s="211"/>
      <c r="V27" s="211"/>
      <c r="W27" s="211"/>
      <c r="X27" s="211"/>
      <c r="Y27" s="211"/>
      <c r="Z27" s="211"/>
    </row>
    <row r="28" spans="1:26" ht="99.95" customHeight="1">
      <c r="A28" s="228" t="s">
        <v>16</v>
      </c>
      <c r="B28" s="206" t="s">
        <v>17</v>
      </c>
      <c r="C28" s="206" t="s">
        <v>18</v>
      </c>
      <c r="D28" s="192" t="s">
        <v>110</v>
      </c>
      <c r="E28" s="193" t="s">
        <v>111</v>
      </c>
      <c r="F28" s="192" t="s">
        <v>151</v>
      </c>
      <c r="G28" s="193" t="s">
        <v>152</v>
      </c>
      <c r="H28" s="229"/>
      <c r="I28" s="230" t="s">
        <v>33</v>
      </c>
      <c r="J28" s="194" t="s">
        <v>162</v>
      </c>
      <c r="K28" s="190">
        <v>0</v>
      </c>
      <c r="L28" s="193"/>
      <c r="M28" s="250">
        <v>0</v>
      </c>
      <c r="N28" s="194" t="s">
        <v>2820</v>
      </c>
      <c r="O28" s="193"/>
      <c r="P28" s="296"/>
      <c r="Q28" s="297"/>
      <c r="R28" s="211"/>
      <c r="S28" s="211"/>
      <c r="T28" s="211"/>
      <c r="U28" s="211"/>
      <c r="V28" s="211"/>
      <c r="W28" s="211"/>
      <c r="X28" s="211"/>
      <c r="Y28" s="211"/>
      <c r="Z28" s="211"/>
    </row>
    <row r="29" spans="1:26" ht="99.95" customHeight="1">
      <c r="A29" s="228" t="s">
        <v>16</v>
      </c>
      <c r="B29" s="206" t="s">
        <v>17</v>
      </c>
      <c r="C29" s="206" t="s">
        <v>18</v>
      </c>
      <c r="D29" s="192" t="s">
        <v>110</v>
      </c>
      <c r="E29" s="193" t="s">
        <v>111</v>
      </c>
      <c r="F29" s="192" t="s">
        <v>168</v>
      </c>
      <c r="G29" s="193" t="s">
        <v>169</v>
      </c>
      <c r="H29" s="229"/>
      <c r="I29" s="230" t="s">
        <v>33</v>
      </c>
      <c r="J29" s="194" t="s">
        <v>176</v>
      </c>
      <c r="K29" s="190"/>
      <c r="L29" s="193"/>
      <c r="M29" s="250"/>
      <c r="N29" s="194" t="s">
        <v>2820</v>
      </c>
      <c r="O29" s="193"/>
      <c r="P29" s="296"/>
      <c r="Q29" s="297"/>
      <c r="R29" s="211"/>
      <c r="S29" s="211"/>
      <c r="T29" s="211"/>
      <c r="U29" s="211"/>
      <c r="V29" s="211"/>
      <c r="W29" s="211"/>
      <c r="X29" s="211"/>
      <c r="Y29" s="211"/>
      <c r="Z29" s="211"/>
    </row>
    <row r="30" spans="1:26" ht="99.95" customHeight="1">
      <c r="A30" s="228" t="s">
        <v>1374</v>
      </c>
      <c r="B30" s="206" t="s">
        <v>1375</v>
      </c>
      <c r="C30" s="206" t="s">
        <v>1665</v>
      </c>
      <c r="D30" s="192" t="s">
        <v>1666</v>
      </c>
      <c r="E30" s="193" t="s">
        <v>1667</v>
      </c>
      <c r="F30" s="192" t="s">
        <v>1668</v>
      </c>
      <c r="G30" s="193" t="s">
        <v>1669</v>
      </c>
      <c r="H30" s="188" t="s">
        <v>2805</v>
      </c>
      <c r="I30" s="230"/>
      <c r="J30" s="194" t="s">
        <v>1683</v>
      </c>
      <c r="K30" s="190">
        <v>40000000</v>
      </c>
      <c r="L30" s="193" t="s">
        <v>1683</v>
      </c>
      <c r="M30" s="250">
        <v>44000000</v>
      </c>
      <c r="N30" s="194" t="s">
        <v>2814</v>
      </c>
      <c r="O30" s="193" t="s">
        <v>2813</v>
      </c>
      <c r="P30" s="296"/>
      <c r="Q30" s="297"/>
      <c r="R30" s="211"/>
      <c r="S30" s="211"/>
      <c r="T30" s="211"/>
      <c r="U30" s="211"/>
      <c r="V30" s="211"/>
      <c r="W30" s="211"/>
      <c r="X30" s="211"/>
      <c r="Y30" s="211"/>
      <c r="Z30" s="211"/>
    </row>
    <row r="31" spans="1:26" ht="99.95" customHeight="1">
      <c r="A31" s="228" t="s">
        <v>1706</v>
      </c>
      <c r="B31" s="206" t="s">
        <v>1707</v>
      </c>
      <c r="C31" s="206" t="s">
        <v>1708</v>
      </c>
      <c r="D31" s="192" t="s">
        <v>1788</v>
      </c>
      <c r="E31" s="193" t="s">
        <v>1789</v>
      </c>
      <c r="F31" s="192" t="s">
        <v>1805</v>
      </c>
      <c r="G31" s="193" t="s">
        <v>1806</v>
      </c>
      <c r="H31" s="229" t="s">
        <v>102</v>
      </c>
      <c r="I31" s="230"/>
      <c r="J31" s="194" t="s">
        <v>1809</v>
      </c>
      <c r="K31" s="190">
        <v>22275000</v>
      </c>
      <c r="L31" s="193" t="s">
        <v>1809</v>
      </c>
      <c r="M31" s="250">
        <v>22275000</v>
      </c>
      <c r="N31" s="194" t="s">
        <v>2821</v>
      </c>
      <c r="O31" s="193" t="s">
        <v>2822</v>
      </c>
      <c r="P31" s="296"/>
      <c r="Q31" s="297"/>
      <c r="R31" s="211"/>
      <c r="S31" s="211"/>
      <c r="T31" s="211"/>
      <c r="U31" s="211"/>
      <c r="V31" s="211"/>
      <c r="W31" s="211"/>
      <c r="X31" s="211"/>
      <c r="Y31" s="211"/>
      <c r="Z31" s="211"/>
    </row>
    <row r="32" spans="1:26" ht="99.95" customHeight="1">
      <c r="A32" s="228" t="s">
        <v>2017</v>
      </c>
      <c r="B32" s="206" t="s">
        <v>2018</v>
      </c>
      <c r="C32" s="206" t="s">
        <v>2019</v>
      </c>
      <c r="D32" s="192" t="s">
        <v>2045</v>
      </c>
      <c r="E32" s="193" t="s">
        <v>2046</v>
      </c>
      <c r="F32" s="192" t="s">
        <v>2047</v>
      </c>
      <c r="G32" s="193" t="s">
        <v>2048</v>
      </c>
      <c r="H32" s="229" t="s">
        <v>102</v>
      </c>
      <c r="I32" s="230"/>
      <c r="J32" s="194" t="s">
        <v>2052</v>
      </c>
      <c r="K32" s="190">
        <v>22275000</v>
      </c>
      <c r="L32" s="193" t="s">
        <v>2052</v>
      </c>
      <c r="M32" s="250">
        <v>22275000</v>
      </c>
      <c r="N32" s="194" t="s">
        <v>2823</v>
      </c>
      <c r="O32" s="193" t="s">
        <v>2813</v>
      </c>
      <c r="P32" s="296"/>
      <c r="Q32" s="297"/>
      <c r="R32" s="211"/>
      <c r="S32" s="211"/>
      <c r="T32" s="211"/>
      <c r="U32" s="211"/>
      <c r="V32" s="211"/>
      <c r="W32" s="211"/>
      <c r="X32" s="211"/>
      <c r="Y32" s="211"/>
      <c r="Z32" s="211"/>
    </row>
    <row r="33" spans="1:26" ht="99.95" customHeight="1">
      <c r="A33" s="228" t="s">
        <v>16</v>
      </c>
      <c r="B33" s="206" t="s">
        <v>17</v>
      </c>
      <c r="C33" s="206" t="s">
        <v>200</v>
      </c>
      <c r="D33" s="192" t="s">
        <v>201</v>
      </c>
      <c r="E33" s="193" t="s">
        <v>202</v>
      </c>
      <c r="F33" s="192" t="s">
        <v>312</v>
      </c>
      <c r="G33" s="193" t="s">
        <v>313</v>
      </c>
      <c r="H33" s="229" t="s">
        <v>102</v>
      </c>
      <c r="I33" s="230"/>
      <c r="J33" s="194" t="s">
        <v>314</v>
      </c>
      <c r="K33" s="190">
        <v>22275000</v>
      </c>
      <c r="L33" s="193" t="s">
        <v>314</v>
      </c>
      <c r="M33" s="250">
        <v>22275000</v>
      </c>
      <c r="N33" s="194" t="s">
        <v>2824</v>
      </c>
      <c r="O33" s="193" t="s">
        <v>2825</v>
      </c>
      <c r="P33" s="296"/>
      <c r="Q33" s="297"/>
      <c r="R33" s="211"/>
      <c r="S33" s="211"/>
      <c r="T33" s="211"/>
      <c r="U33" s="211"/>
      <c r="V33" s="211"/>
      <c r="W33" s="211"/>
      <c r="X33" s="211"/>
      <c r="Y33" s="211"/>
      <c r="Z33" s="211"/>
    </row>
    <row r="34" spans="1:26" ht="99.95" customHeight="1">
      <c r="A34" s="228" t="s">
        <v>16</v>
      </c>
      <c r="B34" s="206" t="s">
        <v>17</v>
      </c>
      <c r="C34" s="206" t="s">
        <v>200</v>
      </c>
      <c r="D34" s="192" t="s">
        <v>201</v>
      </c>
      <c r="E34" s="193" t="s">
        <v>202</v>
      </c>
      <c r="F34" s="192" t="s">
        <v>352</v>
      </c>
      <c r="G34" s="193" t="s">
        <v>353</v>
      </c>
      <c r="H34" s="229" t="s">
        <v>102</v>
      </c>
      <c r="I34" s="230"/>
      <c r="J34" s="194" t="s">
        <v>354</v>
      </c>
      <c r="K34" s="190">
        <v>10448275.859999999</v>
      </c>
      <c r="L34" s="193" t="s">
        <v>355</v>
      </c>
      <c r="M34" s="250">
        <v>10448275.859999999</v>
      </c>
      <c r="N34" s="193" t="s">
        <v>2804</v>
      </c>
      <c r="O34" s="193" t="s">
        <v>2804</v>
      </c>
      <c r="P34" s="296"/>
      <c r="Q34" s="297"/>
      <c r="R34" s="211"/>
      <c r="S34" s="211"/>
      <c r="T34" s="211"/>
      <c r="U34" s="211"/>
      <c r="V34" s="211"/>
      <c r="W34" s="211"/>
      <c r="X34" s="211"/>
      <c r="Y34" s="211"/>
      <c r="Z34" s="211"/>
    </row>
    <row r="35" spans="1:26" ht="99.95" customHeight="1">
      <c r="A35" s="228" t="s">
        <v>1706</v>
      </c>
      <c r="B35" s="206" t="s">
        <v>1707</v>
      </c>
      <c r="C35" s="206" t="s">
        <v>1708</v>
      </c>
      <c r="D35" s="192" t="s">
        <v>1820</v>
      </c>
      <c r="E35" s="193" t="s">
        <v>1821</v>
      </c>
      <c r="F35" s="192" t="s">
        <v>1822</v>
      </c>
      <c r="G35" s="193" t="s">
        <v>1823</v>
      </c>
      <c r="H35" s="229" t="s">
        <v>102</v>
      </c>
      <c r="I35" s="230"/>
      <c r="J35" s="194" t="s">
        <v>1831</v>
      </c>
      <c r="K35" s="190">
        <v>22275000</v>
      </c>
      <c r="L35" s="193" t="s">
        <v>2804</v>
      </c>
      <c r="M35" s="250">
        <v>0</v>
      </c>
      <c r="N35" s="193" t="s">
        <v>2804</v>
      </c>
      <c r="O35" s="193" t="s">
        <v>2804</v>
      </c>
      <c r="P35" s="296"/>
      <c r="Q35" s="297"/>
      <c r="R35" s="211"/>
      <c r="S35" s="211"/>
      <c r="T35" s="211"/>
      <c r="U35" s="211"/>
      <c r="V35" s="211"/>
      <c r="W35" s="211"/>
      <c r="X35" s="211"/>
      <c r="Y35" s="211"/>
      <c r="Z35" s="211"/>
    </row>
    <row r="36" spans="1:26" ht="99.95" customHeight="1">
      <c r="A36" s="228" t="s">
        <v>1706</v>
      </c>
      <c r="B36" s="206" t="s">
        <v>1707</v>
      </c>
      <c r="C36" s="206" t="s">
        <v>1708</v>
      </c>
      <c r="D36" s="192" t="s">
        <v>1820</v>
      </c>
      <c r="E36" s="193" t="s">
        <v>1821</v>
      </c>
      <c r="F36" s="192" t="s">
        <v>1844</v>
      </c>
      <c r="G36" s="193" t="s">
        <v>1845</v>
      </c>
      <c r="H36" s="229"/>
      <c r="I36" s="230" t="s">
        <v>33</v>
      </c>
      <c r="J36" s="194" t="s">
        <v>1860</v>
      </c>
      <c r="K36" s="190">
        <v>0</v>
      </c>
      <c r="L36" s="193" t="s">
        <v>2826</v>
      </c>
      <c r="M36" s="250">
        <v>0</v>
      </c>
      <c r="N36" s="193" t="s">
        <v>2827</v>
      </c>
      <c r="O36" s="193" t="s">
        <v>2828</v>
      </c>
      <c r="P36" s="296"/>
      <c r="Q36" s="402"/>
      <c r="R36" s="211"/>
      <c r="S36" s="211"/>
      <c r="T36" s="211"/>
      <c r="U36" s="211"/>
      <c r="V36" s="211"/>
      <c r="W36" s="211"/>
      <c r="X36" s="211"/>
      <c r="Y36" s="211"/>
      <c r="Z36" s="211"/>
    </row>
    <row r="37" spans="1:26" ht="99.95" customHeight="1">
      <c r="A37" s="228" t="s">
        <v>1965</v>
      </c>
      <c r="B37" s="206" t="s">
        <v>1966</v>
      </c>
      <c r="C37" s="206" t="s">
        <v>1991</v>
      </c>
      <c r="D37" s="192" t="s">
        <v>2000</v>
      </c>
      <c r="E37" s="193" t="s">
        <v>2001</v>
      </c>
      <c r="F37" s="192" t="s">
        <v>2002</v>
      </c>
      <c r="G37" s="193" t="s">
        <v>2003</v>
      </c>
      <c r="H37" s="229" t="s">
        <v>102</v>
      </c>
      <c r="I37" s="230"/>
      <c r="J37" s="194" t="s">
        <v>2004</v>
      </c>
      <c r="K37" s="190">
        <v>250000000</v>
      </c>
      <c r="L37" s="194" t="s">
        <v>2004</v>
      </c>
      <c r="M37" s="250">
        <v>0</v>
      </c>
      <c r="N37" s="194" t="s">
        <v>2829</v>
      </c>
      <c r="O37" s="194" t="s">
        <v>2830</v>
      </c>
      <c r="P37" s="296"/>
      <c r="Q37" s="297"/>
      <c r="R37" s="211"/>
      <c r="S37" s="211"/>
      <c r="T37" s="211"/>
      <c r="U37" s="211"/>
      <c r="V37" s="211"/>
      <c r="W37" s="211"/>
      <c r="X37" s="211"/>
      <c r="Y37" s="211"/>
      <c r="Z37" s="211"/>
    </row>
    <row r="38" spans="1:26" ht="99.95" customHeight="1">
      <c r="A38" s="228" t="s">
        <v>1965</v>
      </c>
      <c r="B38" s="206" t="s">
        <v>1966</v>
      </c>
      <c r="C38" s="206" t="s">
        <v>1991</v>
      </c>
      <c r="D38" s="192" t="s">
        <v>2000</v>
      </c>
      <c r="E38" s="193" t="s">
        <v>2001</v>
      </c>
      <c r="F38" s="192" t="s">
        <v>2008</v>
      </c>
      <c r="G38" s="193" t="s">
        <v>2009</v>
      </c>
      <c r="H38" s="229" t="s">
        <v>102</v>
      </c>
      <c r="I38" s="230"/>
      <c r="J38" s="194" t="s">
        <v>2014</v>
      </c>
      <c r="K38" s="190">
        <v>100000000</v>
      </c>
      <c r="L38" s="194" t="s">
        <v>2014</v>
      </c>
      <c r="M38" s="250">
        <v>0</v>
      </c>
      <c r="N38" s="193" t="s">
        <v>2831</v>
      </c>
      <c r="O38" s="371" t="s">
        <v>2832</v>
      </c>
      <c r="P38" s="296"/>
      <c r="Q38" s="297"/>
      <c r="R38" s="211"/>
      <c r="S38" s="211"/>
      <c r="T38" s="211"/>
      <c r="U38" s="211"/>
      <c r="V38" s="211"/>
      <c r="W38" s="211"/>
      <c r="X38" s="211"/>
      <c r="Y38" s="211"/>
      <c r="Z38" s="211"/>
    </row>
    <row r="39" spans="1:26" ht="99.95" customHeight="1">
      <c r="A39" s="228" t="s">
        <v>2017</v>
      </c>
      <c r="B39" s="206" t="s">
        <v>2018</v>
      </c>
      <c r="C39" s="206" t="s">
        <v>2060</v>
      </c>
      <c r="D39" s="192" t="s">
        <v>2061</v>
      </c>
      <c r="E39" s="193" t="s">
        <v>2062</v>
      </c>
      <c r="F39" s="192" t="s">
        <v>2063</v>
      </c>
      <c r="G39" s="193" t="s">
        <v>2064</v>
      </c>
      <c r="H39" s="229" t="s">
        <v>102</v>
      </c>
      <c r="I39" s="230"/>
      <c r="J39" s="194" t="s">
        <v>2070</v>
      </c>
      <c r="K39" s="190">
        <v>22275000</v>
      </c>
      <c r="L39" s="194" t="s">
        <v>2070</v>
      </c>
      <c r="M39" s="250">
        <v>0</v>
      </c>
      <c r="N39" s="193" t="s">
        <v>2833</v>
      </c>
      <c r="O39" s="193" t="s">
        <v>2828</v>
      </c>
      <c r="P39" s="296"/>
      <c r="Q39" s="297"/>
      <c r="R39" s="211"/>
      <c r="S39" s="211"/>
      <c r="T39" s="211"/>
      <c r="U39" s="211"/>
      <c r="V39" s="211"/>
      <c r="W39" s="211"/>
      <c r="X39" s="211"/>
      <c r="Y39" s="211"/>
      <c r="Z39" s="211"/>
    </row>
    <row r="40" spans="1:26" ht="99.95" customHeight="1">
      <c r="A40" s="228" t="s">
        <v>2017</v>
      </c>
      <c r="B40" s="206" t="s">
        <v>2018</v>
      </c>
      <c r="C40" s="206" t="s">
        <v>2060</v>
      </c>
      <c r="D40" s="192" t="s">
        <v>2061</v>
      </c>
      <c r="E40" s="193" t="s">
        <v>2062</v>
      </c>
      <c r="F40" s="192" t="s">
        <v>2079</v>
      </c>
      <c r="G40" s="193" t="s">
        <v>2834</v>
      </c>
      <c r="H40" s="229" t="s">
        <v>102</v>
      </c>
      <c r="I40" s="230"/>
      <c r="J40" s="194" t="s">
        <v>2089</v>
      </c>
      <c r="K40" s="190">
        <v>16875000</v>
      </c>
      <c r="L40" s="193"/>
      <c r="M40" s="250">
        <v>0</v>
      </c>
      <c r="N40" s="194" t="s">
        <v>2835</v>
      </c>
      <c r="O40" s="193"/>
      <c r="P40" s="296"/>
      <c r="Q40" s="297"/>
      <c r="R40" s="211"/>
      <c r="S40" s="211"/>
      <c r="T40" s="211"/>
      <c r="U40" s="211"/>
      <c r="V40" s="211"/>
      <c r="W40" s="211"/>
      <c r="X40" s="211"/>
      <c r="Y40" s="211"/>
      <c r="Z40" s="211"/>
    </row>
    <row r="41" spans="1:26" ht="99.95" customHeight="1">
      <c r="A41" s="228" t="s">
        <v>2112</v>
      </c>
      <c r="B41" s="206" t="s">
        <v>2113</v>
      </c>
      <c r="C41" s="206" t="s">
        <v>2121</v>
      </c>
      <c r="D41" s="192" t="s">
        <v>2122</v>
      </c>
      <c r="E41" s="193" t="s">
        <v>2123</v>
      </c>
      <c r="F41" s="192" t="s">
        <v>2124</v>
      </c>
      <c r="G41" s="193" t="s">
        <v>2125</v>
      </c>
      <c r="H41" s="229" t="s">
        <v>102</v>
      </c>
      <c r="I41" s="230"/>
      <c r="J41" s="194" t="s">
        <v>2126</v>
      </c>
      <c r="K41" s="190">
        <v>22275000</v>
      </c>
      <c r="L41" s="193" t="s">
        <v>2804</v>
      </c>
      <c r="M41" s="250">
        <v>0</v>
      </c>
      <c r="N41" s="193" t="s">
        <v>2804</v>
      </c>
      <c r="O41" s="193" t="s">
        <v>2804</v>
      </c>
      <c r="P41" s="296"/>
      <c r="Q41" s="297"/>
      <c r="R41" s="211"/>
      <c r="S41" s="211"/>
      <c r="T41" s="211"/>
      <c r="U41" s="211"/>
      <c r="V41" s="211"/>
      <c r="W41" s="211"/>
      <c r="X41" s="211"/>
      <c r="Y41" s="211"/>
      <c r="Z41" s="211"/>
    </row>
    <row r="42" spans="1:26" ht="99.95" customHeight="1">
      <c r="A42" s="228" t="s">
        <v>1917</v>
      </c>
      <c r="B42" s="206" t="s">
        <v>1918</v>
      </c>
      <c r="C42" s="206" t="s">
        <v>1940</v>
      </c>
      <c r="D42" s="192" t="s">
        <v>1946</v>
      </c>
      <c r="E42" s="193" t="s">
        <v>1947</v>
      </c>
      <c r="F42" s="240" t="s">
        <v>1948</v>
      </c>
      <c r="G42" s="193" t="s">
        <v>1949</v>
      </c>
      <c r="H42" s="229" t="s">
        <v>102</v>
      </c>
      <c r="I42" s="230"/>
      <c r="J42" s="194" t="s">
        <v>1950</v>
      </c>
      <c r="K42" s="190">
        <v>22275000</v>
      </c>
      <c r="L42" s="193" t="s">
        <v>2804</v>
      </c>
      <c r="M42" s="250">
        <v>0</v>
      </c>
      <c r="N42" s="193" t="s">
        <v>2804</v>
      </c>
      <c r="O42" s="193" t="s">
        <v>2804</v>
      </c>
      <c r="P42" s="296"/>
      <c r="Q42" s="297"/>
      <c r="R42" s="211"/>
      <c r="S42" s="211"/>
      <c r="T42" s="211"/>
      <c r="U42" s="211"/>
      <c r="V42" s="211"/>
      <c r="W42" s="211"/>
      <c r="X42" s="211"/>
      <c r="Y42" s="211"/>
      <c r="Z42" s="211"/>
    </row>
    <row r="43" spans="1:26" ht="99.95" customHeight="1">
      <c r="A43" s="228" t="s">
        <v>2112</v>
      </c>
      <c r="B43" s="206" t="s">
        <v>2113</v>
      </c>
      <c r="C43" s="206" t="s">
        <v>2121</v>
      </c>
      <c r="D43" s="192" t="s">
        <v>2135</v>
      </c>
      <c r="E43" s="193" t="s">
        <v>2136</v>
      </c>
      <c r="F43" s="192" t="s">
        <v>2137</v>
      </c>
      <c r="G43" s="193" t="s">
        <v>2138</v>
      </c>
      <c r="H43" s="229" t="s">
        <v>102</v>
      </c>
      <c r="I43" s="230"/>
      <c r="J43" s="194" t="s">
        <v>2154</v>
      </c>
      <c r="K43" s="190">
        <v>22275000</v>
      </c>
      <c r="L43" s="193"/>
      <c r="M43" s="250">
        <v>0</v>
      </c>
      <c r="N43" s="194" t="s">
        <v>2835</v>
      </c>
      <c r="O43" s="193"/>
      <c r="P43" s="296"/>
      <c r="Q43" s="297"/>
      <c r="R43" s="211"/>
      <c r="S43" s="211"/>
      <c r="T43" s="211"/>
      <c r="U43" s="211"/>
      <c r="V43" s="211"/>
      <c r="W43" s="211"/>
      <c r="X43" s="211"/>
      <c r="Y43" s="211"/>
      <c r="Z43" s="211"/>
    </row>
    <row r="44" spans="1:26" ht="99.95" customHeight="1">
      <c r="A44" s="228" t="s">
        <v>16</v>
      </c>
      <c r="B44" s="206" t="s">
        <v>17</v>
      </c>
      <c r="C44" s="206" t="s">
        <v>200</v>
      </c>
      <c r="D44" s="192" t="s">
        <v>445</v>
      </c>
      <c r="E44" s="193" t="s">
        <v>446</v>
      </c>
      <c r="F44" s="192" t="s">
        <v>447</v>
      </c>
      <c r="G44" s="193" t="s">
        <v>448</v>
      </c>
      <c r="H44" s="229" t="s">
        <v>102</v>
      </c>
      <c r="I44" s="230"/>
      <c r="J44" s="194" t="s">
        <v>453</v>
      </c>
      <c r="K44" s="190">
        <v>10448275.859999999</v>
      </c>
      <c r="L44" s="193" t="s">
        <v>2804</v>
      </c>
      <c r="M44" s="250">
        <v>0</v>
      </c>
      <c r="N44" s="193" t="s">
        <v>2804</v>
      </c>
      <c r="O44" s="193" t="s">
        <v>2804</v>
      </c>
      <c r="P44" s="296"/>
      <c r="Q44" s="297"/>
      <c r="R44" s="211"/>
      <c r="S44" s="211"/>
      <c r="T44" s="211"/>
      <c r="U44" s="211"/>
      <c r="V44" s="211"/>
      <c r="W44" s="211"/>
      <c r="X44" s="211"/>
      <c r="Y44" s="211"/>
      <c r="Z44" s="211"/>
    </row>
    <row r="45" spans="1:26" ht="99.95" customHeight="1">
      <c r="A45" s="228" t="s">
        <v>16</v>
      </c>
      <c r="B45" s="206" t="s">
        <v>17</v>
      </c>
      <c r="C45" s="206" t="s">
        <v>200</v>
      </c>
      <c r="D45" s="192" t="s">
        <v>445</v>
      </c>
      <c r="E45" s="193" t="s">
        <v>446</v>
      </c>
      <c r="F45" s="192" t="s">
        <v>498</v>
      </c>
      <c r="G45" s="193" t="s">
        <v>499</v>
      </c>
      <c r="H45" s="229" t="s">
        <v>102</v>
      </c>
      <c r="I45" s="230"/>
      <c r="J45" s="194" t="s">
        <v>500</v>
      </c>
      <c r="K45" s="190">
        <v>10448275.859999999</v>
      </c>
      <c r="L45" s="193" t="s">
        <v>2804</v>
      </c>
      <c r="M45" s="250">
        <v>0</v>
      </c>
      <c r="N45" s="193" t="s">
        <v>2804</v>
      </c>
      <c r="O45" s="193" t="s">
        <v>2804</v>
      </c>
      <c r="P45" s="296"/>
      <c r="Q45" s="297"/>
      <c r="R45" s="211"/>
      <c r="S45" s="211"/>
      <c r="T45" s="211"/>
      <c r="U45" s="211"/>
      <c r="V45" s="211"/>
      <c r="W45" s="211"/>
      <c r="X45" s="211"/>
      <c r="Y45" s="211"/>
      <c r="Z45" s="211"/>
    </row>
    <row r="46" spans="1:26" ht="99.95" customHeight="1">
      <c r="A46" s="228" t="s">
        <v>16</v>
      </c>
      <c r="B46" s="206" t="s">
        <v>17</v>
      </c>
      <c r="C46" s="206" t="s">
        <v>200</v>
      </c>
      <c r="D46" s="192" t="s">
        <v>522</v>
      </c>
      <c r="E46" s="193" t="s">
        <v>523</v>
      </c>
      <c r="F46" s="192" t="s">
        <v>524</v>
      </c>
      <c r="G46" s="193" t="s">
        <v>525</v>
      </c>
      <c r="H46" s="229" t="s">
        <v>102</v>
      </c>
      <c r="I46" s="230"/>
      <c r="J46" s="194" t="s">
        <v>526</v>
      </c>
      <c r="K46" s="190">
        <v>30000000</v>
      </c>
      <c r="L46" s="194" t="s">
        <v>526</v>
      </c>
      <c r="M46" s="250">
        <v>0</v>
      </c>
      <c r="N46" s="193" t="s">
        <v>2836</v>
      </c>
      <c r="O46" s="193" t="s">
        <v>2837</v>
      </c>
      <c r="P46" s="296"/>
      <c r="Q46" s="297"/>
      <c r="R46" s="211"/>
      <c r="S46" s="211"/>
      <c r="T46" s="211"/>
      <c r="U46" s="211"/>
      <c r="V46" s="211"/>
      <c r="W46" s="211"/>
      <c r="X46" s="211"/>
      <c r="Y46" s="211"/>
      <c r="Z46" s="211"/>
    </row>
    <row r="47" spans="1:26" ht="99.95" customHeight="1">
      <c r="A47" s="228" t="s">
        <v>16</v>
      </c>
      <c r="B47" s="206" t="s">
        <v>17</v>
      </c>
      <c r="C47" s="206" t="s">
        <v>200</v>
      </c>
      <c r="D47" s="192" t="s">
        <v>522</v>
      </c>
      <c r="E47" s="193" t="s">
        <v>523</v>
      </c>
      <c r="F47" s="192" t="s">
        <v>564</v>
      </c>
      <c r="G47" s="193" t="s">
        <v>565</v>
      </c>
      <c r="H47" s="229"/>
      <c r="I47" s="230" t="s">
        <v>33</v>
      </c>
      <c r="J47" s="194" t="s">
        <v>576</v>
      </c>
      <c r="K47" s="190">
        <v>0</v>
      </c>
      <c r="L47" s="193" t="s">
        <v>2838</v>
      </c>
      <c r="M47" s="250">
        <v>0</v>
      </c>
      <c r="N47" s="193" t="s">
        <v>2839</v>
      </c>
      <c r="O47" s="193" t="s">
        <v>2840</v>
      </c>
      <c r="P47" s="296"/>
      <c r="Q47" s="297"/>
      <c r="R47" s="211"/>
      <c r="S47" s="211"/>
      <c r="T47" s="211"/>
      <c r="U47" s="211"/>
      <c r="V47" s="211"/>
      <c r="W47" s="211"/>
      <c r="X47" s="211"/>
      <c r="Y47" s="211"/>
      <c r="Z47" s="211"/>
    </row>
    <row r="48" spans="1:26" ht="99.95" customHeight="1">
      <c r="A48" s="228" t="s">
        <v>16</v>
      </c>
      <c r="B48" s="206" t="s">
        <v>17</v>
      </c>
      <c r="C48" s="206" t="s">
        <v>200</v>
      </c>
      <c r="D48" s="192" t="s">
        <v>522</v>
      </c>
      <c r="E48" s="193" t="s">
        <v>523</v>
      </c>
      <c r="F48" s="192" t="s">
        <v>587</v>
      </c>
      <c r="G48" s="193" t="s">
        <v>588</v>
      </c>
      <c r="H48" s="229" t="s">
        <v>102</v>
      </c>
      <c r="I48" s="230"/>
      <c r="J48" s="194" t="s">
        <v>592</v>
      </c>
      <c r="K48" s="190">
        <v>22275000</v>
      </c>
      <c r="L48" s="193" t="s">
        <v>592</v>
      </c>
      <c r="M48" s="250">
        <v>22275000</v>
      </c>
      <c r="N48" s="194" t="s">
        <v>2841</v>
      </c>
      <c r="O48" s="193" t="s">
        <v>2840</v>
      </c>
      <c r="P48" s="296"/>
      <c r="Q48" s="297"/>
      <c r="R48" s="211"/>
      <c r="S48" s="211"/>
      <c r="T48" s="211"/>
      <c r="U48" s="211"/>
      <c r="V48" s="211"/>
      <c r="W48" s="211"/>
      <c r="X48" s="211"/>
      <c r="Y48" s="211"/>
      <c r="Z48" s="211"/>
    </row>
    <row r="49" spans="1:26" ht="99.95" customHeight="1">
      <c r="A49" s="228" t="s">
        <v>936</v>
      </c>
      <c r="B49" s="206" t="s">
        <v>937</v>
      </c>
      <c r="C49" s="206" t="s">
        <v>938</v>
      </c>
      <c r="D49" s="192" t="s">
        <v>1209</v>
      </c>
      <c r="E49" s="193" t="s">
        <v>1210</v>
      </c>
      <c r="F49" s="192" t="s">
        <v>1211</v>
      </c>
      <c r="G49" s="193" t="s">
        <v>1212</v>
      </c>
      <c r="H49" s="229"/>
      <c r="I49" s="230" t="s">
        <v>33</v>
      </c>
      <c r="J49" s="194"/>
      <c r="K49" s="190">
        <v>0</v>
      </c>
      <c r="M49" s="250">
        <v>0</v>
      </c>
      <c r="N49" s="193" t="s">
        <v>2842</v>
      </c>
      <c r="O49" s="193"/>
      <c r="P49" s="296"/>
      <c r="Q49" s="297"/>
      <c r="R49" s="211"/>
      <c r="S49" s="211"/>
      <c r="T49" s="211"/>
      <c r="U49" s="211"/>
      <c r="V49" s="211"/>
      <c r="W49" s="211"/>
      <c r="X49" s="211"/>
      <c r="Y49" s="211"/>
      <c r="Z49" s="211"/>
    </row>
    <row r="50" spans="1:26" ht="99.95" customHeight="1">
      <c r="A50" s="228" t="s">
        <v>16</v>
      </c>
      <c r="B50" s="206" t="s">
        <v>17</v>
      </c>
      <c r="C50" s="206" t="s">
        <v>200</v>
      </c>
      <c r="D50" s="192" t="s">
        <v>614</v>
      </c>
      <c r="E50" s="193" t="s">
        <v>615</v>
      </c>
      <c r="F50" s="192" t="s">
        <v>616</v>
      </c>
      <c r="G50" s="193" t="s">
        <v>617</v>
      </c>
      <c r="H50" s="229"/>
      <c r="I50" s="230" t="s">
        <v>33</v>
      </c>
      <c r="J50" s="194" t="s">
        <v>623</v>
      </c>
      <c r="K50" s="190">
        <v>0</v>
      </c>
      <c r="L50" s="193"/>
      <c r="M50" s="250">
        <v>0</v>
      </c>
      <c r="N50" s="193" t="s">
        <v>2842</v>
      </c>
      <c r="O50" s="193"/>
      <c r="P50" s="296"/>
      <c r="Q50" s="297"/>
      <c r="R50" s="211"/>
      <c r="S50" s="211"/>
      <c r="T50" s="211"/>
      <c r="U50" s="211"/>
      <c r="V50" s="211"/>
      <c r="W50" s="211"/>
      <c r="X50" s="211"/>
      <c r="Y50" s="211"/>
      <c r="Z50" s="211"/>
    </row>
    <row r="51" spans="1:26" ht="99.95" customHeight="1">
      <c r="A51" s="228" t="s">
        <v>16</v>
      </c>
      <c r="B51" s="206" t="s">
        <v>17</v>
      </c>
      <c r="C51" s="206" t="s">
        <v>200</v>
      </c>
      <c r="D51" s="192" t="s">
        <v>614</v>
      </c>
      <c r="E51" s="193" t="s">
        <v>615</v>
      </c>
      <c r="F51" s="192" t="s">
        <v>844</v>
      </c>
      <c r="G51" s="193" t="s">
        <v>845</v>
      </c>
      <c r="H51" s="229"/>
      <c r="I51" s="230" t="s">
        <v>33</v>
      </c>
      <c r="J51" s="194" t="s">
        <v>853</v>
      </c>
      <c r="K51" s="190">
        <v>0</v>
      </c>
      <c r="L51" s="193"/>
      <c r="M51" s="250">
        <v>0</v>
      </c>
      <c r="N51" s="194" t="s">
        <v>2843</v>
      </c>
      <c r="O51" s="193"/>
      <c r="P51" s="296"/>
      <c r="Q51" s="297"/>
      <c r="R51" s="211"/>
      <c r="S51" s="211"/>
      <c r="T51" s="211"/>
      <c r="U51" s="211"/>
      <c r="V51" s="211"/>
      <c r="W51" s="211"/>
      <c r="X51" s="211"/>
      <c r="Y51" s="211"/>
      <c r="Z51" s="211"/>
    </row>
    <row r="52" spans="1:26" ht="99.95" customHeight="1">
      <c r="A52" s="228" t="s">
        <v>16</v>
      </c>
      <c r="B52" s="206" t="s">
        <v>17</v>
      </c>
      <c r="C52" s="206" t="s">
        <v>200</v>
      </c>
      <c r="D52" s="192" t="s">
        <v>614</v>
      </c>
      <c r="E52" s="193" t="s">
        <v>615</v>
      </c>
      <c r="F52" s="192" t="s">
        <v>647</v>
      </c>
      <c r="G52" s="193" t="s">
        <v>648</v>
      </c>
      <c r="H52" s="229"/>
      <c r="I52" s="230" t="s">
        <v>33</v>
      </c>
      <c r="J52" s="194" t="s">
        <v>653</v>
      </c>
      <c r="K52" s="190">
        <v>0</v>
      </c>
      <c r="L52" s="193"/>
      <c r="M52" s="250">
        <v>0</v>
      </c>
      <c r="N52" s="193" t="s">
        <v>2844</v>
      </c>
      <c r="O52" s="193"/>
      <c r="P52" s="296"/>
      <c r="Q52" s="297"/>
      <c r="R52" s="211"/>
      <c r="S52" s="211"/>
      <c r="T52" s="211"/>
      <c r="U52" s="211"/>
      <c r="V52" s="211"/>
      <c r="W52" s="211"/>
      <c r="X52" s="211"/>
      <c r="Y52" s="211"/>
      <c r="Z52" s="211"/>
    </row>
    <row r="53" spans="1:26" ht="99.95" customHeight="1">
      <c r="A53" s="228" t="s">
        <v>16</v>
      </c>
      <c r="B53" s="206" t="s">
        <v>17</v>
      </c>
      <c r="C53" s="206" t="s">
        <v>200</v>
      </c>
      <c r="D53" s="192" t="s">
        <v>614</v>
      </c>
      <c r="E53" s="193" t="s">
        <v>615</v>
      </c>
      <c r="F53" s="192" t="s">
        <v>668</v>
      </c>
      <c r="G53" s="193" t="s">
        <v>669</v>
      </c>
      <c r="H53" s="229"/>
      <c r="I53" s="230" t="s">
        <v>33</v>
      </c>
      <c r="J53" s="194" t="s">
        <v>676</v>
      </c>
      <c r="K53" s="190">
        <v>0</v>
      </c>
      <c r="L53" s="193"/>
      <c r="M53" s="250">
        <v>0</v>
      </c>
      <c r="N53" s="193" t="s">
        <v>2844</v>
      </c>
      <c r="O53" s="193"/>
      <c r="P53" s="296"/>
      <c r="Q53" s="297"/>
      <c r="R53" s="211"/>
      <c r="S53" s="211"/>
      <c r="T53" s="211"/>
      <c r="U53" s="211"/>
      <c r="V53" s="211"/>
      <c r="W53" s="211"/>
      <c r="X53" s="211"/>
      <c r="Y53" s="211"/>
      <c r="Z53" s="211"/>
    </row>
    <row r="54" spans="1:26" ht="99.95" customHeight="1">
      <c r="A54" s="228" t="s">
        <v>16</v>
      </c>
      <c r="B54" s="206" t="s">
        <v>17</v>
      </c>
      <c r="C54" s="206" t="s">
        <v>200</v>
      </c>
      <c r="D54" s="192" t="s">
        <v>614</v>
      </c>
      <c r="E54" s="193" t="s">
        <v>615</v>
      </c>
      <c r="F54" s="192" t="s">
        <v>693</v>
      </c>
      <c r="G54" s="193" t="s">
        <v>694</v>
      </c>
      <c r="H54" s="229"/>
      <c r="I54" s="230" t="s">
        <v>33</v>
      </c>
      <c r="J54" s="194"/>
      <c r="K54" s="190">
        <v>0</v>
      </c>
      <c r="L54" s="193"/>
      <c r="M54" s="250">
        <v>0</v>
      </c>
      <c r="N54" s="193" t="s">
        <v>2844</v>
      </c>
      <c r="O54" s="193"/>
      <c r="P54" s="296"/>
      <c r="Q54" s="297"/>
      <c r="R54" s="211"/>
      <c r="S54" s="211"/>
      <c r="T54" s="211"/>
      <c r="U54" s="211"/>
      <c r="V54" s="211"/>
      <c r="W54" s="211"/>
      <c r="X54" s="211"/>
      <c r="Y54" s="211"/>
      <c r="Z54" s="211"/>
    </row>
    <row r="55" spans="1:26" ht="99.95" customHeight="1">
      <c r="A55" s="228" t="s">
        <v>16</v>
      </c>
      <c r="B55" s="206" t="s">
        <v>17</v>
      </c>
      <c r="C55" s="206" t="s">
        <v>200</v>
      </c>
      <c r="D55" s="192" t="s">
        <v>614</v>
      </c>
      <c r="E55" s="193" t="s">
        <v>615</v>
      </c>
      <c r="F55" s="192" t="s">
        <v>722</v>
      </c>
      <c r="G55" s="193" t="s">
        <v>723</v>
      </c>
      <c r="H55" s="229"/>
      <c r="I55" s="230" t="s">
        <v>33</v>
      </c>
      <c r="J55" s="194" t="s">
        <v>728</v>
      </c>
      <c r="K55" s="190">
        <v>0</v>
      </c>
      <c r="L55" s="193"/>
      <c r="M55" s="250">
        <v>0</v>
      </c>
      <c r="N55" s="193" t="s">
        <v>2844</v>
      </c>
      <c r="O55" s="193"/>
      <c r="P55" s="296"/>
      <c r="Q55" s="297"/>
      <c r="R55" s="211"/>
      <c r="S55" s="211"/>
      <c r="T55" s="211"/>
      <c r="U55" s="211"/>
      <c r="V55" s="211"/>
      <c r="W55" s="211"/>
      <c r="X55" s="211"/>
      <c r="Y55" s="211"/>
      <c r="Z55" s="211"/>
    </row>
    <row r="56" spans="1:26" ht="99.95" customHeight="1">
      <c r="A56" s="228" t="s">
        <v>16</v>
      </c>
      <c r="B56" s="206" t="s">
        <v>17</v>
      </c>
      <c r="C56" s="206" t="s">
        <v>200</v>
      </c>
      <c r="D56" s="192" t="s">
        <v>614</v>
      </c>
      <c r="E56" s="193" t="s">
        <v>615</v>
      </c>
      <c r="F56" s="192" t="s">
        <v>744</v>
      </c>
      <c r="G56" s="193" t="s">
        <v>745</v>
      </c>
      <c r="H56" s="229" t="s">
        <v>102</v>
      </c>
      <c r="I56" s="230"/>
      <c r="J56" s="194" t="s">
        <v>746</v>
      </c>
      <c r="K56" s="190">
        <v>15000000</v>
      </c>
      <c r="L56" s="193" t="s">
        <v>746</v>
      </c>
      <c r="M56" s="250">
        <v>15000000</v>
      </c>
      <c r="N56" s="194" t="s">
        <v>2814</v>
      </c>
      <c r="O56" s="193" t="s">
        <v>2813</v>
      </c>
      <c r="P56" s="296"/>
      <c r="Q56" s="297"/>
      <c r="R56" s="211"/>
      <c r="S56" s="211"/>
      <c r="T56" s="211"/>
      <c r="U56" s="211"/>
      <c r="V56" s="211"/>
      <c r="W56" s="211"/>
      <c r="X56" s="211"/>
      <c r="Y56" s="211"/>
      <c r="Z56" s="211"/>
    </row>
    <row r="57" spans="1:26" ht="99.95" customHeight="1">
      <c r="A57" s="228" t="s">
        <v>16</v>
      </c>
      <c r="B57" s="206" t="s">
        <v>17</v>
      </c>
      <c r="C57" s="206" t="s">
        <v>200</v>
      </c>
      <c r="D57" s="192" t="s">
        <v>614</v>
      </c>
      <c r="E57" s="193" t="s">
        <v>615</v>
      </c>
      <c r="F57" s="192" t="s">
        <v>767</v>
      </c>
      <c r="G57" s="193" t="s">
        <v>768</v>
      </c>
      <c r="H57" s="229" t="s">
        <v>102</v>
      </c>
      <c r="I57" s="230"/>
      <c r="J57" s="194" t="s">
        <v>769</v>
      </c>
      <c r="K57" s="190">
        <v>30000000</v>
      </c>
      <c r="L57" s="193" t="s">
        <v>769</v>
      </c>
      <c r="M57" s="250">
        <v>30000000</v>
      </c>
      <c r="N57" s="194" t="s">
        <v>2814</v>
      </c>
      <c r="O57" s="193" t="s">
        <v>2813</v>
      </c>
      <c r="P57" s="296"/>
      <c r="Q57" s="297"/>
      <c r="R57" s="211"/>
      <c r="S57" s="211"/>
      <c r="T57" s="211"/>
      <c r="U57" s="211"/>
      <c r="V57" s="211"/>
      <c r="W57" s="211"/>
      <c r="X57" s="211"/>
      <c r="Y57" s="211"/>
      <c r="Z57" s="211"/>
    </row>
    <row r="58" spans="1:26" ht="99.95" customHeight="1">
      <c r="A58" s="228" t="s">
        <v>16</v>
      </c>
      <c r="B58" s="206" t="s">
        <v>17</v>
      </c>
      <c r="C58" s="206" t="s">
        <v>200</v>
      </c>
      <c r="D58" s="192" t="s">
        <v>614</v>
      </c>
      <c r="E58" s="193" t="s">
        <v>615</v>
      </c>
      <c r="F58" s="192" t="s">
        <v>790</v>
      </c>
      <c r="G58" s="193" t="s">
        <v>791</v>
      </c>
      <c r="H58" s="229" t="s">
        <v>102</v>
      </c>
      <c r="I58" s="230"/>
      <c r="J58" s="194" t="s">
        <v>792</v>
      </c>
      <c r="K58" s="190">
        <v>22275000</v>
      </c>
      <c r="L58" s="193" t="s">
        <v>793</v>
      </c>
      <c r="M58" s="250">
        <v>22275000</v>
      </c>
      <c r="N58" s="194" t="s">
        <v>2814</v>
      </c>
      <c r="O58" s="193" t="s">
        <v>2813</v>
      </c>
      <c r="P58" s="296"/>
      <c r="Q58" s="297"/>
      <c r="R58" s="211"/>
      <c r="S58" s="211"/>
      <c r="T58" s="211"/>
      <c r="U58" s="211"/>
      <c r="V58" s="211"/>
      <c r="W58" s="211"/>
      <c r="X58" s="211"/>
      <c r="Y58" s="211"/>
      <c r="Z58" s="211"/>
    </row>
    <row r="59" spans="1:26" ht="99.95" customHeight="1">
      <c r="A59" s="228" t="s">
        <v>16</v>
      </c>
      <c r="B59" s="206" t="s">
        <v>17</v>
      </c>
      <c r="C59" s="206" t="s">
        <v>200</v>
      </c>
      <c r="D59" s="192" t="s">
        <v>614</v>
      </c>
      <c r="E59" s="193" t="s">
        <v>615</v>
      </c>
      <c r="F59" s="192" t="s">
        <v>814</v>
      </c>
      <c r="G59" s="193" t="s">
        <v>815</v>
      </c>
      <c r="H59" s="229"/>
      <c r="I59" s="230" t="s">
        <v>33</v>
      </c>
      <c r="J59" s="194" t="s">
        <v>825</v>
      </c>
      <c r="K59" s="190">
        <v>0</v>
      </c>
      <c r="L59" s="193"/>
      <c r="M59" s="250">
        <v>0</v>
      </c>
      <c r="N59" s="193" t="s">
        <v>2844</v>
      </c>
      <c r="O59" s="193"/>
      <c r="P59" s="296"/>
      <c r="Q59" s="297"/>
      <c r="R59" s="211"/>
      <c r="S59" s="211"/>
      <c r="T59" s="211"/>
      <c r="U59" s="211"/>
      <c r="V59" s="211"/>
      <c r="W59" s="211"/>
      <c r="X59" s="211"/>
      <c r="Y59" s="211"/>
      <c r="Z59" s="211"/>
    </row>
    <row r="60" spans="1:26" ht="99.95" customHeight="1">
      <c r="A60" s="228" t="s">
        <v>936</v>
      </c>
      <c r="B60" s="206" t="s">
        <v>937</v>
      </c>
      <c r="C60" s="206" t="s">
        <v>938</v>
      </c>
      <c r="D60" s="192" t="s">
        <v>1264</v>
      </c>
      <c r="E60" s="193" t="s">
        <v>1265</v>
      </c>
      <c r="F60" s="192" t="s">
        <v>1266</v>
      </c>
      <c r="G60" s="193" t="s">
        <v>1267</v>
      </c>
      <c r="H60" s="229" t="s">
        <v>102</v>
      </c>
      <c r="I60" s="230"/>
      <c r="J60" s="194" t="s">
        <v>1268</v>
      </c>
      <c r="K60" s="190">
        <v>10000000</v>
      </c>
      <c r="L60" s="193" t="s">
        <v>2804</v>
      </c>
      <c r="M60" s="250">
        <v>0</v>
      </c>
      <c r="N60" s="193" t="s">
        <v>2804</v>
      </c>
      <c r="O60" s="193" t="s">
        <v>2804</v>
      </c>
      <c r="P60" s="296"/>
      <c r="Q60" s="297"/>
      <c r="R60" s="211"/>
      <c r="S60" s="211"/>
      <c r="T60" s="211"/>
      <c r="U60" s="211"/>
      <c r="V60" s="211"/>
      <c r="W60" s="211"/>
      <c r="X60" s="211"/>
      <c r="Y60" s="211"/>
      <c r="Z60" s="211"/>
    </row>
    <row r="61" spans="1:26" ht="99.95" customHeight="1">
      <c r="A61" s="228" t="s">
        <v>936</v>
      </c>
      <c r="B61" s="206" t="s">
        <v>937</v>
      </c>
      <c r="C61" s="206" t="s">
        <v>938</v>
      </c>
      <c r="D61" s="192" t="s">
        <v>1264</v>
      </c>
      <c r="E61" s="193" t="s">
        <v>1265</v>
      </c>
      <c r="F61" s="192" t="s">
        <v>1287</v>
      </c>
      <c r="G61" s="193" t="s">
        <v>1288</v>
      </c>
      <c r="H61" s="229" t="s">
        <v>102</v>
      </c>
      <c r="I61" s="230"/>
      <c r="J61" s="194" t="s">
        <v>1289</v>
      </c>
      <c r="K61" s="190">
        <v>22275000</v>
      </c>
      <c r="L61" s="193" t="s">
        <v>1290</v>
      </c>
      <c r="M61" s="250">
        <v>22275000</v>
      </c>
      <c r="N61" s="194" t="s">
        <v>2845</v>
      </c>
      <c r="O61" s="193" t="s">
        <v>2846</v>
      </c>
      <c r="P61" s="296"/>
      <c r="Q61" s="297"/>
      <c r="R61" s="211"/>
      <c r="S61" s="211"/>
      <c r="T61" s="211"/>
      <c r="U61" s="211"/>
      <c r="V61" s="211"/>
      <c r="W61" s="211"/>
      <c r="X61" s="211"/>
      <c r="Y61" s="211"/>
      <c r="Z61" s="211"/>
    </row>
    <row r="62" spans="1:26" ht="99.95" customHeight="1">
      <c r="A62" s="228" t="s">
        <v>936</v>
      </c>
      <c r="B62" s="206" t="s">
        <v>937</v>
      </c>
      <c r="C62" s="206" t="s">
        <v>938</v>
      </c>
      <c r="D62" s="192" t="s">
        <v>1264</v>
      </c>
      <c r="E62" s="193" t="s">
        <v>1265</v>
      </c>
      <c r="F62" s="192" t="s">
        <v>1300</v>
      </c>
      <c r="G62" s="193" t="s">
        <v>1301</v>
      </c>
      <c r="H62" s="229" t="s">
        <v>102</v>
      </c>
      <c r="I62" s="230"/>
      <c r="J62" s="194" t="s">
        <v>1302</v>
      </c>
      <c r="K62" s="190">
        <v>10000000</v>
      </c>
      <c r="L62" s="194" t="s">
        <v>1302</v>
      </c>
      <c r="M62" s="250">
        <v>0</v>
      </c>
      <c r="N62" s="194" t="s">
        <v>2847</v>
      </c>
      <c r="O62" s="193" t="s">
        <v>2813</v>
      </c>
      <c r="P62" s="296"/>
      <c r="Q62" s="297"/>
      <c r="R62" s="211"/>
      <c r="S62" s="211"/>
      <c r="T62" s="211"/>
      <c r="U62" s="211"/>
      <c r="V62" s="211"/>
      <c r="W62" s="211"/>
      <c r="X62" s="211"/>
      <c r="Y62" s="211"/>
      <c r="Z62" s="211"/>
    </row>
    <row r="63" spans="1:26" ht="99.95" customHeight="1">
      <c r="A63" s="243" t="s">
        <v>936</v>
      </c>
      <c r="B63" s="244" t="s">
        <v>937</v>
      </c>
      <c r="C63" s="244" t="s">
        <v>938</v>
      </c>
      <c r="D63" s="198" t="s">
        <v>1339</v>
      </c>
      <c r="E63" s="201" t="s">
        <v>1340</v>
      </c>
      <c r="F63" s="198" t="s">
        <v>1341</v>
      </c>
      <c r="G63" s="201" t="s">
        <v>1342</v>
      </c>
      <c r="H63" s="245" t="s">
        <v>102</v>
      </c>
      <c r="I63" s="246"/>
      <c r="J63" s="247" t="s">
        <v>1343</v>
      </c>
      <c r="K63" s="200">
        <v>60000000</v>
      </c>
      <c r="L63" s="247" t="s">
        <v>1343</v>
      </c>
      <c r="M63" s="285">
        <v>0</v>
      </c>
      <c r="N63" s="194" t="s">
        <v>2814</v>
      </c>
      <c r="O63" s="193" t="s">
        <v>2813</v>
      </c>
      <c r="P63" s="298"/>
      <c r="Q63" s="297"/>
      <c r="R63" s="211"/>
      <c r="S63" s="211"/>
      <c r="T63" s="211"/>
      <c r="U63" s="211"/>
      <c r="V63" s="211"/>
      <c r="W63" s="211"/>
      <c r="X63" s="211"/>
      <c r="Y63" s="211"/>
      <c r="Z63" s="211"/>
    </row>
    <row r="64" spans="1:26" ht="15.75" customHeight="1">
      <c r="A64" s="288"/>
      <c r="B64" s="288"/>
      <c r="C64" s="288"/>
      <c r="D64" s="288"/>
      <c r="E64" s="288"/>
      <c r="F64" s="288"/>
      <c r="G64" s="288"/>
      <c r="H64" s="289"/>
      <c r="I64" s="289"/>
      <c r="J64" s="288"/>
      <c r="K64" s="290"/>
      <c r="L64" s="288"/>
      <c r="M64" s="291"/>
      <c r="N64" s="288"/>
      <c r="O64" s="288"/>
      <c r="P64" s="288"/>
      <c r="Q64" s="208"/>
      <c r="R64" s="211"/>
      <c r="S64" s="211"/>
      <c r="T64" s="211"/>
      <c r="U64" s="211"/>
      <c r="V64" s="211"/>
      <c r="W64" s="211"/>
      <c r="X64" s="211"/>
      <c r="Y64" s="211"/>
      <c r="Z64" s="211"/>
    </row>
    <row r="65" spans="1:26" ht="15.75" customHeight="1">
      <c r="A65" s="288"/>
      <c r="B65" s="288"/>
      <c r="C65" s="288"/>
      <c r="D65" s="288"/>
      <c r="E65" s="288"/>
      <c r="F65" s="288"/>
      <c r="G65" s="288"/>
      <c r="H65" s="289"/>
      <c r="I65" s="289"/>
      <c r="J65" s="202"/>
      <c r="K65" s="293"/>
      <c r="L65" s="202"/>
      <c r="M65" s="293"/>
      <c r="N65" s="202"/>
      <c r="O65" s="202"/>
      <c r="P65" s="202"/>
      <c r="Q65" s="202"/>
      <c r="R65" s="211"/>
      <c r="S65" s="211"/>
      <c r="T65" s="211"/>
      <c r="U65" s="211"/>
      <c r="V65" s="211"/>
      <c r="W65" s="211"/>
      <c r="X65" s="211"/>
      <c r="Y65" s="211"/>
      <c r="Z65" s="211"/>
    </row>
    <row r="66" spans="1:26" ht="15.75" customHeight="1">
      <c r="A66" s="211"/>
      <c r="B66" s="211"/>
      <c r="C66" s="211"/>
      <c r="D66" s="211"/>
      <c r="E66" s="211"/>
      <c r="F66" s="211"/>
      <c r="G66" s="211"/>
      <c r="H66" s="211"/>
      <c r="I66" s="211"/>
      <c r="J66" s="211"/>
      <c r="K66" s="295"/>
      <c r="L66" s="211"/>
      <c r="M66" s="295"/>
      <c r="N66" s="211"/>
      <c r="O66" s="211"/>
      <c r="P66" s="211"/>
      <c r="Q66" s="211"/>
      <c r="R66" s="211"/>
      <c r="S66" s="211"/>
      <c r="T66" s="211"/>
      <c r="U66" s="211"/>
      <c r="V66" s="211"/>
      <c r="W66" s="211"/>
      <c r="X66" s="211"/>
      <c r="Y66" s="211"/>
      <c r="Z66" s="211"/>
    </row>
    <row r="67" spans="1:26" ht="15.75" customHeight="1">
      <c r="A67" s="211"/>
      <c r="B67" s="211"/>
      <c r="C67" s="211"/>
      <c r="D67" s="211"/>
      <c r="E67" s="211"/>
      <c r="F67" s="211"/>
      <c r="G67" s="211"/>
      <c r="H67" s="211"/>
      <c r="I67" s="211"/>
      <c r="J67" s="211"/>
      <c r="K67" s="295"/>
      <c r="L67" s="211"/>
      <c r="M67" s="295"/>
      <c r="N67" s="211"/>
      <c r="O67" s="211"/>
      <c r="P67" s="211"/>
      <c r="Q67" s="211"/>
      <c r="R67" s="211"/>
      <c r="S67" s="211"/>
      <c r="T67" s="211"/>
      <c r="U67" s="211"/>
      <c r="V67" s="211"/>
      <c r="W67" s="211"/>
      <c r="X67" s="211"/>
      <c r="Y67" s="211"/>
      <c r="Z67" s="211"/>
    </row>
    <row r="68" spans="1:26" ht="15.75" customHeight="1">
      <c r="A68" s="211"/>
      <c r="B68" s="211"/>
      <c r="C68" s="211"/>
      <c r="D68" s="211"/>
      <c r="E68" s="211"/>
      <c r="F68" s="211"/>
      <c r="G68" s="211"/>
      <c r="H68" s="211"/>
      <c r="I68" s="211"/>
      <c r="J68" s="211"/>
      <c r="K68" s="295"/>
      <c r="L68" s="211"/>
      <c r="M68" s="295"/>
      <c r="N68" s="211"/>
      <c r="O68" s="211"/>
      <c r="P68" s="211"/>
      <c r="Q68" s="211"/>
      <c r="R68" s="211"/>
      <c r="S68" s="211"/>
      <c r="T68" s="211"/>
      <c r="U68" s="211"/>
      <c r="V68" s="211"/>
      <c r="W68" s="211"/>
      <c r="X68" s="211"/>
      <c r="Y68" s="211"/>
      <c r="Z68" s="211"/>
    </row>
    <row r="69" spans="1:26" ht="15.75" customHeight="1">
      <c r="A69" s="211"/>
      <c r="B69" s="211"/>
      <c r="C69" s="211"/>
      <c r="D69" s="211"/>
      <c r="E69" s="211"/>
      <c r="F69" s="211"/>
      <c r="G69" s="211"/>
      <c r="H69" s="211"/>
      <c r="I69" s="211"/>
      <c r="J69" s="211"/>
      <c r="K69" s="295"/>
      <c r="L69" s="211"/>
      <c r="M69" s="295"/>
      <c r="N69" s="211"/>
      <c r="O69" s="211"/>
      <c r="P69" s="211"/>
      <c r="Q69" s="211"/>
      <c r="R69" s="211"/>
      <c r="S69" s="211"/>
      <c r="T69" s="211"/>
      <c r="U69" s="211"/>
      <c r="V69" s="211"/>
      <c r="W69" s="211"/>
      <c r="X69" s="211"/>
      <c r="Y69" s="211"/>
      <c r="Z69" s="211"/>
    </row>
    <row r="70" spans="1:26" ht="15.75" customHeight="1">
      <c r="K70" s="295"/>
      <c r="M70" s="295"/>
      <c r="P70" s="211"/>
      <c r="Q70" s="211"/>
      <c r="R70" s="211"/>
      <c r="S70" s="211"/>
      <c r="T70" s="211"/>
      <c r="U70" s="211"/>
      <c r="V70" s="211"/>
      <c r="W70" s="211"/>
      <c r="X70" s="211"/>
      <c r="Y70" s="211"/>
      <c r="Z70" s="211"/>
    </row>
    <row r="71" spans="1:26" ht="15.75" customHeight="1">
      <c r="K71" s="295"/>
      <c r="M71" s="295"/>
      <c r="P71" s="211"/>
      <c r="Q71" s="211"/>
      <c r="R71" s="211"/>
      <c r="S71" s="211"/>
      <c r="T71" s="211"/>
      <c r="U71" s="211"/>
      <c r="V71" s="211"/>
      <c r="W71" s="211"/>
      <c r="X71" s="211"/>
      <c r="Y71" s="211"/>
      <c r="Z71" s="211"/>
    </row>
    <row r="72" spans="1:26" ht="15.75" customHeight="1">
      <c r="K72" s="295"/>
      <c r="M72" s="295"/>
      <c r="P72" s="211"/>
      <c r="Q72" s="211"/>
      <c r="R72" s="211"/>
      <c r="S72" s="211"/>
      <c r="T72" s="211"/>
      <c r="U72" s="211"/>
      <c r="V72" s="211"/>
      <c r="W72" s="211"/>
      <c r="X72" s="211"/>
      <c r="Y72" s="211"/>
      <c r="Z72" s="211"/>
    </row>
    <row r="73" spans="1:26" ht="15.75" customHeight="1">
      <c r="K73" s="295"/>
      <c r="M73" s="295"/>
      <c r="P73" s="211"/>
      <c r="Q73" s="211"/>
      <c r="R73" s="211"/>
      <c r="S73" s="211"/>
      <c r="T73" s="211"/>
      <c r="U73" s="211"/>
      <c r="V73" s="211"/>
      <c r="W73" s="211"/>
      <c r="X73" s="211"/>
      <c r="Y73" s="211"/>
      <c r="Z73" s="211"/>
    </row>
    <row r="74" spans="1:26" ht="15.75" customHeight="1">
      <c r="K74" s="295"/>
      <c r="M74" s="295"/>
      <c r="P74" s="211"/>
      <c r="Q74" s="211"/>
      <c r="R74" s="211"/>
      <c r="S74" s="211"/>
      <c r="T74" s="211"/>
      <c r="U74" s="211"/>
      <c r="V74" s="211"/>
      <c r="W74" s="211"/>
      <c r="X74" s="211"/>
      <c r="Y74" s="211"/>
      <c r="Z74" s="211"/>
    </row>
    <row r="75" spans="1:26" ht="15.75" customHeight="1">
      <c r="K75" s="295"/>
      <c r="M75" s="295"/>
      <c r="P75" s="211"/>
      <c r="Q75" s="211"/>
      <c r="R75" s="211"/>
      <c r="S75" s="211"/>
      <c r="T75" s="211"/>
      <c r="U75" s="211"/>
      <c r="V75" s="211"/>
      <c r="W75" s="211"/>
      <c r="X75" s="211"/>
      <c r="Y75" s="211"/>
      <c r="Z75" s="211"/>
    </row>
    <row r="76" spans="1:26" ht="15.75" customHeight="1">
      <c r="K76" s="295"/>
      <c r="M76" s="295"/>
      <c r="P76" s="211"/>
      <c r="Q76" s="211"/>
      <c r="R76" s="211"/>
      <c r="S76" s="211"/>
      <c r="T76" s="211"/>
      <c r="U76" s="211"/>
      <c r="V76" s="211"/>
      <c r="W76" s="211"/>
      <c r="X76" s="211"/>
      <c r="Y76" s="211"/>
      <c r="Z76" s="211"/>
    </row>
    <row r="77" spans="1:26" ht="15.75" customHeight="1">
      <c r="K77" s="295"/>
      <c r="M77" s="295"/>
      <c r="P77" s="211"/>
      <c r="Q77" s="211"/>
      <c r="R77" s="211"/>
      <c r="S77" s="211"/>
      <c r="T77" s="211"/>
      <c r="U77" s="211"/>
      <c r="V77" s="211"/>
      <c r="W77" s="211"/>
      <c r="X77" s="211"/>
      <c r="Y77" s="211"/>
      <c r="Z77" s="211"/>
    </row>
    <row r="78" spans="1:26" ht="15.75" customHeight="1">
      <c r="K78" s="295"/>
      <c r="M78" s="295"/>
      <c r="P78" s="211"/>
      <c r="Q78" s="211"/>
      <c r="R78" s="211"/>
      <c r="S78" s="211"/>
      <c r="T78" s="211"/>
      <c r="U78" s="211"/>
      <c r="V78" s="211"/>
      <c r="W78" s="211"/>
      <c r="X78" s="211"/>
      <c r="Y78" s="211"/>
      <c r="Z78" s="211"/>
    </row>
    <row r="79" spans="1:26" ht="15.75" customHeight="1">
      <c r="K79" s="295"/>
      <c r="M79" s="295"/>
      <c r="P79" s="211"/>
      <c r="Q79" s="211"/>
      <c r="R79" s="211"/>
      <c r="S79" s="211"/>
      <c r="T79" s="211"/>
      <c r="U79" s="211"/>
      <c r="V79" s="211"/>
      <c r="W79" s="211"/>
      <c r="X79" s="211"/>
      <c r="Y79" s="211"/>
      <c r="Z79" s="211"/>
    </row>
    <row r="80" spans="1:26" ht="15.75" customHeight="1">
      <c r="K80" s="295"/>
      <c r="M80" s="295"/>
      <c r="P80" s="211"/>
      <c r="Q80" s="211"/>
      <c r="R80" s="211"/>
      <c r="S80" s="211"/>
      <c r="T80" s="211"/>
      <c r="U80" s="211"/>
      <c r="V80" s="211"/>
      <c r="W80" s="211"/>
      <c r="X80" s="211"/>
      <c r="Y80" s="211"/>
      <c r="Z80" s="211"/>
    </row>
    <row r="81" spans="11:26" ht="15.75" customHeight="1">
      <c r="K81" s="295"/>
      <c r="M81" s="295"/>
      <c r="P81" s="211"/>
      <c r="Q81" s="211"/>
      <c r="R81" s="211"/>
      <c r="S81" s="211"/>
      <c r="T81" s="211"/>
      <c r="U81" s="211"/>
      <c r="V81" s="211"/>
      <c r="W81" s="211"/>
      <c r="X81" s="211"/>
      <c r="Y81" s="211"/>
      <c r="Z81" s="211"/>
    </row>
    <row r="82" spans="11:26" ht="15.75" customHeight="1">
      <c r="K82" s="295"/>
      <c r="M82" s="295"/>
      <c r="P82" s="211"/>
      <c r="Q82" s="211"/>
      <c r="R82" s="211"/>
      <c r="S82" s="211"/>
      <c r="T82" s="211"/>
      <c r="U82" s="211"/>
      <c r="V82" s="211"/>
      <c r="W82" s="211"/>
      <c r="X82" s="211"/>
      <c r="Y82" s="211"/>
      <c r="Z82" s="211"/>
    </row>
    <row r="83" spans="11:26" ht="15.75" customHeight="1">
      <c r="K83" s="295"/>
      <c r="M83" s="295"/>
      <c r="P83" s="211"/>
      <c r="Q83" s="211"/>
      <c r="R83" s="211"/>
      <c r="S83" s="211"/>
      <c r="T83" s="211"/>
      <c r="U83" s="211"/>
      <c r="V83" s="211"/>
      <c r="W83" s="211"/>
      <c r="X83" s="211"/>
      <c r="Y83" s="211"/>
      <c r="Z83" s="211"/>
    </row>
    <row r="84" spans="11:26" ht="15.75" customHeight="1">
      <c r="K84" s="295"/>
      <c r="M84" s="295"/>
      <c r="P84" s="211"/>
      <c r="Q84" s="211"/>
      <c r="R84" s="211"/>
      <c r="S84" s="211"/>
      <c r="T84" s="211"/>
      <c r="U84" s="211"/>
      <c r="V84" s="211"/>
      <c r="W84" s="211"/>
      <c r="X84" s="211"/>
      <c r="Y84" s="211"/>
      <c r="Z84" s="211"/>
    </row>
    <row r="85" spans="11:26" ht="15.75" customHeight="1">
      <c r="K85" s="295"/>
      <c r="M85" s="295"/>
      <c r="P85" s="211"/>
      <c r="Q85" s="211"/>
      <c r="R85" s="211"/>
      <c r="S85" s="211"/>
      <c r="T85" s="211"/>
      <c r="U85" s="211"/>
      <c r="V85" s="211"/>
      <c r="W85" s="211"/>
      <c r="X85" s="211"/>
      <c r="Y85" s="211"/>
      <c r="Z85" s="211"/>
    </row>
    <row r="86" spans="11:26" ht="15.75" customHeight="1">
      <c r="K86" s="295"/>
      <c r="M86" s="295"/>
      <c r="P86" s="211"/>
      <c r="Q86" s="211"/>
      <c r="R86" s="211"/>
      <c r="S86" s="211"/>
      <c r="T86" s="211"/>
      <c r="U86" s="211"/>
      <c r="V86" s="211"/>
      <c r="W86" s="211"/>
      <c r="X86" s="211"/>
      <c r="Y86" s="211"/>
      <c r="Z86" s="211"/>
    </row>
    <row r="87" spans="11:26" ht="15.75" customHeight="1">
      <c r="K87" s="295"/>
      <c r="M87" s="295"/>
      <c r="P87" s="211"/>
      <c r="Q87" s="211"/>
      <c r="R87" s="211"/>
      <c r="S87" s="211"/>
      <c r="T87" s="211"/>
      <c r="U87" s="211"/>
      <c r="V87" s="211"/>
      <c r="W87" s="211"/>
      <c r="X87" s="211"/>
      <c r="Y87" s="211"/>
      <c r="Z87" s="211"/>
    </row>
    <row r="88" spans="11:26" ht="15.75" customHeight="1">
      <c r="K88" s="295"/>
      <c r="M88" s="295"/>
      <c r="P88" s="211"/>
      <c r="Q88" s="211"/>
      <c r="R88" s="211"/>
      <c r="S88" s="211"/>
      <c r="T88" s="211"/>
      <c r="U88" s="211"/>
      <c r="V88" s="211"/>
      <c r="W88" s="211"/>
      <c r="X88" s="211"/>
      <c r="Y88" s="211"/>
      <c r="Z88" s="211"/>
    </row>
    <row r="89" spans="11:26" ht="15.75" customHeight="1">
      <c r="K89" s="295"/>
      <c r="M89" s="295"/>
      <c r="P89" s="211"/>
      <c r="Q89" s="211"/>
      <c r="R89" s="211"/>
      <c r="S89" s="211"/>
      <c r="T89" s="211"/>
      <c r="U89" s="211"/>
      <c r="V89" s="211"/>
      <c r="W89" s="211"/>
      <c r="X89" s="211"/>
      <c r="Y89" s="211"/>
      <c r="Z89" s="211"/>
    </row>
    <row r="90" spans="11:26" ht="15.75" customHeight="1">
      <c r="K90" s="295"/>
      <c r="M90" s="295"/>
      <c r="P90" s="211"/>
      <c r="Q90" s="211"/>
      <c r="R90" s="211"/>
      <c r="S90" s="211"/>
      <c r="T90" s="211"/>
      <c r="U90" s="211"/>
      <c r="V90" s="211"/>
      <c r="W90" s="211"/>
      <c r="X90" s="211"/>
      <c r="Y90" s="211"/>
      <c r="Z90" s="211"/>
    </row>
    <row r="91" spans="11:26" ht="15.75" customHeight="1">
      <c r="K91" s="295"/>
      <c r="M91" s="295"/>
      <c r="P91" s="211"/>
      <c r="Q91" s="211"/>
      <c r="R91" s="211"/>
      <c r="S91" s="211"/>
      <c r="T91" s="211"/>
      <c r="U91" s="211"/>
      <c r="V91" s="211"/>
      <c r="W91" s="211"/>
      <c r="X91" s="211"/>
      <c r="Y91" s="211"/>
      <c r="Z91" s="211"/>
    </row>
    <row r="92" spans="11:26" ht="15.75" customHeight="1">
      <c r="K92" s="295"/>
      <c r="M92" s="295"/>
      <c r="P92" s="211"/>
      <c r="Q92" s="211"/>
      <c r="R92" s="211"/>
      <c r="S92" s="211"/>
      <c r="T92" s="211"/>
      <c r="U92" s="211"/>
      <c r="V92" s="211"/>
      <c r="W92" s="211"/>
      <c r="X92" s="211"/>
      <c r="Y92" s="211"/>
      <c r="Z92" s="211"/>
    </row>
    <row r="93" spans="11:26" ht="15.75" customHeight="1">
      <c r="K93" s="295"/>
      <c r="M93" s="295"/>
      <c r="P93" s="211"/>
      <c r="Q93" s="211"/>
      <c r="R93" s="211"/>
      <c r="S93" s="211"/>
      <c r="T93" s="211"/>
      <c r="U93" s="211"/>
      <c r="V93" s="211"/>
      <c r="W93" s="211"/>
      <c r="X93" s="211"/>
      <c r="Y93" s="211"/>
      <c r="Z93" s="211"/>
    </row>
    <row r="94" spans="11:26" ht="15.75" customHeight="1">
      <c r="K94" s="295"/>
      <c r="M94" s="295"/>
      <c r="P94" s="211"/>
      <c r="Q94" s="211"/>
      <c r="R94" s="211"/>
      <c r="S94" s="211"/>
      <c r="T94" s="211"/>
      <c r="U94" s="211"/>
      <c r="V94" s="211"/>
      <c r="W94" s="211"/>
      <c r="X94" s="211"/>
      <c r="Y94" s="211"/>
      <c r="Z94" s="211"/>
    </row>
    <row r="95" spans="11:26" ht="15.75" customHeight="1">
      <c r="K95" s="295"/>
      <c r="M95" s="295"/>
      <c r="P95" s="211"/>
      <c r="Q95" s="211"/>
      <c r="R95" s="211"/>
      <c r="S95" s="211"/>
      <c r="T95" s="211"/>
      <c r="U95" s="211"/>
      <c r="V95" s="211"/>
      <c r="W95" s="211"/>
      <c r="X95" s="211"/>
      <c r="Y95" s="211"/>
      <c r="Z95" s="211"/>
    </row>
    <row r="96" spans="11:26" ht="15.75" customHeight="1">
      <c r="K96" s="295"/>
      <c r="M96" s="295"/>
      <c r="P96" s="211"/>
      <c r="Q96" s="211"/>
      <c r="R96" s="211"/>
      <c r="S96" s="211"/>
      <c r="T96" s="211"/>
      <c r="U96" s="211"/>
      <c r="V96" s="211"/>
      <c r="W96" s="211"/>
      <c r="X96" s="211"/>
      <c r="Y96" s="211"/>
      <c r="Z96" s="211"/>
    </row>
    <row r="97" spans="11:26" ht="15.75" customHeight="1">
      <c r="K97" s="295"/>
      <c r="M97" s="295"/>
      <c r="P97" s="211"/>
      <c r="Q97" s="211"/>
      <c r="R97" s="211"/>
      <c r="S97" s="211"/>
      <c r="T97" s="211"/>
      <c r="U97" s="211"/>
      <c r="V97" s="211"/>
      <c r="W97" s="211"/>
      <c r="X97" s="211"/>
      <c r="Y97" s="211"/>
      <c r="Z97" s="211"/>
    </row>
    <row r="98" spans="11:26" ht="15.75" customHeight="1">
      <c r="K98" s="295"/>
      <c r="M98" s="295"/>
      <c r="P98" s="211"/>
      <c r="Q98" s="211"/>
      <c r="R98" s="211"/>
      <c r="S98" s="211"/>
      <c r="T98" s="211"/>
      <c r="U98" s="211"/>
      <c r="V98" s="211"/>
      <c r="W98" s="211"/>
      <c r="X98" s="211"/>
      <c r="Y98" s="211"/>
      <c r="Z98" s="211"/>
    </row>
    <row r="99" spans="11:26" ht="15.75" customHeight="1">
      <c r="K99" s="295"/>
      <c r="M99" s="295"/>
      <c r="P99" s="211"/>
      <c r="Q99" s="211"/>
      <c r="R99" s="211"/>
      <c r="S99" s="211"/>
      <c r="T99" s="211"/>
      <c r="U99" s="211"/>
      <c r="V99" s="211"/>
      <c r="W99" s="211"/>
      <c r="X99" s="211"/>
      <c r="Y99" s="211"/>
      <c r="Z99" s="211"/>
    </row>
    <row r="100" spans="11:26" ht="15.75" customHeight="1">
      <c r="K100" s="295"/>
      <c r="M100" s="295"/>
      <c r="P100" s="211"/>
      <c r="Q100" s="211"/>
      <c r="R100" s="211"/>
      <c r="S100" s="211"/>
      <c r="T100" s="211"/>
      <c r="U100" s="211"/>
      <c r="V100" s="211"/>
      <c r="W100" s="211"/>
      <c r="X100" s="211"/>
      <c r="Y100" s="211"/>
      <c r="Z100" s="211"/>
    </row>
    <row r="101" spans="11:26" ht="15.75" customHeight="1">
      <c r="K101" s="295"/>
      <c r="M101" s="295"/>
      <c r="P101" s="211"/>
      <c r="Q101" s="211"/>
      <c r="R101" s="211"/>
      <c r="S101" s="211"/>
      <c r="T101" s="211"/>
      <c r="U101" s="211"/>
      <c r="V101" s="211"/>
      <c r="W101" s="211"/>
      <c r="X101" s="211"/>
      <c r="Y101" s="211"/>
      <c r="Z101" s="211"/>
    </row>
    <row r="102" spans="11:26" ht="15.75" customHeight="1">
      <c r="K102" s="295"/>
      <c r="M102" s="295"/>
      <c r="P102" s="211"/>
      <c r="Q102" s="211"/>
      <c r="R102" s="211"/>
      <c r="S102" s="211"/>
      <c r="T102" s="211"/>
      <c r="U102" s="211"/>
      <c r="V102" s="211"/>
      <c r="W102" s="211"/>
      <c r="X102" s="211"/>
      <c r="Y102" s="211"/>
      <c r="Z102" s="211"/>
    </row>
    <row r="103" spans="11:26" ht="15.75" customHeight="1">
      <c r="K103" s="295"/>
      <c r="M103" s="295"/>
      <c r="P103" s="211"/>
      <c r="Q103" s="211"/>
      <c r="R103" s="211"/>
      <c r="S103" s="211"/>
      <c r="T103" s="211"/>
      <c r="U103" s="211"/>
      <c r="V103" s="211"/>
      <c r="W103" s="211"/>
      <c r="X103" s="211"/>
      <c r="Y103" s="211"/>
      <c r="Z103" s="211"/>
    </row>
    <row r="104" spans="11:26" ht="15.75" customHeight="1">
      <c r="K104" s="295"/>
      <c r="M104" s="295"/>
      <c r="P104" s="211"/>
      <c r="Q104" s="211"/>
      <c r="R104" s="211"/>
      <c r="S104" s="211"/>
      <c r="T104" s="211"/>
      <c r="U104" s="211"/>
      <c r="V104" s="211"/>
      <c r="W104" s="211"/>
      <c r="X104" s="211"/>
      <c r="Y104" s="211"/>
      <c r="Z104" s="211"/>
    </row>
    <row r="105" spans="11:26" ht="15.75" customHeight="1">
      <c r="K105" s="295"/>
      <c r="M105" s="295"/>
      <c r="P105" s="211"/>
      <c r="Q105" s="211"/>
      <c r="R105" s="211"/>
      <c r="S105" s="211"/>
      <c r="T105" s="211"/>
      <c r="U105" s="211"/>
      <c r="V105" s="211"/>
      <c r="W105" s="211"/>
      <c r="X105" s="211"/>
      <c r="Y105" s="211"/>
      <c r="Z105" s="211"/>
    </row>
    <row r="106" spans="11:26" ht="15.75" customHeight="1">
      <c r="K106" s="295"/>
      <c r="M106" s="295"/>
      <c r="P106" s="211"/>
      <c r="Q106" s="211"/>
      <c r="R106" s="211"/>
      <c r="S106" s="211"/>
      <c r="T106" s="211"/>
      <c r="U106" s="211"/>
      <c r="V106" s="211"/>
      <c r="W106" s="211"/>
      <c r="X106" s="211"/>
      <c r="Y106" s="211"/>
      <c r="Z106" s="211"/>
    </row>
    <row r="107" spans="11:26" ht="15.75" customHeight="1">
      <c r="K107" s="295"/>
      <c r="M107" s="295"/>
      <c r="P107" s="211"/>
      <c r="Q107" s="211"/>
      <c r="R107" s="211"/>
      <c r="S107" s="211"/>
      <c r="T107" s="211"/>
      <c r="U107" s="211"/>
      <c r="V107" s="211"/>
      <c r="W107" s="211"/>
      <c r="X107" s="211"/>
      <c r="Y107" s="211"/>
      <c r="Z107" s="211"/>
    </row>
    <row r="108" spans="11:26" ht="15.75" customHeight="1">
      <c r="K108" s="295"/>
      <c r="M108" s="295"/>
      <c r="P108" s="211"/>
      <c r="Q108" s="211"/>
      <c r="R108" s="211"/>
      <c r="S108" s="211"/>
      <c r="T108" s="211"/>
      <c r="U108" s="211"/>
      <c r="V108" s="211"/>
      <c r="W108" s="211"/>
      <c r="X108" s="211"/>
      <c r="Y108" s="211"/>
      <c r="Z108" s="211"/>
    </row>
    <row r="109" spans="11:26" ht="15.75" customHeight="1">
      <c r="K109" s="295"/>
      <c r="M109" s="295"/>
      <c r="P109" s="211"/>
      <c r="Q109" s="211"/>
      <c r="R109" s="211"/>
      <c r="S109" s="211"/>
      <c r="T109" s="211"/>
      <c r="U109" s="211"/>
      <c r="V109" s="211"/>
      <c r="W109" s="211"/>
      <c r="X109" s="211"/>
      <c r="Y109" s="211"/>
      <c r="Z109" s="211"/>
    </row>
    <row r="110" spans="11:26" ht="15.75" customHeight="1">
      <c r="K110" s="295"/>
      <c r="M110" s="295"/>
      <c r="P110" s="211"/>
      <c r="Q110" s="211"/>
      <c r="R110" s="211"/>
      <c r="S110" s="211"/>
      <c r="T110" s="211"/>
      <c r="U110" s="211"/>
      <c r="V110" s="211"/>
      <c r="W110" s="211"/>
      <c r="X110" s="211"/>
      <c r="Y110" s="211"/>
      <c r="Z110" s="211"/>
    </row>
    <row r="111" spans="11:26" ht="15.75" customHeight="1">
      <c r="K111" s="295"/>
      <c r="M111" s="295"/>
      <c r="P111" s="211"/>
      <c r="Q111" s="211"/>
      <c r="R111" s="211"/>
      <c r="S111" s="211"/>
      <c r="T111" s="211"/>
      <c r="U111" s="211"/>
      <c r="V111" s="211"/>
      <c r="W111" s="211"/>
      <c r="X111" s="211"/>
      <c r="Y111" s="211"/>
      <c r="Z111" s="211"/>
    </row>
    <row r="112" spans="11:26" ht="15.75" customHeight="1">
      <c r="K112" s="295"/>
      <c r="M112" s="295"/>
      <c r="P112" s="211"/>
      <c r="Q112" s="211"/>
      <c r="R112" s="211"/>
      <c r="S112" s="211"/>
      <c r="T112" s="211"/>
      <c r="U112" s="211"/>
      <c r="V112" s="211"/>
      <c r="W112" s="211"/>
      <c r="X112" s="211"/>
      <c r="Y112" s="211"/>
      <c r="Z112" s="211"/>
    </row>
    <row r="113" spans="11:26" ht="15.75" customHeight="1">
      <c r="K113" s="295"/>
      <c r="M113" s="295"/>
      <c r="P113" s="211"/>
      <c r="Q113" s="211"/>
      <c r="R113" s="211"/>
      <c r="S113" s="211"/>
      <c r="T113" s="211"/>
      <c r="U113" s="211"/>
      <c r="V113" s="211"/>
      <c r="W113" s="211"/>
      <c r="X113" s="211"/>
      <c r="Y113" s="211"/>
      <c r="Z113" s="211"/>
    </row>
    <row r="114" spans="11:26" ht="15.75" customHeight="1">
      <c r="K114" s="295"/>
      <c r="M114" s="295"/>
      <c r="P114" s="211"/>
      <c r="Q114" s="211"/>
      <c r="R114" s="211"/>
      <c r="S114" s="211"/>
      <c r="T114" s="211"/>
      <c r="U114" s="211"/>
      <c r="V114" s="211"/>
      <c r="W114" s="211"/>
      <c r="X114" s="211"/>
      <c r="Y114" s="211"/>
      <c r="Z114" s="211"/>
    </row>
    <row r="115" spans="11:26" ht="15.75" customHeight="1">
      <c r="K115" s="295"/>
      <c r="M115" s="295"/>
      <c r="P115" s="211"/>
      <c r="Q115" s="211"/>
      <c r="R115" s="211"/>
      <c r="S115" s="211"/>
      <c r="T115" s="211"/>
      <c r="U115" s="211"/>
      <c r="V115" s="211"/>
      <c r="W115" s="211"/>
      <c r="X115" s="211"/>
      <c r="Y115" s="211"/>
      <c r="Z115" s="211"/>
    </row>
    <row r="116" spans="11:26" ht="15.75" customHeight="1">
      <c r="K116" s="295"/>
      <c r="M116" s="295"/>
      <c r="P116" s="211"/>
      <c r="Q116" s="211"/>
      <c r="R116" s="211"/>
      <c r="S116" s="211"/>
      <c r="T116" s="211"/>
      <c r="U116" s="211"/>
      <c r="V116" s="211"/>
      <c r="W116" s="211"/>
      <c r="X116" s="211"/>
      <c r="Y116" s="211"/>
      <c r="Z116" s="211"/>
    </row>
    <row r="117" spans="11:26" ht="15.75" customHeight="1">
      <c r="K117" s="295"/>
      <c r="M117" s="295"/>
      <c r="P117" s="211"/>
      <c r="Q117" s="211"/>
      <c r="R117" s="211"/>
      <c r="S117" s="211"/>
      <c r="T117" s="211"/>
      <c r="U117" s="211"/>
      <c r="V117" s="211"/>
      <c r="W117" s="211"/>
      <c r="X117" s="211"/>
      <c r="Y117" s="211"/>
      <c r="Z117" s="211"/>
    </row>
    <row r="118" spans="11:26" ht="15.75" customHeight="1">
      <c r="K118" s="295"/>
      <c r="M118" s="295"/>
      <c r="P118" s="211"/>
      <c r="Q118" s="211"/>
      <c r="R118" s="211"/>
      <c r="S118" s="211"/>
      <c r="T118" s="211"/>
      <c r="U118" s="211"/>
      <c r="V118" s="211"/>
      <c r="W118" s="211"/>
      <c r="X118" s="211"/>
      <c r="Y118" s="211"/>
      <c r="Z118" s="211"/>
    </row>
    <row r="119" spans="11:26" ht="15.75" customHeight="1">
      <c r="K119" s="295"/>
      <c r="M119" s="295"/>
      <c r="P119" s="211"/>
      <c r="Q119" s="211"/>
      <c r="R119" s="211"/>
      <c r="S119" s="211"/>
      <c r="T119" s="211"/>
      <c r="U119" s="211"/>
      <c r="V119" s="211"/>
      <c r="W119" s="211"/>
      <c r="X119" s="211"/>
      <c r="Y119" s="211"/>
      <c r="Z119" s="211"/>
    </row>
    <row r="120" spans="11:26" ht="15.75" customHeight="1">
      <c r="K120" s="295"/>
      <c r="M120" s="295"/>
      <c r="P120" s="211"/>
      <c r="Q120" s="211"/>
      <c r="R120" s="211"/>
      <c r="S120" s="211"/>
      <c r="T120" s="211"/>
      <c r="U120" s="211"/>
      <c r="V120" s="211"/>
      <c r="W120" s="211"/>
      <c r="X120" s="211"/>
      <c r="Y120" s="211"/>
      <c r="Z120" s="211"/>
    </row>
    <row r="121" spans="11:26" ht="15.75" customHeight="1">
      <c r="K121" s="295"/>
      <c r="M121" s="295"/>
      <c r="P121" s="211"/>
      <c r="Q121" s="211"/>
      <c r="R121" s="211"/>
      <c r="S121" s="211"/>
      <c r="T121" s="211"/>
      <c r="U121" s="211"/>
      <c r="V121" s="211"/>
      <c r="W121" s="211"/>
      <c r="X121" s="211"/>
      <c r="Y121" s="211"/>
      <c r="Z121" s="211"/>
    </row>
    <row r="122" spans="11:26" ht="15.75" customHeight="1">
      <c r="K122" s="295"/>
      <c r="M122" s="295"/>
      <c r="P122" s="211"/>
      <c r="Q122" s="211"/>
      <c r="R122" s="211"/>
      <c r="S122" s="211"/>
      <c r="T122" s="211"/>
      <c r="U122" s="211"/>
      <c r="V122" s="211"/>
      <c r="W122" s="211"/>
      <c r="X122" s="211"/>
      <c r="Y122" s="211"/>
      <c r="Z122" s="211"/>
    </row>
    <row r="123" spans="11:26" ht="15.75" customHeight="1">
      <c r="K123" s="295"/>
      <c r="M123" s="295"/>
      <c r="P123" s="211"/>
      <c r="Q123" s="211"/>
      <c r="R123" s="211"/>
      <c r="S123" s="211"/>
      <c r="T123" s="211"/>
      <c r="U123" s="211"/>
      <c r="V123" s="211"/>
      <c r="W123" s="211"/>
      <c r="X123" s="211"/>
      <c r="Y123" s="211"/>
      <c r="Z123" s="211"/>
    </row>
    <row r="124" spans="11:26" ht="15.75" customHeight="1">
      <c r="K124" s="295"/>
      <c r="M124" s="295"/>
      <c r="P124" s="211"/>
      <c r="Q124" s="211"/>
      <c r="R124" s="211"/>
      <c r="S124" s="211"/>
      <c r="T124" s="211"/>
      <c r="U124" s="211"/>
      <c r="V124" s="211"/>
      <c r="W124" s="211"/>
      <c r="X124" s="211"/>
      <c r="Y124" s="211"/>
      <c r="Z124" s="211"/>
    </row>
    <row r="125" spans="11:26" ht="15.75" customHeight="1">
      <c r="K125" s="295"/>
      <c r="M125" s="295"/>
      <c r="P125" s="211"/>
      <c r="Q125" s="211"/>
      <c r="R125" s="211"/>
      <c r="S125" s="211"/>
      <c r="T125" s="211"/>
      <c r="U125" s="211"/>
      <c r="V125" s="211"/>
      <c r="W125" s="211"/>
      <c r="X125" s="211"/>
      <c r="Y125" s="211"/>
      <c r="Z125" s="211"/>
    </row>
    <row r="126" spans="11:26" ht="15.75" customHeight="1">
      <c r="K126" s="295"/>
      <c r="M126" s="295"/>
      <c r="P126" s="211"/>
      <c r="Q126" s="211"/>
      <c r="R126" s="211"/>
      <c r="S126" s="211"/>
      <c r="T126" s="211"/>
      <c r="U126" s="211"/>
      <c r="V126" s="211"/>
      <c r="W126" s="211"/>
      <c r="X126" s="211"/>
      <c r="Y126" s="211"/>
      <c r="Z126" s="211"/>
    </row>
    <row r="127" spans="11:26" ht="15.75" customHeight="1">
      <c r="K127" s="295"/>
      <c r="M127" s="295"/>
      <c r="P127" s="211"/>
      <c r="Q127" s="211"/>
      <c r="R127" s="211"/>
      <c r="S127" s="211"/>
      <c r="T127" s="211"/>
      <c r="U127" s="211"/>
      <c r="V127" s="211"/>
      <c r="W127" s="211"/>
      <c r="X127" s="211"/>
      <c r="Y127" s="211"/>
      <c r="Z127" s="211"/>
    </row>
    <row r="128" spans="11:26" ht="15.75" customHeight="1">
      <c r="K128" s="295"/>
      <c r="M128" s="295"/>
      <c r="P128" s="211"/>
      <c r="Q128" s="211"/>
      <c r="R128" s="211"/>
      <c r="S128" s="211"/>
      <c r="T128" s="211"/>
      <c r="U128" s="211"/>
      <c r="V128" s="211"/>
      <c r="W128" s="211"/>
      <c r="X128" s="211"/>
      <c r="Y128" s="211"/>
      <c r="Z128" s="211"/>
    </row>
    <row r="129" spans="11:26" ht="15.75" customHeight="1">
      <c r="K129" s="295"/>
      <c r="M129" s="295"/>
      <c r="P129" s="211"/>
      <c r="Q129" s="211"/>
      <c r="R129" s="211"/>
      <c r="S129" s="211"/>
      <c r="T129" s="211"/>
      <c r="U129" s="211"/>
      <c r="V129" s="211"/>
      <c r="W129" s="211"/>
      <c r="X129" s="211"/>
      <c r="Y129" s="211"/>
      <c r="Z129" s="211"/>
    </row>
    <row r="130" spans="11:26" ht="15.75" customHeight="1">
      <c r="K130" s="295"/>
      <c r="M130" s="295"/>
      <c r="P130" s="211"/>
      <c r="Q130" s="211"/>
      <c r="R130" s="211"/>
      <c r="S130" s="211"/>
      <c r="T130" s="211"/>
      <c r="U130" s="211"/>
      <c r="V130" s="211"/>
      <c r="W130" s="211"/>
      <c r="X130" s="211"/>
      <c r="Y130" s="211"/>
      <c r="Z130" s="211"/>
    </row>
    <row r="131" spans="11:26" ht="15.75" customHeight="1">
      <c r="K131" s="295"/>
      <c r="M131" s="295"/>
      <c r="P131" s="211"/>
      <c r="Q131" s="211"/>
      <c r="R131" s="211"/>
      <c r="S131" s="211"/>
      <c r="T131" s="211"/>
      <c r="U131" s="211"/>
      <c r="V131" s="211"/>
      <c r="W131" s="211"/>
      <c r="X131" s="211"/>
      <c r="Y131" s="211"/>
      <c r="Z131" s="211"/>
    </row>
    <row r="132" spans="11:26" ht="15.75" customHeight="1">
      <c r="K132" s="295"/>
      <c r="M132" s="295"/>
      <c r="P132" s="211"/>
      <c r="Q132" s="211"/>
      <c r="R132" s="211"/>
      <c r="S132" s="211"/>
      <c r="T132" s="211"/>
      <c r="U132" s="211"/>
      <c r="V132" s="211"/>
      <c r="W132" s="211"/>
      <c r="X132" s="211"/>
      <c r="Y132" s="211"/>
      <c r="Z132" s="211"/>
    </row>
    <row r="133" spans="11:26" ht="15.75" customHeight="1">
      <c r="K133" s="295"/>
      <c r="M133" s="295"/>
      <c r="P133" s="211"/>
      <c r="Q133" s="211"/>
      <c r="R133" s="211"/>
      <c r="S133" s="211"/>
      <c r="T133" s="211"/>
      <c r="U133" s="211"/>
      <c r="V133" s="211"/>
      <c r="W133" s="211"/>
      <c r="X133" s="211"/>
      <c r="Y133" s="211"/>
      <c r="Z133" s="211"/>
    </row>
    <row r="134" spans="11:26" ht="15.75" customHeight="1">
      <c r="K134" s="295"/>
      <c r="M134" s="295"/>
      <c r="P134" s="211"/>
      <c r="Q134" s="211"/>
      <c r="R134" s="211"/>
      <c r="S134" s="211"/>
      <c r="T134" s="211"/>
      <c r="U134" s="211"/>
      <c r="V134" s="211"/>
      <c r="W134" s="211"/>
      <c r="X134" s="211"/>
      <c r="Y134" s="211"/>
      <c r="Z134" s="211"/>
    </row>
    <row r="135" spans="11:26" ht="15.75" customHeight="1">
      <c r="K135" s="295"/>
      <c r="M135" s="295"/>
      <c r="P135" s="211"/>
      <c r="Q135" s="211"/>
      <c r="R135" s="211"/>
      <c r="S135" s="211"/>
      <c r="T135" s="211"/>
      <c r="U135" s="211"/>
      <c r="V135" s="211"/>
      <c r="W135" s="211"/>
      <c r="X135" s="211"/>
      <c r="Y135" s="211"/>
      <c r="Z135" s="211"/>
    </row>
    <row r="136" spans="11:26" ht="15.75" customHeight="1">
      <c r="K136" s="295"/>
      <c r="M136" s="295"/>
      <c r="P136" s="211"/>
      <c r="Q136" s="211"/>
      <c r="R136" s="211"/>
      <c r="S136" s="211"/>
      <c r="T136" s="211"/>
      <c r="U136" s="211"/>
      <c r="V136" s="211"/>
      <c r="W136" s="211"/>
      <c r="X136" s="211"/>
      <c r="Y136" s="211"/>
      <c r="Z136" s="211"/>
    </row>
    <row r="137" spans="11:26" ht="15.75" customHeight="1">
      <c r="K137" s="295"/>
      <c r="M137" s="295"/>
      <c r="P137" s="211"/>
      <c r="Q137" s="211"/>
      <c r="R137" s="211"/>
      <c r="S137" s="211"/>
      <c r="T137" s="211"/>
      <c r="U137" s="211"/>
      <c r="V137" s="211"/>
      <c r="W137" s="211"/>
      <c r="X137" s="211"/>
      <c r="Y137" s="211"/>
      <c r="Z137" s="211"/>
    </row>
    <row r="138" spans="11:26" ht="15.75" customHeight="1">
      <c r="K138" s="295"/>
      <c r="M138" s="295"/>
      <c r="P138" s="211"/>
      <c r="Q138" s="211"/>
      <c r="R138" s="211"/>
      <c r="S138" s="211"/>
      <c r="T138" s="211"/>
      <c r="U138" s="211"/>
      <c r="V138" s="211"/>
      <c r="W138" s="211"/>
      <c r="X138" s="211"/>
      <c r="Y138" s="211"/>
      <c r="Z138" s="211"/>
    </row>
    <row r="139" spans="11:26" ht="15.75" customHeight="1">
      <c r="K139" s="295"/>
      <c r="M139" s="295"/>
      <c r="P139" s="211"/>
      <c r="Q139" s="211"/>
      <c r="R139" s="211"/>
      <c r="S139" s="211"/>
      <c r="T139" s="211"/>
      <c r="U139" s="211"/>
      <c r="V139" s="211"/>
      <c r="W139" s="211"/>
      <c r="X139" s="211"/>
      <c r="Y139" s="211"/>
      <c r="Z139" s="211"/>
    </row>
    <row r="140" spans="11:26" ht="15.75" customHeight="1">
      <c r="K140" s="295"/>
      <c r="M140" s="295"/>
      <c r="P140" s="211"/>
      <c r="Q140" s="211"/>
      <c r="R140" s="211"/>
      <c r="S140" s="211"/>
      <c r="T140" s="211"/>
      <c r="U140" s="211"/>
      <c r="V140" s="211"/>
      <c r="W140" s="211"/>
      <c r="X140" s="211"/>
      <c r="Y140" s="211"/>
      <c r="Z140" s="211"/>
    </row>
    <row r="141" spans="11:26" ht="15.75" customHeight="1">
      <c r="K141" s="295"/>
      <c r="M141" s="295"/>
      <c r="P141" s="211"/>
      <c r="Q141" s="211"/>
      <c r="R141" s="211"/>
      <c r="S141" s="211"/>
      <c r="T141" s="211"/>
      <c r="U141" s="211"/>
      <c r="V141" s="211"/>
      <c r="W141" s="211"/>
      <c r="X141" s="211"/>
      <c r="Y141" s="211"/>
      <c r="Z141" s="211"/>
    </row>
    <row r="142" spans="11:26" ht="15.75" customHeight="1">
      <c r="K142" s="295"/>
      <c r="M142" s="295"/>
      <c r="P142" s="211"/>
      <c r="Q142" s="211"/>
      <c r="R142" s="211"/>
      <c r="S142" s="211"/>
      <c r="T142" s="211"/>
      <c r="U142" s="211"/>
      <c r="V142" s="211"/>
      <c r="W142" s="211"/>
      <c r="X142" s="211"/>
      <c r="Y142" s="211"/>
      <c r="Z142" s="211"/>
    </row>
    <row r="143" spans="11:26" ht="15.75" customHeight="1">
      <c r="K143" s="295"/>
      <c r="M143" s="295"/>
      <c r="P143" s="211"/>
      <c r="Q143" s="211"/>
      <c r="R143" s="211"/>
      <c r="S143" s="211"/>
      <c r="T143" s="211"/>
      <c r="U143" s="211"/>
      <c r="V143" s="211"/>
      <c r="W143" s="211"/>
      <c r="X143" s="211"/>
      <c r="Y143" s="211"/>
      <c r="Z143" s="211"/>
    </row>
    <row r="144" spans="11:26" ht="15.75" customHeight="1">
      <c r="K144" s="295"/>
      <c r="M144" s="295"/>
      <c r="P144" s="211"/>
      <c r="Q144" s="211"/>
      <c r="R144" s="211"/>
      <c r="S144" s="211"/>
      <c r="T144" s="211"/>
      <c r="U144" s="211"/>
      <c r="V144" s="211"/>
      <c r="W144" s="211"/>
      <c r="X144" s="211"/>
      <c r="Y144" s="211"/>
      <c r="Z144" s="211"/>
    </row>
    <row r="145" spans="11:26" ht="15.75" customHeight="1">
      <c r="K145" s="295"/>
      <c r="M145" s="295"/>
      <c r="P145" s="211"/>
      <c r="Q145" s="211"/>
      <c r="R145" s="211"/>
      <c r="S145" s="211"/>
      <c r="T145" s="211"/>
      <c r="U145" s="211"/>
      <c r="V145" s="211"/>
      <c r="W145" s="211"/>
      <c r="X145" s="211"/>
      <c r="Y145" s="211"/>
      <c r="Z145" s="211"/>
    </row>
    <row r="146" spans="11:26" ht="15.75" customHeight="1">
      <c r="K146" s="295"/>
      <c r="M146" s="295"/>
      <c r="P146" s="211"/>
      <c r="Q146" s="211"/>
      <c r="R146" s="211"/>
      <c r="S146" s="211"/>
      <c r="T146" s="211"/>
      <c r="U146" s="211"/>
      <c r="V146" s="211"/>
      <c r="W146" s="211"/>
      <c r="X146" s="211"/>
      <c r="Y146" s="211"/>
      <c r="Z146" s="211"/>
    </row>
    <row r="147" spans="11:26" ht="15.75" customHeight="1">
      <c r="K147" s="295"/>
      <c r="M147" s="295"/>
      <c r="P147" s="211"/>
      <c r="Q147" s="211"/>
      <c r="R147" s="211"/>
      <c r="S147" s="211"/>
      <c r="T147" s="211"/>
      <c r="U147" s="211"/>
      <c r="V147" s="211"/>
      <c r="W147" s="211"/>
      <c r="X147" s="211"/>
      <c r="Y147" s="211"/>
      <c r="Z147" s="211"/>
    </row>
    <row r="148" spans="11:26" ht="15.75" customHeight="1">
      <c r="K148" s="295"/>
      <c r="M148" s="295"/>
      <c r="P148" s="211"/>
      <c r="Q148" s="211"/>
      <c r="R148" s="211"/>
      <c r="S148" s="211"/>
      <c r="T148" s="211"/>
      <c r="U148" s="211"/>
      <c r="V148" s="211"/>
      <c r="W148" s="211"/>
      <c r="X148" s="211"/>
      <c r="Y148" s="211"/>
      <c r="Z148" s="211"/>
    </row>
    <row r="149" spans="11:26" ht="15.75" customHeight="1">
      <c r="K149" s="295"/>
      <c r="M149" s="295"/>
      <c r="P149" s="211"/>
      <c r="Q149" s="211"/>
      <c r="R149" s="211"/>
      <c r="S149" s="211"/>
      <c r="T149" s="211"/>
      <c r="U149" s="211"/>
      <c r="V149" s="211"/>
      <c r="W149" s="211"/>
      <c r="X149" s="211"/>
      <c r="Y149" s="211"/>
      <c r="Z149" s="211"/>
    </row>
    <row r="150" spans="11:26" ht="15.75" customHeight="1">
      <c r="K150" s="295"/>
      <c r="M150" s="295"/>
      <c r="P150" s="211"/>
      <c r="Q150" s="211"/>
      <c r="R150" s="211"/>
      <c r="S150" s="211"/>
      <c r="T150" s="211"/>
      <c r="U150" s="211"/>
      <c r="V150" s="211"/>
      <c r="W150" s="211"/>
      <c r="X150" s="211"/>
      <c r="Y150" s="211"/>
      <c r="Z150" s="211"/>
    </row>
    <row r="151" spans="11:26" ht="15.75" customHeight="1">
      <c r="K151" s="295"/>
      <c r="M151" s="295"/>
      <c r="P151" s="211"/>
      <c r="Q151" s="211"/>
      <c r="R151" s="211"/>
      <c r="S151" s="211"/>
      <c r="T151" s="211"/>
      <c r="U151" s="211"/>
      <c r="V151" s="211"/>
      <c r="W151" s="211"/>
      <c r="X151" s="211"/>
      <c r="Y151" s="211"/>
      <c r="Z151" s="211"/>
    </row>
    <row r="152" spans="11:26" ht="15.75" customHeight="1">
      <c r="K152" s="295"/>
      <c r="M152" s="295"/>
      <c r="P152" s="211"/>
      <c r="Q152" s="211"/>
      <c r="R152" s="211"/>
      <c r="S152" s="211"/>
      <c r="T152" s="211"/>
      <c r="U152" s="211"/>
      <c r="V152" s="211"/>
      <c r="W152" s="211"/>
      <c r="X152" s="211"/>
      <c r="Y152" s="211"/>
      <c r="Z152" s="211"/>
    </row>
    <row r="153" spans="11:26" ht="15.75" customHeight="1">
      <c r="K153" s="295"/>
      <c r="M153" s="295"/>
      <c r="P153" s="211"/>
      <c r="Q153" s="211"/>
      <c r="R153" s="211"/>
      <c r="S153" s="211"/>
      <c r="T153" s="211"/>
      <c r="U153" s="211"/>
      <c r="V153" s="211"/>
      <c r="W153" s="211"/>
      <c r="X153" s="211"/>
      <c r="Y153" s="211"/>
      <c r="Z153" s="211"/>
    </row>
    <row r="154" spans="11:26" ht="15.75" customHeight="1">
      <c r="K154" s="295"/>
      <c r="M154" s="295"/>
      <c r="P154" s="211"/>
      <c r="Q154" s="211"/>
      <c r="R154" s="211"/>
      <c r="S154" s="211"/>
      <c r="T154" s="211"/>
      <c r="U154" s="211"/>
      <c r="V154" s="211"/>
      <c r="W154" s="211"/>
      <c r="X154" s="211"/>
      <c r="Y154" s="211"/>
      <c r="Z154" s="211"/>
    </row>
    <row r="155" spans="11:26" ht="15.75" customHeight="1">
      <c r="K155" s="295"/>
      <c r="M155" s="295"/>
      <c r="P155" s="211"/>
      <c r="Q155" s="211"/>
      <c r="R155" s="211"/>
      <c r="S155" s="211"/>
      <c r="T155" s="211"/>
      <c r="U155" s="211"/>
      <c r="V155" s="211"/>
      <c r="W155" s="211"/>
      <c r="X155" s="211"/>
      <c r="Y155" s="211"/>
      <c r="Z155" s="211"/>
    </row>
    <row r="156" spans="11:26" ht="15.75" customHeight="1">
      <c r="K156" s="295"/>
      <c r="M156" s="295"/>
      <c r="P156" s="211"/>
      <c r="Q156" s="211"/>
      <c r="R156" s="211"/>
      <c r="S156" s="211"/>
      <c r="T156" s="211"/>
      <c r="U156" s="211"/>
      <c r="V156" s="211"/>
      <c r="W156" s="211"/>
      <c r="X156" s="211"/>
      <c r="Y156" s="211"/>
      <c r="Z156" s="211"/>
    </row>
    <row r="157" spans="11:26" ht="15.75" customHeight="1">
      <c r="K157" s="295"/>
      <c r="M157" s="295"/>
      <c r="P157" s="211"/>
      <c r="Q157" s="211"/>
      <c r="R157" s="211"/>
      <c r="S157" s="211"/>
      <c r="T157" s="211"/>
      <c r="U157" s="211"/>
      <c r="V157" s="211"/>
      <c r="W157" s="211"/>
      <c r="X157" s="211"/>
      <c r="Y157" s="211"/>
      <c r="Z157" s="211"/>
    </row>
    <row r="158" spans="11:26" ht="15.75" customHeight="1">
      <c r="K158" s="295"/>
      <c r="M158" s="295"/>
      <c r="P158" s="211"/>
      <c r="Q158" s="211"/>
      <c r="R158" s="211"/>
      <c r="S158" s="211"/>
      <c r="T158" s="211"/>
      <c r="U158" s="211"/>
      <c r="V158" s="211"/>
      <c r="W158" s="211"/>
      <c r="X158" s="211"/>
      <c r="Y158" s="211"/>
      <c r="Z158" s="211"/>
    </row>
    <row r="159" spans="11:26" ht="15.75" customHeight="1">
      <c r="K159" s="295"/>
      <c r="M159" s="295"/>
      <c r="P159" s="211"/>
      <c r="Q159" s="211"/>
      <c r="R159" s="211"/>
      <c r="S159" s="211"/>
      <c r="T159" s="211"/>
      <c r="U159" s="211"/>
      <c r="V159" s="211"/>
      <c r="W159" s="211"/>
      <c r="X159" s="211"/>
      <c r="Y159" s="211"/>
      <c r="Z159" s="211"/>
    </row>
    <row r="160" spans="11:26" ht="15.75" customHeight="1">
      <c r="K160" s="295"/>
      <c r="M160" s="295"/>
      <c r="P160" s="211"/>
      <c r="Q160" s="211"/>
      <c r="R160" s="211"/>
      <c r="S160" s="211"/>
      <c r="T160" s="211"/>
      <c r="U160" s="211"/>
      <c r="V160" s="211"/>
      <c r="W160" s="211"/>
      <c r="X160" s="211"/>
      <c r="Y160" s="211"/>
      <c r="Z160" s="211"/>
    </row>
    <row r="161" spans="11:26" ht="15.75" customHeight="1">
      <c r="K161" s="295"/>
      <c r="M161" s="295"/>
      <c r="P161" s="211"/>
      <c r="Q161" s="211"/>
      <c r="R161" s="211"/>
      <c r="S161" s="211"/>
      <c r="T161" s="211"/>
      <c r="U161" s="211"/>
      <c r="V161" s="211"/>
      <c r="W161" s="211"/>
      <c r="X161" s="211"/>
      <c r="Y161" s="211"/>
      <c r="Z161" s="211"/>
    </row>
    <row r="162" spans="11:26" ht="15.75" customHeight="1">
      <c r="K162" s="295"/>
      <c r="M162" s="295"/>
      <c r="P162" s="211"/>
      <c r="Q162" s="211"/>
      <c r="R162" s="211"/>
      <c r="S162" s="211"/>
      <c r="T162" s="211"/>
      <c r="U162" s="211"/>
      <c r="V162" s="211"/>
      <c r="W162" s="211"/>
      <c r="X162" s="211"/>
      <c r="Y162" s="211"/>
      <c r="Z162" s="211"/>
    </row>
    <row r="163" spans="11:26" ht="15.75" customHeight="1">
      <c r="K163" s="295"/>
      <c r="M163" s="295"/>
      <c r="P163" s="211"/>
      <c r="Q163" s="211"/>
      <c r="R163" s="211"/>
      <c r="S163" s="211"/>
      <c r="T163" s="211"/>
      <c r="U163" s="211"/>
      <c r="V163" s="211"/>
      <c r="W163" s="211"/>
      <c r="X163" s="211"/>
      <c r="Y163" s="211"/>
      <c r="Z163" s="211"/>
    </row>
    <row r="164" spans="11:26" ht="15.75" customHeight="1">
      <c r="K164" s="295"/>
      <c r="M164" s="295"/>
      <c r="P164" s="211"/>
      <c r="Q164" s="211"/>
      <c r="R164" s="211"/>
      <c r="S164" s="211"/>
      <c r="T164" s="211"/>
      <c r="U164" s="211"/>
      <c r="V164" s="211"/>
      <c r="W164" s="211"/>
      <c r="X164" s="211"/>
      <c r="Y164" s="211"/>
      <c r="Z164" s="211"/>
    </row>
    <row r="165" spans="11:26" ht="15.75" customHeight="1">
      <c r="K165" s="295"/>
      <c r="M165" s="295"/>
      <c r="P165" s="211"/>
      <c r="Q165" s="211"/>
      <c r="R165" s="211"/>
      <c r="S165" s="211"/>
      <c r="T165" s="211"/>
      <c r="U165" s="211"/>
      <c r="V165" s="211"/>
      <c r="W165" s="211"/>
      <c r="X165" s="211"/>
      <c r="Y165" s="211"/>
      <c r="Z165" s="211"/>
    </row>
    <row r="166" spans="11:26" ht="15.75" customHeight="1">
      <c r="K166" s="295"/>
      <c r="M166" s="295"/>
      <c r="P166" s="211"/>
      <c r="Q166" s="211"/>
      <c r="R166" s="211"/>
      <c r="S166" s="211"/>
      <c r="T166" s="211"/>
      <c r="U166" s="211"/>
      <c r="V166" s="211"/>
      <c r="W166" s="211"/>
      <c r="X166" s="211"/>
      <c r="Y166" s="211"/>
      <c r="Z166" s="211"/>
    </row>
    <row r="167" spans="11:26" ht="15.75" customHeight="1">
      <c r="K167" s="295"/>
      <c r="M167" s="295"/>
      <c r="P167" s="211"/>
      <c r="Q167" s="211"/>
      <c r="R167" s="211"/>
      <c r="S167" s="211"/>
      <c r="T167" s="211"/>
      <c r="U167" s="211"/>
      <c r="V167" s="211"/>
      <c r="W167" s="211"/>
      <c r="X167" s="211"/>
      <c r="Y167" s="211"/>
      <c r="Z167" s="211"/>
    </row>
    <row r="168" spans="11:26" ht="15.75" customHeight="1">
      <c r="K168" s="295"/>
      <c r="M168" s="295"/>
      <c r="P168" s="211"/>
      <c r="Q168" s="211"/>
      <c r="R168" s="211"/>
      <c r="S168" s="211"/>
      <c r="T168" s="211"/>
      <c r="U168" s="211"/>
      <c r="V168" s="211"/>
      <c r="W168" s="211"/>
      <c r="X168" s="211"/>
      <c r="Y168" s="211"/>
      <c r="Z168" s="211"/>
    </row>
    <row r="169" spans="11:26" ht="15.75" customHeight="1">
      <c r="K169" s="295"/>
      <c r="M169" s="295"/>
      <c r="P169" s="211"/>
      <c r="Q169" s="211"/>
      <c r="R169" s="211"/>
      <c r="S169" s="211"/>
      <c r="T169" s="211"/>
      <c r="U169" s="211"/>
      <c r="V169" s="211"/>
      <c r="W169" s="211"/>
      <c r="X169" s="211"/>
      <c r="Y169" s="211"/>
      <c r="Z169" s="211"/>
    </row>
    <row r="170" spans="11:26" ht="15.75" customHeight="1">
      <c r="K170" s="295"/>
      <c r="M170" s="295"/>
      <c r="P170" s="211"/>
      <c r="Q170" s="211"/>
      <c r="R170" s="211"/>
      <c r="S170" s="211"/>
      <c r="T170" s="211"/>
      <c r="U170" s="211"/>
      <c r="V170" s="211"/>
      <c r="W170" s="211"/>
      <c r="X170" s="211"/>
      <c r="Y170" s="211"/>
      <c r="Z170" s="211"/>
    </row>
    <row r="171" spans="11:26" ht="15.75" customHeight="1">
      <c r="K171" s="295"/>
      <c r="M171" s="295"/>
      <c r="P171" s="211"/>
      <c r="Q171" s="211"/>
      <c r="R171" s="211"/>
      <c r="S171" s="211"/>
      <c r="T171" s="211"/>
      <c r="U171" s="211"/>
      <c r="V171" s="211"/>
      <c r="W171" s="211"/>
      <c r="X171" s="211"/>
      <c r="Y171" s="211"/>
      <c r="Z171" s="211"/>
    </row>
    <row r="172" spans="11:26" ht="15.75" customHeight="1">
      <c r="K172" s="295"/>
      <c r="M172" s="295"/>
      <c r="P172" s="211"/>
      <c r="Q172" s="211"/>
      <c r="R172" s="211"/>
      <c r="S172" s="211"/>
      <c r="T172" s="211"/>
      <c r="U172" s="211"/>
      <c r="V172" s="211"/>
      <c r="W172" s="211"/>
      <c r="X172" s="211"/>
      <c r="Y172" s="211"/>
      <c r="Z172" s="211"/>
    </row>
    <row r="173" spans="11:26" ht="15.75" customHeight="1">
      <c r="K173" s="295"/>
      <c r="M173" s="295"/>
      <c r="P173" s="211"/>
      <c r="Q173" s="211"/>
      <c r="R173" s="211"/>
      <c r="S173" s="211"/>
      <c r="T173" s="211"/>
      <c r="U173" s="211"/>
      <c r="V173" s="211"/>
      <c r="W173" s="211"/>
      <c r="X173" s="211"/>
      <c r="Y173" s="211"/>
      <c r="Z173" s="211"/>
    </row>
    <row r="174" spans="11:26" ht="15.75" customHeight="1">
      <c r="K174" s="295"/>
      <c r="M174" s="295"/>
      <c r="P174" s="211"/>
      <c r="Q174" s="211"/>
      <c r="R174" s="211"/>
      <c r="S174" s="211"/>
      <c r="T174" s="211"/>
      <c r="U174" s="211"/>
      <c r="V174" s="211"/>
      <c r="W174" s="211"/>
      <c r="X174" s="211"/>
      <c r="Y174" s="211"/>
      <c r="Z174" s="211"/>
    </row>
    <row r="175" spans="11:26" ht="15.75" customHeight="1">
      <c r="K175" s="295"/>
      <c r="M175" s="295"/>
      <c r="P175" s="211"/>
      <c r="Q175" s="211"/>
      <c r="R175" s="211"/>
      <c r="S175" s="211"/>
      <c r="T175" s="211"/>
      <c r="U175" s="211"/>
      <c r="V175" s="211"/>
      <c r="W175" s="211"/>
      <c r="X175" s="211"/>
      <c r="Y175" s="211"/>
      <c r="Z175" s="211"/>
    </row>
    <row r="176" spans="11:26" ht="15.75" customHeight="1">
      <c r="K176" s="295"/>
      <c r="M176" s="295"/>
      <c r="P176" s="211"/>
      <c r="Q176" s="211"/>
      <c r="R176" s="211"/>
      <c r="S176" s="211"/>
      <c r="T176" s="211"/>
      <c r="U176" s="211"/>
      <c r="V176" s="211"/>
      <c r="W176" s="211"/>
      <c r="X176" s="211"/>
      <c r="Y176" s="211"/>
      <c r="Z176" s="211"/>
    </row>
    <row r="177" spans="11:26" ht="15.75" customHeight="1">
      <c r="K177" s="295"/>
      <c r="M177" s="295"/>
      <c r="P177" s="211"/>
      <c r="Q177" s="211"/>
      <c r="R177" s="211"/>
      <c r="S177" s="211"/>
      <c r="T177" s="211"/>
      <c r="U177" s="211"/>
      <c r="V177" s="211"/>
      <c r="W177" s="211"/>
      <c r="X177" s="211"/>
      <c r="Y177" s="211"/>
      <c r="Z177" s="211"/>
    </row>
    <row r="178" spans="11:26" ht="15.75" customHeight="1">
      <c r="K178" s="295"/>
      <c r="M178" s="295"/>
      <c r="P178" s="211"/>
      <c r="Q178" s="211"/>
      <c r="R178" s="211"/>
      <c r="S178" s="211"/>
      <c r="T178" s="211"/>
      <c r="U178" s="211"/>
      <c r="V178" s="211"/>
      <c r="W178" s="211"/>
      <c r="X178" s="211"/>
      <c r="Y178" s="211"/>
      <c r="Z178" s="211"/>
    </row>
    <row r="179" spans="11:26" ht="15.75" customHeight="1">
      <c r="K179" s="295"/>
      <c r="M179" s="295"/>
      <c r="P179" s="211"/>
      <c r="Q179" s="211"/>
      <c r="R179" s="211"/>
      <c r="S179" s="211"/>
      <c r="T179" s="211"/>
      <c r="U179" s="211"/>
      <c r="V179" s="211"/>
      <c r="W179" s="211"/>
      <c r="X179" s="211"/>
      <c r="Y179" s="211"/>
      <c r="Z179" s="211"/>
    </row>
    <row r="180" spans="11:26" ht="15.75" customHeight="1">
      <c r="K180" s="295"/>
      <c r="M180" s="295"/>
      <c r="P180" s="211"/>
      <c r="Q180" s="211"/>
      <c r="R180" s="211"/>
      <c r="S180" s="211"/>
      <c r="T180" s="211"/>
      <c r="U180" s="211"/>
      <c r="V180" s="211"/>
      <c r="W180" s="211"/>
      <c r="X180" s="211"/>
      <c r="Y180" s="211"/>
      <c r="Z180" s="211"/>
    </row>
    <row r="181" spans="11:26" ht="15.75" customHeight="1">
      <c r="K181" s="295"/>
      <c r="M181" s="295"/>
      <c r="P181" s="211"/>
      <c r="Q181" s="211"/>
      <c r="R181" s="211"/>
      <c r="S181" s="211"/>
      <c r="T181" s="211"/>
      <c r="U181" s="211"/>
      <c r="V181" s="211"/>
      <c r="W181" s="211"/>
      <c r="X181" s="211"/>
      <c r="Y181" s="211"/>
      <c r="Z181" s="211"/>
    </row>
    <row r="182" spans="11:26" ht="15.75" customHeight="1">
      <c r="K182" s="295"/>
      <c r="M182" s="295"/>
      <c r="P182" s="211"/>
      <c r="Q182" s="211"/>
      <c r="R182" s="211"/>
      <c r="S182" s="211"/>
      <c r="T182" s="211"/>
      <c r="U182" s="211"/>
      <c r="V182" s="211"/>
      <c r="W182" s="211"/>
      <c r="X182" s="211"/>
      <c r="Y182" s="211"/>
      <c r="Z182" s="211"/>
    </row>
    <row r="183" spans="11:26" ht="15.75" customHeight="1">
      <c r="K183" s="295"/>
      <c r="M183" s="295"/>
      <c r="P183" s="211"/>
      <c r="Q183" s="211"/>
      <c r="R183" s="211"/>
      <c r="S183" s="211"/>
      <c r="T183" s="211"/>
      <c r="U183" s="211"/>
      <c r="V183" s="211"/>
      <c r="W183" s="211"/>
      <c r="X183" s="211"/>
      <c r="Y183" s="211"/>
      <c r="Z183" s="211"/>
    </row>
    <row r="184" spans="11:26" ht="15.75" customHeight="1">
      <c r="K184" s="295"/>
      <c r="M184" s="295"/>
      <c r="P184" s="211"/>
      <c r="Q184" s="211"/>
      <c r="R184" s="211"/>
      <c r="S184" s="211"/>
      <c r="T184" s="211"/>
      <c r="U184" s="211"/>
      <c r="V184" s="211"/>
      <c r="W184" s="211"/>
      <c r="X184" s="211"/>
      <c r="Y184" s="211"/>
      <c r="Z184" s="211"/>
    </row>
    <row r="185" spans="11:26" ht="15.75" customHeight="1">
      <c r="K185" s="295"/>
      <c r="M185" s="295"/>
      <c r="P185" s="211"/>
      <c r="Q185" s="211"/>
      <c r="R185" s="211"/>
      <c r="S185" s="211"/>
      <c r="T185" s="211"/>
      <c r="U185" s="211"/>
      <c r="V185" s="211"/>
      <c r="W185" s="211"/>
      <c r="X185" s="211"/>
      <c r="Y185" s="211"/>
      <c r="Z185" s="211"/>
    </row>
    <row r="186" spans="11:26" ht="15.75" customHeight="1">
      <c r="K186" s="295"/>
      <c r="M186" s="295"/>
      <c r="P186" s="211"/>
      <c r="Q186" s="211"/>
      <c r="R186" s="211"/>
      <c r="S186" s="211"/>
      <c r="T186" s="211"/>
      <c r="U186" s="211"/>
      <c r="V186" s="211"/>
      <c r="W186" s="211"/>
      <c r="X186" s="211"/>
      <c r="Y186" s="211"/>
      <c r="Z186" s="211"/>
    </row>
    <row r="187" spans="11:26" ht="15.75" customHeight="1">
      <c r="K187" s="295"/>
      <c r="M187" s="295"/>
      <c r="P187" s="211"/>
      <c r="Q187" s="211"/>
      <c r="R187" s="211"/>
      <c r="S187" s="211"/>
      <c r="T187" s="211"/>
      <c r="U187" s="211"/>
      <c r="V187" s="211"/>
      <c r="W187" s="211"/>
      <c r="X187" s="211"/>
      <c r="Y187" s="211"/>
      <c r="Z187" s="211"/>
    </row>
    <row r="188" spans="11:26" ht="15.75" customHeight="1">
      <c r="K188" s="295"/>
      <c r="M188" s="295"/>
      <c r="P188" s="211"/>
      <c r="Q188" s="211"/>
      <c r="R188" s="211"/>
      <c r="S188" s="211"/>
      <c r="T188" s="211"/>
      <c r="U188" s="211"/>
      <c r="V188" s="211"/>
      <c r="W188" s="211"/>
      <c r="X188" s="211"/>
      <c r="Y188" s="211"/>
      <c r="Z188" s="211"/>
    </row>
    <row r="189" spans="11:26" ht="15.75" customHeight="1">
      <c r="K189" s="295"/>
      <c r="M189" s="295"/>
      <c r="P189" s="211"/>
      <c r="Q189" s="211"/>
      <c r="R189" s="211"/>
      <c r="S189" s="211"/>
      <c r="T189" s="211"/>
      <c r="U189" s="211"/>
      <c r="V189" s="211"/>
      <c r="W189" s="211"/>
      <c r="X189" s="211"/>
      <c r="Y189" s="211"/>
      <c r="Z189" s="211"/>
    </row>
    <row r="190" spans="11:26" ht="15.75" customHeight="1">
      <c r="K190" s="295"/>
      <c r="M190" s="295"/>
      <c r="P190" s="211"/>
      <c r="Q190" s="211"/>
      <c r="R190" s="211"/>
      <c r="S190" s="211"/>
      <c r="T190" s="211"/>
      <c r="U190" s="211"/>
      <c r="V190" s="211"/>
      <c r="W190" s="211"/>
      <c r="X190" s="211"/>
      <c r="Y190" s="211"/>
      <c r="Z190" s="211"/>
    </row>
    <row r="191" spans="11:26" ht="15.75" customHeight="1">
      <c r="K191" s="295"/>
      <c r="M191" s="295"/>
      <c r="P191" s="211"/>
      <c r="Q191" s="211"/>
      <c r="R191" s="211"/>
      <c r="S191" s="211"/>
      <c r="T191" s="211"/>
      <c r="U191" s="211"/>
      <c r="V191" s="211"/>
      <c r="W191" s="211"/>
      <c r="X191" s="211"/>
      <c r="Y191" s="211"/>
      <c r="Z191" s="211"/>
    </row>
    <row r="192" spans="11:26" ht="15.75" customHeight="1">
      <c r="K192" s="295"/>
      <c r="M192" s="295"/>
      <c r="P192" s="211"/>
      <c r="Q192" s="211"/>
      <c r="R192" s="211"/>
      <c r="S192" s="211"/>
      <c r="T192" s="211"/>
      <c r="U192" s="211"/>
      <c r="V192" s="211"/>
      <c r="W192" s="211"/>
      <c r="X192" s="211"/>
      <c r="Y192" s="211"/>
      <c r="Z192" s="211"/>
    </row>
    <row r="193" spans="11:26" ht="15.75" customHeight="1">
      <c r="K193" s="295"/>
      <c r="M193" s="295"/>
      <c r="P193" s="211"/>
      <c r="Q193" s="211"/>
      <c r="R193" s="211"/>
      <c r="S193" s="211"/>
      <c r="T193" s="211"/>
      <c r="U193" s="211"/>
      <c r="V193" s="211"/>
      <c r="W193" s="211"/>
      <c r="X193" s="211"/>
      <c r="Y193" s="211"/>
      <c r="Z193" s="211"/>
    </row>
    <row r="194" spans="11:26" ht="15.75" customHeight="1">
      <c r="K194" s="295"/>
      <c r="M194" s="295"/>
      <c r="P194" s="211"/>
      <c r="Q194" s="211"/>
      <c r="R194" s="211"/>
      <c r="S194" s="211"/>
      <c r="T194" s="211"/>
      <c r="U194" s="211"/>
      <c r="V194" s="211"/>
      <c r="W194" s="211"/>
      <c r="X194" s="211"/>
      <c r="Y194" s="211"/>
      <c r="Z194" s="211"/>
    </row>
    <row r="195" spans="11:26" ht="15.75" customHeight="1">
      <c r="K195" s="295"/>
      <c r="M195" s="295"/>
      <c r="P195" s="211"/>
      <c r="Q195" s="211"/>
      <c r="R195" s="211"/>
      <c r="S195" s="211"/>
      <c r="T195" s="211"/>
      <c r="U195" s="211"/>
      <c r="V195" s="211"/>
      <c r="W195" s="211"/>
      <c r="X195" s="211"/>
      <c r="Y195" s="211"/>
      <c r="Z195" s="211"/>
    </row>
    <row r="196" spans="11:26" ht="15.75" customHeight="1">
      <c r="K196" s="295"/>
      <c r="M196" s="295"/>
      <c r="P196" s="211"/>
      <c r="Q196" s="211"/>
      <c r="R196" s="211"/>
      <c r="S196" s="211"/>
      <c r="T196" s="211"/>
      <c r="U196" s="211"/>
      <c r="V196" s="211"/>
      <c r="W196" s="211"/>
      <c r="X196" s="211"/>
      <c r="Y196" s="211"/>
      <c r="Z196" s="211"/>
    </row>
    <row r="197" spans="11:26" ht="15.75" customHeight="1">
      <c r="K197" s="295"/>
      <c r="M197" s="295"/>
      <c r="P197" s="211"/>
      <c r="Q197" s="211"/>
      <c r="R197" s="211"/>
      <c r="S197" s="211"/>
      <c r="T197" s="211"/>
      <c r="U197" s="211"/>
      <c r="V197" s="211"/>
      <c r="W197" s="211"/>
      <c r="X197" s="211"/>
      <c r="Y197" s="211"/>
      <c r="Z197" s="211"/>
    </row>
    <row r="198" spans="11:26" ht="15.75" customHeight="1">
      <c r="K198" s="295"/>
      <c r="M198" s="295"/>
      <c r="P198" s="211"/>
      <c r="Q198" s="211"/>
      <c r="R198" s="211"/>
      <c r="S198" s="211"/>
      <c r="T198" s="211"/>
      <c r="U198" s="211"/>
      <c r="V198" s="211"/>
      <c r="W198" s="211"/>
      <c r="X198" s="211"/>
      <c r="Y198" s="211"/>
      <c r="Z198" s="211"/>
    </row>
    <row r="199" spans="11:26" ht="15.75" customHeight="1">
      <c r="K199" s="295"/>
      <c r="M199" s="295"/>
      <c r="P199" s="211"/>
      <c r="Q199" s="211"/>
      <c r="R199" s="211"/>
      <c r="S199" s="211"/>
      <c r="T199" s="211"/>
      <c r="U199" s="211"/>
      <c r="V199" s="211"/>
      <c r="W199" s="211"/>
      <c r="X199" s="211"/>
      <c r="Y199" s="211"/>
      <c r="Z199" s="211"/>
    </row>
    <row r="200" spans="11:26" ht="15.75" customHeight="1">
      <c r="K200" s="295"/>
      <c r="M200" s="295"/>
      <c r="P200" s="211"/>
      <c r="Q200" s="211"/>
      <c r="R200" s="211"/>
      <c r="S200" s="211"/>
      <c r="T200" s="211"/>
      <c r="U200" s="211"/>
      <c r="V200" s="211"/>
      <c r="W200" s="211"/>
      <c r="X200" s="211"/>
      <c r="Y200" s="211"/>
      <c r="Z200" s="211"/>
    </row>
    <row r="201" spans="11:26" ht="15.75" customHeight="1">
      <c r="K201" s="295"/>
      <c r="M201" s="295"/>
      <c r="P201" s="211"/>
      <c r="Q201" s="211"/>
      <c r="R201" s="211"/>
      <c r="S201" s="211"/>
      <c r="T201" s="211"/>
      <c r="U201" s="211"/>
      <c r="V201" s="211"/>
      <c r="W201" s="211"/>
      <c r="X201" s="211"/>
      <c r="Y201" s="211"/>
      <c r="Z201" s="211"/>
    </row>
    <row r="202" spans="11:26" ht="15.75" customHeight="1">
      <c r="K202" s="295"/>
      <c r="M202" s="295"/>
      <c r="P202" s="211"/>
      <c r="Q202" s="211"/>
      <c r="R202" s="211"/>
      <c r="S202" s="211"/>
      <c r="T202" s="211"/>
      <c r="U202" s="211"/>
      <c r="V202" s="211"/>
      <c r="W202" s="211"/>
      <c r="X202" s="211"/>
      <c r="Y202" s="211"/>
      <c r="Z202" s="211"/>
    </row>
    <row r="203" spans="11:26" ht="15.75" customHeight="1">
      <c r="K203" s="295"/>
      <c r="M203" s="295"/>
      <c r="P203" s="211"/>
      <c r="Q203" s="211"/>
      <c r="R203" s="211"/>
      <c r="S203" s="211"/>
      <c r="T203" s="211"/>
      <c r="U203" s="211"/>
      <c r="V203" s="211"/>
      <c r="W203" s="211"/>
      <c r="X203" s="211"/>
      <c r="Y203" s="211"/>
      <c r="Z203" s="211"/>
    </row>
    <row r="204" spans="11:26" ht="15.75" customHeight="1">
      <c r="K204" s="295"/>
      <c r="M204" s="295"/>
      <c r="P204" s="211"/>
      <c r="Q204" s="211"/>
      <c r="R204" s="211"/>
      <c r="S204" s="211"/>
      <c r="T204" s="211"/>
      <c r="U204" s="211"/>
      <c r="V204" s="211"/>
      <c r="W204" s="211"/>
      <c r="X204" s="211"/>
      <c r="Y204" s="211"/>
      <c r="Z204" s="211"/>
    </row>
    <row r="205" spans="11:26" ht="15.75" customHeight="1">
      <c r="K205" s="295"/>
      <c r="M205" s="295"/>
      <c r="P205" s="211"/>
      <c r="Q205" s="211"/>
      <c r="R205" s="211"/>
      <c r="S205" s="211"/>
      <c r="T205" s="211"/>
      <c r="U205" s="211"/>
      <c r="V205" s="211"/>
      <c r="W205" s="211"/>
      <c r="X205" s="211"/>
      <c r="Y205" s="211"/>
      <c r="Z205" s="211"/>
    </row>
    <row r="206" spans="11:26" ht="15.75" customHeight="1">
      <c r="K206" s="295"/>
      <c r="M206" s="295"/>
      <c r="P206" s="211"/>
      <c r="Q206" s="211"/>
      <c r="R206" s="211"/>
      <c r="S206" s="211"/>
      <c r="T206" s="211"/>
      <c r="U206" s="211"/>
      <c r="V206" s="211"/>
      <c r="W206" s="211"/>
      <c r="X206" s="211"/>
      <c r="Y206" s="211"/>
      <c r="Z206" s="211"/>
    </row>
    <row r="207" spans="11:26" ht="15.75" customHeight="1">
      <c r="K207" s="295"/>
      <c r="M207" s="295"/>
      <c r="P207" s="211"/>
      <c r="Q207" s="211"/>
      <c r="R207" s="211"/>
      <c r="S207" s="211"/>
      <c r="T207" s="211"/>
      <c r="U207" s="211"/>
      <c r="V207" s="211"/>
      <c r="W207" s="211"/>
      <c r="X207" s="211"/>
      <c r="Y207" s="211"/>
      <c r="Z207" s="211"/>
    </row>
    <row r="208" spans="11:26" ht="15.75" customHeight="1">
      <c r="K208" s="295"/>
      <c r="M208" s="295"/>
      <c r="P208" s="211"/>
      <c r="Q208" s="211"/>
      <c r="R208" s="211"/>
      <c r="S208" s="211"/>
      <c r="T208" s="211"/>
      <c r="U208" s="211"/>
      <c r="V208" s="211"/>
      <c r="W208" s="211"/>
      <c r="X208" s="211"/>
      <c r="Y208" s="211"/>
      <c r="Z208" s="211"/>
    </row>
    <row r="209" spans="11:26" ht="15.75" customHeight="1">
      <c r="K209" s="295"/>
      <c r="M209" s="295"/>
      <c r="P209" s="211"/>
      <c r="Q209" s="211"/>
      <c r="R209" s="211"/>
      <c r="S209" s="211"/>
      <c r="T209" s="211"/>
      <c r="U209" s="211"/>
      <c r="V209" s="211"/>
      <c r="W209" s="211"/>
      <c r="X209" s="211"/>
      <c r="Y209" s="211"/>
      <c r="Z209" s="211"/>
    </row>
    <row r="210" spans="11:26" ht="15.75" customHeight="1">
      <c r="K210" s="295"/>
      <c r="M210" s="295"/>
      <c r="P210" s="211"/>
      <c r="Q210" s="211"/>
      <c r="R210" s="211"/>
      <c r="S210" s="211"/>
      <c r="T210" s="211"/>
      <c r="U210" s="211"/>
      <c r="V210" s="211"/>
      <c r="W210" s="211"/>
      <c r="X210" s="211"/>
      <c r="Y210" s="211"/>
      <c r="Z210" s="211"/>
    </row>
    <row r="211" spans="11:26" ht="15.75" customHeight="1">
      <c r="K211" s="295"/>
      <c r="M211" s="295"/>
      <c r="P211" s="211"/>
      <c r="Q211" s="211"/>
      <c r="R211" s="211"/>
      <c r="S211" s="211"/>
      <c r="T211" s="211"/>
      <c r="U211" s="211"/>
      <c r="V211" s="211"/>
      <c r="W211" s="211"/>
      <c r="X211" s="211"/>
      <c r="Y211" s="211"/>
      <c r="Z211" s="211"/>
    </row>
    <row r="212" spans="11:26" ht="15.75" customHeight="1">
      <c r="K212" s="295"/>
      <c r="M212" s="295"/>
      <c r="P212" s="211"/>
      <c r="Q212" s="211"/>
      <c r="R212" s="211"/>
      <c r="S212" s="211"/>
      <c r="T212" s="211"/>
      <c r="U212" s="211"/>
      <c r="V212" s="211"/>
      <c r="W212" s="211"/>
      <c r="X212" s="211"/>
      <c r="Y212" s="211"/>
      <c r="Z212" s="211"/>
    </row>
    <row r="213" spans="11:26" ht="15.75" customHeight="1">
      <c r="K213" s="295"/>
      <c r="M213" s="295"/>
      <c r="P213" s="211"/>
      <c r="Q213" s="211"/>
      <c r="R213" s="211"/>
      <c r="S213" s="211"/>
      <c r="T213" s="211"/>
      <c r="U213" s="211"/>
      <c r="V213" s="211"/>
      <c r="W213" s="211"/>
      <c r="X213" s="211"/>
      <c r="Y213" s="211"/>
      <c r="Z213" s="211"/>
    </row>
    <row r="214" spans="11:26" ht="15.75" customHeight="1">
      <c r="K214" s="295"/>
      <c r="M214" s="295"/>
      <c r="P214" s="211"/>
      <c r="Q214" s="211"/>
      <c r="R214" s="211"/>
      <c r="S214" s="211"/>
      <c r="T214" s="211"/>
      <c r="U214" s="211"/>
      <c r="V214" s="211"/>
      <c r="W214" s="211"/>
      <c r="X214" s="211"/>
      <c r="Y214" s="211"/>
      <c r="Z214" s="211"/>
    </row>
    <row r="215" spans="11:26" ht="15.75" customHeight="1">
      <c r="K215" s="295"/>
      <c r="M215" s="295"/>
      <c r="P215" s="211"/>
      <c r="Q215" s="211"/>
      <c r="R215" s="211"/>
      <c r="S215" s="211"/>
      <c r="T215" s="211"/>
      <c r="U215" s="211"/>
      <c r="V215" s="211"/>
      <c r="W215" s="211"/>
      <c r="X215" s="211"/>
      <c r="Y215" s="211"/>
      <c r="Z215" s="211"/>
    </row>
    <row r="216" spans="11:26" ht="15.75" customHeight="1">
      <c r="K216" s="295"/>
      <c r="M216" s="295"/>
      <c r="P216" s="211"/>
      <c r="Q216" s="211"/>
      <c r="R216" s="211"/>
      <c r="S216" s="211"/>
      <c r="T216" s="211"/>
      <c r="U216" s="211"/>
      <c r="V216" s="211"/>
      <c r="W216" s="211"/>
      <c r="X216" s="211"/>
      <c r="Y216" s="211"/>
      <c r="Z216" s="211"/>
    </row>
    <row r="217" spans="11:26" ht="15.75" customHeight="1">
      <c r="K217" s="295"/>
      <c r="M217" s="295"/>
      <c r="P217" s="211"/>
      <c r="Q217" s="211"/>
      <c r="R217" s="211"/>
      <c r="S217" s="211"/>
      <c r="T217" s="211"/>
      <c r="U217" s="211"/>
      <c r="V217" s="211"/>
      <c r="W217" s="211"/>
      <c r="X217" s="211"/>
      <c r="Y217" s="211"/>
      <c r="Z217" s="211"/>
    </row>
    <row r="218" spans="11:26" ht="15.75" customHeight="1">
      <c r="K218" s="295"/>
      <c r="M218" s="295"/>
      <c r="P218" s="211"/>
      <c r="Q218" s="211"/>
      <c r="R218" s="211"/>
      <c r="S218" s="211"/>
      <c r="T218" s="211"/>
      <c r="U218" s="211"/>
      <c r="V218" s="211"/>
      <c r="W218" s="211"/>
      <c r="X218" s="211"/>
      <c r="Y218" s="211"/>
      <c r="Z218" s="211"/>
    </row>
    <row r="219" spans="11:26" ht="15.75" customHeight="1">
      <c r="K219" s="295"/>
      <c r="M219" s="295"/>
      <c r="P219" s="211"/>
      <c r="Q219" s="211"/>
      <c r="R219" s="211"/>
      <c r="S219" s="211"/>
      <c r="T219" s="211"/>
      <c r="U219" s="211"/>
      <c r="V219" s="211"/>
      <c r="W219" s="211"/>
      <c r="X219" s="211"/>
      <c r="Y219" s="211"/>
      <c r="Z219" s="211"/>
    </row>
    <row r="220" spans="11:26" ht="15.75" customHeight="1">
      <c r="K220" s="295"/>
      <c r="M220" s="295"/>
      <c r="P220" s="211"/>
      <c r="Q220" s="211"/>
      <c r="R220" s="211"/>
      <c r="S220" s="211"/>
      <c r="T220" s="211"/>
      <c r="U220" s="211"/>
      <c r="V220" s="211"/>
      <c r="W220" s="211"/>
      <c r="X220" s="211"/>
      <c r="Y220" s="211"/>
      <c r="Z220" s="211"/>
    </row>
    <row r="221" spans="11:26" ht="15.75" customHeight="1">
      <c r="K221" s="295"/>
      <c r="M221" s="295"/>
      <c r="P221" s="211"/>
      <c r="Q221" s="211"/>
      <c r="R221" s="211"/>
      <c r="S221" s="211"/>
      <c r="T221" s="211"/>
      <c r="U221" s="211"/>
      <c r="V221" s="211"/>
      <c r="W221" s="211"/>
      <c r="X221" s="211"/>
      <c r="Y221" s="211"/>
      <c r="Z221" s="211"/>
    </row>
    <row r="222" spans="11:26" ht="15.75" customHeight="1">
      <c r="K222" s="295"/>
      <c r="M222" s="295"/>
      <c r="P222" s="211"/>
      <c r="Q222" s="211"/>
      <c r="R222" s="211"/>
      <c r="S222" s="211"/>
      <c r="T222" s="211"/>
      <c r="U222" s="211"/>
      <c r="V222" s="211"/>
      <c r="W222" s="211"/>
      <c r="X222" s="211"/>
      <c r="Y222" s="211"/>
      <c r="Z222" s="211"/>
    </row>
    <row r="223" spans="11:26" ht="15.75" customHeight="1">
      <c r="K223" s="295"/>
      <c r="M223" s="295"/>
      <c r="P223" s="211"/>
      <c r="Q223" s="211"/>
      <c r="R223" s="211"/>
      <c r="S223" s="211"/>
      <c r="T223" s="211"/>
      <c r="U223" s="211"/>
      <c r="V223" s="211"/>
      <c r="W223" s="211"/>
      <c r="X223" s="211"/>
      <c r="Y223" s="211"/>
      <c r="Z223" s="211"/>
    </row>
    <row r="224" spans="11:26" ht="15.75" customHeight="1">
      <c r="K224" s="295"/>
      <c r="M224" s="295"/>
      <c r="P224" s="211"/>
      <c r="Q224" s="211"/>
      <c r="R224" s="211"/>
      <c r="S224" s="211"/>
      <c r="T224" s="211"/>
      <c r="U224" s="211"/>
      <c r="V224" s="211"/>
      <c r="W224" s="211"/>
      <c r="X224" s="211"/>
      <c r="Y224" s="211"/>
      <c r="Z224" s="211"/>
    </row>
    <row r="225" spans="11:26" ht="15.75" customHeight="1">
      <c r="K225" s="295"/>
      <c r="M225" s="295"/>
      <c r="P225" s="211"/>
      <c r="Q225" s="211"/>
      <c r="R225" s="211"/>
      <c r="S225" s="211"/>
      <c r="T225" s="211"/>
      <c r="U225" s="211"/>
      <c r="V225" s="211"/>
      <c r="W225" s="211"/>
      <c r="X225" s="211"/>
      <c r="Y225" s="211"/>
      <c r="Z225" s="211"/>
    </row>
    <row r="226" spans="11:26" ht="15.75" customHeight="1">
      <c r="K226" s="295"/>
      <c r="M226" s="295"/>
      <c r="P226" s="211"/>
      <c r="Q226" s="211"/>
      <c r="R226" s="211"/>
      <c r="S226" s="211"/>
      <c r="T226" s="211"/>
      <c r="U226" s="211"/>
      <c r="V226" s="211"/>
      <c r="W226" s="211"/>
      <c r="X226" s="211"/>
      <c r="Y226" s="211"/>
      <c r="Z226" s="211"/>
    </row>
    <row r="227" spans="11:26" ht="15.75" customHeight="1">
      <c r="K227" s="295"/>
      <c r="M227" s="295"/>
      <c r="P227" s="211"/>
      <c r="Q227" s="211"/>
      <c r="R227" s="211"/>
      <c r="S227" s="211"/>
      <c r="T227" s="211"/>
      <c r="U227" s="211"/>
      <c r="V227" s="211"/>
      <c r="W227" s="211"/>
      <c r="X227" s="211"/>
      <c r="Y227" s="211"/>
      <c r="Z227" s="211"/>
    </row>
    <row r="228" spans="11:26" ht="15.75" customHeight="1">
      <c r="K228" s="295"/>
      <c r="M228" s="295"/>
      <c r="P228" s="211"/>
      <c r="Q228" s="211"/>
      <c r="R228" s="211"/>
      <c r="S228" s="211"/>
      <c r="T228" s="211"/>
      <c r="U228" s="211"/>
      <c r="V228" s="211"/>
      <c r="W228" s="211"/>
      <c r="X228" s="211"/>
      <c r="Y228" s="211"/>
      <c r="Z228" s="211"/>
    </row>
    <row r="229" spans="11:26" ht="15.75" customHeight="1">
      <c r="K229" s="295"/>
      <c r="M229" s="295"/>
      <c r="P229" s="211"/>
      <c r="Q229" s="211"/>
      <c r="R229" s="211"/>
      <c r="S229" s="211"/>
      <c r="T229" s="211"/>
      <c r="U229" s="211"/>
      <c r="V229" s="211"/>
      <c r="W229" s="211"/>
      <c r="X229" s="211"/>
      <c r="Y229" s="211"/>
      <c r="Z229" s="211"/>
    </row>
    <row r="230" spans="11:26" ht="15.75" customHeight="1">
      <c r="K230" s="295"/>
      <c r="M230" s="295"/>
      <c r="P230" s="211"/>
      <c r="Q230" s="211"/>
      <c r="R230" s="211"/>
      <c r="S230" s="211"/>
      <c r="T230" s="211"/>
      <c r="U230" s="211"/>
      <c r="V230" s="211"/>
      <c r="W230" s="211"/>
      <c r="X230" s="211"/>
      <c r="Y230" s="211"/>
      <c r="Z230" s="211"/>
    </row>
    <row r="231" spans="11:26" ht="15.75" customHeight="1">
      <c r="K231" s="295"/>
      <c r="M231" s="295"/>
      <c r="P231" s="211"/>
      <c r="Q231" s="211"/>
      <c r="R231" s="211"/>
      <c r="S231" s="211"/>
      <c r="T231" s="211"/>
      <c r="U231" s="211"/>
      <c r="V231" s="211"/>
      <c r="W231" s="211"/>
      <c r="X231" s="211"/>
      <c r="Y231" s="211"/>
      <c r="Z231" s="211"/>
    </row>
    <row r="232" spans="11:26" ht="15.75" customHeight="1">
      <c r="K232" s="295"/>
      <c r="M232" s="295"/>
      <c r="P232" s="211"/>
      <c r="Q232" s="211"/>
      <c r="R232" s="211"/>
      <c r="S232" s="211"/>
      <c r="T232" s="211"/>
      <c r="U232" s="211"/>
      <c r="V232" s="211"/>
      <c r="W232" s="211"/>
      <c r="X232" s="211"/>
      <c r="Y232" s="211"/>
      <c r="Z232" s="211"/>
    </row>
    <row r="233" spans="11:26" ht="15.75" customHeight="1">
      <c r="K233" s="295"/>
      <c r="M233" s="295"/>
      <c r="P233" s="211"/>
      <c r="Q233" s="211"/>
      <c r="R233" s="211"/>
      <c r="S233" s="211"/>
      <c r="T233" s="211"/>
      <c r="U233" s="211"/>
      <c r="V233" s="211"/>
      <c r="W233" s="211"/>
      <c r="X233" s="211"/>
      <c r="Y233" s="211"/>
      <c r="Z233" s="211"/>
    </row>
    <row r="234" spans="11:26" ht="15.75" customHeight="1">
      <c r="K234" s="295"/>
      <c r="M234" s="295"/>
      <c r="P234" s="211"/>
      <c r="Q234" s="211"/>
      <c r="R234" s="211"/>
      <c r="S234" s="211"/>
      <c r="T234" s="211"/>
      <c r="U234" s="211"/>
      <c r="V234" s="211"/>
      <c r="W234" s="211"/>
      <c r="X234" s="211"/>
      <c r="Y234" s="211"/>
      <c r="Z234" s="211"/>
    </row>
    <row r="235" spans="11:26" ht="15.75" customHeight="1">
      <c r="K235" s="295"/>
      <c r="M235" s="295"/>
      <c r="P235" s="211"/>
      <c r="Q235" s="211"/>
      <c r="R235" s="211"/>
      <c r="S235" s="211"/>
      <c r="T235" s="211"/>
      <c r="U235" s="211"/>
      <c r="V235" s="211"/>
      <c r="W235" s="211"/>
      <c r="X235" s="211"/>
      <c r="Y235" s="211"/>
      <c r="Z235" s="211"/>
    </row>
    <row r="236" spans="11:26" ht="15.75" customHeight="1">
      <c r="K236" s="295"/>
      <c r="M236" s="295"/>
      <c r="P236" s="211"/>
      <c r="Q236" s="211"/>
      <c r="R236" s="211"/>
      <c r="S236" s="211"/>
      <c r="T236" s="211"/>
      <c r="U236" s="211"/>
      <c r="V236" s="211"/>
      <c r="W236" s="211"/>
      <c r="X236" s="211"/>
      <c r="Y236" s="211"/>
      <c r="Z236" s="211"/>
    </row>
    <row r="237" spans="11:26" ht="15.75" customHeight="1">
      <c r="K237" s="295"/>
      <c r="M237" s="295"/>
      <c r="P237" s="211"/>
      <c r="Q237" s="211"/>
      <c r="R237" s="211"/>
      <c r="S237" s="211"/>
      <c r="T237" s="211"/>
      <c r="U237" s="211"/>
      <c r="V237" s="211"/>
      <c r="W237" s="211"/>
      <c r="X237" s="211"/>
      <c r="Y237" s="211"/>
      <c r="Z237" s="211"/>
    </row>
    <row r="238" spans="11:26" ht="15.75" customHeight="1">
      <c r="K238" s="295"/>
      <c r="M238" s="295"/>
      <c r="P238" s="211"/>
      <c r="Q238" s="211"/>
      <c r="R238" s="211"/>
      <c r="S238" s="211"/>
      <c r="T238" s="211"/>
      <c r="U238" s="211"/>
      <c r="V238" s="211"/>
      <c r="W238" s="211"/>
      <c r="X238" s="211"/>
      <c r="Y238" s="211"/>
      <c r="Z238" s="211"/>
    </row>
    <row r="239" spans="11:26" ht="15.75" customHeight="1">
      <c r="K239" s="295"/>
      <c r="M239" s="295"/>
      <c r="P239" s="211"/>
      <c r="Q239" s="211"/>
      <c r="R239" s="211"/>
      <c r="S239" s="211"/>
      <c r="T239" s="211"/>
      <c r="U239" s="211"/>
      <c r="V239" s="211"/>
      <c r="W239" s="211"/>
      <c r="X239" s="211"/>
      <c r="Y239" s="211"/>
      <c r="Z239" s="211"/>
    </row>
    <row r="240" spans="11:26" ht="15.75" customHeight="1">
      <c r="K240" s="295"/>
      <c r="M240" s="295"/>
      <c r="P240" s="211"/>
      <c r="Q240" s="211"/>
      <c r="R240" s="211"/>
      <c r="S240" s="211"/>
      <c r="T240" s="211"/>
      <c r="U240" s="211"/>
      <c r="V240" s="211"/>
      <c r="W240" s="211"/>
      <c r="X240" s="211"/>
      <c r="Y240" s="211"/>
      <c r="Z240" s="211"/>
    </row>
    <row r="241" spans="11:26" ht="15.75" customHeight="1">
      <c r="K241" s="295"/>
      <c r="M241" s="295"/>
      <c r="P241" s="211"/>
      <c r="Q241" s="211"/>
      <c r="R241" s="211"/>
      <c r="S241" s="211"/>
      <c r="T241" s="211"/>
      <c r="U241" s="211"/>
      <c r="V241" s="211"/>
      <c r="W241" s="211"/>
      <c r="X241" s="211"/>
      <c r="Y241" s="211"/>
      <c r="Z241" s="211"/>
    </row>
    <row r="242" spans="11:26" ht="15.75" customHeight="1">
      <c r="K242" s="295"/>
      <c r="M242" s="295"/>
      <c r="P242" s="211"/>
      <c r="Q242" s="211"/>
      <c r="R242" s="211"/>
      <c r="S242" s="211"/>
      <c r="T242" s="211"/>
      <c r="U242" s="211"/>
      <c r="V242" s="211"/>
      <c r="W242" s="211"/>
      <c r="X242" s="211"/>
      <c r="Y242" s="211"/>
      <c r="Z242" s="211"/>
    </row>
    <row r="243" spans="11:26" ht="15.75" customHeight="1">
      <c r="K243" s="295"/>
      <c r="M243" s="295"/>
      <c r="P243" s="211"/>
      <c r="Q243" s="211"/>
      <c r="R243" s="211"/>
      <c r="S243" s="211"/>
      <c r="T243" s="211"/>
      <c r="U243" s="211"/>
      <c r="V243" s="211"/>
      <c r="W243" s="211"/>
      <c r="X243" s="211"/>
      <c r="Y243" s="211"/>
      <c r="Z243" s="211"/>
    </row>
    <row r="244" spans="11:26" ht="15.75" customHeight="1">
      <c r="K244" s="295"/>
      <c r="M244" s="295"/>
      <c r="P244" s="211"/>
      <c r="Q244" s="211"/>
      <c r="R244" s="211"/>
      <c r="S244" s="211"/>
      <c r="T244" s="211"/>
      <c r="U244" s="211"/>
      <c r="V244" s="211"/>
      <c r="W244" s="211"/>
      <c r="X244" s="211"/>
      <c r="Y244" s="211"/>
      <c r="Z244" s="211"/>
    </row>
    <row r="245" spans="11:26" ht="15.75" customHeight="1">
      <c r="K245" s="295"/>
      <c r="M245" s="295"/>
      <c r="P245" s="211"/>
      <c r="Q245" s="211"/>
      <c r="R245" s="211"/>
      <c r="S245" s="211"/>
      <c r="T245" s="211"/>
      <c r="U245" s="211"/>
      <c r="V245" s="211"/>
      <c r="W245" s="211"/>
      <c r="X245" s="211"/>
      <c r="Y245" s="211"/>
      <c r="Z245" s="211"/>
    </row>
    <row r="246" spans="11:26" ht="15.75" customHeight="1">
      <c r="K246" s="295"/>
      <c r="M246" s="295"/>
      <c r="P246" s="211"/>
      <c r="Q246" s="211"/>
      <c r="R246" s="211"/>
      <c r="S246" s="211"/>
      <c r="T246" s="211"/>
      <c r="U246" s="211"/>
      <c r="V246" s="211"/>
      <c r="W246" s="211"/>
      <c r="X246" s="211"/>
      <c r="Y246" s="211"/>
      <c r="Z246" s="211"/>
    </row>
    <row r="247" spans="11:26" ht="15.75" customHeight="1">
      <c r="K247" s="295"/>
      <c r="M247" s="295"/>
      <c r="P247" s="211"/>
      <c r="Q247" s="211"/>
      <c r="R247" s="211"/>
      <c r="S247" s="211"/>
      <c r="T247" s="211"/>
      <c r="U247" s="211"/>
      <c r="V247" s="211"/>
      <c r="W247" s="211"/>
      <c r="X247" s="211"/>
      <c r="Y247" s="211"/>
      <c r="Z247" s="211"/>
    </row>
    <row r="248" spans="11:26" ht="15.75" customHeight="1">
      <c r="K248" s="295"/>
      <c r="M248" s="295"/>
      <c r="P248" s="211"/>
      <c r="Q248" s="211"/>
      <c r="R248" s="211"/>
      <c r="S248" s="211"/>
      <c r="T248" s="211"/>
      <c r="U248" s="211"/>
      <c r="V248" s="211"/>
      <c r="W248" s="211"/>
      <c r="X248" s="211"/>
      <c r="Y248" s="211"/>
      <c r="Z248" s="211"/>
    </row>
    <row r="249" spans="11:26" ht="15.75" customHeight="1">
      <c r="K249" s="295"/>
      <c r="M249" s="295"/>
      <c r="P249" s="211"/>
      <c r="Q249" s="211"/>
      <c r="R249" s="211"/>
      <c r="S249" s="211"/>
      <c r="T249" s="211"/>
      <c r="U249" s="211"/>
      <c r="V249" s="211"/>
      <c r="W249" s="211"/>
      <c r="X249" s="211"/>
      <c r="Y249" s="211"/>
      <c r="Z249" s="211"/>
    </row>
    <row r="250" spans="11:26" ht="15.75" customHeight="1">
      <c r="K250" s="295"/>
      <c r="M250" s="295"/>
      <c r="P250" s="211"/>
      <c r="Q250" s="211"/>
      <c r="R250" s="211"/>
      <c r="S250" s="211"/>
      <c r="T250" s="211"/>
      <c r="U250" s="211"/>
      <c r="V250" s="211"/>
      <c r="W250" s="211"/>
      <c r="X250" s="211"/>
      <c r="Y250" s="211"/>
      <c r="Z250" s="211"/>
    </row>
    <row r="251" spans="11:26" ht="15.75" customHeight="1">
      <c r="K251" s="295"/>
      <c r="M251" s="295"/>
      <c r="P251" s="211"/>
      <c r="Q251" s="211"/>
      <c r="R251" s="211"/>
      <c r="S251" s="211"/>
      <c r="T251" s="211"/>
      <c r="U251" s="211"/>
      <c r="V251" s="211"/>
      <c r="W251" s="211"/>
      <c r="X251" s="211"/>
      <c r="Y251" s="211"/>
      <c r="Z251" s="211"/>
    </row>
    <row r="252" spans="11:26" ht="15.75" customHeight="1">
      <c r="K252" s="295"/>
      <c r="M252" s="295"/>
      <c r="P252" s="211"/>
      <c r="Q252" s="211"/>
      <c r="R252" s="211"/>
      <c r="S252" s="211"/>
      <c r="T252" s="211"/>
      <c r="U252" s="211"/>
      <c r="V252" s="211"/>
      <c r="W252" s="211"/>
      <c r="X252" s="211"/>
      <c r="Y252" s="211"/>
      <c r="Z252" s="211"/>
    </row>
    <row r="253" spans="11:26" ht="15.75" customHeight="1">
      <c r="K253" s="295"/>
      <c r="M253" s="295"/>
      <c r="P253" s="211"/>
      <c r="Q253" s="211"/>
      <c r="R253" s="211"/>
      <c r="S253" s="211"/>
      <c r="T253" s="211"/>
      <c r="U253" s="211"/>
      <c r="V253" s="211"/>
      <c r="W253" s="211"/>
      <c r="X253" s="211"/>
      <c r="Y253" s="211"/>
      <c r="Z253" s="211"/>
    </row>
    <row r="254" spans="11:26" ht="15.75" customHeight="1">
      <c r="K254" s="295"/>
      <c r="M254" s="295"/>
      <c r="P254" s="211"/>
      <c r="Q254" s="211"/>
      <c r="R254" s="211"/>
      <c r="S254" s="211"/>
      <c r="T254" s="211"/>
      <c r="U254" s="211"/>
      <c r="V254" s="211"/>
      <c r="W254" s="211"/>
      <c r="X254" s="211"/>
      <c r="Y254" s="211"/>
      <c r="Z254" s="211"/>
    </row>
    <row r="255" spans="11:26" ht="15.75" customHeight="1">
      <c r="K255" s="295"/>
      <c r="M255" s="295"/>
      <c r="P255" s="211"/>
      <c r="Q255" s="211"/>
      <c r="R255" s="211"/>
      <c r="S255" s="211"/>
      <c r="T255" s="211"/>
      <c r="U255" s="211"/>
      <c r="V255" s="211"/>
      <c r="W255" s="211"/>
      <c r="X255" s="211"/>
      <c r="Y255" s="211"/>
      <c r="Z255" s="211"/>
    </row>
    <row r="256" spans="11:26" ht="15.75" customHeight="1">
      <c r="K256" s="295"/>
      <c r="M256" s="295"/>
      <c r="P256" s="211"/>
      <c r="Q256" s="211"/>
      <c r="R256" s="211"/>
      <c r="S256" s="211"/>
      <c r="T256" s="211"/>
      <c r="U256" s="211"/>
      <c r="V256" s="211"/>
      <c r="W256" s="211"/>
      <c r="X256" s="211"/>
      <c r="Y256" s="211"/>
      <c r="Z256" s="211"/>
    </row>
    <row r="257" spans="11:26" ht="15.75" customHeight="1">
      <c r="K257" s="295"/>
      <c r="M257" s="295"/>
      <c r="P257" s="211"/>
      <c r="Q257" s="211"/>
      <c r="R257" s="211"/>
      <c r="S257" s="211"/>
      <c r="T257" s="211"/>
      <c r="U257" s="211"/>
      <c r="V257" s="211"/>
      <c r="W257" s="211"/>
      <c r="X257" s="211"/>
      <c r="Y257" s="211"/>
      <c r="Z257" s="211"/>
    </row>
    <row r="258" spans="11:26" ht="15.75" customHeight="1">
      <c r="K258" s="295"/>
      <c r="M258" s="295"/>
      <c r="P258" s="211"/>
      <c r="Q258" s="211"/>
      <c r="R258" s="211"/>
      <c r="S258" s="211"/>
      <c r="T258" s="211"/>
      <c r="U258" s="211"/>
      <c r="V258" s="211"/>
      <c r="W258" s="211"/>
      <c r="X258" s="211"/>
      <c r="Y258" s="211"/>
      <c r="Z258" s="211"/>
    </row>
    <row r="259" spans="11:26" ht="15.75" customHeight="1">
      <c r="K259" s="295"/>
      <c r="M259" s="295"/>
      <c r="P259" s="211"/>
      <c r="Q259" s="211"/>
      <c r="R259" s="211"/>
      <c r="S259" s="211"/>
      <c r="T259" s="211"/>
      <c r="U259" s="211"/>
      <c r="V259" s="211"/>
      <c r="W259" s="211"/>
      <c r="X259" s="211"/>
      <c r="Y259" s="211"/>
      <c r="Z259" s="211"/>
    </row>
    <row r="260" spans="11:26" ht="15.75" customHeight="1">
      <c r="K260" s="295"/>
      <c r="M260" s="295"/>
      <c r="P260" s="211"/>
      <c r="Q260" s="211"/>
      <c r="R260" s="211"/>
      <c r="S260" s="211"/>
      <c r="T260" s="211"/>
      <c r="U260" s="211"/>
      <c r="V260" s="211"/>
      <c r="W260" s="211"/>
      <c r="X260" s="211"/>
      <c r="Y260" s="211"/>
      <c r="Z260" s="211"/>
    </row>
    <row r="261" spans="11:26" ht="15.75" customHeight="1">
      <c r="K261" s="295"/>
      <c r="M261" s="295"/>
      <c r="P261" s="211"/>
      <c r="Q261" s="211"/>
      <c r="R261" s="211"/>
      <c r="S261" s="211"/>
      <c r="T261" s="211"/>
      <c r="U261" s="211"/>
      <c r="V261" s="211"/>
      <c r="W261" s="211"/>
      <c r="X261" s="211"/>
      <c r="Y261" s="211"/>
      <c r="Z261" s="211"/>
    </row>
    <row r="262" spans="11:26" ht="15.75" customHeight="1">
      <c r="K262" s="295"/>
      <c r="M262" s="295"/>
      <c r="P262" s="211"/>
      <c r="Q262" s="211"/>
      <c r="R262" s="211"/>
      <c r="S262" s="211"/>
      <c r="T262" s="211"/>
      <c r="U262" s="211"/>
      <c r="V262" s="211"/>
      <c r="W262" s="211"/>
      <c r="X262" s="211"/>
      <c r="Y262" s="211"/>
      <c r="Z262" s="211"/>
    </row>
    <row r="263" spans="11:26" ht="15.75" customHeight="1">
      <c r="K263" s="295"/>
      <c r="M263" s="295"/>
      <c r="P263" s="211"/>
      <c r="Q263" s="211"/>
      <c r="R263" s="211"/>
      <c r="S263" s="211"/>
      <c r="T263" s="211"/>
      <c r="U263" s="211"/>
      <c r="V263" s="211"/>
      <c r="W263" s="211"/>
      <c r="X263" s="211"/>
      <c r="Y263" s="211"/>
      <c r="Z263" s="211"/>
    </row>
    <row r="264" spans="11:26" ht="15.75" customHeight="1">
      <c r="K264" s="295"/>
      <c r="M264" s="295"/>
      <c r="P264" s="211"/>
      <c r="Q264" s="211"/>
      <c r="R264" s="211"/>
      <c r="S264" s="211"/>
      <c r="T264" s="211"/>
      <c r="U264" s="211"/>
      <c r="V264" s="211"/>
      <c r="W264" s="211"/>
      <c r="X264" s="211"/>
      <c r="Y264" s="211"/>
      <c r="Z264" s="211"/>
    </row>
    <row r="265" spans="11:26" ht="15.75" customHeight="1">
      <c r="K265" s="295"/>
      <c r="M265" s="295"/>
      <c r="P265" s="211"/>
      <c r="Q265" s="211"/>
      <c r="R265" s="211"/>
      <c r="S265" s="211"/>
      <c r="T265" s="211"/>
      <c r="U265" s="211"/>
      <c r="V265" s="211"/>
      <c r="W265" s="211"/>
      <c r="X265" s="211"/>
      <c r="Y265" s="211"/>
      <c r="Z265" s="211"/>
    </row>
    <row r="266" spans="11:26" ht="15.75" customHeight="1">
      <c r="K266" s="295"/>
      <c r="M266" s="295"/>
      <c r="P266" s="211"/>
      <c r="Q266" s="211"/>
      <c r="R266" s="211"/>
      <c r="S266" s="211"/>
      <c r="T266" s="211"/>
      <c r="U266" s="211"/>
      <c r="V266" s="211"/>
      <c r="W266" s="211"/>
      <c r="X266" s="211"/>
      <c r="Y266" s="211"/>
      <c r="Z266" s="211"/>
    </row>
    <row r="267" spans="11:26" ht="15.75" customHeight="1">
      <c r="K267" s="295"/>
      <c r="M267" s="295"/>
      <c r="P267" s="211"/>
      <c r="Q267" s="211"/>
      <c r="R267" s="211"/>
      <c r="S267" s="211"/>
      <c r="T267" s="211"/>
      <c r="U267" s="211"/>
      <c r="V267" s="211"/>
      <c r="W267" s="211"/>
      <c r="X267" s="211"/>
      <c r="Y267" s="211"/>
      <c r="Z267" s="211"/>
    </row>
    <row r="268" spans="11:26" ht="15.75" customHeight="1">
      <c r="K268" s="295"/>
      <c r="M268" s="295"/>
      <c r="P268" s="211"/>
      <c r="Q268" s="211"/>
      <c r="R268" s="211"/>
      <c r="S268" s="211"/>
      <c r="T268" s="211"/>
      <c r="U268" s="211"/>
      <c r="V268" s="211"/>
      <c r="W268" s="211"/>
      <c r="X268" s="211"/>
      <c r="Y268" s="211"/>
      <c r="Z268" s="211"/>
    </row>
    <row r="269" spans="11:26" ht="15.75" customHeight="1">
      <c r="K269" s="295"/>
      <c r="M269" s="295"/>
      <c r="P269" s="211"/>
      <c r="Q269" s="211"/>
      <c r="R269" s="211"/>
      <c r="S269" s="211"/>
      <c r="T269" s="211"/>
      <c r="U269" s="211"/>
      <c r="V269" s="211"/>
      <c r="W269" s="211"/>
      <c r="X269" s="211"/>
      <c r="Y269" s="211"/>
      <c r="Z269" s="211"/>
    </row>
    <row r="270" spans="11:26" ht="15.75" customHeight="1">
      <c r="K270" s="295"/>
      <c r="M270" s="295"/>
      <c r="P270" s="211"/>
      <c r="Q270" s="211"/>
      <c r="R270" s="211"/>
      <c r="S270" s="211"/>
      <c r="T270" s="211"/>
      <c r="U270" s="211"/>
      <c r="V270" s="211"/>
      <c r="W270" s="211"/>
      <c r="X270" s="211"/>
      <c r="Y270" s="211"/>
      <c r="Z270" s="211"/>
    </row>
    <row r="271" spans="11:26" ht="15.75" customHeight="1">
      <c r="K271" s="295"/>
      <c r="M271" s="295"/>
      <c r="P271" s="211"/>
      <c r="Q271" s="211"/>
      <c r="R271" s="211"/>
      <c r="S271" s="211"/>
      <c r="T271" s="211"/>
      <c r="U271" s="211"/>
      <c r="V271" s="211"/>
      <c r="W271" s="211"/>
      <c r="X271" s="211"/>
      <c r="Y271" s="211"/>
      <c r="Z271" s="211"/>
    </row>
    <row r="272" spans="11:26" ht="15.75" customHeight="1">
      <c r="K272" s="295"/>
      <c r="M272" s="295"/>
      <c r="P272" s="211"/>
      <c r="Q272" s="211"/>
      <c r="R272" s="211"/>
      <c r="S272" s="211"/>
      <c r="T272" s="211"/>
      <c r="U272" s="211"/>
      <c r="V272" s="211"/>
      <c r="W272" s="211"/>
      <c r="X272" s="211"/>
      <c r="Y272" s="211"/>
      <c r="Z272" s="211"/>
    </row>
    <row r="273" spans="11:26" ht="15.75" customHeight="1">
      <c r="K273" s="295"/>
      <c r="M273" s="295"/>
      <c r="P273" s="211"/>
      <c r="Q273" s="211"/>
      <c r="R273" s="211"/>
      <c r="S273" s="211"/>
      <c r="T273" s="211"/>
      <c r="U273" s="211"/>
      <c r="V273" s="211"/>
      <c r="W273" s="211"/>
      <c r="X273" s="211"/>
      <c r="Y273" s="211"/>
      <c r="Z273" s="211"/>
    </row>
    <row r="274" spans="11:26" ht="15.75" customHeight="1">
      <c r="K274" s="295"/>
      <c r="M274" s="295"/>
      <c r="P274" s="211"/>
      <c r="Q274" s="211"/>
      <c r="R274" s="211"/>
      <c r="S274" s="211"/>
      <c r="T274" s="211"/>
      <c r="U274" s="211"/>
      <c r="V274" s="211"/>
      <c r="W274" s="211"/>
      <c r="X274" s="211"/>
      <c r="Y274" s="211"/>
      <c r="Z274" s="211"/>
    </row>
    <row r="275" spans="11:26" ht="15.75" customHeight="1">
      <c r="K275" s="295"/>
      <c r="M275" s="295"/>
      <c r="P275" s="211"/>
      <c r="Q275" s="211"/>
      <c r="R275" s="211"/>
      <c r="S275" s="211"/>
      <c r="T275" s="211"/>
      <c r="U275" s="211"/>
      <c r="V275" s="211"/>
      <c r="W275" s="211"/>
      <c r="X275" s="211"/>
      <c r="Y275" s="211"/>
      <c r="Z275" s="211"/>
    </row>
    <row r="276" spans="11:26" ht="15.75" customHeight="1">
      <c r="K276" s="295"/>
      <c r="M276" s="295"/>
      <c r="P276" s="211"/>
      <c r="Q276" s="211"/>
      <c r="R276" s="211"/>
      <c r="S276" s="211"/>
      <c r="T276" s="211"/>
      <c r="U276" s="211"/>
      <c r="V276" s="211"/>
      <c r="W276" s="211"/>
      <c r="X276" s="211"/>
      <c r="Y276" s="211"/>
      <c r="Z276" s="211"/>
    </row>
    <row r="277" spans="11:26" ht="15.75" customHeight="1">
      <c r="K277" s="295"/>
      <c r="M277" s="295"/>
      <c r="P277" s="211"/>
      <c r="Q277" s="211"/>
      <c r="R277" s="211"/>
      <c r="S277" s="211"/>
      <c r="T277" s="211"/>
      <c r="U277" s="211"/>
      <c r="V277" s="211"/>
      <c r="W277" s="211"/>
      <c r="X277" s="211"/>
      <c r="Y277" s="211"/>
      <c r="Z277" s="211"/>
    </row>
    <row r="278" spans="11:26" ht="15.75" customHeight="1">
      <c r="K278" s="295"/>
      <c r="M278" s="295"/>
      <c r="P278" s="211"/>
      <c r="Q278" s="211"/>
      <c r="R278" s="211"/>
      <c r="S278" s="211"/>
      <c r="T278" s="211"/>
      <c r="U278" s="211"/>
      <c r="V278" s="211"/>
      <c r="W278" s="211"/>
      <c r="X278" s="211"/>
      <c r="Y278" s="211"/>
      <c r="Z278" s="211"/>
    </row>
    <row r="279" spans="11:26" ht="15.75" customHeight="1">
      <c r="K279" s="295"/>
      <c r="M279" s="295"/>
      <c r="P279" s="211"/>
      <c r="Q279" s="211"/>
      <c r="R279" s="211"/>
      <c r="S279" s="211"/>
      <c r="T279" s="211"/>
      <c r="U279" s="211"/>
      <c r="V279" s="211"/>
      <c r="W279" s="211"/>
      <c r="X279" s="211"/>
      <c r="Y279" s="211"/>
      <c r="Z279" s="211"/>
    </row>
    <row r="280" spans="11:26" ht="15.75" customHeight="1">
      <c r="K280" s="295"/>
      <c r="M280" s="295"/>
      <c r="P280" s="211"/>
      <c r="Q280" s="211"/>
      <c r="R280" s="211"/>
      <c r="S280" s="211"/>
      <c r="T280" s="211"/>
      <c r="U280" s="211"/>
      <c r="V280" s="211"/>
      <c r="W280" s="211"/>
      <c r="X280" s="211"/>
      <c r="Y280" s="211"/>
      <c r="Z280" s="211"/>
    </row>
    <row r="281" spans="11:26" ht="15.75" customHeight="1">
      <c r="K281" s="295"/>
      <c r="M281" s="295"/>
      <c r="P281" s="211"/>
      <c r="Q281" s="211"/>
      <c r="R281" s="211"/>
      <c r="S281" s="211"/>
      <c r="T281" s="211"/>
      <c r="U281" s="211"/>
      <c r="V281" s="211"/>
      <c r="W281" s="211"/>
      <c r="X281" s="211"/>
      <c r="Y281" s="211"/>
      <c r="Z281" s="211"/>
    </row>
    <row r="282" spans="11:26" ht="15.75" customHeight="1">
      <c r="K282" s="295"/>
      <c r="M282" s="295"/>
      <c r="P282" s="211"/>
      <c r="Q282" s="211"/>
      <c r="R282" s="211"/>
      <c r="S282" s="211"/>
      <c r="T282" s="211"/>
      <c r="U282" s="211"/>
      <c r="V282" s="211"/>
      <c r="W282" s="211"/>
      <c r="X282" s="211"/>
      <c r="Y282" s="211"/>
      <c r="Z282" s="211"/>
    </row>
    <row r="283" spans="11:26" ht="15.75" customHeight="1">
      <c r="K283" s="295"/>
      <c r="M283" s="295"/>
      <c r="P283" s="211"/>
      <c r="Q283" s="211"/>
      <c r="R283" s="211"/>
      <c r="S283" s="211"/>
      <c r="T283" s="211"/>
      <c r="U283" s="211"/>
      <c r="V283" s="211"/>
      <c r="W283" s="211"/>
      <c r="X283" s="211"/>
      <c r="Y283" s="211"/>
      <c r="Z283" s="211"/>
    </row>
    <row r="284" spans="11:26" ht="15.75" customHeight="1">
      <c r="K284" s="295"/>
      <c r="M284" s="295"/>
      <c r="P284" s="211"/>
      <c r="Q284" s="211"/>
      <c r="R284" s="211"/>
      <c r="S284" s="211"/>
      <c r="T284" s="211"/>
      <c r="U284" s="211"/>
      <c r="V284" s="211"/>
      <c r="W284" s="211"/>
      <c r="X284" s="211"/>
      <c r="Y284" s="211"/>
      <c r="Z284" s="211"/>
    </row>
    <row r="285" spans="11:26" ht="15.75" customHeight="1">
      <c r="K285" s="295"/>
      <c r="M285" s="295"/>
      <c r="P285" s="211"/>
      <c r="Q285" s="211"/>
      <c r="R285" s="211"/>
      <c r="S285" s="211"/>
      <c r="T285" s="211"/>
      <c r="U285" s="211"/>
      <c r="V285" s="211"/>
      <c r="W285" s="211"/>
      <c r="X285" s="211"/>
      <c r="Y285" s="211"/>
      <c r="Z285" s="211"/>
    </row>
    <row r="286" spans="11:26" ht="15.75" customHeight="1">
      <c r="K286" s="295"/>
      <c r="M286" s="295"/>
      <c r="P286" s="211"/>
      <c r="Q286" s="211"/>
      <c r="R286" s="211"/>
      <c r="S286" s="211"/>
      <c r="T286" s="211"/>
      <c r="U286" s="211"/>
      <c r="V286" s="211"/>
      <c r="W286" s="211"/>
      <c r="X286" s="211"/>
      <c r="Y286" s="211"/>
      <c r="Z286" s="211"/>
    </row>
    <row r="287" spans="11:26" ht="15.75" customHeight="1">
      <c r="K287" s="295"/>
      <c r="M287" s="295"/>
      <c r="P287" s="211"/>
      <c r="Q287" s="211"/>
      <c r="R287" s="211"/>
      <c r="S287" s="211"/>
      <c r="T287" s="211"/>
      <c r="U287" s="211"/>
      <c r="V287" s="211"/>
      <c r="W287" s="211"/>
      <c r="X287" s="211"/>
      <c r="Y287" s="211"/>
      <c r="Z287" s="211"/>
    </row>
    <row r="288" spans="11:26" ht="15.75" customHeight="1">
      <c r="K288" s="295"/>
      <c r="M288" s="295"/>
      <c r="P288" s="211"/>
      <c r="Q288" s="211"/>
      <c r="R288" s="211"/>
      <c r="S288" s="211"/>
      <c r="T288" s="211"/>
      <c r="U288" s="211"/>
      <c r="V288" s="211"/>
      <c r="W288" s="211"/>
      <c r="X288" s="211"/>
      <c r="Y288" s="211"/>
      <c r="Z288" s="211"/>
    </row>
    <row r="289" spans="11:26" ht="15.75" customHeight="1">
      <c r="K289" s="295"/>
      <c r="M289" s="295"/>
      <c r="P289" s="211"/>
      <c r="Q289" s="211"/>
      <c r="R289" s="211"/>
      <c r="S289" s="211"/>
      <c r="T289" s="211"/>
      <c r="U289" s="211"/>
      <c r="V289" s="211"/>
      <c r="W289" s="211"/>
      <c r="X289" s="211"/>
      <c r="Y289" s="211"/>
      <c r="Z289" s="211"/>
    </row>
    <row r="290" spans="11:26" ht="15.75" customHeight="1">
      <c r="K290" s="295"/>
      <c r="M290" s="295"/>
      <c r="P290" s="211"/>
      <c r="Q290" s="211"/>
      <c r="R290" s="211"/>
      <c r="S290" s="211"/>
      <c r="T290" s="211"/>
      <c r="U290" s="211"/>
      <c r="V290" s="211"/>
      <c r="W290" s="211"/>
      <c r="X290" s="211"/>
      <c r="Y290" s="211"/>
      <c r="Z290" s="211"/>
    </row>
    <row r="291" spans="11:26" ht="15.75" customHeight="1">
      <c r="K291" s="295"/>
      <c r="M291" s="295"/>
      <c r="P291" s="211"/>
      <c r="Q291" s="211"/>
      <c r="R291" s="211"/>
      <c r="S291" s="211"/>
      <c r="T291" s="211"/>
      <c r="U291" s="211"/>
      <c r="V291" s="211"/>
      <c r="W291" s="211"/>
      <c r="X291" s="211"/>
      <c r="Y291" s="211"/>
      <c r="Z291" s="211"/>
    </row>
    <row r="292" spans="11:26" ht="15.75" customHeight="1">
      <c r="K292" s="295"/>
      <c r="M292" s="295"/>
      <c r="P292" s="211"/>
      <c r="Q292" s="211"/>
      <c r="R292" s="211"/>
      <c r="S292" s="211"/>
      <c r="T292" s="211"/>
      <c r="U292" s="211"/>
      <c r="V292" s="211"/>
      <c r="W292" s="211"/>
      <c r="X292" s="211"/>
      <c r="Y292" s="211"/>
      <c r="Z292" s="211"/>
    </row>
    <row r="293" spans="11:26" ht="15.75" customHeight="1">
      <c r="K293" s="295"/>
      <c r="M293" s="295"/>
      <c r="P293" s="211"/>
      <c r="Q293" s="211"/>
      <c r="R293" s="211"/>
      <c r="S293" s="211"/>
      <c r="T293" s="211"/>
      <c r="U293" s="211"/>
      <c r="V293" s="211"/>
      <c r="W293" s="211"/>
      <c r="X293" s="211"/>
      <c r="Y293" s="211"/>
      <c r="Z293" s="211"/>
    </row>
    <row r="294" spans="11:26" ht="15.75" customHeight="1">
      <c r="K294" s="295"/>
      <c r="M294" s="295"/>
      <c r="P294" s="211"/>
      <c r="Q294" s="211"/>
      <c r="R294" s="211"/>
      <c r="S294" s="211"/>
      <c r="T294" s="211"/>
      <c r="U294" s="211"/>
      <c r="V294" s="211"/>
      <c r="W294" s="211"/>
      <c r="X294" s="211"/>
      <c r="Y294" s="211"/>
      <c r="Z294" s="211"/>
    </row>
    <row r="295" spans="11:26" ht="15.75" customHeight="1">
      <c r="K295" s="295"/>
      <c r="M295" s="295"/>
      <c r="P295" s="211"/>
      <c r="Q295" s="211"/>
      <c r="R295" s="211"/>
      <c r="S295" s="211"/>
      <c r="T295" s="211"/>
      <c r="U295" s="211"/>
      <c r="V295" s="211"/>
      <c r="W295" s="211"/>
      <c r="X295" s="211"/>
      <c r="Y295" s="211"/>
      <c r="Z295" s="211"/>
    </row>
    <row r="296" spans="11:26" ht="15.75" customHeight="1">
      <c r="K296" s="295"/>
      <c r="M296" s="295"/>
      <c r="P296" s="211"/>
      <c r="Q296" s="211"/>
      <c r="R296" s="211"/>
      <c r="S296" s="211"/>
      <c r="T296" s="211"/>
      <c r="U296" s="211"/>
      <c r="V296" s="211"/>
      <c r="W296" s="211"/>
      <c r="X296" s="211"/>
      <c r="Y296" s="211"/>
      <c r="Z296" s="211"/>
    </row>
    <row r="297" spans="11:26" ht="15.75" customHeight="1">
      <c r="K297" s="295"/>
      <c r="M297" s="295"/>
      <c r="P297" s="211"/>
      <c r="Q297" s="211"/>
      <c r="R297" s="211"/>
      <c r="S297" s="211"/>
      <c r="T297" s="211"/>
      <c r="U297" s="211"/>
      <c r="V297" s="211"/>
      <c r="W297" s="211"/>
      <c r="X297" s="211"/>
      <c r="Y297" s="211"/>
      <c r="Z297" s="211"/>
    </row>
    <row r="298" spans="11:26" ht="15.75" customHeight="1">
      <c r="K298" s="295"/>
      <c r="M298" s="295"/>
      <c r="P298" s="211"/>
      <c r="Q298" s="211"/>
      <c r="R298" s="211"/>
      <c r="S298" s="211"/>
      <c r="T298" s="211"/>
      <c r="U298" s="211"/>
      <c r="V298" s="211"/>
      <c r="W298" s="211"/>
      <c r="X298" s="211"/>
      <c r="Y298" s="211"/>
      <c r="Z298" s="211"/>
    </row>
    <row r="299" spans="11:26" ht="15.75" customHeight="1">
      <c r="K299" s="295"/>
      <c r="M299" s="295"/>
      <c r="P299" s="211"/>
      <c r="Q299" s="211"/>
      <c r="R299" s="211"/>
      <c r="S299" s="211"/>
      <c r="T299" s="211"/>
      <c r="U299" s="211"/>
      <c r="V299" s="211"/>
      <c r="W299" s="211"/>
      <c r="X299" s="211"/>
      <c r="Y299" s="211"/>
      <c r="Z299" s="211"/>
    </row>
    <row r="300" spans="11:26" ht="15.75" customHeight="1">
      <c r="K300" s="295"/>
      <c r="M300" s="295"/>
      <c r="P300" s="211"/>
      <c r="Q300" s="211"/>
      <c r="R300" s="211"/>
      <c r="S300" s="211"/>
      <c r="T300" s="211"/>
      <c r="U300" s="211"/>
      <c r="V300" s="211"/>
      <c r="W300" s="211"/>
      <c r="X300" s="211"/>
      <c r="Y300" s="211"/>
      <c r="Z300" s="211"/>
    </row>
    <row r="301" spans="11:26" ht="15.75" customHeight="1">
      <c r="K301" s="295"/>
      <c r="M301" s="295"/>
      <c r="P301" s="211"/>
      <c r="Q301" s="211"/>
      <c r="R301" s="211"/>
      <c r="S301" s="211"/>
      <c r="T301" s="211"/>
      <c r="U301" s="211"/>
      <c r="V301" s="211"/>
      <c r="W301" s="211"/>
      <c r="X301" s="211"/>
      <c r="Y301" s="211"/>
      <c r="Z301" s="211"/>
    </row>
    <row r="302" spans="11:26" ht="15.75" customHeight="1">
      <c r="K302" s="295"/>
      <c r="M302" s="295"/>
      <c r="P302" s="211"/>
      <c r="Q302" s="211"/>
      <c r="R302" s="211"/>
      <c r="S302" s="211"/>
      <c r="T302" s="211"/>
      <c r="U302" s="211"/>
      <c r="V302" s="211"/>
      <c r="W302" s="211"/>
      <c r="X302" s="211"/>
      <c r="Y302" s="211"/>
      <c r="Z302" s="211"/>
    </row>
    <row r="303" spans="11:26" ht="15.75" customHeight="1">
      <c r="K303" s="295"/>
      <c r="M303" s="295"/>
      <c r="P303" s="211"/>
      <c r="Q303" s="211"/>
      <c r="R303" s="211"/>
      <c r="S303" s="211"/>
      <c r="T303" s="211"/>
      <c r="U303" s="211"/>
      <c r="V303" s="211"/>
      <c r="W303" s="211"/>
      <c r="X303" s="211"/>
      <c r="Y303" s="211"/>
      <c r="Z303" s="211"/>
    </row>
    <row r="304" spans="11:26" ht="15.75" customHeight="1">
      <c r="K304" s="295"/>
      <c r="M304" s="295"/>
      <c r="P304" s="211"/>
      <c r="Q304" s="211"/>
      <c r="R304" s="211"/>
      <c r="S304" s="211"/>
      <c r="T304" s="211"/>
      <c r="U304" s="211"/>
      <c r="V304" s="211"/>
      <c r="W304" s="211"/>
      <c r="X304" s="211"/>
      <c r="Y304" s="211"/>
      <c r="Z304" s="211"/>
    </row>
    <row r="305" spans="11:26" ht="15.75" customHeight="1">
      <c r="K305" s="295"/>
      <c r="M305" s="295"/>
      <c r="P305" s="211"/>
      <c r="Q305" s="211"/>
      <c r="R305" s="211"/>
      <c r="S305" s="211"/>
      <c r="T305" s="211"/>
      <c r="U305" s="211"/>
      <c r="V305" s="211"/>
      <c r="W305" s="211"/>
      <c r="X305" s="211"/>
      <c r="Y305" s="211"/>
      <c r="Z305" s="211"/>
    </row>
    <row r="306" spans="11:26" ht="15.75" customHeight="1">
      <c r="K306" s="295"/>
      <c r="M306" s="295"/>
      <c r="P306" s="211"/>
      <c r="Q306" s="211"/>
      <c r="R306" s="211"/>
      <c r="S306" s="211"/>
      <c r="T306" s="211"/>
      <c r="U306" s="211"/>
      <c r="V306" s="211"/>
      <c r="W306" s="211"/>
      <c r="X306" s="211"/>
      <c r="Y306" s="211"/>
      <c r="Z306" s="211"/>
    </row>
    <row r="307" spans="11:26" ht="15.75" customHeight="1">
      <c r="K307" s="295"/>
      <c r="M307" s="295"/>
      <c r="P307" s="211"/>
      <c r="Q307" s="211"/>
      <c r="R307" s="211"/>
      <c r="S307" s="211"/>
      <c r="T307" s="211"/>
      <c r="U307" s="211"/>
      <c r="V307" s="211"/>
      <c r="W307" s="211"/>
      <c r="X307" s="211"/>
      <c r="Y307" s="211"/>
      <c r="Z307" s="211"/>
    </row>
    <row r="308" spans="11:26" ht="15.75" customHeight="1">
      <c r="K308" s="295"/>
      <c r="M308" s="295"/>
      <c r="P308" s="211"/>
      <c r="Q308" s="211"/>
      <c r="R308" s="211"/>
      <c r="S308" s="211"/>
      <c r="T308" s="211"/>
      <c r="U308" s="211"/>
      <c r="V308" s="211"/>
      <c r="W308" s="211"/>
      <c r="X308" s="211"/>
      <c r="Y308" s="211"/>
      <c r="Z308" s="211"/>
    </row>
    <row r="309" spans="11:26" ht="15.75" customHeight="1">
      <c r="K309" s="295"/>
      <c r="M309" s="295"/>
      <c r="P309" s="211"/>
      <c r="Q309" s="211"/>
      <c r="R309" s="211"/>
      <c r="S309" s="211"/>
      <c r="T309" s="211"/>
      <c r="U309" s="211"/>
      <c r="V309" s="211"/>
      <c r="W309" s="211"/>
      <c r="X309" s="211"/>
      <c r="Y309" s="211"/>
      <c r="Z309" s="211"/>
    </row>
    <row r="310" spans="11:26" ht="15.75" customHeight="1">
      <c r="K310" s="295"/>
      <c r="M310" s="295"/>
      <c r="P310" s="211"/>
      <c r="Q310" s="211"/>
      <c r="R310" s="211"/>
      <c r="S310" s="211"/>
      <c r="T310" s="211"/>
      <c r="U310" s="211"/>
      <c r="V310" s="211"/>
      <c r="W310" s="211"/>
      <c r="X310" s="211"/>
      <c r="Y310" s="211"/>
      <c r="Z310" s="211"/>
    </row>
    <row r="311" spans="11:26" ht="15.75" customHeight="1">
      <c r="K311" s="295"/>
      <c r="M311" s="295"/>
      <c r="P311" s="211"/>
      <c r="Q311" s="211"/>
      <c r="R311" s="211"/>
      <c r="S311" s="211"/>
      <c r="T311" s="211"/>
      <c r="U311" s="211"/>
      <c r="V311" s="211"/>
      <c r="W311" s="211"/>
      <c r="X311" s="211"/>
      <c r="Y311" s="211"/>
      <c r="Z311" s="211"/>
    </row>
    <row r="312" spans="11:26" ht="15.75" customHeight="1">
      <c r="K312" s="295"/>
      <c r="M312" s="295"/>
      <c r="P312" s="211"/>
      <c r="Q312" s="211"/>
      <c r="R312" s="211"/>
      <c r="S312" s="211"/>
      <c r="T312" s="211"/>
      <c r="U312" s="211"/>
      <c r="V312" s="211"/>
      <c r="W312" s="211"/>
      <c r="X312" s="211"/>
      <c r="Y312" s="211"/>
      <c r="Z312" s="211"/>
    </row>
    <row r="313" spans="11:26" ht="15.75" customHeight="1">
      <c r="K313" s="295"/>
      <c r="M313" s="295"/>
      <c r="P313" s="211"/>
      <c r="Q313" s="211"/>
      <c r="R313" s="211"/>
      <c r="S313" s="211"/>
      <c r="T313" s="211"/>
      <c r="U313" s="211"/>
      <c r="V313" s="211"/>
      <c r="W313" s="211"/>
      <c r="X313" s="211"/>
      <c r="Y313" s="211"/>
      <c r="Z313" s="211"/>
    </row>
    <row r="314" spans="11:26" ht="15.75" customHeight="1">
      <c r="K314" s="295"/>
      <c r="M314" s="295"/>
      <c r="P314" s="211"/>
      <c r="Q314" s="211"/>
      <c r="R314" s="211"/>
      <c r="S314" s="211"/>
      <c r="T314" s="211"/>
      <c r="U314" s="211"/>
      <c r="V314" s="211"/>
      <c r="W314" s="211"/>
      <c r="X314" s="211"/>
      <c r="Y314" s="211"/>
      <c r="Z314" s="211"/>
    </row>
    <row r="315" spans="11:26" ht="15.75" customHeight="1">
      <c r="K315" s="295"/>
      <c r="M315" s="295"/>
      <c r="P315" s="211"/>
      <c r="Q315" s="211"/>
      <c r="R315" s="211"/>
      <c r="S315" s="211"/>
      <c r="T315" s="211"/>
      <c r="U315" s="211"/>
      <c r="V315" s="211"/>
      <c r="W315" s="211"/>
      <c r="X315" s="211"/>
      <c r="Y315" s="211"/>
      <c r="Z315" s="211"/>
    </row>
    <row r="316" spans="11:26" ht="15.75" customHeight="1">
      <c r="K316" s="295"/>
      <c r="M316" s="295"/>
      <c r="P316" s="211"/>
      <c r="Q316" s="211"/>
      <c r="R316" s="211"/>
      <c r="S316" s="211"/>
      <c r="T316" s="211"/>
      <c r="U316" s="211"/>
      <c r="V316" s="211"/>
      <c r="W316" s="211"/>
      <c r="X316" s="211"/>
      <c r="Y316" s="211"/>
      <c r="Z316" s="211"/>
    </row>
    <row r="317" spans="11:26" ht="15.75" customHeight="1">
      <c r="K317" s="295"/>
      <c r="M317" s="295"/>
      <c r="P317" s="211"/>
      <c r="Q317" s="211"/>
      <c r="R317" s="211"/>
      <c r="S317" s="211"/>
      <c r="T317" s="211"/>
      <c r="U317" s="211"/>
      <c r="V317" s="211"/>
      <c r="W317" s="211"/>
      <c r="X317" s="211"/>
      <c r="Y317" s="211"/>
      <c r="Z317" s="211"/>
    </row>
    <row r="318" spans="11:26" ht="15.75" customHeight="1">
      <c r="K318" s="295"/>
      <c r="M318" s="295"/>
      <c r="P318" s="211"/>
      <c r="Q318" s="211"/>
      <c r="R318" s="211"/>
      <c r="S318" s="211"/>
      <c r="T318" s="211"/>
      <c r="U318" s="211"/>
      <c r="V318" s="211"/>
      <c r="W318" s="211"/>
      <c r="X318" s="211"/>
      <c r="Y318" s="211"/>
      <c r="Z318" s="211"/>
    </row>
    <row r="319" spans="11:26" ht="15.75" customHeight="1">
      <c r="K319" s="295"/>
      <c r="M319" s="295"/>
      <c r="P319" s="211"/>
      <c r="Q319" s="211"/>
      <c r="R319" s="211"/>
      <c r="S319" s="211"/>
      <c r="T319" s="211"/>
      <c r="U319" s="211"/>
      <c r="V319" s="211"/>
      <c r="W319" s="211"/>
      <c r="X319" s="211"/>
      <c r="Y319" s="211"/>
      <c r="Z319" s="211"/>
    </row>
    <row r="320" spans="11:26" ht="15.75" customHeight="1">
      <c r="K320" s="295"/>
      <c r="M320" s="295"/>
      <c r="P320" s="211"/>
      <c r="Q320" s="211"/>
      <c r="R320" s="211"/>
      <c r="S320" s="211"/>
      <c r="T320" s="211"/>
      <c r="U320" s="211"/>
      <c r="V320" s="211"/>
      <c r="W320" s="211"/>
      <c r="X320" s="211"/>
      <c r="Y320" s="211"/>
      <c r="Z320" s="211"/>
    </row>
    <row r="321" spans="11:26" ht="15.75" customHeight="1">
      <c r="K321" s="295"/>
      <c r="M321" s="295"/>
      <c r="P321" s="211"/>
      <c r="Q321" s="211"/>
      <c r="R321" s="211"/>
      <c r="S321" s="211"/>
      <c r="T321" s="211"/>
      <c r="U321" s="211"/>
      <c r="V321" s="211"/>
      <c r="W321" s="211"/>
      <c r="X321" s="211"/>
      <c r="Y321" s="211"/>
      <c r="Z321" s="211"/>
    </row>
    <row r="322" spans="11:26" ht="15.75" customHeight="1">
      <c r="K322" s="295"/>
      <c r="M322" s="295"/>
      <c r="P322" s="211"/>
      <c r="Q322" s="211"/>
      <c r="R322" s="211"/>
      <c r="S322" s="211"/>
      <c r="T322" s="211"/>
      <c r="U322" s="211"/>
      <c r="V322" s="211"/>
      <c r="W322" s="211"/>
      <c r="X322" s="211"/>
      <c r="Y322" s="211"/>
      <c r="Z322" s="211"/>
    </row>
    <row r="323" spans="11:26" ht="15.75" customHeight="1">
      <c r="K323" s="295"/>
      <c r="M323" s="295"/>
      <c r="P323" s="211"/>
      <c r="Q323" s="211"/>
      <c r="R323" s="211"/>
      <c r="S323" s="211"/>
      <c r="T323" s="211"/>
      <c r="U323" s="211"/>
      <c r="V323" s="211"/>
      <c r="W323" s="211"/>
      <c r="X323" s="211"/>
      <c r="Y323" s="211"/>
      <c r="Z323" s="211"/>
    </row>
    <row r="324" spans="11:26" ht="15.75" customHeight="1">
      <c r="K324" s="295"/>
      <c r="M324" s="295"/>
      <c r="P324" s="211"/>
      <c r="Q324" s="211"/>
      <c r="R324" s="211"/>
      <c r="S324" s="211"/>
      <c r="T324" s="211"/>
      <c r="U324" s="211"/>
      <c r="V324" s="211"/>
      <c r="W324" s="211"/>
      <c r="X324" s="211"/>
      <c r="Y324" s="211"/>
      <c r="Z324" s="211"/>
    </row>
    <row r="325" spans="11:26" ht="15.75" customHeight="1">
      <c r="K325" s="295"/>
      <c r="M325" s="295"/>
      <c r="P325" s="211"/>
      <c r="Q325" s="211"/>
      <c r="R325" s="211"/>
      <c r="S325" s="211"/>
      <c r="T325" s="211"/>
      <c r="U325" s="211"/>
      <c r="V325" s="211"/>
      <c r="W325" s="211"/>
      <c r="X325" s="211"/>
      <c r="Y325" s="211"/>
      <c r="Z325" s="211"/>
    </row>
    <row r="326" spans="11:26" ht="15.75" customHeight="1">
      <c r="K326" s="295"/>
      <c r="M326" s="295"/>
      <c r="P326" s="211"/>
      <c r="Q326" s="211"/>
      <c r="R326" s="211"/>
      <c r="S326" s="211"/>
      <c r="T326" s="211"/>
      <c r="U326" s="211"/>
      <c r="V326" s="211"/>
      <c r="W326" s="211"/>
      <c r="X326" s="211"/>
      <c r="Y326" s="211"/>
      <c r="Z326" s="211"/>
    </row>
    <row r="327" spans="11:26" ht="15.75" customHeight="1">
      <c r="K327" s="295"/>
      <c r="M327" s="295"/>
      <c r="P327" s="211"/>
      <c r="Q327" s="211"/>
      <c r="R327" s="211"/>
      <c r="S327" s="211"/>
      <c r="T327" s="211"/>
      <c r="U327" s="211"/>
      <c r="V327" s="211"/>
      <c r="W327" s="211"/>
      <c r="X327" s="211"/>
      <c r="Y327" s="211"/>
      <c r="Z327" s="211"/>
    </row>
    <row r="328" spans="11:26" ht="15.75" customHeight="1">
      <c r="K328" s="295"/>
      <c r="M328" s="295"/>
      <c r="P328" s="211"/>
      <c r="Q328" s="211"/>
      <c r="R328" s="211"/>
      <c r="S328" s="211"/>
      <c r="T328" s="211"/>
      <c r="U328" s="211"/>
      <c r="V328" s="211"/>
      <c r="W328" s="211"/>
      <c r="X328" s="211"/>
      <c r="Y328" s="211"/>
      <c r="Z328" s="211"/>
    </row>
    <row r="329" spans="11:26" ht="15.75" customHeight="1">
      <c r="K329" s="295"/>
      <c r="M329" s="295"/>
      <c r="P329" s="211"/>
      <c r="Q329" s="211"/>
      <c r="R329" s="211"/>
      <c r="S329" s="211"/>
      <c r="T329" s="211"/>
      <c r="U329" s="211"/>
      <c r="V329" s="211"/>
      <c r="W329" s="211"/>
      <c r="X329" s="211"/>
      <c r="Y329" s="211"/>
      <c r="Z329" s="211"/>
    </row>
    <row r="330" spans="11:26" ht="15.75" customHeight="1">
      <c r="K330" s="295"/>
      <c r="M330" s="295"/>
      <c r="P330" s="211"/>
      <c r="Q330" s="211"/>
      <c r="R330" s="211"/>
      <c r="S330" s="211"/>
      <c r="T330" s="211"/>
      <c r="U330" s="211"/>
      <c r="V330" s="211"/>
      <c r="W330" s="211"/>
      <c r="X330" s="211"/>
      <c r="Y330" s="211"/>
      <c r="Z330" s="211"/>
    </row>
    <row r="331" spans="11:26" ht="15.75" customHeight="1">
      <c r="K331" s="295"/>
      <c r="M331" s="295"/>
      <c r="P331" s="211"/>
      <c r="Q331" s="211"/>
      <c r="R331" s="211"/>
      <c r="S331" s="211"/>
      <c r="T331" s="211"/>
      <c r="U331" s="211"/>
      <c r="V331" s="211"/>
      <c r="W331" s="211"/>
      <c r="X331" s="211"/>
      <c r="Y331" s="211"/>
      <c r="Z331" s="211"/>
    </row>
    <row r="332" spans="11:26" ht="15.75" customHeight="1">
      <c r="K332" s="295"/>
      <c r="M332" s="295"/>
      <c r="P332" s="211"/>
      <c r="Q332" s="211"/>
      <c r="R332" s="211"/>
      <c r="S332" s="211"/>
      <c r="T332" s="211"/>
      <c r="U332" s="211"/>
      <c r="V332" s="211"/>
      <c r="W332" s="211"/>
      <c r="X332" s="211"/>
      <c r="Y332" s="211"/>
      <c r="Z332" s="211"/>
    </row>
    <row r="333" spans="11:26" ht="15.75" customHeight="1">
      <c r="K333" s="295"/>
      <c r="M333" s="295"/>
      <c r="P333" s="211"/>
      <c r="Q333" s="211"/>
      <c r="R333" s="211"/>
      <c r="S333" s="211"/>
      <c r="T333" s="211"/>
      <c r="U333" s="211"/>
      <c r="V333" s="211"/>
      <c r="W333" s="211"/>
      <c r="X333" s="211"/>
      <c r="Y333" s="211"/>
      <c r="Z333" s="211"/>
    </row>
    <row r="334" spans="11:26" ht="15.75" customHeight="1">
      <c r="K334" s="295"/>
      <c r="M334" s="295"/>
      <c r="P334" s="211"/>
      <c r="Q334" s="211"/>
      <c r="R334" s="211"/>
      <c r="S334" s="211"/>
      <c r="T334" s="211"/>
      <c r="U334" s="211"/>
      <c r="V334" s="211"/>
      <c r="W334" s="211"/>
      <c r="X334" s="211"/>
      <c r="Y334" s="211"/>
      <c r="Z334" s="211"/>
    </row>
    <row r="335" spans="11:26" ht="15.75" customHeight="1">
      <c r="K335" s="295"/>
      <c r="M335" s="295"/>
      <c r="P335" s="211"/>
      <c r="Q335" s="211"/>
      <c r="R335" s="211"/>
      <c r="S335" s="211"/>
      <c r="T335" s="211"/>
      <c r="U335" s="211"/>
      <c r="V335" s="211"/>
      <c r="W335" s="211"/>
      <c r="X335" s="211"/>
      <c r="Y335" s="211"/>
      <c r="Z335" s="211"/>
    </row>
    <row r="336" spans="11:26" ht="15.75" customHeight="1">
      <c r="K336" s="295"/>
      <c r="M336" s="295"/>
      <c r="P336" s="211"/>
      <c r="Q336" s="211"/>
      <c r="R336" s="211"/>
      <c r="S336" s="211"/>
      <c r="T336" s="211"/>
      <c r="U336" s="211"/>
      <c r="V336" s="211"/>
      <c r="W336" s="211"/>
      <c r="X336" s="211"/>
      <c r="Y336" s="211"/>
      <c r="Z336" s="211"/>
    </row>
    <row r="337" spans="11:26" ht="15.75" customHeight="1">
      <c r="K337" s="295"/>
      <c r="M337" s="295"/>
      <c r="P337" s="211"/>
      <c r="Q337" s="211"/>
      <c r="R337" s="211"/>
      <c r="S337" s="211"/>
      <c r="T337" s="211"/>
      <c r="U337" s="211"/>
      <c r="V337" s="211"/>
      <c r="W337" s="211"/>
      <c r="X337" s="211"/>
      <c r="Y337" s="211"/>
      <c r="Z337" s="211"/>
    </row>
    <row r="338" spans="11:26" ht="15.75" customHeight="1">
      <c r="K338" s="295"/>
      <c r="M338" s="295"/>
      <c r="P338" s="211"/>
      <c r="Q338" s="211"/>
      <c r="R338" s="211"/>
      <c r="S338" s="211"/>
      <c r="T338" s="211"/>
      <c r="U338" s="211"/>
      <c r="V338" s="211"/>
      <c r="W338" s="211"/>
      <c r="X338" s="211"/>
      <c r="Y338" s="211"/>
      <c r="Z338" s="211"/>
    </row>
    <row r="339" spans="11:26" ht="15.75" customHeight="1">
      <c r="K339" s="295"/>
      <c r="M339" s="295"/>
      <c r="P339" s="211"/>
      <c r="Q339" s="211"/>
      <c r="R339" s="211"/>
      <c r="S339" s="211"/>
      <c r="T339" s="211"/>
      <c r="U339" s="211"/>
      <c r="V339" s="211"/>
      <c r="W339" s="211"/>
      <c r="X339" s="211"/>
      <c r="Y339" s="211"/>
      <c r="Z339" s="211"/>
    </row>
    <row r="340" spans="11:26" ht="15.75" customHeight="1">
      <c r="K340" s="295"/>
      <c r="M340" s="295"/>
      <c r="P340" s="211"/>
      <c r="Q340" s="211"/>
      <c r="R340" s="211"/>
      <c r="S340" s="211"/>
      <c r="T340" s="211"/>
      <c r="U340" s="211"/>
      <c r="V340" s="211"/>
      <c r="W340" s="211"/>
      <c r="X340" s="211"/>
      <c r="Y340" s="211"/>
      <c r="Z340" s="211"/>
    </row>
    <row r="341" spans="11:26" ht="15.75" customHeight="1">
      <c r="K341" s="295"/>
      <c r="M341" s="295"/>
      <c r="P341" s="211"/>
      <c r="Q341" s="211"/>
      <c r="R341" s="211"/>
      <c r="S341" s="211"/>
      <c r="T341" s="211"/>
      <c r="U341" s="211"/>
      <c r="V341" s="211"/>
      <c r="W341" s="211"/>
      <c r="X341" s="211"/>
      <c r="Y341" s="211"/>
      <c r="Z341" s="211"/>
    </row>
    <row r="342" spans="11:26" ht="15.75" customHeight="1">
      <c r="K342" s="295"/>
      <c r="M342" s="295"/>
      <c r="P342" s="211"/>
      <c r="Q342" s="211"/>
      <c r="R342" s="211"/>
      <c r="S342" s="211"/>
      <c r="T342" s="211"/>
      <c r="U342" s="211"/>
      <c r="V342" s="211"/>
      <c r="W342" s="211"/>
      <c r="X342" s="211"/>
      <c r="Y342" s="211"/>
      <c r="Z342" s="211"/>
    </row>
    <row r="343" spans="11:26" ht="15.75" customHeight="1">
      <c r="K343" s="295"/>
      <c r="M343" s="295"/>
      <c r="P343" s="211"/>
      <c r="Q343" s="211"/>
      <c r="R343" s="211"/>
      <c r="S343" s="211"/>
      <c r="T343" s="211"/>
      <c r="U343" s="211"/>
      <c r="V343" s="211"/>
      <c r="W343" s="211"/>
      <c r="X343" s="211"/>
      <c r="Y343" s="211"/>
      <c r="Z343" s="211"/>
    </row>
    <row r="344" spans="11:26" ht="15.75" customHeight="1">
      <c r="K344" s="295"/>
      <c r="M344" s="295"/>
      <c r="P344" s="211"/>
      <c r="Q344" s="211"/>
      <c r="R344" s="211"/>
      <c r="S344" s="211"/>
      <c r="T344" s="211"/>
      <c r="U344" s="211"/>
      <c r="V344" s="211"/>
      <c r="W344" s="211"/>
      <c r="X344" s="211"/>
      <c r="Y344" s="211"/>
      <c r="Z344" s="211"/>
    </row>
    <row r="345" spans="11:26" ht="15.75" customHeight="1">
      <c r="K345" s="295"/>
      <c r="M345" s="295"/>
      <c r="P345" s="211"/>
      <c r="Q345" s="211"/>
      <c r="R345" s="211"/>
      <c r="S345" s="211"/>
      <c r="T345" s="211"/>
      <c r="U345" s="211"/>
      <c r="V345" s="211"/>
      <c r="W345" s="211"/>
      <c r="X345" s="211"/>
      <c r="Y345" s="211"/>
      <c r="Z345" s="211"/>
    </row>
    <row r="346" spans="11:26" ht="15.75" customHeight="1">
      <c r="K346" s="295"/>
      <c r="M346" s="295"/>
      <c r="P346" s="211"/>
      <c r="Q346" s="211"/>
      <c r="R346" s="211"/>
      <c r="S346" s="211"/>
      <c r="T346" s="211"/>
      <c r="U346" s="211"/>
      <c r="V346" s="211"/>
      <c r="W346" s="211"/>
      <c r="X346" s="211"/>
      <c r="Y346" s="211"/>
      <c r="Z346" s="211"/>
    </row>
    <row r="347" spans="11:26" ht="15.75" customHeight="1">
      <c r="K347" s="295"/>
      <c r="M347" s="295"/>
      <c r="P347" s="211"/>
      <c r="Q347" s="211"/>
      <c r="R347" s="211"/>
      <c r="S347" s="211"/>
      <c r="T347" s="211"/>
      <c r="U347" s="211"/>
      <c r="V347" s="211"/>
      <c r="W347" s="211"/>
      <c r="X347" s="211"/>
      <c r="Y347" s="211"/>
      <c r="Z347" s="211"/>
    </row>
    <row r="348" spans="11:26" ht="15.75" customHeight="1">
      <c r="K348" s="295"/>
      <c r="M348" s="295"/>
      <c r="P348" s="211"/>
      <c r="Q348" s="211"/>
      <c r="R348" s="211"/>
      <c r="S348" s="211"/>
      <c r="T348" s="211"/>
      <c r="U348" s="211"/>
      <c r="V348" s="211"/>
      <c r="W348" s="211"/>
      <c r="X348" s="211"/>
      <c r="Y348" s="211"/>
      <c r="Z348" s="211"/>
    </row>
    <row r="349" spans="11:26" ht="15.75" customHeight="1">
      <c r="K349" s="295"/>
      <c r="M349" s="295"/>
      <c r="P349" s="211"/>
      <c r="Q349" s="211"/>
      <c r="R349" s="211"/>
      <c r="S349" s="211"/>
      <c r="T349" s="211"/>
      <c r="U349" s="211"/>
      <c r="V349" s="211"/>
      <c r="W349" s="211"/>
      <c r="X349" s="211"/>
      <c r="Y349" s="211"/>
      <c r="Z349" s="211"/>
    </row>
    <row r="350" spans="11:26" ht="15.75" customHeight="1">
      <c r="K350" s="295"/>
      <c r="M350" s="295"/>
      <c r="P350" s="211"/>
      <c r="Q350" s="211"/>
      <c r="R350" s="211"/>
      <c r="S350" s="211"/>
      <c r="T350" s="211"/>
      <c r="U350" s="211"/>
      <c r="V350" s="211"/>
      <c r="W350" s="211"/>
      <c r="X350" s="211"/>
      <c r="Y350" s="211"/>
      <c r="Z350" s="211"/>
    </row>
    <row r="351" spans="11:26" ht="15.75" customHeight="1">
      <c r="K351" s="295"/>
      <c r="M351" s="295"/>
      <c r="P351" s="211"/>
      <c r="Q351" s="211"/>
      <c r="R351" s="211"/>
      <c r="S351" s="211"/>
      <c r="T351" s="211"/>
      <c r="U351" s="211"/>
      <c r="V351" s="211"/>
      <c r="W351" s="211"/>
      <c r="X351" s="211"/>
      <c r="Y351" s="211"/>
      <c r="Z351" s="211"/>
    </row>
    <row r="352" spans="11:26" ht="15.75" customHeight="1">
      <c r="K352" s="295"/>
      <c r="M352" s="295"/>
      <c r="P352" s="211"/>
      <c r="Q352" s="211"/>
      <c r="R352" s="211"/>
      <c r="S352" s="211"/>
      <c r="T352" s="211"/>
      <c r="U352" s="211"/>
      <c r="V352" s="211"/>
      <c r="W352" s="211"/>
      <c r="X352" s="211"/>
      <c r="Y352" s="211"/>
      <c r="Z352" s="211"/>
    </row>
    <row r="353" spans="11:26" ht="15.75" customHeight="1">
      <c r="K353" s="295"/>
      <c r="M353" s="295"/>
      <c r="P353" s="211"/>
      <c r="Q353" s="211"/>
      <c r="R353" s="211"/>
      <c r="S353" s="211"/>
      <c r="T353" s="211"/>
      <c r="U353" s="211"/>
      <c r="V353" s="211"/>
      <c r="W353" s="211"/>
      <c r="X353" s="211"/>
      <c r="Y353" s="211"/>
      <c r="Z353" s="211"/>
    </row>
    <row r="354" spans="11:26" ht="15.75" customHeight="1">
      <c r="K354" s="295"/>
      <c r="M354" s="295"/>
      <c r="P354" s="211"/>
      <c r="Q354" s="211"/>
      <c r="R354" s="211"/>
      <c r="S354" s="211"/>
      <c r="T354" s="211"/>
      <c r="U354" s="211"/>
      <c r="V354" s="211"/>
      <c r="W354" s="211"/>
      <c r="X354" s="211"/>
      <c r="Y354" s="211"/>
      <c r="Z354" s="211"/>
    </row>
    <row r="355" spans="11:26" ht="15.75" customHeight="1">
      <c r="K355" s="295"/>
      <c r="M355" s="295"/>
      <c r="P355" s="211"/>
      <c r="Q355" s="211"/>
      <c r="R355" s="211"/>
      <c r="S355" s="211"/>
      <c r="T355" s="211"/>
      <c r="U355" s="211"/>
      <c r="V355" s="211"/>
      <c r="W355" s="211"/>
      <c r="X355" s="211"/>
      <c r="Y355" s="211"/>
      <c r="Z355" s="211"/>
    </row>
    <row r="356" spans="11:26" ht="15.75" customHeight="1">
      <c r="K356" s="295"/>
      <c r="M356" s="295"/>
      <c r="P356" s="211"/>
      <c r="Q356" s="211"/>
      <c r="R356" s="211"/>
      <c r="S356" s="211"/>
      <c r="T356" s="211"/>
      <c r="U356" s="211"/>
      <c r="V356" s="211"/>
      <c r="W356" s="211"/>
      <c r="X356" s="211"/>
      <c r="Y356" s="211"/>
      <c r="Z356" s="211"/>
    </row>
    <row r="357" spans="11:26" ht="15.75" customHeight="1">
      <c r="K357" s="295"/>
      <c r="M357" s="295"/>
      <c r="P357" s="211"/>
      <c r="Q357" s="211"/>
      <c r="R357" s="211"/>
      <c r="S357" s="211"/>
      <c r="T357" s="211"/>
      <c r="U357" s="211"/>
      <c r="V357" s="211"/>
      <c r="W357" s="211"/>
      <c r="X357" s="211"/>
      <c r="Y357" s="211"/>
      <c r="Z357" s="211"/>
    </row>
    <row r="358" spans="11:26" ht="15.75" customHeight="1">
      <c r="K358" s="295"/>
      <c r="M358" s="295"/>
      <c r="P358" s="211"/>
      <c r="Q358" s="211"/>
      <c r="R358" s="211"/>
      <c r="S358" s="211"/>
      <c r="T358" s="211"/>
      <c r="U358" s="211"/>
      <c r="V358" s="211"/>
      <c r="W358" s="211"/>
      <c r="X358" s="211"/>
      <c r="Y358" s="211"/>
      <c r="Z358" s="211"/>
    </row>
    <row r="359" spans="11:26" ht="15.75" customHeight="1">
      <c r="K359" s="295"/>
      <c r="M359" s="295"/>
      <c r="P359" s="211"/>
      <c r="Q359" s="211"/>
      <c r="R359" s="211"/>
      <c r="S359" s="211"/>
      <c r="T359" s="211"/>
      <c r="U359" s="211"/>
      <c r="V359" s="211"/>
      <c r="W359" s="211"/>
      <c r="X359" s="211"/>
      <c r="Y359" s="211"/>
      <c r="Z359" s="211"/>
    </row>
    <row r="360" spans="11:26" ht="15.75" customHeight="1">
      <c r="K360" s="295"/>
      <c r="M360" s="295"/>
      <c r="P360" s="211"/>
      <c r="Q360" s="211"/>
      <c r="R360" s="211"/>
      <c r="S360" s="211"/>
      <c r="T360" s="211"/>
      <c r="U360" s="211"/>
      <c r="V360" s="211"/>
      <c r="W360" s="211"/>
      <c r="X360" s="211"/>
      <c r="Y360" s="211"/>
      <c r="Z360" s="211"/>
    </row>
    <row r="361" spans="11:26" ht="15.75" customHeight="1">
      <c r="K361" s="295"/>
      <c r="M361" s="295"/>
      <c r="P361" s="211"/>
      <c r="Q361" s="211"/>
      <c r="R361" s="211"/>
      <c r="S361" s="211"/>
      <c r="T361" s="211"/>
      <c r="U361" s="211"/>
      <c r="V361" s="211"/>
      <c r="W361" s="211"/>
      <c r="X361" s="211"/>
      <c r="Y361" s="211"/>
      <c r="Z361" s="211"/>
    </row>
    <row r="362" spans="11:26" ht="15.75" customHeight="1">
      <c r="K362" s="295"/>
      <c r="M362" s="295"/>
      <c r="P362" s="211"/>
      <c r="Q362" s="211"/>
      <c r="R362" s="211"/>
      <c r="S362" s="211"/>
      <c r="T362" s="211"/>
      <c r="U362" s="211"/>
      <c r="V362" s="211"/>
      <c r="W362" s="211"/>
      <c r="X362" s="211"/>
      <c r="Y362" s="211"/>
      <c r="Z362" s="211"/>
    </row>
    <row r="363" spans="11:26" ht="15.75" customHeight="1">
      <c r="K363" s="295"/>
      <c r="M363" s="295"/>
      <c r="P363" s="211"/>
      <c r="Q363" s="211"/>
      <c r="R363" s="211"/>
      <c r="S363" s="211"/>
      <c r="T363" s="211"/>
      <c r="U363" s="211"/>
      <c r="V363" s="211"/>
      <c r="W363" s="211"/>
      <c r="X363" s="211"/>
      <c r="Y363" s="211"/>
      <c r="Z363" s="211"/>
    </row>
    <row r="364" spans="11:26" ht="15.75" customHeight="1">
      <c r="K364" s="295"/>
      <c r="M364" s="295"/>
      <c r="P364" s="211"/>
      <c r="Q364" s="211"/>
      <c r="R364" s="211"/>
      <c r="S364" s="211"/>
      <c r="T364" s="211"/>
      <c r="U364" s="211"/>
      <c r="V364" s="211"/>
      <c r="W364" s="211"/>
      <c r="X364" s="211"/>
      <c r="Y364" s="211"/>
      <c r="Z364" s="211"/>
    </row>
    <row r="365" spans="11:26" ht="15.75" customHeight="1">
      <c r="K365" s="295"/>
      <c r="M365" s="295"/>
      <c r="P365" s="211"/>
      <c r="Q365" s="211"/>
      <c r="R365" s="211"/>
      <c r="S365" s="211"/>
      <c r="T365" s="211"/>
      <c r="U365" s="211"/>
      <c r="V365" s="211"/>
      <c r="W365" s="211"/>
      <c r="X365" s="211"/>
      <c r="Y365" s="211"/>
      <c r="Z365" s="211"/>
    </row>
    <row r="366" spans="11:26" ht="15.75" customHeight="1">
      <c r="K366" s="295"/>
      <c r="M366" s="295"/>
      <c r="P366" s="211"/>
      <c r="Q366" s="211"/>
      <c r="R366" s="211"/>
      <c r="S366" s="211"/>
      <c r="T366" s="211"/>
      <c r="U366" s="211"/>
      <c r="V366" s="211"/>
      <c r="W366" s="211"/>
      <c r="X366" s="211"/>
      <c r="Y366" s="211"/>
      <c r="Z366" s="211"/>
    </row>
    <row r="367" spans="11:26" ht="15.75" customHeight="1">
      <c r="K367" s="295"/>
      <c r="M367" s="295"/>
      <c r="P367" s="211"/>
      <c r="Q367" s="211"/>
      <c r="R367" s="211"/>
      <c r="S367" s="211"/>
      <c r="T367" s="211"/>
      <c r="U367" s="211"/>
      <c r="V367" s="211"/>
      <c r="W367" s="211"/>
      <c r="X367" s="211"/>
      <c r="Y367" s="211"/>
      <c r="Z367" s="211"/>
    </row>
    <row r="368" spans="11:26" ht="15.75" customHeight="1">
      <c r="K368" s="295"/>
      <c r="M368" s="295"/>
      <c r="P368" s="211"/>
      <c r="Q368" s="211"/>
      <c r="R368" s="211"/>
      <c r="S368" s="211"/>
      <c r="T368" s="211"/>
      <c r="U368" s="211"/>
      <c r="V368" s="211"/>
      <c r="W368" s="211"/>
      <c r="X368" s="211"/>
      <c r="Y368" s="211"/>
      <c r="Z368" s="211"/>
    </row>
    <row r="369" spans="11:26" ht="15.75" customHeight="1">
      <c r="K369" s="295"/>
      <c r="M369" s="295"/>
      <c r="P369" s="211"/>
      <c r="Q369" s="211"/>
      <c r="R369" s="211"/>
      <c r="S369" s="211"/>
      <c r="T369" s="211"/>
      <c r="U369" s="211"/>
      <c r="V369" s="211"/>
      <c r="W369" s="211"/>
      <c r="X369" s="211"/>
      <c r="Y369" s="211"/>
      <c r="Z369" s="211"/>
    </row>
    <row r="370" spans="11:26" ht="15.75" customHeight="1">
      <c r="K370" s="295"/>
      <c r="M370" s="295"/>
      <c r="P370" s="211"/>
      <c r="Q370" s="211"/>
      <c r="R370" s="211"/>
      <c r="S370" s="211"/>
      <c r="T370" s="211"/>
      <c r="U370" s="211"/>
      <c r="V370" s="211"/>
      <c r="W370" s="211"/>
      <c r="X370" s="211"/>
      <c r="Y370" s="211"/>
      <c r="Z370" s="211"/>
    </row>
    <row r="371" spans="11:26" ht="15.75" customHeight="1">
      <c r="K371" s="295"/>
      <c r="M371" s="295"/>
      <c r="P371" s="211"/>
      <c r="Q371" s="211"/>
      <c r="R371" s="211"/>
      <c r="S371" s="211"/>
      <c r="T371" s="211"/>
      <c r="U371" s="211"/>
      <c r="V371" s="211"/>
      <c r="W371" s="211"/>
      <c r="X371" s="211"/>
      <c r="Y371" s="211"/>
      <c r="Z371" s="211"/>
    </row>
    <row r="372" spans="11:26" ht="15.75" customHeight="1">
      <c r="K372" s="295"/>
      <c r="M372" s="295"/>
      <c r="P372" s="211"/>
      <c r="Q372" s="211"/>
      <c r="R372" s="211"/>
      <c r="S372" s="211"/>
      <c r="T372" s="211"/>
      <c r="U372" s="211"/>
      <c r="V372" s="211"/>
      <c r="W372" s="211"/>
      <c r="X372" s="211"/>
      <c r="Y372" s="211"/>
      <c r="Z372" s="211"/>
    </row>
    <row r="373" spans="11:26" ht="15.75" customHeight="1">
      <c r="K373" s="295"/>
      <c r="M373" s="295"/>
      <c r="P373" s="211"/>
      <c r="Q373" s="211"/>
      <c r="R373" s="211"/>
      <c r="S373" s="211"/>
      <c r="T373" s="211"/>
      <c r="U373" s="211"/>
      <c r="V373" s="211"/>
      <c r="W373" s="211"/>
      <c r="X373" s="211"/>
      <c r="Y373" s="211"/>
      <c r="Z373" s="211"/>
    </row>
    <row r="374" spans="11:26" ht="15.75" customHeight="1">
      <c r="K374" s="295"/>
      <c r="M374" s="295"/>
      <c r="P374" s="211"/>
      <c r="Q374" s="211"/>
      <c r="R374" s="211"/>
      <c r="S374" s="211"/>
      <c r="T374" s="211"/>
      <c r="U374" s="211"/>
      <c r="V374" s="211"/>
      <c r="W374" s="211"/>
      <c r="X374" s="211"/>
      <c r="Y374" s="211"/>
      <c r="Z374" s="211"/>
    </row>
    <row r="375" spans="11:26" ht="15.75" customHeight="1">
      <c r="K375" s="295"/>
      <c r="M375" s="295"/>
      <c r="P375" s="211"/>
      <c r="Q375" s="211"/>
      <c r="R375" s="211"/>
      <c r="S375" s="211"/>
      <c r="T375" s="211"/>
      <c r="U375" s="211"/>
      <c r="V375" s="211"/>
      <c r="W375" s="211"/>
      <c r="X375" s="211"/>
      <c r="Y375" s="211"/>
      <c r="Z375" s="211"/>
    </row>
    <row r="376" spans="11:26" ht="15.75" customHeight="1">
      <c r="K376" s="295"/>
      <c r="M376" s="295"/>
      <c r="P376" s="211"/>
      <c r="Q376" s="211"/>
      <c r="R376" s="211"/>
      <c r="S376" s="211"/>
      <c r="T376" s="211"/>
      <c r="U376" s="211"/>
      <c r="V376" s="211"/>
      <c r="W376" s="211"/>
      <c r="X376" s="211"/>
      <c r="Y376" s="211"/>
      <c r="Z376" s="211"/>
    </row>
    <row r="377" spans="11:26" ht="15.75" customHeight="1">
      <c r="K377" s="295"/>
      <c r="M377" s="295"/>
      <c r="P377" s="211"/>
      <c r="Q377" s="211"/>
      <c r="R377" s="211"/>
      <c r="S377" s="211"/>
      <c r="T377" s="211"/>
      <c r="U377" s="211"/>
      <c r="V377" s="211"/>
      <c r="W377" s="211"/>
      <c r="X377" s="211"/>
      <c r="Y377" s="211"/>
      <c r="Z377" s="211"/>
    </row>
    <row r="378" spans="11:26" ht="15.75" customHeight="1">
      <c r="K378" s="295"/>
      <c r="M378" s="295"/>
      <c r="P378" s="211"/>
      <c r="Q378" s="211"/>
      <c r="R378" s="211"/>
      <c r="S378" s="211"/>
      <c r="T378" s="211"/>
      <c r="U378" s="211"/>
      <c r="V378" s="211"/>
      <c r="W378" s="211"/>
      <c r="X378" s="211"/>
      <c r="Y378" s="211"/>
      <c r="Z378" s="211"/>
    </row>
    <row r="379" spans="11:26" ht="15.75" customHeight="1">
      <c r="K379" s="295"/>
      <c r="M379" s="295"/>
      <c r="P379" s="211"/>
      <c r="Q379" s="211"/>
      <c r="R379" s="211"/>
      <c r="S379" s="211"/>
      <c r="T379" s="211"/>
      <c r="U379" s="211"/>
      <c r="V379" s="211"/>
      <c r="W379" s="211"/>
      <c r="X379" s="211"/>
      <c r="Y379" s="211"/>
      <c r="Z379" s="211"/>
    </row>
    <row r="380" spans="11:26" ht="15.75" customHeight="1">
      <c r="K380" s="295"/>
      <c r="M380" s="295"/>
      <c r="P380" s="211"/>
      <c r="Q380" s="211"/>
      <c r="R380" s="211"/>
      <c r="S380" s="211"/>
      <c r="T380" s="211"/>
      <c r="U380" s="211"/>
      <c r="V380" s="211"/>
      <c r="W380" s="211"/>
      <c r="X380" s="211"/>
      <c r="Y380" s="211"/>
      <c r="Z380" s="211"/>
    </row>
    <row r="381" spans="11:26" ht="15.75" customHeight="1">
      <c r="K381" s="295"/>
      <c r="M381" s="295"/>
      <c r="P381" s="211"/>
      <c r="Q381" s="211"/>
      <c r="R381" s="211"/>
      <c r="S381" s="211"/>
      <c r="T381" s="211"/>
      <c r="U381" s="211"/>
      <c r="V381" s="211"/>
      <c r="W381" s="211"/>
      <c r="X381" s="211"/>
      <c r="Y381" s="211"/>
      <c r="Z381" s="211"/>
    </row>
    <row r="382" spans="11:26" ht="15.75" customHeight="1">
      <c r="K382" s="295"/>
      <c r="M382" s="295"/>
      <c r="P382" s="211"/>
      <c r="Q382" s="211"/>
      <c r="R382" s="211"/>
      <c r="S382" s="211"/>
      <c r="T382" s="211"/>
      <c r="U382" s="211"/>
      <c r="V382" s="211"/>
      <c r="W382" s="211"/>
      <c r="X382" s="211"/>
      <c r="Y382" s="211"/>
      <c r="Z382" s="211"/>
    </row>
    <row r="383" spans="11:26" ht="15.75" customHeight="1">
      <c r="K383" s="295"/>
      <c r="M383" s="295"/>
      <c r="P383" s="211"/>
      <c r="Q383" s="211"/>
      <c r="R383" s="211"/>
      <c r="S383" s="211"/>
      <c r="T383" s="211"/>
      <c r="U383" s="211"/>
      <c r="V383" s="211"/>
      <c r="W383" s="211"/>
      <c r="X383" s="211"/>
      <c r="Y383" s="211"/>
      <c r="Z383" s="211"/>
    </row>
    <row r="384" spans="11:26" ht="15.75" customHeight="1">
      <c r="K384" s="295"/>
      <c r="M384" s="295"/>
      <c r="P384" s="211"/>
      <c r="Q384" s="211"/>
      <c r="R384" s="211"/>
      <c r="S384" s="211"/>
      <c r="T384" s="211"/>
      <c r="U384" s="211"/>
      <c r="V384" s="211"/>
      <c r="W384" s="211"/>
      <c r="X384" s="211"/>
      <c r="Y384" s="211"/>
      <c r="Z384" s="211"/>
    </row>
    <row r="385" spans="11:26" ht="15.75" customHeight="1">
      <c r="K385" s="295"/>
      <c r="M385" s="295"/>
      <c r="P385" s="211"/>
      <c r="Q385" s="211"/>
      <c r="R385" s="211"/>
      <c r="S385" s="211"/>
      <c r="T385" s="211"/>
      <c r="U385" s="211"/>
      <c r="V385" s="211"/>
      <c r="W385" s="211"/>
      <c r="X385" s="211"/>
      <c r="Y385" s="211"/>
      <c r="Z385" s="211"/>
    </row>
    <row r="386" spans="11:26" ht="15.75" customHeight="1">
      <c r="K386" s="295"/>
      <c r="M386" s="295"/>
      <c r="P386" s="211"/>
      <c r="Q386" s="211"/>
      <c r="R386" s="211"/>
      <c r="S386" s="211"/>
      <c r="T386" s="211"/>
      <c r="U386" s="211"/>
      <c r="V386" s="211"/>
      <c r="W386" s="211"/>
      <c r="X386" s="211"/>
      <c r="Y386" s="211"/>
      <c r="Z386" s="211"/>
    </row>
    <row r="387" spans="11:26" ht="15.75" customHeight="1">
      <c r="K387" s="295"/>
      <c r="M387" s="295"/>
      <c r="P387" s="211"/>
      <c r="Q387" s="211"/>
      <c r="R387" s="211"/>
      <c r="S387" s="211"/>
      <c r="T387" s="211"/>
      <c r="U387" s="211"/>
      <c r="V387" s="211"/>
      <c r="W387" s="211"/>
      <c r="X387" s="211"/>
      <c r="Y387" s="211"/>
      <c r="Z387" s="211"/>
    </row>
    <row r="388" spans="11:26" ht="15.75" customHeight="1">
      <c r="K388" s="295"/>
      <c r="M388" s="295"/>
      <c r="P388" s="211"/>
      <c r="Q388" s="211"/>
      <c r="R388" s="211"/>
      <c r="S388" s="211"/>
      <c r="T388" s="211"/>
      <c r="U388" s="211"/>
      <c r="V388" s="211"/>
      <c r="W388" s="211"/>
      <c r="X388" s="211"/>
      <c r="Y388" s="211"/>
      <c r="Z388" s="211"/>
    </row>
    <row r="389" spans="11:26" ht="15.75" customHeight="1">
      <c r="K389" s="295"/>
      <c r="M389" s="295"/>
      <c r="P389" s="211"/>
      <c r="Q389" s="211"/>
      <c r="R389" s="211"/>
      <c r="S389" s="211"/>
      <c r="T389" s="211"/>
      <c r="U389" s="211"/>
      <c r="V389" s="211"/>
      <c r="W389" s="211"/>
      <c r="X389" s="211"/>
      <c r="Y389" s="211"/>
      <c r="Z389" s="211"/>
    </row>
    <row r="390" spans="11:26" ht="15.75" customHeight="1">
      <c r="K390" s="295"/>
      <c r="M390" s="295"/>
      <c r="P390" s="211"/>
      <c r="Q390" s="211"/>
      <c r="R390" s="211"/>
      <c r="S390" s="211"/>
      <c r="T390" s="211"/>
      <c r="U390" s="211"/>
      <c r="V390" s="211"/>
      <c r="W390" s="211"/>
      <c r="X390" s="211"/>
      <c r="Y390" s="211"/>
      <c r="Z390" s="211"/>
    </row>
    <row r="391" spans="11:26" ht="15.75" customHeight="1">
      <c r="K391" s="295"/>
      <c r="M391" s="295"/>
      <c r="P391" s="211"/>
      <c r="Q391" s="211"/>
      <c r="R391" s="211"/>
      <c r="S391" s="211"/>
      <c r="T391" s="211"/>
      <c r="U391" s="211"/>
      <c r="V391" s="211"/>
      <c r="W391" s="211"/>
      <c r="X391" s="211"/>
      <c r="Y391" s="211"/>
      <c r="Z391" s="211"/>
    </row>
    <row r="392" spans="11:26" ht="15.75" customHeight="1">
      <c r="K392" s="295"/>
      <c r="M392" s="295"/>
      <c r="P392" s="211"/>
      <c r="Q392" s="211"/>
      <c r="R392" s="211"/>
      <c r="S392" s="211"/>
      <c r="T392" s="211"/>
      <c r="U392" s="211"/>
      <c r="V392" s="211"/>
      <c r="W392" s="211"/>
      <c r="X392" s="211"/>
      <c r="Y392" s="211"/>
      <c r="Z392" s="211"/>
    </row>
    <row r="393" spans="11:26" ht="15.75" customHeight="1">
      <c r="K393" s="295"/>
      <c r="M393" s="295"/>
      <c r="P393" s="211"/>
      <c r="Q393" s="211"/>
      <c r="R393" s="211"/>
      <c r="S393" s="211"/>
      <c r="T393" s="211"/>
      <c r="U393" s="211"/>
      <c r="V393" s="211"/>
      <c r="W393" s="211"/>
      <c r="X393" s="211"/>
      <c r="Y393" s="211"/>
      <c r="Z393" s="211"/>
    </row>
    <row r="394" spans="11:26" ht="15.75" customHeight="1">
      <c r="K394" s="295"/>
      <c r="M394" s="295"/>
      <c r="P394" s="211"/>
      <c r="Q394" s="211"/>
      <c r="R394" s="211"/>
      <c r="S394" s="211"/>
      <c r="T394" s="211"/>
      <c r="U394" s="211"/>
      <c r="V394" s="211"/>
      <c r="W394" s="211"/>
      <c r="X394" s="211"/>
      <c r="Y394" s="211"/>
      <c r="Z394" s="211"/>
    </row>
    <row r="395" spans="11:26" ht="15.75" customHeight="1">
      <c r="K395" s="295"/>
      <c r="M395" s="295"/>
      <c r="P395" s="211"/>
      <c r="Q395" s="211"/>
      <c r="R395" s="211"/>
      <c r="S395" s="211"/>
      <c r="T395" s="211"/>
      <c r="U395" s="211"/>
      <c r="V395" s="211"/>
      <c r="W395" s="211"/>
      <c r="X395" s="211"/>
      <c r="Y395" s="211"/>
      <c r="Z395" s="211"/>
    </row>
    <row r="396" spans="11:26" ht="15.75" customHeight="1">
      <c r="K396" s="295"/>
      <c r="M396" s="295"/>
      <c r="P396" s="211"/>
      <c r="Q396" s="211"/>
      <c r="R396" s="211"/>
      <c r="S396" s="211"/>
      <c r="T396" s="211"/>
      <c r="U396" s="211"/>
      <c r="V396" s="211"/>
      <c r="W396" s="211"/>
      <c r="X396" s="211"/>
      <c r="Y396" s="211"/>
      <c r="Z396" s="211"/>
    </row>
    <row r="397" spans="11:26" ht="15.75" customHeight="1">
      <c r="K397" s="295"/>
      <c r="M397" s="295"/>
      <c r="P397" s="211"/>
      <c r="Q397" s="211"/>
      <c r="R397" s="211"/>
      <c r="S397" s="211"/>
      <c r="T397" s="211"/>
      <c r="U397" s="211"/>
      <c r="V397" s="211"/>
      <c r="W397" s="211"/>
      <c r="X397" s="211"/>
      <c r="Y397" s="211"/>
      <c r="Z397" s="211"/>
    </row>
    <row r="398" spans="11:26" ht="15.75" customHeight="1">
      <c r="K398" s="295"/>
      <c r="M398" s="295"/>
      <c r="P398" s="211"/>
      <c r="Q398" s="211"/>
      <c r="R398" s="211"/>
      <c r="S398" s="211"/>
      <c r="T398" s="211"/>
      <c r="U398" s="211"/>
      <c r="V398" s="211"/>
      <c r="W398" s="211"/>
      <c r="X398" s="211"/>
      <c r="Y398" s="211"/>
      <c r="Z398" s="211"/>
    </row>
    <row r="399" spans="11:26" ht="15.75" customHeight="1">
      <c r="K399" s="295"/>
      <c r="M399" s="295"/>
      <c r="P399" s="211"/>
      <c r="Q399" s="211"/>
      <c r="R399" s="211"/>
      <c r="S399" s="211"/>
      <c r="T399" s="211"/>
      <c r="U399" s="211"/>
      <c r="V399" s="211"/>
      <c r="W399" s="211"/>
      <c r="X399" s="211"/>
      <c r="Y399" s="211"/>
      <c r="Z399" s="211"/>
    </row>
    <row r="400" spans="11:26" ht="15.75" customHeight="1">
      <c r="K400" s="295"/>
      <c r="M400" s="295"/>
      <c r="P400" s="211"/>
      <c r="Q400" s="211"/>
      <c r="R400" s="211"/>
      <c r="S400" s="211"/>
      <c r="T400" s="211"/>
      <c r="U400" s="211"/>
      <c r="V400" s="211"/>
      <c r="W400" s="211"/>
      <c r="X400" s="211"/>
      <c r="Y400" s="211"/>
      <c r="Z400" s="211"/>
    </row>
    <row r="401" spans="11:26" ht="15.75" customHeight="1">
      <c r="K401" s="295"/>
      <c r="M401" s="295"/>
      <c r="P401" s="211"/>
      <c r="Q401" s="211"/>
      <c r="R401" s="211"/>
      <c r="S401" s="211"/>
      <c r="T401" s="211"/>
      <c r="U401" s="211"/>
      <c r="V401" s="211"/>
      <c r="W401" s="211"/>
      <c r="X401" s="211"/>
      <c r="Y401" s="211"/>
      <c r="Z401" s="211"/>
    </row>
    <row r="402" spans="11:26" ht="15.75" customHeight="1">
      <c r="K402" s="295"/>
      <c r="M402" s="295"/>
      <c r="P402" s="211"/>
      <c r="Q402" s="211"/>
      <c r="R402" s="211"/>
      <c r="S402" s="211"/>
      <c r="T402" s="211"/>
      <c r="U402" s="211"/>
      <c r="V402" s="211"/>
      <c r="W402" s="211"/>
      <c r="X402" s="211"/>
      <c r="Y402" s="211"/>
      <c r="Z402" s="211"/>
    </row>
    <row r="403" spans="11:26" ht="15.75" customHeight="1">
      <c r="K403" s="295"/>
      <c r="M403" s="295"/>
      <c r="P403" s="211"/>
      <c r="Q403" s="211"/>
      <c r="R403" s="211"/>
      <c r="S403" s="211"/>
      <c r="T403" s="211"/>
      <c r="U403" s="211"/>
      <c r="V403" s="211"/>
      <c r="W403" s="211"/>
      <c r="X403" s="211"/>
      <c r="Y403" s="211"/>
      <c r="Z403" s="211"/>
    </row>
    <row r="404" spans="11:26" ht="15.75" customHeight="1">
      <c r="K404" s="295"/>
      <c r="M404" s="295"/>
      <c r="P404" s="211"/>
      <c r="Q404" s="211"/>
      <c r="R404" s="211"/>
      <c r="S404" s="211"/>
      <c r="T404" s="211"/>
      <c r="U404" s="211"/>
      <c r="V404" s="211"/>
      <c r="W404" s="211"/>
      <c r="X404" s="211"/>
      <c r="Y404" s="211"/>
      <c r="Z404" s="211"/>
    </row>
    <row r="405" spans="11:26" ht="15.75" customHeight="1">
      <c r="K405" s="295"/>
      <c r="M405" s="295"/>
      <c r="P405" s="211"/>
      <c r="Q405" s="211"/>
      <c r="R405" s="211"/>
      <c r="S405" s="211"/>
      <c r="T405" s="211"/>
      <c r="U405" s="211"/>
      <c r="V405" s="211"/>
      <c r="W405" s="211"/>
      <c r="X405" s="211"/>
      <c r="Y405" s="211"/>
      <c r="Z405" s="211"/>
    </row>
    <row r="406" spans="11:26" ht="15.75" customHeight="1">
      <c r="K406" s="295"/>
      <c r="M406" s="295"/>
      <c r="P406" s="211"/>
      <c r="Q406" s="211"/>
      <c r="R406" s="211"/>
      <c r="S406" s="211"/>
      <c r="T406" s="211"/>
      <c r="U406" s="211"/>
      <c r="V406" s="211"/>
      <c r="W406" s="211"/>
      <c r="X406" s="211"/>
      <c r="Y406" s="211"/>
      <c r="Z406" s="211"/>
    </row>
    <row r="407" spans="11:26" ht="15.75" customHeight="1">
      <c r="K407" s="295"/>
      <c r="M407" s="295"/>
      <c r="P407" s="211"/>
      <c r="Q407" s="211"/>
      <c r="R407" s="211"/>
      <c r="S407" s="211"/>
      <c r="T407" s="211"/>
      <c r="U407" s="211"/>
      <c r="V407" s="211"/>
      <c r="W407" s="211"/>
      <c r="X407" s="211"/>
      <c r="Y407" s="211"/>
      <c r="Z407" s="211"/>
    </row>
    <row r="408" spans="11:26" ht="15.75" customHeight="1">
      <c r="K408" s="295"/>
      <c r="M408" s="295"/>
      <c r="P408" s="211"/>
      <c r="Q408" s="211"/>
      <c r="R408" s="211"/>
      <c r="S408" s="211"/>
      <c r="T408" s="211"/>
      <c r="U408" s="211"/>
      <c r="V408" s="211"/>
      <c r="W408" s="211"/>
      <c r="X408" s="211"/>
      <c r="Y408" s="211"/>
      <c r="Z408" s="211"/>
    </row>
    <row r="409" spans="11:26" ht="15.75" customHeight="1">
      <c r="K409" s="295"/>
      <c r="M409" s="295"/>
      <c r="P409" s="211"/>
      <c r="Q409" s="211"/>
      <c r="R409" s="211"/>
      <c r="S409" s="211"/>
      <c r="T409" s="211"/>
      <c r="U409" s="211"/>
      <c r="V409" s="211"/>
      <c r="W409" s="211"/>
      <c r="X409" s="211"/>
      <c r="Y409" s="211"/>
      <c r="Z409" s="211"/>
    </row>
    <row r="410" spans="11:26" ht="15.75" customHeight="1">
      <c r="K410" s="295"/>
      <c r="M410" s="295"/>
      <c r="P410" s="211"/>
      <c r="Q410" s="211"/>
      <c r="R410" s="211"/>
      <c r="S410" s="211"/>
      <c r="T410" s="211"/>
      <c r="U410" s="211"/>
      <c r="V410" s="211"/>
      <c r="W410" s="211"/>
      <c r="X410" s="211"/>
      <c r="Y410" s="211"/>
      <c r="Z410" s="211"/>
    </row>
    <row r="411" spans="11:26" ht="15.75" customHeight="1">
      <c r="K411" s="295"/>
      <c r="M411" s="295"/>
      <c r="P411" s="211"/>
      <c r="Q411" s="211"/>
      <c r="R411" s="211"/>
      <c r="S411" s="211"/>
      <c r="T411" s="211"/>
      <c r="U411" s="211"/>
      <c r="V411" s="211"/>
      <c r="W411" s="211"/>
      <c r="X411" s="211"/>
      <c r="Y411" s="211"/>
      <c r="Z411" s="211"/>
    </row>
    <row r="412" spans="11:26" ht="15.75" customHeight="1">
      <c r="K412" s="295"/>
      <c r="M412" s="295"/>
      <c r="P412" s="211"/>
      <c r="Q412" s="211"/>
      <c r="R412" s="211"/>
      <c r="S412" s="211"/>
      <c r="T412" s="211"/>
      <c r="U412" s="211"/>
      <c r="V412" s="211"/>
      <c r="W412" s="211"/>
      <c r="X412" s="211"/>
      <c r="Y412" s="211"/>
      <c r="Z412" s="211"/>
    </row>
    <row r="413" spans="11:26" ht="15.75" customHeight="1">
      <c r="K413" s="295"/>
      <c r="M413" s="295"/>
      <c r="P413" s="211"/>
      <c r="Q413" s="211"/>
      <c r="R413" s="211"/>
      <c r="S413" s="211"/>
      <c r="T413" s="211"/>
      <c r="U413" s="211"/>
      <c r="V413" s="211"/>
      <c r="W413" s="211"/>
      <c r="X413" s="211"/>
      <c r="Y413" s="211"/>
      <c r="Z413" s="211"/>
    </row>
    <row r="414" spans="11:26" ht="15.75" customHeight="1">
      <c r="K414" s="295"/>
      <c r="M414" s="295"/>
      <c r="P414" s="211"/>
      <c r="Q414" s="211"/>
      <c r="R414" s="211"/>
      <c r="S414" s="211"/>
      <c r="T414" s="211"/>
      <c r="U414" s="211"/>
      <c r="V414" s="211"/>
      <c r="W414" s="211"/>
      <c r="X414" s="211"/>
      <c r="Y414" s="211"/>
      <c r="Z414" s="211"/>
    </row>
    <row r="415" spans="11:26" ht="15.75" customHeight="1">
      <c r="K415" s="295"/>
      <c r="M415" s="295"/>
      <c r="P415" s="211"/>
      <c r="Q415" s="211"/>
      <c r="R415" s="211"/>
      <c r="S415" s="211"/>
      <c r="T415" s="211"/>
      <c r="U415" s="211"/>
      <c r="V415" s="211"/>
      <c r="W415" s="211"/>
      <c r="X415" s="211"/>
      <c r="Y415" s="211"/>
      <c r="Z415" s="211"/>
    </row>
    <row r="416" spans="11:26" ht="15.75" customHeight="1">
      <c r="K416" s="295"/>
      <c r="M416" s="295"/>
      <c r="P416" s="211"/>
      <c r="Q416" s="211"/>
      <c r="R416" s="211"/>
      <c r="S416" s="211"/>
      <c r="T416" s="211"/>
      <c r="U416" s="211"/>
      <c r="V416" s="211"/>
      <c r="W416" s="211"/>
      <c r="X416" s="211"/>
      <c r="Y416" s="211"/>
      <c r="Z416" s="211"/>
    </row>
    <row r="417" spans="11:26" ht="15.75" customHeight="1">
      <c r="K417" s="295"/>
      <c r="M417" s="295"/>
      <c r="P417" s="211"/>
      <c r="Q417" s="211"/>
      <c r="R417" s="211"/>
      <c r="S417" s="211"/>
      <c r="T417" s="211"/>
      <c r="U417" s="211"/>
      <c r="V417" s="211"/>
      <c r="W417" s="211"/>
      <c r="X417" s="211"/>
      <c r="Y417" s="211"/>
      <c r="Z417" s="211"/>
    </row>
    <row r="418" spans="11:26" ht="15.75" customHeight="1">
      <c r="K418" s="295"/>
      <c r="M418" s="295"/>
      <c r="P418" s="211"/>
      <c r="Q418" s="211"/>
      <c r="R418" s="211"/>
      <c r="S418" s="211"/>
      <c r="T418" s="211"/>
      <c r="U418" s="211"/>
      <c r="V418" s="211"/>
      <c r="W418" s="211"/>
      <c r="X418" s="211"/>
      <c r="Y418" s="211"/>
      <c r="Z418" s="211"/>
    </row>
    <row r="419" spans="11:26" ht="15.75" customHeight="1">
      <c r="K419" s="295"/>
      <c r="M419" s="295"/>
      <c r="P419" s="211"/>
      <c r="Q419" s="211"/>
      <c r="R419" s="211"/>
      <c r="S419" s="211"/>
      <c r="T419" s="211"/>
      <c r="U419" s="211"/>
      <c r="V419" s="211"/>
      <c r="W419" s="211"/>
      <c r="X419" s="211"/>
      <c r="Y419" s="211"/>
      <c r="Z419" s="211"/>
    </row>
    <row r="420" spans="11:26" ht="15.75" customHeight="1">
      <c r="K420" s="295"/>
      <c r="M420" s="295"/>
      <c r="P420" s="211"/>
      <c r="Q420" s="211"/>
      <c r="R420" s="211"/>
      <c r="S420" s="211"/>
      <c r="T420" s="211"/>
      <c r="U420" s="211"/>
      <c r="V420" s="211"/>
      <c r="W420" s="211"/>
      <c r="X420" s="211"/>
      <c r="Y420" s="211"/>
      <c r="Z420" s="211"/>
    </row>
    <row r="421" spans="11:26" ht="15.75" customHeight="1">
      <c r="K421" s="295"/>
      <c r="M421" s="295"/>
      <c r="P421" s="211"/>
      <c r="Q421" s="211"/>
      <c r="R421" s="211"/>
      <c r="S421" s="211"/>
      <c r="T421" s="211"/>
      <c r="U421" s="211"/>
      <c r="V421" s="211"/>
      <c r="W421" s="211"/>
      <c r="X421" s="211"/>
      <c r="Y421" s="211"/>
      <c r="Z421" s="211"/>
    </row>
    <row r="422" spans="11:26" ht="15.75" customHeight="1">
      <c r="K422" s="295"/>
      <c r="M422" s="295"/>
      <c r="P422" s="211"/>
      <c r="Q422" s="211"/>
      <c r="R422" s="211"/>
      <c r="S422" s="211"/>
      <c r="T422" s="211"/>
      <c r="U422" s="211"/>
      <c r="V422" s="211"/>
      <c r="W422" s="211"/>
      <c r="X422" s="211"/>
      <c r="Y422" s="211"/>
      <c r="Z422" s="211"/>
    </row>
    <row r="423" spans="11:26" ht="15.75" customHeight="1">
      <c r="K423" s="295"/>
      <c r="M423" s="295"/>
      <c r="P423" s="211"/>
      <c r="Q423" s="211"/>
      <c r="R423" s="211"/>
      <c r="S423" s="211"/>
      <c r="T423" s="211"/>
      <c r="U423" s="211"/>
      <c r="V423" s="211"/>
      <c r="W423" s="211"/>
      <c r="X423" s="211"/>
      <c r="Y423" s="211"/>
      <c r="Z423" s="211"/>
    </row>
    <row r="424" spans="11:26" ht="15.75" customHeight="1">
      <c r="K424" s="295"/>
      <c r="M424" s="295"/>
      <c r="P424" s="211"/>
      <c r="Q424" s="211"/>
      <c r="R424" s="211"/>
      <c r="S424" s="211"/>
      <c r="T424" s="211"/>
      <c r="U424" s="211"/>
      <c r="V424" s="211"/>
      <c r="W424" s="211"/>
      <c r="X424" s="211"/>
      <c r="Y424" s="211"/>
      <c r="Z424" s="211"/>
    </row>
    <row r="425" spans="11:26" ht="15.75" customHeight="1">
      <c r="K425" s="295"/>
      <c r="M425" s="295"/>
      <c r="P425" s="211"/>
      <c r="Q425" s="211"/>
      <c r="R425" s="211"/>
      <c r="S425" s="211"/>
      <c r="T425" s="211"/>
      <c r="U425" s="211"/>
      <c r="V425" s="211"/>
      <c r="W425" s="211"/>
      <c r="X425" s="211"/>
      <c r="Y425" s="211"/>
      <c r="Z425" s="211"/>
    </row>
    <row r="426" spans="11:26" ht="15.75" customHeight="1">
      <c r="K426" s="295"/>
      <c r="M426" s="295"/>
      <c r="P426" s="211"/>
      <c r="Q426" s="211"/>
      <c r="R426" s="211"/>
      <c r="S426" s="211"/>
      <c r="T426" s="211"/>
      <c r="U426" s="211"/>
      <c r="V426" s="211"/>
      <c r="W426" s="211"/>
      <c r="X426" s="211"/>
      <c r="Y426" s="211"/>
      <c r="Z426" s="211"/>
    </row>
    <row r="427" spans="11:26" ht="15.75" customHeight="1">
      <c r="K427" s="295"/>
      <c r="M427" s="295"/>
      <c r="P427" s="211"/>
      <c r="Q427" s="211"/>
      <c r="R427" s="211"/>
      <c r="S427" s="211"/>
      <c r="T427" s="211"/>
      <c r="U427" s="211"/>
      <c r="V427" s="211"/>
      <c r="W427" s="211"/>
      <c r="X427" s="211"/>
      <c r="Y427" s="211"/>
      <c r="Z427" s="211"/>
    </row>
    <row r="428" spans="11:26" ht="15.75" customHeight="1">
      <c r="K428" s="295"/>
      <c r="M428" s="295"/>
      <c r="P428" s="211"/>
      <c r="Q428" s="211"/>
      <c r="R428" s="211"/>
      <c r="S428" s="211"/>
      <c r="T428" s="211"/>
      <c r="U428" s="211"/>
      <c r="V428" s="211"/>
      <c r="W428" s="211"/>
      <c r="X428" s="211"/>
      <c r="Y428" s="211"/>
      <c r="Z428" s="211"/>
    </row>
    <row r="429" spans="11:26" ht="15.75" customHeight="1">
      <c r="K429" s="295"/>
      <c r="M429" s="295"/>
      <c r="P429" s="211"/>
      <c r="Q429" s="211"/>
      <c r="R429" s="211"/>
      <c r="S429" s="211"/>
      <c r="T429" s="211"/>
      <c r="U429" s="211"/>
      <c r="V429" s="211"/>
      <c r="W429" s="211"/>
      <c r="X429" s="211"/>
      <c r="Y429" s="211"/>
      <c r="Z429" s="211"/>
    </row>
    <row r="430" spans="11:26" ht="15.75" customHeight="1">
      <c r="K430" s="295"/>
      <c r="M430" s="295"/>
      <c r="P430" s="211"/>
      <c r="Q430" s="211"/>
      <c r="R430" s="211"/>
      <c r="S430" s="211"/>
      <c r="T430" s="211"/>
      <c r="U430" s="211"/>
      <c r="V430" s="211"/>
      <c r="W430" s="211"/>
      <c r="X430" s="211"/>
      <c r="Y430" s="211"/>
      <c r="Z430" s="211"/>
    </row>
    <row r="431" spans="11:26" ht="15.75" customHeight="1">
      <c r="K431" s="295"/>
      <c r="M431" s="295"/>
      <c r="P431" s="211"/>
      <c r="Q431" s="211"/>
      <c r="R431" s="211"/>
      <c r="S431" s="211"/>
      <c r="T431" s="211"/>
      <c r="U431" s="211"/>
      <c r="V431" s="211"/>
      <c r="W431" s="211"/>
      <c r="X431" s="211"/>
      <c r="Y431" s="211"/>
      <c r="Z431" s="211"/>
    </row>
    <row r="432" spans="11:26" ht="15.75" customHeight="1">
      <c r="K432" s="295"/>
      <c r="M432" s="295"/>
      <c r="P432" s="211"/>
      <c r="Q432" s="211"/>
      <c r="R432" s="211"/>
      <c r="S432" s="211"/>
      <c r="T432" s="211"/>
      <c r="U432" s="211"/>
      <c r="V432" s="211"/>
      <c r="W432" s="211"/>
      <c r="X432" s="211"/>
      <c r="Y432" s="211"/>
      <c r="Z432" s="211"/>
    </row>
    <row r="433" spans="11:26" ht="15.75" customHeight="1">
      <c r="K433" s="295"/>
      <c r="M433" s="295"/>
      <c r="P433" s="211"/>
      <c r="Q433" s="211"/>
      <c r="R433" s="211"/>
      <c r="S433" s="211"/>
      <c r="T433" s="211"/>
      <c r="U433" s="211"/>
      <c r="V433" s="211"/>
      <c r="W433" s="211"/>
      <c r="X433" s="211"/>
      <c r="Y433" s="211"/>
      <c r="Z433" s="211"/>
    </row>
    <row r="434" spans="11:26" ht="15.75" customHeight="1">
      <c r="K434" s="295"/>
      <c r="M434" s="295"/>
      <c r="P434" s="211"/>
      <c r="Q434" s="211"/>
      <c r="R434" s="211"/>
      <c r="S434" s="211"/>
      <c r="T434" s="211"/>
      <c r="U434" s="211"/>
      <c r="V434" s="211"/>
      <c r="W434" s="211"/>
      <c r="X434" s="211"/>
      <c r="Y434" s="211"/>
      <c r="Z434" s="211"/>
    </row>
    <row r="435" spans="11:26" ht="15.75" customHeight="1">
      <c r="K435" s="295"/>
      <c r="M435" s="295"/>
      <c r="P435" s="211"/>
      <c r="Q435" s="211"/>
      <c r="R435" s="211"/>
      <c r="S435" s="211"/>
      <c r="T435" s="211"/>
      <c r="U435" s="211"/>
      <c r="V435" s="211"/>
      <c r="W435" s="211"/>
      <c r="X435" s="211"/>
      <c r="Y435" s="211"/>
      <c r="Z435" s="211"/>
    </row>
    <row r="436" spans="11:26" ht="15.75" customHeight="1">
      <c r="K436" s="295"/>
      <c r="M436" s="295"/>
      <c r="P436" s="211"/>
      <c r="Q436" s="211"/>
      <c r="R436" s="211"/>
      <c r="S436" s="211"/>
      <c r="T436" s="211"/>
      <c r="U436" s="211"/>
      <c r="V436" s="211"/>
      <c r="W436" s="211"/>
      <c r="X436" s="211"/>
      <c r="Y436" s="211"/>
      <c r="Z436" s="211"/>
    </row>
    <row r="437" spans="11:26" ht="15.75" customHeight="1">
      <c r="K437" s="295"/>
      <c r="M437" s="295"/>
      <c r="P437" s="211"/>
      <c r="Q437" s="211"/>
      <c r="R437" s="211"/>
      <c r="S437" s="211"/>
      <c r="T437" s="211"/>
      <c r="U437" s="211"/>
      <c r="V437" s="211"/>
      <c r="W437" s="211"/>
      <c r="X437" s="211"/>
      <c r="Y437" s="211"/>
      <c r="Z437" s="211"/>
    </row>
    <row r="438" spans="11:26" ht="15.75" customHeight="1">
      <c r="K438" s="295"/>
      <c r="M438" s="295"/>
      <c r="P438" s="211"/>
      <c r="Q438" s="211"/>
      <c r="R438" s="211"/>
      <c r="S438" s="211"/>
      <c r="T438" s="211"/>
      <c r="U438" s="211"/>
      <c r="V438" s="211"/>
      <c r="W438" s="211"/>
      <c r="X438" s="211"/>
      <c r="Y438" s="211"/>
      <c r="Z438" s="211"/>
    </row>
    <row r="439" spans="11:26" ht="15.75" customHeight="1">
      <c r="K439" s="295"/>
      <c r="M439" s="295"/>
      <c r="P439" s="211"/>
      <c r="Q439" s="211"/>
      <c r="R439" s="211"/>
      <c r="S439" s="211"/>
      <c r="T439" s="211"/>
      <c r="U439" s="211"/>
      <c r="V439" s="211"/>
      <c r="W439" s="211"/>
      <c r="X439" s="211"/>
      <c r="Y439" s="211"/>
      <c r="Z439" s="211"/>
    </row>
    <row r="440" spans="11:26" ht="15.75" customHeight="1">
      <c r="K440" s="295"/>
      <c r="M440" s="295"/>
      <c r="P440" s="211"/>
      <c r="Q440" s="211"/>
      <c r="R440" s="211"/>
      <c r="S440" s="211"/>
      <c r="T440" s="211"/>
      <c r="U440" s="211"/>
      <c r="V440" s="211"/>
      <c r="W440" s="211"/>
      <c r="X440" s="211"/>
      <c r="Y440" s="211"/>
      <c r="Z440" s="211"/>
    </row>
    <row r="441" spans="11:26" ht="15.75" customHeight="1">
      <c r="K441" s="295"/>
      <c r="M441" s="295"/>
      <c r="P441" s="211"/>
      <c r="Q441" s="211"/>
      <c r="R441" s="211"/>
      <c r="S441" s="211"/>
      <c r="T441" s="211"/>
      <c r="U441" s="211"/>
      <c r="V441" s="211"/>
      <c r="W441" s="211"/>
      <c r="X441" s="211"/>
      <c r="Y441" s="211"/>
      <c r="Z441" s="211"/>
    </row>
    <row r="442" spans="11:26" ht="15.75" customHeight="1">
      <c r="K442" s="295"/>
      <c r="M442" s="295"/>
      <c r="P442" s="211"/>
      <c r="Q442" s="211"/>
      <c r="R442" s="211"/>
      <c r="S442" s="211"/>
      <c r="T442" s="211"/>
      <c r="U442" s="211"/>
      <c r="V442" s="211"/>
      <c r="W442" s="211"/>
      <c r="X442" s="211"/>
      <c r="Y442" s="211"/>
      <c r="Z442" s="211"/>
    </row>
    <row r="443" spans="11:26" ht="15.75" customHeight="1">
      <c r="K443" s="295"/>
      <c r="M443" s="295"/>
      <c r="P443" s="211"/>
      <c r="Q443" s="211"/>
      <c r="R443" s="211"/>
      <c r="S443" s="211"/>
      <c r="T443" s="211"/>
      <c r="U443" s="211"/>
      <c r="V443" s="211"/>
      <c r="W443" s="211"/>
      <c r="X443" s="211"/>
      <c r="Y443" s="211"/>
      <c r="Z443" s="211"/>
    </row>
    <row r="444" spans="11:26" ht="15.75" customHeight="1">
      <c r="K444" s="295"/>
      <c r="M444" s="295"/>
      <c r="P444" s="211"/>
      <c r="Q444" s="211"/>
      <c r="R444" s="211"/>
      <c r="S444" s="211"/>
      <c r="T444" s="211"/>
      <c r="U444" s="211"/>
      <c r="V444" s="211"/>
      <c r="W444" s="211"/>
      <c r="X444" s="211"/>
      <c r="Y444" s="211"/>
      <c r="Z444" s="211"/>
    </row>
    <row r="445" spans="11:26" ht="15.75" customHeight="1">
      <c r="K445" s="295"/>
      <c r="M445" s="295"/>
      <c r="P445" s="211"/>
      <c r="Q445" s="211"/>
      <c r="R445" s="211"/>
      <c r="S445" s="211"/>
      <c r="T445" s="211"/>
      <c r="U445" s="211"/>
      <c r="V445" s="211"/>
      <c r="W445" s="211"/>
      <c r="X445" s="211"/>
      <c r="Y445" s="211"/>
      <c r="Z445" s="211"/>
    </row>
    <row r="446" spans="11:26" ht="15.75" customHeight="1">
      <c r="K446" s="295"/>
      <c r="M446" s="295"/>
      <c r="P446" s="211"/>
      <c r="Q446" s="211"/>
      <c r="R446" s="211"/>
      <c r="S446" s="211"/>
      <c r="T446" s="211"/>
      <c r="U446" s="211"/>
      <c r="V446" s="211"/>
      <c r="W446" s="211"/>
      <c r="X446" s="211"/>
      <c r="Y446" s="211"/>
      <c r="Z446" s="211"/>
    </row>
    <row r="447" spans="11:26" ht="15.75" customHeight="1">
      <c r="K447" s="295"/>
      <c r="M447" s="295"/>
      <c r="P447" s="211"/>
      <c r="Q447" s="211"/>
      <c r="R447" s="211"/>
      <c r="S447" s="211"/>
      <c r="T447" s="211"/>
      <c r="U447" s="211"/>
      <c r="V447" s="211"/>
      <c r="W447" s="211"/>
      <c r="X447" s="211"/>
      <c r="Y447" s="211"/>
      <c r="Z447" s="211"/>
    </row>
    <row r="448" spans="11:26" ht="15.75" customHeight="1">
      <c r="K448" s="295"/>
      <c r="M448" s="295"/>
      <c r="P448" s="211"/>
      <c r="Q448" s="211"/>
      <c r="R448" s="211"/>
      <c r="S448" s="211"/>
      <c r="T448" s="211"/>
      <c r="U448" s="211"/>
      <c r="V448" s="211"/>
      <c r="W448" s="211"/>
      <c r="X448" s="211"/>
      <c r="Y448" s="211"/>
      <c r="Z448" s="211"/>
    </row>
    <row r="449" spans="11:26" ht="15.75" customHeight="1">
      <c r="K449" s="295"/>
      <c r="M449" s="295"/>
      <c r="P449" s="211"/>
      <c r="Q449" s="211"/>
      <c r="R449" s="211"/>
      <c r="S449" s="211"/>
      <c r="T449" s="211"/>
      <c r="U449" s="211"/>
      <c r="V449" s="211"/>
      <c r="W449" s="211"/>
      <c r="X449" s="211"/>
      <c r="Y449" s="211"/>
      <c r="Z449" s="211"/>
    </row>
    <row r="450" spans="11:26" ht="15.75" customHeight="1">
      <c r="K450" s="295"/>
      <c r="M450" s="295"/>
      <c r="P450" s="211"/>
      <c r="Q450" s="211"/>
      <c r="R450" s="211"/>
      <c r="S450" s="211"/>
      <c r="T450" s="211"/>
      <c r="U450" s="211"/>
      <c r="V450" s="211"/>
      <c r="W450" s="211"/>
      <c r="X450" s="211"/>
      <c r="Y450" s="211"/>
      <c r="Z450" s="211"/>
    </row>
    <row r="451" spans="11:26" ht="15.75" customHeight="1">
      <c r="K451" s="295"/>
      <c r="M451" s="295"/>
      <c r="P451" s="211"/>
      <c r="Q451" s="211"/>
      <c r="R451" s="211"/>
      <c r="S451" s="211"/>
      <c r="T451" s="211"/>
      <c r="U451" s="211"/>
      <c r="V451" s="211"/>
      <c r="W451" s="211"/>
      <c r="X451" s="211"/>
      <c r="Y451" s="211"/>
      <c r="Z451" s="211"/>
    </row>
    <row r="452" spans="11:26" ht="15.75" customHeight="1">
      <c r="K452" s="295"/>
      <c r="M452" s="295"/>
      <c r="P452" s="211"/>
      <c r="Q452" s="211"/>
      <c r="R452" s="211"/>
      <c r="S452" s="211"/>
      <c r="T452" s="211"/>
      <c r="U452" s="211"/>
      <c r="V452" s="211"/>
      <c r="W452" s="211"/>
      <c r="X452" s="211"/>
      <c r="Y452" s="211"/>
      <c r="Z452" s="211"/>
    </row>
    <row r="453" spans="11:26" ht="15.75" customHeight="1">
      <c r="K453" s="295"/>
      <c r="M453" s="295"/>
      <c r="P453" s="211"/>
      <c r="Q453" s="211"/>
      <c r="R453" s="211"/>
      <c r="S453" s="211"/>
      <c r="T453" s="211"/>
      <c r="U453" s="211"/>
      <c r="V453" s="211"/>
      <c r="W453" s="211"/>
      <c r="X453" s="211"/>
      <c r="Y453" s="211"/>
      <c r="Z453" s="211"/>
    </row>
    <row r="454" spans="11:26" ht="15.75" customHeight="1">
      <c r="K454" s="295"/>
      <c r="M454" s="295"/>
      <c r="P454" s="211"/>
      <c r="Q454" s="211"/>
      <c r="R454" s="211"/>
      <c r="S454" s="211"/>
      <c r="T454" s="211"/>
      <c r="U454" s="211"/>
      <c r="V454" s="211"/>
      <c r="W454" s="211"/>
      <c r="X454" s="211"/>
      <c r="Y454" s="211"/>
      <c r="Z454" s="211"/>
    </row>
    <row r="455" spans="11:26" ht="15.75" customHeight="1">
      <c r="K455" s="295"/>
      <c r="M455" s="295"/>
      <c r="P455" s="211"/>
      <c r="Q455" s="211"/>
      <c r="R455" s="211"/>
      <c r="S455" s="211"/>
      <c r="T455" s="211"/>
      <c r="U455" s="211"/>
      <c r="V455" s="211"/>
      <c r="W455" s="211"/>
      <c r="X455" s="211"/>
      <c r="Y455" s="211"/>
      <c r="Z455" s="211"/>
    </row>
    <row r="456" spans="11:26" ht="15.75" customHeight="1">
      <c r="K456" s="295"/>
      <c r="M456" s="295"/>
      <c r="P456" s="211"/>
      <c r="Q456" s="211"/>
      <c r="R456" s="211"/>
      <c r="S456" s="211"/>
      <c r="T456" s="211"/>
      <c r="U456" s="211"/>
      <c r="V456" s="211"/>
      <c r="W456" s="211"/>
      <c r="X456" s="211"/>
      <c r="Y456" s="211"/>
      <c r="Z456" s="211"/>
    </row>
    <row r="457" spans="11:26" ht="15.75" customHeight="1">
      <c r="K457" s="295"/>
      <c r="M457" s="295"/>
      <c r="P457" s="211"/>
      <c r="Q457" s="211"/>
      <c r="R457" s="211"/>
      <c r="S457" s="211"/>
      <c r="T457" s="211"/>
      <c r="U457" s="211"/>
      <c r="V457" s="211"/>
      <c r="W457" s="211"/>
      <c r="X457" s="211"/>
      <c r="Y457" s="211"/>
      <c r="Z457" s="211"/>
    </row>
    <row r="458" spans="11:26" ht="15.75" customHeight="1">
      <c r="K458" s="295"/>
      <c r="M458" s="295"/>
      <c r="P458" s="211"/>
      <c r="Q458" s="211"/>
      <c r="R458" s="211"/>
      <c r="S458" s="211"/>
      <c r="T458" s="211"/>
      <c r="U458" s="211"/>
      <c r="V458" s="211"/>
      <c r="W458" s="211"/>
      <c r="X458" s="211"/>
      <c r="Y458" s="211"/>
      <c r="Z458" s="211"/>
    </row>
    <row r="459" spans="11:26" ht="15.75" customHeight="1">
      <c r="K459" s="295"/>
      <c r="M459" s="295"/>
      <c r="P459" s="211"/>
      <c r="Q459" s="211"/>
      <c r="R459" s="211"/>
      <c r="S459" s="211"/>
      <c r="T459" s="211"/>
      <c r="U459" s="211"/>
      <c r="V459" s="211"/>
      <c r="W459" s="211"/>
      <c r="X459" s="211"/>
      <c r="Y459" s="211"/>
      <c r="Z459" s="211"/>
    </row>
    <row r="460" spans="11:26" ht="15.75" customHeight="1">
      <c r="K460" s="295"/>
      <c r="M460" s="295"/>
      <c r="P460" s="211"/>
      <c r="Q460" s="211"/>
      <c r="R460" s="211"/>
      <c r="S460" s="211"/>
      <c r="T460" s="211"/>
      <c r="U460" s="211"/>
      <c r="V460" s="211"/>
      <c r="W460" s="211"/>
      <c r="X460" s="211"/>
      <c r="Y460" s="211"/>
      <c r="Z460" s="211"/>
    </row>
    <row r="461" spans="11:26" ht="15.75" customHeight="1">
      <c r="K461" s="295"/>
      <c r="M461" s="295"/>
      <c r="P461" s="211"/>
      <c r="Q461" s="211"/>
      <c r="R461" s="211"/>
      <c r="S461" s="211"/>
      <c r="T461" s="211"/>
      <c r="U461" s="211"/>
      <c r="V461" s="211"/>
      <c r="W461" s="211"/>
      <c r="X461" s="211"/>
      <c r="Y461" s="211"/>
      <c r="Z461" s="211"/>
    </row>
    <row r="462" spans="11:26" ht="15.75" customHeight="1">
      <c r="K462" s="295"/>
      <c r="M462" s="295"/>
      <c r="P462" s="211"/>
      <c r="Q462" s="211"/>
      <c r="R462" s="211"/>
      <c r="S462" s="211"/>
      <c r="T462" s="211"/>
      <c r="U462" s="211"/>
      <c r="V462" s="211"/>
      <c r="W462" s="211"/>
      <c r="X462" s="211"/>
      <c r="Y462" s="211"/>
      <c r="Z462" s="211"/>
    </row>
    <row r="463" spans="11:26" ht="15.75" customHeight="1">
      <c r="K463" s="295"/>
      <c r="M463" s="295"/>
      <c r="P463" s="211"/>
      <c r="Q463" s="211"/>
      <c r="R463" s="211"/>
      <c r="S463" s="211"/>
      <c r="T463" s="211"/>
      <c r="U463" s="211"/>
      <c r="V463" s="211"/>
      <c r="W463" s="211"/>
      <c r="X463" s="211"/>
      <c r="Y463" s="211"/>
      <c r="Z463" s="211"/>
    </row>
    <row r="464" spans="11:26" ht="15.75" customHeight="1">
      <c r="K464" s="295"/>
      <c r="M464" s="295"/>
      <c r="P464" s="211"/>
      <c r="Q464" s="211"/>
      <c r="R464" s="211"/>
      <c r="S464" s="211"/>
      <c r="T464" s="211"/>
      <c r="U464" s="211"/>
      <c r="V464" s="211"/>
      <c r="W464" s="211"/>
      <c r="X464" s="211"/>
      <c r="Y464" s="211"/>
      <c r="Z464" s="211"/>
    </row>
    <row r="465" spans="11:26" ht="15.75" customHeight="1">
      <c r="K465" s="295"/>
      <c r="M465" s="295"/>
      <c r="P465" s="211"/>
      <c r="Q465" s="211"/>
      <c r="R465" s="211"/>
      <c r="S465" s="211"/>
      <c r="T465" s="211"/>
      <c r="U465" s="211"/>
      <c r="V465" s="211"/>
      <c r="W465" s="211"/>
      <c r="X465" s="211"/>
      <c r="Y465" s="211"/>
      <c r="Z465" s="211"/>
    </row>
    <row r="466" spans="11:26" ht="15.75" customHeight="1">
      <c r="K466" s="295"/>
      <c r="M466" s="295"/>
      <c r="P466" s="211"/>
      <c r="Q466" s="211"/>
      <c r="R466" s="211"/>
      <c r="S466" s="211"/>
      <c r="T466" s="211"/>
      <c r="U466" s="211"/>
      <c r="V466" s="211"/>
      <c r="W466" s="211"/>
      <c r="X466" s="211"/>
      <c r="Y466" s="211"/>
      <c r="Z466" s="211"/>
    </row>
    <row r="467" spans="11:26" ht="15.75" customHeight="1">
      <c r="K467" s="295"/>
      <c r="M467" s="295"/>
      <c r="P467" s="211"/>
      <c r="Q467" s="211"/>
      <c r="R467" s="211"/>
      <c r="S467" s="211"/>
      <c r="T467" s="211"/>
      <c r="U467" s="211"/>
      <c r="V467" s="211"/>
      <c r="W467" s="211"/>
      <c r="X467" s="211"/>
      <c r="Y467" s="211"/>
      <c r="Z467" s="211"/>
    </row>
    <row r="468" spans="11:26" ht="15.75" customHeight="1">
      <c r="K468" s="295"/>
      <c r="M468" s="295"/>
      <c r="P468" s="211"/>
      <c r="Q468" s="211"/>
      <c r="R468" s="211"/>
      <c r="S468" s="211"/>
      <c r="T468" s="211"/>
      <c r="U468" s="211"/>
      <c r="V468" s="211"/>
      <c r="W468" s="211"/>
      <c r="X468" s="211"/>
      <c r="Y468" s="211"/>
      <c r="Z468" s="211"/>
    </row>
    <row r="469" spans="11:26" ht="15.75" customHeight="1">
      <c r="K469" s="295"/>
      <c r="M469" s="295"/>
      <c r="P469" s="211"/>
      <c r="Q469" s="211"/>
      <c r="R469" s="211"/>
      <c r="S469" s="211"/>
      <c r="T469" s="211"/>
      <c r="U469" s="211"/>
      <c r="V469" s="211"/>
      <c r="W469" s="211"/>
      <c r="X469" s="211"/>
      <c r="Y469" s="211"/>
      <c r="Z469" s="211"/>
    </row>
    <row r="470" spans="11:26" ht="15.75" customHeight="1">
      <c r="K470" s="295"/>
      <c r="M470" s="295"/>
      <c r="P470" s="211"/>
      <c r="Q470" s="211"/>
      <c r="R470" s="211"/>
      <c r="S470" s="211"/>
      <c r="T470" s="211"/>
      <c r="U470" s="211"/>
      <c r="V470" s="211"/>
      <c r="W470" s="211"/>
      <c r="X470" s="211"/>
      <c r="Y470" s="211"/>
      <c r="Z470" s="211"/>
    </row>
    <row r="471" spans="11:26" ht="15.75" customHeight="1">
      <c r="K471" s="295"/>
      <c r="M471" s="295"/>
      <c r="P471" s="211"/>
      <c r="Q471" s="211"/>
      <c r="R471" s="211"/>
      <c r="S471" s="211"/>
      <c r="T471" s="211"/>
      <c r="U471" s="211"/>
      <c r="V471" s="211"/>
      <c r="W471" s="211"/>
      <c r="X471" s="211"/>
      <c r="Y471" s="211"/>
      <c r="Z471" s="211"/>
    </row>
    <row r="472" spans="11:26" ht="15.75" customHeight="1">
      <c r="K472" s="295"/>
      <c r="M472" s="295"/>
      <c r="P472" s="211"/>
      <c r="Q472" s="211"/>
      <c r="R472" s="211"/>
      <c r="S472" s="211"/>
      <c r="T472" s="211"/>
      <c r="U472" s="211"/>
      <c r="V472" s="211"/>
      <c r="W472" s="211"/>
      <c r="X472" s="211"/>
      <c r="Y472" s="211"/>
      <c r="Z472" s="211"/>
    </row>
    <row r="473" spans="11:26" ht="15.75" customHeight="1">
      <c r="K473" s="295"/>
      <c r="M473" s="295"/>
      <c r="P473" s="211"/>
      <c r="Q473" s="211"/>
      <c r="R473" s="211"/>
      <c r="S473" s="211"/>
      <c r="T473" s="211"/>
      <c r="U473" s="211"/>
      <c r="V473" s="211"/>
      <c r="W473" s="211"/>
      <c r="X473" s="211"/>
      <c r="Y473" s="211"/>
      <c r="Z473" s="211"/>
    </row>
    <row r="474" spans="11:26" ht="15.75" customHeight="1">
      <c r="K474" s="295"/>
      <c r="M474" s="295"/>
      <c r="P474" s="211"/>
      <c r="Q474" s="211"/>
      <c r="R474" s="211"/>
      <c r="S474" s="211"/>
      <c r="T474" s="211"/>
      <c r="U474" s="211"/>
      <c r="V474" s="211"/>
      <c r="W474" s="211"/>
      <c r="X474" s="211"/>
      <c r="Y474" s="211"/>
      <c r="Z474" s="211"/>
    </row>
    <row r="475" spans="11:26" ht="15.75" customHeight="1">
      <c r="K475" s="295"/>
      <c r="M475" s="295"/>
      <c r="P475" s="211"/>
      <c r="Q475" s="211"/>
      <c r="R475" s="211"/>
      <c r="S475" s="211"/>
      <c r="T475" s="211"/>
      <c r="U475" s="211"/>
      <c r="V475" s="211"/>
      <c r="W475" s="211"/>
      <c r="X475" s="211"/>
      <c r="Y475" s="211"/>
      <c r="Z475" s="211"/>
    </row>
    <row r="476" spans="11:26" ht="15.75" customHeight="1">
      <c r="K476" s="295"/>
      <c r="M476" s="295"/>
      <c r="P476" s="211"/>
      <c r="Q476" s="211"/>
      <c r="R476" s="211"/>
      <c r="S476" s="211"/>
      <c r="T476" s="211"/>
      <c r="U476" s="211"/>
      <c r="V476" s="211"/>
      <c r="W476" s="211"/>
      <c r="X476" s="211"/>
      <c r="Y476" s="211"/>
      <c r="Z476" s="211"/>
    </row>
    <row r="477" spans="11:26" ht="15.75" customHeight="1">
      <c r="K477" s="295"/>
      <c r="M477" s="295"/>
      <c r="P477" s="211"/>
      <c r="Q477" s="211"/>
      <c r="R477" s="211"/>
      <c r="S477" s="211"/>
      <c r="T477" s="211"/>
      <c r="U477" s="211"/>
      <c r="V477" s="211"/>
      <c r="W477" s="211"/>
      <c r="X477" s="211"/>
      <c r="Y477" s="211"/>
      <c r="Z477" s="211"/>
    </row>
    <row r="478" spans="11:26" ht="15.75" customHeight="1">
      <c r="K478" s="295"/>
      <c r="M478" s="295"/>
      <c r="P478" s="211"/>
      <c r="Q478" s="211"/>
      <c r="R478" s="211"/>
      <c r="S478" s="211"/>
      <c r="T478" s="211"/>
      <c r="U478" s="211"/>
      <c r="V478" s="211"/>
      <c r="W478" s="211"/>
      <c r="X478" s="211"/>
      <c r="Y478" s="211"/>
      <c r="Z478" s="211"/>
    </row>
    <row r="479" spans="11:26" ht="15.75" customHeight="1">
      <c r="K479" s="295"/>
      <c r="M479" s="295"/>
      <c r="P479" s="211"/>
      <c r="Q479" s="211"/>
      <c r="R479" s="211"/>
      <c r="S479" s="211"/>
      <c r="T479" s="211"/>
      <c r="U479" s="211"/>
      <c r="V479" s="211"/>
      <c r="W479" s="211"/>
      <c r="X479" s="211"/>
      <c r="Y479" s="211"/>
      <c r="Z479" s="211"/>
    </row>
    <row r="480" spans="11:26" ht="15.75" customHeight="1">
      <c r="K480" s="295"/>
      <c r="M480" s="295"/>
      <c r="P480" s="211"/>
      <c r="Q480" s="211"/>
      <c r="R480" s="211"/>
      <c r="S480" s="211"/>
      <c r="T480" s="211"/>
      <c r="U480" s="211"/>
      <c r="V480" s="211"/>
      <c r="W480" s="211"/>
      <c r="X480" s="211"/>
      <c r="Y480" s="211"/>
      <c r="Z480" s="211"/>
    </row>
    <row r="481" spans="11:26" ht="15.75" customHeight="1">
      <c r="K481" s="295"/>
      <c r="M481" s="295"/>
      <c r="P481" s="211"/>
      <c r="Q481" s="211"/>
      <c r="R481" s="211"/>
      <c r="S481" s="211"/>
      <c r="T481" s="211"/>
      <c r="U481" s="211"/>
      <c r="V481" s="211"/>
      <c r="W481" s="211"/>
      <c r="X481" s="211"/>
      <c r="Y481" s="211"/>
      <c r="Z481" s="211"/>
    </row>
    <row r="482" spans="11:26" ht="15.75" customHeight="1">
      <c r="K482" s="295"/>
      <c r="M482" s="295"/>
      <c r="P482" s="211"/>
      <c r="Q482" s="211"/>
      <c r="R482" s="211"/>
      <c r="S482" s="211"/>
      <c r="T482" s="211"/>
      <c r="U482" s="211"/>
      <c r="V482" s="211"/>
      <c r="W482" s="211"/>
      <c r="X482" s="211"/>
      <c r="Y482" s="211"/>
      <c r="Z482" s="211"/>
    </row>
    <row r="483" spans="11:26" ht="15.75" customHeight="1">
      <c r="K483" s="295"/>
      <c r="M483" s="295"/>
      <c r="P483" s="211"/>
      <c r="Q483" s="211"/>
      <c r="R483" s="211"/>
      <c r="S483" s="211"/>
      <c r="T483" s="211"/>
      <c r="U483" s="211"/>
      <c r="V483" s="211"/>
      <c r="W483" s="211"/>
      <c r="X483" s="211"/>
      <c r="Y483" s="211"/>
      <c r="Z483" s="211"/>
    </row>
    <row r="484" spans="11:26" ht="15.75" customHeight="1">
      <c r="K484" s="295"/>
      <c r="M484" s="295"/>
      <c r="P484" s="211"/>
      <c r="Q484" s="211"/>
      <c r="R484" s="211"/>
      <c r="S484" s="211"/>
      <c r="T484" s="211"/>
      <c r="U484" s="211"/>
      <c r="V484" s="211"/>
      <c r="W484" s="211"/>
      <c r="X484" s="211"/>
      <c r="Y484" s="211"/>
      <c r="Z484" s="211"/>
    </row>
    <row r="485" spans="11:26" ht="15.75" customHeight="1">
      <c r="K485" s="295"/>
      <c r="M485" s="295"/>
      <c r="P485" s="211"/>
      <c r="Q485" s="211"/>
      <c r="R485" s="211"/>
      <c r="S485" s="211"/>
      <c r="T485" s="211"/>
      <c r="U485" s="211"/>
      <c r="V485" s="211"/>
      <c r="W485" s="211"/>
      <c r="X485" s="211"/>
      <c r="Y485" s="211"/>
      <c r="Z485" s="211"/>
    </row>
    <row r="486" spans="11:26" ht="15.75" customHeight="1">
      <c r="K486" s="295"/>
      <c r="M486" s="295"/>
      <c r="P486" s="211"/>
      <c r="Q486" s="211"/>
      <c r="R486" s="211"/>
      <c r="S486" s="211"/>
      <c r="T486" s="211"/>
      <c r="U486" s="211"/>
      <c r="V486" s="211"/>
      <c r="W486" s="211"/>
      <c r="X486" s="211"/>
      <c r="Y486" s="211"/>
      <c r="Z486" s="211"/>
    </row>
    <row r="487" spans="11:26" ht="15.75" customHeight="1">
      <c r="K487" s="295"/>
      <c r="M487" s="295"/>
      <c r="P487" s="211"/>
      <c r="Q487" s="211"/>
      <c r="R487" s="211"/>
      <c r="S487" s="211"/>
      <c r="T487" s="211"/>
      <c r="U487" s="211"/>
      <c r="V487" s="211"/>
      <c r="W487" s="211"/>
      <c r="X487" s="211"/>
      <c r="Y487" s="211"/>
      <c r="Z487" s="211"/>
    </row>
    <row r="488" spans="11:26" ht="15.75" customHeight="1">
      <c r="K488" s="295"/>
      <c r="M488" s="295"/>
      <c r="P488" s="211"/>
      <c r="Q488" s="211"/>
      <c r="R488" s="211"/>
      <c r="S488" s="211"/>
      <c r="T488" s="211"/>
      <c r="U488" s="211"/>
      <c r="V488" s="211"/>
      <c r="W488" s="211"/>
      <c r="X488" s="211"/>
      <c r="Y488" s="211"/>
      <c r="Z488" s="211"/>
    </row>
    <row r="489" spans="11:26" ht="15.75" customHeight="1">
      <c r="K489" s="295"/>
      <c r="M489" s="295"/>
      <c r="P489" s="211"/>
      <c r="Q489" s="211"/>
      <c r="R489" s="211"/>
      <c r="S489" s="211"/>
      <c r="T489" s="211"/>
      <c r="U489" s="211"/>
      <c r="V489" s="211"/>
      <c r="W489" s="211"/>
      <c r="X489" s="211"/>
      <c r="Y489" s="211"/>
      <c r="Z489" s="211"/>
    </row>
    <row r="490" spans="11:26" ht="15.75" customHeight="1">
      <c r="K490" s="295"/>
      <c r="M490" s="295"/>
      <c r="P490" s="211"/>
      <c r="Q490" s="211"/>
      <c r="R490" s="211"/>
      <c r="S490" s="211"/>
      <c r="T490" s="211"/>
      <c r="U490" s="211"/>
      <c r="V490" s="211"/>
      <c r="W490" s="211"/>
      <c r="X490" s="211"/>
      <c r="Y490" s="211"/>
      <c r="Z490" s="211"/>
    </row>
    <row r="491" spans="11:26" ht="15.75" customHeight="1">
      <c r="K491" s="295"/>
      <c r="M491" s="295"/>
      <c r="P491" s="211"/>
      <c r="Q491" s="211"/>
      <c r="R491" s="211"/>
      <c r="S491" s="211"/>
      <c r="T491" s="211"/>
      <c r="U491" s="211"/>
      <c r="V491" s="211"/>
      <c r="W491" s="211"/>
      <c r="X491" s="211"/>
      <c r="Y491" s="211"/>
      <c r="Z491" s="211"/>
    </row>
    <row r="492" spans="11:26" ht="15.75" customHeight="1">
      <c r="K492" s="295"/>
      <c r="M492" s="295"/>
      <c r="P492" s="211"/>
      <c r="Q492" s="211"/>
      <c r="R492" s="211"/>
      <c r="S492" s="211"/>
      <c r="T492" s="211"/>
      <c r="U492" s="211"/>
      <c r="V492" s="211"/>
      <c r="W492" s="211"/>
      <c r="X492" s="211"/>
      <c r="Y492" s="211"/>
      <c r="Z492" s="211"/>
    </row>
    <row r="493" spans="11:26" ht="15.75" customHeight="1">
      <c r="K493" s="295"/>
      <c r="M493" s="295"/>
      <c r="P493" s="211"/>
      <c r="Q493" s="211"/>
      <c r="R493" s="211"/>
      <c r="S493" s="211"/>
      <c r="T493" s="211"/>
      <c r="U493" s="211"/>
      <c r="V493" s="211"/>
      <c r="W493" s="211"/>
      <c r="X493" s="211"/>
      <c r="Y493" s="211"/>
      <c r="Z493" s="211"/>
    </row>
    <row r="494" spans="11:26" ht="15.75" customHeight="1">
      <c r="K494" s="295"/>
      <c r="M494" s="295"/>
      <c r="P494" s="211"/>
      <c r="Q494" s="211"/>
      <c r="R494" s="211"/>
      <c r="S494" s="211"/>
      <c r="T494" s="211"/>
      <c r="U494" s="211"/>
      <c r="V494" s="211"/>
      <c r="W494" s="211"/>
      <c r="X494" s="211"/>
      <c r="Y494" s="211"/>
      <c r="Z494" s="211"/>
    </row>
    <row r="495" spans="11:26" ht="15.75" customHeight="1">
      <c r="K495" s="295"/>
      <c r="M495" s="295"/>
      <c r="P495" s="211"/>
      <c r="Q495" s="211"/>
      <c r="R495" s="211"/>
      <c r="S495" s="211"/>
      <c r="T495" s="211"/>
      <c r="U495" s="211"/>
      <c r="V495" s="211"/>
      <c r="W495" s="211"/>
      <c r="X495" s="211"/>
      <c r="Y495" s="211"/>
      <c r="Z495" s="211"/>
    </row>
    <row r="496" spans="11:26" ht="15.75" customHeight="1">
      <c r="K496" s="295"/>
      <c r="M496" s="295"/>
      <c r="P496" s="211"/>
      <c r="Q496" s="211"/>
      <c r="R496" s="211"/>
      <c r="S496" s="211"/>
      <c r="T496" s="211"/>
      <c r="U496" s="211"/>
      <c r="V496" s="211"/>
      <c r="W496" s="211"/>
      <c r="X496" s="211"/>
      <c r="Y496" s="211"/>
      <c r="Z496" s="211"/>
    </row>
    <row r="497" spans="11:26" ht="15.75" customHeight="1">
      <c r="K497" s="295"/>
      <c r="M497" s="295"/>
      <c r="P497" s="211"/>
      <c r="Q497" s="211"/>
      <c r="R497" s="211"/>
      <c r="S497" s="211"/>
      <c r="T497" s="211"/>
      <c r="U497" s="211"/>
      <c r="V497" s="211"/>
      <c r="W497" s="211"/>
      <c r="X497" s="211"/>
      <c r="Y497" s="211"/>
      <c r="Z497" s="211"/>
    </row>
    <row r="498" spans="11:26" ht="15.75" customHeight="1">
      <c r="K498" s="295"/>
      <c r="M498" s="295"/>
      <c r="P498" s="211"/>
      <c r="Q498" s="211"/>
      <c r="R498" s="211"/>
      <c r="S498" s="211"/>
      <c r="T498" s="211"/>
      <c r="U498" s="211"/>
      <c r="V498" s="211"/>
      <c r="W498" s="211"/>
      <c r="X498" s="211"/>
      <c r="Y498" s="211"/>
      <c r="Z498" s="211"/>
    </row>
    <row r="499" spans="11:26" ht="15.75" customHeight="1">
      <c r="K499" s="295"/>
      <c r="M499" s="295"/>
      <c r="P499" s="211"/>
      <c r="Q499" s="211"/>
      <c r="R499" s="211"/>
      <c r="S499" s="211"/>
      <c r="T499" s="211"/>
      <c r="U499" s="211"/>
      <c r="V499" s="211"/>
      <c r="W499" s="211"/>
      <c r="X499" s="211"/>
      <c r="Y499" s="211"/>
      <c r="Z499" s="211"/>
    </row>
    <row r="500" spans="11:26" ht="15.75" customHeight="1">
      <c r="K500" s="295"/>
      <c r="M500" s="295"/>
      <c r="P500" s="211"/>
      <c r="Q500" s="211"/>
      <c r="R500" s="211"/>
      <c r="S500" s="211"/>
      <c r="T500" s="211"/>
      <c r="U500" s="211"/>
      <c r="V500" s="211"/>
      <c r="W500" s="211"/>
      <c r="X500" s="211"/>
      <c r="Y500" s="211"/>
      <c r="Z500" s="211"/>
    </row>
    <row r="501" spans="11:26" ht="15.75" customHeight="1">
      <c r="K501" s="295"/>
      <c r="M501" s="295"/>
      <c r="P501" s="211"/>
      <c r="Q501" s="211"/>
      <c r="R501" s="211"/>
      <c r="S501" s="211"/>
      <c r="T501" s="211"/>
      <c r="U501" s="211"/>
      <c r="V501" s="211"/>
      <c r="W501" s="211"/>
      <c r="X501" s="211"/>
      <c r="Y501" s="211"/>
      <c r="Z501" s="211"/>
    </row>
    <row r="502" spans="11:26" ht="15.75" customHeight="1">
      <c r="K502" s="295"/>
      <c r="M502" s="295"/>
      <c r="P502" s="211"/>
      <c r="Q502" s="211"/>
      <c r="R502" s="211"/>
      <c r="S502" s="211"/>
      <c r="T502" s="211"/>
      <c r="U502" s="211"/>
      <c r="V502" s="211"/>
      <c r="W502" s="211"/>
      <c r="X502" s="211"/>
      <c r="Y502" s="211"/>
      <c r="Z502" s="211"/>
    </row>
    <row r="503" spans="11:26" ht="15.75" customHeight="1">
      <c r="K503" s="295"/>
      <c r="M503" s="295"/>
      <c r="P503" s="211"/>
      <c r="Q503" s="211"/>
      <c r="R503" s="211"/>
      <c r="S503" s="211"/>
      <c r="T503" s="211"/>
      <c r="U503" s="211"/>
      <c r="V503" s="211"/>
      <c r="W503" s="211"/>
      <c r="X503" s="211"/>
      <c r="Y503" s="211"/>
      <c r="Z503" s="211"/>
    </row>
    <row r="504" spans="11:26" ht="15.75" customHeight="1">
      <c r="K504" s="295"/>
      <c r="M504" s="295"/>
      <c r="P504" s="211"/>
      <c r="Q504" s="211"/>
      <c r="R504" s="211"/>
      <c r="S504" s="211"/>
      <c r="T504" s="211"/>
      <c r="U504" s="211"/>
      <c r="V504" s="211"/>
      <c r="W504" s="211"/>
      <c r="X504" s="211"/>
      <c r="Y504" s="211"/>
      <c r="Z504" s="211"/>
    </row>
    <row r="505" spans="11:26" ht="15.75" customHeight="1">
      <c r="K505" s="295"/>
      <c r="M505" s="295"/>
      <c r="P505" s="211"/>
      <c r="Q505" s="211"/>
      <c r="R505" s="211"/>
      <c r="S505" s="211"/>
      <c r="T505" s="211"/>
      <c r="U505" s="211"/>
      <c r="V505" s="211"/>
      <c r="W505" s="211"/>
      <c r="X505" s="211"/>
      <c r="Y505" s="211"/>
      <c r="Z505" s="211"/>
    </row>
    <row r="506" spans="11:26" ht="15.75" customHeight="1">
      <c r="K506" s="295"/>
      <c r="M506" s="295"/>
      <c r="P506" s="211"/>
      <c r="Q506" s="211"/>
      <c r="R506" s="211"/>
      <c r="S506" s="211"/>
      <c r="T506" s="211"/>
      <c r="U506" s="211"/>
      <c r="V506" s="211"/>
      <c r="W506" s="211"/>
      <c r="X506" s="211"/>
      <c r="Y506" s="211"/>
      <c r="Z506" s="211"/>
    </row>
    <row r="507" spans="11:26" ht="15.75" customHeight="1">
      <c r="K507" s="295"/>
      <c r="M507" s="295"/>
      <c r="P507" s="211"/>
      <c r="Q507" s="211"/>
      <c r="R507" s="211"/>
      <c r="S507" s="211"/>
      <c r="T507" s="211"/>
      <c r="U507" s="211"/>
      <c r="V507" s="211"/>
      <c r="W507" s="211"/>
      <c r="X507" s="211"/>
      <c r="Y507" s="211"/>
      <c r="Z507" s="211"/>
    </row>
    <row r="508" spans="11:26" ht="15.75" customHeight="1">
      <c r="K508" s="295"/>
      <c r="M508" s="295"/>
      <c r="P508" s="211"/>
      <c r="Q508" s="211"/>
      <c r="R508" s="211"/>
      <c r="S508" s="211"/>
      <c r="T508" s="211"/>
      <c r="U508" s="211"/>
      <c r="V508" s="211"/>
      <c r="W508" s="211"/>
      <c r="X508" s="211"/>
      <c r="Y508" s="211"/>
      <c r="Z508" s="211"/>
    </row>
    <row r="509" spans="11:26" ht="15.75" customHeight="1">
      <c r="K509" s="295"/>
      <c r="M509" s="295"/>
      <c r="P509" s="211"/>
      <c r="Q509" s="211"/>
      <c r="R509" s="211"/>
      <c r="S509" s="211"/>
      <c r="T509" s="211"/>
      <c r="U509" s="211"/>
      <c r="V509" s="211"/>
      <c r="W509" s="211"/>
      <c r="X509" s="211"/>
      <c r="Y509" s="211"/>
      <c r="Z509" s="211"/>
    </row>
    <row r="510" spans="11:26" ht="15.75" customHeight="1">
      <c r="K510" s="295"/>
      <c r="M510" s="295"/>
      <c r="P510" s="211"/>
      <c r="Q510" s="211"/>
      <c r="R510" s="211"/>
      <c r="S510" s="211"/>
      <c r="T510" s="211"/>
      <c r="U510" s="211"/>
      <c r="V510" s="211"/>
      <c r="W510" s="211"/>
      <c r="X510" s="211"/>
      <c r="Y510" s="211"/>
      <c r="Z510" s="211"/>
    </row>
    <row r="511" spans="11:26" ht="15.75" customHeight="1">
      <c r="K511" s="295"/>
      <c r="M511" s="295"/>
      <c r="P511" s="211"/>
      <c r="Q511" s="211"/>
      <c r="R511" s="211"/>
      <c r="S511" s="211"/>
      <c r="T511" s="211"/>
      <c r="U511" s="211"/>
      <c r="V511" s="211"/>
      <c r="W511" s="211"/>
      <c r="X511" s="211"/>
      <c r="Y511" s="211"/>
      <c r="Z511" s="211"/>
    </row>
    <row r="512" spans="11:26" ht="15.75" customHeight="1">
      <c r="K512" s="295"/>
      <c r="M512" s="295"/>
      <c r="P512" s="211"/>
      <c r="Q512" s="211"/>
      <c r="R512" s="211"/>
      <c r="S512" s="211"/>
      <c r="T512" s="211"/>
      <c r="U512" s="211"/>
      <c r="V512" s="211"/>
      <c r="W512" s="211"/>
      <c r="X512" s="211"/>
      <c r="Y512" s="211"/>
      <c r="Z512" s="211"/>
    </row>
    <row r="513" spans="11:26" ht="15.75" customHeight="1">
      <c r="K513" s="295"/>
      <c r="M513" s="295"/>
      <c r="P513" s="211"/>
      <c r="Q513" s="211"/>
      <c r="R513" s="211"/>
      <c r="S513" s="211"/>
      <c r="T513" s="211"/>
      <c r="U513" s="211"/>
      <c r="V513" s="211"/>
      <c r="W513" s="211"/>
      <c r="X513" s="211"/>
      <c r="Y513" s="211"/>
      <c r="Z513" s="211"/>
    </row>
    <row r="514" spans="11:26" ht="15.75" customHeight="1">
      <c r="K514" s="295"/>
      <c r="M514" s="295"/>
      <c r="P514" s="211"/>
      <c r="Q514" s="211"/>
      <c r="R514" s="211"/>
      <c r="S514" s="211"/>
      <c r="T514" s="211"/>
      <c r="U514" s="211"/>
      <c r="V514" s="211"/>
      <c r="W514" s="211"/>
      <c r="X514" s="211"/>
      <c r="Y514" s="211"/>
      <c r="Z514" s="211"/>
    </row>
    <row r="515" spans="11:26" ht="15.75" customHeight="1">
      <c r="K515" s="295"/>
      <c r="M515" s="295"/>
      <c r="P515" s="211"/>
      <c r="Q515" s="211"/>
      <c r="R515" s="211"/>
      <c r="S515" s="211"/>
      <c r="T515" s="211"/>
      <c r="U515" s="211"/>
      <c r="V515" s="211"/>
      <c r="W515" s="211"/>
      <c r="X515" s="211"/>
      <c r="Y515" s="211"/>
      <c r="Z515" s="211"/>
    </row>
    <row r="516" spans="11:26" ht="15.75" customHeight="1">
      <c r="K516" s="295"/>
      <c r="M516" s="295"/>
      <c r="P516" s="211"/>
      <c r="Q516" s="211"/>
      <c r="R516" s="211"/>
      <c r="S516" s="211"/>
      <c r="T516" s="211"/>
      <c r="U516" s="211"/>
      <c r="V516" s="211"/>
      <c r="W516" s="211"/>
      <c r="X516" s="211"/>
      <c r="Y516" s="211"/>
      <c r="Z516" s="211"/>
    </row>
    <row r="517" spans="11:26" ht="15.75" customHeight="1">
      <c r="K517" s="295"/>
      <c r="M517" s="295"/>
      <c r="P517" s="211"/>
      <c r="Q517" s="211"/>
      <c r="R517" s="211"/>
      <c r="S517" s="211"/>
      <c r="T517" s="211"/>
      <c r="U517" s="211"/>
      <c r="V517" s="211"/>
      <c r="W517" s="211"/>
      <c r="X517" s="211"/>
      <c r="Y517" s="211"/>
      <c r="Z517" s="211"/>
    </row>
    <row r="518" spans="11:26" ht="15.75" customHeight="1">
      <c r="K518" s="295"/>
      <c r="M518" s="295"/>
      <c r="P518" s="211"/>
      <c r="Q518" s="211"/>
      <c r="R518" s="211"/>
      <c r="S518" s="211"/>
      <c r="T518" s="211"/>
      <c r="U518" s="211"/>
      <c r="V518" s="211"/>
      <c r="W518" s="211"/>
      <c r="X518" s="211"/>
      <c r="Y518" s="211"/>
      <c r="Z518" s="211"/>
    </row>
    <row r="519" spans="11:26" ht="15.75" customHeight="1">
      <c r="K519" s="295"/>
      <c r="M519" s="295"/>
      <c r="P519" s="211"/>
      <c r="Q519" s="211"/>
      <c r="R519" s="211"/>
      <c r="S519" s="211"/>
      <c r="T519" s="211"/>
      <c r="U519" s="211"/>
      <c r="V519" s="211"/>
      <c r="W519" s="211"/>
      <c r="X519" s="211"/>
      <c r="Y519" s="211"/>
      <c r="Z519" s="211"/>
    </row>
    <row r="520" spans="11:26" ht="15.75" customHeight="1">
      <c r="K520" s="295"/>
      <c r="M520" s="295"/>
      <c r="P520" s="211"/>
      <c r="Q520" s="211"/>
      <c r="R520" s="211"/>
      <c r="S520" s="211"/>
      <c r="T520" s="211"/>
      <c r="U520" s="211"/>
      <c r="V520" s="211"/>
      <c r="W520" s="211"/>
      <c r="X520" s="211"/>
      <c r="Y520" s="211"/>
      <c r="Z520" s="211"/>
    </row>
    <row r="521" spans="11:26" ht="15.75" customHeight="1">
      <c r="K521" s="295"/>
      <c r="M521" s="295"/>
      <c r="P521" s="211"/>
      <c r="Q521" s="211"/>
      <c r="R521" s="211"/>
      <c r="S521" s="211"/>
      <c r="T521" s="211"/>
      <c r="U521" s="211"/>
      <c r="V521" s="211"/>
      <c r="W521" s="211"/>
      <c r="X521" s="211"/>
      <c r="Y521" s="211"/>
      <c r="Z521" s="211"/>
    </row>
    <row r="522" spans="11:26" ht="15.75" customHeight="1">
      <c r="K522" s="295"/>
      <c r="M522" s="295"/>
      <c r="P522" s="211"/>
      <c r="Q522" s="211"/>
      <c r="R522" s="211"/>
      <c r="S522" s="211"/>
      <c r="T522" s="211"/>
      <c r="U522" s="211"/>
      <c r="V522" s="211"/>
      <c r="W522" s="211"/>
      <c r="X522" s="211"/>
      <c r="Y522" s="211"/>
      <c r="Z522" s="211"/>
    </row>
    <row r="523" spans="11:26" ht="15.75" customHeight="1">
      <c r="K523" s="295"/>
      <c r="M523" s="295"/>
      <c r="P523" s="211"/>
      <c r="Q523" s="211"/>
      <c r="R523" s="211"/>
      <c r="S523" s="211"/>
      <c r="T523" s="211"/>
      <c r="U523" s="211"/>
      <c r="V523" s="211"/>
      <c r="W523" s="211"/>
      <c r="X523" s="211"/>
      <c r="Y523" s="211"/>
      <c r="Z523" s="211"/>
    </row>
    <row r="524" spans="11:26" ht="15.75" customHeight="1">
      <c r="K524" s="295"/>
      <c r="M524" s="295"/>
      <c r="P524" s="211"/>
      <c r="Q524" s="211"/>
      <c r="R524" s="211"/>
      <c r="S524" s="211"/>
      <c r="T524" s="211"/>
      <c r="U524" s="211"/>
      <c r="V524" s="211"/>
      <c r="W524" s="211"/>
      <c r="X524" s="211"/>
      <c r="Y524" s="211"/>
      <c r="Z524" s="211"/>
    </row>
    <row r="525" spans="11:26" ht="15.75" customHeight="1">
      <c r="K525" s="295"/>
      <c r="M525" s="295"/>
      <c r="P525" s="211"/>
      <c r="Q525" s="211"/>
      <c r="R525" s="211"/>
      <c r="S525" s="211"/>
      <c r="T525" s="211"/>
      <c r="U525" s="211"/>
      <c r="V525" s="211"/>
      <c r="W525" s="211"/>
      <c r="X525" s="211"/>
      <c r="Y525" s="211"/>
      <c r="Z525" s="211"/>
    </row>
    <row r="526" spans="11:26" ht="15.75" customHeight="1">
      <c r="K526" s="295"/>
      <c r="M526" s="295"/>
      <c r="P526" s="211"/>
      <c r="Q526" s="211"/>
      <c r="R526" s="211"/>
      <c r="S526" s="211"/>
      <c r="T526" s="211"/>
      <c r="U526" s="211"/>
      <c r="V526" s="211"/>
      <c r="W526" s="211"/>
      <c r="X526" s="211"/>
      <c r="Y526" s="211"/>
      <c r="Z526" s="211"/>
    </row>
    <row r="527" spans="11:26" ht="15.75" customHeight="1">
      <c r="K527" s="295"/>
      <c r="M527" s="295"/>
      <c r="P527" s="211"/>
      <c r="Q527" s="211"/>
      <c r="R527" s="211"/>
      <c r="S527" s="211"/>
      <c r="T527" s="211"/>
      <c r="U527" s="211"/>
      <c r="V527" s="211"/>
      <c r="W527" s="211"/>
      <c r="X527" s="211"/>
      <c r="Y527" s="211"/>
      <c r="Z527" s="211"/>
    </row>
    <row r="528" spans="11:26" ht="15.75" customHeight="1">
      <c r="K528" s="295"/>
      <c r="M528" s="295"/>
      <c r="P528" s="211"/>
      <c r="Q528" s="211"/>
      <c r="R528" s="211"/>
      <c r="S528" s="211"/>
      <c r="T528" s="211"/>
      <c r="U528" s="211"/>
      <c r="V528" s="211"/>
      <c r="W528" s="211"/>
      <c r="X528" s="211"/>
      <c r="Y528" s="211"/>
      <c r="Z528" s="211"/>
    </row>
    <row r="529" spans="11:26" ht="15.75" customHeight="1">
      <c r="K529" s="295"/>
      <c r="M529" s="295"/>
      <c r="P529" s="211"/>
      <c r="Q529" s="211"/>
      <c r="R529" s="211"/>
      <c r="S529" s="211"/>
      <c r="T529" s="211"/>
      <c r="U529" s="211"/>
      <c r="V529" s="211"/>
      <c r="W529" s="211"/>
      <c r="X529" s="211"/>
      <c r="Y529" s="211"/>
      <c r="Z529" s="211"/>
    </row>
    <row r="530" spans="11:26" ht="15.75" customHeight="1">
      <c r="K530" s="295"/>
      <c r="M530" s="295"/>
      <c r="P530" s="211"/>
      <c r="Q530" s="211"/>
      <c r="R530" s="211"/>
      <c r="S530" s="211"/>
      <c r="T530" s="211"/>
      <c r="U530" s="211"/>
      <c r="V530" s="211"/>
      <c r="W530" s="211"/>
      <c r="X530" s="211"/>
      <c r="Y530" s="211"/>
      <c r="Z530" s="211"/>
    </row>
    <row r="531" spans="11:26" ht="15.75" customHeight="1">
      <c r="K531" s="295"/>
      <c r="M531" s="295"/>
      <c r="P531" s="211"/>
      <c r="Q531" s="211"/>
      <c r="R531" s="211"/>
      <c r="S531" s="211"/>
      <c r="T531" s="211"/>
      <c r="U531" s="211"/>
      <c r="V531" s="211"/>
      <c r="W531" s="211"/>
      <c r="X531" s="211"/>
      <c r="Y531" s="211"/>
      <c r="Z531" s="211"/>
    </row>
    <row r="532" spans="11:26" ht="15.75" customHeight="1">
      <c r="K532" s="295"/>
      <c r="M532" s="295"/>
      <c r="P532" s="211"/>
      <c r="Q532" s="211"/>
      <c r="R532" s="211"/>
      <c r="S532" s="211"/>
      <c r="T532" s="211"/>
      <c r="U532" s="211"/>
      <c r="V532" s="211"/>
      <c r="W532" s="211"/>
      <c r="X532" s="211"/>
      <c r="Y532" s="211"/>
      <c r="Z532" s="211"/>
    </row>
    <row r="533" spans="11:26" ht="15.75" customHeight="1">
      <c r="K533" s="295"/>
      <c r="M533" s="295"/>
      <c r="P533" s="211"/>
      <c r="Q533" s="211"/>
      <c r="R533" s="211"/>
      <c r="S533" s="211"/>
      <c r="T533" s="211"/>
      <c r="U533" s="211"/>
      <c r="V533" s="211"/>
      <c r="W533" s="211"/>
      <c r="X533" s="211"/>
      <c r="Y533" s="211"/>
      <c r="Z533" s="211"/>
    </row>
    <row r="534" spans="11:26" ht="15.75" customHeight="1">
      <c r="K534" s="295"/>
      <c r="M534" s="295"/>
      <c r="P534" s="211"/>
      <c r="Q534" s="211"/>
      <c r="R534" s="211"/>
      <c r="S534" s="211"/>
      <c r="T534" s="211"/>
      <c r="U534" s="211"/>
      <c r="V534" s="211"/>
      <c r="W534" s="211"/>
      <c r="X534" s="211"/>
      <c r="Y534" s="211"/>
      <c r="Z534" s="211"/>
    </row>
    <row r="535" spans="11:26" ht="15.75" customHeight="1">
      <c r="K535" s="295"/>
      <c r="M535" s="295"/>
      <c r="P535" s="211"/>
      <c r="Q535" s="211"/>
      <c r="R535" s="211"/>
      <c r="S535" s="211"/>
      <c r="T535" s="211"/>
      <c r="U535" s="211"/>
      <c r="V535" s="211"/>
      <c r="W535" s="211"/>
      <c r="X535" s="211"/>
      <c r="Y535" s="211"/>
      <c r="Z535" s="211"/>
    </row>
    <row r="536" spans="11:26" ht="15.75" customHeight="1">
      <c r="K536" s="295"/>
      <c r="M536" s="295"/>
      <c r="P536" s="211"/>
      <c r="Q536" s="211"/>
      <c r="R536" s="211"/>
      <c r="S536" s="211"/>
      <c r="T536" s="211"/>
      <c r="U536" s="211"/>
      <c r="V536" s="211"/>
      <c r="W536" s="211"/>
      <c r="X536" s="211"/>
      <c r="Y536" s="211"/>
      <c r="Z536" s="211"/>
    </row>
    <row r="537" spans="11:26" ht="15.75" customHeight="1">
      <c r="K537" s="295"/>
      <c r="M537" s="295"/>
      <c r="P537" s="211"/>
      <c r="Q537" s="211"/>
      <c r="R537" s="211"/>
      <c r="S537" s="211"/>
      <c r="T537" s="211"/>
      <c r="U537" s="211"/>
      <c r="V537" s="211"/>
      <c r="W537" s="211"/>
      <c r="X537" s="211"/>
      <c r="Y537" s="211"/>
      <c r="Z537" s="211"/>
    </row>
    <row r="538" spans="11:26" ht="15.75" customHeight="1">
      <c r="K538" s="295"/>
      <c r="M538" s="295"/>
      <c r="P538" s="211"/>
      <c r="Q538" s="211"/>
      <c r="R538" s="211"/>
      <c r="S538" s="211"/>
      <c r="T538" s="211"/>
      <c r="U538" s="211"/>
      <c r="V538" s="211"/>
      <c r="W538" s="211"/>
      <c r="X538" s="211"/>
      <c r="Y538" s="211"/>
      <c r="Z538" s="211"/>
    </row>
    <row r="539" spans="11:26" ht="15.75" customHeight="1">
      <c r="K539" s="295"/>
      <c r="M539" s="295"/>
      <c r="P539" s="211"/>
      <c r="Q539" s="211"/>
      <c r="R539" s="211"/>
      <c r="S539" s="211"/>
      <c r="T539" s="211"/>
      <c r="U539" s="211"/>
      <c r="V539" s="211"/>
      <c r="W539" s="211"/>
      <c r="X539" s="211"/>
      <c r="Y539" s="211"/>
      <c r="Z539" s="211"/>
    </row>
    <row r="540" spans="11:26" ht="15.75" customHeight="1">
      <c r="K540" s="295"/>
      <c r="M540" s="295"/>
      <c r="P540" s="211"/>
      <c r="Q540" s="211"/>
      <c r="R540" s="211"/>
      <c r="S540" s="211"/>
      <c r="T540" s="211"/>
      <c r="U540" s="211"/>
      <c r="V540" s="211"/>
      <c r="W540" s="211"/>
      <c r="X540" s="211"/>
      <c r="Y540" s="211"/>
      <c r="Z540" s="211"/>
    </row>
    <row r="541" spans="11:26" ht="15.75" customHeight="1">
      <c r="K541" s="295"/>
      <c r="M541" s="295"/>
      <c r="P541" s="211"/>
      <c r="Q541" s="211"/>
      <c r="R541" s="211"/>
      <c r="S541" s="211"/>
      <c r="T541" s="211"/>
      <c r="U541" s="211"/>
      <c r="V541" s="211"/>
      <c r="W541" s="211"/>
      <c r="X541" s="211"/>
      <c r="Y541" s="211"/>
      <c r="Z541" s="211"/>
    </row>
    <row r="542" spans="11:26" ht="15.75" customHeight="1">
      <c r="K542" s="295"/>
      <c r="M542" s="295"/>
      <c r="P542" s="211"/>
      <c r="Q542" s="211"/>
      <c r="R542" s="211"/>
      <c r="S542" s="211"/>
      <c r="T542" s="211"/>
      <c r="U542" s="211"/>
      <c r="V542" s="211"/>
      <c r="W542" s="211"/>
      <c r="X542" s="211"/>
      <c r="Y542" s="211"/>
      <c r="Z542" s="211"/>
    </row>
    <row r="543" spans="11:26" ht="15.75" customHeight="1">
      <c r="K543" s="295"/>
      <c r="M543" s="295"/>
      <c r="P543" s="211"/>
      <c r="Q543" s="211"/>
      <c r="R543" s="211"/>
      <c r="S543" s="211"/>
      <c r="T543" s="211"/>
      <c r="U543" s="211"/>
      <c r="V543" s="211"/>
      <c r="W543" s="211"/>
      <c r="X543" s="211"/>
      <c r="Y543" s="211"/>
      <c r="Z543" s="211"/>
    </row>
    <row r="544" spans="11:26" ht="15.75" customHeight="1">
      <c r="K544" s="295"/>
      <c r="M544" s="295"/>
      <c r="P544" s="211"/>
      <c r="Q544" s="211"/>
      <c r="R544" s="211"/>
      <c r="S544" s="211"/>
      <c r="T544" s="211"/>
      <c r="U544" s="211"/>
      <c r="V544" s="211"/>
      <c r="W544" s="211"/>
      <c r="X544" s="211"/>
      <c r="Y544" s="211"/>
      <c r="Z544" s="211"/>
    </row>
    <row r="545" spans="11:26" ht="15.75" customHeight="1">
      <c r="K545" s="295"/>
      <c r="M545" s="295"/>
      <c r="P545" s="211"/>
      <c r="Q545" s="211"/>
      <c r="R545" s="211"/>
      <c r="S545" s="211"/>
      <c r="T545" s="211"/>
      <c r="U545" s="211"/>
      <c r="V545" s="211"/>
      <c r="W545" s="211"/>
      <c r="X545" s="211"/>
      <c r="Y545" s="211"/>
      <c r="Z545" s="211"/>
    </row>
    <row r="546" spans="11:26" ht="15.75" customHeight="1">
      <c r="K546" s="295"/>
      <c r="M546" s="295"/>
      <c r="P546" s="211"/>
      <c r="Q546" s="211"/>
      <c r="R546" s="211"/>
      <c r="S546" s="211"/>
      <c r="T546" s="211"/>
      <c r="U546" s="211"/>
      <c r="V546" s="211"/>
      <c r="W546" s="211"/>
      <c r="X546" s="211"/>
      <c r="Y546" s="211"/>
      <c r="Z546" s="211"/>
    </row>
    <row r="547" spans="11:26" ht="15.75" customHeight="1">
      <c r="K547" s="295"/>
      <c r="M547" s="295"/>
      <c r="P547" s="211"/>
      <c r="Q547" s="211"/>
      <c r="R547" s="211"/>
      <c r="S547" s="211"/>
      <c r="T547" s="211"/>
      <c r="U547" s="211"/>
      <c r="V547" s="211"/>
      <c r="W547" s="211"/>
      <c r="X547" s="211"/>
      <c r="Y547" s="211"/>
      <c r="Z547" s="211"/>
    </row>
    <row r="548" spans="11:26" ht="15.75" customHeight="1">
      <c r="K548" s="295"/>
      <c r="M548" s="295"/>
      <c r="P548" s="211"/>
      <c r="Q548" s="211"/>
      <c r="R548" s="211"/>
      <c r="S548" s="211"/>
      <c r="T548" s="211"/>
      <c r="U548" s="211"/>
      <c r="V548" s="211"/>
      <c r="W548" s="211"/>
      <c r="X548" s="211"/>
      <c r="Y548" s="211"/>
      <c r="Z548" s="211"/>
    </row>
    <row r="549" spans="11:26" ht="15.75" customHeight="1">
      <c r="K549" s="295"/>
      <c r="M549" s="295"/>
      <c r="P549" s="211"/>
      <c r="Q549" s="211"/>
      <c r="R549" s="211"/>
      <c r="S549" s="211"/>
      <c r="T549" s="211"/>
      <c r="U549" s="211"/>
      <c r="V549" s="211"/>
      <c r="W549" s="211"/>
      <c r="X549" s="211"/>
      <c r="Y549" s="211"/>
      <c r="Z549" s="211"/>
    </row>
    <row r="550" spans="11:26" ht="15.75" customHeight="1">
      <c r="K550" s="295"/>
      <c r="M550" s="295"/>
      <c r="P550" s="211"/>
      <c r="Q550" s="211"/>
      <c r="R550" s="211"/>
      <c r="S550" s="211"/>
      <c r="T550" s="211"/>
      <c r="U550" s="211"/>
      <c r="V550" s="211"/>
      <c r="W550" s="211"/>
      <c r="X550" s="211"/>
      <c r="Y550" s="211"/>
      <c r="Z550" s="211"/>
    </row>
    <row r="551" spans="11:26" ht="15.75" customHeight="1">
      <c r="K551" s="295"/>
      <c r="M551" s="295"/>
      <c r="P551" s="211"/>
      <c r="Q551" s="211"/>
      <c r="R551" s="211"/>
      <c r="S551" s="211"/>
      <c r="T551" s="211"/>
      <c r="U551" s="211"/>
      <c r="V551" s="211"/>
      <c r="W551" s="211"/>
      <c r="X551" s="211"/>
      <c r="Y551" s="211"/>
      <c r="Z551" s="211"/>
    </row>
    <row r="552" spans="11:26" ht="15.75" customHeight="1">
      <c r="K552" s="295"/>
      <c r="M552" s="295"/>
      <c r="P552" s="211"/>
      <c r="Q552" s="211"/>
      <c r="R552" s="211"/>
      <c r="S552" s="211"/>
      <c r="T552" s="211"/>
      <c r="U552" s="211"/>
      <c r="V552" s="211"/>
      <c r="W552" s="211"/>
      <c r="X552" s="211"/>
      <c r="Y552" s="211"/>
      <c r="Z552" s="211"/>
    </row>
    <row r="553" spans="11:26" ht="15.75" customHeight="1">
      <c r="K553" s="295"/>
      <c r="M553" s="295"/>
      <c r="P553" s="211"/>
      <c r="Q553" s="211"/>
      <c r="R553" s="211"/>
      <c r="S553" s="211"/>
      <c r="T553" s="211"/>
      <c r="U553" s="211"/>
      <c r="V553" s="211"/>
      <c r="W553" s="211"/>
      <c r="X553" s="211"/>
      <c r="Y553" s="211"/>
      <c r="Z553" s="211"/>
    </row>
    <row r="554" spans="11:26" ht="15.75" customHeight="1">
      <c r="K554" s="295"/>
      <c r="M554" s="295"/>
      <c r="P554" s="211"/>
      <c r="Q554" s="211"/>
      <c r="R554" s="211"/>
      <c r="S554" s="211"/>
      <c r="T554" s="211"/>
      <c r="U554" s="211"/>
      <c r="V554" s="211"/>
      <c r="W554" s="211"/>
      <c r="X554" s="211"/>
      <c r="Y554" s="211"/>
      <c r="Z554" s="211"/>
    </row>
    <row r="555" spans="11:26" ht="15.75" customHeight="1">
      <c r="K555" s="295"/>
      <c r="M555" s="295"/>
      <c r="P555" s="211"/>
      <c r="Q555" s="211"/>
      <c r="R555" s="211"/>
      <c r="S555" s="211"/>
      <c r="T555" s="211"/>
      <c r="U555" s="211"/>
      <c r="V555" s="211"/>
      <c r="W555" s="211"/>
      <c r="X555" s="211"/>
      <c r="Y555" s="211"/>
      <c r="Z555" s="211"/>
    </row>
    <row r="556" spans="11:26" ht="15.75" customHeight="1">
      <c r="K556" s="295"/>
      <c r="M556" s="295"/>
      <c r="P556" s="211"/>
      <c r="Q556" s="211"/>
      <c r="R556" s="211"/>
      <c r="S556" s="211"/>
      <c r="T556" s="211"/>
      <c r="U556" s="211"/>
      <c r="V556" s="211"/>
      <c r="W556" s="211"/>
      <c r="X556" s="211"/>
      <c r="Y556" s="211"/>
      <c r="Z556" s="211"/>
    </row>
    <row r="557" spans="11:26" ht="15.75" customHeight="1">
      <c r="K557" s="295"/>
      <c r="M557" s="295"/>
      <c r="P557" s="211"/>
      <c r="Q557" s="211"/>
      <c r="R557" s="211"/>
      <c r="S557" s="211"/>
      <c r="T557" s="211"/>
      <c r="U557" s="211"/>
      <c r="V557" s="211"/>
      <c r="W557" s="211"/>
      <c r="X557" s="211"/>
      <c r="Y557" s="211"/>
      <c r="Z557" s="211"/>
    </row>
    <row r="558" spans="11:26" ht="15.75" customHeight="1">
      <c r="K558" s="295"/>
      <c r="M558" s="295"/>
      <c r="P558" s="211"/>
      <c r="Q558" s="211"/>
      <c r="R558" s="211"/>
      <c r="S558" s="211"/>
      <c r="T558" s="211"/>
      <c r="U558" s="211"/>
      <c r="V558" s="211"/>
      <c r="W558" s="211"/>
      <c r="X558" s="211"/>
      <c r="Y558" s="211"/>
      <c r="Z558" s="211"/>
    </row>
    <row r="559" spans="11:26" ht="15.75" customHeight="1">
      <c r="K559" s="295"/>
      <c r="M559" s="295"/>
      <c r="P559" s="211"/>
      <c r="Q559" s="211"/>
      <c r="R559" s="211"/>
      <c r="S559" s="211"/>
      <c r="T559" s="211"/>
      <c r="U559" s="211"/>
      <c r="V559" s="211"/>
      <c r="W559" s="211"/>
      <c r="X559" s="211"/>
      <c r="Y559" s="211"/>
      <c r="Z559" s="211"/>
    </row>
    <row r="560" spans="11:26" ht="15.75" customHeight="1">
      <c r="K560" s="295"/>
      <c r="M560" s="295"/>
      <c r="P560" s="211"/>
      <c r="Q560" s="211"/>
      <c r="R560" s="211"/>
      <c r="S560" s="211"/>
      <c r="T560" s="211"/>
      <c r="U560" s="211"/>
      <c r="V560" s="211"/>
      <c r="W560" s="211"/>
      <c r="X560" s="211"/>
      <c r="Y560" s="211"/>
      <c r="Z560" s="211"/>
    </row>
    <row r="561" spans="11:26" ht="15.75" customHeight="1">
      <c r="K561" s="295"/>
      <c r="M561" s="295"/>
      <c r="P561" s="211"/>
      <c r="Q561" s="211"/>
      <c r="R561" s="211"/>
      <c r="S561" s="211"/>
      <c r="T561" s="211"/>
      <c r="U561" s="211"/>
      <c r="V561" s="211"/>
      <c r="W561" s="211"/>
      <c r="X561" s="211"/>
      <c r="Y561" s="211"/>
      <c r="Z561" s="211"/>
    </row>
    <row r="562" spans="11:26" ht="15.75" customHeight="1">
      <c r="K562" s="295"/>
      <c r="M562" s="295"/>
      <c r="P562" s="211"/>
      <c r="Q562" s="211"/>
      <c r="R562" s="211"/>
      <c r="S562" s="211"/>
      <c r="T562" s="211"/>
      <c r="U562" s="211"/>
      <c r="V562" s="211"/>
      <c r="W562" s="211"/>
      <c r="X562" s="211"/>
      <c r="Y562" s="211"/>
      <c r="Z562" s="211"/>
    </row>
    <row r="563" spans="11:26" ht="15.75" customHeight="1">
      <c r="K563" s="295"/>
      <c r="M563" s="295"/>
      <c r="P563" s="211"/>
      <c r="Q563" s="211"/>
      <c r="R563" s="211"/>
      <c r="S563" s="211"/>
      <c r="T563" s="211"/>
      <c r="U563" s="211"/>
      <c r="V563" s="211"/>
      <c r="W563" s="211"/>
      <c r="X563" s="211"/>
      <c r="Y563" s="211"/>
      <c r="Z563" s="211"/>
    </row>
    <row r="564" spans="11:26" ht="15.75" customHeight="1">
      <c r="K564" s="295"/>
      <c r="M564" s="295"/>
      <c r="P564" s="211"/>
      <c r="Q564" s="211"/>
      <c r="R564" s="211"/>
      <c r="S564" s="211"/>
      <c r="T564" s="211"/>
      <c r="U564" s="211"/>
      <c r="V564" s="211"/>
      <c r="W564" s="211"/>
      <c r="X564" s="211"/>
      <c r="Y564" s="211"/>
      <c r="Z564" s="211"/>
    </row>
    <row r="565" spans="11:26" ht="15.75" customHeight="1">
      <c r="K565" s="295"/>
      <c r="M565" s="295"/>
      <c r="P565" s="211"/>
      <c r="Q565" s="211"/>
      <c r="R565" s="211"/>
      <c r="S565" s="211"/>
      <c r="T565" s="211"/>
      <c r="U565" s="211"/>
      <c r="V565" s="211"/>
      <c r="W565" s="211"/>
      <c r="X565" s="211"/>
      <c r="Y565" s="211"/>
      <c r="Z565" s="211"/>
    </row>
    <row r="566" spans="11:26" ht="15.75" customHeight="1">
      <c r="K566" s="295"/>
      <c r="M566" s="295"/>
      <c r="P566" s="211"/>
      <c r="Q566" s="211"/>
      <c r="R566" s="211"/>
      <c r="S566" s="211"/>
      <c r="T566" s="211"/>
      <c r="U566" s="211"/>
      <c r="V566" s="211"/>
      <c r="W566" s="211"/>
      <c r="X566" s="211"/>
      <c r="Y566" s="211"/>
      <c r="Z566" s="211"/>
    </row>
    <row r="567" spans="11:26" ht="15.75" customHeight="1">
      <c r="K567" s="295"/>
      <c r="M567" s="295"/>
      <c r="P567" s="211"/>
      <c r="Q567" s="211"/>
      <c r="R567" s="211"/>
      <c r="S567" s="211"/>
      <c r="T567" s="211"/>
      <c r="U567" s="211"/>
      <c r="V567" s="211"/>
      <c r="W567" s="211"/>
      <c r="X567" s="211"/>
      <c r="Y567" s="211"/>
      <c r="Z567" s="211"/>
    </row>
    <row r="568" spans="11:26" ht="15.75" customHeight="1">
      <c r="K568" s="295"/>
      <c r="M568" s="295"/>
      <c r="P568" s="211"/>
      <c r="Q568" s="211"/>
      <c r="R568" s="211"/>
      <c r="S568" s="211"/>
      <c r="T568" s="211"/>
      <c r="U568" s="211"/>
      <c r="V568" s="211"/>
      <c r="W568" s="211"/>
      <c r="X568" s="211"/>
      <c r="Y568" s="211"/>
      <c r="Z568" s="211"/>
    </row>
    <row r="569" spans="11:26" ht="15.75" customHeight="1">
      <c r="K569" s="295"/>
      <c r="M569" s="295"/>
      <c r="P569" s="211"/>
      <c r="Q569" s="211"/>
      <c r="R569" s="211"/>
      <c r="S569" s="211"/>
      <c r="T569" s="211"/>
      <c r="U569" s="211"/>
      <c r="V569" s="211"/>
      <c r="W569" s="211"/>
      <c r="X569" s="211"/>
      <c r="Y569" s="211"/>
      <c r="Z569" s="211"/>
    </row>
    <row r="570" spans="11:26" ht="15.75" customHeight="1">
      <c r="K570" s="295"/>
      <c r="M570" s="295"/>
      <c r="P570" s="211"/>
      <c r="Q570" s="211"/>
      <c r="R570" s="211"/>
      <c r="S570" s="211"/>
      <c r="T570" s="211"/>
      <c r="U570" s="211"/>
      <c r="V570" s="211"/>
      <c r="W570" s="211"/>
      <c r="X570" s="211"/>
      <c r="Y570" s="211"/>
      <c r="Z570" s="211"/>
    </row>
    <row r="571" spans="11:26" ht="15.75" customHeight="1">
      <c r="K571" s="295"/>
      <c r="M571" s="295"/>
      <c r="P571" s="211"/>
      <c r="Q571" s="211"/>
      <c r="R571" s="211"/>
      <c r="S571" s="211"/>
      <c r="T571" s="211"/>
      <c r="U571" s="211"/>
      <c r="V571" s="211"/>
      <c r="W571" s="211"/>
      <c r="X571" s="211"/>
      <c r="Y571" s="211"/>
      <c r="Z571" s="211"/>
    </row>
    <row r="572" spans="11:26" ht="15.75" customHeight="1">
      <c r="K572" s="295"/>
      <c r="M572" s="295"/>
      <c r="P572" s="211"/>
      <c r="Q572" s="211"/>
      <c r="R572" s="211"/>
      <c r="S572" s="211"/>
      <c r="T572" s="211"/>
      <c r="U572" s="211"/>
      <c r="V572" s="211"/>
      <c r="W572" s="211"/>
      <c r="X572" s="211"/>
      <c r="Y572" s="211"/>
      <c r="Z572" s="211"/>
    </row>
    <row r="573" spans="11:26" ht="15.75" customHeight="1">
      <c r="K573" s="295"/>
      <c r="M573" s="295"/>
      <c r="P573" s="211"/>
      <c r="Q573" s="211"/>
      <c r="R573" s="211"/>
      <c r="S573" s="211"/>
      <c r="T573" s="211"/>
      <c r="U573" s="211"/>
      <c r="V573" s="211"/>
      <c r="W573" s="211"/>
      <c r="X573" s="211"/>
      <c r="Y573" s="211"/>
      <c r="Z573" s="211"/>
    </row>
    <row r="574" spans="11:26" ht="15.75" customHeight="1">
      <c r="K574" s="295"/>
      <c r="M574" s="295"/>
      <c r="P574" s="211"/>
      <c r="Q574" s="211"/>
      <c r="R574" s="211"/>
      <c r="S574" s="211"/>
      <c r="T574" s="211"/>
      <c r="U574" s="211"/>
      <c r="V574" s="211"/>
      <c r="W574" s="211"/>
      <c r="X574" s="211"/>
      <c r="Y574" s="211"/>
      <c r="Z574" s="211"/>
    </row>
    <row r="575" spans="11:26" ht="15.75" customHeight="1">
      <c r="K575" s="295"/>
      <c r="M575" s="295"/>
      <c r="P575" s="211"/>
      <c r="Q575" s="211"/>
      <c r="R575" s="211"/>
      <c r="S575" s="211"/>
      <c r="T575" s="211"/>
      <c r="U575" s="211"/>
      <c r="V575" s="211"/>
      <c r="W575" s="211"/>
      <c r="X575" s="211"/>
      <c r="Y575" s="211"/>
      <c r="Z575" s="211"/>
    </row>
    <row r="576" spans="11:26" ht="15.75" customHeight="1">
      <c r="K576" s="295"/>
      <c r="M576" s="295"/>
      <c r="P576" s="211"/>
      <c r="Q576" s="211"/>
      <c r="R576" s="211"/>
      <c r="S576" s="211"/>
      <c r="T576" s="211"/>
      <c r="U576" s="211"/>
      <c r="V576" s="211"/>
      <c r="W576" s="211"/>
      <c r="X576" s="211"/>
      <c r="Y576" s="211"/>
      <c r="Z576" s="211"/>
    </row>
    <row r="577" spans="11:26" ht="15.75" customHeight="1">
      <c r="K577" s="295"/>
      <c r="M577" s="295"/>
      <c r="P577" s="211"/>
      <c r="Q577" s="211"/>
      <c r="R577" s="211"/>
      <c r="S577" s="211"/>
      <c r="T577" s="211"/>
      <c r="U577" s="211"/>
      <c r="V577" s="211"/>
      <c r="W577" s="211"/>
      <c r="X577" s="211"/>
      <c r="Y577" s="211"/>
      <c r="Z577" s="211"/>
    </row>
    <row r="578" spans="11:26" ht="15.75" customHeight="1">
      <c r="K578" s="295"/>
      <c r="M578" s="295"/>
      <c r="P578" s="211"/>
      <c r="Q578" s="211"/>
      <c r="R578" s="211"/>
      <c r="S578" s="211"/>
      <c r="T578" s="211"/>
      <c r="U578" s="211"/>
      <c r="V578" s="211"/>
      <c r="W578" s="211"/>
      <c r="X578" s="211"/>
      <c r="Y578" s="211"/>
      <c r="Z578" s="211"/>
    </row>
    <row r="579" spans="11:26" ht="15.75" customHeight="1">
      <c r="K579" s="295"/>
      <c r="M579" s="295"/>
      <c r="P579" s="211"/>
      <c r="Q579" s="211"/>
      <c r="R579" s="211"/>
      <c r="S579" s="211"/>
      <c r="T579" s="211"/>
      <c r="U579" s="211"/>
      <c r="V579" s="211"/>
      <c r="W579" s="211"/>
      <c r="X579" s="211"/>
      <c r="Y579" s="211"/>
      <c r="Z579" s="211"/>
    </row>
    <row r="580" spans="11:26" ht="15.75" customHeight="1">
      <c r="K580" s="295"/>
      <c r="M580" s="295"/>
      <c r="P580" s="211"/>
      <c r="Q580" s="211"/>
      <c r="R580" s="211"/>
      <c r="S580" s="211"/>
      <c r="T580" s="211"/>
      <c r="U580" s="211"/>
      <c r="V580" s="211"/>
      <c r="W580" s="211"/>
      <c r="X580" s="211"/>
      <c r="Y580" s="211"/>
      <c r="Z580" s="211"/>
    </row>
    <row r="581" spans="11:26" ht="15.75" customHeight="1">
      <c r="K581" s="295"/>
      <c r="M581" s="295"/>
      <c r="P581" s="211"/>
      <c r="Q581" s="211"/>
      <c r="R581" s="211"/>
      <c r="S581" s="211"/>
      <c r="T581" s="211"/>
      <c r="U581" s="211"/>
      <c r="V581" s="211"/>
      <c r="W581" s="211"/>
      <c r="X581" s="211"/>
      <c r="Y581" s="211"/>
      <c r="Z581" s="211"/>
    </row>
    <row r="582" spans="11:26" ht="15.75" customHeight="1">
      <c r="K582" s="295"/>
      <c r="M582" s="295"/>
      <c r="P582" s="211"/>
      <c r="Q582" s="211"/>
      <c r="R582" s="211"/>
      <c r="S582" s="211"/>
      <c r="T582" s="211"/>
      <c r="U582" s="211"/>
      <c r="V582" s="211"/>
      <c r="W582" s="211"/>
      <c r="X582" s="211"/>
      <c r="Y582" s="211"/>
      <c r="Z582" s="211"/>
    </row>
    <row r="583" spans="11:26" ht="15.75" customHeight="1">
      <c r="K583" s="295"/>
      <c r="M583" s="295"/>
      <c r="P583" s="211"/>
      <c r="Q583" s="211"/>
      <c r="R583" s="211"/>
      <c r="S583" s="211"/>
      <c r="T583" s="211"/>
      <c r="U583" s="211"/>
      <c r="V583" s="211"/>
      <c r="W583" s="211"/>
      <c r="X583" s="211"/>
      <c r="Y583" s="211"/>
      <c r="Z583" s="211"/>
    </row>
    <row r="584" spans="11:26" ht="15.75" customHeight="1">
      <c r="K584" s="295"/>
      <c r="M584" s="295"/>
      <c r="P584" s="211"/>
      <c r="Q584" s="211"/>
      <c r="R584" s="211"/>
      <c r="S584" s="211"/>
      <c r="T584" s="211"/>
      <c r="U584" s="211"/>
      <c r="V584" s="211"/>
      <c r="W584" s="211"/>
      <c r="X584" s="211"/>
      <c r="Y584" s="211"/>
      <c r="Z584" s="211"/>
    </row>
    <row r="585" spans="11:26" ht="15.75" customHeight="1">
      <c r="K585" s="295"/>
      <c r="M585" s="295"/>
      <c r="P585" s="211"/>
      <c r="Q585" s="211"/>
      <c r="R585" s="211"/>
      <c r="S585" s="211"/>
      <c r="T585" s="211"/>
      <c r="U585" s="211"/>
      <c r="V585" s="211"/>
      <c r="W585" s="211"/>
      <c r="X585" s="211"/>
      <c r="Y585" s="211"/>
      <c r="Z585" s="211"/>
    </row>
    <row r="586" spans="11:26" ht="15.75" customHeight="1">
      <c r="K586" s="295"/>
      <c r="M586" s="295"/>
      <c r="P586" s="211"/>
      <c r="Q586" s="211"/>
      <c r="R586" s="211"/>
      <c r="S586" s="211"/>
      <c r="T586" s="211"/>
      <c r="U586" s="211"/>
      <c r="V586" s="211"/>
      <c r="W586" s="211"/>
      <c r="X586" s="211"/>
      <c r="Y586" s="211"/>
      <c r="Z586" s="211"/>
    </row>
    <row r="587" spans="11:26" ht="15.75" customHeight="1">
      <c r="K587" s="295"/>
      <c r="M587" s="295"/>
      <c r="P587" s="211"/>
      <c r="Q587" s="211"/>
      <c r="R587" s="211"/>
      <c r="S587" s="211"/>
      <c r="T587" s="211"/>
      <c r="U587" s="211"/>
      <c r="V587" s="211"/>
      <c r="W587" s="211"/>
      <c r="X587" s="211"/>
      <c r="Y587" s="211"/>
      <c r="Z587" s="211"/>
    </row>
    <row r="588" spans="11:26" ht="15.75" customHeight="1">
      <c r="K588" s="295"/>
      <c r="M588" s="295"/>
      <c r="P588" s="211"/>
      <c r="Q588" s="211"/>
      <c r="R588" s="211"/>
      <c r="S588" s="211"/>
      <c r="T588" s="211"/>
      <c r="U588" s="211"/>
      <c r="V588" s="211"/>
      <c r="W588" s="211"/>
      <c r="X588" s="211"/>
      <c r="Y588" s="211"/>
      <c r="Z588" s="211"/>
    </row>
    <row r="589" spans="11:26" ht="15.75" customHeight="1">
      <c r="K589" s="295"/>
      <c r="M589" s="295"/>
      <c r="P589" s="211"/>
      <c r="Q589" s="211"/>
      <c r="R589" s="211"/>
      <c r="S589" s="211"/>
      <c r="T589" s="211"/>
      <c r="U589" s="211"/>
      <c r="V589" s="211"/>
      <c r="W589" s="211"/>
      <c r="X589" s="211"/>
      <c r="Y589" s="211"/>
      <c r="Z589" s="211"/>
    </row>
    <row r="590" spans="11:26" ht="15.75" customHeight="1">
      <c r="K590" s="295"/>
      <c r="M590" s="295"/>
      <c r="P590" s="211"/>
      <c r="Q590" s="211"/>
      <c r="R590" s="211"/>
      <c r="S590" s="211"/>
      <c r="T590" s="211"/>
      <c r="U590" s="211"/>
      <c r="V590" s="211"/>
      <c r="W590" s="211"/>
      <c r="X590" s="211"/>
      <c r="Y590" s="211"/>
      <c r="Z590" s="211"/>
    </row>
    <row r="591" spans="11:26" ht="15.75" customHeight="1">
      <c r="K591" s="295"/>
      <c r="M591" s="295"/>
      <c r="P591" s="211"/>
      <c r="Q591" s="211"/>
      <c r="R591" s="211"/>
      <c r="S591" s="211"/>
      <c r="T591" s="211"/>
      <c r="U591" s="211"/>
      <c r="V591" s="211"/>
      <c r="W591" s="211"/>
      <c r="X591" s="211"/>
      <c r="Y591" s="211"/>
      <c r="Z591" s="211"/>
    </row>
    <row r="592" spans="11:26" ht="15.75" customHeight="1">
      <c r="K592" s="295"/>
      <c r="M592" s="295"/>
      <c r="P592" s="211"/>
      <c r="Q592" s="211"/>
      <c r="R592" s="211"/>
      <c r="S592" s="211"/>
      <c r="T592" s="211"/>
      <c r="U592" s="211"/>
      <c r="V592" s="211"/>
      <c r="W592" s="211"/>
      <c r="X592" s="211"/>
      <c r="Y592" s="211"/>
      <c r="Z592" s="211"/>
    </row>
    <row r="593" spans="11:26" ht="15.75" customHeight="1">
      <c r="K593" s="295"/>
      <c r="M593" s="295"/>
      <c r="P593" s="211"/>
      <c r="Q593" s="211"/>
      <c r="R593" s="211"/>
      <c r="S593" s="211"/>
      <c r="T593" s="211"/>
      <c r="U593" s="211"/>
      <c r="V593" s="211"/>
      <c r="W593" s="211"/>
      <c r="X593" s="211"/>
      <c r="Y593" s="211"/>
      <c r="Z593" s="211"/>
    </row>
    <row r="594" spans="11:26" ht="15.75" customHeight="1">
      <c r="K594" s="295"/>
      <c r="M594" s="295"/>
      <c r="P594" s="211"/>
      <c r="Q594" s="211"/>
      <c r="R594" s="211"/>
      <c r="S594" s="211"/>
      <c r="T594" s="211"/>
      <c r="U594" s="211"/>
      <c r="V594" s="211"/>
      <c r="W594" s="211"/>
      <c r="X594" s="211"/>
      <c r="Y594" s="211"/>
      <c r="Z594" s="211"/>
    </row>
    <row r="595" spans="11:26" ht="15.75" customHeight="1">
      <c r="K595" s="295"/>
      <c r="M595" s="295"/>
      <c r="P595" s="211"/>
      <c r="Q595" s="211"/>
      <c r="R595" s="211"/>
      <c r="S595" s="211"/>
      <c r="T595" s="211"/>
      <c r="U595" s="211"/>
      <c r="V595" s="211"/>
      <c r="W595" s="211"/>
      <c r="X595" s="211"/>
      <c r="Y595" s="211"/>
      <c r="Z595" s="211"/>
    </row>
    <row r="596" spans="11:26" ht="15.75" customHeight="1">
      <c r="K596" s="295"/>
      <c r="M596" s="295"/>
      <c r="P596" s="211"/>
      <c r="Q596" s="211"/>
      <c r="R596" s="211"/>
      <c r="S596" s="211"/>
      <c r="T596" s="211"/>
      <c r="U596" s="211"/>
      <c r="V596" s="211"/>
      <c r="W596" s="211"/>
      <c r="X596" s="211"/>
      <c r="Y596" s="211"/>
      <c r="Z596" s="211"/>
    </row>
    <row r="597" spans="11:26" ht="15.75" customHeight="1">
      <c r="K597" s="295"/>
      <c r="M597" s="295"/>
      <c r="P597" s="211"/>
      <c r="Q597" s="211"/>
      <c r="R597" s="211"/>
      <c r="S597" s="211"/>
      <c r="T597" s="211"/>
      <c r="U597" s="211"/>
      <c r="V597" s="211"/>
      <c r="W597" s="211"/>
      <c r="X597" s="211"/>
      <c r="Y597" s="211"/>
      <c r="Z597" s="211"/>
    </row>
    <row r="598" spans="11:26" ht="15.75" customHeight="1">
      <c r="K598" s="295"/>
      <c r="M598" s="295"/>
      <c r="P598" s="211"/>
      <c r="Q598" s="211"/>
      <c r="R598" s="211"/>
      <c r="S598" s="211"/>
      <c r="T598" s="211"/>
      <c r="U598" s="211"/>
      <c r="V598" s="211"/>
      <c r="W598" s="211"/>
      <c r="X598" s="211"/>
      <c r="Y598" s="211"/>
      <c r="Z598" s="211"/>
    </row>
    <row r="599" spans="11:26" ht="15.75" customHeight="1">
      <c r="K599" s="295"/>
      <c r="M599" s="295"/>
      <c r="P599" s="211"/>
      <c r="Q599" s="211"/>
      <c r="R599" s="211"/>
      <c r="S599" s="211"/>
      <c r="T599" s="211"/>
      <c r="U599" s="211"/>
      <c r="V599" s="211"/>
      <c r="W599" s="211"/>
      <c r="X599" s="211"/>
      <c r="Y599" s="211"/>
      <c r="Z599" s="211"/>
    </row>
    <row r="600" spans="11:26" ht="15.75" customHeight="1">
      <c r="K600" s="295"/>
      <c r="M600" s="295"/>
      <c r="P600" s="211"/>
      <c r="Q600" s="211"/>
      <c r="R600" s="211"/>
      <c r="S600" s="211"/>
      <c r="T600" s="211"/>
      <c r="U600" s="211"/>
      <c r="V600" s="211"/>
      <c r="W600" s="211"/>
      <c r="X600" s="211"/>
      <c r="Y600" s="211"/>
      <c r="Z600" s="211"/>
    </row>
    <row r="601" spans="11:26" ht="15.75" customHeight="1">
      <c r="K601" s="295"/>
      <c r="M601" s="295"/>
      <c r="P601" s="211"/>
      <c r="Q601" s="211"/>
      <c r="R601" s="211"/>
      <c r="S601" s="211"/>
      <c r="T601" s="211"/>
      <c r="U601" s="211"/>
      <c r="V601" s="211"/>
      <c r="W601" s="211"/>
      <c r="X601" s="211"/>
      <c r="Y601" s="211"/>
      <c r="Z601" s="211"/>
    </row>
    <row r="602" spans="11:26" ht="15.75" customHeight="1">
      <c r="K602" s="295"/>
      <c r="M602" s="295"/>
      <c r="P602" s="211"/>
      <c r="Q602" s="211"/>
      <c r="R602" s="211"/>
      <c r="S602" s="211"/>
      <c r="T602" s="211"/>
      <c r="U602" s="211"/>
      <c r="V602" s="211"/>
      <c r="W602" s="211"/>
      <c r="X602" s="211"/>
      <c r="Y602" s="211"/>
      <c r="Z602" s="211"/>
    </row>
    <row r="603" spans="11:26" ht="15.75" customHeight="1">
      <c r="K603" s="295"/>
      <c r="M603" s="295"/>
      <c r="P603" s="211"/>
      <c r="Q603" s="211"/>
      <c r="R603" s="211"/>
      <c r="S603" s="211"/>
      <c r="T603" s="211"/>
      <c r="U603" s="211"/>
      <c r="V603" s="211"/>
      <c r="W603" s="211"/>
      <c r="X603" s="211"/>
      <c r="Y603" s="211"/>
      <c r="Z603" s="211"/>
    </row>
    <row r="604" spans="11:26" ht="15.75" customHeight="1">
      <c r="K604" s="295"/>
      <c r="M604" s="295"/>
      <c r="P604" s="211"/>
      <c r="Q604" s="211"/>
      <c r="R604" s="211"/>
      <c r="S604" s="211"/>
      <c r="T604" s="211"/>
      <c r="U604" s="211"/>
      <c r="V604" s="211"/>
      <c r="W604" s="211"/>
      <c r="X604" s="211"/>
      <c r="Y604" s="211"/>
      <c r="Z604" s="211"/>
    </row>
    <row r="605" spans="11:26" ht="15.75" customHeight="1">
      <c r="K605" s="295"/>
      <c r="M605" s="295"/>
      <c r="P605" s="211"/>
      <c r="Q605" s="211"/>
      <c r="R605" s="211"/>
      <c r="S605" s="211"/>
      <c r="T605" s="211"/>
      <c r="U605" s="211"/>
      <c r="V605" s="211"/>
      <c r="W605" s="211"/>
      <c r="X605" s="211"/>
      <c r="Y605" s="211"/>
      <c r="Z605" s="211"/>
    </row>
    <row r="606" spans="11:26" ht="15.75" customHeight="1">
      <c r="K606" s="295"/>
      <c r="M606" s="295"/>
      <c r="P606" s="211"/>
      <c r="Q606" s="211"/>
      <c r="R606" s="211"/>
      <c r="S606" s="211"/>
      <c r="T606" s="211"/>
      <c r="U606" s="211"/>
      <c r="V606" s="211"/>
      <c r="W606" s="211"/>
      <c r="X606" s="211"/>
      <c r="Y606" s="211"/>
      <c r="Z606" s="211"/>
    </row>
    <row r="607" spans="11:26" ht="15.75" customHeight="1">
      <c r="K607" s="295"/>
      <c r="M607" s="295"/>
      <c r="P607" s="211"/>
      <c r="Q607" s="211"/>
      <c r="R607" s="211"/>
      <c r="S607" s="211"/>
      <c r="T607" s="211"/>
      <c r="U607" s="211"/>
      <c r="V607" s="211"/>
      <c r="W607" s="211"/>
      <c r="X607" s="211"/>
      <c r="Y607" s="211"/>
      <c r="Z607" s="211"/>
    </row>
    <row r="608" spans="11:26" ht="15.75" customHeight="1">
      <c r="K608" s="295"/>
      <c r="M608" s="295"/>
      <c r="P608" s="211"/>
      <c r="Q608" s="211"/>
      <c r="R608" s="211"/>
      <c r="S608" s="211"/>
      <c r="T608" s="211"/>
      <c r="U608" s="211"/>
      <c r="V608" s="211"/>
      <c r="W608" s="211"/>
      <c r="X608" s="211"/>
      <c r="Y608" s="211"/>
      <c r="Z608" s="211"/>
    </row>
    <row r="609" spans="11:26" ht="15.75" customHeight="1">
      <c r="K609" s="295"/>
      <c r="M609" s="295"/>
      <c r="P609" s="211"/>
      <c r="Q609" s="211"/>
      <c r="R609" s="211"/>
      <c r="S609" s="211"/>
      <c r="T609" s="211"/>
      <c r="U609" s="211"/>
      <c r="V609" s="211"/>
      <c r="W609" s="211"/>
      <c r="X609" s="211"/>
      <c r="Y609" s="211"/>
      <c r="Z609" s="211"/>
    </row>
    <row r="610" spans="11:26" ht="15.75" customHeight="1">
      <c r="K610" s="295"/>
      <c r="M610" s="295"/>
      <c r="P610" s="211"/>
      <c r="Q610" s="211"/>
      <c r="R610" s="211"/>
      <c r="S610" s="211"/>
      <c r="T610" s="211"/>
      <c r="U610" s="211"/>
      <c r="V610" s="211"/>
      <c r="W610" s="211"/>
      <c r="X610" s="211"/>
      <c r="Y610" s="211"/>
      <c r="Z610" s="211"/>
    </row>
    <row r="611" spans="11:26" ht="15.75" customHeight="1">
      <c r="K611" s="295"/>
      <c r="M611" s="295"/>
      <c r="P611" s="211"/>
      <c r="Q611" s="211"/>
      <c r="R611" s="211"/>
      <c r="S611" s="211"/>
      <c r="T611" s="211"/>
      <c r="U611" s="211"/>
      <c r="V611" s="211"/>
      <c r="W611" s="211"/>
      <c r="X611" s="211"/>
      <c r="Y611" s="211"/>
      <c r="Z611" s="211"/>
    </row>
    <row r="612" spans="11:26" ht="15.75" customHeight="1">
      <c r="K612" s="295"/>
      <c r="M612" s="295"/>
      <c r="P612" s="211"/>
      <c r="Q612" s="211"/>
      <c r="R612" s="211"/>
      <c r="S612" s="211"/>
      <c r="T612" s="211"/>
      <c r="U612" s="211"/>
      <c r="V612" s="211"/>
      <c r="W612" s="211"/>
      <c r="X612" s="211"/>
      <c r="Y612" s="211"/>
      <c r="Z612" s="211"/>
    </row>
    <row r="613" spans="11:26" ht="15.75" customHeight="1">
      <c r="K613" s="295"/>
      <c r="M613" s="295"/>
      <c r="P613" s="211"/>
      <c r="Q613" s="211"/>
      <c r="R613" s="211"/>
      <c r="S613" s="211"/>
      <c r="T613" s="211"/>
      <c r="U613" s="211"/>
      <c r="V613" s="211"/>
      <c r="W613" s="211"/>
      <c r="X613" s="211"/>
      <c r="Y613" s="211"/>
      <c r="Z613" s="211"/>
    </row>
    <row r="614" spans="11:26" ht="15.75" customHeight="1">
      <c r="K614" s="295"/>
      <c r="M614" s="295"/>
      <c r="P614" s="211"/>
      <c r="Q614" s="211"/>
      <c r="R614" s="211"/>
      <c r="S614" s="211"/>
      <c r="T614" s="211"/>
      <c r="U614" s="211"/>
      <c r="V614" s="211"/>
      <c r="W614" s="211"/>
      <c r="X614" s="211"/>
      <c r="Y614" s="211"/>
      <c r="Z614" s="211"/>
    </row>
    <row r="615" spans="11:26" ht="15.75" customHeight="1">
      <c r="K615" s="295"/>
      <c r="M615" s="295"/>
      <c r="P615" s="211"/>
      <c r="Q615" s="211"/>
      <c r="R615" s="211"/>
      <c r="S615" s="211"/>
      <c r="T615" s="211"/>
      <c r="U615" s="211"/>
      <c r="V615" s="211"/>
      <c r="W615" s="211"/>
      <c r="X615" s="211"/>
      <c r="Y615" s="211"/>
      <c r="Z615" s="211"/>
    </row>
    <row r="616" spans="11:26" ht="15.75" customHeight="1">
      <c r="K616" s="295"/>
      <c r="M616" s="295"/>
      <c r="P616" s="211"/>
      <c r="Q616" s="211"/>
      <c r="R616" s="211"/>
      <c r="S616" s="211"/>
      <c r="T616" s="211"/>
      <c r="U616" s="211"/>
      <c r="V616" s="211"/>
      <c r="W616" s="211"/>
      <c r="X616" s="211"/>
      <c r="Y616" s="211"/>
      <c r="Z616" s="211"/>
    </row>
    <row r="617" spans="11:26" ht="15.75" customHeight="1">
      <c r="K617" s="295"/>
      <c r="M617" s="295"/>
      <c r="P617" s="211"/>
      <c r="Q617" s="211"/>
      <c r="R617" s="211"/>
      <c r="S617" s="211"/>
      <c r="T617" s="211"/>
      <c r="U617" s="211"/>
      <c r="V617" s="211"/>
      <c r="W617" s="211"/>
      <c r="X617" s="211"/>
      <c r="Y617" s="211"/>
      <c r="Z617" s="211"/>
    </row>
    <row r="618" spans="11:26" ht="15.75" customHeight="1">
      <c r="K618" s="295"/>
      <c r="M618" s="295"/>
      <c r="P618" s="211"/>
      <c r="Q618" s="211"/>
      <c r="R618" s="211"/>
      <c r="S618" s="211"/>
      <c r="T618" s="211"/>
      <c r="U618" s="211"/>
      <c r="V618" s="211"/>
      <c r="W618" s="211"/>
      <c r="X618" s="211"/>
      <c r="Y618" s="211"/>
      <c r="Z618" s="211"/>
    </row>
    <row r="619" spans="11:26" ht="15.75" customHeight="1">
      <c r="K619" s="295"/>
      <c r="M619" s="295"/>
      <c r="P619" s="211"/>
      <c r="Q619" s="211"/>
      <c r="R619" s="211"/>
      <c r="S619" s="211"/>
      <c r="T619" s="211"/>
      <c r="U619" s="211"/>
      <c r="V619" s="211"/>
      <c r="W619" s="211"/>
      <c r="X619" s="211"/>
      <c r="Y619" s="211"/>
      <c r="Z619" s="211"/>
    </row>
    <row r="620" spans="11:26" ht="15.75" customHeight="1">
      <c r="K620" s="295"/>
      <c r="M620" s="295"/>
      <c r="P620" s="211"/>
      <c r="Q620" s="211"/>
      <c r="R620" s="211"/>
      <c r="S620" s="211"/>
      <c r="T620" s="211"/>
      <c r="U620" s="211"/>
      <c r="V620" s="211"/>
      <c r="W620" s="211"/>
      <c r="X620" s="211"/>
      <c r="Y620" s="211"/>
      <c r="Z620" s="211"/>
    </row>
    <row r="621" spans="11:26" ht="15.75" customHeight="1">
      <c r="K621" s="295"/>
      <c r="M621" s="295"/>
      <c r="P621" s="211"/>
      <c r="Q621" s="211"/>
      <c r="R621" s="211"/>
      <c r="S621" s="211"/>
      <c r="T621" s="211"/>
      <c r="U621" s="211"/>
      <c r="V621" s="211"/>
      <c r="W621" s="211"/>
      <c r="X621" s="211"/>
      <c r="Y621" s="211"/>
      <c r="Z621" s="211"/>
    </row>
    <row r="622" spans="11:26" ht="15.75" customHeight="1">
      <c r="K622" s="295"/>
      <c r="M622" s="295"/>
      <c r="P622" s="211"/>
      <c r="Q622" s="211"/>
      <c r="R622" s="211"/>
      <c r="S622" s="211"/>
      <c r="T622" s="211"/>
      <c r="U622" s="211"/>
      <c r="V622" s="211"/>
      <c r="W622" s="211"/>
      <c r="X622" s="211"/>
      <c r="Y622" s="211"/>
      <c r="Z622" s="211"/>
    </row>
    <row r="623" spans="11:26" ht="15.75" customHeight="1">
      <c r="K623" s="295"/>
      <c r="M623" s="295"/>
      <c r="P623" s="211"/>
      <c r="Q623" s="211"/>
      <c r="R623" s="211"/>
      <c r="S623" s="211"/>
      <c r="T623" s="211"/>
      <c r="U623" s="211"/>
      <c r="V623" s="211"/>
      <c r="W623" s="211"/>
      <c r="X623" s="211"/>
      <c r="Y623" s="211"/>
      <c r="Z623" s="211"/>
    </row>
    <row r="624" spans="11:26" ht="15.75" customHeight="1">
      <c r="K624" s="295"/>
      <c r="M624" s="295"/>
      <c r="P624" s="211"/>
      <c r="Q624" s="211"/>
      <c r="R624" s="211"/>
      <c r="S624" s="211"/>
      <c r="T624" s="211"/>
      <c r="U624" s="211"/>
      <c r="V624" s="211"/>
      <c r="W624" s="211"/>
      <c r="X624" s="211"/>
      <c r="Y624" s="211"/>
      <c r="Z624" s="211"/>
    </row>
    <row r="625" spans="11:26" ht="15.75" customHeight="1">
      <c r="K625" s="295"/>
      <c r="M625" s="295"/>
      <c r="P625" s="211"/>
      <c r="Q625" s="211"/>
      <c r="R625" s="211"/>
      <c r="S625" s="211"/>
      <c r="T625" s="211"/>
      <c r="U625" s="211"/>
      <c r="V625" s="211"/>
      <c r="W625" s="211"/>
      <c r="X625" s="211"/>
      <c r="Y625" s="211"/>
      <c r="Z625" s="211"/>
    </row>
    <row r="626" spans="11:26" ht="15.75" customHeight="1">
      <c r="K626" s="295"/>
      <c r="M626" s="295"/>
      <c r="P626" s="211"/>
      <c r="Q626" s="211"/>
      <c r="R626" s="211"/>
      <c r="S626" s="211"/>
      <c r="T626" s="211"/>
      <c r="U626" s="211"/>
      <c r="V626" s="211"/>
      <c r="W626" s="211"/>
      <c r="X626" s="211"/>
      <c r="Y626" s="211"/>
      <c r="Z626" s="211"/>
    </row>
    <row r="627" spans="11:26" ht="15.75" customHeight="1">
      <c r="K627" s="295"/>
      <c r="M627" s="295"/>
      <c r="P627" s="211"/>
      <c r="Q627" s="211"/>
      <c r="R627" s="211"/>
      <c r="S627" s="211"/>
      <c r="T627" s="211"/>
      <c r="U627" s="211"/>
      <c r="V627" s="211"/>
      <c r="W627" s="211"/>
      <c r="X627" s="211"/>
      <c r="Y627" s="211"/>
      <c r="Z627" s="211"/>
    </row>
    <row r="628" spans="11:26" ht="15.75" customHeight="1">
      <c r="K628" s="295"/>
      <c r="M628" s="295"/>
      <c r="P628" s="211"/>
      <c r="Q628" s="211"/>
      <c r="R628" s="211"/>
      <c r="S628" s="211"/>
      <c r="T628" s="211"/>
      <c r="U628" s="211"/>
      <c r="V628" s="211"/>
      <c r="W628" s="211"/>
      <c r="X628" s="211"/>
      <c r="Y628" s="211"/>
      <c r="Z628" s="211"/>
    </row>
    <row r="629" spans="11:26" ht="15.75" customHeight="1">
      <c r="K629" s="295"/>
      <c r="M629" s="295"/>
      <c r="P629" s="211"/>
      <c r="Q629" s="211"/>
      <c r="R629" s="211"/>
      <c r="S629" s="211"/>
      <c r="T629" s="211"/>
      <c r="U629" s="211"/>
      <c r="V629" s="211"/>
      <c r="W629" s="211"/>
      <c r="X629" s="211"/>
      <c r="Y629" s="211"/>
      <c r="Z629" s="211"/>
    </row>
    <row r="630" spans="11:26" ht="15.75" customHeight="1">
      <c r="K630" s="295"/>
      <c r="M630" s="295"/>
      <c r="P630" s="211"/>
      <c r="Q630" s="211"/>
      <c r="R630" s="211"/>
      <c r="S630" s="211"/>
      <c r="T630" s="211"/>
      <c r="U630" s="211"/>
      <c r="V630" s="211"/>
      <c r="W630" s="211"/>
      <c r="X630" s="211"/>
      <c r="Y630" s="211"/>
      <c r="Z630" s="211"/>
    </row>
    <row r="631" spans="11:26" ht="15.75" customHeight="1">
      <c r="K631" s="295"/>
      <c r="M631" s="295"/>
      <c r="P631" s="211"/>
      <c r="Q631" s="211"/>
      <c r="R631" s="211"/>
      <c r="S631" s="211"/>
      <c r="T631" s="211"/>
      <c r="U631" s="211"/>
      <c r="V631" s="211"/>
      <c r="W631" s="211"/>
      <c r="X631" s="211"/>
      <c r="Y631" s="211"/>
      <c r="Z631" s="211"/>
    </row>
    <row r="632" spans="11:26" ht="15.75" customHeight="1">
      <c r="K632" s="295"/>
      <c r="M632" s="295"/>
      <c r="P632" s="211"/>
      <c r="Q632" s="211"/>
      <c r="R632" s="211"/>
      <c r="S632" s="211"/>
      <c r="T632" s="211"/>
      <c r="U632" s="211"/>
      <c r="V632" s="211"/>
      <c r="W632" s="211"/>
      <c r="X632" s="211"/>
      <c r="Y632" s="211"/>
      <c r="Z632" s="211"/>
    </row>
    <row r="633" spans="11:26" ht="15.75" customHeight="1">
      <c r="K633" s="295"/>
      <c r="M633" s="295"/>
      <c r="P633" s="211"/>
      <c r="Q633" s="211"/>
      <c r="R633" s="211"/>
      <c r="S633" s="211"/>
      <c r="T633" s="211"/>
      <c r="U633" s="211"/>
      <c r="V633" s="211"/>
      <c r="W633" s="211"/>
      <c r="X633" s="211"/>
      <c r="Y633" s="211"/>
      <c r="Z633" s="211"/>
    </row>
    <row r="634" spans="11:26" ht="15.75" customHeight="1">
      <c r="K634" s="295"/>
      <c r="M634" s="295"/>
      <c r="P634" s="211"/>
      <c r="Q634" s="211"/>
      <c r="R634" s="211"/>
      <c r="S634" s="211"/>
      <c r="T634" s="211"/>
      <c r="U634" s="211"/>
      <c r="V634" s="211"/>
      <c r="W634" s="211"/>
      <c r="X634" s="211"/>
      <c r="Y634" s="211"/>
      <c r="Z634" s="211"/>
    </row>
    <row r="635" spans="11:26" ht="15.75" customHeight="1">
      <c r="K635" s="295"/>
      <c r="M635" s="295"/>
      <c r="P635" s="211"/>
      <c r="Q635" s="211"/>
      <c r="R635" s="211"/>
      <c r="S635" s="211"/>
      <c r="T635" s="211"/>
      <c r="U635" s="211"/>
      <c r="V635" s="211"/>
      <c r="W635" s="211"/>
      <c r="X635" s="211"/>
      <c r="Y635" s="211"/>
      <c r="Z635" s="211"/>
    </row>
    <row r="636" spans="11:26" ht="15.75" customHeight="1">
      <c r="K636" s="295"/>
      <c r="M636" s="295"/>
      <c r="P636" s="211"/>
      <c r="Q636" s="211"/>
      <c r="R636" s="211"/>
      <c r="S636" s="211"/>
      <c r="T636" s="211"/>
      <c r="U636" s="211"/>
      <c r="V636" s="211"/>
      <c r="W636" s="211"/>
      <c r="X636" s="211"/>
      <c r="Y636" s="211"/>
      <c r="Z636" s="211"/>
    </row>
    <row r="637" spans="11:26" ht="15.75" customHeight="1">
      <c r="K637" s="295"/>
      <c r="M637" s="295"/>
      <c r="P637" s="211"/>
      <c r="Q637" s="211"/>
      <c r="R637" s="211"/>
      <c r="S637" s="211"/>
      <c r="T637" s="211"/>
      <c r="U637" s="211"/>
      <c r="V637" s="211"/>
      <c r="W637" s="211"/>
      <c r="X637" s="211"/>
      <c r="Y637" s="211"/>
      <c r="Z637" s="211"/>
    </row>
    <row r="638" spans="11:26" ht="15.75" customHeight="1">
      <c r="K638" s="295"/>
      <c r="M638" s="295"/>
      <c r="P638" s="211"/>
      <c r="Q638" s="211"/>
      <c r="R638" s="211"/>
      <c r="S638" s="211"/>
      <c r="T638" s="211"/>
      <c r="U638" s="211"/>
      <c r="V638" s="211"/>
      <c r="W638" s="211"/>
      <c r="X638" s="211"/>
      <c r="Y638" s="211"/>
      <c r="Z638" s="211"/>
    </row>
    <row r="639" spans="11:26" ht="15.75" customHeight="1">
      <c r="K639" s="295"/>
      <c r="M639" s="295"/>
      <c r="P639" s="211"/>
      <c r="Q639" s="211"/>
      <c r="R639" s="211"/>
      <c r="S639" s="211"/>
      <c r="T639" s="211"/>
      <c r="U639" s="211"/>
      <c r="V639" s="211"/>
      <c r="W639" s="211"/>
      <c r="X639" s="211"/>
      <c r="Y639" s="211"/>
      <c r="Z639" s="211"/>
    </row>
    <row r="640" spans="11:26" ht="15.75" customHeight="1">
      <c r="K640" s="295"/>
      <c r="M640" s="295"/>
      <c r="P640" s="211"/>
      <c r="Q640" s="211"/>
      <c r="R640" s="211"/>
      <c r="S640" s="211"/>
      <c r="T640" s="211"/>
      <c r="U640" s="211"/>
      <c r="V640" s="211"/>
      <c r="W640" s="211"/>
      <c r="X640" s="211"/>
      <c r="Y640" s="211"/>
      <c r="Z640" s="211"/>
    </row>
    <row r="641" spans="11:26" ht="15.75" customHeight="1">
      <c r="K641" s="295"/>
      <c r="M641" s="295"/>
      <c r="P641" s="211"/>
      <c r="Q641" s="211"/>
      <c r="R641" s="211"/>
      <c r="S641" s="211"/>
      <c r="T641" s="211"/>
      <c r="U641" s="211"/>
      <c r="V641" s="211"/>
      <c r="W641" s="211"/>
      <c r="X641" s="211"/>
      <c r="Y641" s="211"/>
      <c r="Z641" s="211"/>
    </row>
    <row r="642" spans="11:26" ht="15.75" customHeight="1">
      <c r="K642" s="295"/>
      <c r="M642" s="295"/>
      <c r="P642" s="211"/>
      <c r="Q642" s="211"/>
      <c r="R642" s="211"/>
      <c r="S642" s="211"/>
      <c r="T642" s="211"/>
      <c r="U642" s="211"/>
      <c r="V642" s="211"/>
      <c r="W642" s="211"/>
      <c r="X642" s="211"/>
      <c r="Y642" s="211"/>
      <c r="Z642" s="211"/>
    </row>
    <row r="643" spans="11:26" ht="15.75" customHeight="1">
      <c r="K643" s="295"/>
      <c r="M643" s="295"/>
      <c r="P643" s="211"/>
      <c r="Q643" s="211"/>
      <c r="R643" s="211"/>
      <c r="S643" s="211"/>
      <c r="T643" s="211"/>
      <c r="U643" s="211"/>
      <c r="V643" s="211"/>
      <c r="W643" s="211"/>
      <c r="X643" s="211"/>
      <c r="Y643" s="211"/>
      <c r="Z643" s="211"/>
    </row>
    <row r="644" spans="11:26" ht="15.75" customHeight="1">
      <c r="K644" s="295"/>
      <c r="M644" s="295"/>
      <c r="P644" s="211"/>
      <c r="Q644" s="211"/>
      <c r="R644" s="211"/>
      <c r="S644" s="211"/>
      <c r="T644" s="211"/>
      <c r="U644" s="211"/>
      <c r="V644" s="211"/>
      <c r="W644" s="211"/>
      <c r="X644" s="211"/>
      <c r="Y644" s="211"/>
      <c r="Z644" s="211"/>
    </row>
    <row r="645" spans="11:26" ht="15.75" customHeight="1">
      <c r="K645" s="295"/>
      <c r="M645" s="295"/>
      <c r="P645" s="211"/>
      <c r="Q645" s="211"/>
      <c r="R645" s="211"/>
      <c r="S645" s="211"/>
      <c r="T645" s="211"/>
      <c r="U645" s="211"/>
      <c r="V645" s="211"/>
      <c r="W645" s="211"/>
      <c r="X645" s="211"/>
      <c r="Y645" s="211"/>
      <c r="Z645" s="211"/>
    </row>
    <row r="646" spans="11:26" ht="15.75" customHeight="1">
      <c r="K646" s="295"/>
      <c r="M646" s="295"/>
      <c r="P646" s="211"/>
      <c r="Q646" s="211"/>
      <c r="R646" s="211"/>
      <c r="S646" s="211"/>
      <c r="T646" s="211"/>
      <c r="U646" s="211"/>
      <c r="V646" s="211"/>
      <c r="W646" s="211"/>
      <c r="X646" s="211"/>
      <c r="Y646" s="211"/>
      <c r="Z646" s="211"/>
    </row>
    <row r="647" spans="11:26" ht="15.75" customHeight="1">
      <c r="K647" s="295"/>
      <c r="M647" s="295"/>
      <c r="P647" s="211"/>
      <c r="Q647" s="211"/>
      <c r="R647" s="211"/>
      <c r="S647" s="211"/>
      <c r="T647" s="211"/>
      <c r="U647" s="211"/>
      <c r="V647" s="211"/>
      <c r="W647" s="211"/>
      <c r="X647" s="211"/>
      <c r="Y647" s="211"/>
      <c r="Z647" s="211"/>
    </row>
    <row r="648" spans="11:26" ht="15.75" customHeight="1">
      <c r="K648" s="295"/>
      <c r="M648" s="295"/>
      <c r="P648" s="211"/>
      <c r="Q648" s="211"/>
      <c r="R648" s="211"/>
      <c r="S648" s="211"/>
      <c r="T648" s="211"/>
      <c r="U648" s="211"/>
      <c r="V648" s="211"/>
      <c r="W648" s="211"/>
      <c r="X648" s="211"/>
      <c r="Y648" s="211"/>
      <c r="Z648" s="211"/>
    </row>
    <row r="649" spans="11:26" ht="15.75" customHeight="1">
      <c r="K649" s="295"/>
      <c r="M649" s="295"/>
      <c r="P649" s="211"/>
      <c r="Q649" s="211"/>
      <c r="R649" s="211"/>
      <c r="S649" s="211"/>
      <c r="T649" s="211"/>
      <c r="U649" s="211"/>
      <c r="V649" s="211"/>
      <c r="W649" s="211"/>
      <c r="X649" s="211"/>
      <c r="Y649" s="211"/>
      <c r="Z649" s="211"/>
    </row>
    <row r="650" spans="11:26" ht="15.75" customHeight="1">
      <c r="K650" s="295"/>
      <c r="M650" s="295"/>
      <c r="P650" s="211"/>
      <c r="Q650" s="211"/>
      <c r="R650" s="211"/>
      <c r="S650" s="211"/>
      <c r="T650" s="211"/>
      <c r="U650" s="211"/>
      <c r="V650" s="211"/>
      <c r="W650" s="211"/>
      <c r="X650" s="211"/>
      <c r="Y650" s="211"/>
      <c r="Z650" s="211"/>
    </row>
    <row r="651" spans="11:26" ht="15.75" customHeight="1">
      <c r="K651" s="295"/>
      <c r="M651" s="295"/>
      <c r="P651" s="211"/>
      <c r="Q651" s="211"/>
      <c r="R651" s="211"/>
      <c r="S651" s="211"/>
      <c r="T651" s="211"/>
      <c r="U651" s="211"/>
      <c r="V651" s="211"/>
      <c r="W651" s="211"/>
      <c r="X651" s="211"/>
      <c r="Y651" s="211"/>
      <c r="Z651" s="211"/>
    </row>
    <row r="652" spans="11:26" ht="15.75" customHeight="1">
      <c r="K652" s="295"/>
      <c r="M652" s="295"/>
      <c r="P652" s="211"/>
      <c r="Q652" s="211"/>
      <c r="R652" s="211"/>
      <c r="S652" s="211"/>
      <c r="T652" s="211"/>
      <c r="U652" s="211"/>
      <c r="V652" s="211"/>
      <c r="W652" s="211"/>
      <c r="X652" s="211"/>
      <c r="Y652" s="211"/>
      <c r="Z652" s="211"/>
    </row>
    <row r="653" spans="11:26" ht="15.75" customHeight="1">
      <c r="K653" s="295"/>
      <c r="M653" s="295"/>
      <c r="P653" s="211"/>
      <c r="Q653" s="211"/>
      <c r="R653" s="211"/>
      <c r="S653" s="211"/>
      <c r="T653" s="211"/>
      <c r="U653" s="211"/>
      <c r="V653" s="211"/>
      <c r="W653" s="211"/>
      <c r="X653" s="211"/>
      <c r="Y653" s="211"/>
      <c r="Z653" s="211"/>
    </row>
    <row r="654" spans="11:26" ht="15.75" customHeight="1">
      <c r="K654" s="295"/>
      <c r="M654" s="295"/>
      <c r="P654" s="211"/>
      <c r="Q654" s="211"/>
      <c r="R654" s="211"/>
      <c r="S654" s="211"/>
      <c r="T654" s="211"/>
      <c r="U654" s="211"/>
      <c r="V654" s="211"/>
      <c r="W654" s="211"/>
      <c r="X654" s="211"/>
      <c r="Y654" s="211"/>
      <c r="Z654" s="211"/>
    </row>
    <row r="655" spans="11:26" ht="15.75" customHeight="1">
      <c r="K655" s="295"/>
      <c r="M655" s="295"/>
      <c r="P655" s="211"/>
      <c r="Q655" s="211"/>
      <c r="R655" s="211"/>
      <c r="S655" s="211"/>
      <c r="T655" s="211"/>
      <c r="U655" s="211"/>
      <c r="V655" s="211"/>
      <c r="W655" s="211"/>
      <c r="X655" s="211"/>
      <c r="Y655" s="211"/>
      <c r="Z655" s="211"/>
    </row>
    <row r="656" spans="11:26" ht="15.75" customHeight="1">
      <c r="K656" s="295"/>
      <c r="M656" s="295"/>
      <c r="P656" s="211"/>
      <c r="Q656" s="211"/>
      <c r="R656" s="211"/>
      <c r="S656" s="211"/>
      <c r="T656" s="211"/>
      <c r="U656" s="211"/>
      <c r="V656" s="211"/>
      <c r="W656" s="211"/>
      <c r="X656" s="211"/>
      <c r="Y656" s="211"/>
      <c r="Z656" s="211"/>
    </row>
    <row r="657" spans="11:26" ht="15.75" customHeight="1">
      <c r="K657" s="295"/>
      <c r="M657" s="295"/>
      <c r="P657" s="211"/>
      <c r="Q657" s="211"/>
      <c r="R657" s="211"/>
      <c r="S657" s="211"/>
      <c r="T657" s="211"/>
      <c r="U657" s="211"/>
      <c r="V657" s="211"/>
      <c r="W657" s="211"/>
      <c r="X657" s="211"/>
      <c r="Y657" s="211"/>
      <c r="Z657" s="211"/>
    </row>
    <row r="658" spans="11:26" ht="15.75" customHeight="1">
      <c r="K658" s="295"/>
      <c r="M658" s="295"/>
      <c r="P658" s="211"/>
      <c r="Q658" s="211"/>
      <c r="R658" s="211"/>
      <c r="S658" s="211"/>
      <c r="T658" s="211"/>
      <c r="U658" s="211"/>
      <c r="V658" s="211"/>
      <c r="W658" s="211"/>
      <c r="X658" s="211"/>
      <c r="Y658" s="211"/>
      <c r="Z658" s="211"/>
    </row>
    <row r="659" spans="11:26" ht="15.75" customHeight="1">
      <c r="K659" s="295"/>
      <c r="M659" s="295"/>
      <c r="P659" s="211"/>
      <c r="Q659" s="211"/>
      <c r="R659" s="211"/>
      <c r="S659" s="211"/>
      <c r="T659" s="211"/>
      <c r="U659" s="211"/>
      <c r="V659" s="211"/>
      <c r="W659" s="211"/>
      <c r="X659" s="211"/>
      <c r="Y659" s="211"/>
      <c r="Z659" s="211"/>
    </row>
    <row r="660" spans="11:26" ht="15.75" customHeight="1">
      <c r="K660" s="295"/>
      <c r="M660" s="295"/>
      <c r="P660" s="211"/>
      <c r="Q660" s="211"/>
      <c r="R660" s="211"/>
      <c r="S660" s="211"/>
      <c r="T660" s="211"/>
      <c r="U660" s="211"/>
      <c r="V660" s="211"/>
      <c r="W660" s="211"/>
      <c r="X660" s="211"/>
      <c r="Y660" s="211"/>
      <c r="Z660" s="211"/>
    </row>
    <row r="661" spans="11:26" ht="15.75" customHeight="1">
      <c r="K661" s="295"/>
      <c r="M661" s="295"/>
      <c r="P661" s="211"/>
      <c r="Q661" s="211"/>
      <c r="R661" s="211"/>
      <c r="S661" s="211"/>
      <c r="T661" s="211"/>
      <c r="U661" s="211"/>
      <c r="V661" s="211"/>
      <c r="W661" s="211"/>
      <c r="X661" s="211"/>
      <c r="Y661" s="211"/>
      <c r="Z661" s="211"/>
    </row>
    <row r="662" spans="11:26" ht="15.75" customHeight="1">
      <c r="K662" s="295"/>
      <c r="M662" s="295"/>
      <c r="P662" s="211"/>
      <c r="Q662" s="211"/>
      <c r="R662" s="211"/>
      <c r="S662" s="211"/>
      <c r="T662" s="211"/>
      <c r="U662" s="211"/>
      <c r="V662" s="211"/>
      <c r="W662" s="211"/>
      <c r="X662" s="211"/>
      <c r="Y662" s="211"/>
      <c r="Z662" s="211"/>
    </row>
    <row r="663" spans="11:26" ht="15.75" customHeight="1">
      <c r="K663" s="295"/>
      <c r="M663" s="295"/>
      <c r="P663" s="211"/>
      <c r="Q663" s="211"/>
      <c r="R663" s="211"/>
      <c r="S663" s="211"/>
      <c r="T663" s="211"/>
      <c r="U663" s="211"/>
      <c r="V663" s="211"/>
      <c r="W663" s="211"/>
      <c r="X663" s="211"/>
      <c r="Y663" s="211"/>
      <c r="Z663" s="211"/>
    </row>
    <row r="664" spans="11:26" ht="15.75" customHeight="1">
      <c r="K664" s="295"/>
      <c r="M664" s="295"/>
      <c r="P664" s="211"/>
      <c r="Q664" s="211"/>
      <c r="R664" s="211"/>
      <c r="S664" s="211"/>
      <c r="T664" s="211"/>
      <c r="U664" s="211"/>
      <c r="V664" s="211"/>
      <c r="W664" s="211"/>
      <c r="X664" s="211"/>
      <c r="Y664" s="211"/>
      <c r="Z664" s="211"/>
    </row>
    <row r="665" spans="11:26" ht="15.75" customHeight="1">
      <c r="K665" s="295"/>
      <c r="M665" s="295"/>
      <c r="P665" s="211"/>
      <c r="Q665" s="211"/>
      <c r="R665" s="211"/>
      <c r="S665" s="211"/>
      <c r="T665" s="211"/>
      <c r="U665" s="211"/>
      <c r="V665" s="211"/>
      <c r="W665" s="211"/>
      <c r="X665" s="211"/>
      <c r="Y665" s="211"/>
      <c r="Z665" s="211"/>
    </row>
    <row r="666" spans="11:26" ht="15.75" customHeight="1">
      <c r="K666" s="295"/>
      <c r="M666" s="295"/>
      <c r="P666" s="211"/>
      <c r="Q666" s="211"/>
      <c r="R666" s="211"/>
      <c r="S666" s="211"/>
      <c r="T666" s="211"/>
      <c r="U666" s="211"/>
      <c r="V666" s="211"/>
      <c r="W666" s="211"/>
      <c r="X666" s="211"/>
      <c r="Y666" s="211"/>
      <c r="Z666" s="211"/>
    </row>
    <row r="667" spans="11:26" ht="15.75" customHeight="1">
      <c r="K667" s="295"/>
      <c r="M667" s="295"/>
      <c r="P667" s="211"/>
      <c r="Q667" s="211"/>
      <c r="R667" s="211"/>
      <c r="S667" s="211"/>
      <c r="T667" s="211"/>
      <c r="U667" s="211"/>
      <c r="V667" s="211"/>
      <c r="W667" s="211"/>
      <c r="X667" s="211"/>
      <c r="Y667" s="211"/>
      <c r="Z667" s="211"/>
    </row>
    <row r="668" spans="11:26" ht="15.75" customHeight="1">
      <c r="K668" s="295"/>
      <c r="M668" s="295"/>
      <c r="P668" s="211"/>
      <c r="Q668" s="211"/>
      <c r="R668" s="211"/>
      <c r="S668" s="211"/>
      <c r="T668" s="211"/>
      <c r="U668" s="211"/>
      <c r="V668" s="211"/>
      <c r="W668" s="211"/>
      <c r="X668" s="211"/>
      <c r="Y668" s="211"/>
      <c r="Z668" s="211"/>
    </row>
    <row r="669" spans="11:26" ht="15.75" customHeight="1">
      <c r="K669" s="295"/>
      <c r="M669" s="295"/>
      <c r="P669" s="211"/>
      <c r="Q669" s="211"/>
      <c r="R669" s="211"/>
      <c r="S669" s="211"/>
      <c r="T669" s="211"/>
      <c r="U669" s="211"/>
      <c r="V669" s="211"/>
      <c r="W669" s="211"/>
      <c r="X669" s="211"/>
      <c r="Y669" s="211"/>
      <c r="Z669" s="211"/>
    </row>
    <row r="670" spans="11:26" ht="15.75" customHeight="1">
      <c r="K670" s="295"/>
      <c r="M670" s="295"/>
      <c r="P670" s="211"/>
      <c r="Q670" s="211"/>
      <c r="R670" s="211"/>
      <c r="S670" s="211"/>
      <c r="T670" s="211"/>
      <c r="U670" s="211"/>
      <c r="V670" s="211"/>
      <c r="W670" s="211"/>
      <c r="X670" s="211"/>
      <c r="Y670" s="211"/>
      <c r="Z670" s="211"/>
    </row>
    <row r="671" spans="11:26" ht="15.75" customHeight="1">
      <c r="K671" s="295"/>
      <c r="M671" s="295"/>
      <c r="P671" s="211"/>
      <c r="Q671" s="211"/>
      <c r="R671" s="211"/>
      <c r="S671" s="211"/>
      <c r="T671" s="211"/>
      <c r="U671" s="211"/>
      <c r="V671" s="211"/>
      <c r="W671" s="211"/>
      <c r="X671" s="211"/>
      <c r="Y671" s="211"/>
      <c r="Z671" s="211"/>
    </row>
    <row r="672" spans="11:26" ht="15.75" customHeight="1">
      <c r="K672" s="295"/>
      <c r="M672" s="295"/>
      <c r="P672" s="211"/>
      <c r="Q672" s="211"/>
      <c r="R672" s="211"/>
      <c r="S672" s="211"/>
      <c r="T672" s="211"/>
      <c r="U672" s="211"/>
      <c r="V672" s="211"/>
      <c r="W672" s="211"/>
      <c r="X672" s="211"/>
      <c r="Y672" s="211"/>
      <c r="Z672" s="211"/>
    </row>
    <row r="673" spans="11:26" ht="15.75" customHeight="1">
      <c r="K673" s="295"/>
      <c r="M673" s="295"/>
      <c r="P673" s="211"/>
      <c r="Q673" s="211"/>
      <c r="R673" s="211"/>
      <c r="S673" s="211"/>
      <c r="T673" s="211"/>
      <c r="U673" s="211"/>
      <c r="V673" s="211"/>
      <c r="W673" s="211"/>
      <c r="X673" s="211"/>
      <c r="Y673" s="211"/>
      <c r="Z673" s="211"/>
    </row>
    <row r="674" spans="11:26" ht="15.75" customHeight="1">
      <c r="K674" s="295"/>
      <c r="M674" s="295"/>
      <c r="P674" s="211"/>
      <c r="Q674" s="211"/>
      <c r="R674" s="211"/>
      <c r="S674" s="211"/>
      <c r="T674" s="211"/>
      <c r="U674" s="211"/>
      <c r="V674" s="211"/>
      <c r="W674" s="211"/>
      <c r="X674" s="211"/>
      <c r="Y674" s="211"/>
      <c r="Z674" s="211"/>
    </row>
    <row r="675" spans="11:26" ht="15.75" customHeight="1">
      <c r="K675" s="295"/>
      <c r="M675" s="295"/>
      <c r="P675" s="211"/>
      <c r="Q675" s="211"/>
      <c r="R675" s="211"/>
      <c r="S675" s="211"/>
      <c r="T675" s="211"/>
      <c r="U675" s="211"/>
      <c r="V675" s="211"/>
      <c r="W675" s="211"/>
      <c r="X675" s="211"/>
      <c r="Y675" s="211"/>
      <c r="Z675" s="211"/>
    </row>
    <row r="676" spans="11:26" ht="15.75" customHeight="1">
      <c r="K676" s="295"/>
      <c r="M676" s="295"/>
      <c r="P676" s="211"/>
      <c r="Q676" s="211"/>
      <c r="R676" s="211"/>
      <c r="S676" s="211"/>
      <c r="T676" s="211"/>
      <c r="U676" s="211"/>
      <c r="V676" s="211"/>
      <c r="W676" s="211"/>
      <c r="X676" s="211"/>
      <c r="Y676" s="211"/>
      <c r="Z676" s="211"/>
    </row>
    <row r="677" spans="11:26" ht="15.75" customHeight="1">
      <c r="K677" s="295"/>
      <c r="M677" s="295"/>
      <c r="P677" s="211"/>
      <c r="Q677" s="211"/>
      <c r="R677" s="211"/>
      <c r="S677" s="211"/>
      <c r="T677" s="211"/>
      <c r="U677" s="211"/>
      <c r="V677" s="211"/>
      <c r="W677" s="211"/>
      <c r="X677" s="211"/>
      <c r="Y677" s="211"/>
      <c r="Z677" s="211"/>
    </row>
    <row r="678" spans="11:26" ht="15.75" customHeight="1">
      <c r="K678" s="295"/>
      <c r="M678" s="295"/>
      <c r="P678" s="211"/>
      <c r="Q678" s="211"/>
      <c r="R678" s="211"/>
      <c r="S678" s="211"/>
      <c r="T678" s="211"/>
      <c r="U678" s="211"/>
      <c r="V678" s="211"/>
      <c r="W678" s="211"/>
      <c r="X678" s="211"/>
      <c r="Y678" s="211"/>
      <c r="Z678" s="211"/>
    </row>
    <row r="679" spans="11:26" ht="15.75" customHeight="1">
      <c r="K679" s="295"/>
      <c r="M679" s="295"/>
      <c r="P679" s="211"/>
      <c r="Q679" s="211"/>
      <c r="R679" s="211"/>
      <c r="S679" s="211"/>
      <c r="T679" s="211"/>
      <c r="U679" s="211"/>
      <c r="V679" s="211"/>
      <c r="W679" s="211"/>
      <c r="X679" s="211"/>
      <c r="Y679" s="211"/>
      <c r="Z679" s="211"/>
    </row>
    <row r="680" spans="11:26" ht="15.75" customHeight="1">
      <c r="K680" s="295"/>
      <c r="M680" s="295"/>
      <c r="P680" s="211"/>
      <c r="Q680" s="211"/>
      <c r="R680" s="211"/>
      <c r="S680" s="211"/>
      <c r="T680" s="211"/>
      <c r="U680" s="211"/>
      <c r="V680" s="211"/>
      <c r="W680" s="211"/>
      <c r="X680" s="211"/>
      <c r="Y680" s="211"/>
      <c r="Z680" s="211"/>
    </row>
    <row r="681" spans="11:26" ht="15.75" customHeight="1">
      <c r="K681" s="295"/>
      <c r="M681" s="295"/>
      <c r="P681" s="211"/>
      <c r="Q681" s="211"/>
      <c r="R681" s="211"/>
      <c r="S681" s="211"/>
      <c r="T681" s="211"/>
      <c r="U681" s="211"/>
      <c r="V681" s="211"/>
      <c r="W681" s="211"/>
      <c r="X681" s="211"/>
      <c r="Y681" s="211"/>
      <c r="Z681" s="211"/>
    </row>
    <row r="682" spans="11:26" ht="15.75" customHeight="1">
      <c r="K682" s="295"/>
      <c r="M682" s="295"/>
      <c r="P682" s="211"/>
      <c r="Q682" s="211"/>
      <c r="R682" s="211"/>
      <c r="S682" s="211"/>
      <c r="T682" s="211"/>
      <c r="U682" s="211"/>
      <c r="V682" s="211"/>
      <c r="W682" s="211"/>
      <c r="X682" s="211"/>
      <c r="Y682" s="211"/>
      <c r="Z682" s="211"/>
    </row>
    <row r="683" spans="11:26" ht="15.75" customHeight="1">
      <c r="K683" s="295"/>
      <c r="M683" s="295"/>
      <c r="P683" s="211"/>
      <c r="Q683" s="211"/>
      <c r="R683" s="211"/>
      <c r="S683" s="211"/>
      <c r="T683" s="211"/>
      <c r="U683" s="211"/>
      <c r="V683" s="211"/>
      <c r="W683" s="211"/>
      <c r="X683" s="211"/>
      <c r="Y683" s="211"/>
      <c r="Z683" s="211"/>
    </row>
    <row r="684" spans="11:26" ht="15.75" customHeight="1">
      <c r="K684" s="295"/>
      <c r="M684" s="295"/>
      <c r="P684" s="211"/>
      <c r="Q684" s="211"/>
      <c r="R684" s="211"/>
      <c r="S684" s="211"/>
      <c r="T684" s="211"/>
      <c r="U684" s="211"/>
      <c r="V684" s="211"/>
      <c r="W684" s="211"/>
      <c r="X684" s="211"/>
      <c r="Y684" s="211"/>
      <c r="Z684" s="211"/>
    </row>
    <row r="685" spans="11:26" ht="15.75" customHeight="1">
      <c r="K685" s="295"/>
      <c r="M685" s="295"/>
      <c r="P685" s="211"/>
      <c r="Q685" s="211"/>
      <c r="R685" s="211"/>
      <c r="S685" s="211"/>
      <c r="T685" s="211"/>
      <c r="U685" s="211"/>
      <c r="V685" s="211"/>
      <c r="W685" s="211"/>
      <c r="X685" s="211"/>
      <c r="Y685" s="211"/>
      <c r="Z685" s="211"/>
    </row>
    <row r="686" spans="11:26" ht="15.75" customHeight="1">
      <c r="K686" s="295"/>
      <c r="M686" s="295"/>
      <c r="P686" s="211"/>
      <c r="Q686" s="211"/>
      <c r="R686" s="211"/>
      <c r="S686" s="211"/>
      <c r="T686" s="211"/>
      <c r="U686" s="211"/>
      <c r="V686" s="211"/>
      <c r="W686" s="211"/>
      <c r="X686" s="211"/>
      <c r="Y686" s="211"/>
      <c r="Z686" s="211"/>
    </row>
    <row r="687" spans="11:26" ht="15.75" customHeight="1">
      <c r="K687" s="295"/>
      <c r="M687" s="295"/>
      <c r="P687" s="211"/>
      <c r="Q687" s="211"/>
      <c r="R687" s="211"/>
      <c r="S687" s="211"/>
      <c r="T687" s="211"/>
      <c r="U687" s="211"/>
      <c r="V687" s="211"/>
      <c r="W687" s="211"/>
      <c r="X687" s="211"/>
      <c r="Y687" s="211"/>
      <c r="Z687" s="211"/>
    </row>
    <row r="688" spans="11:26" ht="15.75" customHeight="1">
      <c r="K688" s="295"/>
      <c r="M688" s="295"/>
      <c r="P688" s="211"/>
      <c r="Q688" s="211"/>
      <c r="R688" s="211"/>
      <c r="S688" s="211"/>
      <c r="T688" s="211"/>
      <c r="U688" s="211"/>
      <c r="V688" s="211"/>
      <c r="W688" s="211"/>
      <c r="X688" s="211"/>
      <c r="Y688" s="211"/>
      <c r="Z688" s="211"/>
    </row>
    <row r="689" spans="11:26" ht="15.75" customHeight="1">
      <c r="K689" s="295"/>
      <c r="M689" s="295"/>
      <c r="P689" s="211"/>
      <c r="Q689" s="211"/>
      <c r="R689" s="211"/>
      <c r="S689" s="211"/>
      <c r="T689" s="211"/>
      <c r="U689" s="211"/>
      <c r="V689" s="211"/>
      <c r="W689" s="211"/>
      <c r="X689" s="211"/>
      <c r="Y689" s="211"/>
      <c r="Z689" s="211"/>
    </row>
    <row r="690" spans="11:26" ht="15.75" customHeight="1">
      <c r="K690" s="295"/>
      <c r="M690" s="295"/>
      <c r="P690" s="211"/>
      <c r="Q690" s="211"/>
      <c r="R690" s="211"/>
      <c r="S690" s="211"/>
      <c r="T690" s="211"/>
      <c r="U690" s="211"/>
      <c r="V690" s="211"/>
      <c r="W690" s="211"/>
      <c r="X690" s="211"/>
      <c r="Y690" s="211"/>
      <c r="Z690" s="211"/>
    </row>
    <row r="691" spans="11:26" ht="15.75" customHeight="1">
      <c r="K691" s="295"/>
      <c r="M691" s="295"/>
      <c r="P691" s="211"/>
      <c r="Q691" s="211"/>
      <c r="R691" s="211"/>
      <c r="S691" s="211"/>
      <c r="T691" s="211"/>
      <c r="U691" s="211"/>
      <c r="V691" s="211"/>
      <c r="W691" s="211"/>
      <c r="X691" s="211"/>
      <c r="Y691" s="211"/>
      <c r="Z691" s="211"/>
    </row>
    <row r="692" spans="11:26" ht="15.75" customHeight="1">
      <c r="K692" s="295"/>
      <c r="M692" s="295"/>
      <c r="P692" s="211"/>
      <c r="Q692" s="211"/>
      <c r="R692" s="211"/>
      <c r="S692" s="211"/>
      <c r="T692" s="211"/>
      <c r="U692" s="211"/>
      <c r="V692" s="211"/>
      <c r="W692" s="211"/>
      <c r="X692" s="211"/>
      <c r="Y692" s="211"/>
      <c r="Z692" s="211"/>
    </row>
    <row r="693" spans="11:26" ht="15.75" customHeight="1">
      <c r="K693" s="295"/>
      <c r="M693" s="295"/>
      <c r="P693" s="211"/>
      <c r="Q693" s="211"/>
      <c r="R693" s="211"/>
      <c r="S693" s="211"/>
      <c r="T693" s="211"/>
      <c r="U693" s="211"/>
      <c r="V693" s="211"/>
      <c r="W693" s="211"/>
      <c r="X693" s="211"/>
      <c r="Y693" s="211"/>
      <c r="Z693" s="211"/>
    </row>
    <row r="694" spans="11:26" ht="15.75" customHeight="1">
      <c r="K694" s="295"/>
      <c r="M694" s="295"/>
      <c r="P694" s="211"/>
      <c r="Q694" s="211"/>
      <c r="R694" s="211"/>
      <c r="S694" s="211"/>
      <c r="T694" s="211"/>
      <c r="U694" s="211"/>
      <c r="V694" s="211"/>
      <c r="W694" s="211"/>
      <c r="X694" s="211"/>
      <c r="Y694" s="211"/>
      <c r="Z694" s="211"/>
    </row>
    <row r="695" spans="11:26" ht="15.75" customHeight="1">
      <c r="K695" s="295"/>
      <c r="M695" s="295"/>
      <c r="P695" s="211"/>
      <c r="Q695" s="211"/>
      <c r="R695" s="211"/>
      <c r="S695" s="211"/>
      <c r="T695" s="211"/>
      <c r="U695" s="211"/>
      <c r="V695" s="211"/>
      <c r="W695" s="211"/>
      <c r="X695" s="211"/>
      <c r="Y695" s="211"/>
      <c r="Z695" s="211"/>
    </row>
    <row r="696" spans="11:26" ht="15.75" customHeight="1">
      <c r="K696" s="295"/>
      <c r="M696" s="295"/>
      <c r="P696" s="211"/>
      <c r="Q696" s="211"/>
      <c r="R696" s="211"/>
      <c r="S696" s="211"/>
      <c r="T696" s="211"/>
      <c r="U696" s="211"/>
      <c r="V696" s="211"/>
      <c r="W696" s="211"/>
      <c r="X696" s="211"/>
      <c r="Y696" s="211"/>
      <c r="Z696" s="211"/>
    </row>
    <row r="697" spans="11:26" ht="15.75" customHeight="1">
      <c r="K697" s="295"/>
      <c r="M697" s="295"/>
      <c r="P697" s="211"/>
      <c r="Q697" s="211"/>
      <c r="R697" s="211"/>
      <c r="S697" s="211"/>
      <c r="T697" s="211"/>
      <c r="U697" s="211"/>
      <c r="V697" s="211"/>
      <c r="W697" s="211"/>
      <c r="X697" s="211"/>
      <c r="Y697" s="211"/>
      <c r="Z697" s="211"/>
    </row>
    <row r="698" spans="11:26" ht="15.75" customHeight="1">
      <c r="K698" s="295"/>
      <c r="M698" s="295"/>
      <c r="P698" s="211"/>
      <c r="Q698" s="211"/>
      <c r="R698" s="211"/>
      <c r="S698" s="211"/>
      <c r="T698" s="211"/>
      <c r="U698" s="211"/>
      <c r="V698" s="211"/>
      <c r="W698" s="211"/>
      <c r="X698" s="211"/>
      <c r="Y698" s="211"/>
      <c r="Z698" s="211"/>
    </row>
    <row r="699" spans="11:26" ht="15.75" customHeight="1">
      <c r="K699" s="295"/>
      <c r="M699" s="295"/>
      <c r="P699" s="211"/>
      <c r="Q699" s="211"/>
      <c r="R699" s="211"/>
      <c r="S699" s="211"/>
      <c r="T699" s="211"/>
      <c r="U699" s="211"/>
      <c r="V699" s="211"/>
      <c r="W699" s="211"/>
      <c r="X699" s="211"/>
      <c r="Y699" s="211"/>
      <c r="Z699" s="211"/>
    </row>
    <row r="700" spans="11:26" ht="15.75" customHeight="1">
      <c r="K700" s="295"/>
      <c r="M700" s="295"/>
      <c r="P700" s="211"/>
      <c r="Q700" s="211"/>
      <c r="R700" s="211"/>
      <c r="S700" s="211"/>
      <c r="T700" s="211"/>
      <c r="U700" s="211"/>
      <c r="V700" s="211"/>
      <c r="W700" s="211"/>
      <c r="X700" s="211"/>
      <c r="Y700" s="211"/>
      <c r="Z700" s="211"/>
    </row>
    <row r="701" spans="11:26" ht="15.75" customHeight="1">
      <c r="K701" s="295"/>
      <c r="M701" s="295"/>
      <c r="P701" s="211"/>
      <c r="Q701" s="211"/>
      <c r="R701" s="211"/>
      <c r="S701" s="211"/>
      <c r="T701" s="211"/>
      <c r="U701" s="211"/>
      <c r="V701" s="211"/>
      <c r="W701" s="211"/>
      <c r="X701" s="211"/>
      <c r="Y701" s="211"/>
      <c r="Z701" s="211"/>
    </row>
    <row r="702" spans="11:26" ht="15.75" customHeight="1">
      <c r="K702" s="295"/>
      <c r="M702" s="295"/>
      <c r="P702" s="211"/>
      <c r="Q702" s="211"/>
      <c r="R702" s="211"/>
      <c r="S702" s="211"/>
      <c r="T702" s="211"/>
      <c r="U702" s="211"/>
      <c r="V702" s="211"/>
      <c r="W702" s="211"/>
      <c r="X702" s="211"/>
      <c r="Y702" s="211"/>
      <c r="Z702" s="211"/>
    </row>
    <row r="703" spans="11:26" ht="15.75" customHeight="1">
      <c r="K703" s="295"/>
      <c r="M703" s="295"/>
      <c r="P703" s="211"/>
      <c r="Q703" s="211"/>
      <c r="R703" s="211"/>
      <c r="S703" s="211"/>
      <c r="T703" s="211"/>
      <c r="U703" s="211"/>
      <c r="V703" s="211"/>
      <c r="W703" s="211"/>
      <c r="X703" s="211"/>
      <c r="Y703" s="211"/>
      <c r="Z703" s="211"/>
    </row>
    <row r="704" spans="11:26" ht="15.75" customHeight="1">
      <c r="K704" s="295"/>
      <c r="M704" s="295"/>
      <c r="P704" s="211"/>
      <c r="Q704" s="211"/>
      <c r="R704" s="211"/>
      <c r="S704" s="211"/>
      <c r="T704" s="211"/>
      <c r="U704" s="211"/>
      <c r="V704" s="211"/>
      <c r="W704" s="211"/>
      <c r="X704" s="211"/>
      <c r="Y704" s="211"/>
      <c r="Z704" s="211"/>
    </row>
    <row r="705" spans="11:26" ht="15.75" customHeight="1">
      <c r="K705" s="295"/>
      <c r="M705" s="295"/>
      <c r="P705" s="211"/>
      <c r="Q705" s="211"/>
      <c r="R705" s="211"/>
      <c r="S705" s="211"/>
      <c r="T705" s="211"/>
      <c r="U705" s="211"/>
      <c r="V705" s="211"/>
      <c r="W705" s="211"/>
      <c r="X705" s="211"/>
      <c r="Y705" s="211"/>
      <c r="Z705" s="211"/>
    </row>
    <row r="706" spans="11:26" ht="15.75" customHeight="1">
      <c r="K706" s="295"/>
      <c r="M706" s="295"/>
      <c r="P706" s="211"/>
      <c r="Q706" s="211"/>
      <c r="R706" s="211"/>
      <c r="S706" s="211"/>
      <c r="T706" s="211"/>
      <c r="U706" s="211"/>
      <c r="V706" s="211"/>
      <c r="W706" s="211"/>
      <c r="X706" s="211"/>
      <c r="Y706" s="211"/>
      <c r="Z706" s="211"/>
    </row>
    <row r="707" spans="11:26" ht="15.75" customHeight="1">
      <c r="K707" s="295"/>
      <c r="M707" s="295"/>
      <c r="P707" s="211"/>
      <c r="Q707" s="211"/>
      <c r="R707" s="211"/>
      <c r="S707" s="211"/>
      <c r="T707" s="211"/>
      <c r="U707" s="211"/>
      <c r="V707" s="211"/>
      <c r="W707" s="211"/>
      <c r="X707" s="211"/>
      <c r="Y707" s="211"/>
      <c r="Z707" s="211"/>
    </row>
    <row r="708" spans="11:26" ht="15.75" customHeight="1">
      <c r="K708" s="295"/>
      <c r="M708" s="295"/>
      <c r="P708" s="211"/>
      <c r="Q708" s="211"/>
      <c r="R708" s="211"/>
      <c r="S708" s="211"/>
      <c r="T708" s="211"/>
      <c r="U708" s="211"/>
      <c r="V708" s="211"/>
      <c r="W708" s="211"/>
      <c r="X708" s="211"/>
      <c r="Y708" s="211"/>
      <c r="Z708" s="211"/>
    </row>
    <row r="709" spans="11:26" ht="15.75" customHeight="1">
      <c r="K709" s="295"/>
      <c r="M709" s="295"/>
      <c r="P709" s="211"/>
      <c r="Q709" s="211"/>
      <c r="R709" s="211"/>
      <c r="S709" s="211"/>
      <c r="T709" s="211"/>
      <c r="U709" s="211"/>
      <c r="V709" s="211"/>
      <c r="W709" s="211"/>
      <c r="X709" s="211"/>
      <c r="Y709" s="211"/>
      <c r="Z709" s="211"/>
    </row>
    <row r="710" spans="11:26" ht="15.75" customHeight="1">
      <c r="K710" s="295"/>
      <c r="M710" s="295"/>
      <c r="P710" s="211"/>
      <c r="Q710" s="211"/>
      <c r="R710" s="211"/>
      <c r="S710" s="211"/>
      <c r="T710" s="211"/>
      <c r="U710" s="211"/>
      <c r="V710" s="211"/>
      <c r="W710" s="211"/>
      <c r="X710" s="211"/>
      <c r="Y710" s="211"/>
      <c r="Z710" s="211"/>
    </row>
    <row r="711" spans="11:26" ht="15.75" customHeight="1">
      <c r="K711" s="295"/>
      <c r="M711" s="295"/>
      <c r="P711" s="211"/>
      <c r="Q711" s="211"/>
      <c r="R711" s="211"/>
      <c r="S711" s="211"/>
      <c r="T711" s="211"/>
      <c r="U711" s="211"/>
      <c r="V711" s="211"/>
      <c r="W711" s="211"/>
      <c r="X711" s="211"/>
      <c r="Y711" s="211"/>
      <c r="Z711" s="211"/>
    </row>
    <row r="712" spans="11:26" ht="15.75" customHeight="1">
      <c r="K712" s="295"/>
      <c r="M712" s="295"/>
      <c r="P712" s="211"/>
      <c r="Q712" s="211"/>
      <c r="R712" s="211"/>
      <c r="S712" s="211"/>
      <c r="T712" s="211"/>
      <c r="U712" s="211"/>
      <c r="V712" s="211"/>
      <c r="W712" s="211"/>
      <c r="X712" s="211"/>
      <c r="Y712" s="211"/>
      <c r="Z712" s="211"/>
    </row>
    <row r="713" spans="11:26" ht="15.75" customHeight="1">
      <c r="K713" s="295"/>
      <c r="M713" s="295"/>
      <c r="P713" s="211"/>
      <c r="Q713" s="211"/>
      <c r="R713" s="211"/>
      <c r="S713" s="211"/>
      <c r="T713" s="211"/>
      <c r="U713" s="211"/>
      <c r="V713" s="211"/>
      <c r="W713" s="211"/>
      <c r="X713" s="211"/>
      <c r="Y713" s="211"/>
      <c r="Z713" s="211"/>
    </row>
    <row r="714" spans="11:26" ht="15.75" customHeight="1">
      <c r="K714" s="295"/>
      <c r="M714" s="295"/>
      <c r="P714" s="211"/>
      <c r="Q714" s="211"/>
      <c r="R714" s="211"/>
      <c r="S714" s="211"/>
      <c r="T714" s="211"/>
      <c r="U714" s="211"/>
      <c r="V714" s="211"/>
      <c r="W714" s="211"/>
      <c r="X714" s="211"/>
      <c r="Y714" s="211"/>
      <c r="Z714" s="211"/>
    </row>
    <row r="715" spans="11:26" ht="15.75" customHeight="1">
      <c r="K715" s="295"/>
      <c r="M715" s="295"/>
      <c r="P715" s="211"/>
      <c r="Q715" s="211"/>
      <c r="R715" s="211"/>
      <c r="S715" s="211"/>
      <c r="T715" s="211"/>
      <c r="U715" s="211"/>
      <c r="V715" s="211"/>
      <c r="W715" s="211"/>
      <c r="X715" s="211"/>
      <c r="Y715" s="211"/>
      <c r="Z715" s="211"/>
    </row>
    <row r="716" spans="11:26" ht="15.75" customHeight="1">
      <c r="K716" s="295"/>
      <c r="M716" s="295"/>
      <c r="P716" s="211"/>
      <c r="Q716" s="211"/>
      <c r="R716" s="211"/>
      <c r="S716" s="211"/>
      <c r="T716" s="211"/>
      <c r="U716" s="211"/>
      <c r="V716" s="211"/>
      <c r="W716" s="211"/>
      <c r="X716" s="211"/>
      <c r="Y716" s="211"/>
      <c r="Z716" s="211"/>
    </row>
    <row r="717" spans="11:26" ht="15.75" customHeight="1">
      <c r="K717" s="295"/>
      <c r="M717" s="295"/>
      <c r="P717" s="211"/>
      <c r="Q717" s="211"/>
      <c r="R717" s="211"/>
      <c r="S717" s="211"/>
      <c r="T717" s="211"/>
      <c r="U717" s="211"/>
      <c r="V717" s="211"/>
      <c r="W717" s="211"/>
      <c r="X717" s="211"/>
      <c r="Y717" s="211"/>
      <c r="Z717" s="211"/>
    </row>
    <row r="718" spans="11:26" ht="15.75" customHeight="1">
      <c r="K718" s="295"/>
      <c r="M718" s="295"/>
      <c r="P718" s="211"/>
      <c r="Q718" s="211"/>
      <c r="R718" s="211"/>
      <c r="S718" s="211"/>
      <c r="T718" s="211"/>
      <c r="U718" s="211"/>
      <c r="V718" s="211"/>
      <c r="W718" s="211"/>
      <c r="X718" s="211"/>
      <c r="Y718" s="211"/>
      <c r="Z718" s="211"/>
    </row>
    <row r="719" spans="11:26" ht="15.75" customHeight="1">
      <c r="K719" s="295"/>
      <c r="M719" s="295"/>
      <c r="P719" s="211"/>
      <c r="Q719" s="211"/>
      <c r="R719" s="211"/>
      <c r="S719" s="211"/>
      <c r="T719" s="211"/>
      <c r="U719" s="211"/>
      <c r="V719" s="211"/>
      <c r="W719" s="211"/>
      <c r="X719" s="211"/>
      <c r="Y719" s="211"/>
      <c r="Z719" s="211"/>
    </row>
    <row r="720" spans="11:26" ht="15.75" customHeight="1">
      <c r="K720" s="295"/>
      <c r="M720" s="295"/>
      <c r="P720" s="211"/>
      <c r="Q720" s="211"/>
      <c r="R720" s="211"/>
      <c r="S720" s="211"/>
      <c r="T720" s="211"/>
      <c r="U720" s="211"/>
      <c r="V720" s="211"/>
      <c r="W720" s="211"/>
      <c r="X720" s="211"/>
      <c r="Y720" s="211"/>
      <c r="Z720" s="211"/>
    </row>
    <row r="721" spans="11:26" ht="15.75" customHeight="1">
      <c r="K721" s="295"/>
      <c r="M721" s="295"/>
      <c r="P721" s="211"/>
      <c r="Q721" s="211"/>
      <c r="R721" s="211"/>
      <c r="S721" s="211"/>
      <c r="T721" s="211"/>
      <c r="U721" s="211"/>
      <c r="V721" s="211"/>
      <c r="W721" s="211"/>
      <c r="X721" s="211"/>
      <c r="Y721" s="211"/>
      <c r="Z721" s="211"/>
    </row>
    <row r="722" spans="11:26" ht="15.75" customHeight="1">
      <c r="K722" s="295"/>
      <c r="M722" s="295"/>
      <c r="P722" s="211"/>
      <c r="Q722" s="211"/>
      <c r="R722" s="211"/>
      <c r="S722" s="211"/>
      <c r="T722" s="211"/>
      <c r="U722" s="211"/>
      <c r="V722" s="211"/>
      <c r="W722" s="211"/>
      <c r="X722" s="211"/>
      <c r="Y722" s="211"/>
      <c r="Z722" s="211"/>
    </row>
    <row r="723" spans="11:26" ht="15.75" customHeight="1">
      <c r="K723" s="295"/>
      <c r="M723" s="295"/>
      <c r="P723" s="211"/>
      <c r="Q723" s="211"/>
      <c r="R723" s="211"/>
      <c r="S723" s="211"/>
      <c r="T723" s="211"/>
      <c r="U723" s="211"/>
      <c r="V723" s="211"/>
      <c r="W723" s="211"/>
      <c r="X723" s="211"/>
      <c r="Y723" s="211"/>
      <c r="Z723" s="211"/>
    </row>
    <row r="724" spans="11:26" ht="15.75" customHeight="1">
      <c r="K724" s="295"/>
      <c r="M724" s="295"/>
      <c r="P724" s="211"/>
      <c r="Q724" s="211"/>
      <c r="R724" s="211"/>
      <c r="S724" s="211"/>
      <c r="T724" s="211"/>
      <c r="U724" s="211"/>
      <c r="V724" s="211"/>
      <c r="W724" s="211"/>
      <c r="X724" s="211"/>
      <c r="Y724" s="211"/>
      <c r="Z724" s="211"/>
    </row>
    <row r="725" spans="11:26" ht="15.75" customHeight="1">
      <c r="K725" s="295"/>
      <c r="M725" s="295"/>
      <c r="P725" s="211"/>
      <c r="Q725" s="211"/>
      <c r="R725" s="211"/>
      <c r="S725" s="211"/>
      <c r="T725" s="211"/>
      <c r="U725" s="211"/>
      <c r="V725" s="211"/>
      <c r="W725" s="211"/>
      <c r="X725" s="211"/>
      <c r="Y725" s="211"/>
      <c r="Z725" s="211"/>
    </row>
    <row r="726" spans="11:26" ht="15.75" customHeight="1">
      <c r="K726" s="295"/>
      <c r="M726" s="295"/>
      <c r="P726" s="211"/>
      <c r="Q726" s="211"/>
      <c r="R726" s="211"/>
      <c r="S726" s="211"/>
      <c r="T726" s="211"/>
      <c r="U726" s="211"/>
      <c r="V726" s="211"/>
      <c r="W726" s="211"/>
      <c r="X726" s="211"/>
      <c r="Y726" s="211"/>
      <c r="Z726" s="211"/>
    </row>
    <row r="727" spans="11:26" ht="15.75" customHeight="1">
      <c r="K727" s="295"/>
      <c r="M727" s="295"/>
      <c r="P727" s="211"/>
      <c r="Q727" s="211"/>
      <c r="R727" s="211"/>
      <c r="S727" s="211"/>
      <c r="T727" s="211"/>
      <c r="U727" s="211"/>
      <c r="V727" s="211"/>
      <c r="W727" s="211"/>
      <c r="X727" s="211"/>
      <c r="Y727" s="211"/>
      <c r="Z727" s="211"/>
    </row>
    <row r="728" spans="11:26" ht="15.75" customHeight="1">
      <c r="K728" s="295"/>
      <c r="M728" s="295"/>
      <c r="P728" s="211"/>
      <c r="Q728" s="211"/>
      <c r="R728" s="211"/>
      <c r="S728" s="211"/>
      <c r="T728" s="211"/>
      <c r="U728" s="211"/>
      <c r="V728" s="211"/>
      <c r="W728" s="211"/>
      <c r="X728" s="211"/>
      <c r="Y728" s="211"/>
      <c r="Z728" s="211"/>
    </row>
    <row r="729" spans="11:26" ht="15.75" customHeight="1">
      <c r="K729" s="295"/>
      <c r="M729" s="295"/>
      <c r="P729" s="211"/>
      <c r="Q729" s="211"/>
      <c r="R729" s="211"/>
      <c r="S729" s="211"/>
      <c r="T729" s="211"/>
      <c r="U729" s="211"/>
      <c r="V729" s="211"/>
      <c r="W729" s="211"/>
      <c r="X729" s="211"/>
      <c r="Y729" s="211"/>
      <c r="Z729" s="211"/>
    </row>
    <row r="730" spans="11:26" ht="15.75" customHeight="1">
      <c r="K730" s="295"/>
      <c r="M730" s="295"/>
      <c r="P730" s="211"/>
      <c r="Q730" s="211"/>
      <c r="R730" s="211"/>
      <c r="S730" s="211"/>
      <c r="T730" s="211"/>
      <c r="U730" s="211"/>
      <c r="V730" s="211"/>
      <c r="W730" s="211"/>
      <c r="X730" s="211"/>
      <c r="Y730" s="211"/>
      <c r="Z730" s="211"/>
    </row>
    <row r="731" spans="11:26" ht="15.75" customHeight="1">
      <c r="K731" s="295"/>
      <c r="M731" s="295"/>
      <c r="P731" s="211"/>
      <c r="Q731" s="211"/>
      <c r="R731" s="211"/>
      <c r="S731" s="211"/>
      <c r="T731" s="211"/>
      <c r="U731" s="211"/>
      <c r="V731" s="211"/>
      <c r="W731" s="211"/>
      <c r="X731" s="211"/>
      <c r="Y731" s="211"/>
      <c r="Z731" s="211"/>
    </row>
    <row r="732" spans="11:26" ht="15.75" customHeight="1">
      <c r="K732" s="295"/>
      <c r="M732" s="295"/>
      <c r="P732" s="211"/>
      <c r="Q732" s="211"/>
      <c r="R732" s="211"/>
      <c r="S732" s="211"/>
      <c r="T732" s="211"/>
      <c r="U732" s="211"/>
      <c r="V732" s="211"/>
      <c r="W732" s="211"/>
      <c r="X732" s="211"/>
      <c r="Y732" s="211"/>
      <c r="Z732" s="211"/>
    </row>
    <row r="733" spans="11:26" ht="15.75" customHeight="1">
      <c r="K733" s="295"/>
      <c r="M733" s="295"/>
      <c r="P733" s="211"/>
      <c r="Q733" s="211"/>
      <c r="R733" s="211"/>
      <c r="S733" s="211"/>
      <c r="T733" s="211"/>
      <c r="U733" s="211"/>
      <c r="V733" s="211"/>
      <c r="W733" s="211"/>
      <c r="X733" s="211"/>
      <c r="Y733" s="211"/>
      <c r="Z733" s="211"/>
    </row>
    <row r="734" spans="11:26" ht="15.75" customHeight="1">
      <c r="K734" s="295"/>
      <c r="M734" s="295"/>
      <c r="P734" s="211"/>
      <c r="Q734" s="211"/>
      <c r="R734" s="211"/>
      <c r="S734" s="211"/>
      <c r="T734" s="211"/>
      <c r="U734" s="211"/>
      <c r="V734" s="211"/>
      <c r="W734" s="211"/>
      <c r="X734" s="211"/>
      <c r="Y734" s="211"/>
      <c r="Z734" s="211"/>
    </row>
    <row r="735" spans="11:26" ht="15.75" customHeight="1">
      <c r="K735" s="295"/>
      <c r="M735" s="295"/>
      <c r="P735" s="211"/>
      <c r="Q735" s="211"/>
      <c r="R735" s="211"/>
      <c r="S735" s="211"/>
      <c r="T735" s="211"/>
      <c r="U735" s="211"/>
      <c r="V735" s="211"/>
      <c r="W735" s="211"/>
      <c r="X735" s="211"/>
      <c r="Y735" s="211"/>
      <c r="Z735" s="211"/>
    </row>
    <row r="736" spans="11:26" ht="15.75" customHeight="1">
      <c r="K736" s="295"/>
      <c r="M736" s="295"/>
      <c r="P736" s="211"/>
      <c r="Q736" s="211"/>
      <c r="R736" s="211"/>
      <c r="S736" s="211"/>
      <c r="T736" s="211"/>
      <c r="U736" s="211"/>
      <c r="V736" s="211"/>
      <c r="W736" s="211"/>
      <c r="X736" s="211"/>
      <c r="Y736" s="211"/>
      <c r="Z736" s="211"/>
    </row>
    <row r="737" spans="11:26" ht="15.75" customHeight="1">
      <c r="K737" s="295"/>
      <c r="M737" s="295"/>
      <c r="P737" s="211"/>
      <c r="Q737" s="211"/>
      <c r="R737" s="211"/>
      <c r="S737" s="211"/>
      <c r="T737" s="211"/>
      <c r="U737" s="211"/>
      <c r="V737" s="211"/>
      <c r="W737" s="211"/>
      <c r="X737" s="211"/>
      <c r="Y737" s="211"/>
      <c r="Z737" s="211"/>
    </row>
    <row r="738" spans="11:26" ht="15.75" customHeight="1">
      <c r="K738" s="295"/>
      <c r="M738" s="295"/>
      <c r="P738" s="211"/>
      <c r="Q738" s="211"/>
      <c r="R738" s="211"/>
      <c r="S738" s="211"/>
      <c r="T738" s="211"/>
      <c r="U738" s="211"/>
      <c r="V738" s="211"/>
      <c r="W738" s="211"/>
      <c r="X738" s="211"/>
      <c r="Y738" s="211"/>
      <c r="Z738" s="211"/>
    </row>
    <row r="739" spans="11:26" ht="15.75" customHeight="1">
      <c r="K739" s="295"/>
      <c r="M739" s="295"/>
      <c r="P739" s="211"/>
      <c r="Q739" s="211"/>
      <c r="R739" s="211"/>
      <c r="S739" s="211"/>
      <c r="T739" s="211"/>
      <c r="U739" s="211"/>
      <c r="V739" s="211"/>
      <c r="W739" s="211"/>
      <c r="X739" s="211"/>
      <c r="Y739" s="211"/>
      <c r="Z739" s="211"/>
    </row>
    <row r="740" spans="11:26" ht="15.75" customHeight="1">
      <c r="K740" s="295"/>
      <c r="M740" s="295"/>
      <c r="P740" s="211"/>
      <c r="Q740" s="211"/>
      <c r="R740" s="211"/>
      <c r="S740" s="211"/>
      <c r="T740" s="211"/>
      <c r="U740" s="211"/>
      <c r="V740" s="211"/>
      <c r="W740" s="211"/>
      <c r="X740" s="211"/>
      <c r="Y740" s="211"/>
      <c r="Z740" s="211"/>
    </row>
    <row r="741" spans="11:26" ht="15.75" customHeight="1">
      <c r="K741" s="295"/>
      <c r="M741" s="295"/>
      <c r="P741" s="211"/>
      <c r="Q741" s="211"/>
      <c r="R741" s="211"/>
      <c r="S741" s="211"/>
      <c r="T741" s="211"/>
      <c r="U741" s="211"/>
      <c r="V741" s="211"/>
      <c r="W741" s="211"/>
      <c r="X741" s="211"/>
      <c r="Y741" s="211"/>
      <c r="Z741" s="211"/>
    </row>
    <row r="742" spans="11:26" ht="15.75" customHeight="1">
      <c r="K742" s="295"/>
      <c r="M742" s="295"/>
      <c r="P742" s="211"/>
      <c r="Q742" s="211"/>
      <c r="R742" s="211"/>
      <c r="S742" s="211"/>
      <c r="T742" s="211"/>
      <c r="U742" s="211"/>
      <c r="V742" s="211"/>
      <c r="W742" s="211"/>
      <c r="X742" s="211"/>
      <c r="Y742" s="211"/>
      <c r="Z742" s="211"/>
    </row>
    <row r="743" spans="11:26" ht="15.75" customHeight="1">
      <c r="K743" s="295"/>
      <c r="M743" s="295"/>
      <c r="P743" s="211"/>
      <c r="Q743" s="211"/>
      <c r="R743" s="211"/>
      <c r="S743" s="211"/>
      <c r="T743" s="211"/>
      <c r="U743" s="211"/>
      <c r="V743" s="211"/>
      <c r="W743" s="211"/>
      <c r="X743" s="211"/>
      <c r="Y743" s="211"/>
      <c r="Z743" s="211"/>
    </row>
    <row r="744" spans="11:26" ht="15.75" customHeight="1">
      <c r="K744" s="295"/>
      <c r="M744" s="295"/>
      <c r="P744" s="211"/>
      <c r="Q744" s="211"/>
      <c r="R744" s="211"/>
      <c r="S744" s="211"/>
      <c r="T744" s="211"/>
      <c r="U744" s="211"/>
      <c r="V744" s="211"/>
      <c r="W744" s="211"/>
      <c r="X744" s="211"/>
      <c r="Y744" s="211"/>
      <c r="Z744" s="211"/>
    </row>
    <row r="745" spans="11:26" ht="15.75" customHeight="1">
      <c r="K745" s="295"/>
      <c r="M745" s="295"/>
      <c r="P745" s="211"/>
      <c r="Q745" s="211"/>
      <c r="R745" s="211"/>
      <c r="S745" s="211"/>
      <c r="T745" s="211"/>
      <c r="U745" s="211"/>
      <c r="V745" s="211"/>
      <c r="W745" s="211"/>
      <c r="X745" s="211"/>
      <c r="Y745" s="211"/>
      <c r="Z745" s="211"/>
    </row>
    <row r="746" spans="11:26" ht="15.75" customHeight="1">
      <c r="K746" s="295"/>
      <c r="M746" s="295"/>
      <c r="P746" s="211"/>
      <c r="Q746" s="211"/>
      <c r="R746" s="211"/>
      <c r="S746" s="211"/>
      <c r="T746" s="211"/>
      <c r="U746" s="211"/>
      <c r="V746" s="211"/>
      <c r="W746" s="211"/>
      <c r="X746" s="211"/>
      <c r="Y746" s="211"/>
      <c r="Z746" s="211"/>
    </row>
    <row r="747" spans="11:26" ht="15.75" customHeight="1">
      <c r="K747" s="295"/>
      <c r="M747" s="295"/>
      <c r="P747" s="211"/>
      <c r="Q747" s="211"/>
      <c r="R747" s="211"/>
      <c r="S747" s="211"/>
      <c r="T747" s="211"/>
      <c r="U747" s="211"/>
      <c r="V747" s="211"/>
      <c r="W747" s="211"/>
      <c r="X747" s="211"/>
      <c r="Y747" s="211"/>
      <c r="Z747" s="211"/>
    </row>
    <row r="748" spans="11:26" ht="15.75" customHeight="1">
      <c r="K748" s="295"/>
      <c r="M748" s="295"/>
      <c r="P748" s="211"/>
      <c r="Q748" s="211"/>
      <c r="R748" s="211"/>
      <c r="S748" s="211"/>
      <c r="T748" s="211"/>
      <c r="U748" s="211"/>
      <c r="V748" s="211"/>
      <c r="W748" s="211"/>
      <c r="X748" s="211"/>
      <c r="Y748" s="211"/>
      <c r="Z748" s="211"/>
    </row>
    <row r="749" spans="11:26" ht="15.75" customHeight="1">
      <c r="K749" s="295"/>
      <c r="M749" s="295"/>
      <c r="P749" s="211"/>
      <c r="Q749" s="211"/>
      <c r="R749" s="211"/>
      <c r="S749" s="211"/>
      <c r="T749" s="211"/>
      <c r="U749" s="211"/>
      <c r="V749" s="211"/>
      <c r="W749" s="211"/>
      <c r="X749" s="211"/>
      <c r="Y749" s="211"/>
      <c r="Z749" s="211"/>
    </row>
    <row r="750" spans="11:26" ht="15.75" customHeight="1">
      <c r="K750" s="295"/>
      <c r="M750" s="295"/>
      <c r="P750" s="211"/>
      <c r="Q750" s="211"/>
      <c r="R750" s="211"/>
      <c r="S750" s="211"/>
      <c r="T750" s="211"/>
      <c r="U750" s="211"/>
      <c r="V750" s="211"/>
      <c r="W750" s="211"/>
      <c r="X750" s="211"/>
      <c r="Y750" s="211"/>
      <c r="Z750" s="211"/>
    </row>
    <row r="751" spans="11:26" ht="15.75" customHeight="1">
      <c r="K751" s="295"/>
      <c r="M751" s="295"/>
      <c r="P751" s="211"/>
      <c r="Q751" s="211"/>
      <c r="R751" s="211"/>
      <c r="S751" s="211"/>
      <c r="T751" s="211"/>
      <c r="U751" s="211"/>
      <c r="V751" s="211"/>
      <c r="W751" s="211"/>
      <c r="X751" s="211"/>
      <c r="Y751" s="211"/>
      <c r="Z751" s="211"/>
    </row>
    <row r="752" spans="11:26" ht="15.75" customHeight="1">
      <c r="K752" s="295"/>
      <c r="M752" s="295"/>
      <c r="P752" s="211"/>
      <c r="Q752" s="211"/>
      <c r="R752" s="211"/>
      <c r="S752" s="211"/>
      <c r="T752" s="211"/>
      <c r="U752" s="211"/>
      <c r="V752" s="211"/>
      <c r="W752" s="211"/>
      <c r="X752" s="211"/>
      <c r="Y752" s="211"/>
      <c r="Z752" s="211"/>
    </row>
    <row r="753" spans="11:26" ht="15.75" customHeight="1">
      <c r="K753" s="295"/>
      <c r="M753" s="295"/>
      <c r="P753" s="211"/>
      <c r="Q753" s="211"/>
      <c r="R753" s="211"/>
      <c r="S753" s="211"/>
      <c r="T753" s="211"/>
      <c r="U753" s="211"/>
      <c r="V753" s="211"/>
      <c r="W753" s="211"/>
      <c r="X753" s="211"/>
      <c r="Y753" s="211"/>
      <c r="Z753" s="211"/>
    </row>
    <row r="754" spans="11:26" ht="15.75" customHeight="1">
      <c r="K754" s="295"/>
      <c r="M754" s="295"/>
      <c r="P754" s="211"/>
      <c r="Q754" s="211"/>
      <c r="R754" s="211"/>
      <c r="S754" s="211"/>
      <c r="T754" s="211"/>
      <c r="U754" s="211"/>
      <c r="V754" s="211"/>
      <c r="W754" s="211"/>
      <c r="X754" s="211"/>
      <c r="Y754" s="211"/>
      <c r="Z754" s="211"/>
    </row>
    <row r="755" spans="11:26" ht="15.75" customHeight="1">
      <c r="K755" s="295"/>
      <c r="M755" s="295"/>
      <c r="P755" s="211"/>
      <c r="Q755" s="211"/>
      <c r="R755" s="211"/>
      <c r="S755" s="211"/>
      <c r="T755" s="211"/>
      <c r="U755" s="211"/>
      <c r="V755" s="211"/>
      <c r="W755" s="211"/>
      <c r="X755" s="211"/>
      <c r="Y755" s="211"/>
      <c r="Z755" s="211"/>
    </row>
    <row r="756" spans="11:26" ht="15.75" customHeight="1">
      <c r="K756" s="295"/>
      <c r="M756" s="295"/>
      <c r="P756" s="211"/>
      <c r="Q756" s="211"/>
      <c r="R756" s="211"/>
      <c r="S756" s="211"/>
      <c r="T756" s="211"/>
      <c r="U756" s="211"/>
      <c r="V756" s="211"/>
      <c r="W756" s="211"/>
      <c r="X756" s="211"/>
      <c r="Y756" s="211"/>
      <c r="Z756" s="211"/>
    </row>
    <row r="757" spans="11:26" ht="15.75" customHeight="1">
      <c r="K757" s="295"/>
      <c r="M757" s="295"/>
      <c r="P757" s="211"/>
      <c r="Q757" s="211"/>
      <c r="R757" s="211"/>
      <c r="S757" s="211"/>
      <c r="T757" s="211"/>
      <c r="U757" s="211"/>
      <c r="V757" s="211"/>
      <c r="W757" s="211"/>
      <c r="X757" s="211"/>
      <c r="Y757" s="211"/>
      <c r="Z757" s="211"/>
    </row>
    <row r="758" spans="11:26" ht="15.75" customHeight="1">
      <c r="K758" s="295"/>
      <c r="M758" s="295"/>
      <c r="P758" s="211"/>
      <c r="Q758" s="211"/>
      <c r="R758" s="211"/>
      <c r="S758" s="211"/>
      <c r="T758" s="211"/>
      <c r="U758" s="211"/>
      <c r="V758" s="211"/>
      <c r="W758" s="211"/>
      <c r="X758" s="211"/>
      <c r="Y758" s="211"/>
      <c r="Z758" s="211"/>
    </row>
    <row r="759" spans="11:26" ht="15.75" customHeight="1">
      <c r="K759" s="295"/>
      <c r="M759" s="295"/>
      <c r="P759" s="211"/>
      <c r="Q759" s="211"/>
      <c r="R759" s="211"/>
      <c r="S759" s="211"/>
      <c r="T759" s="211"/>
      <c r="U759" s="211"/>
      <c r="V759" s="211"/>
      <c r="W759" s="211"/>
      <c r="X759" s="211"/>
      <c r="Y759" s="211"/>
      <c r="Z759" s="211"/>
    </row>
    <row r="760" spans="11:26" ht="15.75" customHeight="1">
      <c r="K760" s="295"/>
      <c r="M760" s="295"/>
      <c r="P760" s="211"/>
      <c r="Q760" s="211"/>
      <c r="R760" s="211"/>
      <c r="S760" s="211"/>
      <c r="T760" s="211"/>
      <c r="U760" s="211"/>
      <c r="V760" s="211"/>
      <c r="W760" s="211"/>
      <c r="X760" s="211"/>
      <c r="Y760" s="211"/>
      <c r="Z760" s="211"/>
    </row>
    <row r="761" spans="11:26" ht="15.75" customHeight="1">
      <c r="K761" s="295"/>
      <c r="M761" s="295"/>
      <c r="P761" s="211"/>
      <c r="Q761" s="211"/>
      <c r="R761" s="211"/>
      <c r="S761" s="211"/>
      <c r="T761" s="211"/>
      <c r="U761" s="211"/>
      <c r="V761" s="211"/>
      <c r="W761" s="211"/>
      <c r="X761" s="211"/>
      <c r="Y761" s="211"/>
      <c r="Z761" s="211"/>
    </row>
    <row r="762" spans="11:26" ht="15.75" customHeight="1">
      <c r="K762" s="295"/>
      <c r="M762" s="295"/>
      <c r="P762" s="211"/>
      <c r="Q762" s="211"/>
      <c r="R762" s="211"/>
      <c r="S762" s="211"/>
      <c r="T762" s="211"/>
      <c r="U762" s="211"/>
      <c r="V762" s="211"/>
      <c r="W762" s="211"/>
      <c r="X762" s="211"/>
      <c r="Y762" s="211"/>
      <c r="Z762" s="211"/>
    </row>
    <row r="763" spans="11:26" ht="15.75" customHeight="1">
      <c r="K763" s="295"/>
      <c r="M763" s="295"/>
      <c r="P763" s="211"/>
      <c r="Q763" s="211"/>
      <c r="R763" s="211"/>
      <c r="S763" s="211"/>
      <c r="T763" s="211"/>
      <c r="U763" s="211"/>
      <c r="V763" s="211"/>
      <c r="W763" s="211"/>
      <c r="X763" s="211"/>
      <c r="Y763" s="211"/>
      <c r="Z763" s="211"/>
    </row>
    <row r="764" spans="11:26" ht="15.75" customHeight="1">
      <c r="K764" s="295"/>
      <c r="M764" s="295"/>
      <c r="P764" s="211"/>
      <c r="Q764" s="211"/>
      <c r="R764" s="211"/>
      <c r="S764" s="211"/>
      <c r="T764" s="211"/>
      <c r="U764" s="211"/>
      <c r="V764" s="211"/>
      <c r="W764" s="211"/>
      <c r="X764" s="211"/>
      <c r="Y764" s="211"/>
      <c r="Z764" s="211"/>
    </row>
    <row r="765" spans="11:26" ht="15.75" customHeight="1">
      <c r="K765" s="295"/>
      <c r="M765" s="295"/>
      <c r="P765" s="211"/>
      <c r="Q765" s="211"/>
      <c r="R765" s="211"/>
      <c r="S765" s="211"/>
      <c r="T765" s="211"/>
      <c r="U765" s="211"/>
      <c r="V765" s="211"/>
      <c r="W765" s="211"/>
      <c r="X765" s="211"/>
      <c r="Y765" s="211"/>
      <c r="Z765" s="211"/>
    </row>
    <row r="766" spans="11:26" ht="15.75" customHeight="1">
      <c r="K766" s="295"/>
      <c r="M766" s="295"/>
      <c r="P766" s="211"/>
      <c r="Q766" s="211"/>
      <c r="R766" s="211"/>
      <c r="S766" s="211"/>
      <c r="T766" s="211"/>
      <c r="U766" s="211"/>
      <c r="V766" s="211"/>
      <c r="W766" s="211"/>
      <c r="X766" s="211"/>
      <c r="Y766" s="211"/>
      <c r="Z766" s="211"/>
    </row>
    <row r="767" spans="11:26" ht="15.75" customHeight="1">
      <c r="K767" s="295"/>
      <c r="M767" s="295"/>
      <c r="P767" s="211"/>
      <c r="Q767" s="211"/>
      <c r="R767" s="211"/>
      <c r="S767" s="211"/>
      <c r="T767" s="211"/>
      <c r="U767" s="211"/>
      <c r="V767" s="211"/>
      <c r="W767" s="211"/>
      <c r="X767" s="211"/>
      <c r="Y767" s="211"/>
      <c r="Z767" s="211"/>
    </row>
    <row r="768" spans="11:26" ht="15.75" customHeight="1">
      <c r="K768" s="295"/>
      <c r="M768" s="295"/>
      <c r="P768" s="211"/>
      <c r="Q768" s="211"/>
      <c r="R768" s="211"/>
      <c r="S768" s="211"/>
      <c r="T768" s="211"/>
      <c r="U768" s="211"/>
      <c r="V768" s="211"/>
      <c r="W768" s="211"/>
      <c r="X768" s="211"/>
      <c r="Y768" s="211"/>
      <c r="Z768" s="211"/>
    </row>
    <row r="769" spans="11:26" ht="15.75" customHeight="1">
      <c r="K769" s="295"/>
      <c r="M769" s="295"/>
      <c r="P769" s="211"/>
      <c r="Q769" s="211"/>
      <c r="R769" s="211"/>
      <c r="S769" s="211"/>
      <c r="T769" s="211"/>
      <c r="U769" s="211"/>
      <c r="V769" s="211"/>
      <c r="W769" s="211"/>
      <c r="X769" s="211"/>
      <c r="Y769" s="211"/>
      <c r="Z769" s="211"/>
    </row>
    <row r="770" spans="11:26" ht="15.75" customHeight="1">
      <c r="K770" s="295"/>
      <c r="M770" s="295"/>
      <c r="P770" s="211"/>
      <c r="Q770" s="211"/>
      <c r="R770" s="211"/>
      <c r="S770" s="211"/>
      <c r="T770" s="211"/>
      <c r="U770" s="211"/>
      <c r="V770" s="211"/>
      <c r="W770" s="211"/>
      <c r="X770" s="211"/>
      <c r="Y770" s="211"/>
      <c r="Z770" s="211"/>
    </row>
    <row r="771" spans="11:26" ht="15.75" customHeight="1">
      <c r="K771" s="295"/>
      <c r="M771" s="295"/>
      <c r="P771" s="211"/>
      <c r="Q771" s="211"/>
      <c r="R771" s="211"/>
      <c r="S771" s="211"/>
      <c r="T771" s="211"/>
      <c r="U771" s="211"/>
      <c r="V771" s="211"/>
      <c r="W771" s="211"/>
      <c r="X771" s="211"/>
      <c r="Y771" s="211"/>
      <c r="Z771" s="211"/>
    </row>
    <row r="772" spans="11:26" ht="15.75" customHeight="1">
      <c r="K772" s="295"/>
      <c r="M772" s="295"/>
      <c r="P772" s="211"/>
      <c r="Q772" s="211"/>
      <c r="R772" s="211"/>
      <c r="S772" s="211"/>
      <c r="T772" s="211"/>
      <c r="U772" s="211"/>
      <c r="V772" s="211"/>
      <c r="W772" s="211"/>
      <c r="X772" s="211"/>
      <c r="Y772" s="211"/>
      <c r="Z772" s="211"/>
    </row>
    <row r="773" spans="11:26" ht="15.75" customHeight="1">
      <c r="K773" s="295"/>
      <c r="M773" s="295"/>
      <c r="P773" s="211"/>
      <c r="Q773" s="211"/>
      <c r="R773" s="211"/>
      <c r="S773" s="211"/>
      <c r="T773" s="211"/>
      <c r="U773" s="211"/>
      <c r="V773" s="211"/>
      <c r="W773" s="211"/>
      <c r="X773" s="211"/>
      <c r="Y773" s="211"/>
      <c r="Z773" s="211"/>
    </row>
    <row r="774" spans="11:26" ht="15.75" customHeight="1">
      <c r="K774" s="295"/>
      <c r="M774" s="295"/>
      <c r="P774" s="211"/>
      <c r="Q774" s="211"/>
      <c r="R774" s="211"/>
      <c r="S774" s="211"/>
      <c r="T774" s="211"/>
      <c r="U774" s="211"/>
      <c r="V774" s="211"/>
      <c r="W774" s="211"/>
      <c r="X774" s="211"/>
      <c r="Y774" s="211"/>
      <c r="Z774" s="211"/>
    </row>
    <row r="775" spans="11:26" ht="15.75" customHeight="1">
      <c r="K775" s="295"/>
      <c r="M775" s="295"/>
      <c r="P775" s="211"/>
      <c r="Q775" s="211"/>
      <c r="R775" s="211"/>
      <c r="S775" s="211"/>
      <c r="T775" s="211"/>
      <c r="U775" s="211"/>
      <c r="V775" s="211"/>
      <c r="W775" s="211"/>
      <c r="X775" s="211"/>
      <c r="Y775" s="211"/>
      <c r="Z775" s="211"/>
    </row>
    <row r="776" spans="11:26" ht="15.75" customHeight="1">
      <c r="K776" s="295"/>
      <c r="M776" s="295"/>
      <c r="P776" s="211"/>
      <c r="Q776" s="211"/>
      <c r="R776" s="211"/>
      <c r="S776" s="211"/>
      <c r="T776" s="211"/>
      <c r="U776" s="211"/>
      <c r="V776" s="211"/>
      <c r="W776" s="211"/>
      <c r="X776" s="211"/>
      <c r="Y776" s="211"/>
      <c r="Z776" s="211"/>
    </row>
    <row r="777" spans="11:26" ht="15.75" customHeight="1">
      <c r="K777" s="295"/>
      <c r="M777" s="295"/>
      <c r="P777" s="211"/>
      <c r="Q777" s="211"/>
      <c r="R777" s="211"/>
      <c r="S777" s="211"/>
      <c r="T777" s="211"/>
      <c r="U777" s="211"/>
      <c r="V777" s="211"/>
      <c r="W777" s="211"/>
      <c r="X777" s="211"/>
      <c r="Y777" s="211"/>
      <c r="Z777" s="211"/>
    </row>
    <row r="778" spans="11:26" ht="15.75" customHeight="1">
      <c r="K778" s="295"/>
      <c r="M778" s="295"/>
      <c r="P778" s="211"/>
      <c r="Q778" s="211"/>
      <c r="R778" s="211"/>
      <c r="S778" s="211"/>
      <c r="T778" s="211"/>
      <c r="U778" s="211"/>
      <c r="V778" s="211"/>
      <c r="W778" s="211"/>
      <c r="X778" s="211"/>
      <c r="Y778" s="211"/>
      <c r="Z778" s="211"/>
    </row>
    <row r="779" spans="11:26" ht="15.75" customHeight="1">
      <c r="K779" s="295"/>
      <c r="M779" s="295"/>
      <c r="P779" s="211"/>
      <c r="Q779" s="211"/>
      <c r="R779" s="211"/>
      <c r="S779" s="211"/>
      <c r="T779" s="211"/>
      <c r="U779" s="211"/>
      <c r="V779" s="211"/>
      <c r="W779" s="211"/>
      <c r="X779" s="211"/>
      <c r="Y779" s="211"/>
      <c r="Z779" s="211"/>
    </row>
    <row r="780" spans="11:26" ht="15.75" customHeight="1">
      <c r="K780" s="295"/>
      <c r="M780" s="295"/>
      <c r="P780" s="211"/>
      <c r="Q780" s="211"/>
      <c r="R780" s="211"/>
      <c r="S780" s="211"/>
      <c r="T780" s="211"/>
      <c r="U780" s="211"/>
      <c r="V780" s="211"/>
      <c r="W780" s="211"/>
      <c r="X780" s="211"/>
      <c r="Y780" s="211"/>
      <c r="Z780" s="211"/>
    </row>
    <row r="781" spans="11:26" ht="15.75" customHeight="1">
      <c r="K781" s="295"/>
      <c r="M781" s="295"/>
      <c r="P781" s="211"/>
      <c r="Q781" s="211"/>
      <c r="R781" s="211"/>
      <c r="S781" s="211"/>
      <c r="T781" s="211"/>
      <c r="U781" s="211"/>
      <c r="V781" s="211"/>
      <c r="W781" s="211"/>
      <c r="X781" s="211"/>
      <c r="Y781" s="211"/>
      <c r="Z781" s="211"/>
    </row>
    <row r="782" spans="11:26" ht="15.75" customHeight="1">
      <c r="K782" s="295"/>
      <c r="M782" s="295"/>
      <c r="P782" s="211"/>
      <c r="Q782" s="211"/>
      <c r="R782" s="211"/>
      <c r="S782" s="211"/>
      <c r="T782" s="211"/>
      <c r="U782" s="211"/>
      <c r="V782" s="211"/>
      <c r="W782" s="211"/>
      <c r="X782" s="211"/>
      <c r="Y782" s="211"/>
      <c r="Z782" s="211"/>
    </row>
    <row r="783" spans="11:26" ht="15.75" customHeight="1">
      <c r="K783" s="295"/>
      <c r="M783" s="295"/>
      <c r="P783" s="211"/>
      <c r="Q783" s="211"/>
      <c r="R783" s="211"/>
      <c r="S783" s="211"/>
      <c r="T783" s="211"/>
      <c r="U783" s="211"/>
      <c r="V783" s="211"/>
      <c r="W783" s="211"/>
      <c r="X783" s="211"/>
      <c r="Y783" s="211"/>
      <c r="Z783" s="211"/>
    </row>
    <row r="784" spans="11:26" ht="15.75" customHeight="1">
      <c r="K784" s="295"/>
      <c r="M784" s="295"/>
      <c r="P784" s="211"/>
      <c r="Q784" s="211"/>
      <c r="R784" s="211"/>
      <c r="S784" s="211"/>
      <c r="T784" s="211"/>
      <c r="U784" s="211"/>
      <c r="V784" s="211"/>
      <c r="W784" s="211"/>
      <c r="X784" s="211"/>
      <c r="Y784" s="211"/>
      <c r="Z784" s="211"/>
    </row>
    <row r="785" spans="11:26" ht="15.75" customHeight="1">
      <c r="K785" s="295"/>
      <c r="M785" s="295"/>
      <c r="P785" s="211"/>
      <c r="Q785" s="211"/>
      <c r="R785" s="211"/>
      <c r="S785" s="211"/>
      <c r="T785" s="211"/>
      <c r="U785" s="211"/>
      <c r="V785" s="211"/>
      <c r="W785" s="211"/>
      <c r="X785" s="211"/>
      <c r="Y785" s="211"/>
      <c r="Z785" s="211"/>
    </row>
    <row r="786" spans="11:26" ht="15.75" customHeight="1">
      <c r="K786" s="295"/>
      <c r="M786" s="295"/>
      <c r="P786" s="211"/>
      <c r="Q786" s="211"/>
      <c r="R786" s="211"/>
      <c r="S786" s="211"/>
      <c r="T786" s="211"/>
      <c r="U786" s="211"/>
      <c r="V786" s="211"/>
      <c r="W786" s="211"/>
      <c r="X786" s="211"/>
      <c r="Y786" s="211"/>
      <c r="Z786" s="211"/>
    </row>
    <row r="787" spans="11:26" ht="15.75" customHeight="1">
      <c r="K787" s="295"/>
      <c r="M787" s="295"/>
      <c r="P787" s="211"/>
      <c r="Q787" s="211"/>
      <c r="R787" s="211"/>
      <c r="S787" s="211"/>
      <c r="T787" s="211"/>
      <c r="U787" s="211"/>
      <c r="V787" s="211"/>
      <c r="W787" s="211"/>
      <c r="X787" s="211"/>
      <c r="Y787" s="211"/>
      <c r="Z787" s="211"/>
    </row>
    <row r="788" spans="11:26" ht="15.75" customHeight="1">
      <c r="K788" s="295"/>
      <c r="M788" s="295"/>
      <c r="P788" s="211"/>
      <c r="Q788" s="211"/>
      <c r="R788" s="211"/>
      <c r="S788" s="211"/>
      <c r="T788" s="211"/>
      <c r="U788" s="211"/>
      <c r="V788" s="211"/>
      <c r="W788" s="211"/>
      <c r="X788" s="211"/>
      <c r="Y788" s="211"/>
      <c r="Z788" s="211"/>
    </row>
    <row r="789" spans="11:26" ht="15.75" customHeight="1">
      <c r="K789" s="295"/>
      <c r="M789" s="295"/>
      <c r="P789" s="211"/>
      <c r="Q789" s="211"/>
      <c r="R789" s="211"/>
      <c r="S789" s="211"/>
      <c r="T789" s="211"/>
      <c r="U789" s="211"/>
      <c r="V789" s="211"/>
      <c r="W789" s="211"/>
      <c r="X789" s="211"/>
      <c r="Y789" s="211"/>
      <c r="Z789" s="211"/>
    </row>
    <row r="790" spans="11:26" ht="15.75" customHeight="1">
      <c r="K790" s="295"/>
      <c r="M790" s="295"/>
      <c r="P790" s="211"/>
      <c r="Q790" s="211"/>
      <c r="R790" s="211"/>
      <c r="S790" s="211"/>
      <c r="T790" s="211"/>
      <c r="U790" s="211"/>
      <c r="V790" s="211"/>
      <c r="W790" s="211"/>
      <c r="X790" s="211"/>
      <c r="Y790" s="211"/>
      <c r="Z790" s="211"/>
    </row>
    <row r="791" spans="11:26" ht="15.75" customHeight="1">
      <c r="K791" s="295"/>
      <c r="M791" s="295"/>
      <c r="P791" s="211"/>
      <c r="Q791" s="211"/>
      <c r="R791" s="211"/>
      <c r="S791" s="211"/>
      <c r="T791" s="211"/>
      <c r="U791" s="211"/>
      <c r="V791" s="211"/>
      <c r="W791" s="211"/>
      <c r="X791" s="211"/>
      <c r="Y791" s="211"/>
      <c r="Z791" s="211"/>
    </row>
    <row r="792" spans="11:26" ht="15.75" customHeight="1">
      <c r="K792" s="295"/>
      <c r="M792" s="295"/>
      <c r="P792" s="211"/>
      <c r="Q792" s="211"/>
      <c r="R792" s="211"/>
      <c r="S792" s="211"/>
      <c r="T792" s="211"/>
      <c r="U792" s="211"/>
      <c r="V792" s="211"/>
      <c r="W792" s="211"/>
      <c r="X792" s="211"/>
      <c r="Y792" s="211"/>
      <c r="Z792" s="211"/>
    </row>
    <row r="793" spans="11:26" ht="15.75" customHeight="1">
      <c r="K793" s="295"/>
      <c r="M793" s="295"/>
      <c r="P793" s="211"/>
      <c r="Q793" s="211"/>
      <c r="R793" s="211"/>
      <c r="S793" s="211"/>
      <c r="T793" s="211"/>
      <c r="U793" s="211"/>
      <c r="V793" s="211"/>
      <c r="W793" s="211"/>
      <c r="X793" s="211"/>
      <c r="Y793" s="211"/>
      <c r="Z793" s="211"/>
    </row>
    <row r="794" spans="11:26" ht="15.75" customHeight="1">
      <c r="K794" s="295"/>
      <c r="M794" s="295"/>
      <c r="P794" s="211"/>
      <c r="Q794" s="211"/>
      <c r="R794" s="211"/>
      <c r="S794" s="211"/>
      <c r="T794" s="211"/>
      <c r="U794" s="211"/>
      <c r="V794" s="211"/>
      <c r="W794" s="211"/>
      <c r="X794" s="211"/>
      <c r="Y794" s="211"/>
      <c r="Z794" s="211"/>
    </row>
    <row r="795" spans="11:26" ht="15.75" customHeight="1">
      <c r="K795" s="295"/>
      <c r="M795" s="295"/>
      <c r="P795" s="211"/>
      <c r="Q795" s="211"/>
      <c r="R795" s="211"/>
      <c r="S795" s="211"/>
      <c r="T795" s="211"/>
      <c r="U795" s="211"/>
      <c r="V795" s="211"/>
      <c r="W795" s="211"/>
      <c r="X795" s="211"/>
      <c r="Y795" s="211"/>
      <c r="Z795" s="211"/>
    </row>
    <row r="796" spans="11:26" ht="15.75" customHeight="1">
      <c r="K796" s="295"/>
      <c r="M796" s="295"/>
      <c r="P796" s="211"/>
      <c r="Q796" s="211"/>
      <c r="R796" s="211"/>
      <c r="S796" s="211"/>
      <c r="T796" s="211"/>
      <c r="U796" s="211"/>
      <c r="V796" s="211"/>
      <c r="W796" s="211"/>
      <c r="X796" s="211"/>
      <c r="Y796" s="211"/>
      <c r="Z796" s="211"/>
    </row>
    <row r="797" spans="11:26" ht="15.75" customHeight="1">
      <c r="K797" s="295"/>
      <c r="M797" s="295"/>
      <c r="P797" s="211"/>
      <c r="Q797" s="211"/>
      <c r="R797" s="211"/>
      <c r="S797" s="211"/>
      <c r="T797" s="211"/>
      <c r="U797" s="211"/>
      <c r="V797" s="211"/>
      <c r="W797" s="211"/>
      <c r="X797" s="211"/>
      <c r="Y797" s="211"/>
      <c r="Z797" s="211"/>
    </row>
    <row r="798" spans="11:26" ht="15.75" customHeight="1">
      <c r="K798" s="295"/>
      <c r="M798" s="295"/>
      <c r="P798" s="211"/>
      <c r="Q798" s="211"/>
      <c r="R798" s="211"/>
      <c r="S798" s="211"/>
      <c r="T798" s="211"/>
      <c r="U798" s="211"/>
      <c r="V798" s="211"/>
      <c r="W798" s="211"/>
      <c r="X798" s="211"/>
      <c r="Y798" s="211"/>
      <c r="Z798" s="211"/>
    </row>
    <row r="799" spans="11:26" ht="15.75" customHeight="1">
      <c r="K799" s="295"/>
      <c r="M799" s="295"/>
      <c r="P799" s="211"/>
      <c r="Q799" s="211"/>
      <c r="R799" s="211"/>
      <c r="S799" s="211"/>
      <c r="T799" s="211"/>
      <c r="U799" s="211"/>
      <c r="V799" s="211"/>
      <c r="W799" s="211"/>
      <c r="X799" s="211"/>
      <c r="Y799" s="211"/>
      <c r="Z799" s="211"/>
    </row>
    <row r="800" spans="11:26" ht="15.75" customHeight="1">
      <c r="K800" s="295"/>
      <c r="M800" s="295"/>
      <c r="P800" s="211"/>
      <c r="Q800" s="211"/>
      <c r="R800" s="211"/>
      <c r="S800" s="211"/>
      <c r="T800" s="211"/>
      <c r="U800" s="211"/>
      <c r="V800" s="211"/>
      <c r="W800" s="211"/>
      <c r="X800" s="211"/>
      <c r="Y800" s="211"/>
      <c r="Z800" s="211"/>
    </row>
    <row r="801" spans="11:26" ht="15.75" customHeight="1">
      <c r="K801" s="295"/>
      <c r="M801" s="295"/>
      <c r="P801" s="211"/>
      <c r="Q801" s="211"/>
      <c r="R801" s="211"/>
      <c r="S801" s="211"/>
      <c r="T801" s="211"/>
      <c r="U801" s="211"/>
      <c r="V801" s="211"/>
      <c r="W801" s="211"/>
      <c r="X801" s="211"/>
      <c r="Y801" s="211"/>
      <c r="Z801" s="211"/>
    </row>
    <row r="802" spans="11:26" ht="15.75" customHeight="1">
      <c r="K802" s="295"/>
      <c r="M802" s="295"/>
      <c r="P802" s="211"/>
      <c r="Q802" s="211"/>
      <c r="R802" s="211"/>
      <c r="S802" s="211"/>
      <c r="T802" s="211"/>
      <c r="U802" s="211"/>
      <c r="V802" s="211"/>
      <c r="W802" s="211"/>
      <c r="X802" s="211"/>
      <c r="Y802" s="211"/>
      <c r="Z802" s="211"/>
    </row>
    <row r="803" spans="11:26" ht="15.75" customHeight="1">
      <c r="K803" s="295"/>
      <c r="M803" s="295"/>
      <c r="P803" s="211"/>
      <c r="Q803" s="211"/>
      <c r="R803" s="211"/>
      <c r="S803" s="211"/>
      <c r="T803" s="211"/>
      <c r="U803" s="211"/>
      <c r="V803" s="211"/>
      <c r="W803" s="211"/>
      <c r="X803" s="211"/>
      <c r="Y803" s="211"/>
      <c r="Z803" s="211"/>
    </row>
    <row r="804" spans="11:26" ht="15.75" customHeight="1">
      <c r="K804" s="295"/>
      <c r="M804" s="295"/>
      <c r="P804" s="211"/>
      <c r="Q804" s="211"/>
      <c r="R804" s="211"/>
      <c r="S804" s="211"/>
      <c r="T804" s="211"/>
      <c r="U804" s="211"/>
      <c r="V804" s="211"/>
      <c r="W804" s="211"/>
      <c r="X804" s="211"/>
      <c r="Y804" s="211"/>
      <c r="Z804" s="211"/>
    </row>
    <row r="805" spans="11:26" ht="15.75" customHeight="1">
      <c r="K805" s="295"/>
      <c r="M805" s="295"/>
      <c r="P805" s="211"/>
      <c r="Q805" s="211"/>
      <c r="R805" s="211"/>
      <c r="S805" s="211"/>
      <c r="T805" s="211"/>
      <c r="U805" s="211"/>
      <c r="V805" s="211"/>
      <c r="W805" s="211"/>
      <c r="X805" s="211"/>
      <c r="Y805" s="211"/>
      <c r="Z805" s="211"/>
    </row>
    <row r="806" spans="11:26" ht="15.75" customHeight="1">
      <c r="K806" s="295"/>
      <c r="M806" s="295"/>
      <c r="P806" s="211"/>
      <c r="Q806" s="211"/>
      <c r="R806" s="211"/>
      <c r="S806" s="211"/>
      <c r="T806" s="211"/>
      <c r="U806" s="211"/>
      <c r="V806" s="211"/>
      <c r="W806" s="211"/>
      <c r="X806" s="211"/>
      <c r="Y806" s="211"/>
      <c r="Z806" s="211"/>
    </row>
    <row r="807" spans="11:26" ht="15.75" customHeight="1">
      <c r="K807" s="295"/>
      <c r="M807" s="295"/>
      <c r="P807" s="211"/>
      <c r="Q807" s="211"/>
      <c r="R807" s="211"/>
      <c r="S807" s="211"/>
      <c r="T807" s="211"/>
      <c r="U807" s="211"/>
      <c r="V807" s="211"/>
      <c r="W807" s="211"/>
      <c r="X807" s="211"/>
      <c r="Y807" s="211"/>
      <c r="Z807" s="211"/>
    </row>
    <row r="808" spans="11:26" ht="15.75" customHeight="1">
      <c r="K808" s="295"/>
      <c r="M808" s="295"/>
      <c r="P808" s="211"/>
      <c r="Q808" s="211"/>
      <c r="R808" s="211"/>
      <c r="S808" s="211"/>
      <c r="T808" s="211"/>
      <c r="U808" s="211"/>
      <c r="V808" s="211"/>
      <c r="W808" s="211"/>
      <c r="X808" s="211"/>
      <c r="Y808" s="211"/>
      <c r="Z808" s="211"/>
    </row>
    <row r="809" spans="11:26" ht="15.75" customHeight="1">
      <c r="K809" s="295"/>
      <c r="M809" s="295"/>
      <c r="P809" s="211"/>
      <c r="Q809" s="211"/>
      <c r="R809" s="211"/>
      <c r="S809" s="211"/>
      <c r="T809" s="211"/>
      <c r="U809" s="211"/>
      <c r="V809" s="211"/>
      <c r="W809" s="211"/>
      <c r="X809" s="211"/>
      <c r="Y809" s="211"/>
      <c r="Z809" s="211"/>
    </row>
    <row r="810" spans="11:26" ht="15.75" customHeight="1">
      <c r="K810" s="295"/>
      <c r="M810" s="295"/>
      <c r="P810" s="211"/>
      <c r="Q810" s="211"/>
      <c r="R810" s="211"/>
      <c r="S810" s="211"/>
      <c r="T810" s="211"/>
      <c r="U810" s="211"/>
      <c r="V810" s="211"/>
      <c r="W810" s="211"/>
      <c r="X810" s="211"/>
      <c r="Y810" s="211"/>
      <c r="Z810" s="211"/>
    </row>
    <row r="811" spans="11:26" ht="15.75" customHeight="1">
      <c r="K811" s="295"/>
      <c r="M811" s="295"/>
      <c r="P811" s="211"/>
      <c r="Q811" s="211"/>
      <c r="R811" s="211"/>
      <c r="S811" s="211"/>
      <c r="T811" s="211"/>
      <c r="U811" s="211"/>
      <c r="V811" s="211"/>
      <c r="W811" s="211"/>
      <c r="X811" s="211"/>
      <c r="Y811" s="211"/>
      <c r="Z811" s="211"/>
    </row>
    <row r="812" spans="11:26" ht="15.75" customHeight="1">
      <c r="K812" s="295"/>
      <c r="M812" s="295"/>
      <c r="P812" s="211"/>
      <c r="Q812" s="211"/>
      <c r="R812" s="211"/>
      <c r="S812" s="211"/>
      <c r="T812" s="211"/>
      <c r="U812" s="211"/>
      <c r="V812" s="211"/>
      <c r="W812" s="211"/>
      <c r="X812" s="211"/>
      <c r="Y812" s="211"/>
      <c r="Z812" s="211"/>
    </row>
    <row r="813" spans="11:26" ht="15.75" customHeight="1">
      <c r="K813" s="295"/>
      <c r="M813" s="295"/>
      <c r="P813" s="211"/>
      <c r="Q813" s="211"/>
      <c r="R813" s="211"/>
      <c r="S813" s="211"/>
      <c r="T813" s="211"/>
      <c r="U813" s="211"/>
      <c r="V813" s="211"/>
      <c r="W813" s="211"/>
      <c r="X813" s="211"/>
      <c r="Y813" s="211"/>
      <c r="Z813" s="211"/>
    </row>
    <row r="814" spans="11:26" ht="15.75" customHeight="1">
      <c r="K814" s="295"/>
      <c r="M814" s="295"/>
      <c r="P814" s="211"/>
      <c r="Q814" s="211"/>
      <c r="R814" s="211"/>
      <c r="S814" s="211"/>
      <c r="T814" s="211"/>
      <c r="U814" s="211"/>
      <c r="V814" s="211"/>
      <c r="W814" s="211"/>
      <c r="X814" s="211"/>
      <c r="Y814" s="211"/>
      <c r="Z814" s="211"/>
    </row>
    <row r="815" spans="11:26" ht="15.75" customHeight="1">
      <c r="K815" s="295"/>
      <c r="M815" s="295"/>
      <c r="P815" s="211"/>
      <c r="Q815" s="211"/>
      <c r="R815" s="211"/>
      <c r="S815" s="211"/>
      <c r="T815" s="211"/>
      <c r="U815" s="211"/>
      <c r="V815" s="211"/>
      <c r="W815" s="211"/>
      <c r="X815" s="211"/>
      <c r="Y815" s="211"/>
      <c r="Z815" s="211"/>
    </row>
    <row r="816" spans="11:26" ht="15.75" customHeight="1">
      <c r="K816" s="295"/>
      <c r="M816" s="295"/>
      <c r="P816" s="211"/>
      <c r="Q816" s="211"/>
      <c r="R816" s="211"/>
      <c r="S816" s="211"/>
      <c r="T816" s="211"/>
      <c r="U816" s="211"/>
      <c r="V816" s="211"/>
      <c r="W816" s="211"/>
      <c r="X816" s="211"/>
      <c r="Y816" s="211"/>
      <c r="Z816" s="211"/>
    </row>
    <row r="817" spans="11:26" ht="15.75" customHeight="1">
      <c r="K817" s="295"/>
      <c r="M817" s="295"/>
      <c r="P817" s="211"/>
      <c r="Q817" s="211"/>
      <c r="R817" s="211"/>
      <c r="S817" s="211"/>
      <c r="T817" s="211"/>
      <c r="U817" s="211"/>
      <c r="V817" s="211"/>
      <c r="W817" s="211"/>
      <c r="X817" s="211"/>
      <c r="Y817" s="211"/>
      <c r="Z817" s="211"/>
    </row>
    <row r="818" spans="11:26" ht="15.75" customHeight="1">
      <c r="K818" s="295"/>
      <c r="M818" s="295"/>
      <c r="P818" s="211"/>
      <c r="Q818" s="211"/>
      <c r="R818" s="211"/>
      <c r="S818" s="211"/>
      <c r="T818" s="211"/>
      <c r="U818" s="211"/>
      <c r="V818" s="211"/>
      <c r="W818" s="211"/>
      <c r="X818" s="211"/>
      <c r="Y818" s="211"/>
      <c r="Z818" s="211"/>
    </row>
    <row r="819" spans="11:26" ht="15.75" customHeight="1">
      <c r="K819" s="295"/>
      <c r="M819" s="295"/>
      <c r="P819" s="211"/>
      <c r="Q819" s="211"/>
      <c r="R819" s="211"/>
      <c r="S819" s="211"/>
      <c r="T819" s="211"/>
      <c r="U819" s="211"/>
      <c r="V819" s="211"/>
      <c r="W819" s="211"/>
      <c r="X819" s="211"/>
      <c r="Y819" s="211"/>
      <c r="Z819" s="211"/>
    </row>
    <row r="820" spans="11:26" ht="15.75" customHeight="1">
      <c r="K820" s="295"/>
      <c r="M820" s="295"/>
      <c r="P820" s="211"/>
      <c r="Q820" s="211"/>
      <c r="R820" s="211"/>
      <c r="S820" s="211"/>
      <c r="T820" s="211"/>
      <c r="U820" s="211"/>
      <c r="V820" s="211"/>
      <c r="W820" s="211"/>
      <c r="X820" s="211"/>
      <c r="Y820" s="211"/>
      <c r="Z820" s="211"/>
    </row>
    <row r="821" spans="11:26" ht="15.75" customHeight="1">
      <c r="K821" s="295"/>
      <c r="M821" s="295"/>
      <c r="P821" s="211"/>
      <c r="Q821" s="211"/>
      <c r="R821" s="211"/>
      <c r="S821" s="211"/>
      <c r="T821" s="211"/>
      <c r="U821" s="211"/>
      <c r="V821" s="211"/>
      <c r="W821" s="211"/>
      <c r="X821" s="211"/>
      <c r="Y821" s="211"/>
      <c r="Z821" s="211"/>
    </row>
    <row r="822" spans="11:26" ht="15.75" customHeight="1">
      <c r="K822" s="295"/>
      <c r="M822" s="295"/>
      <c r="P822" s="211"/>
      <c r="Q822" s="211"/>
      <c r="R822" s="211"/>
      <c r="S822" s="211"/>
      <c r="T822" s="211"/>
      <c r="U822" s="211"/>
      <c r="V822" s="211"/>
      <c r="W822" s="211"/>
      <c r="X822" s="211"/>
      <c r="Y822" s="211"/>
      <c r="Z822" s="211"/>
    </row>
    <row r="823" spans="11:26" ht="15.75" customHeight="1">
      <c r="K823" s="295"/>
      <c r="M823" s="295"/>
      <c r="P823" s="211"/>
      <c r="Q823" s="211"/>
      <c r="R823" s="211"/>
      <c r="S823" s="211"/>
      <c r="T823" s="211"/>
      <c r="U823" s="211"/>
      <c r="V823" s="211"/>
      <c r="W823" s="211"/>
      <c r="X823" s="211"/>
      <c r="Y823" s="211"/>
      <c r="Z823" s="211"/>
    </row>
    <row r="824" spans="11:26" ht="15.75" customHeight="1">
      <c r="K824" s="295"/>
      <c r="M824" s="295"/>
      <c r="P824" s="211"/>
      <c r="Q824" s="211"/>
      <c r="R824" s="211"/>
      <c r="S824" s="211"/>
      <c r="T824" s="211"/>
      <c r="U824" s="211"/>
      <c r="V824" s="211"/>
      <c r="W824" s="211"/>
      <c r="X824" s="211"/>
      <c r="Y824" s="211"/>
      <c r="Z824" s="211"/>
    </row>
    <row r="825" spans="11:26" ht="15.75" customHeight="1">
      <c r="K825" s="295"/>
      <c r="M825" s="295"/>
      <c r="P825" s="211"/>
      <c r="Q825" s="211"/>
      <c r="R825" s="211"/>
      <c r="S825" s="211"/>
      <c r="T825" s="211"/>
      <c r="U825" s="211"/>
      <c r="V825" s="211"/>
      <c r="W825" s="211"/>
      <c r="X825" s="211"/>
      <c r="Y825" s="211"/>
      <c r="Z825" s="211"/>
    </row>
    <row r="826" spans="11:26" ht="15.75" customHeight="1">
      <c r="K826" s="295"/>
      <c r="M826" s="295"/>
      <c r="P826" s="211"/>
      <c r="Q826" s="211"/>
      <c r="R826" s="211"/>
      <c r="S826" s="211"/>
      <c r="T826" s="211"/>
      <c r="U826" s="211"/>
      <c r="V826" s="211"/>
      <c r="W826" s="211"/>
      <c r="X826" s="211"/>
      <c r="Y826" s="211"/>
      <c r="Z826" s="211"/>
    </row>
    <row r="827" spans="11:26" ht="15.75" customHeight="1">
      <c r="K827" s="295"/>
      <c r="M827" s="295"/>
      <c r="P827" s="211"/>
      <c r="Q827" s="211"/>
      <c r="R827" s="211"/>
      <c r="S827" s="211"/>
      <c r="T827" s="211"/>
      <c r="U827" s="211"/>
      <c r="V827" s="211"/>
      <c r="W827" s="211"/>
      <c r="X827" s="211"/>
      <c r="Y827" s="211"/>
      <c r="Z827" s="211"/>
    </row>
    <row r="828" spans="11:26" ht="15.75" customHeight="1">
      <c r="K828" s="295"/>
      <c r="M828" s="295"/>
      <c r="P828" s="211"/>
      <c r="Q828" s="211"/>
      <c r="R828" s="211"/>
      <c r="S828" s="211"/>
      <c r="T828" s="211"/>
      <c r="U828" s="211"/>
      <c r="V828" s="211"/>
      <c r="W828" s="211"/>
      <c r="X828" s="211"/>
      <c r="Y828" s="211"/>
      <c r="Z828" s="211"/>
    </row>
    <row r="829" spans="11:26" ht="15.75" customHeight="1">
      <c r="K829" s="295"/>
      <c r="M829" s="295"/>
      <c r="P829" s="211"/>
      <c r="Q829" s="211"/>
      <c r="R829" s="211"/>
      <c r="S829" s="211"/>
      <c r="T829" s="211"/>
      <c r="U829" s="211"/>
      <c r="V829" s="211"/>
      <c r="W829" s="211"/>
      <c r="X829" s="211"/>
      <c r="Y829" s="211"/>
      <c r="Z829" s="211"/>
    </row>
    <row r="830" spans="11:26" ht="15.75" customHeight="1">
      <c r="K830" s="295"/>
      <c r="M830" s="295"/>
      <c r="P830" s="211"/>
      <c r="Q830" s="211"/>
      <c r="R830" s="211"/>
      <c r="S830" s="211"/>
      <c r="T830" s="211"/>
      <c r="U830" s="211"/>
      <c r="V830" s="211"/>
      <c r="W830" s="211"/>
      <c r="X830" s="211"/>
      <c r="Y830" s="211"/>
      <c r="Z830" s="211"/>
    </row>
    <row r="831" spans="11:26" ht="15.75" customHeight="1">
      <c r="K831" s="295"/>
      <c r="M831" s="295"/>
      <c r="P831" s="211"/>
      <c r="Q831" s="211"/>
      <c r="R831" s="211"/>
      <c r="S831" s="211"/>
      <c r="T831" s="211"/>
      <c r="U831" s="211"/>
      <c r="V831" s="211"/>
      <c r="W831" s="211"/>
      <c r="X831" s="211"/>
      <c r="Y831" s="211"/>
      <c r="Z831" s="211"/>
    </row>
    <row r="832" spans="11:26" ht="15.75" customHeight="1">
      <c r="K832" s="295"/>
      <c r="M832" s="295"/>
      <c r="P832" s="211"/>
      <c r="Q832" s="211"/>
      <c r="R832" s="211"/>
      <c r="S832" s="211"/>
      <c r="T832" s="211"/>
      <c r="U832" s="211"/>
      <c r="V832" s="211"/>
      <c r="W832" s="211"/>
      <c r="X832" s="211"/>
      <c r="Y832" s="211"/>
      <c r="Z832" s="211"/>
    </row>
    <row r="833" spans="11:26" ht="15.75" customHeight="1">
      <c r="K833" s="295"/>
      <c r="M833" s="295"/>
      <c r="P833" s="211"/>
      <c r="Q833" s="211"/>
      <c r="R833" s="211"/>
      <c r="S833" s="211"/>
      <c r="T833" s="211"/>
      <c r="U833" s="211"/>
      <c r="V833" s="211"/>
      <c r="W833" s="211"/>
      <c r="X833" s="211"/>
      <c r="Y833" s="211"/>
      <c r="Z833" s="211"/>
    </row>
    <row r="834" spans="11:26" ht="15.75" customHeight="1">
      <c r="K834" s="295"/>
      <c r="M834" s="295"/>
      <c r="P834" s="211"/>
      <c r="Q834" s="211"/>
      <c r="R834" s="211"/>
      <c r="S834" s="211"/>
      <c r="T834" s="211"/>
      <c r="U834" s="211"/>
      <c r="V834" s="211"/>
      <c r="W834" s="211"/>
      <c r="X834" s="211"/>
      <c r="Y834" s="211"/>
      <c r="Z834" s="211"/>
    </row>
    <row r="835" spans="11:26" ht="15.75" customHeight="1">
      <c r="K835" s="295"/>
      <c r="M835" s="295"/>
      <c r="P835" s="211"/>
      <c r="Q835" s="211"/>
      <c r="R835" s="211"/>
      <c r="S835" s="211"/>
      <c r="T835" s="211"/>
      <c r="U835" s="211"/>
      <c r="V835" s="211"/>
      <c r="W835" s="211"/>
      <c r="X835" s="211"/>
      <c r="Y835" s="211"/>
      <c r="Z835" s="211"/>
    </row>
    <row r="836" spans="11:26" ht="15.75" customHeight="1">
      <c r="K836" s="295"/>
      <c r="M836" s="295"/>
      <c r="P836" s="211"/>
      <c r="Q836" s="211"/>
      <c r="R836" s="211"/>
      <c r="S836" s="211"/>
      <c r="T836" s="211"/>
      <c r="U836" s="211"/>
      <c r="V836" s="211"/>
      <c r="W836" s="211"/>
      <c r="X836" s="211"/>
      <c r="Y836" s="211"/>
      <c r="Z836" s="211"/>
    </row>
    <row r="837" spans="11:26" ht="15.75" customHeight="1">
      <c r="K837" s="295"/>
      <c r="M837" s="295"/>
      <c r="P837" s="211"/>
      <c r="Q837" s="211"/>
      <c r="R837" s="211"/>
      <c r="S837" s="211"/>
      <c r="T837" s="211"/>
      <c r="U837" s="211"/>
      <c r="V837" s="211"/>
      <c r="W837" s="211"/>
      <c r="X837" s="211"/>
      <c r="Y837" s="211"/>
      <c r="Z837" s="211"/>
    </row>
    <row r="838" spans="11:26" ht="15.75" customHeight="1">
      <c r="K838" s="295"/>
      <c r="M838" s="295"/>
      <c r="P838" s="211"/>
      <c r="Q838" s="211"/>
      <c r="R838" s="211"/>
      <c r="S838" s="211"/>
      <c r="T838" s="211"/>
      <c r="U838" s="211"/>
      <c r="V838" s="211"/>
      <c r="W838" s="211"/>
      <c r="X838" s="211"/>
      <c r="Y838" s="211"/>
      <c r="Z838" s="211"/>
    </row>
    <row r="839" spans="11:26" ht="15.75" customHeight="1">
      <c r="K839" s="295"/>
      <c r="M839" s="295"/>
      <c r="P839" s="211"/>
      <c r="Q839" s="211"/>
      <c r="R839" s="211"/>
      <c r="S839" s="211"/>
      <c r="T839" s="211"/>
      <c r="U839" s="211"/>
      <c r="V839" s="211"/>
      <c r="W839" s="211"/>
      <c r="X839" s="211"/>
      <c r="Y839" s="211"/>
      <c r="Z839" s="211"/>
    </row>
    <row r="840" spans="11:26" ht="15.75" customHeight="1">
      <c r="K840" s="295"/>
      <c r="M840" s="295"/>
      <c r="P840" s="211"/>
      <c r="Q840" s="211"/>
      <c r="R840" s="211"/>
      <c r="S840" s="211"/>
      <c r="T840" s="211"/>
      <c r="U840" s="211"/>
      <c r="V840" s="211"/>
      <c r="W840" s="211"/>
      <c r="X840" s="211"/>
      <c r="Y840" s="211"/>
      <c r="Z840" s="211"/>
    </row>
    <row r="841" spans="11:26" ht="15.75" customHeight="1">
      <c r="K841" s="295"/>
      <c r="M841" s="295"/>
      <c r="P841" s="211"/>
      <c r="Q841" s="211"/>
      <c r="R841" s="211"/>
      <c r="S841" s="211"/>
      <c r="T841" s="211"/>
      <c r="U841" s="211"/>
      <c r="V841" s="211"/>
      <c r="W841" s="211"/>
      <c r="X841" s="211"/>
      <c r="Y841" s="211"/>
      <c r="Z841" s="211"/>
    </row>
    <row r="842" spans="11:26" ht="15.75" customHeight="1">
      <c r="K842" s="295"/>
      <c r="M842" s="295"/>
      <c r="P842" s="211"/>
      <c r="Q842" s="211"/>
      <c r="R842" s="211"/>
      <c r="S842" s="211"/>
      <c r="T842" s="211"/>
      <c r="U842" s="211"/>
      <c r="V842" s="211"/>
      <c r="W842" s="211"/>
      <c r="X842" s="211"/>
      <c r="Y842" s="211"/>
      <c r="Z842" s="211"/>
    </row>
    <row r="843" spans="11:26" ht="15.75" customHeight="1">
      <c r="K843" s="295"/>
      <c r="M843" s="295"/>
      <c r="P843" s="211"/>
      <c r="Q843" s="211"/>
      <c r="R843" s="211"/>
      <c r="S843" s="211"/>
      <c r="T843" s="211"/>
      <c r="U843" s="211"/>
      <c r="V843" s="211"/>
      <c r="W843" s="211"/>
      <c r="X843" s="211"/>
      <c r="Y843" s="211"/>
      <c r="Z843" s="211"/>
    </row>
    <row r="844" spans="11:26" ht="15.75" customHeight="1">
      <c r="K844" s="295"/>
      <c r="M844" s="295"/>
      <c r="P844" s="211"/>
      <c r="Q844" s="211"/>
      <c r="R844" s="211"/>
      <c r="S844" s="211"/>
      <c r="T844" s="211"/>
      <c r="U844" s="211"/>
      <c r="V844" s="211"/>
      <c r="W844" s="211"/>
      <c r="X844" s="211"/>
      <c r="Y844" s="211"/>
      <c r="Z844" s="211"/>
    </row>
    <row r="845" spans="11:26" ht="15.75" customHeight="1">
      <c r="K845" s="295"/>
      <c r="M845" s="295"/>
      <c r="P845" s="211"/>
      <c r="Q845" s="211"/>
      <c r="R845" s="211"/>
      <c r="S845" s="211"/>
      <c r="T845" s="211"/>
      <c r="U845" s="211"/>
      <c r="V845" s="211"/>
      <c r="W845" s="211"/>
      <c r="X845" s="211"/>
      <c r="Y845" s="211"/>
      <c r="Z845" s="211"/>
    </row>
    <row r="846" spans="11:26" ht="15.75" customHeight="1">
      <c r="K846" s="295"/>
      <c r="M846" s="295"/>
      <c r="P846" s="211"/>
      <c r="Q846" s="211"/>
      <c r="R846" s="211"/>
      <c r="S846" s="211"/>
      <c r="T846" s="211"/>
      <c r="U846" s="211"/>
      <c r="V846" s="211"/>
      <c r="W846" s="211"/>
      <c r="X846" s="211"/>
      <c r="Y846" s="211"/>
      <c r="Z846" s="211"/>
    </row>
    <row r="847" spans="11:26" ht="15.75" customHeight="1">
      <c r="K847" s="295"/>
      <c r="M847" s="295"/>
      <c r="P847" s="211"/>
      <c r="Q847" s="211"/>
      <c r="R847" s="211"/>
      <c r="S847" s="211"/>
      <c r="T847" s="211"/>
      <c r="U847" s="211"/>
      <c r="V847" s="211"/>
      <c r="W847" s="211"/>
      <c r="X847" s="211"/>
      <c r="Y847" s="211"/>
      <c r="Z847" s="211"/>
    </row>
    <row r="848" spans="11:26" ht="15.75" customHeight="1">
      <c r="K848" s="295"/>
      <c r="M848" s="295"/>
      <c r="P848" s="211"/>
      <c r="Q848" s="211"/>
      <c r="R848" s="211"/>
      <c r="S848" s="211"/>
      <c r="T848" s="211"/>
      <c r="U848" s="211"/>
      <c r="V848" s="211"/>
      <c r="W848" s="211"/>
      <c r="X848" s="211"/>
      <c r="Y848" s="211"/>
      <c r="Z848" s="211"/>
    </row>
    <row r="849" spans="11:26" ht="15.75" customHeight="1">
      <c r="K849" s="295"/>
      <c r="M849" s="295"/>
      <c r="P849" s="211"/>
      <c r="Q849" s="211"/>
      <c r="R849" s="211"/>
      <c r="S849" s="211"/>
      <c r="T849" s="211"/>
      <c r="U849" s="211"/>
      <c r="V849" s="211"/>
      <c r="W849" s="211"/>
      <c r="X849" s="211"/>
      <c r="Y849" s="211"/>
      <c r="Z849" s="211"/>
    </row>
    <row r="850" spans="11:26" ht="15.75" customHeight="1">
      <c r="K850" s="295"/>
      <c r="M850" s="295"/>
      <c r="P850" s="211"/>
      <c r="Q850" s="211"/>
      <c r="R850" s="211"/>
      <c r="S850" s="211"/>
      <c r="T850" s="211"/>
      <c r="U850" s="211"/>
      <c r="V850" s="211"/>
      <c r="W850" s="211"/>
      <c r="X850" s="211"/>
      <c r="Y850" s="211"/>
      <c r="Z850" s="211"/>
    </row>
    <row r="851" spans="11:26" ht="15.75" customHeight="1">
      <c r="K851" s="295"/>
      <c r="M851" s="295"/>
      <c r="P851" s="211"/>
      <c r="Q851" s="211"/>
      <c r="R851" s="211"/>
      <c r="S851" s="211"/>
      <c r="T851" s="211"/>
      <c r="U851" s="211"/>
      <c r="V851" s="211"/>
      <c r="W851" s="211"/>
      <c r="X851" s="211"/>
      <c r="Y851" s="211"/>
      <c r="Z851" s="211"/>
    </row>
    <row r="852" spans="11:26" ht="15.75" customHeight="1">
      <c r="K852" s="295"/>
      <c r="M852" s="295"/>
      <c r="P852" s="211"/>
      <c r="Q852" s="211"/>
      <c r="R852" s="211"/>
      <c r="S852" s="211"/>
      <c r="T852" s="211"/>
      <c r="U852" s="211"/>
      <c r="V852" s="211"/>
      <c r="W852" s="211"/>
      <c r="X852" s="211"/>
      <c r="Y852" s="211"/>
      <c r="Z852" s="211"/>
    </row>
    <row r="853" spans="11:26" ht="15.75" customHeight="1">
      <c r="K853" s="295"/>
      <c r="M853" s="295"/>
      <c r="P853" s="211"/>
      <c r="Q853" s="211"/>
      <c r="R853" s="211"/>
      <c r="S853" s="211"/>
      <c r="T853" s="211"/>
      <c r="U853" s="211"/>
      <c r="V853" s="211"/>
      <c r="W853" s="211"/>
      <c r="X853" s="211"/>
      <c r="Y853" s="211"/>
      <c r="Z853" s="211"/>
    </row>
    <row r="854" spans="11:26" ht="15.75" customHeight="1">
      <c r="K854" s="295"/>
      <c r="M854" s="295"/>
      <c r="P854" s="211"/>
      <c r="Q854" s="211"/>
      <c r="R854" s="211"/>
      <c r="S854" s="211"/>
      <c r="T854" s="211"/>
      <c r="U854" s="211"/>
      <c r="V854" s="211"/>
      <c r="W854" s="211"/>
      <c r="X854" s="211"/>
      <c r="Y854" s="211"/>
      <c r="Z854" s="211"/>
    </row>
    <row r="855" spans="11:26" ht="15.75" customHeight="1">
      <c r="K855" s="295"/>
      <c r="M855" s="295"/>
      <c r="P855" s="211"/>
      <c r="Q855" s="211"/>
      <c r="R855" s="211"/>
      <c r="S855" s="211"/>
      <c r="T855" s="211"/>
      <c r="U855" s="211"/>
      <c r="V855" s="211"/>
      <c r="W855" s="211"/>
      <c r="X855" s="211"/>
      <c r="Y855" s="211"/>
      <c r="Z855" s="211"/>
    </row>
    <row r="856" spans="11:26" ht="15.75" customHeight="1">
      <c r="K856" s="295"/>
      <c r="M856" s="295"/>
      <c r="P856" s="211"/>
      <c r="Q856" s="211"/>
      <c r="R856" s="211"/>
      <c r="S856" s="211"/>
      <c r="T856" s="211"/>
      <c r="U856" s="211"/>
      <c r="V856" s="211"/>
      <c r="W856" s="211"/>
      <c r="X856" s="211"/>
      <c r="Y856" s="211"/>
      <c r="Z856" s="211"/>
    </row>
    <row r="857" spans="11:26" ht="15.75" customHeight="1">
      <c r="K857" s="295"/>
      <c r="M857" s="295"/>
      <c r="P857" s="211"/>
      <c r="Q857" s="211"/>
      <c r="R857" s="211"/>
      <c r="S857" s="211"/>
      <c r="T857" s="211"/>
      <c r="U857" s="211"/>
      <c r="V857" s="211"/>
      <c r="W857" s="211"/>
      <c r="X857" s="211"/>
      <c r="Y857" s="211"/>
      <c r="Z857" s="211"/>
    </row>
    <row r="858" spans="11:26" ht="15.75" customHeight="1">
      <c r="K858" s="295"/>
      <c r="M858" s="295"/>
      <c r="P858" s="211"/>
      <c r="Q858" s="211"/>
      <c r="R858" s="211"/>
      <c r="S858" s="211"/>
      <c r="T858" s="211"/>
      <c r="U858" s="211"/>
      <c r="V858" s="211"/>
      <c r="W858" s="211"/>
      <c r="X858" s="211"/>
      <c r="Y858" s="211"/>
      <c r="Z858" s="211"/>
    </row>
    <row r="859" spans="11:26" ht="15.75" customHeight="1">
      <c r="K859" s="295"/>
      <c r="M859" s="295"/>
      <c r="P859" s="211"/>
      <c r="Q859" s="211"/>
      <c r="R859" s="211"/>
      <c r="S859" s="211"/>
      <c r="T859" s="211"/>
      <c r="U859" s="211"/>
      <c r="V859" s="211"/>
      <c r="W859" s="211"/>
      <c r="X859" s="211"/>
      <c r="Y859" s="211"/>
      <c r="Z859" s="211"/>
    </row>
    <row r="860" spans="11:26" ht="15.75" customHeight="1">
      <c r="K860" s="295"/>
      <c r="M860" s="295"/>
      <c r="P860" s="211"/>
      <c r="Q860" s="211"/>
      <c r="R860" s="211"/>
      <c r="S860" s="211"/>
      <c r="T860" s="211"/>
      <c r="U860" s="211"/>
      <c r="V860" s="211"/>
      <c r="W860" s="211"/>
      <c r="X860" s="211"/>
      <c r="Y860" s="211"/>
      <c r="Z860" s="211"/>
    </row>
    <row r="861" spans="11:26" ht="15.75" customHeight="1">
      <c r="K861" s="295"/>
      <c r="M861" s="295"/>
      <c r="P861" s="211"/>
      <c r="Q861" s="211"/>
      <c r="R861" s="211"/>
      <c r="S861" s="211"/>
      <c r="T861" s="211"/>
      <c r="U861" s="211"/>
      <c r="V861" s="211"/>
      <c r="W861" s="211"/>
      <c r="X861" s="211"/>
      <c r="Y861" s="211"/>
      <c r="Z861" s="211"/>
    </row>
    <row r="862" spans="11:26" ht="15.75" customHeight="1">
      <c r="K862" s="295"/>
      <c r="M862" s="295"/>
      <c r="P862" s="211"/>
      <c r="Q862" s="211"/>
      <c r="R862" s="211"/>
      <c r="S862" s="211"/>
      <c r="T862" s="211"/>
      <c r="U862" s="211"/>
      <c r="V862" s="211"/>
      <c r="W862" s="211"/>
      <c r="X862" s="211"/>
      <c r="Y862" s="211"/>
      <c r="Z862" s="211"/>
    </row>
    <row r="863" spans="11:26" ht="15.75" customHeight="1">
      <c r="K863" s="295"/>
      <c r="M863" s="295"/>
      <c r="P863" s="211"/>
      <c r="Q863" s="211"/>
      <c r="R863" s="211"/>
      <c r="S863" s="211"/>
      <c r="T863" s="211"/>
      <c r="U863" s="211"/>
      <c r="V863" s="211"/>
      <c r="W863" s="211"/>
      <c r="X863" s="211"/>
      <c r="Y863" s="211"/>
      <c r="Z863" s="211"/>
    </row>
    <row r="864" spans="11:26" ht="15.75" customHeight="1">
      <c r="K864" s="295"/>
      <c r="M864" s="295"/>
      <c r="P864" s="211"/>
      <c r="Q864" s="211"/>
      <c r="R864" s="211"/>
      <c r="S864" s="211"/>
      <c r="T864" s="211"/>
      <c r="U864" s="211"/>
      <c r="V864" s="211"/>
      <c r="W864" s="211"/>
      <c r="X864" s="211"/>
      <c r="Y864" s="211"/>
      <c r="Z864" s="211"/>
    </row>
    <row r="865" spans="11:26" ht="15.75" customHeight="1">
      <c r="K865" s="295"/>
      <c r="M865" s="295"/>
      <c r="P865" s="211"/>
      <c r="Q865" s="211"/>
      <c r="R865" s="211"/>
      <c r="S865" s="211"/>
      <c r="T865" s="211"/>
      <c r="U865" s="211"/>
      <c r="V865" s="211"/>
      <c r="W865" s="211"/>
      <c r="X865" s="211"/>
      <c r="Y865" s="211"/>
      <c r="Z865" s="211"/>
    </row>
    <row r="866" spans="11:26" ht="15.75" customHeight="1">
      <c r="K866" s="295"/>
      <c r="M866" s="295"/>
      <c r="P866" s="211"/>
      <c r="Q866" s="211"/>
      <c r="R866" s="211"/>
      <c r="S866" s="211"/>
      <c r="T866" s="211"/>
      <c r="U866" s="211"/>
      <c r="V866" s="211"/>
      <c r="W866" s="211"/>
      <c r="X866" s="211"/>
      <c r="Y866" s="211"/>
      <c r="Z866" s="211"/>
    </row>
    <row r="867" spans="11:26" ht="15.75" customHeight="1">
      <c r="K867" s="295"/>
      <c r="M867" s="295"/>
      <c r="P867" s="211"/>
      <c r="Q867" s="211"/>
      <c r="R867" s="211"/>
      <c r="S867" s="211"/>
      <c r="T867" s="211"/>
      <c r="U867" s="211"/>
      <c r="V867" s="211"/>
      <c r="W867" s="211"/>
      <c r="X867" s="211"/>
      <c r="Y867" s="211"/>
      <c r="Z867" s="211"/>
    </row>
    <row r="868" spans="11:26" ht="15.75" customHeight="1">
      <c r="K868" s="295"/>
      <c r="M868" s="295"/>
      <c r="P868" s="211"/>
      <c r="Q868" s="211"/>
      <c r="R868" s="211"/>
      <c r="S868" s="211"/>
      <c r="T868" s="211"/>
      <c r="U868" s="211"/>
      <c r="V868" s="211"/>
      <c r="W868" s="211"/>
      <c r="X868" s="211"/>
      <c r="Y868" s="211"/>
      <c r="Z868" s="211"/>
    </row>
    <row r="869" spans="11:26" ht="15.75" customHeight="1">
      <c r="K869" s="295"/>
      <c r="M869" s="295"/>
      <c r="P869" s="211"/>
      <c r="Q869" s="211"/>
      <c r="R869" s="211"/>
      <c r="S869" s="211"/>
      <c r="T869" s="211"/>
      <c r="U869" s="211"/>
      <c r="V869" s="211"/>
      <c r="W869" s="211"/>
      <c r="X869" s="211"/>
      <c r="Y869" s="211"/>
      <c r="Z869" s="211"/>
    </row>
    <row r="870" spans="11:26" ht="15.75" customHeight="1">
      <c r="K870" s="295"/>
      <c r="M870" s="295"/>
      <c r="P870" s="211"/>
      <c r="Q870" s="211"/>
      <c r="R870" s="211"/>
      <c r="S870" s="211"/>
      <c r="T870" s="211"/>
      <c r="U870" s="211"/>
      <c r="V870" s="211"/>
      <c r="W870" s="211"/>
      <c r="X870" s="211"/>
      <c r="Y870" s="211"/>
      <c r="Z870" s="211"/>
    </row>
    <row r="871" spans="11:26" ht="15.75" customHeight="1">
      <c r="K871" s="295"/>
      <c r="M871" s="295"/>
      <c r="P871" s="211"/>
      <c r="Q871" s="211"/>
      <c r="R871" s="211"/>
      <c r="S871" s="211"/>
      <c r="T871" s="211"/>
      <c r="U871" s="211"/>
      <c r="V871" s="211"/>
      <c r="W871" s="211"/>
      <c r="X871" s="211"/>
      <c r="Y871" s="211"/>
      <c r="Z871" s="211"/>
    </row>
    <row r="872" spans="11:26" ht="15.75" customHeight="1">
      <c r="K872" s="295"/>
      <c r="M872" s="295"/>
      <c r="P872" s="211"/>
      <c r="Q872" s="211"/>
      <c r="R872" s="211"/>
      <c r="S872" s="211"/>
      <c r="T872" s="211"/>
      <c r="U872" s="211"/>
      <c r="V872" s="211"/>
      <c r="W872" s="211"/>
      <c r="X872" s="211"/>
      <c r="Y872" s="211"/>
      <c r="Z872" s="211"/>
    </row>
    <row r="873" spans="11:26" ht="15.75" customHeight="1">
      <c r="K873" s="295"/>
      <c r="M873" s="295"/>
      <c r="P873" s="211"/>
      <c r="Q873" s="211"/>
      <c r="R873" s="211"/>
      <c r="S873" s="211"/>
      <c r="T873" s="211"/>
      <c r="U873" s="211"/>
      <c r="V873" s="211"/>
      <c r="W873" s="211"/>
      <c r="X873" s="211"/>
      <c r="Y873" s="211"/>
      <c r="Z873" s="211"/>
    </row>
    <row r="874" spans="11:26" ht="15.75" customHeight="1">
      <c r="K874" s="295"/>
      <c r="M874" s="295"/>
      <c r="P874" s="211"/>
      <c r="Q874" s="211"/>
      <c r="R874" s="211"/>
      <c r="S874" s="211"/>
      <c r="T874" s="211"/>
      <c r="U874" s="211"/>
      <c r="V874" s="211"/>
      <c r="W874" s="211"/>
      <c r="X874" s="211"/>
      <c r="Y874" s="211"/>
      <c r="Z874" s="211"/>
    </row>
    <row r="875" spans="11:26" ht="15.75" customHeight="1">
      <c r="K875" s="295"/>
      <c r="M875" s="295"/>
      <c r="P875" s="211"/>
      <c r="Q875" s="211"/>
      <c r="R875" s="211"/>
      <c r="S875" s="211"/>
      <c r="T875" s="211"/>
      <c r="U875" s="211"/>
      <c r="V875" s="211"/>
      <c r="W875" s="211"/>
      <c r="X875" s="211"/>
      <c r="Y875" s="211"/>
      <c r="Z875" s="211"/>
    </row>
    <row r="876" spans="11:26" ht="15.75" customHeight="1">
      <c r="K876" s="295"/>
      <c r="M876" s="295"/>
      <c r="P876" s="211"/>
      <c r="Q876" s="211"/>
      <c r="R876" s="211"/>
      <c r="S876" s="211"/>
      <c r="T876" s="211"/>
      <c r="U876" s="211"/>
      <c r="V876" s="211"/>
      <c r="W876" s="211"/>
      <c r="X876" s="211"/>
      <c r="Y876" s="211"/>
      <c r="Z876" s="211"/>
    </row>
    <row r="877" spans="11:26" ht="15.75" customHeight="1">
      <c r="K877" s="295"/>
      <c r="M877" s="295"/>
      <c r="P877" s="211"/>
      <c r="Q877" s="211"/>
      <c r="R877" s="211"/>
      <c r="S877" s="211"/>
      <c r="T877" s="211"/>
      <c r="U877" s="211"/>
      <c r="V877" s="211"/>
      <c r="W877" s="211"/>
      <c r="X877" s="211"/>
      <c r="Y877" s="211"/>
      <c r="Z877" s="211"/>
    </row>
    <row r="878" spans="11:26" ht="15.75" customHeight="1">
      <c r="K878" s="295"/>
      <c r="M878" s="295"/>
      <c r="P878" s="211"/>
      <c r="Q878" s="211"/>
      <c r="R878" s="211"/>
      <c r="S878" s="211"/>
      <c r="T878" s="211"/>
      <c r="U878" s="211"/>
      <c r="V878" s="211"/>
      <c r="W878" s="211"/>
      <c r="X878" s="211"/>
      <c r="Y878" s="211"/>
      <c r="Z878" s="211"/>
    </row>
    <row r="879" spans="11:26" ht="15.75" customHeight="1">
      <c r="K879" s="295"/>
      <c r="M879" s="295"/>
      <c r="P879" s="211"/>
      <c r="Q879" s="211"/>
      <c r="R879" s="211"/>
      <c r="S879" s="211"/>
      <c r="T879" s="211"/>
      <c r="U879" s="211"/>
      <c r="V879" s="211"/>
      <c r="W879" s="211"/>
      <c r="X879" s="211"/>
      <c r="Y879" s="211"/>
      <c r="Z879" s="211"/>
    </row>
    <row r="880" spans="11:26" ht="15.75" customHeight="1">
      <c r="K880" s="295"/>
      <c r="M880" s="295"/>
      <c r="P880" s="211"/>
      <c r="Q880" s="211"/>
      <c r="R880" s="211"/>
      <c r="S880" s="211"/>
      <c r="T880" s="211"/>
      <c r="U880" s="211"/>
      <c r="V880" s="211"/>
      <c r="W880" s="211"/>
      <c r="X880" s="211"/>
      <c r="Y880" s="211"/>
      <c r="Z880" s="211"/>
    </row>
    <row r="881" spans="11:26" ht="15.75" customHeight="1">
      <c r="K881" s="295"/>
      <c r="M881" s="295"/>
      <c r="P881" s="211"/>
      <c r="Q881" s="211"/>
      <c r="R881" s="211"/>
      <c r="S881" s="211"/>
      <c r="T881" s="211"/>
      <c r="U881" s="211"/>
      <c r="V881" s="211"/>
      <c r="W881" s="211"/>
      <c r="X881" s="211"/>
      <c r="Y881" s="211"/>
      <c r="Z881" s="211"/>
    </row>
    <row r="882" spans="11:26" ht="15.75" customHeight="1">
      <c r="K882" s="295"/>
      <c r="M882" s="295"/>
      <c r="P882" s="211"/>
      <c r="Q882" s="211"/>
      <c r="R882" s="211"/>
      <c r="S882" s="211"/>
      <c r="T882" s="211"/>
      <c r="U882" s="211"/>
      <c r="V882" s="211"/>
      <c r="W882" s="211"/>
      <c r="X882" s="211"/>
      <c r="Y882" s="211"/>
      <c r="Z882" s="211"/>
    </row>
    <row r="883" spans="11:26" ht="15.75" customHeight="1">
      <c r="K883" s="295"/>
      <c r="M883" s="295"/>
      <c r="P883" s="211"/>
      <c r="Q883" s="211"/>
      <c r="R883" s="211"/>
      <c r="S883" s="211"/>
      <c r="T883" s="211"/>
      <c r="U883" s="211"/>
      <c r="V883" s="211"/>
      <c r="W883" s="211"/>
      <c r="X883" s="211"/>
      <c r="Y883" s="211"/>
      <c r="Z883" s="211"/>
    </row>
    <row r="884" spans="11:26" ht="15.75" customHeight="1">
      <c r="K884" s="295"/>
      <c r="M884" s="295"/>
      <c r="P884" s="211"/>
      <c r="Q884" s="211"/>
      <c r="R884" s="211"/>
      <c r="S884" s="211"/>
      <c r="T884" s="211"/>
      <c r="U884" s="211"/>
      <c r="V884" s="211"/>
      <c r="W884" s="211"/>
      <c r="X884" s="211"/>
      <c r="Y884" s="211"/>
      <c r="Z884" s="211"/>
    </row>
    <row r="885" spans="11:26" ht="15.75" customHeight="1">
      <c r="K885" s="295"/>
      <c r="M885" s="295"/>
      <c r="P885" s="211"/>
      <c r="Q885" s="211"/>
      <c r="R885" s="211"/>
      <c r="S885" s="211"/>
      <c r="T885" s="211"/>
      <c r="U885" s="211"/>
      <c r="V885" s="211"/>
      <c r="W885" s="211"/>
      <c r="X885" s="211"/>
      <c r="Y885" s="211"/>
      <c r="Z885" s="211"/>
    </row>
    <row r="886" spans="11:26" ht="15.75" customHeight="1">
      <c r="K886" s="295"/>
      <c r="M886" s="295"/>
      <c r="P886" s="211"/>
      <c r="Q886" s="211"/>
      <c r="R886" s="211"/>
      <c r="S886" s="211"/>
      <c r="T886" s="211"/>
      <c r="U886" s="211"/>
      <c r="V886" s="211"/>
      <c r="W886" s="211"/>
      <c r="X886" s="211"/>
      <c r="Y886" s="211"/>
      <c r="Z886" s="211"/>
    </row>
    <row r="887" spans="11:26" ht="15.75" customHeight="1">
      <c r="K887" s="295"/>
      <c r="M887" s="295"/>
      <c r="P887" s="211"/>
      <c r="Q887" s="211"/>
      <c r="R887" s="211"/>
      <c r="S887" s="211"/>
      <c r="T887" s="211"/>
      <c r="U887" s="211"/>
      <c r="V887" s="211"/>
      <c r="W887" s="211"/>
      <c r="X887" s="211"/>
      <c r="Y887" s="211"/>
      <c r="Z887" s="211"/>
    </row>
    <row r="888" spans="11:26" ht="15.75" customHeight="1">
      <c r="K888" s="295"/>
      <c r="M888" s="295"/>
      <c r="P888" s="211"/>
      <c r="Q888" s="211"/>
      <c r="R888" s="211"/>
      <c r="S888" s="211"/>
      <c r="T888" s="211"/>
      <c r="U888" s="211"/>
      <c r="V888" s="211"/>
      <c r="W888" s="211"/>
      <c r="X888" s="211"/>
      <c r="Y888" s="211"/>
      <c r="Z888" s="211"/>
    </row>
    <row r="889" spans="11:26" ht="15.75" customHeight="1">
      <c r="K889" s="295"/>
      <c r="M889" s="295"/>
      <c r="P889" s="211"/>
      <c r="Q889" s="211"/>
      <c r="R889" s="211"/>
      <c r="S889" s="211"/>
      <c r="T889" s="211"/>
      <c r="U889" s="211"/>
      <c r="V889" s="211"/>
      <c r="W889" s="211"/>
      <c r="X889" s="211"/>
      <c r="Y889" s="211"/>
      <c r="Z889" s="211"/>
    </row>
    <row r="890" spans="11:26" ht="15.75" customHeight="1">
      <c r="K890" s="295"/>
      <c r="M890" s="295"/>
      <c r="P890" s="211"/>
      <c r="Q890" s="211"/>
      <c r="R890" s="211"/>
      <c r="S890" s="211"/>
      <c r="T890" s="211"/>
      <c r="U890" s="211"/>
      <c r="V890" s="211"/>
      <c r="W890" s="211"/>
      <c r="X890" s="211"/>
      <c r="Y890" s="211"/>
      <c r="Z890" s="211"/>
    </row>
    <row r="891" spans="11:26" ht="15.75" customHeight="1">
      <c r="K891" s="295"/>
      <c r="M891" s="295"/>
      <c r="P891" s="211"/>
      <c r="Q891" s="211"/>
      <c r="R891" s="211"/>
      <c r="S891" s="211"/>
      <c r="T891" s="211"/>
      <c r="U891" s="211"/>
      <c r="V891" s="211"/>
      <c r="W891" s="211"/>
      <c r="X891" s="211"/>
      <c r="Y891" s="211"/>
      <c r="Z891" s="211"/>
    </row>
    <row r="892" spans="11:26" ht="15.75" customHeight="1">
      <c r="K892" s="295"/>
      <c r="M892" s="295"/>
      <c r="P892" s="211"/>
      <c r="Q892" s="211"/>
      <c r="R892" s="211"/>
      <c r="S892" s="211"/>
      <c r="T892" s="211"/>
      <c r="U892" s="211"/>
      <c r="V892" s="211"/>
      <c r="W892" s="211"/>
      <c r="X892" s="211"/>
      <c r="Y892" s="211"/>
      <c r="Z892" s="211"/>
    </row>
    <row r="893" spans="11:26" ht="15.75" customHeight="1">
      <c r="K893" s="295"/>
      <c r="M893" s="295"/>
      <c r="P893" s="211"/>
      <c r="Q893" s="211"/>
      <c r="R893" s="211"/>
      <c r="S893" s="211"/>
      <c r="T893" s="211"/>
      <c r="U893" s="211"/>
      <c r="V893" s="211"/>
      <c r="W893" s="211"/>
      <c r="X893" s="211"/>
      <c r="Y893" s="211"/>
      <c r="Z893" s="211"/>
    </row>
    <row r="894" spans="11:26" ht="15.75" customHeight="1">
      <c r="K894" s="295"/>
      <c r="M894" s="295"/>
      <c r="P894" s="211"/>
      <c r="Q894" s="211"/>
      <c r="R894" s="211"/>
      <c r="S894" s="211"/>
      <c r="T894" s="211"/>
      <c r="U894" s="211"/>
      <c r="V894" s="211"/>
      <c r="W894" s="211"/>
      <c r="X894" s="211"/>
      <c r="Y894" s="211"/>
      <c r="Z894" s="211"/>
    </row>
    <row r="895" spans="11:26" ht="15.75" customHeight="1">
      <c r="K895" s="295"/>
      <c r="M895" s="295"/>
      <c r="P895" s="211"/>
      <c r="Q895" s="211"/>
      <c r="R895" s="211"/>
      <c r="S895" s="211"/>
      <c r="T895" s="211"/>
      <c r="U895" s="211"/>
      <c r="V895" s="211"/>
      <c r="W895" s="211"/>
      <c r="X895" s="211"/>
      <c r="Y895" s="211"/>
      <c r="Z895" s="211"/>
    </row>
    <row r="896" spans="11:26" ht="15.75" customHeight="1">
      <c r="K896" s="295"/>
      <c r="M896" s="295"/>
      <c r="P896" s="211"/>
      <c r="Q896" s="211"/>
      <c r="R896" s="211"/>
      <c r="S896" s="211"/>
      <c r="T896" s="211"/>
      <c r="U896" s="211"/>
      <c r="V896" s="211"/>
      <c r="W896" s="211"/>
      <c r="X896" s="211"/>
      <c r="Y896" s="211"/>
      <c r="Z896" s="211"/>
    </row>
    <row r="897" spans="11:26" ht="15.75" customHeight="1">
      <c r="K897" s="295"/>
      <c r="M897" s="295"/>
      <c r="P897" s="211"/>
      <c r="Q897" s="211"/>
      <c r="R897" s="211"/>
      <c r="S897" s="211"/>
      <c r="T897" s="211"/>
      <c r="U897" s="211"/>
      <c r="V897" s="211"/>
      <c r="W897" s="211"/>
      <c r="X897" s="211"/>
      <c r="Y897" s="211"/>
      <c r="Z897" s="211"/>
    </row>
    <row r="898" spans="11:26" ht="15.75" customHeight="1">
      <c r="K898" s="295"/>
      <c r="M898" s="295"/>
      <c r="P898" s="211"/>
      <c r="Q898" s="211"/>
      <c r="R898" s="211"/>
      <c r="S898" s="211"/>
      <c r="T898" s="211"/>
      <c r="U898" s="211"/>
      <c r="V898" s="211"/>
      <c r="W898" s="211"/>
      <c r="X898" s="211"/>
      <c r="Y898" s="211"/>
      <c r="Z898" s="211"/>
    </row>
    <row r="899" spans="11:26" ht="15.75" customHeight="1">
      <c r="K899" s="295"/>
      <c r="M899" s="295"/>
      <c r="P899" s="211"/>
      <c r="Q899" s="211"/>
      <c r="R899" s="211"/>
      <c r="S899" s="211"/>
      <c r="T899" s="211"/>
      <c r="U899" s="211"/>
      <c r="V899" s="211"/>
      <c r="W899" s="211"/>
      <c r="X899" s="211"/>
      <c r="Y899" s="211"/>
      <c r="Z899" s="211"/>
    </row>
    <row r="900" spans="11:26" ht="15.75" customHeight="1">
      <c r="K900" s="295"/>
      <c r="M900" s="295"/>
      <c r="P900" s="211"/>
      <c r="Q900" s="211"/>
      <c r="R900" s="211"/>
      <c r="S900" s="211"/>
      <c r="T900" s="211"/>
      <c r="U900" s="211"/>
      <c r="V900" s="211"/>
      <c r="W900" s="211"/>
      <c r="X900" s="211"/>
      <c r="Y900" s="211"/>
      <c r="Z900" s="211"/>
    </row>
    <row r="901" spans="11:26" ht="15.75" customHeight="1">
      <c r="K901" s="295"/>
      <c r="M901" s="295"/>
      <c r="P901" s="211"/>
      <c r="Q901" s="211"/>
      <c r="R901" s="211"/>
      <c r="S901" s="211"/>
      <c r="T901" s="211"/>
      <c r="U901" s="211"/>
      <c r="V901" s="211"/>
      <c r="W901" s="211"/>
      <c r="X901" s="211"/>
      <c r="Y901" s="211"/>
      <c r="Z901" s="211"/>
    </row>
    <row r="902" spans="11:26" ht="15.75" customHeight="1">
      <c r="K902" s="295"/>
      <c r="M902" s="295"/>
      <c r="P902" s="211"/>
      <c r="Q902" s="211"/>
      <c r="R902" s="211"/>
      <c r="S902" s="211"/>
      <c r="T902" s="211"/>
      <c r="U902" s="211"/>
      <c r="V902" s="211"/>
      <c r="W902" s="211"/>
      <c r="X902" s="211"/>
      <c r="Y902" s="211"/>
      <c r="Z902" s="211"/>
    </row>
    <row r="903" spans="11:26" ht="15.75" customHeight="1">
      <c r="K903" s="295"/>
      <c r="M903" s="295"/>
      <c r="P903" s="211"/>
      <c r="Q903" s="211"/>
      <c r="R903" s="211"/>
      <c r="S903" s="211"/>
      <c r="T903" s="211"/>
      <c r="U903" s="211"/>
      <c r="V903" s="211"/>
      <c r="W903" s="211"/>
      <c r="X903" s="211"/>
      <c r="Y903" s="211"/>
      <c r="Z903" s="211"/>
    </row>
    <row r="904" spans="11:26" ht="15.75" customHeight="1">
      <c r="K904" s="295"/>
      <c r="M904" s="295"/>
      <c r="P904" s="211"/>
      <c r="Q904" s="211"/>
      <c r="R904" s="211"/>
      <c r="S904" s="211"/>
      <c r="T904" s="211"/>
      <c r="U904" s="211"/>
      <c r="V904" s="211"/>
      <c r="W904" s="211"/>
      <c r="X904" s="211"/>
      <c r="Y904" s="211"/>
      <c r="Z904" s="211"/>
    </row>
    <row r="905" spans="11:26" ht="15.75" customHeight="1">
      <c r="K905" s="295"/>
      <c r="M905" s="295"/>
      <c r="P905" s="211"/>
      <c r="Q905" s="211"/>
      <c r="R905" s="211"/>
      <c r="S905" s="211"/>
      <c r="T905" s="211"/>
      <c r="U905" s="211"/>
      <c r="V905" s="211"/>
      <c r="W905" s="211"/>
      <c r="X905" s="211"/>
      <c r="Y905" s="211"/>
      <c r="Z905" s="211"/>
    </row>
    <row r="906" spans="11:26" ht="15.75" customHeight="1">
      <c r="K906" s="295"/>
      <c r="M906" s="295"/>
      <c r="P906" s="211"/>
      <c r="Q906" s="211"/>
      <c r="R906" s="211"/>
      <c r="S906" s="211"/>
      <c r="T906" s="211"/>
      <c r="U906" s="211"/>
      <c r="V906" s="211"/>
      <c r="W906" s="211"/>
      <c r="X906" s="211"/>
      <c r="Y906" s="211"/>
      <c r="Z906" s="211"/>
    </row>
    <row r="907" spans="11:26" ht="15.75" customHeight="1">
      <c r="K907" s="295"/>
      <c r="M907" s="295"/>
      <c r="P907" s="211"/>
      <c r="Q907" s="211"/>
      <c r="R907" s="211"/>
      <c r="S907" s="211"/>
      <c r="T907" s="211"/>
      <c r="U907" s="211"/>
      <c r="V907" s="211"/>
      <c r="W907" s="211"/>
      <c r="X907" s="211"/>
      <c r="Y907" s="211"/>
      <c r="Z907" s="211"/>
    </row>
    <row r="908" spans="11:26" ht="15.75" customHeight="1">
      <c r="K908" s="295"/>
      <c r="M908" s="295"/>
      <c r="P908" s="211"/>
      <c r="Q908" s="211"/>
      <c r="R908" s="211"/>
      <c r="S908" s="211"/>
      <c r="T908" s="211"/>
      <c r="U908" s="211"/>
      <c r="V908" s="211"/>
      <c r="W908" s="211"/>
      <c r="X908" s="211"/>
      <c r="Y908" s="211"/>
      <c r="Z908" s="211"/>
    </row>
    <row r="909" spans="11:26" ht="15.75" customHeight="1">
      <c r="K909" s="295"/>
      <c r="M909" s="295"/>
      <c r="P909" s="211"/>
      <c r="Q909" s="211"/>
      <c r="R909" s="211"/>
      <c r="S909" s="211"/>
      <c r="T909" s="211"/>
      <c r="U909" s="211"/>
      <c r="V909" s="211"/>
      <c r="W909" s="211"/>
      <c r="X909" s="211"/>
      <c r="Y909" s="211"/>
      <c r="Z909" s="211"/>
    </row>
    <row r="910" spans="11:26" ht="15.75" customHeight="1">
      <c r="K910" s="295"/>
      <c r="M910" s="295"/>
      <c r="P910" s="211"/>
      <c r="Q910" s="211"/>
      <c r="R910" s="211"/>
      <c r="S910" s="211"/>
      <c r="T910" s="211"/>
      <c r="U910" s="211"/>
      <c r="V910" s="211"/>
      <c r="W910" s="211"/>
      <c r="X910" s="211"/>
      <c r="Y910" s="211"/>
      <c r="Z910" s="211"/>
    </row>
    <row r="911" spans="11:26" ht="15.75" customHeight="1">
      <c r="K911" s="295"/>
      <c r="M911" s="295"/>
      <c r="P911" s="211"/>
      <c r="Q911" s="211"/>
      <c r="R911" s="211"/>
      <c r="S911" s="211"/>
      <c r="T911" s="211"/>
      <c r="U911" s="211"/>
      <c r="V911" s="211"/>
      <c r="W911" s="211"/>
      <c r="X911" s="211"/>
      <c r="Y911" s="211"/>
      <c r="Z911" s="211"/>
    </row>
    <row r="912" spans="11:26" ht="15.75" customHeight="1">
      <c r="K912" s="295"/>
      <c r="M912" s="295"/>
      <c r="P912" s="211"/>
      <c r="Q912" s="211"/>
      <c r="R912" s="211"/>
      <c r="S912" s="211"/>
      <c r="T912" s="211"/>
      <c r="U912" s="211"/>
      <c r="V912" s="211"/>
      <c r="W912" s="211"/>
      <c r="X912" s="211"/>
      <c r="Y912" s="211"/>
      <c r="Z912" s="211"/>
    </row>
    <row r="913" spans="11:26" ht="15.75" customHeight="1">
      <c r="K913" s="295"/>
      <c r="M913" s="295"/>
      <c r="P913" s="211"/>
      <c r="Q913" s="211"/>
      <c r="R913" s="211"/>
      <c r="S913" s="211"/>
      <c r="T913" s="211"/>
      <c r="U913" s="211"/>
      <c r="V913" s="211"/>
      <c r="W913" s="211"/>
      <c r="X913" s="211"/>
      <c r="Y913" s="211"/>
      <c r="Z913" s="211"/>
    </row>
    <row r="914" spans="11:26" ht="15.75" customHeight="1">
      <c r="K914" s="295"/>
      <c r="M914" s="295"/>
      <c r="P914" s="211"/>
      <c r="Q914" s="211"/>
      <c r="R914" s="211"/>
      <c r="S914" s="211"/>
      <c r="T914" s="211"/>
      <c r="U914" s="211"/>
      <c r="V914" s="211"/>
      <c r="W914" s="211"/>
      <c r="X914" s="211"/>
      <c r="Y914" s="211"/>
      <c r="Z914" s="211"/>
    </row>
    <row r="915" spans="11:26" ht="15.75" customHeight="1">
      <c r="K915" s="295"/>
      <c r="M915" s="295"/>
      <c r="P915" s="211"/>
      <c r="Q915" s="211"/>
      <c r="R915" s="211"/>
      <c r="S915" s="211"/>
      <c r="T915" s="211"/>
      <c r="U915" s="211"/>
      <c r="V915" s="211"/>
      <c r="W915" s="211"/>
      <c r="X915" s="211"/>
      <c r="Y915" s="211"/>
      <c r="Z915" s="211"/>
    </row>
    <row r="916" spans="11:26" ht="15.75" customHeight="1">
      <c r="K916" s="295"/>
      <c r="M916" s="295"/>
      <c r="P916" s="211"/>
      <c r="Q916" s="211"/>
      <c r="R916" s="211"/>
      <c r="S916" s="211"/>
      <c r="T916" s="211"/>
      <c r="U916" s="211"/>
      <c r="V916" s="211"/>
      <c r="W916" s="211"/>
      <c r="X916" s="211"/>
      <c r="Y916" s="211"/>
      <c r="Z916" s="211"/>
    </row>
    <row r="917" spans="11:26" ht="15.75" customHeight="1">
      <c r="K917" s="295"/>
      <c r="M917" s="295"/>
      <c r="P917" s="211"/>
      <c r="Q917" s="211"/>
      <c r="R917" s="211"/>
      <c r="S917" s="211"/>
      <c r="T917" s="211"/>
      <c r="U917" s="211"/>
      <c r="V917" s="211"/>
      <c r="W917" s="211"/>
      <c r="X917" s="211"/>
      <c r="Y917" s="211"/>
      <c r="Z917" s="211"/>
    </row>
    <row r="918" spans="11:26" ht="15.75" customHeight="1">
      <c r="K918" s="295"/>
      <c r="M918" s="295"/>
      <c r="P918" s="211"/>
      <c r="Q918" s="211"/>
      <c r="R918" s="211"/>
      <c r="S918" s="211"/>
      <c r="T918" s="211"/>
      <c r="U918" s="211"/>
      <c r="V918" s="211"/>
      <c r="W918" s="211"/>
      <c r="X918" s="211"/>
      <c r="Y918" s="211"/>
      <c r="Z918" s="211"/>
    </row>
    <row r="919" spans="11:26" ht="15.75" customHeight="1">
      <c r="K919" s="295"/>
      <c r="M919" s="295"/>
      <c r="P919" s="211"/>
      <c r="Q919" s="211"/>
      <c r="R919" s="211"/>
      <c r="S919" s="211"/>
      <c r="T919" s="211"/>
      <c r="U919" s="211"/>
      <c r="V919" s="211"/>
      <c r="W919" s="211"/>
      <c r="X919" s="211"/>
      <c r="Y919" s="211"/>
      <c r="Z919" s="211"/>
    </row>
    <row r="920" spans="11:26" ht="15.75" customHeight="1">
      <c r="K920" s="295"/>
      <c r="M920" s="295"/>
      <c r="P920" s="211"/>
      <c r="Q920" s="211"/>
      <c r="R920" s="211"/>
      <c r="S920" s="211"/>
      <c r="T920" s="211"/>
      <c r="U920" s="211"/>
      <c r="V920" s="211"/>
      <c r="W920" s="211"/>
      <c r="X920" s="211"/>
      <c r="Y920" s="211"/>
      <c r="Z920" s="211"/>
    </row>
    <row r="921" spans="11:26" ht="15.75" customHeight="1">
      <c r="K921" s="295"/>
      <c r="M921" s="295"/>
      <c r="P921" s="211"/>
      <c r="Q921" s="211"/>
      <c r="R921" s="211"/>
      <c r="S921" s="211"/>
      <c r="T921" s="211"/>
      <c r="U921" s="211"/>
      <c r="V921" s="211"/>
      <c r="W921" s="211"/>
      <c r="X921" s="211"/>
      <c r="Y921" s="211"/>
      <c r="Z921" s="211"/>
    </row>
    <row r="922" spans="11:26" ht="15.75" customHeight="1">
      <c r="K922" s="295"/>
      <c r="M922" s="295"/>
      <c r="P922" s="211"/>
      <c r="Q922" s="211"/>
      <c r="R922" s="211"/>
      <c r="S922" s="211"/>
      <c r="T922" s="211"/>
      <c r="U922" s="211"/>
      <c r="V922" s="211"/>
      <c r="W922" s="211"/>
      <c r="X922" s="211"/>
      <c r="Y922" s="211"/>
      <c r="Z922" s="211"/>
    </row>
    <row r="923" spans="11:26" ht="15.75" customHeight="1">
      <c r="K923" s="295"/>
      <c r="M923" s="295"/>
      <c r="P923" s="211"/>
      <c r="Q923" s="211"/>
      <c r="R923" s="211"/>
      <c r="S923" s="211"/>
      <c r="T923" s="211"/>
      <c r="U923" s="211"/>
      <c r="V923" s="211"/>
      <c r="W923" s="211"/>
      <c r="X923" s="211"/>
      <c r="Y923" s="211"/>
      <c r="Z923" s="211"/>
    </row>
    <row r="924" spans="11:26" ht="15.75" customHeight="1">
      <c r="K924" s="295"/>
      <c r="M924" s="295"/>
      <c r="P924" s="211"/>
      <c r="Q924" s="211"/>
      <c r="R924" s="211"/>
      <c r="S924" s="211"/>
      <c r="T924" s="211"/>
      <c r="U924" s="211"/>
      <c r="V924" s="211"/>
      <c r="W924" s="211"/>
      <c r="X924" s="211"/>
      <c r="Y924" s="211"/>
      <c r="Z924" s="211"/>
    </row>
    <row r="925" spans="11:26" ht="15.75" customHeight="1">
      <c r="K925" s="295"/>
      <c r="M925" s="295"/>
      <c r="P925" s="211"/>
      <c r="Q925" s="211"/>
      <c r="R925" s="211"/>
      <c r="S925" s="211"/>
      <c r="T925" s="211"/>
      <c r="U925" s="211"/>
      <c r="V925" s="211"/>
      <c r="W925" s="211"/>
      <c r="X925" s="211"/>
      <c r="Y925" s="211"/>
      <c r="Z925" s="211"/>
    </row>
    <row r="926" spans="11:26" ht="15.75" customHeight="1">
      <c r="K926" s="295"/>
      <c r="M926" s="295"/>
      <c r="P926" s="211"/>
      <c r="Q926" s="211"/>
      <c r="R926" s="211"/>
      <c r="S926" s="211"/>
      <c r="T926" s="211"/>
      <c r="U926" s="211"/>
      <c r="V926" s="211"/>
      <c r="W926" s="211"/>
      <c r="X926" s="211"/>
      <c r="Y926" s="211"/>
      <c r="Z926" s="211"/>
    </row>
    <row r="927" spans="11:26" ht="15.75" customHeight="1">
      <c r="K927" s="295"/>
      <c r="M927" s="295"/>
      <c r="P927" s="211"/>
      <c r="Q927" s="211"/>
      <c r="R927" s="211"/>
      <c r="S927" s="211"/>
      <c r="T927" s="211"/>
      <c r="U927" s="211"/>
      <c r="V927" s="211"/>
      <c r="W927" s="211"/>
      <c r="X927" s="211"/>
      <c r="Y927" s="211"/>
      <c r="Z927" s="211"/>
    </row>
    <row r="928" spans="11:26" ht="15.75" customHeight="1">
      <c r="K928" s="295"/>
      <c r="M928" s="295"/>
      <c r="P928" s="211"/>
      <c r="Q928" s="211"/>
      <c r="R928" s="211"/>
      <c r="S928" s="211"/>
      <c r="T928" s="211"/>
      <c r="U928" s="211"/>
      <c r="V928" s="211"/>
      <c r="W928" s="211"/>
      <c r="X928" s="211"/>
      <c r="Y928" s="211"/>
      <c r="Z928" s="211"/>
    </row>
    <row r="929" spans="11:26" ht="15.75" customHeight="1">
      <c r="K929" s="295"/>
      <c r="M929" s="295"/>
      <c r="P929" s="211"/>
      <c r="Q929" s="211"/>
      <c r="R929" s="211"/>
      <c r="S929" s="211"/>
      <c r="T929" s="211"/>
      <c r="U929" s="211"/>
      <c r="V929" s="211"/>
      <c r="W929" s="211"/>
      <c r="X929" s="211"/>
      <c r="Y929" s="211"/>
      <c r="Z929" s="211"/>
    </row>
    <row r="930" spans="11:26" ht="15.75" customHeight="1">
      <c r="K930" s="295"/>
      <c r="M930" s="295"/>
      <c r="P930" s="211"/>
      <c r="Q930" s="211"/>
      <c r="R930" s="211"/>
      <c r="S930" s="211"/>
      <c r="T930" s="211"/>
      <c r="U930" s="211"/>
      <c r="V930" s="211"/>
      <c r="W930" s="211"/>
      <c r="X930" s="211"/>
      <c r="Y930" s="211"/>
      <c r="Z930" s="211"/>
    </row>
    <row r="931" spans="11:26" ht="15.75" customHeight="1">
      <c r="K931" s="295"/>
      <c r="M931" s="295"/>
      <c r="P931" s="211"/>
      <c r="Q931" s="211"/>
      <c r="R931" s="211"/>
      <c r="S931" s="211"/>
      <c r="T931" s="211"/>
      <c r="U931" s="211"/>
      <c r="V931" s="211"/>
      <c r="W931" s="211"/>
      <c r="X931" s="211"/>
      <c r="Y931" s="211"/>
      <c r="Z931" s="211"/>
    </row>
    <row r="932" spans="11:26" ht="15.75" customHeight="1">
      <c r="K932" s="295"/>
      <c r="M932" s="295"/>
      <c r="P932" s="211"/>
      <c r="Q932" s="211"/>
      <c r="R932" s="211"/>
      <c r="S932" s="211"/>
      <c r="T932" s="211"/>
      <c r="U932" s="211"/>
      <c r="V932" s="211"/>
      <c r="W932" s="211"/>
      <c r="X932" s="211"/>
      <c r="Y932" s="211"/>
      <c r="Z932" s="211"/>
    </row>
    <row r="933" spans="11:26" ht="15.75" customHeight="1">
      <c r="K933" s="295"/>
      <c r="M933" s="295"/>
      <c r="P933" s="211"/>
      <c r="Q933" s="211"/>
      <c r="R933" s="211"/>
      <c r="S933" s="211"/>
      <c r="T933" s="211"/>
      <c r="U933" s="211"/>
      <c r="V933" s="211"/>
      <c r="W933" s="211"/>
      <c r="X933" s="211"/>
      <c r="Y933" s="211"/>
      <c r="Z933" s="211"/>
    </row>
    <row r="934" spans="11:26" ht="15.75" customHeight="1">
      <c r="K934" s="295"/>
      <c r="M934" s="295"/>
      <c r="P934" s="211"/>
      <c r="Q934" s="211"/>
      <c r="R934" s="211"/>
      <c r="S934" s="211"/>
      <c r="T934" s="211"/>
      <c r="U934" s="211"/>
      <c r="V934" s="211"/>
      <c r="W934" s="211"/>
      <c r="X934" s="211"/>
      <c r="Y934" s="211"/>
      <c r="Z934" s="211"/>
    </row>
    <row r="935" spans="11:26" ht="15.75" customHeight="1">
      <c r="K935" s="295"/>
      <c r="M935" s="295"/>
      <c r="P935" s="211"/>
      <c r="Q935" s="211"/>
      <c r="R935" s="211"/>
      <c r="S935" s="211"/>
      <c r="T935" s="211"/>
      <c r="U935" s="211"/>
      <c r="V935" s="211"/>
      <c r="W935" s="211"/>
      <c r="X935" s="211"/>
      <c r="Y935" s="211"/>
      <c r="Z935" s="211"/>
    </row>
    <row r="936" spans="11:26" ht="15.75" customHeight="1">
      <c r="K936" s="295"/>
      <c r="M936" s="295"/>
      <c r="P936" s="211"/>
      <c r="Q936" s="211"/>
      <c r="R936" s="211"/>
      <c r="S936" s="211"/>
      <c r="T936" s="211"/>
      <c r="U936" s="211"/>
      <c r="V936" s="211"/>
      <c r="W936" s="211"/>
      <c r="X936" s="211"/>
      <c r="Y936" s="211"/>
      <c r="Z936" s="211"/>
    </row>
    <row r="937" spans="11:26" ht="15.75" customHeight="1">
      <c r="K937" s="295"/>
      <c r="M937" s="295"/>
      <c r="P937" s="211"/>
      <c r="Q937" s="211"/>
      <c r="R937" s="211"/>
      <c r="S937" s="211"/>
      <c r="T937" s="211"/>
      <c r="U937" s="211"/>
      <c r="V937" s="211"/>
      <c r="W937" s="211"/>
      <c r="X937" s="211"/>
      <c r="Y937" s="211"/>
      <c r="Z937" s="211"/>
    </row>
    <row r="938" spans="11:26" ht="15.75" customHeight="1">
      <c r="K938" s="295"/>
      <c r="M938" s="295"/>
      <c r="P938" s="211"/>
      <c r="Q938" s="211"/>
      <c r="R938" s="211"/>
      <c r="S938" s="211"/>
      <c r="T938" s="211"/>
      <c r="U938" s="211"/>
      <c r="V938" s="211"/>
      <c r="W938" s="211"/>
      <c r="X938" s="211"/>
      <c r="Y938" s="211"/>
      <c r="Z938" s="211"/>
    </row>
    <row r="939" spans="11:26" ht="15.75" customHeight="1">
      <c r="K939" s="295"/>
      <c r="M939" s="295"/>
      <c r="P939" s="211"/>
      <c r="Q939" s="211"/>
      <c r="R939" s="211"/>
      <c r="S939" s="211"/>
      <c r="T939" s="211"/>
      <c r="U939" s="211"/>
      <c r="V939" s="211"/>
      <c r="W939" s="211"/>
      <c r="X939" s="211"/>
      <c r="Y939" s="211"/>
      <c r="Z939" s="211"/>
    </row>
    <row r="940" spans="11:26" ht="15.75" customHeight="1">
      <c r="K940" s="295"/>
      <c r="M940" s="295"/>
      <c r="P940" s="211"/>
      <c r="Q940" s="211"/>
      <c r="R940" s="211"/>
      <c r="S940" s="211"/>
      <c r="T940" s="211"/>
      <c r="U940" s="211"/>
      <c r="V940" s="211"/>
      <c r="W940" s="211"/>
      <c r="X940" s="211"/>
      <c r="Y940" s="211"/>
      <c r="Z940" s="211"/>
    </row>
    <row r="941" spans="11:26" ht="15.75" customHeight="1">
      <c r="K941" s="295"/>
      <c r="M941" s="295"/>
      <c r="P941" s="211"/>
      <c r="Q941" s="211"/>
      <c r="R941" s="211"/>
      <c r="S941" s="211"/>
      <c r="T941" s="211"/>
      <c r="U941" s="211"/>
      <c r="V941" s="211"/>
      <c r="W941" s="211"/>
      <c r="X941" s="211"/>
      <c r="Y941" s="211"/>
      <c r="Z941" s="211"/>
    </row>
    <row r="942" spans="11:26" ht="15.75" customHeight="1">
      <c r="K942" s="295"/>
      <c r="M942" s="295"/>
      <c r="P942" s="211"/>
      <c r="Q942" s="211"/>
      <c r="R942" s="211"/>
      <c r="S942" s="211"/>
      <c r="T942" s="211"/>
      <c r="U942" s="211"/>
      <c r="V942" s="211"/>
      <c r="W942" s="211"/>
      <c r="X942" s="211"/>
      <c r="Y942" s="211"/>
      <c r="Z942" s="211"/>
    </row>
    <row r="943" spans="11:26" ht="15.75" customHeight="1">
      <c r="K943" s="295"/>
      <c r="M943" s="295"/>
      <c r="P943" s="211"/>
      <c r="Q943" s="211"/>
      <c r="R943" s="211"/>
      <c r="S943" s="211"/>
      <c r="T943" s="211"/>
      <c r="U943" s="211"/>
      <c r="V943" s="211"/>
      <c r="W943" s="211"/>
      <c r="X943" s="211"/>
      <c r="Y943" s="211"/>
      <c r="Z943" s="211"/>
    </row>
    <row r="944" spans="11:26" ht="15.75" customHeight="1">
      <c r="K944" s="295"/>
      <c r="M944" s="295"/>
      <c r="P944" s="211"/>
      <c r="Q944" s="211"/>
      <c r="R944" s="211"/>
      <c r="S944" s="211"/>
      <c r="T944" s="211"/>
      <c r="U944" s="211"/>
      <c r="V944" s="211"/>
      <c r="W944" s="211"/>
      <c r="X944" s="211"/>
      <c r="Y944" s="211"/>
      <c r="Z944" s="211"/>
    </row>
    <row r="945" spans="11:26" ht="15.75" customHeight="1">
      <c r="K945" s="295"/>
      <c r="M945" s="295"/>
      <c r="P945" s="211"/>
      <c r="Q945" s="211"/>
      <c r="R945" s="211"/>
      <c r="S945" s="211"/>
      <c r="T945" s="211"/>
      <c r="U945" s="211"/>
      <c r="V945" s="211"/>
      <c r="W945" s="211"/>
      <c r="X945" s="211"/>
      <c r="Y945" s="211"/>
      <c r="Z945" s="211"/>
    </row>
    <row r="946" spans="11:26" ht="15.75" customHeight="1">
      <c r="K946" s="295"/>
      <c r="M946" s="295"/>
      <c r="P946" s="211"/>
      <c r="Q946" s="211"/>
      <c r="R946" s="211"/>
      <c r="S946" s="211"/>
      <c r="T946" s="211"/>
      <c r="U946" s="211"/>
      <c r="V946" s="211"/>
      <c r="W946" s="211"/>
      <c r="X946" s="211"/>
      <c r="Y946" s="211"/>
      <c r="Z946" s="211"/>
    </row>
    <row r="947" spans="11:26" ht="15.75" customHeight="1">
      <c r="K947" s="295"/>
      <c r="M947" s="295"/>
      <c r="P947" s="211"/>
      <c r="Q947" s="211"/>
      <c r="R947" s="211"/>
      <c r="S947" s="211"/>
      <c r="T947" s="211"/>
      <c r="U947" s="211"/>
      <c r="V947" s="211"/>
      <c r="W947" s="211"/>
      <c r="X947" s="211"/>
      <c r="Y947" s="211"/>
      <c r="Z947" s="211"/>
    </row>
    <row r="948" spans="11:26" ht="15.75" customHeight="1">
      <c r="K948" s="295"/>
      <c r="M948" s="295"/>
      <c r="P948" s="211"/>
      <c r="Q948" s="211"/>
      <c r="R948" s="211"/>
      <c r="S948" s="211"/>
      <c r="T948" s="211"/>
      <c r="U948" s="211"/>
      <c r="V948" s="211"/>
      <c r="W948" s="211"/>
      <c r="X948" s="211"/>
      <c r="Y948" s="211"/>
      <c r="Z948" s="211"/>
    </row>
    <row r="949" spans="11:26" ht="15.75" customHeight="1">
      <c r="K949" s="295"/>
      <c r="M949" s="295"/>
      <c r="P949" s="211"/>
      <c r="Q949" s="211"/>
      <c r="R949" s="211"/>
      <c r="S949" s="211"/>
      <c r="T949" s="211"/>
      <c r="U949" s="211"/>
      <c r="V949" s="211"/>
      <c r="W949" s="211"/>
      <c r="X949" s="211"/>
      <c r="Y949" s="211"/>
      <c r="Z949" s="211"/>
    </row>
    <row r="950" spans="11:26" ht="15.75" customHeight="1">
      <c r="K950" s="295"/>
      <c r="M950" s="295"/>
      <c r="P950" s="211"/>
      <c r="Q950" s="211"/>
      <c r="R950" s="211"/>
      <c r="S950" s="211"/>
      <c r="T950" s="211"/>
      <c r="U950" s="211"/>
      <c r="V950" s="211"/>
      <c r="W950" s="211"/>
      <c r="X950" s="211"/>
      <c r="Y950" s="211"/>
      <c r="Z950" s="211"/>
    </row>
    <row r="951" spans="11:26" ht="15.75" customHeight="1">
      <c r="K951" s="295"/>
      <c r="M951" s="295"/>
      <c r="P951" s="211"/>
      <c r="Q951" s="211"/>
      <c r="R951" s="211"/>
      <c r="S951" s="211"/>
      <c r="T951" s="211"/>
      <c r="U951" s="211"/>
      <c r="V951" s="211"/>
      <c r="W951" s="211"/>
      <c r="X951" s="211"/>
      <c r="Y951" s="211"/>
      <c r="Z951" s="211"/>
    </row>
    <row r="952" spans="11:26" ht="15.75" customHeight="1">
      <c r="K952" s="295"/>
      <c r="M952" s="295"/>
      <c r="P952" s="211"/>
      <c r="Q952" s="211"/>
      <c r="R952" s="211"/>
      <c r="S952" s="211"/>
      <c r="T952" s="211"/>
      <c r="U952" s="211"/>
      <c r="V952" s="211"/>
      <c r="W952" s="211"/>
      <c r="X952" s="211"/>
      <c r="Y952" s="211"/>
      <c r="Z952" s="211"/>
    </row>
    <row r="953" spans="11:26" ht="15.75" customHeight="1">
      <c r="K953" s="295"/>
      <c r="M953" s="295"/>
      <c r="P953" s="211"/>
      <c r="Q953" s="211"/>
      <c r="R953" s="211"/>
      <c r="S953" s="211"/>
      <c r="T953" s="211"/>
      <c r="U953" s="211"/>
      <c r="V953" s="211"/>
      <c r="W953" s="211"/>
      <c r="X953" s="211"/>
      <c r="Y953" s="211"/>
      <c r="Z953" s="211"/>
    </row>
    <row r="954" spans="11:26" ht="15.75" customHeight="1">
      <c r="K954" s="295"/>
      <c r="M954" s="295"/>
      <c r="P954" s="211"/>
      <c r="Q954" s="211"/>
      <c r="R954" s="211"/>
      <c r="S954" s="211"/>
      <c r="T954" s="211"/>
      <c r="U954" s="211"/>
      <c r="V954" s="211"/>
      <c r="W954" s="211"/>
      <c r="X954" s="211"/>
      <c r="Y954" s="211"/>
      <c r="Z954" s="211"/>
    </row>
    <row r="955" spans="11:26" ht="15.75" customHeight="1">
      <c r="K955" s="295"/>
      <c r="M955" s="295"/>
      <c r="P955" s="211"/>
      <c r="Q955" s="211"/>
      <c r="R955" s="211"/>
      <c r="S955" s="211"/>
      <c r="T955" s="211"/>
      <c r="U955" s="211"/>
      <c r="V955" s="211"/>
      <c r="W955" s="211"/>
      <c r="X955" s="211"/>
      <c r="Y955" s="211"/>
      <c r="Z955" s="211"/>
    </row>
    <row r="956" spans="11:26" ht="15.75" customHeight="1">
      <c r="K956" s="295"/>
      <c r="M956" s="295"/>
      <c r="P956" s="211"/>
      <c r="Q956" s="211"/>
      <c r="R956" s="211"/>
      <c r="S956" s="211"/>
      <c r="T956" s="211"/>
      <c r="U956" s="211"/>
      <c r="V956" s="211"/>
      <c r="W956" s="211"/>
      <c r="X956" s="211"/>
      <c r="Y956" s="211"/>
      <c r="Z956" s="211"/>
    </row>
    <row r="957" spans="11:26" ht="15.75" customHeight="1">
      <c r="K957" s="295"/>
      <c r="M957" s="295"/>
      <c r="P957" s="211"/>
      <c r="Q957" s="211"/>
      <c r="R957" s="211"/>
      <c r="S957" s="211"/>
      <c r="T957" s="211"/>
      <c r="U957" s="211"/>
      <c r="V957" s="211"/>
      <c r="W957" s="211"/>
      <c r="X957" s="211"/>
      <c r="Y957" s="211"/>
      <c r="Z957" s="211"/>
    </row>
    <row r="958" spans="11:26" ht="15.75" customHeight="1">
      <c r="K958" s="295"/>
      <c r="M958" s="295"/>
      <c r="P958" s="211"/>
      <c r="Q958" s="211"/>
      <c r="R958" s="211"/>
      <c r="S958" s="211"/>
      <c r="T958" s="211"/>
      <c r="U958" s="211"/>
      <c r="V958" s="211"/>
      <c r="W958" s="211"/>
      <c r="X958" s="211"/>
      <c r="Y958" s="211"/>
      <c r="Z958" s="211"/>
    </row>
    <row r="959" spans="11:26" ht="15.75" customHeight="1">
      <c r="K959" s="295"/>
      <c r="M959" s="295"/>
      <c r="P959" s="211"/>
      <c r="Q959" s="211"/>
      <c r="R959" s="211"/>
      <c r="S959" s="211"/>
      <c r="T959" s="211"/>
      <c r="U959" s="211"/>
      <c r="V959" s="211"/>
      <c r="W959" s="211"/>
      <c r="X959" s="211"/>
      <c r="Y959" s="211"/>
      <c r="Z959" s="211"/>
    </row>
    <row r="960" spans="11:26" ht="15.75" customHeight="1">
      <c r="K960" s="295"/>
      <c r="M960" s="295"/>
      <c r="P960" s="211"/>
      <c r="Q960" s="211"/>
      <c r="R960" s="211"/>
      <c r="S960" s="211"/>
      <c r="T960" s="211"/>
      <c r="U960" s="211"/>
      <c r="V960" s="211"/>
      <c r="W960" s="211"/>
      <c r="X960" s="211"/>
      <c r="Y960" s="211"/>
      <c r="Z960" s="211"/>
    </row>
    <row r="961" spans="11:26" ht="15.75" customHeight="1">
      <c r="K961" s="295"/>
      <c r="M961" s="295"/>
      <c r="P961" s="211"/>
      <c r="Q961" s="211"/>
      <c r="R961" s="211"/>
      <c r="S961" s="211"/>
      <c r="T961" s="211"/>
      <c r="U961" s="211"/>
      <c r="V961" s="211"/>
      <c r="W961" s="211"/>
      <c r="X961" s="211"/>
      <c r="Y961" s="211"/>
      <c r="Z961" s="211"/>
    </row>
    <row r="962" spans="11:26" ht="15.75" customHeight="1">
      <c r="K962" s="295"/>
      <c r="M962" s="295"/>
      <c r="P962" s="211"/>
      <c r="Q962" s="211"/>
      <c r="R962" s="211"/>
      <c r="S962" s="211"/>
      <c r="T962" s="211"/>
      <c r="U962" s="211"/>
      <c r="V962" s="211"/>
      <c r="W962" s="211"/>
      <c r="X962" s="211"/>
      <c r="Y962" s="211"/>
      <c r="Z962" s="211"/>
    </row>
    <row r="963" spans="11:26" ht="15.75" customHeight="1">
      <c r="K963" s="295"/>
      <c r="M963" s="295"/>
      <c r="P963" s="211"/>
      <c r="Q963" s="211"/>
      <c r="R963" s="211"/>
      <c r="S963" s="211"/>
      <c r="T963" s="211"/>
      <c r="U963" s="211"/>
      <c r="V963" s="211"/>
      <c r="W963" s="211"/>
      <c r="X963" s="211"/>
      <c r="Y963" s="211"/>
      <c r="Z963" s="211"/>
    </row>
    <row r="964" spans="11:26" ht="15.75" customHeight="1">
      <c r="K964" s="295"/>
      <c r="M964" s="295"/>
      <c r="P964" s="211"/>
      <c r="Q964" s="211"/>
      <c r="R964" s="211"/>
      <c r="S964" s="211"/>
      <c r="T964" s="211"/>
      <c r="U964" s="211"/>
      <c r="V964" s="211"/>
      <c r="W964" s="211"/>
      <c r="X964" s="211"/>
      <c r="Y964" s="211"/>
      <c r="Z964" s="211"/>
    </row>
    <row r="965" spans="11:26" ht="15.75" customHeight="1">
      <c r="K965" s="295"/>
      <c r="M965" s="295"/>
      <c r="P965" s="211"/>
      <c r="Q965" s="211"/>
      <c r="R965" s="211"/>
      <c r="S965" s="211"/>
      <c r="T965" s="211"/>
      <c r="U965" s="211"/>
      <c r="V965" s="211"/>
      <c r="W965" s="211"/>
      <c r="X965" s="211"/>
      <c r="Y965" s="211"/>
      <c r="Z965" s="211"/>
    </row>
    <row r="966" spans="11:26" ht="15.75" customHeight="1">
      <c r="K966" s="295"/>
      <c r="M966" s="295"/>
      <c r="P966" s="211"/>
      <c r="Q966" s="211"/>
      <c r="R966" s="211"/>
      <c r="S966" s="211"/>
      <c r="T966" s="211"/>
      <c r="U966" s="211"/>
      <c r="V966" s="211"/>
      <c r="W966" s="211"/>
      <c r="X966" s="211"/>
      <c r="Y966" s="211"/>
      <c r="Z966" s="211"/>
    </row>
    <row r="967" spans="11:26" ht="15.75" customHeight="1">
      <c r="K967" s="295"/>
      <c r="M967" s="295"/>
      <c r="P967" s="211"/>
      <c r="Q967" s="211"/>
      <c r="R967" s="211"/>
      <c r="S967" s="211"/>
      <c r="T967" s="211"/>
      <c r="U967" s="211"/>
      <c r="V967" s="211"/>
      <c r="W967" s="211"/>
      <c r="X967" s="211"/>
      <c r="Y967" s="211"/>
      <c r="Z967" s="211"/>
    </row>
    <row r="968" spans="11:26" ht="15.75" customHeight="1">
      <c r="K968" s="295"/>
      <c r="M968" s="295"/>
      <c r="P968" s="211"/>
      <c r="Q968" s="211"/>
      <c r="R968" s="211"/>
      <c r="S968" s="211"/>
      <c r="T968" s="211"/>
      <c r="U968" s="211"/>
      <c r="V968" s="211"/>
      <c r="W968" s="211"/>
      <c r="X968" s="211"/>
      <c r="Y968" s="211"/>
      <c r="Z968" s="211"/>
    </row>
    <row r="969" spans="11:26" ht="15.75" customHeight="1">
      <c r="K969" s="295"/>
      <c r="M969" s="295"/>
      <c r="P969" s="211"/>
      <c r="Q969" s="211"/>
      <c r="R969" s="211"/>
      <c r="S969" s="211"/>
      <c r="T969" s="211"/>
      <c r="U969" s="211"/>
      <c r="V969" s="211"/>
      <c r="W969" s="211"/>
      <c r="X969" s="211"/>
      <c r="Y969" s="211"/>
      <c r="Z969" s="211"/>
    </row>
    <row r="970" spans="11:26" ht="15.75" customHeight="1">
      <c r="K970" s="295"/>
      <c r="M970" s="295"/>
      <c r="P970" s="211"/>
      <c r="Q970" s="211"/>
      <c r="R970" s="211"/>
      <c r="S970" s="211"/>
      <c r="T970" s="211"/>
      <c r="U970" s="211"/>
      <c r="V970" s="211"/>
      <c r="W970" s="211"/>
      <c r="X970" s="211"/>
      <c r="Y970" s="211"/>
      <c r="Z970" s="211"/>
    </row>
    <row r="971" spans="11:26" ht="15.75" customHeight="1">
      <c r="K971" s="295"/>
      <c r="M971" s="295"/>
      <c r="P971" s="211"/>
      <c r="Q971" s="211"/>
      <c r="R971" s="211"/>
      <c r="S971" s="211"/>
      <c r="T971" s="211"/>
      <c r="U971" s="211"/>
      <c r="V971" s="211"/>
      <c r="W971" s="211"/>
      <c r="X971" s="211"/>
      <c r="Y971" s="211"/>
      <c r="Z971" s="211"/>
    </row>
    <row r="972" spans="11:26" ht="15.75" customHeight="1">
      <c r="K972" s="295"/>
      <c r="M972" s="295"/>
      <c r="P972" s="211"/>
      <c r="Q972" s="211"/>
      <c r="R972" s="211"/>
      <c r="S972" s="211"/>
      <c r="T972" s="211"/>
      <c r="U972" s="211"/>
      <c r="V972" s="211"/>
      <c r="W972" s="211"/>
      <c r="X972" s="211"/>
      <c r="Y972" s="211"/>
      <c r="Z972" s="211"/>
    </row>
    <row r="973" spans="11:26" ht="15.75" customHeight="1">
      <c r="K973" s="295"/>
      <c r="M973" s="295"/>
      <c r="P973" s="211"/>
      <c r="Q973" s="211"/>
      <c r="R973" s="211"/>
      <c r="S973" s="211"/>
      <c r="T973" s="211"/>
      <c r="U973" s="211"/>
      <c r="V973" s="211"/>
      <c r="W973" s="211"/>
      <c r="X973" s="211"/>
      <c r="Y973" s="211"/>
      <c r="Z973" s="211"/>
    </row>
    <row r="974" spans="11:26" ht="15.75" customHeight="1">
      <c r="K974" s="295"/>
      <c r="M974" s="295"/>
      <c r="P974" s="211"/>
      <c r="Q974" s="211"/>
      <c r="R974" s="211"/>
      <c r="S974" s="211"/>
      <c r="T974" s="211"/>
      <c r="U974" s="211"/>
      <c r="V974" s="211"/>
      <c r="W974" s="211"/>
      <c r="X974" s="211"/>
      <c r="Y974" s="211"/>
      <c r="Z974" s="211"/>
    </row>
    <row r="975" spans="11:26" ht="15.75" customHeight="1">
      <c r="K975" s="295"/>
      <c r="M975" s="295"/>
      <c r="P975" s="211"/>
      <c r="Q975" s="211"/>
      <c r="R975" s="211"/>
      <c r="S975" s="211"/>
      <c r="T975" s="211"/>
      <c r="U975" s="211"/>
      <c r="V975" s="211"/>
      <c r="W975" s="211"/>
      <c r="X975" s="211"/>
      <c r="Y975" s="211"/>
      <c r="Z975" s="211"/>
    </row>
    <row r="976" spans="11:26" ht="15.75" customHeight="1">
      <c r="K976" s="295"/>
      <c r="M976" s="295"/>
      <c r="P976" s="211"/>
      <c r="Q976" s="211"/>
      <c r="R976" s="211"/>
      <c r="S976" s="211"/>
      <c r="T976" s="211"/>
      <c r="U976" s="211"/>
      <c r="V976" s="211"/>
      <c r="W976" s="211"/>
      <c r="X976" s="211"/>
      <c r="Y976" s="211"/>
      <c r="Z976" s="211"/>
    </row>
    <row r="977" spans="11:26" ht="15.75" customHeight="1">
      <c r="K977" s="295"/>
      <c r="M977" s="295"/>
      <c r="P977" s="211"/>
      <c r="Q977" s="211"/>
      <c r="R977" s="211"/>
      <c r="S977" s="211"/>
      <c r="T977" s="211"/>
      <c r="U977" s="211"/>
      <c r="V977" s="211"/>
      <c r="W977" s="211"/>
      <c r="X977" s="211"/>
      <c r="Y977" s="211"/>
      <c r="Z977" s="211"/>
    </row>
    <row r="978" spans="11:26" ht="15.75" customHeight="1">
      <c r="K978" s="295"/>
      <c r="M978" s="295"/>
      <c r="P978" s="211"/>
      <c r="Q978" s="211"/>
      <c r="R978" s="211"/>
      <c r="S978" s="211"/>
      <c r="T978" s="211"/>
      <c r="U978" s="211"/>
      <c r="V978" s="211"/>
      <c r="W978" s="211"/>
      <c r="X978" s="211"/>
      <c r="Y978" s="211"/>
      <c r="Z978" s="211"/>
    </row>
    <row r="979" spans="11:26" ht="15.75" customHeight="1">
      <c r="K979" s="295"/>
      <c r="M979" s="295"/>
      <c r="P979" s="211"/>
      <c r="Q979" s="211"/>
      <c r="R979" s="211"/>
      <c r="S979" s="211"/>
      <c r="T979" s="211"/>
      <c r="U979" s="211"/>
      <c r="V979" s="211"/>
      <c r="W979" s="211"/>
      <c r="X979" s="211"/>
      <c r="Y979" s="211"/>
      <c r="Z979" s="211"/>
    </row>
    <row r="980" spans="11:26" ht="15.75" customHeight="1">
      <c r="K980" s="295"/>
      <c r="M980" s="295"/>
      <c r="P980" s="211"/>
      <c r="Q980" s="211"/>
      <c r="R980" s="211"/>
      <c r="S980" s="211"/>
      <c r="T980" s="211"/>
      <c r="U980" s="211"/>
      <c r="V980" s="211"/>
      <c r="W980" s="211"/>
      <c r="X980" s="211"/>
      <c r="Y980" s="211"/>
      <c r="Z980" s="211"/>
    </row>
    <row r="981" spans="11:26" ht="15.75" customHeight="1">
      <c r="K981" s="295"/>
      <c r="M981" s="295"/>
      <c r="P981" s="211"/>
      <c r="Q981" s="211"/>
      <c r="R981" s="211"/>
      <c r="S981" s="211"/>
      <c r="T981" s="211"/>
      <c r="U981" s="211"/>
      <c r="V981" s="211"/>
      <c r="W981" s="211"/>
      <c r="X981" s="211"/>
      <c r="Y981" s="211"/>
      <c r="Z981" s="211"/>
    </row>
    <row r="982" spans="11:26" ht="15.75" customHeight="1">
      <c r="K982" s="295"/>
      <c r="M982" s="295"/>
      <c r="P982" s="211"/>
      <c r="Q982" s="211"/>
      <c r="R982" s="211"/>
      <c r="S982" s="211"/>
      <c r="T982" s="211"/>
      <c r="U982" s="211"/>
      <c r="V982" s="211"/>
      <c r="W982" s="211"/>
      <c r="X982" s="211"/>
      <c r="Y982" s="211"/>
      <c r="Z982" s="211"/>
    </row>
    <row r="983" spans="11:26" ht="15.75" customHeight="1">
      <c r="K983" s="295"/>
      <c r="M983" s="295"/>
      <c r="P983" s="211"/>
      <c r="Q983" s="211"/>
      <c r="R983" s="211"/>
      <c r="S983" s="211"/>
      <c r="T983" s="211"/>
      <c r="U983" s="211"/>
      <c r="V983" s="211"/>
      <c r="W983" s="211"/>
      <c r="X983" s="211"/>
      <c r="Y983" s="211"/>
      <c r="Z983" s="211"/>
    </row>
    <row r="984" spans="11:26" ht="15.75" customHeight="1">
      <c r="K984" s="295"/>
      <c r="M984" s="295"/>
      <c r="P984" s="211"/>
      <c r="Q984" s="211"/>
      <c r="R984" s="211"/>
      <c r="S984" s="211"/>
      <c r="T984" s="211"/>
      <c r="U984" s="211"/>
      <c r="V984" s="211"/>
      <c r="W984" s="211"/>
      <c r="X984" s="211"/>
      <c r="Y984" s="211"/>
      <c r="Z984" s="211"/>
    </row>
    <row r="985" spans="11:26" ht="15.75" customHeight="1">
      <c r="K985" s="295"/>
      <c r="M985" s="295"/>
      <c r="P985" s="211"/>
      <c r="Q985" s="211"/>
      <c r="R985" s="211"/>
      <c r="S985" s="211"/>
      <c r="T985" s="211"/>
      <c r="U985" s="211"/>
      <c r="V985" s="211"/>
      <c r="W985" s="211"/>
      <c r="X985" s="211"/>
      <c r="Y985" s="211"/>
      <c r="Z985" s="211"/>
    </row>
    <row r="986" spans="11:26" ht="15.75" customHeight="1">
      <c r="K986" s="295"/>
      <c r="M986" s="295"/>
      <c r="P986" s="211"/>
      <c r="Q986" s="211"/>
      <c r="R986" s="211"/>
      <c r="S986" s="211"/>
      <c r="T986" s="211"/>
      <c r="U986" s="211"/>
      <c r="V986" s="211"/>
      <c r="W986" s="211"/>
      <c r="X986" s="211"/>
      <c r="Y986" s="211"/>
      <c r="Z986" s="211"/>
    </row>
    <row r="987" spans="11:26" ht="15.75" customHeight="1">
      <c r="K987" s="295"/>
      <c r="M987" s="295"/>
      <c r="P987" s="211"/>
      <c r="Q987" s="211"/>
      <c r="R987" s="211"/>
      <c r="S987" s="211"/>
      <c r="T987" s="211"/>
      <c r="U987" s="211"/>
      <c r="V987" s="211"/>
      <c r="W987" s="211"/>
      <c r="X987" s="211"/>
      <c r="Y987" s="211"/>
      <c r="Z987" s="211"/>
    </row>
    <row r="988" spans="11:26" ht="15.75" customHeight="1">
      <c r="K988" s="295"/>
      <c r="M988" s="295"/>
      <c r="P988" s="211"/>
      <c r="Q988" s="211"/>
      <c r="R988" s="211"/>
      <c r="S988" s="211"/>
      <c r="T988" s="211"/>
      <c r="U988" s="211"/>
      <c r="V988" s="211"/>
      <c r="W988" s="211"/>
      <c r="X988" s="211"/>
      <c r="Y988" s="211"/>
      <c r="Z988" s="211"/>
    </row>
    <row r="989" spans="11:26" ht="15.75" customHeight="1">
      <c r="K989" s="295"/>
      <c r="M989" s="295"/>
      <c r="P989" s="211"/>
      <c r="Q989" s="211"/>
      <c r="R989" s="211"/>
      <c r="S989" s="211"/>
      <c r="T989" s="211"/>
      <c r="U989" s="211"/>
      <c r="V989" s="211"/>
      <c r="W989" s="211"/>
      <c r="X989" s="211"/>
      <c r="Y989" s="211"/>
      <c r="Z989" s="211"/>
    </row>
    <row r="990" spans="11:26" ht="15.75" customHeight="1">
      <c r="K990" s="295"/>
      <c r="M990" s="295"/>
      <c r="P990" s="211"/>
      <c r="Q990" s="211"/>
      <c r="R990" s="211"/>
      <c r="S990" s="211"/>
      <c r="T990" s="211"/>
      <c r="U990" s="211"/>
      <c r="V990" s="211"/>
      <c r="W990" s="211"/>
      <c r="X990" s="211"/>
      <c r="Y990" s="211"/>
      <c r="Z990" s="211"/>
    </row>
    <row r="991" spans="11:26" ht="15.75" customHeight="1">
      <c r="K991" s="295"/>
      <c r="M991" s="295"/>
      <c r="P991" s="211"/>
      <c r="Q991" s="211"/>
      <c r="R991" s="211"/>
      <c r="S991" s="211"/>
      <c r="T991" s="211"/>
      <c r="U991" s="211"/>
      <c r="V991" s="211"/>
      <c r="W991" s="211"/>
      <c r="X991" s="211"/>
      <c r="Y991" s="211"/>
      <c r="Z991" s="211"/>
    </row>
    <row r="992" spans="11:26" ht="15.75" customHeight="1">
      <c r="K992" s="295"/>
      <c r="M992" s="295"/>
      <c r="P992" s="211"/>
      <c r="Q992" s="211"/>
      <c r="R992" s="211"/>
      <c r="S992" s="211"/>
      <c r="T992" s="211"/>
      <c r="U992" s="211"/>
      <c r="V992" s="211"/>
      <c r="W992" s="211"/>
      <c r="X992" s="211"/>
      <c r="Y992" s="211"/>
      <c r="Z992" s="211"/>
    </row>
    <row r="993" spans="11:26" ht="15.75" customHeight="1">
      <c r="K993" s="295"/>
      <c r="M993" s="295"/>
      <c r="P993" s="211"/>
      <c r="Q993" s="211"/>
      <c r="R993" s="211"/>
      <c r="S993" s="211"/>
      <c r="T993" s="211"/>
      <c r="U993" s="211"/>
      <c r="V993" s="211"/>
      <c r="W993" s="211"/>
      <c r="X993" s="211"/>
      <c r="Y993" s="211"/>
      <c r="Z993" s="211"/>
    </row>
    <row r="994" spans="11:26" ht="15.75" customHeight="1">
      <c r="K994" s="295"/>
      <c r="M994" s="295"/>
      <c r="P994" s="211"/>
      <c r="Q994" s="211"/>
      <c r="R994" s="211"/>
      <c r="S994" s="211"/>
      <c r="T994" s="211"/>
      <c r="U994" s="211"/>
      <c r="V994" s="211"/>
      <c r="W994" s="211"/>
      <c r="X994" s="211"/>
      <c r="Y994" s="211"/>
      <c r="Z994" s="211"/>
    </row>
    <row r="995" spans="11:26" ht="15.75" customHeight="1">
      <c r="K995" s="295"/>
      <c r="M995" s="295"/>
      <c r="P995" s="211"/>
      <c r="Q995" s="211"/>
      <c r="R995" s="211"/>
      <c r="S995" s="211"/>
      <c r="T995" s="211"/>
      <c r="U995" s="211"/>
      <c r="V995" s="211"/>
      <c r="W995" s="211"/>
      <c r="X995" s="211"/>
      <c r="Y995" s="211"/>
      <c r="Z995" s="211"/>
    </row>
    <row r="996" spans="11:26" ht="15.75" customHeight="1">
      <c r="K996" s="295"/>
      <c r="M996" s="295"/>
      <c r="P996" s="211"/>
      <c r="Q996" s="211"/>
      <c r="R996" s="211"/>
      <c r="S996" s="211"/>
      <c r="T996" s="211"/>
      <c r="U996" s="211"/>
      <c r="V996" s="211"/>
      <c r="W996" s="211"/>
      <c r="X996" s="211"/>
      <c r="Y996" s="211"/>
      <c r="Z996" s="211"/>
    </row>
    <row r="997" spans="11:26" ht="15.75" customHeight="1">
      <c r="K997" s="295"/>
      <c r="M997" s="295"/>
      <c r="P997" s="211"/>
      <c r="Q997" s="211"/>
      <c r="R997" s="211"/>
      <c r="S997" s="211"/>
      <c r="T997" s="211"/>
      <c r="U997" s="211"/>
      <c r="V997" s="211"/>
      <c r="W997" s="211"/>
      <c r="X997" s="211"/>
      <c r="Y997" s="211"/>
      <c r="Z997" s="211"/>
    </row>
    <row r="998" spans="11:26" ht="15.75" customHeight="1">
      <c r="K998" s="295"/>
      <c r="M998" s="295"/>
      <c r="P998" s="211"/>
      <c r="Q998" s="211"/>
      <c r="R998" s="211"/>
      <c r="S998" s="211"/>
      <c r="T998" s="211"/>
      <c r="U998" s="211"/>
      <c r="V998" s="211"/>
      <c r="W998" s="211"/>
      <c r="X998" s="211"/>
      <c r="Y998" s="211"/>
      <c r="Z998" s="211"/>
    </row>
    <row r="999" spans="11:26" ht="15.75" customHeight="1">
      <c r="K999" s="295"/>
      <c r="M999" s="295"/>
      <c r="P999" s="211"/>
      <c r="Q999" s="211"/>
      <c r="R999" s="211"/>
      <c r="S999" s="211"/>
      <c r="T999" s="211"/>
      <c r="U999" s="211"/>
      <c r="V999" s="211"/>
      <c r="W999" s="211"/>
      <c r="X999" s="211"/>
      <c r="Y999" s="211"/>
      <c r="Z999" s="211"/>
    </row>
    <row r="1000" spans="11:26" ht="15.75" customHeight="1">
      <c r="K1000" s="295"/>
      <c r="M1000" s="295"/>
      <c r="P1000" s="211"/>
      <c r="Q1000" s="211"/>
      <c r="R1000" s="211"/>
      <c r="S1000" s="211"/>
      <c r="T1000" s="211"/>
      <c r="U1000" s="211"/>
      <c r="V1000" s="211"/>
      <c r="W1000" s="211"/>
      <c r="X1000" s="211"/>
      <c r="Y1000" s="211"/>
      <c r="Z1000" s="211"/>
    </row>
  </sheetData>
  <autoFilter ref="F1:F1000"/>
  <mergeCells count="11">
    <mergeCell ref="H1:H2"/>
    <mergeCell ref="I1:I2"/>
    <mergeCell ref="J1:M1"/>
    <mergeCell ref="N1:P1"/>
    <mergeCell ref="A1:A2"/>
    <mergeCell ref="B1:B2"/>
    <mergeCell ref="C1:C2"/>
    <mergeCell ref="D1:D2"/>
    <mergeCell ref="E1:E2"/>
    <mergeCell ref="F1:F2"/>
    <mergeCell ref="G1:G2"/>
  </mergeCells>
  <pageMargins left="0.25" right="0.10754753216823508" top="0.75" bottom="0.75" header="0" footer="0"/>
  <pageSetup paperSize="8" scale="55"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80" zoomScaleNormal="80" workbookViewId="0">
      <pane xSplit="9" ySplit="2" topLeftCell="J3" activePane="bottomRight" state="frozen"/>
      <selection pane="topRight" activeCell="J1" sqref="J1"/>
      <selection pane="bottomLeft" activeCell="A3" sqref="A3"/>
      <selection pane="bottomRight" activeCell="J3" sqref="J3"/>
    </sheetView>
  </sheetViews>
  <sheetFormatPr baseColWidth="10" defaultColWidth="12.625" defaultRowHeight="15" customHeight="1"/>
  <cols>
    <col min="1" max="1" width="5.75" customWidth="1"/>
    <col min="2" max="2" width="13.875" customWidth="1"/>
    <col min="3" max="3" width="16.5" customWidth="1"/>
    <col min="4" max="4" width="6.625" customWidth="1"/>
    <col min="5" max="5" width="34.5" customWidth="1"/>
    <col min="6" max="6" width="6.125" customWidth="1"/>
    <col min="7" max="7" width="31.625" customWidth="1"/>
    <col min="8" max="8" width="13.75" customWidth="1"/>
    <col min="9" max="9" width="13.375" customWidth="1"/>
    <col min="10" max="10" width="47.75" customWidth="1"/>
    <col min="11" max="11" width="9.25" customWidth="1"/>
    <col min="12" max="12" width="43" customWidth="1"/>
    <col min="13" max="13" width="9.25" customWidth="1"/>
    <col min="14" max="15" width="53.125" customWidth="1"/>
    <col min="16" max="16" width="10.75" customWidth="1"/>
    <col min="17" max="17" width="74.125" customWidth="1"/>
    <col min="18" max="26" width="9.375" customWidth="1"/>
  </cols>
  <sheetData>
    <row r="1" spans="1:26" ht="16.5" customHeight="1">
      <c r="A1" s="682" t="s">
        <v>0</v>
      </c>
      <c r="B1" s="684" t="s">
        <v>1</v>
      </c>
      <c r="C1" s="684" t="s">
        <v>2</v>
      </c>
      <c r="D1" s="684" t="s">
        <v>3</v>
      </c>
      <c r="E1" s="684" t="s">
        <v>3</v>
      </c>
      <c r="F1" s="684" t="s">
        <v>4</v>
      </c>
      <c r="G1" s="684" t="s">
        <v>4</v>
      </c>
      <c r="H1" s="675" t="s">
        <v>2259</v>
      </c>
      <c r="I1" s="677" t="s">
        <v>2260</v>
      </c>
      <c r="J1" s="679" t="s">
        <v>2261</v>
      </c>
      <c r="K1" s="680"/>
      <c r="L1" s="680"/>
      <c r="M1" s="680"/>
      <c r="N1" s="679" t="s">
        <v>2262</v>
      </c>
      <c r="O1" s="680"/>
      <c r="P1" s="681"/>
      <c r="Q1" s="32"/>
      <c r="R1" s="32"/>
      <c r="S1" s="32"/>
      <c r="T1" s="32"/>
      <c r="U1" s="32"/>
      <c r="V1" s="32"/>
      <c r="W1" s="32"/>
      <c r="X1" s="32"/>
      <c r="Y1" s="32"/>
      <c r="Z1" s="32"/>
    </row>
    <row r="2" spans="1:26" ht="115.5" customHeight="1">
      <c r="A2" s="683"/>
      <c r="B2" s="676"/>
      <c r="C2" s="676"/>
      <c r="D2" s="676"/>
      <c r="E2" s="676"/>
      <c r="F2" s="676"/>
      <c r="G2" s="676"/>
      <c r="H2" s="676"/>
      <c r="I2" s="678"/>
      <c r="J2" s="15" t="s">
        <v>8</v>
      </c>
      <c r="K2" s="16" t="s">
        <v>9</v>
      </c>
      <c r="L2" s="1" t="s">
        <v>10</v>
      </c>
      <c r="M2" s="34" t="s">
        <v>9</v>
      </c>
      <c r="N2" s="15" t="s">
        <v>2263</v>
      </c>
      <c r="O2" s="1" t="s">
        <v>2264</v>
      </c>
      <c r="P2" s="17" t="s">
        <v>9</v>
      </c>
      <c r="Q2" s="14"/>
      <c r="R2" s="14"/>
      <c r="S2" s="14"/>
      <c r="T2" s="14"/>
      <c r="U2" s="14"/>
      <c r="V2" s="14"/>
      <c r="W2" s="14"/>
      <c r="X2" s="14"/>
      <c r="Y2" s="14"/>
      <c r="Z2" s="14"/>
    </row>
    <row r="3" spans="1:26" ht="99.95" customHeight="1">
      <c r="A3" s="64" t="s">
        <v>1917</v>
      </c>
      <c r="B3" s="65" t="s">
        <v>1918</v>
      </c>
      <c r="C3" s="65" t="s">
        <v>1928</v>
      </c>
      <c r="D3" s="66" t="s">
        <v>1929</v>
      </c>
      <c r="E3" s="67" t="s">
        <v>1930</v>
      </c>
      <c r="F3" s="68" t="s">
        <v>1931</v>
      </c>
      <c r="G3" s="67" t="s">
        <v>1932</v>
      </c>
      <c r="H3" s="69" t="s">
        <v>1935</v>
      </c>
      <c r="I3" s="70"/>
      <c r="J3" s="64" t="s">
        <v>1936</v>
      </c>
      <c r="K3" s="106">
        <v>110000000</v>
      </c>
      <c r="L3" s="66" t="s">
        <v>1937</v>
      </c>
      <c r="M3" s="107">
        <v>110000000</v>
      </c>
      <c r="N3" s="108" t="s">
        <v>2848</v>
      </c>
      <c r="O3" s="108" t="s">
        <v>2849</v>
      </c>
      <c r="P3" s="71"/>
      <c r="Q3" s="11"/>
      <c r="R3" s="24"/>
      <c r="S3" s="24"/>
      <c r="T3" s="24"/>
      <c r="U3" s="24"/>
      <c r="V3" s="24"/>
      <c r="W3" s="24"/>
      <c r="X3" s="24"/>
      <c r="Y3" s="24"/>
      <c r="Z3" s="24"/>
    </row>
    <row r="4" spans="1:26">
      <c r="A4" s="24"/>
      <c r="B4" s="24"/>
      <c r="C4" s="24"/>
      <c r="D4" s="24"/>
      <c r="E4" s="24"/>
      <c r="F4" s="24"/>
      <c r="G4" s="24"/>
      <c r="H4" s="24"/>
      <c r="I4" s="24"/>
      <c r="J4" s="24"/>
      <c r="K4" s="30"/>
      <c r="L4" s="24"/>
      <c r="M4" s="30"/>
      <c r="N4" s="24"/>
      <c r="O4" s="24"/>
      <c r="P4" s="109"/>
      <c r="Q4" s="24"/>
      <c r="R4" s="24"/>
      <c r="S4" s="24"/>
      <c r="T4" s="24"/>
      <c r="U4" s="24"/>
      <c r="V4" s="24"/>
      <c r="W4" s="24"/>
      <c r="X4" s="24"/>
      <c r="Y4" s="24"/>
      <c r="Z4" s="24"/>
    </row>
    <row r="5" spans="1:26">
      <c r="K5" s="30"/>
      <c r="M5" s="30"/>
      <c r="P5" s="24"/>
      <c r="Q5" s="24"/>
      <c r="R5" s="24"/>
      <c r="S5" s="24"/>
      <c r="T5" s="24"/>
      <c r="U5" s="24"/>
      <c r="V5" s="24"/>
      <c r="W5" s="24"/>
      <c r="X5" s="24"/>
      <c r="Y5" s="24"/>
      <c r="Z5" s="24"/>
    </row>
    <row r="6" spans="1:26">
      <c r="K6" s="30"/>
      <c r="M6" s="30"/>
      <c r="P6" s="24"/>
      <c r="Q6" s="24"/>
      <c r="R6" s="24"/>
      <c r="S6" s="24"/>
      <c r="T6" s="24"/>
      <c r="U6" s="24"/>
      <c r="V6" s="24"/>
      <c r="W6" s="24"/>
      <c r="X6" s="24"/>
      <c r="Y6" s="24"/>
      <c r="Z6" s="24"/>
    </row>
    <row r="7" spans="1:26">
      <c r="K7" s="30"/>
      <c r="M7" s="30"/>
      <c r="P7" s="24"/>
      <c r="Q7" s="24"/>
      <c r="R7" s="24"/>
      <c r="S7" s="24"/>
      <c r="T7" s="24"/>
      <c r="U7" s="24"/>
      <c r="V7" s="24"/>
      <c r="W7" s="24"/>
      <c r="X7" s="24"/>
      <c r="Y7" s="24"/>
      <c r="Z7" s="24"/>
    </row>
    <row r="8" spans="1:26">
      <c r="K8" s="30"/>
      <c r="M8" s="30"/>
      <c r="P8" s="24"/>
      <c r="Q8" s="24"/>
      <c r="R8" s="24"/>
      <c r="S8" s="24"/>
      <c r="T8" s="24"/>
      <c r="U8" s="24"/>
      <c r="V8" s="24"/>
      <c r="W8" s="24"/>
      <c r="X8" s="24"/>
      <c r="Y8" s="24"/>
      <c r="Z8" s="24"/>
    </row>
    <row r="9" spans="1:26">
      <c r="K9" s="30"/>
      <c r="M9" s="30"/>
      <c r="P9" s="24"/>
      <c r="Q9" s="24"/>
      <c r="R9" s="24"/>
      <c r="S9" s="24"/>
      <c r="T9" s="24"/>
      <c r="U9" s="24"/>
      <c r="V9" s="24"/>
      <c r="W9" s="24"/>
      <c r="X9" s="24"/>
      <c r="Y9" s="24"/>
      <c r="Z9" s="24"/>
    </row>
    <row r="10" spans="1:26">
      <c r="K10" s="30"/>
      <c r="M10" s="30"/>
      <c r="P10" s="24"/>
      <c r="Q10" s="24"/>
      <c r="R10" s="24"/>
      <c r="S10" s="24"/>
      <c r="T10" s="24"/>
      <c r="U10" s="24"/>
      <c r="V10" s="24"/>
      <c r="W10" s="24"/>
      <c r="X10" s="24"/>
      <c r="Y10" s="24"/>
      <c r="Z10" s="24"/>
    </row>
    <row r="11" spans="1:26">
      <c r="K11" s="30"/>
      <c r="M11" s="30"/>
      <c r="P11" s="24"/>
      <c r="Q11" s="24"/>
      <c r="R11" s="24"/>
      <c r="S11" s="24"/>
      <c r="T11" s="24"/>
      <c r="U11" s="24"/>
      <c r="V11" s="24"/>
      <c r="W11" s="24"/>
      <c r="X11" s="24"/>
      <c r="Y11" s="24"/>
      <c r="Z11" s="24"/>
    </row>
    <row r="12" spans="1:26">
      <c r="K12" s="30"/>
      <c r="M12" s="30"/>
      <c r="P12" s="24"/>
      <c r="Q12" s="24"/>
      <c r="R12" s="24"/>
      <c r="S12" s="24"/>
      <c r="T12" s="24"/>
      <c r="U12" s="24"/>
      <c r="V12" s="24"/>
      <c r="W12" s="24"/>
      <c r="X12" s="24"/>
      <c r="Y12" s="24"/>
      <c r="Z12" s="24"/>
    </row>
    <row r="13" spans="1:26">
      <c r="K13" s="30"/>
      <c r="M13" s="30"/>
      <c r="P13" s="24"/>
      <c r="Q13" s="24"/>
      <c r="R13" s="24"/>
      <c r="S13" s="24"/>
      <c r="T13" s="24"/>
      <c r="U13" s="24"/>
      <c r="V13" s="24"/>
      <c r="W13" s="24"/>
      <c r="X13" s="24"/>
      <c r="Y13" s="24"/>
      <c r="Z13" s="24"/>
    </row>
    <row r="14" spans="1:26">
      <c r="K14" s="30"/>
      <c r="M14" s="30"/>
      <c r="P14" s="24"/>
      <c r="Q14" s="24"/>
      <c r="R14" s="24"/>
      <c r="S14" s="24"/>
      <c r="T14" s="24"/>
      <c r="U14" s="24"/>
      <c r="V14" s="24"/>
      <c r="W14" s="24"/>
      <c r="X14" s="24"/>
      <c r="Y14" s="24"/>
      <c r="Z14" s="24"/>
    </row>
    <row r="15" spans="1:26">
      <c r="K15" s="30"/>
      <c r="M15" s="30"/>
      <c r="P15" s="24"/>
      <c r="Q15" s="24"/>
      <c r="R15" s="24"/>
      <c r="S15" s="24"/>
      <c r="T15" s="24"/>
      <c r="U15" s="24"/>
      <c r="V15" s="24"/>
      <c r="W15" s="24"/>
      <c r="X15" s="24"/>
      <c r="Y15" s="24"/>
      <c r="Z15" s="24"/>
    </row>
    <row r="16" spans="1:26">
      <c r="K16" s="30"/>
      <c r="M16" s="30"/>
      <c r="P16" s="24"/>
      <c r="Q16" s="24"/>
      <c r="R16" s="24"/>
      <c r="S16" s="24"/>
      <c r="T16" s="24"/>
      <c r="U16" s="24"/>
      <c r="V16" s="24"/>
      <c r="W16" s="24"/>
      <c r="X16" s="24"/>
      <c r="Y16" s="24"/>
      <c r="Z16" s="24"/>
    </row>
    <row r="17" spans="11:26">
      <c r="K17" s="30"/>
      <c r="M17" s="30"/>
      <c r="P17" s="24"/>
      <c r="Q17" s="24"/>
      <c r="R17" s="24"/>
      <c r="S17" s="24"/>
      <c r="T17" s="24"/>
      <c r="U17" s="24"/>
      <c r="V17" s="24"/>
      <c r="W17" s="24"/>
      <c r="X17" s="24"/>
      <c r="Y17" s="24"/>
      <c r="Z17" s="24"/>
    </row>
    <row r="18" spans="11:26">
      <c r="K18" s="30"/>
      <c r="M18" s="30"/>
      <c r="P18" s="24"/>
      <c r="Q18" s="24"/>
      <c r="R18" s="24"/>
      <c r="S18" s="24"/>
      <c r="T18" s="24"/>
      <c r="U18" s="24"/>
      <c r="V18" s="24"/>
      <c r="W18" s="24"/>
      <c r="X18" s="24"/>
      <c r="Y18" s="24"/>
      <c r="Z18" s="24"/>
    </row>
    <row r="19" spans="11:26">
      <c r="K19" s="30"/>
      <c r="M19" s="30"/>
      <c r="P19" s="24"/>
      <c r="Q19" s="24"/>
      <c r="R19" s="24"/>
      <c r="S19" s="24"/>
      <c r="T19" s="24"/>
      <c r="U19" s="24"/>
      <c r="V19" s="24"/>
      <c r="W19" s="24"/>
      <c r="X19" s="24"/>
      <c r="Y19" s="24"/>
      <c r="Z19" s="24"/>
    </row>
    <row r="20" spans="11:26">
      <c r="K20" s="30"/>
      <c r="M20" s="30"/>
      <c r="P20" s="24"/>
      <c r="Q20" s="24"/>
      <c r="R20" s="24"/>
      <c r="S20" s="24"/>
      <c r="T20" s="24"/>
      <c r="U20" s="24"/>
      <c r="V20" s="24"/>
      <c r="W20" s="24"/>
      <c r="X20" s="24"/>
      <c r="Y20" s="24"/>
      <c r="Z20" s="24"/>
    </row>
    <row r="21" spans="11:26" ht="15.75" customHeight="1">
      <c r="K21" s="30"/>
      <c r="M21" s="30"/>
      <c r="P21" s="24"/>
      <c r="Q21" s="24"/>
      <c r="R21" s="24"/>
      <c r="S21" s="24"/>
      <c r="T21" s="24"/>
      <c r="U21" s="24"/>
      <c r="V21" s="24"/>
      <c r="W21" s="24"/>
      <c r="X21" s="24"/>
      <c r="Y21" s="24"/>
      <c r="Z21" s="24"/>
    </row>
    <row r="22" spans="11:26" ht="15.75" customHeight="1">
      <c r="K22" s="30"/>
      <c r="M22" s="30"/>
      <c r="P22" s="24"/>
      <c r="Q22" s="24"/>
      <c r="R22" s="24"/>
      <c r="S22" s="24"/>
      <c r="T22" s="24"/>
      <c r="U22" s="24"/>
      <c r="V22" s="24"/>
      <c r="W22" s="24"/>
      <c r="X22" s="24"/>
      <c r="Y22" s="24"/>
      <c r="Z22" s="24"/>
    </row>
    <row r="23" spans="11:26" ht="15.75" customHeight="1">
      <c r="K23" s="30"/>
      <c r="M23" s="30"/>
      <c r="P23" s="24"/>
      <c r="Q23" s="24"/>
      <c r="R23" s="24"/>
      <c r="S23" s="24"/>
      <c r="T23" s="24"/>
      <c r="U23" s="24"/>
      <c r="V23" s="24"/>
      <c r="W23" s="24"/>
      <c r="X23" s="24"/>
      <c r="Y23" s="24"/>
      <c r="Z23" s="24"/>
    </row>
    <row r="24" spans="11:26" ht="15.75" customHeight="1">
      <c r="K24" s="30"/>
      <c r="M24" s="30"/>
      <c r="P24" s="24"/>
      <c r="Q24" s="24"/>
      <c r="R24" s="24"/>
      <c r="S24" s="24"/>
      <c r="T24" s="24"/>
      <c r="U24" s="24"/>
      <c r="V24" s="24"/>
      <c r="W24" s="24"/>
      <c r="X24" s="24"/>
      <c r="Y24" s="24"/>
      <c r="Z24" s="24"/>
    </row>
    <row r="25" spans="11:26" ht="15.75" customHeight="1">
      <c r="K25" s="30"/>
      <c r="M25" s="30"/>
      <c r="P25" s="24"/>
      <c r="Q25" s="24"/>
      <c r="R25" s="24"/>
      <c r="S25" s="24"/>
      <c r="T25" s="24"/>
      <c r="U25" s="24"/>
      <c r="V25" s="24"/>
      <c r="W25" s="24"/>
      <c r="X25" s="24"/>
      <c r="Y25" s="24"/>
      <c r="Z25" s="24"/>
    </row>
    <row r="26" spans="11:26" ht="15.75" customHeight="1">
      <c r="K26" s="30"/>
      <c r="M26" s="30"/>
      <c r="P26" s="24"/>
      <c r="Q26" s="24"/>
      <c r="R26" s="24"/>
      <c r="S26" s="24"/>
      <c r="T26" s="24"/>
      <c r="U26" s="24"/>
      <c r="V26" s="24"/>
      <c r="W26" s="24"/>
      <c r="X26" s="24"/>
      <c r="Y26" s="24"/>
      <c r="Z26" s="24"/>
    </row>
    <row r="27" spans="11:26" ht="15.75" customHeight="1">
      <c r="K27" s="30"/>
      <c r="M27" s="30"/>
      <c r="P27" s="24"/>
      <c r="Q27" s="24"/>
      <c r="R27" s="24"/>
      <c r="S27" s="24"/>
      <c r="T27" s="24"/>
      <c r="U27" s="24"/>
      <c r="V27" s="24"/>
      <c r="W27" s="24"/>
      <c r="X27" s="24"/>
      <c r="Y27" s="24"/>
      <c r="Z27" s="24"/>
    </row>
    <row r="28" spans="11:26" ht="15.75" customHeight="1">
      <c r="K28" s="30"/>
      <c r="M28" s="30"/>
      <c r="P28" s="24"/>
      <c r="Q28" s="24"/>
      <c r="R28" s="24"/>
      <c r="S28" s="24"/>
      <c r="T28" s="24"/>
      <c r="U28" s="24"/>
      <c r="V28" s="24"/>
      <c r="W28" s="24"/>
      <c r="X28" s="24"/>
      <c r="Y28" s="24"/>
      <c r="Z28" s="24"/>
    </row>
    <row r="29" spans="11:26" ht="15.75" customHeight="1">
      <c r="K29" s="30"/>
      <c r="M29" s="30"/>
      <c r="P29" s="24"/>
      <c r="Q29" s="24"/>
      <c r="R29" s="24"/>
      <c r="S29" s="24"/>
      <c r="T29" s="24"/>
      <c r="U29" s="24"/>
      <c r="V29" s="24"/>
      <c r="W29" s="24"/>
      <c r="X29" s="24"/>
      <c r="Y29" s="24"/>
      <c r="Z29" s="24"/>
    </row>
    <row r="30" spans="11:26" ht="15.75" customHeight="1">
      <c r="K30" s="30"/>
      <c r="M30" s="30"/>
      <c r="P30" s="24"/>
      <c r="Q30" s="24"/>
      <c r="R30" s="24"/>
      <c r="S30" s="24"/>
      <c r="T30" s="24"/>
      <c r="U30" s="24"/>
      <c r="V30" s="24"/>
      <c r="W30" s="24"/>
      <c r="X30" s="24"/>
      <c r="Y30" s="24"/>
      <c r="Z30" s="24"/>
    </row>
    <row r="31" spans="11:26" ht="15.75" customHeight="1">
      <c r="K31" s="30"/>
      <c r="M31" s="30"/>
      <c r="P31" s="24"/>
      <c r="Q31" s="24"/>
      <c r="R31" s="24"/>
      <c r="S31" s="24"/>
      <c r="T31" s="24"/>
      <c r="U31" s="24"/>
      <c r="V31" s="24"/>
      <c r="W31" s="24"/>
      <c r="X31" s="24"/>
      <c r="Y31" s="24"/>
      <c r="Z31" s="24"/>
    </row>
    <row r="32" spans="11:26" ht="15.75" customHeight="1">
      <c r="K32" s="30"/>
      <c r="M32" s="30"/>
      <c r="P32" s="24"/>
      <c r="Q32" s="24"/>
      <c r="R32" s="24"/>
      <c r="S32" s="24"/>
      <c r="T32" s="24"/>
      <c r="U32" s="24"/>
      <c r="V32" s="24"/>
      <c r="W32" s="24"/>
      <c r="X32" s="24"/>
      <c r="Y32" s="24"/>
      <c r="Z32" s="24"/>
    </row>
    <row r="33" spans="11:26" ht="15.75" customHeight="1">
      <c r="K33" s="30"/>
      <c r="M33" s="30"/>
      <c r="P33" s="24"/>
      <c r="Q33" s="24"/>
      <c r="R33" s="24"/>
      <c r="S33" s="24"/>
      <c r="T33" s="24"/>
      <c r="U33" s="24"/>
      <c r="V33" s="24"/>
      <c r="W33" s="24"/>
      <c r="X33" s="24"/>
      <c r="Y33" s="24"/>
      <c r="Z33" s="24"/>
    </row>
    <row r="34" spans="11:26" ht="15.75" customHeight="1">
      <c r="K34" s="30"/>
      <c r="M34" s="30"/>
      <c r="P34" s="24"/>
      <c r="Q34" s="24"/>
      <c r="R34" s="24"/>
      <c r="S34" s="24"/>
      <c r="T34" s="24"/>
      <c r="U34" s="24"/>
      <c r="V34" s="24"/>
      <c r="W34" s="24"/>
      <c r="X34" s="24"/>
      <c r="Y34" s="24"/>
      <c r="Z34" s="24"/>
    </row>
    <row r="35" spans="11:26" ht="15.75" customHeight="1">
      <c r="K35" s="30"/>
      <c r="M35" s="30"/>
      <c r="P35" s="24"/>
      <c r="Q35" s="24"/>
      <c r="R35" s="24"/>
      <c r="S35" s="24"/>
      <c r="T35" s="24"/>
      <c r="U35" s="24"/>
      <c r="V35" s="24"/>
      <c r="W35" s="24"/>
      <c r="X35" s="24"/>
      <c r="Y35" s="24"/>
      <c r="Z35" s="24"/>
    </row>
    <row r="36" spans="11:26" ht="15.75" customHeight="1">
      <c r="K36" s="30"/>
      <c r="M36" s="30"/>
      <c r="P36" s="24"/>
      <c r="Q36" s="24"/>
      <c r="R36" s="24"/>
      <c r="S36" s="24"/>
      <c r="T36" s="24"/>
      <c r="U36" s="24"/>
      <c r="V36" s="24"/>
      <c r="W36" s="24"/>
      <c r="X36" s="24"/>
      <c r="Y36" s="24"/>
      <c r="Z36" s="24"/>
    </row>
    <row r="37" spans="11:26" ht="15.75" customHeight="1">
      <c r="K37" s="30"/>
      <c r="M37" s="30"/>
      <c r="P37" s="24"/>
      <c r="Q37" s="24"/>
      <c r="R37" s="24"/>
      <c r="S37" s="24"/>
      <c r="T37" s="24"/>
      <c r="U37" s="24"/>
      <c r="V37" s="24"/>
      <c r="W37" s="24"/>
      <c r="X37" s="24"/>
      <c r="Y37" s="24"/>
      <c r="Z37" s="24"/>
    </row>
    <row r="38" spans="11:26" ht="15.75" customHeight="1">
      <c r="K38" s="30"/>
      <c r="M38" s="30"/>
      <c r="P38" s="24"/>
      <c r="Q38" s="24"/>
      <c r="R38" s="24"/>
      <c r="S38" s="24"/>
      <c r="T38" s="24"/>
      <c r="U38" s="24"/>
      <c r="V38" s="24"/>
      <c r="W38" s="24"/>
      <c r="X38" s="24"/>
      <c r="Y38" s="24"/>
      <c r="Z38" s="24"/>
    </row>
    <row r="39" spans="11:26" ht="15.75" customHeight="1">
      <c r="K39" s="30"/>
      <c r="M39" s="30"/>
      <c r="P39" s="24"/>
      <c r="Q39" s="24"/>
      <c r="R39" s="24"/>
      <c r="S39" s="24"/>
      <c r="T39" s="24"/>
      <c r="U39" s="24"/>
      <c r="V39" s="24"/>
      <c r="W39" s="24"/>
      <c r="X39" s="24"/>
      <c r="Y39" s="24"/>
      <c r="Z39" s="24"/>
    </row>
    <row r="40" spans="11:26" ht="15.75" customHeight="1">
      <c r="K40" s="30"/>
      <c r="M40" s="30"/>
      <c r="P40" s="24"/>
      <c r="Q40" s="24"/>
      <c r="R40" s="24"/>
      <c r="S40" s="24"/>
      <c r="T40" s="24"/>
      <c r="U40" s="24"/>
      <c r="V40" s="24"/>
      <c r="W40" s="24"/>
      <c r="X40" s="24"/>
      <c r="Y40" s="24"/>
      <c r="Z40" s="24"/>
    </row>
    <row r="41" spans="11:26" ht="15.75" customHeight="1">
      <c r="K41" s="30"/>
      <c r="M41" s="30"/>
      <c r="P41" s="24"/>
      <c r="Q41" s="24"/>
      <c r="R41" s="24"/>
      <c r="S41" s="24"/>
      <c r="T41" s="24"/>
      <c r="U41" s="24"/>
      <c r="V41" s="24"/>
      <c r="W41" s="24"/>
      <c r="X41" s="24"/>
      <c r="Y41" s="24"/>
      <c r="Z41" s="24"/>
    </row>
    <row r="42" spans="11:26" ht="15.75" customHeight="1">
      <c r="K42" s="30"/>
      <c r="M42" s="30"/>
      <c r="P42" s="24"/>
      <c r="Q42" s="24"/>
      <c r="R42" s="24"/>
      <c r="S42" s="24"/>
      <c r="T42" s="24"/>
      <c r="U42" s="24"/>
      <c r="V42" s="24"/>
      <c r="W42" s="24"/>
      <c r="X42" s="24"/>
      <c r="Y42" s="24"/>
      <c r="Z42" s="24"/>
    </row>
    <row r="43" spans="11:26" ht="15.75" customHeight="1">
      <c r="K43" s="30"/>
      <c r="M43" s="30"/>
      <c r="P43" s="24"/>
      <c r="Q43" s="24"/>
      <c r="R43" s="24"/>
      <c r="S43" s="24"/>
      <c r="T43" s="24"/>
      <c r="U43" s="24"/>
      <c r="V43" s="24"/>
      <c r="W43" s="24"/>
      <c r="X43" s="24"/>
      <c r="Y43" s="24"/>
      <c r="Z43" s="24"/>
    </row>
    <row r="44" spans="11:26" ht="15.75" customHeight="1">
      <c r="K44" s="30"/>
      <c r="M44" s="30"/>
      <c r="P44" s="24"/>
      <c r="Q44" s="24"/>
      <c r="R44" s="24"/>
      <c r="S44" s="24"/>
      <c r="T44" s="24"/>
      <c r="U44" s="24"/>
      <c r="V44" s="24"/>
      <c r="W44" s="24"/>
      <c r="X44" s="24"/>
      <c r="Y44" s="24"/>
      <c r="Z44" s="24"/>
    </row>
    <row r="45" spans="11:26" ht="15.75" customHeight="1">
      <c r="K45" s="30"/>
      <c r="M45" s="30"/>
      <c r="P45" s="24"/>
      <c r="Q45" s="24"/>
      <c r="R45" s="24"/>
      <c r="S45" s="24"/>
      <c r="T45" s="24"/>
      <c r="U45" s="24"/>
      <c r="V45" s="24"/>
      <c r="W45" s="24"/>
      <c r="X45" s="24"/>
      <c r="Y45" s="24"/>
      <c r="Z45" s="24"/>
    </row>
    <row r="46" spans="11:26" ht="15.75" customHeight="1">
      <c r="K46" s="30"/>
      <c r="M46" s="30"/>
      <c r="P46" s="24"/>
      <c r="Q46" s="24"/>
      <c r="R46" s="24"/>
      <c r="S46" s="24"/>
      <c r="T46" s="24"/>
      <c r="U46" s="24"/>
      <c r="V46" s="24"/>
      <c r="W46" s="24"/>
      <c r="X46" s="24"/>
      <c r="Y46" s="24"/>
      <c r="Z46" s="24"/>
    </row>
    <row r="47" spans="11:26" ht="15.75" customHeight="1">
      <c r="K47" s="30"/>
      <c r="M47" s="30"/>
      <c r="P47" s="24"/>
      <c r="Q47" s="24"/>
      <c r="R47" s="24"/>
      <c r="S47" s="24"/>
      <c r="T47" s="24"/>
      <c r="U47" s="24"/>
      <c r="V47" s="24"/>
      <c r="W47" s="24"/>
      <c r="X47" s="24"/>
      <c r="Y47" s="24"/>
      <c r="Z47" s="24"/>
    </row>
    <row r="48" spans="11:26" ht="15.75" customHeight="1">
      <c r="K48" s="30"/>
      <c r="M48" s="30"/>
      <c r="P48" s="24"/>
      <c r="Q48" s="24"/>
      <c r="R48" s="24"/>
      <c r="S48" s="24"/>
      <c r="T48" s="24"/>
      <c r="U48" s="24"/>
      <c r="V48" s="24"/>
      <c r="W48" s="24"/>
      <c r="X48" s="24"/>
      <c r="Y48" s="24"/>
      <c r="Z48" s="24"/>
    </row>
    <row r="49" spans="11:26" ht="15.75" customHeight="1">
      <c r="K49" s="30"/>
      <c r="M49" s="30"/>
      <c r="P49" s="24"/>
      <c r="Q49" s="24"/>
      <c r="R49" s="24"/>
      <c r="S49" s="24"/>
      <c r="T49" s="24"/>
      <c r="U49" s="24"/>
      <c r="V49" s="24"/>
      <c r="W49" s="24"/>
      <c r="X49" s="24"/>
      <c r="Y49" s="24"/>
      <c r="Z49" s="24"/>
    </row>
    <row r="50" spans="11:26" ht="15.75" customHeight="1">
      <c r="K50" s="30"/>
      <c r="M50" s="30"/>
      <c r="P50" s="24"/>
      <c r="Q50" s="24"/>
      <c r="R50" s="24"/>
      <c r="S50" s="24"/>
      <c r="T50" s="24"/>
      <c r="U50" s="24"/>
      <c r="V50" s="24"/>
      <c r="W50" s="24"/>
      <c r="X50" s="24"/>
      <c r="Y50" s="24"/>
      <c r="Z50" s="24"/>
    </row>
    <row r="51" spans="11:26" ht="15.75" customHeight="1">
      <c r="K51" s="30"/>
      <c r="M51" s="30"/>
      <c r="P51" s="24"/>
      <c r="Q51" s="24"/>
      <c r="R51" s="24"/>
      <c r="S51" s="24"/>
      <c r="T51" s="24"/>
      <c r="U51" s="24"/>
      <c r="V51" s="24"/>
      <c r="W51" s="24"/>
      <c r="X51" s="24"/>
      <c r="Y51" s="24"/>
      <c r="Z51" s="24"/>
    </row>
    <row r="52" spans="11:26" ht="15.75" customHeight="1">
      <c r="K52" s="30"/>
      <c r="M52" s="30"/>
      <c r="P52" s="24"/>
      <c r="Q52" s="24"/>
      <c r="R52" s="24"/>
      <c r="S52" s="24"/>
      <c r="T52" s="24"/>
      <c r="U52" s="24"/>
      <c r="V52" s="24"/>
      <c r="W52" s="24"/>
      <c r="X52" s="24"/>
      <c r="Y52" s="24"/>
      <c r="Z52" s="24"/>
    </row>
    <row r="53" spans="11:26" ht="15.75" customHeight="1">
      <c r="K53" s="30"/>
      <c r="M53" s="30"/>
      <c r="P53" s="24"/>
      <c r="Q53" s="24"/>
      <c r="R53" s="24"/>
      <c r="S53" s="24"/>
      <c r="T53" s="24"/>
      <c r="U53" s="24"/>
      <c r="V53" s="24"/>
      <c r="W53" s="24"/>
      <c r="X53" s="24"/>
      <c r="Y53" s="24"/>
      <c r="Z53" s="24"/>
    </row>
    <row r="54" spans="11:26" ht="15.75" customHeight="1">
      <c r="K54" s="30"/>
      <c r="M54" s="30"/>
      <c r="P54" s="24"/>
      <c r="Q54" s="24"/>
      <c r="R54" s="24"/>
      <c r="S54" s="24"/>
      <c r="T54" s="24"/>
      <c r="U54" s="24"/>
      <c r="V54" s="24"/>
      <c r="W54" s="24"/>
      <c r="X54" s="24"/>
      <c r="Y54" s="24"/>
      <c r="Z54" s="24"/>
    </row>
    <row r="55" spans="11:26" ht="15.75" customHeight="1">
      <c r="K55" s="30"/>
      <c r="M55" s="30"/>
      <c r="P55" s="24"/>
      <c r="Q55" s="24"/>
      <c r="R55" s="24"/>
      <c r="S55" s="24"/>
      <c r="T55" s="24"/>
      <c r="U55" s="24"/>
      <c r="V55" s="24"/>
      <c r="W55" s="24"/>
      <c r="X55" s="24"/>
      <c r="Y55" s="24"/>
      <c r="Z55" s="24"/>
    </row>
    <row r="56" spans="11:26" ht="15.75" customHeight="1">
      <c r="K56" s="30"/>
      <c r="M56" s="30"/>
      <c r="P56" s="24"/>
      <c r="Q56" s="24"/>
      <c r="R56" s="24"/>
      <c r="S56" s="24"/>
      <c r="T56" s="24"/>
      <c r="U56" s="24"/>
      <c r="V56" s="24"/>
      <c r="W56" s="24"/>
      <c r="X56" s="24"/>
      <c r="Y56" s="24"/>
      <c r="Z56" s="24"/>
    </row>
    <row r="57" spans="11:26" ht="15.75" customHeight="1">
      <c r="K57" s="30"/>
      <c r="M57" s="30"/>
      <c r="P57" s="24"/>
      <c r="Q57" s="24"/>
      <c r="R57" s="24"/>
      <c r="S57" s="24"/>
      <c r="T57" s="24"/>
      <c r="U57" s="24"/>
      <c r="V57" s="24"/>
      <c r="W57" s="24"/>
      <c r="X57" s="24"/>
      <c r="Y57" s="24"/>
      <c r="Z57" s="24"/>
    </row>
    <row r="58" spans="11:26" ht="15.75" customHeight="1">
      <c r="K58" s="30"/>
      <c r="M58" s="30"/>
      <c r="P58" s="24"/>
      <c r="Q58" s="24"/>
      <c r="R58" s="24"/>
      <c r="S58" s="24"/>
      <c r="T58" s="24"/>
      <c r="U58" s="24"/>
      <c r="V58" s="24"/>
      <c r="W58" s="24"/>
      <c r="X58" s="24"/>
      <c r="Y58" s="24"/>
      <c r="Z58" s="24"/>
    </row>
    <row r="59" spans="11:26" ht="15.75" customHeight="1">
      <c r="K59" s="30"/>
      <c r="M59" s="30"/>
      <c r="P59" s="24"/>
      <c r="Q59" s="24"/>
      <c r="R59" s="24"/>
      <c r="S59" s="24"/>
      <c r="T59" s="24"/>
      <c r="U59" s="24"/>
      <c r="V59" s="24"/>
      <c r="W59" s="24"/>
      <c r="X59" s="24"/>
      <c r="Y59" s="24"/>
      <c r="Z59" s="24"/>
    </row>
    <row r="60" spans="11:26" ht="15.75" customHeight="1">
      <c r="K60" s="30"/>
      <c r="M60" s="30"/>
      <c r="P60" s="24"/>
      <c r="Q60" s="24"/>
      <c r="R60" s="24"/>
      <c r="S60" s="24"/>
      <c r="T60" s="24"/>
      <c r="U60" s="24"/>
      <c r="V60" s="24"/>
      <c r="W60" s="24"/>
      <c r="X60" s="24"/>
      <c r="Y60" s="24"/>
      <c r="Z60" s="24"/>
    </row>
    <row r="61" spans="11:26" ht="15.75" customHeight="1">
      <c r="K61" s="30"/>
      <c r="M61" s="30"/>
      <c r="P61" s="24"/>
      <c r="Q61" s="24"/>
      <c r="R61" s="24"/>
      <c r="S61" s="24"/>
      <c r="T61" s="24"/>
      <c r="U61" s="24"/>
      <c r="V61" s="24"/>
      <c r="W61" s="24"/>
      <c r="X61" s="24"/>
      <c r="Y61" s="24"/>
      <c r="Z61" s="24"/>
    </row>
    <row r="62" spans="11:26" ht="15.75" customHeight="1">
      <c r="K62" s="30"/>
      <c r="M62" s="30"/>
      <c r="P62" s="24"/>
      <c r="Q62" s="24"/>
      <c r="R62" s="24"/>
      <c r="S62" s="24"/>
      <c r="T62" s="24"/>
      <c r="U62" s="24"/>
      <c r="V62" s="24"/>
      <c r="W62" s="24"/>
      <c r="X62" s="24"/>
      <c r="Y62" s="24"/>
      <c r="Z62" s="24"/>
    </row>
    <row r="63" spans="11:26" ht="15.75" customHeight="1">
      <c r="K63" s="30"/>
      <c r="M63" s="30"/>
      <c r="P63" s="24"/>
      <c r="Q63" s="24"/>
      <c r="R63" s="24"/>
      <c r="S63" s="24"/>
      <c r="T63" s="24"/>
      <c r="U63" s="24"/>
      <c r="V63" s="24"/>
      <c r="W63" s="24"/>
      <c r="X63" s="24"/>
      <c r="Y63" s="24"/>
      <c r="Z63" s="24"/>
    </row>
    <row r="64" spans="11:26" ht="15.75" customHeight="1">
      <c r="K64" s="30"/>
      <c r="M64" s="30"/>
      <c r="P64" s="24"/>
      <c r="Q64" s="24"/>
      <c r="R64" s="24"/>
      <c r="S64" s="24"/>
      <c r="T64" s="24"/>
      <c r="U64" s="24"/>
      <c r="V64" s="24"/>
      <c r="W64" s="24"/>
      <c r="X64" s="24"/>
      <c r="Y64" s="24"/>
      <c r="Z64" s="24"/>
    </row>
    <row r="65" spans="11:26" ht="15.75" customHeight="1">
      <c r="K65" s="30"/>
      <c r="M65" s="30"/>
      <c r="P65" s="24"/>
      <c r="Q65" s="24"/>
      <c r="R65" s="24"/>
      <c r="S65" s="24"/>
      <c r="T65" s="24"/>
      <c r="U65" s="24"/>
      <c r="V65" s="24"/>
      <c r="W65" s="24"/>
      <c r="X65" s="24"/>
      <c r="Y65" s="24"/>
      <c r="Z65" s="24"/>
    </row>
    <row r="66" spans="11:26" ht="15.75" customHeight="1">
      <c r="K66" s="30"/>
      <c r="M66" s="30"/>
      <c r="P66" s="24"/>
      <c r="Q66" s="24"/>
      <c r="R66" s="24"/>
      <c r="S66" s="24"/>
      <c r="T66" s="24"/>
      <c r="U66" s="24"/>
      <c r="V66" s="24"/>
      <c r="W66" s="24"/>
      <c r="X66" s="24"/>
      <c r="Y66" s="24"/>
      <c r="Z66" s="24"/>
    </row>
    <row r="67" spans="11:26" ht="15.75" customHeight="1">
      <c r="K67" s="30"/>
      <c r="M67" s="30"/>
      <c r="P67" s="24"/>
      <c r="Q67" s="24"/>
      <c r="R67" s="24"/>
      <c r="S67" s="24"/>
      <c r="T67" s="24"/>
      <c r="U67" s="24"/>
      <c r="V67" s="24"/>
      <c r="W67" s="24"/>
      <c r="X67" s="24"/>
      <c r="Y67" s="24"/>
      <c r="Z67" s="24"/>
    </row>
    <row r="68" spans="11:26" ht="15.75" customHeight="1">
      <c r="K68" s="30"/>
      <c r="M68" s="30"/>
      <c r="P68" s="24"/>
      <c r="Q68" s="24"/>
      <c r="R68" s="24"/>
      <c r="S68" s="24"/>
      <c r="T68" s="24"/>
      <c r="U68" s="24"/>
      <c r="V68" s="24"/>
      <c r="W68" s="24"/>
      <c r="X68" s="24"/>
      <c r="Y68" s="24"/>
      <c r="Z68" s="24"/>
    </row>
    <row r="69" spans="11:26" ht="15.75" customHeight="1">
      <c r="K69" s="30"/>
      <c r="M69" s="30"/>
      <c r="P69" s="24"/>
      <c r="Q69" s="24"/>
      <c r="R69" s="24"/>
      <c r="S69" s="24"/>
      <c r="T69" s="24"/>
      <c r="U69" s="24"/>
      <c r="V69" s="24"/>
      <c r="W69" s="24"/>
      <c r="X69" s="24"/>
      <c r="Y69" s="24"/>
      <c r="Z69" s="24"/>
    </row>
    <row r="70" spans="11:26" ht="15.75" customHeight="1">
      <c r="K70" s="30"/>
      <c r="M70" s="30"/>
      <c r="P70" s="24"/>
      <c r="Q70" s="24"/>
      <c r="R70" s="24"/>
      <c r="S70" s="24"/>
      <c r="T70" s="24"/>
      <c r="U70" s="24"/>
      <c r="V70" s="24"/>
      <c r="W70" s="24"/>
      <c r="X70" s="24"/>
      <c r="Y70" s="24"/>
      <c r="Z70" s="24"/>
    </row>
    <row r="71" spans="11:26" ht="15.75" customHeight="1">
      <c r="K71" s="30"/>
      <c r="M71" s="30"/>
      <c r="P71" s="24"/>
      <c r="Q71" s="24"/>
      <c r="R71" s="24"/>
      <c r="S71" s="24"/>
      <c r="T71" s="24"/>
      <c r="U71" s="24"/>
      <c r="V71" s="24"/>
      <c r="W71" s="24"/>
      <c r="X71" s="24"/>
      <c r="Y71" s="24"/>
      <c r="Z71" s="24"/>
    </row>
    <row r="72" spans="11:26" ht="15.75" customHeight="1">
      <c r="K72" s="30"/>
      <c r="M72" s="30"/>
      <c r="P72" s="24"/>
      <c r="Q72" s="24"/>
      <c r="R72" s="24"/>
      <c r="S72" s="24"/>
      <c r="T72" s="24"/>
      <c r="U72" s="24"/>
      <c r="V72" s="24"/>
      <c r="W72" s="24"/>
      <c r="X72" s="24"/>
      <c r="Y72" s="24"/>
      <c r="Z72" s="24"/>
    </row>
    <row r="73" spans="11:26" ht="15.75" customHeight="1">
      <c r="K73" s="30"/>
      <c r="M73" s="30"/>
      <c r="P73" s="24"/>
      <c r="Q73" s="24"/>
      <c r="R73" s="24"/>
      <c r="S73" s="24"/>
      <c r="T73" s="24"/>
      <c r="U73" s="24"/>
      <c r="V73" s="24"/>
      <c r="W73" s="24"/>
      <c r="X73" s="24"/>
      <c r="Y73" s="24"/>
      <c r="Z73" s="24"/>
    </row>
    <row r="74" spans="11:26" ht="15.75" customHeight="1">
      <c r="K74" s="30"/>
      <c r="M74" s="30"/>
      <c r="P74" s="24"/>
      <c r="Q74" s="24"/>
      <c r="R74" s="24"/>
      <c r="S74" s="24"/>
      <c r="T74" s="24"/>
      <c r="U74" s="24"/>
      <c r="V74" s="24"/>
      <c r="W74" s="24"/>
      <c r="X74" s="24"/>
      <c r="Y74" s="24"/>
      <c r="Z74" s="24"/>
    </row>
    <row r="75" spans="11:26" ht="15.75" customHeight="1">
      <c r="K75" s="30"/>
      <c r="M75" s="30"/>
      <c r="P75" s="24"/>
      <c r="Q75" s="24"/>
      <c r="R75" s="24"/>
      <c r="S75" s="24"/>
      <c r="T75" s="24"/>
      <c r="U75" s="24"/>
      <c r="V75" s="24"/>
      <c r="W75" s="24"/>
      <c r="X75" s="24"/>
      <c r="Y75" s="24"/>
      <c r="Z75" s="24"/>
    </row>
    <row r="76" spans="11:26" ht="15.75" customHeight="1">
      <c r="K76" s="30"/>
      <c r="M76" s="30"/>
      <c r="P76" s="24"/>
      <c r="Q76" s="24"/>
      <c r="R76" s="24"/>
      <c r="S76" s="24"/>
      <c r="T76" s="24"/>
      <c r="U76" s="24"/>
      <c r="V76" s="24"/>
      <c r="W76" s="24"/>
      <c r="X76" s="24"/>
      <c r="Y76" s="24"/>
      <c r="Z76" s="24"/>
    </row>
    <row r="77" spans="11:26" ht="15.75" customHeight="1">
      <c r="K77" s="30"/>
      <c r="M77" s="30"/>
      <c r="P77" s="24"/>
      <c r="Q77" s="24"/>
      <c r="R77" s="24"/>
      <c r="S77" s="24"/>
      <c r="T77" s="24"/>
      <c r="U77" s="24"/>
      <c r="V77" s="24"/>
      <c r="W77" s="24"/>
      <c r="X77" s="24"/>
      <c r="Y77" s="24"/>
      <c r="Z77" s="24"/>
    </row>
    <row r="78" spans="11:26" ht="15.75" customHeight="1">
      <c r="K78" s="30"/>
      <c r="M78" s="30"/>
      <c r="P78" s="24"/>
      <c r="Q78" s="24"/>
      <c r="R78" s="24"/>
      <c r="S78" s="24"/>
      <c r="T78" s="24"/>
      <c r="U78" s="24"/>
      <c r="V78" s="24"/>
      <c r="W78" s="24"/>
      <c r="X78" s="24"/>
      <c r="Y78" s="24"/>
      <c r="Z78" s="24"/>
    </row>
    <row r="79" spans="11:26" ht="15.75" customHeight="1">
      <c r="K79" s="30"/>
      <c r="M79" s="30"/>
      <c r="P79" s="24"/>
      <c r="Q79" s="24"/>
      <c r="R79" s="24"/>
      <c r="S79" s="24"/>
      <c r="T79" s="24"/>
      <c r="U79" s="24"/>
      <c r="V79" s="24"/>
      <c r="W79" s="24"/>
      <c r="X79" s="24"/>
      <c r="Y79" s="24"/>
      <c r="Z79" s="24"/>
    </row>
    <row r="80" spans="11:26" ht="15.75" customHeight="1">
      <c r="K80" s="30"/>
      <c r="M80" s="30"/>
      <c r="P80" s="24"/>
      <c r="Q80" s="24"/>
      <c r="R80" s="24"/>
      <c r="S80" s="24"/>
      <c r="T80" s="24"/>
      <c r="U80" s="24"/>
      <c r="V80" s="24"/>
      <c r="W80" s="24"/>
      <c r="X80" s="24"/>
      <c r="Y80" s="24"/>
      <c r="Z80" s="24"/>
    </row>
    <row r="81" spans="11:26" ht="15.75" customHeight="1">
      <c r="K81" s="30"/>
      <c r="M81" s="30"/>
      <c r="P81" s="24"/>
      <c r="Q81" s="24"/>
      <c r="R81" s="24"/>
      <c r="S81" s="24"/>
      <c r="T81" s="24"/>
      <c r="U81" s="24"/>
      <c r="V81" s="24"/>
      <c r="W81" s="24"/>
      <c r="X81" s="24"/>
      <c r="Y81" s="24"/>
      <c r="Z81" s="24"/>
    </row>
    <row r="82" spans="11:26" ht="15.75" customHeight="1">
      <c r="K82" s="30"/>
      <c r="M82" s="30"/>
      <c r="P82" s="24"/>
      <c r="Q82" s="24"/>
      <c r="R82" s="24"/>
      <c r="S82" s="24"/>
      <c r="T82" s="24"/>
      <c r="U82" s="24"/>
      <c r="V82" s="24"/>
      <c r="W82" s="24"/>
      <c r="X82" s="24"/>
      <c r="Y82" s="24"/>
      <c r="Z82" s="24"/>
    </row>
    <row r="83" spans="11:26" ht="15.75" customHeight="1">
      <c r="K83" s="30"/>
      <c r="M83" s="30"/>
      <c r="P83" s="24"/>
      <c r="Q83" s="24"/>
      <c r="R83" s="24"/>
      <c r="S83" s="24"/>
      <c r="T83" s="24"/>
      <c r="U83" s="24"/>
      <c r="V83" s="24"/>
      <c r="W83" s="24"/>
      <c r="X83" s="24"/>
      <c r="Y83" s="24"/>
      <c r="Z83" s="24"/>
    </row>
    <row r="84" spans="11:26" ht="15.75" customHeight="1">
      <c r="K84" s="30"/>
      <c r="M84" s="30"/>
      <c r="P84" s="24"/>
      <c r="Q84" s="24"/>
      <c r="R84" s="24"/>
      <c r="S84" s="24"/>
      <c r="T84" s="24"/>
      <c r="U84" s="24"/>
      <c r="V84" s="24"/>
      <c r="W84" s="24"/>
      <c r="X84" s="24"/>
      <c r="Y84" s="24"/>
      <c r="Z84" s="24"/>
    </row>
    <row r="85" spans="11:26" ht="15.75" customHeight="1">
      <c r="K85" s="30"/>
      <c r="M85" s="30"/>
      <c r="P85" s="24"/>
      <c r="Q85" s="24"/>
      <c r="R85" s="24"/>
      <c r="S85" s="24"/>
      <c r="T85" s="24"/>
      <c r="U85" s="24"/>
      <c r="V85" s="24"/>
      <c r="W85" s="24"/>
      <c r="X85" s="24"/>
      <c r="Y85" s="24"/>
      <c r="Z85" s="24"/>
    </row>
    <row r="86" spans="11:26" ht="15.75" customHeight="1">
      <c r="K86" s="30"/>
      <c r="M86" s="30"/>
      <c r="P86" s="24"/>
      <c r="Q86" s="24"/>
      <c r="R86" s="24"/>
      <c r="S86" s="24"/>
      <c r="T86" s="24"/>
      <c r="U86" s="24"/>
      <c r="V86" s="24"/>
      <c r="W86" s="24"/>
      <c r="X86" s="24"/>
      <c r="Y86" s="24"/>
      <c r="Z86" s="24"/>
    </row>
    <row r="87" spans="11:26" ht="15.75" customHeight="1">
      <c r="K87" s="30"/>
      <c r="M87" s="30"/>
      <c r="P87" s="24"/>
      <c r="Q87" s="24"/>
      <c r="R87" s="24"/>
      <c r="S87" s="24"/>
      <c r="T87" s="24"/>
      <c r="U87" s="24"/>
      <c r="V87" s="24"/>
      <c r="W87" s="24"/>
      <c r="X87" s="24"/>
      <c r="Y87" s="24"/>
      <c r="Z87" s="24"/>
    </row>
    <row r="88" spans="11:26" ht="15.75" customHeight="1">
      <c r="K88" s="30"/>
      <c r="M88" s="30"/>
      <c r="P88" s="24"/>
      <c r="Q88" s="24"/>
      <c r="R88" s="24"/>
      <c r="S88" s="24"/>
      <c r="T88" s="24"/>
      <c r="U88" s="24"/>
      <c r="V88" s="24"/>
      <c r="W88" s="24"/>
      <c r="X88" s="24"/>
      <c r="Y88" s="24"/>
      <c r="Z88" s="24"/>
    </row>
    <row r="89" spans="11:26" ht="15.75" customHeight="1">
      <c r="K89" s="30"/>
      <c r="M89" s="30"/>
      <c r="P89" s="24"/>
      <c r="Q89" s="24"/>
      <c r="R89" s="24"/>
      <c r="S89" s="24"/>
      <c r="T89" s="24"/>
      <c r="U89" s="24"/>
      <c r="V89" s="24"/>
      <c r="W89" s="24"/>
      <c r="X89" s="24"/>
      <c r="Y89" s="24"/>
      <c r="Z89" s="24"/>
    </row>
    <row r="90" spans="11:26" ht="15.75" customHeight="1">
      <c r="K90" s="30"/>
      <c r="M90" s="30"/>
      <c r="P90" s="24"/>
      <c r="Q90" s="24"/>
      <c r="R90" s="24"/>
      <c r="S90" s="24"/>
      <c r="T90" s="24"/>
      <c r="U90" s="24"/>
      <c r="V90" s="24"/>
      <c r="W90" s="24"/>
      <c r="X90" s="24"/>
      <c r="Y90" s="24"/>
      <c r="Z90" s="24"/>
    </row>
    <row r="91" spans="11:26" ht="15.75" customHeight="1">
      <c r="K91" s="30"/>
      <c r="M91" s="30"/>
      <c r="P91" s="24"/>
      <c r="Q91" s="24"/>
      <c r="R91" s="24"/>
      <c r="S91" s="24"/>
      <c r="T91" s="24"/>
      <c r="U91" s="24"/>
      <c r="V91" s="24"/>
      <c r="W91" s="24"/>
      <c r="X91" s="24"/>
      <c r="Y91" s="24"/>
      <c r="Z91" s="24"/>
    </row>
    <row r="92" spans="11:26" ht="15.75" customHeight="1">
      <c r="K92" s="30"/>
      <c r="M92" s="30"/>
      <c r="P92" s="24"/>
      <c r="Q92" s="24"/>
      <c r="R92" s="24"/>
      <c r="S92" s="24"/>
      <c r="T92" s="24"/>
      <c r="U92" s="24"/>
      <c r="V92" s="24"/>
      <c r="W92" s="24"/>
      <c r="X92" s="24"/>
      <c r="Y92" s="24"/>
      <c r="Z92" s="24"/>
    </row>
    <row r="93" spans="11:26" ht="15.75" customHeight="1">
      <c r="K93" s="30"/>
      <c r="M93" s="30"/>
      <c r="P93" s="24"/>
      <c r="Q93" s="24"/>
      <c r="R93" s="24"/>
      <c r="S93" s="24"/>
      <c r="T93" s="24"/>
      <c r="U93" s="24"/>
      <c r="V93" s="24"/>
      <c r="W93" s="24"/>
      <c r="X93" s="24"/>
      <c r="Y93" s="24"/>
      <c r="Z93" s="24"/>
    </row>
    <row r="94" spans="11:26" ht="15.75" customHeight="1">
      <c r="K94" s="30"/>
      <c r="M94" s="30"/>
      <c r="P94" s="24"/>
      <c r="Q94" s="24"/>
      <c r="R94" s="24"/>
      <c r="S94" s="24"/>
      <c r="T94" s="24"/>
      <c r="U94" s="24"/>
      <c r="V94" s="24"/>
      <c r="W94" s="24"/>
      <c r="X94" s="24"/>
      <c r="Y94" s="24"/>
      <c r="Z94" s="24"/>
    </row>
    <row r="95" spans="11:26" ht="15.75" customHeight="1">
      <c r="K95" s="30"/>
      <c r="M95" s="30"/>
      <c r="P95" s="24"/>
      <c r="Q95" s="24"/>
      <c r="R95" s="24"/>
      <c r="S95" s="24"/>
      <c r="T95" s="24"/>
      <c r="U95" s="24"/>
      <c r="V95" s="24"/>
      <c r="W95" s="24"/>
      <c r="X95" s="24"/>
      <c r="Y95" s="24"/>
      <c r="Z95" s="24"/>
    </row>
    <row r="96" spans="11:26" ht="15.75" customHeight="1">
      <c r="K96" s="30"/>
      <c r="M96" s="30"/>
      <c r="P96" s="24"/>
      <c r="Q96" s="24"/>
      <c r="R96" s="24"/>
      <c r="S96" s="24"/>
      <c r="T96" s="24"/>
      <c r="U96" s="24"/>
      <c r="V96" s="24"/>
      <c r="W96" s="24"/>
      <c r="X96" s="24"/>
      <c r="Y96" s="24"/>
      <c r="Z96" s="24"/>
    </row>
    <row r="97" spans="11:26" ht="15.75" customHeight="1">
      <c r="K97" s="30"/>
      <c r="M97" s="30"/>
      <c r="P97" s="24"/>
      <c r="Q97" s="24"/>
      <c r="R97" s="24"/>
      <c r="S97" s="24"/>
      <c r="T97" s="24"/>
      <c r="U97" s="24"/>
      <c r="V97" s="24"/>
      <c r="W97" s="24"/>
      <c r="X97" s="24"/>
      <c r="Y97" s="24"/>
      <c r="Z97" s="24"/>
    </row>
    <row r="98" spans="11:26" ht="15.75" customHeight="1">
      <c r="K98" s="30"/>
      <c r="M98" s="30"/>
      <c r="P98" s="24"/>
      <c r="Q98" s="24"/>
      <c r="R98" s="24"/>
      <c r="S98" s="24"/>
      <c r="T98" s="24"/>
      <c r="U98" s="24"/>
      <c r="V98" s="24"/>
      <c r="W98" s="24"/>
      <c r="X98" s="24"/>
      <c r="Y98" s="24"/>
      <c r="Z98" s="24"/>
    </row>
    <row r="99" spans="11:26" ht="15.75" customHeight="1">
      <c r="K99" s="30"/>
      <c r="M99" s="30"/>
      <c r="P99" s="24"/>
      <c r="Q99" s="24"/>
      <c r="R99" s="24"/>
      <c r="S99" s="24"/>
      <c r="T99" s="24"/>
      <c r="U99" s="24"/>
      <c r="V99" s="24"/>
      <c r="W99" s="24"/>
      <c r="X99" s="24"/>
      <c r="Y99" s="24"/>
      <c r="Z99" s="24"/>
    </row>
    <row r="100" spans="11:26" ht="15.75" customHeight="1">
      <c r="K100" s="30"/>
      <c r="M100" s="30"/>
      <c r="P100" s="24"/>
      <c r="Q100" s="24"/>
      <c r="R100" s="24"/>
      <c r="S100" s="24"/>
      <c r="T100" s="24"/>
      <c r="U100" s="24"/>
      <c r="V100" s="24"/>
      <c r="W100" s="24"/>
      <c r="X100" s="24"/>
      <c r="Y100" s="24"/>
      <c r="Z100" s="24"/>
    </row>
    <row r="101" spans="11:26" ht="15.75" customHeight="1">
      <c r="K101" s="30"/>
      <c r="M101" s="30"/>
      <c r="P101" s="24"/>
      <c r="Q101" s="24"/>
      <c r="R101" s="24"/>
      <c r="S101" s="24"/>
      <c r="T101" s="24"/>
      <c r="U101" s="24"/>
      <c r="V101" s="24"/>
      <c r="W101" s="24"/>
      <c r="X101" s="24"/>
      <c r="Y101" s="24"/>
      <c r="Z101" s="24"/>
    </row>
    <row r="102" spans="11:26" ht="15.75" customHeight="1">
      <c r="K102" s="30"/>
      <c r="M102" s="30"/>
      <c r="P102" s="24"/>
      <c r="Q102" s="24"/>
      <c r="R102" s="24"/>
      <c r="S102" s="24"/>
      <c r="T102" s="24"/>
      <c r="U102" s="24"/>
      <c r="V102" s="24"/>
      <c r="W102" s="24"/>
      <c r="X102" s="24"/>
      <c r="Y102" s="24"/>
      <c r="Z102" s="24"/>
    </row>
    <row r="103" spans="11:26" ht="15.75" customHeight="1">
      <c r="K103" s="30"/>
      <c r="M103" s="30"/>
      <c r="P103" s="24"/>
      <c r="Q103" s="24"/>
      <c r="R103" s="24"/>
      <c r="S103" s="24"/>
      <c r="T103" s="24"/>
      <c r="U103" s="24"/>
      <c r="V103" s="24"/>
      <c r="W103" s="24"/>
      <c r="X103" s="24"/>
      <c r="Y103" s="24"/>
      <c r="Z103" s="24"/>
    </row>
    <row r="104" spans="11:26" ht="15.75" customHeight="1">
      <c r="K104" s="30"/>
      <c r="M104" s="30"/>
      <c r="P104" s="24"/>
      <c r="Q104" s="24"/>
      <c r="R104" s="24"/>
      <c r="S104" s="24"/>
      <c r="T104" s="24"/>
      <c r="U104" s="24"/>
      <c r="V104" s="24"/>
      <c r="W104" s="24"/>
      <c r="X104" s="24"/>
      <c r="Y104" s="24"/>
      <c r="Z104" s="24"/>
    </row>
    <row r="105" spans="11:26" ht="15.75" customHeight="1">
      <c r="K105" s="30"/>
      <c r="M105" s="30"/>
      <c r="P105" s="24"/>
      <c r="Q105" s="24"/>
      <c r="R105" s="24"/>
      <c r="S105" s="24"/>
      <c r="T105" s="24"/>
      <c r="U105" s="24"/>
      <c r="V105" s="24"/>
      <c r="W105" s="24"/>
      <c r="X105" s="24"/>
      <c r="Y105" s="24"/>
      <c r="Z105" s="24"/>
    </row>
    <row r="106" spans="11:26" ht="15.75" customHeight="1">
      <c r="K106" s="30"/>
      <c r="M106" s="30"/>
      <c r="P106" s="24"/>
      <c r="Q106" s="24"/>
      <c r="R106" s="24"/>
      <c r="S106" s="24"/>
      <c r="T106" s="24"/>
      <c r="U106" s="24"/>
      <c r="V106" s="24"/>
      <c r="W106" s="24"/>
      <c r="X106" s="24"/>
      <c r="Y106" s="24"/>
      <c r="Z106" s="24"/>
    </row>
    <row r="107" spans="11:26" ht="15.75" customHeight="1">
      <c r="K107" s="30"/>
      <c r="M107" s="30"/>
      <c r="P107" s="24"/>
      <c r="Q107" s="24"/>
      <c r="R107" s="24"/>
      <c r="S107" s="24"/>
      <c r="T107" s="24"/>
      <c r="U107" s="24"/>
      <c r="V107" s="24"/>
      <c r="W107" s="24"/>
      <c r="X107" s="24"/>
      <c r="Y107" s="24"/>
      <c r="Z107" s="24"/>
    </row>
    <row r="108" spans="11:26" ht="15.75" customHeight="1">
      <c r="K108" s="30"/>
      <c r="M108" s="30"/>
      <c r="P108" s="24"/>
      <c r="Q108" s="24"/>
      <c r="R108" s="24"/>
      <c r="S108" s="24"/>
      <c r="T108" s="24"/>
      <c r="U108" s="24"/>
      <c r="V108" s="24"/>
      <c r="W108" s="24"/>
      <c r="X108" s="24"/>
      <c r="Y108" s="24"/>
      <c r="Z108" s="24"/>
    </row>
    <row r="109" spans="11:26" ht="15.75" customHeight="1">
      <c r="K109" s="30"/>
      <c r="M109" s="30"/>
      <c r="P109" s="24"/>
      <c r="Q109" s="24"/>
      <c r="R109" s="24"/>
      <c r="S109" s="24"/>
      <c r="T109" s="24"/>
      <c r="U109" s="24"/>
      <c r="V109" s="24"/>
      <c r="W109" s="24"/>
      <c r="X109" s="24"/>
      <c r="Y109" s="24"/>
      <c r="Z109" s="24"/>
    </row>
    <row r="110" spans="11:26" ht="15.75" customHeight="1">
      <c r="K110" s="30"/>
      <c r="M110" s="30"/>
      <c r="P110" s="24"/>
      <c r="Q110" s="24"/>
      <c r="R110" s="24"/>
      <c r="S110" s="24"/>
      <c r="T110" s="24"/>
      <c r="U110" s="24"/>
      <c r="V110" s="24"/>
      <c r="W110" s="24"/>
      <c r="X110" s="24"/>
      <c r="Y110" s="24"/>
      <c r="Z110" s="24"/>
    </row>
    <row r="111" spans="11:26" ht="15.75" customHeight="1">
      <c r="K111" s="30"/>
      <c r="M111" s="30"/>
      <c r="P111" s="24"/>
      <c r="Q111" s="24"/>
      <c r="R111" s="24"/>
      <c r="S111" s="24"/>
      <c r="T111" s="24"/>
      <c r="U111" s="24"/>
      <c r="V111" s="24"/>
      <c r="W111" s="24"/>
      <c r="X111" s="24"/>
      <c r="Y111" s="24"/>
      <c r="Z111" s="24"/>
    </row>
    <row r="112" spans="11:26" ht="15.75" customHeight="1">
      <c r="K112" s="30"/>
      <c r="M112" s="30"/>
      <c r="P112" s="24"/>
      <c r="Q112" s="24"/>
      <c r="R112" s="24"/>
      <c r="S112" s="24"/>
      <c r="T112" s="24"/>
      <c r="U112" s="24"/>
      <c r="V112" s="24"/>
      <c r="W112" s="24"/>
      <c r="X112" s="24"/>
      <c r="Y112" s="24"/>
      <c r="Z112" s="24"/>
    </row>
    <row r="113" spans="11:26" ht="15.75" customHeight="1">
      <c r="K113" s="30"/>
      <c r="M113" s="30"/>
      <c r="P113" s="24"/>
      <c r="Q113" s="24"/>
      <c r="R113" s="24"/>
      <c r="S113" s="24"/>
      <c r="T113" s="24"/>
      <c r="U113" s="24"/>
      <c r="V113" s="24"/>
      <c r="W113" s="24"/>
      <c r="X113" s="24"/>
      <c r="Y113" s="24"/>
      <c r="Z113" s="24"/>
    </row>
    <row r="114" spans="11:26" ht="15.75" customHeight="1">
      <c r="K114" s="30"/>
      <c r="M114" s="30"/>
      <c r="P114" s="24"/>
      <c r="Q114" s="24"/>
      <c r="R114" s="24"/>
      <c r="S114" s="24"/>
      <c r="T114" s="24"/>
      <c r="U114" s="24"/>
      <c r="V114" s="24"/>
      <c r="W114" s="24"/>
      <c r="X114" s="24"/>
      <c r="Y114" s="24"/>
      <c r="Z114" s="24"/>
    </row>
    <row r="115" spans="11:26" ht="15.75" customHeight="1">
      <c r="K115" s="30"/>
      <c r="M115" s="30"/>
      <c r="P115" s="24"/>
      <c r="Q115" s="24"/>
      <c r="R115" s="24"/>
      <c r="S115" s="24"/>
      <c r="T115" s="24"/>
      <c r="U115" s="24"/>
      <c r="V115" s="24"/>
      <c r="W115" s="24"/>
      <c r="X115" s="24"/>
      <c r="Y115" s="24"/>
      <c r="Z115" s="24"/>
    </row>
    <row r="116" spans="11:26" ht="15.75" customHeight="1">
      <c r="K116" s="30"/>
      <c r="M116" s="30"/>
      <c r="P116" s="24"/>
      <c r="Q116" s="24"/>
      <c r="R116" s="24"/>
      <c r="S116" s="24"/>
      <c r="T116" s="24"/>
      <c r="U116" s="24"/>
      <c r="V116" s="24"/>
      <c r="W116" s="24"/>
      <c r="X116" s="24"/>
      <c r="Y116" s="24"/>
      <c r="Z116" s="24"/>
    </row>
    <row r="117" spans="11:26" ht="15.75" customHeight="1">
      <c r="K117" s="30"/>
      <c r="M117" s="30"/>
      <c r="P117" s="24"/>
      <c r="Q117" s="24"/>
      <c r="R117" s="24"/>
      <c r="S117" s="24"/>
      <c r="T117" s="24"/>
      <c r="U117" s="24"/>
      <c r="V117" s="24"/>
      <c r="W117" s="24"/>
      <c r="X117" s="24"/>
      <c r="Y117" s="24"/>
      <c r="Z117" s="24"/>
    </row>
    <row r="118" spans="11:26" ht="15.75" customHeight="1">
      <c r="K118" s="30"/>
      <c r="M118" s="30"/>
      <c r="P118" s="24"/>
      <c r="Q118" s="24"/>
      <c r="R118" s="24"/>
      <c r="S118" s="24"/>
      <c r="T118" s="24"/>
      <c r="U118" s="24"/>
      <c r="V118" s="24"/>
      <c r="W118" s="24"/>
      <c r="X118" s="24"/>
      <c r="Y118" s="24"/>
      <c r="Z118" s="24"/>
    </row>
    <row r="119" spans="11:26" ht="15.75" customHeight="1">
      <c r="K119" s="30"/>
      <c r="M119" s="30"/>
      <c r="P119" s="24"/>
      <c r="Q119" s="24"/>
      <c r="R119" s="24"/>
      <c r="S119" s="24"/>
      <c r="T119" s="24"/>
      <c r="U119" s="24"/>
      <c r="V119" s="24"/>
      <c r="W119" s="24"/>
      <c r="X119" s="24"/>
      <c r="Y119" s="24"/>
      <c r="Z119" s="24"/>
    </row>
    <row r="120" spans="11:26" ht="15.75" customHeight="1">
      <c r="K120" s="30"/>
      <c r="M120" s="30"/>
      <c r="P120" s="24"/>
      <c r="Q120" s="24"/>
      <c r="R120" s="24"/>
      <c r="S120" s="24"/>
      <c r="T120" s="24"/>
      <c r="U120" s="24"/>
      <c r="V120" s="24"/>
      <c r="W120" s="24"/>
      <c r="X120" s="24"/>
      <c r="Y120" s="24"/>
      <c r="Z120" s="24"/>
    </row>
    <row r="121" spans="11:26" ht="15.75" customHeight="1">
      <c r="K121" s="30"/>
      <c r="M121" s="30"/>
      <c r="P121" s="24"/>
      <c r="Q121" s="24"/>
      <c r="R121" s="24"/>
      <c r="S121" s="24"/>
      <c r="T121" s="24"/>
      <c r="U121" s="24"/>
      <c r="V121" s="24"/>
      <c r="W121" s="24"/>
      <c r="X121" s="24"/>
      <c r="Y121" s="24"/>
      <c r="Z121" s="24"/>
    </row>
    <row r="122" spans="11:26" ht="15.75" customHeight="1">
      <c r="K122" s="30"/>
      <c r="M122" s="30"/>
      <c r="P122" s="24"/>
      <c r="Q122" s="24"/>
      <c r="R122" s="24"/>
      <c r="S122" s="24"/>
      <c r="T122" s="24"/>
      <c r="U122" s="24"/>
      <c r="V122" s="24"/>
      <c r="W122" s="24"/>
      <c r="X122" s="24"/>
      <c r="Y122" s="24"/>
      <c r="Z122" s="24"/>
    </row>
    <row r="123" spans="11:26" ht="15.75" customHeight="1">
      <c r="K123" s="30"/>
      <c r="M123" s="30"/>
      <c r="P123" s="24"/>
      <c r="Q123" s="24"/>
      <c r="R123" s="24"/>
      <c r="S123" s="24"/>
      <c r="T123" s="24"/>
      <c r="U123" s="24"/>
      <c r="V123" s="24"/>
      <c r="W123" s="24"/>
      <c r="X123" s="24"/>
      <c r="Y123" s="24"/>
      <c r="Z123" s="24"/>
    </row>
    <row r="124" spans="11:26" ht="15.75" customHeight="1">
      <c r="K124" s="30"/>
      <c r="M124" s="30"/>
      <c r="P124" s="24"/>
      <c r="Q124" s="24"/>
      <c r="R124" s="24"/>
      <c r="S124" s="24"/>
      <c r="T124" s="24"/>
      <c r="U124" s="24"/>
      <c r="V124" s="24"/>
      <c r="W124" s="24"/>
      <c r="X124" s="24"/>
      <c r="Y124" s="24"/>
      <c r="Z124" s="24"/>
    </row>
    <row r="125" spans="11:26" ht="15.75" customHeight="1">
      <c r="K125" s="30"/>
      <c r="M125" s="30"/>
      <c r="P125" s="24"/>
      <c r="Q125" s="24"/>
      <c r="R125" s="24"/>
      <c r="S125" s="24"/>
      <c r="T125" s="24"/>
      <c r="U125" s="24"/>
      <c r="V125" s="24"/>
      <c r="W125" s="24"/>
      <c r="X125" s="24"/>
      <c r="Y125" s="24"/>
      <c r="Z125" s="24"/>
    </row>
    <row r="126" spans="11:26" ht="15.75" customHeight="1">
      <c r="K126" s="30"/>
      <c r="M126" s="30"/>
      <c r="P126" s="24"/>
      <c r="Q126" s="24"/>
      <c r="R126" s="24"/>
      <c r="S126" s="24"/>
      <c r="T126" s="24"/>
      <c r="U126" s="24"/>
      <c r="V126" s="24"/>
      <c r="W126" s="24"/>
      <c r="X126" s="24"/>
      <c r="Y126" s="24"/>
      <c r="Z126" s="24"/>
    </row>
    <row r="127" spans="11:26" ht="15.75" customHeight="1">
      <c r="K127" s="30"/>
      <c r="M127" s="30"/>
      <c r="P127" s="24"/>
      <c r="Q127" s="24"/>
      <c r="R127" s="24"/>
      <c r="S127" s="24"/>
      <c r="T127" s="24"/>
      <c r="U127" s="24"/>
      <c r="V127" s="24"/>
      <c r="W127" s="24"/>
      <c r="X127" s="24"/>
      <c r="Y127" s="24"/>
      <c r="Z127" s="24"/>
    </row>
    <row r="128" spans="11:26" ht="15.75" customHeight="1">
      <c r="K128" s="30"/>
      <c r="M128" s="30"/>
      <c r="P128" s="24"/>
      <c r="Q128" s="24"/>
      <c r="R128" s="24"/>
      <c r="S128" s="24"/>
      <c r="T128" s="24"/>
      <c r="U128" s="24"/>
      <c r="V128" s="24"/>
      <c r="W128" s="24"/>
      <c r="X128" s="24"/>
      <c r="Y128" s="24"/>
      <c r="Z128" s="24"/>
    </row>
    <row r="129" spans="11:26" ht="15.75" customHeight="1">
      <c r="K129" s="30"/>
      <c r="M129" s="30"/>
      <c r="P129" s="24"/>
      <c r="Q129" s="24"/>
      <c r="R129" s="24"/>
      <c r="S129" s="24"/>
      <c r="T129" s="24"/>
      <c r="U129" s="24"/>
      <c r="V129" s="24"/>
      <c r="W129" s="24"/>
      <c r="X129" s="24"/>
      <c r="Y129" s="24"/>
      <c r="Z129" s="24"/>
    </row>
    <row r="130" spans="11:26" ht="15.75" customHeight="1">
      <c r="K130" s="30"/>
      <c r="M130" s="30"/>
      <c r="P130" s="24"/>
      <c r="Q130" s="24"/>
      <c r="R130" s="24"/>
      <c r="S130" s="24"/>
      <c r="T130" s="24"/>
      <c r="U130" s="24"/>
      <c r="V130" s="24"/>
      <c r="W130" s="24"/>
      <c r="X130" s="24"/>
      <c r="Y130" s="24"/>
      <c r="Z130" s="24"/>
    </row>
    <row r="131" spans="11:26" ht="15.75" customHeight="1">
      <c r="K131" s="30"/>
      <c r="M131" s="30"/>
      <c r="P131" s="24"/>
      <c r="Q131" s="24"/>
      <c r="R131" s="24"/>
      <c r="S131" s="24"/>
      <c r="T131" s="24"/>
      <c r="U131" s="24"/>
      <c r="V131" s="24"/>
      <c r="W131" s="24"/>
      <c r="X131" s="24"/>
      <c r="Y131" s="24"/>
      <c r="Z131" s="24"/>
    </row>
    <row r="132" spans="11:26" ht="15.75" customHeight="1">
      <c r="K132" s="30"/>
      <c r="M132" s="30"/>
      <c r="P132" s="24"/>
      <c r="Q132" s="24"/>
      <c r="R132" s="24"/>
      <c r="S132" s="24"/>
      <c r="T132" s="24"/>
      <c r="U132" s="24"/>
      <c r="V132" s="24"/>
      <c r="W132" s="24"/>
      <c r="X132" s="24"/>
      <c r="Y132" s="24"/>
      <c r="Z132" s="24"/>
    </row>
    <row r="133" spans="11:26" ht="15.75" customHeight="1">
      <c r="K133" s="30"/>
      <c r="M133" s="30"/>
      <c r="P133" s="24"/>
      <c r="Q133" s="24"/>
      <c r="R133" s="24"/>
      <c r="S133" s="24"/>
      <c r="T133" s="24"/>
      <c r="U133" s="24"/>
      <c r="V133" s="24"/>
      <c r="W133" s="24"/>
      <c r="X133" s="24"/>
      <c r="Y133" s="24"/>
      <c r="Z133" s="24"/>
    </row>
    <row r="134" spans="11:26" ht="15.75" customHeight="1">
      <c r="K134" s="30"/>
      <c r="M134" s="30"/>
      <c r="P134" s="24"/>
      <c r="Q134" s="24"/>
      <c r="R134" s="24"/>
      <c r="S134" s="24"/>
      <c r="T134" s="24"/>
      <c r="U134" s="24"/>
      <c r="V134" s="24"/>
      <c r="W134" s="24"/>
      <c r="X134" s="24"/>
      <c r="Y134" s="24"/>
      <c r="Z134" s="24"/>
    </row>
    <row r="135" spans="11:26" ht="15.75" customHeight="1">
      <c r="K135" s="30"/>
      <c r="M135" s="30"/>
      <c r="P135" s="24"/>
      <c r="Q135" s="24"/>
      <c r="R135" s="24"/>
      <c r="S135" s="24"/>
      <c r="T135" s="24"/>
      <c r="U135" s="24"/>
      <c r="V135" s="24"/>
      <c r="W135" s="24"/>
      <c r="X135" s="24"/>
      <c r="Y135" s="24"/>
      <c r="Z135" s="24"/>
    </row>
    <row r="136" spans="11:26" ht="15.75" customHeight="1">
      <c r="K136" s="30"/>
      <c r="M136" s="30"/>
      <c r="P136" s="24"/>
      <c r="Q136" s="24"/>
      <c r="R136" s="24"/>
      <c r="S136" s="24"/>
      <c r="T136" s="24"/>
      <c r="U136" s="24"/>
      <c r="V136" s="24"/>
      <c r="W136" s="24"/>
      <c r="X136" s="24"/>
      <c r="Y136" s="24"/>
      <c r="Z136" s="24"/>
    </row>
    <row r="137" spans="11:26" ht="15.75" customHeight="1">
      <c r="K137" s="30"/>
      <c r="M137" s="30"/>
      <c r="P137" s="24"/>
      <c r="Q137" s="24"/>
      <c r="R137" s="24"/>
      <c r="S137" s="24"/>
      <c r="T137" s="24"/>
      <c r="U137" s="24"/>
      <c r="V137" s="24"/>
      <c r="W137" s="24"/>
      <c r="X137" s="24"/>
      <c r="Y137" s="24"/>
      <c r="Z137" s="24"/>
    </row>
    <row r="138" spans="11:26" ht="15.75" customHeight="1">
      <c r="K138" s="30"/>
      <c r="M138" s="30"/>
      <c r="P138" s="24"/>
      <c r="Q138" s="24"/>
      <c r="R138" s="24"/>
      <c r="S138" s="24"/>
      <c r="T138" s="24"/>
      <c r="U138" s="24"/>
      <c r="V138" s="24"/>
      <c r="W138" s="24"/>
      <c r="X138" s="24"/>
      <c r="Y138" s="24"/>
      <c r="Z138" s="24"/>
    </row>
    <row r="139" spans="11:26" ht="15.75" customHeight="1">
      <c r="K139" s="30"/>
      <c r="M139" s="30"/>
      <c r="P139" s="24"/>
      <c r="Q139" s="24"/>
      <c r="R139" s="24"/>
      <c r="S139" s="24"/>
      <c r="T139" s="24"/>
      <c r="U139" s="24"/>
      <c r="V139" s="24"/>
      <c r="W139" s="24"/>
      <c r="X139" s="24"/>
      <c r="Y139" s="24"/>
      <c r="Z139" s="24"/>
    </row>
    <row r="140" spans="11:26" ht="15.75" customHeight="1">
      <c r="K140" s="30"/>
      <c r="M140" s="30"/>
      <c r="P140" s="24"/>
      <c r="Q140" s="24"/>
      <c r="R140" s="24"/>
      <c r="S140" s="24"/>
      <c r="T140" s="24"/>
      <c r="U140" s="24"/>
      <c r="V140" s="24"/>
      <c r="W140" s="24"/>
      <c r="X140" s="24"/>
      <c r="Y140" s="24"/>
      <c r="Z140" s="24"/>
    </row>
    <row r="141" spans="11:26" ht="15.75" customHeight="1">
      <c r="K141" s="30"/>
      <c r="M141" s="30"/>
      <c r="P141" s="24"/>
      <c r="Q141" s="24"/>
      <c r="R141" s="24"/>
      <c r="S141" s="24"/>
      <c r="T141" s="24"/>
      <c r="U141" s="24"/>
      <c r="V141" s="24"/>
      <c r="W141" s="24"/>
      <c r="X141" s="24"/>
      <c r="Y141" s="24"/>
      <c r="Z141" s="24"/>
    </row>
    <row r="142" spans="11:26" ht="15.75" customHeight="1">
      <c r="K142" s="30"/>
      <c r="M142" s="30"/>
      <c r="P142" s="24"/>
      <c r="Q142" s="24"/>
      <c r="R142" s="24"/>
      <c r="S142" s="24"/>
      <c r="T142" s="24"/>
      <c r="U142" s="24"/>
      <c r="V142" s="24"/>
      <c r="W142" s="24"/>
      <c r="X142" s="24"/>
      <c r="Y142" s="24"/>
      <c r="Z142" s="24"/>
    </row>
    <row r="143" spans="11:26" ht="15.75" customHeight="1">
      <c r="K143" s="30"/>
      <c r="M143" s="30"/>
      <c r="P143" s="24"/>
      <c r="Q143" s="24"/>
      <c r="R143" s="24"/>
      <c r="S143" s="24"/>
      <c r="T143" s="24"/>
      <c r="U143" s="24"/>
      <c r="V143" s="24"/>
      <c r="W143" s="24"/>
      <c r="X143" s="24"/>
      <c r="Y143" s="24"/>
      <c r="Z143" s="24"/>
    </row>
    <row r="144" spans="11:26" ht="15.75" customHeight="1">
      <c r="K144" s="30"/>
      <c r="M144" s="30"/>
      <c r="P144" s="24"/>
      <c r="Q144" s="24"/>
      <c r="R144" s="24"/>
      <c r="S144" s="24"/>
      <c r="T144" s="24"/>
      <c r="U144" s="24"/>
      <c r="V144" s="24"/>
      <c r="W144" s="24"/>
      <c r="X144" s="24"/>
      <c r="Y144" s="24"/>
      <c r="Z144" s="24"/>
    </row>
    <row r="145" spans="11:26" ht="15.75" customHeight="1">
      <c r="K145" s="30"/>
      <c r="M145" s="30"/>
      <c r="P145" s="24"/>
      <c r="Q145" s="24"/>
      <c r="R145" s="24"/>
      <c r="S145" s="24"/>
      <c r="T145" s="24"/>
      <c r="U145" s="24"/>
      <c r="V145" s="24"/>
      <c r="W145" s="24"/>
      <c r="X145" s="24"/>
      <c r="Y145" s="24"/>
      <c r="Z145" s="24"/>
    </row>
    <row r="146" spans="11:26" ht="15.75" customHeight="1">
      <c r="K146" s="30"/>
      <c r="M146" s="30"/>
      <c r="P146" s="24"/>
      <c r="Q146" s="24"/>
      <c r="R146" s="24"/>
      <c r="S146" s="24"/>
      <c r="T146" s="24"/>
      <c r="U146" s="24"/>
      <c r="V146" s="24"/>
      <c r="W146" s="24"/>
      <c r="X146" s="24"/>
      <c r="Y146" s="24"/>
      <c r="Z146" s="24"/>
    </row>
    <row r="147" spans="11:26" ht="15.75" customHeight="1">
      <c r="K147" s="30"/>
      <c r="M147" s="30"/>
      <c r="P147" s="24"/>
      <c r="Q147" s="24"/>
      <c r="R147" s="24"/>
      <c r="S147" s="24"/>
      <c r="T147" s="24"/>
      <c r="U147" s="24"/>
      <c r="V147" s="24"/>
      <c r="W147" s="24"/>
      <c r="X147" s="24"/>
      <c r="Y147" s="24"/>
      <c r="Z147" s="24"/>
    </row>
    <row r="148" spans="11:26" ht="15.75" customHeight="1">
      <c r="K148" s="30"/>
      <c r="M148" s="30"/>
      <c r="P148" s="24"/>
      <c r="Q148" s="24"/>
      <c r="R148" s="24"/>
      <c r="S148" s="24"/>
      <c r="T148" s="24"/>
      <c r="U148" s="24"/>
      <c r="V148" s="24"/>
      <c r="W148" s="24"/>
      <c r="X148" s="24"/>
      <c r="Y148" s="24"/>
      <c r="Z148" s="24"/>
    </row>
    <row r="149" spans="11:26" ht="15.75" customHeight="1">
      <c r="K149" s="30"/>
      <c r="M149" s="30"/>
      <c r="P149" s="24"/>
      <c r="Q149" s="24"/>
      <c r="R149" s="24"/>
      <c r="S149" s="24"/>
      <c r="T149" s="24"/>
      <c r="U149" s="24"/>
      <c r="V149" s="24"/>
      <c r="W149" s="24"/>
      <c r="X149" s="24"/>
      <c r="Y149" s="24"/>
      <c r="Z149" s="24"/>
    </row>
    <row r="150" spans="11:26" ht="15.75" customHeight="1">
      <c r="K150" s="30"/>
      <c r="M150" s="30"/>
      <c r="P150" s="24"/>
      <c r="Q150" s="24"/>
      <c r="R150" s="24"/>
      <c r="S150" s="24"/>
      <c r="T150" s="24"/>
      <c r="U150" s="24"/>
      <c r="V150" s="24"/>
      <c r="W150" s="24"/>
      <c r="X150" s="24"/>
      <c r="Y150" s="24"/>
      <c r="Z150" s="24"/>
    </row>
    <row r="151" spans="11:26" ht="15.75" customHeight="1">
      <c r="K151" s="30"/>
      <c r="M151" s="30"/>
      <c r="P151" s="24"/>
      <c r="Q151" s="24"/>
      <c r="R151" s="24"/>
      <c r="S151" s="24"/>
      <c r="T151" s="24"/>
      <c r="U151" s="24"/>
      <c r="V151" s="24"/>
      <c r="W151" s="24"/>
      <c r="X151" s="24"/>
      <c r="Y151" s="24"/>
      <c r="Z151" s="24"/>
    </row>
    <row r="152" spans="11:26" ht="15.75" customHeight="1">
      <c r="K152" s="30"/>
      <c r="M152" s="30"/>
      <c r="P152" s="24"/>
      <c r="Q152" s="24"/>
      <c r="R152" s="24"/>
      <c r="S152" s="24"/>
      <c r="T152" s="24"/>
      <c r="U152" s="24"/>
      <c r="V152" s="24"/>
      <c r="W152" s="24"/>
      <c r="X152" s="24"/>
      <c r="Y152" s="24"/>
      <c r="Z152" s="24"/>
    </row>
    <row r="153" spans="11:26" ht="15.75" customHeight="1">
      <c r="K153" s="30"/>
      <c r="M153" s="30"/>
      <c r="P153" s="24"/>
      <c r="Q153" s="24"/>
      <c r="R153" s="24"/>
      <c r="S153" s="24"/>
      <c r="T153" s="24"/>
      <c r="U153" s="24"/>
      <c r="V153" s="24"/>
      <c r="W153" s="24"/>
      <c r="X153" s="24"/>
      <c r="Y153" s="24"/>
      <c r="Z153" s="24"/>
    </row>
    <row r="154" spans="11:26" ht="15.75" customHeight="1">
      <c r="K154" s="30"/>
      <c r="M154" s="30"/>
      <c r="P154" s="24"/>
      <c r="Q154" s="24"/>
      <c r="R154" s="24"/>
      <c r="S154" s="24"/>
      <c r="T154" s="24"/>
      <c r="U154" s="24"/>
      <c r="V154" s="24"/>
      <c r="W154" s="24"/>
      <c r="X154" s="24"/>
      <c r="Y154" s="24"/>
      <c r="Z154" s="24"/>
    </row>
    <row r="155" spans="11:26" ht="15.75" customHeight="1">
      <c r="K155" s="30"/>
      <c r="M155" s="30"/>
      <c r="P155" s="24"/>
      <c r="Q155" s="24"/>
      <c r="R155" s="24"/>
      <c r="S155" s="24"/>
      <c r="T155" s="24"/>
      <c r="U155" s="24"/>
      <c r="V155" s="24"/>
      <c r="W155" s="24"/>
      <c r="X155" s="24"/>
      <c r="Y155" s="24"/>
      <c r="Z155" s="24"/>
    </row>
    <row r="156" spans="11:26" ht="15.75" customHeight="1">
      <c r="K156" s="30"/>
      <c r="M156" s="30"/>
      <c r="P156" s="24"/>
      <c r="Q156" s="24"/>
      <c r="R156" s="24"/>
      <c r="S156" s="24"/>
      <c r="T156" s="24"/>
      <c r="U156" s="24"/>
      <c r="V156" s="24"/>
      <c r="W156" s="24"/>
      <c r="X156" s="24"/>
      <c r="Y156" s="24"/>
      <c r="Z156" s="24"/>
    </row>
    <row r="157" spans="11:26" ht="15.75" customHeight="1">
      <c r="K157" s="30"/>
      <c r="M157" s="30"/>
      <c r="P157" s="24"/>
      <c r="Q157" s="24"/>
      <c r="R157" s="24"/>
      <c r="S157" s="24"/>
      <c r="T157" s="24"/>
      <c r="U157" s="24"/>
      <c r="V157" s="24"/>
      <c r="W157" s="24"/>
      <c r="X157" s="24"/>
      <c r="Y157" s="24"/>
      <c r="Z157" s="24"/>
    </row>
    <row r="158" spans="11:26" ht="15.75" customHeight="1">
      <c r="K158" s="30"/>
      <c r="M158" s="30"/>
      <c r="P158" s="24"/>
      <c r="Q158" s="24"/>
      <c r="R158" s="24"/>
      <c r="S158" s="24"/>
      <c r="T158" s="24"/>
      <c r="U158" s="24"/>
      <c r="V158" s="24"/>
      <c r="W158" s="24"/>
      <c r="X158" s="24"/>
      <c r="Y158" s="24"/>
      <c r="Z158" s="24"/>
    </row>
    <row r="159" spans="11:26" ht="15.75" customHeight="1">
      <c r="K159" s="30"/>
      <c r="M159" s="30"/>
      <c r="P159" s="24"/>
      <c r="Q159" s="24"/>
      <c r="R159" s="24"/>
      <c r="S159" s="24"/>
      <c r="T159" s="24"/>
      <c r="U159" s="24"/>
      <c r="V159" s="24"/>
      <c r="W159" s="24"/>
      <c r="X159" s="24"/>
      <c r="Y159" s="24"/>
      <c r="Z159" s="24"/>
    </row>
    <row r="160" spans="11:26" ht="15.75" customHeight="1">
      <c r="K160" s="30"/>
      <c r="M160" s="30"/>
      <c r="P160" s="24"/>
      <c r="Q160" s="24"/>
      <c r="R160" s="24"/>
      <c r="S160" s="24"/>
      <c r="T160" s="24"/>
      <c r="U160" s="24"/>
      <c r="V160" s="24"/>
      <c r="W160" s="24"/>
      <c r="X160" s="24"/>
      <c r="Y160" s="24"/>
      <c r="Z160" s="24"/>
    </row>
    <row r="161" spans="11:26" ht="15.75" customHeight="1">
      <c r="K161" s="30"/>
      <c r="M161" s="30"/>
      <c r="P161" s="24"/>
      <c r="Q161" s="24"/>
      <c r="R161" s="24"/>
      <c r="S161" s="24"/>
      <c r="T161" s="24"/>
      <c r="U161" s="24"/>
      <c r="V161" s="24"/>
      <c r="W161" s="24"/>
      <c r="X161" s="24"/>
      <c r="Y161" s="24"/>
      <c r="Z161" s="24"/>
    </row>
    <row r="162" spans="11:26" ht="15.75" customHeight="1">
      <c r="K162" s="30"/>
      <c r="M162" s="30"/>
      <c r="P162" s="24"/>
      <c r="Q162" s="24"/>
      <c r="R162" s="24"/>
      <c r="S162" s="24"/>
      <c r="T162" s="24"/>
      <c r="U162" s="24"/>
      <c r="V162" s="24"/>
      <c r="W162" s="24"/>
      <c r="X162" s="24"/>
      <c r="Y162" s="24"/>
      <c r="Z162" s="24"/>
    </row>
    <row r="163" spans="11:26" ht="15.75" customHeight="1">
      <c r="K163" s="30"/>
      <c r="M163" s="30"/>
      <c r="P163" s="24"/>
      <c r="Q163" s="24"/>
      <c r="R163" s="24"/>
      <c r="S163" s="24"/>
      <c r="T163" s="24"/>
      <c r="U163" s="24"/>
      <c r="V163" s="24"/>
      <c r="W163" s="24"/>
      <c r="X163" s="24"/>
      <c r="Y163" s="24"/>
      <c r="Z163" s="24"/>
    </row>
    <row r="164" spans="11:26" ht="15.75" customHeight="1">
      <c r="K164" s="30"/>
      <c r="M164" s="30"/>
      <c r="P164" s="24"/>
      <c r="Q164" s="24"/>
      <c r="R164" s="24"/>
      <c r="S164" s="24"/>
      <c r="T164" s="24"/>
      <c r="U164" s="24"/>
      <c r="V164" s="24"/>
      <c r="W164" s="24"/>
      <c r="X164" s="24"/>
      <c r="Y164" s="24"/>
      <c r="Z164" s="24"/>
    </row>
    <row r="165" spans="11:26" ht="15.75" customHeight="1">
      <c r="K165" s="30"/>
      <c r="M165" s="30"/>
      <c r="P165" s="24"/>
      <c r="Q165" s="24"/>
      <c r="R165" s="24"/>
      <c r="S165" s="24"/>
      <c r="T165" s="24"/>
      <c r="U165" s="24"/>
      <c r="V165" s="24"/>
      <c r="W165" s="24"/>
      <c r="X165" s="24"/>
      <c r="Y165" s="24"/>
      <c r="Z165" s="24"/>
    </row>
    <row r="166" spans="11:26" ht="15.75" customHeight="1">
      <c r="K166" s="30"/>
      <c r="M166" s="30"/>
      <c r="P166" s="24"/>
      <c r="Q166" s="24"/>
      <c r="R166" s="24"/>
      <c r="S166" s="24"/>
      <c r="T166" s="24"/>
      <c r="U166" s="24"/>
      <c r="V166" s="24"/>
      <c r="W166" s="24"/>
      <c r="X166" s="24"/>
      <c r="Y166" s="24"/>
      <c r="Z166" s="24"/>
    </row>
    <row r="167" spans="11:26" ht="15.75" customHeight="1">
      <c r="K167" s="30"/>
      <c r="M167" s="30"/>
      <c r="P167" s="24"/>
      <c r="Q167" s="24"/>
      <c r="R167" s="24"/>
      <c r="S167" s="24"/>
      <c r="T167" s="24"/>
      <c r="U167" s="24"/>
      <c r="V167" s="24"/>
      <c r="W167" s="24"/>
      <c r="X167" s="24"/>
      <c r="Y167" s="24"/>
      <c r="Z167" s="24"/>
    </row>
    <row r="168" spans="11:26" ht="15.75" customHeight="1">
      <c r="K168" s="30"/>
      <c r="M168" s="30"/>
      <c r="P168" s="24"/>
      <c r="Q168" s="24"/>
      <c r="R168" s="24"/>
      <c r="S168" s="24"/>
      <c r="T168" s="24"/>
      <c r="U168" s="24"/>
      <c r="V168" s="24"/>
      <c r="W168" s="24"/>
      <c r="X168" s="24"/>
      <c r="Y168" s="24"/>
      <c r="Z168" s="24"/>
    </row>
    <row r="169" spans="11:26" ht="15.75" customHeight="1">
      <c r="K169" s="30"/>
      <c r="M169" s="30"/>
      <c r="P169" s="24"/>
      <c r="Q169" s="24"/>
      <c r="R169" s="24"/>
      <c r="S169" s="24"/>
      <c r="T169" s="24"/>
      <c r="U169" s="24"/>
      <c r="V169" s="24"/>
      <c r="W169" s="24"/>
      <c r="X169" s="24"/>
      <c r="Y169" s="24"/>
      <c r="Z169" s="24"/>
    </row>
    <row r="170" spans="11:26" ht="15.75" customHeight="1">
      <c r="K170" s="30"/>
      <c r="M170" s="30"/>
      <c r="P170" s="24"/>
      <c r="Q170" s="24"/>
      <c r="R170" s="24"/>
      <c r="S170" s="24"/>
      <c r="T170" s="24"/>
      <c r="U170" s="24"/>
      <c r="V170" s="24"/>
      <c r="W170" s="24"/>
      <c r="X170" s="24"/>
      <c r="Y170" s="24"/>
      <c r="Z170" s="24"/>
    </row>
    <row r="171" spans="11:26" ht="15.75" customHeight="1">
      <c r="K171" s="30"/>
      <c r="M171" s="30"/>
      <c r="P171" s="24"/>
      <c r="Q171" s="24"/>
      <c r="R171" s="24"/>
      <c r="S171" s="24"/>
      <c r="T171" s="24"/>
      <c r="U171" s="24"/>
      <c r="V171" s="24"/>
      <c r="W171" s="24"/>
      <c r="X171" s="24"/>
      <c r="Y171" s="24"/>
      <c r="Z171" s="24"/>
    </row>
    <row r="172" spans="11:26" ht="15.75" customHeight="1">
      <c r="K172" s="30"/>
      <c r="M172" s="30"/>
      <c r="P172" s="24"/>
      <c r="Q172" s="24"/>
      <c r="R172" s="24"/>
      <c r="S172" s="24"/>
      <c r="T172" s="24"/>
      <c r="U172" s="24"/>
      <c r="V172" s="24"/>
      <c r="W172" s="24"/>
      <c r="X172" s="24"/>
      <c r="Y172" s="24"/>
      <c r="Z172" s="24"/>
    </row>
    <row r="173" spans="11:26" ht="15.75" customHeight="1">
      <c r="K173" s="30"/>
      <c r="M173" s="30"/>
      <c r="P173" s="24"/>
      <c r="Q173" s="24"/>
      <c r="R173" s="24"/>
      <c r="S173" s="24"/>
      <c r="T173" s="24"/>
      <c r="U173" s="24"/>
      <c r="V173" s="24"/>
      <c r="W173" s="24"/>
      <c r="X173" s="24"/>
      <c r="Y173" s="24"/>
      <c r="Z173" s="24"/>
    </row>
    <row r="174" spans="11:26" ht="15.75" customHeight="1">
      <c r="K174" s="30"/>
      <c r="M174" s="30"/>
      <c r="P174" s="24"/>
      <c r="Q174" s="24"/>
      <c r="R174" s="24"/>
      <c r="S174" s="24"/>
      <c r="T174" s="24"/>
      <c r="U174" s="24"/>
      <c r="V174" s="24"/>
      <c r="W174" s="24"/>
      <c r="X174" s="24"/>
      <c r="Y174" s="24"/>
      <c r="Z174" s="24"/>
    </row>
    <row r="175" spans="11:26" ht="15.75" customHeight="1">
      <c r="K175" s="30"/>
      <c r="M175" s="30"/>
      <c r="P175" s="24"/>
      <c r="Q175" s="24"/>
      <c r="R175" s="24"/>
      <c r="S175" s="24"/>
      <c r="T175" s="24"/>
      <c r="U175" s="24"/>
      <c r="V175" s="24"/>
      <c r="W175" s="24"/>
      <c r="X175" s="24"/>
      <c r="Y175" s="24"/>
      <c r="Z175" s="24"/>
    </row>
    <row r="176" spans="11:26" ht="15.75" customHeight="1">
      <c r="K176" s="30"/>
      <c r="M176" s="30"/>
      <c r="P176" s="24"/>
      <c r="Q176" s="24"/>
      <c r="R176" s="24"/>
      <c r="S176" s="24"/>
      <c r="T176" s="24"/>
      <c r="U176" s="24"/>
      <c r="V176" s="24"/>
      <c r="W176" s="24"/>
      <c r="X176" s="24"/>
      <c r="Y176" s="24"/>
      <c r="Z176" s="24"/>
    </row>
    <row r="177" spans="11:26" ht="15.75" customHeight="1">
      <c r="K177" s="30"/>
      <c r="M177" s="30"/>
      <c r="P177" s="24"/>
      <c r="Q177" s="24"/>
      <c r="R177" s="24"/>
      <c r="S177" s="24"/>
      <c r="T177" s="24"/>
      <c r="U177" s="24"/>
      <c r="V177" s="24"/>
      <c r="W177" s="24"/>
      <c r="X177" s="24"/>
      <c r="Y177" s="24"/>
      <c r="Z177" s="24"/>
    </row>
    <row r="178" spans="11:26" ht="15.75" customHeight="1">
      <c r="K178" s="30"/>
      <c r="M178" s="30"/>
      <c r="P178" s="24"/>
      <c r="Q178" s="24"/>
      <c r="R178" s="24"/>
      <c r="S178" s="24"/>
      <c r="T178" s="24"/>
      <c r="U178" s="24"/>
      <c r="V178" s="24"/>
      <c r="W178" s="24"/>
      <c r="X178" s="24"/>
      <c r="Y178" s="24"/>
      <c r="Z178" s="24"/>
    </row>
    <row r="179" spans="11:26" ht="15.75" customHeight="1">
      <c r="K179" s="30"/>
      <c r="M179" s="30"/>
      <c r="P179" s="24"/>
      <c r="Q179" s="24"/>
      <c r="R179" s="24"/>
      <c r="S179" s="24"/>
      <c r="T179" s="24"/>
      <c r="U179" s="24"/>
      <c r="V179" s="24"/>
      <c r="W179" s="24"/>
      <c r="X179" s="24"/>
      <c r="Y179" s="24"/>
      <c r="Z179" s="24"/>
    </row>
    <row r="180" spans="11:26" ht="15.75" customHeight="1">
      <c r="K180" s="30"/>
      <c r="M180" s="30"/>
      <c r="P180" s="24"/>
      <c r="Q180" s="24"/>
      <c r="R180" s="24"/>
      <c r="S180" s="24"/>
      <c r="T180" s="24"/>
      <c r="U180" s="24"/>
      <c r="V180" s="24"/>
      <c r="W180" s="24"/>
      <c r="X180" s="24"/>
      <c r="Y180" s="24"/>
      <c r="Z180" s="24"/>
    </row>
    <row r="181" spans="11:26" ht="15.75" customHeight="1">
      <c r="K181" s="30"/>
      <c r="M181" s="30"/>
      <c r="P181" s="24"/>
      <c r="Q181" s="24"/>
      <c r="R181" s="24"/>
      <c r="S181" s="24"/>
      <c r="T181" s="24"/>
      <c r="U181" s="24"/>
      <c r="V181" s="24"/>
      <c r="W181" s="24"/>
      <c r="X181" s="24"/>
      <c r="Y181" s="24"/>
      <c r="Z181" s="24"/>
    </row>
    <row r="182" spans="11:26" ht="15.75" customHeight="1">
      <c r="K182" s="30"/>
      <c r="M182" s="30"/>
      <c r="P182" s="24"/>
      <c r="Q182" s="24"/>
      <c r="R182" s="24"/>
      <c r="S182" s="24"/>
      <c r="T182" s="24"/>
      <c r="U182" s="24"/>
      <c r="V182" s="24"/>
      <c r="W182" s="24"/>
      <c r="X182" s="24"/>
      <c r="Y182" s="24"/>
      <c r="Z182" s="24"/>
    </row>
    <row r="183" spans="11:26" ht="15.75" customHeight="1">
      <c r="K183" s="30"/>
      <c r="M183" s="30"/>
      <c r="P183" s="24"/>
      <c r="Q183" s="24"/>
      <c r="R183" s="24"/>
      <c r="S183" s="24"/>
      <c r="T183" s="24"/>
      <c r="U183" s="24"/>
      <c r="V183" s="24"/>
      <c r="W183" s="24"/>
      <c r="X183" s="24"/>
      <c r="Y183" s="24"/>
      <c r="Z183" s="24"/>
    </row>
    <row r="184" spans="11:26" ht="15.75" customHeight="1">
      <c r="K184" s="30"/>
      <c r="M184" s="30"/>
      <c r="P184" s="24"/>
      <c r="Q184" s="24"/>
      <c r="R184" s="24"/>
      <c r="S184" s="24"/>
      <c r="T184" s="24"/>
      <c r="U184" s="24"/>
      <c r="V184" s="24"/>
      <c r="W184" s="24"/>
      <c r="X184" s="24"/>
      <c r="Y184" s="24"/>
      <c r="Z184" s="24"/>
    </row>
    <row r="185" spans="11:26" ht="15.75" customHeight="1">
      <c r="K185" s="30"/>
      <c r="M185" s="30"/>
      <c r="P185" s="24"/>
      <c r="Q185" s="24"/>
      <c r="R185" s="24"/>
      <c r="S185" s="24"/>
      <c r="T185" s="24"/>
      <c r="U185" s="24"/>
      <c r="V185" s="24"/>
      <c r="W185" s="24"/>
      <c r="X185" s="24"/>
      <c r="Y185" s="24"/>
      <c r="Z185" s="24"/>
    </row>
    <row r="186" spans="11:26" ht="15.75" customHeight="1">
      <c r="K186" s="30"/>
      <c r="M186" s="30"/>
      <c r="P186" s="24"/>
      <c r="Q186" s="24"/>
      <c r="R186" s="24"/>
      <c r="S186" s="24"/>
      <c r="T186" s="24"/>
      <c r="U186" s="24"/>
      <c r="V186" s="24"/>
      <c r="W186" s="24"/>
      <c r="X186" s="24"/>
      <c r="Y186" s="24"/>
      <c r="Z186" s="24"/>
    </row>
    <row r="187" spans="11:26" ht="15.75" customHeight="1">
      <c r="K187" s="30"/>
      <c r="M187" s="30"/>
      <c r="P187" s="24"/>
      <c r="Q187" s="24"/>
      <c r="R187" s="24"/>
      <c r="S187" s="24"/>
      <c r="T187" s="24"/>
      <c r="U187" s="24"/>
      <c r="V187" s="24"/>
      <c r="W187" s="24"/>
      <c r="X187" s="24"/>
      <c r="Y187" s="24"/>
      <c r="Z187" s="24"/>
    </row>
    <row r="188" spans="11:26" ht="15.75" customHeight="1">
      <c r="K188" s="30"/>
      <c r="M188" s="30"/>
      <c r="P188" s="24"/>
      <c r="Q188" s="24"/>
      <c r="R188" s="24"/>
      <c r="S188" s="24"/>
      <c r="T188" s="24"/>
      <c r="U188" s="24"/>
      <c r="V188" s="24"/>
      <c r="W188" s="24"/>
      <c r="X188" s="24"/>
      <c r="Y188" s="24"/>
      <c r="Z188" s="24"/>
    </row>
    <row r="189" spans="11:26" ht="15.75" customHeight="1">
      <c r="K189" s="30"/>
      <c r="M189" s="30"/>
      <c r="P189" s="24"/>
      <c r="Q189" s="24"/>
      <c r="R189" s="24"/>
      <c r="S189" s="24"/>
      <c r="T189" s="24"/>
      <c r="U189" s="24"/>
      <c r="V189" s="24"/>
      <c r="W189" s="24"/>
      <c r="X189" s="24"/>
      <c r="Y189" s="24"/>
      <c r="Z189" s="24"/>
    </row>
    <row r="190" spans="11:26" ht="15.75" customHeight="1">
      <c r="K190" s="30"/>
      <c r="M190" s="30"/>
      <c r="P190" s="24"/>
      <c r="Q190" s="24"/>
      <c r="R190" s="24"/>
      <c r="S190" s="24"/>
      <c r="T190" s="24"/>
      <c r="U190" s="24"/>
      <c r="V190" s="24"/>
      <c r="W190" s="24"/>
      <c r="X190" s="24"/>
      <c r="Y190" s="24"/>
      <c r="Z190" s="24"/>
    </row>
    <row r="191" spans="11:26" ht="15.75" customHeight="1">
      <c r="K191" s="30"/>
      <c r="M191" s="30"/>
      <c r="P191" s="24"/>
      <c r="Q191" s="24"/>
      <c r="R191" s="24"/>
      <c r="S191" s="24"/>
      <c r="T191" s="24"/>
      <c r="U191" s="24"/>
      <c r="V191" s="24"/>
      <c r="W191" s="24"/>
      <c r="X191" s="24"/>
      <c r="Y191" s="24"/>
      <c r="Z191" s="24"/>
    </row>
    <row r="192" spans="11:26" ht="15.75" customHeight="1">
      <c r="K192" s="30"/>
      <c r="M192" s="30"/>
      <c r="P192" s="24"/>
      <c r="Q192" s="24"/>
      <c r="R192" s="24"/>
      <c r="S192" s="24"/>
      <c r="T192" s="24"/>
      <c r="U192" s="24"/>
      <c r="V192" s="24"/>
      <c r="W192" s="24"/>
      <c r="X192" s="24"/>
      <c r="Y192" s="24"/>
      <c r="Z192" s="24"/>
    </row>
    <row r="193" spans="11:26" ht="15.75" customHeight="1">
      <c r="K193" s="30"/>
      <c r="M193" s="30"/>
      <c r="P193" s="24"/>
      <c r="Q193" s="24"/>
      <c r="R193" s="24"/>
      <c r="S193" s="24"/>
      <c r="T193" s="24"/>
      <c r="U193" s="24"/>
      <c r="V193" s="24"/>
      <c r="W193" s="24"/>
      <c r="X193" s="24"/>
      <c r="Y193" s="24"/>
      <c r="Z193" s="24"/>
    </row>
    <row r="194" spans="11:26" ht="15.75" customHeight="1">
      <c r="K194" s="30"/>
      <c r="M194" s="30"/>
      <c r="P194" s="24"/>
      <c r="Q194" s="24"/>
      <c r="R194" s="24"/>
      <c r="S194" s="24"/>
      <c r="T194" s="24"/>
      <c r="U194" s="24"/>
      <c r="V194" s="24"/>
      <c r="W194" s="24"/>
      <c r="X194" s="24"/>
      <c r="Y194" s="24"/>
      <c r="Z194" s="24"/>
    </row>
    <row r="195" spans="11:26" ht="15.75" customHeight="1">
      <c r="K195" s="30"/>
      <c r="M195" s="30"/>
      <c r="P195" s="24"/>
      <c r="Q195" s="24"/>
      <c r="R195" s="24"/>
      <c r="S195" s="24"/>
      <c r="T195" s="24"/>
      <c r="U195" s="24"/>
      <c r="V195" s="24"/>
      <c r="W195" s="24"/>
      <c r="X195" s="24"/>
      <c r="Y195" s="24"/>
      <c r="Z195" s="24"/>
    </row>
    <row r="196" spans="11:26" ht="15.75" customHeight="1">
      <c r="K196" s="30"/>
      <c r="M196" s="30"/>
      <c r="P196" s="24"/>
      <c r="Q196" s="24"/>
      <c r="R196" s="24"/>
      <c r="S196" s="24"/>
      <c r="T196" s="24"/>
      <c r="U196" s="24"/>
      <c r="V196" s="24"/>
      <c r="W196" s="24"/>
      <c r="X196" s="24"/>
      <c r="Y196" s="24"/>
      <c r="Z196" s="24"/>
    </row>
    <row r="197" spans="11:26" ht="15.75" customHeight="1">
      <c r="K197" s="30"/>
      <c r="M197" s="30"/>
      <c r="P197" s="24"/>
      <c r="Q197" s="24"/>
      <c r="R197" s="24"/>
      <c r="S197" s="24"/>
      <c r="T197" s="24"/>
      <c r="U197" s="24"/>
      <c r="V197" s="24"/>
      <c r="W197" s="24"/>
      <c r="X197" s="24"/>
      <c r="Y197" s="24"/>
      <c r="Z197" s="24"/>
    </row>
    <row r="198" spans="11:26" ht="15.75" customHeight="1">
      <c r="K198" s="30"/>
      <c r="M198" s="30"/>
      <c r="P198" s="24"/>
      <c r="Q198" s="24"/>
      <c r="R198" s="24"/>
      <c r="S198" s="24"/>
      <c r="T198" s="24"/>
      <c r="U198" s="24"/>
      <c r="V198" s="24"/>
      <c r="W198" s="24"/>
      <c r="X198" s="24"/>
      <c r="Y198" s="24"/>
      <c r="Z198" s="24"/>
    </row>
    <row r="199" spans="11:26" ht="15.75" customHeight="1">
      <c r="K199" s="30"/>
      <c r="M199" s="30"/>
      <c r="P199" s="24"/>
      <c r="Q199" s="24"/>
      <c r="R199" s="24"/>
      <c r="S199" s="24"/>
      <c r="T199" s="24"/>
      <c r="U199" s="24"/>
      <c r="V199" s="24"/>
      <c r="W199" s="24"/>
      <c r="X199" s="24"/>
      <c r="Y199" s="24"/>
      <c r="Z199" s="24"/>
    </row>
    <row r="200" spans="11:26" ht="15.75" customHeight="1">
      <c r="K200" s="30"/>
      <c r="M200" s="30"/>
      <c r="P200" s="24"/>
      <c r="Q200" s="24"/>
      <c r="R200" s="24"/>
      <c r="S200" s="24"/>
      <c r="T200" s="24"/>
      <c r="U200" s="24"/>
      <c r="V200" s="24"/>
      <c r="W200" s="24"/>
      <c r="X200" s="24"/>
      <c r="Y200" s="24"/>
      <c r="Z200" s="24"/>
    </row>
    <row r="201" spans="11:26" ht="15.75" customHeight="1">
      <c r="K201" s="30"/>
      <c r="M201" s="30"/>
      <c r="P201" s="24"/>
      <c r="Q201" s="24"/>
      <c r="R201" s="24"/>
      <c r="S201" s="24"/>
      <c r="T201" s="24"/>
      <c r="U201" s="24"/>
      <c r="V201" s="24"/>
      <c r="W201" s="24"/>
      <c r="X201" s="24"/>
      <c r="Y201" s="24"/>
      <c r="Z201" s="24"/>
    </row>
    <row r="202" spans="11:26" ht="15.75" customHeight="1">
      <c r="K202" s="30"/>
      <c r="M202" s="30"/>
      <c r="P202" s="24"/>
      <c r="Q202" s="24"/>
      <c r="R202" s="24"/>
      <c r="S202" s="24"/>
      <c r="T202" s="24"/>
      <c r="U202" s="24"/>
      <c r="V202" s="24"/>
      <c r="W202" s="24"/>
      <c r="X202" s="24"/>
      <c r="Y202" s="24"/>
      <c r="Z202" s="24"/>
    </row>
    <row r="203" spans="11:26" ht="15.75" customHeight="1">
      <c r="K203" s="30"/>
      <c r="M203" s="30"/>
      <c r="P203" s="24"/>
      <c r="Q203" s="24"/>
      <c r="R203" s="24"/>
      <c r="S203" s="24"/>
      <c r="T203" s="24"/>
      <c r="U203" s="24"/>
      <c r="V203" s="24"/>
      <c r="W203" s="24"/>
      <c r="X203" s="24"/>
      <c r="Y203" s="24"/>
      <c r="Z203" s="24"/>
    </row>
    <row r="204" spans="11:26" ht="15.75" customHeight="1">
      <c r="K204" s="30"/>
      <c r="M204" s="30"/>
      <c r="P204" s="24"/>
      <c r="Q204" s="24"/>
      <c r="R204" s="24"/>
      <c r="S204" s="24"/>
      <c r="T204" s="24"/>
      <c r="U204" s="24"/>
      <c r="V204" s="24"/>
      <c r="W204" s="24"/>
      <c r="X204" s="24"/>
      <c r="Y204" s="24"/>
      <c r="Z204" s="24"/>
    </row>
    <row r="205" spans="11:26" ht="15.75" customHeight="1">
      <c r="K205" s="30"/>
      <c r="M205" s="30"/>
      <c r="P205" s="24"/>
      <c r="Q205" s="24"/>
      <c r="R205" s="24"/>
      <c r="S205" s="24"/>
      <c r="T205" s="24"/>
      <c r="U205" s="24"/>
      <c r="V205" s="24"/>
      <c r="W205" s="24"/>
      <c r="X205" s="24"/>
      <c r="Y205" s="24"/>
      <c r="Z205" s="24"/>
    </row>
    <row r="206" spans="11:26" ht="15.75" customHeight="1">
      <c r="K206" s="30"/>
      <c r="M206" s="30"/>
      <c r="P206" s="24"/>
      <c r="Q206" s="24"/>
      <c r="R206" s="24"/>
      <c r="S206" s="24"/>
      <c r="T206" s="24"/>
      <c r="U206" s="24"/>
      <c r="V206" s="24"/>
      <c r="W206" s="24"/>
      <c r="X206" s="24"/>
      <c r="Y206" s="24"/>
      <c r="Z206" s="24"/>
    </row>
    <row r="207" spans="11:26" ht="15.75" customHeight="1">
      <c r="K207" s="30"/>
      <c r="M207" s="30"/>
      <c r="P207" s="24"/>
      <c r="Q207" s="24"/>
      <c r="R207" s="24"/>
      <c r="S207" s="24"/>
      <c r="T207" s="24"/>
      <c r="U207" s="24"/>
      <c r="V207" s="24"/>
      <c r="W207" s="24"/>
      <c r="X207" s="24"/>
      <c r="Y207" s="24"/>
      <c r="Z207" s="24"/>
    </row>
    <row r="208" spans="11:26" ht="15.75" customHeight="1">
      <c r="K208" s="30"/>
      <c r="M208" s="30"/>
      <c r="P208" s="24"/>
      <c r="Q208" s="24"/>
      <c r="R208" s="24"/>
      <c r="S208" s="24"/>
      <c r="T208" s="24"/>
      <c r="U208" s="24"/>
      <c r="V208" s="24"/>
      <c r="W208" s="24"/>
      <c r="X208" s="24"/>
      <c r="Y208" s="24"/>
      <c r="Z208" s="24"/>
    </row>
    <row r="209" spans="11:26" ht="15.75" customHeight="1">
      <c r="K209" s="30"/>
      <c r="M209" s="30"/>
      <c r="P209" s="24"/>
      <c r="Q209" s="24"/>
      <c r="R209" s="24"/>
      <c r="S209" s="24"/>
      <c r="T209" s="24"/>
      <c r="U209" s="24"/>
      <c r="V209" s="24"/>
      <c r="W209" s="24"/>
      <c r="X209" s="24"/>
      <c r="Y209" s="24"/>
      <c r="Z209" s="24"/>
    </row>
    <row r="210" spans="11:26" ht="15.75" customHeight="1">
      <c r="K210" s="30"/>
      <c r="M210" s="30"/>
      <c r="P210" s="24"/>
      <c r="Q210" s="24"/>
      <c r="R210" s="24"/>
      <c r="S210" s="24"/>
      <c r="T210" s="24"/>
      <c r="U210" s="24"/>
      <c r="V210" s="24"/>
      <c r="W210" s="24"/>
      <c r="X210" s="24"/>
      <c r="Y210" s="24"/>
      <c r="Z210" s="24"/>
    </row>
    <row r="211" spans="11:26" ht="15.75" customHeight="1">
      <c r="K211" s="30"/>
      <c r="M211" s="30"/>
      <c r="P211" s="24"/>
      <c r="Q211" s="24"/>
      <c r="R211" s="24"/>
      <c r="S211" s="24"/>
      <c r="T211" s="24"/>
      <c r="U211" s="24"/>
      <c r="V211" s="24"/>
      <c r="W211" s="24"/>
      <c r="X211" s="24"/>
      <c r="Y211" s="24"/>
      <c r="Z211" s="24"/>
    </row>
    <row r="212" spans="11:26" ht="15.75" customHeight="1">
      <c r="K212" s="30"/>
      <c r="M212" s="30"/>
      <c r="P212" s="24"/>
      <c r="Q212" s="24"/>
      <c r="R212" s="24"/>
      <c r="S212" s="24"/>
      <c r="T212" s="24"/>
      <c r="U212" s="24"/>
      <c r="V212" s="24"/>
      <c r="W212" s="24"/>
      <c r="X212" s="24"/>
      <c r="Y212" s="24"/>
      <c r="Z212" s="24"/>
    </row>
    <row r="213" spans="11:26" ht="15.75" customHeight="1">
      <c r="K213" s="30"/>
      <c r="M213" s="30"/>
      <c r="P213" s="24"/>
      <c r="Q213" s="24"/>
      <c r="R213" s="24"/>
      <c r="S213" s="24"/>
      <c r="T213" s="24"/>
      <c r="U213" s="24"/>
      <c r="V213" s="24"/>
      <c r="W213" s="24"/>
      <c r="X213" s="24"/>
      <c r="Y213" s="24"/>
      <c r="Z213" s="24"/>
    </row>
    <row r="214" spans="11:26" ht="15.75" customHeight="1">
      <c r="K214" s="30"/>
      <c r="M214" s="30"/>
      <c r="P214" s="24"/>
      <c r="Q214" s="24"/>
      <c r="R214" s="24"/>
      <c r="S214" s="24"/>
      <c r="T214" s="24"/>
      <c r="U214" s="24"/>
      <c r="V214" s="24"/>
      <c r="W214" s="24"/>
      <c r="X214" s="24"/>
      <c r="Y214" s="24"/>
      <c r="Z214" s="24"/>
    </row>
    <row r="215" spans="11:26" ht="15.75" customHeight="1">
      <c r="K215" s="30"/>
      <c r="M215" s="30"/>
      <c r="P215" s="24"/>
      <c r="Q215" s="24"/>
      <c r="R215" s="24"/>
      <c r="S215" s="24"/>
      <c r="T215" s="24"/>
      <c r="U215" s="24"/>
      <c r="V215" s="24"/>
      <c r="W215" s="24"/>
      <c r="X215" s="24"/>
      <c r="Y215" s="24"/>
      <c r="Z215" s="24"/>
    </row>
    <row r="216" spans="11:26" ht="15.75" customHeight="1">
      <c r="K216" s="30"/>
      <c r="M216" s="30"/>
      <c r="P216" s="24"/>
      <c r="Q216" s="24"/>
      <c r="R216" s="24"/>
      <c r="S216" s="24"/>
      <c r="T216" s="24"/>
      <c r="U216" s="24"/>
      <c r="V216" s="24"/>
      <c r="W216" s="24"/>
      <c r="X216" s="24"/>
      <c r="Y216" s="24"/>
      <c r="Z216" s="24"/>
    </row>
    <row r="217" spans="11:26" ht="15.75" customHeight="1">
      <c r="K217" s="30"/>
      <c r="M217" s="30"/>
      <c r="P217" s="24"/>
      <c r="Q217" s="24"/>
      <c r="R217" s="24"/>
      <c r="S217" s="24"/>
      <c r="T217" s="24"/>
      <c r="U217" s="24"/>
      <c r="V217" s="24"/>
      <c r="W217" s="24"/>
      <c r="X217" s="24"/>
      <c r="Y217" s="24"/>
      <c r="Z217" s="24"/>
    </row>
    <row r="218" spans="11:26" ht="15.75" customHeight="1">
      <c r="K218" s="30"/>
      <c r="M218" s="30"/>
      <c r="P218" s="24"/>
      <c r="Q218" s="24"/>
      <c r="R218" s="24"/>
      <c r="S218" s="24"/>
      <c r="T218" s="24"/>
      <c r="U218" s="24"/>
      <c r="V218" s="24"/>
      <c r="W218" s="24"/>
      <c r="X218" s="24"/>
      <c r="Y218" s="24"/>
      <c r="Z218" s="24"/>
    </row>
    <row r="219" spans="11:26" ht="15.75" customHeight="1">
      <c r="K219" s="30"/>
      <c r="M219" s="30"/>
      <c r="P219" s="24"/>
      <c r="Q219" s="24"/>
      <c r="R219" s="24"/>
      <c r="S219" s="24"/>
      <c r="T219" s="24"/>
      <c r="U219" s="24"/>
      <c r="V219" s="24"/>
      <c r="W219" s="24"/>
      <c r="X219" s="24"/>
      <c r="Y219" s="24"/>
      <c r="Z219" s="24"/>
    </row>
    <row r="220" spans="11:26" ht="15.75" customHeight="1">
      <c r="K220" s="30"/>
      <c r="M220" s="30"/>
      <c r="P220" s="24"/>
      <c r="Q220" s="24"/>
      <c r="R220" s="24"/>
      <c r="S220" s="24"/>
      <c r="T220" s="24"/>
      <c r="U220" s="24"/>
      <c r="V220" s="24"/>
      <c r="W220" s="24"/>
      <c r="X220" s="24"/>
      <c r="Y220" s="24"/>
      <c r="Z220" s="24"/>
    </row>
    <row r="221" spans="11:26" ht="15.75" customHeight="1">
      <c r="K221" s="30"/>
      <c r="M221" s="30"/>
      <c r="P221" s="24"/>
      <c r="Q221" s="24"/>
      <c r="R221" s="24"/>
      <c r="S221" s="24"/>
      <c r="T221" s="24"/>
      <c r="U221" s="24"/>
      <c r="V221" s="24"/>
      <c r="W221" s="24"/>
      <c r="X221" s="24"/>
      <c r="Y221" s="24"/>
      <c r="Z221" s="24"/>
    </row>
    <row r="222" spans="11:26" ht="15.75" customHeight="1">
      <c r="K222" s="30"/>
      <c r="M222" s="30"/>
      <c r="P222" s="24"/>
      <c r="Q222" s="24"/>
      <c r="R222" s="24"/>
      <c r="S222" s="24"/>
      <c r="T222" s="24"/>
      <c r="U222" s="24"/>
      <c r="V222" s="24"/>
      <c r="W222" s="24"/>
      <c r="X222" s="24"/>
      <c r="Y222" s="24"/>
      <c r="Z222" s="24"/>
    </row>
    <row r="223" spans="11:26" ht="15.75" customHeight="1">
      <c r="K223" s="30"/>
      <c r="M223" s="30"/>
      <c r="P223" s="24"/>
      <c r="Q223" s="24"/>
      <c r="R223" s="24"/>
      <c r="S223" s="24"/>
      <c r="T223" s="24"/>
      <c r="U223" s="24"/>
      <c r="V223" s="24"/>
      <c r="W223" s="24"/>
      <c r="X223" s="24"/>
      <c r="Y223" s="24"/>
      <c r="Z223" s="24"/>
    </row>
    <row r="224" spans="11:26" ht="15.75" customHeight="1">
      <c r="K224" s="30"/>
      <c r="M224" s="30"/>
      <c r="P224" s="24"/>
      <c r="Q224" s="24"/>
      <c r="R224" s="24"/>
      <c r="S224" s="24"/>
      <c r="T224" s="24"/>
      <c r="U224" s="24"/>
      <c r="V224" s="24"/>
      <c r="W224" s="24"/>
      <c r="X224" s="24"/>
      <c r="Y224" s="24"/>
      <c r="Z224" s="24"/>
    </row>
    <row r="225" spans="11:26" ht="15.75" customHeight="1">
      <c r="K225" s="30"/>
      <c r="M225" s="30"/>
      <c r="P225" s="24"/>
      <c r="Q225" s="24"/>
      <c r="R225" s="24"/>
      <c r="S225" s="24"/>
      <c r="T225" s="24"/>
      <c r="U225" s="24"/>
      <c r="V225" s="24"/>
      <c r="W225" s="24"/>
      <c r="X225" s="24"/>
      <c r="Y225" s="24"/>
      <c r="Z225" s="24"/>
    </row>
    <row r="226" spans="11:26" ht="15.75" customHeight="1">
      <c r="K226" s="30"/>
      <c r="M226" s="30"/>
      <c r="P226" s="24"/>
      <c r="Q226" s="24"/>
      <c r="R226" s="24"/>
      <c r="S226" s="24"/>
      <c r="T226" s="24"/>
      <c r="U226" s="24"/>
      <c r="V226" s="24"/>
      <c r="W226" s="24"/>
      <c r="X226" s="24"/>
      <c r="Y226" s="24"/>
      <c r="Z226" s="24"/>
    </row>
    <row r="227" spans="11:26" ht="15.75" customHeight="1">
      <c r="K227" s="30"/>
      <c r="M227" s="30"/>
      <c r="P227" s="24"/>
      <c r="Q227" s="24"/>
      <c r="R227" s="24"/>
      <c r="S227" s="24"/>
      <c r="T227" s="24"/>
      <c r="U227" s="24"/>
      <c r="V227" s="24"/>
      <c r="W227" s="24"/>
      <c r="X227" s="24"/>
      <c r="Y227" s="24"/>
      <c r="Z227" s="24"/>
    </row>
    <row r="228" spans="11:26" ht="15.75" customHeight="1">
      <c r="K228" s="30"/>
      <c r="M228" s="30"/>
      <c r="P228" s="24"/>
      <c r="Q228" s="24"/>
      <c r="R228" s="24"/>
      <c r="S228" s="24"/>
      <c r="T228" s="24"/>
      <c r="U228" s="24"/>
      <c r="V228" s="24"/>
      <c r="W228" s="24"/>
      <c r="X228" s="24"/>
      <c r="Y228" s="24"/>
      <c r="Z228" s="24"/>
    </row>
    <row r="229" spans="11:26" ht="15.75" customHeight="1">
      <c r="K229" s="30"/>
      <c r="M229" s="30"/>
      <c r="P229" s="24"/>
      <c r="Q229" s="24"/>
      <c r="R229" s="24"/>
      <c r="S229" s="24"/>
      <c r="T229" s="24"/>
      <c r="U229" s="24"/>
      <c r="V229" s="24"/>
      <c r="W229" s="24"/>
      <c r="X229" s="24"/>
      <c r="Y229" s="24"/>
      <c r="Z229" s="24"/>
    </row>
    <row r="230" spans="11:26" ht="15.75" customHeight="1">
      <c r="K230" s="30"/>
      <c r="M230" s="30"/>
      <c r="P230" s="24"/>
      <c r="Q230" s="24"/>
      <c r="R230" s="24"/>
      <c r="S230" s="24"/>
      <c r="T230" s="24"/>
      <c r="U230" s="24"/>
      <c r="V230" s="24"/>
      <c r="W230" s="24"/>
      <c r="X230" s="24"/>
      <c r="Y230" s="24"/>
      <c r="Z230" s="24"/>
    </row>
    <row r="231" spans="11:26" ht="15.75" customHeight="1">
      <c r="K231" s="30"/>
      <c r="M231" s="30"/>
      <c r="P231" s="24"/>
      <c r="Q231" s="24"/>
      <c r="R231" s="24"/>
      <c r="S231" s="24"/>
      <c r="T231" s="24"/>
      <c r="U231" s="24"/>
      <c r="V231" s="24"/>
      <c r="W231" s="24"/>
      <c r="X231" s="24"/>
      <c r="Y231" s="24"/>
      <c r="Z231" s="24"/>
    </row>
    <row r="232" spans="11:26" ht="15.75" customHeight="1">
      <c r="K232" s="30"/>
      <c r="M232" s="30"/>
      <c r="P232" s="24"/>
      <c r="Q232" s="24"/>
      <c r="R232" s="24"/>
      <c r="S232" s="24"/>
      <c r="T232" s="24"/>
      <c r="U232" s="24"/>
      <c r="V232" s="24"/>
      <c r="W232" s="24"/>
      <c r="X232" s="24"/>
      <c r="Y232" s="24"/>
      <c r="Z232" s="24"/>
    </row>
    <row r="233" spans="11:26" ht="15.75" customHeight="1">
      <c r="K233" s="30"/>
      <c r="M233" s="30"/>
      <c r="P233" s="24"/>
      <c r="Q233" s="24"/>
      <c r="R233" s="24"/>
      <c r="S233" s="24"/>
      <c r="T233" s="24"/>
      <c r="U233" s="24"/>
      <c r="V233" s="24"/>
      <c r="W233" s="24"/>
      <c r="X233" s="24"/>
      <c r="Y233" s="24"/>
      <c r="Z233" s="24"/>
    </row>
    <row r="234" spans="11:26" ht="15.75" customHeight="1">
      <c r="K234" s="30"/>
      <c r="M234" s="30"/>
      <c r="P234" s="24"/>
      <c r="Q234" s="24"/>
      <c r="R234" s="24"/>
      <c r="S234" s="24"/>
      <c r="T234" s="24"/>
      <c r="U234" s="24"/>
      <c r="V234" s="24"/>
      <c r="W234" s="24"/>
      <c r="X234" s="24"/>
      <c r="Y234" s="24"/>
      <c r="Z234" s="24"/>
    </row>
    <row r="235" spans="11:26" ht="15.75" customHeight="1">
      <c r="K235" s="30"/>
      <c r="M235" s="30"/>
      <c r="P235" s="24"/>
      <c r="Q235" s="24"/>
      <c r="R235" s="24"/>
      <c r="S235" s="24"/>
      <c r="T235" s="24"/>
      <c r="U235" s="24"/>
      <c r="V235" s="24"/>
      <c r="W235" s="24"/>
      <c r="X235" s="24"/>
      <c r="Y235" s="24"/>
      <c r="Z235" s="24"/>
    </row>
    <row r="236" spans="11:26" ht="15.75" customHeight="1">
      <c r="K236" s="30"/>
      <c r="M236" s="30"/>
      <c r="P236" s="24"/>
      <c r="Q236" s="24"/>
      <c r="R236" s="24"/>
      <c r="S236" s="24"/>
      <c r="T236" s="24"/>
      <c r="U236" s="24"/>
      <c r="V236" s="24"/>
      <c r="W236" s="24"/>
      <c r="X236" s="24"/>
      <c r="Y236" s="24"/>
      <c r="Z236" s="24"/>
    </row>
    <row r="237" spans="11:26" ht="15.75" customHeight="1">
      <c r="K237" s="30"/>
      <c r="M237" s="30"/>
      <c r="P237" s="24"/>
      <c r="Q237" s="24"/>
      <c r="R237" s="24"/>
      <c r="S237" s="24"/>
      <c r="T237" s="24"/>
      <c r="U237" s="24"/>
      <c r="V237" s="24"/>
      <c r="W237" s="24"/>
      <c r="X237" s="24"/>
      <c r="Y237" s="24"/>
      <c r="Z237" s="24"/>
    </row>
    <row r="238" spans="11:26" ht="15.75" customHeight="1">
      <c r="K238" s="30"/>
      <c r="M238" s="30"/>
      <c r="P238" s="24"/>
      <c r="Q238" s="24"/>
      <c r="R238" s="24"/>
      <c r="S238" s="24"/>
      <c r="T238" s="24"/>
      <c r="U238" s="24"/>
      <c r="V238" s="24"/>
      <c r="W238" s="24"/>
      <c r="X238" s="24"/>
      <c r="Y238" s="24"/>
      <c r="Z238" s="24"/>
    </row>
    <row r="239" spans="11:26" ht="15.75" customHeight="1">
      <c r="K239" s="30"/>
      <c r="M239" s="30"/>
      <c r="P239" s="24"/>
      <c r="Q239" s="24"/>
      <c r="R239" s="24"/>
      <c r="S239" s="24"/>
      <c r="T239" s="24"/>
      <c r="U239" s="24"/>
      <c r="V239" s="24"/>
      <c r="W239" s="24"/>
      <c r="X239" s="24"/>
      <c r="Y239" s="24"/>
      <c r="Z239" s="24"/>
    </row>
    <row r="240" spans="11:26" ht="15.75" customHeight="1">
      <c r="K240" s="30"/>
      <c r="M240" s="30"/>
      <c r="P240" s="24"/>
      <c r="Q240" s="24"/>
      <c r="R240" s="24"/>
      <c r="S240" s="24"/>
      <c r="T240" s="24"/>
      <c r="U240" s="24"/>
      <c r="V240" s="24"/>
      <c r="W240" s="24"/>
      <c r="X240" s="24"/>
      <c r="Y240" s="24"/>
      <c r="Z240" s="24"/>
    </row>
    <row r="241" spans="11:26" ht="15.75" customHeight="1">
      <c r="K241" s="30"/>
      <c r="M241" s="30"/>
      <c r="P241" s="24"/>
      <c r="Q241" s="24"/>
      <c r="R241" s="24"/>
      <c r="S241" s="24"/>
      <c r="T241" s="24"/>
      <c r="U241" s="24"/>
      <c r="V241" s="24"/>
      <c r="W241" s="24"/>
      <c r="X241" s="24"/>
      <c r="Y241" s="24"/>
      <c r="Z241" s="24"/>
    </row>
    <row r="242" spans="11:26" ht="15.75" customHeight="1">
      <c r="K242" s="30"/>
      <c r="M242" s="30"/>
      <c r="P242" s="24"/>
      <c r="Q242" s="24"/>
      <c r="R242" s="24"/>
      <c r="S242" s="24"/>
      <c r="T242" s="24"/>
      <c r="U242" s="24"/>
      <c r="V242" s="24"/>
      <c r="W242" s="24"/>
      <c r="X242" s="24"/>
      <c r="Y242" s="24"/>
      <c r="Z242" s="24"/>
    </row>
    <row r="243" spans="11:26" ht="15.75" customHeight="1">
      <c r="K243" s="30"/>
      <c r="M243" s="30"/>
      <c r="P243" s="24"/>
      <c r="Q243" s="24"/>
      <c r="R243" s="24"/>
      <c r="S243" s="24"/>
      <c r="T243" s="24"/>
      <c r="U243" s="24"/>
      <c r="V243" s="24"/>
      <c r="W243" s="24"/>
      <c r="X243" s="24"/>
      <c r="Y243" s="24"/>
      <c r="Z243" s="24"/>
    </row>
    <row r="244" spans="11:26" ht="15.75" customHeight="1">
      <c r="K244" s="30"/>
      <c r="M244" s="30"/>
      <c r="P244" s="24"/>
      <c r="Q244" s="24"/>
      <c r="R244" s="24"/>
      <c r="S244" s="24"/>
      <c r="T244" s="24"/>
      <c r="U244" s="24"/>
      <c r="V244" s="24"/>
      <c r="W244" s="24"/>
      <c r="X244" s="24"/>
      <c r="Y244" s="24"/>
      <c r="Z244" s="24"/>
    </row>
    <row r="245" spans="11:26" ht="15.75" customHeight="1">
      <c r="K245" s="30"/>
      <c r="M245" s="30"/>
      <c r="P245" s="24"/>
      <c r="Q245" s="24"/>
      <c r="R245" s="24"/>
      <c r="S245" s="24"/>
      <c r="T245" s="24"/>
      <c r="U245" s="24"/>
      <c r="V245" s="24"/>
      <c r="W245" s="24"/>
      <c r="X245" s="24"/>
      <c r="Y245" s="24"/>
      <c r="Z245" s="24"/>
    </row>
    <row r="246" spans="11:26" ht="15.75" customHeight="1">
      <c r="K246" s="30"/>
      <c r="M246" s="30"/>
      <c r="P246" s="24"/>
      <c r="Q246" s="24"/>
      <c r="R246" s="24"/>
      <c r="S246" s="24"/>
      <c r="T246" s="24"/>
      <c r="U246" s="24"/>
      <c r="V246" s="24"/>
      <c r="W246" s="24"/>
      <c r="X246" s="24"/>
      <c r="Y246" s="24"/>
      <c r="Z246" s="24"/>
    </row>
    <row r="247" spans="11:26" ht="15.75" customHeight="1">
      <c r="K247" s="30"/>
      <c r="M247" s="30"/>
      <c r="P247" s="24"/>
      <c r="Q247" s="24"/>
      <c r="R247" s="24"/>
      <c r="S247" s="24"/>
      <c r="T247" s="24"/>
      <c r="U247" s="24"/>
      <c r="V247" s="24"/>
      <c r="W247" s="24"/>
      <c r="X247" s="24"/>
      <c r="Y247" s="24"/>
      <c r="Z247" s="24"/>
    </row>
    <row r="248" spans="11:26" ht="15.75" customHeight="1">
      <c r="K248" s="30"/>
      <c r="M248" s="30"/>
      <c r="P248" s="24"/>
      <c r="Q248" s="24"/>
      <c r="R248" s="24"/>
      <c r="S248" s="24"/>
      <c r="T248" s="24"/>
      <c r="U248" s="24"/>
      <c r="V248" s="24"/>
      <c r="W248" s="24"/>
      <c r="X248" s="24"/>
      <c r="Y248" s="24"/>
      <c r="Z248" s="24"/>
    </row>
    <row r="249" spans="11:26" ht="15.75" customHeight="1">
      <c r="K249" s="30"/>
      <c r="M249" s="30"/>
      <c r="P249" s="24"/>
      <c r="Q249" s="24"/>
      <c r="R249" s="24"/>
      <c r="S249" s="24"/>
      <c r="T249" s="24"/>
      <c r="U249" s="24"/>
      <c r="V249" s="24"/>
      <c r="W249" s="24"/>
      <c r="X249" s="24"/>
      <c r="Y249" s="24"/>
      <c r="Z249" s="24"/>
    </row>
    <row r="250" spans="11:26" ht="15.75" customHeight="1">
      <c r="K250" s="30"/>
      <c r="M250" s="30"/>
      <c r="P250" s="24"/>
      <c r="Q250" s="24"/>
      <c r="R250" s="24"/>
      <c r="S250" s="24"/>
      <c r="T250" s="24"/>
      <c r="U250" s="24"/>
      <c r="V250" s="24"/>
      <c r="W250" s="24"/>
      <c r="X250" s="24"/>
      <c r="Y250" s="24"/>
      <c r="Z250" s="24"/>
    </row>
    <row r="251" spans="11:26" ht="15.75" customHeight="1">
      <c r="K251" s="30"/>
      <c r="M251" s="30"/>
      <c r="P251" s="24"/>
      <c r="Q251" s="24"/>
      <c r="R251" s="24"/>
      <c r="S251" s="24"/>
      <c r="T251" s="24"/>
      <c r="U251" s="24"/>
      <c r="V251" s="24"/>
      <c r="W251" s="24"/>
      <c r="X251" s="24"/>
      <c r="Y251" s="24"/>
      <c r="Z251" s="24"/>
    </row>
    <row r="252" spans="11:26" ht="15.75" customHeight="1">
      <c r="K252" s="30"/>
      <c r="M252" s="30"/>
      <c r="P252" s="24"/>
      <c r="Q252" s="24"/>
      <c r="R252" s="24"/>
      <c r="S252" s="24"/>
      <c r="T252" s="24"/>
      <c r="U252" s="24"/>
      <c r="V252" s="24"/>
      <c r="W252" s="24"/>
      <c r="X252" s="24"/>
      <c r="Y252" s="24"/>
      <c r="Z252" s="24"/>
    </row>
    <row r="253" spans="11:26" ht="15.75" customHeight="1">
      <c r="K253" s="30"/>
      <c r="M253" s="30"/>
      <c r="P253" s="24"/>
      <c r="Q253" s="24"/>
      <c r="R253" s="24"/>
      <c r="S253" s="24"/>
      <c r="T253" s="24"/>
      <c r="U253" s="24"/>
      <c r="V253" s="24"/>
      <c r="W253" s="24"/>
      <c r="X253" s="24"/>
      <c r="Y253" s="24"/>
      <c r="Z253" s="24"/>
    </row>
    <row r="254" spans="11:26" ht="15.75" customHeight="1">
      <c r="K254" s="30"/>
      <c r="M254" s="30"/>
      <c r="P254" s="24"/>
      <c r="Q254" s="24"/>
      <c r="R254" s="24"/>
      <c r="S254" s="24"/>
      <c r="T254" s="24"/>
      <c r="U254" s="24"/>
      <c r="V254" s="24"/>
      <c r="W254" s="24"/>
      <c r="X254" s="24"/>
      <c r="Y254" s="24"/>
      <c r="Z254" s="24"/>
    </row>
    <row r="255" spans="11:26" ht="15.75" customHeight="1">
      <c r="K255" s="30"/>
      <c r="M255" s="30"/>
      <c r="P255" s="24"/>
      <c r="Q255" s="24"/>
      <c r="R255" s="24"/>
      <c r="S255" s="24"/>
      <c r="T255" s="24"/>
      <c r="U255" s="24"/>
      <c r="V255" s="24"/>
      <c r="W255" s="24"/>
      <c r="X255" s="24"/>
      <c r="Y255" s="24"/>
      <c r="Z255" s="24"/>
    </row>
    <row r="256" spans="11:26" ht="15.75" customHeight="1">
      <c r="K256" s="30"/>
      <c r="M256" s="30"/>
      <c r="P256" s="24"/>
      <c r="Q256" s="24"/>
      <c r="R256" s="24"/>
      <c r="S256" s="24"/>
      <c r="T256" s="24"/>
      <c r="U256" s="24"/>
      <c r="V256" s="24"/>
      <c r="W256" s="24"/>
      <c r="X256" s="24"/>
      <c r="Y256" s="24"/>
      <c r="Z256" s="24"/>
    </row>
    <row r="257" spans="11:26" ht="15.75" customHeight="1">
      <c r="K257" s="30"/>
      <c r="M257" s="30"/>
      <c r="P257" s="24"/>
      <c r="Q257" s="24"/>
      <c r="R257" s="24"/>
      <c r="S257" s="24"/>
      <c r="T257" s="24"/>
      <c r="U257" s="24"/>
      <c r="V257" s="24"/>
      <c r="W257" s="24"/>
      <c r="X257" s="24"/>
      <c r="Y257" s="24"/>
      <c r="Z257" s="24"/>
    </row>
    <row r="258" spans="11:26" ht="15.75" customHeight="1">
      <c r="K258" s="30"/>
      <c r="M258" s="30"/>
      <c r="P258" s="24"/>
      <c r="Q258" s="24"/>
      <c r="R258" s="24"/>
      <c r="S258" s="24"/>
      <c r="T258" s="24"/>
      <c r="U258" s="24"/>
      <c r="V258" s="24"/>
      <c r="W258" s="24"/>
      <c r="X258" s="24"/>
      <c r="Y258" s="24"/>
      <c r="Z258" s="24"/>
    </row>
    <row r="259" spans="11:26" ht="15.75" customHeight="1">
      <c r="K259" s="30"/>
      <c r="M259" s="30"/>
      <c r="P259" s="24"/>
      <c r="Q259" s="24"/>
      <c r="R259" s="24"/>
      <c r="S259" s="24"/>
      <c r="T259" s="24"/>
      <c r="U259" s="24"/>
      <c r="V259" s="24"/>
      <c r="W259" s="24"/>
      <c r="X259" s="24"/>
      <c r="Y259" s="24"/>
      <c r="Z259" s="24"/>
    </row>
    <row r="260" spans="11:26" ht="15.75" customHeight="1">
      <c r="K260" s="30"/>
      <c r="M260" s="30"/>
      <c r="P260" s="24"/>
      <c r="Q260" s="24"/>
      <c r="R260" s="24"/>
      <c r="S260" s="24"/>
      <c r="T260" s="24"/>
      <c r="U260" s="24"/>
      <c r="V260" s="24"/>
      <c r="W260" s="24"/>
      <c r="X260" s="24"/>
      <c r="Y260" s="24"/>
      <c r="Z260" s="24"/>
    </row>
    <row r="261" spans="11:26" ht="15.75" customHeight="1">
      <c r="K261" s="30"/>
      <c r="M261" s="30"/>
      <c r="P261" s="24"/>
      <c r="Q261" s="24"/>
      <c r="R261" s="24"/>
      <c r="S261" s="24"/>
      <c r="T261" s="24"/>
      <c r="U261" s="24"/>
      <c r="V261" s="24"/>
      <c r="W261" s="24"/>
      <c r="X261" s="24"/>
      <c r="Y261" s="24"/>
      <c r="Z261" s="24"/>
    </row>
    <row r="262" spans="11:26" ht="15.75" customHeight="1">
      <c r="K262" s="30"/>
      <c r="M262" s="30"/>
      <c r="P262" s="24"/>
      <c r="Q262" s="24"/>
      <c r="R262" s="24"/>
      <c r="S262" s="24"/>
      <c r="T262" s="24"/>
      <c r="U262" s="24"/>
      <c r="V262" s="24"/>
      <c r="W262" s="24"/>
      <c r="X262" s="24"/>
      <c r="Y262" s="24"/>
      <c r="Z262" s="24"/>
    </row>
    <row r="263" spans="11:26" ht="15.75" customHeight="1">
      <c r="K263" s="30"/>
      <c r="M263" s="30"/>
      <c r="P263" s="24"/>
      <c r="Q263" s="24"/>
      <c r="R263" s="24"/>
      <c r="S263" s="24"/>
      <c r="T263" s="24"/>
      <c r="U263" s="24"/>
      <c r="V263" s="24"/>
      <c r="W263" s="24"/>
      <c r="X263" s="24"/>
      <c r="Y263" s="24"/>
      <c r="Z263" s="24"/>
    </row>
    <row r="264" spans="11:26" ht="15.75" customHeight="1">
      <c r="K264" s="30"/>
      <c r="M264" s="30"/>
      <c r="P264" s="24"/>
      <c r="Q264" s="24"/>
      <c r="R264" s="24"/>
      <c r="S264" s="24"/>
      <c r="T264" s="24"/>
      <c r="U264" s="24"/>
      <c r="V264" s="24"/>
      <c r="W264" s="24"/>
      <c r="X264" s="24"/>
      <c r="Y264" s="24"/>
      <c r="Z264" s="24"/>
    </row>
    <row r="265" spans="11:26" ht="15.75" customHeight="1">
      <c r="K265" s="30"/>
      <c r="M265" s="30"/>
      <c r="P265" s="24"/>
      <c r="Q265" s="24"/>
      <c r="R265" s="24"/>
      <c r="S265" s="24"/>
      <c r="T265" s="24"/>
      <c r="U265" s="24"/>
      <c r="V265" s="24"/>
      <c r="W265" s="24"/>
      <c r="X265" s="24"/>
      <c r="Y265" s="24"/>
      <c r="Z265" s="24"/>
    </row>
    <row r="266" spans="11:26" ht="15.75" customHeight="1">
      <c r="K266" s="30"/>
      <c r="M266" s="30"/>
      <c r="P266" s="24"/>
      <c r="Q266" s="24"/>
      <c r="R266" s="24"/>
      <c r="S266" s="24"/>
      <c r="T266" s="24"/>
      <c r="U266" s="24"/>
      <c r="V266" s="24"/>
      <c r="W266" s="24"/>
      <c r="X266" s="24"/>
      <c r="Y266" s="24"/>
      <c r="Z266" s="24"/>
    </row>
    <row r="267" spans="11:26" ht="15.75" customHeight="1">
      <c r="K267" s="30"/>
      <c r="M267" s="30"/>
      <c r="P267" s="24"/>
      <c r="Q267" s="24"/>
      <c r="R267" s="24"/>
      <c r="S267" s="24"/>
      <c r="T267" s="24"/>
      <c r="U267" s="24"/>
      <c r="V267" s="24"/>
      <c r="W267" s="24"/>
      <c r="X267" s="24"/>
      <c r="Y267" s="24"/>
      <c r="Z267" s="24"/>
    </row>
    <row r="268" spans="11:26" ht="15.75" customHeight="1">
      <c r="K268" s="30"/>
      <c r="M268" s="30"/>
      <c r="P268" s="24"/>
      <c r="Q268" s="24"/>
      <c r="R268" s="24"/>
      <c r="S268" s="24"/>
      <c r="T268" s="24"/>
      <c r="U268" s="24"/>
      <c r="V268" s="24"/>
      <c r="W268" s="24"/>
      <c r="X268" s="24"/>
      <c r="Y268" s="24"/>
      <c r="Z268" s="24"/>
    </row>
    <row r="269" spans="11:26" ht="15.75" customHeight="1">
      <c r="K269" s="30"/>
      <c r="M269" s="30"/>
      <c r="P269" s="24"/>
      <c r="Q269" s="24"/>
      <c r="R269" s="24"/>
      <c r="S269" s="24"/>
      <c r="T269" s="24"/>
      <c r="U269" s="24"/>
      <c r="V269" s="24"/>
      <c r="W269" s="24"/>
      <c r="X269" s="24"/>
      <c r="Y269" s="24"/>
      <c r="Z269" s="24"/>
    </row>
    <row r="270" spans="11:26" ht="15.75" customHeight="1">
      <c r="K270" s="30"/>
      <c r="M270" s="30"/>
      <c r="P270" s="24"/>
      <c r="Q270" s="24"/>
      <c r="R270" s="24"/>
      <c r="S270" s="24"/>
      <c r="T270" s="24"/>
      <c r="U270" s="24"/>
      <c r="V270" s="24"/>
      <c r="W270" s="24"/>
      <c r="X270" s="24"/>
      <c r="Y270" s="24"/>
      <c r="Z270" s="24"/>
    </row>
    <row r="271" spans="11:26" ht="15.75" customHeight="1">
      <c r="K271" s="30"/>
      <c r="M271" s="30"/>
      <c r="P271" s="24"/>
      <c r="Q271" s="24"/>
      <c r="R271" s="24"/>
      <c r="S271" s="24"/>
      <c r="T271" s="24"/>
      <c r="U271" s="24"/>
      <c r="V271" s="24"/>
      <c r="W271" s="24"/>
      <c r="X271" s="24"/>
      <c r="Y271" s="24"/>
      <c r="Z271" s="24"/>
    </row>
    <row r="272" spans="11:26" ht="15.75" customHeight="1">
      <c r="K272" s="30"/>
      <c r="M272" s="30"/>
      <c r="P272" s="24"/>
      <c r="Q272" s="24"/>
      <c r="R272" s="24"/>
      <c r="S272" s="24"/>
      <c r="T272" s="24"/>
      <c r="U272" s="24"/>
      <c r="V272" s="24"/>
      <c r="W272" s="24"/>
      <c r="X272" s="24"/>
      <c r="Y272" s="24"/>
      <c r="Z272" s="24"/>
    </row>
    <row r="273" spans="11:26" ht="15.75" customHeight="1">
      <c r="K273" s="30"/>
      <c r="M273" s="30"/>
      <c r="P273" s="24"/>
      <c r="Q273" s="24"/>
      <c r="R273" s="24"/>
      <c r="S273" s="24"/>
      <c r="T273" s="24"/>
      <c r="U273" s="24"/>
      <c r="V273" s="24"/>
      <c r="W273" s="24"/>
      <c r="X273" s="24"/>
      <c r="Y273" s="24"/>
      <c r="Z273" s="24"/>
    </row>
    <row r="274" spans="11:26" ht="15.75" customHeight="1">
      <c r="K274" s="30"/>
      <c r="M274" s="30"/>
      <c r="P274" s="24"/>
      <c r="Q274" s="24"/>
      <c r="R274" s="24"/>
      <c r="S274" s="24"/>
      <c r="T274" s="24"/>
      <c r="U274" s="24"/>
      <c r="V274" s="24"/>
      <c r="W274" s="24"/>
      <c r="X274" s="24"/>
      <c r="Y274" s="24"/>
      <c r="Z274" s="24"/>
    </row>
    <row r="275" spans="11:26" ht="15.75" customHeight="1">
      <c r="K275" s="30"/>
      <c r="M275" s="30"/>
      <c r="P275" s="24"/>
      <c r="Q275" s="24"/>
      <c r="R275" s="24"/>
      <c r="S275" s="24"/>
      <c r="T275" s="24"/>
      <c r="U275" s="24"/>
      <c r="V275" s="24"/>
      <c r="W275" s="24"/>
      <c r="X275" s="24"/>
      <c r="Y275" s="24"/>
      <c r="Z275" s="24"/>
    </row>
    <row r="276" spans="11:26" ht="15.75" customHeight="1">
      <c r="K276" s="30"/>
      <c r="M276" s="30"/>
      <c r="P276" s="24"/>
      <c r="Q276" s="24"/>
      <c r="R276" s="24"/>
      <c r="S276" s="24"/>
      <c r="T276" s="24"/>
      <c r="U276" s="24"/>
      <c r="V276" s="24"/>
      <c r="W276" s="24"/>
      <c r="X276" s="24"/>
      <c r="Y276" s="24"/>
      <c r="Z276" s="24"/>
    </row>
    <row r="277" spans="11:26" ht="15.75" customHeight="1">
      <c r="K277" s="30"/>
      <c r="M277" s="30"/>
      <c r="P277" s="24"/>
      <c r="Q277" s="24"/>
      <c r="R277" s="24"/>
      <c r="S277" s="24"/>
      <c r="T277" s="24"/>
      <c r="U277" s="24"/>
      <c r="V277" s="24"/>
      <c r="W277" s="24"/>
      <c r="X277" s="24"/>
      <c r="Y277" s="24"/>
      <c r="Z277" s="24"/>
    </row>
    <row r="278" spans="11:26" ht="15.75" customHeight="1">
      <c r="K278" s="30"/>
      <c r="M278" s="30"/>
      <c r="P278" s="24"/>
      <c r="Q278" s="24"/>
      <c r="R278" s="24"/>
      <c r="S278" s="24"/>
      <c r="T278" s="24"/>
      <c r="U278" s="24"/>
      <c r="V278" s="24"/>
      <c r="W278" s="24"/>
      <c r="X278" s="24"/>
      <c r="Y278" s="24"/>
      <c r="Z278" s="24"/>
    </row>
    <row r="279" spans="11:26" ht="15.75" customHeight="1">
      <c r="K279" s="30"/>
      <c r="M279" s="30"/>
      <c r="P279" s="24"/>
      <c r="Q279" s="24"/>
      <c r="R279" s="24"/>
      <c r="S279" s="24"/>
      <c r="T279" s="24"/>
      <c r="U279" s="24"/>
      <c r="V279" s="24"/>
      <c r="W279" s="24"/>
      <c r="X279" s="24"/>
      <c r="Y279" s="24"/>
      <c r="Z279" s="24"/>
    </row>
    <row r="280" spans="11:26" ht="15.75" customHeight="1">
      <c r="K280" s="30"/>
      <c r="M280" s="30"/>
      <c r="P280" s="24"/>
      <c r="Q280" s="24"/>
      <c r="R280" s="24"/>
      <c r="S280" s="24"/>
      <c r="T280" s="24"/>
      <c r="U280" s="24"/>
      <c r="V280" s="24"/>
      <c r="W280" s="24"/>
      <c r="X280" s="24"/>
      <c r="Y280" s="24"/>
      <c r="Z280" s="24"/>
    </row>
    <row r="281" spans="11:26" ht="15.75" customHeight="1">
      <c r="K281" s="30"/>
      <c r="M281" s="30"/>
      <c r="P281" s="24"/>
      <c r="Q281" s="24"/>
      <c r="R281" s="24"/>
      <c r="S281" s="24"/>
      <c r="T281" s="24"/>
      <c r="U281" s="24"/>
      <c r="V281" s="24"/>
      <c r="W281" s="24"/>
      <c r="X281" s="24"/>
      <c r="Y281" s="24"/>
      <c r="Z281" s="24"/>
    </row>
    <row r="282" spans="11:26" ht="15.75" customHeight="1">
      <c r="K282" s="30"/>
      <c r="M282" s="30"/>
      <c r="P282" s="24"/>
      <c r="Q282" s="24"/>
      <c r="R282" s="24"/>
      <c r="S282" s="24"/>
      <c r="T282" s="24"/>
      <c r="U282" s="24"/>
      <c r="V282" s="24"/>
      <c r="W282" s="24"/>
      <c r="X282" s="24"/>
      <c r="Y282" s="24"/>
      <c r="Z282" s="24"/>
    </row>
    <row r="283" spans="11:26" ht="15.75" customHeight="1">
      <c r="K283" s="30"/>
      <c r="M283" s="30"/>
      <c r="P283" s="24"/>
      <c r="Q283" s="24"/>
      <c r="R283" s="24"/>
      <c r="S283" s="24"/>
      <c r="T283" s="24"/>
      <c r="U283" s="24"/>
      <c r="V283" s="24"/>
      <c r="W283" s="24"/>
      <c r="X283" s="24"/>
      <c r="Y283" s="24"/>
      <c r="Z283" s="24"/>
    </row>
    <row r="284" spans="11:26" ht="15.75" customHeight="1">
      <c r="K284" s="30"/>
      <c r="M284" s="30"/>
      <c r="P284" s="24"/>
      <c r="Q284" s="24"/>
      <c r="R284" s="24"/>
      <c r="S284" s="24"/>
      <c r="T284" s="24"/>
      <c r="U284" s="24"/>
      <c r="V284" s="24"/>
      <c r="W284" s="24"/>
      <c r="X284" s="24"/>
      <c r="Y284" s="24"/>
      <c r="Z284" s="24"/>
    </row>
    <row r="285" spans="11:26" ht="15.75" customHeight="1">
      <c r="K285" s="30"/>
      <c r="M285" s="30"/>
      <c r="P285" s="24"/>
      <c r="Q285" s="24"/>
      <c r="R285" s="24"/>
      <c r="S285" s="24"/>
      <c r="T285" s="24"/>
      <c r="U285" s="24"/>
      <c r="V285" s="24"/>
      <c r="W285" s="24"/>
      <c r="X285" s="24"/>
      <c r="Y285" s="24"/>
      <c r="Z285" s="24"/>
    </row>
    <row r="286" spans="11:26" ht="15.75" customHeight="1">
      <c r="K286" s="30"/>
      <c r="M286" s="30"/>
      <c r="P286" s="24"/>
      <c r="Q286" s="24"/>
      <c r="R286" s="24"/>
      <c r="S286" s="24"/>
      <c r="T286" s="24"/>
      <c r="U286" s="24"/>
      <c r="V286" s="24"/>
      <c r="W286" s="24"/>
      <c r="X286" s="24"/>
      <c r="Y286" s="24"/>
      <c r="Z286" s="24"/>
    </row>
    <row r="287" spans="11:26" ht="15.75" customHeight="1">
      <c r="K287" s="30"/>
      <c r="M287" s="30"/>
      <c r="P287" s="24"/>
      <c r="Q287" s="24"/>
      <c r="R287" s="24"/>
      <c r="S287" s="24"/>
      <c r="T287" s="24"/>
      <c r="U287" s="24"/>
      <c r="V287" s="24"/>
      <c r="W287" s="24"/>
      <c r="X287" s="24"/>
      <c r="Y287" s="24"/>
      <c r="Z287" s="24"/>
    </row>
    <row r="288" spans="11:26" ht="15.75" customHeight="1">
      <c r="K288" s="30"/>
      <c r="M288" s="30"/>
      <c r="P288" s="24"/>
      <c r="Q288" s="24"/>
      <c r="R288" s="24"/>
      <c r="S288" s="24"/>
      <c r="T288" s="24"/>
      <c r="U288" s="24"/>
      <c r="V288" s="24"/>
      <c r="W288" s="24"/>
      <c r="X288" s="24"/>
      <c r="Y288" s="24"/>
      <c r="Z288" s="24"/>
    </row>
    <row r="289" spans="11:26" ht="15.75" customHeight="1">
      <c r="K289" s="30"/>
      <c r="M289" s="30"/>
      <c r="P289" s="24"/>
      <c r="Q289" s="24"/>
      <c r="R289" s="24"/>
      <c r="S289" s="24"/>
      <c r="T289" s="24"/>
      <c r="U289" s="24"/>
      <c r="V289" s="24"/>
      <c r="W289" s="24"/>
      <c r="X289" s="24"/>
      <c r="Y289" s="24"/>
      <c r="Z289" s="24"/>
    </row>
    <row r="290" spans="11:26" ht="15.75" customHeight="1">
      <c r="K290" s="30"/>
      <c r="M290" s="30"/>
      <c r="P290" s="24"/>
      <c r="Q290" s="24"/>
      <c r="R290" s="24"/>
      <c r="S290" s="24"/>
      <c r="T290" s="24"/>
      <c r="U290" s="24"/>
      <c r="V290" s="24"/>
      <c r="W290" s="24"/>
      <c r="X290" s="24"/>
      <c r="Y290" s="24"/>
      <c r="Z290" s="24"/>
    </row>
    <row r="291" spans="11:26" ht="15.75" customHeight="1">
      <c r="K291" s="30"/>
      <c r="M291" s="30"/>
      <c r="P291" s="24"/>
      <c r="Q291" s="24"/>
      <c r="R291" s="24"/>
      <c r="S291" s="24"/>
      <c r="T291" s="24"/>
      <c r="U291" s="24"/>
      <c r="V291" s="24"/>
      <c r="W291" s="24"/>
      <c r="X291" s="24"/>
      <c r="Y291" s="24"/>
      <c r="Z291" s="24"/>
    </row>
    <row r="292" spans="11:26" ht="15.75" customHeight="1">
      <c r="K292" s="30"/>
      <c r="M292" s="30"/>
      <c r="P292" s="24"/>
      <c r="Q292" s="24"/>
      <c r="R292" s="24"/>
      <c r="S292" s="24"/>
      <c r="T292" s="24"/>
      <c r="U292" s="24"/>
      <c r="V292" s="24"/>
      <c r="W292" s="24"/>
      <c r="X292" s="24"/>
      <c r="Y292" s="24"/>
      <c r="Z292" s="24"/>
    </row>
    <row r="293" spans="11:26" ht="15.75" customHeight="1">
      <c r="K293" s="30"/>
      <c r="M293" s="30"/>
      <c r="P293" s="24"/>
      <c r="Q293" s="24"/>
      <c r="R293" s="24"/>
      <c r="S293" s="24"/>
      <c r="T293" s="24"/>
      <c r="U293" s="24"/>
      <c r="V293" s="24"/>
      <c r="W293" s="24"/>
      <c r="X293" s="24"/>
      <c r="Y293" s="24"/>
      <c r="Z293" s="24"/>
    </row>
    <row r="294" spans="11:26" ht="15.75" customHeight="1">
      <c r="K294" s="30"/>
      <c r="M294" s="30"/>
      <c r="P294" s="24"/>
      <c r="Q294" s="24"/>
      <c r="R294" s="24"/>
      <c r="S294" s="24"/>
      <c r="T294" s="24"/>
      <c r="U294" s="24"/>
      <c r="V294" s="24"/>
      <c r="W294" s="24"/>
      <c r="X294" s="24"/>
      <c r="Y294" s="24"/>
      <c r="Z294" s="24"/>
    </row>
    <row r="295" spans="11:26" ht="15.75" customHeight="1">
      <c r="K295" s="30"/>
      <c r="M295" s="30"/>
      <c r="P295" s="24"/>
      <c r="Q295" s="24"/>
      <c r="R295" s="24"/>
      <c r="S295" s="24"/>
      <c r="T295" s="24"/>
      <c r="U295" s="24"/>
      <c r="V295" s="24"/>
      <c r="W295" s="24"/>
      <c r="X295" s="24"/>
      <c r="Y295" s="24"/>
      <c r="Z295" s="24"/>
    </row>
    <row r="296" spans="11:26" ht="15.75" customHeight="1">
      <c r="K296" s="30"/>
      <c r="M296" s="30"/>
      <c r="P296" s="24"/>
      <c r="Q296" s="24"/>
      <c r="R296" s="24"/>
      <c r="S296" s="24"/>
      <c r="T296" s="24"/>
      <c r="U296" s="24"/>
      <c r="V296" s="24"/>
      <c r="W296" s="24"/>
      <c r="X296" s="24"/>
      <c r="Y296" s="24"/>
      <c r="Z296" s="24"/>
    </row>
    <row r="297" spans="11:26" ht="15.75" customHeight="1">
      <c r="K297" s="30"/>
      <c r="M297" s="30"/>
      <c r="P297" s="24"/>
      <c r="Q297" s="24"/>
      <c r="R297" s="24"/>
      <c r="S297" s="24"/>
      <c r="T297" s="24"/>
      <c r="U297" s="24"/>
      <c r="V297" s="24"/>
      <c r="W297" s="24"/>
      <c r="X297" s="24"/>
      <c r="Y297" s="24"/>
      <c r="Z297" s="24"/>
    </row>
    <row r="298" spans="11:26" ht="15.75" customHeight="1">
      <c r="K298" s="30"/>
      <c r="M298" s="30"/>
      <c r="P298" s="24"/>
      <c r="Q298" s="24"/>
      <c r="R298" s="24"/>
      <c r="S298" s="24"/>
      <c r="T298" s="24"/>
      <c r="U298" s="24"/>
      <c r="V298" s="24"/>
      <c r="W298" s="24"/>
      <c r="X298" s="24"/>
      <c r="Y298" s="24"/>
      <c r="Z298" s="24"/>
    </row>
    <row r="299" spans="11:26" ht="15.75" customHeight="1">
      <c r="K299" s="30"/>
      <c r="M299" s="30"/>
      <c r="P299" s="24"/>
      <c r="Q299" s="24"/>
      <c r="R299" s="24"/>
      <c r="S299" s="24"/>
      <c r="T299" s="24"/>
      <c r="U299" s="24"/>
      <c r="V299" s="24"/>
      <c r="W299" s="24"/>
      <c r="X299" s="24"/>
      <c r="Y299" s="24"/>
      <c r="Z299" s="24"/>
    </row>
    <row r="300" spans="11:26" ht="15.75" customHeight="1">
      <c r="K300" s="30"/>
      <c r="M300" s="30"/>
      <c r="P300" s="24"/>
      <c r="Q300" s="24"/>
      <c r="R300" s="24"/>
      <c r="S300" s="24"/>
      <c r="T300" s="24"/>
      <c r="U300" s="24"/>
      <c r="V300" s="24"/>
      <c r="W300" s="24"/>
      <c r="X300" s="24"/>
      <c r="Y300" s="24"/>
      <c r="Z300" s="24"/>
    </row>
    <row r="301" spans="11:26" ht="15.75" customHeight="1">
      <c r="K301" s="30"/>
      <c r="M301" s="30"/>
      <c r="P301" s="24"/>
      <c r="Q301" s="24"/>
      <c r="R301" s="24"/>
      <c r="S301" s="24"/>
      <c r="T301" s="24"/>
      <c r="U301" s="24"/>
      <c r="V301" s="24"/>
      <c r="W301" s="24"/>
      <c r="X301" s="24"/>
      <c r="Y301" s="24"/>
      <c r="Z301" s="24"/>
    </row>
    <row r="302" spans="11:26" ht="15.75" customHeight="1">
      <c r="K302" s="30"/>
      <c r="M302" s="30"/>
      <c r="P302" s="24"/>
      <c r="Q302" s="24"/>
      <c r="R302" s="24"/>
      <c r="S302" s="24"/>
      <c r="T302" s="24"/>
      <c r="U302" s="24"/>
      <c r="V302" s="24"/>
      <c r="W302" s="24"/>
      <c r="X302" s="24"/>
      <c r="Y302" s="24"/>
      <c r="Z302" s="24"/>
    </row>
    <row r="303" spans="11:26" ht="15.75" customHeight="1">
      <c r="K303" s="30"/>
      <c r="M303" s="30"/>
      <c r="P303" s="24"/>
      <c r="Q303" s="24"/>
      <c r="R303" s="24"/>
      <c r="S303" s="24"/>
      <c r="T303" s="24"/>
      <c r="U303" s="24"/>
      <c r="V303" s="24"/>
      <c r="W303" s="24"/>
      <c r="X303" s="24"/>
      <c r="Y303" s="24"/>
      <c r="Z303" s="24"/>
    </row>
    <row r="304" spans="11:26" ht="15.75" customHeight="1">
      <c r="K304" s="30"/>
      <c r="M304" s="30"/>
      <c r="P304" s="24"/>
      <c r="Q304" s="24"/>
      <c r="R304" s="24"/>
      <c r="S304" s="24"/>
      <c r="T304" s="24"/>
      <c r="U304" s="24"/>
      <c r="V304" s="24"/>
      <c r="W304" s="24"/>
      <c r="X304" s="24"/>
      <c r="Y304" s="24"/>
      <c r="Z304" s="24"/>
    </row>
    <row r="305" spans="11:26" ht="15.75" customHeight="1">
      <c r="K305" s="30"/>
      <c r="M305" s="30"/>
      <c r="P305" s="24"/>
      <c r="Q305" s="24"/>
      <c r="R305" s="24"/>
      <c r="S305" s="24"/>
      <c r="T305" s="24"/>
      <c r="U305" s="24"/>
      <c r="V305" s="24"/>
      <c r="W305" s="24"/>
      <c r="X305" s="24"/>
      <c r="Y305" s="24"/>
      <c r="Z305" s="24"/>
    </row>
    <row r="306" spans="11:26" ht="15.75" customHeight="1">
      <c r="K306" s="30"/>
      <c r="M306" s="30"/>
      <c r="P306" s="24"/>
      <c r="Q306" s="24"/>
      <c r="R306" s="24"/>
      <c r="S306" s="24"/>
      <c r="T306" s="24"/>
      <c r="U306" s="24"/>
      <c r="V306" s="24"/>
      <c r="W306" s="24"/>
      <c r="X306" s="24"/>
      <c r="Y306" s="24"/>
      <c r="Z306" s="24"/>
    </row>
    <row r="307" spans="11:26" ht="15.75" customHeight="1">
      <c r="K307" s="30"/>
      <c r="M307" s="30"/>
      <c r="P307" s="24"/>
      <c r="Q307" s="24"/>
      <c r="R307" s="24"/>
      <c r="S307" s="24"/>
      <c r="T307" s="24"/>
      <c r="U307" s="24"/>
      <c r="V307" s="24"/>
      <c r="W307" s="24"/>
      <c r="X307" s="24"/>
      <c r="Y307" s="24"/>
      <c r="Z307" s="24"/>
    </row>
    <row r="308" spans="11:26" ht="15.75" customHeight="1">
      <c r="K308" s="30"/>
      <c r="M308" s="30"/>
      <c r="P308" s="24"/>
      <c r="Q308" s="24"/>
      <c r="R308" s="24"/>
      <c r="S308" s="24"/>
      <c r="T308" s="24"/>
      <c r="U308" s="24"/>
      <c r="V308" s="24"/>
      <c r="W308" s="24"/>
      <c r="X308" s="24"/>
      <c r="Y308" s="24"/>
      <c r="Z308" s="24"/>
    </row>
    <row r="309" spans="11:26" ht="15.75" customHeight="1">
      <c r="K309" s="30"/>
      <c r="M309" s="30"/>
      <c r="P309" s="24"/>
      <c r="Q309" s="24"/>
      <c r="R309" s="24"/>
      <c r="S309" s="24"/>
      <c r="T309" s="24"/>
      <c r="U309" s="24"/>
      <c r="V309" s="24"/>
      <c r="W309" s="24"/>
      <c r="X309" s="24"/>
      <c r="Y309" s="24"/>
      <c r="Z309" s="24"/>
    </row>
    <row r="310" spans="11:26" ht="15.75" customHeight="1">
      <c r="K310" s="30"/>
      <c r="M310" s="30"/>
      <c r="P310" s="24"/>
      <c r="Q310" s="24"/>
      <c r="R310" s="24"/>
      <c r="S310" s="24"/>
      <c r="T310" s="24"/>
      <c r="U310" s="24"/>
      <c r="V310" s="24"/>
      <c r="W310" s="24"/>
      <c r="X310" s="24"/>
      <c r="Y310" s="24"/>
      <c r="Z310" s="24"/>
    </row>
    <row r="311" spans="11:26" ht="15.75" customHeight="1">
      <c r="K311" s="30"/>
      <c r="M311" s="30"/>
      <c r="P311" s="24"/>
      <c r="Q311" s="24"/>
      <c r="R311" s="24"/>
      <c r="S311" s="24"/>
      <c r="T311" s="24"/>
      <c r="U311" s="24"/>
      <c r="V311" s="24"/>
      <c r="W311" s="24"/>
      <c r="X311" s="24"/>
      <c r="Y311" s="24"/>
      <c r="Z311" s="24"/>
    </row>
    <row r="312" spans="11:26" ht="15.75" customHeight="1">
      <c r="K312" s="30"/>
      <c r="M312" s="30"/>
      <c r="P312" s="24"/>
      <c r="Q312" s="24"/>
      <c r="R312" s="24"/>
      <c r="S312" s="24"/>
      <c r="T312" s="24"/>
      <c r="U312" s="24"/>
      <c r="V312" s="24"/>
      <c r="W312" s="24"/>
      <c r="X312" s="24"/>
      <c r="Y312" s="24"/>
      <c r="Z312" s="24"/>
    </row>
    <row r="313" spans="11:26" ht="15.75" customHeight="1">
      <c r="K313" s="30"/>
      <c r="M313" s="30"/>
      <c r="P313" s="24"/>
      <c r="Q313" s="24"/>
      <c r="R313" s="24"/>
      <c r="S313" s="24"/>
      <c r="T313" s="24"/>
      <c r="U313" s="24"/>
      <c r="V313" s="24"/>
      <c r="W313" s="24"/>
      <c r="X313" s="24"/>
      <c r="Y313" s="24"/>
      <c r="Z313" s="24"/>
    </row>
    <row r="314" spans="11:26" ht="15.75" customHeight="1">
      <c r="K314" s="30"/>
      <c r="M314" s="30"/>
      <c r="P314" s="24"/>
      <c r="Q314" s="24"/>
      <c r="R314" s="24"/>
      <c r="S314" s="24"/>
      <c r="T314" s="24"/>
      <c r="U314" s="24"/>
      <c r="V314" s="24"/>
      <c r="W314" s="24"/>
      <c r="X314" s="24"/>
      <c r="Y314" s="24"/>
      <c r="Z314" s="24"/>
    </row>
    <row r="315" spans="11:26" ht="15.75" customHeight="1">
      <c r="K315" s="30"/>
      <c r="M315" s="30"/>
      <c r="P315" s="24"/>
      <c r="Q315" s="24"/>
      <c r="R315" s="24"/>
      <c r="S315" s="24"/>
      <c r="T315" s="24"/>
      <c r="U315" s="24"/>
      <c r="V315" s="24"/>
      <c r="W315" s="24"/>
      <c r="X315" s="24"/>
      <c r="Y315" s="24"/>
      <c r="Z315" s="24"/>
    </row>
    <row r="316" spans="11:26" ht="15.75" customHeight="1">
      <c r="K316" s="30"/>
      <c r="M316" s="30"/>
      <c r="P316" s="24"/>
      <c r="Q316" s="24"/>
      <c r="R316" s="24"/>
      <c r="S316" s="24"/>
      <c r="T316" s="24"/>
      <c r="U316" s="24"/>
      <c r="V316" s="24"/>
      <c r="W316" s="24"/>
      <c r="X316" s="24"/>
      <c r="Y316" s="24"/>
      <c r="Z316" s="24"/>
    </row>
    <row r="317" spans="11:26" ht="15.75" customHeight="1">
      <c r="K317" s="30"/>
      <c r="M317" s="30"/>
      <c r="P317" s="24"/>
      <c r="Q317" s="24"/>
      <c r="R317" s="24"/>
      <c r="S317" s="24"/>
      <c r="T317" s="24"/>
      <c r="U317" s="24"/>
      <c r="V317" s="24"/>
      <c r="W317" s="24"/>
      <c r="X317" s="24"/>
      <c r="Y317" s="24"/>
      <c r="Z317" s="24"/>
    </row>
    <row r="318" spans="11:26" ht="15.75" customHeight="1">
      <c r="K318" s="30"/>
      <c r="M318" s="30"/>
      <c r="P318" s="24"/>
      <c r="Q318" s="24"/>
      <c r="R318" s="24"/>
      <c r="S318" s="24"/>
      <c r="T318" s="24"/>
      <c r="U318" s="24"/>
      <c r="V318" s="24"/>
      <c r="W318" s="24"/>
      <c r="X318" s="24"/>
      <c r="Y318" s="24"/>
      <c r="Z318" s="24"/>
    </row>
    <row r="319" spans="11:26" ht="15.75" customHeight="1">
      <c r="K319" s="30"/>
      <c r="M319" s="30"/>
      <c r="P319" s="24"/>
      <c r="Q319" s="24"/>
      <c r="R319" s="24"/>
      <c r="S319" s="24"/>
      <c r="T319" s="24"/>
      <c r="U319" s="24"/>
      <c r="V319" s="24"/>
      <c r="W319" s="24"/>
      <c r="X319" s="24"/>
      <c r="Y319" s="24"/>
      <c r="Z319" s="24"/>
    </row>
    <row r="320" spans="11:26" ht="15.75" customHeight="1">
      <c r="K320" s="30"/>
      <c r="M320" s="30"/>
      <c r="P320" s="24"/>
      <c r="Q320" s="24"/>
      <c r="R320" s="24"/>
      <c r="S320" s="24"/>
      <c r="T320" s="24"/>
      <c r="U320" s="24"/>
      <c r="V320" s="24"/>
      <c r="W320" s="24"/>
      <c r="X320" s="24"/>
      <c r="Y320" s="24"/>
      <c r="Z320" s="24"/>
    </row>
    <row r="321" spans="11:26" ht="15.75" customHeight="1">
      <c r="K321" s="30"/>
      <c r="M321" s="30"/>
      <c r="P321" s="24"/>
      <c r="Q321" s="24"/>
      <c r="R321" s="24"/>
      <c r="S321" s="24"/>
      <c r="T321" s="24"/>
      <c r="U321" s="24"/>
      <c r="V321" s="24"/>
      <c r="W321" s="24"/>
      <c r="X321" s="24"/>
      <c r="Y321" s="24"/>
      <c r="Z321" s="24"/>
    </row>
    <row r="322" spans="11:26" ht="15.75" customHeight="1">
      <c r="K322" s="30"/>
      <c r="M322" s="30"/>
      <c r="P322" s="24"/>
      <c r="Q322" s="24"/>
      <c r="R322" s="24"/>
      <c r="S322" s="24"/>
      <c r="T322" s="24"/>
      <c r="U322" s="24"/>
      <c r="V322" s="24"/>
      <c r="W322" s="24"/>
      <c r="X322" s="24"/>
      <c r="Y322" s="24"/>
      <c r="Z322" s="24"/>
    </row>
    <row r="323" spans="11:26" ht="15.75" customHeight="1">
      <c r="K323" s="30"/>
      <c r="M323" s="30"/>
      <c r="P323" s="24"/>
      <c r="Q323" s="24"/>
      <c r="R323" s="24"/>
      <c r="S323" s="24"/>
      <c r="T323" s="24"/>
      <c r="U323" s="24"/>
      <c r="V323" s="24"/>
      <c r="W323" s="24"/>
      <c r="X323" s="24"/>
      <c r="Y323" s="24"/>
      <c r="Z323" s="24"/>
    </row>
    <row r="324" spans="11:26" ht="15.75" customHeight="1">
      <c r="K324" s="30"/>
      <c r="M324" s="30"/>
      <c r="P324" s="24"/>
      <c r="Q324" s="24"/>
      <c r="R324" s="24"/>
      <c r="S324" s="24"/>
      <c r="T324" s="24"/>
      <c r="U324" s="24"/>
      <c r="V324" s="24"/>
      <c r="W324" s="24"/>
      <c r="X324" s="24"/>
      <c r="Y324" s="24"/>
      <c r="Z324" s="24"/>
    </row>
    <row r="325" spans="11:26" ht="15.75" customHeight="1">
      <c r="K325" s="30"/>
      <c r="M325" s="30"/>
      <c r="P325" s="24"/>
      <c r="Q325" s="24"/>
      <c r="R325" s="24"/>
      <c r="S325" s="24"/>
      <c r="T325" s="24"/>
      <c r="U325" s="24"/>
      <c r="V325" s="24"/>
      <c r="W325" s="24"/>
      <c r="X325" s="24"/>
      <c r="Y325" s="24"/>
      <c r="Z325" s="24"/>
    </row>
    <row r="326" spans="11:26" ht="15.75" customHeight="1">
      <c r="K326" s="30"/>
      <c r="M326" s="30"/>
      <c r="P326" s="24"/>
      <c r="Q326" s="24"/>
      <c r="R326" s="24"/>
      <c r="S326" s="24"/>
      <c r="T326" s="24"/>
      <c r="U326" s="24"/>
      <c r="V326" s="24"/>
      <c r="W326" s="24"/>
      <c r="X326" s="24"/>
      <c r="Y326" s="24"/>
      <c r="Z326" s="24"/>
    </row>
    <row r="327" spans="11:26" ht="15.75" customHeight="1">
      <c r="K327" s="30"/>
      <c r="M327" s="30"/>
      <c r="P327" s="24"/>
      <c r="Q327" s="24"/>
      <c r="R327" s="24"/>
      <c r="S327" s="24"/>
      <c r="T327" s="24"/>
      <c r="U327" s="24"/>
      <c r="V327" s="24"/>
      <c r="W327" s="24"/>
      <c r="X327" s="24"/>
      <c r="Y327" s="24"/>
      <c r="Z327" s="24"/>
    </row>
    <row r="328" spans="11:26" ht="15.75" customHeight="1">
      <c r="K328" s="30"/>
      <c r="M328" s="30"/>
      <c r="P328" s="24"/>
      <c r="Q328" s="24"/>
      <c r="R328" s="24"/>
      <c r="S328" s="24"/>
      <c r="T328" s="24"/>
      <c r="U328" s="24"/>
      <c r="V328" s="24"/>
      <c r="W328" s="24"/>
      <c r="X328" s="24"/>
      <c r="Y328" s="24"/>
      <c r="Z328" s="24"/>
    </row>
    <row r="329" spans="11:26" ht="15.75" customHeight="1">
      <c r="K329" s="30"/>
      <c r="M329" s="30"/>
      <c r="P329" s="24"/>
      <c r="Q329" s="24"/>
      <c r="R329" s="24"/>
      <c r="S329" s="24"/>
      <c r="T329" s="24"/>
      <c r="U329" s="24"/>
      <c r="V329" s="24"/>
      <c r="W329" s="24"/>
      <c r="X329" s="24"/>
      <c r="Y329" s="24"/>
      <c r="Z329" s="24"/>
    </row>
    <row r="330" spans="11:26" ht="15.75" customHeight="1">
      <c r="K330" s="30"/>
      <c r="M330" s="30"/>
      <c r="P330" s="24"/>
      <c r="Q330" s="24"/>
      <c r="R330" s="24"/>
      <c r="S330" s="24"/>
      <c r="T330" s="24"/>
      <c r="U330" s="24"/>
      <c r="V330" s="24"/>
      <c r="W330" s="24"/>
      <c r="X330" s="24"/>
      <c r="Y330" s="24"/>
      <c r="Z330" s="24"/>
    </row>
    <row r="331" spans="11:26" ht="15.75" customHeight="1">
      <c r="K331" s="30"/>
      <c r="M331" s="30"/>
      <c r="P331" s="24"/>
      <c r="Q331" s="24"/>
      <c r="R331" s="24"/>
      <c r="S331" s="24"/>
      <c r="T331" s="24"/>
      <c r="U331" s="24"/>
      <c r="V331" s="24"/>
      <c r="W331" s="24"/>
      <c r="X331" s="24"/>
      <c r="Y331" s="24"/>
      <c r="Z331" s="24"/>
    </row>
    <row r="332" spans="11:26" ht="15.75" customHeight="1">
      <c r="K332" s="30"/>
      <c r="M332" s="30"/>
      <c r="P332" s="24"/>
      <c r="Q332" s="24"/>
      <c r="R332" s="24"/>
      <c r="S332" s="24"/>
      <c r="T332" s="24"/>
      <c r="U332" s="24"/>
      <c r="V332" s="24"/>
      <c r="W332" s="24"/>
      <c r="X332" s="24"/>
      <c r="Y332" s="24"/>
      <c r="Z332" s="24"/>
    </row>
    <row r="333" spans="11:26" ht="15.75" customHeight="1">
      <c r="K333" s="30"/>
      <c r="M333" s="30"/>
      <c r="P333" s="24"/>
      <c r="Q333" s="24"/>
      <c r="R333" s="24"/>
      <c r="S333" s="24"/>
      <c r="T333" s="24"/>
      <c r="U333" s="24"/>
      <c r="V333" s="24"/>
      <c r="W333" s="24"/>
      <c r="X333" s="24"/>
      <c r="Y333" s="24"/>
      <c r="Z333" s="24"/>
    </row>
    <row r="334" spans="11:26" ht="15.75" customHeight="1">
      <c r="K334" s="30"/>
      <c r="M334" s="30"/>
      <c r="P334" s="24"/>
      <c r="Q334" s="24"/>
      <c r="R334" s="24"/>
      <c r="S334" s="24"/>
      <c r="T334" s="24"/>
      <c r="U334" s="24"/>
      <c r="V334" s="24"/>
      <c r="W334" s="24"/>
      <c r="X334" s="24"/>
      <c r="Y334" s="24"/>
      <c r="Z334" s="24"/>
    </row>
    <row r="335" spans="11:26" ht="15.75" customHeight="1">
      <c r="K335" s="30"/>
      <c r="M335" s="30"/>
      <c r="P335" s="24"/>
      <c r="Q335" s="24"/>
      <c r="R335" s="24"/>
      <c r="S335" s="24"/>
      <c r="T335" s="24"/>
      <c r="U335" s="24"/>
      <c r="V335" s="24"/>
      <c r="W335" s="24"/>
      <c r="X335" s="24"/>
      <c r="Y335" s="24"/>
      <c r="Z335" s="24"/>
    </row>
    <row r="336" spans="11:26" ht="15.75" customHeight="1">
      <c r="K336" s="30"/>
      <c r="M336" s="30"/>
      <c r="P336" s="24"/>
      <c r="Q336" s="24"/>
      <c r="R336" s="24"/>
      <c r="S336" s="24"/>
      <c r="T336" s="24"/>
      <c r="U336" s="24"/>
      <c r="V336" s="24"/>
      <c r="W336" s="24"/>
      <c r="X336" s="24"/>
      <c r="Y336" s="24"/>
      <c r="Z336" s="24"/>
    </row>
    <row r="337" spans="11:26" ht="15.75" customHeight="1">
      <c r="K337" s="30"/>
      <c r="M337" s="30"/>
      <c r="P337" s="24"/>
      <c r="Q337" s="24"/>
      <c r="R337" s="24"/>
      <c r="S337" s="24"/>
      <c r="T337" s="24"/>
      <c r="U337" s="24"/>
      <c r="V337" s="24"/>
      <c r="W337" s="24"/>
      <c r="X337" s="24"/>
      <c r="Y337" s="24"/>
      <c r="Z337" s="24"/>
    </row>
    <row r="338" spans="11:26" ht="15.75" customHeight="1">
      <c r="K338" s="30"/>
      <c r="M338" s="30"/>
      <c r="P338" s="24"/>
      <c r="Q338" s="24"/>
      <c r="R338" s="24"/>
      <c r="S338" s="24"/>
      <c r="T338" s="24"/>
      <c r="U338" s="24"/>
      <c r="V338" s="24"/>
      <c r="W338" s="24"/>
      <c r="X338" s="24"/>
      <c r="Y338" s="24"/>
      <c r="Z338" s="24"/>
    </row>
    <row r="339" spans="11:26" ht="15.75" customHeight="1">
      <c r="K339" s="30"/>
      <c r="M339" s="30"/>
      <c r="P339" s="24"/>
      <c r="Q339" s="24"/>
      <c r="R339" s="24"/>
      <c r="S339" s="24"/>
      <c r="T339" s="24"/>
      <c r="U339" s="24"/>
      <c r="V339" s="24"/>
      <c r="W339" s="24"/>
      <c r="X339" s="24"/>
      <c r="Y339" s="24"/>
      <c r="Z339" s="24"/>
    </row>
    <row r="340" spans="11:26" ht="15.75" customHeight="1">
      <c r="K340" s="30"/>
      <c r="M340" s="30"/>
      <c r="P340" s="24"/>
      <c r="Q340" s="24"/>
      <c r="R340" s="24"/>
      <c r="S340" s="24"/>
      <c r="T340" s="24"/>
      <c r="U340" s="24"/>
      <c r="V340" s="24"/>
      <c r="W340" s="24"/>
      <c r="X340" s="24"/>
      <c r="Y340" s="24"/>
      <c r="Z340" s="24"/>
    </row>
    <row r="341" spans="11:26" ht="15.75" customHeight="1">
      <c r="K341" s="30"/>
      <c r="M341" s="30"/>
      <c r="P341" s="24"/>
      <c r="Q341" s="24"/>
      <c r="R341" s="24"/>
      <c r="S341" s="24"/>
      <c r="T341" s="24"/>
      <c r="U341" s="24"/>
      <c r="V341" s="24"/>
      <c r="W341" s="24"/>
      <c r="X341" s="24"/>
      <c r="Y341" s="24"/>
      <c r="Z341" s="24"/>
    </row>
    <row r="342" spans="11:26" ht="15.75" customHeight="1">
      <c r="K342" s="30"/>
      <c r="M342" s="30"/>
      <c r="P342" s="24"/>
      <c r="Q342" s="24"/>
      <c r="R342" s="24"/>
      <c r="S342" s="24"/>
      <c r="T342" s="24"/>
      <c r="U342" s="24"/>
      <c r="V342" s="24"/>
      <c r="W342" s="24"/>
      <c r="X342" s="24"/>
      <c r="Y342" s="24"/>
      <c r="Z342" s="24"/>
    </row>
    <row r="343" spans="11:26" ht="15.75" customHeight="1">
      <c r="K343" s="30"/>
      <c r="M343" s="30"/>
      <c r="P343" s="24"/>
      <c r="Q343" s="24"/>
      <c r="R343" s="24"/>
      <c r="S343" s="24"/>
      <c r="T343" s="24"/>
      <c r="U343" s="24"/>
      <c r="V343" s="24"/>
      <c r="W343" s="24"/>
      <c r="X343" s="24"/>
      <c r="Y343" s="24"/>
      <c r="Z343" s="24"/>
    </row>
    <row r="344" spans="11:26" ht="15.75" customHeight="1">
      <c r="K344" s="30"/>
      <c r="M344" s="30"/>
      <c r="P344" s="24"/>
      <c r="Q344" s="24"/>
      <c r="R344" s="24"/>
      <c r="S344" s="24"/>
      <c r="T344" s="24"/>
      <c r="U344" s="24"/>
      <c r="V344" s="24"/>
      <c r="W344" s="24"/>
      <c r="X344" s="24"/>
      <c r="Y344" s="24"/>
      <c r="Z344" s="24"/>
    </row>
    <row r="345" spans="11:26" ht="15.75" customHeight="1">
      <c r="K345" s="30"/>
      <c r="M345" s="30"/>
      <c r="P345" s="24"/>
      <c r="Q345" s="24"/>
      <c r="R345" s="24"/>
      <c r="S345" s="24"/>
      <c r="T345" s="24"/>
      <c r="U345" s="24"/>
      <c r="V345" s="24"/>
      <c r="W345" s="24"/>
      <c r="X345" s="24"/>
      <c r="Y345" s="24"/>
      <c r="Z345" s="24"/>
    </row>
    <row r="346" spans="11:26" ht="15.75" customHeight="1">
      <c r="K346" s="30"/>
      <c r="M346" s="30"/>
      <c r="P346" s="24"/>
      <c r="Q346" s="24"/>
      <c r="R346" s="24"/>
      <c r="S346" s="24"/>
      <c r="T346" s="24"/>
      <c r="U346" s="24"/>
      <c r="V346" s="24"/>
      <c r="W346" s="24"/>
      <c r="X346" s="24"/>
      <c r="Y346" s="24"/>
      <c r="Z346" s="24"/>
    </row>
    <row r="347" spans="11:26" ht="15.75" customHeight="1">
      <c r="K347" s="30"/>
      <c r="M347" s="30"/>
      <c r="P347" s="24"/>
      <c r="Q347" s="24"/>
      <c r="R347" s="24"/>
      <c r="S347" s="24"/>
      <c r="T347" s="24"/>
      <c r="U347" s="24"/>
      <c r="V347" s="24"/>
      <c r="W347" s="24"/>
      <c r="X347" s="24"/>
      <c r="Y347" s="24"/>
      <c r="Z347" s="24"/>
    </row>
    <row r="348" spans="11:26" ht="15.75" customHeight="1">
      <c r="K348" s="30"/>
      <c r="M348" s="30"/>
      <c r="P348" s="24"/>
      <c r="Q348" s="24"/>
      <c r="R348" s="24"/>
      <c r="S348" s="24"/>
      <c r="T348" s="24"/>
      <c r="U348" s="24"/>
      <c r="V348" s="24"/>
      <c r="W348" s="24"/>
      <c r="X348" s="24"/>
      <c r="Y348" s="24"/>
      <c r="Z348" s="24"/>
    </row>
    <row r="349" spans="11:26" ht="15.75" customHeight="1">
      <c r="K349" s="30"/>
      <c r="M349" s="30"/>
      <c r="P349" s="24"/>
      <c r="Q349" s="24"/>
      <c r="R349" s="24"/>
      <c r="S349" s="24"/>
      <c r="T349" s="24"/>
      <c r="U349" s="24"/>
      <c r="V349" s="24"/>
      <c r="W349" s="24"/>
      <c r="X349" s="24"/>
      <c r="Y349" s="24"/>
      <c r="Z349" s="24"/>
    </row>
    <row r="350" spans="11:26" ht="15.75" customHeight="1">
      <c r="K350" s="30"/>
      <c r="M350" s="30"/>
      <c r="P350" s="24"/>
      <c r="Q350" s="24"/>
      <c r="R350" s="24"/>
      <c r="S350" s="24"/>
      <c r="T350" s="24"/>
      <c r="U350" s="24"/>
      <c r="V350" s="24"/>
      <c r="W350" s="24"/>
      <c r="X350" s="24"/>
      <c r="Y350" s="24"/>
      <c r="Z350" s="24"/>
    </row>
    <row r="351" spans="11:26" ht="15.75" customHeight="1">
      <c r="K351" s="30"/>
      <c r="M351" s="30"/>
      <c r="P351" s="24"/>
      <c r="Q351" s="24"/>
      <c r="R351" s="24"/>
      <c r="S351" s="24"/>
      <c r="T351" s="24"/>
      <c r="U351" s="24"/>
      <c r="V351" s="24"/>
      <c r="W351" s="24"/>
      <c r="X351" s="24"/>
      <c r="Y351" s="24"/>
      <c r="Z351" s="24"/>
    </row>
    <row r="352" spans="11:26" ht="15.75" customHeight="1">
      <c r="K352" s="30"/>
      <c r="M352" s="30"/>
      <c r="P352" s="24"/>
      <c r="Q352" s="24"/>
      <c r="R352" s="24"/>
      <c r="S352" s="24"/>
      <c r="T352" s="24"/>
      <c r="U352" s="24"/>
      <c r="V352" s="24"/>
      <c r="W352" s="24"/>
      <c r="X352" s="24"/>
      <c r="Y352" s="24"/>
      <c r="Z352" s="24"/>
    </row>
    <row r="353" spans="11:26" ht="15.75" customHeight="1">
      <c r="K353" s="30"/>
      <c r="M353" s="30"/>
      <c r="P353" s="24"/>
      <c r="Q353" s="24"/>
      <c r="R353" s="24"/>
      <c r="S353" s="24"/>
      <c r="T353" s="24"/>
      <c r="U353" s="24"/>
      <c r="V353" s="24"/>
      <c r="W353" s="24"/>
      <c r="X353" s="24"/>
      <c r="Y353" s="24"/>
      <c r="Z353" s="24"/>
    </row>
    <row r="354" spans="11:26" ht="15.75" customHeight="1">
      <c r="K354" s="30"/>
      <c r="M354" s="30"/>
      <c r="P354" s="24"/>
      <c r="Q354" s="24"/>
      <c r="R354" s="24"/>
      <c r="S354" s="24"/>
      <c r="T354" s="24"/>
      <c r="U354" s="24"/>
      <c r="V354" s="24"/>
      <c r="W354" s="24"/>
      <c r="X354" s="24"/>
      <c r="Y354" s="24"/>
      <c r="Z354" s="24"/>
    </row>
    <row r="355" spans="11:26" ht="15.75" customHeight="1">
      <c r="K355" s="30"/>
      <c r="M355" s="30"/>
      <c r="P355" s="24"/>
      <c r="Q355" s="24"/>
      <c r="R355" s="24"/>
      <c r="S355" s="24"/>
      <c r="T355" s="24"/>
      <c r="U355" s="24"/>
      <c r="V355" s="24"/>
      <c r="W355" s="24"/>
      <c r="X355" s="24"/>
      <c r="Y355" s="24"/>
      <c r="Z355" s="24"/>
    </row>
    <row r="356" spans="11:26" ht="15.75" customHeight="1">
      <c r="K356" s="30"/>
      <c r="M356" s="30"/>
      <c r="P356" s="24"/>
      <c r="Q356" s="24"/>
      <c r="R356" s="24"/>
      <c r="S356" s="24"/>
      <c r="T356" s="24"/>
      <c r="U356" s="24"/>
      <c r="V356" s="24"/>
      <c r="W356" s="24"/>
      <c r="X356" s="24"/>
      <c r="Y356" s="24"/>
      <c r="Z356" s="24"/>
    </row>
    <row r="357" spans="11:26" ht="15.75" customHeight="1">
      <c r="K357" s="30"/>
      <c r="M357" s="30"/>
      <c r="P357" s="24"/>
      <c r="Q357" s="24"/>
      <c r="R357" s="24"/>
      <c r="S357" s="24"/>
      <c r="T357" s="24"/>
      <c r="U357" s="24"/>
      <c r="V357" s="24"/>
      <c r="W357" s="24"/>
      <c r="X357" s="24"/>
      <c r="Y357" s="24"/>
      <c r="Z357" s="24"/>
    </row>
    <row r="358" spans="11:26" ht="15.75" customHeight="1">
      <c r="K358" s="30"/>
      <c r="M358" s="30"/>
      <c r="P358" s="24"/>
      <c r="Q358" s="24"/>
      <c r="R358" s="24"/>
      <c r="S358" s="24"/>
      <c r="T358" s="24"/>
      <c r="U358" s="24"/>
      <c r="V358" s="24"/>
      <c r="W358" s="24"/>
      <c r="X358" s="24"/>
      <c r="Y358" s="24"/>
      <c r="Z358" s="24"/>
    </row>
    <row r="359" spans="11:26" ht="15.75" customHeight="1">
      <c r="K359" s="30"/>
      <c r="M359" s="30"/>
      <c r="P359" s="24"/>
      <c r="Q359" s="24"/>
      <c r="R359" s="24"/>
      <c r="S359" s="24"/>
      <c r="T359" s="24"/>
      <c r="U359" s="24"/>
      <c r="V359" s="24"/>
      <c r="W359" s="24"/>
      <c r="X359" s="24"/>
      <c r="Y359" s="24"/>
      <c r="Z359" s="24"/>
    </row>
    <row r="360" spans="11:26" ht="15.75" customHeight="1">
      <c r="K360" s="30"/>
      <c r="M360" s="30"/>
      <c r="P360" s="24"/>
      <c r="Q360" s="24"/>
      <c r="R360" s="24"/>
      <c r="S360" s="24"/>
      <c r="T360" s="24"/>
      <c r="U360" s="24"/>
      <c r="V360" s="24"/>
      <c r="W360" s="24"/>
      <c r="X360" s="24"/>
      <c r="Y360" s="24"/>
      <c r="Z360" s="24"/>
    </row>
    <row r="361" spans="11:26" ht="15.75" customHeight="1">
      <c r="K361" s="30"/>
      <c r="M361" s="30"/>
      <c r="P361" s="24"/>
      <c r="Q361" s="24"/>
      <c r="R361" s="24"/>
      <c r="S361" s="24"/>
      <c r="T361" s="24"/>
      <c r="U361" s="24"/>
      <c r="V361" s="24"/>
      <c r="W361" s="24"/>
      <c r="X361" s="24"/>
      <c r="Y361" s="24"/>
      <c r="Z361" s="24"/>
    </row>
    <row r="362" spans="11:26" ht="15.75" customHeight="1">
      <c r="K362" s="30"/>
      <c r="M362" s="30"/>
      <c r="P362" s="24"/>
      <c r="Q362" s="24"/>
      <c r="R362" s="24"/>
      <c r="S362" s="24"/>
      <c r="T362" s="24"/>
      <c r="U362" s="24"/>
      <c r="V362" s="24"/>
      <c r="W362" s="24"/>
      <c r="X362" s="24"/>
      <c r="Y362" s="24"/>
      <c r="Z362" s="24"/>
    </row>
    <row r="363" spans="11:26" ht="15.75" customHeight="1">
      <c r="K363" s="30"/>
      <c r="M363" s="30"/>
      <c r="P363" s="24"/>
      <c r="Q363" s="24"/>
      <c r="R363" s="24"/>
      <c r="S363" s="24"/>
      <c r="T363" s="24"/>
      <c r="U363" s="24"/>
      <c r="V363" s="24"/>
      <c r="W363" s="24"/>
      <c r="X363" s="24"/>
      <c r="Y363" s="24"/>
      <c r="Z363" s="24"/>
    </row>
    <row r="364" spans="11:26" ht="15.75" customHeight="1">
      <c r="K364" s="30"/>
      <c r="M364" s="30"/>
      <c r="P364" s="24"/>
      <c r="Q364" s="24"/>
      <c r="R364" s="24"/>
      <c r="S364" s="24"/>
      <c r="T364" s="24"/>
      <c r="U364" s="24"/>
      <c r="V364" s="24"/>
      <c r="W364" s="24"/>
      <c r="X364" s="24"/>
      <c r="Y364" s="24"/>
      <c r="Z364" s="24"/>
    </row>
    <row r="365" spans="11:26" ht="15.75" customHeight="1">
      <c r="K365" s="30"/>
      <c r="M365" s="30"/>
      <c r="P365" s="24"/>
      <c r="Q365" s="24"/>
      <c r="R365" s="24"/>
      <c r="S365" s="24"/>
      <c r="T365" s="24"/>
      <c r="U365" s="24"/>
      <c r="V365" s="24"/>
      <c r="W365" s="24"/>
      <c r="X365" s="24"/>
      <c r="Y365" s="24"/>
      <c r="Z365" s="24"/>
    </row>
    <row r="366" spans="11:26" ht="15.75" customHeight="1">
      <c r="K366" s="30"/>
      <c r="M366" s="30"/>
      <c r="P366" s="24"/>
      <c r="Q366" s="24"/>
      <c r="R366" s="24"/>
      <c r="S366" s="24"/>
      <c r="T366" s="24"/>
      <c r="U366" s="24"/>
      <c r="V366" s="24"/>
      <c r="W366" s="24"/>
      <c r="X366" s="24"/>
      <c r="Y366" s="24"/>
      <c r="Z366" s="24"/>
    </row>
    <row r="367" spans="11:26" ht="15.75" customHeight="1">
      <c r="K367" s="30"/>
      <c r="M367" s="30"/>
      <c r="P367" s="24"/>
      <c r="Q367" s="24"/>
      <c r="R367" s="24"/>
      <c r="S367" s="24"/>
      <c r="T367" s="24"/>
      <c r="U367" s="24"/>
      <c r="V367" s="24"/>
      <c r="W367" s="24"/>
      <c r="X367" s="24"/>
      <c r="Y367" s="24"/>
      <c r="Z367" s="24"/>
    </row>
    <row r="368" spans="11:26" ht="15.75" customHeight="1">
      <c r="K368" s="30"/>
      <c r="M368" s="30"/>
      <c r="P368" s="24"/>
      <c r="Q368" s="24"/>
      <c r="R368" s="24"/>
      <c r="S368" s="24"/>
      <c r="T368" s="24"/>
      <c r="U368" s="24"/>
      <c r="V368" s="24"/>
      <c r="W368" s="24"/>
      <c r="X368" s="24"/>
      <c r="Y368" s="24"/>
      <c r="Z368" s="24"/>
    </row>
    <row r="369" spans="11:26" ht="15.75" customHeight="1">
      <c r="K369" s="30"/>
      <c r="M369" s="30"/>
      <c r="P369" s="24"/>
      <c r="Q369" s="24"/>
      <c r="R369" s="24"/>
      <c r="S369" s="24"/>
      <c r="T369" s="24"/>
      <c r="U369" s="24"/>
      <c r="V369" s="24"/>
      <c r="W369" s="24"/>
      <c r="X369" s="24"/>
      <c r="Y369" s="24"/>
      <c r="Z369" s="24"/>
    </row>
    <row r="370" spans="11:26" ht="15.75" customHeight="1">
      <c r="K370" s="30"/>
      <c r="M370" s="30"/>
      <c r="P370" s="24"/>
      <c r="Q370" s="24"/>
      <c r="R370" s="24"/>
      <c r="S370" s="24"/>
      <c r="T370" s="24"/>
      <c r="U370" s="24"/>
      <c r="V370" s="24"/>
      <c r="W370" s="24"/>
      <c r="X370" s="24"/>
      <c r="Y370" s="24"/>
      <c r="Z370" s="24"/>
    </row>
    <row r="371" spans="11:26" ht="15.75" customHeight="1">
      <c r="K371" s="30"/>
      <c r="M371" s="30"/>
      <c r="P371" s="24"/>
      <c r="Q371" s="24"/>
      <c r="R371" s="24"/>
      <c r="S371" s="24"/>
      <c r="T371" s="24"/>
      <c r="U371" s="24"/>
      <c r="V371" s="24"/>
      <c r="W371" s="24"/>
      <c r="X371" s="24"/>
      <c r="Y371" s="24"/>
      <c r="Z371" s="24"/>
    </row>
    <row r="372" spans="11:26" ht="15.75" customHeight="1">
      <c r="K372" s="30"/>
      <c r="M372" s="30"/>
      <c r="P372" s="24"/>
      <c r="Q372" s="24"/>
      <c r="R372" s="24"/>
      <c r="S372" s="24"/>
      <c r="T372" s="24"/>
      <c r="U372" s="24"/>
      <c r="V372" s="24"/>
      <c r="W372" s="24"/>
      <c r="X372" s="24"/>
      <c r="Y372" s="24"/>
      <c r="Z372" s="24"/>
    </row>
    <row r="373" spans="11:26" ht="15.75" customHeight="1">
      <c r="K373" s="30"/>
      <c r="M373" s="30"/>
      <c r="P373" s="24"/>
      <c r="Q373" s="24"/>
      <c r="R373" s="24"/>
      <c r="S373" s="24"/>
      <c r="T373" s="24"/>
      <c r="U373" s="24"/>
      <c r="V373" s="24"/>
      <c r="W373" s="24"/>
      <c r="X373" s="24"/>
      <c r="Y373" s="24"/>
      <c r="Z373" s="24"/>
    </row>
    <row r="374" spans="11:26" ht="15.75" customHeight="1">
      <c r="K374" s="30"/>
      <c r="M374" s="30"/>
      <c r="P374" s="24"/>
      <c r="Q374" s="24"/>
      <c r="R374" s="24"/>
      <c r="S374" s="24"/>
      <c r="T374" s="24"/>
      <c r="U374" s="24"/>
      <c r="V374" s="24"/>
      <c r="W374" s="24"/>
      <c r="X374" s="24"/>
      <c r="Y374" s="24"/>
      <c r="Z374" s="24"/>
    </row>
    <row r="375" spans="11:26" ht="15.75" customHeight="1">
      <c r="K375" s="30"/>
      <c r="M375" s="30"/>
      <c r="P375" s="24"/>
      <c r="Q375" s="24"/>
      <c r="R375" s="24"/>
      <c r="S375" s="24"/>
      <c r="T375" s="24"/>
      <c r="U375" s="24"/>
      <c r="V375" s="24"/>
      <c r="W375" s="24"/>
      <c r="X375" s="24"/>
      <c r="Y375" s="24"/>
      <c r="Z375" s="24"/>
    </row>
    <row r="376" spans="11:26" ht="15.75" customHeight="1">
      <c r="K376" s="30"/>
      <c r="M376" s="30"/>
      <c r="P376" s="24"/>
      <c r="Q376" s="24"/>
      <c r="R376" s="24"/>
      <c r="S376" s="24"/>
      <c r="T376" s="24"/>
      <c r="U376" s="24"/>
      <c r="V376" s="24"/>
      <c r="W376" s="24"/>
      <c r="X376" s="24"/>
      <c r="Y376" s="24"/>
      <c r="Z376" s="24"/>
    </row>
    <row r="377" spans="11:26" ht="15.75" customHeight="1">
      <c r="K377" s="30"/>
      <c r="M377" s="30"/>
      <c r="P377" s="24"/>
      <c r="Q377" s="24"/>
      <c r="R377" s="24"/>
      <c r="S377" s="24"/>
      <c r="T377" s="24"/>
      <c r="U377" s="24"/>
      <c r="V377" s="24"/>
      <c r="W377" s="24"/>
      <c r="X377" s="24"/>
      <c r="Y377" s="24"/>
      <c r="Z377" s="24"/>
    </row>
    <row r="378" spans="11:26" ht="15.75" customHeight="1">
      <c r="K378" s="30"/>
      <c r="M378" s="30"/>
      <c r="P378" s="24"/>
      <c r="Q378" s="24"/>
      <c r="R378" s="24"/>
      <c r="S378" s="24"/>
      <c r="T378" s="24"/>
      <c r="U378" s="24"/>
      <c r="V378" s="24"/>
      <c r="W378" s="24"/>
      <c r="X378" s="24"/>
      <c r="Y378" s="24"/>
      <c r="Z378" s="24"/>
    </row>
    <row r="379" spans="11:26" ht="15.75" customHeight="1">
      <c r="K379" s="30"/>
      <c r="M379" s="30"/>
      <c r="P379" s="24"/>
      <c r="Q379" s="24"/>
      <c r="R379" s="24"/>
      <c r="S379" s="24"/>
      <c r="T379" s="24"/>
      <c r="U379" s="24"/>
      <c r="V379" s="24"/>
      <c r="W379" s="24"/>
      <c r="X379" s="24"/>
      <c r="Y379" s="24"/>
      <c r="Z379" s="24"/>
    </row>
    <row r="380" spans="11:26" ht="15.75" customHeight="1">
      <c r="K380" s="30"/>
      <c r="M380" s="30"/>
      <c r="P380" s="24"/>
      <c r="Q380" s="24"/>
      <c r="R380" s="24"/>
      <c r="S380" s="24"/>
      <c r="T380" s="24"/>
      <c r="U380" s="24"/>
      <c r="V380" s="24"/>
      <c r="W380" s="24"/>
      <c r="X380" s="24"/>
      <c r="Y380" s="24"/>
      <c r="Z380" s="24"/>
    </row>
    <row r="381" spans="11:26" ht="15.75" customHeight="1">
      <c r="K381" s="30"/>
      <c r="M381" s="30"/>
      <c r="P381" s="24"/>
      <c r="Q381" s="24"/>
      <c r="R381" s="24"/>
      <c r="S381" s="24"/>
      <c r="T381" s="24"/>
      <c r="U381" s="24"/>
      <c r="V381" s="24"/>
      <c r="W381" s="24"/>
      <c r="X381" s="24"/>
      <c r="Y381" s="24"/>
      <c r="Z381" s="24"/>
    </row>
    <row r="382" spans="11:26" ht="15.75" customHeight="1">
      <c r="K382" s="30"/>
      <c r="M382" s="30"/>
      <c r="P382" s="24"/>
      <c r="Q382" s="24"/>
      <c r="R382" s="24"/>
      <c r="S382" s="24"/>
      <c r="T382" s="24"/>
      <c r="U382" s="24"/>
      <c r="V382" s="24"/>
      <c r="W382" s="24"/>
      <c r="X382" s="24"/>
      <c r="Y382" s="24"/>
      <c r="Z382" s="24"/>
    </row>
    <row r="383" spans="11:26" ht="15.75" customHeight="1">
      <c r="K383" s="30"/>
      <c r="M383" s="30"/>
      <c r="P383" s="24"/>
      <c r="Q383" s="24"/>
      <c r="R383" s="24"/>
      <c r="S383" s="24"/>
      <c r="T383" s="24"/>
      <c r="U383" s="24"/>
      <c r="V383" s="24"/>
      <c r="W383" s="24"/>
      <c r="X383" s="24"/>
      <c r="Y383" s="24"/>
      <c r="Z383" s="24"/>
    </row>
    <row r="384" spans="11:26" ht="15.75" customHeight="1">
      <c r="K384" s="30"/>
      <c r="M384" s="30"/>
      <c r="P384" s="24"/>
      <c r="Q384" s="24"/>
      <c r="R384" s="24"/>
      <c r="S384" s="24"/>
      <c r="T384" s="24"/>
      <c r="U384" s="24"/>
      <c r="V384" s="24"/>
      <c r="W384" s="24"/>
      <c r="X384" s="24"/>
      <c r="Y384" s="24"/>
      <c r="Z384" s="24"/>
    </row>
    <row r="385" spans="11:26" ht="15.75" customHeight="1">
      <c r="K385" s="30"/>
      <c r="M385" s="30"/>
      <c r="P385" s="24"/>
      <c r="Q385" s="24"/>
      <c r="R385" s="24"/>
      <c r="S385" s="24"/>
      <c r="T385" s="24"/>
      <c r="U385" s="24"/>
      <c r="V385" s="24"/>
      <c r="W385" s="24"/>
      <c r="X385" s="24"/>
      <c r="Y385" s="24"/>
      <c r="Z385" s="24"/>
    </row>
    <row r="386" spans="11:26" ht="15.75" customHeight="1">
      <c r="K386" s="30"/>
      <c r="M386" s="30"/>
      <c r="P386" s="24"/>
      <c r="Q386" s="24"/>
      <c r="R386" s="24"/>
      <c r="S386" s="24"/>
      <c r="T386" s="24"/>
      <c r="U386" s="24"/>
      <c r="V386" s="24"/>
      <c r="W386" s="24"/>
      <c r="X386" s="24"/>
      <c r="Y386" s="24"/>
      <c r="Z386" s="24"/>
    </row>
    <row r="387" spans="11:26" ht="15.75" customHeight="1">
      <c r="K387" s="30"/>
      <c r="M387" s="30"/>
      <c r="P387" s="24"/>
      <c r="Q387" s="24"/>
      <c r="R387" s="24"/>
      <c r="S387" s="24"/>
      <c r="T387" s="24"/>
      <c r="U387" s="24"/>
      <c r="V387" s="24"/>
      <c r="W387" s="24"/>
      <c r="X387" s="24"/>
      <c r="Y387" s="24"/>
      <c r="Z387" s="24"/>
    </row>
    <row r="388" spans="11:26" ht="15.75" customHeight="1">
      <c r="K388" s="30"/>
      <c r="M388" s="30"/>
      <c r="P388" s="24"/>
      <c r="Q388" s="24"/>
      <c r="R388" s="24"/>
      <c r="S388" s="24"/>
      <c r="T388" s="24"/>
      <c r="U388" s="24"/>
      <c r="V388" s="24"/>
      <c r="W388" s="24"/>
      <c r="X388" s="24"/>
      <c r="Y388" s="24"/>
      <c r="Z388" s="24"/>
    </row>
    <row r="389" spans="11:26" ht="15.75" customHeight="1">
      <c r="K389" s="30"/>
      <c r="M389" s="30"/>
      <c r="P389" s="24"/>
      <c r="Q389" s="24"/>
      <c r="R389" s="24"/>
      <c r="S389" s="24"/>
      <c r="T389" s="24"/>
      <c r="U389" s="24"/>
      <c r="V389" s="24"/>
      <c r="W389" s="24"/>
      <c r="X389" s="24"/>
      <c r="Y389" s="24"/>
      <c r="Z389" s="24"/>
    </row>
    <row r="390" spans="11:26" ht="15.75" customHeight="1">
      <c r="K390" s="30"/>
      <c r="M390" s="30"/>
      <c r="P390" s="24"/>
      <c r="Q390" s="24"/>
      <c r="R390" s="24"/>
      <c r="S390" s="24"/>
      <c r="T390" s="24"/>
      <c r="U390" s="24"/>
      <c r="V390" s="24"/>
      <c r="W390" s="24"/>
      <c r="X390" s="24"/>
      <c r="Y390" s="24"/>
      <c r="Z390" s="24"/>
    </row>
    <row r="391" spans="11:26" ht="15.75" customHeight="1">
      <c r="K391" s="30"/>
      <c r="M391" s="30"/>
      <c r="P391" s="24"/>
      <c r="Q391" s="24"/>
      <c r="R391" s="24"/>
      <c r="S391" s="24"/>
      <c r="T391" s="24"/>
      <c r="U391" s="24"/>
      <c r="V391" s="24"/>
      <c r="W391" s="24"/>
      <c r="X391" s="24"/>
      <c r="Y391" s="24"/>
      <c r="Z391" s="24"/>
    </row>
    <row r="392" spans="11:26" ht="15.75" customHeight="1">
      <c r="K392" s="30"/>
      <c r="M392" s="30"/>
      <c r="P392" s="24"/>
      <c r="Q392" s="24"/>
      <c r="R392" s="24"/>
      <c r="S392" s="24"/>
      <c r="T392" s="24"/>
      <c r="U392" s="24"/>
      <c r="V392" s="24"/>
      <c r="W392" s="24"/>
      <c r="X392" s="24"/>
      <c r="Y392" s="24"/>
      <c r="Z392" s="24"/>
    </row>
    <row r="393" spans="11:26" ht="15.75" customHeight="1">
      <c r="K393" s="30"/>
      <c r="M393" s="30"/>
      <c r="P393" s="24"/>
      <c r="Q393" s="24"/>
      <c r="R393" s="24"/>
      <c r="S393" s="24"/>
      <c r="T393" s="24"/>
      <c r="U393" s="24"/>
      <c r="V393" s="24"/>
      <c r="W393" s="24"/>
      <c r="X393" s="24"/>
      <c r="Y393" s="24"/>
      <c r="Z393" s="24"/>
    </row>
    <row r="394" spans="11:26" ht="15.75" customHeight="1">
      <c r="K394" s="30"/>
      <c r="M394" s="30"/>
      <c r="P394" s="24"/>
      <c r="Q394" s="24"/>
      <c r="R394" s="24"/>
      <c r="S394" s="24"/>
      <c r="T394" s="24"/>
      <c r="U394" s="24"/>
      <c r="V394" s="24"/>
      <c r="W394" s="24"/>
      <c r="X394" s="24"/>
      <c r="Y394" s="24"/>
      <c r="Z394" s="24"/>
    </row>
    <row r="395" spans="11:26" ht="15.75" customHeight="1">
      <c r="K395" s="30"/>
      <c r="M395" s="30"/>
      <c r="P395" s="24"/>
      <c r="Q395" s="24"/>
      <c r="R395" s="24"/>
      <c r="S395" s="24"/>
      <c r="T395" s="24"/>
      <c r="U395" s="24"/>
      <c r="V395" s="24"/>
      <c r="W395" s="24"/>
      <c r="X395" s="24"/>
      <c r="Y395" s="24"/>
      <c r="Z395" s="24"/>
    </row>
    <row r="396" spans="11:26" ht="15.75" customHeight="1">
      <c r="K396" s="30"/>
      <c r="M396" s="30"/>
      <c r="P396" s="24"/>
      <c r="Q396" s="24"/>
      <c r="R396" s="24"/>
      <c r="S396" s="24"/>
      <c r="T396" s="24"/>
      <c r="U396" s="24"/>
      <c r="V396" s="24"/>
      <c r="W396" s="24"/>
      <c r="X396" s="24"/>
      <c r="Y396" s="24"/>
      <c r="Z396" s="24"/>
    </row>
    <row r="397" spans="11:26" ht="15.75" customHeight="1">
      <c r="K397" s="30"/>
      <c r="M397" s="30"/>
      <c r="P397" s="24"/>
      <c r="Q397" s="24"/>
      <c r="R397" s="24"/>
      <c r="S397" s="24"/>
      <c r="T397" s="24"/>
      <c r="U397" s="24"/>
      <c r="V397" s="24"/>
      <c r="W397" s="24"/>
      <c r="X397" s="24"/>
      <c r="Y397" s="24"/>
      <c r="Z397" s="24"/>
    </row>
    <row r="398" spans="11:26" ht="15.75" customHeight="1">
      <c r="K398" s="30"/>
      <c r="M398" s="30"/>
      <c r="P398" s="24"/>
      <c r="Q398" s="24"/>
      <c r="R398" s="24"/>
      <c r="S398" s="24"/>
      <c r="T398" s="24"/>
      <c r="U398" s="24"/>
      <c r="V398" s="24"/>
      <c r="W398" s="24"/>
      <c r="X398" s="24"/>
      <c r="Y398" s="24"/>
      <c r="Z398" s="24"/>
    </row>
    <row r="399" spans="11:26" ht="15.75" customHeight="1">
      <c r="K399" s="30"/>
      <c r="M399" s="30"/>
      <c r="P399" s="24"/>
      <c r="Q399" s="24"/>
      <c r="R399" s="24"/>
      <c r="S399" s="24"/>
      <c r="T399" s="24"/>
      <c r="U399" s="24"/>
      <c r="V399" s="24"/>
      <c r="W399" s="24"/>
      <c r="X399" s="24"/>
      <c r="Y399" s="24"/>
      <c r="Z399" s="24"/>
    </row>
    <row r="400" spans="11:26" ht="15.75" customHeight="1">
      <c r="K400" s="30"/>
      <c r="M400" s="30"/>
      <c r="P400" s="24"/>
      <c r="Q400" s="24"/>
      <c r="R400" s="24"/>
      <c r="S400" s="24"/>
      <c r="T400" s="24"/>
      <c r="U400" s="24"/>
      <c r="V400" s="24"/>
      <c r="W400" s="24"/>
      <c r="X400" s="24"/>
      <c r="Y400" s="24"/>
      <c r="Z400" s="24"/>
    </row>
    <row r="401" spans="11:26" ht="15.75" customHeight="1">
      <c r="K401" s="30"/>
      <c r="M401" s="30"/>
      <c r="P401" s="24"/>
      <c r="Q401" s="24"/>
      <c r="R401" s="24"/>
      <c r="S401" s="24"/>
      <c r="T401" s="24"/>
      <c r="U401" s="24"/>
      <c r="V401" s="24"/>
      <c r="W401" s="24"/>
      <c r="X401" s="24"/>
      <c r="Y401" s="24"/>
      <c r="Z401" s="24"/>
    </row>
    <row r="402" spans="11:26" ht="15.75" customHeight="1">
      <c r="K402" s="30"/>
      <c r="M402" s="30"/>
      <c r="P402" s="24"/>
      <c r="Q402" s="24"/>
      <c r="R402" s="24"/>
      <c r="S402" s="24"/>
      <c r="T402" s="24"/>
      <c r="U402" s="24"/>
      <c r="V402" s="24"/>
      <c r="W402" s="24"/>
      <c r="X402" s="24"/>
      <c r="Y402" s="24"/>
      <c r="Z402" s="24"/>
    </row>
    <row r="403" spans="11:26" ht="15.75" customHeight="1">
      <c r="K403" s="30"/>
      <c r="M403" s="30"/>
      <c r="P403" s="24"/>
      <c r="Q403" s="24"/>
      <c r="R403" s="24"/>
      <c r="S403" s="24"/>
      <c r="T403" s="24"/>
      <c r="U403" s="24"/>
      <c r="V403" s="24"/>
      <c r="W403" s="24"/>
      <c r="X403" s="24"/>
      <c r="Y403" s="24"/>
      <c r="Z403" s="24"/>
    </row>
    <row r="404" spans="11:26" ht="15.75" customHeight="1">
      <c r="K404" s="30"/>
      <c r="M404" s="30"/>
      <c r="P404" s="24"/>
      <c r="Q404" s="24"/>
      <c r="R404" s="24"/>
      <c r="S404" s="24"/>
      <c r="T404" s="24"/>
      <c r="U404" s="24"/>
      <c r="V404" s="24"/>
      <c r="W404" s="24"/>
      <c r="X404" s="24"/>
      <c r="Y404" s="24"/>
      <c r="Z404" s="24"/>
    </row>
    <row r="405" spans="11:26" ht="15.75" customHeight="1">
      <c r="K405" s="30"/>
      <c r="M405" s="30"/>
      <c r="P405" s="24"/>
      <c r="Q405" s="24"/>
      <c r="R405" s="24"/>
      <c r="S405" s="24"/>
      <c r="T405" s="24"/>
      <c r="U405" s="24"/>
      <c r="V405" s="24"/>
      <c r="W405" s="24"/>
      <c r="X405" s="24"/>
      <c r="Y405" s="24"/>
      <c r="Z405" s="24"/>
    </row>
    <row r="406" spans="11:26" ht="15.75" customHeight="1">
      <c r="K406" s="30"/>
      <c r="M406" s="30"/>
      <c r="P406" s="24"/>
      <c r="Q406" s="24"/>
      <c r="R406" s="24"/>
      <c r="S406" s="24"/>
      <c r="T406" s="24"/>
      <c r="U406" s="24"/>
      <c r="V406" s="24"/>
      <c r="W406" s="24"/>
      <c r="X406" s="24"/>
      <c r="Y406" s="24"/>
      <c r="Z406" s="24"/>
    </row>
    <row r="407" spans="11:26" ht="15.75" customHeight="1">
      <c r="K407" s="30"/>
      <c r="M407" s="30"/>
      <c r="P407" s="24"/>
      <c r="Q407" s="24"/>
      <c r="R407" s="24"/>
      <c r="S407" s="24"/>
      <c r="T407" s="24"/>
      <c r="U407" s="24"/>
      <c r="V407" s="24"/>
      <c r="W407" s="24"/>
      <c r="X407" s="24"/>
      <c r="Y407" s="24"/>
      <c r="Z407" s="24"/>
    </row>
    <row r="408" spans="11:26" ht="15.75" customHeight="1">
      <c r="K408" s="30"/>
      <c r="M408" s="30"/>
      <c r="P408" s="24"/>
      <c r="Q408" s="24"/>
      <c r="R408" s="24"/>
      <c r="S408" s="24"/>
      <c r="T408" s="24"/>
      <c r="U408" s="24"/>
      <c r="V408" s="24"/>
      <c r="W408" s="24"/>
      <c r="X408" s="24"/>
      <c r="Y408" s="24"/>
      <c r="Z408" s="24"/>
    </row>
    <row r="409" spans="11:26" ht="15.75" customHeight="1">
      <c r="K409" s="30"/>
      <c r="M409" s="30"/>
      <c r="P409" s="24"/>
      <c r="Q409" s="24"/>
      <c r="R409" s="24"/>
      <c r="S409" s="24"/>
      <c r="T409" s="24"/>
      <c r="U409" s="24"/>
      <c r="V409" s="24"/>
      <c r="W409" s="24"/>
      <c r="X409" s="24"/>
      <c r="Y409" s="24"/>
      <c r="Z409" s="24"/>
    </row>
    <row r="410" spans="11:26" ht="15.75" customHeight="1">
      <c r="K410" s="30"/>
      <c r="M410" s="30"/>
      <c r="P410" s="24"/>
      <c r="Q410" s="24"/>
      <c r="R410" s="24"/>
      <c r="S410" s="24"/>
      <c r="T410" s="24"/>
      <c r="U410" s="24"/>
      <c r="V410" s="24"/>
      <c r="W410" s="24"/>
      <c r="X410" s="24"/>
      <c r="Y410" s="24"/>
      <c r="Z410" s="24"/>
    </row>
    <row r="411" spans="11:26" ht="15.75" customHeight="1">
      <c r="K411" s="30"/>
      <c r="M411" s="30"/>
      <c r="P411" s="24"/>
      <c r="Q411" s="24"/>
      <c r="R411" s="24"/>
      <c r="S411" s="24"/>
      <c r="T411" s="24"/>
      <c r="U411" s="24"/>
      <c r="V411" s="24"/>
      <c r="W411" s="24"/>
      <c r="X411" s="24"/>
      <c r="Y411" s="24"/>
      <c r="Z411" s="24"/>
    </row>
    <row r="412" spans="11:26" ht="15.75" customHeight="1">
      <c r="K412" s="30"/>
      <c r="M412" s="30"/>
      <c r="P412" s="24"/>
      <c r="Q412" s="24"/>
      <c r="R412" s="24"/>
      <c r="S412" s="24"/>
      <c r="T412" s="24"/>
      <c r="U412" s="24"/>
      <c r="V412" s="24"/>
      <c r="W412" s="24"/>
      <c r="X412" s="24"/>
      <c r="Y412" s="24"/>
      <c r="Z412" s="24"/>
    </row>
    <row r="413" spans="11:26" ht="15.75" customHeight="1">
      <c r="K413" s="30"/>
      <c r="M413" s="30"/>
      <c r="P413" s="24"/>
      <c r="Q413" s="24"/>
      <c r="R413" s="24"/>
      <c r="S413" s="24"/>
      <c r="T413" s="24"/>
      <c r="U413" s="24"/>
      <c r="V413" s="24"/>
      <c r="W413" s="24"/>
      <c r="X413" s="24"/>
      <c r="Y413" s="24"/>
      <c r="Z413" s="24"/>
    </row>
    <row r="414" spans="11:26" ht="15.75" customHeight="1">
      <c r="K414" s="30"/>
      <c r="M414" s="30"/>
      <c r="P414" s="24"/>
      <c r="Q414" s="24"/>
      <c r="R414" s="24"/>
      <c r="S414" s="24"/>
      <c r="T414" s="24"/>
      <c r="U414" s="24"/>
      <c r="V414" s="24"/>
      <c r="W414" s="24"/>
      <c r="X414" s="24"/>
      <c r="Y414" s="24"/>
      <c r="Z414" s="24"/>
    </row>
    <row r="415" spans="11:26" ht="15.75" customHeight="1">
      <c r="K415" s="30"/>
      <c r="M415" s="30"/>
      <c r="P415" s="24"/>
      <c r="Q415" s="24"/>
      <c r="R415" s="24"/>
      <c r="S415" s="24"/>
      <c r="T415" s="24"/>
      <c r="U415" s="24"/>
      <c r="V415" s="24"/>
      <c r="W415" s="24"/>
      <c r="X415" s="24"/>
      <c r="Y415" s="24"/>
      <c r="Z415" s="24"/>
    </row>
    <row r="416" spans="11:26" ht="15.75" customHeight="1">
      <c r="K416" s="30"/>
      <c r="M416" s="30"/>
      <c r="P416" s="24"/>
      <c r="Q416" s="24"/>
      <c r="R416" s="24"/>
      <c r="S416" s="24"/>
      <c r="T416" s="24"/>
      <c r="U416" s="24"/>
      <c r="V416" s="24"/>
      <c r="W416" s="24"/>
      <c r="X416" s="24"/>
      <c r="Y416" s="24"/>
      <c r="Z416" s="24"/>
    </row>
    <row r="417" spans="11:26" ht="15.75" customHeight="1">
      <c r="K417" s="30"/>
      <c r="M417" s="30"/>
      <c r="P417" s="24"/>
      <c r="Q417" s="24"/>
      <c r="R417" s="24"/>
      <c r="S417" s="24"/>
      <c r="T417" s="24"/>
      <c r="U417" s="24"/>
      <c r="V417" s="24"/>
      <c r="W417" s="24"/>
      <c r="X417" s="24"/>
      <c r="Y417" s="24"/>
      <c r="Z417" s="24"/>
    </row>
    <row r="418" spans="11:26" ht="15.75" customHeight="1">
      <c r="K418" s="30"/>
      <c r="M418" s="30"/>
      <c r="P418" s="24"/>
      <c r="Q418" s="24"/>
      <c r="R418" s="24"/>
      <c r="S418" s="24"/>
      <c r="T418" s="24"/>
      <c r="U418" s="24"/>
      <c r="V418" s="24"/>
      <c r="W418" s="24"/>
      <c r="X418" s="24"/>
      <c r="Y418" s="24"/>
      <c r="Z418" s="24"/>
    </row>
    <row r="419" spans="11:26" ht="15.75" customHeight="1">
      <c r="K419" s="30"/>
      <c r="M419" s="30"/>
      <c r="P419" s="24"/>
      <c r="Q419" s="24"/>
      <c r="R419" s="24"/>
      <c r="S419" s="24"/>
      <c r="T419" s="24"/>
      <c r="U419" s="24"/>
      <c r="V419" s="24"/>
      <c r="W419" s="24"/>
      <c r="X419" s="24"/>
      <c r="Y419" s="24"/>
      <c r="Z419" s="24"/>
    </row>
    <row r="420" spans="11:26" ht="15.75" customHeight="1">
      <c r="K420" s="30"/>
      <c r="M420" s="30"/>
      <c r="P420" s="24"/>
      <c r="Q420" s="24"/>
      <c r="R420" s="24"/>
      <c r="S420" s="24"/>
      <c r="T420" s="24"/>
      <c r="U420" s="24"/>
      <c r="V420" s="24"/>
      <c r="W420" s="24"/>
      <c r="X420" s="24"/>
      <c r="Y420" s="24"/>
      <c r="Z420" s="24"/>
    </row>
    <row r="421" spans="11:26" ht="15.75" customHeight="1">
      <c r="K421" s="30"/>
      <c r="M421" s="30"/>
      <c r="P421" s="24"/>
      <c r="Q421" s="24"/>
      <c r="R421" s="24"/>
      <c r="S421" s="24"/>
      <c r="T421" s="24"/>
      <c r="U421" s="24"/>
      <c r="V421" s="24"/>
      <c r="W421" s="24"/>
      <c r="X421" s="24"/>
      <c r="Y421" s="24"/>
      <c r="Z421" s="24"/>
    </row>
    <row r="422" spans="11:26" ht="15.75" customHeight="1">
      <c r="K422" s="30"/>
      <c r="M422" s="30"/>
      <c r="P422" s="24"/>
      <c r="Q422" s="24"/>
      <c r="R422" s="24"/>
      <c r="S422" s="24"/>
      <c r="T422" s="24"/>
      <c r="U422" s="24"/>
      <c r="V422" s="24"/>
      <c r="W422" s="24"/>
      <c r="X422" s="24"/>
      <c r="Y422" s="24"/>
      <c r="Z422" s="24"/>
    </row>
    <row r="423" spans="11:26" ht="15.75" customHeight="1">
      <c r="K423" s="30"/>
      <c r="M423" s="30"/>
      <c r="P423" s="24"/>
      <c r="Q423" s="24"/>
      <c r="R423" s="24"/>
      <c r="S423" s="24"/>
      <c r="T423" s="24"/>
      <c r="U423" s="24"/>
      <c r="V423" s="24"/>
      <c r="W423" s="24"/>
      <c r="X423" s="24"/>
      <c r="Y423" s="24"/>
      <c r="Z423" s="24"/>
    </row>
    <row r="424" spans="11:26" ht="15.75" customHeight="1">
      <c r="K424" s="30"/>
      <c r="M424" s="30"/>
      <c r="P424" s="24"/>
      <c r="Q424" s="24"/>
      <c r="R424" s="24"/>
      <c r="S424" s="24"/>
      <c r="T424" s="24"/>
      <c r="U424" s="24"/>
      <c r="V424" s="24"/>
      <c r="W424" s="24"/>
      <c r="X424" s="24"/>
      <c r="Y424" s="24"/>
      <c r="Z424" s="24"/>
    </row>
    <row r="425" spans="11:26" ht="15.75" customHeight="1">
      <c r="K425" s="30"/>
      <c r="M425" s="30"/>
      <c r="P425" s="24"/>
      <c r="Q425" s="24"/>
      <c r="R425" s="24"/>
      <c r="S425" s="24"/>
      <c r="T425" s="24"/>
      <c r="U425" s="24"/>
      <c r="V425" s="24"/>
      <c r="W425" s="24"/>
      <c r="X425" s="24"/>
      <c r="Y425" s="24"/>
      <c r="Z425" s="24"/>
    </row>
    <row r="426" spans="11:26" ht="15.75" customHeight="1">
      <c r="K426" s="30"/>
      <c r="M426" s="30"/>
      <c r="P426" s="24"/>
      <c r="Q426" s="24"/>
      <c r="R426" s="24"/>
      <c r="S426" s="24"/>
      <c r="T426" s="24"/>
      <c r="U426" s="24"/>
      <c r="V426" s="24"/>
      <c r="W426" s="24"/>
      <c r="X426" s="24"/>
      <c r="Y426" s="24"/>
      <c r="Z426" s="24"/>
    </row>
    <row r="427" spans="11:26" ht="15.75" customHeight="1">
      <c r="K427" s="30"/>
      <c r="M427" s="30"/>
      <c r="P427" s="24"/>
      <c r="Q427" s="24"/>
      <c r="R427" s="24"/>
      <c r="S427" s="24"/>
      <c r="T427" s="24"/>
      <c r="U427" s="24"/>
      <c r="V427" s="24"/>
      <c r="W427" s="24"/>
      <c r="X427" s="24"/>
      <c r="Y427" s="24"/>
      <c r="Z427" s="24"/>
    </row>
    <row r="428" spans="11:26" ht="15.75" customHeight="1">
      <c r="K428" s="30"/>
      <c r="M428" s="30"/>
      <c r="P428" s="24"/>
      <c r="Q428" s="24"/>
      <c r="R428" s="24"/>
      <c r="S428" s="24"/>
      <c r="T428" s="24"/>
      <c r="U428" s="24"/>
      <c r="V428" s="24"/>
      <c r="W428" s="24"/>
      <c r="X428" s="24"/>
      <c r="Y428" s="24"/>
      <c r="Z428" s="24"/>
    </row>
    <row r="429" spans="11:26" ht="15.75" customHeight="1">
      <c r="K429" s="30"/>
      <c r="M429" s="30"/>
      <c r="P429" s="24"/>
      <c r="Q429" s="24"/>
      <c r="R429" s="24"/>
      <c r="S429" s="24"/>
      <c r="T429" s="24"/>
      <c r="U429" s="24"/>
      <c r="V429" s="24"/>
      <c r="W429" s="24"/>
      <c r="X429" s="24"/>
      <c r="Y429" s="24"/>
      <c r="Z429" s="24"/>
    </row>
    <row r="430" spans="11:26" ht="15.75" customHeight="1">
      <c r="K430" s="30"/>
      <c r="M430" s="30"/>
      <c r="P430" s="24"/>
      <c r="Q430" s="24"/>
      <c r="R430" s="24"/>
      <c r="S430" s="24"/>
      <c r="T430" s="24"/>
      <c r="U430" s="24"/>
      <c r="V430" s="24"/>
      <c r="W430" s="24"/>
      <c r="X430" s="24"/>
      <c r="Y430" s="24"/>
      <c r="Z430" s="24"/>
    </row>
    <row r="431" spans="11:26" ht="15.75" customHeight="1">
      <c r="K431" s="30"/>
      <c r="M431" s="30"/>
      <c r="P431" s="24"/>
      <c r="Q431" s="24"/>
      <c r="R431" s="24"/>
      <c r="S431" s="24"/>
      <c r="T431" s="24"/>
      <c r="U431" s="24"/>
      <c r="V431" s="24"/>
      <c r="W431" s="24"/>
      <c r="X431" s="24"/>
      <c r="Y431" s="24"/>
      <c r="Z431" s="24"/>
    </row>
    <row r="432" spans="11:26" ht="15.75" customHeight="1">
      <c r="K432" s="30"/>
      <c r="M432" s="30"/>
      <c r="P432" s="24"/>
      <c r="Q432" s="24"/>
      <c r="R432" s="24"/>
      <c r="S432" s="24"/>
      <c r="T432" s="24"/>
      <c r="U432" s="24"/>
      <c r="V432" s="24"/>
      <c r="W432" s="24"/>
      <c r="X432" s="24"/>
      <c r="Y432" s="24"/>
      <c r="Z432" s="24"/>
    </row>
    <row r="433" spans="11:26" ht="15.75" customHeight="1">
      <c r="K433" s="30"/>
      <c r="M433" s="30"/>
      <c r="P433" s="24"/>
      <c r="Q433" s="24"/>
      <c r="R433" s="24"/>
      <c r="S433" s="24"/>
      <c r="T433" s="24"/>
      <c r="U433" s="24"/>
      <c r="V433" s="24"/>
      <c r="W433" s="24"/>
      <c r="X433" s="24"/>
      <c r="Y433" s="24"/>
      <c r="Z433" s="24"/>
    </row>
    <row r="434" spans="11:26" ht="15.75" customHeight="1">
      <c r="K434" s="30"/>
      <c r="M434" s="30"/>
      <c r="P434" s="24"/>
      <c r="Q434" s="24"/>
      <c r="R434" s="24"/>
      <c r="S434" s="24"/>
      <c r="T434" s="24"/>
      <c r="U434" s="24"/>
      <c r="V434" s="24"/>
      <c r="W434" s="24"/>
      <c r="X434" s="24"/>
      <c r="Y434" s="24"/>
      <c r="Z434" s="24"/>
    </row>
    <row r="435" spans="11:26" ht="15.75" customHeight="1">
      <c r="K435" s="30"/>
      <c r="M435" s="30"/>
      <c r="P435" s="24"/>
      <c r="Q435" s="24"/>
      <c r="R435" s="24"/>
      <c r="S435" s="24"/>
      <c r="T435" s="24"/>
      <c r="U435" s="24"/>
      <c r="V435" s="24"/>
      <c r="W435" s="24"/>
      <c r="X435" s="24"/>
      <c r="Y435" s="24"/>
      <c r="Z435" s="24"/>
    </row>
    <row r="436" spans="11:26" ht="15.75" customHeight="1">
      <c r="K436" s="30"/>
      <c r="M436" s="30"/>
      <c r="P436" s="24"/>
      <c r="Q436" s="24"/>
      <c r="R436" s="24"/>
      <c r="S436" s="24"/>
      <c r="T436" s="24"/>
      <c r="U436" s="24"/>
      <c r="V436" s="24"/>
      <c r="W436" s="24"/>
      <c r="X436" s="24"/>
      <c r="Y436" s="24"/>
      <c r="Z436" s="24"/>
    </row>
    <row r="437" spans="11:26" ht="15.75" customHeight="1">
      <c r="K437" s="30"/>
      <c r="M437" s="30"/>
      <c r="P437" s="24"/>
      <c r="Q437" s="24"/>
      <c r="R437" s="24"/>
      <c r="S437" s="24"/>
      <c r="T437" s="24"/>
      <c r="U437" s="24"/>
      <c r="V437" s="24"/>
      <c r="W437" s="24"/>
      <c r="X437" s="24"/>
      <c r="Y437" s="24"/>
      <c r="Z437" s="24"/>
    </row>
    <row r="438" spans="11:26" ht="15.75" customHeight="1">
      <c r="K438" s="30"/>
      <c r="M438" s="30"/>
      <c r="P438" s="24"/>
      <c r="Q438" s="24"/>
      <c r="R438" s="24"/>
      <c r="S438" s="24"/>
      <c r="T438" s="24"/>
      <c r="U438" s="24"/>
      <c r="V438" s="24"/>
      <c r="W438" s="24"/>
      <c r="X438" s="24"/>
      <c r="Y438" s="24"/>
      <c r="Z438" s="24"/>
    </row>
    <row r="439" spans="11:26" ht="15.75" customHeight="1">
      <c r="K439" s="30"/>
      <c r="M439" s="30"/>
      <c r="P439" s="24"/>
      <c r="Q439" s="24"/>
      <c r="R439" s="24"/>
      <c r="S439" s="24"/>
      <c r="T439" s="24"/>
      <c r="U439" s="24"/>
      <c r="V439" s="24"/>
      <c r="W439" s="24"/>
      <c r="X439" s="24"/>
      <c r="Y439" s="24"/>
      <c r="Z439" s="24"/>
    </row>
    <row r="440" spans="11:26" ht="15.75" customHeight="1">
      <c r="K440" s="30"/>
      <c r="M440" s="30"/>
      <c r="P440" s="24"/>
      <c r="Q440" s="24"/>
      <c r="R440" s="24"/>
      <c r="S440" s="24"/>
      <c r="T440" s="24"/>
      <c r="U440" s="24"/>
      <c r="V440" s="24"/>
      <c r="W440" s="24"/>
      <c r="X440" s="24"/>
      <c r="Y440" s="24"/>
      <c r="Z440" s="24"/>
    </row>
    <row r="441" spans="11:26" ht="15.75" customHeight="1">
      <c r="K441" s="30"/>
      <c r="M441" s="30"/>
      <c r="P441" s="24"/>
      <c r="Q441" s="24"/>
      <c r="R441" s="24"/>
      <c r="S441" s="24"/>
      <c r="T441" s="24"/>
      <c r="U441" s="24"/>
      <c r="V441" s="24"/>
      <c r="W441" s="24"/>
      <c r="X441" s="24"/>
      <c r="Y441" s="24"/>
      <c r="Z441" s="24"/>
    </row>
    <row r="442" spans="11:26" ht="15.75" customHeight="1">
      <c r="K442" s="30"/>
      <c r="M442" s="30"/>
      <c r="P442" s="24"/>
      <c r="Q442" s="24"/>
      <c r="R442" s="24"/>
      <c r="S442" s="24"/>
      <c r="T442" s="24"/>
      <c r="U442" s="24"/>
      <c r="V442" s="24"/>
      <c r="W442" s="24"/>
      <c r="X442" s="24"/>
      <c r="Y442" s="24"/>
      <c r="Z442" s="24"/>
    </row>
    <row r="443" spans="11:26" ht="15.75" customHeight="1">
      <c r="K443" s="30"/>
      <c r="M443" s="30"/>
      <c r="P443" s="24"/>
      <c r="Q443" s="24"/>
      <c r="R443" s="24"/>
      <c r="S443" s="24"/>
      <c r="T443" s="24"/>
      <c r="U443" s="24"/>
      <c r="V443" s="24"/>
      <c r="W443" s="24"/>
      <c r="X443" s="24"/>
      <c r="Y443" s="24"/>
      <c r="Z443" s="24"/>
    </row>
    <row r="444" spans="11:26" ht="15.75" customHeight="1">
      <c r="K444" s="30"/>
      <c r="M444" s="30"/>
      <c r="P444" s="24"/>
      <c r="Q444" s="24"/>
      <c r="R444" s="24"/>
      <c r="S444" s="24"/>
      <c r="T444" s="24"/>
      <c r="U444" s="24"/>
      <c r="V444" s="24"/>
      <c r="W444" s="24"/>
      <c r="X444" s="24"/>
      <c r="Y444" s="24"/>
      <c r="Z444" s="24"/>
    </row>
    <row r="445" spans="11:26" ht="15.75" customHeight="1">
      <c r="K445" s="30"/>
      <c r="M445" s="30"/>
      <c r="P445" s="24"/>
      <c r="Q445" s="24"/>
      <c r="R445" s="24"/>
      <c r="S445" s="24"/>
      <c r="T445" s="24"/>
      <c r="U445" s="24"/>
      <c r="V445" s="24"/>
      <c r="W445" s="24"/>
      <c r="X445" s="24"/>
      <c r="Y445" s="24"/>
      <c r="Z445" s="24"/>
    </row>
    <row r="446" spans="11:26" ht="15.75" customHeight="1">
      <c r="K446" s="30"/>
      <c r="M446" s="30"/>
      <c r="P446" s="24"/>
      <c r="Q446" s="24"/>
      <c r="R446" s="24"/>
      <c r="S446" s="24"/>
      <c r="T446" s="24"/>
      <c r="U446" s="24"/>
      <c r="V446" s="24"/>
      <c r="W446" s="24"/>
      <c r="X446" s="24"/>
      <c r="Y446" s="24"/>
      <c r="Z446" s="24"/>
    </row>
    <row r="447" spans="11:26" ht="15.75" customHeight="1">
      <c r="K447" s="30"/>
      <c r="M447" s="30"/>
      <c r="P447" s="24"/>
      <c r="Q447" s="24"/>
      <c r="R447" s="24"/>
      <c r="S447" s="24"/>
      <c r="T447" s="24"/>
      <c r="U447" s="24"/>
      <c r="V447" s="24"/>
      <c r="W447" s="24"/>
      <c r="X447" s="24"/>
      <c r="Y447" s="24"/>
      <c r="Z447" s="24"/>
    </row>
    <row r="448" spans="11:26" ht="15.75" customHeight="1">
      <c r="K448" s="30"/>
      <c r="M448" s="30"/>
      <c r="P448" s="24"/>
      <c r="Q448" s="24"/>
      <c r="R448" s="24"/>
      <c r="S448" s="24"/>
      <c r="T448" s="24"/>
      <c r="U448" s="24"/>
      <c r="V448" s="24"/>
      <c r="W448" s="24"/>
      <c r="X448" s="24"/>
      <c r="Y448" s="24"/>
      <c r="Z448" s="24"/>
    </row>
    <row r="449" spans="11:26" ht="15.75" customHeight="1">
      <c r="K449" s="30"/>
      <c r="M449" s="30"/>
      <c r="P449" s="24"/>
      <c r="Q449" s="24"/>
      <c r="R449" s="24"/>
      <c r="S449" s="24"/>
      <c r="T449" s="24"/>
      <c r="U449" s="24"/>
      <c r="V449" s="24"/>
      <c r="W449" s="24"/>
      <c r="X449" s="24"/>
      <c r="Y449" s="24"/>
      <c r="Z449" s="24"/>
    </row>
    <row r="450" spans="11:26" ht="15.75" customHeight="1">
      <c r="K450" s="30"/>
      <c r="M450" s="30"/>
      <c r="P450" s="24"/>
      <c r="Q450" s="24"/>
      <c r="R450" s="24"/>
      <c r="S450" s="24"/>
      <c r="T450" s="24"/>
      <c r="U450" s="24"/>
      <c r="V450" s="24"/>
      <c r="W450" s="24"/>
      <c r="X450" s="24"/>
      <c r="Y450" s="24"/>
      <c r="Z450" s="24"/>
    </row>
    <row r="451" spans="11:26" ht="15.75" customHeight="1">
      <c r="K451" s="30"/>
      <c r="M451" s="30"/>
      <c r="P451" s="24"/>
      <c r="Q451" s="24"/>
      <c r="R451" s="24"/>
      <c r="S451" s="24"/>
      <c r="T451" s="24"/>
      <c r="U451" s="24"/>
      <c r="V451" s="24"/>
      <c r="W451" s="24"/>
      <c r="X451" s="24"/>
      <c r="Y451" s="24"/>
      <c r="Z451" s="24"/>
    </row>
    <row r="452" spans="11:26" ht="15.75" customHeight="1">
      <c r="K452" s="30"/>
      <c r="M452" s="30"/>
      <c r="P452" s="24"/>
      <c r="Q452" s="24"/>
      <c r="R452" s="24"/>
      <c r="S452" s="24"/>
      <c r="T452" s="24"/>
      <c r="U452" s="24"/>
      <c r="V452" s="24"/>
      <c r="W452" s="24"/>
      <c r="X452" s="24"/>
      <c r="Y452" s="24"/>
      <c r="Z452" s="24"/>
    </row>
    <row r="453" spans="11:26" ht="15.75" customHeight="1">
      <c r="K453" s="30"/>
      <c r="M453" s="30"/>
      <c r="P453" s="24"/>
      <c r="Q453" s="24"/>
      <c r="R453" s="24"/>
      <c r="S453" s="24"/>
      <c r="T453" s="24"/>
      <c r="U453" s="24"/>
      <c r="V453" s="24"/>
      <c r="W453" s="24"/>
      <c r="X453" s="24"/>
      <c r="Y453" s="24"/>
      <c r="Z453" s="24"/>
    </row>
    <row r="454" spans="11:26" ht="15.75" customHeight="1">
      <c r="K454" s="30"/>
      <c r="M454" s="30"/>
      <c r="P454" s="24"/>
      <c r="Q454" s="24"/>
      <c r="R454" s="24"/>
      <c r="S454" s="24"/>
      <c r="T454" s="24"/>
      <c r="U454" s="24"/>
      <c r="V454" s="24"/>
      <c r="W454" s="24"/>
      <c r="X454" s="24"/>
      <c r="Y454" s="24"/>
      <c r="Z454" s="24"/>
    </row>
    <row r="455" spans="11:26" ht="15.75" customHeight="1">
      <c r="K455" s="30"/>
      <c r="M455" s="30"/>
      <c r="P455" s="24"/>
      <c r="Q455" s="24"/>
      <c r="R455" s="24"/>
      <c r="S455" s="24"/>
      <c r="T455" s="24"/>
      <c r="U455" s="24"/>
      <c r="V455" s="24"/>
      <c r="W455" s="24"/>
      <c r="X455" s="24"/>
      <c r="Y455" s="24"/>
      <c r="Z455" s="24"/>
    </row>
    <row r="456" spans="11:26" ht="15.75" customHeight="1">
      <c r="K456" s="30"/>
      <c r="M456" s="30"/>
      <c r="P456" s="24"/>
      <c r="Q456" s="24"/>
      <c r="R456" s="24"/>
      <c r="S456" s="24"/>
      <c r="T456" s="24"/>
      <c r="U456" s="24"/>
      <c r="V456" s="24"/>
      <c r="W456" s="24"/>
      <c r="X456" s="24"/>
      <c r="Y456" s="24"/>
      <c r="Z456" s="24"/>
    </row>
    <row r="457" spans="11:26" ht="15.75" customHeight="1">
      <c r="K457" s="30"/>
      <c r="M457" s="30"/>
      <c r="P457" s="24"/>
      <c r="Q457" s="24"/>
      <c r="R457" s="24"/>
      <c r="S457" s="24"/>
      <c r="T457" s="24"/>
      <c r="U457" s="24"/>
      <c r="V457" s="24"/>
      <c r="W457" s="24"/>
      <c r="X457" s="24"/>
      <c r="Y457" s="24"/>
      <c r="Z457" s="24"/>
    </row>
    <row r="458" spans="11:26" ht="15.75" customHeight="1">
      <c r="K458" s="30"/>
      <c r="M458" s="30"/>
      <c r="P458" s="24"/>
      <c r="Q458" s="24"/>
      <c r="R458" s="24"/>
      <c r="S458" s="24"/>
      <c r="T458" s="24"/>
      <c r="U458" s="24"/>
      <c r="V458" s="24"/>
      <c r="W458" s="24"/>
      <c r="X458" s="24"/>
      <c r="Y458" s="24"/>
      <c r="Z458" s="24"/>
    </row>
    <row r="459" spans="11:26" ht="15.75" customHeight="1">
      <c r="K459" s="30"/>
      <c r="M459" s="30"/>
      <c r="P459" s="24"/>
      <c r="Q459" s="24"/>
      <c r="R459" s="24"/>
      <c r="S459" s="24"/>
      <c r="T459" s="24"/>
      <c r="U459" s="24"/>
      <c r="V459" s="24"/>
      <c r="W459" s="24"/>
      <c r="X459" s="24"/>
      <c r="Y459" s="24"/>
      <c r="Z459" s="24"/>
    </row>
    <row r="460" spans="11:26" ht="15.75" customHeight="1">
      <c r="K460" s="30"/>
      <c r="M460" s="30"/>
      <c r="P460" s="24"/>
      <c r="Q460" s="24"/>
      <c r="R460" s="24"/>
      <c r="S460" s="24"/>
      <c r="T460" s="24"/>
      <c r="U460" s="24"/>
      <c r="V460" s="24"/>
      <c r="W460" s="24"/>
      <c r="X460" s="24"/>
      <c r="Y460" s="24"/>
      <c r="Z460" s="24"/>
    </row>
    <row r="461" spans="11:26" ht="15.75" customHeight="1">
      <c r="K461" s="30"/>
      <c r="M461" s="30"/>
      <c r="P461" s="24"/>
      <c r="Q461" s="24"/>
      <c r="R461" s="24"/>
      <c r="S461" s="24"/>
      <c r="T461" s="24"/>
      <c r="U461" s="24"/>
      <c r="V461" s="24"/>
      <c r="W461" s="24"/>
      <c r="X461" s="24"/>
      <c r="Y461" s="24"/>
      <c r="Z461" s="24"/>
    </row>
    <row r="462" spans="11:26" ht="15.75" customHeight="1">
      <c r="K462" s="30"/>
      <c r="M462" s="30"/>
      <c r="P462" s="24"/>
      <c r="Q462" s="24"/>
      <c r="R462" s="24"/>
      <c r="S462" s="24"/>
      <c r="T462" s="24"/>
      <c r="U462" s="24"/>
      <c r="V462" s="24"/>
      <c r="W462" s="24"/>
      <c r="X462" s="24"/>
      <c r="Y462" s="24"/>
      <c r="Z462" s="24"/>
    </row>
    <row r="463" spans="11:26" ht="15.75" customHeight="1">
      <c r="K463" s="30"/>
      <c r="M463" s="30"/>
      <c r="P463" s="24"/>
      <c r="Q463" s="24"/>
      <c r="R463" s="24"/>
      <c r="S463" s="24"/>
      <c r="T463" s="24"/>
      <c r="U463" s="24"/>
      <c r="V463" s="24"/>
      <c r="W463" s="24"/>
      <c r="X463" s="24"/>
      <c r="Y463" s="24"/>
      <c r="Z463" s="24"/>
    </row>
    <row r="464" spans="11:26" ht="15.75" customHeight="1">
      <c r="K464" s="30"/>
      <c r="M464" s="30"/>
      <c r="P464" s="24"/>
      <c r="Q464" s="24"/>
      <c r="R464" s="24"/>
      <c r="S464" s="24"/>
      <c r="T464" s="24"/>
      <c r="U464" s="24"/>
      <c r="V464" s="24"/>
      <c r="W464" s="24"/>
      <c r="X464" s="24"/>
      <c r="Y464" s="24"/>
      <c r="Z464" s="24"/>
    </row>
    <row r="465" spans="11:26" ht="15.75" customHeight="1">
      <c r="K465" s="30"/>
      <c r="M465" s="30"/>
      <c r="P465" s="24"/>
      <c r="Q465" s="24"/>
      <c r="R465" s="24"/>
      <c r="S465" s="24"/>
      <c r="T465" s="24"/>
      <c r="U465" s="24"/>
      <c r="V465" s="24"/>
      <c r="W465" s="24"/>
      <c r="X465" s="24"/>
      <c r="Y465" s="24"/>
      <c r="Z465" s="24"/>
    </row>
    <row r="466" spans="11:26" ht="15.75" customHeight="1">
      <c r="K466" s="30"/>
      <c r="M466" s="30"/>
      <c r="P466" s="24"/>
      <c r="Q466" s="24"/>
      <c r="R466" s="24"/>
      <c r="S466" s="24"/>
      <c r="T466" s="24"/>
      <c r="U466" s="24"/>
      <c r="V466" s="24"/>
      <c r="W466" s="24"/>
      <c r="X466" s="24"/>
      <c r="Y466" s="24"/>
      <c r="Z466" s="24"/>
    </row>
    <row r="467" spans="11:26" ht="15.75" customHeight="1">
      <c r="K467" s="30"/>
      <c r="M467" s="30"/>
      <c r="P467" s="24"/>
      <c r="Q467" s="24"/>
      <c r="R467" s="24"/>
      <c r="S467" s="24"/>
      <c r="T467" s="24"/>
      <c r="U467" s="24"/>
      <c r="V467" s="24"/>
      <c r="W467" s="24"/>
      <c r="X467" s="24"/>
      <c r="Y467" s="24"/>
      <c r="Z467" s="24"/>
    </row>
    <row r="468" spans="11:26" ht="15.75" customHeight="1">
      <c r="K468" s="30"/>
      <c r="M468" s="30"/>
      <c r="P468" s="24"/>
      <c r="Q468" s="24"/>
      <c r="R468" s="24"/>
      <c r="S468" s="24"/>
      <c r="T468" s="24"/>
      <c r="U468" s="24"/>
      <c r="V468" s="24"/>
      <c r="W468" s="24"/>
      <c r="X468" s="24"/>
      <c r="Y468" s="24"/>
      <c r="Z468" s="24"/>
    </row>
    <row r="469" spans="11:26" ht="15.75" customHeight="1">
      <c r="K469" s="30"/>
      <c r="M469" s="30"/>
      <c r="P469" s="24"/>
      <c r="Q469" s="24"/>
      <c r="R469" s="24"/>
      <c r="S469" s="24"/>
      <c r="T469" s="24"/>
      <c r="U469" s="24"/>
      <c r="V469" s="24"/>
      <c r="W469" s="24"/>
      <c r="X469" s="24"/>
      <c r="Y469" s="24"/>
      <c r="Z469" s="24"/>
    </row>
    <row r="470" spans="11:26" ht="15.75" customHeight="1">
      <c r="K470" s="30"/>
      <c r="M470" s="30"/>
      <c r="P470" s="24"/>
      <c r="Q470" s="24"/>
      <c r="R470" s="24"/>
      <c r="S470" s="24"/>
      <c r="T470" s="24"/>
      <c r="U470" s="24"/>
      <c r="V470" s="24"/>
      <c r="W470" s="24"/>
      <c r="X470" s="24"/>
      <c r="Y470" s="24"/>
      <c r="Z470" s="24"/>
    </row>
    <row r="471" spans="11:26" ht="15.75" customHeight="1">
      <c r="K471" s="30"/>
      <c r="M471" s="30"/>
      <c r="P471" s="24"/>
      <c r="Q471" s="24"/>
      <c r="R471" s="24"/>
      <c r="S471" s="24"/>
      <c r="T471" s="24"/>
      <c r="U471" s="24"/>
      <c r="V471" s="24"/>
      <c r="W471" s="24"/>
      <c r="X471" s="24"/>
      <c r="Y471" s="24"/>
      <c r="Z471" s="24"/>
    </row>
    <row r="472" spans="11:26" ht="15.75" customHeight="1">
      <c r="K472" s="30"/>
      <c r="M472" s="30"/>
      <c r="P472" s="24"/>
      <c r="Q472" s="24"/>
      <c r="R472" s="24"/>
      <c r="S472" s="24"/>
      <c r="T472" s="24"/>
      <c r="U472" s="24"/>
      <c r="V472" s="24"/>
      <c r="W472" s="24"/>
      <c r="X472" s="24"/>
      <c r="Y472" s="24"/>
      <c r="Z472" s="24"/>
    </row>
    <row r="473" spans="11:26" ht="15.75" customHeight="1">
      <c r="K473" s="30"/>
      <c r="M473" s="30"/>
      <c r="P473" s="24"/>
      <c r="Q473" s="24"/>
      <c r="R473" s="24"/>
      <c r="S473" s="24"/>
      <c r="T473" s="24"/>
      <c r="U473" s="24"/>
      <c r="V473" s="24"/>
      <c r="W473" s="24"/>
      <c r="X473" s="24"/>
      <c r="Y473" s="24"/>
      <c r="Z473" s="24"/>
    </row>
    <row r="474" spans="11:26" ht="15.75" customHeight="1">
      <c r="K474" s="30"/>
      <c r="M474" s="30"/>
      <c r="P474" s="24"/>
      <c r="Q474" s="24"/>
      <c r="R474" s="24"/>
      <c r="S474" s="24"/>
      <c r="T474" s="24"/>
      <c r="U474" s="24"/>
      <c r="V474" s="24"/>
      <c r="W474" s="24"/>
      <c r="X474" s="24"/>
      <c r="Y474" s="24"/>
      <c r="Z474" s="24"/>
    </row>
    <row r="475" spans="11:26" ht="15.75" customHeight="1">
      <c r="K475" s="30"/>
      <c r="M475" s="30"/>
      <c r="P475" s="24"/>
      <c r="Q475" s="24"/>
      <c r="R475" s="24"/>
      <c r="S475" s="24"/>
      <c r="T475" s="24"/>
      <c r="U475" s="24"/>
      <c r="V475" s="24"/>
      <c r="W475" s="24"/>
      <c r="X475" s="24"/>
      <c r="Y475" s="24"/>
      <c r="Z475" s="24"/>
    </row>
    <row r="476" spans="11:26" ht="15.75" customHeight="1">
      <c r="K476" s="30"/>
      <c r="M476" s="30"/>
      <c r="P476" s="24"/>
      <c r="Q476" s="24"/>
      <c r="R476" s="24"/>
      <c r="S476" s="24"/>
      <c r="T476" s="24"/>
      <c r="U476" s="24"/>
      <c r="V476" s="24"/>
      <c r="W476" s="24"/>
      <c r="X476" s="24"/>
      <c r="Y476" s="24"/>
      <c r="Z476" s="24"/>
    </row>
    <row r="477" spans="11:26" ht="15.75" customHeight="1">
      <c r="K477" s="30"/>
      <c r="M477" s="30"/>
      <c r="P477" s="24"/>
      <c r="Q477" s="24"/>
      <c r="R477" s="24"/>
      <c r="S477" s="24"/>
      <c r="T477" s="24"/>
      <c r="U477" s="24"/>
      <c r="V477" s="24"/>
      <c r="W477" s="24"/>
      <c r="X477" s="24"/>
      <c r="Y477" s="24"/>
      <c r="Z477" s="24"/>
    </row>
    <row r="478" spans="11:26" ht="15.75" customHeight="1">
      <c r="K478" s="30"/>
      <c r="M478" s="30"/>
      <c r="P478" s="24"/>
      <c r="Q478" s="24"/>
      <c r="R478" s="24"/>
      <c r="S478" s="24"/>
      <c r="T478" s="24"/>
      <c r="U478" s="24"/>
      <c r="V478" s="24"/>
      <c r="W478" s="24"/>
      <c r="X478" s="24"/>
      <c r="Y478" s="24"/>
      <c r="Z478" s="24"/>
    </row>
    <row r="479" spans="11:26" ht="15.75" customHeight="1">
      <c r="K479" s="30"/>
      <c r="M479" s="30"/>
      <c r="P479" s="24"/>
      <c r="Q479" s="24"/>
      <c r="R479" s="24"/>
      <c r="S479" s="24"/>
      <c r="T479" s="24"/>
      <c r="U479" s="24"/>
      <c r="V479" s="24"/>
      <c r="W479" s="24"/>
      <c r="X479" s="24"/>
      <c r="Y479" s="24"/>
      <c r="Z479" s="24"/>
    </row>
    <row r="480" spans="11:26" ht="15.75" customHeight="1">
      <c r="K480" s="30"/>
      <c r="M480" s="30"/>
      <c r="P480" s="24"/>
      <c r="Q480" s="24"/>
      <c r="R480" s="24"/>
      <c r="S480" s="24"/>
      <c r="T480" s="24"/>
      <c r="U480" s="24"/>
      <c r="V480" s="24"/>
      <c r="W480" s="24"/>
      <c r="X480" s="24"/>
      <c r="Y480" s="24"/>
      <c r="Z480" s="24"/>
    </row>
    <row r="481" spans="11:26" ht="15.75" customHeight="1">
      <c r="K481" s="30"/>
      <c r="M481" s="30"/>
      <c r="P481" s="24"/>
      <c r="Q481" s="24"/>
      <c r="R481" s="24"/>
      <c r="S481" s="24"/>
      <c r="T481" s="24"/>
      <c r="U481" s="24"/>
      <c r="V481" s="24"/>
      <c r="W481" s="24"/>
      <c r="X481" s="24"/>
      <c r="Y481" s="24"/>
      <c r="Z481" s="24"/>
    </row>
    <row r="482" spans="11:26" ht="15.75" customHeight="1">
      <c r="K482" s="30"/>
      <c r="M482" s="30"/>
      <c r="P482" s="24"/>
      <c r="Q482" s="24"/>
      <c r="R482" s="24"/>
      <c r="S482" s="24"/>
      <c r="T482" s="24"/>
      <c r="U482" s="24"/>
      <c r="V482" s="24"/>
      <c r="W482" s="24"/>
      <c r="X482" s="24"/>
      <c r="Y482" s="24"/>
      <c r="Z482" s="24"/>
    </row>
    <row r="483" spans="11:26" ht="15.75" customHeight="1">
      <c r="K483" s="30"/>
      <c r="M483" s="30"/>
      <c r="P483" s="24"/>
      <c r="Q483" s="24"/>
      <c r="R483" s="24"/>
      <c r="S483" s="24"/>
      <c r="T483" s="24"/>
      <c r="U483" s="24"/>
      <c r="V483" s="24"/>
      <c r="W483" s="24"/>
      <c r="X483" s="24"/>
      <c r="Y483" s="24"/>
      <c r="Z483" s="24"/>
    </row>
    <row r="484" spans="11:26" ht="15.75" customHeight="1">
      <c r="K484" s="30"/>
      <c r="M484" s="30"/>
      <c r="P484" s="24"/>
      <c r="Q484" s="24"/>
      <c r="R484" s="24"/>
      <c r="S484" s="24"/>
      <c r="T484" s="24"/>
      <c r="U484" s="24"/>
      <c r="V484" s="24"/>
      <c r="W484" s="24"/>
      <c r="X484" s="24"/>
      <c r="Y484" s="24"/>
      <c r="Z484" s="24"/>
    </row>
    <row r="485" spans="11:26" ht="15.75" customHeight="1">
      <c r="K485" s="30"/>
      <c r="M485" s="30"/>
      <c r="P485" s="24"/>
      <c r="Q485" s="24"/>
      <c r="R485" s="24"/>
      <c r="S485" s="24"/>
      <c r="T485" s="24"/>
      <c r="U485" s="24"/>
      <c r="V485" s="24"/>
      <c r="W485" s="24"/>
      <c r="X485" s="24"/>
      <c r="Y485" s="24"/>
      <c r="Z485" s="24"/>
    </row>
    <row r="486" spans="11:26" ht="15.75" customHeight="1">
      <c r="K486" s="30"/>
      <c r="M486" s="30"/>
      <c r="P486" s="24"/>
      <c r="Q486" s="24"/>
      <c r="R486" s="24"/>
      <c r="S486" s="24"/>
      <c r="T486" s="24"/>
      <c r="U486" s="24"/>
      <c r="V486" s="24"/>
      <c r="W486" s="24"/>
      <c r="X486" s="24"/>
      <c r="Y486" s="24"/>
      <c r="Z486" s="24"/>
    </row>
    <row r="487" spans="11:26" ht="15.75" customHeight="1">
      <c r="K487" s="30"/>
      <c r="M487" s="30"/>
      <c r="P487" s="24"/>
      <c r="Q487" s="24"/>
      <c r="R487" s="24"/>
      <c r="S487" s="24"/>
      <c r="T487" s="24"/>
      <c r="U487" s="24"/>
      <c r="V487" s="24"/>
      <c r="W487" s="24"/>
      <c r="X487" s="24"/>
      <c r="Y487" s="24"/>
      <c r="Z487" s="24"/>
    </row>
    <row r="488" spans="11:26" ht="15.75" customHeight="1">
      <c r="K488" s="30"/>
      <c r="M488" s="30"/>
      <c r="P488" s="24"/>
      <c r="Q488" s="24"/>
      <c r="R488" s="24"/>
      <c r="S488" s="24"/>
      <c r="T488" s="24"/>
      <c r="U488" s="24"/>
      <c r="V488" s="24"/>
      <c r="W488" s="24"/>
      <c r="X488" s="24"/>
      <c r="Y488" s="24"/>
      <c r="Z488" s="24"/>
    </row>
    <row r="489" spans="11:26" ht="15.75" customHeight="1">
      <c r="K489" s="30"/>
      <c r="M489" s="30"/>
      <c r="P489" s="24"/>
      <c r="Q489" s="24"/>
      <c r="R489" s="24"/>
      <c r="S489" s="24"/>
      <c r="T489" s="24"/>
      <c r="U489" s="24"/>
      <c r="V489" s="24"/>
      <c r="W489" s="24"/>
      <c r="X489" s="24"/>
      <c r="Y489" s="24"/>
      <c r="Z489" s="24"/>
    </row>
    <row r="490" spans="11:26" ht="15.75" customHeight="1">
      <c r="K490" s="30"/>
      <c r="M490" s="30"/>
      <c r="P490" s="24"/>
      <c r="Q490" s="24"/>
      <c r="R490" s="24"/>
      <c r="S490" s="24"/>
      <c r="T490" s="24"/>
      <c r="U490" s="24"/>
      <c r="V490" s="24"/>
      <c r="W490" s="24"/>
      <c r="X490" s="24"/>
      <c r="Y490" s="24"/>
      <c r="Z490" s="24"/>
    </row>
    <row r="491" spans="11:26" ht="15.75" customHeight="1">
      <c r="K491" s="30"/>
      <c r="M491" s="30"/>
      <c r="P491" s="24"/>
      <c r="Q491" s="24"/>
      <c r="R491" s="24"/>
      <c r="S491" s="24"/>
      <c r="T491" s="24"/>
      <c r="U491" s="24"/>
      <c r="V491" s="24"/>
      <c r="W491" s="24"/>
      <c r="X491" s="24"/>
      <c r="Y491" s="24"/>
      <c r="Z491" s="24"/>
    </row>
    <row r="492" spans="11:26" ht="15.75" customHeight="1">
      <c r="K492" s="30"/>
      <c r="M492" s="30"/>
      <c r="P492" s="24"/>
      <c r="Q492" s="24"/>
      <c r="R492" s="24"/>
      <c r="S492" s="24"/>
      <c r="T492" s="24"/>
      <c r="U492" s="24"/>
      <c r="V492" s="24"/>
      <c r="W492" s="24"/>
      <c r="X492" s="24"/>
      <c r="Y492" s="24"/>
      <c r="Z492" s="24"/>
    </row>
    <row r="493" spans="11:26" ht="15.75" customHeight="1">
      <c r="K493" s="30"/>
      <c r="M493" s="30"/>
      <c r="P493" s="24"/>
      <c r="Q493" s="24"/>
      <c r="R493" s="24"/>
      <c r="S493" s="24"/>
      <c r="T493" s="24"/>
      <c r="U493" s="24"/>
      <c r="V493" s="24"/>
      <c r="W493" s="24"/>
      <c r="X493" s="24"/>
      <c r="Y493" s="24"/>
      <c r="Z493" s="24"/>
    </row>
    <row r="494" spans="11:26" ht="15.75" customHeight="1">
      <c r="K494" s="30"/>
      <c r="M494" s="30"/>
      <c r="P494" s="24"/>
      <c r="Q494" s="24"/>
      <c r="R494" s="24"/>
      <c r="S494" s="24"/>
      <c r="T494" s="24"/>
      <c r="U494" s="24"/>
      <c r="V494" s="24"/>
      <c r="W494" s="24"/>
      <c r="X494" s="24"/>
      <c r="Y494" s="24"/>
      <c r="Z494" s="24"/>
    </row>
    <row r="495" spans="11:26" ht="15.75" customHeight="1">
      <c r="K495" s="30"/>
      <c r="M495" s="30"/>
      <c r="P495" s="24"/>
      <c r="Q495" s="24"/>
      <c r="R495" s="24"/>
      <c r="S495" s="24"/>
      <c r="T495" s="24"/>
      <c r="U495" s="24"/>
      <c r="V495" s="24"/>
      <c r="W495" s="24"/>
      <c r="X495" s="24"/>
      <c r="Y495" s="24"/>
      <c r="Z495" s="24"/>
    </row>
    <row r="496" spans="11:26" ht="15.75" customHeight="1">
      <c r="K496" s="30"/>
      <c r="M496" s="30"/>
      <c r="P496" s="24"/>
      <c r="Q496" s="24"/>
      <c r="R496" s="24"/>
      <c r="S496" s="24"/>
      <c r="T496" s="24"/>
      <c r="U496" s="24"/>
      <c r="V496" s="24"/>
      <c r="W496" s="24"/>
      <c r="X496" s="24"/>
      <c r="Y496" s="24"/>
      <c r="Z496" s="24"/>
    </row>
    <row r="497" spans="11:26" ht="15.75" customHeight="1">
      <c r="K497" s="30"/>
      <c r="M497" s="30"/>
      <c r="P497" s="24"/>
      <c r="Q497" s="24"/>
      <c r="R497" s="24"/>
      <c r="S497" s="24"/>
      <c r="T497" s="24"/>
      <c r="U497" s="24"/>
      <c r="V497" s="24"/>
      <c r="W497" s="24"/>
      <c r="X497" s="24"/>
      <c r="Y497" s="24"/>
      <c r="Z497" s="24"/>
    </row>
    <row r="498" spans="11:26" ht="15.75" customHeight="1">
      <c r="K498" s="30"/>
      <c r="M498" s="30"/>
      <c r="P498" s="24"/>
      <c r="Q498" s="24"/>
      <c r="R498" s="24"/>
      <c r="S498" s="24"/>
      <c r="T498" s="24"/>
      <c r="U498" s="24"/>
      <c r="V498" s="24"/>
      <c r="W498" s="24"/>
      <c r="X498" s="24"/>
      <c r="Y498" s="24"/>
      <c r="Z498" s="24"/>
    </row>
    <row r="499" spans="11:26" ht="15.75" customHeight="1">
      <c r="K499" s="30"/>
      <c r="M499" s="30"/>
      <c r="P499" s="24"/>
      <c r="Q499" s="24"/>
      <c r="R499" s="24"/>
      <c r="S499" s="24"/>
      <c r="T499" s="24"/>
      <c r="U499" s="24"/>
      <c r="V499" s="24"/>
      <c r="W499" s="24"/>
      <c r="X499" s="24"/>
      <c r="Y499" s="24"/>
      <c r="Z499" s="24"/>
    </row>
    <row r="500" spans="11:26" ht="15.75" customHeight="1">
      <c r="K500" s="30"/>
      <c r="M500" s="30"/>
      <c r="P500" s="24"/>
      <c r="Q500" s="24"/>
      <c r="R500" s="24"/>
      <c r="S500" s="24"/>
      <c r="T500" s="24"/>
      <c r="U500" s="24"/>
      <c r="V500" s="24"/>
      <c r="W500" s="24"/>
      <c r="X500" s="24"/>
      <c r="Y500" s="24"/>
      <c r="Z500" s="24"/>
    </row>
    <row r="501" spans="11:26" ht="15.75" customHeight="1">
      <c r="K501" s="30"/>
      <c r="M501" s="30"/>
      <c r="P501" s="24"/>
      <c r="Q501" s="24"/>
      <c r="R501" s="24"/>
      <c r="S501" s="24"/>
      <c r="T501" s="24"/>
      <c r="U501" s="24"/>
      <c r="V501" s="24"/>
      <c r="W501" s="24"/>
      <c r="X501" s="24"/>
      <c r="Y501" s="24"/>
      <c r="Z501" s="24"/>
    </row>
    <row r="502" spans="11:26" ht="15.75" customHeight="1">
      <c r="K502" s="30"/>
      <c r="M502" s="30"/>
      <c r="P502" s="24"/>
      <c r="Q502" s="24"/>
      <c r="R502" s="24"/>
      <c r="S502" s="24"/>
      <c r="T502" s="24"/>
      <c r="U502" s="24"/>
      <c r="V502" s="24"/>
      <c r="W502" s="24"/>
      <c r="X502" s="24"/>
      <c r="Y502" s="24"/>
      <c r="Z502" s="24"/>
    </row>
    <row r="503" spans="11:26" ht="15.75" customHeight="1">
      <c r="K503" s="30"/>
      <c r="M503" s="30"/>
      <c r="P503" s="24"/>
      <c r="Q503" s="24"/>
      <c r="R503" s="24"/>
      <c r="S503" s="24"/>
      <c r="T503" s="24"/>
      <c r="U503" s="24"/>
      <c r="V503" s="24"/>
      <c r="W503" s="24"/>
      <c r="X503" s="24"/>
      <c r="Y503" s="24"/>
      <c r="Z503" s="24"/>
    </row>
    <row r="504" spans="11:26" ht="15.75" customHeight="1">
      <c r="K504" s="30"/>
      <c r="M504" s="30"/>
      <c r="P504" s="24"/>
      <c r="Q504" s="24"/>
      <c r="R504" s="24"/>
      <c r="S504" s="24"/>
      <c r="T504" s="24"/>
      <c r="U504" s="24"/>
      <c r="V504" s="24"/>
      <c r="W504" s="24"/>
      <c r="X504" s="24"/>
      <c r="Y504" s="24"/>
      <c r="Z504" s="24"/>
    </row>
    <row r="505" spans="11:26" ht="15.75" customHeight="1">
      <c r="K505" s="30"/>
      <c r="M505" s="30"/>
      <c r="P505" s="24"/>
      <c r="Q505" s="24"/>
      <c r="R505" s="24"/>
      <c r="S505" s="24"/>
      <c r="T505" s="24"/>
      <c r="U505" s="24"/>
      <c r="V505" s="24"/>
      <c r="W505" s="24"/>
      <c r="X505" s="24"/>
      <c r="Y505" s="24"/>
      <c r="Z505" s="24"/>
    </row>
    <row r="506" spans="11:26" ht="15.75" customHeight="1">
      <c r="K506" s="30"/>
      <c r="M506" s="30"/>
      <c r="P506" s="24"/>
      <c r="Q506" s="24"/>
      <c r="R506" s="24"/>
      <c r="S506" s="24"/>
      <c r="T506" s="24"/>
      <c r="U506" s="24"/>
      <c r="V506" s="24"/>
      <c r="W506" s="24"/>
      <c r="X506" s="24"/>
      <c r="Y506" s="24"/>
      <c r="Z506" s="24"/>
    </row>
    <row r="507" spans="11:26" ht="15.75" customHeight="1">
      <c r="K507" s="30"/>
      <c r="M507" s="30"/>
      <c r="P507" s="24"/>
      <c r="Q507" s="24"/>
      <c r="R507" s="24"/>
      <c r="S507" s="24"/>
      <c r="T507" s="24"/>
      <c r="U507" s="24"/>
      <c r="V507" s="24"/>
      <c r="W507" s="24"/>
      <c r="X507" s="24"/>
      <c r="Y507" s="24"/>
      <c r="Z507" s="24"/>
    </row>
    <row r="508" spans="11:26" ht="15.75" customHeight="1">
      <c r="K508" s="30"/>
      <c r="M508" s="30"/>
      <c r="P508" s="24"/>
      <c r="Q508" s="24"/>
      <c r="R508" s="24"/>
      <c r="S508" s="24"/>
      <c r="T508" s="24"/>
      <c r="U508" s="24"/>
      <c r="V508" s="24"/>
      <c r="W508" s="24"/>
      <c r="X508" s="24"/>
      <c r="Y508" s="24"/>
      <c r="Z508" s="24"/>
    </row>
    <row r="509" spans="11:26" ht="15.75" customHeight="1">
      <c r="K509" s="30"/>
      <c r="M509" s="30"/>
      <c r="P509" s="24"/>
      <c r="Q509" s="24"/>
      <c r="R509" s="24"/>
      <c r="S509" s="24"/>
      <c r="T509" s="24"/>
      <c r="U509" s="24"/>
      <c r="V509" s="24"/>
      <c r="W509" s="24"/>
      <c r="X509" s="24"/>
      <c r="Y509" s="24"/>
      <c r="Z509" s="24"/>
    </row>
    <row r="510" spans="11:26" ht="15.75" customHeight="1">
      <c r="K510" s="30"/>
      <c r="M510" s="30"/>
      <c r="P510" s="24"/>
      <c r="Q510" s="24"/>
      <c r="R510" s="24"/>
      <c r="S510" s="24"/>
      <c r="T510" s="24"/>
      <c r="U510" s="24"/>
      <c r="V510" s="24"/>
      <c r="W510" s="24"/>
      <c r="X510" s="24"/>
      <c r="Y510" s="24"/>
      <c r="Z510" s="24"/>
    </row>
    <row r="511" spans="11:26" ht="15.75" customHeight="1">
      <c r="K511" s="30"/>
      <c r="M511" s="30"/>
      <c r="P511" s="24"/>
      <c r="Q511" s="24"/>
      <c r="R511" s="24"/>
      <c r="S511" s="24"/>
      <c r="T511" s="24"/>
      <c r="U511" s="24"/>
      <c r="V511" s="24"/>
      <c r="W511" s="24"/>
      <c r="X511" s="24"/>
      <c r="Y511" s="24"/>
      <c r="Z511" s="24"/>
    </row>
    <row r="512" spans="11:26" ht="15.75" customHeight="1">
      <c r="K512" s="30"/>
      <c r="M512" s="30"/>
      <c r="P512" s="24"/>
      <c r="Q512" s="24"/>
      <c r="R512" s="24"/>
      <c r="S512" s="24"/>
      <c r="T512" s="24"/>
      <c r="U512" s="24"/>
      <c r="V512" s="24"/>
      <c r="W512" s="24"/>
      <c r="X512" s="24"/>
      <c r="Y512" s="24"/>
      <c r="Z512" s="24"/>
    </row>
    <row r="513" spans="11:26" ht="15.75" customHeight="1">
      <c r="K513" s="30"/>
      <c r="M513" s="30"/>
      <c r="P513" s="24"/>
      <c r="Q513" s="24"/>
      <c r="R513" s="24"/>
      <c r="S513" s="24"/>
      <c r="T513" s="24"/>
      <c r="U513" s="24"/>
      <c r="V513" s="24"/>
      <c r="W513" s="24"/>
      <c r="X513" s="24"/>
      <c r="Y513" s="24"/>
      <c r="Z513" s="24"/>
    </row>
    <row r="514" spans="11:26" ht="15.75" customHeight="1">
      <c r="K514" s="30"/>
      <c r="M514" s="30"/>
      <c r="P514" s="24"/>
      <c r="Q514" s="24"/>
      <c r="R514" s="24"/>
      <c r="S514" s="24"/>
      <c r="T514" s="24"/>
      <c r="U514" s="24"/>
      <c r="V514" s="24"/>
      <c r="W514" s="24"/>
      <c r="X514" s="24"/>
      <c r="Y514" s="24"/>
      <c r="Z514" s="24"/>
    </row>
    <row r="515" spans="11:26" ht="15.75" customHeight="1">
      <c r="K515" s="30"/>
      <c r="M515" s="30"/>
      <c r="P515" s="24"/>
      <c r="Q515" s="24"/>
      <c r="R515" s="24"/>
      <c r="S515" s="24"/>
      <c r="T515" s="24"/>
      <c r="U515" s="24"/>
      <c r="V515" s="24"/>
      <c r="W515" s="24"/>
      <c r="X515" s="24"/>
      <c r="Y515" s="24"/>
      <c r="Z515" s="24"/>
    </row>
    <row r="516" spans="11:26" ht="15.75" customHeight="1">
      <c r="K516" s="30"/>
      <c r="M516" s="30"/>
      <c r="P516" s="24"/>
      <c r="Q516" s="24"/>
      <c r="R516" s="24"/>
      <c r="S516" s="24"/>
      <c r="T516" s="24"/>
      <c r="U516" s="24"/>
      <c r="V516" s="24"/>
      <c r="W516" s="24"/>
      <c r="X516" s="24"/>
      <c r="Y516" s="24"/>
      <c r="Z516" s="24"/>
    </row>
    <row r="517" spans="11:26" ht="15.75" customHeight="1">
      <c r="K517" s="30"/>
      <c r="M517" s="30"/>
      <c r="P517" s="24"/>
      <c r="Q517" s="24"/>
      <c r="R517" s="24"/>
      <c r="S517" s="24"/>
      <c r="T517" s="24"/>
      <c r="U517" s="24"/>
      <c r="V517" s="24"/>
      <c r="W517" s="24"/>
      <c r="X517" s="24"/>
      <c r="Y517" s="24"/>
      <c r="Z517" s="24"/>
    </row>
    <row r="518" spans="11:26" ht="15.75" customHeight="1">
      <c r="K518" s="30"/>
      <c r="M518" s="30"/>
      <c r="P518" s="24"/>
      <c r="Q518" s="24"/>
      <c r="R518" s="24"/>
      <c r="S518" s="24"/>
      <c r="T518" s="24"/>
      <c r="U518" s="24"/>
      <c r="V518" s="24"/>
      <c r="W518" s="24"/>
      <c r="X518" s="24"/>
      <c r="Y518" s="24"/>
      <c r="Z518" s="24"/>
    </row>
    <row r="519" spans="11:26" ht="15.75" customHeight="1">
      <c r="K519" s="30"/>
      <c r="M519" s="30"/>
      <c r="P519" s="24"/>
      <c r="Q519" s="24"/>
      <c r="R519" s="24"/>
      <c r="S519" s="24"/>
      <c r="T519" s="24"/>
      <c r="U519" s="24"/>
      <c r="V519" s="24"/>
      <c r="W519" s="24"/>
      <c r="X519" s="24"/>
      <c r="Y519" s="24"/>
      <c r="Z519" s="24"/>
    </row>
    <row r="520" spans="11:26" ht="15.75" customHeight="1">
      <c r="K520" s="30"/>
      <c r="M520" s="30"/>
      <c r="P520" s="24"/>
      <c r="Q520" s="24"/>
      <c r="R520" s="24"/>
      <c r="S520" s="24"/>
      <c r="T520" s="24"/>
      <c r="U520" s="24"/>
      <c r="V520" s="24"/>
      <c r="W520" s="24"/>
      <c r="X520" s="24"/>
      <c r="Y520" s="24"/>
      <c r="Z520" s="24"/>
    </row>
    <row r="521" spans="11:26" ht="15.75" customHeight="1">
      <c r="K521" s="30"/>
      <c r="M521" s="30"/>
      <c r="P521" s="24"/>
      <c r="Q521" s="24"/>
      <c r="R521" s="24"/>
      <c r="S521" s="24"/>
      <c r="T521" s="24"/>
      <c r="U521" s="24"/>
      <c r="V521" s="24"/>
      <c r="W521" s="24"/>
      <c r="X521" s="24"/>
      <c r="Y521" s="24"/>
      <c r="Z521" s="24"/>
    </row>
    <row r="522" spans="11:26" ht="15.75" customHeight="1">
      <c r="K522" s="30"/>
      <c r="M522" s="30"/>
      <c r="P522" s="24"/>
      <c r="Q522" s="24"/>
      <c r="R522" s="24"/>
      <c r="S522" s="24"/>
      <c r="T522" s="24"/>
      <c r="U522" s="24"/>
      <c r="V522" s="24"/>
      <c r="W522" s="24"/>
      <c r="X522" s="24"/>
      <c r="Y522" s="24"/>
      <c r="Z522" s="24"/>
    </row>
    <row r="523" spans="11:26" ht="15.75" customHeight="1">
      <c r="K523" s="30"/>
      <c r="M523" s="30"/>
      <c r="P523" s="24"/>
      <c r="Q523" s="24"/>
      <c r="R523" s="24"/>
      <c r="S523" s="24"/>
      <c r="T523" s="24"/>
      <c r="U523" s="24"/>
      <c r="V523" s="24"/>
      <c r="W523" s="24"/>
      <c r="X523" s="24"/>
      <c r="Y523" s="24"/>
      <c r="Z523" s="24"/>
    </row>
    <row r="524" spans="11:26" ht="15.75" customHeight="1">
      <c r="K524" s="30"/>
      <c r="M524" s="30"/>
      <c r="P524" s="24"/>
      <c r="Q524" s="24"/>
      <c r="R524" s="24"/>
      <c r="S524" s="24"/>
      <c r="T524" s="24"/>
      <c r="U524" s="24"/>
      <c r="V524" s="24"/>
      <c r="W524" s="24"/>
      <c r="X524" s="24"/>
      <c r="Y524" s="24"/>
      <c r="Z524" s="24"/>
    </row>
    <row r="525" spans="11:26" ht="15.75" customHeight="1">
      <c r="K525" s="30"/>
      <c r="M525" s="30"/>
      <c r="P525" s="24"/>
      <c r="Q525" s="24"/>
      <c r="R525" s="24"/>
      <c r="S525" s="24"/>
      <c r="T525" s="24"/>
      <c r="U525" s="24"/>
      <c r="V525" s="24"/>
      <c r="W525" s="24"/>
      <c r="X525" s="24"/>
      <c r="Y525" s="24"/>
      <c r="Z525" s="24"/>
    </row>
    <row r="526" spans="11:26" ht="15.75" customHeight="1">
      <c r="K526" s="30"/>
      <c r="M526" s="30"/>
      <c r="P526" s="24"/>
      <c r="Q526" s="24"/>
      <c r="R526" s="24"/>
      <c r="S526" s="24"/>
      <c r="T526" s="24"/>
      <c r="U526" s="24"/>
      <c r="V526" s="24"/>
      <c r="W526" s="24"/>
      <c r="X526" s="24"/>
      <c r="Y526" s="24"/>
      <c r="Z526" s="24"/>
    </row>
    <row r="527" spans="11:26" ht="15.75" customHeight="1">
      <c r="K527" s="30"/>
      <c r="M527" s="30"/>
      <c r="P527" s="24"/>
      <c r="Q527" s="24"/>
      <c r="R527" s="24"/>
      <c r="S527" s="24"/>
      <c r="T527" s="24"/>
      <c r="U527" s="24"/>
      <c r="V527" s="24"/>
      <c r="W527" s="24"/>
      <c r="X527" s="24"/>
      <c r="Y527" s="24"/>
      <c r="Z527" s="24"/>
    </row>
    <row r="528" spans="11:26" ht="15.75" customHeight="1">
      <c r="K528" s="30"/>
      <c r="M528" s="30"/>
      <c r="P528" s="24"/>
      <c r="Q528" s="24"/>
      <c r="R528" s="24"/>
      <c r="S528" s="24"/>
      <c r="T528" s="24"/>
      <c r="U528" s="24"/>
      <c r="V528" s="24"/>
      <c r="W528" s="24"/>
      <c r="X528" s="24"/>
      <c r="Y528" s="24"/>
      <c r="Z528" s="24"/>
    </row>
    <row r="529" spans="11:26" ht="15.75" customHeight="1">
      <c r="K529" s="30"/>
      <c r="M529" s="30"/>
      <c r="P529" s="24"/>
      <c r="Q529" s="24"/>
      <c r="R529" s="24"/>
      <c r="S529" s="24"/>
      <c r="T529" s="24"/>
      <c r="U529" s="24"/>
      <c r="V529" s="24"/>
      <c r="W529" s="24"/>
      <c r="X529" s="24"/>
      <c r="Y529" s="24"/>
      <c r="Z529" s="24"/>
    </row>
    <row r="530" spans="11:26" ht="15.75" customHeight="1">
      <c r="K530" s="30"/>
      <c r="M530" s="30"/>
      <c r="P530" s="24"/>
      <c r="Q530" s="24"/>
      <c r="R530" s="24"/>
      <c r="S530" s="24"/>
      <c r="T530" s="24"/>
      <c r="U530" s="24"/>
      <c r="V530" s="24"/>
      <c r="W530" s="24"/>
      <c r="X530" s="24"/>
      <c r="Y530" s="24"/>
      <c r="Z530" s="24"/>
    </row>
    <row r="531" spans="11:26" ht="15.75" customHeight="1">
      <c r="K531" s="30"/>
      <c r="M531" s="30"/>
      <c r="P531" s="24"/>
      <c r="Q531" s="24"/>
      <c r="R531" s="24"/>
      <c r="S531" s="24"/>
      <c r="T531" s="24"/>
      <c r="U531" s="24"/>
      <c r="V531" s="24"/>
      <c r="W531" s="24"/>
      <c r="X531" s="24"/>
      <c r="Y531" s="24"/>
      <c r="Z531" s="24"/>
    </row>
    <row r="532" spans="11:26" ht="15.75" customHeight="1">
      <c r="K532" s="30"/>
      <c r="M532" s="30"/>
      <c r="P532" s="24"/>
      <c r="Q532" s="24"/>
      <c r="R532" s="24"/>
      <c r="S532" s="24"/>
      <c r="T532" s="24"/>
      <c r="U532" s="24"/>
      <c r="V532" s="24"/>
      <c r="W532" s="24"/>
      <c r="X532" s="24"/>
      <c r="Y532" s="24"/>
      <c r="Z532" s="24"/>
    </row>
    <row r="533" spans="11:26" ht="15.75" customHeight="1">
      <c r="K533" s="30"/>
      <c r="M533" s="30"/>
      <c r="P533" s="24"/>
      <c r="Q533" s="24"/>
      <c r="R533" s="24"/>
      <c r="S533" s="24"/>
      <c r="T533" s="24"/>
      <c r="U533" s="24"/>
      <c r="V533" s="24"/>
      <c r="W533" s="24"/>
      <c r="X533" s="24"/>
      <c r="Y533" s="24"/>
      <c r="Z533" s="24"/>
    </row>
    <row r="534" spans="11:26" ht="15.75" customHeight="1">
      <c r="K534" s="30"/>
      <c r="M534" s="30"/>
      <c r="P534" s="24"/>
      <c r="Q534" s="24"/>
      <c r="R534" s="24"/>
      <c r="S534" s="24"/>
      <c r="T534" s="24"/>
      <c r="U534" s="24"/>
      <c r="V534" s="24"/>
      <c r="W534" s="24"/>
      <c r="X534" s="24"/>
      <c r="Y534" s="24"/>
      <c r="Z534" s="24"/>
    </row>
    <row r="535" spans="11:26" ht="15.75" customHeight="1">
      <c r="K535" s="30"/>
      <c r="M535" s="30"/>
      <c r="P535" s="24"/>
      <c r="Q535" s="24"/>
      <c r="R535" s="24"/>
      <c r="S535" s="24"/>
      <c r="T535" s="24"/>
      <c r="U535" s="24"/>
      <c r="V535" s="24"/>
      <c r="W535" s="24"/>
      <c r="X535" s="24"/>
      <c r="Y535" s="24"/>
      <c r="Z535" s="24"/>
    </row>
    <row r="536" spans="11:26" ht="15.75" customHeight="1">
      <c r="K536" s="30"/>
      <c r="M536" s="30"/>
      <c r="P536" s="24"/>
      <c r="Q536" s="24"/>
      <c r="R536" s="24"/>
      <c r="S536" s="24"/>
      <c r="T536" s="24"/>
      <c r="U536" s="24"/>
      <c r="V536" s="24"/>
      <c r="W536" s="24"/>
      <c r="X536" s="24"/>
      <c r="Y536" s="24"/>
      <c r="Z536" s="24"/>
    </row>
    <row r="537" spans="11:26" ht="15.75" customHeight="1">
      <c r="K537" s="30"/>
      <c r="M537" s="30"/>
      <c r="P537" s="24"/>
      <c r="Q537" s="24"/>
      <c r="R537" s="24"/>
      <c r="S537" s="24"/>
      <c r="T537" s="24"/>
      <c r="U537" s="24"/>
      <c r="V537" s="24"/>
      <c r="W537" s="24"/>
      <c r="X537" s="24"/>
      <c r="Y537" s="24"/>
      <c r="Z537" s="24"/>
    </row>
    <row r="538" spans="11:26" ht="15.75" customHeight="1">
      <c r="K538" s="30"/>
      <c r="M538" s="30"/>
      <c r="P538" s="24"/>
      <c r="Q538" s="24"/>
      <c r="R538" s="24"/>
      <c r="S538" s="24"/>
      <c r="T538" s="24"/>
      <c r="U538" s="24"/>
      <c r="V538" s="24"/>
      <c r="W538" s="24"/>
      <c r="X538" s="24"/>
      <c r="Y538" s="24"/>
      <c r="Z538" s="24"/>
    </row>
    <row r="539" spans="11:26" ht="15.75" customHeight="1">
      <c r="K539" s="30"/>
      <c r="M539" s="30"/>
      <c r="P539" s="24"/>
      <c r="Q539" s="24"/>
      <c r="R539" s="24"/>
      <c r="S539" s="24"/>
      <c r="T539" s="24"/>
      <c r="U539" s="24"/>
      <c r="V539" s="24"/>
      <c r="W539" s="24"/>
      <c r="X539" s="24"/>
      <c r="Y539" s="24"/>
      <c r="Z539" s="24"/>
    </row>
    <row r="540" spans="11:26" ht="15.75" customHeight="1">
      <c r="K540" s="30"/>
      <c r="M540" s="30"/>
      <c r="P540" s="24"/>
      <c r="Q540" s="24"/>
      <c r="R540" s="24"/>
      <c r="S540" s="24"/>
      <c r="T540" s="24"/>
      <c r="U540" s="24"/>
      <c r="V540" s="24"/>
      <c r="W540" s="24"/>
      <c r="X540" s="24"/>
      <c r="Y540" s="24"/>
      <c r="Z540" s="24"/>
    </row>
    <row r="541" spans="11:26" ht="15.75" customHeight="1">
      <c r="K541" s="30"/>
      <c r="M541" s="30"/>
      <c r="P541" s="24"/>
      <c r="Q541" s="24"/>
      <c r="R541" s="24"/>
      <c r="S541" s="24"/>
      <c r="T541" s="24"/>
      <c r="U541" s="24"/>
      <c r="V541" s="24"/>
      <c r="W541" s="24"/>
      <c r="X541" s="24"/>
      <c r="Y541" s="24"/>
      <c r="Z541" s="24"/>
    </row>
    <row r="542" spans="11:26" ht="15.75" customHeight="1">
      <c r="K542" s="30"/>
      <c r="M542" s="30"/>
      <c r="P542" s="24"/>
      <c r="Q542" s="24"/>
      <c r="R542" s="24"/>
      <c r="S542" s="24"/>
      <c r="T542" s="24"/>
      <c r="U542" s="24"/>
      <c r="V542" s="24"/>
      <c r="W542" s="24"/>
      <c r="X542" s="24"/>
      <c r="Y542" s="24"/>
      <c r="Z542" s="24"/>
    </row>
    <row r="543" spans="11:26" ht="15.75" customHeight="1">
      <c r="K543" s="30"/>
      <c r="M543" s="30"/>
      <c r="P543" s="24"/>
      <c r="Q543" s="24"/>
      <c r="R543" s="24"/>
      <c r="S543" s="24"/>
      <c r="T543" s="24"/>
      <c r="U543" s="24"/>
      <c r="V543" s="24"/>
      <c r="W543" s="24"/>
      <c r="X543" s="24"/>
      <c r="Y543" s="24"/>
      <c r="Z543" s="24"/>
    </row>
    <row r="544" spans="11:26" ht="15.75" customHeight="1">
      <c r="K544" s="30"/>
      <c r="M544" s="30"/>
      <c r="P544" s="24"/>
      <c r="Q544" s="24"/>
      <c r="R544" s="24"/>
      <c r="S544" s="24"/>
      <c r="T544" s="24"/>
      <c r="U544" s="24"/>
      <c r="V544" s="24"/>
      <c r="W544" s="24"/>
      <c r="X544" s="24"/>
      <c r="Y544" s="24"/>
      <c r="Z544" s="24"/>
    </row>
    <row r="545" spans="11:26" ht="15.75" customHeight="1">
      <c r="K545" s="30"/>
      <c r="M545" s="30"/>
      <c r="P545" s="24"/>
      <c r="Q545" s="24"/>
      <c r="R545" s="24"/>
      <c r="S545" s="24"/>
      <c r="T545" s="24"/>
      <c r="U545" s="24"/>
      <c r="V545" s="24"/>
      <c r="W545" s="24"/>
      <c r="X545" s="24"/>
      <c r="Y545" s="24"/>
      <c r="Z545" s="24"/>
    </row>
    <row r="546" spans="11:26" ht="15.75" customHeight="1">
      <c r="K546" s="30"/>
      <c r="M546" s="30"/>
      <c r="P546" s="24"/>
      <c r="Q546" s="24"/>
      <c r="R546" s="24"/>
      <c r="S546" s="24"/>
      <c r="T546" s="24"/>
      <c r="U546" s="24"/>
      <c r="V546" s="24"/>
      <c r="W546" s="24"/>
      <c r="X546" s="24"/>
      <c r="Y546" s="24"/>
      <c r="Z546" s="24"/>
    </row>
    <row r="547" spans="11:26" ht="15.75" customHeight="1">
      <c r="K547" s="30"/>
      <c r="M547" s="30"/>
      <c r="P547" s="24"/>
      <c r="Q547" s="24"/>
      <c r="R547" s="24"/>
      <c r="S547" s="24"/>
      <c r="T547" s="24"/>
      <c r="U547" s="24"/>
      <c r="V547" s="24"/>
      <c r="W547" s="24"/>
      <c r="X547" s="24"/>
      <c r="Y547" s="24"/>
      <c r="Z547" s="24"/>
    </row>
    <row r="548" spans="11:26" ht="15.75" customHeight="1">
      <c r="K548" s="30"/>
      <c r="M548" s="30"/>
      <c r="P548" s="24"/>
      <c r="Q548" s="24"/>
      <c r="R548" s="24"/>
      <c r="S548" s="24"/>
      <c r="T548" s="24"/>
      <c r="U548" s="24"/>
      <c r="V548" s="24"/>
      <c r="W548" s="24"/>
      <c r="X548" s="24"/>
      <c r="Y548" s="24"/>
      <c r="Z548" s="24"/>
    </row>
    <row r="549" spans="11:26" ht="15.75" customHeight="1">
      <c r="K549" s="30"/>
      <c r="M549" s="30"/>
      <c r="P549" s="24"/>
      <c r="Q549" s="24"/>
      <c r="R549" s="24"/>
      <c r="S549" s="24"/>
      <c r="T549" s="24"/>
      <c r="U549" s="24"/>
      <c r="V549" s="24"/>
      <c r="W549" s="24"/>
      <c r="X549" s="24"/>
      <c r="Y549" s="24"/>
      <c r="Z549" s="24"/>
    </row>
    <row r="550" spans="11:26" ht="15.75" customHeight="1">
      <c r="K550" s="30"/>
      <c r="M550" s="30"/>
      <c r="P550" s="24"/>
      <c r="Q550" s="24"/>
      <c r="R550" s="24"/>
      <c r="S550" s="24"/>
      <c r="T550" s="24"/>
      <c r="U550" s="24"/>
      <c r="V550" s="24"/>
      <c r="W550" s="24"/>
      <c r="X550" s="24"/>
      <c r="Y550" s="24"/>
      <c r="Z550" s="24"/>
    </row>
    <row r="551" spans="11:26" ht="15.75" customHeight="1">
      <c r="K551" s="30"/>
      <c r="M551" s="30"/>
      <c r="P551" s="24"/>
      <c r="Q551" s="24"/>
      <c r="R551" s="24"/>
      <c r="S551" s="24"/>
      <c r="T551" s="24"/>
      <c r="U551" s="24"/>
      <c r="V551" s="24"/>
      <c r="W551" s="24"/>
      <c r="X551" s="24"/>
      <c r="Y551" s="24"/>
      <c r="Z551" s="24"/>
    </row>
    <row r="552" spans="11:26" ht="15.75" customHeight="1">
      <c r="K552" s="30"/>
      <c r="M552" s="30"/>
      <c r="P552" s="24"/>
      <c r="Q552" s="24"/>
      <c r="R552" s="24"/>
      <c r="S552" s="24"/>
      <c r="T552" s="24"/>
      <c r="U552" s="24"/>
      <c r="V552" s="24"/>
      <c r="W552" s="24"/>
      <c r="X552" s="24"/>
      <c r="Y552" s="24"/>
      <c r="Z552" s="24"/>
    </row>
    <row r="553" spans="11:26" ht="15.75" customHeight="1">
      <c r="K553" s="30"/>
      <c r="M553" s="30"/>
      <c r="P553" s="24"/>
      <c r="Q553" s="24"/>
      <c r="R553" s="24"/>
      <c r="S553" s="24"/>
      <c r="T553" s="24"/>
      <c r="U553" s="24"/>
      <c r="V553" s="24"/>
      <c r="W553" s="24"/>
      <c r="X553" s="24"/>
      <c r="Y553" s="24"/>
      <c r="Z553" s="24"/>
    </row>
    <row r="554" spans="11:26" ht="15.75" customHeight="1">
      <c r="K554" s="30"/>
      <c r="M554" s="30"/>
      <c r="P554" s="24"/>
      <c r="Q554" s="24"/>
      <c r="R554" s="24"/>
      <c r="S554" s="24"/>
      <c r="T554" s="24"/>
      <c r="U554" s="24"/>
      <c r="V554" s="24"/>
      <c r="W554" s="24"/>
      <c r="X554" s="24"/>
      <c r="Y554" s="24"/>
      <c r="Z554" s="24"/>
    </row>
    <row r="555" spans="11:26" ht="15.75" customHeight="1">
      <c r="K555" s="30"/>
      <c r="M555" s="30"/>
      <c r="P555" s="24"/>
      <c r="Q555" s="24"/>
      <c r="R555" s="24"/>
      <c r="S555" s="24"/>
      <c r="T555" s="24"/>
      <c r="U555" s="24"/>
      <c r="V555" s="24"/>
      <c r="W555" s="24"/>
      <c r="X555" s="24"/>
      <c r="Y555" s="24"/>
      <c r="Z555" s="24"/>
    </row>
    <row r="556" spans="11:26" ht="15.75" customHeight="1">
      <c r="K556" s="30"/>
      <c r="M556" s="30"/>
      <c r="P556" s="24"/>
      <c r="Q556" s="24"/>
      <c r="R556" s="24"/>
      <c r="S556" s="24"/>
      <c r="T556" s="24"/>
      <c r="U556" s="24"/>
      <c r="V556" s="24"/>
      <c r="W556" s="24"/>
      <c r="X556" s="24"/>
      <c r="Y556" s="24"/>
      <c r="Z556" s="24"/>
    </row>
    <row r="557" spans="11:26" ht="15.75" customHeight="1">
      <c r="K557" s="30"/>
      <c r="M557" s="30"/>
      <c r="P557" s="24"/>
      <c r="Q557" s="24"/>
      <c r="R557" s="24"/>
      <c r="S557" s="24"/>
      <c r="T557" s="24"/>
      <c r="U557" s="24"/>
      <c r="V557" s="24"/>
      <c r="W557" s="24"/>
      <c r="X557" s="24"/>
      <c r="Y557" s="24"/>
      <c r="Z557" s="24"/>
    </row>
    <row r="558" spans="11:26" ht="15.75" customHeight="1">
      <c r="K558" s="30"/>
      <c r="M558" s="30"/>
      <c r="P558" s="24"/>
      <c r="Q558" s="24"/>
      <c r="R558" s="24"/>
      <c r="S558" s="24"/>
      <c r="T558" s="24"/>
      <c r="U558" s="24"/>
      <c r="V558" s="24"/>
      <c r="W558" s="24"/>
      <c r="X558" s="24"/>
      <c r="Y558" s="24"/>
      <c r="Z558" s="24"/>
    </row>
    <row r="559" spans="11:26" ht="15.75" customHeight="1">
      <c r="K559" s="30"/>
      <c r="M559" s="30"/>
      <c r="P559" s="24"/>
      <c r="Q559" s="24"/>
      <c r="R559" s="24"/>
      <c r="S559" s="24"/>
      <c r="T559" s="24"/>
      <c r="U559" s="24"/>
      <c r="V559" s="24"/>
      <c r="W559" s="24"/>
      <c r="X559" s="24"/>
      <c r="Y559" s="24"/>
      <c r="Z559" s="24"/>
    </row>
    <row r="560" spans="11:26" ht="15.75" customHeight="1">
      <c r="K560" s="30"/>
      <c r="M560" s="30"/>
      <c r="P560" s="24"/>
      <c r="Q560" s="24"/>
      <c r="R560" s="24"/>
      <c r="S560" s="24"/>
      <c r="T560" s="24"/>
      <c r="U560" s="24"/>
      <c r="V560" s="24"/>
      <c r="W560" s="24"/>
      <c r="X560" s="24"/>
      <c r="Y560" s="24"/>
      <c r="Z560" s="24"/>
    </row>
    <row r="561" spans="11:26" ht="15.75" customHeight="1">
      <c r="K561" s="30"/>
      <c r="M561" s="30"/>
      <c r="P561" s="24"/>
      <c r="Q561" s="24"/>
      <c r="R561" s="24"/>
      <c r="S561" s="24"/>
      <c r="T561" s="24"/>
      <c r="U561" s="24"/>
      <c r="V561" s="24"/>
      <c r="W561" s="24"/>
      <c r="X561" s="24"/>
      <c r="Y561" s="24"/>
      <c r="Z561" s="24"/>
    </row>
    <row r="562" spans="11:26" ht="15.75" customHeight="1">
      <c r="K562" s="30"/>
      <c r="M562" s="30"/>
      <c r="P562" s="24"/>
      <c r="Q562" s="24"/>
      <c r="R562" s="24"/>
      <c r="S562" s="24"/>
      <c r="T562" s="24"/>
      <c r="U562" s="24"/>
      <c r="V562" s="24"/>
      <c r="W562" s="24"/>
      <c r="X562" s="24"/>
      <c r="Y562" s="24"/>
      <c r="Z562" s="24"/>
    </row>
    <row r="563" spans="11:26" ht="15.75" customHeight="1">
      <c r="K563" s="30"/>
      <c r="M563" s="30"/>
      <c r="P563" s="24"/>
      <c r="Q563" s="24"/>
      <c r="R563" s="24"/>
      <c r="S563" s="24"/>
      <c r="T563" s="24"/>
      <c r="U563" s="24"/>
      <c r="V563" s="24"/>
      <c r="W563" s="24"/>
      <c r="X563" s="24"/>
      <c r="Y563" s="24"/>
      <c r="Z563" s="24"/>
    </row>
    <row r="564" spans="11:26" ht="15.75" customHeight="1">
      <c r="K564" s="30"/>
      <c r="M564" s="30"/>
      <c r="P564" s="24"/>
      <c r="Q564" s="24"/>
      <c r="R564" s="24"/>
      <c r="S564" s="24"/>
      <c r="T564" s="24"/>
      <c r="U564" s="24"/>
      <c r="V564" s="24"/>
      <c r="W564" s="24"/>
      <c r="X564" s="24"/>
      <c r="Y564" s="24"/>
      <c r="Z564" s="24"/>
    </row>
    <row r="565" spans="11:26" ht="15.75" customHeight="1">
      <c r="K565" s="30"/>
      <c r="M565" s="30"/>
      <c r="P565" s="24"/>
      <c r="Q565" s="24"/>
      <c r="R565" s="24"/>
      <c r="S565" s="24"/>
      <c r="T565" s="24"/>
      <c r="U565" s="24"/>
      <c r="V565" s="24"/>
      <c r="W565" s="24"/>
      <c r="X565" s="24"/>
      <c r="Y565" s="24"/>
      <c r="Z565" s="24"/>
    </row>
    <row r="566" spans="11:26" ht="15.75" customHeight="1">
      <c r="K566" s="30"/>
      <c r="M566" s="30"/>
      <c r="P566" s="24"/>
      <c r="Q566" s="24"/>
      <c r="R566" s="24"/>
      <c r="S566" s="24"/>
      <c r="T566" s="24"/>
      <c r="U566" s="24"/>
      <c r="V566" s="24"/>
      <c r="W566" s="24"/>
      <c r="X566" s="24"/>
      <c r="Y566" s="24"/>
      <c r="Z566" s="24"/>
    </row>
    <row r="567" spans="11:26" ht="15.75" customHeight="1">
      <c r="K567" s="30"/>
      <c r="M567" s="30"/>
      <c r="P567" s="24"/>
      <c r="Q567" s="24"/>
      <c r="R567" s="24"/>
      <c r="S567" s="24"/>
      <c r="T567" s="24"/>
      <c r="U567" s="24"/>
      <c r="V567" s="24"/>
      <c r="W567" s="24"/>
      <c r="X567" s="24"/>
      <c r="Y567" s="24"/>
      <c r="Z567" s="24"/>
    </row>
    <row r="568" spans="11:26" ht="15.75" customHeight="1">
      <c r="K568" s="30"/>
      <c r="M568" s="30"/>
      <c r="P568" s="24"/>
      <c r="Q568" s="24"/>
      <c r="R568" s="24"/>
      <c r="S568" s="24"/>
      <c r="T568" s="24"/>
      <c r="U568" s="24"/>
      <c r="V568" s="24"/>
      <c r="W568" s="24"/>
      <c r="X568" s="24"/>
      <c r="Y568" s="24"/>
      <c r="Z568" s="24"/>
    </row>
    <row r="569" spans="11:26" ht="15.75" customHeight="1">
      <c r="K569" s="30"/>
      <c r="M569" s="30"/>
      <c r="P569" s="24"/>
      <c r="Q569" s="24"/>
      <c r="R569" s="24"/>
      <c r="S569" s="24"/>
      <c r="T569" s="24"/>
      <c r="U569" s="24"/>
      <c r="V569" s="24"/>
      <c r="W569" s="24"/>
      <c r="X569" s="24"/>
      <c r="Y569" s="24"/>
      <c r="Z569" s="24"/>
    </row>
    <row r="570" spans="11:26" ht="15.75" customHeight="1">
      <c r="K570" s="30"/>
      <c r="M570" s="30"/>
      <c r="P570" s="24"/>
      <c r="Q570" s="24"/>
      <c r="R570" s="24"/>
      <c r="S570" s="24"/>
      <c r="T570" s="24"/>
      <c r="U570" s="24"/>
      <c r="V570" s="24"/>
      <c r="W570" s="24"/>
      <c r="X570" s="24"/>
      <c r="Y570" s="24"/>
      <c r="Z570" s="24"/>
    </row>
    <row r="571" spans="11:26" ht="15.75" customHeight="1">
      <c r="K571" s="30"/>
      <c r="M571" s="30"/>
      <c r="P571" s="24"/>
      <c r="Q571" s="24"/>
      <c r="R571" s="24"/>
      <c r="S571" s="24"/>
      <c r="T571" s="24"/>
      <c r="U571" s="24"/>
      <c r="V571" s="24"/>
      <c r="W571" s="24"/>
      <c r="X571" s="24"/>
      <c r="Y571" s="24"/>
      <c r="Z571" s="24"/>
    </row>
    <row r="572" spans="11:26" ht="15.75" customHeight="1">
      <c r="K572" s="30"/>
      <c r="M572" s="30"/>
      <c r="P572" s="24"/>
      <c r="Q572" s="24"/>
      <c r="R572" s="24"/>
      <c r="S572" s="24"/>
      <c r="T572" s="24"/>
      <c r="U572" s="24"/>
      <c r="V572" s="24"/>
      <c r="W572" s="24"/>
      <c r="X572" s="24"/>
      <c r="Y572" s="24"/>
      <c r="Z572" s="24"/>
    </row>
    <row r="573" spans="11:26" ht="15.75" customHeight="1">
      <c r="K573" s="30"/>
      <c r="M573" s="30"/>
      <c r="P573" s="24"/>
      <c r="Q573" s="24"/>
      <c r="R573" s="24"/>
      <c r="S573" s="24"/>
      <c r="T573" s="24"/>
      <c r="U573" s="24"/>
      <c r="V573" s="24"/>
      <c r="W573" s="24"/>
      <c r="X573" s="24"/>
      <c r="Y573" s="24"/>
      <c r="Z573" s="24"/>
    </row>
    <row r="574" spans="11:26" ht="15.75" customHeight="1">
      <c r="K574" s="30"/>
      <c r="M574" s="30"/>
      <c r="P574" s="24"/>
      <c r="Q574" s="24"/>
      <c r="R574" s="24"/>
      <c r="S574" s="24"/>
      <c r="T574" s="24"/>
      <c r="U574" s="24"/>
      <c r="V574" s="24"/>
      <c r="W574" s="24"/>
      <c r="X574" s="24"/>
      <c r="Y574" s="24"/>
      <c r="Z574" s="24"/>
    </row>
    <row r="575" spans="11:26" ht="15.75" customHeight="1">
      <c r="K575" s="30"/>
      <c r="M575" s="30"/>
      <c r="P575" s="24"/>
      <c r="Q575" s="24"/>
      <c r="R575" s="24"/>
      <c r="S575" s="24"/>
      <c r="T575" s="24"/>
      <c r="U575" s="24"/>
      <c r="V575" s="24"/>
      <c r="W575" s="24"/>
      <c r="X575" s="24"/>
      <c r="Y575" s="24"/>
      <c r="Z575" s="24"/>
    </row>
    <row r="576" spans="11:26" ht="15.75" customHeight="1">
      <c r="K576" s="30"/>
      <c r="M576" s="30"/>
      <c r="P576" s="24"/>
      <c r="Q576" s="24"/>
      <c r="R576" s="24"/>
      <c r="S576" s="24"/>
      <c r="T576" s="24"/>
      <c r="U576" s="24"/>
      <c r="V576" s="24"/>
      <c r="W576" s="24"/>
      <c r="X576" s="24"/>
      <c r="Y576" s="24"/>
      <c r="Z576" s="24"/>
    </row>
    <row r="577" spans="11:26" ht="15.75" customHeight="1">
      <c r="K577" s="30"/>
      <c r="M577" s="30"/>
      <c r="P577" s="24"/>
      <c r="Q577" s="24"/>
      <c r="R577" s="24"/>
      <c r="S577" s="24"/>
      <c r="T577" s="24"/>
      <c r="U577" s="24"/>
      <c r="V577" s="24"/>
      <c r="W577" s="24"/>
      <c r="X577" s="24"/>
      <c r="Y577" s="24"/>
      <c r="Z577" s="24"/>
    </row>
    <row r="578" spans="11:26" ht="15.75" customHeight="1">
      <c r="K578" s="30"/>
      <c r="M578" s="30"/>
      <c r="P578" s="24"/>
      <c r="Q578" s="24"/>
      <c r="R578" s="24"/>
      <c r="S578" s="24"/>
      <c r="T578" s="24"/>
      <c r="U578" s="24"/>
      <c r="V578" s="24"/>
      <c r="W578" s="24"/>
      <c r="X578" s="24"/>
      <c r="Y578" s="24"/>
      <c r="Z578" s="24"/>
    </row>
    <row r="579" spans="11:26" ht="15.75" customHeight="1">
      <c r="K579" s="30"/>
      <c r="M579" s="30"/>
      <c r="P579" s="24"/>
      <c r="Q579" s="24"/>
      <c r="R579" s="24"/>
      <c r="S579" s="24"/>
      <c r="T579" s="24"/>
      <c r="U579" s="24"/>
      <c r="V579" s="24"/>
      <c r="W579" s="24"/>
      <c r="X579" s="24"/>
      <c r="Y579" s="24"/>
      <c r="Z579" s="24"/>
    </row>
    <row r="580" spans="11:26" ht="15.75" customHeight="1">
      <c r="K580" s="30"/>
      <c r="M580" s="30"/>
      <c r="P580" s="24"/>
      <c r="Q580" s="24"/>
      <c r="R580" s="24"/>
      <c r="S580" s="24"/>
      <c r="T580" s="24"/>
      <c r="U580" s="24"/>
      <c r="V580" s="24"/>
      <c r="W580" s="24"/>
      <c r="X580" s="24"/>
      <c r="Y580" s="24"/>
      <c r="Z580" s="24"/>
    </row>
    <row r="581" spans="11:26" ht="15.75" customHeight="1">
      <c r="K581" s="30"/>
      <c r="M581" s="30"/>
      <c r="P581" s="24"/>
      <c r="Q581" s="24"/>
      <c r="R581" s="24"/>
      <c r="S581" s="24"/>
      <c r="T581" s="24"/>
      <c r="U581" s="24"/>
      <c r="V581" s="24"/>
      <c r="W581" s="24"/>
      <c r="X581" s="24"/>
      <c r="Y581" s="24"/>
      <c r="Z581" s="24"/>
    </row>
    <row r="582" spans="11:26" ht="15.75" customHeight="1">
      <c r="K582" s="30"/>
      <c r="M582" s="30"/>
      <c r="P582" s="24"/>
      <c r="Q582" s="24"/>
      <c r="R582" s="24"/>
      <c r="S582" s="24"/>
      <c r="T582" s="24"/>
      <c r="U582" s="24"/>
      <c r="V582" s="24"/>
      <c r="W582" s="24"/>
      <c r="X582" s="24"/>
      <c r="Y582" s="24"/>
      <c r="Z582" s="24"/>
    </row>
    <row r="583" spans="11:26" ht="15.75" customHeight="1">
      <c r="K583" s="30"/>
      <c r="M583" s="30"/>
      <c r="P583" s="24"/>
      <c r="Q583" s="24"/>
      <c r="R583" s="24"/>
      <c r="S583" s="24"/>
      <c r="T583" s="24"/>
      <c r="U583" s="24"/>
      <c r="V583" s="24"/>
      <c r="W583" s="24"/>
      <c r="X583" s="24"/>
      <c r="Y583" s="24"/>
      <c r="Z583" s="24"/>
    </row>
    <row r="584" spans="11:26" ht="15.75" customHeight="1">
      <c r="K584" s="30"/>
      <c r="M584" s="30"/>
      <c r="P584" s="24"/>
      <c r="Q584" s="24"/>
      <c r="R584" s="24"/>
      <c r="S584" s="24"/>
      <c r="T584" s="24"/>
      <c r="U584" s="24"/>
      <c r="V584" s="24"/>
      <c r="W584" s="24"/>
      <c r="X584" s="24"/>
      <c r="Y584" s="24"/>
      <c r="Z584" s="24"/>
    </row>
    <row r="585" spans="11:26" ht="15.75" customHeight="1">
      <c r="K585" s="30"/>
      <c r="M585" s="30"/>
      <c r="P585" s="24"/>
      <c r="Q585" s="24"/>
      <c r="R585" s="24"/>
      <c r="S585" s="24"/>
      <c r="T585" s="24"/>
      <c r="U585" s="24"/>
      <c r="V585" s="24"/>
      <c r="W585" s="24"/>
      <c r="X585" s="24"/>
      <c r="Y585" s="24"/>
      <c r="Z585" s="24"/>
    </row>
    <row r="586" spans="11:26" ht="15.75" customHeight="1">
      <c r="K586" s="30"/>
      <c r="M586" s="30"/>
      <c r="P586" s="24"/>
      <c r="Q586" s="24"/>
      <c r="R586" s="24"/>
      <c r="S586" s="24"/>
      <c r="T586" s="24"/>
      <c r="U586" s="24"/>
      <c r="V586" s="24"/>
      <c r="W586" s="24"/>
      <c r="X586" s="24"/>
      <c r="Y586" s="24"/>
      <c r="Z586" s="24"/>
    </row>
    <row r="587" spans="11:26" ht="15.75" customHeight="1">
      <c r="K587" s="30"/>
      <c r="M587" s="30"/>
      <c r="P587" s="24"/>
      <c r="Q587" s="24"/>
      <c r="R587" s="24"/>
      <c r="S587" s="24"/>
      <c r="T587" s="24"/>
      <c r="U587" s="24"/>
      <c r="V587" s="24"/>
      <c r="W587" s="24"/>
      <c r="X587" s="24"/>
      <c r="Y587" s="24"/>
      <c r="Z587" s="24"/>
    </row>
    <row r="588" spans="11:26" ht="15.75" customHeight="1">
      <c r="K588" s="30"/>
      <c r="M588" s="30"/>
      <c r="P588" s="24"/>
      <c r="Q588" s="24"/>
      <c r="R588" s="24"/>
      <c r="S588" s="24"/>
      <c r="T588" s="24"/>
      <c r="U588" s="24"/>
      <c r="V588" s="24"/>
      <c r="W588" s="24"/>
      <c r="X588" s="24"/>
      <c r="Y588" s="24"/>
      <c r="Z588" s="24"/>
    </row>
    <row r="589" spans="11:26" ht="15.75" customHeight="1">
      <c r="K589" s="30"/>
      <c r="M589" s="30"/>
      <c r="P589" s="24"/>
      <c r="Q589" s="24"/>
      <c r="R589" s="24"/>
      <c r="S589" s="24"/>
      <c r="T589" s="24"/>
      <c r="U589" s="24"/>
      <c r="V589" s="24"/>
      <c r="W589" s="24"/>
      <c r="X589" s="24"/>
      <c r="Y589" s="24"/>
      <c r="Z589" s="24"/>
    </row>
    <row r="590" spans="11:26" ht="15.75" customHeight="1">
      <c r="K590" s="30"/>
      <c r="M590" s="30"/>
      <c r="P590" s="24"/>
      <c r="Q590" s="24"/>
      <c r="R590" s="24"/>
      <c r="S590" s="24"/>
      <c r="T590" s="24"/>
      <c r="U590" s="24"/>
      <c r="V590" s="24"/>
      <c r="W590" s="24"/>
      <c r="X590" s="24"/>
      <c r="Y590" s="24"/>
      <c r="Z590" s="24"/>
    </row>
    <row r="591" spans="11:26" ht="15.75" customHeight="1">
      <c r="K591" s="30"/>
      <c r="M591" s="30"/>
      <c r="P591" s="24"/>
      <c r="Q591" s="24"/>
      <c r="R591" s="24"/>
      <c r="S591" s="24"/>
      <c r="T591" s="24"/>
      <c r="U591" s="24"/>
      <c r="V591" s="24"/>
      <c r="W591" s="24"/>
      <c r="X591" s="24"/>
      <c r="Y591" s="24"/>
      <c r="Z591" s="24"/>
    </row>
    <row r="592" spans="11:26" ht="15.75" customHeight="1">
      <c r="K592" s="30"/>
      <c r="M592" s="30"/>
      <c r="P592" s="24"/>
      <c r="Q592" s="24"/>
      <c r="R592" s="24"/>
      <c r="S592" s="24"/>
      <c r="T592" s="24"/>
      <c r="U592" s="24"/>
      <c r="V592" s="24"/>
      <c r="W592" s="24"/>
      <c r="X592" s="24"/>
      <c r="Y592" s="24"/>
      <c r="Z592" s="24"/>
    </row>
    <row r="593" spans="11:26" ht="15.75" customHeight="1">
      <c r="K593" s="30"/>
      <c r="M593" s="30"/>
      <c r="P593" s="24"/>
      <c r="Q593" s="24"/>
      <c r="R593" s="24"/>
      <c r="S593" s="24"/>
      <c r="T593" s="24"/>
      <c r="U593" s="24"/>
      <c r="V593" s="24"/>
      <c r="W593" s="24"/>
      <c r="X593" s="24"/>
      <c r="Y593" s="24"/>
      <c r="Z593" s="24"/>
    </row>
    <row r="594" spans="11:26" ht="15.75" customHeight="1">
      <c r="K594" s="30"/>
      <c r="M594" s="30"/>
      <c r="P594" s="24"/>
      <c r="Q594" s="24"/>
      <c r="R594" s="24"/>
      <c r="S594" s="24"/>
      <c r="T594" s="24"/>
      <c r="U594" s="24"/>
      <c r="V594" s="24"/>
      <c r="W594" s="24"/>
      <c r="X594" s="24"/>
      <c r="Y594" s="24"/>
      <c r="Z594" s="24"/>
    </row>
    <row r="595" spans="11:26" ht="15.75" customHeight="1">
      <c r="K595" s="30"/>
      <c r="M595" s="30"/>
      <c r="P595" s="24"/>
      <c r="Q595" s="24"/>
      <c r="R595" s="24"/>
      <c r="S595" s="24"/>
      <c r="T595" s="24"/>
      <c r="U595" s="24"/>
      <c r="V595" s="24"/>
      <c r="W595" s="24"/>
      <c r="X595" s="24"/>
      <c r="Y595" s="24"/>
      <c r="Z595" s="24"/>
    </row>
    <row r="596" spans="11:26" ht="15.75" customHeight="1">
      <c r="K596" s="30"/>
      <c r="M596" s="30"/>
      <c r="P596" s="24"/>
      <c r="Q596" s="24"/>
      <c r="R596" s="24"/>
      <c r="S596" s="24"/>
      <c r="T596" s="24"/>
      <c r="U596" s="24"/>
      <c r="V596" s="24"/>
      <c r="W596" s="24"/>
      <c r="X596" s="24"/>
      <c r="Y596" s="24"/>
      <c r="Z596" s="24"/>
    </row>
    <row r="597" spans="11:26" ht="15.75" customHeight="1">
      <c r="K597" s="30"/>
      <c r="M597" s="30"/>
      <c r="P597" s="24"/>
      <c r="Q597" s="24"/>
      <c r="R597" s="24"/>
      <c r="S597" s="24"/>
      <c r="T597" s="24"/>
      <c r="U597" s="24"/>
      <c r="V597" s="24"/>
      <c r="W597" s="24"/>
      <c r="X597" s="24"/>
      <c r="Y597" s="24"/>
      <c r="Z597" s="24"/>
    </row>
    <row r="598" spans="11:26" ht="15.75" customHeight="1">
      <c r="K598" s="30"/>
      <c r="M598" s="30"/>
      <c r="P598" s="24"/>
      <c r="Q598" s="24"/>
      <c r="R598" s="24"/>
      <c r="S598" s="24"/>
      <c r="T598" s="24"/>
      <c r="U598" s="24"/>
      <c r="V598" s="24"/>
      <c r="W598" s="24"/>
      <c r="X598" s="24"/>
      <c r="Y598" s="24"/>
      <c r="Z598" s="24"/>
    </row>
    <row r="599" spans="11:26" ht="15.75" customHeight="1">
      <c r="K599" s="30"/>
      <c r="M599" s="30"/>
      <c r="P599" s="24"/>
      <c r="Q599" s="24"/>
      <c r="R599" s="24"/>
      <c r="S599" s="24"/>
      <c r="T599" s="24"/>
      <c r="U599" s="24"/>
      <c r="V599" s="24"/>
      <c r="W599" s="24"/>
      <c r="X599" s="24"/>
      <c r="Y599" s="24"/>
      <c r="Z599" s="24"/>
    </row>
    <row r="600" spans="11:26" ht="15.75" customHeight="1">
      <c r="K600" s="30"/>
      <c r="M600" s="30"/>
      <c r="P600" s="24"/>
      <c r="Q600" s="24"/>
      <c r="R600" s="24"/>
      <c r="S600" s="24"/>
      <c r="T600" s="24"/>
      <c r="U600" s="24"/>
      <c r="V600" s="24"/>
      <c r="W600" s="24"/>
      <c r="X600" s="24"/>
      <c r="Y600" s="24"/>
      <c r="Z600" s="24"/>
    </row>
    <row r="601" spans="11:26" ht="15.75" customHeight="1">
      <c r="K601" s="30"/>
      <c r="M601" s="30"/>
      <c r="P601" s="24"/>
      <c r="Q601" s="24"/>
      <c r="R601" s="24"/>
      <c r="S601" s="24"/>
      <c r="T601" s="24"/>
      <c r="U601" s="24"/>
      <c r="V601" s="24"/>
      <c r="W601" s="24"/>
      <c r="X601" s="24"/>
      <c r="Y601" s="24"/>
      <c r="Z601" s="24"/>
    </row>
    <row r="602" spans="11:26" ht="15.75" customHeight="1">
      <c r="K602" s="30"/>
      <c r="M602" s="30"/>
      <c r="P602" s="24"/>
      <c r="Q602" s="24"/>
      <c r="R602" s="24"/>
      <c r="S602" s="24"/>
      <c r="T602" s="24"/>
      <c r="U602" s="24"/>
      <c r="V602" s="24"/>
      <c r="W602" s="24"/>
      <c r="X602" s="24"/>
      <c r="Y602" s="24"/>
      <c r="Z602" s="24"/>
    </row>
    <row r="603" spans="11:26" ht="15.75" customHeight="1">
      <c r="K603" s="30"/>
      <c r="M603" s="30"/>
      <c r="P603" s="24"/>
      <c r="Q603" s="24"/>
      <c r="R603" s="24"/>
      <c r="S603" s="24"/>
      <c r="T603" s="24"/>
      <c r="U603" s="24"/>
      <c r="V603" s="24"/>
      <c r="W603" s="24"/>
      <c r="X603" s="24"/>
      <c r="Y603" s="24"/>
      <c r="Z603" s="24"/>
    </row>
    <row r="604" spans="11:26" ht="15.75" customHeight="1">
      <c r="K604" s="30"/>
      <c r="M604" s="30"/>
      <c r="P604" s="24"/>
      <c r="Q604" s="24"/>
      <c r="R604" s="24"/>
      <c r="S604" s="24"/>
      <c r="T604" s="24"/>
      <c r="U604" s="24"/>
      <c r="V604" s="24"/>
      <c r="W604" s="24"/>
      <c r="X604" s="24"/>
      <c r="Y604" s="24"/>
      <c r="Z604" s="24"/>
    </row>
    <row r="605" spans="11:26" ht="15.75" customHeight="1">
      <c r="K605" s="30"/>
      <c r="M605" s="30"/>
      <c r="P605" s="24"/>
      <c r="Q605" s="24"/>
      <c r="R605" s="24"/>
      <c r="S605" s="24"/>
      <c r="T605" s="24"/>
      <c r="U605" s="24"/>
      <c r="V605" s="24"/>
      <c r="W605" s="24"/>
      <c r="X605" s="24"/>
      <c r="Y605" s="24"/>
      <c r="Z605" s="24"/>
    </row>
    <row r="606" spans="11:26" ht="15.75" customHeight="1">
      <c r="K606" s="30"/>
      <c r="M606" s="30"/>
      <c r="P606" s="24"/>
      <c r="Q606" s="24"/>
      <c r="R606" s="24"/>
      <c r="S606" s="24"/>
      <c r="T606" s="24"/>
      <c r="U606" s="24"/>
      <c r="V606" s="24"/>
      <c r="W606" s="24"/>
      <c r="X606" s="24"/>
      <c r="Y606" s="24"/>
      <c r="Z606" s="24"/>
    </row>
    <row r="607" spans="11:26" ht="15.75" customHeight="1">
      <c r="K607" s="30"/>
      <c r="M607" s="30"/>
      <c r="P607" s="24"/>
      <c r="Q607" s="24"/>
      <c r="R607" s="24"/>
      <c r="S607" s="24"/>
      <c r="T607" s="24"/>
      <c r="U607" s="24"/>
      <c r="V607" s="24"/>
      <c r="W607" s="24"/>
      <c r="X607" s="24"/>
      <c r="Y607" s="24"/>
      <c r="Z607" s="24"/>
    </row>
    <row r="608" spans="11:26" ht="15.75" customHeight="1">
      <c r="K608" s="30"/>
      <c r="M608" s="30"/>
      <c r="P608" s="24"/>
      <c r="Q608" s="24"/>
      <c r="R608" s="24"/>
      <c r="S608" s="24"/>
      <c r="T608" s="24"/>
      <c r="U608" s="24"/>
      <c r="V608" s="24"/>
      <c r="W608" s="24"/>
      <c r="X608" s="24"/>
      <c r="Y608" s="24"/>
      <c r="Z608" s="24"/>
    </row>
    <row r="609" spans="11:26" ht="15.75" customHeight="1">
      <c r="K609" s="30"/>
      <c r="M609" s="30"/>
      <c r="P609" s="24"/>
      <c r="Q609" s="24"/>
      <c r="R609" s="24"/>
      <c r="S609" s="24"/>
      <c r="T609" s="24"/>
      <c r="U609" s="24"/>
      <c r="V609" s="24"/>
      <c r="W609" s="24"/>
      <c r="X609" s="24"/>
      <c r="Y609" s="24"/>
      <c r="Z609" s="24"/>
    </row>
    <row r="610" spans="11:26" ht="15.75" customHeight="1">
      <c r="K610" s="30"/>
      <c r="M610" s="30"/>
      <c r="P610" s="24"/>
      <c r="Q610" s="24"/>
      <c r="R610" s="24"/>
      <c r="S610" s="24"/>
      <c r="T610" s="24"/>
      <c r="U610" s="24"/>
      <c r="V610" s="24"/>
      <c r="W610" s="24"/>
      <c r="X610" s="24"/>
      <c r="Y610" s="24"/>
      <c r="Z610" s="24"/>
    </row>
    <row r="611" spans="11:26" ht="15.75" customHeight="1">
      <c r="K611" s="30"/>
      <c r="M611" s="30"/>
      <c r="P611" s="24"/>
      <c r="Q611" s="24"/>
      <c r="R611" s="24"/>
      <c r="S611" s="24"/>
      <c r="T611" s="24"/>
      <c r="U611" s="24"/>
      <c r="V611" s="24"/>
      <c r="W611" s="24"/>
      <c r="X611" s="24"/>
      <c r="Y611" s="24"/>
      <c r="Z611" s="24"/>
    </row>
    <row r="612" spans="11:26" ht="15.75" customHeight="1">
      <c r="K612" s="30"/>
      <c r="M612" s="30"/>
      <c r="P612" s="24"/>
      <c r="Q612" s="24"/>
      <c r="R612" s="24"/>
      <c r="S612" s="24"/>
      <c r="T612" s="24"/>
      <c r="U612" s="24"/>
      <c r="V612" s="24"/>
      <c r="W612" s="24"/>
      <c r="X612" s="24"/>
      <c r="Y612" s="24"/>
      <c r="Z612" s="24"/>
    </row>
    <row r="613" spans="11:26" ht="15.75" customHeight="1">
      <c r="K613" s="30"/>
      <c r="M613" s="30"/>
      <c r="P613" s="24"/>
      <c r="Q613" s="24"/>
      <c r="R613" s="24"/>
      <c r="S613" s="24"/>
      <c r="T613" s="24"/>
      <c r="U613" s="24"/>
      <c r="V613" s="24"/>
      <c r="W613" s="24"/>
      <c r="X613" s="24"/>
      <c r="Y613" s="24"/>
      <c r="Z613" s="24"/>
    </row>
    <row r="614" spans="11:26" ht="15.75" customHeight="1">
      <c r="K614" s="30"/>
      <c r="M614" s="30"/>
      <c r="P614" s="24"/>
      <c r="Q614" s="24"/>
      <c r="R614" s="24"/>
      <c r="S614" s="24"/>
      <c r="T614" s="24"/>
      <c r="U614" s="24"/>
      <c r="V614" s="24"/>
      <c r="W614" s="24"/>
      <c r="X614" s="24"/>
      <c r="Y614" s="24"/>
      <c r="Z614" s="24"/>
    </row>
    <row r="615" spans="11:26" ht="15.75" customHeight="1">
      <c r="K615" s="30"/>
      <c r="M615" s="30"/>
      <c r="P615" s="24"/>
      <c r="Q615" s="24"/>
      <c r="R615" s="24"/>
      <c r="S615" s="24"/>
      <c r="T615" s="24"/>
      <c r="U615" s="24"/>
      <c r="V615" s="24"/>
      <c r="W615" s="24"/>
      <c r="X615" s="24"/>
      <c r="Y615" s="24"/>
      <c r="Z615" s="24"/>
    </row>
    <row r="616" spans="11:26" ht="15.75" customHeight="1">
      <c r="K616" s="30"/>
      <c r="M616" s="30"/>
      <c r="P616" s="24"/>
      <c r="Q616" s="24"/>
      <c r="R616" s="24"/>
      <c r="S616" s="24"/>
      <c r="T616" s="24"/>
      <c r="U616" s="24"/>
      <c r="V616" s="24"/>
      <c r="W616" s="24"/>
      <c r="X616" s="24"/>
      <c r="Y616" s="24"/>
      <c r="Z616" s="24"/>
    </row>
    <row r="617" spans="11:26" ht="15.75" customHeight="1">
      <c r="K617" s="30"/>
      <c r="M617" s="30"/>
      <c r="P617" s="24"/>
      <c r="Q617" s="24"/>
      <c r="R617" s="24"/>
      <c r="S617" s="24"/>
      <c r="T617" s="24"/>
      <c r="U617" s="24"/>
      <c r="V617" s="24"/>
      <c r="W617" s="24"/>
      <c r="X617" s="24"/>
      <c r="Y617" s="24"/>
      <c r="Z617" s="24"/>
    </row>
    <row r="618" spans="11:26" ht="15.75" customHeight="1">
      <c r="K618" s="30"/>
      <c r="M618" s="30"/>
      <c r="P618" s="24"/>
      <c r="Q618" s="24"/>
      <c r="R618" s="24"/>
      <c r="S618" s="24"/>
      <c r="T618" s="24"/>
      <c r="U618" s="24"/>
      <c r="V618" s="24"/>
      <c r="W618" s="24"/>
      <c r="X618" s="24"/>
      <c r="Y618" s="24"/>
      <c r="Z618" s="24"/>
    </row>
    <row r="619" spans="11:26" ht="15.75" customHeight="1">
      <c r="K619" s="30"/>
      <c r="M619" s="30"/>
      <c r="P619" s="24"/>
      <c r="Q619" s="24"/>
      <c r="R619" s="24"/>
      <c r="S619" s="24"/>
      <c r="T619" s="24"/>
      <c r="U619" s="24"/>
      <c r="V619" s="24"/>
      <c r="W619" s="24"/>
      <c r="X619" s="24"/>
      <c r="Y619" s="24"/>
      <c r="Z619" s="24"/>
    </row>
    <row r="620" spans="11:26" ht="15.75" customHeight="1">
      <c r="K620" s="30"/>
      <c r="M620" s="30"/>
      <c r="P620" s="24"/>
      <c r="Q620" s="24"/>
      <c r="R620" s="24"/>
      <c r="S620" s="24"/>
      <c r="T620" s="24"/>
      <c r="U620" s="24"/>
      <c r="V620" s="24"/>
      <c r="W620" s="24"/>
      <c r="X620" s="24"/>
      <c r="Y620" s="24"/>
      <c r="Z620" s="24"/>
    </row>
    <row r="621" spans="11:26" ht="15.75" customHeight="1">
      <c r="K621" s="30"/>
      <c r="M621" s="30"/>
      <c r="P621" s="24"/>
      <c r="Q621" s="24"/>
      <c r="R621" s="24"/>
      <c r="S621" s="24"/>
      <c r="T621" s="24"/>
      <c r="U621" s="24"/>
      <c r="V621" s="24"/>
      <c r="W621" s="24"/>
      <c r="X621" s="24"/>
      <c r="Y621" s="24"/>
      <c r="Z621" s="24"/>
    </row>
    <row r="622" spans="11:26" ht="15.75" customHeight="1">
      <c r="K622" s="30"/>
      <c r="M622" s="30"/>
      <c r="P622" s="24"/>
      <c r="Q622" s="24"/>
      <c r="R622" s="24"/>
      <c r="S622" s="24"/>
      <c r="T622" s="24"/>
      <c r="U622" s="24"/>
      <c r="V622" s="24"/>
      <c r="W622" s="24"/>
      <c r="X622" s="24"/>
      <c r="Y622" s="24"/>
      <c r="Z622" s="24"/>
    </row>
    <row r="623" spans="11:26" ht="15.75" customHeight="1">
      <c r="K623" s="30"/>
      <c r="M623" s="30"/>
      <c r="P623" s="24"/>
      <c r="Q623" s="24"/>
      <c r="R623" s="24"/>
      <c r="S623" s="24"/>
      <c r="T623" s="24"/>
      <c r="U623" s="24"/>
      <c r="V623" s="24"/>
      <c r="W623" s="24"/>
      <c r="X623" s="24"/>
      <c r="Y623" s="24"/>
      <c r="Z623" s="24"/>
    </row>
    <row r="624" spans="11:26" ht="15.75" customHeight="1">
      <c r="K624" s="30"/>
      <c r="M624" s="30"/>
      <c r="P624" s="24"/>
      <c r="Q624" s="24"/>
      <c r="R624" s="24"/>
      <c r="S624" s="24"/>
      <c r="T624" s="24"/>
      <c r="U624" s="24"/>
      <c r="V624" s="24"/>
      <c r="W624" s="24"/>
      <c r="X624" s="24"/>
      <c r="Y624" s="24"/>
      <c r="Z624" s="24"/>
    </row>
    <row r="625" spans="11:26" ht="15.75" customHeight="1">
      <c r="K625" s="30"/>
      <c r="M625" s="30"/>
      <c r="P625" s="24"/>
      <c r="Q625" s="24"/>
      <c r="R625" s="24"/>
      <c r="S625" s="24"/>
      <c r="T625" s="24"/>
      <c r="U625" s="24"/>
      <c r="V625" s="24"/>
      <c r="W625" s="24"/>
      <c r="X625" s="24"/>
      <c r="Y625" s="24"/>
      <c r="Z625" s="24"/>
    </row>
    <row r="626" spans="11:26" ht="15.75" customHeight="1">
      <c r="K626" s="30"/>
      <c r="M626" s="30"/>
      <c r="P626" s="24"/>
      <c r="Q626" s="24"/>
      <c r="R626" s="24"/>
      <c r="S626" s="24"/>
      <c r="T626" s="24"/>
      <c r="U626" s="24"/>
      <c r="V626" s="24"/>
      <c r="W626" s="24"/>
      <c r="X626" s="24"/>
      <c r="Y626" s="24"/>
      <c r="Z626" s="24"/>
    </row>
    <row r="627" spans="11:26" ht="15.75" customHeight="1">
      <c r="K627" s="30"/>
      <c r="M627" s="30"/>
      <c r="P627" s="24"/>
      <c r="Q627" s="24"/>
      <c r="R627" s="24"/>
      <c r="S627" s="24"/>
      <c r="T627" s="24"/>
      <c r="U627" s="24"/>
      <c r="V627" s="24"/>
      <c r="W627" s="24"/>
      <c r="X627" s="24"/>
      <c r="Y627" s="24"/>
      <c r="Z627" s="24"/>
    </row>
    <row r="628" spans="11:26" ht="15.75" customHeight="1">
      <c r="K628" s="30"/>
      <c r="M628" s="30"/>
      <c r="P628" s="24"/>
      <c r="Q628" s="24"/>
      <c r="R628" s="24"/>
      <c r="S628" s="24"/>
      <c r="T628" s="24"/>
      <c r="U628" s="24"/>
      <c r="V628" s="24"/>
      <c r="W628" s="24"/>
      <c r="X628" s="24"/>
      <c r="Y628" s="24"/>
      <c r="Z628" s="24"/>
    </row>
    <row r="629" spans="11:26" ht="15.75" customHeight="1">
      <c r="K629" s="30"/>
      <c r="M629" s="30"/>
      <c r="P629" s="24"/>
      <c r="Q629" s="24"/>
      <c r="R629" s="24"/>
      <c r="S629" s="24"/>
      <c r="T629" s="24"/>
      <c r="U629" s="24"/>
      <c r="V629" s="24"/>
      <c r="W629" s="24"/>
      <c r="X629" s="24"/>
      <c r="Y629" s="24"/>
      <c r="Z629" s="24"/>
    </row>
    <row r="630" spans="11:26" ht="15.75" customHeight="1">
      <c r="K630" s="30"/>
      <c r="M630" s="30"/>
      <c r="P630" s="24"/>
      <c r="Q630" s="24"/>
      <c r="R630" s="24"/>
      <c r="S630" s="24"/>
      <c r="T630" s="24"/>
      <c r="U630" s="24"/>
      <c r="V630" s="24"/>
      <c r="W630" s="24"/>
      <c r="X630" s="24"/>
      <c r="Y630" s="24"/>
      <c r="Z630" s="24"/>
    </row>
    <row r="631" spans="11:26" ht="15.75" customHeight="1">
      <c r="K631" s="30"/>
      <c r="M631" s="30"/>
      <c r="P631" s="24"/>
      <c r="Q631" s="24"/>
      <c r="R631" s="24"/>
      <c r="S631" s="24"/>
      <c r="T631" s="24"/>
      <c r="U631" s="24"/>
      <c r="V631" s="24"/>
      <c r="W631" s="24"/>
      <c r="X631" s="24"/>
      <c r="Y631" s="24"/>
      <c r="Z631" s="24"/>
    </row>
    <row r="632" spans="11:26" ht="15.75" customHeight="1">
      <c r="K632" s="30"/>
      <c r="M632" s="30"/>
      <c r="P632" s="24"/>
      <c r="Q632" s="24"/>
      <c r="R632" s="24"/>
      <c r="S632" s="24"/>
      <c r="T632" s="24"/>
      <c r="U632" s="24"/>
      <c r="V632" s="24"/>
      <c r="W632" s="24"/>
      <c r="X632" s="24"/>
      <c r="Y632" s="24"/>
      <c r="Z632" s="24"/>
    </row>
    <row r="633" spans="11:26" ht="15.75" customHeight="1">
      <c r="K633" s="30"/>
      <c r="M633" s="30"/>
      <c r="P633" s="24"/>
      <c r="Q633" s="24"/>
      <c r="R633" s="24"/>
      <c r="S633" s="24"/>
      <c r="T633" s="24"/>
      <c r="U633" s="24"/>
      <c r="V633" s="24"/>
      <c r="W633" s="24"/>
      <c r="X633" s="24"/>
      <c r="Y633" s="24"/>
      <c r="Z633" s="24"/>
    </row>
    <row r="634" spans="11:26" ht="15.75" customHeight="1">
      <c r="K634" s="30"/>
      <c r="M634" s="30"/>
      <c r="P634" s="24"/>
      <c r="Q634" s="24"/>
      <c r="R634" s="24"/>
      <c r="S634" s="24"/>
      <c r="T634" s="24"/>
      <c r="U634" s="24"/>
      <c r="V634" s="24"/>
      <c r="W634" s="24"/>
      <c r="X634" s="24"/>
      <c r="Y634" s="24"/>
      <c r="Z634" s="24"/>
    </row>
    <row r="635" spans="11:26" ht="15.75" customHeight="1">
      <c r="K635" s="30"/>
      <c r="M635" s="30"/>
      <c r="P635" s="24"/>
      <c r="Q635" s="24"/>
      <c r="R635" s="24"/>
      <c r="S635" s="24"/>
      <c r="T635" s="24"/>
      <c r="U635" s="24"/>
      <c r="V635" s="24"/>
      <c r="W635" s="24"/>
      <c r="X635" s="24"/>
      <c r="Y635" s="24"/>
      <c r="Z635" s="24"/>
    </row>
    <row r="636" spans="11:26" ht="15.75" customHeight="1">
      <c r="K636" s="30"/>
      <c r="M636" s="30"/>
      <c r="P636" s="24"/>
      <c r="Q636" s="24"/>
      <c r="R636" s="24"/>
      <c r="S636" s="24"/>
      <c r="T636" s="24"/>
      <c r="U636" s="24"/>
      <c r="V636" s="24"/>
      <c r="W636" s="24"/>
      <c r="X636" s="24"/>
      <c r="Y636" s="24"/>
      <c r="Z636" s="24"/>
    </row>
    <row r="637" spans="11:26" ht="15.75" customHeight="1">
      <c r="K637" s="30"/>
      <c r="M637" s="30"/>
      <c r="P637" s="24"/>
      <c r="Q637" s="24"/>
      <c r="R637" s="24"/>
      <c r="S637" s="24"/>
      <c r="T637" s="24"/>
      <c r="U637" s="24"/>
      <c r="V637" s="24"/>
      <c r="W637" s="24"/>
      <c r="X637" s="24"/>
      <c r="Y637" s="24"/>
      <c r="Z637" s="24"/>
    </row>
    <row r="638" spans="11:26" ht="15.75" customHeight="1">
      <c r="K638" s="30"/>
      <c r="M638" s="30"/>
      <c r="P638" s="24"/>
      <c r="Q638" s="24"/>
      <c r="R638" s="24"/>
      <c r="S638" s="24"/>
      <c r="T638" s="24"/>
      <c r="U638" s="24"/>
      <c r="V638" s="24"/>
      <c r="W638" s="24"/>
      <c r="X638" s="24"/>
      <c r="Y638" s="24"/>
      <c r="Z638" s="24"/>
    </row>
    <row r="639" spans="11:26" ht="15.75" customHeight="1">
      <c r="K639" s="30"/>
      <c r="M639" s="30"/>
      <c r="P639" s="24"/>
      <c r="Q639" s="24"/>
      <c r="R639" s="24"/>
      <c r="S639" s="24"/>
      <c r="T639" s="24"/>
      <c r="U639" s="24"/>
      <c r="V639" s="24"/>
      <c r="W639" s="24"/>
      <c r="X639" s="24"/>
      <c r="Y639" s="24"/>
      <c r="Z639" s="24"/>
    </row>
    <row r="640" spans="11:26" ht="15.75" customHeight="1">
      <c r="K640" s="30"/>
      <c r="M640" s="30"/>
      <c r="P640" s="24"/>
      <c r="Q640" s="24"/>
      <c r="R640" s="24"/>
      <c r="S640" s="24"/>
      <c r="T640" s="24"/>
      <c r="U640" s="24"/>
      <c r="V640" s="24"/>
      <c r="W640" s="24"/>
      <c r="X640" s="24"/>
      <c r="Y640" s="24"/>
      <c r="Z640" s="24"/>
    </row>
    <row r="641" spans="11:26" ht="15.75" customHeight="1">
      <c r="K641" s="30"/>
      <c r="M641" s="30"/>
      <c r="P641" s="24"/>
      <c r="Q641" s="24"/>
      <c r="R641" s="24"/>
      <c r="S641" s="24"/>
      <c r="T641" s="24"/>
      <c r="U641" s="24"/>
      <c r="V641" s="24"/>
      <c r="W641" s="24"/>
      <c r="X641" s="24"/>
      <c r="Y641" s="24"/>
      <c r="Z641" s="24"/>
    </row>
    <row r="642" spans="11:26" ht="15.75" customHeight="1">
      <c r="K642" s="30"/>
      <c r="M642" s="30"/>
      <c r="P642" s="24"/>
      <c r="Q642" s="24"/>
      <c r="R642" s="24"/>
      <c r="S642" s="24"/>
      <c r="T642" s="24"/>
      <c r="U642" s="24"/>
      <c r="V642" s="24"/>
      <c r="W642" s="24"/>
      <c r="X642" s="24"/>
      <c r="Y642" s="24"/>
      <c r="Z642" s="24"/>
    </row>
    <row r="643" spans="11:26" ht="15.75" customHeight="1">
      <c r="K643" s="30"/>
      <c r="M643" s="30"/>
      <c r="P643" s="24"/>
      <c r="Q643" s="24"/>
      <c r="R643" s="24"/>
      <c r="S643" s="24"/>
      <c r="T643" s="24"/>
      <c r="U643" s="24"/>
      <c r="V643" s="24"/>
      <c r="W643" s="24"/>
      <c r="X643" s="24"/>
      <c r="Y643" s="24"/>
      <c r="Z643" s="24"/>
    </row>
    <row r="644" spans="11:26" ht="15.75" customHeight="1">
      <c r="K644" s="30"/>
      <c r="M644" s="30"/>
      <c r="P644" s="24"/>
      <c r="Q644" s="24"/>
      <c r="R644" s="24"/>
      <c r="S644" s="24"/>
      <c r="T644" s="24"/>
      <c r="U644" s="24"/>
      <c r="V644" s="24"/>
      <c r="W644" s="24"/>
      <c r="X644" s="24"/>
      <c r="Y644" s="24"/>
      <c r="Z644" s="24"/>
    </row>
    <row r="645" spans="11:26" ht="15.75" customHeight="1">
      <c r="K645" s="30"/>
      <c r="M645" s="30"/>
      <c r="P645" s="24"/>
      <c r="Q645" s="24"/>
      <c r="R645" s="24"/>
      <c r="S645" s="24"/>
      <c r="T645" s="24"/>
      <c r="U645" s="24"/>
      <c r="V645" s="24"/>
      <c r="W645" s="24"/>
      <c r="X645" s="24"/>
      <c r="Y645" s="24"/>
      <c r="Z645" s="24"/>
    </row>
    <row r="646" spans="11:26" ht="15.75" customHeight="1">
      <c r="K646" s="30"/>
      <c r="M646" s="30"/>
      <c r="P646" s="24"/>
      <c r="Q646" s="24"/>
      <c r="R646" s="24"/>
      <c r="S646" s="24"/>
      <c r="T646" s="24"/>
      <c r="U646" s="24"/>
      <c r="V646" s="24"/>
      <c r="W646" s="24"/>
      <c r="X646" s="24"/>
      <c r="Y646" s="24"/>
      <c r="Z646" s="24"/>
    </row>
    <row r="647" spans="11:26" ht="15.75" customHeight="1">
      <c r="K647" s="30"/>
      <c r="M647" s="30"/>
      <c r="P647" s="24"/>
      <c r="Q647" s="24"/>
      <c r="R647" s="24"/>
      <c r="S647" s="24"/>
      <c r="T647" s="24"/>
      <c r="U647" s="24"/>
      <c r="V647" s="24"/>
      <c r="W647" s="24"/>
      <c r="X647" s="24"/>
      <c r="Y647" s="24"/>
      <c r="Z647" s="24"/>
    </row>
    <row r="648" spans="11:26" ht="15.75" customHeight="1">
      <c r="K648" s="30"/>
      <c r="M648" s="30"/>
      <c r="P648" s="24"/>
      <c r="Q648" s="24"/>
      <c r="R648" s="24"/>
      <c r="S648" s="24"/>
      <c r="T648" s="24"/>
      <c r="U648" s="24"/>
      <c r="V648" s="24"/>
      <c r="W648" s="24"/>
      <c r="X648" s="24"/>
      <c r="Y648" s="24"/>
      <c r="Z648" s="24"/>
    </row>
    <row r="649" spans="11:26" ht="15.75" customHeight="1">
      <c r="K649" s="30"/>
      <c r="M649" s="30"/>
      <c r="P649" s="24"/>
      <c r="Q649" s="24"/>
      <c r="R649" s="24"/>
      <c r="S649" s="24"/>
      <c r="T649" s="24"/>
      <c r="U649" s="24"/>
      <c r="V649" s="24"/>
      <c r="W649" s="24"/>
      <c r="X649" s="24"/>
      <c r="Y649" s="24"/>
      <c r="Z649" s="24"/>
    </row>
    <row r="650" spans="11:26" ht="15.75" customHeight="1">
      <c r="K650" s="30"/>
      <c r="M650" s="30"/>
      <c r="P650" s="24"/>
      <c r="Q650" s="24"/>
      <c r="R650" s="24"/>
      <c r="S650" s="24"/>
      <c r="T650" s="24"/>
      <c r="U650" s="24"/>
      <c r="V650" s="24"/>
      <c r="W650" s="24"/>
      <c r="X650" s="24"/>
      <c r="Y650" s="24"/>
      <c r="Z650" s="24"/>
    </row>
    <row r="651" spans="11:26" ht="15.75" customHeight="1">
      <c r="K651" s="30"/>
      <c r="M651" s="30"/>
      <c r="P651" s="24"/>
      <c r="Q651" s="24"/>
      <c r="R651" s="24"/>
      <c r="S651" s="24"/>
      <c r="T651" s="24"/>
      <c r="U651" s="24"/>
      <c r="V651" s="24"/>
      <c r="W651" s="24"/>
      <c r="X651" s="24"/>
      <c r="Y651" s="24"/>
      <c r="Z651" s="24"/>
    </row>
    <row r="652" spans="11:26" ht="15.75" customHeight="1">
      <c r="K652" s="30"/>
      <c r="M652" s="30"/>
      <c r="P652" s="24"/>
      <c r="Q652" s="24"/>
      <c r="R652" s="24"/>
      <c r="S652" s="24"/>
      <c r="T652" s="24"/>
      <c r="U652" s="24"/>
      <c r="V652" s="24"/>
      <c r="W652" s="24"/>
      <c r="X652" s="24"/>
      <c r="Y652" s="24"/>
      <c r="Z652" s="24"/>
    </row>
    <row r="653" spans="11:26" ht="15.75" customHeight="1">
      <c r="K653" s="30"/>
      <c r="M653" s="30"/>
      <c r="P653" s="24"/>
      <c r="Q653" s="24"/>
      <c r="R653" s="24"/>
      <c r="S653" s="24"/>
      <c r="T653" s="24"/>
      <c r="U653" s="24"/>
      <c r="V653" s="24"/>
      <c r="W653" s="24"/>
      <c r="X653" s="24"/>
      <c r="Y653" s="24"/>
      <c r="Z653" s="24"/>
    </row>
    <row r="654" spans="11:26" ht="15.75" customHeight="1">
      <c r="K654" s="30"/>
      <c r="M654" s="30"/>
      <c r="P654" s="24"/>
      <c r="Q654" s="24"/>
      <c r="R654" s="24"/>
      <c r="S654" s="24"/>
      <c r="T654" s="24"/>
      <c r="U654" s="24"/>
      <c r="V654" s="24"/>
      <c r="W654" s="24"/>
      <c r="X654" s="24"/>
      <c r="Y654" s="24"/>
      <c r="Z654" s="24"/>
    </row>
    <row r="655" spans="11:26" ht="15.75" customHeight="1">
      <c r="K655" s="30"/>
      <c r="M655" s="30"/>
      <c r="P655" s="24"/>
      <c r="Q655" s="24"/>
      <c r="R655" s="24"/>
      <c r="S655" s="24"/>
      <c r="T655" s="24"/>
      <c r="U655" s="24"/>
      <c r="V655" s="24"/>
      <c r="W655" s="24"/>
      <c r="X655" s="24"/>
      <c r="Y655" s="24"/>
      <c r="Z655" s="24"/>
    </row>
    <row r="656" spans="11:26" ht="15.75" customHeight="1">
      <c r="K656" s="30"/>
      <c r="M656" s="30"/>
      <c r="P656" s="24"/>
      <c r="Q656" s="24"/>
      <c r="R656" s="24"/>
      <c r="S656" s="24"/>
      <c r="T656" s="24"/>
      <c r="U656" s="24"/>
      <c r="V656" s="24"/>
      <c r="W656" s="24"/>
      <c r="X656" s="24"/>
      <c r="Y656" s="24"/>
      <c r="Z656" s="24"/>
    </row>
    <row r="657" spans="11:26" ht="15.75" customHeight="1">
      <c r="K657" s="30"/>
      <c r="M657" s="30"/>
      <c r="P657" s="24"/>
      <c r="Q657" s="24"/>
      <c r="R657" s="24"/>
      <c r="S657" s="24"/>
      <c r="T657" s="24"/>
      <c r="U657" s="24"/>
      <c r="V657" s="24"/>
      <c r="W657" s="24"/>
      <c r="X657" s="24"/>
      <c r="Y657" s="24"/>
      <c r="Z657" s="24"/>
    </row>
    <row r="658" spans="11:26" ht="15.75" customHeight="1">
      <c r="K658" s="30"/>
      <c r="M658" s="30"/>
      <c r="P658" s="24"/>
      <c r="Q658" s="24"/>
      <c r="R658" s="24"/>
      <c r="S658" s="24"/>
      <c r="T658" s="24"/>
      <c r="U658" s="24"/>
      <c r="V658" s="24"/>
      <c r="W658" s="24"/>
      <c r="X658" s="24"/>
      <c r="Y658" s="24"/>
      <c r="Z658" s="24"/>
    </row>
    <row r="659" spans="11:26" ht="15.75" customHeight="1">
      <c r="K659" s="30"/>
      <c r="M659" s="30"/>
      <c r="P659" s="24"/>
      <c r="Q659" s="24"/>
      <c r="R659" s="24"/>
      <c r="S659" s="24"/>
      <c r="T659" s="24"/>
      <c r="U659" s="24"/>
      <c r="V659" s="24"/>
      <c r="W659" s="24"/>
      <c r="X659" s="24"/>
      <c r="Y659" s="24"/>
      <c r="Z659" s="24"/>
    </row>
    <row r="660" spans="11:26" ht="15.75" customHeight="1">
      <c r="K660" s="30"/>
      <c r="M660" s="30"/>
      <c r="P660" s="24"/>
      <c r="Q660" s="24"/>
      <c r="R660" s="24"/>
      <c r="S660" s="24"/>
      <c r="T660" s="24"/>
      <c r="U660" s="24"/>
      <c r="V660" s="24"/>
      <c r="W660" s="24"/>
      <c r="X660" s="24"/>
      <c r="Y660" s="24"/>
      <c r="Z660" s="24"/>
    </row>
    <row r="661" spans="11:26" ht="15.75" customHeight="1">
      <c r="K661" s="30"/>
      <c r="M661" s="30"/>
      <c r="P661" s="24"/>
      <c r="Q661" s="24"/>
      <c r="R661" s="24"/>
      <c r="S661" s="24"/>
      <c r="T661" s="24"/>
      <c r="U661" s="24"/>
      <c r="V661" s="24"/>
      <c r="W661" s="24"/>
      <c r="X661" s="24"/>
      <c r="Y661" s="24"/>
      <c r="Z661" s="24"/>
    </row>
    <row r="662" spans="11:26" ht="15.75" customHeight="1">
      <c r="K662" s="30"/>
      <c r="M662" s="30"/>
      <c r="P662" s="24"/>
      <c r="Q662" s="24"/>
      <c r="R662" s="24"/>
      <c r="S662" s="24"/>
      <c r="T662" s="24"/>
      <c r="U662" s="24"/>
      <c r="V662" s="24"/>
      <c r="W662" s="24"/>
      <c r="X662" s="24"/>
      <c r="Y662" s="24"/>
      <c r="Z662" s="24"/>
    </row>
    <row r="663" spans="11:26" ht="15.75" customHeight="1">
      <c r="K663" s="30"/>
      <c r="M663" s="30"/>
      <c r="P663" s="24"/>
      <c r="Q663" s="24"/>
      <c r="R663" s="24"/>
      <c r="S663" s="24"/>
      <c r="T663" s="24"/>
      <c r="U663" s="24"/>
      <c r="V663" s="24"/>
      <c r="W663" s="24"/>
      <c r="X663" s="24"/>
      <c r="Y663" s="24"/>
      <c r="Z663" s="24"/>
    </row>
    <row r="664" spans="11:26" ht="15.75" customHeight="1">
      <c r="K664" s="30"/>
      <c r="M664" s="30"/>
      <c r="P664" s="24"/>
      <c r="Q664" s="24"/>
      <c r="R664" s="24"/>
      <c r="S664" s="24"/>
      <c r="T664" s="24"/>
      <c r="U664" s="24"/>
      <c r="V664" s="24"/>
      <c r="W664" s="24"/>
      <c r="X664" s="24"/>
      <c r="Y664" s="24"/>
      <c r="Z664" s="24"/>
    </row>
    <row r="665" spans="11:26" ht="15.75" customHeight="1">
      <c r="K665" s="30"/>
      <c r="M665" s="30"/>
      <c r="P665" s="24"/>
      <c r="Q665" s="24"/>
      <c r="R665" s="24"/>
      <c r="S665" s="24"/>
      <c r="T665" s="24"/>
      <c r="U665" s="24"/>
      <c r="V665" s="24"/>
      <c r="W665" s="24"/>
      <c r="X665" s="24"/>
      <c r="Y665" s="24"/>
      <c r="Z665" s="24"/>
    </row>
    <row r="666" spans="11:26" ht="15.75" customHeight="1">
      <c r="K666" s="30"/>
      <c r="M666" s="30"/>
      <c r="P666" s="24"/>
      <c r="Q666" s="24"/>
      <c r="R666" s="24"/>
      <c r="S666" s="24"/>
      <c r="T666" s="24"/>
      <c r="U666" s="24"/>
      <c r="V666" s="24"/>
      <c r="W666" s="24"/>
      <c r="X666" s="24"/>
      <c r="Y666" s="24"/>
      <c r="Z666" s="24"/>
    </row>
    <row r="667" spans="11:26" ht="15.75" customHeight="1">
      <c r="K667" s="30"/>
      <c r="M667" s="30"/>
      <c r="P667" s="24"/>
      <c r="Q667" s="24"/>
      <c r="R667" s="24"/>
      <c r="S667" s="24"/>
      <c r="T667" s="24"/>
      <c r="U667" s="24"/>
      <c r="V667" s="24"/>
      <c r="W667" s="24"/>
      <c r="X667" s="24"/>
      <c r="Y667" s="24"/>
      <c r="Z667" s="24"/>
    </row>
    <row r="668" spans="11:26" ht="15.75" customHeight="1">
      <c r="K668" s="30"/>
      <c r="M668" s="30"/>
      <c r="P668" s="24"/>
      <c r="Q668" s="24"/>
      <c r="R668" s="24"/>
      <c r="S668" s="24"/>
      <c r="T668" s="24"/>
      <c r="U668" s="24"/>
      <c r="V668" s="24"/>
      <c r="W668" s="24"/>
      <c r="X668" s="24"/>
      <c r="Y668" s="24"/>
      <c r="Z668" s="24"/>
    </row>
    <row r="669" spans="11:26" ht="15.75" customHeight="1">
      <c r="K669" s="30"/>
      <c r="M669" s="30"/>
      <c r="P669" s="24"/>
      <c r="Q669" s="24"/>
      <c r="R669" s="24"/>
      <c r="S669" s="24"/>
      <c r="T669" s="24"/>
      <c r="U669" s="24"/>
      <c r="V669" s="24"/>
      <c r="W669" s="24"/>
      <c r="X669" s="24"/>
      <c r="Y669" s="24"/>
      <c r="Z669" s="24"/>
    </row>
    <row r="670" spans="11:26" ht="15.75" customHeight="1">
      <c r="K670" s="30"/>
      <c r="M670" s="30"/>
      <c r="P670" s="24"/>
      <c r="Q670" s="24"/>
      <c r="R670" s="24"/>
      <c r="S670" s="24"/>
      <c r="T670" s="24"/>
      <c r="U670" s="24"/>
      <c r="V670" s="24"/>
      <c r="W670" s="24"/>
      <c r="X670" s="24"/>
      <c r="Y670" s="24"/>
      <c r="Z670" s="24"/>
    </row>
    <row r="671" spans="11:26" ht="15.75" customHeight="1">
      <c r="K671" s="30"/>
      <c r="M671" s="30"/>
      <c r="P671" s="24"/>
      <c r="Q671" s="24"/>
      <c r="R671" s="24"/>
      <c r="S671" s="24"/>
      <c r="T671" s="24"/>
      <c r="U671" s="24"/>
      <c r="V671" s="24"/>
      <c r="W671" s="24"/>
      <c r="X671" s="24"/>
      <c r="Y671" s="24"/>
      <c r="Z671" s="24"/>
    </row>
    <row r="672" spans="11:26" ht="15.75" customHeight="1">
      <c r="K672" s="30"/>
      <c r="M672" s="30"/>
      <c r="P672" s="24"/>
      <c r="Q672" s="24"/>
      <c r="R672" s="24"/>
      <c r="S672" s="24"/>
      <c r="T672" s="24"/>
      <c r="U672" s="24"/>
      <c r="V672" s="24"/>
      <c r="W672" s="24"/>
      <c r="X672" s="24"/>
      <c r="Y672" s="24"/>
      <c r="Z672" s="24"/>
    </row>
    <row r="673" spans="11:26" ht="15.75" customHeight="1">
      <c r="K673" s="30"/>
      <c r="M673" s="30"/>
      <c r="P673" s="24"/>
      <c r="Q673" s="24"/>
      <c r="R673" s="24"/>
      <c r="S673" s="24"/>
      <c r="T673" s="24"/>
      <c r="U673" s="24"/>
      <c r="V673" s="24"/>
      <c r="W673" s="24"/>
      <c r="X673" s="24"/>
      <c r="Y673" s="24"/>
      <c r="Z673" s="24"/>
    </row>
    <row r="674" spans="11:26" ht="15.75" customHeight="1">
      <c r="K674" s="30"/>
      <c r="M674" s="30"/>
      <c r="P674" s="24"/>
      <c r="Q674" s="24"/>
      <c r="R674" s="24"/>
      <c r="S674" s="24"/>
      <c r="T674" s="24"/>
      <c r="U674" s="24"/>
      <c r="V674" s="24"/>
      <c r="W674" s="24"/>
      <c r="X674" s="24"/>
      <c r="Y674" s="24"/>
      <c r="Z674" s="24"/>
    </row>
    <row r="675" spans="11:26" ht="15.75" customHeight="1">
      <c r="K675" s="30"/>
      <c r="M675" s="30"/>
      <c r="P675" s="24"/>
      <c r="Q675" s="24"/>
      <c r="R675" s="24"/>
      <c r="S675" s="24"/>
      <c r="T675" s="24"/>
      <c r="U675" s="24"/>
      <c r="V675" s="24"/>
      <c r="W675" s="24"/>
      <c r="X675" s="24"/>
      <c r="Y675" s="24"/>
      <c r="Z675" s="24"/>
    </row>
    <row r="676" spans="11:26" ht="15.75" customHeight="1">
      <c r="K676" s="30"/>
      <c r="M676" s="30"/>
      <c r="P676" s="24"/>
      <c r="Q676" s="24"/>
      <c r="R676" s="24"/>
      <c r="S676" s="24"/>
      <c r="T676" s="24"/>
      <c r="U676" s="24"/>
      <c r="V676" s="24"/>
      <c r="W676" s="24"/>
      <c r="X676" s="24"/>
      <c r="Y676" s="24"/>
      <c r="Z676" s="24"/>
    </row>
    <row r="677" spans="11:26" ht="15.75" customHeight="1">
      <c r="K677" s="30"/>
      <c r="M677" s="30"/>
      <c r="P677" s="24"/>
      <c r="Q677" s="24"/>
      <c r="R677" s="24"/>
      <c r="S677" s="24"/>
      <c r="T677" s="24"/>
      <c r="U677" s="24"/>
      <c r="V677" s="24"/>
      <c r="W677" s="24"/>
      <c r="X677" s="24"/>
      <c r="Y677" s="24"/>
      <c r="Z677" s="24"/>
    </row>
    <row r="678" spans="11:26" ht="15.75" customHeight="1">
      <c r="K678" s="30"/>
      <c r="M678" s="30"/>
      <c r="P678" s="24"/>
      <c r="Q678" s="24"/>
      <c r="R678" s="24"/>
      <c r="S678" s="24"/>
      <c r="T678" s="24"/>
      <c r="U678" s="24"/>
      <c r="V678" s="24"/>
      <c r="W678" s="24"/>
      <c r="X678" s="24"/>
      <c r="Y678" s="24"/>
      <c r="Z678" s="24"/>
    </row>
    <row r="679" spans="11:26" ht="15.75" customHeight="1">
      <c r="K679" s="30"/>
      <c r="M679" s="30"/>
      <c r="P679" s="24"/>
      <c r="Q679" s="24"/>
      <c r="R679" s="24"/>
      <c r="S679" s="24"/>
      <c r="T679" s="24"/>
      <c r="U679" s="24"/>
      <c r="V679" s="24"/>
      <c r="W679" s="24"/>
      <c r="X679" s="24"/>
      <c r="Y679" s="24"/>
      <c r="Z679" s="24"/>
    </row>
    <row r="680" spans="11:26" ht="15.75" customHeight="1">
      <c r="K680" s="30"/>
      <c r="M680" s="30"/>
      <c r="P680" s="24"/>
      <c r="Q680" s="24"/>
      <c r="R680" s="24"/>
      <c r="S680" s="24"/>
      <c r="T680" s="24"/>
      <c r="U680" s="24"/>
      <c r="V680" s="24"/>
      <c r="W680" s="24"/>
      <c r="X680" s="24"/>
      <c r="Y680" s="24"/>
      <c r="Z680" s="24"/>
    </row>
    <row r="681" spans="11:26" ht="15.75" customHeight="1">
      <c r="K681" s="30"/>
      <c r="M681" s="30"/>
      <c r="P681" s="24"/>
      <c r="Q681" s="24"/>
      <c r="R681" s="24"/>
      <c r="S681" s="24"/>
      <c r="T681" s="24"/>
      <c r="U681" s="24"/>
      <c r="V681" s="24"/>
      <c r="W681" s="24"/>
      <c r="X681" s="24"/>
      <c r="Y681" s="24"/>
      <c r="Z681" s="24"/>
    </row>
    <row r="682" spans="11:26" ht="15.75" customHeight="1">
      <c r="K682" s="30"/>
      <c r="M682" s="30"/>
      <c r="P682" s="24"/>
      <c r="Q682" s="24"/>
      <c r="R682" s="24"/>
      <c r="S682" s="24"/>
      <c r="T682" s="24"/>
      <c r="U682" s="24"/>
      <c r="V682" s="24"/>
      <c r="W682" s="24"/>
      <c r="X682" s="24"/>
      <c r="Y682" s="24"/>
      <c r="Z682" s="24"/>
    </row>
    <row r="683" spans="11:26" ht="15.75" customHeight="1">
      <c r="K683" s="30"/>
      <c r="M683" s="30"/>
      <c r="P683" s="24"/>
      <c r="Q683" s="24"/>
      <c r="R683" s="24"/>
      <c r="S683" s="24"/>
      <c r="T683" s="24"/>
      <c r="U683" s="24"/>
      <c r="V683" s="24"/>
      <c r="W683" s="24"/>
      <c r="X683" s="24"/>
      <c r="Y683" s="24"/>
      <c r="Z683" s="24"/>
    </row>
    <row r="684" spans="11:26" ht="15.75" customHeight="1">
      <c r="K684" s="30"/>
      <c r="M684" s="30"/>
      <c r="P684" s="24"/>
      <c r="Q684" s="24"/>
      <c r="R684" s="24"/>
      <c r="S684" s="24"/>
      <c r="T684" s="24"/>
      <c r="U684" s="24"/>
      <c r="V684" s="24"/>
      <c r="W684" s="24"/>
      <c r="X684" s="24"/>
      <c r="Y684" s="24"/>
      <c r="Z684" s="24"/>
    </row>
    <row r="685" spans="11:26" ht="15.75" customHeight="1">
      <c r="K685" s="30"/>
      <c r="M685" s="30"/>
      <c r="P685" s="24"/>
      <c r="Q685" s="24"/>
      <c r="R685" s="24"/>
      <c r="S685" s="24"/>
      <c r="T685" s="24"/>
      <c r="U685" s="24"/>
      <c r="V685" s="24"/>
      <c r="W685" s="24"/>
      <c r="X685" s="24"/>
      <c r="Y685" s="24"/>
      <c r="Z685" s="24"/>
    </row>
    <row r="686" spans="11:26" ht="15.75" customHeight="1">
      <c r="K686" s="30"/>
      <c r="M686" s="30"/>
      <c r="P686" s="24"/>
      <c r="Q686" s="24"/>
      <c r="R686" s="24"/>
      <c r="S686" s="24"/>
      <c r="T686" s="24"/>
      <c r="U686" s="24"/>
      <c r="V686" s="24"/>
      <c r="W686" s="24"/>
      <c r="X686" s="24"/>
      <c r="Y686" s="24"/>
      <c r="Z686" s="24"/>
    </row>
    <row r="687" spans="11:26" ht="15.75" customHeight="1">
      <c r="K687" s="30"/>
      <c r="M687" s="30"/>
      <c r="P687" s="24"/>
      <c r="Q687" s="24"/>
      <c r="R687" s="24"/>
      <c r="S687" s="24"/>
      <c r="T687" s="24"/>
      <c r="U687" s="24"/>
      <c r="V687" s="24"/>
      <c r="W687" s="24"/>
      <c r="X687" s="24"/>
      <c r="Y687" s="24"/>
      <c r="Z687" s="24"/>
    </row>
    <row r="688" spans="11:26" ht="15.75" customHeight="1">
      <c r="K688" s="30"/>
      <c r="M688" s="30"/>
      <c r="P688" s="24"/>
      <c r="Q688" s="24"/>
      <c r="R688" s="24"/>
      <c r="S688" s="24"/>
      <c r="T688" s="24"/>
      <c r="U688" s="24"/>
      <c r="V688" s="24"/>
      <c r="W688" s="24"/>
      <c r="X688" s="24"/>
      <c r="Y688" s="24"/>
      <c r="Z688" s="24"/>
    </row>
    <row r="689" spans="11:26" ht="15.75" customHeight="1">
      <c r="K689" s="30"/>
      <c r="M689" s="30"/>
      <c r="P689" s="24"/>
      <c r="Q689" s="24"/>
      <c r="R689" s="24"/>
      <c r="S689" s="24"/>
      <c r="T689" s="24"/>
      <c r="U689" s="24"/>
      <c r="V689" s="24"/>
      <c r="W689" s="24"/>
      <c r="X689" s="24"/>
      <c r="Y689" s="24"/>
      <c r="Z689" s="24"/>
    </row>
    <row r="690" spans="11:26" ht="15.75" customHeight="1">
      <c r="K690" s="30"/>
      <c r="M690" s="30"/>
      <c r="P690" s="24"/>
      <c r="Q690" s="24"/>
      <c r="R690" s="24"/>
      <c r="S690" s="24"/>
      <c r="T690" s="24"/>
      <c r="U690" s="24"/>
      <c r="V690" s="24"/>
      <c r="W690" s="24"/>
      <c r="X690" s="24"/>
      <c r="Y690" s="24"/>
      <c r="Z690" s="24"/>
    </row>
    <row r="691" spans="11:26" ht="15.75" customHeight="1">
      <c r="K691" s="30"/>
      <c r="M691" s="30"/>
      <c r="P691" s="24"/>
      <c r="Q691" s="24"/>
      <c r="R691" s="24"/>
      <c r="S691" s="24"/>
      <c r="T691" s="24"/>
      <c r="U691" s="24"/>
      <c r="V691" s="24"/>
      <c r="W691" s="24"/>
      <c r="X691" s="24"/>
      <c r="Y691" s="24"/>
      <c r="Z691" s="24"/>
    </row>
    <row r="692" spans="11:26" ht="15.75" customHeight="1">
      <c r="K692" s="30"/>
      <c r="M692" s="30"/>
      <c r="P692" s="24"/>
      <c r="Q692" s="24"/>
      <c r="R692" s="24"/>
      <c r="S692" s="24"/>
      <c r="T692" s="24"/>
      <c r="U692" s="24"/>
      <c r="V692" s="24"/>
      <c r="W692" s="24"/>
      <c r="X692" s="24"/>
      <c r="Y692" s="24"/>
      <c r="Z692" s="24"/>
    </row>
    <row r="693" spans="11:26" ht="15.75" customHeight="1">
      <c r="K693" s="30"/>
      <c r="M693" s="30"/>
      <c r="P693" s="24"/>
      <c r="Q693" s="24"/>
      <c r="R693" s="24"/>
      <c r="S693" s="24"/>
      <c r="T693" s="24"/>
      <c r="U693" s="24"/>
      <c r="V693" s="24"/>
      <c r="W693" s="24"/>
      <c r="X693" s="24"/>
      <c r="Y693" s="24"/>
      <c r="Z693" s="24"/>
    </row>
    <row r="694" spans="11:26" ht="15.75" customHeight="1">
      <c r="K694" s="30"/>
      <c r="M694" s="30"/>
      <c r="P694" s="24"/>
      <c r="Q694" s="24"/>
      <c r="R694" s="24"/>
      <c r="S694" s="24"/>
      <c r="T694" s="24"/>
      <c r="U694" s="24"/>
      <c r="V694" s="24"/>
      <c r="W694" s="24"/>
      <c r="X694" s="24"/>
      <c r="Y694" s="24"/>
      <c r="Z694" s="24"/>
    </row>
    <row r="695" spans="11:26" ht="15.75" customHeight="1">
      <c r="K695" s="30"/>
      <c r="M695" s="30"/>
      <c r="P695" s="24"/>
      <c r="Q695" s="24"/>
      <c r="R695" s="24"/>
      <c r="S695" s="24"/>
      <c r="T695" s="24"/>
      <c r="U695" s="24"/>
      <c r="V695" s="24"/>
      <c r="W695" s="24"/>
      <c r="X695" s="24"/>
      <c r="Y695" s="24"/>
      <c r="Z695" s="24"/>
    </row>
    <row r="696" spans="11:26" ht="15.75" customHeight="1">
      <c r="K696" s="30"/>
      <c r="M696" s="30"/>
      <c r="P696" s="24"/>
      <c r="Q696" s="24"/>
      <c r="R696" s="24"/>
      <c r="S696" s="24"/>
      <c r="T696" s="24"/>
      <c r="U696" s="24"/>
      <c r="V696" s="24"/>
      <c r="W696" s="24"/>
      <c r="X696" s="24"/>
      <c r="Y696" s="24"/>
      <c r="Z696" s="24"/>
    </row>
    <row r="697" spans="11:26" ht="15.75" customHeight="1">
      <c r="K697" s="30"/>
      <c r="M697" s="30"/>
      <c r="P697" s="24"/>
      <c r="Q697" s="24"/>
      <c r="R697" s="24"/>
      <c r="S697" s="24"/>
      <c r="T697" s="24"/>
      <c r="U697" s="24"/>
      <c r="V697" s="24"/>
      <c r="W697" s="24"/>
      <c r="X697" s="24"/>
      <c r="Y697" s="24"/>
      <c r="Z697" s="24"/>
    </row>
    <row r="698" spans="11:26" ht="15.75" customHeight="1">
      <c r="K698" s="30"/>
      <c r="M698" s="30"/>
      <c r="P698" s="24"/>
      <c r="Q698" s="24"/>
      <c r="R698" s="24"/>
      <c r="S698" s="24"/>
      <c r="T698" s="24"/>
      <c r="U698" s="24"/>
      <c r="V698" s="24"/>
      <c r="W698" s="24"/>
      <c r="X698" s="24"/>
      <c r="Y698" s="24"/>
      <c r="Z698" s="24"/>
    </row>
    <row r="699" spans="11:26" ht="15.75" customHeight="1">
      <c r="K699" s="30"/>
      <c r="M699" s="30"/>
      <c r="P699" s="24"/>
      <c r="Q699" s="24"/>
      <c r="R699" s="24"/>
      <c r="S699" s="24"/>
      <c r="T699" s="24"/>
      <c r="U699" s="24"/>
      <c r="V699" s="24"/>
      <c r="W699" s="24"/>
      <c r="X699" s="24"/>
      <c r="Y699" s="24"/>
      <c r="Z699" s="24"/>
    </row>
    <row r="700" spans="11:26" ht="15.75" customHeight="1">
      <c r="K700" s="30"/>
      <c r="M700" s="30"/>
      <c r="P700" s="24"/>
      <c r="Q700" s="24"/>
      <c r="R700" s="24"/>
      <c r="S700" s="24"/>
      <c r="T700" s="24"/>
      <c r="U700" s="24"/>
      <c r="V700" s="24"/>
      <c r="W700" s="24"/>
      <c r="X700" s="24"/>
      <c r="Y700" s="24"/>
      <c r="Z700" s="24"/>
    </row>
    <row r="701" spans="11:26" ht="15.75" customHeight="1">
      <c r="K701" s="30"/>
      <c r="M701" s="30"/>
      <c r="P701" s="24"/>
      <c r="Q701" s="24"/>
      <c r="R701" s="24"/>
      <c r="S701" s="24"/>
      <c r="T701" s="24"/>
      <c r="U701" s="24"/>
      <c r="V701" s="24"/>
      <c r="W701" s="24"/>
      <c r="X701" s="24"/>
      <c r="Y701" s="24"/>
      <c r="Z701" s="24"/>
    </row>
    <row r="702" spans="11:26" ht="15.75" customHeight="1">
      <c r="K702" s="30"/>
      <c r="M702" s="30"/>
      <c r="P702" s="24"/>
      <c r="Q702" s="24"/>
      <c r="R702" s="24"/>
      <c r="S702" s="24"/>
      <c r="T702" s="24"/>
      <c r="U702" s="24"/>
      <c r="V702" s="24"/>
      <c r="W702" s="24"/>
      <c r="X702" s="24"/>
      <c r="Y702" s="24"/>
      <c r="Z702" s="24"/>
    </row>
    <row r="703" spans="11:26" ht="15.75" customHeight="1">
      <c r="K703" s="30"/>
      <c r="M703" s="30"/>
      <c r="P703" s="24"/>
      <c r="Q703" s="24"/>
      <c r="R703" s="24"/>
      <c r="S703" s="24"/>
      <c r="T703" s="24"/>
      <c r="U703" s="24"/>
      <c r="V703" s="24"/>
      <c r="W703" s="24"/>
      <c r="X703" s="24"/>
      <c r="Y703" s="24"/>
      <c r="Z703" s="24"/>
    </row>
    <row r="704" spans="11:26" ht="15.75" customHeight="1">
      <c r="K704" s="30"/>
      <c r="M704" s="30"/>
      <c r="P704" s="24"/>
      <c r="Q704" s="24"/>
      <c r="R704" s="24"/>
      <c r="S704" s="24"/>
      <c r="T704" s="24"/>
      <c r="U704" s="24"/>
      <c r="V704" s="24"/>
      <c r="W704" s="24"/>
      <c r="X704" s="24"/>
      <c r="Y704" s="24"/>
      <c r="Z704" s="24"/>
    </row>
    <row r="705" spans="11:26" ht="15.75" customHeight="1">
      <c r="K705" s="30"/>
      <c r="M705" s="30"/>
      <c r="P705" s="24"/>
      <c r="Q705" s="24"/>
      <c r="R705" s="24"/>
      <c r="S705" s="24"/>
      <c r="T705" s="24"/>
      <c r="U705" s="24"/>
      <c r="V705" s="24"/>
      <c r="W705" s="24"/>
      <c r="X705" s="24"/>
      <c r="Y705" s="24"/>
      <c r="Z705" s="24"/>
    </row>
    <row r="706" spans="11:26" ht="15.75" customHeight="1">
      <c r="K706" s="30"/>
      <c r="M706" s="30"/>
      <c r="P706" s="24"/>
      <c r="Q706" s="24"/>
      <c r="R706" s="24"/>
      <c r="S706" s="24"/>
      <c r="T706" s="24"/>
      <c r="U706" s="24"/>
      <c r="V706" s="24"/>
      <c r="W706" s="24"/>
      <c r="X706" s="24"/>
      <c r="Y706" s="24"/>
      <c r="Z706" s="24"/>
    </row>
    <row r="707" spans="11:26" ht="15.75" customHeight="1">
      <c r="K707" s="30"/>
      <c r="M707" s="30"/>
      <c r="P707" s="24"/>
      <c r="Q707" s="24"/>
      <c r="R707" s="24"/>
      <c r="S707" s="24"/>
      <c r="T707" s="24"/>
      <c r="U707" s="24"/>
      <c r="V707" s="24"/>
      <c r="W707" s="24"/>
      <c r="X707" s="24"/>
      <c r="Y707" s="24"/>
      <c r="Z707" s="24"/>
    </row>
    <row r="708" spans="11:26" ht="15.75" customHeight="1">
      <c r="K708" s="30"/>
      <c r="M708" s="30"/>
      <c r="P708" s="24"/>
      <c r="Q708" s="24"/>
      <c r="R708" s="24"/>
      <c r="S708" s="24"/>
      <c r="T708" s="24"/>
      <c r="U708" s="24"/>
      <c r="V708" s="24"/>
      <c r="W708" s="24"/>
      <c r="X708" s="24"/>
      <c r="Y708" s="24"/>
      <c r="Z708" s="24"/>
    </row>
    <row r="709" spans="11:26" ht="15.75" customHeight="1">
      <c r="K709" s="30"/>
      <c r="M709" s="30"/>
      <c r="P709" s="24"/>
      <c r="Q709" s="24"/>
      <c r="R709" s="24"/>
      <c r="S709" s="24"/>
      <c r="T709" s="24"/>
      <c r="U709" s="24"/>
      <c r="V709" s="24"/>
      <c r="W709" s="24"/>
      <c r="X709" s="24"/>
      <c r="Y709" s="24"/>
      <c r="Z709" s="24"/>
    </row>
    <row r="710" spans="11:26" ht="15.75" customHeight="1">
      <c r="K710" s="30"/>
      <c r="M710" s="30"/>
      <c r="P710" s="24"/>
      <c r="Q710" s="24"/>
      <c r="R710" s="24"/>
      <c r="S710" s="24"/>
      <c r="T710" s="24"/>
      <c r="U710" s="24"/>
      <c r="V710" s="24"/>
      <c r="W710" s="24"/>
      <c r="X710" s="24"/>
      <c r="Y710" s="24"/>
      <c r="Z710" s="24"/>
    </row>
    <row r="711" spans="11:26" ht="15.75" customHeight="1">
      <c r="K711" s="30"/>
      <c r="M711" s="30"/>
      <c r="P711" s="24"/>
      <c r="Q711" s="24"/>
      <c r="R711" s="24"/>
      <c r="S711" s="24"/>
      <c r="T711" s="24"/>
      <c r="U711" s="24"/>
      <c r="V711" s="24"/>
      <c r="W711" s="24"/>
      <c r="X711" s="24"/>
      <c r="Y711" s="24"/>
      <c r="Z711" s="24"/>
    </row>
    <row r="712" spans="11:26" ht="15.75" customHeight="1">
      <c r="K712" s="30"/>
      <c r="M712" s="30"/>
      <c r="P712" s="24"/>
      <c r="Q712" s="24"/>
      <c r="R712" s="24"/>
      <c r="S712" s="24"/>
      <c r="T712" s="24"/>
      <c r="U712" s="24"/>
      <c r="V712" s="24"/>
      <c r="W712" s="24"/>
      <c r="X712" s="24"/>
      <c r="Y712" s="24"/>
      <c r="Z712" s="24"/>
    </row>
    <row r="713" spans="11:26" ht="15.75" customHeight="1">
      <c r="K713" s="30"/>
      <c r="M713" s="30"/>
      <c r="P713" s="24"/>
      <c r="Q713" s="24"/>
      <c r="R713" s="24"/>
      <c r="S713" s="24"/>
      <c r="T713" s="24"/>
      <c r="U713" s="24"/>
      <c r="V713" s="24"/>
      <c r="W713" s="24"/>
      <c r="X713" s="24"/>
      <c r="Y713" s="24"/>
      <c r="Z713" s="24"/>
    </row>
    <row r="714" spans="11:26" ht="15.75" customHeight="1">
      <c r="K714" s="30"/>
      <c r="M714" s="30"/>
      <c r="P714" s="24"/>
      <c r="Q714" s="24"/>
      <c r="R714" s="24"/>
      <c r="S714" s="24"/>
      <c r="T714" s="24"/>
      <c r="U714" s="24"/>
      <c r="V714" s="24"/>
      <c r="W714" s="24"/>
      <c r="X714" s="24"/>
      <c r="Y714" s="24"/>
      <c r="Z714" s="24"/>
    </row>
    <row r="715" spans="11:26" ht="15.75" customHeight="1">
      <c r="K715" s="30"/>
      <c r="M715" s="30"/>
      <c r="P715" s="24"/>
      <c r="Q715" s="24"/>
      <c r="R715" s="24"/>
      <c r="S715" s="24"/>
      <c r="T715" s="24"/>
      <c r="U715" s="24"/>
      <c r="V715" s="24"/>
      <c r="W715" s="24"/>
      <c r="X715" s="24"/>
      <c r="Y715" s="24"/>
      <c r="Z715" s="24"/>
    </row>
    <row r="716" spans="11:26" ht="15.75" customHeight="1">
      <c r="K716" s="30"/>
      <c r="M716" s="30"/>
      <c r="P716" s="24"/>
      <c r="Q716" s="24"/>
      <c r="R716" s="24"/>
      <c r="S716" s="24"/>
      <c r="T716" s="24"/>
      <c r="U716" s="24"/>
      <c r="V716" s="24"/>
      <c r="W716" s="24"/>
      <c r="X716" s="24"/>
      <c r="Y716" s="24"/>
      <c r="Z716" s="24"/>
    </row>
    <row r="717" spans="11:26" ht="15.75" customHeight="1">
      <c r="K717" s="30"/>
      <c r="M717" s="30"/>
      <c r="P717" s="24"/>
      <c r="Q717" s="24"/>
      <c r="R717" s="24"/>
      <c r="S717" s="24"/>
      <c r="T717" s="24"/>
      <c r="U717" s="24"/>
      <c r="V717" s="24"/>
      <c r="W717" s="24"/>
      <c r="X717" s="24"/>
      <c r="Y717" s="24"/>
      <c r="Z717" s="24"/>
    </row>
    <row r="718" spans="11:26" ht="15.75" customHeight="1">
      <c r="K718" s="30"/>
      <c r="M718" s="30"/>
      <c r="P718" s="24"/>
      <c r="Q718" s="24"/>
      <c r="R718" s="24"/>
      <c r="S718" s="24"/>
      <c r="T718" s="24"/>
      <c r="U718" s="24"/>
      <c r="V718" s="24"/>
      <c r="W718" s="24"/>
      <c r="X718" s="24"/>
      <c r="Y718" s="24"/>
      <c r="Z718" s="24"/>
    </row>
    <row r="719" spans="11:26" ht="15.75" customHeight="1">
      <c r="K719" s="30"/>
      <c r="M719" s="30"/>
      <c r="P719" s="24"/>
      <c r="Q719" s="24"/>
      <c r="R719" s="24"/>
      <c r="S719" s="24"/>
      <c r="T719" s="24"/>
      <c r="U719" s="24"/>
      <c r="V719" s="24"/>
      <c r="W719" s="24"/>
      <c r="X719" s="24"/>
      <c r="Y719" s="24"/>
      <c r="Z719" s="24"/>
    </row>
    <row r="720" spans="11:26" ht="15.75" customHeight="1">
      <c r="K720" s="30"/>
      <c r="M720" s="30"/>
      <c r="P720" s="24"/>
      <c r="Q720" s="24"/>
      <c r="R720" s="24"/>
      <c r="S720" s="24"/>
      <c r="T720" s="24"/>
      <c r="U720" s="24"/>
      <c r="V720" s="24"/>
      <c r="W720" s="24"/>
      <c r="X720" s="24"/>
      <c r="Y720" s="24"/>
      <c r="Z720" s="24"/>
    </row>
    <row r="721" spans="11:26" ht="15.75" customHeight="1">
      <c r="K721" s="30"/>
      <c r="M721" s="30"/>
      <c r="P721" s="24"/>
      <c r="Q721" s="24"/>
      <c r="R721" s="24"/>
      <c r="S721" s="24"/>
      <c r="T721" s="24"/>
      <c r="U721" s="24"/>
      <c r="V721" s="24"/>
      <c r="W721" s="24"/>
      <c r="X721" s="24"/>
      <c r="Y721" s="24"/>
      <c r="Z721" s="24"/>
    </row>
    <row r="722" spans="11:26" ht="15.75" customHeight="1">
      <c r="K722" s="30"/>
      <c r="M722" s="30"/>
      <c r="P722" s="24"/>
      <c r="Q722" s="24"/>
      <c r="R722" s="24"/>
      <c r="S722" s="24"/>
      <c r="T722" s="24"/>
      <c r="U722" s="24"/>
      <c r="V722" s="24"/>
      <c r="W722" s="24"/>
      <c r="X722" s="24"/>
      <c r="Y722" s="24"/>
      <c r="Z722" s="24"/>
    </row>
    <row r="723" spans="11:26" ht="15.75" customHeight="1">
      <c r="K723" s="30"/>
      <c r="M723" s="30"/>
      <c r="P723" s="24"/>
      <c r="Q723" s="24"/>
      <c r="R723" s="24"/>
      <c r="S723" s="24"/>
      <c r="T723" s="24"/>
      <c r="U723" s="24"/>
      <c r="V723" s="24"/>
      <c r="W723" s="24"/>
      <c r="X723" s="24"/>
      <c r="Y723" s="24"/>
      <c r="Z723" s="24"/>
    </row>
    <row r="724" spans="11:26" ht="15.75" customHeight="1">
      <c r="K724" s="30"/>
      <c r="M724" s="30"/>
      <c r="P724" s="24"/>
      <c r="Q724" s="24"/>
      <c r="R724" s="24"/>
      <c r="S724" s="24"/>
      <c r="T724" s="24"/>
      <c r="U724" s="24"/>
      <c r="V724" s="24"/>
      <c r="W724" s="24"/>
      <c r="X724" s="24"/>
      <c r="Y724" s="24"/>
      <c r="Z724" s="24"/>
    </row>
    <row r="725" spans="11:26" ht="15.75" customHeight="1">
      <c r="K725" s="30"/>
      <c r="M725" s="30"/>
      <c r="P725" s="24"/>
      <c r="Q725" s="24"/>
      <c r="R725" s="24"/>
      <c r="S725" s="24"/>
      <c r="T725" s="24"/>
      <c r="U725" s="24"/>
      <c r="V725" s="24"/>
      <c r="W725" s="24"/>
      <c r="X725" s="24"/>
      <c r="Y725" s="24"/>
      <c r="Z725" s="24"/>
    </row>
    <row r="726" spans="11:26" ht="15.75" customHeight="1">
      <c r="K726" s="30"/>
      <c r="M726" s="30"/>
      <c r="P726" s="24"/>
      <c r="Q726" s="24"/>
      <c r="R726" s="24"/>
      <c r="S726" s="24"/>
      <c r="T726" s="24"/>
      <c r="U726" s="24"/>
      <c r="V726" s="24"/>
      <c r="W726" s="24"/>
      <c r="X726" s="24"/>
      <c r="Y726" s="24"/>
      <c r="Z726" s="24"/>
    </row>
    <row r="727" spans="11:26" ht="15.75" customHeight="1">
      <c r="K727" s="30"/>
      <c r="M727" s="30"/>
      <c r="P727" s="24"/>
      <c r="Q727" s="24"/>
      <c r="R727" s="24"/>
      <c r="S727" s="24"/>
      <c r="T727" s="24"/>
      <c r="U727" s="24"/>
      <c r="V727" s="24"/>
      <c r="W727" s="24"/>
      <c r="X727" s="24"/>
      <c r="Y727" s="24"/>
      <c r="Z727" s="24"/>
    </row>
    <row r="728" spans="11:26" ht="15.75" customHeight="1">
      <c r="K728" s="30"/>
      <c r="M728" s="30"/>
      <c r="P728" s="24"/>
      <c r="Q728" s="24"/>
      <c r="R728" s="24"/>
      <c r="S728" s="24"/>
      <c r="T728" s="24"/>
      <c r="U728" s="24"/>
      <c r="V728" s="24"/>
      <c r="W728" s="24"/>
      <c r="X728" s="24"/>
      <c r="Y728" s="24"/>
      <c r="Z728" s="24"/>
    </row>
    <row r="729" spans="11:26" ht="15.75" customHeight="1">
      <c r="K729" s="30"/>
      <c r="M729" s="30"/>
      <c r="P729" s="24"/>
      <c r="Q729" s="24"/>
      <c r="R729" s="24"/>
      <c r="S729" s="24"/>
      <c r="T729" s="24"/>
      <c r="U729" s="24"/>
      <c r="V729" s="24"/>
      <c r="W729" s="24"/>
      <c r="X729" s="24"/>
      <c r="Y729" s="24"/>
      <c r="Z729" s="24"/>
    </row>
    <row r="730" spans="11:26" ht="15.75" customHeight="1">
      <c r="K730" s="30"/>
      <c r="M730" s="30"/>
      <c r="P730" s="24"/>
      <c r="Q730" s="24"/>
      <c r="R730" s="24"/>
      <c r="S730" s="24"/>
      <c r="T730" s="24"/>
      <c r="U730" s="24"/>
      <c r="V730" s="24"/>
      <c r="W730" s="24"/>
      <c r="X730" s="24"/>
      <c r="Y730" s="24"/>
      <c r="Z730" s="24"/>
    </row>
    <row r="731" spans="11:26" ht="15.75" customHeight="1">
      <c r="K731" s="30"/>
      <c r="M731" s="30"/>
      <c r="P731" s="24"/>
      <c r="Q731" s="24"/>
      <c r="R731" s="24"/>
      <c r="S731" s="24"/>
      <c r="T731" s="24"/>
      <c r="U731" s="24"/>
      <c r="V731" s="24"/>
      <c r="W731" s="24"/>
      <c r="X731" s="24"/>
      <c r="Y731" s="24"/>
      <c r="Z731" s="24"/>
    </row>
    <row r="732" spans="11:26" ht="15.75" customHeight="1">
      <c r="K732" s="30"/>
      <c r="M732" s="30"/>
      <c r="P732" s="24"/>
      <c r="Q732" s="24"/>
      <c r="R732" s="24"/>
      <c r="S732" s="24"/>
      <c r="T732" s="24"/>
      <c r="U732" s="24"/>
      <c r="V732" s="24"/>
      <c r="W732" s="24"/>
      <c r="X732" s="24"/>
      <c r="Y732" s="24"/>
      <c r="Z732" s="24"/>
    </row>
    <row r="733" spans="11:26" ht="15.75" customHeight="1">
      <c r="K733" s="30"/>
      <c r="M733" s="30"/>
      <c r="P733" s="24"/>
      <c r="Q733" s="24"/>
      <c r="R733" s="24"/>
      <c r="S733" s="24"/>
      <c r="T733" s="24"/>
      <c r="U733" s="24"/>
      <c r="V733" s="24"/>
      <c r="W733" s="24"/>
      <c r="X733" s="24"/>
      <c r="Y733" s="24"/>
      <c r="Z733" s="24"/>
    </row>
    <row r="734" spans="11:26" ht="15.75" customHeight="1">
      <c r="K734" s="30"/>
      <c r="M734" s="30"/>
      <c r="P734" s="24"/>
      <c r="Q734" s="24"/>
      <c r="R734" s="24"/>
      <c r="S734" s="24"/>
      <c r="T734" s="24"/>
      <c r="U734" s="24"/>
      <c r="V734" s="24"/>
      <c r="W734" s="24"/>
      <c r="X734" s="24"/>
      <c r="Y734" s="24"/>
      <c r="Z734" s="24"/>
    </row>
    <row r="735" spans="11:26" ht="15.75" customHeight="1">
      <c r="K735" s="30"/>
      <c r="M735" s="30"/>
      <c r="P735" s="24"/>
      <c r="Q735" s="24"/>
      <c r="R735" s="24"/>
      <c r="S735" s="24"/>
      <c r="T735" s="24"/>
      <c r="U735" s="24"/>
      <c r="V735" s="24"/>
      <c r="W735" s="24"/>
      <c r="X735" s="24"/>
      <c r="Y735" s="24"/>
      <c r="Z735" s="24"/>
    </row>
    <row r="736" spans="11:26" ht="15.75" customHeight="1">
      <c r="K736" s="30"/>
      <c r="M736" s="30"/>
      <c r="P736" s="24"/>
      <c r="Q736" s="24"/>
      <c r="R736" s="24"/>
      <c r="S736" s="24"/>
      <c r="T736" s="24"/>
      <c r="U736" s="24"/>
      <c r="V736" s="24"/>
      <c r="W736" s="24"/>
      <c r="X736" s="24"/>
      <c r="Y736" s="24"/>
      <c r="Z736" s="24"/>
    </row>
    <row r="737" spans="11:26" ht="15.75" customHeight="1">
      <c r="K737" s="30"/>
      <c r="M737" s="30"/>
      <c r="P737" s="24"/>
      <c r="Q737" s="24"/>
      <c r="R737" s="24"/>
      <c r="S737" s="24"/>
      <c r="T737" s="24"/>
      <c r="U737" s="24"/>
      <c r="V737" s="24"/>
      <c r="W737" s="24"/>
      <c r="X737" s="24"/>
      <c r="Y737" s="24"/>
      <c r="Z737" s="24"/>
    </row>
    <row r="738" spans="11:26" ht="15.75" customHeight="1">
      <c r="K738" s="30"/>
      <c r="M738" s="30"/>
      <c r="P738" s="24"/>
      <c r="Q738" s="24"/>
      <c r="R738" s="24"/>
      <c r="S738" s="24"/>
      <c r="T738" s="24"/>
      <c r="U738" s="24"/>
      <c r="V738" s="24"/>
      <c r="W738" s="24"/>
      <c r="X738" s="24"/>
      <c r="Y738" s="24"/>
      <c r="Z738" s="24"/>
    </row>
    <row r="739" spans="11:26" ht="15.75" customHeight="1">
      <c r="K739" s="30"/>
      <c r="M739" s="30"/>
      <c r="P739" s="24"/>
      <c r="Q739" s="24"/>
      <c r="R739" s="24"/>
      <c r="S739" s="24"/>
      <c r="T739" s="24"/>
      <c r="U739" s="24"/>
      <c r="V739" s="24"/>
      <c r="W739" s="24"/>
      <c r="X739" s="24"/>
      <c r="Y739" s="24"/>
      <c r="Z739" s="24"/>
    </row>
    <row r="740" spans="11:26" ht="15.75" customHeight="1">
      <c r="K740" s="30"/>
      <c r="M740" s="30"/>
      <c r="P740" s="24"/>
      <c r="Q740" s="24"/>
      <c r="R740" s="24"/>
      <c r="S740" s="24"/>
      <c r="T740" s="24"/>
      <c r="U740" s="24"/>
      <c r="V740" s="24"/>
      <c r="W740" s="24"/>
      <c r="X740" s="24"/>
      <c r="Y740" s="24"/>
      <c r="Z740" s="24"/>
    </row>
    <row r="741" spans="11:26" ht="15.75" customHeight="1">
      <c r="K741" s="30"/>
      <c r="M741" s="30"/>
      <c r="P741" s="24"/>
      <c r="Q741" s="24"/>
      <c r="R741" s="24"/>
      <c r="S741" s="24"/>
      <c r="T741" s="24"/>
      <c r="U741" s="24"/>
      <c r="V741" s="24"/>
      <c r="W741" s="24"/>
      <c r="X741" s="24"/>
      <c r="Y741" s="24"/>
      <c r="Z741" s="24"/>
    </row>
    <row r="742" spans="11:26" ht="15.75" customHeight="1">
      <c r="K742" s="30"/>
      <c r="M742" s="30"/>
      <c r="P742" s="24"/>
      <c r="Q742" s="24"/>
      <c r="R742" s="24"/>
      <c r="S742" s="24"/>
      <c r="T742" s="24"/>
      <c r="U742" s="24"/>
      <c r="V742" s="24"/>
      <c r="W742" s="24"/>
      <c r="X742" s="24"/>
      <c r="Y742" s="24"/>
      <c r="Z742" s="24"/>
    </row>
    <row r="743" spans="11:26" ht="15.75" customHeight="1">
      <c r="K743" s="30"/>
      <c r="M743" s="30"/>
      <c r="P743" s="24"/>
      <c r="Q743" s="24"/>
      <c r="R743" s="24"/>
      <c r="S743" s="24"/>
      <c r="T743" s="24"/>
      <c r="U743" s="24"/>
      <c r="V743" s="24"/>
      <c r="W743" s="24"/>
      <c r="X743" s="24"/>
      <c r="Y743" s="24"/>
      <c r="Z743" s="24"/>
    </row>
    <row r="744" spans="11:26" ht="15.75" customHeight="1">
      <c r="K744" s="30"/>
      <c r="M744" s="30"/>
      <c r="P744" s="24"/>
      <c r="Q744" s="24"/>
      <c r="R744" s="24"/>
      <c r="S744" s="24"/>
      <c r="T744" s="24"/>
      <c r="U744" s="24"/>
      <c r="V744" s="24"/>
      <c r="W744" s="24"/>
      <c r="X744" s="24"/>
      <c r="Y744" s="24"/>
      <c r="Z744" s="24"/>
    </row>
    <row r="745" spans="11:26" ht="15.75" customHeight="1">
      <c r="K745" s="30"/>
      <c r="M745" s="30"/>
      <c r="P745" s="24"/>
      <c r="Q745" s="24"/>
      <c r="R745" s="24"/>
      <c r="S745" s="24"/>
      <c r="T745" s="24"/>
      <c r="U745" s="24"/>
      <c r="V745" s="24"/>
      <c r="W745" s="24"/>
      <c r="X745" s="24"/>
      <c r="Y745" s="24"/>
      <c r="Z745" s="24"/>
    </row>
    <row r="746" spans="11:26" ht="15.75" customHeight="1">
      <c r="K746" s="30"/>
      <c r="M746" s="30"/>
      <c r="P746" s="24"/>
      <c r="Q746" s="24"/>
      <c r="R746" s="24"/>
      <c r="S746" s="24"/>
      <c r="T746" s="24"/>
      <c r="U746" s="24"/>
      <c r="V746" s="24"/>
      <c r="W746" s="24"/>
      <c r="X746" s="24"/>
      <c r="Y746" s="24"/>
      <c r="Z746" s="24"/>
    </row>
    <row r="747" spans="11:26" ht="15.75" customHeight="1">
      <c r="K747" s="30"/>
      <c r="M747" s="30"/>
      <c r="P747" s="24"/>
      <c r="Q747" s="24"/>
      <c r="R747" s="24"/>
      <c r="S747" s="24"/>
      <c r="T747" s="24"/>
      <c r="U747" s="24"/>
      <c r="V747" s="24"/>
      <c r="W747" s="24"/>
      <c r="X747" s="24"/>
      <c r="Y747" s="24"/>
      <c r="Z747" s="24"/>
    </row>
    <row r="748" spans="11:26" ht="15.75" customHeight="1">
      <c r="K748" s="30"/>
      <c r="M748" s="30"/>
      <c r="P748" s="24"/>
      <c r="Q748" s="24"/>
      <c r="R748" s="24"/>
      <c r="S748" s="24"/>
      <c r="T748" s="24"/>
      <c r="U748" s="24"/>
      <c r="V748" s="24"/>
      <c r="W748" s="24"/>
      <c r="X748" s="24"/>
      <c r="Y748" s="24"/>
      <c r="Z748" s="24"/>
    </row>
    <row r="749" spans="11:26" ht="15.75" customHeight="1">
      <c r="K749" s="30"/>
      <c r="M749" s="30"/>
      <c r="P749" s="24"/>
      <c r="Q749" s="24"/>
      <c r="R749" s="24"/>
      <c r="S749" s="24"/>
      <c r="T749" s="24"/>
      <c r="U749" s="24"/>
      <c r="V749" s="24"/>
      <c r="W749" s="24"/>
      <c r="X749" s="24"/>
      <c r="Y749" s="24"/>
      <c r="Z749" s="24"/>
    </row>
    <row r="750" spans="11:26" ht="15.75" customHeight="1">
      <c r="K750" s="30"/>
      <c r="M750" s="30"/>
      <c r="P750" s="24"/>
      <c r="Q750" s="24"/>
      <c r="R750" s="24"/>
      <c r="S750" s="24"/>
      <c r="T750" s="24"/>
      <c r="U750" s="24"/>
      <c r="V750" s="24"/>
      <c r="W750" s="24"/>
      <c r="X750" s="24"/>
      <c r="Y750" s="24"/>
      <c r="Z750" s="24"/>
    </row>
    <row r="751" spans="11:26" ht="15.75" customHeight="1">
      <c r="K751" s="30"/>
      <c r="M751" s="30"/>
      <c r="P751" s="24"/>
      <c r="Q751" s="24"/>
      <c r="R751" s="24"/>
      <c r="S751" s="24"/>
      <c r="T751" s="24"/>
      <c r="U751" s="24"/>
      <c r="V751" s="24"/>
      <c r="W751" s="24"/>
      <c r="X751" s="24"/>
      <c r="Y751" s="24"/>
      <c r="Z751" s="24"/>
    </row>
    <row r="752" spans="11:26" ht="15.75" customHeight="1">
      <c r="K752" s="30"/>
      <c r="M752" s="30"/>
      <c r="P752" s="24"/>
      <c r="Q752" s="24"/>
      <c r="R752" s="24"/>
      <c r="S752" s="24"/>
      <c r="T752" s="24"/>
      <c r="U752" s="24"/>
      <c r="V752" s="24"/>
      <c r="W752" s="24"/>
      <c r="X752" s="24"/>
      <c r="Y752" s="24"/>
      <c r="Z752" s="24"/>
    </row>
    <row r="753" spans="11:26" ht="15.75" customHeight="1">
      <c r="K753" s="30"/>
      <c r="M753" s="30"/>
      <c r="P753" s="24"/>
      <c r="Q753" s="24"/>
      <c r="R753" s="24"/>
      <c r="S753" s="24"/>
      <c r="T753" s="24"/>
      <c r="U753" s="24"/>
      <c r="V753" s="24"/>
      <c r="W753" s="24"/>
      <c r="X753" s="24"/>
      <c r="Y753" s="24"/>
      <c r="Z753" s="24"/>
    </row>
    <row r="754" spans="11:26" ht="15.75" customHeight="1">
      <c r="K754" s="30"/>
      <c r="M754" s="30"/>
      <c r="P754" s="24"/>
      <c r="Q754" s="24"/>
      <c r="R754" s="24"/>
      <c r="S754" s="24"/>
      <c r="T754" s="24"/>
      <c r="U754" s="24"/>
      <c r="V754" s="24"/>
      <c r="W754" s="24"/>
      <c r="X754" s="24"/>
      <c r="Y754" s="24"/>
      <c r="Z754" s="24"/>
    </row>
    <row r="755" spans="11:26" ht="15.75" customHeight="1">
      <c r="K755" s="30"/>
      <c r="M755" s="30"/>
      <c r="P755" s="24"/>
      <c r="Q755" s="24"/>
      <c r="R755" s="24"/>
      <c r="S755" s="24"/>
      <c r="T755" s="24"/>
      <c r="U755" s="24"/>
      <c r="V755" s="24"/>
      <c r="W755" s="24"/>
      <c r="X755" s="24"/>
      <c r="Y755" s="24"/>
      <c r="Z755" s="24"/>
    </row>
    <row r="756" spans="11:26" ht="15.75" customHeight="1">
      <c r="K756" s="30"/>
      <c r="M756" s="30"/>
      <c r="P756" s="24"/>
      <c r="Q756" s="24"/>
      <c r="R756" s="24"/>
      <c r="S756" s="24"/>
      <c r="T756" s="24"/>
      <c r="U756" s="24"/>
      <c r="V756" s="24"/>
      <c r="W756" s="24"/>
      <c r="X756" s="24"/>
      <c r="Y756" s="24"/>
      <c r="Z756" s="24"/>
    </row>
    <row r="757" spans="11:26" ht="15.75" customHeight="1">
      <c r="K757" s="30"/>
      <c r="M757" s="30"/>
      <c r="P757" s="24"/>
      <c r="Q757" s="24"/>
      <c r="R757" s="24"/>
      <c r="S757" s="24"/>
      <c r="T757" s="24"/>
      <c r="U757" s="24"/>
      <c r="V757" s="24"/>
      <c r="W757" s="24"/>
      <c r="X757" s="24"/>
      <c r="Y757" s="24"/>
      <c r="Z757" s="24"/>
    </row>
    <row r="758" spans="11:26" ht="15.75" customHeight="1">
      <c r="K758" s="30"/>
      <c r="M758" s="30"/>
      <c r="P758" s="24"/>
      <c r="Q758" s="24"/>
      <c r="R758" s="24"/>
      <c r="S758" s="24"/>
      <c r="T758" s="24"/>
      <c r="U758" s="24"/>
      <c r="V758" s="24"/>
      <c r="W758" s="24"/>
      <c r="X758" s="24"/>
      <c r="Y758" s="24"/>
      <c r="Z758" s="24"/>
    </row>
    <row r="759" spans="11:26" ht="15.75" customHeight="1">
      <c r="K759" s="30"/>
      <c r="M759" s="30"/>
      <c r="P759" s="24"/>
      <c r="Q759" s="24"/>
      <c r="R759" s="24"/>
      <c r="S759" s="24"/>
      <c r="T759" s="24"/>
      <c r="U759" s="24"/>
      <c r="V759" s="24"/>
      <c r="W759" s="24"/>
      <c r="X759" s="24"/>
      <c r="Y759" s="24"/>
      <c r="Z759" s="24"/>
    </row>
    <row r="760" spans="11:26" ht="15.75" customHeight="1">
      <c r="K760" s="30"/>
      <c r="M760" s="30"/>
      <c r="P760" s="24"/>
      <c r="Q760" s="24"/>
      <c r="R760" s="24"/>
      <c r="S760" s="24"/>
      <c r="T760" s="24"/>
      <c r="U760" s="24"/>
      <c r="V760" s="24"/>
      <c r="W760" s="24"/>
      <c r="X760" s="24"/>
      <c r="Y760" s="24"/>
      <c r="Z760" s="24"/>
    </row>
    <row r="761" spans="11:26" ht="15.75" customHeight="1">
      <c r="K761" s="30"/>
      <c r="M761" s="30"/>
      <c r="P761" s="24"/>
      <c r="Q761" s="24"/>
      <c r="R761" s="24"/>
      <c r="S761" s="24"/>
      <c r="T761" s="24"/>
      <c r="U761" s="24"/>
      <c r="V761" s="24"/>
      <c r="W761" s="24"/>
      <c r="X761" s="24"/>
      <c r="Y761" s="24"/>
      <c r="Z761" s="24"/>
    </row>
    <row r="762" spans="11:26" ht="15.75" customHeight="1">
      <c r="K762" s="30"/>
      <c r="M762" s="30"/>
      <c r="P762" s="24"/>
      <c r="Q762" s="24"/>
      <c r="R762" s="24"/>
      <c r="S762" s="24"/>
      <c r="T762" s="24"/>
      <c r="U762" s="24"/>
      <c r="V762" s="24"/>
      <c r="W762" s="24"/>
      <c r="X762" s="24"/>
      <c r="Y762" s="24"/>
      <c r="Z762" s="24"/>
    </row>
    <row r="763" spans="11:26" ht="15.75" customHeight="1">
      <c r="K763" s="30"/>
      <c r="M763" s="30"/>
      <c r="P763" s="24"/>
      <c r="Q763" s="24"/>
      <c r="R763" s="24"/>
      <c r="S763" s="24"/>
      <c r="T763" s="24"/>
      <c r="U763" s="24"/>
      <c r="V763" s="24"/>
      <c r="W763" s="24"/>
      <c r="X763" s="24"/>
      <c r="Y763" s="24"/>
      <c r="Z763" s="24"/>
    </row>
    <row r="764" spans="11:26" ht="15.75" customHeight="1">
      <c r="K764" s="30"/>
      <c r="M764" s="30"/>
      <c r="P764" s="24"/>
      <c r="Q764" s="24"/>
      <c r="R764" s="24"/>
      <c r="S764" s="24"/>
      <c r="T764" s="24"/>
      <c r="U764" s="24"/>
      <c r="V764" s="24"/>
      <c r="W764" s="24"/>
      <c r="X764" s="24"/>
      <c r="Y764" s="24"/>
      <c r="Z764" s="24"/>
    </row>
    <row r="765" spans="11:26" ht="15.75" customHeight="1">
      <c r="K765" s="30"/>
      <c r="M765" s="30"/>
      <c r="P765" s="24"/>
      <c r="Q765" s="24"/>
      <c r="R765" s="24"/>
      <c r="S765" s="24"/>
      <c r="T765" s="24"/>
      <c r="U765" s="24"/>
      <c r="V765" s="24"/>
      <c r="W765" s="24"/>
      <c r="X765" s="24"/>
      <c r="Y765" s="24"/>
      <c r="Z765" s="24"/>
    </row>
    <row r="766" spans="11:26" ht="15.75" customHeight="1">
      <c r="K766" s="30"/>
      <c r="M766" s="30"/>
      <c r="P766" s="24"/>
      <c r="Q766" s="24"/>
      <c r="R766" s="24"/>
      <c r="S766" s="24"/>
      <c r="T766" s="24"/>
      <c r="U766" s="24"/>
      <c r="V766" s="24"/>
      <c r="W766" s="24"/>
      <c r="X766" s="24"/>
      <c r="Y766" s="24"/>
      <c r="Z766" s="24"/>
    </row>
    <row r="767" spans="11:26" ht="15.75" customHeight="1">
      <c r="K767" s="30"/>
      <c r="M767" s="30"/>
      <c r="P767" s="24"/>
      <c r="Q767" s="24"/>
      <c r="R767" s="24"/>
      <c r="S767" s="24"/>
      <c r="T767" s="24"/>
      <c r="U767" s="24"/>
      <c r="V767" s="24"/>
      <c r="W767" s="24"/>
      <c r="X767" s="24"/>
      <c r="Y767" s="24"/>
      <c r="Z767" s="24"/>
    </row>
    <row r="768" spans="11:26" ht="15.75" customHeight="1">
      <c r="K768" s="30"/>
      <c r="M768" s="30"/>
      <c r="P768" s="24"/>
      <c r="Q768" s="24"/>
      <c r="R768" s="24"/>
      <c r="S768" s="24"/>
      <c r="T768" s="24"/>
      <c r="U768" s="24"/>
      <c r="V768" s="24"/>
      <c r="W768" s="24"/>
      <c r="X768" s="24"/>
      <c r="Y768" s="24"/>
      <c r="Z768" s="24"/>
    </row>
    <row r="769" spans="11:26" ht="15.75" customHeight="1">
      <c r="K769" s="30"/>
      <c r="M769" s="30"/>
      <c r="P769" s="24"/>
      <c r="Q769" s="24"/>
      <c r="R769" s="24"/>
      <c r="S769" s="24"/>
      <c r="T769" s="24"/>
      <c r="U769" s="24"/>
      <c r="V769" s="24"/>
      <c r="W769" s="24"/>
      <c r="X769" s="24"/>
      <c r="Y769" s="24"/>
      <c r="Z769" s="24"/>
    </row>
    <row r="770" spans="11:26" ht="15.75" customHeight="1">
      <c r="K770" s="30"/>
      <c r="M770" s="30"/>
      <c r="P770" s="24"/>
      <c r="Q770" s="24"/>
      <c r="R770" s="24"/>
      <c r="S770" s="24"/>
      <c r="T770" s="24"/>
      <c r="U770" s="24"/>
      <c r="V770" s="24"/>
      <c r="W770" s="24"/>
      <c r="X770" s="24"/>
      <c r="Y770" s="24"/>
      <c r="Z770" s="24"/>
    </row>
    <row r="771" spans="11:26" ht="15.75" customHeight="1">
      <c r="K771" s="30"/>
      <c r="M771" s="30"/>
      <c r="P771" s="24"/>
      <c r="Q771" s="24"/>
      <c r="R771" s="24"/>
      <c r="S771" s="24"/>
      <c r="T771" s="24"/>
      <c r="U771" s="24"/>
      <c r="V771" s="24"/>
      <c r="W771" s="24"/>
      <c r="X771" s="24"/>
      <c r="Y771" s="24"/>
      <c r="Z771" s="24"/>
    </row>
    <row r="772" spans="11:26" ht="15.75" customHeight="1">
      <c r="K772" s="30"/>
      <c r="M772" s="30"/>
      <c r="P772" s="24"/>
      <c r="Q772" s="24"/>
      <c r="R772" s="24"/>
      <c r="S772" s="24"/>
      <c r="T772" s="24"/>
      <c r="U772" s="24"/>
      <c r="V772" s="24"/>
      <c r="W772" s="24"/>
      <c r="X772" s="24"/>
      <c r="Y772" s="24"/>
      <c r="Z772" s="24"/>
    </row>
    <row r="773" spans="11:26" ht="15.75" customHeight="1">
      <c r="K773" s="30"/>
      <c r="M773" s="30"/>
      <c r="P773" s="24"/>
      <c r="Q773" s="24"/>
      <c r="R773" s="24"/>
      <c r="S773" s="24"/>
      <c r="T773" s="24"/>
      <c r="U773" s="24"/>
      <c r="V773" s="24"/>
      <c r="W773" s="24"/>
      <c r="X773" s="24"/>
      <c r="Y773" s="24"/>
      <c r="Z773" s="24"/>
    </row>
    <row r="774" spans="11:26" ht="15.75" customHeight="1">
      <c r="K774" s="30"/>
      <c r="M774" s="30"/>
      <c r="P774" s="24"/>
      <c r="Q774" s="24"/>
      <c r="R774" s="24"/>
      <c r="S774" s="24"/>
      <c r="T774" s="24"/>
      <c r="U774" s="24"/>
      <c r="V774" s="24"/>
      <c r="W774" s="24"/>
      <c r="X774" s="24"/>
      <c r="Y774" s="24"/>
      <c r="Z774" s="24"/>
    </row>
    <row r="775" spans="11:26" ht="15.75" customHeight="1">
      <c r="K775" s="30"/>
      <c r="M775" s="30"/>
      <c r="P775" s="24"/>
      <c r="Q775" s="24"/>
      <c r="R775" s="24"/>
      <c r="S775" s="24"/>
      <c r="T775" s="24"/>
      <c r="U775" s="24"/>
      <c r="V775" s="24"/>
      <c r="W775" s="24"/>
      <c r="X775" s="24"/>
      <c r="Y775" s="24"/>
      <c r="Z775" s="24"/>
    </row>
    <row r="776" spans="11:26" ht="15.75" customHeight="1">
      <c r="K776" s="30"/>
      <c r="M776" s="30"/>
      <c r="P776" s="24"/>
      <c r="Q776" s="24"/>
      <c r="R776" s="24"/>
      <c r="S776" s="24"/>
      <c r="T776" s="24"/>
      <c r="U776" s="24"/>
      <c r="V776" s="24"/>
      <c r="W776" s="24"/>
      <c r="X776" s="24"/>
      <c r="Y776" s="24"/>
      <c r="Z776" s="24"/>
    </row>
    <row r="777" spans="11:26" ht="15.75" customHeight="1">
      <c r="K777" s="30"/>
      <c r="M777" s="30"/>
      <c r="P777" s="24"/>
      <c r="Q777" s="24"/>
      <c r="R777" s="24"/>
      <c r="S777" s="24"/>
      <c r="T777" s="24"/>
      <c r="U777" s="24"/>
      <c r="V777" s="24"/>
      <c r="W777" s="24"/>
      <c r="X777" s="24"/>
      <c r="Y777" s="24"/>
      <c r="Z777" s="24"/>
    </row>
    <row r="778" spans="11:26" ht="15.75" customHeight="1">
      <c r="K778" s="30"/>
      <c r="M778" s="30"/>
      <c r="P778" s="24"/>
      <c r="Q778" s="24"/>
      <c r="R778" s="24"/>
      <c r="S778" s="24"/>
      <c r="T778" s="24"/>
      <c r="U778" s="24"/>
      <c r="V778" s="24"/>
      <c r="W778" s="24"/>
      <c r="X778" s="24"/>
      <c r="Y778" s="24"/>
      <c r="Z778" s="24"/>
    </row>
    <row r="779" spans="11:26" ht="15.75" customHeight="1">
      <c r="K779" s="30"/>
      <c r="M779" s="30"/>
      <c r="P779" s="24"/>
      <c r="Q779" s="24"/>
      <c r="R779" s="24"/>
      <c r="S779" s="24"/>
      <c r="T779" s="24"/>
      <c r="U779" s="24"/>
      <c r="V779" s="24"/>
      <c r="W779" s="24"/>
      <c r="X779" s="24"/>
      <c r="Y779" s="24"/>
      <c r="Z779" s="24"/>
    </row>
    <row r="780" spans="11:26" ht="15.75" customHeight="1">
      <c r="K780" s="30"/>
      <c r="M780" s="30"/>
      <c r="P780" s="24"/>
      <c r="Q780" s="24"/>
      <c r="R780" s="24"/>
      <c r="S780" s="24"/>
      <c r="T780" s="24"/>
      <c r="U780" s="24"/>
      <c r="V780" s="24"/>
      <c r="W780" s="24"/>
      <c r="X780" s="24"/>
      <c r="Y780" s="24"/>
      <c r="Z780" s="24"/>
    </row>
    <row r="781" spans="11:26" ht="15.75" customHeight="1">
      <c r="K781" s="30"/>
      <c r="M781" s="30"/>
      <c r="P781" s="24"/>
      <c r="Q781" s="24"/>
      <c r="R781" s="24"/>
      <c r="S781" s="24"/>
      <c r="T781" s="24"/>
      <c r="U781" s="24"/>
      <c r="V781" s="24"/>
      <c r="W781" s="24"/>
      <c r="X781" s="24"/>
      <c r="Y781" s="24"/>
      <c r="Z781" s="24"/>
    </row>
    <row r="782" spans="11:26" ht="15.75" customHeight="1">
      <c r="K782" s="30"/>
      <c r="M782" s="30"/>
      <c r="P782" s="24"/>
      <c r="Q782" s="24"/>
      <c r="R782" s="24"/>
      <c r="S782" s="24"/>
      <c r="T782" s="24"/>
      <c r="U782" s="24"/>
      <c r="V782" s="24"/>
      <c r="W782" s="24"/>
      <c r="X782" s="24"/>
      <c r="Y782" s="24"/>
      <c r="Z782" s="24"/>
    </row>
    <row r="783" spans="11:26" ht="15.75" customHeight="1">
      <c r="K783" s="30"/>
      <c r="M783" s="30"/>
      <c r="P783" s="24"/>
      <c r="Q783" s="24"/>
      <c r="R783" s="24"/>
      <c r="S783" s="24"/>
      <c r="T783" s="24"/>
      <c r="U783" s="24"/>
      <c r="V783" s="24"/>
      <c r="W783" s="24"/>
      <c r="X783" s="24"/>
      <c r="Y783" s="24"/>
      <c r="Z783" s="24"/>
    </row>
    <row r="784" spans="11:26" ht="15.75" customHeight="1">
      <c r="K784" s="30"/>
      <c r="M784" s="30"/>
      <c r="P784" s="24"/>
      <c r="Q784" s="24"/>
      <c r="R784" s="24"/>
      <c r="S784" s="24"/>
      <c r="T784" s="24"/>
      <c r="U784" s="24"/>
      <c r="V784" s="24"/>
      <c r="W784" s="24"/>
      <c r="X784" s="24"/>
      <c r="Y784" s="24"/>
      <c r="Z784" s="24"/>
    </row>
    <row r="785" spans="11:26" ht="15.75" customHeight="1">
      <c r="K785" s="30"/>
      <c r="M785" s="30"/>
      <c r="P785" s="24"/>
      <c r="Q785" s="24"/>
      <c r="R785" s="24"/>
      <c r="S785" s="24"/>
      <c r="T785" s="24"/>
      <c r="U785" s="24"/>
      <c r="V785" s="24"/>
      <c r="W785" s="24"/>
      <c r="X785" s="24"/>
      <c r="Y785" s="24"/>
      <c r="Z785" s="24"/>
    </row>
    <row r="786" spans="11:26" ht="15.75" customHeight="1">
      <c r="K786" s="30"/>
      <c r="M786" s="30"/>
      <c r="P786" s="24"/>
      <c r="Q786" s="24"/>
      <c r="R786" s="24"/>
      <c r="S786" s="24"/>
      <c r="T786" s="24"/>
      <c r="U786" s="24"/>
      <c r="V786" s="24"/>
      <c r="W786" s="24"/>
      <c r="X786" s="24"/>
      <c r="Y786" s="24"/>
      <c r="Z786" s="24"/>
    </row>
    <row r="787" spans="11:26" ht="15.75" customHeight="1">
      <c r="K787" s="30"/>
      <c r="M787" s="30"/>
      <c r="P787" s="24"/>
      <c r="Q787" s="24"/>
      <c r="R787" s="24"/>
      <c r="S787" s="24"/>
      <c r="T787" s="24"/>
      <c r="U787" s="24"/>
      <c r="V787" s="24"/>
      <c r="W787" s="24"/>
      <c r="X787" s="24"/>
      <c r="Y787" s="24"/>
      <c r="Z787" s="24"/>
    </row>
    <row r="788" spans="11:26" ht="15.75" customHeight="1">
      <c r="K788" s="30"/>
      <c r="M788" s="30"/>
      <c r="P788" s="24"/>
      <c r="Q788" s="24"/>
      <c r="R788" s="24"/>
      <c r="S788" s="24"/>
      <c r="T788" s="24"/>
      <c r="U788" s="24"/>
      <c r="V788" s="24"/>
      <c r="W788" s="24"/>
      <c r="X788" s="24"/>
      <c r="Y788" s="24"/>
      <c r="Z788" s="24"/>
    </row>
    <row r="789" spans="11:26" ht="15.75" customHeight="1">
      <c r="K789" s="30"/>
      <c r="M789" s="30"/>
      <c r="P789" s="24"/>
      <c r="Q789" s="24"/>
      <c r="R789" s="24"/>
      <c r="S789" s="24"/>
      <c r="T789" s="24"/>
      <c r="U789" s="24"/>
      <c r="V789" s="24"/>
      <c r="W789" s="24"/>
      <c r="X789" s="24"/>
      <c r="Y789" s="24"/>
      <c r="Z789" s="24"/>
    </row>
    <row r="790" spans="11:26" ht="15.75" customHeight="1">
      <c r="K790" s="30"/>
      <c r="M790" s="30"/>
      <c r="P790" s="24"/>
      <c r="Q790" s="24"/>
      <c r="R790" s="24"/>
      <c r="S790" s="24"/>
      <c r="T790" s="24"/>
      <c r="U790" s="24"/>
      <c r="V790" s="24"/>
      <c r="W790" s="24"/>
      <c r="X790" s="24"/>
      <c r="Y790" s="24"/>
      <c r="Z790" s="24"/>
    </row>
    <row r="791" spans="11:26" ht="15.75" customHeight="1">
      <c r="K791" s="30"/>
      <c r="M791" s="30"/>
      <c r="P791" s="24"/>
      <c r="Q791" s="24"/>
      <c r="R791" s="24"/>
      <c r="S791" s="24"/>
      <c r="T791" s="24"/>
      <c r="U791" s="24"/>
      <c r="V791" s="24"/>
      <c r="W791" s="24"/>
      <c r="X791" s="24"/>
      <c r="Y791" s="24"/>
      <c r="Z791" s="24"/>
    </row>
    <row r="792" spans="11:26" ht="15.75" customHeight="1">
      <c r="K792" s="30"/>
      <c r="M792" s="30"/>
      <c r="P792" s="24"/>
      <c r="Q792" s="24"/>
      <c r="R792" s="24"/>
      <c r="S792" s="24"/>
      <c r="T792" s="24"/>
      <c r="U792" s="24"/>
      <c r="V792" s="24"/>
      <c r="W792" s="24"/>
      <c r="X792" s="24"/>
      <c r="Y792" s="24"/>
      <c r="Z792" s="24"/>
    </row>
    <row r="793" spans="11:26" ht="15.75" customHeight="1">
      <c r="K793" s="30"/>
      <c r="M793" s="30"/>
      <c r="P793" s="24"/>
      <c r="Q793" s="24"/>
      <c r="R793" s="24"/>
      <c r="S793" s="24"/>
      <c r="T793" s="24"/>
      <c r="U793" s="24"/>
      <c r="V793" s="24"/>
      <c r="W793" s="24"/>
      <c r="X793" s="24"/>
      <c r="Y793" s="24"/>
      <c r="Z793" s="24"/>
    </row>
    <row r="794" spans="11:26" ht="15.75" customHeight="1">
      <c r="K794" s="30"/>
      <c r="M794" s="30"/>
      <c r="P794" s="24"/>
      <c r="Q794" s="24"/>
      <c r="R794" s="24"/>
      <c r="S794" s="24"/>
      <c r="T794" s="24"/>
      <c r="U794" s="24"/>
      <c r="V794" s="24"/>
      <c r="W794" s="24"/>
      <c r="X794" s="24"/>
      <c r="Y794" s="24"/>
      <c r="Z794" s="24"/>
    </row>
    <row r="795" spans="11:26" ht="15.75" customHeight="1">
      <c r="K795" s="30"/>
      <c r="M795" s="30"/>
      <c r="P795" s="24"/>
      <c r="Q795" s="24"/>
      <c r="R795" s="24"/>
      <c r="S795" s="24"/>
      <c r="T795" s="24"/>
      <c r="U795" s="24"/>
      <c r="V795" s="24"/>
      <c r="W795" s="24"/>
      <c r="X795" s="24"/>
      <c r="Y795" s="24"/>
      <c r="Z795" s="24"/>
    </row>
    <row r="796" spans="11:26" ht="15.75" customHeight="1">
      <c r="K796" s="30"/>
      <c r="M796" s="30"/>
      <c r="P796" s="24"/>
      <c r="Q796" s="24"/>
      <c r="R796" s="24"/>
      <c r="S796" s="24"/>
      <c r="T796" s="24"/>
      <c r="U796" s="24"/>
      <c r="V796" s="24"/>
      <c r="W796" s="24"/>
      <c r="X796" s="24"/>
      <c r="Y796" s="24"/>
      <c r="Z796" s="24"/>
    </row>
    <row r="797" spans="11:26" ht="15.75" customHeight="1">
      <c r="K797" s="30"/>
      <c r="M797" s="30"/>
      <c r="P797" s="24"/>
      <c r="Q797" s="24"/>
      <c r="R797" s="24"/>
      <c r="S797" s="24"/>
      <c r="T797" s="24"/>
      <c r="U797" s="24"/>
      <c r="V797" s="24"/>
      <c r="W797" s="24"/>
      <c r="X797" s="24"/>
      <c r="Y797" s="24"/>
      <c r="Z797" s="24"/>
    </row>
    <row r="798" spans="11:26" ht="15.75" customHeight="1">
      <c r="K798" s="30"/>
      <c r="M798" s="30"/>
      <c r="P798" s="24"/>
      <c r="Q798" s="24"/>
      <c r="R798" s="24"/>
      <c r="S798" s="24"/>
      <c r="T798" s="24"/>
      <c r="U798" s="24"/>
      <c r="V798" s="24"/>
      <c r="W798" s="24"/>
      <c r="X798" s="24"/>
      <c r="Y798" s="24"/>
      <c r="Z798" s="24"/>
    </row>
    <row r="799" spans="11:26" ht="15.75" customHeight="1">
      <c r="K799" s="30"/>
      <c r="M799" s="30"/>
      <c r="P799" s="24"/>
      <c r="Q799" s="24"/>
      <c r="R799" s="24"/>
      <c r="S799" s="24"/>
      <c r="T799" s="24"/>
      <c r="U799" s="24"/>
      <c r="V799" s="24"/>
      <c r="W799" s="24"/>
      <c r="X799" s="24"/>
      <c r="Y799" s="24"/>
      <c r="Z799" s="24"/>
    </row>
    <row r="800" spans="11:26" ht="15.75" customHeight="1">
      <c r="K800" s="30"/>
      <c r="M800" s="30"/>
      <c r="P800" s="24"/>
      <c r="Q800" s="24"/>
      <c r="R800" s="24"/>
      <c r="S800" s="24"/>
      <c r="T800" s="24"/>
      <c r="U800" s="24"/>
      <c r="V800" s="24"/>
      <c r="W800" s="24"/>
      <c r="X800" s="24"/>
      <c r="Y800" s="24"/>
      <c r="Z800" s="24"/>
    </row>
    <row r="801" spans="11:26" ht="15.75" customHeight="1">
      <c r="K801" s="30"/>
      <c r="M801" s="30"/>
      <c r="P801" s="24"/>
      <c r="Q801" s="24"/>
      <c r="R801" s="24"/>
      <c r="S801" s="24"/>
      <c r="T801" s="24"/>
      <c r="U801" s="24"/>
      <c r="V801" s="24"/>
      <c r="W801" s="24"/>
      <c r="X801" s="24"/>
      <c r="Y801" s="24"/>
      <c r="Z801" s="24"/>
    </row>
    <row r="802" spans="11:26" ht="15.75" customHeight="1">
      <c r="K802" s="30"/>
      <c r="M802" s="30"/>
      <c r="P802" s="24"/>
      <c r="Q802" s="24"/>
      <c r="R802" s="24"/>
      <c r="S802" s="24"/>
      <c r="T802" s="24"/>
      <c r="U802" s="24"/>
      <c r="V802" s="24"/>
      <c r="W802" s="24"/>
      <c r="X802" s="24"/>
      <c r="Y802" s="24"/>
      <c r="Z802" s="24"/>
    </row>
    <row r="803" spans="11:26" ht="15.75" customHeight="1">
      <c r="K803" s="30"/>
      <c r="M803" s="30"/>
      <c r="P803" s="24"/>
      <c r="Q803" s="24"/>
      <c r="R803" s="24"/>
      <c r="S803" s="24"/>
      <c r="T803" s="24"/>
      <c r="U803" s="24"/>
      <c r="V803" s="24"/>
      <c r="W803" s="24"/>
      <c r="X803" s="24"/>
      <c r="Y803" s="24"/>
      <c r="Z803" s="24"/>
    </row>
    <row r="804" spans="11:26" ht="15.75" customHeight="1">
      <c r="K804" s="30"/>
      <c r="M804" s="30"/>
      <c r="P804" s="24"/>
      <c r="Q804" s="24"/>
      <c r="R804" s="24"/>
      <c r="S804" s="24"/>
      <c r="T804" s="24"/>
      <c r="U804" s="24"/>
      <c r="V804" s="24"/>
      <c r="W804" s="24"/>
      <c r="X804" s="24"/>
      <c r="Y804" s="24"/>
      <c r="Z804" s="24"/>
    </row>
    <row r="805" spans="11:26" ht="15.75" customHeight="1">
      <c r="K805" s="30"/>
      <c r="M805" s="30"/>
      <c r="P805" s="24"/>
      <c r="Q805" s="24"/>
      <c r="R805" s="24"/>
      <c r="S805" s="24"/>
      <c r="T805" s="24"/>
      <c r="U805" s="24"/>
      <c r="V805" s="24"/>
      <c r="W805" s="24"/>
      <c r="X805" s="24"/>
      <c r="Y805" s="24"/>
      <c r="Z805" s="24"/>
    </row>
    <row r="806" spans="11:26" ht="15.75" customHeight="1">
      <c r="K806" s="30"/>
      <c r="M806" s="30"/>
      <c r="P806" s="24"/>
      <c r="Q806" s="24"/>
      <c r="R806" s="24"/>
      <c r="S806" s="24"/>
      <c r="T806" s="24"/>
      <c r="U806" s="24"/>
      <c r="V806" s="24"/>
      <c r="W806" s="24"/>
      <c r="X806" s="24"/>
      <c r="Y806" s="24"/>
      <c r="Z806" s="24"/>
    </row>
    <row r="807" spans="11:26" ht="15.75" customHeight="1">
      <c r="K807" s="30"/>
      <c r="M807" s="30"/>
      <c r="P807" s="24"/>
      <c r="Q807" s="24"/>
      <c r="R807" s="24"/>
      <c r="S807" s="24"/>
      <c r="T807" s="24"/>
      <c r="U807" s="24"/>
      <c r="V807" s="24"/>
      <c r="W807" s="24"/>
      <c r="X807" s="24"/>
      <c r="Y807" s="24"/>
      <c r="Z807" s="24"/>
    </row>
    <row r="808" spans="11:26" ht="15.75" customHeight="1">
      <c r="K808" s="30"/>
      <c r="M808" s="30"/>
      <c r="P808" s="24"/>
      <c r="Q808" s="24"/>
      <c r="R808" s="24"/>
      <c r="S808" s="24"/>
      <c r="T808" s="24"/>
      <c r="U808" s="24"/>
      <c r="V808" s="24"/>
      <c r="W808" s="24"/>
      <c r="X808" s="24"/>
      <c r="Y808" s="24"/>
      <c r="Z808" s="24"/>
    </row>
    <row r="809" spans="11:26" ht="15.75" customHeight="1">
      <c r="K809" s="30"/>
      <c r="M809" s="30"/>
      <c r="P809" s="24"/>
      <c r="Q809" s="24"/>
      <c r="R809" s="24"/>
      <c r="S809" s="24"/>
      <c r="T809" s="24"/>
      <c r="U809" s="24"/>
      <c r="V809" s="24"/>
      <c r="W809" s="24"/>
      <c r="X809" s="24"/>
      <c r="Y809" s="24"/>
      <c r="Z809" s="24"/>
    </row>
    <row r="810" spans="11:26" ht="15.75" customHeight="1">
      <c r="K810" s="30"/>
      <c r="M810" s="30"/>
      <c r="P810" s="24"/>
      <c r="Q810" s="24"/>
      <c r="R810" s="24"/>
      <c r="S810" s="24"/>
      <c r="T810" s="24"/>
      <c r="U810" s="24"/>
      <c r="V810" s="24"/>
      <c r="W810" s="24"/>
      <c r="X810" s="24"/>
      <c r="Y810" s="24"/>
      <c r="Z810" s="24"/>
    </row>
    <row r="811" spans="11:26" ht="15.75" customHeight="1">
      <c r="K811" s="30"/>
      <c r="M811" s="30"/>
      <c r="P811" s="24"/>
      <c r="Q811" s="24"/>
      <c r="R811" s="24"/>
      <c r="S811" s="24"/>
      <c r="T811" s="24"/>
      <c r="U811" s="24"/>
      <c r="V811" s="24"/>
      <c r="W811" s="24"/>
      <c r="X811" s="24"/>
      <c r="Y811" s="24"/>
      <c r="Z811" s="24"/>
    </row>
    <row r="812" spans="11:26" ht="15.75" customHeight="1">
      <c r="K812" s="30"/>
      <c r="M812" s="30"/>
      <c r="P812" s="24"/>
      <c r="Q812" s="24"/>
      <c r="R812" s="24"/>
      <c r="S812" s="24"/>
      <c r="T812" s="24"/>
      <c r="U812" s="24"/>
      <c r="V812" s="24"/>
      <c r="W812" s="24"/>
      <c r="X812" s="24"/>
      <c r="Y812" s="24"/>
      <c r="Z812" s="24"/>
    </row>
    <row r="813" spans="11:26" ht="15.75" customHeight="1">
      <c r="K813" s="30"/>
      <c r="M813" s="30"/>
      <c r="P813" s="24"/>
      <c r="Q813" s="24"/>
      <c r="R813" s="24"/>
      <c r="S813" s="24"/>
      <c r="T813" s="24"/>
      <c r="U813" s="24"/>
      <c r="V813" s="24"/>
      <c r="W813" s="24"/>
      <c r="X813" s="24"/>
      <c r="Y813" s="24"/>
      <c r="Z813" s="24"/>
    </row>
    <row r="814" spans="11:26" ht="15.75" customHeight="1">
      <c r="K814" s="30"/>
      <c r="M814" s="30"/>
      <c r="P814" s="24"/>
      <c r="Q814" s="24"/>
      <c r="R814" s="24"/>
      <c r="S814" s="24"/>
      <c r="T814" s="24"/>
      <c r="U814" s="24"/>
      <c r="V814" s="24"/>
      <c r="W814" s="24"/>
      <c r="X814" s="24"/>
      <c r="Y814" s="24"/>
      <c r="Z814" s="24"/>
    </row>
    <row r="815" spans="11:26" ht="15.75" customHeight="1">
      <c r="K815" s="30"/>
      <c r="M815" s="30"/>
      <c r="P815" s="24"/>
      <c r="Q815" s="24"/>
      <c r="R815" s="24"/>
      <c r="S815" s="24"/>
      <c r="T815" s="24"/>
      <c r="U815" s="24"/>
      <c r="V815" s="24"/>
      <c r="W815" s="24"/>
      <c r="X815" s="24"/>
      <c r="Y815" s="24"/>
      <c r="Z815" s="24"/>
    </row>
    <row r="816" spans="11:26" ht="15.75" customHeight="1">
      <c r="K816" s="30"/>
      <c r="M816" s="30"/>
      <c r="P816" s="24"/>
      <c r="Q816" s="24"/>
      <c r="R816" s="24"/>
      <c r="S816" s="24"/>
      <c r="T816" s="24"/>
      <c r="U816" s="24"/>
      <c r="V816" s="24"/>
      <c r="W816" s="24"/>
      <c r="X816" s="24"/>
      <c r="Y816" s="24"/>
      <c r="Z816" s="24"/>
    </row>
    <row r="817" spans="11:26" ht="15.75" customHeight="1">
      <c r="K817" s="30"/>
      <c r="M817" s="30"/>
      <c r="P817" s="24"/>
      <c r="Q817" s="24"/>
      <c r="R817" s="24"/>
      <c r="S817" s="24"/>
      <c r="T817" s="24"/>
      <c r="U817" s="24"/>
      <c r="V817" s="24"/>
      <c r="W817" s="24"/>
      <c r="X817" s="24"/>
      <c r="Y817" s="24"/>
      <c r="Z817" s="24"/>
    </row>
    <row r="818" spans="11:26" ht="15.75" customHeight="1">
      <c r="K818" s="30"/>
      <c r="M818" s="30"/>
      <c r="P818" s="24"/>
      <c r="Q818" s="24"/>
      <c r="R818" s="24"/>
      <c r="S818" s="24"/>
      <c r="T818" s="24"/>
      <c r="U818" s="24"/>
      <c r="V818" s="24"/>
      <c r="W818" s="24"/>
      <c r="X818" s="24"/>
      <c r="Y818" s="24"/>
      <c r="Z818" s="24"/>
    </row>
    <row r="819" spans="11:26" ht="15.75" customHeight="1">
      <c r="K819" s="30"/>
      <c r="M819" s="30"/>
      <c r="P819" s="24"/>
      <c r="Q819" s="24"/>
      <c r="R819" s="24"/>
      <c r="S819" s="24"/>
      <c r="T819" s="24"/>
      <c r="U819" s="24"/>
      <c r="V819" s="24"/>
      <c r="W819" s="24"/>
      <c r="X819" s="24"/>
      <c r="Y819" s="24"/>
      <c r="Z819" s="24"/>
    </row>
    <row r="820" spans="11:26" ht="15.75" customHeight="1">
      <c r="K820" s="30"/>
      <c r="M820" s="30"/>
      <c r="P820" s="24"/>
      <c r="Q820" s="24"/>
      <c r="R820" s="24"/>
      <c r="S820" s="24"/>
      <c r="T820" s="24"/>
      <c r="U820" s="24"/>
      <c r="V820" s="24"/>
      <c r="W820" s="24"/>
      <c r="X820" s="24"/>
      <c r="Y820" s="24"/>
      <c r="Z820" s="24"/>
    </row>
    <row r="821" spans="11:26" ht="15.75" customHeight="1">
      <c r="K821" s="30"/>
      <c r="M821" s="30"/>
      <c r="P821" s="24"/>
      <c r="Q821" s="24"/>
      <c r="R821" s="24"/>
      <c r="S821" s="24"/>
      <c r="T821" s="24"/>
      <c r="U821" s="24"/>
      <c r="V821" s="24"/>
      <c r="W821" s="24"/>
      <c r="X821" s="24"/>
      <c r="Y821" s="24"/>
      <c r="Z821" s="24"/>
    </row>
    <row r="822" spans="11:26" ht="15.75" customHeight="1">
      <c r="K822" s="30"/>
      <c r="M822" s="30"/>
      <c r="P822" s="24"/>
      <c r="Q822" s="24"/>
      <c r="R822" s="24"/>
      <c r="S822" s="24"/>
      <c r="T822" s="24"/>
      <c r="U822" s="24"/>
      <c r="V822" s="24"/>
      <c r="W822" s="24"/>
      <c r="X822" s="24"/>
      <c r="Y822" s="24"/>
      <c r="Z822" s="24"/>
    </row>
    <row r="823" spans="11:26" ht="15.75" customHeight="1">
      <c r="K823" s="30"/>
      <c r="M823" s="30"/>
      <c r="P823" s="24"/>
      <c r="Q823" s="24"/>
      <c r="R823" s="24"/>
      <c r="S823" s="24"/>
      <c r="T823" s="24"/>
      <c r="U823" s="24"/>
      <c r="V823" s="24"/>
      <c r="W823" s="24"/>
      <c r="X823" s="24"/>
      <c r="Y823" s="24"/>
      <c r="Z823" s="24"/>
    </row>
    <row r="824" spans="11:26" ht="15.75" customHeight="1">
      <c r="K824" s="30"/>
      <c r="M824" s="30"/>
      <c r="P824" s="24"/>
      <c r="Q824" s="24"/>
      <c r="R824" s="24"/>
      <c r="S824" s="24"/>
      <c r="T824" s="24"/>
      <c r="U824" s="24"/>
      <c r="V824" s="24"/>
      <c r="W824" s="24"/>
      <c r="X824" s="24"/>
      <c r="Y824" s="24"/>
      <c r="Z824" s="24"/>
    </row>
    <row r="825" spans="11:26" ht="15.75" customHeight="1">
      <c r="K825" s="30"/>
      <c r="M825" s="30"/>
      <c r="P825" s="24"/>
      <c r="Q825" s="24"/>
      <c r="R825" s="24"/>
      <c r="S825" s="24"/>
      <c r="T825" s="24"/>
      <c r="U825" s="24"/>
      <c r="V825" s="24"/>
      <c r="W825" s="24"/>
      <c r="X825" s="24"/>
      <c r="Y825" s="24"/>
      <c r="Z825" s="24"/>
    </row>
    <row r="826" spans="11:26" ht="15.75" customHeight="1">
      <c r="K826" s="30"/>
      <c r="M826" s="30"/>
      <c r="P826" s="24"/>
      <c r="Q826" s="24"/>
      <c r="R826" s="24"/>
      <c r="S826" s="24"/>
      <c r="T826" s="24"/>
      <c r="U826" s="24"/>
      <c r="V826" s="24"/>
      <c r="W826" s="24"/>
      <c r="X826" s="24"/>
      <c r="Y826" s="24"/>
      <c r="Z826" s="24"/>
    </row>
    <row r="827" spans="11:26" ht="15.75" customHeight="1">
      <c r="K827" s="30"/>
      <c r="M827" s="30"/>
      <c r="P827" s="24"/>
      <c r="Q827" s="24"/>
      <c r="R827" s="24"/>
      <c r="S827" s="24"/>
      <c r="T827" s="24"/>
      <c r="U827" s="24"/>
      <c r="V827" s="24"/>
      <c r="W827" s="24"/>
      <c r="X827" s="24"/>
      <c r="Y827" s="24"/>
      <c r="Z827" s="24"/>
    </row>
    <row r="828" spans="11:26" ht="15.75" customHeight="1">
      <c r="K828" s="30"/>
      <c r="M828" s="30"/>
      <c r="P828" s="24"/>
      <c r="Q828" s="24"/>
      <c r="R828" s="24"/>
      <c r="S828" s="24"/>
      <c r="T828" s="24"/>
      <c r="U828" s="24"/>
      <c r="V828" s="24"/>
      <c r="W828" s="24"/>
      <c r="X828" s="24"/>
      <c r="Y828" s="24"/>
      <c r="Z828" s="24"/>
    </row>
    <row r="829" spans="11:26" ht="15.75" customHeight="1">
      <c r="K829" s="30"/>
      <c r="M829" s="30"/>
      <c r="P829" s="24"/>
      <c r="Q829" s="24"/>
      <c r="R829" s="24"/>
      <c r="S829" s="24"/>
      <c r="T829" s="24"/>
      <c r="U829" s="24"/>
      <c r="V829" s="24"/>
      <c r="W829" s="24"/>
      <c r="X829" s="24"/>
      <c r="Y829" s="24"/>
      <c r="Z829" s="24"/>
    </row>
    <row r="830" spans="11:26" ht="15.75" customHeight="1">
      <c r="K830" s="30"/>
      <c r="M830" s="30"/>
      <c r="P830" s="24"/>
      <c r="Q830" s="24"/>
      <c r="R830" s="24"/>
      <c r="S830" s="24"/>
      <c r="T830" s="24"/>
      <c r="U830" s="24"/>
      <c r="V830" s="24"/>
      <c r="W830" s="24"/>
      <c r="X830" s="24"/>
      <c r="Y830" s="24"/>
      <c r="Z830" s="24"/>
    </row>
    <row r="831" spans="11:26" ht="15.75" customHeight="1">
      <c r="K831" s="30"/>
      <c r="M831" s="30"/>
      <c r="P831" s="24"/>
      <c r="Q831" s="24"/>
      <c r="R831" s="24"/>
      <c r="S831" s="24"/>
      <c r="T831" s="24"/>
      <c r="U831" s="24"/>
      <c r="V831" s="24"/>
      <c r="W831" s="24"/>
      <c r="X831" s="24"/>
      <c r="Y831" s="24"/>
      <c r="Z831" s="24"/>
    </row>
    <row r="832" spans="11:26" ht="15.75" customHeight="1">
      <c r="K832" s="30"/>
      <c r="M832" s="30"/>
      <c r="P832" s="24"/>
      <c r="Q832" s="24"/>
      <c r="R832" s="24"/>
      <c r="S832" s="24"/>
      <c r="T832" s="24"/>
      <c r="U832" s="24"/>
      <c r="V832" s="24"/>
      <c r="W832" s="24"/>
      <c r="X832" s="24"/>
      <c r="Y832" s="24"/>
      <c r="Z832" s="24"/>
    </row>
    <row r="833" spans="11:26" ht="15.75" customHeight="1">
      <c r="K833" s="30"/>
      <c r="M833" s="30"/>
      <c r="P833" s="24"/>
      <c r="Q833" s="24"/>
      <c r="R833" s="24"/>
      <c r="S833" s="24"/>
      <c r="T833" s="24"/>
      <c r="U833" s="24"/>
      <c r="V833" s="24"/>
      <c r="W833" s="24"/>
      <c r="X833" s="24"/>
      <c r="Y833" s="24"/>
      <c r="Z833" s="24"/>
    </row>
    <row r="834" spans="11:26" ht="15.75" customHeight="1">
      <c r="K834" s="30"/>
      <c r="M834" s="30"/>
      <c r="P834" s="24"/>
      <c r="Q834" s="24"/>
      <c r="R834" s="24"/>
      <c r="S834" s="24"/>
      <c r="T834" s="24"/>
      <c r="U834" s="24"/>
      <c r="V834" s="24"/>
      <c r="W834" s="24"/>
      <c r="X834" s="24"/>
      <c r="Y834" s="24"/>
      <c r="Z834" s="24"/>
    </row>
    <row r="835" spans="11:26" ht="15.75" customHeight="1">
      <c r="K835" s="30"/>
      <c r="M835" s="30"/>
      <c r="P835" s="24"/>
      <c r="Q835" s="24"/>
      <c r="R835" s="24"/>
      <c r="S835" s="24"/>
      <c r="T835" s="24"/>
      <c r="U835" s="24"/>
      <c r="V835" s="24"/>
      <c r="W835" s="24"/>
      <c r="X835" s="24"/>
      <c r="Y835" s="24"/>
      <c r="Z835" s="24"/>
    </row>
    <row r="836" spans="11:26" ht="15.75" customHeight="1">
      <c r="K836" s="30"/>
      <c r="M836" s="30"/>
      <c r="P836" s="24"/>
      <c r="Q836" s="24"/>
      <c r="R836" s="24"/>
      <c r="S836" s="24"/>
      <c r="T836" s="24"/>
      <c r="U836" s="24"/>
      <c r="V836" s="24"/>
      <c r="W836" s="24"/>
      <c r="X836" s="24"/>
      <c r="Y836" s="24"/>
      <c r="Z836" s="24"/>
    </row>
    <row r="837" spans="11:26" ht="15.75" customHeight="1">
      <c r="K837" s="30"/>
      <c r="M837" s="30"/>
      <c r="P837" s="24"/>
      <c r="Q837" s="24"/>
      <c r="R837" s="24"/>
      <c r="S837" s="24"/>
      <c r="T837" s="24"/>
      <c r="U837" s="24"/>
      <c r="V837" s="24"/>
      <c r="W837" s="24"/>
      <c r="X837" s="24"/>
      <c r="Y837" s="24"/>
      <c r="Z837" s="24"/>
    </row>
    <row r="838" spans="11:26" ht="15.75" customHeight="1">
      <c r="K838" s="30"/>
      <c r="M838" s="30"/>
      <c r="P838" s="24"/>
      <c r="Q838" s="24"/>
      <c r="R838" s="24"/>
      <c r="S838" s="24"/>
      <c r="T838" s="24"/>
      <c r="U838" s="24"/>
      <c r="V838" s="24"/>
      <c r="W838" s="24"/>
      <c r="X838" s="24"/>
      <c r="Y838" s="24"/>
      <c r="Z838" s="24"/>
    </row>
    <row r="839" spans="11:26" ht="15.75" customHeight="1">
      <c r="K839" s="30"/>
      <c r="M839" s="30"/>
      <c r="P839" s="24"/>
      <c r="Q839" s="24"/>
      <c r="R839" s="24"/>
      <c r="S839" s="24"/>
      <c r="T839" s="24"/>
      <c r="U839" s="24"/>
      <c r="V839" s="24"/>
      <c r="W839" s="24"/>
      <c r="X839" s="24"/>
      <c r="Y839" s="24"/>
      <c r="Z839" s="24"/>
    </row>
    <row r="840" spans="11:26" ht="15.75" customHeight="1">
      <c r="K840" s="30"/>
      <c r="M840" s="30"/>
      <c r="P840" s="24"/>
      <c r="Q840" s="24"/>
      <c r="R840" s="24"/>
      <c r="S840" s="24"/>
      <c r="T840" s="24"/>
      <c r="U840" s="24"/>
      <c r="V840" s="24"/>
      <c r="W840" s="24"/>
      <c r="X840" s="24"/>
      <c r="Y840" s="24"/>
      <c r="Z840" s="24"/>
    </row>
    <row r="841" spans="11:26" ht="15.75" customHeight="1">
      <c r="K841" s="30"/>
      <c r="M841" s="30"/>
      <c r="P841" s="24"/>
      <c r="Q841" s="24"/>
      <c r="R841" s="24"/>
      <c r="S841" s="24"/>
      <c r="T841" s="24"/>
      <c r="U841" s="24"/>
      <c r="V841" s="24"/>
      <c r="W841" s="24"/>
      <c r="X841" s="24"/>
      <c r="Y841" s="24"/>
      <c r="Z841" s="24"/>
    </row>
    <row r="842" spans="11:26" ht="15.75" customHeight="1">
      <c r="K842" s="30"/>
      <c r="M842" s="30"/>
      <c r="P842" s="24"/>
      <c r="Q842" s="24"/>
      <c r="R842" s="24"/>
      <c r="S842" s="24"/>
      <c r="T842" s="24"/>
      <c r="U842" s="24"/>
      <c r="V842" s="24"/>
      <c r="W842" s="24"/>
      <c r="X842" s="24"/>
      <c r="Y842" s="24"/>
      <c r="Z842" s="24"/>
    </row>
    <row r="843" spans="11:26" ht="15.75" customHeight="1">
      <c r="K843" s="30"/>
      <c r="M843" s="30"/>
      <c r="P843" s="24"/>
      <c r="Q843" s="24"/>
      <c r="R843" s="24"/>
      <c r="S843" s="24"/>
      <c r="T843" s="24"/>
      <c r="U843" s="24"/>
      <c r="V843" s="24"/>
      <c r="W843" s="24"/>
      <c r="X843" s="24"/>
      <c r="Y843" s="24"/>
      <c r="Z843" s="24"/>
    </row>
    <row r="844" spans="11:26" ht="15.75" customHeight="1">
      <c r="K844" s="30"/>
      <c r="M844" s="30"/>
      <c r="P844" s="24"/>
      <c r="Q844" s="24"/>
      <c r="R844" s="24"/>
      <c r="S844" s="24"/>
      <c r="T844" s="24"/>
      <c r="U844" s="24"/>
      <c r="V844" s="24"/>
      <c r="W844" s="24"/>
      <c r="X844" s="24"/>
      <c r="Y844" s="24"/>
      <c r="Z844" s="24"/>
    </row>
    <row r="845" spans="11:26" ht="15.75" customHeight="1">
      <c r="K845" s="30"/>
      <c r="M845" s="30"/>
      <c r="P845" s="24"/>
      <c r="Q845" s="24"/>
      <c r="R845" s="24"/>
      <c r="S845" s="24"/>
      <c r="T845" s="24"/>
      <c r="U845" s="24"/>
      <c r="V845" s="24"/>
      <c r="W845" s="24"/>
      <c r="X845" s="24"/>
      <c r="Y845" s="24"/>
      <c r="Z845" s="24"/>
    </row>
    <row r="846" spans="11:26" ht="15.75" customHeight="1">
      <c r="K846" s="30"/>
      <c r="M846" s="30"/>
      <c r="P846" s="24"/>
      <c r="Q846" s="24"/>
      <c r="R846" s="24"/>
      <c r="S846" s="24"/>
      <c r="T846" s="24"/>
      <c r="U846" s="24"/>
      <c r="V846" s="24"/>
      <c r="W846" s="24"/>
      <c r="X846" s="24"/>
      <c r="Y846" s="24"/>
      <c r="Z846" s="24"/>
    </row>
    <row r="847" spans="11:26" ht="15.75" customHeight="1">
      <c r="K847" s="30"/>
      <c r="M847" s="30"/>
      <c r="P847" s="24"/>
      <c r="Q847" s="24"/>
      <c r="R847" s="24"/>
      <c r="S847" s="24"/>
      <c r="T847" s="24"/>
      <c r="U847" s="24"/>
      <c r="V847" s="24"/>
      <c r="W847" s="24"/>
      <c r="X847" s="24"/>
      <c r="Y847" s="24"/>
      <c r="Z847" s="24"/>
    </row>
    <row r="848" spans="11:26" ht="15.75" customHeight="1">
      <c r="K848" s="30"/>
      <c r="M848" s="30"/>
      <c r="P848" s="24"/>
      <c r="Q848" s="24"/>
      <c r="R848" s="24"/>
      <c r="S848" s="24"/>
      <c r="T848" s="24"/>
      <c r="U848" s="24"/>
      <c r="V848" s="24"/>
      <c r="W848" s="24"/>
      <c r="X848" s="24"/>
      <c r="Y848" s="24"/>
      <c r="Z848" s="24"/>
    </row>
    <row r="849" spans="11:26" ht="15.75" customHeight="1">
      <c r="K849" s="30"/>
      <c r="M849" s="30"/>
      <c r="P849" s="24"/>
      <c r="Q849" s="24"/>
      <c r="R849" s="24"/>
      <c r="S849" s="24"/>
      <c r="T849" s="24"/>
      <c r="U849" s="24"/>
      <c r="V849" s="24"/>
      <c r="W849" s="24"/>
      <c r="X849" s="24"/>
      <c r="Y849" s="24"/>
      <c r="Z849" s="24"/>
    </row>
    <row r="850" spans="11:26" ht="15.75" customHeight="1">
      <c r="K850" s="30"/>
      <c r="M850" s="30"/>
      <c r="P850" s="24"/>
      <c r="Q850" s="24"/>
      <c r="R850" s="24"/>
      <c r="S850" s="24"/>
      <c r="T850" s="24"/>
      <c r="U850" s="24"/>
      <c r="V850" s="24"/>
      <c r="W850" s="24"/>
      <c r="X850" s="24"/>
      <c r="Y850" s="24"/>
      <c r="Z850" s="24"/>
    </row>
    <row r="851" spans="11:26" ht="15.75" customHeight="1">
      <c r="K851" s="30"/>
      <c r="M851" s="30"/>
      <c r="P851" s="24"/>
      <c r="Q851" s="24"/>
      <c r="R851" s="24"/>
      <c r="S851" s="24"/>
      <c r="T851" s="24"/>
      <c r="U851" s="24"/>
      <c r="V851" s="24"/>
      <c r="W851" s="24"/>
      <c r="X851" s="24"/>
      <c r="Y851" s="24"/>
      <c r="Z851" s="24"/>
    </row>
    <row r="852" spans="11:26" ht="15.75" customHeight="1">
      <c r="K852" s="30"/>
      <c r="M852" s="30"/>
      <c r="P852" s="24"/>
      <c r="Q852" s="24"/>
      <c r="R852" s="24"/>
      <c r="S852" s="24"/>
      <c r="T852" s="24"/>
      <c r="U852" s="24"/>
      <c r="V852" s="24"/>
      <c r="W852" s="24"/>
      <c r="X852" s="24"/>
      <c r="Y852" s="24"/>
      <c r="Z852" s="24"/>
    </row>
    <row r="853" spans="11:26" ht="15.75" customHeight="1">
      <c r="K853" s="30"/>
      <c r="M853" s="30"/>
      <c r="P853" s="24"/>
      <c r="Q853" s="24"/>
      <c r="R853" s="24"/>
      <c r="S853" s="24"/>
      <c r="T853" s="24"/>
      <c r="U853" s="24"/>
      <c r="V853" s="24"/>
      <c r="W853" s="24"/>
      <c r="X853" s="24"/>
      <c r="Y853" s="24"/>
      <c r="Z853" s="24"/>
    </row>
    <row r="854" spans="11:26" ht="15.75" customHeight="1">
      <c r="K854" s="30"/>
      <c r="M854" s="30"/>
      <c r="P854" s="24"/>
      <c r="Q854" s="24"/>
      <c r="R854" s="24"/>
      <c r="S854" s="24"/>
      <c r="T854" s="24"/>
      <c r="U854" s="24"/>
      <c r="V854" s="24"/>
      <c r="W854" s="24"/>
      <c r="X854" s="24"/>
      <c r="Y854" s="24"/>
      <c r="Z854" s="24"/>
    </row>
    <row r="855" spans="11:26" ht="15.75" customHeight="1">
      <c r="K855" s="30"/>
      <c r="M855" s="30"/>
      <c r="P855" s="24"/>
      <c r="Q855" s="24"/>
      <c r="R855" s="24"/>
      <c r="S855" s="24"/>
      <c r="T855" s="24"/>
      <c r="U855" s="24"/>
      <c r="V855" s="24"/>
      <c r="W855" s="24"/>
      <c r="X855" s="24"/>
      <c r="Y855" s="24"/>
      <c r="Z855" s="24"/>
    </row>
    <row r="856" spans="11:26" ht="15.75" customHeight="1">
      <c r="K856" s="30"/>
      <c r="M856" s="30"/>
      <c r="P856" s="24"/>
      <c r="Q856" s="24"/>
      <c r="R856" s="24"/>
      <c r="S856" s="24"/>
      <c r="T856" s="24"/>
      <c r="U856" s="24"/>
      <c r="V856" s="24"/>
      <c r="W856" s="24"/>
      <c r="X856" s="24"/>
      <c r="Y856" s="24"/>
      <c r="Z856" s="24"/>
    </row>
    <row r="857" spans="11:26" ht="15.75" customHeight="1">
      <c r="K857" s="30"/>
      <c r="M857" s="30"/>
      <c r="P857" s="24"/>
      <c r="Q857" s="24"/>
      <c r="R857" s="24"/>
      <c r="S857" s="24"/>
      <c r="T857" s="24"/>
      <c r="U857" s="24"/>
      <c r="V857" s="24"/>
      <c r="W857" s="24"/>
      <c r="X857" s="24"/>
      <c r="Y857" s="24"/>
      <c r="Z857" s="24"/>
    </row>
    <row r="858" spans="11:26" ht="15.75" customHeight="1">
      <c r="K858" s="30"/>
      <c r="M858" s="30"/>
      <c r="P858" s="24"/>
      <c r="Q858" s="24"/>
      <c r="R858" s="24"/>
      <c r="S858" s="24"/>
      <c r="T858" s="24"/>
      <c r="U858" s="24"/>
      <c r="V858" s="24"/>
      <c r="W858" s="24"/>
      <c r="X858" s="24"/>
      <c r="Y858" s="24"/>
      <c r="Z858" s="24"/>
    </row>
    <row r="859" spans="11:26" ht="15.75" customHeight="1">
      <c r="K859" s="30"/>
      <c r="M859" s="30"/>
      <c r="P859" s="24"/>
      <c r="Q859" s="24"/>
      <c r="R859" s="24"/>
      <c r="S859" s="24"/>
      <c r="T859" s="24"/>
      <c r="U859" s="24"/>
      <c r="V859" s="24"/>
      <c r="W859" s="24"/>
      <c r="X859" s="24"/>
      <c r="Y859" s="24"/>
      <c r="Z859" s="24"/>
    </row>
    <row r="860" spans="11:26" ht="15.75" customHeight="1">
      <c r="K860" s="30"/>
      <c r="M860" s="30"/>
      <c r="P860" s="24"/>
      <c r="Q860" s="24"/>
      <c r="R860" s="24"/>
      <c r="S860" s="24"/>
      <c r="T860" s="24"/>
      <c r="U860" s="24"/>
      <c r="V860" s="24"/>
      <c r="W860" s="24"/>
      <c r="X860" s="24"/>
      <c r="Y860" s="24"/>
      <c r="Z860" s="24"/>
    </row>
    <row r="861" spans="11:26" ht="15.75" customHeight="1">
      <c r="K861" s="30"/>
      <c r="M861" s="30"/>
      <c r="P861" s="24"/>
      <c r="Q861" s="24"/>
      <c r="R861" s="24"/>
      <c r="S861" s="24"/>
      <c r="T861" s="24"/>
      <c r="U861" s="24"/>
      <c r="V861" s="24"/>
      <c r="W861" s="24"/>
      <c r="X861" s="24"/>
      <c r="Y861" s="24"/>
      <c r="Z861" s="24"/>
    </row>
    <row r="862" spans="11:26" ht="15.75" customHeight="1">
      <c r="K862" s="30"/>
      <c r="M862" s="30"/>
      <c r="P862" s="24"/>
      <c r="Q862" s="24"/>
      <c r="R862" s="24"/>
      <c r="S862" s="24"/>
      <c r="T862" s="24"/>
      <c r="U862" s="24"/>
      <c r="V862" s="24"/>
      <c r="W862" s="24"/>
      <c r="X862" s="24"/>
      <c r="Y862" s="24"/>
      <c r="Z862" s="24"/>
    </row>
    <row r="863" spans="11:26" ht="15.75" customHeight="1">
      <c r="K863" s="30"/>
      <c r="M863" s="30"/>
      <c r="P863" s="24"/>
      <c r="Q863" s="24"/>
      <c r="R863" s="24"/>
      <c r="S863" s="24"/>
      <c r="T863" s="24"/>
      <c r="U863" s="24"/>
      <c r="V863" s="24"/>
      <c r="W863" s="24"/>
      <c r="X863" s="24"/>
      <c r="Y863" s="24"/>
      <c r="Z863" s="24"/>
    </row>
    <row r="864" spans="11:26" ht="15.75" customHeight="1">
      <c r="K864" s="30"/>
      <c r="M864" s="30"/>
      <c r="P864" s="24"/>
      <c r="Q864" s="24"/>
      <c r="R864" s="24"/>
      <c r="S864" s="24"/>
      <c r="T864" s="24"/>
      <c r="U864" s="24"/>
      <c r="V864" s="24"/>
      <c r="W864" s="24"/>
      <c r="X864" s="24"/>
      <c r="Y864" s="24"/>
      <c r="Z864" s="24"/>
    </row>
    <row r="865" spans="11:26" ht="15.75" customHeight="1">
      <c r="K865" s="30"/>
      <c r="M865" s="30"/>
      <c r="P865" s="24"/>
      <c r="Q865" s="24"/>
      <c r="R865" s="24"/>
      <c r="S865" s="24"/>
      <c r="T865" s="24"/>
      <c r="U865" s="24"/>
      <c r="V865" s="24"/>
      <c r="W865" s="24"/>
      <c r="X865" s="24"/>
      <c r="Y865" s="24"/>
      <c r="Z865" s="24"/>
    </row>
    <row r="866" spans="11:26" ht="15.75" customHeight="1">
      <c r="K866" s="30"/>
      <c r="M866" s="30"/>
      <c r="P866" s="24"/>
      <c r="Q866" s="24"/>
      <c r="R866" s="24"/>
      <c r="S866" s="24"/>
      <c r="T866" s="24"/>
      <c r="U866" s="24"/>
      <c r="V866" s="24"/>
      <c r="W866" s="24"/>
      <c r="X866" s="24"/>
      <c r="Y866" s="24"/>
      <c r="Z866" s="24"/>
    </row>
    <row r="867" spans="11:26" ht="15.75" customHeight="1">
      <c r="K867" s="30"/>
      <c r="M867" s="30"/>
      <c r="P867" s="24"/>
      <c r="Q867" s="24"/>
      <c r="R867" s="24"/>
      <c r="S867" s="24"/>
      <c r="T867" s="24"/>
      <c r="U867" s="24"/>
      <c r="V867" s="24"/>
      <c r="W867" s="24"/>
      <c r="X867" s="24"/>
      <c r="Y867" s="24"/>
      <c r="Z867" s="24"/>
    </row>
    <row r="868" spans="11:26" ht="15.75" customHeight="1">
      <c r="K868" s="30"/>
      <c r="M868" s="30"/>
      <c r="P868" s="24"/>
      <c r="Q868" s="24"/>
      <c r="R868" s="24"/>
      <c r="S868" s="24"/>
      <c r="T868" s="24"/>
      <c r="U868" s="24"/>
      <c r="V868" s="24"/>
      <c r="W868" s="24"/>
      <c r="X868" s="24"/>
      <c r="Y868" s="24"/>
      <c r="Z868" s="24"/>
    </row>
    <row r="869" spans="11:26" ht="15.75" customHeight="1">
      <c r="K869" s="30"/>
      <c r="M869" s="30"/>
      <c r="P869" s="24"/>
      <c r="Q869" s="24"/>
      <c r="R869" s="24"/>
      <c r="S869" s="24"/>
      <c r="T869" s="24"/>
      <c r="U869" s="24"/>
      <c r="V869" s="24"/>
      <c r="W869" s="24"/>
      <c r="X869" s="24"/>
      <c r="Y869" s="24"/>
      <c r="Z869" s="24"/>
    </row>
    <row r="870" spans="11:26" ht="15.75" customHeight="1">
      <c r="K870" s="30"/>
      <c r="M870" s="30"/>
      <c r="P870" s="24"/>
      <c r="Q870" s="24"/>
      <c r="R870" s="24"/>
      <c r="S870" s="24"/>
      <c r="T870" s="24"/>
      <c r="U870" s="24"/>
      <c r="V870" s="24"/>
      <c r="W870" s="24"/>
      <c r="X870" s="24"/>
      <c r="Y870" s="24"/>
      <c r="Z870" s="24"/>
    </row>
    <row r="871" spans="11:26" ht="15.75" customHeight="1">
      <c r="K871" s="30"/>
      <c r="M871" s="30"/>
      <c r="P871" s="24"/>
      <c r="Q871" s="24"/>
      <c r="R871" s="24"/>
      <c r="S871" s="24"/>
      <c r="T871" s="24"/>
      <c r="U871" s="24"/>
      <c r="V871" s="24"/>
      <c r="W871" s="24"/>
      <c r="X871" s="24"/>
      <c r="Y871" s="24"/>
      <c r="Z871" s="24"/>
    </row>
    <row r="872" spans="11:26" ht="15.75" customHeight="1">
      <c r="K872" s="30"/>
      <c r="M872" s="30"/>
      <c r="P872" s="24"/>
      <c r="Q872" s="24"/>
      <c r="R872" s="24"/>
      <c r="S872" s="24"/>
      <c r="T872" s="24"/>
      <c r="U872" s="24"/>
      <c r="V872" s="24"/>
      <c r="W872" s="24"/>
      <c r="X872" s="24"/>
      <c r="Y872" s="24"/>
      <c r="Z872" s="24"/>
    </row>
    <row r="873" spans="11:26" ht="15.75" customHeight="1">
      <c r="K873" s="30"/>
      <c r="M873" s="30"/>
      <c r="P873" s="24"/>
      <c r="Q873" s="24"/>
      <c r="R873" s="24"/>
      <c r="S873" s="24"/>
      <c r="T873" s="24"/>
      <c r="U873" s="24"/>
      <c r="V873" s="24"/>
      <c r="W873" s="24"/>
      <c r="X873" s="24"/>
      <c r="Y873" s="24"/>
      <c r="Z873" s="24"/>
    </row>
    <row r="874" spans="11:26" ht="15.75" customHeight="1">
      <c r="K874" s="30"/>
      <c r="M874" s="30"/>
      <c r="P874" s="24"/>
      <c r="Q874" s="24"/>
      <c r="R874" s="24"/>
      <c r="S874" s="24"/>
      <c r="T874" s="24"/>
      <c r="U874" s="24"/>
      <c r="V874" s="24"/>
      <c r="W874" s="24"/>
      <c r="X874" s="24"/>
      <c r="Y874" s="24"/>
      <c r="Z874" s="24"/>
    </row>
    <row r="875" spans="11:26" ht="15.75" customHeight="1">
      <c r="K875" s="30"/>
      <c r="M875" s="30"/>
      <c r="P875" s="24"/>
      <c r="Q875" s="24"/>
      <c r="R875" s="24"/>
      <c r="S875" s="24"/>
      <c r="T875" s="24"/>
      <c r="U875" s="24"/>
      <c r="V875" s="24"/>
      <c r="W875" s="24"/>
      <c r="X875" s="24"/>
      <c r="Y875" s="24"/>
      <c r="Z875" s="24"/>
    </row>
    <row r="876" spans="11:26" ht="15.75" customHeight="1">
      <c r="K876" s="30"/>
      <c r="M876" s="30"/>
      <c r="P876" s="24"/>
      <c r="Q876" s="24"/>
      <c r="R876" s="24"/>
      <c r="S876" s="24"/>
      <c r="T876" s="24"/>
      <c r="U876" s="24"/>
      <c r="V876" s="24"/>
      <c r="W876" s="24"/>
      <c r="X876" s="24"/>
      <c r="Y876" s="24"/>
      <c r="Z876" s="24"/>
    </row>
    <row r="877" spans="11:26" ht="15.75" customHeight="1">
      <c r="K877" s="30"/>
      <c r="M877" s="30"/>
      <c r="P877" s="24"/>
      <c r="Q877" s="24"/>
      <c r="R877" s="24"/>
      <c r="S877" s="24"/>
      <c r="T877" s="24"/>
      <c r="U877" s="24"/>
      <c r="V877" s="24"/>
      <c r="W877" s="24"/>
      <c r="X877" s="24"/>
      <c r="Y877" s="24"/>
      <c r="Z877" s="24"/>
    </row>
    <row r="878" spans="11:26" ht="15.75" customHeight="1">
      <c r="K878" s="30"/>
      <c r="M878" s="30"/>
      <c r="P878" s="24"/>
      <c r="Q878" s="24"/>
      <c r="R878" s="24"/>
      <c r="S878" s="24"/>
      <c r="T878" s="24"/>
      <c r="U878" s="24"/>
      <c r="V878" s="24"/>
      <c r="W878" s="24"/>
      <c r="X878" s="24"/>
      <c r="Y878" s="24"/>
      <c r="Z878" s="24"/>
    </row>
    <row r="879" spans="11:26" ht="15.75" customHeight="1">
      <c r="K879" s="30"/>
      <c r="M879" s="30"/>
      <c r="P879" s="24"/>
      <c r="Q879" s="24"/>
      <c r="R879" s="24"/>
      <c r="S879" s="24"/>
      <c r="T879" s="24"/>
      <c r="U879" s="24"/>
      <c r="V879" s="24"/>
      <c r="W879" s="24"/>
      <c r="X879" s="24"/>
      <c r="Y879" s="24"/>
      <c r="Z879" s="24"/>
    </row>
    <row r="880" spans="11:26" ht="15.75" customHeight="1">
      <c r="K880" s="30"/>
      <c r="M880" s="30"/>
      <c r="P880" s="24"/>
      <c r="Q880" s="24"/>
      <c r="R880" s="24"/>
      <c r="S880" s="24"/>
      <c r="T880" s="24"/>
      <c r="U880" s="24"/>
      <c r="V880" s="24"/>
      <c r="W880" s="24"/>
      <c r="X880" s="24"/>
      <c r="Y880" s="24"/>
      <c r="Z880" s="24"/>
    </row>
    <row r="881" spans="11:26" ht="15.75" customHeight="1">
      <c r="K881" s="30"/>
      <c r="M881" s="30"/>
      <c r="P881" s="24"/>
      <c r="Q881" s="24"/>
      <c r="R881" s="24"/>
      <c r="S881" s="24"/>
      <c r="T881" s="24"/>
      <c r="U881" s="24"/>
      <c r="V881" s="24"/>
      <c r="W881" s="24"/>
      <c r="X881" s="24"/>
      <c r="Y881" s="24"/>
      <c r="Z881" s="24"/>
    </row>
    <row r="882" spans="11:26" ht="15.75" customHeight="1">
      <c r="K882" s="30"/>
      <c r="M882" s="30"/>
      <c r="P882" s="24"/>
      <c r="Q882" s="24"/>
      <c r="R882" s="24"/>
      <c r="S882" s="24"/>
      <c r="T882" s="24"/>
      <c r="U882" s="24"/>
      <c r="V882" s="24"/>
      <c r="W882" s="24"/>
      <c r="X882" s="24"/>
      <c r="Y882" s="24"/>
      <c r="Z882" s="24"/>
    </row>
    <row r="883" spans="11:26" ht="15.75" customHeight="1">
      <c r="K883" s="30"/>
      <c r="M883" s="30"/>
      <c r="P883" s="24"/>
      <c r="Q883" s="24"/>
      <c r="R883" s="24"/>
      <c r="S883" s="24"/>
      <c r="T883" s="24"/>
      <c r="U883" s="24"/>
      <c r="V883" s="24"/>
      <c r="W883" s="24"/>
      <c r="X883" s="24"/>
      <c r="Y883" s="24"/>
      <c r="Z883" s="24"/>
    </row>
    <row r="884" spans="11:26" ht="15.75" customHeight="1">
      <c r="K884" s="30"/>
      <c r="M884" s="30"/>
      <c r="P884" s="24"/>
      <c r="Q884" s="24"/>
      <c r="R884" s="24"/>
      <c r="S884" s="24"/>
      <c r="T884" s="24"/>
      <c r="U884" s="24"/>
      <c r="V884" s="24"/>
      <c r="W884" s="24"/>
      <c r="X884" s="24"/>
      <c r="Y884" s="24"/>
      <c r="Z884" s="24"/>
    </row>
    <row r="885" spans="11:26" ht="15.75" customHeight="1">
      <c r="K885" s="30"/>
      <c r="M885" s="30"/>
      <c r="P885" s="24"/>
      <c r="Q885" s="24"/>
      <c r="R885" s="24"/>
      <c r="S885" s="24"/>
      <c r="T885" s="24"/>
      <c r="U885" s="24"/>
      <c r="V885" s="24"/>
      <c r="W885" s="24"/>
      <c r="X885" s="24"/>
      <c r="Y885" s="24"/>
      <c r="Z885" s="24"/>
    </row>
    <row r="886" spans="11:26" ht="15.75" customHeight="1">
      <c r="K886" s="30"/>
      <c r="M886" s="30"/>
      <c r="P886" s="24"/>
      <c r="Q886" s="24"/>
      <c r="R886" s="24"/>
      <c r="S886" s="24"/>
      <c r="T886" s="24"/>
      <c r="U886" s="24"/>
      <c r="V886" s="24"/>
      <c r="W886" s="24"/>
      <c r="X886" s="24"/>
      <c r="Y886" s="24"/>
      <c r="Z886" s="24"/>
    </row>
    <row r="887" spans="11:26" ht="15.75" customHeight="1">
      <c r="K887" s="30"/>
      <c r="M887" s="30"/>
      <c r="P887" s="24"/>
      <c r="Q887" s="24"/>
      <c r="R887" s="24"/>
      <c r="S887" s="24"/>
      <c r="T887" s="24"/>
      <c r="U887" s="24"/>
      <c r="V887" s="24"/>
      <c r="W887" s="24"/>
      <c r="X887" s="24"/>
      <c r="Y887" s="24"/>
      <c r="Z887" s="24"/>
    </row>
    <row r="888" spans="11:26" ht="15.75" customHeight="1">
      <c r="K888" s="30"/>
      <c r="M888" s="30"/>
      <c r="P888" s="24"/>
      <c r="Q888" s="24"/>
      <c r="R888" s="24"/>
      <c r="S888" s="24"/>
      <c r="T888" s="24"/>
      <c r="U888" s="24"/>
      <c r="V888" s="24"/>
      <c r="W888" s="24"/>
      <c r="X888" s="24"/>
      <c r="Y888" s="24"/>
      <c r="Z888" s="24"/>
    </row>
    <row r="889" spans="11:26" ht="15.75" customHeight="1">
      <c r="K889" s="30"/>
      <c r="M889" s="30"/>
      <c r="P889" s="24"/>
      <c r="Q889" s="24"/>
      <c r="R889" s="24"/>
      <c r="S889" s="24"/>
      <c r="T889" s="24"/>
      <c r="U889" s="24"/>
      <c r="V889" s="24"/>
      <c r="W889" s="24"/>
      <c r="X889" s="24"/>
      <c r="Y889" s="24"/>
      <c r="Z889" s="24"/>
    </row>
    <row r="890" spans="11:26" ht="15.75" customHeight="1">
      <c r="K890" s="30"/>
      <c r="M890" s="30"/>
      <c r="P890" s="24"/>
      <c r="Q890" s="24"/>
      <c r="R890" s="24"/>
      <c r="S890" s="24"/>
      <c r="T890" s="24"/>
      <c r="U890" s="24"/>
      <c r="V890" s="24"/>
      <c r="W890" s="24"/>
      <c r="X890" s="24"/>
      <c r="Y890" s="24"/>
      <c r="Z890" s="24"/>
    </row>
    <row r="891" spans="11:26" ht="15.75" customHeight="1">
      <c r="K891" s="30"/>
      <c r="M891" s="30"/>
      <c r="P891" s="24"/>
      <c r="Q891" s="24"/>
      <c r="R891" s="24"/>
      <c r="S891" s="24"/>
      <c r="T891" s="24"/>
      <c r="U891" s="24"/>
      <c r="V891" s="24"/>
      <c r="W891" s="24"/>
      <c r="X891" s="24"/>
      <c r="Y891" s="24"/>
      <c r="Z891" s="24"/>
    </row>
    <row r="892" spans="11:26" ht="15.75" customHeight="1">
      <c r="K892" s="30"/>
      <c r="M892" s="30"/>
      <c r="P892" s="24"/>
      <c r="Q892" s="24"/>
      <c r="R892" s="24"/>
      <c r="S892" s="24"/>
      <c r="T892" s="24"/>
      <c r="U892" s="24"/>
      <c r="V892" s="24"/>
      <c r="W892" s="24"/>
      <c r="X892" s="24"/>
      <c r="Y892" s="24"/>
      <c r="Z892" s="24"/>
    </row>
    <row r="893" spans="11:26" ht="15.75" customHeight="1">
      <c r="K893" s="30"/>
      <c r="M893" s="30"/>
      <c r="P893" s="24"/>
      <c r="Q893" s="24"/>
      <c r="R893" s="24"/>
      <c r="S893" s="24"/>
      <c r="T893" s="24"/>
      <c r="U893" s="24"/>
      <c r="V893" s="24"/>
      <c r="W893" s="24"/>
      <c r="X893" s="24"/>
      <c r="Y893" s="24"/>
      <c r="Z893" s="24"/>
    </row>
    <row r="894" spans="11:26" ht="15.75" customHeight="1">
      <c r="K894" s="30"/>
      <c r="M894" s="30"/>
      <c r="P894" s="24"/>
      <c r="Q894" s="24"/>
      <c r="R894" s="24"/>
      <c r="S894" s="24"/>
      <c r="T894" s="24"/>
      <c r="U894" s="24"/>
      <c r="V894" s="24"/>
      <c r="W894" s="24"/>
      <c r="X894" s="24"/>
      <c r="Y894" s="24"/>
      <c r="Z894" s="24"/>
    </row>
    <row r="895" spans="11:26" ht="15.75" customHeight="1">
      <c r="K895" s="30"/>
      <c r="M895" s="30"/>
      <c r="P895" s="24"/>
      <c r="Q895" s="24"/>
      <c r="R895" s="24"/>
      <c r="S895" s="24"/>
      <c r="T895" s="24"/>
      <c r="U895" s="24"/>
      <c r="V895" s="24"/>
      <c r="W895" s="24"/>
      <c r="X895" s="24"/>
      <c r="Y895" s="24"/>
      <c r="Z895" s="24"/>
    </row>
    <row r="896" spans="11:26" ht="15.75" customHeight="1">
      <c r="K896" s="30"/>
      <c r="M896" s="30"/>
      <c r="P896" s="24"/>
      <c r="Q896" s="24"/>
      <c r="R896" s="24"/>
      <c r="S896" s="24"/>
      <c r="T896" s="24"/>
      <c r="U896" s="24"/>
      <c r="V896" s="24"/>
      <c r="W896" s="24"/>
      <c r="X896" s="24"/>
      <c r="Y896" s="24"/>
      <c r="Z896" s="24"/>
    </row>
    <row r="897" spans="11:26" ht="15.75" customHeight="1">
      <c r="K897" s="30"/>
      <c r="M897" s="30"/>
      <c r="P897" s="24"/>
      <c r="Q897" s="24"/>
      <c r="R897" s="24"/>
      <c r="S897" s="24"/>
      <c r="T897" s="24"/>
      <c r="U897" s="24"/>
      <c r="V897" s="24"/>
      <c r="W897" s="24"/>
      <c r="X897" s="24"/>
      <c r="Y897" s="24"/>
      <c r="Z897" s="24"/>
    </row>
    <row r="898" spans="11:26" ht="15.75" customHeight="1">
      <c r="K898" s="30"/>
      <c r="M898" s="30"/>
      <c r="P898" s="24"/>
      <c r="Q898" s="24"/>
      <c r="R898" s="24"/>
      <c r="S898" s="24"/>
      <c r="T898" s="24"/>
      <c r="U898" s="24"/>
      <c r="V898" s="24"/>
      <c r="W898" s="24"/>
      <c r="X898" s="24"/>
      <c r="Y898" s="24"/>
      <c r="Z898" s="24"/>
    </row>
    <row r="899" spans="11:26" ht="15.75" customHeight="1">
      <c r="K899" s="30"/>
      <c r="M899" s="30"/>
      <c r="P899" s="24"/>
      <c r="Q899" s="24"/>
      <c r="R899" s="24"/>
      <c r="S899" s="24"/>
      <c r="T899" s="24"/>
      <c r="U899" s="24"/>
      <c r="V899" s="24"/>
      <c r="W899" s="24"/>
      <c r="X899" s="24"/>
      <c r="Y899" s="24"/>
      <c r="Z899" s="24"/>
    </row>
    <row r="900" spans="11:26" ht="15.75" customHeight="1">
      <c r="K900" s="30"/>
      <c r="M900" s="30"/>
      <c r="P900" s="24"/>
      <c r="Q900" s="24"/>
      <c r="R900" s="24"/>
      <c r="S900" s="24"/>
      <c r="T900" s="24"/>
      <c r="U900" s="24"/>
      <c r="V900" s="24"/>
      <c r="W900" s="24"/>
      <c r="X900" s="24"/>
      <c r="Y900" s="24"/>
      <c r="Z900" s="24"/>
    </row>
    <row r="901" spans="11:26" ht="15.75" customHeight="1">
      <c r="K901" s="30"/>
      <c r="M901" s="30"/>
      <c r="P901" s="24"/>
      <c r="Q901" s="24"/>
      <c r="R901" s="24"/>
      <c r="S901" s="24"/>
      <c r="T901" s="24"/>
      <c r="U901" s="24"/>
      <c r="V901" s="24"/>
      <c r="W901" s="24"/>
      <c r="X901" s="24"/>
      <c r="Y901" s="24"/>
      <c r="Z901" s="24"/>
    </row>
    <row r="902" spans="11:26" ht="15.75" customHeight="1">
      <c r="K902" s="30"/>
      <c r="M902" s="30"/>
      <c r="P902" s="24"/>
      <c r="Q902" s="24"/>
      <c r="R902" s="24"/>
      <c r="S902" s="24"/>
      <c r="T902" s="24"/>
      <c r="U902" s="24"/>
      <c r="V902" s="24"/>
      <c r="W902" s="24"/>
      <c r="X902" s="24"/>
      <c r="Y902" s="24"/>
      <c r="Z902" s="24"/>
    </row>
    <row r="903" spans="11:26" ht="15.75" customHeight="1">
      <c r="K903" s="30"/>
      <c r="M903" s="30"/>
      <c r="P903" s="24"/>
      <c r="Q903" s="24"/>
      <c r="R903" s="24"/>
      <c r="S903" s="24"/>
      <c r="T903" s="24"/>
      <c r="U903" s="24"/>
      <c r="V903" s="24"/>
      <c r="W903" s="24"/>
      <c r="X903" s="24"/>
      <c r="Y903" s="24"/>
      <c r="Z903" s="24"/>
    </row>
    <row r="904" spans="11:26" ht="15.75" customHeight="1">
      <c r="K904" s="30"/>
      <c r="M904" s="30"/>
      <c r="P904" s="24"/>
      <c r="Q904" s="24"/>
      <c r="R904" s="24"/>
      <c r="S904" s="24"/>
      <c r="T904" s="24"/>
      <c r="U904" s="24"/>
      <c r="V904" s="24"/>
      <c r="W904" s="24"/>
      <c r="X904" s="24"/>
      <c r="Y904" s="24"/>
      <c r="Z904" s="24"/>
    </row>
    <row r="905" spans="11:26" ht="15.75" customHeight="1">
      <c r="K905" s="30"/>
      <c r="M905" s="30"/>
      <c r="P905" s="24"/>
      <c r="Q905" s="24"/>
      <c r="R905" s="24"/>
      <c r="S905" s="24"/>
      <c r="T905" s="24"/>
      <c r="U905" s="24"/>
      <c r="V905" s="24"/>
      <c r="W905" s="24"/>
      <c r="X905" s="24"/>
      <c r="Y905" s="24"/>
      <c r="Z905" s="24"/>
    </row>
    <row r="906" spans="11:26" ht="15.75" customHeight="1">
      <c r="K906" s="30"/>
      <c r="M906" s="30"/>
      <c r="P906" s="24"/>
      <c r="Q906" s="24"/>
      <c r="R906" s="24"/>
      <c r="S906" s="24"/>
      <c r="T906" s="24"/>
      <c r="U906" s="24"/>
      <c r="V906" s="24"/>
      <c r="W906" s="24"/>
      <c r="X906" s="24"/>
      <c r="Y906" s="24"/>
      <c r="Z906" s="24"/>
    </row>
    <row r="907" spans="11:26" ht="15.75" customHeight="1">
      <c r="K907" s="30"/>
      <c r="M907" s="30"/>
      <c r="P907" s="24"/>
      <c r="Q907" s="24"/>
      <c r="R907" s="24"/>
      <c r="S907" s="24"/>
      <c r="T907" s="24"/>
      <c r="U907" s="24"/>
      <c r="V907" s="24"/>
      <c r="W907" s="24"/>
      <c r="X907" s="24"/>
      <c r="Y907" s="24"/>
      <c r="Z907" s="24"/>
    </row>
    <row r="908" spans="11:26" ht="15.75" customHeight="1">
      <c r="K908" s="30"/>
      <c r="M908" s="30"/>
      <c r="P908" s="24"/>
      <c r="Q908" s="24"/>
      <c r="R908" s="24"/>
      <c r="S908" s="24"/>
      <c r="T908" s="24"/>
      <c r="U908" s="24"/>
      <c r="V908" s="24"/>
      <c r="W908" s="24"/>
      <c r="X908" s="24"/>
      <c r="Y908" s="24"/>
      <c r="Z908" s="24"/>
    </row>
    <row r="909" spans="11:26" ht="15.75" customHeight="1">
      <c r="K909" s="30"/>
      <c r="M909" s="30"/>
      <c r="P909" s="24"/>
      <c r="Q909" s="24"/>
      <c r="R909" s="24"/>
      <c r="S909" s="24"/>
      <c r="T909" s="24"/>
      <c r="U909" s="24"/>
      <c r="V909" s="24"/>
      <c r="W909" s="24"/>
      <c r="X909" s="24"/>
      <c r="Y909" s="24"/>
      <c r="Z909" s="24"/>
    </row>
    <row r="910" spans="11:26" ht="15.75" customHeight="1">
      <c r="K910" s="30"/>
      <c r="M910" s="30"/>
      <c r="P910" s="24"/>
      <c r="Q910" s="24"/>
      <c r="R910" s="24"/>
      <c r="S910" s="24"/>
      <c r="T910" s="24"/>
      <c r="U910" s="24"/>
      <c r="V910" s="24"/>
      <c r="W910" s="24"/>
      <c r="X910" s="24"/>
      <c r="Y910" s="24"/>
      <c r="Z910" s="24"/>
    </row>
    <row r="911" spans="11:26" ht="15.75" customHeight="1">
      <c r="K911" s="30"/>
      <c r="M911" s="30"/>
      <c r="P911" s="24"/>
      <c r="Q911" s="24"/>
      <c r="R911" s="24"/>
      <c r="S911" s="24"/>
      <c r="T911" s="24"/>
      <c r="U911" s="24"/>
      <c r="V911" s="24"/>
      <c r="W911" s="24"/>
      <c r="X911" s="24"/>
      <c r="Y911" s="24"/>
      <c r="Z911" s="24"/>
    </row>
    <row r="912" spans="11:26" ht="15.75" customHeight="1">
      <c r="K912" s="30"/>
      <c r="M912" s="30"/>
      <c r="P912" s="24"/>
      <c r="Q912" s="24"/>
      <c r="R912" s="24"/>
      <c r="S912" s="24"/>
      <c r="T912" s="24"/>
      <c r="U912" s="24"/>
      <c r="V912" s="24"/>
      <c r="W912" s="24"/>
      <c r="X912" s="24"/>
      <c r="Y912" s="24"/>
      <c r="Z912" s="24"/>
    </row>
    <row r="913" spans="11:26" ht="15.75" customHeight="1">
      <c r="K913" s="30"/>
      <c r="M913" s="30"/>
      <c r="P913" s="24"/>
      <c r="Q913" s="24"/>
      <c r="R913" s="24"/>
      <c r="S913" s="24"/>
      <c r="T913" s="24"/>
      <c r="U913" s="24"/>
      <c r="V913" s="24"/>
      <c r="W913" s="24"/>
      <c r="X913" s="24"/>
      <c r="Y913" s="24"/>
      <c r="Z913" s="24"/>
    </row>
    <row r="914" spans="11:26" ht="15.75" customHeight="1">
      <c r="K914" s="30"/>
      <c r="M914" s="30"/>
      <c r="P914" s="24"/>
      <c r="Q914" s="24"/>
      <c r="R914" s="24"/>
      <c r="S914" s="24"/>
      <c r="T914" s="24"/>
      <c r="U914" s="24"/>
      <c r="V914" s="24"/>
      <c r="W914" s="24"/>
      <c r="X914" s="24"/>
      <c r="Y914" s="24"/>
      <c r="Z914" s="24"/>
    </row>
    <row r="915" spans="11:26" ht="15.75" customHeight="1">
      <c r="K915" s="30"/>
      <c r="M915" s="30"/>
      <c r="P915" s="24"/>
      <c r="Q915" s="24"/>
      <c r="R915" s="24"/>
      <c r="S915" s="24"/>
      <c r="T915" s="24"/>
      <c r="U915" s="24"/>
      <c r="V915" s="24"/>
      <c r="W915" s="24"/>
      <c r="X915" s="24"/>
      <c r="Y915" s="24"/>
      <c r="Z915" s="24"/>
    </row>
    <row r="916" spans="11:26" ht="15.75" customHeight="1">
      <c r="K916" s="30"/>
      <c r="M916" s="30"/>
      <c r="P916" s="24"/>
      <c r="Q916" s="24"/>
      <c r="R916" s="24"/>
      <c r="S916" s="24"/>
      <c r="T916" s="24"/>
      <c r="U916" s="24"/>
      <c r="V916" s="24"/>
      <c r="W916" s="24"/>
      <c r="X916" s="24"/>
      <c r="Y916" s="24"/>
      <c r="Z916" s="24"/>
    </row>
    <row r="917" spans="11:26" ht="15.75" customHeight="1">
      <c r="K917" s="30"/>
      <c r="M917" s="30"/>
      <c r="P917" s="24"/>
      <c r="Q917" s="24"/>
      <c r="R917" s="24"/>
      <c r="S917" s="24"/>
      <c r="T917" s="24"/>
      <c r="U917" s="24"/>
      <c r="V917" s="24"/>
      <c r="W917" s="24"/>
      <c r="X917" s="24"/>
      <c r="Y917" s="24"/>
      <c r="Z917" s="24"/>
    </row>
    <row r="918" spans="11:26" ht="15.75" customHeight="1">
      <c r="K918" s="30"/>
      <c r="M918" s="30"/>
      <c r="P918" s="24"/>
      <c r="Q918" s="24"/>
      <c r="R918" s="24"/>
      <c r="S918" s="24"/>
      <c r="T918" s="24"/>
      <c r="U918" s="24"/>
      <c r="V918" s="24"/>
      <c r="W918" s="24"/>
      <c r="X918" s="24"/>
      <c r="Y918" s="24"/>
      <c r="Z918" s="24"/>
    </row>
    <row r="919" spans="11:26" ht="15.75" customHeight="1">
      <c r="K919" s="30"/>
      <c r="M919" s="30"/>
      <c r="P919" s="24"/>
      <c r="Q919" s="24"/>
      <c r="R919" s="24"/>
      <c r="S919" s="24"/>
      <c r="T919" s="24"/>
      <c r="U919" s="24"/>
      <c r="V919" s="24"/>
      <c r="W919" s="24"/>
      <c r="X919" s="24"/>
      <c r="Y919" s="24"/>
      <c r="Z919" s="24"/>
    </row>
    <row r="920" spans="11:26" ht="15.75" customHeight="1">
      <c r="K920" s="30"/>
      <c r="M920" s="30"/>
      <c r="P920" s="24"/>
      <c r="Q920" s="24"/>
      <c r="R920" s="24"/>
      <c r="S920" s="24"/>
      <c r="T920" s="24"/>
      <c r="U920" s="24"/>
      <c r="V920" s="24"/>
      <c r="W920" s="24"/>
      <c r="X920" s="24"/>
      <c r="Y920" s="24"/>
      <c r="Z920" s="24"/>
    </row>
    <row r="921" spans="11:26" ht="15.75" customHeight="1">
      <c r="K921" s="30"/>
      <c r="M921" s="30"/>
      <c r="P921" s="24"/>
      <c r="Q921" s="24"/>
      <c r="R921" s="24"/>
      <c r="S921" s="24"/>
      <c r="T921" s="24"/>
      <c r="U921" s="24"/>
      <c r="V921" s="24"/>
      <c r="W921" s="24"/>
      <c r="X921" s="24"/>
      <c r="Y921" s="24"/>
      <c r="Z921" s="24"/>
    </row>
    <row r="922" spans="11:26" ht="15.75" customHeight="1">
      <c r="K922" s="30"/>
      <c r="M922" s="30"/>
      <c r="P922" s="24"/>
      <c r="Q922" s="24"/>
      <c r="R922" s="24"/>
      <c r="S922" s="24"/>
      <c r="T922" s="24"/>
      <c r="U922" s="24"/>
      <c r="V922" s="24"/>
      <c r="W922" s="24"/>
      <c r="X922" s="24"/>
      <c r="Y922" s="24"/>
      <c r="Z922" s="24"/>
    </row>
    <row r="923" spans="11:26" ht="15.75" customHeight="1">
      <c r="K923" s="30"/>
      <c r="M923" s="30"/>
      <c r="P923" s="24"/>
      <c r="Q923" s="24"/>
      <c r="R923" s="24"/>
      <c r="S923" s="24"/>
      <c r="T923" s="24"/>
      <c r="U923" s="24"/>
      <c r="V923" s="24"/>
      <c r="W923" s="24"/>
      <c r="X923" s="24"/>
      <c r="Y923" s="24"/>
      <c r="Z923" s="24"/>
    </row>
    <row r="924" spans="11:26" ht="15.75" customHeight="1">
      <c r="K924" s="30"/>
      <c r="M924" s="30"/>
      <c r="P924" s="24"/>
      <c r="Q924" s="24"/>
      <c r="R924" s="24"/>
      <c r="S924" s="24"/>
      <c r="T924" s="24"/>
      <c r="U924" s="24"/>
      <c r="V924" s="24"/>
      <c r="W924" s="24"/>
      <c r="X924" s="24"/>
      <c r="Y924" s="24"/>
      <c r="Z924" s="24"/>
    </row>
    <row r="925" spans="11:26" ht="15.75" customHeight="1">
      <c r="K925" s="30"/>
      <c r="M925" s="30"/>
      <c r="P925" s="24"/>
      <c r="Q925" s="24"/>
      <c r="R925" s="24"/>
      <c r="S925" s="24"/>
      <c r="T925" s="24"/>
      <c r="U925" s="24"/>
      <c r="V925" s="24"/>
      <c r="W925" s="24"/>
      <c r="X925" s="24"/>
      <c r="Y925" s="24"/>
      <c r="Z925" s="24"/>
    </row>
    <row r="926" spans="11:26" ht="15.75" customHeight="1">
      <c r="K926" s="30"/>
      <c r="M926" s="30"/>
      <c r="P926" s="24"/>
      <c r="Q926" s="24"/>
      <c r="R926" s="24"/>
      <c r="S926" s="24"/>
      <c r="T926" s="24"/>
      <c r="U926" s="24"/>
      <c r="V926" s="24"/>
      <c r="W926" s="24"/>
      <c r="X926" s="24"/>
      <c r="Y926" s="24"/>
      <c r="Z926" s="24"/>
    </row>
    <row r="927" spans="11:26" ht="15.75" customHeight="1">
      <c r="K927" s="30"/>
      <c r="M927" s="30"/>
      <c r="P927" s="24"/>
      <c r="Q927" s="24"/>
      <c r="R927" s="24"/>
      <c r="S927" s="24"/>
      <c r="T927" s="24"/>
      <c r="U927" s="24"/>
      <c r="V927" s="24"/>
      <c r="W927" s="24"/>
      <c r="X927" s="24"/>
      <c r="Y927" s="24"/>
      <c r="Z927" s="24"/>
    </row>
    <row r="928" spans="11:26" ht="15.75" customHeight="1">
      <c r="K928" s="30"/>
      <c r="M928" s="30"/>
      <c r="P928" s="24"/>
      <c r="Q928" s="24"/>
      <c r="R928" s="24"/>
      <c r="S928" s="24"/>
      <c r="T928" s="24"/>
      <c r="U928" s="24"/>
      <c r="V928" s="24"/>
      <c r="W928" s="24"/>
      <c r="X928" s="24"/>
      <c r="Y928" s="24"/>
      <c r="Z928" s="24"/>
    </row>
    <row r="929" spans="11:26" ht="15.75" customHeight="1">
      <c r="K929" s="30"/>
      <c r="M929" s="30"/>
      <c r="P929" s="24"/>
      <c r="Q929" s="24"/>
      <c r="R929" s="24"/>
      <c r="S929" s="24"/>
      <c r="T929" s="24"/>
      <c r="U929" s="24"/>
      <c r="V929" s="24"/>
      <c r="W929" s="24"/>
      <c r="X929" s="24"/>
      <c r="Y929" s="24"/>
      <c r="Z929" s="24"/>
    </row>
    <row r="930" spans="11:26" ht="15.75" customHeight="1">
      <c r="K930" s="30"/>
      <c r="M930" s="30"/>
      <c r="P930" s="24"/>
      <c r="Q930" s="24"/>
      <c r="R930" s="24"/>
      <c r="S930" s="24"/>
      <c r="T930" s="24"/>
      <c r="U930" s="24"/>
      <c r="V930" s="24"/>
      <c r="W930" s="24"/>
      <c r="X930" s="24"/>
      <c r="Y930" s="24"/>
      <c r="Z930" s="24"/>
    </row>
    <row r="931" spans="11:26" ht="15.75" customHeight="1">
      <c r="K931" s="30"/>
      <c r="M931" s="30"/>
      <c r="P931" s="24"/>
      <c r="Q931" s="24"/>
      <c r="R931" s="24"/>
      <c r="S931" s="24"/>
      <c r="T931" s="24"/>
      <c r="U931" s="24"/>
      <c r="V931" s="24"/>
      <c r="W931" s="24"/>
      <c r="X931" s="24"/>
      <c r="Y931" s="24"/>
      <c r="Z931" s="24"/>
    </row>
    <row r="932" spans="11:26" ht="15.75" customHeight="1">
      <c r="K932" s="30"/>
      <c r="M932" s="30"/>
      <c r="P932" s="24"/>
      <c r="Q932" s="24"/>
      <c r="R932" s="24"/>
      <c r="S932" s="24"/>
      <c r="T932" s="24"/>
      <c r="U932" s="24"/>
      <c r="V932" s="24"/>
      <c r="W932" s="24"/>
      <c r="X932" s="24"/>
      <c r="Y932" s="24"/>
      <c r="Z932" s="24"/>
    </row>
    <row r="933" spans="11:26" ht="15.75" customHeight="1">
      <c r="K933" s="30"/>
      <c r="M933" s="30"/>
      <c r="P933" s="24"/>
      <c r="Q933" s="24"/>
      <c r="R933" s="24"/>
      <c r="S933" s="24"/>
      <c r="T933" s="24"/>
      <c r="U933" s="24"/>
      <c r="V933" s="24"/>
      <c r="W933" s="24"/>
      <c r="X933" s="24"/>
      <c r="Y933" s="24"/>
      <c r="Z933" s="24"/>
    </row>
    <row r="934" spans="11:26" ht="15.75" customHeight="1">
      <c r="K934" s="30"/>
      <c r="M934" s="30"/>
      <c r="P934" s="24"/>
      <c r="Q934" s="24"/>
      <c r="R934" s="24"/>
      <c r="S934" s="24"/>
      <c r="T934" s="24"/>
      <c r="U934" s="24"/>
      <c r="V934" s="24"/>
      <c r="W934" s="24"/>
      <c r="X934" s="24"/>
      <c r="Y934" s="24"/>
      <c r="Z934" s="24"/>
    </row>
    <row r="935" spans="11:26" ht="15.75" customHeight="1">
      <c r="K935" s="30"/>
      <c r="M935" s="30"/>
      <c r="P935" s="24"/>
      <c r="Q935" s="24"/>
      <c r="R935" s="24"/>
      <c r="S935" s="24"/>
      <c r="T935" s="24"/>
      <c r="U935" s="24"/>
      <c r="V935" s="24"/>
      <c r="W935" s="24"/>
      <c r="X935" s="24"/>
      <c r="Y935" s="24"/>
      <c r="Z935" s="24"/>
    </row>
    <row r="936" spans="11:26" ht="15.75" customHeight="1">
      <c r="K936" s="30"/>
      <c r="M936" s="30"/>
      <c r="P936" s="24"/>
      <c r="Q936" s="24"/>
      <c r="R936" s="24"/>
      <c r="S936" s="24"/>
      <c r="T936" s="24"/>
      <c r="U936" s="24"/>
      <c r="V936" s="24"/>
      <c r="W936" s="24"/>
      <c r="X936" s="24"/>
      <c r="Y936" s="24"/>
      <c r="Z936" s="24"/>
    </row>
    <row r="937" spans="11:26" ht="15.75" customHeight="1">
      <c r="K937" s="30"/>
      <c r="M937" s="30"/>
      <c r="P937" s="24"/>
      <c r="Q937" s="24"/>
      <c r="R937" s="24"/>
      <c r="S937" s="24"/>
      <c r="T937" s="24"/>
      <c r="U937" s="24"/>
      <c r="V937" s="24"/>
      <c r="W937" s="24"/>
      <c r="X937" s="24"/>
      <c r="Y937" s="24"/>
      <c r="Z937" s="24"/>
    </row>
    <row r="938" spans="11:26" ht="15.75" customHeight="1">
      <c r="K938" s="30"/>
      <c r="M938" s="30"/>
      <c r="P938" s="24"/>
      <c r="Q938" s="24"/>
      <c r="R938" s="24"/>
      <c r="S938" s="24"/>
      <c r="T938" s="24"/>
      <c r="U938" s="24"/>
      <c r="V938" s="24"/>
      <c r="W938" s="24"/>
      <c r="X938" s="24"/>
      <c r="Y938" s="24"/>
      <c r="Z938" s="24"/>
    </row>
    <row r="939" spans="11:26" ht="15.75" customHeight="1">
      <c r="K939" s="30"/>
      <c r="M939" s="30"/>
      <c r="P939" s="24"/>
      <c r="Q939" s="24"/>
      <c r="R939" s="24"/>
      <c r="S939" s="24"/>
      <c r="T939" s="24"/>
      <c r="U939" s="24"/>
      <c r="V939" s="24"/>
      <c r="W939" s="24"/>
      <c r="X939" s="24"/>
      <c r="Y939" s="24"/>
      <c r="Z939" s="24"/>
    </row>
    <row r="940" spans="11:26" ht="15.75" customHeight="1">
      <c r="K940" s="30"/>
      <c r="M940" s="30"/>
      <c r="P940" s="24"/>
      <c r="Q940" s="24"/>
      <c r="R940" s="24"/>
      <c r="S940" s="24"/>
      <c r="T940" s="24"/>
      <c r="U940" s="24"/>
      <c r="V940" s="24"/>
      <c r="W940" s="24"/>
      <c r="X940" s="24"/>
      <c r="Y940" s="24"/>
      <c r="Z940" s="24"/>
    </row>
    <row r="941" spans="11:26" ht="15.75" customHeight="1">
      <c r="K941" s="30"/>
      <c r="M941" s="30"/>
      <c r="P941" s="24"/>
      <c r="Q941" s="24"/>
      <c r="R941" s="24"/>
      <c r="S941" s="24"/>
      <c r="T941" s="24"/>
      <c r="U941" s="24"/>
      <c r="V941" s="24"/>
      <c r="W941" s="24"/>
      <c r="X941" s="24"/>
      <c r="Y941" s="24"/>
      <c r="Z941" s="24"/>
    </row>
    <row r="942" spans="11:26" ht="15.75" customHeight="1">
      <c r="K942" s="30"/>
      <c r="M942" s="30"/>
      <c r="P942" s="24"/>
      <c r="Q942" s="24"/>
      <c r="R942" s="24"/>
      <c r="S942" s="24"/>
      <c r="T942" s="24"/>
      <c r="U942" s="24"/>
      <c r="V942" s="24"/>
      <c r="W942" s="24"/>
      <c r="X942" s="24"/>
      <c r="Y942" s="24"/>
      <c r="Z942" s="24"/>
    </row>
    <row r="943" spans="11:26" ht="15.75" customHeight="1">
      <c r="K943" s="30"/>
      <c r="M943" s="30"/>
      <c r="P943" s="24"/>
      <c r="Q943" s="24"/>
      <c r="R943" s="24"/>
      <c r="S943" s="24"/>
      <c r="T943" s="24"/>
      <c r="U943" s="24"/>
      <c r="V943" s="24"/>
      <c r="W943" s="24"/>
      <c r="X943" s="24"/>
      <c r="Y943" s="24"/>
      <c r="Z943" s="24"/>
    </row>
    <row r="944" spans="11:26" ht="15.75" customHeight="1">
      <c r="K944" s="30"/>
      <c r="M944" s="30"/>
      <c r="P944" s="24"/>
      <c r="Q944" s="24"/>
      <c r="R944" s="24"/>
      <c r="S944" s="24"/>
      <c r="T944" s="24"/>
      <c r="U944" s="24"/>
      <c r="V944" s="24"/>
      <c r="W944" s="24"/>
      <c r="X944" s="24"/>
      <c r="Y944" s="24"/>
      <c r="Z944" s="24"/>
    </row>
    <row r="945" spans="11:26" ht="15.75" customHeight="1">
      <c r="K945" s="30"/>
      <c r="M945" s="30"/>
      <c r="P945" s="24"/>
      <c r="Q945" s="24"/>
      <c r="R945" s="24"/>
      <c r="S945" s="24"/>
      <c r="T945" s="24"/>
      <c r="U945" s="24"/>
      <c r="V945" s="24"/>
      <c r="W945" s="24"/>
      <c r="X945" s="24"/>
      <c r="Y945" s="24"/>
      <c r="Z945" s="24"/>
    </row>
    <row r="946" spans="11:26" ht="15.75" customHeight="1">
      <c r="K946" s="30"/>
      <c r="M946" s="30"/>
      <c r="P946" s="24"/>
      <c r="Q946" s="24"/>
      <c r="R946" s="24"/>
      <c r="S946" s="24"/>
      <c r="T946" s="24"/>
      <c r="U946" s="24"/>
      <c r="V946" s="24"/>
      <c r="W946" s="24"/>
      <c r="X946" s="24"/>
      <c r="Y946" s="24"/>
      <c r="Z946" s="24"/>
    </row>
    <row r="947" spans="11:26" ht="15.75" customHeight="1">
      <c r="K947" s="30"/>
      <c r="M947" s="30"/>
      <c r="P947" s="24"/>
      <c r="Q947" s="24"/>
      <c r="R947" s="24"/>
      <c r="S947" s="24"/>
      <c r="T947" s="24"/>
      <c r="U947" s="24"/>
      <c r="V947" s="24"/>
      <c r="W947" s="24"/>
      <c r="X947" s="24"/>
      <c r="Y947" s="24"/>
      <c r="Z947" s="24"/>
    </row>
    <row r="948" spans="11:26" ht="15.75" customHeight="1">
      <c r="K948" s="30"/>
      <c r="M948" s="30"/>
      <c r="P948" s="24"/>
      <c r="Q948" s="24"/>
      <c r="R948" s="24"/>
      <c r="S948" s="24"/>
      <c r="T948" s="24"/>
      <c r="U948" s="24"/>
      <c r="V948" s="24"/>
      <c r="W948" s="24"/>
      <c r="X948" s="24"/>
      <c r="Y948" s="24"/>
      <c r="Z948" s="24"/>
    </row>
    <row r="949" spans="11:26" ht="15.75" customHeight="1">
      <c r="K949" s="30"/>
      <c r="M949" s="30"/>
      <c r="P949" s="24"/>
      <c r="Q949" s="24"/>
      <c r="R949" s="24"/>
      <c r="S949" s="24"/>
      <c r="T949" s="24"/>
      <c r="U949" s="24"/>
      <c r="V949" s="24"/>
      <c r="W949" s="24"/>
      <c r="X949" s="24"/>
      <c r="Y949" s="24"/>
      <c r="Z949" s="24"/>
    </row>
    <row r="950" spans="11:26" ht="15.75" customHeight="1">
      <c r="K950" s="30"/>
      <c r="M950" s="30"/>
      <c r="P950" s="24"/>
      <c r="Q950" s="24"/>
      <c r="R950" s="24"/>
      <c r="S950" s="24"/>
      <c r="T950" s="24"/>
      <c r="U950" s="24"/>
      <c r="V950" s="24"/>
      <c r="W950" s="24"/>
      <c r="X950" s="24"/>
      <c r="Y950" s="24"/>
      <c r="Z950" s="24"/>
    </row>
    <row r="951" spans="11:26" ht="15.75" customHeight="1">
      <c r="K951" s="30"/>
      <c r="M951" s="30"/>
      <c r="P951" s="24"/>
      <c r="Q951" s="24"/>
      <c r="R951" s="24"/>
      <c r="S951" s="24"/>
      <c r="T951" s="24"/>
      <c r="U951" s="24"/>
      <c r="V951" s="24"/>
      <c r="W951" s="24"/>
      <c r="X951" s="24"/>
      <c r="Y951" s="24"/>
      <c r="Z951" s="24"/>
    </row>
    <row r="952" spans="11:26" ht="15.75" customHeight="1">
      <c r="K952" s="30"/>
      <c r="M952" s="30"/>
      <c r="P952" s="24"/>
      <c r="Q952" s="24"/>
      <c r="R952" s="24"/>
      <c r="S952" s="24"/>
      <c r="T952" s="24"/>
      <c r="U952" s="24"/>
      <c r="V952" s="24"/>
      <c r="W952" s="24"/>
      <c r="X952" s="24"/>
      <c r="Y952" s="24"/>
      <c r="Z952" s="24"/>
    </row>
    <row r="953" spans="11:26" ht="15.75" customHeight="1">
      <c r="K953" s="30"/>
      <c r="M953" s="30"/>
      <c r="P953" s="24"/>
      <c r="Q953" s="24"/>
      <c r="R953" s="24"/>
      <c r="S953" s="24"/>
      <c r="T953" s="24"/>
      <c r="U953" s="24"/>
      <c r="V953" s="24"/>
      <c r="W953" s="24"/>
      <c r="X953" s="24"/>
      <c r="Y953" s="24"/>
      <c r="Z953" s="24"/>
    </row>
    <row r="954" spans="11:26" ht="15.75" customHeight="1">
      <c r="K954" s="30"/>
      <c r="M954" s="30"/>
      <c r="P954" s="24"/>
      <c r="Q954" s="24"/>
      <c r="R954" s="24"/>
      <c r="S954" s="24"/>
      <c r="T954" s="24"/>
      <c r="U954" s="24"/>
      <c r="V954" s="24"/>
      <c r="W954" s="24"/>
      <c r="X954" s="24"/>
      <c r="Y954" s="24"/>
      <c r="Z954" s="24"/>
    </row>
    <row r="955" spans="11:26" ht="15.75" customHeight="1">
      <c r="K955" s="30"/>
      <c r="M955" s="30"/>
      <c r="P955" s="24"/>
      <c r="Q955" s="24"/>
      <c r="R955" s="24"/>
      <c r="S955" s="24"/>
      <c r="T955" s="24"/>
      <c r="U955" s="24"/>
      <c r="V955" s="24"/>
      <c r="W955" s="24"/>
      <c r="X955" s="24"/>
      <c r="Y955" s="24"/>
      <c r="Z955" s="24"/>
    </row>
    <row r="956" spans="11:26" ht="15.75" customHeight="1">
      <c r="K956" s="30"/>
      <c r="M956" s="30"/>
      <c r="P956" s="24"/>
      <c r="Q956" s="24"/>
      <c r="R956" s="24"/>
      <c r="S956" s="24"/>
      <c r="T956" s="24"/>
      <c r="U956" s="24"/>
      <c r="V956" s="24"/>
      <c r="W956" s="24"/>
      <c r="X956" s="24"/>
      <c r="Y956" s="24"/>
      <c r="Z956" s="24"/>
    </row>
    <row r="957" spans="11:26" ht="15.75" customHeight="1">
      <c r="K957" s="30"/>
      <c r="M957" s="30"/>
      <c r="P957" s="24"/>
      <c r="Q957" s="24"/>
      <c r="R957" s="24"/>
      <c r="S957" s="24"/>
      <c r="T957" s="24"/>
      <c r="U957" s="24"/>
      <c r="V957" s="24"/>
      <c r="W957" s="24"/>
      <c r="X957" s="24"/>
      <c r="Y957" s="24"/>
      <c r="Z957" s="24"/>
    </row>
    <row r="958" spans="11:26" ht="15.75" customHeight="1">
      <c r="K958" s="30"/>
      <c r="M958" s="30"/>
      <c r="P958" s="24"/>
      <c r="Q958" s="24"/>
      <c r="R958" s="24"/>
      <c r="S958" s="24"/>
      <c r="T958" s="24"/>
      <c r="U958" s="24"/>
      <c r="V958" s="24"/>
      <c r="W958" s="24"/>
      <c r="X958" s="24"/>
      <c r="Y958" s="24"/>
      <c r="Z958" s="24"/>
    </row>
    <row r="959" spans="11:26" ht="15.75" customHeight="1">
      <c r="K959" s="30"/>
      <c r="M959" s="30"/>
      <c r="P959" s="24"/>
      <c r="Q959" s="24"/>
      <c r="R959" s="24"/>
      <c r="S959" s="24"/>
      <c r="T959" s="24"/>
      <c r="U959" s="24"/>
      <c r="V959" s="24"/>
      <c r="W959" s="24"/>
      <c r="X959" s="24"/>
      <c r="Y959" s="24"/>
      <c r="Z959" s="24"/>
    </row>
    <row r="960" spans="11:26" ht="15.75" customHeight="1">
      <c r="K960" s="30"/>
      <c r="M960" s="30"/>
      <c r="P960" s="24"/>
      <c r="Q960" s="24"/>
      <c r="R960" s="24"/>
      <c r="S960" s="24"/>
      <c r="T960" s="24"/>
      <c r="U960" s="24"/>
      <c r="V960" s="24"/>
      <c r="W960" s="24"/>
      <c r="X960" s="24"/>
      <c r="Y960" s="24"/>
      <c r="Z960" s="24"/>
    </row>
    <row r="961" spans="11:26" ht="15.75" customHeight="1">
      <c r="K961" s="30"/>
      <c r="M961" s="30"/>
      <c r="P961" s="24"/>
      <c r="Q961" s="24"/>
      <c r="R961" s="24"/>
      <c r="S961" s="24"/>
      <c r="T961" s="24"/>
      <c r="U961" s="24"/>
      <c r="V961" s="24"/>
      <c r="W961" s="24"/>
      <c r="X961" s="24"/>
      <c r="Y961" s="24"/>
      <c r="Z961" s="24"/>
    </row>
    <row r="962" spans="11:26" ht="15.75" customHeight="1">
      <c r="K962" s="30"/>
      <c r="M962" s="30"/>
      <c r="P962" s="24"/>
      <c r="Q962" s="24"/>
      <c r="R962" s="24"/>
      <c r="S962" s="24"/>
      <c r="T962" s="24"/>
      <c r="U962" s="24"/>
      <c r="V962" s="24"/>
      <c r="W962" s="24"/>
      <c r="X962" s="24"/>
      <c r="Y962" s="24"/>
      <c r="Z962" s="24"/>
    </row>
    <row r="963" spans="11:26" ht="15.75" customHeight="1">
      <c r="K963" s="30"/>
      <c r="M963" s="30"/>
      <c r="P963" s="24"/>
      <c r="Q963" s="24"/>
      <c r="R963" s="24"/>
      <c r="S963" s="24"/>
      <c r="T963" s="24"/>
      <c r="U963" s="24"/>
      <c r="V963" s="24"/>
      <c r="W963" s="24"/>
      <c r="X963" s="24"/>
      <c r="Y963" s="24"/>
      <c r="Z963" s="24"/>
    </row>
    <row r="964" spans="11:26" ht="15.75" customHeight="1">
      <c r="K964" s="30"/>
      <c r="M964" s="30"/>
      <c r="P964" s="24"/>
      <c r="Q964" s="24"/>
      <c r="R964" s="24"/>
      <c r="S964" s="24"/>
      <c r="T964" s="24"/>
      <c r="U964" s="24"/>
      <c r="V964" s="24"/>
      <c r="W964" s="24"/>
      <c r="X964" s="24"/>
      <c r="Y964" s="24"/>
      <c r="Z964" s="24"/>
    </row>
    <row r="965" spans="11:26" ht="15.75" customHeight="1">
      <c r="K965" s="30"/>
      <c r="M965" s="30"/>
      <c r="P965" s="24"/>
      <c r="Q965" s="24"/>
      <c r="R965" s="24"/>
      <c r="S965" s="24"/>
      <c r="T965" s="24"/>
      <c r="U965" s="24"/>
      <c r="V965" s="24"/>
      <c r="W965" s="24"/>
      <c r="X965" s="24"/>
      <c r="Y965" s="24"/>
      <c r="Z965" s="24"/>
    </row>
    <row r="966" spans="11:26" ht="15.75" customHeight="1">
      <c r="K966" s="30"/>
      <c r="M966" s="30"/>
      <c r="P966" s="24"/>
      <c r="Q966" s="24"/>
      <c r="R966" s="24"/>
      <c r="S966" s="24"/>
      <c r="T966" s="24"/>
      <c r="U966" s="24"/>
      <c r="V966" s="24"/>
      <c r="W966" s="24"/>
      <c r="X966" s="24"/>
      <c r="Y966" s="24"/>
      <c r="Z966" s="24"/>
    </row>
    <row r="967" spans="11:26" ht="15.75" customHeight="1">
      <c r="K967" s="30"/>
      <c r="M967" s="30"/>
      <c r="P967" s="24"/>
      <c r="Q967" s="24"/>
      <c r="R967" s="24"/>
      <c r="S967" s="24"/>
      <c r="T967" s="24"/>
      <c r="U967" s="24"/>
      <c r="V967" s="24"/>
      <c r="W967" s="24"/>
      <c r="X967" s="24"/>
      <c r="Y967" s="24"/>
      <c r="Z967" s="24"/>
    </row>
    <row r="968" spans="11:26" ht="15.75" customHeight="1">
      <c r="K968" s="30"/>
      <c r="M968" s="30"/>
      <c r="P968" s="24"/>
      <c r="Q968" s="24"/>
      <c r="R968" s="24"/>
      <c r="S968" s="24"/>
      <c r="T968" s="24"/>
      <c r="U968" s="24"/>
      <c r="V968" s="24"/>
      <c r="W968" s="24"/>
      <c r="X968" s="24"/>
      <c r="Y968" s="24"/>
      <c r="Z968" s="24"/>
    </row>
    <row r="969" spans="11:26" ht="15.75" customHeight="1">
      <c r="K969" s="30"/>
      <c r="M969" s="30"/>
      <c r="P969" s="24"/>
      <c r="Q969" s="24"/>
      <c r="R969" s="24"/>
      <c r="S969" s="24"/>
      <c r="T969" s="24"/>
      <c r="U969" s="24"/>
      <c r="V969" s="24"/>
      <c r="W969" s="24"/>
      <c r="X969" s="24"/>
      <c r="Y969" s="24"/>
      <c r="Z969" s="24"/>
    </row>
    <row r="970" spans="11:26" ht="15.75" customHeight="1">
      <c r="K970" s="30"/>
      <c r="M970" s="30"/>
      <c r="P970" s="24"/>
      <c r="Q970" s="24"/>
      <c r="R970" s="24"/>
      <c r="S970" s="24"/>
      <c r="T970" s="24"/>
      <c r="U970" s="24"/>
      <c r="V970" s="24"/>
      <c r="W970" s="24"/>
      <c r="X970" s="24"/>
      <c r="Y970" s="24"/>
      <c r="Z970" s="24"/>
    </row>
    <row r="971" spans="11:26" ht="15.75" customHeight="1">
      <c r="K971" s="30"/>
      <c r="M971" s="30"/>
      <c r="P971" s="24"/>
      <c r="Q971" s="24"/>
      <c r="R971" s="24"/>
      <c r="S971" s="24"/>
      <c r="T971" s="24"/>
      <c r="U971" s="24"/>
      <c r="V971" s="24"/>
      <c r="W971" s="24"/>
      <c r="X971" s="24"/>
      <c r="Y971" s="24"/>
      <c r="Z971" s="24"/>
    </row>
    <row r="972" spans="11:26" ht="15.75" customHeight="1">
      <c r="K972" s="30"/>
      <c r="M972" s="30"/>
      <c r="P972" s="24"/>
      <c r="Q972" s="24"/>
      <c r="R972" s="24"/>
      <c r="S972" s="24"/>
      <c r="T972" s="24"/>
      <c r="U972" s="24"/>
      <c r="V972" s="24"/>
      <c r="W972" s="24"/>
      <c r="X972" s="24"/>
      <c r="Y972" s="24"/>
      <c r="Z972" s="24"/>
    </row>
    <row r="973" spans="11:26" ht="15.75" customHeight="1">
      <c r="K973" s="30"/>
      <c r="M973" s="30"/>
      <c r="P973" s="24"/>
      <c r="Q973" s="24"/>
      <c r="R973" s="24"/>
      <c r="S973" s="24"/>
      <c r="T973" s="24"/>
      <c r="U973" s="24"/>
      <c r="V973" s="24"/>
      <c r="W973" s="24"/>
      <c r="X973" s="24"/>
      <c r="Y973" s="24"/>
      <c r="Z973" s="24"/>
    </row>
    <row r="974" spans="11:26" ht="15.75" customHeight="1">
      <c r="K974" s="30"/>
      <c r="M974" s="30"/>
      <c r="P974" s="24"/>
      <c r="Q974" s="24"/>
      <c r="R974" s="24"/>
      <c r="S974" s="24"/>
      <c r="T974" s="24"/>
      <c r="U974" s="24"/>
      <c r="V974" s="24"/>
      <c r="W974" s="24"/>
      <c r="X974" s="24"/>
      <c r="Y974" s="24"/>
      <c r="Z974" s="24"/>
    </row>
    <row r="975" spans="11:26" ht="15.75" customHeight="1">
      <c r="K975" s="30"/>
      <c r="M975" s="30"/>
      <c r="P975" s="24"/>
      <c r="Q975" s="24"/>
      <c r="R975" s="24"/>
      <c r="S975" s="24"/>
      <c r="T975" s="24"/>
      <c r="U975" s="24"/>
      <c r="V975" s="24"/>
      <c r="W975" s="24"/>
      <c r="X975" s="24"/>
      <c r="Y975" s="24"/>
      <c r="Z975" s="24"/>
    </row>
    <row r="976" spans="11:26" ht="15.75" customHeight="1">
      <c r="K976" s="30"/>
      <c r="M976" s="30"/>
      <c r="P976" s="24"/>
      <c r="Q976" s="24"/>
      <c r="R976" s="24"/>
      <c r="S976" s="24"/>
      <c r="T976" s="24"/>
      <c r="U976" s="24"/>
      <c r="V976" s="24"/>
      <c r="W976" s="24"/>
      <c r="X976" s="24"/>
      <c r="Y976" s="24"/>
      <c r="Z976" s="24"/>
    </row>
    <row r="977" spans="11:26" ht="15.75" customHeight="1">
      <c r="K977" s="30"/>
      <c r="M977" s="30"/>
      <c r="P977" s="24"/>
      <c r="Q977" s="24"/>
      <c r="R977" s="24"/>
      <c r="S977" s="24"/>
      <c r="T977" s="24"/>
      <c r="U977" s="24"/>
      <c r="V977" s="24"/>
      <c r="W977" s="24"/>
      <c r="X977" s="24"/>
      <c r="Y977" s="24"/>
      <c r="Z977" s="24"/>
    </row>
    <row r="978" spans="11:26" ht="15.75" customHeight="1">
      <c r="K978" s="30"/>
      <c r="M978" s="30"/>
      <c r="P978" s="24"/>
      <c r="Q978" s="24"/>
      <c r="R978" s="24"/>
      <c r="S978" s="24"/>
      <c r="T978" s="24"/>
      <c r="U978" s="24"/>
      <c r="V978" s="24"/>
      <c r="W978" s="24"/>
      <c r="X978" s="24"/>
      <c r="Y978" s="24"/>
      <c r="Z978" s="24"/>
    </row>
    <row r="979" spans="11:26" ht="15.75" customHeight="1">
      <c r="K979" s="30"/>
      <c r="M979" s="30"/>
      <c r="P979" s="24"/>
      <c r="Q979" s="24"/>
      <c r="R979" s="24"/>
      <c r="S979" s="24"/>
      <c r="T979" s="24"/>
      <c r="U979" s="24"/>
      <c r="V979" s="24"/>
      <c r="W979" s="24"/>
      <c r="X979" s="24"/>
      <c r="Y979" s="24"/>
      <c r="Z979" s="24"/>
    </row>
    <row r="980" spans="11:26" ht="15.75" customHeight="1">
      <c r="K980" s="30"/>
      <c r="M980" s="30"/>
      <c r="P980" s="24"/>
      <c r="Q980" s="24"/>
      <c r="R980" s="24"/>
      <c r="S980" s="24"/>
      <c r="T980" s="24"/>
      <c r="U980" s="24"/>
      <c r="V980" s="24"/>
      <c r="W980" s="24"/>
      <c r="X980" s="24"/>
      <c r="Y980" s="24"/>
      <c r="Z980" s="24"/>
    </row>
    <row r="981" spans="11:26" ht="15.75" customHeight="1">
      <c r="K981" s="30"/>
      <c r="M981" s="30"/>
      <c r="P981" s="24"/>
      <c r="Q981" s="24"/>
      <c r="R981" s="24"/>
      <c r="S981" s="24"/>
      <c r="T981" s="24"/>
      <c r="U981" s="24"/>
      <c r="V981" s="24"/>
      <c r="W981" s="24"/>
      <c r="X981" s="24"/>
      <c r="Y981" s="24"/>
      <c r="Z981" s="24"/>
    </row>
    <row r="982" spans="11:26" ht="15.75" customHeight="1">
      <c r="K982" s="30"/>
      <c r="M982" s="30"/>
      <c r="P982" s="24"/>
      <c r="Q982" s="24"/>
      <c r="R982" s="24"/>
      <c r="S982" s="24"/>
      <c r="T982" s="24"/>
      <c r="U982" s="24"/>
      <c r="V982" s="24"/>
      <c r="W982" s="24"/>
      <c r="X982" s="24"/>
      <c r="Y982" s="24"/>
      <c r="Z982" s="24"/>
    </row>
    <row r="983" spans="11:26" ht="15.75" customHeight="1">
      <c r="K983" s="30"/>
      <c r="M983" s="30"/>
      <c r="P983" s="24"/>
      <c r="Q983" s="24"/>
      <c r="R983" s="24"/>
      <c r="S983" s="24"/>
      <c r="T983" s="24"/>
      <c r="U983" s="24"/>
      <c r="V983" s="24"/>
      <c r="W983" s="24"/>
      <c r="X983" s="24"/>
      <c r="Y983" s="24"/>
      <c r="Z983" s="24"/>
    </row>
    <row r="984" spans="11:26" ht="15.75" customHeight="1">
      <c r="K984" s="30"/>
      <c r="M984" s="30"/>
      <c r="P984" s="24"/>
      <c r="Q984" s="24"/>
      <c r="R984" s="24"/>
      <c r="S984" s="24"/>
      <c r="T984" s="24"/>
      <c r="U984" s="24"/>
      <c r="V984" s="24"/>
      <c r="W984" s="24"/>
      <c r="X984" s="24"/>
      <c r="Y984" s="24"/>
      <c r="Z984" s="24"/>
    </row>
    <row r="985" spans="11:26" ht="15.75" customHeight="1">
      <c r="K985" s="30"/>
      <c r="M985" s="30"/>
      <c r="P985" s="24"/>
      <c r="Q985" s="24"/>
      <c r="R985" s="24"/>
      <c r="S985" s="24"/>
      <c r="T985" s="24"/>
      <c r="U985" s="24"/>
      <c r="V985" s="24"/>
      <c r="W985" s="24"/>
      <c r="X985" s="24"/>
      <c r="Y985" s="24"/>
      <c r="Z985" s="24"/>
    </row>
    <row r="986" spans="11:26" ht="15.75" customHeight="1">
      <c r="K986" s="30"/>
      <c r="M986" s="30"/>
      <c r="P986" s="24"/>
      <c r="Q986" s="24"/>
      <c r="R986" s="24"/>
      <c r="S986" s="24"/>
      <c r="T986" s="24"/>
      <c r="U986" s="24"/>
      <c r="V986" s="24"/>
      <c r="W986" s="24"/>
      <c r="X986" s="24"/>
      <c r="Y986" s="24"/>
      <c r="Z986" s="24"/>
    </row>
    <row r="987" spans="11:26" ht="15.75" customHeight="1">
      <c r="K987" s="30"/>
      <c r="M987" s="30"/>
      <c r="P987" s="24"/>
      <c r="Q987" s="24"/>
      <c r="R987" s="24"/>
      <c r="S987" s="24"/>
      <c r="T987" s="24"/>
      <c r="U987" s="24"/>
      <c r="V987" s="24"/>
      <c r="W987" s="24"/>
      <c r="X987" s="24"/>
      <c r="Y987" s="24"/>
      <c r="Z987" s="24"/>
    </row>
    <row r="988" spans="11:26" ht="15.75" customHeight="1">
      <c r="K988" s="30"/>
      <c r="M988" s="30"/>
      <c r="P988" s="24"/>
      <c r="Q988" s="24"/>
      <c r="R988" s="24"/>
      <c r="S988" s="24"/>
      <c r="T988" s="24"/>
      <c r="U988" s="24"/>
      <c r="V988" s="24"/>
      <c r="W988" s="24"/>
      <c r="X988" s="24"/>
      <c r="Y988" s="24"/>
      <c r="Z988" s="24"/>
    </row>
    <row r="989" spans="11:26" ht="15.75" customHeight="1">
      <c r="K989" s="30"/>
      <c r="M989" s="30"/>
      <c r="P989" s="24"/>
      <c r="Q989" s="24"/>
      <c r="R989" s="24"/>
      <c r="S989" s="24"/>
      <c r="T989" s="24"/>
      <c r="U989" s="24"/>
      <c r="V989" s="24"/>
      <c r="W989" s="24"/>
      <c r="X989" s="24"/>
      <c r="Y989" s="24"/>
      <c r="Z989" s="24"/>
    </row>
    <row r="990" spans="11:26" ht="15.75" customHeight="1">
      <c r="K990" s="30"/>
      <c r="M990" s="30"/>
      <c r="P990" s="24"/>
      <c r="Q990" s="24"/>
      <c r="R990" s="24"/>
      <c r="S990" s="24"/>
      <c r="T990" s="24"/>
      <c r="U990" s="24"/>
      <c r="V990" s="24"/>
      <c r="W990" s="24"/>
      <c r="X990" s="24"/>
      <c r="Y990" s="24"/>
      <c r="Z990" s="24"/>
    </row>
    <row r="991" spans="11:26" ht="15.75" customHeight="1">
      <c r="K991" s="30"/>
      <c r="M991" s="30"/>
      <c r="P991" s="24"/>
      <c r="Q991" s="24"/>
      <c r="R991" s="24"/>
      <c r="S991" s="24"/>
      <c r="T991" s="24"/>
      <c r="U991" s="24"/>
      <c r="V991" s="24"/>
      <c r="W991" s="24"/>
      <c r="X991" s="24"/>
      <c r="Y991" s="24"/>
      <c r="Z991" s="24"/>
    </row>
    <row r="992" spans="11:26" ht="15.75" customHeight="1">
      <c r="K992" s="30"/>
      <c r="M992" s="30"/>
      <c r="P992" s="24"/>
      <c r="Q992" s="24"/>
      <c r="R992" s="24"/>
      <c r="S992" s="24"/>
      <c r="T992" s="24"/>
      <c r="U992" s="24"/>
      <c r="V992" s="24"/>
      <c r="W992" s="24"/>
      <c r="X992" s="24"/>
      <c r="Y992" s="24"/>
      <c r="Z992" s="24"/>
    </row>
    <row r="993" spans="11:26" ht="15.75" customHeight="1">
      <c r="K993" s="30"/>
      <c r="M993" s="30"/>
      <c r="P993" s="24"/>
      <c r="Q993" s="24"/>
      <c r="R993" s="24"/>
      <c r="S993" s="24"/>
      <c r="T993" s="24"/>
      <c r="U993" s="24"/>
      <c r="V993" s="24"/>
      <c r="W993" s="24"/>
      <c r="X993" s="24"/>
      <c r="Y993" s="24"/>
      <c r="Z993" s="24"/>
    </row>
    <row r="994" spans="11:26" ht="15.75" customHeight="1">
      <c r="K994" s="30"/>
      <c r="M994" s="30"/>
      <c r="P994" s="24"/>
      <c r="Q994" s="24"/>
      <c r="R994" s="24"/>
      <c r="S994" s="24"/>
      <c r="T994" s="24"/>
      <c r="U994" s="24"/>
      <c r="V994" s="24"/>
      <c r="W994" s="24"/>
      <c r="X994" s="24"/>
      <c r="Y994" s="24"/>
      <c r="Z994" s="24"/>
    </row>
    <row r="995" spans="11:26" ht="15.75" customHeight="1">
      <c r="K995" s="30"/>
      <c r="M995" s="30"/>
      <c r="P995" s="24"/>
      <c r="Q995" s="24"/>
      <c r="R995" s="24"/>
      <c r="S995" s="24"/>
      <c r="T995" s="24"/>
      <c r="U995" s="24"/>
      <c r="V995" s="24"/>
      <c r="W995" s="24"/>
      <c r="X995" s="24"/>
      <c r="Y995" s="24"/>
      <c r="Z995" s="24"/>
    </row>
    <row r="996" spans="11:26" ht="15.75" customHeight="1">
      <c r="K996" s="30"/>
      <c r="M996" s="30"/>
      <c r="P996" s="24"/>
      <c r="Q996" s="24"/>
      <c r="R996" s="24"/>
      <c r="S996" s="24"/>
      <c r="T996" s="24"/>
      <c r="U996" s="24"/>
      <c r="V996" s="24"/>
      <c r="W996" s="24"/>
      <c r="X996" s="24"/>
      <c r="Y996" s="24"/>
      <c r="Z996" s="24"/>
    </row>
    <row r="997" spans="11:26" ht="15.75" customHeight="1">
      <c r="K997" s="30"/>
      <c r="M997" s="30"/>
      <c r="P997" s="24"/>
      <c r="Q997" s="24"/>
      <c r="R997" s="24"/>
      <c r="S997" s="24"/>
      <c r="T997" s="24"/>
      <c r="U997" s="24"/>
      <c r="V997" s="24"/>
      <c r="W997" s="24"/>
      <c r="X997" s="24"/>
      <c r="Y997" s="24"/>
      <c r="Z997" s="24"/>
    </row>
    <row r="998" spans="11:26" ht="15.75" customHeight="1">
      <c r="K998" s="30"/>
      <c r="M998" s="30"/>
      <c r="P998" s="24"/>
      <c r="Q998" s="24"/>
      <c r="R998" s="24"/>
      <c r="S998" s="24"/>
      <c r="T998" s="24"/>
      <c r="U998" s="24"/>
      <c r="V998" s="24"/>
      <c r="W998" s="24"/>
      <c r="X998" s="24"/>
      <c r="Y998" s="24"/>
      <c r="Z998" s="24"/>
    </row>
    <row r="999" spans="11:26" ht="15.75" customHeight="1">
      <c r="K999" s="30"/>
      <c r="M999" s="30"/>
      <c r="P999" s="24"/>
      <c r="Q999" s="24"/>
      <c r="R999" s="24"/>
      <c r="S999" s="24"/>
      <c r="T999" s="24"/>
      <c r="U999" s="24"/>
      <c r="V999" s="24"/>
      <c r="W999" s="24"/>
      <c r="X999" s="24"/>
      <c r="Y999" s="24"/>
      <c r="Z999" s="24"/>
    </row>
    <row r="1000" spans="11:26" ht="15.75" customHeight="1">
      <c r="K1000" s="30"/>
      <c r="M1000" s="30"/>
      <c r="P1000" s="24"/>
      <c r="Q1000" s="24"/>
      <c r="R1000" s="24"/>
      <c r="S1000" s="24"/>
      <c r="T1000" s="24"/>
      <c r="U1000" s="24"/>
      <c r="V1000" s="24"/>
      <c r="W1000" s="24"/>
      <c r="X1000" s="24"/>
      <c r="Y1000" s="24"/>
      <c r="Z1000" s="24"/>
    </row>
  </sheetData>
  <mergeCells count="11">
    <mergeCell ref="H1:H2"/>
    <mergeCell ref="I1:I2"/>
    <mergeCell ref="J1:M1"/>
    <mergeCell ref="N1:P1"/>
    <mergeCell ref="A1:A2"/>
    <mergeCell ref="B1:B2"/>
    <mergeCell ref="C1:C2"/>
    <mergeCell ref="D1:D2"/>
    <mergeCell ref="E1:E2"/>
    <mergeCell ref="F1:F2"/>
    <mergeCell ref="G1:G2"/>
  </mergeCells>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90" zoomScaleNormal="90" workbookViewId="0">
      <pane xSplit="9" ySplit="2" topLeftCell="J3" activePane="bottomRight" state="frozen"/>
      <selection pane="topRight" activeCell="J1" sqref="J1"/>
      <selection pane="bottomLeft" activeCell="A3" sqref="A3"/>
      <selection pane="bottomRight" activeCell="J3" sqref="J3"/>
    </sheetView>
  </sheetViews>
  <sheetFormatPr baseColWidth="10" defaultColWidth="12.625" defaultRowHeight="15" customHeight="1"/>
  <cols>
    <col min="1" max="1" width="6.5" customWidth="1"/>
    <col min="2" max="2" width="13.875" customWidth="1"/>
    <col min="3" max="3" width="16.5" customWidth="1"/>
    <col min="4" max="4" width="10" customWidth="1"/>
    <col min="5" max="5" width="34.5" customWidth="1"/>
    <col min="6" max="6" width="9.125" customWidth="1"/>
    <col min="7" max="7" width="31.625" customWidth="1"/>
    <col min="8" max="8" width="13.75" customWidth="1"/>
    <col min="9" max="9" width="13.375" customWidth="1"/>
    <col min="10" max="10" width="43" customWidth="1"/>
    <col min="11" max="11" width="8.5" customWidth="1"/>
    <col min="12" max="12" width="46" customWidth="1"/>
    <col min="13" max="13" width="8.5" customWidth="1"/>
    <col min="14" max="15" width="53.125" customWidth="1"/>
    <col min="16" max="16" width="10.75" customWidth="1"/>
    <col min="17" max="17" width="74.125" customWidth="1"/>
    <col min="18" max="26" width="9.375" customWidth="1"/>
  </cols>
  <sheetData>
    <row r="1" spans="1:26" ht="30.75" customHeight="1">
      <c r="A1" s="682" t="s">
        <v>0</v>
      </c>
      <c r="B1" s="684" t="s">
        <v>1</v>
      </c>
      <c r="C1" s="684" t="s">
        <v>2</v>
      </c>
      <c r="D1" s="684" t="s">
        <v>3</v>
      </c>
      <c r="E1" s="684" t="s">
        <v>3</v>
      </c>
      <c r="F1" s="684" t="s">
        <v>4</v>
      </c>
      <c r="G1" s="684" t="s">
        <v>4</v>
      </c>
      <c r="H1" s="675" t="s">
        <v>2259</v>
      </c>
      <c r="I1" s="677" t="s">
        <v>2260</v>
      </c>
      <c r="J1" s="679" t="s">
        <v>2261</v>
      </c>
      <c r="K1" s="680"/>
      <c r="L1" s="680"/>
      <c r="M1" s="680"/>
      <c r="N1" s="679" t="s">
        <v>2262</v>
      </c>
      <c r="O1" s="680"/>
      <c r="P1" s="681"/>
      <c r="Q1" s="32"/>
      <c r="R1" s="32"/>
      <c r="S1" s="32"/>
      <c r="T1" s="32"/>
      <c r="U1" s="32"/>
      <c r="V1" s="32"/>
      <c r="W1" s="32"/>
      <c r="X1" s="32"/>
      <c r="Y1" s="32"/>
      <c r="Z1" s="32"/>
    </row>
    <row r="2" spans="1:26" ht="47.25" customHeight="1">
      <c r="A2" s="683"/>
      <c r="B2" s="676"/>
      <c r="C2" s="676"/>
      <c r="D2" s="676"/>
      <c r="E2" s="676"/>
      <c r="F2" s="676"/>
      <c r="G2" s="676"/>
      <c r="H2" s="676"/>
      <c r="I2" s="678"/>
      <c r="J2" s="15" t="s">
        <v>8</v>
      </c>
      <c r="K2" s="16" t="s">
        <v>9</v>
      </c>
      <c r="L2" s="1" t="s">
        <v>10</v>
      </c>
      <c r="M2" s="34" t="s">
        <v>9</v>
      </c>
      <c r="N2" s="15" t="s">
        <v>2263</v>
      </c>
      <c r="O2" s="1" t="s">
        <v>2264</v>
      </c>
      <c r="P2" s="17" t="s">
        <v>9</v>
      </c>
      <c r="Q2" s="14"/>
      <c r="R2" s="14"/>
      <c r="S2" s="14"/>
      <c r="T2" s="14"/>
      <c r="U2" s="14"/>
      <c r="V2" s="14"/>
      <c r="W2" s="14"/>
      <c r="X2" s="14"/>
      <c r="Y2" s="14"/>
      <c r="Z2" s="14"/>
    </row>
    <row r="3" spans="1:26" ht="99.95" customHeight="1">
      <c r="A3" s="35" t="s">
        <v>16</v>
      </c>
      <c r="B3" s="36" t="s">
        <v>17</v>
      </c>
      <c r="C3" s="36" t="s">
        <v>200</v>
      </c>
      <c r="D3" s="37" t="s">
        <v>614</v>
      </c>
      <c r="E3" s="38" t="s">
        <v>615</v>
      </c>
      <c r="F3" s="37" t="s">
        <v>693</v>
      </c>
      <c r="G3" s="38" t="s">
        <v>694</v>
      </c>
      <c r="H3" s="39" t="s">
        <v>640</v>
      </c>
      <c r="I3" s="40"/>
      <c r="J3" s="41" t="s">
        <v>700</v>
      </c>
      <c r="K3" s="42">
        <v>0</v>
      </c>
      <c r="L3" s="38" t="s">
        <v>701</v>
      </c>
      <c r="M3" s="43">
        <v>0</v>
      </c>
      <c r="N3" s="110" t="s">
        <v>2850</v>
      </c>
      <c r="O3" s="10" t="s">
        <v>2851</v>
      </c>
      <c r="P3" s="111"/>
      <c r="Q3" s="11"/>
      <c r="R3" s="24"/>
      <c r="S3" s="24"/>
      <c r="T3" s="24"/>
      <c r="U3" s="24"/>
      <c r="V3" s="24"/>
      <c r="W3" s="24"/>
      <c r="X3" s="24"/>
      <c r="Y3" s="24"/>
      <c r="Z3" s="24"/>
    </row>
    <row r="4" spans="1:26" ht="99.95" customHeight="1">
      <c r="A4" s="44" t="s">
        <v>16</v>
      </c>
      <c r="B4" s="3" t="s">
        <v>17</v>
      </c>
      <c r="C4" s="3" t="s">
        <v>200</v>
      </c>
      <c r="D4" s="2" t="s">
        <v>614</v>
      </c>
      <c r="E4" s="4" t="s">
        <v>615</v>
      </c>
      <c r="F4" s="2" t="s">
        <v>616</v>
      </c>
      <c r="G4" s="4" t="s">
        <v>617</v>
      </c>
      <c r="H4" s="5"/>
      <c r="I4" s="45" t="s">
        <v>640</v>
      </c>
      <c r="J4" s="20" t="s">
        <v>641</v>
      </c>
      <c r="K4" s="23">
        <v>176000000</v>
      </c>
      <c r="L4" s="4" t="s">
        <v>642</v>
      </c>
      <c r="M4" s="46">
        <v>367100000</v>
      </c>
      <c r="N4" s="10" t="s">
        <v>2852</v>
      </c>
      <c r="O4" s="10" t="s">
        <v>2852</v>
      </c>
      <c r="P4" s="111"/>
      <c r="Q4" s="105"/>
      <c r="R4" s="24"/>
      <c r="S4" s="24"/>
      <c r="T4" s="24"/>
      <c r="U4" s="24"/>
      <c r="V4" s="24"/>
      <c r="W4" s="24"/>
      <c r="X4" s="24"/>
      <c r="Y4" s="24"/>
      <c r="Z4" s="24"/>
    </row>
    <row r="5" spans="1:26" ht="99.95" customHeight="1">
      <c r="A5" s="44" t="s">
        <v>16</v>
      </c>
      <c r="B5" s="3" t="s">
        <v>17</v>
      </c>
      <c r="C5" s="3" t="s">
        <v>200</v>
      </c>
      <c r="D5" s="2" t="s">
        <v>614</v>
      </c>
      <c r="E5" s="4" t="s">
        <v>615</v>
      </c>
      <c r="F5" s="2" t="s">
        <v>844</v>
      </c>
      <c r="G5" s="4" t="s">
        <v>845</v>
      </c>
      <c r="H5" s="5"/>
      <c r="I5" s="45" t="s">
        <v>640</v>
      </c>
      <c r="J5" s="20" t="s">
        <v>852</v>
      </c>
      <c r="K5" s="23">
        <v>0</v>
      </c>
      <c r="L5" s="4" t="s">
        <v>852</v>
      </c>
      <c r="M5" s="46">
        <v>0</v>
      </c>
      <c r="N5" s="112" t="s">
        <v>2853</v>
      </c>
      <c r="O5" s="10" t="s">
        <v>2854</v>
      </c>
      <c r="P5" s="111"/>
      <c r="Q5" s="11"/>
      <c r="R5" s="24"/>
      <c r="S5" s="24"/>
      <c r="T5" s="24"/>
      <c r="U5" s="24"/>
      <c r="V5" s="24"/>
      <c r="W5" s="24"/>
      <c r="X5" s="24"/>
      <c r="Y5" s="24"/>
      <c r="Z5" s="24"/>
    </row>
    <row r="6" spans="1:26" ht="99.95" customHeight="1">
      <c r="A6" s="44" t="s">
        <v>16</v>
      </c>
      <c r="B6" s="3" t="s">
        <v>17</v>
      </c>
      <c r="C6" s="3" t="s">
        <v>870</v>
      </c>
      <c r="D6" s="2" t="s">
        <v>871</v>
      </c>
      <c r="E6" s="4" t="s">
        <v>872</v>
      </c>
      <c r="F6" s="2" t="s">
        <v>893</v>
      </c>
      <c r="G6" s="4" t="s">
        <v>894</v>
      </c>
      <c r="H6" s="5"/>
      <c r="I6" s="45" t="s">
        <v>640</v>
      </c>
      <c r="J6" s="20" t="s">
        <v>900</v>
      </c>
      <c r="K6" s="23">
        <v>0</v>
      </c>
      <c r="L6" s="4" t="s">
        <v>900</v>
      </c>
      <c r="M6" s="113">
        <v>5</v>
      </c>
      <c r="N6" s="114" t="s">
        <v>2855</v>
      </c>
      <c r="O6" s="10" t="s">
        <v>2856</v>
      </c>
      <c r="P6" s="111"/>
      <c r="Q6" s="11"/>
      <c r="R6" s="24"/>
      <c r="S6" s="24"/>
      <c r="T6" s="24"/>
      <c r="U6" s="24"/>
      <c r="V6" s="24"/>
      <c r="W6" s="24"/>
      <c r="X6" s="24"/>
      <c r="Y6" s="24"/>
      <c r="Z6" s="24"/>
    </row>
    <row r="7" spans="1:26" ht="99.95" customHeight="1">
      <c r="A7" s="49" t="s">
        <v>2112</v>
      </c>
      <c r="B7" s="50" t="s">
        <v>2113</v>
      </c>
      <c r="C7" s="50" t="s">
        <v>2121</v>
      </c>
      <c r="D7" s="51" t="s">
        <v>2135</v>
      </c>
      <c r="E7" s="27" t="s">
        <v>2136</v>
      </c>
      <c r="F7" s="51" t="s">
        <v>2137</v>
      </c>
      <c r="G7" s="27" t="s">
        <v>2138</v>
      </c>
      <c r="H7" s="52" t="s">
        <v>640</v>
      </c>
      <c r="I7" s="53"/>
      <c r="J7" s="25" t="s">
        <v>2171</v>
      </c>
      <c r="K7" s="26">
        <v>0</v>
      </c>
      <c r="L7" s="27" t="s">
        <v>2171</v>
      </c>
      <c r="M7" s="54">
        <v>0</v>
      </c>
      <c r="N7" s="55" t="s">
        <v>2857</v>
      </c>
      <c r="P7" s="115"/>
      <c r="Q7" s="11"/>
      <c r="R7" s="24"/>
      <c r="S7" s="24"/>
      <c r="T7" s="24"/>
      <c r="U7" s="24"/>
      <c r="V7" s="24"/>
      <c r="W7" s="24"/>
      <c r="X7" s="24"/>
      <c r="Y7" s="24"/>
      <c r="Z7" s="24"/>
    </row>
    <row r="8" spans="1:26" ht="90.75" customHeight="1">
      <c r="K8" s="30"/>
      <c r="M8" s="30"/>
      <c r="N8" s="116" t="s">
        <v>2858</v>
      </c>
      <c r="P8" s="117"/>
      <c r="Q8" s="24"/>
      <c r="R8" s="24"/>
      <c r="S8" s="24"/>
      <c r="T8" s="24"/>
      <c r="U8" s="24"/>
      <c r="V8" s="24"/>
      <c r="W8" s="24"/>
      <c r="X8" s="24"/>
      <c r="Y8" s="24"/>
      <c r="Z8" s="24"/>
    </row>
    <row r="9" spans="1:26" ht="35.25" customHeight="1">
      <c r="K9" s="30"/>
      <c r="M9" s="30"/>
      <c r="N9" s="118" t="s">
        <v>2859</v>
      </c>
      <c r="O9" s="116" t="s">
        <v>2860</v>
      </c>
      <c r="P9" s="24"/>
      <c r="Q9" s="24"/>
      <c r="R9" s="24"/>
      <c r="S9" s="24"/>
      <c r="T9" s="24"/>
      <c r="U9" s="24"/>
      <c r="V9" s="24"/>
      <c r="W9" s="24"/>
      <c r="X9" s="24"/>
      <c r="Y9" s="24"/>
      <c r="Z9" s="24"/>
    </row>
    <row r="10" spans="1:26">
      <c r="K10" s="30"/>
      <c r="M10" s="30"/>
      <c r="N10" s="118" t="s">
        <v>2861</v>
      </c>
      <c r="O10" s="119" t="s">
        <v>2862</v>
      </c>
      <c r="P10" s="24"/>
      <c r="Q10" s="24"/>
      <c r="R10" s="24"/>
      <c r="S10" s="24"/>
      <c r="T10" s="24"/>
      <c r="U10" s="24"/>
      <c r="V10" s="24"/>
      <c r="W10" s="24"/>
      <c r="X10" s="24"/>
      <c r="Y10" s="24"/>
      <c r="Z10" s="24"/>
    </row>
    <row r="11" spans="1:26">
      <c r="K11" s="30"/>
      <c r="M11" s="30"/>
      <c r="P11" s="24"/>
      <c r="Q11" s="24"/>
      <c r="R11" s="24"/>
      <c r="S11" s="24"/>
      <c r="T11" s="24"/>
      <c r="U11" s="24"/>
      <c r="V11" s="24"/>
      <c r="W11" s="24"/>
      <c r="X11" s="24"/>
      <c r="Y11" s="24"/>
      <c r="Z11" s="24"/>
    </row>
    <row r="12" spans="1:26">
      <c r="K12" s="30"/>
      <c r="M12" s="30"/>
      <c r="P12" s="24"/>
      <c r="Q12" s="24"/>
      <c r="R12" s="24"/>
      <c r="S12" s="24"/>
      <c r="T12" s="24"/>
      <c r="U12" s="24"/>
      <c r="V12" s="24"/>
      <c r="W12" s="24"/>
      <c r="X12" s="24"/>
      <c r="Y12" s="24"/>
      <c r="Z12" s="24"/>
    </row>
    <row r="13" spans="1:26">
      <c r="K13" s="30"/>
      <c r="M13" s="30"/>
      <c r="P13" s="24"/>
      <c r="Q13" s="24"/>
      <c r="R13" s="24"/>
      <c r="S13" s="24"/>
      <c r="T13" s="24"/>
      <c r="U13" s="24"/>
      <c r="V13" s="24"/>
      <c r="W13" s="24"/>
      <c r="X13" s="24"/>
      <c r="Y13" s="24"/>
      <c r="Z13" s="24"/>
    </row>
    <row r="14" spans="1:26">
      <c r="K14" s="30"/>
      <c r="M14" s="30"/>
      <c r="P14" s="24"/>
      <c r="Q14" s="24"/>
      <c r="R14" s="24"/>
      <c r="S14" s="24"/>
      <c r="T14" s="24"/>
      <c r="U14" s="24"/>
      <c r="V14" s="24"/>
      <c r="W14" s="24"/>
      <c r="X14" s="24"/>
      <c r="Y14" s="24"/>
      <c r="Z14" s="24"/>
    </row>
    <row r="15" spans="1:26">
      <c r="K15" s="30"/>
      <c r="M15" s="30"/>
      <c r="P15" s="24"/>
      <c r="Q15" s="24"/>
      <c r="R15" s="24"/>
      <c r="S15" s="24"/>
      <c r="T15" s="24"/>
      <c r="U15" s="24"/>
      <c r="V15" s="24"/>
      <c r="W15" s="24"/>
      <c r="X15" s="24"/>
      <c r="Y15" s="24"/>
      <c r="Z15" s="24"/>
    </row>
    <row r="16" spans="1:26">
      <c r="K16" s="30"/>
      <c r="M16" s="30"/>
      <c r="P16" s="24"/>
      <c r="Q16" s="24"/>
      <c r="R16" s="24"/>
      <c r="S16" s="24"/>
      <c r="T16" s="24"/>
      <c r="U16" s="24"/>
      <c r="V16" s="24"/>
      <c r="W16" s="24"/>
      <c r="X16" s="24"/>
      <c r="Y16" s="24"/>
      <c r="Z16" s="24"/>
    </row>
    <row r="17" spans="11:26">
      <c r="K17" s="30"/>
      <c r="M17" s="30"/>
      <c r="P17" s="24"/>
      <c r="Q17" s="24"/>
      <c r="R17" s="24"/>
      <c r="S17" s="24"/>
      <c r="T17" s="24"/>
      <c r="U17" s="24"/>
      <c r="V17" s="24"/>
      <c r="W17" s="24"/>
      <c r="X17" s="24"/>
      <c r="Y17" s="24"/>
      <c r="Z17" s="24"/>
    </row>
    <row r="18" spans="11:26">
      <c r="K18" s="30"/>
      <c r="M18" s="30"/>
      <c r="P18" s="24"/>
      <c r="Q18" s="24"/>
      <c r="R18" s="24"/>
      <c r="S18" s="24"/>
      <c r="T18" s="24"/>
      <c r="U18" s="24"/>
      <c r="V18" s="24"/>
      <c r="W18" s="24"/>
      <c r="X18" s="24"/>
      <c r="Y18" s="24"/>
      <c r="Z18" s="24"/>
    </row>
    <row r="19" spans="11:26">
      <c r="K19" s="30"/>
      <c r="M19" s="30"/>
      <c r="P19" s="24"/>
      <c r="Q19" s="24"/>
      <c r="R19" s="24"/>
      <c r="S19" s="24"/>
      <c r="T19" s="24"/>
      <c r="U19" s="24"/>
      <c r="V19" s="24"/>
      <c r="W19" s="24"/>
      <c r="X19" s="24"/>
      <c r="Y19" s="24"/>
      <c r="Z19" s="24"/>
    </row>
    <row r="20" spans="11:26">
      <c r="K20" s="30"/>
      <c r="M20" s="30"/>
      <c r="P20" s="24"/>
      <c r="Q20" s="24"/>
      <c r="R20" s="24"/>
      <c r="S20" s="24"/>
      <c r="T20" s="24"/>
      <c r="U20" s="24"/>
      <c r="V20" s="24"/>
      <c r="W20" s="24"/>
      <c r="X20" s="24"/>
      <c r="Y20" s="24"/>
      <c r="Z20" s="24"/>
    </row>
    <row r="21" spans="11:26" ht="15.75" customHeight="1">
      <c r="K21" s="30"/>
      <c r="M21" s="30"/>
      <c r="P21" s="24"/>
      <c r="Q21" s="24"/>
      <c r="R21" s="24"/>
      <c r="S21" s="24"/>
      <c r="T21" s="24"/>
      <c r="U21" s="24"/>
      <c r="V21" s="24"/>
      <c r="W21" s="24"/>
      <c r="X21" s="24"/>
      <c r="Y21" s="24"/>
      <c r="Z21" s="24"/>
    </row>
    <row r="22" spans="11:26" ht="15.75" customHeight="1">
      <c r="K22" s="30"/>
      <c r="M22" s="30"/>
      <c r="P22" s="24"/>
      <c r="Q22" s="24"/>
      <c r="R22" s="24"/>
      <c r="S22" s="24"/>
      <c r="T22" s="24"/>
      <c r="U22" s="24"/>
      <c r="V22" s="24"/>
      <c r="W22" s="24"/>
      <c r="X22" s="24"/>
      <c r="Y22" s="24"/>
      <c r="Z22" s="24"/>
    </row>
    <row r="23" spans="11:26" ht="15.75" customHeight="1">
      <c r="K23" s="30"/>
      <c r="M23" s="30"/>
      <c r="P23" s="24"/>
      <c r="Q23" s="24"/>
      <c r="R23" s="24"/>
      <c r="S23" s="24"/>
      <c r="T23" s="24"/>
      <c r="U23" s="24"/>
      <c r="V23" s="24"/>
      <c r="W23" s="24"/>
      <c r="X23" s="24"/>
      <c r="Y23" s="24"/>
      <c r="Z23" s="24"/>
    </row>
    <row r="24" spans="11:26" ht="15.75" customHeight="1">
      <c r="K24" s="30"/>
      <c r="M24" s="30"/>
      <c r="P24" s="24"/>
      <c r="Q24" s="24"/>
      <c r="R24" s="24"/>
      <c r="S24" s="24"/>
      <c r="T24" s="24"/>
      <c r="U24" s="24"/>
      <c r="V24" s="24"/>
      <c r="W24" s="24"/>
      <c r="X24" s="24"/>
      <c r="Y24" s="24"/>
      <c r="Z24" s="24"/>
    </row>
    <row r="25" spans="11:26" ht="15.75" customHeight="1">
      <c r="K25" s="30"/>
      <c r="M25" s="30"/>
      <c r="P25" s="24"/>
      <c r="Q25" s="24"/>
      <c r="R25" s="24"/>
      <c r="S25" s="24"/>
      <c r="T25" s="24"/>
      <c r="U25" s="24"/>
      <c r="V25" s="24"/>
      <c r="W25" s="24"/>
      <c r="X25" s="24"/>
      <c r="Y25" s="24"/>
      <c r="Z25" s="24"/>
    </row>
    <row r="26" spans="11:26" ht="15.75" customHeight="1">
      <c r="K26" s="30"/>
      <c r="M26" s="30"/>
      <c r="P26" s="24"/>
      <c r="Q26" s="24"/>
      <c r="R26" s="24"/>
      <c r="S26" s="24"/>
      <c r="T26" s="24"/>
      <c r="U26" s="24"/>
      <c r="V26" s="24"/>
      <c r="W26" s="24"/>
      <c r="X26" s="24"/>
      <c r="Y26" s="24"/>
      <c r="Z26" s="24"/>
    </row>
    <row r="27" spans="11:26" ht="15.75" customHeight="1">
      <c r="K27" s="30"/>
      <c r="M27" s="30"/>
      <c r="P27" s="24"/>
      <c r="Q27" s="24"/>
      <c r="R27" s="24"/>
      <c r="S27" s="24"/>
      <c r="T27" s="24"/>
      <c r="U27" s="24"/>
      <c r="V27" s="24"/>
      <c r="W27" s="24"/>
      <c r="X27" s="24"/>
      <c r="Y27" s="24"/>
      <c r="Z27" s="24"/>
    </row>
    <row r="28" spans="11:26" ht="15.75" customHeight="1">
      <c r="K28" s="30"/>
      <c r="M28" s="30"/>
      <c r="P28" s="24"/>
      <c r="Q28" s="24"/>
      <c r="R28" s="24"/>
      <c r="S28" s="24"/>
      <c r="T28" s="24"/>
      <c r="U28" s="24"/>
      <c r="V28" s="24"/>
      <c r="W28" s="24"/>
      <c r="X28" s="24"/>
      <c r="Y28" s="24"/>
      <c r="Z28" s="24"/>
    </row>
    <row r="29" spans="11:26" ht="15.75" customHeight="1">
      <c r="K29" s="30"/>
      <c r="M29" s="30"/>
      <c r="P29" s="24"/>
      <c r="Q29" s="24"/>
      <c r="R29" s="24"/>
      <c r="S29" s="24"/>
      <c r="T29" s="24"/>
      <c r="U29" s="24"/>
      <c r="V29" s="24"/>
      <c r="W29" s="24"/>
      <c r="X29" s="24"/>
      <c r="Y29" s="24"/>
      <c r="Z29" s="24"/>
    </row>
    <row r="30" spans="11:26" ht="15.75" customHeight="1">
      <c r="K30" s="30"/>
      <c r="M30" s="30"/>
      <c r="P30" s="24"/>
      <c r="Q30" s="24"/>
      <c r="R30" s="24"/>
      <c r="S30" s="24"/>
      <c r="T30" s="24"/>
      <c r="U30" s="24"/>
      <c r="V30" s="24"/>
      <c r="W30" s="24"/>
      <c r="X30" s="24"/>
      <c r="Y30" s="24"/>
      <c r="Z30" s="24"/>
    </row>
    <row r="31" spans="11:26" ht="15.75" customHeight="1">
      <c r="K31" s="30"/>
      <c r="M31" s="30"/>
      <c r="P31" s="24"/>
      <c r="Q31" s="24"/>
      <c r="R31" s="24"/>
      <c r="S31" s="24"/>
      <c r="T31" s="24"/>
      <c r="U31" s="24"/>
      <c r="V31" s="24"/>
      <c r="W31" s="24"/>
      <c r="X31" s="24"/>
      <c r="Y31" s="24"/>
      <c r="Z31" s="24"/>
    </row>
    <row r="32" spans="11:26" ht="15.75" customHeight="1">
      <c r="K32" s="30"/>
      <c r="M32" s="30"/>
      <c r="P32" s="24"/>
      <c r="Q32" s="24"/>
      <c r="R32" s="24"/>
      <c r="S32" s="24"/>
      <c r="T32" s="24"/>
      <c r="U32" s="24"/>
      <c r="V32" s="24"/>
      <c r="W32" s="24"/>
      <c r="X32" s="24"/>
      <c r="Y32" s="24"/>
      <c r="Z32" s="24"/>
    </row>
    <row r="33" spans="11:26" ht="15.75" customHeight="1">
      <c r="K33" s="30"/>
      <c r="M33" s="30"/>
      <c r="P33" s="24"/>
      <c r="Q33" s="24"/>
      <c r="R33" s="24"/>
      <c r="S33" s="24"/>
      <c r="T33" s="24"/>
      <c r="U33" s="24"/>
      <c r="V33" s="24"/>
      <c r="W33" s="24"/>
      <c r="X33" s="24"/>
      <c r="Y33" s="24"/>
      <c r="Z33" s="24"/>
    </row>
    <row r="34" spans="11:26" ht="15.75" customHeight="1">
      <c r="K34" s="30"/>
      <c r="M34" s="30"/>
      <c r="P34" s="24"/>
      <c r="Q34" s="24"/>
      <c r="R34" s="24"/>
      <c r="S34" s="24"/>
      <c r="T34" s="24"/>
      <c r="U34" s="24"/>
      <c r="V34" s="24"/>
      <c r="W34" s="24"/>
      <c r="X34" s="24"/>
      <c r="Y34" s="24"/>
      <c r="Z34" s="24"/>
    </row>
    <row r="35" spans="11:26" ht="15.75" customHeight="1">
      <c r="K35" s="30"/>
      <c r="M35" s="30"/>
      <c r="P35" s="24"/>
      <c r="Q35" s="24"/>
      <c r="R35" s="24"/>
      <c r="S35" s="24"/>
      <c r="T35" s="24"/>
      <c r="U35" s="24"/>
      <c r="V35" s="24"/>
      <c r="W35" s="24"/>
      <c r="X35" s="24"/>
      <c r="Y35" s="24"/>
      <c r="Z35" s="24"/>
    </row>
    <row r="36" spans="11:26" ht="15.75" customHeight="1">
      <c r="K36" s="30"/>
      <c r="M36" s="30"/>
      <c r="P36" s="24"/>
      <c r="Q36" s="24"/>
      <c r="R36" s="24"/>
      <c r="S36" s="24"/>
      <c r="T36" s="24"/>
      <c r="U36" s="24"/>
      <c r="V36" s="24"/>
      <c r="W36" s="24"/>
      <c r="X36" s="24"/>
      <c r="Y36" s="24"/>
      <c r="Z36" s="24"/>
    </row>
    <row r="37" spans="11:26" ht="15.75" customHeight="1">
      <c r="K37" s="30"/>
      <c r="M37" s="30"/>
      <c r="P37" s="24"/>
      <c r="Q37" s="24"/>
      <c r="R37" s="24"/>
      <c r="S37" s="24"/>
      <c r="T37" s="24"/>
      <c r="U37" s="24"/>
      <c r="V37" s="24"/>
      <c r="W37" s="24"/>
      <c r="X37" s="24"/>
      <c r="Y37" s="24"/>
      <c r="Z37" s="24"/>
    </row>
    <row r="38" spans="11:26" ht="15.75" customHeight="1">
      <c r="K38" s="30"/>
      <c r="M38" s="30"/>
      <c r="P38" s="24"/>
      <c r="Q38" s="24"/>
      <c r="R38" s="24"/>
      <c r="S38" s="24"/>
      <c r="T38" s="24"/>
      <c r="U38" s="24"/>
      <c r="V38" s="24"/>
      <c r="W38" s="24"/>
      <c r="X38" s="24"/>
      <c r="Y38" s="24"/>
      <c r="Z38" s="24"/>
    </row>
    <row r="39" spans="11:26" ht="15.75" customHeight="1">
      <c r="K39" s="30"/>
      <c r="M39" s="30"/>
      <c r="P39" s="24"/>
      <c r="Q39" s="24"/>
      <c r="R39" s="24"/>
      <c r="S39" s="24"/>
      <c r="T39" s="24"/>
      <c r="U39" s="24"/>
      <c r="V39" s="24"/>
      <c r="W39" s="24"/>
      <c r="X39" s="24"/>
      <c r="Y39" s="24"/>
      <c r="Z39" s="24"/>
    </row>
    <row r="40" spans="11:26" ht="15.75" customHeight="1">
      <c r="K40" s="30"/>
      <c r="M40" s="30"/>
      <c r="P40" s="24"/>
      <c r="Q40" s="24"/>
      <c r="R40" s="24"/>
      <c r="S40" s="24"/>
      <c r="T40" s="24"/>
      <c r="U40" s="24"/>
      <c r="V40" s="24"/>
      <c r="W40" s="24"/>
      <c r="X40" s="24"/>
      <c r="Y40" s="24"/>
      <c r="Z40" s="24"/>
    </row>
    <row r="41" spans="11:26" ht="15.75" customHeight="1">
      <c r="K41" s="30"/>
      <c r="M41" s="30"/>
      <c r="P41" s="24"/>
      <c r="Q41" s="24"/>
      <c r="R41" s="24"/>
      <c r="S41" s="24"/>
      <c r="T41" s="24"/>
      <c r="U41" s="24"/>
      <c r="V41" s="24"/>
      <c r="W41" s="24"/>
      <c r="X41" s="24"/>
      <c r="Y41" s="24"/>
      <c r="Z41" s="24"/>
    </row>
    <row r="42" spans="11:26" ht="15.75" customHeight="1">
      <c r="K42" s="30"/>
      <c r="M42" s="30"/>
      <c r="P42" s="24"/>
      <c r="Q42" s="24"/>
      <c r="R42" s="24"/>
      <c r="S42" s="24"/>
      <c r="T42" s="24"/>
      <c r="U42" s="24"/>
      <c r="V42" s="24"/>
      <c r="W42" s="24"/>
      <c r="X42" s="24"/>
      <c r="Y42" s="24"/>
      <c r="Z42" s="24"/>
    </row>
    <row r="43" spans="11:26" ht="15.75" customHeight="1">
      <c r="K43" s="30"/>
      <c r="M43" s="30"/>
      <c r="P43" s="24"/>
      <c r="Q43" s="24"/>
      <c r="R43" s="24"/>
      <c r="S43" s="24"/>
      <c r="T43" s="24"/>
      <c r="U43" s="24"/>
      <c r="V43" s="24"/>
      <c r="W43" s="24"/>
      <c r="X43" s="24"/>
      <c r="Y43" s="24"/>
      <c r="Z43" s="24"/>
    </row>
    <row r="44" spans="11:26" ht="15.75" customHeight="1">
      <c r="K44" s="30"/>
      <c r="M44" s="30"/>
      <c r="P44" s="24"/>
      <c r="Q44" s="24"/>
      <c r="R44" s="24"/>
      <c r="S44" s="24"/>
      <c r="T44" s="24"/>
      <c r="U44" s="24"/>
      <c r="V44" s="24"/>
      <c r="W44" s="24"/>
      <c r="X44" s="24"/>
      <c r="Y44" s="24"/>
      <c r="Z44" s="24"/>
    </row>
    <row r="45" spans="11:26" ht="15.75" customHeight="1">
      <c r="K45" s="30"/>
      <c r="M45" s="30"/>
      <c r="P45" s="24"/>
      <c r="Q45" s="24"/>
      <c r="R45" s="24"/>
      <c r="S45" s="24"/>
      <c r="T45" s="24"/>
      <c r="U45" s="24"/>
      <c r="V45" s="24"/>
      <c r="W45" s="24"/>
      <c r="X45" s="24"/>
      <c r="Y45" s="24"/>
      <c r="Z45" s="24"/>
    </row>
    <row r="46" spans="11:26" ht="15.75" customHeight="1">
      <c r="K46" s="30"/>
      <c r="M46" s="30"/>
      <c r="P46" s="24"/>
      <c r="Q46" s="24"/>
      <c r="R46" s="24"/>
      <c r="S46" s="24"/>
      <c r="T46" s="24"/>
      <c r="U46" s="24"/>
      <c r="V46" s="24"/>
      <c r="W46" s="24"/>
      <c r="X46" s="24"/>
      <c r="Y46" s="24"/>
      <c r="Z46" s="24"/>
    </row>
    <row r="47" spans="11:26" ht="15.75" customHeight="1">
      <c r="K47" s="30"/>
      <c r="M47" s="30"/>
      <c r="P47" s="24"/>
      <c r="Q47" s="24"/>
      <c r="R47" s="24"/>
      <c r="S47" s="24"/>
      <c r="T47" s="24"/>
      <c r="U47" s="24"/>
      <c r="V47" s="24"/>
      <c r="W47" s="24"/>
      <c r="X47" s="24"/>
      <c r="Y47" s="24"/>
      <c r="Z47" s="24"/>
    </row>
    <row r="48" spans="11:26" ht="15.75" customHeight="1">
      <c r="K48" s="30"/>
      <c r="M48" s="30"/>
      <c r="P48" s="24"/>
      <c r="Q48" s="24"/>
      <c r="R48" s="24"/>
      <c r="S48" s="24"/>
      <c r="T48" s="24"/>
      <c r="U48" s="24"/>
      <c r="V48" s="24"/>
      <c r="W48" s="24"/>
      <c r="X48" s="24"/>
      <c r="Y48" s="24"/>
      <c r="Z48" s="24"/>
    </row>
    <row r="49" spans="11:26" ht="15.75" customHeight="1">
      <c r="K49" s="30"/>
      <c r="M49" s="30"/>
      <c r="P49" s="24"/>
      <c r="Q49" s="24"/>
      <c r="R49" s="24"/>
      <c r="S49" s="24"/>
      <c r="T49" s="24"/>
      <c r="U49" s="24"/>
      <c r="V49" s="24"/>
      <c r="W49" s="24"/>
      <c r="X49" s="24"/>
      <c r="Y49" s="24"/>
      <c r="Z49" s="24"/>
    </row>
    <row r="50" spans="11:26" ht="15.75" customHeight="1">
      <c r="K50" s="30"/>
      <c r="M50" s="30"/>
      <c r="P50" s="24"/>
      <c r="Q50" s="24"/>
      <c r="R50" s="24"/>
      <c r="S50" s="24"/>
      <c r="T50" s="24"/>
      <c r="U50" s="24"/>
      <c r="V50" s="24"/>
      <c r="W50" s="24"/>
      <c r="X50" s="24"/>
      <c r="Y50" s="24"/>
      <c r="Z50" s="24"/>
    </row>
    <row r="51" spans="11:26" ht="15.75" customHeight="1">
      <c r="K51" s="30"/>
      <c r="M51" s="30"/>
      <c r="P51" s="24"/>
      <c r="Q51" s="24"/>
      <c r="R51" s="24"/>
      <c r="S51" s="24"/>
      <c r="T51" s="24"/>
      <c r="U51" s="24"/>
      <c r="V51" s="24"/>
      <c r="W51" s="24"/>
      <c r="X51" s="24"/>
      <c r="Y51" s="24"/>
      <c r="Z51" s="24"/>
    </row>
    <row r="52" spans="11:26" ht="15.75" customHeight="1">
      <c r="K52" s="30"/>
      <c r="M52" s="30"/>
      <c r="P52" s="24"/>
      <c r="Q52" s="24"/>
      <c r="R52" s="24"/>
      <c r="S52" s="24"/>
      <c r="T52" s="24"/>
      <c r="U52" s="24"/>
      <c r="V52" s="24"/>
      <c r="W52" s="24"/>
      <c r="X52" s="24"/>
      <c r="Y52" s="24"/>
      <c r="Z52" s="24"/>
    </row>
    <row r="53" spans="11:26" ht="15.75" customHeight="1">
      <c r="K53" s="30"/>
      <c r="M53" s="30"/>
      <c r="P53" s="24"/>
      <c r="Q53" s="24"/>
      <c r="R53" s="24"/>
      <c r="S53" s="24"/>
      <c r="T53" s="24"/>
      <c r="U53" s="24"/>
      <c r="V53" s="24"/>
      <c r="W53" s="24"/>
      <c r="X53" s="24"/>
      <c r="Y53" s="24"/>
      <c r="Z53" s="24"/>
    </row>
    <row r="54" spans="11:26" ht="15.75" customHeight="1">
      <c r="K54" s="30"/>
      <c r="M54" s="30"/>
      <c r="P54" s="24"/>
      <c r="Q54" s="24"/>
      <c r="R54" s="24"/>
      <c r="S54" s="24"/>
      <c r="T54" s="24"/>
      <c r="U54" s="24"/>
      <c r="V54" s="24"/>
      <c r="W54" s="24"/>
      <c r="X54" s="24"/>
      <c r="Y54" s="24"/>
      <c r="Z54" s="24"/>
    </row>
    <row r="55" spans="11:26" ht="15.75" customHeight="1">
      <c r="K55" s="30"/>
      <c r="M55" s="30"/>
      <c r="P55" s="24"/>
      <c r="Q55" s="24"/>
      <c r="R55" s="24"/>
      <c r="S55" s="24"/>
      <c r="T55" s="24"/>
      <c r="U55" s="24"/>
      <c r="V55" s="24"/>
      <c r="W55" s="24"/>
      <c r="X55" s="24"/>
      <c r="Y55" s="24"/>
      <c r="Z55" s="24"/>
    </row>
    <row r="56" spans="11:26" ht="15.75" customHeight="1">
      <c r="K56" s="30"/>
      <c r="M56" s="30"/>
      <c r="P56" s="24"/>
      <c r="Q56" s="24"/>
      <c r="R56" s="24"/>
      <c r="S56" s="24"/>
      <c r="T56" s="24"/>
      <c r="U56" s="24"/>
      <c r="V56" s="24"/>
      <c r="W56" s="24"/>
      <c r="X56" s="24"/>
      <c r="Y56" s="24"/>
      <c r="Z56" s="24"/>
    </row>
    <row r="57" spans="11:26" ht="15.75" customHeight="1">
      <c r="K57" s="30"/>
      <c r="M57" s="30"/>
      <c r="P57" s="24"/>
      <c r="Q57" s="24"/>
      <c r="R57" s="24"/>
      <c r="S57" s="24"/>
      <c r="T57" s="24"/>
      <c r="U57" s="24"/>
      <c r="V57" s="24"/>
      <c r="W57" s="24"/>
      <c r="X57" s="24"/>
      <c r="Y57" s="24"/>
      <c r="Z57" s="24"/>
    </row>
    <row r="58" spans="11:26" ht="15.75" customHeight="1">
      <c r="K58" s="30"/>
      <c r="M58" s="30"/>
      <c r="P58" s="24"/>
      <c r="Q58" s="24"/>
      <c r="R58" s="24"/>
      <c r="S58" s="24"/>
      <c r="T58" s="24"/>
      <c r="U58" s="24"/>
      <c r="V58" s="24"/>
      <c r="W58" s="24"/>
      <c r="X58" s="24"/>
      <c r="Y58" s="24"/>
      <c r="Z58" s="24"/>
    </row>
    <row r="59" spans="11:26" ht="15.75" customHeight="1">
      <c r="K59" s="30"/>
      <c r="M59" s="30"/>
      <c r="P59" s="24"/>
      <c r="Q59" s="24"/>
      <c r="R59" s="24"/>
      <c r="S59" s="24"/>
      <c r="T59" s="24"/>
      <c r="U59" s="24"/>
      <c r="V59" s="24"/>
      <c r="W59" s="24"/>
      <c r="X59" s="24"/>
      <c r="Y59" s="24"/>
      <c r="Z59" s="24"/>
    </row>
    <row r="60" spans="11:26" ht="15.75" customHeight="1">
      <c r="K60" s="30"/>
      <c r="M60" s="30"/>
      <c r="P60" s="24"/>
      <c r="Q60" s="24"/>
      <c r="R60" s="24"/>
      <c r="S60" s="24"/>
      <c r="T60" s="24"/>
      <c r="U60" s="24"/>
      <c r="V60" s="24"/>
      <c r="W60" s="24"/>
      <c r="X60" s="24"/>
      <c r="Y60" s="24"/>
      <c r="Z60" s="24"/>
    </row>
    <row r="61" spans="11:26" ht="15.75" customHeight="1">
      <c r="K61" s="30"/>
      <c r="M61" s="30"/>
      <c r="P61" s="24"/>
      <c r="Q61" s="24"/>
      <c r="R61" s="24"/>
      <c r="S61" s="24"/>
      <c r="T61" s="24"/>
      <c r="U61" s="24"/>
      <c r="V61" s="24"/>
      <c r="W61" s="24"/>
      <c r="X61" s="24"/>
      <c r="Y61" s="24"/>
      <c r="Z61" s="24"/>
    </row>
    <row r="62" spans="11:26" ht="15.75" customHeight="1">
      <c r="K62" s="30"/>
      <c r="M62" s="30"/>
      <c r="P62" s="24"/>
      <c r="Q62" s="24"/>
      <c r="R62" s="24"/>
      <c r="S62" s="24"/>
      <c r="T62" s="24"/>
      <c r="U62" s="24"/>
      <c r="V62" s="24"/>
      <c r="W62" s="24"/>
      <c r="X62" s="24"/>
      <c r="Y62" s="24"/>
      <c r="Z62" s="24"/>
    </row>
    <row r="63" spans="11:26" ht="15.75" customHeight="1">
      <c r="K63" s="30"/>
      <c r="M63" s="30"/>
      <c r="P63" s="24"/>
      <c r="Q63" s="24"/>
      <c r="R63" s="24"/>
      <c r="S63" s="24"/>
      <c r="T63" s="24"/>
      <c r="U63" s="24"/>
      <c r="V63" s="24"/>
      <c r="W63" s="24"/>
      <c r="X63" s="24"/>
      <c r="Y63" s="24"/>
      <c r="Z63" s="24"/>
    </row>
    <row r="64" spans="11:26" ht="15.75" customHeight="1">
      <c r="K64" s="30"/>
      <c r="M64" s="30"/>
      <c r="P64" s="24"/>
      <c r="Q64" s="24"/>
      <c r="R64" s="24"/>
      <c r="S64" s="24"/>
      <c r="T64" s="24"/>
      <c r="U64" s="24"/>
      <c r="V64" s="24"/>
      <c r="W64" s="24"/>
      <c r="X64" s="24"/>
      <c r="Y64" s="24"/>
      <c r="Z64" s="24"/>
    </row>
    <row r="65" spans="11:26" ht="15.75" customHeight="1">
      <c r="K65" s="30"/>
      <c r="M65" s="30"/>
      <c r="P65" s="24"/>
      <c r="Q65" s="24"/>
      <c r="R65" s="24"/>
      <c r="S65" s="24"/>
      <c r="T65" s="24"/>
      <c r="U65" s="24"/>
      <c r="V65" s="24"/>
      <c r="W65" s="24"/>
      <c r="X65" s="24"/>
      <c r="Y65" s="24"/>
      <c r="Z65" s="24"/>
    </row>
    <row r="66" spans="11:26" ht="15.75" customHeight="1">
      <c r="K66" s="30"/>
      <c r="M66" s="30"/>
      <c r="P66" s="24"/>
      <c r="Q66" s="24"/>
      <c r="R66" s="24"/>
      <c r="S66" s="24"/>
      <c r="T66" s="24"/>
      <c r="U66" s="24"/>
      <c r="V66" s="24"/>
      <c r="W66" s="24"/>
      <c r="X66" s="24"/>
      <c r="Y66" s="24"/>
      <c r="Z66" s="24"/>
    </row>
    <row r="67" spans="11:26" ht="15.75" customHeight="1">
      <c r="K67" s="30"/>
      <c r="M67" s="30"/>
      <c r="P67" s="24"/>
      <c r="Q67" s="24"/>
      <c r="R67" s="24"/>
      <c r="S67" s="24"/>
      <c r="T67" s="24"/>
      <c r="U67" s="24"/>
      <c r="V67" s="24"/>
      <c r="W67" s="24"/>
      <c r="X67" s="24"/>
      <c r="Y67" s="24"/>
      <c r="Z67" s="24"/>
    </row>
    <row r="68" spans="11:26" ht="15.75" customHeight="1">
      <c r="K68" s="30"/>
      <c r="M68" s="30"/>
      <c r="P68" s="24"/>
      <c r="Q68" s="24"/>
      <c r="R68" s="24"/>
      <c r="S68" s="24"/>
      <c r="T68" s="24"/>
      <c r="U68" s="24"/>
      <c r="V68" s="24"/>
      <c r="W68" s="24"/>
      <c r="X68" s="24"/>
      <c r="Y68" s="24"/>
      <c r="Z68" s="24"/>
    </row>
    <row r="69" spans="11:26" ht="15.75" customHeight="1">
      <c r="K69" s="30"/>
      <c r="M69" s="30"/>
      <c r="P69" s="24"/>
      <c r="Q69" s="24"/>
      <c r="R69" s="24"/>
      <c r="S69" s="24"/>
      <c r="T69" s="24"/>
      <c r="U69" s="24"/>
      <c r="V69" s="24"/>
      <c r="W69" s="24"/>
      <c r="X69" s="24"/>
      <c r="Y69" s="24"/>
      <c r="Z69" s="24"/>
    </row>
    <row r="70" spans="11:26" ht="15.75" customHeight="1">
      <c r="K70" s="30"/>
      <c r="M70" s="30"/>
      <c r="P70" s="24"/>
      <c r="Q70" s="24"/>
      <c r="R70" s="24"/>
      <c r="S70" s="24"/>
      <c r="T70" s="24"/>
      <c r="U70" s="24"/>
      <c r="V70" s="24"/>
      <c r="W70" s="24"/>
      <c r="X70" s="24"/>
      <c r="Y70" s="24"/>
      <c r="Z70" s="24"/>
    </row>
    <row r="71" spans="11:26" ht="15.75" customHeight="1">
      <c r="K71" s="30"/>
      <c r="M71" s="30"/>
      <c r="P71" s="24"/>
      <c r="Q71" s="24"/>
      <c r="R71" s="24"/>
      <c r="S71" s="24"/>
      <c r="T71" s="24"/>
      <c r="U71" s="24"/>
      <c r="V71" s="24"/>
      <c r="W71" s="24"/>
      <c r="X71" s="24"/>
      <c r="Y71" s="24"/>
      <c r="Z71" s="24"/>
    </row>
    <row r="72" spans="11:26" ht="15.75" customHeight="1">
      <c r="K72" s="30"/>
      <c r="M72" s="30"/>
      <c r="P72" s="24"/>
      <c r="Q72" s="24"/>
      <c r="R72" s="24"/>
      <c r="S72" s="24"/>
      <c r="T72" s="24"/>
      <c r="U72" s="24"/>
      <c r="V72" s="24"/>
      <c r="W72" s="24"/>
      <c r="X72" s="24"/>
      <c r="Y72" s="24"/>
      <c r="Z72" s="24"/>
    </row>
    <row r="73" spans="11:26" ht="15.75" customHeight="1">
      <c r="K73" s="30"/>
      <c r="M73" s="30"/>
      <c r="P73" s="24"/>
      <c r="Q73" s="24"/>
      <c r="R73" s="24"/>
      <c r="S73" s="24"/>
      <c r="T73" s="24"/>
      <c r="U73" s="24"/>
      <c r="V73" s="24"/>
      <c r="W73" s="24"/>
      <c r="X73" s="24"/>
      <c r="Y73" s="24"/>
      <c r="Z73" s="24"/>
    </row>
    <row r="74" spans="11:26" ht="15.75" customHeight="1">
      <c r="K74" s="30"/>
      <c r="M74" s="30"/>
      <c r="P74" s="24"/>
      <c r="Q74" s="24"/>
      <c r="R74" s="24"/>
      <c r="S74" s="24"/>
      <c r="T74" s="24"/>
      <c r="U74" s="24"/>
      <c r="V74" s="24"/>
      <c r="W74" s="24"/>
      <c r="X74" s="24"/>
      <c r="Y74" s="24"/>
      <c r="Z74" s="24"/>
    </row>
    <row r="75" spans="11:26" ht="15.75" customHeight="1">
      <c r="K75" s="30"/>
      <c r="M75" s="30"/>
      <c r="P75" s="24"/>
      <c r="Q75" s="24"/>
      <c r="R75" s="24"/>
      <c r="S75" s="24"/>
      <c r="T75" s="24"/>
      <c r="U75" s="24"/>
      <c r="V75" s="24"/>
      <c r="W75" s="24"/>
      <c r="X75" s="24"/>
      <c r="Y75" s="24"/>
      <c r="Z75" s="24"/>
    </row>
    <row r="76" spans="11:26" ht="15.75" customHeight="1">
      <c r="K76" s="30"/>
      <c r="M76" s="30"/>
      <c r="P76" s="24"/>
      <c r="Q76" s="24"/>
      <c r="R76" s="24"/>
      <c r="S76" s="24"/>
      <c r="T76" s="24"/>
      <c r="U76" s="24"/>
      <c r="V76" s="24"/>
      <c r="W76" s="24"/>
      <c r="X76" s="24"/>
      <c r="Y76" s="24"/>
      <c r="Z76" s="24"/>
    </row>
    <row r="77" spans="11:26" ht="15.75" customHeight="1">
      <c r="K77" s="30"/>
      <c r="M77" s="30"/>
      <c r="P77" s="24"/>
      <c r="Q77" s="24"/>
      <c r="R77" s="24"/>
      <c r="S77" s="24"/>
      <c r="T77" s="24"/>
      <c r="U77" s="24"/>
      <c r="V77" s="24"/>
      <c r="W77" s="24"/>
      <c r="X77" s="24"/>
      <c r="Y77" s="24"/>
      <c r="Z77" s="24"/>
    </row>
    <row r="78" spans="11:26" ht="15.75" customHeight="1">
      <c r="K78" s="30"/>
      <c r="M78" s="30"/>
      <c r="P78" s="24"/>
      <c r="Q78" s="24"/>
      <c r="R78" s="24"/>
      <c r="S78" s="24"/>
      <c r="T78" s="24"/>
      <c r="U78" s="24"/>
      <c r="V78" s="24"/>
      <c r="W78" s="24"/>
      <c r="X78" s="24"/>
      <c r="Y78" s="24"/>
      <c r="Z78" s="24"/>
    </row>
    <row r="79" spans="11:26" ht="15.75" customHeight="1">
      <c r="K79" s="30"/>
      <c r="M79" s="30"/>
      <c r="P79" s="24"/>
      <c r="Q79" s="24"/>
      <c r="R79" s="24"/>
      <c r="S79" s="24"/>
      <c r="T79" s="24"/>
      <c r="U79" s="24"/>
      <c r="V79" s="24"/>
      <c r="W79" s="24"/>
      <c r="X79" s="24"/>
      <c r="Y79" s="24"/>
      <c r="Z79" s="24"/>
    </row>
    <row r="80" spans="11:26" ht="15.75" customHeight="1">
      <c r="K80" s="30"/>
      <c r="M80" s="30"/>
      <c r="P80" s="24"/>
      <c r="Q80" s="24"/>
      <c r="R80" s="24"/>
      <c r="S80" s="24"/>
      <c r="T80" s="24"/>
      <c r="U80" s="24"/>
      <c r="V80" s="24"/>
      <c r="W80" s="24"/>
      <c r="X80" s="24"/>
      <c r="Y80" s="24"/>
      <c r="Z80" s="24"/>
    </row>
    <row r="81" spans="11:26" ht="15.75" customHeight="1">
      <c r="K81" s="30"/>
      <c r="M81" s="30"/>
      <c r="P81" s="24"/>
      <c r="Q81" s="24"/>
      <c r="R81" s="24"/>
      <c r="S81" s="24"/>
      <c r="T81" s="24"/>
      <c r="U81" s="24"/>
      <c r="V81" s="24"/>
      <c r="W81" s="24"/>
      <c r="X81" s="24"/>
      <c r="Y81" s="24"/>
      <c r="Z81" s="24"/>
    </row>
    <row r="82" spans="11:26" ht="15.75" customHeight="1">
      <c r="K82" s="30"/>
      <c r="M82" s="30"/>
      <c r="P82" s="24"/>
      <c r="Q82" s="24"/>
      <c r="R82" s="24"/>
      <c r="S82" s="24"/>
      <c r="T82" s="24"/>
      <c r="U82" s="24"/>
      <c r="V82" s="24"/>
      <c r="W82" s="24"/>
      <c r="X82" s="24"/>
      <c r="Y82" s="24"/>
      <c r="Z82" s="24"/>
    </row>
    <row r="83" spans="11:26" ht="15.75" customHeight="1">
      <c r="K83" s="30"/>
      <c r="M83" s="30"/>
      <c r="P83" s="24"/>
      <c r="Q83" s="24"/>
      <c r="R83" s="24"/>
      <c r="S83" s="24"/>
      <c r="T83" s="24"/>
      <c r="U83" s="24"/>
      <c r="V83" s="24"/>
      <c r="W83" s="24"/>
      <c r="X83" s="24"/>
      <c r="Y83" s="24"/>
      <c r="Z83" s="24"/>
    </row>
    <row r="84" spans="11:26" ht="15.75" customHeight="1">
      <c r="K84" s="30"/>
      <c r="M84" s="30"/>
      <c r="P84" s="24"/>
      <c r="Q84" s="24"/>
      <c r="R84" s="24"/>
      <c r="S84" s="24"/>
      <c r="T84" s="24"/>
      <c r="U84" s="24"/>
      <c r="V84" s="24"/>
      <c r="W84" s="24"/>
      <c r="X84" s="24"/>
      <c r="Y84" s="24"/>
      <c r="Z84" s="24"/>
    </row>
    <row r="85" spans="11:26" ht="15.75" customHeight="1">
      <c r="K85" s="30"/>
      <c r="M85" s="30"/>
      <c r="P85" s="24"/>
      <c r="Q85" s="24"/>
      <c r="R85" s="24"/>
      <c r="S85" s="24"/>
      <c r="T85" s="24"/>
      <c r="U85" s="24"/>
      <c r="V85" s="24"/>
      <c r="W85" s="24"/>
      <c r="X85" s="24"/>
      <c r="Y85" s="24"/>
      <c r="Z85" s="24"/>
    </row>
    <row r="86" spans="11:26" ht="15.75" customHeight="1">
      <c r="K86" s="30"/>
      <c r="M86" s="30"/>
      <c r="P86" s="24"/>
      <c r="Q86" s="24"/>
      <c r="R86" s="24"/>
      <c r="S86" s="24"/>
      <c r="T86" s="24"/>
      <c r="U86" s="24"/>
      <c r="V86" s="24"/>
      <c r="W86" s="24"/>
      <c r="X86" s="24"/>
      <c r="Y86" s="24"/>
      <c r="Z86" s="24"/>
    </row>
    <row r="87" spans="11:26" ht="15.75" customHeight="1">
      <c r="K87" s="30"/>
      <c r="M87" s="30"/>
      <c r="P87" s="24"/>
      <c r="Q87" s="24"/>
      <c r="R87" s="24"/>
      <c r="S87" s="24"/>
      <c r="T87" s="24"/>
      <c r="U87" s="24"/>
      <c r="V87" s="24"/>
      <c r="W87" s="24"/>
      <c r="X87" s="24"/>
      <c r="Y87" s="24"/>
      <c r="Z87" s="24"/>
    </row>
    <row r="88" spans="11:26" ht="15.75" customHeight="1">
      <c r="K88" s="30"/>
      <c r="M88" s="30"/>
      <c r="P88" s="24"/>
      <c r="Q88" s="24"/>
      <c r="R88" s="24"/>
      <c r="S88" s="24"/>
      <c r="T88" s="24"/>
      <c r="U88" s="24"/>
      <c r="V88" s="24"/>
      <c r="W88" s="24"/>
      <c r="X88" s="24"/>
      <c r="Y88" s="24"/>
      <c r="Z88" s="24"/>
    </row>
    <row r="89" spans="11:26" ht="15.75" customHeight="1">
      <c r="K89" s="30"/>
      <c r="M89" s="30"/>
      <c r="P89" s="24"/>
      <c r="Q89" s="24"/>
      <c r="R89" s="24"/>
      <c r="S89" s="24"/>
      <c r="T89" s="24"/>
      <c r="U89" s="24"/>
      <c r="V89" s="24"/>
      <c r="W89" s="24"/>
      <c r="X89" s="24"/>
      <c r="Y89" s="24"/>
      <c r="Z89" s="24"/>
    </row>
    <row r="90" spans="11:26" ht="15.75" customHeight="1">
      <c r="K90" s="30"/>
      <c r="M90" s="30"/>
      <c r="P90" s="24"/>
      <c r="Q90" s="24"/>
      <c r="R90" s="24"/>
      <c r="S90" s="24"/>
      <c r="T90" s="24"/>
      <c r="U90" s="24"/>
      <c r="V90" s="24"/>
      <c r="W90" s="24"/>
      <c r="X90" s="24"/>
      <c r="Y90" s="24"/>
      <c r="Z90" s="24"/>
    </row>
    <row r="91" spans="11:26" ht="15.75" customHeight="1">
      <c r="K91" s="30"/>
      <c r="M91" s="30"/>
      <c r="P91" s="24"/>
      <c r="Q91" s="24"/>
      <c r="R91" s="24"/>
      <c r="S91" s="24"/>
      <c r="T91" s="24"/>
      <c r="U91" s="24"/>
      <c r="V91" s="24"/>
      <c r="W91" s="24"/>
      <c r="X91" s="24"/>
      <c r="Y91" s="24"/>
      <c r="Z91" s="24"/>
    </row>
    <row r="92" spans="11:26" ht="15.75" customHeight="1">
      <c r="K92" s="30"/>
      <c r="M92" s="30"/>
      <c r="P92" s="24"/>
      <c r="Q92" s="24"/>
      <c r="R92" s="24"/>
      <c r="S92" s="24"/>
      <c r="T92" s="24"/>
      <c r="U92" s="24"/>
      <c r="V92" s="24"/>
      <c r="W92" s="24"/>
      <c r="X92" s="24"/>
      <c r="Y92" s="24"/>
      <c r="Z92" s="24"/>
    </row>
    <row r="93" spans="11:26" ht="15.75" customHeight="1">
      <c r="K93" s="30"/>
      <c r="M93" s="30"/>
      <c r="P93" s="24"/>
      <c r="Q93" s="24"/>
      <c r="R93" s="24"/>
      <c r="S93" s="24"/>
      <c r="T93" s="24"/>
      <c r="U93" s="24"/>
      <c r="V93" s="24"/>
      <c r="W93" s="24"/>
      <c r="X93" s="24"/>
      <c r="Y93" s="24"/>
      <c r="Z93" s="24"/>
    </row>
    <row r="94" spans="11:26" ht="15.75" customHeight="1">
      <c r="K94" s="30"/>
      <c r="M94" s="30"/>
      <c r="P94" s="24"/>
      <c r="Q94" s="24"/>
      <c r="R94" s="24"/>
      <c r="S94" s="24"/>
      <c r="T94" s="24"/>
      <c r="U94" s="24"/>
      <c r="V94" s="24"/>
      <c r="W94" s="24"/>
      <c r="X94" s="24"/>
      <c r="Y94" s="24"/>
      <c r="Z94" s="24"/>
    </row>
    <row r="95" spans="11:26" ht="15.75" customHeight="1">
      <c r="K95" s="30"/>
      <c r="M95" s="30"/>
      <c r="P95" s="24"/>
      <c r="Q95" s="24"/>
      <c r="R95" s="24"/>
      <c r="S95" s="24"/>
      <c r="T95" s="24"/>
      <c r="U95" s="24"/>
      <c r="V95" s="24"/>
      <c r="W95" s="24"/>
      <c r="X95" s="24"/>
      <c r="Y95" s="24"/>
      <c r="Z95" s="24"/>
    </row>
    <row r="96" spans="11:26" ht="15.75" customHeight="1">
      <c r="K96" s="30"/>
      <c r="M96" s="30"/>
      <c r="P96" s="24"/>
      <c r="Q96" s="24"/>
      <c r="R96" s="24"/>
      <c r="S96" s="24"/>
      <c r="T96" s="24"/>
      <c r="U96" s="24"/>
      <c r="V96" s="24"/>
      <c r="W96" s="24"/>
      <c r="X96" s="24"/>
      <c r="Y96" s="24"/>
      <c r="Z96" s="24"/>
    </row>
    <row r="97" spans="11:26" ht="15.75" customHeight="1">
      <c r="K97" s="30"/>
      <c r="M97" s="30"/>
      <c r="P97" s="24"/>
      <c r="Q97" s="24"/>
      <c r="R97" s="24"/>
      <c r="S97" s="24"/>
      <c r="T97" s="24"/>
      <c r="U97" s="24"/>
      <c r="V97" s="24"/>
      <c r="W97" s="24"/>
      <c r="X97" s="24"/>
      <c r="Y97" s="24"/>
      <c r="Z97" s="24"/>
    </row>
    <row r="98" spans="11:26" ht="15.75" customHeight="1">
      <c r="K98" s="30"/>
      <c r="M98" s="30"/>
      <c r="P98" s="24"/>
      <c r="Q98" s="24"/>
      <c r="R98" s="24"/>
      <c r="S98" s="24"/>
      <c r="T98" s="24"/>
      <c r="U98" s="24"/>
      <c r="V98" s="24"/>
      <c r="W98" s="24"/>
      <c r="X98" s="24"/>
      <c r="Y98" s="24"/>
      <c r="Z98" s="24"/>
    </row>
    <row r="99" spans="11:26" ht="15.75" customHeight="1">
      <c r="K99" s="30"/>
      <c r="M99" s="30"/>
      <c r="P99" s="24"/>
      <c r="Q99" s="24"/>
      <c r="R99" s="24"/>
      <c r="S99" s="24"/>
      <c r="T99" s="24"/>
      <c r="U99" s="24"/>
      <c r="V99" s="24"/>
      <c r="W99" s="24"/>
      <c r="X99" s="24"/>
      <c r="Y99" s="24"/>
      <c r="Z99" s="24"/>
    </row>
    <row r="100" spans="11:26" ht="15.75" customHeight="1">
      <c r="K100" s="30"/>
      <c r="M100" s="30"/>
      <c r="P100" s="24"/>
      <c r="Q100" s="24"/>
      <c r="R100" s="24"/>
      <c r="S100" s="24"/>
      <c r="T100" s="24"/>
      <c r="U100" s="24"/>
      <c r="V100" s="24"/>
      <c r="W100" s="24"/>
      <c r="X100" s="24"/>
      <c r="Y100" s="24"/>
      <c r="Z100" s="24"/>
    </row>
    <row r="101" spans="11:26" ht="15.75" customHeight="1">
      <c r="K101" s="30"/>
      <c r="M101" s="30"/>
      <c r="P101" s="24"/>
      <c r="Q101" s="24"/>
      <c r="R101" s="24"/>
      <c r="S101" s="24"/>
      <c r="T101" s="24"/>
      <c r="U101" s="24"/>
      <c r="V101" s="24"/>
      <c r="W101" s="24"/>
      <c r="X101" s="24"/>
      <c r="Y101" s="24"/>
      <c r="Z101" s="24"/>
    </row>
    <row r="102" spans="11:26" ht="15.75" customHeight="1">
      <c r="K102" s="30"/>
      <c r="M102" s="30"/>
      <c r="P102" s="24"/>
      <c r="Q102" s="24"/>
      <c r="R102" s="24"/>
      <c r="S102" s="24"/>
      <c r="T102" s="24"/>
      <c r="U102" s="24"/>
      <c r="V102" s="24"/>
      <c r="W102" s="24"/>
      <c r="X102" s="24"/>
      <c r="Y102" s="24"/>
      <c r="Z102" s="24"/>
    </row>
    <row r="103" spans="11:26" ht="15.75" customHeight="1">
      <c r="K103" s="30"/>
      <c r="M103" s="30"/>
      <c r="P103" s="24"/>
      <c r="Q103" s="24"/>
      <c r="R103" s="24"/>
      <c r="S103" s="24"/>
      <c r="T103" s="24"/>
      <c r="U103" s="24"/>
      <c r="V103" s="24"/>
      <c r="W103" s="24"/>
      <c r="X103" s="24"/>
      <c r="Y103" s="24"/>
      <c r="Z103" s="24"/>
    </row>
    <row r="104" spans="11:26" ht="15.75" customHeight="1">
      <c r="K104" s="30"/>
      <c r="M104" s="30"/>
      <c r="P104" s="24"/>
      <c r="Q104" s="24"/>
      <c r="R104" s="24"/>
      <c r="S104" s="24"/>
      <c r="T104" s="24"/>
      <c r="U104" s="24"/>
      <c r="V104" s="24"/>
      <c r="W104" s="24"/>
      <c r="X104" s="24"/>
      <c r="Y104" s="24"/>
      <c r="Z104" s="24"/>
    </row>
    <row r="105" spans="11:26" ht="15.75" customHeight="1">
      <c r="K105" s="30"/>
      <c r="M105" s="30"/>
      <c r="P105" s="24"/>
      <c r="Q105" s="24"/>
      <c r="R105" s="24"/>
      <c r="S105" s="24"/>
      <c r="T105" s="24"/>
      <c r="U105" s="24"/>
      <c r="V105" s="24"/>
      <c r="W105" s="24"/>
      <c r="X105" s="24"/>
      <c r="Y105" s="24"/>
      <c r="Z105" s="24"/>
    </row>
    <row r="106" spans="11:26" ht="15.75" customHeight="1">
      <c r="K106" s="30"/>
      <c r="M106" s="30"/>
      <c r="P106" s="24"/>
      <c r="Q106" s="24"/>
      <c r="R106" s="24"/>
      <c r="S106" s="24"/>
      <c r="T106" s="24"/>
      <c r="U106" s="24"/>
      <c r="V106" s="24"/>
      <c r="W106" s="24"/>
      <c r="X106" s="24"/>
      <c r="Y106" s="24"/>
      <c r="Z106" s="24"/>
    </row>
    <row r="107" spans="11:26" ht="15.75" customHeight="1">
      <c r="K107" s="30"/>
      <c r="M107" s="30"/>
      <c r="P107" s="24"/>
      <c r="Q107" s="24"/>
      <c r="R107" s="24"/>
      <c r="S107" s="24"/>
      <c r="T107" s="24"/>
      <c r="U107" s="24"/>
      <c r="V107" s="24"/>
      <c r="W107" s="24"/>
      <c r="X107" s="24"/>
      <c r="Y107" s="24"/>
      <c r="Z107" s="24"/>
    </row>
    <row r="108" spans="11:26" ht="15.75" customHeight="1">
      <c r="K108" s="30"/>
      <c r="M108" s="30"/>
      <c r="P108" s="24"/>
      <c r="Q108" s="24"/>
      <c r="R108" s="24"/>
      <c r="S108" s="24"/>
      <c r="T108" s="24"/>
      <c r="U108" s="24"/>
      <c r="V108" s="24"/>
      <c r="W108" s="24"/>
      <c r="X108" s="24"/>
      <c r="Y108" s="24"/>
      <c r="Z108" s="24"/>
    </row>
    <row r="109" spans="11:26" ht="15.75" customHeight="1">
      <c r="K109" s="30"/>
      <c r="M109" s="30"/>
      <c r="P109" s="24"/>
      <c r="Q109" s="24"/>
      <c r="R109" s="24"/>
      <c r="S109" s="24"/>
      <c r="T109" s="24"/>
      <c r="U109" s="24"/>
      <c r="V109" s="24"/>
      <c r="W109" s="24"/>
      <c r="X109" s="24"/>
      <c r="Y109" s="24"/>
      <c r="Z109" s="24"/>
    </row>
    <row r="110" spans="11:26" ht="15.75" customHeight="1">
      <c r="K110" s="30"/>
      <c r="M110" s="30"/>
      <c r="P110" s="24"/>
      <c r="Q110" s="24"/>
      <c r="R110" s="24"/>
      <c r="S110" s="24"/>
      <c r="T110" s="24"/>
      <c r="U110" s="24"/>
      <c r="V110" s="24"/>
      <c r="W110" s="24"/>
      <c r="X110" s="24"/>
      <c r="Y110" s="24"/>
      <c r="Z110" s="24"/>
    </row>
    <row r="111" spans="11:26" ht="15.75" customHeight="1">
      <c r="K111" s="30"/>
      <c r="M111" s="30"/>
      <c r="P111" s="24"/>
      <c r="Q111" s="24"/>
      <c r="R111" s="24"/>
      <c r="S111" s="24"/>
      <c r="T111" s="24"/>
      <c r="U111" s="24"/>
      <c r="V111" s="24"/>
      <c r="W111" s="24"/>
      <c r="X111" s="24"/>
      <c r="Y111" s="24"/>
      <c r="Z111" s="24"/>
    </row>
    <row r="112" spans="11:26" ht="15.75" customHeight="1">
      <c r="K112" s="30"/>
      <c r="M112" s="30"/>
      <c r="P112" s="24"/>
      <c r="Q112" s="24"/>
      <c r="R112" s="24"/>
      <c r="S112" s="24"/>
      <c r="T112" s="24"/>
      <c r="U112" s="24"/>
      <c r="V112" s="24"/>
      <c r="W112" s="24"/>
      <c r="X112" s="24"/>
      <c r="Y112" s="24"/>
      <c r="Z112" s="24"/>
    </row>
    <row r="113" spans="11:26" ht="15.75" customHeight="1">
      <c r="K113" s="30"/>
      <c r="M113" s="30"/>
      <c r="P113" s="24"/>
      <c r="Q113" s="24"/>
      <c r="R113" s="24"/>
      <c r="S113" s="24"/>
      <c r="T113" s="24"/>
      <c r="U113" s="24"/>
      <c r="V113" s="24"/>
      <c r="W113" s="24"/>
      <c r="X113" s="24"/>
      <c r="Y113" s="24"/>
      <c r="Z113" s="24"/>
    </row>
    <row r="114" spans="11:26" ht="15.75" customHeight="1">
      <c r="K114" s="30"/>
      <c r="M114" s="30"/>
      <c r="P114" s="24"/>
      <c r="Q114" s="24"/>
      <c r="R114" s="24"/>
      <c r="S114" s="24"/>
      <c r="T114" s="24"/>
      <c r="U114" s="24"/>
      <c r="V114" s="24"/>
      <c r="W114" s="24"/>
      <c r="X114" s="24"/>
      <c r="Y114" s="24"/>
      <c r="Z114" s="24"/>
    </row>
    <row r="115" spans="11:26" ht="15.75" customHeight="1">
      <c r="K115" s="30"/>
      <c r="M115" s="30"/>
      <c r="P115" s="24"/>
      <c r="Q115" s="24"/>
      <c r="R115" s="24"/>
      <c r="S115" s="24"/>
      <c r="T115" s="24"/>
      <c r="U115" s="24"/>
      <c r="V115" s="24"/>
      <c r="W115" s="24"/>
      <c r="X115" s="24"/>
      <c r="Y115" s="24"/>
      <c r="Z115" s="24"/>
    </row>
    <row r="116" spans="11:26" ht="15.75" customHeight="1">
      <c r="K116" s="30"/>
      <c r="M116" s="30"/>
      <c r="P116" s="24"/>
      <c r="Q116" s="24"/>
      <c r="R116" s="24"/>
      <c r="S116" s="24"/>
      <c r="T116" s="24"/>
      <c r="U116" s="24"/>
      <c r="V116" s="24"/>
      <c r="W116" s="24"/>
      <c r="X116" s="24"/>
      <c r="Y116" s="24"/>
      <c r="Z116" s="24"/>
    </row>
    <row r="117" spans="11:26" ht="15.75" customHeight="1">
      <c r="K117" s="30"/>
      <c r="M117" s="30"/>
      <c r="P117" s="24"/>
      <c r="Q117" s="24"/>
      <c r="R117" s="24"/>
      <c r="S117" s="24"/>
      <c r="T117" s="24"/>
      <c r="U117" s="24"/>
      <c r="V117" s="24"/>
      <c r="W117" s="24"/>
      <c r="X117" s="24"/>
      <c r="Y117" s="24"/>
      <c r="Z117" s="24"/>
    </row>
    <row r="118" spans="11:26" ht="15.75" customHeight="1">
      <c r="K118" s="30"/>
      <c r="M118" s="30"/>
      <c r="P118" s="24"/>
      <c r="Q118" s="24"/>
      <c r="R118" s="24"/>
      <c r="S118" s="24"/>
      <c r="T118" s="24"/>
      <c r="U118" s="24"/>
      <c r="V118" s="24"/>
      <c r="W118" s="24"/>
      <c r="X118" s="24"/>
      <c r="Y118" s="24"/>
      <c r="Z118" s="24"/>
    </row>
    <row r="119" spans="11:26" ht="15.75" customHeight="1">
      <c r="K119" s="30"/>
      <c r="M119" s="30"/>
      <c r="P119" s="24"/>
      <c r="Q119" s="24"/>
      <c r="R119" s="24"/>
      <c r="S119" s="24"/>
      <c r="T119" s="24"/>
      <c r="U119" s="24"/>
      <c r="V119" s="24"/>
      <c r="W119" s="24"/>
      <c r="X119" s="24"/>
      <c r="Y119" s="24"/>
      <c r="Z119" s="24"/>
    </row>
    <row r="120" spans="11:26" ht="15.75" customHeight="1">
      <c r="K120" s="30"/>
      <c r="M120" s="30"/>
      <c r="P120" s="24"/>
      <c r="Q120" s="24"/>
      <c r="R120" s="24"/>
      <c r="S120" s="24"/>
      <c r="T120" s="24"/>
      <c r="U120" s="24"/>
      <c r="V120" s="24"/>
      <c r="W120" s="24"/>
      <c r="X120" s="24"/>
      <c r="Y120" s="24"/>
      <c r="Z120" s="24"/>
    </row>
    <row r="121" spans="11:26" ht="15.75" customHeight="1">
      <c r="K121" s="30"/>
      <c r="M121" s="30"/>
      <c r="P121" s="24"/>
      <c r="Q121" s="24"/>
      <c r="R121" s="24"/>
      <c r="S121" s="24"/>
      <c r="T121" s="24"/>
      <c r="U121" s="24"/>
      <c r="V121" s="24"/>
      <c r="W121" s="24"/>
      <c r="X121" s="24"/>
      <c r="Y121" s="24"/>
      <c r="Z121" s="24"/>
    </row>
    <row r="122" spans="11:26" ht="15.75" customHeight="1">
      <c r="K122" s="30"/>
      <c r="M122" s="30"/>
      <c r="P122" s="24"/>
      <c r="Q122" s="24"/>
      <c r="R122" s="24"/>
      <c r="S122" s="24"/>
      <c r="T122" s="24"/>
      <c r="U122" s="24"/>
      <c r="V122" s="24"/>
      <c r="W122" s="24"/>
      <c r="X122" s="24"/>
      <c r="Y122" s="24"/>
      <c r="Z122" s="24"/>
    </row>
    <row r="123" spans="11:26" ht="15.75" customHeight="1">
      <c r="K123" s="30"/>
      <c r="M123" s="30"/>
      <c r="P123" s="24"/>
      <c r="Q123" s="24"/>
      <c r="R123" s="24"/>
      <c r="S123" s="24"/>
      <c r="T123" s="24"/>
      <c r="U123" s="24"/>
      <c r="V123" s="24"/>
      <c r="W123" s="24"/>
      <c r="X123" s="24"/>
      <c r="Y123" s="24"/>
      <c r="Z123" s="24"/>
    </row>
    <row r="124" spans="11:26" ht="15.75" customHeight="1">
      <c r="K124" s="30"/>
      <c r="M124" s="30"/>
      <c r="P124" s="24"/>
      <c r="Q124" s="24"/>
      <c r="R124" s="24"/>
      <c r="S124" s="24"/>
      <c r="T124" s="24"/>
      <c r="U124" s="24"/>
      <c r="V124" s="24"/>
      <c r="W124" s="24"/>
      <c r="X124" s="24"/>
      <c r="Y124" s="24"/>
      <c r="Z124" s="24"/>
    </row>
    <row r="125" spans="11:26" ht="15.75" customHeight="1">
      <c r="K125" s="30"/>
      <c r="M125" s="30"/>
      <c r="P125" s="24"/>
      <c r="Q125" s="24"/>
      <c r="R125" s="24"/>
      <c r="S125" s="24"/>
      <c r="T125" s="24"/>
      <c r="U125" s="24"/>
      <c r="V125" s="24"/>
      <c r="W125" s="24"/>
      <c r="X125" s="24"/>
      <c r="Y125" s="24"/>
      <c r="Z125" s="24"/>
    </row>
    <row r="126" spans="11:26" ht="15.75" customHeight="1">
      <c r="K126" s="30"/>
      <c r="M126" s="30"/>
      <c r="P126" s="24"/>
      <c r="Q126" s="24"/>
      <c r="R126" s="24"/>
      <c r="S126" s="24"/>
      <c r="T126" s="24"/>
      <c r="U126" s="24"/>
      <c r="V126" s="24"/>
      <c r="W126" s="24"/>
      <c r="X126" s="24"/>
      <c r="Y126" s="24"/>
      <c r="Z126" s="24"/>
    </row>
    <row r="127" spans="11:26" ht="15.75" customHeight="1">
      <c r="K127" s="30"/>
      <c r="M127" s="30"/>
      <c r="P127" s="24"/>
      <c r="Q127" s="24"/>
      <c r="R127" s="24"/>
      <c r="S127" s="24"/>
      <c r="T127" s="24"/>
      <c r="U127" s="24"/>
      <c r="V127" s="24"/>
      <c r="W127" s="24"/>
      <c r="X127" s="24"/>
      <c r="Y127" s="24"/>
      <c r="Z127" s="24"/>
    </row>
    <row r="128" spans="11:26" ht="15.75" customHeight="1">
      <c r="K128" s="30"/>
      <c r="M128" s="30"/>
      <c r="P128" s="24"/>
      <c r="Q128" s="24"/>
      <c r="R128" s="24"/>
      <c r="S128" s="24"/>
      <c r="T128" s="24"/>
      <c r="U128" s="24"/>
      <c r="V128" s="24"/>
      <c r="W128" s="24"/>
      <c r="X128" s="24"/>
      <c r="Y128" s="24"/>
      <c r="Z128" s="24"/>
    </row>
    <row r="129" spans="11:26" ht="15.75" customHeight="1">
      <c r="K129" s="30"/>
      <c r="M129" s="30"/>
      <c r="P129" s="24"/>
      <c r="Q129" s="24"/>
      <c r="R129" s="24"/>
      <c r="S129" s="24"/>
      <c r="T129" s="24"/>
      <c r="U129" s="24"/>
      <c r="V129" s="24"/>
      <c r="W129" s="24"/>
      <c r="X129" s="24"/>
      <c r="Y129" s="24"/>
      <c r="Z129" s="24"/>
    </row>
    <row r="130" spans="11:26" ht="15.75" customHeight="1">
      <c r="K130" s="30"/>
      <c r="M130" s="30"/>
      <c r="P130" s="24"/>
      <c r="Q130" s="24"/>
      <c r="R130" s="24"/>
      <c r="S130" s="24"/>
      <c r="T130" s="24"/>
      <c r="U130" s="24"/>
      <c r="V130" s="24"/>
      <c r="W130" s="24"/>
      <c r="X130" s="24"/>
      <c r="Y130" s="24"/>
      <c r="Z130" s="24"/>
    </row>
    <row r="131" spans="11:26" ht="15.75" customHeight="1">
      <c r="K131" s="30"/>
      <c r="M131" s="30"/>
      <c r="P131" s="24"/>
      <c r="Q131" s="24"/>
      <c r="R131" s="24"/>
      <c r="S131" s="24"/>
      <c r="T131" s="24"/>
      <c r="U131" s="24"/>
      <c r="V131" s="24"/>
      <c r="W131" s="24"/>
      <c r="X131" s="24"/>
      <c r="Y131" s="24"/>
      <c r="Z131" s="24"/>
    </row>
    <row r="132" spans="11:26" ht="15.75" customHeight="1">
      <c r="K132" s="30"/>
      <c r="M132" s="30"/>
      <c r="P132" s="24"/>
      <c r="Q132" s="24"/>
      <c r="R132" s="24"/>
      <c r="S132" s="24"/>
      <c r="T132" s="24"/>
      <c r="U132" s="24"/>
      <c r="V132" s="24"/>
      <c r="W132" s="24"/>
      <c r="X132" s="24"/>
      <c r="Y132" s="24"/>
      <c r="Z132" s="24"/>
    </row>
    <row r="133" spans="11:26" ht="15.75" customHeight="1">
      <c r="K133" s="30"/>
      <c r="M133" s="30"/>
      <c r="P133" s="24"/>
      <c r="Q133" s="24"/>
      <c r="R133" s="24"/>
      <c r="S133" s="24"/>
      <c r="T133" s="24"/>
      <c r="U133" s="24"/>
      <c r="V133" s="24"/>
      <c r="W133" s="24"/>
      <c r="X133" s="24"/>
      <c r="Y133" s="24"/>
      <c r="Z133" s="24"/>
    </row>
    <row r="134" spans="11:26" ht="15.75" customHeight="1">
      <c r="K134" s="30"/>
      <c r="M134" s="30"/>
      <c r="P134" s="24"/>
      <c r="Q134" s="24"/>
      <c r="R134" s="24"/>
      <c r="S134" s="24"/>
      <c r="T134" s="24"/>
      <c r="U134" s="24"/>
      <c r="V134" s="24"/>
      <c r="W134" s="24"/>
      <c r="X134" s="24"/>
      <c r="Y134" s="24"/>
      <c r="Z134" s="24"/>
    </row>
    <row r="135" spans="11:26" ht="15.75" customHeight="1">
      <c r="K135" s="30"/>
      <c r="M135" s="30"/>
      <c r="P135" s="24"/>
      <c r="Q135" s="24"/>
      <c r="R135" s="24"/>
      <c r="S135" s="24"/>
      <c r="T135" s="24"/>
      <c r="U135" s="24"/>
      <c r="V135" s="24"/>
      <c r="W135" s="24"/>
      <c r="X135" s="24"/>
      <c r="Y135" s="24"/>
      <c r="Z135" s="24"/>
    </row>
    <row r="136" spans="11:26" ht="15.75" customHeight="1">
      <c r="K136" s="30"/>
      <c r="M136" s="30"/>
      <c r="P136" s="24"/>
      <c r="Q136" s="24"/>
      <c r="R136" s="24"/>
      <c r="S136" s="24"/>
      <c r="T136" s="24"/>
      <c r="U136" s="24"/>
      <c r="V136" s="24"/>
      <c r="W136" s="24"/>
      <c r="X136" s="24"/>
      <c r="Y136" s="24"/>
      <c r="Z136" s="24"/>
    </row>
    <row r="137" spans="11:26" ht="15.75" customHeight="1">
      <c r="K137" s="30"/>
      <c r="M137" s="30"/>
      <c r="P137" s="24"/>
      <c r="Q137" s="24"/>
      <c r="R137" s="24"/>
      <c r="S137" s="24"/>
      <c r="T137" s="24"/>
      <c r="U137" s="24"/>
      <c r="V137" s="24"/>
      <c r="W137" s="24"/>
      <c r="X137" s="24"/>
      <c r="Y137" s="24"/>
      <c r="Z137" s="24"/>
    </row>
    <row r="138" spans="11:26" ht="15.75" customHeight="1">
      <c r="K138" s="30"/>
      <c r="M138" s="30"/>
      <c r="P138" s="24"/>
      <c r="Q138" s="24"/>
      <c r="R138" s="24"/>
      <c r="S138" s="24"/>
      <c r="T138" s="24"/>
      <c r="U138" s="24"/>
      <c r="V138" s="24"/>
      <c r="W138" s="24"/>
      <c r="X138" s="24"/>
      <c r="Y138" s="24"/>
      <c r="Z138" s="24"/>
    </row>
    <row r="139" spans="11:26" ht="15.75" customHeight="1">
      <c r="K139" s="30"/>
      <c r="M139" s="30"/>
      <c r="P139" s="24"/>
      <c r="Q139" s="24"/>
      <c r="R139" s="24"/>
      <c r="S139" s="24"/>
      <c r="T139" s="24"/>
      <c r="U139" s="24"/>
      <c r="V139" s="24"/>
      <c r="W139" s="24"/>
      <c r="X139" s="24"/>
      <c r="Y139" s="24"/>
      <c r="Z139" s="24"/>
    </row>
    <row r="140" spans="11:26" ht="15.75" customHeight="1">
      <c r="K140" s="30"/>
      <c r="M140" s="30"/>
      <c r="P140" s="24"/>
      <c r="Q140" s="24"/>
      <c r="R140" s="24"/>
      <c r="S140" s="24"/>
      <c r="T140" s="24"/>
      <c r="U140" s="24"/>
      <c r="V140" s="24"/>
      <c r="W140" s="24"/>
      <c r="X140" s="24"/>
      <c r="Y140" s="24"/>
      <c r="Z140" s="24"/>
    </row>
    <row r="141" spans="11:26" ht="15.75" customHeight="1">
      <c r="K141" s="30"/>
      <c r="M141" s="30"/>
      <c r="P141" s="24"/>
      <c r="Q141" s="24"/>
      <c r="R141" s="24"/>
      <c r="S141" s="24"/>
      <c r="T141" s="24"/>
      <c r="U141" s="24"/>
      <c r="V141" s="24"/>
      <c r="W141" s="24"/>
      <c r="X141" s="24"/>
      <c r="Y141" s="24"/>
      <c r="Z141" s="24"/>
    </row>
    <row r="142" spans="11:26" ht="15.75" customHeight="1">
      <c r="K142" s="30"/>
      <c r="M142" s="30"/>
      <c r="P142" s="24"/>
      <c r="Q142" s="24"/>
      <c r="R142" s="24"/>
      <c r="S142" s="24"/>
      <c r="T142" s="24"/>
      <c r="U142" s="24"/>
      <c r="V142" s="24"/>
      <c r="W142" s="24"/>
      <c r="X142" s="24"/>
      <c r="Y142" s="24"/>
      <c r="Z142" s="24"/>
    </row>
    <row r="143" spans="11:26" ht="15.75" customHeight="1">
      <c r="K143" s="30"/>
      <c r="M143" s="30"/>
      <c r="P143" s="24"/>
      <c r="Q143" s="24"/>
      <c r="R143" s="24"/>
      <c r="S143" s="24"/>
      <c r="T143" s="24"/>
      <c r="U143" s="24"/>
      <c r="V143" s="24"/>
      <c r="W143" s="24"/>
      <c r="X143" s="24"/>
      <c r="Y143" s="24"/>
      <c r="Z143" s="24"/>
    </row>
    <row r="144" spans="11:26" ht="15.75" customHeight="1">
      <c r="K144" s="30"/>
      <c r="M144" s="30"/>
      <c r="P144" s="24"/>
      <c r="Q144" s="24"/>
      <c r="R144" s="24"/>
      <c r="S144" s="24"/>
      <c r="T144" s="24"/>
      <c r="U144" s="24"/>
      <c r="V144" s="24"/>
      <c r="W144" s="24"/>
      <c r="X144" s="24"/>
      <c r="Y144" s="24"/>
      <c r="Z144" s="24"/>
    </row>
    <row r="145" spans="11:26" ht="15.75" customHeight="1">
      <c r="K145" s="30"/>
      <c r="M145" s="30"/>
      <c r="P145" s="24"/>
      <c r="Q145" s="24"/>
      <c r="R145" s="24"/>
      <c r="S145" s="24"/>
      <c r="T145" s="24"/>
      <c r="U145" s="24"/>
      <c r="V145" s="24"/>
      <c r="W145" s="24"/>
      <c r="X145" s="24"/>
      <c r="Y145" s="24"/>
      <c r="Z145" s="24"/>
    </row>
    <row r="146" spans="11:26" ht="15.75" customHeight="1">
      <c r="K146" s="30"/>
      <c r="M146" s="30"/>
      <c r="P146" s="24"/>
      <c r="Q146" s="24"/>
      <c r="R146" s="24"/>
      <c r="S146" s="24"/>
      <c r="T146" s="24"/>
      <c r="U146" s="24"/>
      <c r="V146" s="24"/>
      <c r="W146" s="24"/>
      <c r="X146" s="24"/>
      <c r="Y146" s="24"/>
      <c r="Z146" s="24"/>
    </row>
    <row r="147" spans="11:26" ht="15.75" customHeight="1">
      <c r="K147" s="30"/>
      <c r="M147" s="30"/>
      <c r="P147" s="24"/>
      <c r="Q147" s="24"/>
      <c r="R147" s="24"/>
      <c r="S147" s="24"/>
      <c r="T147" s="24"/>
      <c r="U147" s="24"/>
      <c r="V147" s="24"/>
      <c r="W147" s="24"/>
      <c r="X147" s="24"/>
      <c r="Y147" s="24"/>
      <c r="Z147" s="24"/>
    </row>
    <row r="148" spans="11:26" ht="15.75" customHeight="1">
      <c r="K148" s="30"/>
      <c r="M148" s="30"/>
      <c r="P148" s="24"/>
      <c r="Q148" s="24"/>
      <c r="R148" s="24"/>
      <c r="S148" s="24"/>
      <c r="T148" s="24"/>
      <c r="U148" s="24"/>
      <c r="V148" s="24"/>
      <c r="W148" s="24"/>
      <c r="X148" s="24"/>
      <c r="Y148" s="24"/>
      <c r="Z148" s="24"/>
    </row>
    <row r="149" spans="11:26" ht="15.75" customHeight="1">
      <c r="K149" s="30"/>
      <c r="M149" s="30"/>
      <c r="P149" s="24"/>
      <c r="Q149" s="24"/>
      <c r="R149" s="24"/>
      <c r="S149" s="24"/>
      <c r="T149" s="24"/>
      <c r="U149" s="24"/>
      <c r="V149" s="24"/>
      <c r="W149" s="24"/>
      <c r="X149" s="24"/>
      <c r="Y149" s="24"/>
      <c r="Z149" s="24"/>
    </row>
    <row r="150" spans="11:26" ht="15.75" customHeight="1">
      <c r="K150" s="30"/>
      <c r="M150" s="30"/>
      <c r="P150" s="24"/>
      <c r="Q150" s="24"/>
      <c r="R150" s="24"/>
      <c r="S150" s="24"/>
      <c r="T150" s="24"/>
      <c r="U150" s="24"/>
      <c r="V150" s="24"/>
      <c r="W150" s="24"/>
      <c r="X150" s="24"/>
      <c r="Y150" s="24"/>
      <c r="Z150" s="24"/>
    </row>
    <row r="151" spans="11:26" ht="15.75" customHeight="1">
      <c r="K151" s="30"/>
      <c r="M151" s="30"/>
      <c r="P151" s="24"/>
      <c r="Q151" s="24"/>
      <c r="R151" s="24"/>
      <c r="S151" s="24"/>
      <c r="T151" s="24"/>
      <c r="U151" s="24"/>
      <c r="V151" s="24"/>
      <c r="W151" s="24"/>
      <c r="X151" s="24"/>
      <c r="Y151" s="24"/>
      <c r="Z151" s="24"/>
    </row>
    <row r="152" spans="11:26" ht="15.75" customHeight="1">
      <c r="K152" s="30"/>
      <c r="M152" s="30"/>
      <c r="P152" s="24"/>
      <c r="Q152" s="24"/>
      <c r="R152" s="24"/>
      <c r="S152" s="24"/>
      <c r="T152" s="24"/>
      <c r="U152" s="24"/>
      <c r="V152" s="24"/>
      <c r="W152" s="24"/>
      <c r="X152" s="24"/>
      <c r="Y152" s="24"/>
      <c r="Z152" s="24"/>
    </row>
    <row r="153" spans="11:26" ht="15.75" customHeight="1">
      <c r="K153" s="30"/>
      <c r="M153" s="30"/>
      <c r="P153" s="24"/>
      <c r="Q153" s="24"/>
      <c r="R153" s="24"/>
      <c r="S153" s="24"/>
      <c r="T153" s="24"/>
      <c r="U153" s="24"/>
      <c r="V153" s="24"/>
      <c r="W153" s="24"/>
      <c r="X153" s="24"/>
      <c r="Y153" s="24"/>
      <c r="Z153" s="24"/>
    </row>
    <row r="154" spans="11:26" ht="15.75" customHeight="1">
      <c r="K154" s="30"/>
      <c r="M154" s="30"/>
      <c r="P154" s="24"/>
      <c r="Q154" s="24"/>
      <c r="R154" s="24"/>
      <c r="S154" s="24"/>
      <c r="T154" s="24"/>
      <c r="U154" s="24"/>
      <c r="V154" s="24"/>
      <c r="W154" s="24"/>
      <c r="X154" s="24"/>
      <c r="Y154" s="24"/>
      <c r="Z154" s="24"/>
    </row>
    <row r="155" spans="11:26" ht="15.75" customHeight="1">
      <c r="K155" s="30"/>
      <c r="M155" s="30"/>
      <c r="P155" s="24"/>
      <c r="Q155" s="24"/>
      <c r="R155" s="24"/>
      <c r="S155" s="24"/>
      <c r="T155" s="24"/>
      <c r="U155" s="24"/>
      <c r="V155" s="24"/>
      <c r="W155" s="24"/>
      <c r="X155" s="24"/>
      <c r="Y155" s="24"/>
      <c r="Z155" s="24"/>
    </row>
    <row r="156" spans="11:26" ht="15.75" customHeight="1">
      <c r="K156" s="30"/>
      <c r="M156" s="30"/>
      <c r="P156" s="24"/>
      <c r="Q156" s="24"/>
      <c r="R156" s="24"/>
      <c r="S156" s="24"/>
      <c r="T156" s="24"/>
      <c r="U156" s="24"/>
      <c r="V156" s="24"/>
      <c r="W156" s="24"/>
      <c r="X156" s="24"/>
      <c r="Y156" s="24"/>
      <c r="Z156" s="24"/>
    </row>
    <row r="157" spans="11:26" ht="15.75" customHeight="1">
      <c r="K157" s="30"/>
      <c r="M157" s="30"/>
      <c r="P157" s="24"/>
      <c r="Q157" s="24"/>
      <c r="R157" s="24"/>
      <c r="S157" s="24"/>
      <c r="T157" s="24"/>
      <c r="U157" s="24"/>
      <c r="V157" s="24"/>
      <c r="W157" s="24"/>
      <c r="X157" s="24"/>
      <c r="Y157" s="24"/>
      <c r="Z157" s="24"/>
    </row>
    <row r="158" spans="11:26" ht="15.75" customHeight="1">
      <c r="K158" s="30"/>
      <c r="M158" s="30"/>
      <c r="P158" s="24"/>
      <c r="Q158" s="24"/>
      <c r="R158" s="24"/>
      <c r="S158" s="24"/>
      <c r="T158" s="24"/>
      <c r="U158" s="24"/>
      <c r="V158" s="24"/>
      <c r="W158" s="24"/>
      <c r="X158" s="24"/>
      <c r="Y158" s="24"/>
      <c r="Z158" s="24"/>
    </row>
    <row r="159" spans="11:26" ht="15.75" customHeight="1">
      <c r="K159" s="30"/>
      <c r="M159" s="30"/>
      <c r="P159" s="24"/>
      <c r="Q159" s="24"/>
      <c r="R159" s="24"/>
      <c r="S159" s="24"/>
      <c r="T159" s="24"/>
      <c r="U159" s="24"/>
      <c r="V159" s="24"/>
      <c r="W159" s="24"/>
      <c r="X159" s="24"/>
      <c r="Y159" s="24"/>
      <c r="Z159" s="24"/>
    </row>
    <row r="160" spans="11:26" ht="15.75" customHeight="1">
      <c r="K160" s="30"/>
      <c r="M160" s="30"/>
      <c r="P160" s="24"/>
      <c r="Q160" s="24"/>
      <c r="R160" s="24"/>
      <c r="S160" s="24"/>
      <c r="T160" s="24"/>
      <c r="U160" s="24"/>
      <c r="V160" s="24"/>
      <c r="W160" s="24"/>
      <c r="X160" s="24"/>
      <c r="Y160" s="24"/>
      <c r="Z160" s="24"/>
    </row>
    <row r="161" spans="11:26" ht="15.75" customHeight="1">
      <c r="K161" s="30"/>
      <c r="M161" s="30"/>
      <c r="P161" s="24"/>
      <c r="Q161" s="24"/>
      <c r="R161" s="24"/>
      <c r="S161" s="24"/>
      <c r="T161" s="24"/>
      <c r="U161" s="24"/>
      <c r="V161" s="24"/>
      <c r="W161" s="24"/>
      <c r="X161" s="24"/>
      <c r="Y161" s="24"/>
      <c r="Z161" s="24"/>
    </row>
    <row r="162" spans="11:26" ht="15.75" customHeight="1">
      <c r="K162" s="30"/>
      <c r="M162" s="30"/>
      <c r="P162" s="24"/>
      <c r="Q162" s="24"/>
      <c r="R162" s="24"/>
      <c r="S162" s="24"/>
      <c r="T162" s="24"/>
      <c r="U162" s="24"/>
      <c r="V162" s="24"/>
      <c r="W162" s="24"/>
      <c r="X162" s="24"/>
      <c r="Y162" s="24"/>
      <c r="Z162" s="24"/>
    </row>
    <row r="163" spans="11:26" ht="15.75" customHeight="1">
      <c r="K163" s="30"/>
      <c r="M163" s="30"/>
      <c r="P163" s="24"/>
      <c r="Q163" s="24"/>
      <c r="R163" s="24"/>
      <c r="S163" s="24"/>
      <c r="T163" s="24"/>
      <c r="U163" s="24"/>
      <c r="V163" s="24"/>
      <c r="W163" s="24"/>
      <c r="X163" s="24"/>
      <c r="Y163" s="24"/>
      <c r="Z163" s="24"/>
    </row>
    <row r="164" spans="11:26" ht="15.75" customHeight="1">
      <c r="K164" s="30"/>
      <c r="M164" s="30"/>
      <c r="P164" s="24"/>
      <c r="Q164" s="24"/>
      <c r="R164" s="24"/>
      <c r="S164" s="24"/>
      <c r="T164" s="24"/>
      <c r="U164" s="24"/>
      <c r="V164" s="24"/>
      <c r="W164" s="24"/>
      <c r="X164" s="24"/>
      <c r="Y164" s="24"/>
      <c r="Z164" s="24"/>
    </row>
    <row r="165" spans="11:26" ht="15.75" customHeight="1">
      <c r="K165" s="30"/>
      <c r="M165" s="30"/>
      <c r="P165" s="24"/>
      <c r="Q165" s="24"/>
      <c r="R165" s="24"/>
      <c r="S165" s="24"/>
      <c r="T165" s="24"/>
      <c r="U165" s="24"/>
      <c r="V165" s="24"/>
      <c r="W165" s="24"/>
      <c r="X165" s="24"/>
      <c r="Y165" s="24"/>
      <c r="Z165" s="24"/>
    </row>
    <row r="166" spans="11:26" ht="15.75" customHeight="1">
      <c r="K166" s="30"/>
      <c r="M166" s="30"/>
      <c r="P166" s="24"/>
      <c r="Q166" s="24"/>
      <c r="R166" s="24"/>
      <c r="S166" s="24"/>
      <c r="T166" s="24"/>
      <c r="U166" s="24"/>
      <c r="V166" s="24"/>
      <c r="W166" s="24"/>
      <c r="X166" s="24"/>
      <c r="Y166" s="24"/>
      <c r="Z166" s="24"/>
    </row>
    <row r="167" spans="11:26" ht="15.75" customHeight="1">
      <c r="K167" s="30"/>
      <c r="M167" s="30"/>
      <c r="P167" s="24"/>
      <c r="Q167" s="24"/>
      <c r="R167" s="24"/>
      <c r="S167" s="24"/>
      <c r="T167" s="24"/>
      <c r="U167" s="24"/>
      <c r="V167" s="24"/>
      <c r="W167" s="24"/>
      <c r="X167" s="24"/>
      <c r="Y167" s="24"/>
      <c r="Z167" s="24"/>
    </row>
    <row r="168" spans="11:26" ht="15.75" customHeight="1">
      <c r="K168" s="30"/>
      <c r="M168" s="30"/>
      <c r="P168" s="24"/>
      <c r="Q168" s="24"/>
      <c r="R168" s="24"/>
      <c r="S168" s="24"/>
      <c r="T168" s="24"/>
      <c r="U168" s="24"/>
      <c r="V168" s="24"/>
      <c r="W168" s="24"/>
      <c r="X168" s="24"/>
      <c r="Y168" s="24"/>
      <c r="Z168" s="24"/>
    </row>
    <row r="169" spans="11:26" ht="15.75" customHeight="1">
      <c r="K169" s="30"/>
      <c r="M169" s="30"/>
      <c r="P169" s="24"/>
      <c r="Q169" s="24"/>
      <c r="R169" s="24"/>
      <c r="S169" s="24"/>
      <c r="T169" s="24"/>
      <c r="U169" s="24"/>
      <c r="V169" s="24"/>
      <c r="W169" s="24"/>
      <c r="X169" s="24"/>
      <c r="Y169" s="24"/>
      <c r="Z169" s="24"/>
    </row>
    <row r="170" spans="11:26" ht="15.75" customHeight="1">
      <c r="K170" s="30"/>
      <c r="M170" s="30"/>
      <c r="P170" s="24"/>
      <c r="Q170" s="24"/>
      <c r="R170" s="24"/>
      <c r="S170" s="24"/>
      <c r="T170" s="24"/>
      <c r="U170" s="24"/>
      <c r="V170" s="24"/>
      <c r="W170" s="24"/>
      <c r="X170" s="24"/>
      <c r="Y170" s="24"/>
      <c r="Z170" s="24"/>
    </row>
    <row r="171" spans="11:26" ht="15.75" customHeight="1">
      <c r="K171" s="30"/>
      <c r="M171" s="30"/>
      <c r="P171" s="24"/>
      <c r="Q171" s="24"/>
      <c r="R171" s="24"/>
      <c r="S171" s="24"/>
      <c r="T171" s="24"/>
      <c r="U171" s="24"/>
      <c r="V171" s="24"/>
      <c r="W171" s="24"/>
      <c r="X171" s="24"/>
      <c r="Y171" s="24"/>
      <c r="Z171" s="24"/>
    </row>
    <row r="172" spans="11:26" ht="15.75" customHeight="1">
      <c r="K172" s="30"/>
      <c r="M172" s="30"/>
      <c r="P172" s="24"/>
      <c r="Q172" s="24"/>
      <c r="R172" s="24"/>
      <c r="S172" s="24"/>
      <c r="T172" s="24"/>
      <c r="U172" s="24"/>
      <c r="V172" s="24"/>
      <c r="W172" s="24"/>
      <c r="X172" s="24"/>
      <c r="Y172" s="24"/>
      <c r="Z172" s="24"/>
    </row>
    <row r="173" spans="11:26" ht="15.75" customHeight="1">
      <c r="K173" s="30"/>
      <c r="M173" s="30"/>
      <c r="P173" s="24"/>
      <c r="Q173" s="24"/>
      <c r="R173" s="24"/>
      <c r="S173" s="24"/>
      <c r="T173" s="24"/>
      <c r="U173" s="24"/>
      <c r="V173" s="24"/>
      <c r="W173" s="24"/>
      <c r="X173" s="24"/>
      <c r="Y173" s="24"/>
      <c r="Z173" s="24"/>
    </row>
    <row r="174" spans="11:26" ht="15.75" customHeight="1">
      <c r="K174" s="30"/>
      <c r="M174" s="30"/>
      <c r="P174" s="24"/>
      <c r="Q174" s="24"/>
      <c r="R174" s="24"/>
      <c r="S174" s="24"/>
      <c r="T174" s="24"/>
      <c r="U174" s="24"/>
      <c r="V174" s="24"/>
      <c r="W174" s="24"/>
      <c r="X174" s="24"/>
      <c r="Y174" s="24"/>
      <c r="Z174" s="24"/>
    </row>
    <row r="175" spans="11:26" ht="15.75" customHeight="1">
      <c r="K175" s="30"/>
      <c r="M175" s="30"/>
      <c r="P175" s="24"/>
      <c r="Q175" s="24"/>
      <c r="R175" s="24"/>
      <c r="S175" s="24"/>
      <c r="T175" s="24"/>
      <c r="U175" s="24"/>
      <c r="V175" s="24"/>
      <c r="W175" s="24"/>
      <c r="X175" s="24"/>
      <c r="Y175" s="24"/>
      <c r="Z175" s="24"/>
    </row>
    <row r="176" spans="11:26" ht="15.75" customHeight="1">
      <c r="K176" s="30"/>
      <c r="M176" s="30"/>
      <c r="P176" s="24"/>
      <c r="Q176" s="24"/>
      <c r="R176" s="24"/>
      <c r="S176" s="24"/>
      <c r="T176" s="24"/>
      <c r="U176" s="24"/>
      <c r="V176" s="24"/>
      <c r="W176" s="24"/>
      <c r="X176" s="24"/>
      <c r="Y176" s="24"/>
      <c r="Z176" s="24"/>
    </row>
    <row r="177" spans="11:26" ht="15.75" customHeight="1">
      <c r="K177" s="30"/>
      <c r="M177" s="30"/>
      <c r="P177" s="24"/>
      <c r="Q177" s="24"/>
      <c r="R177" s="24"/>
      <c r="S177" s="24"/>
      <c r="T177" s="24"/>
      <c r="U177" s="24"/>
      <c r="V177" s="24"/>
      <c r="W177" s="24"/>
      <c r="X177" s="24"/>
      <c r="Y177" s="24"/>
      <c r="Z177" s="24"/>
    </row>
    <row r="178" spans="11:26" ht="15.75" customHeight="1">
      <c r="K178" s="30"/>
      <c r="M178" s="30"/>
      <c r="P178" s="24"/>
      <c r="Q178" s="24"/>
      <c r="R178" s="24"/>
      <c r="S178" s="24"/>
      <c r="T178" s="24"/>
      <c r="U178" s="24"/>
      <c r="V178" s="24"/>
      <c r="W178" s="24"/>
      <c r="X178" s="24"/>
      <c r="Y178" s="24"/>
      <c r="Z178" s="24"/>
    </row>
    <row r="179" spans="11:26" ht="15.75" customHeight="1">
      <c r="K179" s="30"/>
      <c r="M179" s="30"/>
      <c r="P179" s="24"/>
      <c r="Q179" s="24"/>
      <c r="R179" s="24"/>
      <c r="S179" s="24"/>
      <c r="T179" s="24"/>
      <c r="U179" s="24"/>
      <c r="V179" s="24"/>
      <c r="W179" s="24"/>
      <c r="X179" s="24"/>
      <c r="Y179" s="24"/>
      <c r="Z179" s="24"/>
    </row>
    <row r="180" spans="11:26" ht="15.75" customHeight="1">
      <c r="K180" s="30"/>
      <c r="M180" s="30"/>
      <c r="P180" s="24"/>
      <c r="Q180" s="24"/>
      <c r="R180" s="24"/>
      <c r="S180" s="24"/>
      <c r="T180" s="24"/>
      <c r="U180" s="24"/>
      <c r="V180" s="24"/>
      <c r="W180" s="24"/>
      <c r="X180" s="24"/>
      <c r="Y180" s="24"/>
      <c r="Z180" s="24"/>
    </row>
    <row r="181" spans="11:26" ht="15.75" customHeight="1">
      <c r="K181" s="30"/>
      <c r="M181" s="30"/>
      <c r="P181" s="24"/>
      <c r="Q181" s="24"/>
      <c r="R181" s="24"/>
      <c r="S181" s="24"/>
      <c r="T181" s="24"/>
      <c r="U181" s="24"/>
      <c r="V181" s="24"/>
      <c r="W181" s="24"/>
      <c r="X181" s="24"/>
      <c r="Y181" s="24"/>
      <c r="Z181" s="24"/>
    </row>
    <row r="182" spans="11:26" ht="15.75" customHeight="1">
      <c r="K182" s="30"/>
      <c r="M182" s="30"/>
      <c r="P182" s="24"/>
      <c r="Q182" s="24"/>
      <c r="R182" s="24"/>
      <c r="S182" s="24"/>
      <c r="T182" s="24"/>
      <c r="U182" s="24"/>
      <c r="V182" s="24"/>
      <c r="W182" s="24"/>
      <c r="X182" s="24"/>
      <c r="Y182" s="24"/>
      <c r="Z182" s="24"/>
    </row>
    <row r="183" spans="11:26" ht="15.75" customHeight="1">
      <c r="K183" s="30"/>
      <c r="M183" s="30"/>
      <c r="P183" s="24"/>
      <c r="Q183" s="24"/>
      <c r="R183" s="24"/>
      <c r="S183" s="24"/>
      <c r="T183" s="24"/>
      <c r="U183" s="24"/>
      <c r="V183" s="24"/>
      <c r="W183" s="24"/>
      <c r="X183" s="24"/>
      <c r="Y183" s="24"/>
      <c r="Z183" s="24"/>
    </row>
    <row r="184" spans="11:26" ht="15.75" customHeight="1">
      <c r="K184" s="30"/>
      <c r="M184" s="30"/>
      <c r="P184" s="24"/>
      <c r="Q184" s="24"/>
      <c r="R184" s="24"/>
      <c r="S184" s="24"/>
      <c r="T184" s="24"/>
      <c r="U184" s="24"/>
      <c r="V184" s="24"/>
      <c r="W184" s="24"/>
      <c r="X184" s="24"/>
      <c r="Y184" s="24"/>
      <c r="Z184" s="24"/>
    </row>
    <row r="185" spans="11:26" ht="15.75" customHeight="1">
      <c r="K185" s="30"/>
      <c r="M185" s="30"/>
      <c r="P185" s="24"/>
      <c r="Q185" s="24"/>
      <c r="R185" s="24"/>
      <c r="S185" s="24"/>
      <c r="T185" s="24"/>
      <c r="U185" s="24"/>
      <c r="V185" s="24"/>
      <c r="W185" s="24"/>
      <c r="X185" s="24"/>
      <c r="Y185" s="24"/>
      <c r="Z185" s="24"/>
    </row>
    <row r="186" spans="11:26" ht="15.75" customHeight="1">
      <c r="K186" s="30"/>
      <c r="M186" s="30"/>
      <c r="P186" s="24"/>
      <c r="Q186" s="24"/>
      <c r="R186" s="24"/>
      <c r="S186" s="24"/>
      <c r="T186" s="24"/>
      <c r="U186" s="24"/>
      <c r="V186" s="24"/>
      <c r="W186" s="24"/>
      <c r="X186" s="24"/>
      <c r="Y186" s="24"/>
      <c r="Z186" s="24"/>
    </row>
    <row r="187" spans="11:26" ht="15.75" customHeight="1">
      <c r="K187" s="30"/>
      <c r="M187" s="30"/>
      <c r="P187" s="24"/>
      <c r="Q187" s="24"/>
      <c r="R187" s="24"/>
      <c r="S187" s="24"/>
      <c r="T187" s="24"/>
      <c r="U187" s="24"/>
      <c r="V187" s="24"/>
      <c r="W187" s="24"/>
      <c r="X187" s="24"/>
      <c r="Y187" s="24"/>
      <c r="Z187" s="24"/>
    </row>
    <row r="188" spans="11:26" ht="15.75" customHeight="1">
      <c r="K188" s="30"/>
      <c r="M188" s="30"/>
      <c r="P188" s="24"/>
      <c r="Q188" s="24"/>
      <c r="R188" s="24"/>
      <c r="S188" s="24"/>
      <c r="T188" s="24"/>
      <c r="U188" s="24"/>
      <c r="V188" s="24"/>
      <c r="W188" s="24"/>
      <c r="X188" s="24"/>
      <c r="Y188" s="24"/>
      <c r="Z188" s="24"/>
    </row>
    <row r="189" spans="11:26" ht="15.75" customHeight="1">
      <c r="K189" s="30"/>
      <c r="M189" s="30"/>
      <c r="P189" s="24"/>
      <c r="Q189" s="24"/>
      <c r="R189" s="24"/>
      <c r="S189" s="24"/>
      <c r="T189" s="24"/>
      <c r="U189" s="24"/>
      <c r="V189" s="24"/>
      <c r="W189" s="24"/>
      <c r="X189" s="24"/>
      <c r="Y189" s="24"/>
      <c r="Z189" s="24"/>
    </row>
    <row r="190" spans="11:26" ht="15.75" customHeight="1">
      <c r="K190" s="30"/>
      <c r="M190" s="30"/>
      <c r="P190" s="24"/>
      <c r="Q190" s="24"/>
      <c r="R190" s="24"/>
      <c r="S190" s="24"/>
      <c r="T190" s="24"/>
      <c r="U190" s="24"/>
      <c r="V190" s="24"/>
      <c r="W190" s="24"/>
      <c r="X190" s="24"/>
      <c r="Y190" s="24"/>
      <c r="Z190" s="24"/>
    </row>
    <row r="191" spans="11:26" ht="15.75" customHeight="1">
      <c r="K191" s="30"/>
      <c r="M191" s="30"/>
      <c r="P191" s="24"/>
      <c r="Q191" s="24"/>
      <c r="R191" s="24"/>
      <c r="S191" s="24"/>
      <c r="T191" s="24"/>
      <c r="U191" s="24"/>
      <c r="V191" s="24"/>
      <c r="W191" s="24"/>
      <c r="X191" s="24"/>
      <c r="Y191" s="24"/>
      <c r="Z191" s="24"/>
    </row>
    <row r="192" spans="11:26" ht="15.75" customHeight="1">
      <c r="K192" s="30"/>
      <c r="M192" s="30"/>
      <c r="P192" s="24"/>
      <c r="Q192" s="24"/>
      <c r="R192" s="24"/>
      <c r="S192" s="24"/>
      <c r="T192" s="24"/>
      <c r="U192" s="24"/>
      <c r="V192" s="24"/>
      <c r="W192" s="24"/>
      <c r="X192" s="24"/>
      <c r="Y192" s="24"/>
      <c r="Z192" s="24"/>
    </row>
    <row r="193" spans="11:26" ht="15.75" customHeight="1">
      <c r="K193" s="30"/>
      <c r="M193" s="30"/>
      <c r="P193" s="24"/>
      <c r="Q193" s="24"/>
      <c r="R193" s="24"/>
      <c r="S193" s="24"/>
      <c r="T193" s="24"/>
      <c r="U193" s="24"/>
      <c r="V193" s="24"/>
      <c r="W193" s="24"/>
      <c r="X193" s="24"/>
      <c r="Y193" s="24"/>
      <c r="Z193" s="24"/>
    </row>
    <row r="194" spans="11:26" ht="15.75" customHeight="1">
      <c r="K194" s="30"/>
      <c r="M194" s="30"/>
      <c r="P194" s="24"/>
      <c r="Q194" s="24"/>
      <c r="R194" s="24"/>
      <c r="S194" s="24"/>
      <c r="T194" s="24"/>
      <c r="U194" s="24"/>
      <c r="V194" s="24"/>
      <c r="W194" s="24"/>
      <c r="X194" s="24"/>
      <c r="Y194" s="24"/>
      <c r="Z194" s="24"/>
    </row>
    <row r="195" spans="11:26" ht="15.75" customHeight="1">
      <c r="K195" s="30"/>
      <c r="M195" s="30"/>
      <c r="P195" s="24"/>
      <c r="Q195" s="24"/>
      <c r="R195" s="24"/>
      <c r="S195" s="24"/>
      <c r="T195" s="24"/>
      <c r="U195" s="24"/>
      <c r="V195" s="24"/>
      <c r="W195" s="24"/>
      <c r="X195" s="24"/>
      <c r="Y195" s="24"/>
      <c r="Z195" s="24"/>
    </row>
    <row r="196" spans="11:26" ht="15.75" customHeight="1">
      <c r="K196" s="30"/>
      <c r="M196" s="30"/>
      <c r="P196" s="24"/>
      <c r="Q196" s="24"/>
      <c r="R196" s="24"/>
      <c r="S196" s="24"/>
      <c r="T196" s="24"/>
      <c r="U196" s="24"/>
      <c r="V196" s="24"/>
      <c r="W196" s="24"/>
      <c r="X196" s="24"/>
      <c r="Y196" s="24"/>
      <c r="Z196" s="24"/>
    </row>
    <row r="197" spans="11:26" ht="15.75" customHeight="1">
      <c r="K197" s="30"/>
      <c r="M197" s="30"/>
      <c r="P197" s="24"/>
      <c r="Q197" s="24"/>
      <c r="R197" s="24"/>
      <c r="S197" s="24"/>
      <c r="T197" s="24"/>
      <c r="U197" s="24"/>
      <c r="V197" s="24"/>
      <c r="W197" s="24"/>
      <c r="X197" s="24"/>
      <c r="Y197" s="24"/>
      <c r="Z197" s="24"/>
    </row>
    <row r="198" spans="11:26" ht="15.75" customHeight="1">
      <c r="K198" s="30"/>
      <c r="M198" s="30"/>
      <c r="P198" s="24"/>
      <c r="Q198" s="24"/>
      <c r="R198" s="24"/>
      <c r="S198" s="24"/>
      <c r="T198" s="24"/>
      <c r="U198" s="24"/>
      <c r="V198" s="24"/>
      <c r="W198" s="24"/>
      <c r="X198" s="24"/>
      <c r="Y198" s="24"/>
      <c r="Z198" s="24"/>
    </row>
    <row r="199" spans="11:26" ht="15.75" customHeight="1">
      <c r="K199" s="30"/>
      <c r="M199" s="30"/>
      <c r="P199" s="24"/>
      <c r="Q199" s="24"/>
      <c r="R199" s="24"/>
      <c r="S199" s="24"/>
      <c r="T199" s="24"/>
      <c r="U199" s="24"/>
      <c r="V199" s="24"/>
      <c r="W199" s="24"/>
      <c r="X199" s="24"/>
      <c r="Y199" s="24"/>
      <c r="Z199" s="24"/>
    </row>
    <row r="200" spans="11:26" ht="15.75" customHeight="1">
      <c r="K200" s="30"/>
      <c r="M200" s="30"/>
      <c r="P200" s="24"/>
      <c r="Q200" s="24"/>
      <c r="R200" s="24"/>
      <c r="S200" s="24"/>
      <c r="T200" s="24"/>
      <c r="U200" s="24"/>
      <c r="V200" s="24"/>
      <c r="W200" s="24"/>
      <c r="X200" s="24"/>
      <c r="Y200" s="24"/>
      <c r="Z200" s="24"/>
    </row>
    <row r="201" spans="11:26" ht="15.75" customHeight="1">
      <c r="K201" s="30"/>
      <c r="M201" s="30"/>
      <c r="P201" s="24"/>
      <c r="Q201" s="24"/>
      <c r="R201" s="24"/>
      <c r="S201" s="24"/>
      <c r="T201" s="24"/>
      <c r="U201" s="24"/>
      <c r="V201" s="24"/>
      <c r="W201" s="24"/>
      <c r="X201" s="24"/>
      <c r="Y201" s="24"/>
      <c r="Z201" s="24"/>
    </row>
    <row r="202" spans="11:26" ht="15.75" customHeight="1">
      <c r="K202" s="30"/>
      <c r="M202" s="30"/>
      <c r="P202" s="24"/>
      <c r="Q202" s="24"/>
      <c r="R202" s="24"/>
      <c r="S202" s="24"/>
      <c r="T202" s="24"/>
      <c r="U202" s="24"/>
      <c r="V202" s="24"/>
      <c r="W202" s="24"/>
      <c r="X202" s="24"/>
      <c r="Y202" s="24"/>
      <c r="Z202" s="24"/>
    </row>
    <row r="203" spans="11:26" ht="15.75" customHeight="1">
      <c r="K203" s="30"/>
      <c r="M203" s="30"/>
      <c r="P203" s="24"/>
      <c r="Q203" s="24"/>
      <c r="R203" s="24"/>
      <c r="S203" s="24"/>
      <c r="T203" s="24"/>
      <c r="U203" s="24"/>
      <c r="V203" s="24"/>
      <c r="W203" s="24"/>
      <c r="X203" s="24"/>
      <c r="Y203" s="24"/>
      <c r="Z203" s="24"/>
    </row>
    <row r="204" spans="11:26" ht="15.75" customHeight="1">
      <c r="K204" s="30"/>
      <c r="M204" s="30"/>
      <c r="P204" s="24"/>
      <c r="Q204" s="24"/>
      <c r="R204" s="24"/>
      <c r="S204" s="24"/>
      <c r="T204" s="24"/>
      <c r="U204" s="24"/>
      <c r="V204" s="24"/>
      <c r="W204" s="24"/>
      <c r="X204" s="24"/>
      <c r="Y204" s="24"/>
      <c r="Z204" s="24"/>
    </row>
    <row r="205" spans="11:26" ht="15.75" customHeight="1">
      <c r="K205" s="30"/>
      <c r="M205" s="30"/>
      <c r="P205" s="24"/>
      <c r="Q205" s="24"/>
      <c r="R205" s="24"/>
      <c r="S205" s="24"/>
      <c r="T205" s="24"/>
      <c r="U205" s="24"/>
      <c r="V205" s="24"/>
      <c r="W205" s="24"/>
      <c r="X205" s="24"/>
      <c r="Y205" s="24"/>
      <c r="Z205" s="24"/>
    </row>
    <row r="206" spans="11:26" ht="15.75" customHeight="1">
      <c r="K206" s="30"/>
      <c r="M206" s="30"/>
      <c r="P206" s="24"/>
      <c r="Q206" s="24"/>
      <c r="R206" s="24"/>
      <c r="S206" s="24"/>
      <c r="T206" s="24"/>
      <c r="U206" s="24"/>
      <c r="V206" s="24"/>
      <c r="W206" s="24"/>
      <c r="X206" s="24"/>
      <c r="Y206" s="24"/>
      <c r="Z206" s="24"/>
    </row>
    <row r="207" spans="11:26" ht="15.75" customHeight="1">
      <c r="K207" s="30"/>
      <c r="M207" s="30"/>
      <c r="P207" s="24"/>
      <c r="Q207" s="24"/>
      <c r="R207" s="24"/>
      <c r="S207" s="24"/>
      <c r="T207" s="24"/>
      <c r="U207" s="24"/>
      <c r="V207" s="24"/>
      <c r="W207" s="24"/>
      <c r="X207" s="24"/>
      <c r="Y207" s="24"/>
      <c r="Z207" s="24"/>
    </row>
    <row r="208" spans="11:26" ht="15.75" customHeight="1">
      <c r="K208" s="30"/>
      <c r="M208" s="30"/>
      <c r="P208" s="24"/>
      <c r="Q208" s="24"/>
      <c r="R208" s="24"/>
      <c r="S208" s="24"/>
      <c r="T208" s="24"/>
      <c r="U208" s="24"/>
      <c r="V208" s="24"/>
      <c r="W208" s="24"/>
      <c r="X208" s="24"/>
      <c r="Y208" s="24"/>
      <c r="Z208" s="24"/>
    </row>
    <row r="209" spans="11:26" ht="15.75" customHeight="1">
      <c r="K209" s="30"/>
      <c r="M209" s="30"/>
      <c r="P209" s="24"/>
      <c r="Q209" s="24"/>
      <c r="R209" s="24"/>
      <c r="S209" s="24"/>
      <c r="T209" s="24"/>
      <c r="U209" s="24"/>
      <c r="V209" s="24"/>
      <c r="W209" s="24"/>
      <c r="X209" s="24"/>
      <c r="Y209" s="24"/>
      <c r="Z209" s="24"/>
    </row>
    <row r="210" spans="11:26" ht="15.75" customHeight="1">
      <c r="K210" s="30"/>
      <c r="M210" s="30"/>
      <c r="P210" s="24"/>
      <c r="Q210" s="24"/>
      <c r="R210" s="24"/>
      <c r="S210" s="24"/>
      <c r="T210" s="24"/>
      <c r="U210" s="24"/>
      <c r="V210" s="24"/>
      <c r="W210" s="24"/>
      <c r="X210" s="24"/>
      <c r="Y210" s="24"/>
      <c r="Z210" s="24"/>
    </row>
    <row r="211" spans="11:26" ht="15.75" customHeight="1">
      <c r="K211" s="30"/>
      <c r="M211" s="30"/>
      <c r="P211" s="24"/>
      <c r="Q211" s="24"/>
      <c r="R211" s="24"/>
      <c r="S211" s="24"/>
      <c r="T211" s="24"/>
      <c r="U211" s="24"/>
      <c r="V211" s="24"/>
      <c r="W211" s="24"/>
      <c r="X211" s="24"/>
      <c r="Y211" s="24"/>
      <c r="Z211" s="24"/>
    </row>
    <row r="212" spans="11:26" ht="15.75" customHeight="1">
      <c r="K212" s="30"/>
      <c r="M212" s="30"/>
      <c r="P212" s="24"/>
      <c r="Q212" s="24"/>
      <c r="R212" s="24"/>
      <c r="S212" s="24"/>
      <c r="T212" s="24"/>
      <c r="U212" s="24"/>
      <c r="V212" s="24"/>
      <c r="W212" s="24"/>
      <c r="X212" s="24"/>
      <c r="Y212" s="24"/>
      <c r="Z212" s="24"/>
    </row>
    <row r="213" spans="11:26" ht="15.75" customHeight="1">
      <c r="K213" s="30"/>
      <c r="M213" s="30"/>
      <c r="P213" s="24"/>
      <c r="Q213" s="24"/>
      <c r="R213" s="24"/>
      <c r="S213" s="24"/>
      <c r="T213" s="24"/>
      <c r="U213" s="24"/>
      <c r="V213" s="24"/>
      <c r="W213" s="24"/>
      <c r="X213" s="24"/>
      <c r="Y213" s="24"/>
      <c r="Z213" s="24"/>
    </row>
    <row r="214" spans="11:26" ht="15.75" customHeight="1">
      <c r="K214" s="30"/>
      <c r="M214" s="30"/>
      <c r="P214" s="24"/>
      <c r="Q214" s="24"/>
      <c r="R214" s="24"/>
      <c r="S214" s="24"/>
      <c r="T214" s="24"/>
      <c r="U214" s="24"/>
      <c r="V214" s="24"/>
      <c r="W214" s="24"/>
      <c r="X214" s="24"/>
      <c r="Y214" s="24"/>
      <c r="Z214" s="24"/>
    </row>
    <row r="215" spans="11:26" ht="15.75" customHeight="1">
      <c r="K215" s="30"/>
      <c r="M215" s="30"/>
      <c r="P215" s="24"/>
      <c r="Q215" s="24"/>
      <c r="R215" s="24"/>
      <c r="S215" s="24"/>
      <c r="T215" s="24"/>
      <c r="U215" s="24"/>
      <c r="V215" s="24"/>
      <c r="W215" s="24"/>
      <c r="X215" s="24"/>
      <c r="Y215" s="24"/>
      <c r="Z215" s="24"/>
    </row>
    <row r="216" spans="11:26" ht="15.75" customHeight="1">
      <c r="K216" s="30"/>
      <c r="M216" s="30"/>
      <c r="P216" s="24"/>
      <c r="Q216" s="24"/>
      <c r="R216" s="24"/>
      <c r="S216" s="24"/>
      <c r="T216" s="24"/>
      <c r="U216" s="24"/>
      <c r="V216" s="24"/>
      <c r="W216" s="24"/>
      <c r="X216" s="24"/>
      <c r="Y216" s="24"/>
      <c r="Z216" s="24"/>
    </row>
    <row r="217" spans="11:26" ht="15.75" customHeight="1">
      <c r="K217" s="30"/>
      <c r="M217" s="30"/>
      <c r="P217" s="24"/>
      <c r="Q217" s="24"/>
      <c r="R217" s="24"/>
      <c r="S217" s="24"/>
      <c r="T217" s="24"/>
      <c r="U217" s="24"/>
      <c r="V217" s="24"/>
      <c r="W217" s="24"/>
      <c r="X217" s="24"/>
      <c r="Y217" s="24"/>
      <c r="Z217" s="24"/>
    </row>
    <row r="218" spans="11:26" ht="15.75" customHeight="1">
      <c r="K218" s="30"/>
      <c r="M218" s="30"/>
      <c r="P218" s="24"/>
      <c r="Q218" s="24"/>
      <c r="R218" s="24"/>
      <c r="S218" s="24"/>
      <c r="T218" s="24"/>
      <c r="U218" s="24"/>
      <c r="V218" s="24"/>
      <c r="W218" s="24"/>
      <c r="X218" s="24"/>
      <c r="Y218" s="24"/>
      <c r="Z218" s="24"/>
    </row>
    <row r="219" spans="11:26" ht="15.75" customHeight="1">
      <c r="K219" s="30"/>
      <c r="M219" s="30"/>
      <c r="P219" s="24"/>
      <c r="Q219" s="24"/>
      <c r="R219" s="24"/>
      <c r="S219" s="24"/>
      <c r="T219" s="24"/>
      <c r="U219" s="24"/>
      <c r="V219" s="24"/>
      <c r="W219" s="24"/>
      <c r="X219" s="24"/>
      <c r="Y219" s="24"/>
      <c r="Z219" s="24"/>
    </row>
    <row r="220" spans="11:26" ht="15.75" customHeight="1">
      <c r="K220" s="30"/>
      <c r="M220" s="30"/>
      <c r="P220" s="24"/>
      <c r="Q220" s="24"/>
      <c r="R220" s="24"/>
      <c r="S220" s="24"/>
      <c r="T220" s="24"/>
      <c r="U220" s="24"/>
      <c r="V220" s="24"/>
      <c r="W220" s="24"/>
      <c r="X220" s="24"/>
      <c r="Y220" s="24"/>
      <c r="Z220" s="24"/>
    </row>
    <row r="221" spans="11:26" ht="15.75" customHeight="1">
      <c r="K221" s="30"/>
      <c r="M221" s="30"/>
      <c r="P221" s="24"/>
      <c r="Q221" s="24"/>
      <c r="R221" s="24"/>
      <c r="S221" s="24"/>
      <c r="T221" s="24"/>
      <c r="U221" s="24"/>
      <c r="V221" s="24"/>
      <c r="W221" s="24"/>
      <c r="X221" s="24"/>
      <c r="Y221" s="24"/>
      <c r="Z221" s="24"/>
    </row>
    <row r="222" spans="11:26" ht="15.75" customHeight="1">
      <c r="K222" s="30"/>
      <c r="M222" s="30"/>
      <c r="P222" s="24"/>
      <c r="Q222" s="24"/>
      <c r="R222" s="24"/>
      <c r="S222" s="24"/>
      <c r="T222" s="24"/>
      <c r="U222" s="24"/>
      <c r="V222" s="24"/>
      <c r="W222" s="24"/>
      <c r="X222" s="24"/>
      <c r="Y222" s="24"/>
      <c r="Z222" s="24"/>
    </row>
    <row r="223" spans="11:26" ht="15.75" customHeight="1">
      <c r="K223" s="30"/>
      <c r="M223" s="30"/>
      <c r="P223" s="24"/>
      <c r="Q223" s="24"/>
      <c r="R223" s="24"/>
      <c r="S223" s="24"/>
      <c r="T223" s="24"/>
      <c r="U223" s="24"/>
      <c r="V223" s="24"/>
      <c r="W223" s="24"/>
      <c r="X223" s="24"/>
      <c r="Y223" s="24"/>
      <c r="Z223" s="24"/>
    </row>
    <row r="224" spans="11:26" ht="15.75" customHeight="1">
      <c r="K224" s="30"/>
      <c r="M224" s="30"/>
      <c r="P224" s="24"/>
      <c r="Q224" s="24"/>
      <c r="R224" s="24"/>
      <c r="S224" s="24"/>
      <c r="T224" s="24"/>
      <c r="U224" s="24"/>
      <c r="V224" s="24"/>
      <c r="W224" s="24"/>
      <c r="X224" s="24"/>
      <c r="Y224" s="24"/>
      <c r="Z224" s="24"/>
    </row>
    <row r="225" spans="11:26" ht="15.75" customHeight="1">
      <c r="K225" s="30"/>
      <c r="M225" s="30"/>
      <c r="P225" s="24"/>
      <c r="Q225" s="24"/>
      <c r="R225" s="24"/>
      <c r="S225" s="24"/>
      <c r="T225" s="24"/>
      <c r="U225" s="24"/>
      <c r="V225" s="24"/>
      <c r="W225" s="24"/>
      <c r="X225" s="24"/>
      <c r="Y225" s="24"/>
      <c r="Z225" s="24"/>
    </row>
    <row r="226" spans="11:26" ht="15.75" customHeight="1">
      <c r="K226" s="30"/>
      <c r="M226" s="30"/>
      <c r="P226" s="24"/>
      <c r="Q226" s="24"/>
      <c r="R226" s="24"/>
      <c r="S226" s="24"/>
      <c r="T226" s="24"/>
      <c r="U226" s="24"/>
      <c r="V226" s="24"/>
      <c r="W226" s="24"/>
      <c r="X226" s="24"/>
      <c r="Y226" s="24"/>
      <c r="Z226" s="24"/>
    </row>
    <row r="227" spans="11:26" ht="15.75" customHeight="1">
      <c r="K227" s="30"/>
      <c r="M227" s="30"/>
      <c r="P227" s="24"/>
      <c r="Q227" s="24"/>
      <c r="R227" s="24"/>
      <c r="S227" s="24"/>
      <c r="T227" s="24"/>
      <c r="U227" s="24"/>
      <c r="V227" s="24"/>
      <c r="W227" s="24"/>
      <c r="X227" s="24"/>
      <c r="Y227" s="24"/>
      <c r="Z227" s="24"/>
    </row>
    <row r="228" spans="11:26" ht="15.75" customHeight="1">
      <c r="K228" s="30"/>
      <c r="M228" s="30"/>
      <c r="P228" s="24"/>
      <c r="Q228" s="24"/>
      <c r="R228" s="24"/>
      <c r="S228" s="24"/>
      <c r="T228" s="24"/>
      <c r="U228" s="24"/>
      <c r="V228" s="24"/>
      <c r="W228" s="24"/>
      <c r="X228" s="24"/>
      <c r="Y228" s="24"/>
      <c r="Z228" s="24"/>
    </row>
    <row r="229" spans="11:26" ht="15.75" customHeight="1">
      <c r="K229" s="30"/>
      <c r="M229" s="30"/>
      <c r="P229" s="24"/>
      <c r="Q229" s="24"/>
      <c r="R229" s="24"/>
      <c r="S229" s="24"/>
      <c r="T229" s="24"/>
      <c r="U229" s="24"/>
      <c r="V229" s="24"/>
      <c r="W229" s="24"/>
      <c r="X229" s="24"/>
      <c r="Y229" s="24"/>
      <c r="Z229" s="24"/>
    </row>
    <row r="230" spans="11:26" ht="15.75" customHeight="1">
      <c r="K230" s="30"/>
      <c r="M230" s="30"/>
      <c r="P230" s="24"/>
      <c r="Q230" s="24"/>
      <c r="R230" s="24"/>
      <c r="S230" s="24"/>
      <c r="T230" s="24"/>
      <c r="U230" s="24"/>
      <c r="V230" s="24"/>
      <c r="W230" s="24"/>
      <c r="X230" s="24"/>
      <c r="Y230" s="24"/>
      <c r="Z230" s="24"/>
    </row>
    <row r="231" spans="11:26" ht="15.75" customHeight="1">
      <c r="K231" s="30"/>
      <c r="M231" s="30"/>
      <c r="P231" s="24"/>
      <c r="Q231" s="24"/>
      <c r="R231" s="24"/>
      <c r="S231" s="24"/>
      <c r="T231" s="24"/>
      <c r="U231" s="24"/>
      <c r="V231" s="24"/>
      <c r="W231" s="24"/>
      <c r="X231" s="24"/>
      <c r="Y231" s="24"/>
      <c r="Z231" s="24"/>
    </row>
    <row r="232" spans="11:26" ht="15.75" customHeight="1">
      <c r="K232" s="30"/>
      <c r="M232" s="30"/>
      <c r="P232" s="24"/>
      <c r="Q232" s="24"/>
      <c r="R232" s="24"/>
      <c r="S232" s="24"/>
      <c r="T232" s="24"/>
      <c r="U232" s="24"/>
      <c r="V232" s="24"/>
      <c r="W232" s="24"/>
      <c r="X232" s="24"/>
      <c r="Y232" s="24"/>
      <c r="Z232" s="24"/>
    </row>
    <row r="233" spans="11:26" ht="15.75" customHeight="1">
      <c r="K233" s="30"/>
      <c r="M233" s="30"/>
      <c r="P233" s="24"/>
      <c r="Q233" s="24"/>
      <c r="R233" s="24"/>
      <c r="S233" s="24"/>
      <c r="T233" s="24"/>
      <c r="U233" s="24"/>
      <c r="V233" s="24"/>
      <c r="W233" s="24"/>
      <c r="X233" s="24"/>
      <c r="Y233" s="24"/>
      <c r="Z233" s="24"/>
    </row>
    <row r="234" spans="11:26" ht="15.75" customHeight="1">
      <c r="K234" s="30"/>
      <c r="M234" s="30"/>
      <c r="P234" s="24"/>
      <c r="Q234" s="24"/>
      <c r="R234" s="24"/>
      <c r="S234" s="24"/>
      <c r="T234" s="24"/>
      <c r="U234" s="24"/>
      <c r="V234" s="24"/>
      <c r="W234" s="24"/>
      <c r="X234" s="24"/>
      <c r="Y234" s="24"/>
      <c r="Z234" s="24"/>
    </row>
    <row r="235" spans="11:26" ht="15.75" customHeight="1">
      <c r="K235" s="30"/>
      <c r="M235" s="30"/>
      <c r="P235" s="24"/>
      <c r="Q235" s="24"/>
      <c r="R235" s="24"/>
      <c r="S235" s="24"/>
      <c r="T235" s="24"/>
      <c r="U235" s="24"/>
      <c r="V235" s="24"/>
      <c r="W235" s="24"/>
      <c r="X235" s="24"/>
      <c r="Y235" s="24"/>
      <c r="Z235" s="24"/>
    </row>
    <row r="236" spans="11:26" ht="15.75" customHeight="1">
      <c r="K236" s="30"/>
      <c r="M236" s="30"/>
      <c r="P236" s="24"/>
      <c r="Q236" s="24"/>
      <c r="R236" s="24"/>
      <c r="S236" s="24"/>
      <c r="T236" s="24"/>
      <c r="U236" s="24"/>
      <c r="V236" s="24"/>
      <c r="W236" s="24"/>
      <c r="X236" s="24"/>
      <c r="Y236" s="24"/>
      <c r="Z236" s="24"/>
    </row>
    <row r="237" spans="11:26" ht="15.75" customHeight="1">
      <c r="K237" s="30"/>
      <c r="M237" s="30"/>
      <c r="P237" s="24"/>
      <c r="Q237" s="24"/>
      <c r="R237" s="24"/>
      <c r="S237" s="24"/>
      <c r="T237" s="24"/>
      <c r="U237" s="24"/>
      <c r="V237" s="24"/>
      <c r="W237" s="24"/>
      <c r="X237" s="24"/>
      <c r="Y237" s="24"/>
      <c r="Z237" s="24"/>
    </row>
    <row r="238" spans="11:26" ht="15.75" customHeight="1">
      <c r="K238" s="30"/>
      <c r="M238" s="30"/>
      <c r="P238" s="24"/>
      <c r="Q238" s="24"/>
      <c r="R238" s="24"/>
      <c r="S238" s="24"/>
      <c r="T238" s="24"/>
      <c r="U238" s="24"/>
      <c r="V238" s="24"/>
      <c r="W238" s="24"/>
      <c r="X238" s="24"/>
      <c r="Y238" s="24"/>
      <c r="Z238" s="24"/>
    </row>
    <row r="239" spans="11:26" ht="15.75" customHeight="1">
      <c r="K239" s="30"/>
      <c r="M239" s="30"/>
      <c r="P239" s="24"/>
      <c r="Q239" s="24"/>
      <c r="R239" s="24"/>
      <c r="S239" s="24"/>
      <c r="T239" s="24"/>
      <c r="U239" s="24"/>
      <c r="V239" s="24"/>
      <c r="W239" s="24"/>
      <c r="X239" s="24"/>
      <c r="Y239" s="24"/>
      <c r="Z239" s="24"/>
    </row>
    <row r="240" spans="11:26" ht="15.75" customHeight="1">
      <c r="K240" s="30"/>
      <c r="M240" s="30"/>
      <c r="P240" s="24"/>
      <c r="Q240" s="24"/>
      <c r="R240" s="24"/>
      <c r="S240" s="24"/>
      <c r="T240" s="24"/>
      <c r="U240" s="24"/>
      <c r="V240" s="24"/>
      <c r="W240" s="24"/>
      <c r="X240" s="24"/>
      <c r="Y240" s="24"/>
      <c r="Z240" s="24"/>
    </row>
    <row r="241" spans="11:26" ht="15.75" customHeight="1">
      <c r="K241" s="30"/>
      <c r="M241" s="30"/>
      <c r="P241" s="24"/>
      <c r="Q241" s="24"/>
      <c r="R241" s="24"/>
      <c r="S241" s="24"/>
      <c r="T241" s="24"/>
      <c r="U241" s="24"/>
      <c r="V241" s="24"/>
      <c r="W241" s="24"/>
      <c r="X241" s="24"/>
      <c r="Y241" s="24"/>
      <c r="Z241" s="24"/>
    </row>
    <row r="242" spans="11:26" ht="15.75" customHeight="1">
      <c r="K242" s="30"/>
      <c r="M242" s="30"/>
      <c r="P242" s="24"/>
      <c r="Q242" s="24"/>
      <c r="R242" s="24"/>
      <c r="S242" s="24"/>
      <c r="T242" s="24"/>
      <c r="U242" s="24"/>
      <c r="V242" s="24"/>
      <c r="W242" s="24"/>
      <c r="X242" s="24"/>
      <c r="Y242" s="24"/>
      <c r="Z242" s="24"/>
    </row>
    <row r="243" spans="11:26" ht="15.75" customHeight="1">
      <c r="K243" s="30"/>
      <c r="M243" s="30"/>
      <c r="P243" s="24"/>
      <c r="Q243" s="24"/>
      <c r="R243" s="24"/>
      <c r="S243" s="24"/>
      <c r="T243" s="24"/>
      <c r="U243" s="24"/>
      <c r="V243" s="24"/>
      <c r="W243" s="24"/>
      <c r="X243" s="24"/>
      <c r="Y243" s="24"/>
      <c r="Z243" s="24"/>
    </row>
    <row r="244" spans="11:26" ht="15.75" customHeight="1">
      <c r="K244" s="30"/>
      <c r="M244" s="30"/>
      <c r="P244" s="24"/>
      <c r="Q244" s="24"/>
      <c r="R244" s="24"/>
      <c r="S244" s="24"/>
      <c r="T244" s="24"/>
      <c r="U244" s="24"/>
      <c r="V244" s="24"/>
      <c r="W244" s="24"/>
      <c r="X244" s="24"/>
      <c r="Y244" s="24"/>
      <c r="Z244" s="24"/>
    </row>
    <row r="245" spans="11:26" ht="15.75" customHeight="1">
      <c r="K245" s="30"/>
      <c r="M245" s="30"/>
      <c r="P245" s="24"/>
      <c r="Q245" s="24"/>
      <c r="R245" s="24"/>
      <c r="S245" s="24"/>
      <c r="T245" s="24"/>
      <c r="U245" s="24"/>
      <c r="V245" s="24"/>
      <c r="W245" s="24"/>
      <c r="X245" s="24"/>
      <c r="Y245" s="24"/>
      <c r="Z245" s="24"/>
    </row>
    <row r="246" spans="11:26" ht="15.75" customHeight="1">
      <c r="K246" s="30"/>
      <c r="M246" s="30"/>
      <c r="P246" s="24"/>
      <c r="Q246" s="24"/>
      <c r="R246" s="24"/>
      <c r="S246" s="24"/>
      <c r="T246" s="24"/>
      <c r="U246" s="24"/>
      <c r="V246" s="24"/>
      <c r="W246" s="24"/>
      <c r="X246" s="24"/>
      <c r="Y246" s="24"/>
      <c r="Z246" s="24"/>
    </row>
    <row r="247" spans="11:26" ht="15.75" customHeight="1">
      <c r="K247" s="30"/>
      <c r="M247" s="30"/>
      <c r="P247" s="24"/>
      <c r="Q247" s="24"/>
      <c r="R247" s="24"/>
      <c r="S247" s="24"/>
      <c r="T247" s="24"/>
      <c r="U247" s="24"/>
      <c r="V247" s="24"/>
      <c r="W247" s="24"/>
      <c r="X247" s="24"/>
      <c r="Y247" s="24"/>
      <c r="Z247" s="24"/>
    </row>
    <row r="248" spans="11:26" ht="15.75" customHeight="1">
      <c r="K248" s="30"/>
      <c r="M248" s="30"/>
      <c r="P248" s="24"/>
      <c r="Q248" s="24"/>
      <c r="R248" s="24"/>
      <c r="S248" s="24"/>
      <c r="T248" s="24"/>
      <c r="U248" s="24"/>
      <c r="V248" s="24"/>
      <c r="W248" s="24"/>
      <c r="X248" s="24"/>
      <c r="Y248" s="24"/>
      <c r="Z248" s="24"/>
    </row>
    <row r="249" spans="11:26" ht="15.75" customHeight="1">
      <c r="K249" s="30"/>
      <c r="M249" s="30"/>
      <c r="P249" s="24"/>
      <c r="Q249" s="24"/>
      <c r="R249" s="24"/>
      <c r="S249" s="24"/>
      <c r="T249" s="24"/>
      <c r="U249" s="24"/>
      <c r="V249" s="24"/>
      <c r="W249" s="24"/>
      <c r="X249" s="24"/>
      <c r="Y249" s="24"/>
      <c r="Z249" s="24"/>
    </row>
    <row r="250" spans="11:26" ht="15.75" customHeight="1">
      <c r="K250" s="30"/>
      <c r="M250" s="30"/>
      <c r="P250" s="24"/>
      <c r="Q250" s="24"/>
      <c r="R250" s="24"/>
      <c r="S250" s="24"/>
      <c r="T250" s="24"/>
      <c r="U250" s="24"/>
      <c r="V250" s="24"/>
      <c r="W250" s="24"/>
      <c r="X250" s="24"/>
      <c r="Y250" s="24"/>
      <c r="Z250" s="24"/>
    </row>
    <row r="251" spans="11:26" ht="15.75" customHeight="1">
      <c r="K251" s="30"/>
      <c r="M251" s="30"/>
      <c r="P251" s="24"/>
      <c r="Q251" s="24"/>
      <c r="R251" s="24"/>
      <c r="S251" s="24"/>
      <c r="T251" s="24"/>
      <c r="U251" s="24"/>
      <c r="V251" s="24"/>
      <c r="W251" s="24"/>
      <c r="X251" s="24"/>
      <c r="Y251" s="24"/>
      <c r="Z251" s="24"/>
    </row>
    <row r="252" spans="11:26" ht="15.75" customHeight="1">
      <c r="K252" s="30"/>
      <c r="M252" s="30"/>
      <c r="P252" s="24"/>
      <c r="Q252" s="24"/>
      <c r="R252" s="24"/>
      <c r="S252" s="24"/>
      <c r="T252" s="24"/>
      <c r="U252" s="24"/>
      <c r="V252" s="24"/>
      <c r="W252" s="24"/>
      <c r="X252" s="24"/>
      <c r="Y252" s="24"/>
      <c r="Z252" s="24"/>
    </row>
    <row r="253" spans="11:26" ht="15.75" customHeight="1">
      <c r="K253" s="30"/>
      <c r="M253" s="30"/>
      <c r="P253" s="24"/>
      <c r="Q253" s="24"/>
      <c r="R253" s="24"/>
      <c r="S253" s="24"/>
      <c r="T253" s="24"/>
      <c r="U253" s="24"/>
      <c r="V253" s="24"/>
      <c r="W253" s="24"/>
      <c r="X253" s="24"/>
      <c r="Y253" s="24"/>
      <c r="Z253" s="24"/>
    </row>
    <row r="254" spans="11:26" ht="15.75" customHeight="1">
      <c r="K254" s="30"/>
      <c r="M254" s="30"/>
      <c r="P254" s="24"/>
      <c r="Q254" s="24"/>
      <c r="R254" s="24"/>
      <c r="S254" s="24"/>
      <c r="T254" s="24"/>
      <c r="U254" s="24"/>
      <c r="V254" s="24"/>
      <c r="W254" s="24"/>
      <c r="X254" s="24"/>
      <c r="Y254" s="24"/>
      <c r="Z254" s="24"/>
    </row>
    <row r="255" spans="11:26" ht="15.75" customHeight="1">
      <c r="K255" s="30"/>
      <c r="M255" s="30"/>
      <c r="P255" s="24"/>
      <c r="Q255" s="24"/>
      <c r="R255" s="24"/>
      <c r="S255" s="24"/>
      <c r="T255" s="24"/>
      <c r="U255" s="24"/>
      <c r="V255" s="24"/>
      <c r="W255" s="24"/>
      <c r="X255" s="24"/>
      <c r="Y255" s="24"/>
      <c r="Z255" s="24"/>
    </row>
    <row r="256" spans="11:26" ht="15.75" customHeight="1">
      <c r="K256" s="30"/>
      <c r="M256" s="30"/>
      <c r="P256" s="24"/>
      <c r="Q256" s="24"/>
      <c r="R256" s="24"/>
      <c r="S256" s="24"/>
      <c r="T256" s="24"/>
      <c r="U256" s="24"/>
      <c r="V256" s="24"/>
      <c r="W256" s="24"/>
      <c r="X256" s="24"/>
      <c r="Y256" s="24"/>
      <c r="Z256" s="24"/>
    </row>
    <row r="257" spans="11:26" ht="15.75" customHeight="1">
      <c r="K257" s="30"/>
      <c r="M257" s="30"/>
      <c r="P257" s="24"/>
      <c r="Q257" s="24"/>
      <c r="R257" s="24"/>
      <c r="S257" s="24"/>
      <c r="T257" s="24"/>
      <c r="U257" s="24"/>
      <c r="V257" s="24"/>
      <c r="W257" s="24"/>
      <c r="X257" s="24"/>
      <c r="Y257" s="24"/>
      <c r="Z257" s="24"/>
    </row>
    <row r="258" spans="11:26" ht="15.75" customHeight="1">
      <c r="K258" s="30"/>
      <c r="M258" s="30"/>
      <c r="P258" s="24"/>
      <c r="Q258" s="24"/>
      <c r="R258" s="24"/>
      <c r="S258" s="24"/>
      <c r="T258" s="24"/>
      <c r="U258" s="24"/>
      <c r="V258" s="24"/>
      <c r="W258" s="24"/>
      <c r="X258" s="24"/>
      <c r="Y258" s="24"/>
      <c r="Z258" s="24"/>
    </row>
    <row r="259" spans="11:26" ht="15.75" customHeight="1">
      <c r="K259" s="30"/>
      <c r="M259" s="30"/>
      <c r="P259" s="24"/>
      <c r="Q259" s="24"/>
      <c r="R259" s="24"/>
      <c r="S259" s="24"/>
      <c r="T259" s="24"/>
      <c r="U259" s="24"/>
      <c r="V259" s="24"/>
      <c r="W259" s="24"/>
      <c r="X259" s="24"/>
      <c r="Y259" s="24"/>
      <c r="Z259" s="24"/>
    </row>
    <row r="260" spans="11:26" ht="15.75" customHeight="1">
      <c r="K260" s="30"/>
      <c r="M260" s="30"/>
      <c r="P260" s="24"/>
      <c r="Q260" s="24"/>
      <c r="R260" s="24"/>
      <c r="S260" s="24"/>
      <c r="T260" s="24"/>
      <c r="U260" s="24"/>
      <c r="V260" s="24"/>
      <c r="W260" s="24"/>
      <c r="X260" s="24"/>
      <c r="Y260" s="24"/>
      <c r="Z260" s="24"/>
    </row>
    <row r="261" spans="11:26" ht="15.75" customHeight="1">
      <c r="K261" s="30"/>
      <c r="M261" s="30"/>
      <c r="P261" s="24"/>
      <c r="Q261" s="24"/>
      <c r="R261" s="24"/>
      <c r="S261" s="24"/>
      <c r="T261" s="24"/>
      <c r="U261" s="24"/>
      <c r="V261" s="24"/>
      <c r="W261" s="24"/>
      <c r="X261" s="24"/>
      <c r="Y261" s="24"/>
      <c r="Z261" s="24"/>
    </row>
    <row r="262" spans="11:26" ht="15.75" customHeight="1">
      <c r="K262" s="30"/>
      <c r="M262" s="30"/>
      <c r="P262" s="24"/>
      <c r="Q262" s="24"/>
      <c r="R262" s="24"/>
      <c r="S262" s="24"/>
      <c r="T262" s="24"/>
      <c r="U262" s="24"/>
      <c r="V262" s="24"/>
      <c r="W262" s="24"/>
      <c r="X262" s="24"/>
      <c r="Y262" s="24"/>
      <c r="Z262" s="24"/>
    </row>
    <row r="263" spans="11:26" ht="15.75" customHeight="1">
      <c r="K263" s="30"/>
      <c r="M263" s="30"/>
      <c r="P263" s="24"/>
      <c r="Q263" s="24"/>
      <c r="R263" s="24"/>
      <c r="S263" s="24"/>
      <c r="T263" s="24"/>
      <c r="U263" s="24"/>
      <c r="V263" s="24"/>
      <c r="W263" s="24"/>
      <c r="X263" s="24"/>
      <c r="Y263" s="24"/>
      <c r="Z263" s="24"/>
    </row>
    <row r="264" spans="11:26" ht="15.75" customHeight="1">
      <c r="K264" s="30"/>
      <c r="M264" s="30"/>
      <c r="P264" s="24"/>
      <c r="Q264" s="24"/>
      <c r="R264" s="24"/>
      <c r="S264" s="24"/>
      <c r="T264" s="24"/>
      <c r="U264" s="24"/>
      <c r="V264" s="24"/>
      <c r="W264" s="24"/>
      <c r="X264" s="24"/>
      <c r="Y264" s="24"/>
      <c r="Z264" s="24"/>
    </row>
    <row r="265" spans="11:26" ht="15.75" customHeight="1">
      <c r="K265" s="30"/>
      <c r="M265" s="30"/>
      <c r="P265" s="24"/>
      <c r="Q265" s="24"/>
      <c r="R265" s="24"/>
      <c r="S265" s="24"/>
      <c r="T265" s="24"/>
      <c r="U265" s="24"/>
      <c r="V265" s="24"/>
      <c r="W265" s="24"/>
      <c r="X265" s="24"/>
      <c r="Y265" s="24"/>
      <c r="Z265" s="24"/>
    </row>
    <row r="266" spans="11:26" ht="15.75" customHeight="1">
      <c r="K266" s="30"/>
      <c r="M266" s="30"/>
      <c r="P266" s="24"/>
      <c r="Q266" s="24"/>
      <c r="R266" s="24"/>
      <c r="S266" s="24"/>
      <c r="T266" s="24"/>
      <c r="U266" s="24"/>
      <c r="V266" s="24"/>
      <c r="W266" s="24"/>
      <c r="X266" s="24"/>
      <c r="Y266" s="24"/>
      <c r="Z266" s="24"/>
    </row>
    <row r="267" spans="11:26" ht="15.75" customHeight="1">
      <c r="K267" s="30"/>
      <c r="M267" s="30"/>
      <c r="P267" s="24"/>
      <c r="Q267" s="24"/>
      <c r="R267" s="24"/>
      <c r="S267" s="24"/>
      <c r="T267" s="24"/>
      <c r="U267" s="24"/>
      <c r="V267" s="24"/>
      <c r="W267" s="24"/>
      <c r="X267" s="24"/>
      <c r="Y267" s="24"/>
      <c r="Z267" s="24"/>
    </row>
    <row r="268" spans="11:26" ht="15.75" customHeight="1">
      <c r="K268" s="30"/>
      <c r="M268" s="30"/>
      <c r="P268" s="24"/>
      <c r="Q268" s="24"/>
      <c r="R268" s="24"/>
      <c r="S268" s="24"/>
      <c r="T268" s="24"/>
      <c r="U268" s="24"/>
      <c r="V268" s="24"/>
      <c r="W268" s="24"/>
      <c r="X268" s="24"/>
      <c r="Y268" s="24"/>
      <c r="Z268" s="24"/>
    </row>
    <row r="269" spans="11:26" ht="15.75" customHeight="1">
      <c r="K269" s="30"/>
      <c r="M269" s="30"/>
      <c r="P269" s="24"/>
      <c r="Q269" s="24"/>
      <c r="R269" s="24"/>
      <c r="S269" s="24"/>
      <c r="T269" s="24"/>
      <c r="U269" s="24"/>
      <c r="V269" s="24"/>
      <c r="W269" s="24"/>
      <c r="X269" s="24"/>
      <c r="Y269" s="24"/>
      <c r="Z269" s="24"/>
    </row>
    <row r="270" spans="11:26" ht="15.75" customHeight="1">
      <c r="K270" s="30"/>
      <c r="M270" s="30"/>
      <c r="P270" s="24"/>
      <c r="Q270" s="24"/>
      <c r="R270" s="24"/>
      <c r="S270" s="24"/>
      <c r="T270" s="24"/>
      <c r="U270" s="24"/>
      <c r="V270" s="24"/>
      <c r="W270" s="24"/>
      <c r="X270" s="24"/>
      <c r="Y270" s="24"/>
      <c r="Z270" s="24"/>
    </row>
    <row r="271" spans="11:26" ht="15.75" customHeight="1">
      <c r="K271" s="30"/>
      <c r="M271" s="30"/>
      <c r="P271" s="24"/>
      <c r="Q271" s="24"/>
      <c r="R271" s="24"/>
      <c r="S271" s="24"/>
      <c r="T271" s="24"/>
      <c r="U271" s="24"/>
      <c r="V271" s="24"/>
      <c r="W271" s="24"/>
      <c r="X271" s="24"/>
      <c r="Y271" s="24"/>
      <c r="Z271" s="24"/>
    </row>
    <row r="272" spans="11:26" ht="15.75" customHeight="1">
      <c r="K272" s="30"/>
      <c r="M272" s="30"/>
      <c r="P272" s="24"/>
      <c r="Q272" s="24"/>
      <c r="R272" s="24"/>
      <c r="S272" s="24"/>
      <c r="T272" s="24"/>
      <c r="U272" s="24"/>
      <c r="V272" s="24"/>
      <c r="W272" s="24"/>
      <c r="X272" s="24"/>
      <c r="Y272" s="24"/>
      <c r="Z272" s="24"/>
    </row>
    <row r="273" spans="11:26" ht="15.75" customHeight="1">
      <c r="K273" s="30"/>
      <c r="M273" s="30"/>
      <c r="P273" s="24"/>
      <c r="Q273" s="24"/>
      <c r="R273" s="24"/>
      <c r="S273" s="24"/>
      <c r="T273" s="24"/>
      <c r="U273" s="24"/>
      <c r="V273" s="24"/>
      <c r="W273" s="24"/>
      <c r="X273" s="24"/>
      <c r="Y273" s="24"/>
      <c r="Z273" s="24"/>
    </row>
    <row r="274" spans="11:26" ht="15.75" customHeight="1">
      <c r="K274" s="30"/>
      <c r="M274" s="30"/>
      <c r="P274" s="24"/>
      <c r="Q274" s="24"/>
      <c r="R274" s="24"/>
      <c r="S274" s="24"/>
      <c r="T274" s="24"/>
      <c r="U274" s="24"/>
      <c r="V274" s="24"/>
      <c r="W274" s="24"/>
      <c r="X274" s="24"/>
      <c r="Y274" s="24"/>
      <c r="Z274" s="24"/>
    </row>
    <row r="275" spans="11:26" ht="15.75" customHeight="1">
      <c r="K275" s="30"/>
      <c r="M275" s="30"/>
      <c r="P275" s="24"/>
      <c r="Q275" s="24"/>
      <c r="R275" s="24"/>
      <c r="S275" s="24"/>
      <c r="T275" s="24"/>
      <c r="U275" s="24"/>
      <c r="V275" s="24"/>
      <c r="W275" s="24"/>
      <c r="X275" s="24"/>
      <c r="Y275" s="24"/>
      <c r="Z275" s="24"/>
    </row>
    <row r="276" spans="11:26" ht="15.75" customHeight="1">
      <c r="K276" s="30"/>
      <c r="M276" s="30"/>
      <c r="P276" s="24"/>
      <c r="Q276" s="24"/>
      <c r="R276" s="24"/>
      <c r="S276" s="24"/>
      <c r="T276" s="24"/>
      <c r="U276" s="24"/>
      <c r="V276" s="24"/>
      <c r="W276" s="24"/>
      <c r="X276" s="24"/>
      <c r="Y276" s="24"/>
      <c r="Z276" s="24"/>
    </row>
    <row r="277" spans="11:26" ht="15.75" customHeight="1">
      <c r="K277" s="30"/>
      <c r="M277" s="30"/>
      <c r="P277" s="24"/>
      <c r="Q277" s="24"/>
      <c r="R277" s="24"/>
      <c r="S277" s="24"/>
      <c r="T277" s="24"/>
      <c r="U277" s="24"/>
      <c r="V277" s="24"/>
      <c r="W277" s="24"/>
      <c r="X277" s="24"/>
      <c r="Y277" s="24"/>
      <c r="Z277" s="24"/>
    </row>
    <row r="278" spans="11:26" ht="15.75" customHeight="1">
      <c r="K278" s="30"/>
      <c r="M278" s="30"/>
      <c r="P278" s="24"/>
      <c r="Q278" s="24"/>
      <c r="R278" s="24"/>
      <c r="S278" s="24"/>
      <c r="T278" s="24"/>
      <c r="U278" s="24"/>
      <c r="V278" s="24"/>
      <c r="W278" s="24"/>
      <c r="X278" s="24"/>
      <c r="Y278" s="24"/>
      <c r="Z278" s="24"/>
    </row>
    <row r="279" spans="11:26" ht="15.75" customHeight="1">
      <c r="K279" s="30"/>
      <c r="M279" s="30"/>
      <c r="P279" s="24"/>
      <c r="Q279" s="24"/>
      <c r="R279" s="24"/>
      <c r="S279" s="24"/>
      <c r="T279" s="24"/>
      <c r="U279" s="24"/>
      <c r="V279" s="24"/>
      <c r="W279" s="24"/>
      <c r="X279" s="24"/>
      <c r="Y279" s="24"/>
      <c r="Z279" s="24"/>
    </row>
    <row r="280" spans="11:26" ht="15.75" customHeight="1">
      <c r="K280" s="30"/>
      <c r="M280" s="30"/>
      <c r="P280" s="24"/>
      <c r="Q280" s="24"/>
      <c r="R280" s="24"/>
      <c r="S280" s="24"/>
      <c r="T280" s="24"/>
      <c r="U280" s="24"/>
      <c r="V280" s="24"/>
      <c r="W280" s="24"/>
      <c r="X280" s="24"/>
      <c r="Y280" s="24"/>
      <c r="Z280" s="24"/>
    </row>
    <row r="281" spans="11:26" ht="15.75" customHeight="1">
      <c r="K281" s="30"/>
      <c r="M281" s="30"/>
      <c r="P281" s="24"/>
      <c r="Q281" s="24"/>
      <c r="R281" s="24"/>
      <c r="S281" s="24"/>
      <c r="T281" s="24"/>
      <c r="U281" s="24"/>
      <c r="V281" s="24"/>
      <c r="W281" s="24"/>
      <c r="X281" s="24"/>
      <c r="Y281" s="24"/>
      <c r="Z281" s="24"/>
    </row>
    <row r="282" spans="11:26" ht="15.75" customHeight="1">
      <c r="K282" s="30"/>
      <c r="M282" s="30"/>
      <c r="P282" s="24"/>
      <c r="Q282" s="24"/>
      <c r="R282" s="24"/>
      <c r="S282" s="24"/>
      <c r="T282" s="24"/>
      <c r="U282" s="24"/>
      <c r="V282" s="24"/>
      <c r="W282" s="24"/>
      <c r="X282" s="24"/>
      <c r="Y282" s="24"/>
      <c r="Z282" s="24"/>
    </row>
    <row r="283" spans="11:26" ht="15.75" customHeight="1">
      <c r="K283" s="30"/>
      <c r="M283" s="30"/>
      <c r="P283" s="24"/>
      <c r="Q283" s="24"/>
      <c r="R283" s="24"/>
      <c r="S283" s="24"/>
      <c r="T283" s="24"/>
      <c r="U283" s="24"/>
      <c r="V283" s="24"/>
      <c r="W283" s="24"/>
      <c r="X283" s="24"/>
      <c r="Y283" s="24"/>
      <c r="Z283" s="24"/>
    </row>
    <row r="284" spans="11:26" ht="15.75" customHeight="1">
      <c r="K284" s="30"/>
      <c r="M284" s="30"/>
      <c r="P284" s="24"/>
      <c r="Q284" s="24"/>
      <c r="R284" s="24"/>
      <c r="S284" s="24"/>
      <c r="T284" s="24"/>
      <c r="U284" s="24"/>
      <c r="V284" s="24"/>
      <c r="W284" s="24"/>
      <c r="X284" s="24"/>
      <c r="Y284" s="24"/>
      <c r="Z284" s="24"/>
    </row>
    <row r="285" spans="11:26" ht="15.75" customHeight="1">
      <c r="K285" s="30"/>
      <c r="M285" s="30"/>
      <c r="P285" s="24"/>
      <c r="Q285" s="24"/>
      <c r="R285" s="24"/>
      <c r="S285" s="24"/>
      <c r="T285" s="24"/>
      <c r="U285" s="24"/>
      <c r="V285" s="24"/>
      <c r="W285" s="24"/>
      <c r="X285" s="24"/>
      <c r="Y285" s="24"/>
      <c r="Z285" s="24"/>
    </row>
    <row r="286" spans="11:26" ht="15.75" customHeight="1">
      <c r="K286" s="30"/>
      <c r="M286" s="30"/>
      <c r="P286" s="24"/>
      <c r="Q286" s="24"/>
      <c r="R286" s="24"/>
      <c r="S286" s="24"/>
      <c r="T286" s="24"/>
      <c r="U286" s="24"/>
      <c r="V286" s="24"/>
      <c r="W286" s="24"/>
      <c r="X286" s="24"/>
      <c r="Y286" s="24"/>
      <c r="Z286" s="24"/>
    </row>
    <row r="287" spans="11:26" ht="15.75" customHeight="1">
      <c r="K287" s="30"/>
      <c r="M287" s="30"/>
      <c r="P287" s="24"/>
      <c r="Q287" s="24"/>
      <c r="R287" s="24"/>
      <c r="S287" s="24"/>
      <c r="T287" s="24"/>
      <c r="U287" s="24"/>
      <c r="V287" s="24"/>
      <c r="W287" s="24"/>
      <c r="X287" s="24"/>
      <c r="Y287" s="24"/>
      <c r="Z287" s="24"/>
    </row>
    <row r="288" spans="11:26" ht="15.75" customHeight="1">
      <c r="K288" s="30"/>
      <c r="M288" s="30"/>
      <c r="P288" s="24"/>
      <c r="Q288" s="24"/>
      <c r="R288" s="24"/>
      <c r="S288" s="24"/>
      <c r="T288" s="24"/>
      <c r="U288" s="24"/>
      <c r="V288" s="24"/>
      <c r="W288" s="24"/>
      <c r="X288" s="24"/>
      <c r="Y288" s="24"/>
      <c r="Z288" s="24"/>
    </row>
    <row r="289" spans="11:26" ht="15.75" customHeight="1">
      <c r="K289" s="30"/>
      <c r="M289" s="30"/>
      <c r="P289" s="24"/>
      <c r="Q289" s="24"/>
      <c r="R289" s="24"/>
      <c r="S289" s="24"/>
      <c r="T289" s="24"/>
      <c r="U289" s="24"/>
      <c r="V289" s="24"/>
      <c r="W289" s="24"/>
      <c r="X289" s="24"/>
      <c r="Y289" s="24"/>
      <c r="Z289" s="24"/>
    </row>
    <row r="290" spans="11:26" ht="15.75" customHeight="1">
      <c r="K290" s="30"/>
      <c r="M290" s="30"/>
      <c r="P290" s="24"/>
      <c r="Q290" s="24"/>
      <c r="R290" s="24"/>
      <c r="S290" s="24"/>
      <c r="T290" s="24"/>
      <c r="U290" s="24"/>
      <c r="V290" s="24"/>
      <c r="W290" s="24"/>
      <c r="X290" s="24"/>
      <c r="Y290" s="24"/>
      <c r="Z290" s="24"/>
    </row>
    <row r="291" spans="11:26" ht="15.75" customHeight="1">
      <c r="K291" s="30"/>
      <c r="M291" s="30"/>
      <c r="P291" s="24"/>
      <c r="Q291" s="24"/>
      <c r="R291" s="24"/>
      <c r="S291" s="24"/>
      <c r="T291" s="24"/>
      <c r="U291" s="24"/>
      <c r="V291" s="24"/>
      <c r="W291" s="24"/>
      <c r="X291" s="24"/>
      <c r="Y291" s="24"/>
      <c r="Z291" s="24"/>
    </row>
    <row r="292" spans="11:26" ht="15.75" customHeight="1">
      <c r="K292" s="30"/>
      <c r="M292" s="30"/>
      <c r="P292" s="24"/>
      <c r="Q292" s="24"/>
      <c r="R292" s="24"/>
      <c r="S292" s="24"/>
      <c r="T292" s="24"/>
      <c r="U292" s="24"/>
      <c r="V292" s="24"/>
      <c r="W292" s="24"/>
      <c r="X292" s="24"/>
      <c r="Y292" s="24"/>
      <c r="Z292" s="24"/>
    </row>
    <row r="293" spans="11:26" ht="15.75" customHeight="1">
      <c r="K293" s="30"/>
      <c r="M293" s="30"/>
      <c r="P293" s="24"/>
      <c r="Q293" s="24"/>
      <c r="R293" s="24"/>
      <c r="S293" s="24"/>
      <c r="T293" s="24"/>
      <c r="U293" s="24"/>
      <c r="V293" s="24"/>
      <c r="W293" s="24"/>
      <c r="X293" s="24"/>
      <c r="Y293" s="24"/>
      <c r="Z293" s="24"/>
    </row>
    <row r="294" spans="11:26" ht="15.75" customHeight="1">
      <c r="K294" s="30"/>
      <c r="M294" s="30"/>
      <c r="P294" s="24"/>
      <c r="Q294" s="24"/>
      <c r="R294" s="24"/>
      <c r="S294" s="24"/>
      <c r="T294" s="24"/>
      <c r="U294" s="24"/>
      <c r="V294" s="24"/>
      <c r="W294" s="24"/>
      <c r="X294" s="24"/>
      <c r="Y294" s="24"/>
      <c r="Z294" s="24"/>
    </row>
    <row r="295" spans="11:26" ht="15.75" customHeight="1">
      <c r="K295" s="30"/>
      <c r="M295" s="30"/>
      <c r="P295" s="24"/>
      <c r="Q295" s="24"/>
      <c r="R295" s="24"/>
      <c r="S295" s="24"/>
      <c r="T295" s="24"/>
      <c r="U295" s="24"/>
      <c r="V295" s="24"/>
      <c r="W295" s="24"/>
      <c r="X295" s="24"/>
      <c r="Y295" s="24"/>
      <c r="Z295" s="24"/>
    </row>
    <row r="296" spans="11:26" ht="15.75" customHeight="1">
      <c r="K296" s="30"/>
      <c r="M296" s="30"/>
      <c r="P296" s="24"/>
      <c r="Q296" s="24"/>
      <c r="R296" s="24"/>
      <c r="S296" s="24"/>
      <c r="T296" s="24"/>
      <c r="U296" s="24"/>
      <c r="V296" s="24"/>
      <c r="W296" s="24"/>
      <c r="X296" s="24"/>
      <c r="Y296" s="24"/>
      <c r="Z296" s="24"/>
    </row>
    <row r="297" spans="11:26" ht="15.75" customHeight="1">
      <c r="K297" s="30"/>
      <c r="M297" s="30"/>
      <c r="P297" s="24"/>
      <c r="Q297" s="24"/>
      <c r="R297" s="24"/>
      <c r="S297" s="24"/>
      <c r="T297" s="24"/>
      <c r="U297" s="24"/>
      <c r="V297" s="24"/>
      <c r="W297" s="24"/>
      <c r="X297" s="24"/>
      <c r="Y297" s="24"/>
      <c r="Z297" s="24"/>
    </row>
    <row r="298" spans="11:26" ht="15.75" customHeight="1">
      <c r="K298" s="30"/>
      <c r="M298" s="30"/>
      <c r="P298" s="24"/>
      <c r="Q298" s="24"/>
      <c r="R298" s="24"/>
      <c r="S298" s="24"/>
      <c r="T298" s="24"/>
      <c r="U298" s="24"/>
      <c r="V298" s="24"/>
      <c r="W298" s="24"/>
      <c r="X298" s="24"/>
      <c r="Y298" s="24"/>
      <c r="Z298" s="24"/>
    </row>
    <row r="299" spans="11:26" ht="15.75" customHeight="1">
      <c r="K299" s="30"/>
      <c r="M299" s="30"/>
      <c r="P299" s="24"/>
      <c r="Q299" s="24"/>
      <c r="R299" s="24"/>
      <c r="S299" s="24"/>
      <c r="T299" s="24"/>
      <c r="U299" s="24"/>
      <c r="V299" s="24"/>
      <c r="W299" s="24"/>
      <c r="X299" s="24"/>
      <c r="Y299" s="24"/>
      <c r="Z299" s="24"/>
    </row>
    <row r="300" spans="11:26" ht="15.75" customHeight="1">
      <c r="K300" s="30"/>
      <c r="M300" s="30"/>
      <c r="P300" s="24"/>
      <c r="Q300" s="24"/>
      <c r="R300" s="24"/>
      <c r="S300" s="24"/>
      <c r="T300" s="24"/>
      <c r="U300" s="24"/>
      <c r="V300" s="24"/>
      <c r="W300" s="24"/>
      <c r="X300" s="24"/>
      <c r="Y300" s="24"/>
      <c r="Z300" s="24"/>
    </row>
    <row r="301" spans="11:26" ht="15.75" customHeight="1">
      <c r="K301" s="30"/>
      <c r="M301" s="30"/>
      <c r="P301" s="24"/>
      <c r="Q301" s="24"/>
      <c r="R301" s="24"/>
      <c r="S301" s="24"/>
      <c r="T301" s="24"/>
      <c r="U301" s="24"/>
      <c r="V301" s="24"/>
      <c r="W301" s="24"/>
      <c r="X301" s="24"/>
      <c r="Y301" s="24"/>
      <c r="Z301" s="24"/>
    </row>
    <row r="302" spans="11:26" ht="15.75" customHeight="1">
      <c r="K302" s="30"/>
      <c r="M302" s="30"/>
      <c r="P302" s="24"/>
      <c r="Q302" s="24"/>
      <c r="R302" s="24"/>
      <c r="S302" s="24"/>
      <c r="T302" s="24"/>
      <c r="U302" s="24"/>
      <c r="V302" s="24"/>
      <c r="W302" s="24"/>
      <c r="X302" s="24"/>
      <c r="Y302" s="24"/>
      <c r="Z302" s="24"/>
    </row>
    <row r="303" spans="11:26" ht="15.75" customHeight="1">
      <c r="K303" s="30"/>
      <c r="M303" s="30"/>
      <c r="P303" s="24"/>
      <c r="Q303" s="24"/>
      <c r="R303" s="24"/>
      <c r="S303" s="24"/>
      <c r="T303" s="24"/>
      <c r="U303" s="24"/>
      <c r="V303" s="24"/>
      <c r="W303" s="24"/>
      <c r="X303" s="24"/>
      <c r="Y303" s="24"/>
      <c r="Z303" s="24"/>
    </row>
    <row r="304" spans="11:26" ht="15.75" customHeight="1">
      <c r="K304" s="30"/>
      <c r="M304" s="30"/>
      <c r="P304" s="24"/>
      <c r="Q304" s="24"/>
      <c r="R304" s="24"/>
      <c r="S304" s="24"/>
      <c r="T304" s="24"/>
      <c r="U304" s="24"/>
      <c r="V304" s="24"/>
      <c r="W304" s="24"/>
      <c r="X304" s="24"/>
      <c r="Y304" s="24"/>
      <c r="Z304" s="24"/>
    </row>
    <row r="305" spans="11:26" ht="15.75" customHeight="1">
      <c r="K305" s="30"/>
      <c r="M305" s="30"/>
      <c r="P305" s="24"/>
      <c r="Q305" s="24"/>
      <c r="R305" s="24"/>
      <c r="S305" s="24"/>
      <c r="T305" s="24"/>
      <c r="U305" s="24"/>
      <c r="V305" s="24"/>
      <c r="W305" s="24"/>
      <c r="X305" s="24"/>
      <c r="Y305" s="24"/>
      <c r="Z305" s="24"/>
    </row>
    <row r="306" spans="11:26" ht="15.75" customHeight="1">
      <c r="K306" s="30"/>
      <c r="M306" s="30"/>
      <c r="P306" s="24"/>
      <c r="Q306" s="24"/>
      <c r="R306" s="24"/>
      <c r="S306" s="24"/>
      <c r="T306" s="24"/>
      <c r="U306" s="24"/>
      <c r="V306" s="24"/>
      <c r="W306" s="24"/>
      <c r="X306" s="24"/>
      <c r="Y306" s="24"/>
      <c r="Z306" s="24"/>
    </row>
    <row r="307" spans="11:26" ht="15.75" customHeight="1">
      <c r="K307" s="30"/>
      <c r="M307" s="30"/>
      <c r="P307" s="24"/>
      <c r="Q307" s="24"/>
      <c r="R307" s="24"/>
      <c r="S307" s="24"/>
      <c r="T307" s="24"/>
      <c r="U307" s="24"/>
      <c r="V307" s="24"/>
      <c r="W307" s="24"/>
      <c r="X307" s="24"/>
      <c r="Y307" s="24"/>
      <c r="Z307" s="24"/>
    </row>
    <row r="308" spans="11:26" ht="15.75" customHeight="1">
      <c r="K308" s="30"/>
      <c r="M308" s="30"/>
      <c r="P308" s="24"/>
      <c r="Q308" s="24"/>
      <c r="R308" s="24"/>
      <c r="S308" s="24"/>
      <c r="T308" s="24"/>
      <c r="U308" s="24"/>
      <c r="V308" s="24"/>
      <c r="W308" s="24"/>
      <c r="X308" s="24"/>
      <c r="Y308" s="24"/>
      <c r="Z308" s="24"/>
    </row>
    <row r="309" spans="11:26" ht="15.75" customHeight="1">
      <c r="K309" s="30"/>
      <c r="M309" s="30"/>
      <c r="P309" s="24"/>
      <c r="Q309" s="24"/>
      <c r="R309" s="24"/>
      <c r="S309" s="24"/>
      <c r="T309" s="24"/>
      <c r="U309" s="24"/>
      <c r="V309" s="24"/>
      <c r="W309" s="24"/>
      <c r="X309" s="24"/>
      <c r="Y309" s="24"/>
      <c r="Z309" s="24"/>
    </row>
    <row r="310" spans="11:26" ht="15.75" customHeight="1">
      <c r="K310" s="30"/>
      <c r="M310" s="30"/>
      <c r="P310" s="24"/>
      <c r="Q310" s="24"/>
      <c r="R310" s="24"/>
      <c r="S310" s="24"/>
      <c r="T310" s="24"/>
      <c r="U310" s="24"/>
      <c r="V310" s="24"/>
      <c r="W310" s="24"/>
      <c r="X310" s="24"/>
      <c r="Y310" s="24"/>
      <c r="Z310" s="24"/>
    </row>
    <row r="311" spans="11:26" ht="15.75" customHeight="1">
      <c r="K311" s="30"/>
      <c r="M311" s="30"/>
      <c r="P311" s="24"/>
      <c r="Q311" s="24"/>
      <c r="R311" s="24"/>
      <c r="S311" s="24"/>
      <c r="T311" s="24"/>
      <c r="U311" s="24"/>
      <c r="V311" s="24"/>
      <c r="W311" s="24"/>
      <c r="X311" s="24"/>
      <c r="Y311" s="24"/>
      <c r="Z311" s="24"/>
    </row>
    <row r="312" spans="11:26" ht="15.75" customHeight="1">
      <c r="K312" s="30"/>
      <c r="M312" s="30"/>
      <c r="P312" s="24"/>
      <c r="Q312" s="24"/>
      <c r="R312" s="24"/>
      <c r="S312" s="24"/>
      <c r="T312" s="24"/>
      <c r="U312" s="24"/>
      <c r="V312" s="24"/>
      <c r="W312" s="24"/>
      <c r="X312" s="24"/>
      <c r="Y312" s="24"/>
      <c r="Z312" s="24"/>
    </row>
    <row r="313" spans="11:26" ht="15.75" customHeight="1">
      <c r="K313" s="30"/>
      <c r="M313" s="30"/>
      <c r="P313" s="24"/>
      <c r="Q313" s="24"/>
      <c r="R313" s="24"/>
      <c r="S313" s="24"/>
      <c r="T313" s="24"/>
      <c r="U313" s="24"/>
      <c r="V313" s="24"/>
      <c r="W313" s="24"/>
      <c r="X313" s="24"/>
      <c r="Y313" s="24"/>
      <c r="Z313" s="24"/>
    </row>
    <row r="314" spans="11:26" ht="15.75" customHeight="1">
      <c r="K314" s="30"/>
      <c r="M314" s="30"/>
      <c r="P314" s="24"/>
      <c r="Q314" s="24"/>
      <c r="R314" s="24"/>
      <c r="S314" s="24"/>
      <c r="T314" s="24"/>
      <c r="U314" s="24"/>
      <c r="V314" s="24"/>
      <c r="W314" s="24"/>
      <c r="X314" s="24"/>
      <c r="Y314" s="24"/>
      <c r="Z314" s="24"/>
    </row>
    <row r="315" spans="11:26" ht="15.75" customHeight="1">
      <c r="K315" s="30"/>
      <c r="M315" s="30"/>
      <c r="P315" s="24"/>
      <c r="Q315" s="24"/>
      <c r="R315" s="24"/>
      <c r="S315" s="24"/>
      <c r="T315" s="24"/>
      <c r="U315" s="24"/>
      <c r="V315" s="24"/>
      <c r="W315" s="24"/>
      <c r="X315" s="24"/>
      <c r="Y315" s="24"/>
      <c r="Z315" s="24"/>
    </row>
    <row r="316" spans="11:26" ht="15.75" customHeight="1">
      <c r="K316" s="30"/>
      <c r="M316" s="30"/>
      <c r="P316" s="24"/>
      <c r="Q316" s="24"/>
      <c r="R316" s="24"/>
      <c r="S316" s="24"/>
      <c r="T316" s="24"/>
      <c r="U316" s="24"/>
      <c r="V316" s="24"/>
      <c r="W316" s="24"/>
      <c r="X316" s="24"/>
      <c r="Y316" s="24"/>
      <c r="Z316" s="24"/>
    </row>
    <row r="317" spans="11:26" ht="15.75" customHeight="1">
      <c r="K317" s="30"/>
      <c r="M317" s="30"/>
      <c r="P317" s="24"/>
      <c r="Q317" s="24"/>
      <c r="R317" s="24"/>
      <c r="S317" s="24"/>
      <c r="T317" s="24"/>
      <c r="U317" s="24"/>
      <c r="V317" s="24"/>
      <c r="W317" s="24"/>
      <c r="X317" s="24"/>
      <c r="Y317" s="24"/>
      <c r="Z317" s="24"/>
    </row>
    <row r="318" spans="11:26" ht="15.75" customHeight="1">
      <c r="K318" s="30"/>
      <c r="M318" s="30"/>
      <c r="P318" s="24"/>
      <c r="Q318" s="24"/>
      <c r="R318" s="24"/>
      <c r="S318" s="24"/>
      <c r="T318" s="24"/>
      <c r="U318" s="24"/>
      <c r="V318" s="24"/>
      <c r="W318" s="24"/>
      <c r="X318" s="24"/>
      <c r="Y318" s="24"/>
      <c r="Z318" s="24"/>
    </row>
    <row r="319" spans="11:26" ht="15.75" customHeight="1">
      <c r="K319" s="30"/>
      <c r="M319" s="30"/>
      <c r="P319" s="24"/>
      <c r="Q319" s="24"/>
      <c r="R319" s="24"/>
      <c r="S319" s="24"/>
      <c r="T319" s="24"/>
      <c r="U319" s="24"/>
      <c r="V319" s="24"/>
      <c r="W319" s="24"/>
      <c r="X319" s="24"/>
      <c r="Y319" s="24"/>
      <c r="Z319" s="24"/>
    </row>
    <row r="320" spans="11:26" ht="15.75" customHeight="1">
      <c r="K320" s="30"/>
      <c r="M320" s="30"/>
      <c r="P320" s="24"/>
      <c r="Q320" s="24"/>
      <c r="R320" s="24"/>
      <c r="S320" s="24"/>
      <c r="T320" s="24"/>
      <c r="U320" s="24"/>
      <c r="V320" s="24"/>
      <c r="W320" s="24"/>
      <c r="X320" s="24"/>
      <c r="Y320" s="24"/>
      <c r="Z320" s="24"/>
    </row>
    <row r="321" spans="11:26" ht="15.75" customHeight="1">
      <c r="K321" s="30"/>
      <c r="M321" s="30"/>
      <c r="P321" s="24"/>
      <c r="Q321" s="24"/>
      <c r="R321" s="24"/>
      <c r="S321" s="24"/>
      <c r="T321" s="24"/>
      <c r="U321" s="24"/>
      <c r="V321" s="24"/>
      <c r="W321" s="24"/>
      <c r="X321" s="24"/>
      <c r="Y321" s="24"/>
      <c r="Z321" s="24"/>
    </row>
    <row r="322" spans="11:26" ht="15.75" customHeight="1">
      <c r="K322" s="30"/>
      <c r="M322" s="30"/>
      <c r="P322" s="24"/>
      <c r="Q322" s="24"/>
      <c r="R322" s="24"/>
      <c r="S322" s="24"/>
      <c r="T322" s="24"/>
      <c r="U322" s="24"/>
      <c r="V322" s="24"/>
      <c r="W322" s="24"/>
      <c r="X322" s="24"/>
      <c r="Y322" s="24"/>
      <c r="Z322" s="24"/>
    </row>
    <row r="323" spans="11:26" ht="15.75" customHeight="1">
      <c r="K323" s="30"/>
      <c r="M323" s="30"/>
      <c r="P323" s="24"/>
      <c r="Q323" s="24"/>
      <c r="R323" s="24"/>
      <c r="S323" s="24"/>
      <c r="T323" s="24"/>
      <c r="U323" s="24"/>
      <c r="V323" s="24"/>
      <c r="W323" s="24"/>
      <c r="X323" s="24"/>
      <c r="Y323" s="24"/>
      <c r="Z323" s="24"/>
    </row>
    <row r="324" spans="11:26" ht="15.75" customHeight="1">
      <c r="K324" s="30"/>
      <c r="M324" s="30"/>
      <c r="P324" s="24"/>
      <c r="Q324" s="24"/>
      <c r="R324" s="24"/>
      <c r="S324" s="24"/>
      <c r="T324" s="24"/>
      <c r="U324" s="24"/>
      <c r="V324" s="24"/>
      <c r="W324" s="24"/>
      <c r="X324" s="24"/>
      <c r="Y324" s="24"/>
      <c r="Z324" s="24"/>
    </row>
    <row r="325" spans="11:26" ht="15.75" customHeight="1">
      <c r="K325" s="30"/>
      <c r="M325" s="30"/>
      <c r="P325" s="24"/>
      <c r="Q325" s="24"/>
      <c r="R325" s="24"/>
      <c r="S325" s="24"/>
      <c r="T325" s="24"/>
      <c r="U325" s="24"/>
      <c r="V325" s="24"/>
      <c r="W325" s="24"/>
      <c r="X325" s="24"/>
      <c r="Y325" s="24"/>
      <c r="Z325" s="24"/>
    </row>
    <row r="326" spans="11:26" ht="15.75" customHeight="1">
      <c r="K326" s="30"/>
      <c r="M326" s="30"/>
      <c r="P326" s="24"/>
      <c r="Q326" s="24"/>
      <c r="R326" s="24"/>
      <c r="S326" s="24"/>
      <c r="T326" s="24"/>
      <c r="U326" s="24"/>
      <c r="V326" s="24"/>
      <c r="W326" s="24"/>
      <c r="X326" s="24"/>
      <c r="Y326" s="24"/>
      <c r="Z326" s="24"/>
    </row>
    <row r="327" spans="11:26" ht="15.75" customHeight="1">
      <c r="K327" s="30"/>
      <c r="M327" s="30"/>
      <c r="P327" s="24"/>
      <c r="Q327" s="24"/>
      <c r="R327" s="24"/>
      <c r="S327" s="24"/>
      <c r="T327" s="24"/>
      <c r="U327" s="24"/>
      <c r="V327" s="24"/>
      <c r="W327" s="24"/>
      <c r="X327" s="24"/>
      <c r="Y327" s="24"/>
      <c r="Z327" s="24"/>
    </row>
    <row r="328" spans="11:26" ht="15.75" customHeight="1">
      <c r="K328" s="30"/>
      <c r="M328" s="30"/>
      <c r="P328" s="24"/>
      <c r="Q328" s="24"/>
      <c r="R328" s="24"/>
      <c r="S328" s="24"/>
      <c r="T328" s="24"/>
      <c r="U328" s="24"/>
      <c r="V328" s="24"/>
      <c r="W328" s="24"/>
      <c r="X328" s="24"/>
      <c r="Y328" s="24"/>
      <c r="Z328" s="24"/>
    </row>
    <row r="329" spans="11:26" ht="15.75" customHeight="1">
      <c r="K329" s="30"/>
      <c r="M329" s="30"/>
      <c r="P329" s="24"/>
      <c r="Q329" s="24"/>
      <c r="R329" s="24"/>
      <c r="S329" s="24"/>
      <c r="T329" s="24"/>
      <c r="U329" s="24"/>
      <c r="V329" s="24"/>
      <c r="W329" s="24"/>
      <c r="X329" s="24"/>
      <c r="Y329" s="24"/>
      <c r="Z329" s="24"/>
    </row>
    <row r="330" spans="11:26" ht="15.75" customHeight="1">
      <c r="K330" s="30"/>
      <c r="M330" s="30"/>
      <c r="P330" s="24"/>
      <c r="Q330" s="24"/>
      <c r="R330" s="24"/>
      <c r="S330" s="24"/>
      <c r="T330" s="24"/>
      <c r="U330" s="24"/>
      <c r="V330" s="24"/>
      <c r="W330" s="24"/>
      <c r="X330" s="24"/>
      <c r="Y330" s="24"/>
      <c r="Z330" s="24"/>
    </row>
    <row r="331" spans="11:26" ht="15.75" customHeight="1">
      <c r="K331" s="30"/>
      <c r="M331" s="30"/>
      <c r="P331" s="24"/>
      <c r="Q331" s="24"/>
      <c r="R331" s="24"/>
      <c r="S331" s="24"/>
      <c r="T331" s="24"/>
      <c r="U331" s="24"/>
      <c r="V331" s="24"/>
      <c r="W331" s="24"/>
      <c r="X331" s="24"/>
      <c r="Y331" s="24"/>
      <c r="Z331" s="24"/>
    </row>
    <row r="332" spans="11:26" ht="15.75" customHeight="1">
      <c r="K332" s="30"/>
      <c r="M332" s="30"/>
      <c r="P332" s="24"/>
      <c r="Q332" s="24"/>
      <c r="R332" s="24"/>
      <c r="S332" s="24"/>
      <c r="T332" s="24"/>
      <c r="U332" s="24"/>
      <c r="V332" s="24"/>
      <c r="W332" s="24"/>
      <c r="X332" s="24"/>
      <c r="Y332" s="24"/>
      <c r="Z332" s="24"/>
    </row>
    <row r="333" spans="11:26" ht="15.75" customHeight="1">
      <c r="K333" s="30"/>
      <c r="M333" s="30"/>
      <c r="P333" s="24"/>
      <c r="Q333" s="24"/>
      <c r="R333" s="24"/>
      <c r="S333" s="24"/>
      <c r="T333" s="24"/>
      <c r="U333" s="24"/>
      <c r="V333" s="24"/>
      <c r="W333" s="24"/>
      <c r="X333" s="24"/>
      <c r="Y333" s="24"/>
      <c r="Z333" s="24"/>
    </row>
    <row r="334" spans="11:26" ht="15.75" customHeight="1">
      <c r="K334" s="30"/>
      <c r="M334" s="30"/>
      <c r="P334" s="24"/>
      <c r="Q334" s="24"/>
      <c r="R334" s="24"/>
      <c r="S334" s="24"/>
      <c r="T334" s="24"/>
      <c r="U334" s="24"/>
      <c r="V334" s="24"/>
      <c r="W334" s="24"/>
      <c r="X334" s="24"/>
      <c r="Y334" s="24"/>
      <c r="Z334" s="24"/>
    </row>
    <row r="335" spans="11:26" ht="15.75" customHeight="1">
      <c r="K335" s="30"/>
      <c r="M335" s="30"/>
      <c r="P335" s="24"/>
      <c r="Q335" s="24"/>
      <c r="R335" s="24"/>
      <c r="S335" s="24"/>
      <c r="T335" s="24"/>
      <c r="U335" s="24"/>
      <c r="V335" s="24"/>
      <c r="W335" s="24"/>
      <c r="X335" s="24"/>
      <c r="Y335" s="24"/>
      <c r="Z335" s="24"/>
    </row>
    <row r="336" spans="11:26" ht="15.75" customHeight="1">
      <c r="K336" s="30"/>
      <c r="M336" s="30"/>
      <c r="P336" s="24"/>
      <c r="Q336" s="24"/>
      <c r="R336" s="24"/>
      <c r="S336" s="24"/>
      <c r="T336" s="24"/>
      <c r="U336" s="24"/>
      <c r="V336" s="24"/>
      <c r="W336" s="24"/>
      <c r="X336" s="24"/>
      <c r="Y336" s="24"/>
      <c r="Z336" s="24"/>
    </row>
    <row r="337" spans="11:26" ht="15.75" customHeight="1">
      <c r="K337" s="30"/>
      <c r="M337" s="30"/>
      <c r="P337" s="24"/>
      <c r="Q337" s="24"/>
      <c r="R337" s="24"/>
      <c r="S337" s="24"/>
      <c r="T337" s="24"/>
      <c r="U337" s="24"/>
      <c r="V337" s="24"/>
      <c r="W337" s="24"/>
      <c r="X337" s="24"/>
      <c r="Y337" s="24"/>
      <c r="Z337" s="24"/>
    </row>
    <row r="338" spans="11:26" ht="15.75" customHeight="1">
      <c r="K338" s="30"/>
      <c r="M338" s="30"/>
      <c r="P338" s="24"/>
      <c r="Q338" s="24"/>
      <c r="R338" s="24"/>
      <c r="S338" s="24"/>
      <c r="T338" s="24"/>
      <c r="U338" s="24"/>
      <c r="V338" s="24"/>
      <c r="W338" s="24"/>
      <c r="X338" s="24"/>
      <c r="Y338" s="24"/>
      <c r="Z338" s="24"/>
    </row>
    <row r="339" spans="11:26" ht="15.75" customHeight="1">
      <c r="K339" s="30"/>
      <c r="M339" s="30"/>
      <c r="P339" s="24"/>
      <c r="Q339" s="24"/>
      <c r="R339" s="24"/>
      <c r="S339" s="24"/>
      <c r="T339" s="24"/>
      <c r="U339" s="24"/>
      <c r="V339" s="24"/>
      <c r="W339" s="24"/>
      <c r="X339" s="24"/>
      <c r="Y339" s="24"/>
      <c r="Z339" s="24"/>
    </row>
    <row r="340" spans="11:26" ht="15.75" customHeight="1">
      <c r="K340" s="30"/>
      <c r="M340" s="30"/>
      <c r="P340" s="24"/>
      <c r="Q340" s="24"/>
      <c r="R340" s="24"/>
      <c r="S340" s="24"/>
      <c r="T340" s="24"/>
      <c r="U340" s="24"/>
      <c r="V340" s="24"/>
      <c r="W340" s="24"/>
      <c r="X340" s="24"/>
      <c r="Y340" s="24"/>
      <c r="Z340" s="24"/>
    </row>
    <row r="341" spans="11:26" ht="15.75" customHeight="1">
      <c r="K341" s="30"/>
      <c r="M341" s="30"/>
      <c r="P341" s="24"/>
      <c r="Q341" s="24"/>
      <c r="R341" s="24"/>
      <c r="S341" s="24"/>
      <c r="T341" s="24"/>
      <c r="U341" s="24"/>
      <c r="V341" s="24"/>
      <c r="W341" s="24"/>
      <c r="X341" s="24"/>
      <c r="Y341" s="24"/>
      <c r="Z341" s="24"/>
    </row>
    <row r="342" spans="11:26" ht="15.75" customHeight="1">
      <c r="K342" s="30"/>
      <c r="M342" s="30"/>
      <c r="P342" s="24"/>
      <c r="Q342" s="24"/>
      <c r="R342" s="24"/>
      <c r="S342" s="24"/>
      <c r="T342" s="24"/>
      <c r="U342" s="24"/>
      <c r="V342" s="24"/>
      <c r="W342" s="24"/>
      <c r="X342" s="24"/>
      <c r="Y342" s="24"/>
      <c r="Z342" s="24"/>
    </row>
    <row r="343" spans="11:26" ht="15.75" customHeight="1">
      <c r="K343" s="30"/>
      <c r="M343" s="30"/>
      <c r="P343" s="24"/>
      <c r="Q343" s="24"/>
      <c r="R343" s="24"/>
      <c r="S343" s="24"/>
      <c r="T343" s="24"/>
      <c r="U343" s="24"/>
      <c r="V343" s="24"/>
      <c r="W343" s="24"/>
      <c r="X343" s="24"/>
      <c r="Y343" s="24"/>
      <c r="Z343" s="24"/>
    </row>
    <row r="344" spans="11:26" ht="15.75" customHeight="1">
      <c r="K344" s="30"/>
      <c r="M344" s="30"/>
      <c r="P344" s="24"/>
      <c r="Q344" s="24"/>
      <c r="R344" s="24"/>
      <c r="S344" s="24"/>
      <c r="T344" s="24"/>
      <c r="U344" s="24"/>
      <c r="V344" s="24"/>
      <c r="W344" s="24"/>
      <c r="X344" s="24"/>
      <c r="Y344" s="24"/>
      <c r="Z344" s="24"/>
    </row>
    <row r="345" spans="11:26" ht="15.75" customHeight="1">
      <c r="K345" s="30"/>
      <c r="M345" s="30"/>
      <c r="P345" s="24"/>
      <c r="Q345" s="24"/>
      <c r="R345" s="24"/>
      <c r="S345" s="24"/>
      <c r="T345" s="24"/>
      <c r="U345" s="24"/>
      <c r="V345" s="24"/>
      <c r="W345" s="24"/>
      <c r="X345" s="24"/>
      <c r="Y345" s="24"/>
      <c r="Z345" s="24"/>
    </row>
    <row r="346" spans="11:26" ht="15.75" customHeight="1">
      <c r="K346" s="30"/>
      <c r="M346" s="30"/>
      <c r="P346" s="24"/>
      <c r="Q346" s="24"/>
      <c r="R346" s="24"/>
      <c r="S346" s="24"/>
      <c r="T346" s="24"/>
      <c r="U346" s="24"/>
      <c r="V346" s="24"/>
      <c r="W346" s="24"/>
      <c r="X346" s="24"/>
      <c r="Y346" s="24"/>
      <c r="Z346" s="24"/>
    </row>
    <row r="347" spans="11:26" ht="15.75" customHeight="1">
      <c r="K347" s="30"/>
      <c r="M347" s="30"/>
      <c r="P347" s="24"/>
      <c r="Q347" s="24"/>
      <c r="R347" s="24"/>
      <c r="S347" s="24"/>
      <c r="T347" s="24"/>
      <c r="U347" s="24"/>
      <c r="V347" s="24"/>
      <c r="W347" s="24"/>
      <c r="X347" s="24"/>
      <c r="Y347" s="24"/>
      <c r="Z347" s="24"/>
    </row>
    <row r="348" spans="11:26" ht="15.75" customHeight="1">
      <c r="K348" s="30"/>
      <c r="M348" s="30"/>
      <c r="P348" s="24"/>
      <c r="Q348" s="24"/>
      <c r="R348" s="24"/>
      <c r="S348" s="24"/>
      <c r="T348" s="24"/>
      <c r="U348" s="24"/>
      <c r="V348" s="24"/>
      <c r="W348" s="24"/>
      <c r="X348" s="24"/>
      <c r="Y348" s="24"/>
      <c r="Z348" s="24"/>
    </row>
    <row r="349" spans="11:26" ht="15.75" customHeight="1">
      <c r="K349" s="30"/>
      <c r="M349" s="30"/>
      <c r="P349" s="24"/>
      <c r="Q349" s="24"/>
      <c r="R349" s="24"/>
      <c r="S349" s="24"/>
      <c r="T349" s="24"/>
      <c r="U349" s="24"/>
      <c r="V349" s="24"/>
      <c r="W349" s="24"/>
      <c r="X349" s="24"/>
      <c r="Y349" s="24"/>
      <c r="Z349" s="24"/>
    </row>
    <row r="350" spans="11:26" ht="15.75" customHeight="1">
      <c r="K350" s="30"/>
      <c r="M350" s="30"/>
      <c r="P350" s="24"/>
      <c r="Q350" s="24"/>
      <c r="R350" s="24"/>
      <c r="S350" s="24"/>
      <c r="T350" s="24"/>
      <c r="U350" s="24"/>
      <c r="V350" s="24"/>
      <c r="W350" s="24"/>
      <c r="X350" s="24"/>
      <c r="Y350" s="24"/>
      <c r="Z350" s="24"/>
    </row>
    <row r="351" spans="11:26" ht="15.75" customHeight="1">
      <c r="K351" s="30"/>
      <c r="M351" s="30"/>
      <c r="P351" s="24"/>
      <c r="Q351" s="24"/>
      <c r="R351" s="24"/>
      <c r="S351" s="24"/>
      <c r="T351" s="24"/>
      <c r="U351" s="24"/>
      <c r="V351" s="24"/>
      <c r="W351" s="24"/>
      <c r="X351" s="24"/>
      <c r="Y351" s="24"/>
      <c r="Z351" s="24"/>
    </row>
    <row r="352" spans="11:26" ht="15.75" customHeight="1">
      <c r="K352" s="30"/>
      <c r="M352" s="30"/>
      <c r="P352" s="24"/>
      <c r="Q352" s="24"/>
      <c r="R352" s="24"/>
      <c r="S352" s="24"/>
      <c r="T352" s="24"/>
      <c r="U352" s="24"/>
      <c r="V352" s="24"/>
      <c r="W352" s="24"/>
      <c r="X352" s="24"/>
      <c r="Y352" s="24"/>
      <c r="Z352" s="24"/>
    </row>
    <row r="353" spans="11:26" ht="15.75" customHeight="1">
      <c r="K353" s="30"/>
      <c r="M353" s="30"/>
      <c r="P353" s="24"/>
      <c r="Q353" s="24"/>
      <c r="R353" s="24"/>
      <c r="S353" s="24"/>
      <c r="T353" s="24"/>
      <c r="U353" s="24"/>
      <c r="V353" s="24"/>
      <c r="W353" s="24"/>
      <c r="X353" s="24"/>
      <c r="Y353" s="24"/>
      <c r="Z353" s="24"/>
    </row>
    <row r="354" spans="11:26" ht="15.75" customHeight="1">
      <c r="K354" s="30"/>
      <c r="M354" s="30"/>
      <c r="P354" s="24"/>
      <c r="Q354" s="24"/>
      <c r="R354" s="24"/>
      <c r="S354" s="24"/>
      <c r="T354" s="24"/>
      <c r="U354" s="24"/>
      <c r="V354" s="24"/>
      <c r="W354" s="24"/>
      <c r="X354" s="24"/>
      <c r="Y354" s="24"/>
      <c r="Z354" s="24"/>
    </row>
    <row r="355" spans="11:26" ht="15.75" customHeight="1">
      <c r="K355" s="30"/>
      <c r="M355" s="30"/>
      <c r="P355" s="24"/>
      <c r="Q355" s="24"/>
      <c r="R355" s="24"/>
      <c r="S355" s="24"/>
      <c r="T355" s="24"/>
      <c r="U355" s="24"/>
      <c r="V355" s="24"/>
      <c r="W355" s="24"/>
      <c r="X355" s="24"/>
      <c r="Y355" s="24"/>
      <c r="Z355" s="24"/>
    </row>
    <row r="356" spans="11:26" ht="15.75" customHeight="1">
      <c r="K356" s="30"/>
      <c r="M356" s="30"/>
      <c r="P356" s="24"/>
      <c r="Q356" s="24"/>
      <c r="R356" s="24"/>
      <c r="S356" s="24"/>
      <c r="T356" s="24"/>
      <c r="U356" s="24"/>
      <c r="V356" s="24"/>
      <c r="W356" s="24"/>
      <c r="X356" s="24"/>
      <c r="Y356" s="24"/>
      <c r="Z356" s="24"/>
    </row>
    <row r="357" spans="11:26" ht="15.75" customHeight="1">
      <c r="K357" s="30"/>
      <c r="M357" s="30"/>
      <c r="P357" s="24"/>
      <c r="Q357" s="24"/>
      <c r="R357" s="24"/>
      <c r="S357" s="24"/>
      <c r="T357" s="24"/>
      <c r="U357" s="24"/>
      <c r="V357" s="24"/>
      <c r="W357" s="24"/>
      <c r="X357" s="24"/>
      <c r="Y357" s="24"/>
      <c r="Z357" s="24"/>
    </row>
    <row r="358" spans="11:26" ht="15.75" customHeight="1">
      <c r="K358" s="30"/>
      <c r="M358" s="30"/>
      <c r="P358" s="24"/>
      <c r="Q358" s="24"/>
      <c r="R358" s="24"/>
      <c r="S358" s="24"/>
      <c r="T358" s="24"/>
      <c r="U358" s="24"/>
      <c r="V358" s="24"/>
      <c r="W358" s="24"/>
      <c r="X358" s="24"/>
      <c r="Y358" s="24"/>
      <c r="Z358" s="24"/>
    </row>
    <row r="359" spans="11:26" ht="15.75" customHeight="1">
      <c r="K359" s="30"/>
      <c r="M359" s="30"/>
      <c r="P359" s="24"/>
      <c r="Q359" s="24"/>
      <c r="R359" s="24"/>
      <c r="S359" s="24"/>
      <c r="T359" s="24"/>
      <c r="U359" s="24"/>
      <c r="V359" s="24"/>
      <c r="W359" s="24"/>
      <c r="X359" s="24"/>
      <c r="Y359" s="24"/>
      <c r="Z359" s="24"/>
    </row>
    <row r="360" spans="11:26" ht="15.75" customHeight="1">
      <c r="K360" s="30"/>
      <c r="M360" s="30"/>
      <c r="P360" s="24"/>
      <c r="Q360" s="24"/>
      <c r="R360" s="24"/>
      <c r="S360" s="24"/>
      <c r="T360" s="24"/>
      <c r="U360" s="24"/>
      <c r="V360" s="24"/>
      <c r="W360" s="24"/>
      <c r="X360" s="24"/>
      <c r="Y360" s="24"/>
      <c r="Z360" s="24"/>
    </row>
    <row r="361" spans="11:26" ht="15.75" customHeight="1">
      <c r="K361" s="30"/>
      <c r="M361" s="30"/>
      <c r="P361" s="24"/>
      <c r="Q361" s="24"/>
      <c r="R361" s="24"/>
      <c r="S361" s="24"/>
      <c r="T361" s="24"/>
      <c r="U361" s="24"/>
      <c r="V361" s="24"/>
      <c r="W361" s="24"/>
      <c r="X361" s="24"/>
      <c r="Y361" s="24"/>
      <c r="Z361" s="24"/>
    </row>
    <row r="362" spans="11:26" ht="15.75" customHeight="1">
      <c r="K362" s="30"/>
      <c r="M362" s="30"/>
      <c r="P362" s="24"/>
      <c r="Q362" s="24"/>
      <c r="R362" s="24"/>
      <c r="S362" s="24"/>
      <c r="T362" s="24"/>
      <c r="U362" s="24"/>
      <c r="V362" s="24"/>
      <c r="W362" s="24"/>
      <c r="X362" s="24"/>
      <c r="Y362" s="24"/>
      <c r="Z362" s="24"/>
    </row>
    <row r="363" spans="11:26" ht="15.75" customHeight="1">
      <c r="K363" s="30"/>
      <c r="M363" s="30"/>
      <c r="P363" s="24"/>
      <c r="Q363" s="24"/>
      <c r="R363" s="24"/>
      <c r="S363" s="24"/>
      <c r="T363" s="24"/>
      <c r="U363" s="24"/>
      <c r="V363" s="24"/>
      <c r="W363" s="24"/>
      <c r="X363" s="24"/>
      <c r="Y363" s="24"/>
      <c r="Z363" s="24"/>
    </row>
    <row r="364" spans="11:26" ht="15.75" customHeight="1">
      <c r="K364" s="30"/>
      <c r="M364" s="30"/>
      <c r="P364" s="24"/>
      <c r="Q364" s="24"/>
      <c r="R364" s="24"/>
      <c r="S364" s="24"/>
      <c r="T364" s="24"/>
      <c r="U364" s="24"/>
      <c r="V364" s="24"/>
      <c r="W364" s="24"/>
      <c r="X364" s="24"/>
      <c r="Y364" s="24"/>
      <c r="Z364" s="24"/>
    </row>
    <row r="365" spans="11:26" ht="15.75" customHeight="1">
      <c r="K365" s="30"/>
      <c r="M365" s="30"/>
      <c r="P365" s="24"/>
      <c r="Q365" s="24"/>
      <c r="R365" s="24"/>
      <c r="S365" s="24"/>
      <c r="T365" s="24"/>
      <c r="U365" s="24"/>
      <c r="V365" s="24"/>
      <c r="W365" s="24"/>
      <c r="X365" s="24"/>
      <c r="Y365" s="24"/>
      <c r="Z365" s="24"/>
    </row>
    <row r="366" spans="11:26" ht="15.75" customHeight="1">
      <c r="K366" s="30"/>
      <c r="M366" s="30"/>
      <c r="P366" s="24"/>
      <c r="Q366" s="24"/>
      <c r="R366" s="24"/>
      <c r="S366" s="24"/>
      <c r="T366" s="24"/>
      <c r="U366" s="24"/>
      <c r="V366" s="24"/>
      <c r="W366" s="24"/>
      <c r="X366" s="24"/>
      <c r="Y366" s="24"/>
      <c r="Z366" s="24"/>
    </row>
    <row r="367" spans="11:26" ht="15.75" customHeight="1">
      <c r="K367" s="30"/>
      <c r="M367" s="30"/>
      <c r="P367" s="24"/>
      <c r="Q367" s="24"/>
      <c r="R367" s="24"/>
      <c r="S367" s="24"/>
      <c r="T367" s="24"/>
      <c r="U367" s="24"/>
      <c r="V367" s="24"/>
      <c r="W367" s="24"/>
      <c r="X367" s="24"/>
      <c r="Y367" s="24"/>
      <c r="Z367" s="24"/>
    </row>
    <row r="368" spans="11:26" ht="15.75" customHeight="1">
      <c r="K368" s="30"/>
      <c r="M368" s="30"/>
      <c r="P368" s="24"/>
      <c r="Q368" s="24"/>
      <c r="R368" s="24"/>
      <c r="S368" s="24"/>
      <c r="T368" s="24"/>
      <c r="U368" s="24"/>
      <c r="V368" s="24"/>
      <c r="W368" s="24"/>
      <c r="X368" s="24"/>
      <c r="Y368" s="24"/>
      <c r="Z368" s="24"/>
    </row>
    <row r="369" spans="11:26" ht="15.75" customHeight="1">
      <c r="K369" s="30"/>
      <c r="M369" s="30"/>
      <c r="P369" s="24"/>
      <c r="Q369" s="24"/>
      <c r="R369" s="24"/>
      <c r="S369" s="24"/>
      <c r="T369" s="24"/>
      <c r="U369" s="24"/>
      <c r="V369" s="24"/>
      <c r="W369" s="24"/>
      <c r="X369" s="24"/>
      <c r="Y369" s="24"/>
      <c r="Z369" s="24"/>
    </row>
    <row r="370" spans="11:26" ht="15.75" customHeight="1">
      <c r="K370" s="30"/>
      <c r="M370" s="30"/>
      <c r="P370" s="24"/>
      <c r="Q370" s="24"/>
      <c r="R370" s="24"/>
      <c r="S370" s="24"/>
      <c r="T370" s="24"/>
      <c r="U370" s="24"/>
      <c r="V370" s="24"/>
      <c r="W370" s="24"/>
      <c r="X370" s="24"/>
      <c r="Y370" s="24"/>
      <c r="Z370" s="24"/>
    </row>
    <row r="371" spans="11:26" ht="15.75" customHeight="1">
      <c r="K371" s="30"/>
      <c r="M371" s="30"/>
      <c r="P371" s="24"/>
      <c r="Q371" s="24"/>
      <c r="R371" s="24"/>
      <c r="S371" s="24"/>
      <c r="T371" s="24"/>
      <c r="U371" s="24"/>
      <c r="V371" s="24"/>
      <c r="W371" s="24"/>
      <c r="X371" s="24"/>
      <c r="Y371" s="24"/>
      <c r="Z371" s="24"/>
    </row>
    <row r="372" spans="11:26" ht="15.75" customHeight="1">
      <c r="K372" s="30"/>
      <c r="M372" s="30"/>
      <c r="P372" s="24"/>
      <c r="Q372" s="24"/>
      <c r="R372" s="24"/>
      <c r="S372" s="24"/>
      <c r="T372" s="24"/>
      <c r="U372" s="24"/>
      <c r="V372" s="24"/>
      <c r="W372" s="24"/>
      <c r="X372" s="24"/>
      <c r="Y372" s="24"/>
      <c r="Z372" s="24"/>
    </row>
    <row r="373" spans="11:26" ht="15.75" customHeight="1">
      <c r="K373" s="30"/>
      <c r="M373" s="30"/>
      <c r="P373" s="24"/>
      <c r="Q373" s="24"/>
      <c r="R373" s="24"/>
      <c r="S373" s="24"/>
      <c r="T373" s="24"/>
      <c r="U373" s="24"/>
      <c r="V373" s="24"/>
      <c r="W373" s="24"/>
      <c r="X373" s="24"/>
      <c r="Y373" s="24"/>
      <c r="Z373" s="24"/>
    </row>
    <row r="374" spans="11:26" ht="15.75" customHeight="1">
      <c r="K374" s="30"/>
      <c r="M374" s="30"/>
      <c r="P374" s="24"/>
      <c r="Q374" s="24"/>
      <c r="R374" s="24"/>
      <c r="S374" s="24"/>
      <c r="T374" s="24"/>
      <c r="U374" s="24"/>
      <c r="V374" s="24"/>
      <c r="W374" s="24"/>
      <c r="X374" s="24"/>
      <c r="Y374" s="24"/>
      <c r="Z374" s="24"/>
    </row>
    <row r="375" spans="11:26" ht="15.75" customHeight="1">
      <c r="K375" s="30"/>
      <c r="M375" s="30"/>
      <c r="P375" s="24"/>
      <c r="Q375" s="24"/>
      <c r="R375" s="24"/>
      <c r="S375" s="24"/>
      <c r="T375" s="24"/>
      <c r="U375" s="24"/>
      <c r="V375" s="24"/>
      <c r="W375" s="24"/>
      <c r="X375" s="24"/>
      <c r="Y375" s="24"/>
      <c r="Z375" s="24"/>
    </row>
    <row r="376" spans="11:26" ht="15.75" customHeight="1">
      <c r="K376" s="30"/>
      <c r="M376" s="30"/>
      <c r="P376" s="24"/>
      <c r="Q376" s="24"/>
      <c r="R376" s="24"/>
      <c r="S376" s="24"/>
      <c r="T376" s="24"/>
      <c r="U376" s="24"/>
      <c r="V376" s="24"/>
      <c r="W376" s="24"/>
      <c r="X376" s="24"/>
      <c r="Y376" s="24"/>
      <c r="Z376" s="24"/>
    </row>
    <row r="377" spans="11:26" ht="15.75" customHeight="1">
      <c r="K377" s="30"/>
      <c r="M377" s="30"/>
      <c r="P377" s="24"/>
      <c r="Q377" s="24"/>
      <c r="R377" s="24"/>
      <c r="S377" s="24"/>
      <c r="T377" s="24"/>
      <c r="U377" s="24"/>
      <c r="V377" s="24"/>
      <c r="W377" s="24"/>
      <c r="X377" s="24"/>
      <c r="Y377" s="24"/>
      <c r="Z377" s="24"/>
    </row>
    <row r="378" spans="11:26" ht="15.75" customHeight="1">
      <c r="K378" s="30"/>
      <c r="M378" s="30"/>
      <c r="P378" s="24"/>
      <c r="Q378" s="24"/>
      <c r="R378" s="24"/>
      <c r="S378" s="24"/>
      <c r="T378" s="24"/>
      <c r="U378" s="24"/>
      <c r="V378" s="24"/>
      <c r="W378" s="24"/>
      <c r="X378" s="24"/>
      <c r="Y378" s="24"/>
      <c r="Z378" s="24"/>
    </row>
    <row r="379" spans="11:26" ht="15.75" customHeight="1">
      <c r="K379" s="30"/>
      <c r="M379" s="30"/>
      <c r="P379" s="24"/>
      <c r="Q379" s="24"/>
      <c r="R379" s="24"/>
      <c r="S379" s="24"/>
      <c r="T379" s="24"/>
      <c r="U379" s="24"/>
      <c r="V379" s="24"/>
      <c r="W379" s="24"/>
      <c r="X379" s="24"/>
      <c r="Y379" s="24"/>
      <c r="Z379" s="24"/>
    </row>
    <row r="380" spans="11:26" ht="15.75" customHeight="1">
      <c r="K380" s="30"/>
      <c r="M380" s="30"/>
      <c r="P380" s="24"/>
      <c r="Q380" s="24"/>
      <c r="R380" s="24"/>
      <c r="S380" s="24"/>
      <c r="T380" s="24"/>
      <c r="U380" s="24"/>
      <c r="V380" s="24"/>
      <c r="W380" s="24"/>
      <c r="X380" s="24"/>
      <c r="Y380" s="24"/>
      <c r="Z380" s="24"/>
    </row>
    <row r="381" spans="11:26" ht="15.75" customHeight="1">
      <c r="K381" s="30"/>
      <c r="M381" s="30"/>
      <c r="P381" s="24"/>
      <c r="Q381" s="24"/>
      <c r="R381" s="24"/>
      <c r="S381" s="24"/>
      <c r="T381" s="24"/>
      <c r="U381" s="24"/>
      <c r="V381" s="24"/>
      <c r="W381" s="24"/>
      <c r="X381" s="24"/>
      <c r="Y381" s="24"/>
      <c r="Z381" s="24"/>
    </row>
    <row r="382" spans="11:26" ht="15.75" customHeight="1">
      <c r="K382" s="30"/>
      <c r="M382" s="30"/>
      <c r="P382" s="24"/>
      <c r="Q382" s="24"/>
      <c r="R382" s="24"/>
      <c r="S382" s="24"/>
      <c r="T382" s="24"/>
      <c r="U382" s="24"/>
      <c r="V382" s="24"/>
      <c r="W382" s="24"/>
      <c r="X382" s="24"/>
      <c r="Y382" s="24"/>
      <c r="Z382" s="24"/>
    </row>
    <row r="383" spans="11:26" ht="15.75" customHeight="1">
      <c r="K383" s="30"/>
      <c r="M383" s="30"/>
      <c r="P383" s="24"/>
      <c r="Q383" s="24"/>
      <c r="R383" s="24"/>
      <c r="S383" s="24"/>
      <c r="T383" s="24"/>
      <c r="U383" s="24"/>
      <c r="V383" s="24"/>
      <c r="W383" s="24"/>
      <c r="X383" s="24"/>
      <c r="Y383" s="24"/>
      <c r="Z383" s="24"/>
    </row>
    <row r="384" spans="11:26" ht="15.75" customHeight="1">
      <c r="K384" s="30"/>
      <c r="M384" s="30"/>
      <c r="P384" s="24"/>
      <c r="Q384" s="24"/>
      <c r="R384" s="24"/>
      <c r="S384" s="24"/>
      <c r="T384" s="24"/>
      <c r="U384" s="24"/>
      <c r="V384" s="24"/>
      <c r="W384" s="24"/>
      <c r="X384" s="24"/>
      <c r="Y384" s="24"/>
      <c r="Z384" s="24"/>
    </row>
    <row r="385" spans="11:26" ht="15.75" customHeight="1">
      <c r="K385" s="30"/>
      <c r="M385" s="30"/>
      <c r="P385" s="24"/>
      <c r="Q385" s="24"/>
      <c r="R385" s="24"/>
      <c r="S385" s="24"/>
      <c r="T385" s="24"/>
      <c r="U385" s="24"/>
      <c r="V385" s="24"/>
      <c r="W385" s="24"/>
      <c r="X385" s="24"/>
      <c r="Y385" s="24"/>
      <c r="Z385" s="24"/>
    </row>
    <row r="386" spans="11:26" ht="15.75" customHeight="1">
      <c r="K386" s="30"/>
      <c r="M386" s="30"/>
      <c r="P386" s="24"/>
      <c r="Q386" s="24"/>
      <c r="R386" s="24"/>
      <c r="S386" s="24"/>
      <c r="T386" s="24"/>
      <c r="U386" s="24"/>
      <c r="V386" s="24"/>
      <c r="W386" s="24"/>
      <c r="X386" s="24"/>
      <c r="Y386" s="24"/>
      <c r="Z386" s="24"/>
    </row>
    <row r="387" spans="11:26" ht="15.75" customHeight="1">
      <c r="K387" s="30"/>
      <c r="M387" s="30"/>
      <c r="P387" s="24"/>
      <c r="Q387" s="24"/>
      <c r="R387" s="24"/>
      <c r="S387" s="24"/>
      <c r="T387" s="24"/>
      <c r="U387" s="24"/>
      <c r="V387" s="24"/>
      <c r="W387" s="24"/>
      <c r="X387" s="24"/>
      <c r="Y387" s="24"/>
      <c r="Z387" s="24"/>
    </row>
    <row r="388" spans="11:26" ht="15.75" customHeight="1">
      <c r="K388" s="30"/>
      <c r="M388" s="30"/>
      <c r="P388" s="24"/>
      <c r="Q388" s="24"/>
      <c r="R388" s="24"/>
      <c r="S388" s="24"/>
      <c r="T388" s="24"/>
      <c r="U388" s="24"/>
      <c r="V388" s="24"/>
      <c r="W388" s="24"/>
      <c r="X388" s="24"/>
      <c r="Y388" s="24"/>
      <c r="Z388" s="24"/>
    </row>
    <row r="389" spans="11:26" ht="15.75" customHeight="1">
      <c r="K389" s="30"/>
      <c r="M389" s="30"/>
      <c r="P389" s="24"/>
      <c r="Q389" s="24"/>
      <c r="R389" s="24"/>
      <c r="S389" s="24"/>
      <c r="T389" s="24"/>
      <c r="U389" s="24"/>
      <c r="V389" s="24"/>
      <c r="W389" s="24"/>
      <c r="X389" s="24"/>
      <c r="Y389" s="24"/>
      <c r="Z389" s="24"/>
    </row>
    <row r="390" spans="11:26" ht="15.75" customHeight="1">
      <c r="K390" s="30"/>
      <c r="M390" s="30"/>
      <c r="P390" s="24"/>
      <c r="Q390" s="24"/>
      <c r="R390" s="24"/>
      <c r="S390" s="24"/>
      <c r="T390" s="24"/>
      <c r="U390" s="24"/>
      <c r="V390" s="24"/>
      <c r="W390" s="24"/>
      <c r="X390" s="24"/>
      <c r="Y390" s="24"/>
      <c r="Z390" s="24"/>
    </row>
    <row r="391" spans="11:26" ht="15.75" customHeight="1">
      <c r="K391" s="30"/>
      <c r="M391" s="30"/>
      <c r="P391" s="24"/>
      <c r="Q391" s="24"/>
      <c r="R391" s="24"/>
      <c r="S391" s="24"/>
      <c r="T391" s="24"/>
      <c r="U391" s="24"/>
      <c r="V391" s="24"/>
      <c r="W391" s="24"/>
      <c r="X391" s="24"/>
      <c r="Y391" s="24"/>
      <c r="Z391" s="24"/>
    </row>
    <row r="392" spans="11:26" ht="15.75" customHeight="1">
      <c r="K392" s="30"/>
      <c r="M392" s="30"/>
      <c r="P392" s="24"/>
      <c r="Q392" s="24"/>
      <c r="R392" s="24"/>
      <c r="S392" s="24"/>
      <c r="T392" s="24"/>
      <c r="U392" s="24"/>
      <c r="V392" s="24"/>
      <c r="W392" s="24"/>
      <c r="X392" s="24"/>
      <c r="Y392" s="24"/>
      <c r="Z392" s="24"/>
    </row>
    <row r="393" spans="11:26" ht="15.75" customHeight="1">
      <c r="K393" s="30"/>
      <c r="M393" s="30"/>
      <c r="P393" s="24"/>
      <c r="Q393" s="24"/>
      <c r="R393" s="24"/>
      <c r="S393" s="24"/>
      <c r="T393" s="24"/>
      <c r="U393" s="24"/>
      <c r="V393" s="24"/>
      <c r="W393" s="24"/>
      <c r="X393" s="24"/>
      <c r="Y393" s="24"/>
      <c r="Z393" s="24"/>
    </row>
    <row r="394" spans="11:26" ht="15.75" customHeight="1">
      <c r="K394" s="30"/>
      <c r="M394" s="30"/>
      <c r="P394" s="24"/>
      <c r="Q394" s="24"/>
      <c r="R394" s="24"/>
      <c r="S394" s="24"/>
      <c r="T394" s="24"/>
      <c r="U394" s="24"/>
      <c r="V394" s="24"/>
      <c r="W394" s="24"/>
      <c r="X394" s="24"/>
      <c r="Y394" s="24"/>
      <c r="Z394" s="24"/>
    </row>
    <row r="395" spans="11:26" ht="15.75" customHeight="1">
      <c r="K395" s="30"/>
      <c r="M395" s="30"/>
      <c r="P395" s="24"/>
      <c r="Q395" s="24"/>
      <c r="R395" s="24"/>
      <c r="S395" s="24"/>
      <c r="T395" s="24"/>
      <c r="U395" s="24"/>
      <c r="V395" s="24"/>
      <c r="W395" s="24"/>
      <c r="X395" s="24"/>
      <c r="Y395" s="24"/>
      <c r="Z395" s="24"/>
    </row>
    <row r="396" spans="11:26" ht="15.75" customHeight="1">
      <c r="K396" s="30"/>
      <c r="M396" s="30"/>
      <c r="P396" s="24"/>
      <c r="Q396" s="24"/>
      <c r="R396" s="24"/>
      <c r="S396" s="24"/>
      <c r="T396" s="24"/>
      <c r="U396" s="24"/>
      <c r="V396" s="24"/>
      <c r="W396" s="24"/>
      <c r="X396" s="24"/>
      <c r="Y396" s="24"/>
      <c r="Z396" s="24"/>
    </row>
    <row r="397" spans="11:26" ht="15.75" customHeight="1">
      <c r="K397" s="30"/>
      <c r="M397" s="30"/>
      <c r="P397" s="24"/>
      <c r="Q397" s="24"/>
      <c r="R397" s="24"/>
      <c r="S397" s="24"/>
      <c r="T397" s="24"/>
      <c r="U397" s="24"/>
      <c r="V397" s="24"/>
      <c r="W397" s="24"/>
      <c r="X397" s="24"/>
      <c r="Y397" s="24"/>
      <c r="Z397" s="24"/>
    </row>
    <row r="398" spans="11:26" ht="15.75" customHeight="1">
      <c r="K398" s="30"/>
      <c r="M398" s="30"/>
      <c r="P398" s="24"/>
      <c r="Q398" s="24"/>
      <c r="R398" s="24"/>
      <c r="S398" s="24"/>
      <c r="T398" s="24"/>
      <c r="U398" s="24"/>
      <c r="V398" s="24"/>
      <c r="W398" s="24"/>
      <c r="X398" s="24"/>
      <c r="Y398" s="24"/>
      <c r="Z398" s="24"/>
    </row>
    <row r="399" spans="11:26" ht="15.75" customHeight="1">
      <c r="K399" s="30"/>
      <c r="M399" s="30"/>
      <c r="P399" s="24"/>
      <c r="Q399" s="24"/>
      <c r="R399" s="24"/>
      <c r="S399" s="24"/>
      <c r="T399" s="24"/>
      <c r="U399" s="24"/>
      <c r="V399" s="24"/>
      <c r="W399" s="24"/>
      <c r="X399" s="24"/>
      <c r="Y399" s="24"/>
      <c r="Z399" s="24"/>
    </row>
    <row r="400" spans="11:26" ht="15.75" customHeight="1">
      <c r="K400" s="30"/>
      <c r="M400" s="30"/>
      <c r="P400" s="24"/>
      <c r="Q400" s="24"/>
      <c r="R400" s="24"/>
      <c r="S400" s="24"/>
      <c r="T400" s="24"/>
      <c r="U400" s="24"/>
      <c r="V400" s="24"/>
      <c r="W400" s="24"/>
      <c r="X400" s="24"/>
      <c r="Y400" s="24"/>
      <c r="Z400" s="24"/>
    </row>
    <row r="401" spans="11:26" ht="15.75" customHeight="1">
      <c r="K401" s="30"/>
      <c r="M401" s="30"/>
      <c r="P401" s="24"/>
      <c r="Q401" s="24"/>
      <c r="R401" s="24"/>
      <c r="S401" s="24"/>
      <c r="T401" s="24"/>
      <c r="U401" s="24"/>
      <c r="V401" s="24"/>
      <c r="W401" s="24"/>
      <c r="X401" s="24"/>
      <c r="Y401" s="24"/>
      <c r="Z401" s="24"/>
    </row>
    <row r="402" spans="11:26" ht="15.75" customHeight="1">
      <c r="K402" s="30"/>
      <c r="M402" s="30"/>
      <c r="P402" s="24"/>
      <c r="Q402" s="24"/>
      <c r="R402" s="24"/>
      <c r="S402" s="24"/>
      <c r="T402" s="24"/>
      <c r="U402" s="24"/>
      <c r="V402" s="24"/>
      <c r="W402" s="24"/>
      <c r="X402" s="24"/>
      <c r="Y402" s="24"/>
      <c r="Z402" s="24"/>
    </row>
    <row r="403" spans="11:26" ht="15.75" customHeight="1">
      <c r="K403" s="30"/>
      <c r="M403" s="30"/>
      <c r="P403" s="24"/>
      <c r="Q403" s="24"/>
      <c r="R403" s="24"/>
      <c r="S403" s="24"/>
      <c r="T403" s="24"/>
      <c r="U403" s="24"/>
      <c r="V403" s="24"/>
      <c r="W403" s="24"/>
      <c r="X403" s="24"/>
      <c r="Y403" s="24"/>
      <c r="Z403" s="24"/>
    </row>
    <row r="404" spans="11:26" ht="15.75" customHeight="1">
      <c r="K404" s="30"/>
      <c r="M404" s="30"/>
      <c r="P404" s="24"/>
      <c r="Q404" s="24"/>
      <c r="R404" s="24"/>
      <c r="S404" s="24"/>
      <c r="T404" s="24"/>
      <c r="U404" s="24"/>
      <c r="V404" s="24"/>
      <c r="W404" s="24"/>
      <c r="X404" s="24"/>
      <c r="Y404" s="24"/>
      <c r="Z404" s="24"/>
    </row>
    <row r="405" spans="11:26" ht="15.75" customHeight="1">
      <c r="K405" s="30"/>
      <c r="M405" s="30"/>
      <c r="P405" s="24"/>
      <c r="Q405" s="24"/>
      <c r="R405" s="24"/>
      <c r="S405" s="24"/>
      <c r="T405" s="24"/>
      <c r="U405" s="24"/>
      <c r="V405" s="24"/>
      <c r="W405" s="24"/>
      <c r="X405" s="24"/>
      <c r="Y405" s="24"/>
      <c r="Z405" s="24"/>
    </row>
    <row r="406" spans="11:26" ht="15.75" customHeight="1">
      <c r="K406" s="30"/>
      <c r="M406" s="30"/>
      <c r="P406" s="24"/>
      <c r="Q406" s="24"/>
      <c r="R406" s="24"/>
      <c r="S406" s="24"/>
      <c r="T406" s="24"/>
      <c r="U406" s="24"/>
      <c r="V406" s="24"/>
      <c r="W406" s="24"/>
      <c r="X406" s="24"/>
      <c r="Y406" s="24"/>
      <c r="Z406" s="24"/>
    </row>
    <row r="407" spans="11:26" ht="15.75" customHeight="1">
      <c r="K407" s="30"/>
      <c r="M407" s="30"/>
      <c r="P407" s="24"/>
      <c r="Q407" s="24"/>
      <c r="R407" s="24"/>
      <c r="S407" s="24"/>
      <c r="T407" s="24"/>
      <c r="U407" s="24"/>
      <c r="V407" s="24"/>
      <c r="W407" s="24"/>
      <c r="X407" s="24"/>
      <c r="Y407" s="24"/>
      <c r="Z407" s="24"/>
    </row>
    <row r="408" spans="11:26" ht="15.75" customHeight="1">
      <c r="K408" s="30"/>
      <c r="M408" s="30"/>
      <c r="P408" s="24"/>
      <c r="Q408" s="24"/>
      <c r="R408" s="24"/>
      <c r="S408" s="24"/>
      <c r="T408" s="24"/>
      <c r="U408" s="24"/>
      <c r="V408" s="24"/>
      <c r="W408" s="24"/>
      <c r="X408" s="24"/>
      <c r="Y408" s="24"/>
      <c r="Z408" s="24"/>
    </row>
    <row r="409" spans="11:26" ht="15.75" customHeight="1">
      <c r="K409" s="30"/>
      <c r="M409" s="30"/>
      <c r="P409" s="24"/>
      <c r="Q409" s="24"/>
      <c r="R409" s="24"/>
      <c r="S409" s="24"/>
      <c r="T409" s="24"/>
      <c r="U409" s="24"/>
      <c r="V409" s="24"/>
      <c r="W409" s="24"/>
      <c r="X409" s="24"/>
      <c r="Y409" s="24"/>
      <c r="Z409" s="24"/>
    </row>
    <row r="410" spans="11:26" ht="15.75" customHeight="1">
      <c r="K410" s="30"/>
      <c r="M410" s="30"/>
      <c r="P410" s="24"/>
      <c r="Q410" s="24"/>
      <c r="R410" s="24"/>
      <c r="S410" s="24"/>
      <c r="T410" s="24"/>
      <c r="U410" s="24"/>
      <c r="V410" s="24"/>
      <c r="W410" s="24"/>
      <c r="X410" s="24"/>
      <c r="Y410" s="24"/>
      <c r="Z410" s="24"/>
    </row>
    <row r="411" spans="11:26" ht="15.75" customHeight="1">
      <c r="K411" s="30"/>
      <c r="M411" s="30"/>
      <c r="P411" s="24"/>
      <c r="Q411" s="24"/>
      <c r="R411" s="24"/>
      <c r="S411" s="24"/>
      <c r="T411" s="24"/>
      <c r="U411" s="24"/>
      <c r="V411" s="24"/>
      <c r="W411" s="24"/>
      <c r="X411" s="24"/>
      <c r="Y411" s="24"/>
      <c r="Z411" s="24"/>
    </row>
    <row r="412" spans="11:26" ht="15.75" customHeight="1">
      <c r="K412" s="30"/>
      <c r="M412" s="30"/>
      <c r="P412" s="24"/>
      <c r="Q412" s="24"/>
      <c r="R412" s="24"/>
      <c r="S412" s="24"/>
      <c r="T412" s="24"/>
      <c r="U412" s="24"/>
      <c r="V412" s="24"/>
      <c r="W412" s="24"/>
      <c r="X412" s="24"/>
      <c r="Y412" s="24"/>
      <c r="Z412" s="24"/>
    </row>
    <row r="413" spans="11:26" ht="15.75" customHeight="1">
      <c r="K413" s="30"/>
      <c r="M413" s="30"/>
      <c r="P413" s="24"/>
      <c r="Q413" s="24"/>
      <c r="R413" s="24"/>
      <c r="S413" s="24"/>
      <c r="T413" s="24"/>
      <c r="U413" s="24"/>
      <c r="V413" s="24"/>
      <c r="W413" s="24"/>
      <c r="X413" s="24"/>
      <c r="Y413" s="24"/>
      <c r="Z413" s="24"/>
    </row>
    <row r="414" spans="11:26" ht="15.75" customHeight="1">
      <c r="K414" s="30"/>
      <c r="M414" s="30"/>
      <c r="P414" s="24"/>
      <c r="Q414" s="24"/>
      <c r="R414" s="24"/>
      <c r="S414" s="24"/>
      <c r="T414" s="24"/>
      <c r="U414" s="24"/>
      <c r="V414" s="24"/>
      <c r="W414" s="24"/>
      <c r="X414" s="24"/>
      <c r="Y414" s="24"/>
      <c r="Z414" s="24"/>
    </row>
    <row r="415" spans="11:26" ht="15.75" customHeight="1">
      <c r="K415" s="30"/>
      <c r="M415" s="30"/>
      <c r="P415" s="24"/>
      <c r="Q415" s="24"/>
      <c r="R415" s="24"/>
      <c r="S415" s="24"/>
      <c r="T415" s="24"/>
      <c r="U415" s="24"/>
      <c r="V415" s="24"/>
      <c r="W415" s="24"/>
      <c r="X415" s="24"/>
      <c r="Y415" s="24"/>
      <c r="Z415" s="24"/>
    </row>
    <row r="416" spans="11:26" ht="15.75" customHeight="1">
      <c r="K416" s="30"/>
      <c r="M416" s="30"/>
      <c r="P416" s="24"/>
      <c r="Q416" s="24"/>
      <c r="R416" s="24"/>
      <c r="S416" s="24"/>
      <c r="T416" s="24"/>
      <c r="U416" s="24"/>
      <c r="V416" s="24"/>
      <c r="W416" s="24"/>
      <c r="X416" s="24"/>
      <c r="Y416" s="24"/>
      <c r="Z416" s="24"/>
    </row>
    <row r="417" spans="11:26" ht="15.75" customHeight="1">
      <c r="K417" s="30"/>
      <c r="M417" s="30"/>
      <c r="P417" s="24"/>
      <c r="Q417" s="24"/>
      <c r="R417" s="24"/>
      <c r="S417" s="24"/>
      <c r="T417" s="24"/>
      <c r="U417" s="24"/>
      <c r="V417" s="24"/>
      <c r="W417" s="24"/>
      <c r="X417" s="24"/>
      <c r="Y417" s="24"/>
      <c r="Z417" s="24"/>
    </row>
    <row r="418" spans="11:26" ht="15.75" customHeight="1">
      <c r="K418" s="30"/>
      <c r="M418" s="30"/>
      <c r="P418" s="24"/>
      <c r="Q418" s="24"/>
      <c r="R418" s="24"/>
      <c r="S418" s="24"/>
      <c r="T418" s="24"/>
      <c r="U418" s="24"/>
      <c r="V418" s="24"/>
      <c r="W418" s="24"/>
      <c r="X418" s="24"/>
      <c r="Y418" s="24"/>
      <c r="Z418" s="24"/>
    </row>
    <row r="419" spans="11:26" ht="15.75" customHeight="1">
      <c r="K419" s="30"/>
      <c r="M419" s="30"/>
      <c r="P419" s="24"/>
      <c r="Q419" s="24"/>
      <c r="R419" s="24"/>
      <c r="S419" s="24"/>
      <c r="T419" s="24"/>
      <c r="U419" s="24"/>
      <c r="V419" s="24"/>
      <c r="W419" s="24"/>
      <c r="X419" s="24"/>
      <c r="Y419" s="24"/>
      <c r="Z419" s="24"/>
    </row>
    <row r="420" spans="11:26" ht="15.75" customHeight="1">
      <c r="K420" s="30"/>
      <c r="M420" s="30"/>
      <c r="P420" s="24"/>
      <c r="Q420" s="24"/>
      <c r="R420" s="24"/>
      <c r="S420" s="24"/>
      <c r="T420" s="24"/>
      <c r="U420" s="24"/>
      <c r="V420" s="24"/>
      <c r="W420" s="24"/>
      <c r="X420" s="24"/>
      <c r="Y420" s="24"/>
      <c r="Z420" s="24"/>
    </row>
    <row r="421" spans="11:26" ht="15.75" customHeight="1">
      <c r="K421" s="30"/>
      <c r="M421" s="30"/>
      <c r="P421" s="24"/>
      <c r="Q421" s="24"/>
      <c r="R421" s="24"/>
      <c r="S421" s="24"/>
      <c r="T421" s="24"/>
      <c r="U421" s="24"/>
      <c r="V421" s="24"/>
      <c r="W421" s="24"/>
      <c r="X421" s="24"/>
      <c r="Y421" s="24"/>
      <c r="Z421" s="24"/>
    </row>
    <row r="422" spans="11:26" ht="15.75" customHeight="1">
      <c r="K422" s="30"/>
      <c r="M422" s="30"/>
      <c r="P422" s="24"/>
      <c r="Q422" s="24"/>
      <c r="R422" s="24"/>
      <c r="S422" s="24"/>
      <c r="T422" s="24"/>
      <c r="U422" s="24"/>
      <c r="V422" s="24"/>
      <c r="W422" s="24"/>
      <c r="X422" s="24"/>
      <c r="Y422" s="24"/>
      <c r="Z422" s="24"/>
    </row>
    <row r="423" spans="11:26" ht="15.75" customHeight="1">
      <c r="K423" s="30"/>
      <c r="M423" s="30"/>
      <c r="P423" s="24"/>
      <c r="Q423" s="24"/>
      <c r="R423" s="24"/>
      <c r="S423" s="24"/>
      <c r="T423" s="24"/>
      <c r="U423" s="24"/>
      <c r="V423" s="24"/>
      <c r="W423" s="24"/>
      <c r="X423" s="24"/>
      <c r="Y423" s="24"/>
      <c r="Z423" s="24"/>
    </row>
    <row r="424" spans="11:26" ht="15.75" customHeight="1">
      <c r="K424" s="30"/>
      <c r="M424" s="30"/>
      <c r="P424" s="24"/>
      <c r="Q424" s="24"/>
      <c r="R424" s="24"/>
      <c r="S424" s="24"/>
      <c r="T424" s="24"/>
      <c r="U424" s="24"/>
      <c r="V424" s="24"/>
      <c r="W424" s="24"/>
      <c r="X424" s="24"/>
      <c r="Y424" s="24"/>
      <c r="Z424" s="24"/>
    </row>
    <row r="425" spans="11:26" ht="15.75" customHeight="1">
      <c r="K425" s="30"/>
      <c r="M425" s="30"/>
      <c r="P425" s="24"/>
      <c r="Q425" s="24"/>
      <c r="R425" s="24"/>
      <c r="S425" s="24"/>
      <c r="T425" s="24"/>
      <c r="U425" s="24"/>
      <c r="V425" s="24"/>
      <c r="W425" s="24"/>
      <c r="X425" s="24"/>
      <c r="Y425" s="24"/>
      <c r="Z425" s="24"/>
    </row>
    <row r="426" spans="11:26" ht="15.75" customHeight="1">
      <c r="K426" s="30"/>
      <c r="M426" s="30"/>
      <c r="P426" s="24"/>
      <c r="Q426" s="24"/>
      <c r="R426" s="24"/>
      <c r="S426" s="24"/>
      <c r="T426" s="24"/>
      <c r="U426" s="24"/>
      <c r="V426" s="24"/>
      <c r="W426" s="24"/>
      <c r="X426" s="24"/>
      <c r="Y426" s="24"/>
      <c r="Z426" s="24"/>
    </row>
    <row r="427" spans="11:26" ht="15.75" customHeight="1">
      <c r="K427" s="30"/>
      <c r="M427" s="30"/>
      <c r="P427" s="24"/>
      <c r="Q427" s="24"/>
      <c r="R427" s="24"/>
      <c r="S427" s="24"/>
      <c r="T427" s="24"/>
      <c r="U427" s="24"/>
      <c r="V427" s="24"/>
      <c r="W427" s="24"/>
      <c r="X427" s="24"/>
      <c r="Y427" s="24"/>
      <c r="Z427" s="24"/>
    </row>
    <row r="428" spans="11:26" ht="15.75" customHeight="1">
      <c r="K428" s="30"/>
      <c r="M428" s="30"/>
      <c r="P428" s="24"/>
      <c r="Q428" s="24"/>
      <c r="R428" s="24"/>
      <c r="S428" s="24"/>
      <c r="T428" s="24"/>
      <c r="U428" s="24"/>
      <c r="V428" s="24"/>
      <c r="W428" s="24"/>
      <c r="X428" s="24"/>
      <c r="Y428" s="24"/>
      <c r="Z428" s="24"/>
    </row>
    <row r="429" spans="11:26" ht="15.75" customHeight="1">
      <c r="K429" s="30"/>
      <c r="M429" s="30"/>
      <c r="P429" s="24"/>
      <c r="Q429" s="24"/>
      <c r="R429" s="24"/>
      <c r="S429" s="24"/>
      <c r="T429" s="24"/>
      <c r="U429" s="24"/>
      <c r="V429" s="24"/>
      <c r="W429" s="24"/>
      <c r="X429" s="24"/>
      <c r="Y429" s="24"/>
      <c r="Z429" s="24"/>
    </row>
    <row r="430" spans="11:26" ht="15.75" customHeight="1">
      <c r="K430" s="30"/>
      <c r="M430" s="30"/>
      <c r="P430" s="24"/>
      <c r="Q430" s="24"/>
      <c r="R430" s="24"/>
      <c r="S430" s="24"/>
      <c r="T430" s="24"/>
      <c r="U430" s="24"/>
      <c r="V430" s="24"/>
      <c r="W430" s="24"/>
      <c r="X430" s="24"/>
      <c r="Y430" s="24"/>
      <c r="Z430" s="24"/>
    </row>
    <row r="431" spans="11:26" ht="15.75" customHeight="1">
      <c r="K431" s="30"/>
      <c r="M431" s="30"/>
      <c r="P431" s="24"/>
      <c r="Q431" s="24"/>
      <c r="R431" s="24"/>
      <c r="S431" s="24"/>
      <c r="T431" s="24"/>
      <c r="U431" s="24"/>
      <c r="V431" s="24"/>
      <c r="W431" s="24"/>
      <c r="X431" s="24"/>
      <c r="Y431" s="24"/>
      <c r="Z431" s="24"/>
    </row>
    <row r="432" spans="11:26" ht="15.75" customHeight="1">
      <c r="K432" s="30"/>
      <c r="M432" s="30"/>
      <c r="P432" s="24"/>
      <c r="Q432" s="24"/>
      <c r="R432" s="24"/>
      <c r="S432" s="24"/>
      <c r="T432" s="24"/>
      <c r="U432" s="24"/>
      <c r="V432" s="24"/>
      <c r="W432" s="24"/>
      <c r="X432" s="24"/>
      <c r="Y432" s="24"/>
      <c r="Z432" s="24"/>
    </row>
    <row r="433" spans="11:26" ht="15.75" customHeight="1">
      <c r="K433" s="30"/>
      <c r="M433" s="30"/>
      <c r="P433" s="24"/>
      <c r="Q433" s="24"/>
      <c r="R433" s="24"/>
      <c r="S433" s="24"/>
      <c r="T433" s="24"/>
      <c r="U433" s="24"/>
      <c r="V433" s="24"/>
      <c r="W433" s="24"/>
      <c r="X433" s="24"/>
      <c r="Y433" s="24"/>
      <c r="Z433" s="24"/>
    </row>
    <row r="434" spans="11:26" ht="15.75" customHeight="1">
      <c r="K434" s="30"/>
      <c r="M434" s="30"/>
      <c r="P434" s="24"/>
      <c r="Q434" s="24"/>
      <c r="R434" s="24"/>
      <c r="S434" s="24"/>
      <c r="T434" s="24"/>
      <c r="U434" s="24"/>
      <c r="V434" s="24"/>
      <c r="W434" s="24"/>
      <c r="X434" s="24"/>
      <c r="Y434" s="24"/>
      <c r="Z434" s="24"/>
    </row>
    <row r="435" spans="11:26" ht="15.75" customHeight="1">
      <c r="K435" s="30"/>
      <c r="M435" s="30"/>
      <c r="P435" s="24"/>
      <c r="Q435" s="24"/>
      <c r="R435" s="24"/>
      <c r="S435" s="24"/>
      <c r="T435" s="24"/>
      <c r="U435" s="24"/>
      <c r="V435" s="24"/>
      <c r="W435" s="24"/>
      <c r="X435" s="24"/>
      <c r="Y435" s="24"/>
      <c r="Z435" s="24"/>
    </row>
    <row r="436" spans="11:26" ht="15.75" customHeight="1">
      <c r="K436" s="30"/>
      <c r="M436" s="30"/>
      <c r="P436" s="24"/>
      <c r="Q436" s="24"/>
      <c r="R436" s="24"/>
      <c r="S436" s="24"/>
      <c r="T436" s="24"/>
      <c r="U436" s="24"/>
      <c r="V436" s="24"/>
      <c r="W436" s="24"/>
      <c r="X436" s="24"/>
      <c r="Y436" s="24"/>
      <c r="Z436" s="24"/>
    </row>
    <row r="437" spans="11:26" ht="15.75" customHeight="1">
      <c r="K437" s="30"/>
      <c r="M437" s="30"/>
      <c r="P437" s="24"/>
      <c r="Q437" s="24"/>
      <c r="R437" s="24"/>
      <c r="S437" s="24"/>
      <c r="T437" s="24"/>
      <c r="U437" s="24"/>
      <c r="V437" s="24"/>
      <c r="W437" s="24"/>
      <c r="X437" s="24"/>
      <c r="Y437" s="24"/>
      <c r="Z437" s="24"/>
    </row>
    <row r="438" spans="11:26" ht="15.75" customHeight="1">
      <c r="K438" s="30"/>
      <c r="M438" s="30"/>
      <c r="P438" s="24"/>
      <c r="Q438" s="24"/>
      <c r="R438" s="24"/>
      <c r="S438" s="24"/>
      <c r="T438" s="24"/>
      <c r="U438" s="24"/>
      <c r="V438" s="24"/>
      <c r="W438" s="24"/>
      <c r="X438" s="24"/>
      <c r="Y438" s="24"/>
      <c r="Z438" s="24"/>
    </row>
    <row r="439" spans="11:26" ht="15.75" customHeight="1">
      <c r="K439" s="30"/>
      <c r="M439" s="30"/>
      <c r="P439" s="24"/>
      <c r="Q439" s="24"/>
      <c r="R439" s="24"/>
      <c r="S439" s="24"/>
      <c r="T439" s="24"/>
      <c r="U439" s="24"/>
      <c r="V439" s="24"/>
      <c r="W439" s="24"/>
      <c r="X439" s="24"/>
      <c r="Y439" s="24"/>
      <c r="Z439" s="24"/>
    </row>
    <row r="440" spans="11:26" ht="15.75" customHeight="1">
      <c r="K440" s="30"/>
      <c r="M440" s="30"/>
      <c r="P440" s="24"/>
      <c r="Q440" s="24"/>
      <c r="R440" s="24"/>
      <c r="S440" s="24"/>
      <c r="T440" s="24"/>
      <c r="U440" s="24"/>
      <c r="V440" s="24"/>
      <c r="W440" s="24"/>
      <c r="X440" s="24"/>
      <c r="Y440" s="24"/>
      <c r="Z440" s="24"/>
    </row>
    <row r="441" spans="11:26" ht="15.75" customHeight="1">
      <c r="K441" s="30"/>
      <c r="M441" s="30"/>
      <c r="P441" s="24"/>
      <c r="Q441" s="24"/>
      <c r="R441" s="24"/>
      <c r="S441" s="24"/>
      <c r="T441" s="24"/>
      <c r="U441" s="24"/>
      <c r="V441" s="24"/>
      <c r="W441" s="24"/>
      <c r="X441" s="24"/>
      <c r="Y441" s="24"/>
      <c r="Z441" s="24"/>
    </row>
    <row r="442" spans="11:26" ht="15.75" customHeight="1">
      <c r="K442" s="30"/>
      <c r="M442" s="30"/>
      <c r="P442" s="24"/>
      <c r="Q442" s="24"/>
      <c r="R442" s="24"/>
      <c r="S442" s="24"/>
      <c r="T442" s="24"/>
      <c r="U442" s="24"/>
      <c r="V442" s="24"/>
      <c r="W442" s="24"/>
      <c r="X442" s="24"/>
      <c r="Y442" s="24"/>
      <c r="Z442" s="24"/>
    </row>
    <row r="443" spans="11:26" ht="15.75" customHeight="1">
      <c r="K443" s="30"/>
      <c r="M443" s="30"/>
      <c r="P443" s="24"/>
      <c r="Q443" s="24"/>
      <c r="R443" s="24"/>
      <c r="S443" s="24"/>
      <c r="T443" s="24"/>
      <c r="U443" s="24"/>
      <c r="V443" s="24"/>
      <c r="W443" s="24"/>
      <c r="X443" s="24"/>
      <c r="Y443" s="24"/>
      <c r="Z443" s="24"/>
    </row>
    <row r="444" spans="11:26" ht="15.75" customHeight="1">
      <c r="K444" s="30"/>
      <c r="M444" s="30"/>
      <c r="P444" s="24"/>
      <c r="Q444" s="24"/>
      <c r="R444" s="24"/>
      <c r="S444" s="24"/>
      <c r="T444" s="24"/>
      <c r="U444" s="24"/>
      <c r="V444" s="24"/>
      <c r="W444" s="24"/>
      <c r="X444" s="24"/>
      <c r="Y444" s="24"/>
      <c r="Z444" s="24"/>
    </row>
    <row r="445" spans="11:26" ht="15.75" customHeight="1">
      <c r="K445" s="30"/>
      <c r="M445" s="30"/>
      <c r="P445" s="24"/>
      <c r="Q445" s="24"/>
      <c r="R445" s="24"/>
      <c r="S445" s="24"/>
      <c r="T445" s="24"/>
      <c r="U445" s="24"/>
      <c r="V445" s="24"/>
      <c r="W445" s="24"/>
      <c r="X445" s="24"/>
      <c r="Y445" s="24"/>
      <c r="Z445" s="24"/>
    </row>
    <row r="446" spans="11:26" ht="15.75" customHeight="1">
      <c r="K446" s="30"/>
      <c r="M446" s="30"/>
      <c r="P446" s="24"/>
      <c r="Q446" s="24"/>
      <c r="R446" s="24"/>
      <c r="S446" s="24"/>
      <c r="T446" s="24"/>
      <c r="U446" s="24"/>
      <c r="V446" s="24"/>
      <c r="W446" s="24"/>
      <c r="X446" s="24"/>
      <c r="Y446" s="24"/>
      <c r="Z446" s="24"/>
    </row>
    <row r="447" spans="11:26" ht="15.75" customHeight="1">
      <c r="K447" s="30"/>
      <c r="M447" s="30"/>
      <c r="P447" s="24"/>
      <c r="Q447" s="24"/>
      <c r="R447" s="24"/>
      <c r="S447" s="24"/>
      <c r="T447" s="24"/>
      <c r="U447" s="24"/>
      <c r="V447" s="24"/>
      <c r="W447" s="24"/>
      <c r="X447" s="24"/>
      <c r="Y447" s="24"/>
      <c r="Z447" s="24"/>
    </row>
    <row r="448" spans="11:26" ht="15.75" customHeight="1">
      <c r="K448" s="30"/>
      <c r="M448" s="30"/>
      <c r="P448" s="24"/>
      <c r="Q448" s="24"/>
      <c r="R448" s="24"/>
      <c r="S448" s="24"/>
      <c r="T448" s="24"/>
      <c r="U448" s="24"/>
      <c r="V448" s="24"/>
      <c r="W448" s="24"/>
      <c r="X448" s="24"/>
      <c r="Y448" s="24"/>
      <c r="Z448" s="24"/>
    </row>
    <row r="449" spans="11:26" ht="15.75" customHeight="1">
      <c r="K449" s="30"/>
      <c r="M449" s="30"/>
      <c r="P449" s="24"/>
      <c r="Q449" s="24"/>
      <c r="R449" s="24"/>
      <c r="S449" s="24"/>
      <c r="T449" s="24"/>
      <c r="U449" s="24"/>
      <c r="V449" s="24"/>
      <c r="W449" s="24"/>
      <c r="X449" s="24"/>
      <c r="Y449" s="24"/>
      <c r="Z449" s="24"/>
    </row>
    <row r="450" spans="11:26" ht="15.75" customHeight="1">
      <c r="K450" s="30"/>
      <c r="M450" s="30"/>
      <c r="P450" s="24"/>
      <c r="Q450" s="24"/>
      <c r="R450" s="24"/>
      <c r="S450" s="24"/>
      <c r="T450" s="24"/>
      <c r="U450" s="24"/>
      <c r="V450" s="24"/>
      <c r="W450" s="24"/>
      <c r="X450" s="24"/>
      <c r="Y450" s="24"/>
      <c r="Z450" s="24"/>
    </row>
    <row r="451" spans="11:26" ht="15.75" customHeight="1">
      <c r="K451" s="30"/>
      <c r="M451" s="30"/>
      <c r="P451" s="24"/>
      <c r="Q451" s="24"/>
      <c r="R451" s="24"/>
      <c r="S451" s="24"/>
      <c r="T451" s="24"/>
      <c r="U451" s="24"/>
      <c r="V451" s="24"/>
      <c r="W451" s="24"/>
      <c r="X451" s="24"/>
      <c r="Y451" s="24"/>
      <c r="Z451" s="24"/>
    </row>
    <row r="452" spans="11:26" ht="15.75" customHeight="1">
      <c r="K452" s="30"/>
      <c r="M452" s="30"/>
      <c r="P452" s="24"/>
      <c r="Q452" s="24"/>
      <c r="R452" s="24"/>
      <c r="S452" s="24"/>
      <c r="T452" s="24"/>
      <c r="U452" s="24"/>
      <c r="V452" s="24"/>
      <c r="W452" s="24"/>
      <c r="X452" s="24"/>
      <c r="Y452" s="24"/>
      <c r="Z452" s="24"/>
    </row>
    <row r="453" spans="11:26" ht="15.75" customHeight="1">
      <c r="K453" s="30"/>
      <c r="M453" s="30"/>
      <c r="P453" s="24"/>
      <c r="Q453" s="24"/>
      <c r="R453" s="24"/>
      <c r="S453" s="24"/>
      <c r="T453" s="24"/>
      <c r="U453" s="24"/>
      <c r="V453" s="24"/>
      <c r="W453" s="24"/>
      <c r="X453" s="24"/>
      <c r="Y453" s="24"/>
      <c r="Z453" s="24"/>
    </row>
    <row r="454" spans="11:26" ht="15.75" customHeight="1">
      <c r="K454" s="30"/>
      <c r="M454" s="30"/>
      <c r="P454" s="24"/>
      <c r="Q454" s="24"/>
      <c r="R454" s="24"/>
      <c r="S454" s="24"/>
      <c r="T454" s="24"/>
      <c r="U454" s="24"/>
      <c r="V454" s="24"/>
      <c r="W454" s="24"/>
      <c r="X454" s="24"/>
      <c r="Y454" s="24"/>
      <c r="Z454" s="24"/>
    </row>
    <row r="455" spans="11:26" ht="15.75" customHeight="1">
      <c r="K455" s="30"/>
      <c r="M455" s="30"/>
      <c r="P455" s="24"/>
      <c r="Q455" s="24"/>
      <c r="R455" s="24"/>
      <c r="S455" s="24"/>
      <c r="T455" s="24"/>
      <c r="U455" s="24"/>
      <c r="V455" s="24"/>
      <c r="W455" s="24"/>
      <c r="X455" s="24"/>
      <c r="Y455" s="24"/>
      <c r="Z455" s="24"/>
    </row>
    <row r="456" spans="11:26" ht="15.75" customHeight="1">
      <c r="K456" s="30"/>
      <c r="M456" s="30"/>
      <c r="P456" s="24"/>
      <c r="Q456" s="24"/>
      <c r="R456" s="24"/>
      <c r="S456" s="24"/>
      <c r="T456" s="24"/>
      <c r="U456" s="24"/>
      <c r="V456" s="24"/>
      <c r="W456" s="24"/>
      <c r="X456" s="24"/>
      <c r="Y456" s="24"/>
      <c r="Z456" s="24"/>
    </row>
    <row r="457" spans="11:26" ht="15.75" customHeight="1">
      <c r="K457" s="30"/>
      <c r="M457" s="30"/>
      <c r="P457" s="24"/>
      <c r="Q457" s="24"/>
      <c r="R457" s="24"/>
      <c r="S457" s="24"/>
      <c r="T457" s="24"/>
      <c r="U457" s="24"/>
      <c r="V457" s="24"/>
      <c r="W457" s="24"/>
      <c r="X457" s="24"/>
      <c r="Y457" s="24"/>
      <c r="Z457" s="24"/>
    </row>
    <row r="458" spans="11:26" ht="15.75" customHeight="1">
      <c r="K458" s="30"/>
      <c r="M458" s="30"/>
      <c r="P458" s="24"/>
      <c r="Q458" s="24"/>
      <c r="R458" s="24"/>
      <c r="S458" s="24"/>
      <c r="T458" s="24"/>
      <c r="U458" s="24"/>
      <c r="V458" s="24"/>
      <c r="W458" s="24"/>
      <c r="X458" s="24"/>
      <c r="Y458" s="24"/>
      <c r="Z458" s="24"/>
    </row>
    <row r="459" spans="11:26" ht="15.75" customHeight="1">
      <c r="K459" s="30"/>
      <c r="M459" s="30"/>
      <c r="P459" s="24"/>
      <c r="Q459" s="24"/>
      <c r="R459" s="24"/>
      <c r="S459" s="24"/>
      <c r="T459" s="24"/>
      <c r="U459" s="24"/>
      <c r="V459" s="24"/>
      <c r="W459" s="24"/>
      <c r="X459" s="24"/>
      <c r="Y459" s="24"/>
      <c r="Z459" s="24"/>
    </row>
    <row r="460" spans="11:26" ht="15.75" customHeight="1">
      <c r="K460" s="30"/>
      <c r="M460" s="30"/>
      <c r="P460" s="24"/>
      <c r="Q460" s="24"/>
      <c r="R460" s="24"/>
      <c r="S460" s="24"/>
      <c r="T460" s="24"/>
      <c r="U460" s="24"/>
      <c r="V460" s="24"/>
      <c r="W460" s="24"/>
      <c r="X460" s="24"/>
      <c r="Y460" s="24"/>
      <c r="Z460" s="24"/>
    </row>
    <row r="461" spans="11:26" ht="15.75" customHeight="1">
      <c r="K461" s="30"/>
      <c r="M461" s="30"/>
      <c r="P461" s="24"/>
      <c r="Q461" s="24"/>
      <c r="R461" s="24"/>
      <c r="S461" s="24"/>
      <c r="T461" s="24"/>
      <c r="U461" s="24"/>
      <c r="V461" s="24"/>
      <c r="W461" s="24"/>
      <c r="X461" s="24"/>
      <c r="Y461" s="24"/>
      <c r="Z461" s="24"/>
    </row>
    <row r="462" spans="11:26" ht="15.75" customHeight="1">
      <c r="K462" s="30"/>
      <c r="M462" s="30"/>
      <c r="P462" s="24"/>
      <c r="Q462" s="24"/>
      <c r="R462" s="24"/>
      <c r="S462" s="24"/>
      <c r="T462" s="24"/>
      <c r="U462" s="24"/>
      <c r="V462" s="24"/>
      <c r="W462" s="24"/>
      <c r="X462" s="24"/>
      <c r="Y462" s="24"/>
      <c r="Z462" s="24"/>
    </row>
    <row r="463" spans="11:26" ht="15.75" customHeight="1">
      <c r="K463" s="30"/>
      <c r="M463" s="30"/>
      <c r="P463" s="24"/>
      <c r="Q463" s="24"/>
      <c r="R463" s="24"/>
      <c r="S463" s="24"/>
      <c r="T463" s="24"/>
      <c r="U463" s="24"/>
      <c r="V463" s="24"/>
      <c r="W463" s="24"/>
      <c r="X463" s="24"/>
      <c r="Y463" s="24"/>
      <c r="Z463" s="24"/>
    </row>
    <row r="464" spans="11:26" ht="15.75" customHeight="1">
      <c r="K464" s="30"/>
      <c r="M464" s="30"/>
      <c r="P464" s="24"/>
      <c r="Q464" s="24"/>
      <c r="R464" s="24"/>
      <c r="S464" s="24"/>
      <c r="T464" s="24"/>
      <c r="U464" s="24"/>
      <c r="V464" s="24"/>
      <c r="W464" s="24"/>
      <c r="X464" s="24"/>
      <c r="Y464" s="24"/>
      <c r="Z464" s="24"/>
    </row>
    <row r="465" spans="11:26" ht="15.75" customHeight="1">
      <c r="K465" s="30"/>
      <c r="M465" s="30"/>
      <c r="P465" s="24"/>
      <c r="Q465" s="24"/>
      <c r="R465" s="24"/>
      <c r="S465" s="24"/>
      <c r="T465" s="24"/>
      <c r="U465" s="24"/>
      <c r="V465" s="24"/>
      <c r="W465" s="24"/>
      <c r="X465" s="24"/>
      <c r="Y465" s="24"/>
      <c r="Z465" s="24"/>
    </row>
    <row r="466" spans="11:26" ht="15.75" customHeight="1">
      <c r="K466" s="30"/>
      <c r="M466" s="30"/>
      <c r="P466" s="24"/>
      <c r="Q466" s="24"/>
      <c r="R466" s="24"/>
      <c r="S466" s="24"/>
      <c r="T466" s="24"/>
      <c r="U466" s="24"/>
      <c r="V466" s="24"/>
      <c r="W466" s="24"/>
      <c r="X466" s="24"/>
      <c r="Y466" s="24"/>
      <c r="Z466" s="24"/>
    </row>
    <row r="467" spans="11:26" ht="15.75" customHeight="1">
      <c r="K467" s="30"/>
      <c r="M467" s="30"/>
      <c r="P467" s="24"/>
      <c r="Q467" s="24"/>
      <c r="R467" s="24"/>
      <c r="S467" s="24"/>
      <c r="T467" s="24"/>
      <c r="U467" s="24"/>
      <c r="V467" s="24"/>
      <c r="W467" s="24"/>
      <c r="X467" s="24"/>
      <c r="Y467" s="24"/>
      <c r="Z467" s="24"/>
    </row>
    <row r="468" spans="11:26" ht="15.75" customHeight="1">
      <c r="K468" s="30"/>
      <c r="M468" s="30"/>
      <c r="P468" s="24"/>
      <c r="Q468" s="24"/>
      <c r="R468" s="24"/>
      <c r="S468" s="24"/>
      <c r="T468" s="24"/>
      <c r="U468" s="24"/>
      <c r="V468" s="24"/>
      <c r="W468" s="24"/>
      <c r="X468" s="24"/>
      <c r="Y468" s="24"/>
      <c r="Z468" s="24"/>
    </row>
    <row r="469" spans="11:26" ht="15.75" customHeight="1">
      <c r="K469" s="30"/>
      <c r="M469" s="30"/>
      <c r="P469" s="24"/>
      <c r="Q469" s="24"/>
      <c r="R469" s="24"/>
      <c r="S469" s="24"/>
      <c r="T469" s="24"/>
      <c r="U469" s="24"/>
      <c r="V469" s="24"/>
      <c r="W469" s="24"/>
      <c r="X469" s="24"/>
      <c r="Y469" s="24"/>
      <c r="Z469" s="24"/>
    </row>
    <row r="470" spans="11:26" ht="15.75" customHeight="1">
      <c r="K470" s="30"/>
      <c r="M470" s="30"/>
      <c r="P470" s="24"/>
      <c r="Q470" s="24"/>
      <c r="R470" s="24"/>
      <c r="S470" s="24"/>
      <c r="T470" s="24"/>
      <c r="U470" s="24"/>
      <c r="V470" s="24"/>
      <c r="W470" s="24"/>
      <c r="X470" s="24"/>
      <c r="Y470" s="24"/>
      <c r="Z470" s="24"/>
    </row>
    <row r="471" spans="11:26" ht="15.75" customHeight="1">
      <c r="K471" s="30"/>
      <c r="M471" s="30"/>
      <c r="P471" s="24"/>
      <c r="Q471" s="24"/>
      <c r="R471" s="24"/>
      <c r="S471" s="24"/>
      <c r="T471" s="24"/>
      <c r="U471" s="24"/>
      <c r="V471" s="24"/>
      <c r="W471" s="24"/>
      <c r="X471" s="24"/>
      <c r="Y471" s="24"/>
      <c r="Z471" s="24"/>
    </row>
    <row r="472" spans="11:26" ht="15.75" customHeight="1">
      <c r="K472" s="30"/>
      <c r="M472" s="30"/>
      <c r="P472" s="24"/>
      <c r="Q472" s="24"/>
      <c r="R472" s="24"/>
      <c r="S472" s="24"/>
      <c r="T472" s="24"/>
      <c r="U472" s="24"/>
      <c r="V472" s="24"/>
      <c r="W472" s="24"/>
      <c r="X472" s="24"/>
      <c r="Y472" s="24"/>
      <c r="Z472" s="24"/>
    </row>
    <row r="473" spans="11:26" ht="15.75" customHeight="1">
      <c r="K473" s="30"/>
      <c r="M473" s="30"/>
      <c r="P473" s="24"/>
      <c r="Q473" s="24"/>
      <c r="R473" s="24"/>
      <c r="S473" s="24"/>
      <c r="T473" s="24"/>
      <c r="U473" s="24"/>
      <c r="V473" s="24"/>
      <c r="W473" s="24"/>
      <c r="X473" s="24"/>
      <c r="Y473" s="24"/>
      <c r="Z473" s="24"/>
    </row>
    <row r="474" spans="11:26" ht="15.75" customHeight="1">
      <c r="K474" s="30"/>
      <c r="M474" s="30"/>
      <c r="P474" s="24"/>
      <c r="Q474" s="24"/>
      <c r="R474" s="24"/>
      <c r="S474" s="24"/>
      <c r="T474" s="24"/>
      <c r="U474" s="24"/>
      <c r="V474" s="24"/>
      <c r="W474" s="24"/>
      <c r="X474" s="24"/>
      <c r="Y474" s="24"/>
      <c r="Z474" s="24"/>
    </row>
    <row r="475" spans="11:26" ht="15.75" customHeight="1">
      <c r="K475" s="30"/>
      <c r="M475" s="30"/>
      <c r="P475" s="24"/>
      <c r="Q475" s="24"/>
      <c r="R475" s="24"/>
      <c r="S475" s="24"/>
      <c r="T475" s="24"/>
      <c r="U475" s="24"/>
      <c r="V475" s="24"/>
      <c r="W475" s="24"/>
      <c r="X475" s="24"/>
      <c r="Y475" s="24"/>
      <c r="Z475" s="24"/>
    </row>
    <row r="476" spans="11:26" ht="15.75" customHeight="1">
      <c r="K476" s="30"/>
      <c r="M476" s="30"/>
      <c r="P476" s="24"/>
      <c r="Q476" s="24"/>
      <c r="R476" s="24"/>
      <c r="S476" s="24"/>
      <c r="T476" s="24"/>
      <c r="U476" s="24"/>
      <c r="V476" s="24"/>
      <c r="W476" s="24"/>
      <c r="X476" s="24"/>
      <c r="Y476" s="24"/>
      <c r="Z476" s="24"/>
    </row>
    <row r="477" spans="11:26" ht="15.75" customHeight="1">
      <c r="K477" s="30"/>
      <c r="M477" s="30"/>
      <c r="P477" s="24"/>
      <c r="Q477" s="24"/>
      <c r="R477" s="24"/>
      <c r="S477" s="24"/>
      <c r="T477" s="24"/>
      <c r="U477" s="24"/>
      <c r="V477" s="24"/>
      <c r="W477" s="24"/>
      <c r="X477" s="24"/>
      <c r="Y477" s="24"/>
      <c r="Z477" s="24"/>
    </row>
    <row r="478" spans="11:26" ht="15.75" customHeight="1">
      <c r="K478" s="30"/>
      <c r="M478" s="30"/>
      <c r="P478" s="24"/>
      <c r="Q478" s="24"/>
      <c r="R478" s="24"/>
      <c r="S478" s="24"/>
      <c r="T478" s="24"/>
      <c r="U478" s="24"/>
      <c r="V478" s="24"/>
      <c r="W478" s="24"/>
      <c r="X478" s="24"/>
      <c r="Y478" s="24"/>
      <c r="Z478" s="24"/>
    </row>
    <row r="479" spans="11:26" ht="15.75" customHeight="1">
      <c r="K479" s="30"/>
      <c r="M479" s="30"/>
      <c r="P479" s="24"/>
      <c r="Q479" s="24"/>
      <c r="R479" s="24"/>
      <c r="S479" s="24"/>
      <c r="T479" s="24"/>
      <c r="U479" s="24"/>
      <c r="V479" s="24"/>
      <c r="W479" s="24"/>
      <c r="X479" s="24"/>
      <c r="Y479" s="24"/>
      <c r="Z479" s="24"/>
    </row>
    <row r="480" spans="11:26" ht="15.75" customHeight="1">
      <c r="K480" s="30"/>
      <c r="M480" s="30"/>
      <c r="P480" s="24"/>
      <c r="Q480" s="24"/>
      <c r="R480" s="24"/>
      <c r="S480" s="24"/>
      <c r="T480" s="24"/>
      <c r="U480" s="24"/>
      <c r="V480" s="24"/>
      <c r="W480" s="24"/>
      <c r="X480" s="24"/>
      <c r="Y480" s="24"/>
      <c r="Z480" s="24"/>
    </row>
    <row r="481" spans="11:26" ht="15.75" customHeight="1">
      <c r="K481" s="30"/>
      <c r="M481" s="30"/>
      <c r="P481" s="24"/>
      <c r="Q481" s="24"/>
      <c r="R481" s="24"/>
      <c r="S481" s="24"/>
      <c r="T481" s="24"/>
      <c r="U481" s="24"/>
      <c r="V481" s="24"/>
      <c r="W481" s="24"/>
      <c r="X481" s="24"/>
      <c r="Y481" s="24"/>
      <c r="Z481" s="24"/>
    </row>
    <row r="482" spans="11:26" ht="15.75" customHeight="1">
      <c r="K482" s="30"/>
      <c r="M482" s="30"/>
      <c r="P482" s="24"/>
      <c r="Q482" s="24"/>
      <c r="R482" s="24"/>
      <c r="S482" s="24"/>
      <c r="T482" s="24"/>
      <c r="U482" s="24"/>
      <c r="V482" s="24"/>
      <c r="W482" s="24"/>
      <c r="X482" s="24"/>
      <c r="Y482" s="24"/>
      <c r="Z482" s="24"/>
    </row>
    <row r="483" spans="11:26" ht="15.75" customHeight="1">
      <c r="K483" s="30"/>
      <c r="M483" s="30"/>
      <c r="P483" s="24"/>
      <c r="Q483" s="24"/>
      <c r="R483" s="24"/>
      <c r="S483" s="24"/>
      <c r="T483" s="24"/>
      <c r="U483" s="24"/>
      <c r="V483" s="24"/>
      <c r="W483" s="24"/>
      <c r="X483" s="24"/>
      <c r="Y483" s="24"/>
      <c r="Z483" s="24"/>
    </row>
    <row r="484" spans="11:26" ht="15.75" customHeight="1">
      <c r="K484" s="30"/>
      <c r="M484" s="30"/>
      <c r="P484" s="24"/>
      <c r="Q484" s="24"/>
      <c r="R484" s="24"/>
      <c r="S484" s="24"/>
      <c r="T484" s="24"/>
      <c r="U484" s="24"/>
      <c r="V484" s="24"/>
      <c r="W484" s="24"/>
      <c r="X484" s="24"/>
      <c r="Y484" s="24"/>
      <c r="Z484" s="24"/>
    </row>
    <row r="485" spans="11:26" ht="15.75" customHeight="1">
      <c r="K485" s="30"/>
      <c r="M485" s="30"/>
      <c r="P485" s="24"/>
      <c r="Q485" s="24"/>
      <c r="R485" s="24"/>
      <c r="S485" s="24"/>
      <c r="T485" s="24"/>
      <c r="U485" s="24"/>
      <c r="V485" s="24"/>
      <c r="W485" s="24"/>
      <c r="X485" s="24"/>
      <c r="Y485" s="24"/>
      <c r="Z485" s="24"/>
    </row>
    <row r="486" spans="11:26" ht="15.75" customHeight="1">
      <c r="K486" s="30"/>
      <c r="M486" s="30"/>
      <c r="P486" s="24"/>
      <c r="Q486" s="24"/>
      <c r="R486" s="24"/>
      <c r="S486" s="24"/>
      <c r="T486" s="24"/>
      <c r="U486" s="24"/>
      <c r="V486" s="24"/>
      <c r="W486" s="24"/>
      <c r="X486" s="24"/>
      <c r="Y486" s="24"/>
      <c r="Z486" s="24"/>
    </row>
    <row r="487" spans="11:26" ht="15.75" customHeight="1">
      <c r="K487" s="30"/>
      <c r="M487" s="30"/>
      <c r="P487" s="24"/>
      <c r="Q487" s="24"/>
      <c r="R487" s="24"/>
      <c r="S487" s="24"/>
      <c r="T487" s="24"/>
      <c r="U487" s="24"/>
      <c r="V487" s="24"/>
      <c r="W487" s="24"/>
      <c r="X487" s="24"/>
      <c r="Y487" s="24"/>
      <c r="Z487" s="24"/>
    </row>
    <row r="488" spans="11:26" ht="15.75" customHeight="1">
      <c r="K488" s="30"/>
      <c r="M488" s="30"/>
      <c r="P488" s="24"/>
      <c r="Q488" s="24"/>
      <c r="R488" s="24"/>
      <c r="S488" s="24"/>
      <c r="T488" s="24"/>
      <c r="U488" s="24"/>
      <c r="V488" s="24"/>
      <c r="W488" s="24"/>
      <c r="X488" s="24"/>
      <c r="Y488" s="24"/>
      <c r="Z488" s="24"/>
    </row>
    <row r="489" spans="11:26" ht="15.75" customHeight="1">
      <c r="K489" s="30"/>
      <c r="M489" s="30"/>
      <c r="P489" s="24"/>
      <c r="Q489" s="24"/>
      <c r="R489" s="24"/>
      <c r="S489" s="24"/>
      <c r="T489" s="24"/>
      <c r="U489" s="24"/>
      <c r="V489" s="24"/>
      <c r="W489" s="24"/>
      <c r="X489" s="24"/>
      <c r="Y489" s="24"/>
      <c r="Z489" s="24"/>
    </row>
    <row r="490" spans="11:26" ht="15.75" customHeight="1">
      <c r="K490" s="30"/>
      <c r="M490" s="30"/>
      <c r="P490" s="24"/>
      <c r="Q490" s="24"/>
      <c r="R490" s="24"/>
      <c r="S490" s="24"/>
      <c r="T490" s="24"/>
      <c r="U490" s="24"/>
      <c r="V490" s="24"/>
      <c r="W490" s="24"/>
      <c r="X490" s="24"/>
      <c r="Y490" s="24"/>
      <c r="Z490" s="24"/>
    </row>
    <row r="491" spans="11:26" ht="15.75" customHeight="1">
      <c r="K491" s="30"/>
      <c r="M491" s="30"/>
      <c r="P491" s="24"/>
      <c r="Q491" s="24"/>
      <c r="R491" s="24"/>
      <c r="S491" s="24"/>
      <c r="T491" s="24"/>
      <c r="U491" s="24"/>
      <c r="V491" s="24"/>
      <c r="W491" s="24"/>
      <c r="X491" s="24"/>
      <c r="Y491" s="24"/>
      <c r="Z491" s="24"/>
    </row>
    <row r="492" spans="11:26" ht="15.75" customHeight="1">
      <c r="K492" s="30"/>
      <c r="M492" s="30"/>
      <c r="P492" s="24"/>
      <c r="Q492" s="24"/>
      <c r="R492" s="24"/>
      <c r="S492" s="24"/>
      <c r="T492" s="24"/>
      <c r="U492" s="24"/>
      <c r="V492" s="24"/>
      <c r="W492" s="24"/>
      <c r="X492" s="24"/>
      <c r="Y492" s="24"/>
      <c r="Z492" s="24"/>
    </row>
    <row r="493" spans="11:26" ht="15.75" customHeight="1">
      <c r="K493" s="30"/>
      <c r="M493" s="30"/>
      <c r="P493" s="24"/>
      <c r="Q493" s="24"/>
      <c r="R493" s="24"/>
      <c r="S493" s="24"/>
      <c r="T493" s="24"/>
      <c r="U493" s="24"/>
      <c r="V493" s="24"/>
      <c r="W493" s="24"/>
      <c r="X493" s="24"/>
      <c r="Y493" s="24"/>
      <c r="Z493" s="24"/>
    </row>
    <row r="494" spans="11:26" ht="15.75" customHeight="1">
      <c r="K494" s="30"/>
      <c r="M494" s="30"/>
      <c r="P494" s="24"/>
      <c r="Q494" s="24"/>
      <c r="R494" s="24"/>
      <c r="S494" s="24"/>
      <c r="T494" s="24"/>
      <c r="U494" s="24"/>
      <c r="V494" s="24"/>
      <c r="W494" s="24"/>
      <c r="X494" s="24"/>
      <c r="Y494" s="24"/>
      <c r="Z494" s="24"/>
    </row>
    <row r="495" spans="11:26" ht="15.75" customHeight="1">
      <c r="K495" s="30"/>
      <c r="M495" s="30"/>
      <c r="P495" s="24"/>
      <c r="Q495" s="24"/>
      <c r="R495" s="24"/>
      <c r="S495" s="24"/>
      <c r="T495" s="24"/>
      <c r="U495" s="24"/>
      <c r="V495" s="24"/>
      <c r="W495" s="24"/>
      <c r="X495" s="24"/>
      <c r="Y495" s="24"/>
      <c r="Z495" s="24"/>
    </row>
    <row r="496" spans="11:26" ht="15.75" customHeight="1">
      <c r="K496" s="30"/>
      <c r="M496" s="30"/>
      <c r="P496" s="24"/>
      <c r="Q496" s="24"/>
      <c r="R496" s="24"/>
      <c r="S496" s="24"/>
      <c r="T496" s="24"/>
      <c r="U496" s="24"/>
      <c r="V496" s="24"/>
      <c r="W496" s="24"/>
      <c r="X496" s="24"/>
      <c r="Y496" s="24"/>
      <c r="Z496" s="24"/>
    </row>
    <row r="497" spans="11:26" ht="15.75" customHeight="1">
      <c r="K497" s="30"/>
      <c r="M497" s="30"/>
      <c r="P497" s="24"/>
      <c r="Q497" s="24"/>
      <c r="R497" s="24"/>
      <c r="S497" s="24"/>
      <c r="T497" s="24"/>
      <c r="U497" s="24"/>
      <c r="V497" s="24"/>
      <c r="W497" s="24"/>
      <c r="X497" s="24"/>
      <c r="Y497" s="24"/>
      <c r="Z497" s="24"/>
    </row>
    <row r="498" spans="11:26" ht="15.75" customHeight="1">
      <c r="K498" s="30"/>
      <c r="M498" s="30"/>
      <c r="P498" s="24"/>
      <c r="Q498" s="24"/>
      <c r="R498" s="24"/>
      <c r="S498" s="24"/>
      <c r="T498" s="24"/>
      <c r="U498" s="24"/>
      <c r="V498" s="24"/>
      <c r="W498" s="24"/>
      <c r="X498" s="24"/>
      <c r="Y498" s="24"/>
      <c r="Z498" s="24"/>
    </row>
    <row r="499" spans="11:26" ht="15.75" customHeight="1">
      <c r="K499" s="30"/>
      <c r="M499" s="30"/>
      <c r="P499" s="24"/>
      <c r="Q499" s="24"/>
      <c r="R499" s="24"/>
      <c r="S499" s="24"/>
      <c r="T499" s="24"/>
      <c r="U499" s="24"/>
      <c r="V499" s="24"/>
      <c r="W499" s="24"/>
      <c r="X499" s="24"/>
      <c r="Y499" s="24"/>
      <c r="Z499" s="24"/>
    </row>
    <row r="500" spans="11:26" ht="15.75" customHeight="1">
      <c r="K500" s="30"/>
      <c r="M500" s="30"/>
      <c r="P500" s="24"/>
      <c r="Q500" s="24"/>
      <c r="R500" s="24"/>
      <c r="S500" s="24"/>
      <c r="T500" s="24"/>
      <c r="U500" s="24"/>
      <c r="V500" s="24"/>
      <c r="W500" s="24"/>
      <c r="X500" s="24"/>
      <c r="Y500" s="24"/>
      <c r="Z500" s="24"/>
    </row>
    <row r="501" spans="11:26" ht="15.75" customHeight="1">
      <c r="K501" s="30"/>
      <c r="M501" s="30"/>
      <c r="P501" s="24"/>
      <c r="Q501" s="24"/>
      <c r="R501" s="24"/>
      <c r="S501" s="24"/>
      <c r="T501" s="24"/>
      <c r="U501" s="24"/>
      <c r="V501" s="24"/>
      <c r="W501" s="24"/>
      <c r="X501" s="24"/>
      <c r="Y501" s="24"/>
      <c r="Z501" s="24"/>
    </row>
    <row r="502" spans="11:26" ht="15.75" customHeight="1">
      <c r="K502" s="30"/>
      <c r="M502" s="30"/>
      <c r="P502" s="24"/>
      <c r="Q502" s="24"/>
      <c r="R502" s="24"/>
      <c r="S502" s="24"/>
      <c r="T502" s="24"/>
      <c r="U502" s="24"/>
      <c r="V502" s="24"/>
      <c r="W502" s="24"/>
      <c r="X502" s="24"/>
      <c r="Y502" s="24"/>
      <c r="Z502" s="24"/>
    </row>
    <row r="503" spans="11:26" ht="15.75" customHeight="1">
      <c r="K503" s="30"/>
      <c r="M503" s="30"/>
      <c r="P503" s="24"/>
      <c r="Q503" s="24"/>
      <c r="R503" s="24"/>
      <c r="S503" s="24"/>
      <c r="T503" s="24"/>
      <c r="U503" s="24"/>
      <c r="V503" s="24"/>
      <c r="W503" s="24"/>
      <c r="X503" s="24"/>
      <c r="Y503" s="24"/>
      <c r="Z503" s="24"/>
    </row>
    <row r="504" spans="11:26" ht="15.75" customHeight="1">
      <c r="K504" s="30"/>
      <c r="M504" s="30"/>
      <c r="P504" s="24"/>
      <c r="Q504" s="24"/>
      <c r="R504" s="24"/>
      <c r="S504" s="24"/>
      <c r="T504" s="24"/>
      <c r="U504" s="24"/>
      <c r="V504" s="24"/>
      <c r="W504" s="24"/>
      <c r="X504" s="24"/>
      <c r="Y504" s="24"/>
      <c r="Z504" s="24"/>
    </row>
    <row r="505" spans="11:26" ht="15.75" customHeight="1">
      <c r="K505" s="30"/>
      <c r="M505" s="30"/>
      <c r="P505" s="24"/>
      <c r="Q505" s="24"/>
      <c r="R505" s="24"/>
      <c r="S505" s="24"/>
      <c r="T505" s="24"/>
      <c r="U505" s="24"/>
      <c r="V505" s="24"/>
      <c r="W505" s="24"/>
      <c r="X505" s="24"/>
      <c r="Y505" s="24"/>
      <c r="Z505" s="24"/>
    </row>
    <row r="506" spans="11:26" ht="15.75" customHeight="1">
      <c r="K506" s="30"/>
      <c r="M506" s="30"/>
      <c r="P506" s="24"/>
      <c r="Q506" s="24"/>
      <c r="R506" s="24"/>
      <c r="S506" s="24"/>
      <c r="T506" s="24"/>
      <c r="U506" s="24"/>
      <c r="V506" s="24"/>
      <c r="W506" s="24"/>
      <c r="X506" s="24"/>
      <c r="Y506" s="24"/>
      <c r="Z506" s="24"/>
    </row>
    <row r="507" spans="11:26" ht="15.75" customHeight="1">
      <c r="K507" s="30"/>
      <c r="M507" s="30"/>
      <c r="P507" s="24"/>
      <c r="Q507" s="24"/>
      <c r="R507" s="24"/>
      <c r="S507" s="24"/>
      <c r="T507" s="24"/>
      <c r="U507" s="24"/>
      <c r="V507" s="24"/>
      <c r="W507" s="24"/>
      <c r="X507" s="24"/>
      <c r="Y507" s="24"/>
      <c r="Z507" s="24"/>
    </row>
    <row r="508" spans="11:26" ht="15.75" customHeight="1">
      <c r="K508" s="30"/>
      <c r="M508" s="30"/>
      <c r="P508" s="24"/>
      <c r="Q508" s="24"/>
      <c r="R508" s="24"/>
      <c r="S508" s="24"/>
      <c r="T508" s="24"/>
      <c r="U508" s="24"/>
      <c r="V508" s="24"/>
      <c r="W508" s="24"/>
      <c r="X508" s="24"/>
      <c r="Y508" s="24"/>
      <c r="Z508" s="24"/>
    </row>
    <row r="509" spans="11:26" ht="15.75" customHeight="1">
      <c r="K509" s="30"/>
      <c r="M509" s="30"/>
      <c r="P509" s="24"/>
      <c r="Q509" s="24"/>
      <c r="R509" s="24"/>
      <c r="S509" s="24"/>
      <c r="T509" s="24"/>
      <c r="U509" s="24"/>
      <c r="V509" s="24"/>
      <c r="W509" s="24"/>
      <c r="X509" s="24"/>
      <c r="Y509" s="24"/>
      <c r="Z509" s="24"/>
    </row>
    <row r="510" spans="11:26" ht="15.75" customHeight="1">
      <c r="K510" s="30"/>
      <c r="M510" s="30"/>
      <c r="P510" s="24"/>
      <c r="Q510" s="24"/>
      <c r="R510" s="24"/>
      <c r="S510" s="24"/>
      <c r="T510" s="24"/>
      <c r="U510" s="24"/>
      <c r="V510" s="24"/>
      <c r="W510" s="24"/>
      <c r="X510" s="24"/>
      <c r="Y510" s="24"/>
      <c r="Z510" s="24"/>
    </row>
    <row r="511" spans="11:26" ht="15.75" customHeight="1">
      <c r="K511" s="30"/>
      <c r="M511" s="30"/>
      <c r="P511" s="24"/>
      <c r="Q511" s="24"/>
      <c r="R511" s="24"/>
      <c r="S511" s="24"/>
      <c r="T511" s="24"/>
      <c r="U511" s="24"/>
      <c r="V511" s="24"/>
      <c r="W511" s="24"/>
      <c r="X511" s="24"/>
      <c r="Y511" s="24"/>
      <c r="Z511" s="24"/>
    </row>
    <row r="512" spans="11:26" ht="15.75" customHeight="1">
      <c r="K512" s="30"/>
      <c r="M512" s="30"/>
      <c r="P512" s="24"/>
      <c r="Q512" s="24"/>
      <c r="R512" s="24"/>
      <c r="S512" s="24"/>
      <c r="T512" s="24"/>
      <c r="U512" s="24"/>
      <c r="V512" s="24"/>
      <c r="W512" s="24"/>
      <c r="X512" s="24"/>
      <c r="Y512" s="24"/>
      <c r="Z512" s="24"/>
    </row>
    <row r="513" spans="11:26" ht="15.75" customHeight="1">
      <c r="K513" s="30"/>
      <c r="M513" s="30"/>
      <c r="P513" s="24"/>
      <c r="Q513" s="24"/>
      <c r="R513" s="24"/>
      <c r="S513" s="24"/>
      <c r="T513" s="24"/>
      <c r="U513" s="24"/>
      <c r="V513" s="24"/>
      <c r="W513" s="24"/>
      <c r="X513" s="24"/>
      <c r="Y513" s="24"/>
      <c r="Z513" s="24"/>
    </row>
    <row r="514" spans="11:26" ht="15.75" customHeight="1">
      <c r="K514" s="30"/>
      <c r="M514" s="30"/>
      <c r="P514" s="24"/>
      <c r="Q514" s="24"/>
      <c r="R514" s="24"/>
      <c r="S514" s="24"/>
      <c r="T514" s="24"/>
      <c r="U514" s="24"/>
      <c r="V514" s="24"/>
      <c r="W514" s="24"/>
      <c r="X514" s="24"/>
      <c r="Y514" s="24"/>
      <c r="Z514" s="24"/>
    </row>
    <row r="515" spans="11:26" ht="15.75" customHeight="1">
      <c r="K515" s="30"/>
      <c r="M515" s="30"/>
      <c r="P515" s="24"/>
      <c r="Q515" s="24"/>
      <c r="R515" s="24"/>
      <c r="S515" s="24"/>
      <c r="T515" s="24"/>
      <c r="U515" s="24"/>
      <c r="V515" s="24"/>
      <c r="W515" s="24"/>
      <c r="X515" s="24"/>
      <c r="Y515" s="24"/>
      <c r="Z515" s="24"/>
    </row>
    <row r="516" spans="11:26" ht="15.75" customHeight="1">
      <c r="K516" s="30"/>
      <c r="M516" s="30"/>
      <c r="P516" s="24"/>
      <c r="Q516" s="24"/>
      <c r="R516" s="24"/>
      <c r="S516" s="24"/>
      <c r="T516" s="24"/>
      <c r="U516" s="24"/>
      <c r="V516" s="24"/>
      <c r="W516" s="24"/>
      <c r="X516" s="24"/>
      <c r="Y516" s="24"/>
      <c r="Z516" s="24"/>
    </row>
    <row r="517" spans="11:26" ht="15.75" customHeight="1">
      <c r="K517" s="30"/>
      <c r="M517" s="30"/>
      <c r="P517" s="24"/>
      <c r="Q517" s="24"/>
      <c r="R517" s="24"/>
      <c r="S517" s="24"/>
      <c r="T517" s="24"/>
      <c r="U517" s="24"/>
      <c r="V517" s="24"/>
      <c r="W517" s="24"/>
      <c r="X517" s="24"/>
      <c r="Y517" s="24"/>
      <c r="Z517" s="24"/>
    </row>
    <row r="518" spans="11:26" ht="15.75" customHeight="1">
      <c r="K518" s="30"/>
      <c r="M518" s="30"/>
      <c r="P518" s="24"/>
      <c r="Q518" s="24"/>
      <c r="R518" s="24"/>
      <c r="S518" s="24"/>
      <c r="T518" s="24"/>
      <c r="U518" s="24"/>
      <c r="V518" s="24"/>
      <c r="W518" s="24"/>
      <c r="X518" s="24"/>
      <c r="Y518" s="24"/>
      <c r="Z518" s="24"/>
    </row>
    <row r="519" spans="11:26" ht="15.75" customHeight="1">
      <c r="K519" s="30"/>
      <c r="M519" s="30"/>
      <c r="P519" s="24"/>
      <c r="Q519" s="24"/>
      <c r="R519" s="24"/>
      <c r="S519" s="24"/>
      <c r="T519" s="24"/>
      <c r="U519" s="24"/>
      <c r="V519" s="24"/>
      <c r="W519" s="24"/>
      <c r="X519" s="24"/>
      <c r="Y519" s="24"/>
      <c r="Z519" s="24"/>
    </row>
    <row r="520" spans="11:26" ht="15.75" customHeight="1">
      <c r="K520" s="30"/>
      <c r="M520" s="30"/>
      <c r="P520" s="24"/>
      <c r="Q520" s="24"/>
      <c r="R520" s="24"/>
      <c r="S520" s="24"/>
      <c r="T520" s="24"/>
      <c r="U520" s="24"/>
      <c r="V520" s="24"/>
      <c r="W520" s="24"/>
      <c r="X520" s="24"/>
      <c r="Y520" s="24"/>
      <c r="Z520" s="24"/>
    </row>
    <row r="521" spans="11:26" ht="15.75" customHeight="1">
      <c r="K521" s="30"/>
      <c r="M521" s="30"/>
      <c r="P521" s="24"/>
      <c r="Q521" s="24"/>
      <c r="R521" s="24"/>
      <c r="S521" s="24"/>
      <c r="T521" s="24"/>
      <c r="U521" s="24"/>
      <c r="V521" s="24"/>
      <c r="W521" s="24"/>
      <c r="X521" s="24"/>
      <c r="Y521" s="24"/>
      <c r="Z521" s="24"/>
    </row>
    <row r="522" spans="11:26" ht="15.75" customHeight="1">
      <c r="K522" s="30"/>
      <c r="M522" s="30"/>
      <c r="P522" s="24"/>
      <c r="Q522" s="24"/>
      <c r="R522" s="24"/>
      <c r="S522" s="24"/>
      <c r="T522" s="24"/>
      <c r="U522" s="24"/>
      <c r="V522" s="24"/>
      <c r="W522" s="24"/>
      <c r="X522" s="24"/>
      <c r="Y522" s="24"/>
      <c r="Z522" s="24"/>
    </row>
    <row r="523" spans="11:26" ht="15.75" customHeight="1">
      <c r="K523" s="30"/>
      <c r="M523" s="30"/>
      <c r="P523" s="24"/>
      <c r="Q523" s="24"/>
      <c r="R523" s="24"/>
      <c r="S523" s="24"/>
      <c r="T523" s="24"/>
      <c r="U523" s="24"/>
      <c r="V523" s="24"/>
      <c r="W523" s="24"/>
      <c r="X523" s="24"/>
      <c r="Y523" s="24"/>
      <c r="Z523" s="24"/>
    </row>
    <row r="524" spans="11:26" ht="15.75" customHeight="1">
      <c r="K524" s="30"/>
      <c r="M524" s="30"/>
      <c r="P524" s="24"/>
      <c r="Q524" s="24"/>
      <c r="R524" s="24"/>
      <c r="S524" s="24"/>
      <c r="T524" s="24"/>
      <c r="U524" s="24"/>
      <c r="V524" s="24"/>
      <c r="W524" s="24"/>
      <c r="X524" s="24"/>
      <c r="Y524" s="24"/>
      <c r="Z524" s="24"/>
    </row>
    <row r="525" spans="11:26" ht="15.75" customHeight="1">
      <c r="K525" s="30"/>
      <c r="M525" s="30"/>
      <c r="P525" s="24"/>
      <c r="Q525" s="24"/>
      <c r="R525" s="24"/>
      <c r="S525" s="24"/>
      <c r="T525" s="24"/>
      <c r="U525" s="24"/>
      <c r="V525" s="24"/>
      <c r="W525" s="24"/>
      <c r="X525" s="24"/>
      <c r="Y525" s="24"/>
      <c r="Z525" s="24"/>
    </row>
    <row r="526" spans="11:26" ht="15.75" customHeight="1">
      <c r="K526" s="30"/>
      <c r="M526" s="30"/>
      <c r="P526" s="24"/>
      <c r="Q526" s="24"/>
      <c r="R526" s="24"/>
      <c r="S526" s="24"/>
      <c r="T526" s="24"/>
      <c r="U526" s="24"/>
      <c r="V526" s="24"/>
      <c r="W526" s="24"/>
      <c r="X526" s="24"/>
      <c r="Y526" s="24"/>
      <c r="Z526" s="24"/>
    </row>
    <row r="527" spans="11:26" ht="15.75" customHeight="1">
      <c r="K527" s="30"/>
      <c r="M527" s="30"/>
      <c r="P527" s="24"/>
      <c r="Q527" s="24"/>
      <c r="R527" s="24"/>
      <c r="S527" s="24"/>
      <c r="T527" s="24"/>
      <c r="U527" s="24"/>
      <c r="V527" s="24"/>
      <c r="W527" s="24"/>
      <c r="X527" s="24"/>
      <c r="Y527" s="24"/>
      <c r="Z527" s="24"/>
    </row>
    <row r="528" spans="11:26" ht="15.75" customHeight="1">
      <c r="K528" s="30"/>
      <c r="M528" s="30"/>
      <c r="P528" s="24"/>
      <c r="Q528" s="24"/>
      <c r="R528" s="24"/>
      <c r="S528" s="24"/>
      <c r="T528" s="24"/>
      <c r="U528" s="24"/>
      <c r="V528" s="24"/>
      <c r="W528" s="24"/>
      <c r="X528" s="24"/>
      <c r="Y528" s="24"/>
      <c r="Z528" s="24"/>
    </row>
    <row r="529" spans="11:26" ht="15.75" customHeight="1">
      <c r="K529" s="30"/>
      <c r="M529" s="30"/>
      <c r="P529" s="24"/>
      <c r="Q529" s="24"/>
      <c r="R529" s="24"/>
      <c r="S529" s="24"/>
      <c r="T529" s="24"/>
      <c r="U529" s="24"/>
      <c r="V529" s="24"/>
      <c r="W529" s="24"/>
      <c r="X529" s="24"/>
      <c r="Y529" s="24"/>
      <c r="Z529" s="24"/>
    </row>
    <row r="530" spans="11:26" ht="15.75" customHeight="1">
      <c r="K530" s="30"/>
      <c r="M530" s="30"/>
      <c r="P530" s="24"/>
      <c r="Q530" s="24"/>
      <c r="R530" s="24"/>
      <c r="S530" s="24"/>
      <c r="T530" s="24"/>
      <c r="U530" s="24"/>
      <c r="V530" s="24"/>
      <c r="W530" s="24"/>
      <c r="X530" s="24"/>
      <c r="Y530" s="24"/>
      <c r="Z530" s="24"/>
    </row>
    <row r="531" spans="11:26" ht="15.75" customHeight="1">
      <c r="K531" s="30"/>
      <c r="M531" s="30"/>
      <c r="P531" s="24"/>
      <c r="Q531" s="24"/>
      <c r="R531" s="24"/>
      <c r="S531" s="24"/>
      <c r="T531" s="24"/>
      <c r="U531" s="24"/>
      <c r="V531" s="24"/>
      <c r="W531" s="24"/>
      <c r="X531" s="24"/>
      <c r="Y531" s="24"/>
      <c r="Z531" s="24"/>
    </row>
    <row r="532" spans="11:26" ht="15.75" customHeight="1">
      <c r="K532" s="30"/>
      <c r="M532" s="30"/>
      <c r="P532" s="24"/>
      <c r="Q532" s="24"/>
      <c r="R532" s="24"/>
      <c r="S532" s="24"/>
      <c r="T532" s="24"/>
      <c r="U532" s="24"/>
      <c r="V532" s="24"/>
      <c r="W532" s="24"/>
      <c r="X532" s="24"/>
      <c r="Y532" s="24"/>
      <c r="Z532" s="24"/>
    </row>
    <row r="533" spans="11:26" ht="15.75" customHeight="1">
      <c r="K533" s="30"/>
      <c r="M533" s="30"/>
      <c r="P533" s="24"/>
      <c r="Q533" s="24"/>
      <c r="R533" s="24"/>
      <c r="S533" s="24"/>
      <c r="T533" s="24"/>
      <c r="U533" s="24"/>
      <c r="V533" s="24"/>
      <c r="W533" s="24"/>
      <c r="X533" s="24"/>
      <c r="Y533" s="24"/>
      <c r="Z533" s="24"/>
    </row>
    <row r="534" spans="11:26" ht="15.75" customHeight="1">
      <c r="K534" s="30"/>
      <c r="M534" s="30"/>
      <c r="P534" s="24"/>
      <c r="Q534" s="24"/>
      <c r="R534" s="24"/>
      <c r="S534" s="24"/>
      <c r="T534" s="24"/>
      <c r="U534" s="24"/>
      <c r="V534" s="24"/>
      <c r="W534" s="24"/>
      <c r="X534" s="24"/>
      <c r="Y534" s="24"/>
      <c r="Z534" s="24"/>
    </row>
    <row r="535" spans="11:26" ht="15.75" customHeight="1">
      <c r="K535" s="30"/>
      <c r="M535" s="30"/>
      <c r="P535" s="24"/>
      <c r="Q535" s="24"/>
      <c r="R535" s="24"/>
      <c r="S535" s="24"/>
      <c r="T535" s="24"/>
      <c r="U535" s="24"/>
      <c r="V535" s="24"/>
      <c r="W535" s="24"/>
      <c r="X535" s="24"/>
      <c r="Y535" s="24"/>
      <c r="Z535" s="24"/>
    </row>
    <row r="536" spans="11:26" ht="15.75" customHeight="1">
      <c r="K536" s="30"/>
      <c r="M536" s="30"/>
      <c r="P536" s="24"/>
      <c r="Q536" s="24"/>
      <c r="R536" s="24"/>
      <c r="S536" s="24"/>
      <c r="T536" s="24"/>
      <c r="U536" s="24"/>
      <c r="V536" s="24"/>
      <c r="W536" s="24"/>
      <c r="X536" s="24"/>
      <c r="Y536" s="24"/>
      <c r="Z536" s="24"/>
    </row>
    <row r="537" spans="11:26" ht="15.75" customHeight="1">
      <c r="K537" s="30"/>
      <c r="M537" s="30"/>
      <c r="P537" s="24"/>
      <c r="Q537" s="24"/>
      <c r="R537" s="24"/>
      <c r="S537" s="24"/>
      <c r="T537" s="24"/>
      <c r="U537" s="24"/>
      <c r="V537" s="24"/>
      <c r="W537" s="24"/>
      <c r="X537" s="24"/>
      <c r="Y537" s="24"/>
      <c r="Z537" s="24"/>
    </row>
    <row r="538" spans="11:26" ht="15.75" customHeight="1">
      <c r="K538" s="30"/>
      <c r="M538" s="30"/>
      <c r="P538" s="24"/>
      <c r="Q538" s="24"/>
      <c r="R538" s="24"/>
      <c r="S538" s="24"/>
      <c r="T538" s="24"/>
      <c r="U538" s="24"/>
      <c r="V538" s="24"/>
      <c r="W538" s="24"/>
      <c r="X538" s="24"/>
      <c r="Y538" s="24"/>
      <c r="Z538" s="24"/>
    </row>
    <row r="539" spans="11:26" ht="15.75" customHeight="1">
      <c r="K539" s="30"/>
      <c r="M539" s="30"/>
      <c r="P539" s="24"/>
      <c r="Q539" s="24"/>
      <c r="R539" s="24"/>
      <c r="S539" s="24"/>
      <c r="T539" s="24"/>
      <c r="U539" s="24"/>
      <c r="V539" s="24"/>
      <c r="W539" s="24"/>
      <c r="X539" s="24"/>
      <c r="Y539" s="24"/>
      <c r="Z539" s="24"/>
    </row>
    <row r="540" spans="11:26" ht="15.75" customHeight="1">
      <c r="K540" s="30"/>
      <c r="M540" s="30"/>
      <c r="P540" s="24"/>
      <c r="Q540" s="24"/>
      <c r="R540" s="24"/>
      <c r="S540" s="24"/>
      <c r="T540" s="24"/>
      <c r="U540" s="24"/>
      <c r="V540" s="24"/>
      <c r="W540" s="24"/>
      <c r="X540" s="24"/>
      <c r="Y540" s="24"/>
      <c r="Z540" s="24"/>
    </row>
    <row r="541" spans="11:26" ht="15.75" customHeight="1">
      <c r="K541" s="30"/>
      <c r="M541" s="30"/>
      <c r="P541" s="24"/>
      <c r="Q541" s="24"/>
      <c r="R541" s="24"/>
      <c r="S541" s="24"/>
      <c r="T541" s="24"/>
      <c r="U541" s="24"/>
      <c r="V541" s="24"/>
      <c r="W541" s="24"/>
      <c r="X541" s="24"/>
      <c r="Y541" s="24"/>
      <c r="Z541" s="24"/>
    </row>
    <row r="542" spans="11:26" ht="15.75" customHeight="1">
      <c r="K542" s="30"/>
      <c r="M542" s="30"/>
      <c r="P542" s="24"/>
      <c r="Q542" s="24"/>
      <c r="R542" s="24"/>
      <c r="S542" s="24"/>
      <c r="T542" s="24"/>
      <c r="U542" s="24"/>
      <c r="V542" s="24"/>
      <c r="W542" s="24"/>
      <c r="X542" s="24"/>
      <c r="Y542" s="24"/>
      <c r="Z542" s="24"/>
    </row>
    <row r="543" spans="11:26" ht="15.75" customHeight="1">
      <c r="K543" s="30"/>
      <c r="M543" s="30"/>
      <c r="P543" s="24"/>
      <c r="Q543" s="24"/>
      <c r="R543" s="24"/>
      <c r="S543" s="24"/>
      <c r="T543" s="24"/>
      <c r="U543" s="24"/>
      <c r="V543" s="24"/>
      <c r="W543" s="24"/>
      <c r="X543" s="24"/>
      <c r="Y543" s="24"/>
      <c r="Z543" s="24"/>
    </row>
    <row r="544" spans="11:26" ht="15.75" customHeight="1">
      <c r="K544" s="30"/>
      <c r="M544" s="30"/>
      <c r="P544" s="24"/>
      <c r="Q544" s="24"/>
      <c r="R544" s="24"/>
      <c r="S544" s="24"/>
      <c r="T544" s="24"/>
      <c r="U544" s="24"/>
      <c r="V544" s="24"/>
      <c r="W544" s="24"/>
      <c r="X544" s="24"/>
      <c r="Y544" s="24"/>
      <c r="Z544" s="24"/>
    </row>
    <row r="545" spans="11:26" ht="15.75" customHeight="1">
      <c r="K545" s="30"/>
      <c r="M545" s="30"/>
      <c r="P545" s="24"/>
      <c r="Q545" s="24"/>
      <c r="R545" s="24"/>
      <c r="S545" s="24"/>
      <c r="T545" s="24"/>
      <c r="U545" s="24"/>
      <c r="V545" s="24"/>
      <c r="W545" s="24"/>
      <c r="X545" s="24"/>
      <c r="Y545" s="24"/>
      <c r="Z545" s="24"/>
    </row>
    <row r="546" spans="11:26" ht="15.75" customHeight="1">
      <c r="K546" s="30"/>
      <c r="M546" s="30"/>
      <c r="P546" s="24"/>
      <c r="Q546" s="24"/>
      <c r="R546" s="24"/>
      <c r="S546" s="24"/>
      <c r="T546" s="24"/>
      <c r="U546" s="24"/>
      <c r="V546" s="24"/>
      <c r="W546" s="24"/>
      <c r="X546" s="24"/>
      <c r="Y546" s="24"/>
      <c r="Z546" s="24"/>
    </row>
    <row r="547" spans="11:26" ht="15.75" customHeight="1">
      <c r="K547" s="30"/>
      <c r="M547" s="30"/>
      <c r="P547" s="24"/>
      <c r="Q547" s="24"/>
      <c r="R547" s="24"/>
      <c r="S547" s="24"/>
      <c r="T547" s="24"/>
      <c r="U547" s="24"/>
      <c r="V547" s="24"/>
      <c r="W547" s="24"/>
      <c r="X547" s="24"/>
      <c r="Y547" s="24"/>
      <c r="Z547" s="24"/>
    </row>
    <row r="548" spans="11:26" ht="15.75" customHeight="1">
      <c r="K548" s="30"/>
      <c r="M548" s="30"/>
      <c r="P548" s="24"/>
      <c r="Q548" s="24"/>
      <c r="R548" s="24"/>
      <c r="S548" s="24"/>
      <c r="T548" s="24"/>
      <c r="U548" s="24"/>
      <c r="V548" s="24"/>
      <c r="W548" s="24"/>
      <c r="X548" s="24"/>
      <c r="Y548" s="24"/>
      <c r="Z548" s="24"/>
    </row>
    <row r="549" spans="11:26" ht="15.75" customHeight="1">
      <c r="K549" s="30"/>
      <c r="M549" s="30"/>
      <c r="P549" s="24"/>
      <c r="Q549" s="24"/>
      <c r="R549" s="24"/>
      <c r="S549" s="24"/>
      <c r="T549" s="24"/>
      <c r="U549" s="24"/>
      <c r="V549" s="24"/>
      <c r="W549" s="24"/>
      <c r="X549" s="24"/>
      <c r="Y549" s="24"/>
      <c r="Z549" s="24"/>
    </row>
    <row r="550" spans="11:26" ht="15.75" customHeight="1">
      <c r="K550" s="30"/>
      <c r="M550" s="30"/>
      <c r="P550" s="24"/>
      <c r="Q550" s="24"/>
      <c r="R550" s="24"/>
      <c r="S550" s="24"/>
      <c r="T550" s="24"/>
      <c r="U550" s="24"/>
      <c r="V550" s="24"/>
      <c r="W550" s="24"/>
      <c r="X550" s="24"/>
      <c r="Y550" s="24"/>
      <c r="Z550" s="24"/>
    </row>
    <row r="551" spans="11:26" ht="15.75" customHeight="1">
      <c r="K551" s="30"/>
      <c r="M551" s="30"/>
      <c r="P551" s="24"/>
      <c r="Q551" s="24"/>
      <c r="R551" s="24"/>
      <c r="S551" s="24"/>
      <c r="T551" s="24"/>
      <c r="U551" s="24"/>
      <c r="V551" s="24"/>
      <c r="W551" s="24"/>
      <c r="X551" s="24"/>
      <c r="Y551" s="24"/>
      <c r="Z551" s="24"/>
    </row>
    <row r="552" spans="11:26" ht="15.75" customHeight="1">
      <c r="K552" s="30"/>
      <c r="M552" s="30"/>
      <c r="P552" s="24"/>
      <c r="Q552" s="24"/>
      <c r="R552" s="24"/>
      <c r="S552" s="24"/>
      <c r="T552" s="24"/>
      <c r="U552" s="24"/>
      <c r="V552" s="24"/>
      <c r="W552" s="24"/>
      <c r="X552" s="24"/>
      <c r="Y552" s="24"/>
      <c r="Z552" s="24"/>
    </row>
    <row r="553" spans="11:26" ht="15.75" customHeight="1">
      <c r="K553" s="30"/>
      <c r="M553" s="30"/>
      <c r="P553" s="24"/>
      <c r="Q553" s="24"/>
      <c r="R553" s="24"/>
      <c r="S553" s="24"/>
      <c r="T553" s="24"/>
      <c r="U553" s="24"/>
      <c r="V553" s="24"/>
      <c r="W553" s="24"/>
      <c r="X553" s="24"/>
      <c r="Y553" s="24"/>
      <c r="Z553" s="24"/>
    </row>
    <row r="554" spans="11:26" ht="15.75" customHeight="1">
      <c r="K554" s="30"/>
      <c r="M554" s="30"/>
      <c r="P554" s="24"/>
      <c r="Q554" s="24"/>
      <c r="R554" s="24"/>
      <c r="S554" s="24"/>
      <c r="T554" s="24"/>
      <c r="U554" s="24"/>
      <c r="V554" s="24"/>
      <c r="W554" s="24"/>
      <c r="X554" s="24"/>
      <c r="Y554" s="24"/>
      <c r="Z554" s="24"/>
    </row>
    <row r="555" spans="11:26" ht="15.75" customHeight="1">
      <c r="K555" s="30"/>
      <c r="M555" s="30"/>
      <c r="P555" s="24"/>
      <c r="Q555" s="24"/>
      <c r="R555" s="24"/>
      <c r="S555" s="24"/>
      <c r="T555" s="24"/>
      <c r="U555" s="24"/>
      <c r="V555" s="24"/>
      <c r="W555" s="24"/>
      <c r="X555" s="24"/>
      <c r="Y555" s="24"/>
      <c r="Z555" s="24"/>
    </row>
    <row r="556" spans="11:26" ht="15.75" customHeight="1">
      <c r="K556" s="30"/>
      <c r="M556" s="30"/>
      <c r="P556" s="24"/>
      <c r="Q556" s="24"/>
      <c r="R556" s="24"/>
      <c r="S556" s="24"/>
      <c r="T556" s="24"/>
      <c r="U556" s="24"/>
      <c r="V556" s="24"/>
      <c r="W556" s="24"/>
      <c r="X556" s="24"/>
      <c r="Y556" s="24"/>
      <c r="Z556" s="24"/>
    </row>
    <row r="557" spans="11:26" ht="15.75" customHeight="1">
      <c r="K557" s="30"/>
      <c r="M557" s="30"/>
      <c r="P557" s="24"/>
      <c r="Q557" s="24"/>
      <c r="R557" s="24"/>
      <c r="S557" s="24"/>
      <c r="T557" s="24"/>
      <c r="U557" s="24"/>
      <c r="V557" s="24"/>
      <c r="W557" s="24"/>
      <c r="X557" s="24"/>
      <c r="Y557" s="24"/>
      <c r="Z557" s="24"/>
    </row>
    <row r="558" spans="11:26" ht="15.75" customHeight="1">
      <c r="K558" s="30"/>
      <c r="M558" s="30"/>
      <c r="P558" s="24"/>
      <c r="Q558" s="24"/>
      <c r="R558" s="24"/>
      <c r="S558" s="24"/>
      <c r="T558" s="24"/>
      <c r="U558" s="24"/>
      <c r="V558" s="24"/>
      <c r="W558" s="24"/>
      <c r="X558" s="24"/>
      <c r="Y558" s="24"/>
      <c r="Z558" s="24"/>
    </row>
    <row r="559" spans="11:26" ht="15.75" customHeight="1">
      <c r="K559" s="30"/>
      <c r="M559" s="30"/>
      <c r="P559" s="24"/>
      <c r="Q559" s="24"/>
      <c r="R559" s="24"/>
      <c r="S559" s="24"/>
      <c r="T559" s="24"/>
      <c r="U559" s="24"/>
      <c r="V559" s="24"/>
      <c r="W559" s="24"/>
      <c r="X559" s="24"/>
      <c r="Y559" s="24"/>
      <c r="Z559" s="24"/>
    </row>
    <row r="560" spans="11:26" ht="15.75" customHeight="1">
      <c r="K560" s="30"/>
      <c r="M560" s="30"/>
      <c r="P560" s="24"/>
      <c r="Q560" s="24"/>
      <c r="R560" s="24"/>
      <c r="S560" s="24"/>
      <c r="T560" s="24"/>
      <c r="U560" s="24"/>
      <c r="V560" s="24"/>
      <c r="W560" s="24"/>
      <c r="X560" s="24"/>
      <c r="Y560" s="24"/>
      <c r="Z560" s="24"/>
    </row>
    <row r="561" spans="11:26" ht="15.75" customHeight="1">
      <c r="K561" s="30"/>
      <c r="M561" s="30"/>
      <c r="P561" s="24"/>
      <c r="Q561" s="24"/>
      <c r="R561" s="24"/>
      <c r="S561" s="24"/>
      <c r="T561" s="24"/>
      <c r="U561" s="24"/>
      <c r="V561" s="24"/>
      <c r="W561" s="24"/>
      <c r="X561" s="24"/>
      <c r="Y561" s="24"/>
      <c r="Z561" s="24"/>
    </row>
    <row r="562" spans="11:26" ht="15.75" customHeight="1">
      <c r="K562" s="30"/>
      <c r="M562" s="30"/>
      <c r="P562" s="24"/>
      <c r="Q562" s="24"/>
      <c r="R562" s="24"/>
      <c r="S562" s="24"/>
      <c r="T562" s="24"/>
      <c r="U562" s="24"/>
      <c r="V562" s="24"/>
      <c r="W562" s="24"/>
      <c r="X562" s="24"/>
      <c r="Y562" s="24"/>
      <c r="Z562" s="24"/>
    </row>
    <row r="563" spans="11:26" ht="15.75" customHeight="1">
      <c r="K563" s="30"/>
      <c r="M563" s="30"/>
      <c r="P563" s="24"/>
      <c r="Q563" s="24"/>
      <c r="R563" s="24"/>
      <c r="S563" s="24"/>
      <c r="T563" s="24"/>
      <c r="U563" s="24"/>
      <c r="V563" s="24"/>
      <c r="W563" s="24"/>
      <c r="X563" s="24"/>
      <c r="Y563" s="24"/>
      <c r="Z563" s="24"/>
    </row>
    <row r="564" spans="11:26" ht="15.75" customHeight="1">
      <c r="K564" s="30"/>
      <c r="M564" s="30"/>
      <c r="P564" s="24"/>
      <c r="Q564" s="24"/>
      <c r="R564" s="24"/>
      <c r="S564" s="24"/>
      <c r="T564" s="24"/>
      <c r="U564" s="24"/>
      <c r="V564" s="24"/>
      <c r="W564" s="24"/>
      <c r="X564" s="24"/>
      <c r="Y564" s="24"/>
      <c r="Z564" s="24"/>
    </row>
    <row r="565" spans="11:26" ht="15.75" customHeight="1">
      <c r="K565" s="30"/>
      <c r="M565" s="30"/>
      <c r="P565" s="24"/>
      <c r="Q565" s="24"/>
      <c r="R565" s="24"/>
      <c r="S565" s="24"/>
      <c r="T565" s="24"/>
      <c r="U565" s="24"/>
      <c r="V565" s="24"/>
      <c r="W565" s="24"/>
      <c r="X565" s="24"/>
      <c r="Y565" s="24"/>
      <c r="Z565" s="24"/>
    </row>
    <row r="566" spans="11:26" ht="15.75" customHeight="1">
      <c r="K566" s="30"/>
      <c r="M566" s="30"/>
      <c r="P566" s="24"/>
      <c r="Q566" s="24"/>
      <c r="R566" s="24"/>
      <c r="S566" s="24"/>
      <c r="T566" s="24"/>
      <c r="U566" s="24"/>
      <c r="V566" s="24"/>
      <c r="W566" s="24"/>
      <c r="X566" s="24"/>
      <c r="Y566" s="24"/>
      <c r="Z566" s="24"/>
    </row>
    <row r="567" spans="11:26" ht="15.75" customHeight="1">
      <c r="K567" s="30"/>
      <c r="M567" s="30"/>
      <c r="P567" s="24"/>
      <c r="Q567" s="24"/>
      <c r="R567" s="24"/>
      <c r="S567" s="24"/>
      <c r="T567" s="24"/>
      <c r="U567" s="24"/>
      <c r="V567" s="24"/>
      <c r="W567" s="24"/>
      <c r="X567" s="24"/>
      <c r="Y567" s="24"/>
      <c r="Z567" s="24"/>
    </row>
    <row r="568" spans="11:26" ht="15.75" customHeight="1">
      <c r="K568" s="30"/>
      <c r="M568" s="30"/>
      <c r="P568" s="24"/>
      <c r="Q568" s="24"/>
      <c r="R568" s="24"/>
      <c r="S568" s="24"/>
      <c r="T568" s="24"/>
      <c r="U568" s="24"/>
      <c r="V568" s="24"/>
      <c r="W568" s="24"/>
      <c r="X568" s="24"/>
      <c r="Y568" s="24"/>
      <c r="Z568" s="24"/>
    </row>
    <row r="569" spans="11:26" ht="15.75" customHeight="1">
      <c r="K569" s="30"/>
      <c r="M569" s="30"/>
      <c r="P569" s="24"/>
      <c r="Q569" s="24"/>
      <c r="R569" s="24"/>
      <c r="S569" s="24"/>
      <c r="T569" s="24"/>
      <c r="U569" s="24"/>
      <c r="V569" s="24"/>
      <c r="W569" s="24"/>
      <c r="X569" s="24"/>
      <c r="Y569" s="24"/>
      <c r="Z569" s="24"/>
    </row>
    <row r="570" spans="11:26" ht="15.75" customHeight="1">
      <c r="K570" s="30"/>
      <c r="M570" s="30"/>
      <c r="P570" s="24"/>
      <c r="Q570" s="24"/>
      <c r="R570" s="24"/>
      <c r="S570" s="24"/>
      <c r="T570" s="24"/>
      <c r="U570" s="24"/>
      <c r="V570" s="24"/>
      <c r="W570" s="24"/>
      <c r="X570" s="24"/>
      <c r="Y570" s="24"/>
      <c r="Z570" s="24"/>
    </row>
    <row r="571" spans="11:26" ht="15.75" customHeight="1">
      <c r="K571" s="30"/>
      <c r="M571" s="30"/>
      <c r="P571" s="24"/>
      <c r="Q571" s="24"/>
      <c r="R571" s="24"/>
      <c r="S571" s="24"/>
      <c r="T571" s="24"/>
      <c r="U571" s="24"/>
      <c r="V571" s="24"/>
      <c r="W571" s="24"/>
      <c r="X571" s="24"/>
      <c r="Y571" s="24"/>
      <c r="Z571" s="24"/>
    </row>
    <row r="572" spans="11:26" ht="15.75" customHeight="1">
      <c r="K572" s="30"/>
      <c r="M572" s="30"/>
      <c r="P572" s="24"/>
      <c r="Q572" s="24"/>
      <c r="R572" s="24"/>
      <c r="S572" s="24"/>
      <c r="T572" s="24"/>
      <c r="U572" s="24"/>
      <c r="V572" s="24"/>
      <c r="W572" s="24"/>
      <c r="X572" s="24"/>
      <c r="Y572" s="24"/>
      <c r="Z572" s="24"/>
    </row>
    <row r="573" spans="11:26" ht="15.75" customHeight="1">
      <c r="K573" s="30"/>
      <c r="M573" s="30"/>
      <c r="P573" s="24"/>
      <c r="Q573" s="24"/>
      <c r="R573" s="24"/>
      <c r="S573" s="24"/>
      <c r="T573" s="24"/>
      <c r="U573" s="24"/>
      <c r="V573" s="24"/>
      <c r="W573" s="24"/>
      <c r="X573" s="24"/>
      <c r="Y573" s="24"/>
      <c r="Z573" s="24"/>
    </row>
    <row r="574" spans="11:26" ht="15.75" customHeight="1">
      <c r="K574" s="30"/>
      <c r="M574" s="30"/>
      <c r="P574" s="24"/>
      <c r="Q574" s="24"/>
      <c r="R574" s="24"/>
      <c r="S574" s="24"/>
      <c r="T574" s="24"/>
      <c r="U574" s="24"/>
      <c r="V574" s="24"/>
      <c r="W574" s="24"/>
      <c r="X574" s="24"/>
      <c r="Y574" s="24"/>
      <c r="Z574" s="24"/>
    </row>
    <row r="575" spans="11:26" ht="15.75" customHeight="1">
      <c r="K575" s="30"/>
      <c r="M575" s="30"/>
      <c r="P575" s="24"/>
      <c r="Q575" s="24"/>
      <c r="R575" s="24"/>
      <c r="S575" s="24"/>
      <c r="T575" s="24"/>
      <c r="U575" s="24"/>
      <c r="V575" s="24"/>
      <c r="W575" s="24"/>
      <c r="X575" s="24"/>
      <c r="Y575" s="24"/>
      <c r="Z575" s="24"/>
    </row>
    <row r="576" spans="11:26" ht="15.75" customHeight="1">
      <c r="K576" s="30"/>
      <c r="M576" s="30"/>
      <c r="P576" s="24"/>
      <c r="Q576" s="24"/>
      <c r="R576" s="24"/>
      <c r="S576" s="24"/>
      <c r="T576" s="24"/>
      <c r="U576" s="24"/>
      <c r="V576" s="24"/>
      <c r="W576" s="24"/>
      <c r="X576" s="24"/>
      <c r="Y576" s="24"/>
      <c r="Z576" s="24"/>
    </row>
    <row r="577" spans="11:26" ht="15.75" customHeight="1">
      <c r="K577" s="30"/>
      <c r="M577" s="30"/>
      <c r="P577" s="24"/>
      <c r="Q577" s="24"/>
      <c r="R577" s="24"/>
      <c r="S577" s="24"/>
      <c r="T577" s="24"/>
      <c r="U577" s="24"/>
      <c r="V577" s="24"/>
      <c r="W577" s="24"/>
      <c r="X577" s="24"/>
      <c r="Y577" s="24"/>
      <c r="Z577" s="24"/>
    </row>
    <row r="578" spans="11:26" ht="15.75" customHeight="1">
      <c r="K578" s="30"/>
      <c r="M578" s="30"/>
      <c r="P578" s="24"/>
      <c r="Q578" s="24"/>
      <c r="R578" s="24"/>
      <c r="S578" s="24"/>
      <c r="T578" s="24"/>
      <c r="U578" s="24"/>
      <c r="V578" s="24"/>
      <c r="W578" s="24"/>
      <c r="X578" s="24"/>
      <c r="Y578" s="24"/>
      <c r="Z578" s="24"/>
    </row>
    <row r="579" spans="11:26" ht="15.75" customHeight="1">
      <c r="K579" s="30"/>
      <c r="M579" s="30"/>
      <c r="P579" s="24"/>
      <c r="Q579" s="24"/>
      <c r="R579" s="24"/>
      <c r="S579" s="24"/>
      <c r="T579" s="24"/>
      <c r="U579" s="24"/>
      <c r="V579" s="24"/>
      <c r="W579" s="24"/>
      <c r="X579" s="24"/>
      <c r="Y579" s="24"/>
      <c r="Z579" s="24"/>
    </row>
    <row r="580" spans="11:26" ht="15.75" customHeight="1">
      <c r="K580" s="30"/>
      <c r="M580" s="30"/>
      <c r="P580" s="24"/>
      <c r="Q580" s="24"/>
      <c r="R580" s="24"/>
      <c r="S580" s="24"/>
      <c r="T580" s="24"/>
      <c r="U580" s="24"/>
      <c r="V580" s="24"/>
      <c r="W580" s="24"/>
      <c r="X580" s="24"/>
      <c r="Y580" s="24"/>
      <c r="Z580" s="24"/>
    </row>
    <row r="581" spans="11:26" ht="15.75" customHeight="1">
      <c r="K581" s="30"/>
      <c r="M581" s="30"/>
      <c r="P581" s="24"/>
      <c r="Q581" s="24"/>
      <c r="R581" s="24"/>
      <c r="S581" s="24"/>
      <c r="T581" s="24"/>
      <c r="U581" s="24"/>
      <c r="V581" s="24"/>
      <c r="W581" s="24"/>
      <c r="X581" s="24"/>
      <c r="Y581" s="24"/>
      <c r="Z581" s="24"/>
    </row>
    <row r="582" spans="11:26" ht="15.75" customHeight="1">
      <c r="K582" s="30"/>
      <c r="M582" s="30"/>
      <c r="P582" s="24"/>
      <c r="Q582" s="24"/>
      <c r="R582" s="24"/>
      <c r="S582" s="24"/>
      <c r="T582" s="24"/>
      <c r="U582" s="24"/>
      <c r="V582" s="24"/>
      <c r="W582" s="24"/>
      <c r="X582" s="24"/>
      <c r="Y582" s="24"/>
      <c r="Z582" s="24"/>
    </row>
    <row r="583" spans="11:26" ht="15.75" customHeight="1">
      <c r="K583" s="30"/>
      <c r="M583" s="30"/>
      <c r="P583" s="24"/>
      <c r="Q583" s="24"/>
      <c r="R583" s="24"/>
      <c r="S583" s="24"/>
      <c r="T583" s="24"/>
      <c r="U583" s="24"/>
      <c r="V583" s="24"/>
      <c r="W583" s="24"/>
      <c r="X583" s="24"/>
      <c r="Y583" s="24"/>
      <c r="Z583" s="24"/>
    </row>
    <row r="584" spans="11:26" ht="15.75" customHeight="1">
      <c r="K584" s="30"/>
      <c r="M584" s="30"/>
      <c r="P584" s="24"/>
      <c r="Q584" s="24"/>
      <c r="R584" s="24"/>
      <c r="S584" s="24"/>
      <c r="T584" s="24"/>
      <c r="U584" s="24"/>
      <c r="V584" s="24"/>
      <c r="W584" s="24"/>
      <c r="X584" s="24"/>
      <c r="Y584" s="24"/>
      <c r="Z584" s="24"/>
    </row>
    <row r="585" spans="11:26" ht="15.75" customHeight="1">
      <c r="K585" s="30"/>
      <c r="M585" s="30"/>
      <c r="P585" s="24"/>
      <c r="Q585" s="24"/>
      <c r="R585" s="24"/>
      <c r="S585" s="24"/>
      <c r="T585" s="24"/>
      <c r="U585" s="24"/>
      <c r="V585" s="24"/>
      <c r="W585" s="24"/>
      <c r="X585" s="24"/>
      <c r="Y585" s="24"/>
      <c r="Z585" s="24"/>
    </row>
    <row r="586" spans="11:26" ht="15.75" customHeight="1">
      <c r="K586" s="30"/>
      <c r="M586" s="30"/>
      <c r="P586" s="24"/>
      <c r="Q586" s="24"/>
      <c r="R586" s="24"/>
      <c r="S586" s="24"/>
      <c r="T586" s="24"/>
      <c r="U586" s="24"/>
      <c r="V586" s="24"/>
      <c r="W586" s="24"/>
      <c r="X586" s="24"/>
      <c r="Y586" s="24"/>
      <c r="Z586" s="24"/>
    </row>
    <row r="587" spans="11:26" ht="15.75" customHeight="1">
      <c r="K587" s="30"/>
      <c r="M587" s="30"/>
      <c r="P587" s="24"/>
      <c r="Q587" s="24"/>
      <c r="R587" s="24"/>
      <c r="S587" s="24"/>
      <c r="T587" s="24"/>
      <c r="U587" s="24"/>
      <c r="V587" s="24"/>
      <c r="W587" s="24"/>
      <c r="X587" s="24"/>
      <c r="Y587" s="24"/>
      <c r="Z587" s="24"/>
    </row>
    <row r="588" spans="11:26" ht="15.75" customHeight="1">
      <c r="K588" s="30"/>
      <c r="M588" s="30"/>
      <c r="P588" s="24"/>
      <c r="Q588" s="24"/>
      <c r="R588" s="24"/>
      <c r="S588" s="24"/>
      <c r="T588" s="24"/>
      <c r="U588" s="24"/>
      <c r="V588" s="24"/>
      <c r="W588" s="24"/>
      <c r="X588" s="24"/>
      <c r="Y588" s="24"/>
      <c r="Z588" s="24"/>
    </row>
    <row r="589" spans="11:26" ht="15.75" customHeight="1">
      <c r="K589" s="30"/>
      <c r="M589" s="30"/>
      <c r="P589" s="24"/>
      <c r="Q589" s="24"/>
      <c r="R589" s="24"/>
      <c r="S589" s="24"/>
      <c r="T589" s="24"/>
      <c r="U589" s="24"/>
      <c r="V589" s="24"/>
      <c r="W589" s="24"/>
      <c r="X589" s="24"/>
      <c r="Y589" s="24"/>
      <c r="Z589" s="24"/>
    </row>
    <row r="590" spans="11:26" ht="15.75" customHeight="1">
      <c r="K590" s="30"/>
      <c r="M590" s="30"/>
      <c r="P590" s="24"/>
      <c r="Q590" s="24"/>
      <c r="R590" s="24"/>
      <c r="S590" s="24"/>
      <c r="T590" s="24"/>
      <c r="U590" s="24"/>
      <c r="V590" s="24"/>
      <c r="W590" s="24"/>
      <c r="X590" s="24"/>
      <c r="Y590" s="24"/>
      <c r="Z590" s="24"/>
    </row>
    <row r="591" spans="11:26" ht="15.75" customHeight="1">
      <c r="K591" s="30"/>
      <c r="M591" s="30"/>
      <c r="P591" s="24"/>
      <c r="Q591" s="24"/>
      <c r="R591" s="24"/>
      <c r="S591" s="24"/>
      <c r="T591" s="24"/>
      <c r="U591" s="24"/>
      <c r="V591" s="24"/>
      <c r="W591" s="24"/>
      <c r="X591" s="24"/>
      <c r="Y591" s="24"/>
      <c r="Z591" s="24"/>
    </row>
    <row r="592" spans="11:26" ht="15.75" customHeight="1">
      <c r="K592" s="30"/>
      <c r="M592" s="30"/>
      <c r="P592" s="24"/>
      <c r="Q592" s="24"/>
      <c r="R592" s="24"/>
      <c r="S592" s="24"/>
      <c r="T592" s="24"/>
      <c r="U592" s="24"/>
      <c r="V592" s="24"/>
      <c r="W592" s="24"/>
      <c r="X592" s="24"/>
      <c r="Y592" s="24"/>
      <c r="Z592" s="24"/>
    </row>
    <row r="593" spans="11:26" ht="15.75" customHeight="1">
      <c r="K593" s="30"/>
      <c r="M593" s="30"/>
      <c r="P593" s="24"/>
      <c r="Q593" s="24"/>
      <c r="R593" s="24"/>
      <c r="S593" s="24"/>
      <c r="T593" s="24"/>
      <c r="U593" s="24"/>
      <c r="V593" s="24"/>
      <c r="W593" s="24"/>
      <c r="X593" s="24"/>
      <c r="Y593" s="24"/>
      <c r="Z593" s="24"/>
    </row>
    <row r="594" spans="11:26" ht="15.75" customHeight="1">
      <c r="K594" s="30"/>
      <c r="M594" s="30"/>
      <c r="P594" s="24"/>
      <c r="Q594" s="24"/>
      <c r="R594" s="24"/>
      <c r="S594" s="24"/>
      <c r="T594" s="24"/>
      <c r="U594" s="24"/>
      <c r="V594" s="24"/>
      <c r="W594" s="24"/>
      <c r="X594" s="24"/>
      <c r="Y594" s="24"/>
      <c r="Z594" s="24"/>
    </row>
    <row r="595" spans="11:26" ht="15.75" customHeight="1">
      <c r="K595" s="30"/>
      <c r="M595" s="30"/>
      <c r="P595" s="24"/>
      <c r="Q595" s="24"/>
      <c r="R595" s="24"/>
      <c r="S595" s="24"/>
      <c r="T595" s="24"/>
      <c r="U595" s="24"/>
      <c r="V595" s="24"/>
      <c r="W595" s="24"/>
      <c r="X595" s="24"/>
      <c r="Y595" s="24"/>
      <c r="Z595" s="24"/>
    </row>
    <row r="596" spans="11:26" ht="15.75" customHeight="1">
      <c r="K596" s="30"/>
      <c r="M596" s="30"/>
      <c r="P596" s="24"/>
      <c r="Q596" s="24"/>
      <c r="R596" s="24"/>
      <c r="S596" s="24"/>
      <c r="T596" s="24"/>
      <c r="U596" s="24"/>
      <c r="V596" s="24"/>
      <c r="W596" s="24"/>
      <c r="X596" s="24"/>
      <c r="Y596" s="24"/>
      <c r="Z596" s="24"/>
    </row>
    <row r="597" spans="11:26" ht="15.75" customHeight="1">
      <c r="K597" s="30"/>
      <c r="M597" s="30"/>
      <c r="P597" s="24"/>
      <c r="Q597" s="24"/>
      <c r="R597" s="24"/>
      <c r="S597" s="24"/>
      <c r="T597" s="24"/>
      <c r="U597" s="24"/>
      <c r="V597" s="24"/>
      <c r="W597" s="24"/>
      <c r="X597" s="24"/>
      <c r="Y597" s="24"/>
      <c r="Z597" s="24"/>
    </row>
    <row r="598" spans="11:26" ht="15.75" customHeight="1">
      <c r="K598" s="30"/>
      <c r="M598" s="30"/>
      <c r="P598" s="24"/>
      <c r="Q598" s="24"/>
      <c r="R598" s="24"/>
      <c r="S598" s="24"/>
      <c r="T598" s="24"/>
      <c r="U598" s="24"/>
      <c r="V598" s="24"/>
      <c r="W598" s="24"/>
      <c r="X598" s="24"/>
      <c r="Y598" s="24"/>
      <c r="Z598" s="24"/>
    </row>
    <row r="599" spans="11:26" ht="15.75" customHeight="1">
      <c r="K599" s="30"/>
      <c r="M599" s="30"/>
      <c r="P599" s="24"/>
      <c r="Q599" s="24"/>
      <c r="R599" s="24"/>
      <c r="S599" s="24"/>
      <c r="T599" s="24"/>
      <c r="U599" s="24"/>
      <c r="V599" s="24"/>
      <c r="W599" s="24"/>
      <c r="X599" s="24"/>
      <c r="Y599" s="24"/>
      <c r="Z599" s="24"/>
    </row>
    <row r="600" spans="11:26" ht="15.75" customHeight="1">
      <c r="K600" s="30"/>
      <c r="M600" s="30"/>
      <c r="P600" s="24"/>
      <c r="Q600" s="24"/>
      <c r="R600" s="24"/>
      <c r="S600" s="24"/>
      <c r="T600" s="24"/>
      <c r="U600" s="24"/>
      <c r="V600" s="24"/>
      <c r="W600" s="24"/>
      <c r="X600" s="24"/>
      <c r="Y600" s="24"/>
      <c r="Z600" s="24"/>
    </row>
    <row r="601" spans="11:26" ht="15.75" customHeight="1">
      <c r="K601" s="30"/>
      <c r="M601" s="30"/>
      <c r="P601" s="24"/>
      <c r="Q601" s="24"/>
      <c r="R601" s="24"/>
      <c r="S601" s="24"/>
      <c r="T601" s="24"/>
      <c r="U601" s="24"/>
      <c r="V601" s="24"/>
      <c r="W601" s="24"/>
      <c r="X601" s="24"/>
      <c r="Y601" s="24"/>
      <c r="Z601" s="24"/>
    </row>
    <row r="602" spans="11:26" ht="15.75" customHeight="1">
      <c r="K602" s="30"/>
      <c r="M602" s="30"/>
      <c r="P602" s="24"/>
      <c r="Q602" s="24"/>
      <c r="R602" s="24"/>
      <c r="S602" s="24"/>
      <c r="T602" s="24"/>
      <c r="U602" s="24"/>
      <c r="V602" s="24"/>
      <c r="W602" s="24"/>
      <c r="X602" s="24"/>
      <c r="Y602" s="24"/>
      <c r="Z602" s="24"/>
    </row>
    <row r="603" spans="11:26" ht="15.75" customHeight="1">
      <c r="K603" s="30"/>
      <c r="M603" s="30"/>
      <c r="P603" s="24"/>
      <c r="Q603" s="24"/>
      <c r="R603" s="24"/>
      <c r="S603" s="24"/>
      <c r="T603" s="24"/>
      <c r="U603" s="24"/>
      <c r="V603" s="24"/>
      <c r="W603" s="24"/>
      <c r="X603" s="24"/>
      <c r="Y603" s="24"/>
      <c r="Z603" s="24"/>
    </row>
    <row r="604" spans="11:26" ht="15.75" customHeight="1">
      <c r="K604" s="30"/>
      <c r="M604" s="30"/>
      <c r="P604" s="24"/>
      <c r="Q604" s="24"/>
      <c r="R604" s="24"/>
      <c r="S604" s="24"/>
      <c r="T604" s="24"/>
      <c r="U604" s="24"/>
      <c r="V604" s="24"/>
      <c r="W604" s="24"/>
      <c r="X604" s="24"/>
      <c r="Y604" s="24"/>
      <c r="Z604" s="24"/>
    </row>
    <row r="605" spans="11:26" ht="15.75" customHeight="1">
      <c r="K605" s="30"/>
      <c r="M605" s="30"/>
      <c r="P605" s="24"/>
      <c r="Q605" s="24"/>
      <c r="R605" s="24"/>
      <c r="S605" s="24"/>
      <c r="T605" s="24"/>
      <c r="U605" s="24"/>
      <c r="V605" s="24"/>
      <c r="W605" s="24"/>
      <c r="X605" s="24"/>
      <c r="Y605" s="24"/>
      <c r="Z605" s="24"/>
    </row>
    <row r="606" spans="11:26" ht="15.75" customHeight="1">
      <c r="K606" s="30"/>
      <c r="M606" s="30"/>
      <c r="P606" s="24"/>
      <c r="Q606" s="24"/>
      <c r="R606" s="24"/>
      <c r="S606" s="24"/>
      <c r="T606" s="24"/>
      <c r="U606" s="24"/>
      <c r="V606" s="24"/>
      <c r="W606" s="24"/>
      <c r="X606" s="24"/>
      <c r="Y606" s="24"/>
      <c r="Z606" s="24"/>
    </row>
    <row r="607" spans="11:26" ht="15.75" customHeight="1">
      <c r="K607" s="30"/>
      <c r="M607" s="30"/>
      <c r="P607" s="24"/>
      <c r="Q607" s="24"/>
      <c r="R607" s="24"/>
      <c r="S607" s="24"/>
      <c r="T607" s="24"/>
      <c r="U607" s="24"/>
      <c r="V607" s="24"/>
      <c r="W607" s="24"/>
      <c r="X607" s="24"/>
      <c r="Y607" s="24"/>
      <c r="Z607" s="24"/>
    </row>
    <row r="608" spans="11:26" ht="15.75" customHeight="1">
      <c r="K608" s="30"/>
      <c r="M608" s="30"/>
      <c r="P608" s="24"/>
      <c r="Q608" s="24"/>
      <c r="R608" s="24"/>
      <c r="S608" s="24"/>
      <c r="T608" s="24"/>
      <c r="U608" s="24"/>
      <c r="V608" s="24"/>
      <c r="W608" s="24"/>
      <c r="X608" s="24"/>
      <c r="Y608" s="24"/>
      <c r="Z608" s="24"/>
    </row>
    <row r="609" spans="11:26" ht="15.75" customHeight="1">
      <c r="K609" s="30"/>
      <c r="M609" s="30"/>
      <c r="P609" s="24"/>
      <c r="Q609" s="24"/>
      <c r="R609" s="24"/>
      <c r="S609" s="24"/>
      <c r="T609" s="24"/>
      <c r="U609" s="24"/>
      <c r="V609" s="24"/>
      <c r="W609" s="24"/>
      <c r="X609" s="24"/>
      <c r="Y609" s="24"/>
      <c r="Z609" s="24"/>
    </row>
    <row r="610" spans="11:26" ht="15.75" customHeight="1">
      <c r="K610" s="30"/>
      <c r="M610" s="30"/>
      <c r="P610" s="24"/>
      <c r="Q610" s="24"/>
      <c r="R610" s="24"/>
      <c r="S610" s="24"/>
      <c r="T610" s="24"/>
      <c r="U610" s="24"/>
      <c r="V610" s="24"/>
      <c r="W610" s="24"/>
      <c r="X610" s="24"/>
      <c r="Y610" s="24"/>
      <c r="Z610" s="24"/>
    </row>
    <row r="611" spans="11:26" ht="15.75" customHeight="1">
      <c r="K611" s="30"/>
      <c r="M611" s="30"/>
      <c r="P611" s="24"/>
      <c r="Q611" s="24"/>
      <c r="R611" s="24"/>
      <c r="S611" s="24"/>
      <c r="T611" s="24"/>
      <c r="U611" s="24"/>
      <c r="V611" s="24"/>
      <c r="W611" s="24"/>
      <c r="X611" s="24"/>
      <c r="Y611" s="24"/>
      <c r="Z611" s="24"/>
    </row>
    <row r="612" spans="11:26" ht="15.75" customHeight="1">
      <c r="K612" s="30"/>
      <c r="M612" s="30"/>
      <c r="P612" s="24"/>
      <c r="Q612" s="24"/>
      <c r="R612" s="24"/>
      <c r="S612" s="24"/>
      <c r="T612" s="24"/>
      <c r="U612" s="24"/>
      <c r="V612" s="24"/>
      <c r="W612" s="24"/>
      <c r="X612" s="24"/>
      <c r="Y612" s="24"/>
      <c r="Z612" s="24"/>
    </row>
    <row r="613" spans="11:26" ht="15.75" customHeight="1">
      <c r="K613" s="30"/>
      <c r="M613" s="30"/>
      <c r="P613" s="24"/>
      <c r="Q613" s="24"/>
      <c r="R613" s="24"/>
      <c r="S613" s="24"/>
      <c r="T613" s="24"/>
      <c r="U613" s="24"/>
      <c r="V613" s="24"/>
      <c r="W613" s="24"/>
      <c r="X613" s="24"/>
      <c r="Y613" s="24"/>
      <c r="Z613" s="24"/>
    </row>
    <row r="614" spans="11:26" ht="15.75" customHeight="1">
      <c r="K614" s="30"/>
      <c r="M614" s="30"/>
      <c r="P614" s="24"/>
      <c r="Q614" s="24"/>
      <c r="R614" s="24"/>
      <c r="S614" s="24"/>
      <c r="T614" s="24"/>
      <c r="U614" s="24"/>
      <c r="V614" s="24"/>
      <c r="W614" s="24"/>
      <c r="X614" s="24"/>
      <c r="Y614" s="24"/>
      <c r="Z614" s="24"/>
    </row>
    <row r="615" spans="11:26" ht="15.75" customHeight="1">
      <c r="K615" s="30"/>
      <c r="M615" s="30"/>
      <c r="P615" s="24"/>
      <c r="Q615" s="24"/>
      <c r="R615" s="24"/>
      <c r="S615" s="24"/>
      <c r="T615" s="24"/>
      <c r="U615" s="24"/>
      <c r="V615" s="24"/>
      <c r="W615" s="24"/>
      <c r="X615" s="24"/>
      <c r="Y615" s="24"/>
      <c r="Z615" s="24"/>
    </row>
    <row r="616" spans="11:26" ht="15.75" customHeight="1">
      <c r="K616" s="30"/>
      <c r="M616" s="30"/>
      <c r="P616" s="24"/>
      <c r="Q616" s="24"/>
      <c r="R616" s="24"/>
      <c r="S616" s="24"/>
      <c r="T616" s="24"/>
      <c r="U616" s="24"/>
      <c r="V616" s="24"/>
      <c r="W616" s="24"/>
      <c r="X616" s="24"/>
      <c r="Y616" s="24"/>
      <c r="Z616" s="24"/>
    </row>
    <row r="617" spans="11:26" ht="15.75" customHeight="1">
      <c r="K617" s="30"/>
      <c r="M617" s="30"/>
      <c r="P617" s="24"/>
      <c r="Q617" s="24"/>
      <c r="R617" s="24"/>
      <c r="S617" s="24"/>
      <c r="T617" s="24"/>
      <c r="U617" s="24"/>
      <c r="V617" s="24"/>
      <c r="W617" s="24"/>
      <c r="X617" s="24"/>
      <c r="Y617" s="24"/>
      <c r="Z617" s="24"/>
    </row>
    <row r="618" spans="11:26" ht="15.75" customHeight="1">
      <c r="K618" s="30"/>
      <c r="M618" s="30"/>
      <c r="P618" s="24"/>
      <c r="Q618" s="24"/>
      <c r="R618" s="24"/>
      <c r="S618" s="24"/>
      <c r="T618" s="24"/>
      <c r="U618" s="24"/>
      <c r="V618" s="24"/>
      <c r="W618" s="24"/>
      <c r="X618" s="24"/>
      <c r="Y618" s="24"/>
      <c r="Z618" s="24"/>
    </row>
    <row r="619" spans="11:26" ht="15.75" customHeight="1">
      <c r="K619" s="30"/>
      <c r="M619" s="30"/>
      <c r="P619" s="24"/>
      <c r="Q619" s="24"/>
      <c r="R619" s="24"/>
      <c r="S619" s="24"/>
      <c r="T619" s="24"/>
      <c r="U619" s="24"/>
      <c r="V619" s="24"/>
      <c r="W619" s="24"/>
      <c r="X619" s="24"/>
      <c r="Y619" s="24"/>
      <c r="Z619" s="24"/>
    </row>
    <row r="620" spans="11:26" ht="15.75" customHeight="1">
      <c r="K620" s="30"/>
      <c r="M620" s="30"/>
      <c r="P620" s="24"/>
      <c r="Q620" s="24"/>
      <c r="R620" s="24"/>
      <c r="S620" s="24"/>
      <c r="T620" s="24"/>
      <c r="U620" s="24"/>
      <c r="V620" s="24"/>
      <c r="W620" s="24"/>
      <c r="X620" s="24"/>
      <c r="Y620" s="24"/>
      <c r="Z620" s="24"/>
    </row>
    <row r="621" spans="11:26" ht="15.75" customHeight="1">
      <c r="K621" s="30"/>
      <c r="M621" s="30"/>
      <c r="P621" s="24"/>
      <c r="Q621" s="24"/>
      <c r="R621" s="24"/>
      <c r="S621" s="24"/>
      <c r="T621" s="24"/>
      <c r="U621" s="24"/>
      <c r="V621" s="24"/>
      <c r="W621" s="24"/>
      <c r="X621" s="24"/>
      <c r="Y621" s="24"/>
      <c r="Z621" s="24"/>
    </row>
    <row r="622" spans="11:26" ht="15.75" customHeight="1">
      <c r="K622" s="30"/>
      <c r="M622" s="30"/>
      <c r="P622" s="24"/>
      <c r="Q622" s="24"/>
      <c r="R622" s="24"/>
      <c r="S622" s="24"/>
      <c r="T622" s="24"/>
      <c r="U622" s="24"/>
      <c r="V622" s="24"/>
      <c r="W622" s="24"/>
      <c r="X622" s="24"/>
      <c r="Y622" s="24"/>
      <c r="Z622" s="24"/>
    </row>
    <row r="623" spans="11:26" ht="15.75" customHeight="1">
      <c r="K623" s="30"/>
      <c r="M623" s="30"/>
      <c r="P623" s="24"/>
      <c r="Q623" s="24"/>
      <c r="R623" s="24"/>
      <c r="S623" s="24"/>
      <c r="T623" s="24"/>
      <c r="U623" s="24"/>
      <c r="V623" s="24"/>
      <c r="W623" s="24"/>
      <c r="X623" s="24"/>
      <c r="Y623" s="24"/>
      <c r="Z623" s="24"/>
    </row>
    <row r="624" spans="11:26" ht="15.75" customHeight="1">
      <c r="K624" s="30"/>
      <c r="M624" s="30"/>
      <c r="P624" s="24"/>
      <c r="Q624" s="24"/>
      <c r="R624" s="24"/>
      <c r="S624" s="24"/>
      <c r="T624" s="24"/>
      <c r="U624" s="24"/>
      <c r="V624" s="24"/>
      <c r="W624" s="24"/>
      <c r="X624" s="24"/>
      <c r="Y624" s="24"/>
      <c r="Z624" s="24"/>
    </row>
    <row r="625" spans="11:26" ht="15.75" customHeight="1">
      <c r="K625" s="30"/>
      <c r="M625" s="30"/>
      <c r="P625" s="24"/>
      <c r="Q625" s="24"/>
      <c r="R625" s="24"/>
      <c r="S625" s="24"/>
      <c r="T625" s="24"/>
      <c r="U625" s="24"/>
      <c r="V625" s="24"/>
      <c r="W625" s="24"/>
      <c r="X625" s="24"/>
      <c r="Y625" s="24"/>
      <c r="Z625" s="24"/>
    </row>
    <row r="626" spans="11:26" ht="15.75" customHeight="1">
      <c r="K626" s="30"/>
      <c r="M626" s="30"/>
      <c r="P626" s="24"/>
      <c r="Q626" s="24"/>
      <c r="R626" s="24"/>
      <c r="S626" s="24"/>
      <c r="T626" s="24"/>
      <c r="U626" s="24"/>
      <c r="V626" s="24"/>
      <c r="W626" s="24"/>
      <c r="X626" s="24"/>
      <c r="Y626" s="24"/>
      <c r="Z626" s="24"/>
    </row>
    <row r="627" spans="11:26" ht="15.75" customHeight="1">
      <c r="K627" s="30"/>
      <c r="M627" s="30"/>
      <c r="P627" s="24"/>
      <c r="Q627" s="24"/>
      <c r="R627" s="24"/>
      <c r="S627" s="24"/>
      <c r="T627" s="24"/>
      <c r="U627" s="24"/>
      <c r="V627" s="24"/>
      <c r="W627" s="24"/>
      <c r="X627" s="24"/>
      <c r="Y627" s="24"/>
      <c r="Z627" s="24"/>
    </row>
    <row r="628" spans="11:26" ht="15.75" customHeight="1">
      <c r="K628" s="30"/>
      <c r="M628" s="30"/>
      <c r="P628" s="24"/>
      <c r="Q628" s="24"/>
      <c r="R628" s="24"/>
      <c r="S628" s="24"/>
      <c r="T628" s="24"/>
      <c r="U628" s="24"/>
      <c r="V628" s="24"/>
      <c r="W628" s="24"/>
      <c r="X628" s="24"/>
      <c r="Y628" s="24"/>
      <c r="Z628" s="24"/>
    </row>
    <row r="629" spans="11:26" ht="15.75" customHeight="1">
      <c r="K629" s="30"/>
      <c r="M629" s="30"/>
      <c r="P629" s="24"/>
      <c r="Q629" s="24"/>
      <c r="R629" s="24"/>
      <c r="S629" s="24"/>
      <c r="T629" s="24"/>
      <c r="U629" s="24"/>
      <c r="V629" s="24"/>
      <c r="W629" s="24"/>
      <c r="X629" s="24"/>
      <c r="Y629" s="24"/>
      <c r="Z629" s="24"/>
    </row>
    <row r="630" spans="11:26" ht="15.75" customHeight="1">
      <c r="K630" s="30"/>
      <c r="M630" s="30"/>
      <c r="P630" s="24"/>
      <c r="Q630" s="24"/>
      <c r="R630" s="24"/>
      <c r="S630" s="24"/>
      <c r="T630" s="24"/>
      <c r="U630" s="24"/>
      <c r="V630" s="24"/>
      <c r="W630" s="24"/>
      <c r="X630" s="24"/>
      <c r="Y630" s="24"/>
      <c r="Z630" s="24"/>
    </row>
    <row r="631" spans="11:26" ht="15.75" customHeight="1">
      <c r="K631" s="30"/>
      <c r="M631" s="30"/>
      <c r="P631" s="24"/>
      <c r="Q631" s="24"/>
      <c r="R631" s="24"/>
      <c r="S631" s="24"/>
      <c r="T631" s="24"/>
      <c r="U631" s="24"/>
      <c r="V631" s="24"/>
      <c r="W631" s="24"/>
      <c r="X631" s="24"/>
      <c r="Y631" s="24"/>
      <c r="Z631" s="24"/>
    </row>
    <row r="632" spans="11:26" ht="15.75" customHeight="1">
      <c r="K632" s="30"/>
      <c r="M632" s="30"/>
      <c r="P632" s="24"/>
      <c r="Q632" s="24"/>
      <c r="R632" s="24"/>
      <c r="S632" s="24"/>
      <c r="T632" s="24"/>
      <c r="U632" s="24"/>
      <c r="V632" s="24"/>
      <c r="W632" s="24"/>
      <c r="X632" s="24"/>
      <c r="Y632" s="24"/>
      <c r="Z632" s="24"/>
    </row>
    <row r="633" spans="11:26" ht="15.75" customHeight="1">
      <c r="K633" s="30"/>
      <c r="M633" s="30"/>
      <c r="P633" s="24"/>
      <c r="Q633" s="24"/>
      <c r="R633" s="24"/>
      <c r="S633" s="24"/>
      <c r="T633" s="24"/>
      <c r="U633" s="24"/>
      <c r="V633" s="24"/>
      <c r="W633" s="24"/>
      <c r="X633" s="24"/>
      <c r="Y633" s="24"/>
      <c r="Z633" s="24"/>
    </row>
    <row r="634" spans="11:26" ht="15.75" customHeight="1">
      <c r="K634" s="30"/>
      <c r="M634" s="30"/>
      <c r="P634" s="24"/>
      <c r="Q634" s="24"/>
      <c r="R634" s="24"/>
      <c r="S634" s="24"/>
      <c r="T634" s="24"/>
      <c r="U634" s="24"/>
      <c r="V634" s="24"/>
      <c r="W634" s="24"/>
      <c r="X634" s="24"/>
      <c r="Y634" s="24"/>
      <c r="Z634" s="24"/>
    </row>
    <row r="635" spans="11:26" ht="15.75" customHeight="1">
      <c r="K635" s="30"/>
      <c r="M635" s="30"/>
      <c r="P635" s="24"/>
      <c r="Q635" s="24"/>
      <c r="R635" s="24"/>
      <c r="S635" s="24"/>
      <c r="T635" s="24"/>
      <c r="U635" s="24"/>
      <c r="V635" s="24"/>
      <c r="W635" s="24"/>
      <c r="X635" s="24"/>
      <c r="Y635" s="24"/>
      <c r="Z635" s="24"/>
    </row>
    <row r="636" spans="11:26" ht="15.75" customHeight="1">
      <c r="K636" s="30"/>
      <c r="M636" s="30"/>
      <c r="P636" s="24"/>
      <c r="Q636" s="24"/>
      <c r="R636" s="24"/>
      <c r="S636" s="24"/>
      <c r="T636" s="24"/>
      <c r="U636" s="24"/>
      <c r="V636" s="24"/>
      <c r="W636" s="24"/>
      <c r="X636" s="24"/>
      <c r="Y636" s="24"/>
      <c r="Z636" s="24"/>
    </row>
    <row r="637" spans="11:26" ht="15.75" customHeight="1">
      <c r="K637" s="30"/>
      <c r="M637" s="30"/>
      <c r="P637" s="24"/>
      <c r="Q637" s="24"/>
      <c r="R637" s="24"/>
      <c r="S637" s="24"/>
      <c r="T637" s="24"/>
      <c r="U637" s="24"/>
      <c r="V637" s="24"/>
      <c r="W637" s="24"/>
      <c r="X637" s="24"/>
      <c r="Y637" s="24"/>
      <c r="Z637" s="24"/>
    </row>
    <row r="638" spans="11:26" ht="15.75" customHeight="1">
      <c r="K638" s="30"/>
      <c r="M638" s="30"/>
      <c r="P638" s="24"/>
      <c r="Q638" s="24"/>
      <c r="R638" s="24"/>
      <c r="S638" s="24"/>
      <c r="T638" s="24"/>
      <c r="U638" s="24"/>
      <c r="V638" s="24"/>
      <c r="W638" s="24"/>
      <c r="X638" s="24"/>
      <c r="Y638" s="24"/>
      <c r="Z638" s="24"/>
    </row>
    <row r="639" spans="11:26" ht="15.75" customHeight="1">
      <c r="K639" s="30"/>
      <c r="M639" s="30"/>
      <c r="P639" s="24"/>
      <c r="Q639" s="24"/>
      <c r="R639" s="24"/>
      <c r="S639" s="24"/>
      <c r="T639" s="24"/>
      <c r="U639" s="24"/>
      <c r="V639" s="24"/>
      <c r="W639" s="24"/>
      <c r="X639" s="24"/>
      <c r="Y639" s="24"/>
      <c r="Z639" s="24"/>
    </row>
    <row r="640" spans="11:26" ht="15.75" customHeight="1">
      <c r="K640" s="30"/>
      <c r="M640" s="30"/>
      <c r="P640" s="24"/>
      <c r="Q640" s="24"/>
      <c r="R640" s="24"/>
      <c r="S640" s="24"/>
      <c r="T640" s="24"/>
      <c r="U640" s="24"/>
      <c r="V640" s="24"/>
      <c r="W640" s="24"/>
      <c r="X640" s="24"/>
      <c r="Y640" s="24"/>
      <c r="Z640" s="24"/>
    </row>
    <row r="641" spans="11:26" ht="15.75" customHeight="1">
      <c r="K641" s="30"/>
      <c r="M641" s="30"/>
      <c r="P641" s="24"/>
      <c r="Q641" s="24"/>
      <c r="R641" s="24"/>
      <c r="S641" s="24"/>
      <c r="T641" s="24"/>
      <c r="U641" s="24"/>
      <c r="V641" s="24"/>
      <c r="W641" s="24"/>
      <c r="X641" s="24"/>
      <c r="Y641" s="24"/>
      <c r="Z641" s="24"/>
    </row>
    <row r="642" spans="11:26" ht="15.75" customHeight="1">
      <c r="K642" s="30"/>
      <c r="M642" s="30"/>
      <c r="P642" s="24"/>
      <c r="Q642" s="24"/>
      <c r="R642" s="24"/>
      <c r="S642" s="24"/>
      <c r="T642" s="24"/>
      <c r="U642" s="24"/>
      <c r="V642" s="24"/>
      <c r="W642" s="24"/>
      <c r="X642" s="24"/>
      <c r="Y642" s="24"/>
      <c r="Z642" s="24"/>
    </row>
    <row r="643" spans="11:26" ht="15.75" customHeight="1">
      <c r="K643" s="30"/>
      <c r="M643" s="30"/>
      <c r="P643" s="24"/>
      <c r="Q643" s="24"/>
      <c r="R643" s="24"/>
      <c r="S643" s="24"/>
      <c r="T643" s="24"/>
      <c r="U643" s="24"/>
      <c r="V643" s="24"/>
      <c r="W643" s="24"/>
      <c r="X643" s="24"/>
      <c r="Y643" s="24"/>
      <c r="Z643" s="24"/>
    </row>
    <row r="644" spans="11:26" ht="15.75" customHeight="1">
      <c r="K644" s="30"/>
      <c r="M644" s="30"/>
      <c r="P644" s="24"/>
      <c r="Q644" s="24"/>
      <c r="R644" s="24"/>
      <c r="S644" s="24"/>
      <c r="T644" s="24"/>
      <c r="U644" s="24"/>
      <c r="V644" s="24"/>
      <c r="W644" s="24"/>
      <c r="X644" s="24"/>
      <c r="Y644" s="24"/>
      <c r="Z644" s="24"/>
    </row>
    <row r="645" spans="11:26" ht="15.75" customHeight="1">
      <c r="K645" s="30"/>
      <c r="M645" s="30"/>
      <c r="P645" s="24"/>
      <c r="Q645" s="24"/>
      <c r="R645" s="24"/>
      <c r="S645" s="24"/>
      <c r="T645" s="24"/>
      <c r="U645" s="24"/>
      <c r="V645" s="24"/>
      <c r="W645" s="24"/>
      <c r="X645" s="24"/>
      <c r="Y645" s="24"/>
      <c r="Z645" s="24"/>
    </row>
    <row r="646" spans="11:26" ht="15.75" customHeight="1">
      <c r="K646" s="30"/>
      <c r="M646" s="30"/>
      <c r="P646" s="24"/>
      <c r="Q646" s="24"/>
      <c r="R646" s="24"/>
      <c r="S646" s="24"/>
      <c r="T646" s="24"/>
      <c r="U646" s="24"/>
      <c r="V646" s="24"/>
      <c r="W646" s="24"/>
      <c r="X646" s="24"/>
      <c r="Y646" s="24"/>
      <c r="Z646" s="24"/>
    </row>
    <row r="647" spans="11:26" ht="15.75" customHeight="1">
      <c r="K647" s="30"/>
      <c r="M647" s="30"/>
      <c r="P647" s="24"/>
      <c r="Q647" s="24"/>
      <c r="R647" s="24"/>
      <c r="S647" s="24"/>
      <c r="T647" s="24"/>
      <c r="U647" s="24"/>
      <c r="V647" s="24"/>
      <c r="W647" s="24"/>
      <c r="X647" s="24"/>
      <c r="Y647" s="24"/>
      <c r="Z647" s="24"/>
    </row>
    <row r="648" spans="11:26" ht="15.75" customHeight="1">
      <c r="K648" s="30"/>
      <c r="M648" s="30"/>
      <c r="P648" s="24"/>
      <c r="Q648" s="24"/>
      <c r="R648" s="24"/>
      <c r="S648" s="24"/>
      <c r="T648" s="24"/>
      <c r="U648" s="24"/>
      <c r="V648" s="24"/>
      <c r="W648" s="24"/>
      <c r="X648" s="24"/>
      <c r="Y648" s="24"/>
      <c r="Z648" s="24"/>
    </row>
    <row r="649" spans="11:26" ht="15.75" customHeight="1">
      <c r="K649" s="30"/>
      <c r="M649" s="30"/>
      <c r="P649" s="24"/>
      <c r="Q649" s="24"/>
      <c r="R649" s="24"/>
      <c r="S649" s="24"/>
      <c r="T649" s="24"/>
      <c r="U649" s="24"/>
      <c r="V649" s="24"/>
      <c r="W649" s="24"/>
      <c r="X649" s="24"/>
      <c r="Y649" s="24"/>
      <c r="Z649" s="24"/>
    </row>
    <row r="650" spans="11:26" ht="15.75" customHeight="1">
      <c r="K650" s="30"/>
      <c r="M650" s="30"/>
      <c r="P650" s="24"/>
      <c r="Q650" s="24"/>
      <c r="R650" s="24"/>
      <c r="S650" s="24"/>
      <c r="T650" s="24"/>
      <c r="U650" s="24"/>
      <c r="V650" s="24"/>
      <c r="W650" s="24"/>
      <c r="X650" s="24"/>
      <c r="Y650" s="24"/>
      <c r="Z650" s="24"/>
    </row>
    <row r="651" spans="11:26" ht="15.75" customHeight="1">
      <c r="K651" s="30"/>
      <c r="M651" s="30"/>
      <c r="P651" s="24"/>
      <c r="Q651" s="24"/>
      <c r="R651" s="24"/>
      <c r="S651" s="24"/>
      <c r="T651" s="24"/>
      <c r="U651" s="24"/>
      <c r="V651" s="24"/>
      <c r="W651" s="24"/>
      <c r="X651" s="24"/>
      <c r="Y651" s="24"/>
      <c r="Z651" s="24"/>
    </row>
    <row r="652" spans="11:26" ht="15.75" customHeight="1">
      <c r="K652" s="30"/>
      <c r="M652" s="30"/>
      <c r="P652" s="24"/>
      <c r="Q652" s="24"/>
      <c r="R652" s="24"/>
      <c r="S652" s="24"/>
      <c r="T652" s="24"/>
      <c r="U652" s="24"/>
      <c r="V652" s="24"/>
      <c r="W652" s="24"/>
      <c r="X652" s="24"/>
      <c r="Y652" s="24"/>
      <c r="Z652" s="24"/>
    </row>
    <row r="653" spans="11:26" ht="15.75" customHeight="1">
      <c r="K653" s="30"/>
      <c r="M653" s="30"/>
      <c r="P653" s="24"/>
      <c r="Q653" s="24"/>
      <c r="R653" s="24"/>
      <c r="S653" s="24"/>
      <c r="T653" s="24"/>
      <c r="U653" s="24"/>
      <c r="V653" s="24"/>
      <c r="W653" s="24"/>
      <c r="X653" s="24"/>
      <c r="Y653" s="24"/>
      <c r="Z653" s="24"/>
    </row>
    <row r="654" spans="11:26" ht="15.75" customHeight="1">
      <c r="K654" s="30"/>
      <c r="M654" s="30"/>
      <c r="P654" s="24"/>
      <c r="Q654" s="24"/>
      <c r="R654" s="24"/>
      <c r="S654" s="24"/>
      <c r="T654" s="24"/>
      <c r="U654" s="24"/>
      <c r="V654" s="24"/>
      <c r="W654" s="24"/>
      <c r="X654" s="24"/>
      <c r="Y654" s="24"/>
      <c r="Z654" s="24"/>
    </row>
    <row r="655" spans="11:26" ht="15.75" customHeight="1">
      <c r="K655" s="30"/>
      <c r="M655" s="30"/>
      <c r="P655" s="24"/>
      <c r="Q655" s="24"/>
      <c r="R655" s="24"/>
      <c r="S655" s="24"/>
      <c r="T655" s="24"/>
      <c r="U655" s="24"/>
      <c r="V655" s="24"/>
      <c r="W655" s="24"/>
      <c r="X655" s="24"/>
      <c r="Y655" s="24"/>
      <c r="Z655" s="24"/>
    </row>
    <row r="656" spans="11:26" ht="15.75" customHeight="1">
      <c r="K656" s="30"/>
      <c r="M656" s="30"/>
      <c r="P656" s="24"/>
      <c r="Q656" s="24"/>
      <c r="R656" s="24"/>
      <c r="S656" s="24"/>
      <c r="T656" s="24"/>
      <c r="U656" s="24"/>
      <c r="V656" s="24"/>
      <c r="W656" s="24"/>
      <c r="X656" s="24"/>
      <c r="Y656" s="24"/>
      <c r="Z656" s="24"/>
    </row>
    <row r="657" spans="11:26" ht="15.75" customHeight="1">
      <c r="K657" s="30"/>
      <c r="M657" s="30"/>
      <c r="P657" s="24"/>
      <c r="Q657" s="24"/>
      <c r="R657" s="24"/>
      <c r="S657" s="24"/>
      <c r="T657" s="24"/>
      <c r="U657" s="24"/>
      <c r="V657" s="24"/>
      <c r="W657" s="24"/>
      <c r="X657" s="24"/>
      <c r="Y657" s="24"/>
      <c r="Z657" s="24"/>
    </row>
    <row r="658" spans="11:26" ht="15.75" customHeight="1">
      <c r="K658" s="30"/>
      <c r="M658" s="30"/>
      <c r="P658" s="24"/>
      <c r="Q658" s="24"/>
      <c r="R658" s="24"/>
      <c r="S658" s="24"/>
      <c r="T658" s="24"/>
      <c r="U658" s="24"/>
      <c r="V658" s="24"/>
      <c r="W658" s="24"/>
      <c r="X658" s="24"/>
      <c r="Y658" s="24"/>
      <c r="Z658" s="24"/>
    </row>
    <row r="659" spans="11:26" ht="15.75" customHeight="1">
      <c r="K659" s="30"/>
      <c r="M659" s="30"/>
      <c r="P659" s="24"/>
      <c r="Q659" s="24"/>
      <c r="R659" s="24"/>
      <c r="S659" s="24"/>
      <c r="T659" s="24"/>
      <c r="U659" s="24"/>
      <c r="V659" s="24"/>
      <c r="W659" s="24"/>
      <c r="X659" s="24"/>
      <c r="Y659" s="24"/>
      <c r="Z659" s="24"/>
    </row>
    <row r="660" spans="11:26" ht="15.75" customHeight="1">
      <c r="K660" s="30"/>
      <c r="M660" s="30"/>
      <c r="P660" s="24"/>
      <c r="Q660" s="24"/>
      <c r="R660" s="24"/>
      <c r="S660" s="24"/>
      <c r="T660" s="24"/>
      <c r="U660" s="24"/>
      <c r="V660" s="24"/>
      <c r="W660" s="24"/>
      <c r="X660" s="24"/>
      <c r="Y660" s="24"/>
      <c r="Z660" s="24"/>
    </row>
    <row r="661" spans="11:26" ht="15.75" customHeight="1">
      <c r="K661" s="30"/>
      <c r="M661" s="30"/>
      <c r="P661" s="24"/>
      <c r="Q661" s="24"/>
      <c r="R661" s="24"/>
      <c r="S661" s="24"/>
      <c r="T661" s="24"/>
      <c r="U661" s="24"/>
      <c r="V661" s="24"/>
      <c r="W661" s="24"/>
      <c r="X661" s="24"/>
      <c r="Y661" s="24"/>
      <c r="Z661" s="24"/>
    </row>
    <row r="662" spans="11:26" ht="15.75" customHeight="1">
      <c r="K662" s="30"/>
      <c r="M662" s="30"/>
      <c r="P662" s="24"/>
      <c r="Q662" s="24"/>
      <c r="R662" s="24"/>
      <c r="S662" s="24"/>
      <c r="T662" s="24"/>
      <c r="U662" s="24"/>
      <c r="V662" s="24"/>
      <c r="W662" s="24"/>
      <c r="X662" s="24"/>
      <c r="Y662" s="24"/>
      <c r="Z662" s="24"/>
    </row>
    <row r="663" spans="11:26" ht="15.75" customHeight="1">
      <c r="K663" s="30"/>
      <c r="M663" s="30"/>
      <c r="P663" s="24"/>
      <c r="Q663" s="24"/>
      <c r="R663" s="24"/>
      <c r="S663" s="24"/>
      <c r="T663" s="24"/>
      <c r="U663" s="24"/>
      <c r="V663" s="24"/>
      <c r="W663" s="24"/>
      <c r="X663" s="24"/>
      <c r="Y663" s="24"/>
      <c r="Z663" s="24"/>
    </row>
    <row r="664" spans="11:26" ht="15.75" customHeight="1">
      <c r="K664" s="30"/>
      <c r="M664" s="30"/>
      <c r="P664" s="24"/>
      <c r="Q664" s="24"/>
      <c r="R664" s="24"/>
      <c r="S664" s="24"/>
      <c r="T664" s="24"/>
      <c r="U664" s="24"/>
      <c r="V664" s="24"/>
      <c r="W664" s="24"/>
      <c r="X664" s="24"/>
      <c r="Y664" s="24"/>
      <c r="Z664" s="24"/>
    </row>
    <row r="665" spans="11:26" ht="15.75" customHeight="1">
      <c r="K665" s="30"/>
      <c r="M665" s="30"/>
      <c r="P665" s="24"/>
      <c r="Q665" s="24"/>
      <c r="R665" s="24"/>
      <c r="S665" s="24"/>
      <c r="T665" s="24"/>
      <c r="U665" s="24"/>
      <c r="V665" s="24"/>
      <c r="W665" s="24"/>
      <c r="X665" s="24"/>
      <c r="Y665" s="24"/>
      <c r="Z665" s="24"/>
    </row>
    <row r="666" spans="11:26" ht="15.75" customHeight="1">
      <c r="K666" s="30"/>
      <c r="M666" s="30"/>
      <c r="P666" s="24"/>
      <c r="Q666" s="24"/>
      <c r="R666" s="24"/>
      <c r="S666" s="24"/>
      <c r="T666" s="24"/>
      <c r="U666" s="24"/>
      <c r="V666" s="24"/>
      <c r="W666" s="24"/>
      <c r="X666" s="24"/>
      <c r="Y666" s="24"/>
      <c r="Z666" s="24"/>
    </row>
    <row r="667" spans="11:26" ht="15.75" customHeight="1">
      <c r="K667" s="30"/>
      <c r="M667" s="30"/>
      <c r="P667" s="24"/>
      <c r="Q667" s="24"/>
      <c r="R667" s="24"/>
      <c r="S667" s="24"/>
      <c r="T667" s="24"/>
      <c r="U667" s="24"/>
      <c r="V667" s="24"/>
      <c r="W667" s="24"/>
      <c r="X667" s="24"/>
      <c r="Y667" s="24"/>
      <c r="Z667" s="24"/>
    </row>
    <row r="668" spans="11:26" ht="15.75" customHeight="1">
      <c r="K668" s="30"/>
      <c r="M668" s="30"/>
      <c r="P668" s="24"/>
      <c r="Q668" s="24"/>
      <c r="R668" s="24"/>
      <c r="S668" s="24"/>
      <c r="T668" s="24"/>
      <c r="U668" s="24"/>
      <c r="V668" s="24"/>
      <c r="W668" s="24"/>
      <c r="X668" s="24"/>
      <c r="Y668" s="24"/>
      <c r="Z668" s="24"/>
    </row>
    <row r="669" spans="11:26" ht="15.75" customHeight="1">
      <c r="K669" s="30"/>
      <c r="M669" s="30"/>
      <c r="P669" s="24"/>
      <c r="Q669" s="24"/>
      <c r="R669" s="24"/>
      <c r="S669" s="24"/>
      <c r="T669" s="24"/>
      <c r="U669" s="24"/>
      <c r="V669" s="24"/>
      <c r="W669" s="24"/>
      <c r="X669" s="24"/>
      <c r="Y669" s="24"/>
      <c r="Z669" s="24"/>
    </row>
    <row r="670" spans="11:26" ht="15.75" customHeight="1">
      <c r="K670" s="30"/>
      <c r="M670" s="30"/>
      <c r="P670" s="24"/>
      <c r="Q670" s="24"/>
      <c r="R670" s="24"/>
      <c r="S670" s="24"/>
      <c r="T670" s="24"/>
      <c r="U670" s="24"/>
      <c r="V670" s="24"/>
      <c r="W670" s="24"/>
      <c r="X670" s="24"/>
      <c r="Y670" s="24"/>
      <c r="Z670" s="24"/>
    </row>
    <row r="671" spans="11:26" ht="15.75" customHeight="1">
      <c r="K671" s="30"/>
      <c r="M671" s="30"/>
      <c r="P671" s="24"/>
      <c r="Q671" s="24"/>
      <c r="R671" s="24"/>
      <c r="S671" s="24"/>
      <c r="T671" s="24"/>
      <c r="U671" s="24"/>
      <c r="V671" s="24"/>
      <c r="W671" s="24"/>
      <c r="X671" s="24"/>
      <c r="Y671" s="24"/>
      <c r="Z671" s="24"/>
    </row>
    <row r="672" spans="11:26" ht="15.75" customHeight="1">
      <c r="K672" s="30"/>
      <c r="M672" s="30"/>
      <c r="P672" s="24"/>
      <c r="Q672" s="24"/>
      <c r="R672" s="24"/>
      <c r="S672" s="24"/>
      <c r="T672" s="24"/>
      <c r="U672" s="24"/>
      <c r="V672" s="24"/>
      <c r="W672" s="24"/>
      <c r="X672" s="24"/>
      <c r="Y672" s="24"/>
      <c r="Z672" s="24"/>
    </row>
    <row r="673" spans="11:26" ht="15.75" customHeight="1">
      <c r="K673" s="30"/>
      <c r="M673" s="30"/>
      <c r="P673" s="24"/>
      <c r="Q673" s="24"/>
      <c r="R673" s="24"/>
      <c r="S673" s="24"/>
      <c r="T673" s="24"/>
      <c r="U673" s="24"/>
      <c r="V673" s="24"/>
      <c r="W673" s="24"/>
      <c r="X673" s="24"/>
      <c r="Y673" s="24"/>
      <c r="Z673" s="24"/>
    </row>
    <row r="674" spans="11:26" ht="15.75" customHeight="1">
      <c r="K674" s="30"/>
      <c r="M674" s="30"/>
      <c r="P674" s="24"/>
      <c r="Q674" s="24"/>
      <c r="R674" s="24"/>
      <c r="S674" s="24"/>
      <c r="T674" s="24"/>
      <c r="U674" s="24"/>
      <c r="V674" s="24"/>
      <c r="W674" s="24"/>
      <c r="X674" s="24"/>
      <c r="Y674" s="24"/>
      <c r="Z674" s="24"/>
    </row>
    <row r="675" spans="11:26" ht="15.75" customHeight="1">
      <c r="K675" s="30"/>
      <c r="M675" s="30"/>
      <c r="P675" s="24"/>
      <c r="Q675" s="24"/>
      <c r="R675" s="24"/>
      <c r="S675" s="24"/>
      <c r="T675" s="24"/>
      <c r="U675" s="24"/>
      <c r="V675" s="24"/>
      <c r="W675" s="24"/>
      <c r="X675" s="24"/>
      <c r="Y675" s="24"/>
      <c r="Z675" s="24"/>
    </row>
    <row r="676" spans="11:26" ht="15.75" customHeight="1">
      <c r="K676" s="30"/>
      <c r="M676" s="30"/>
      <c r="P676" s="24"/>
      <c r="Q676" s="24"/>
      <c r="R676" s="24"/>
      <c r="S676" s="24"/>
      <c r="T676" s="24"/>
      <c r="U676" s="24"/>
      <c r="V676" s="24"/>
      <c r="W676" s="24"/>
      <c r="X676" s="24"/>
      <c r="Y676" s="24"/>
      <c r="Z676" s="24"/>
    </row>
    <row r="677" spans="11:26" ht="15.75" customHeight="1">
      <c r="K677" s="30"/>
      <c r="M677" s="30"/>
      <c r="P677" s="24"/>
      <c r="Q677" s="24"/>
      <c r="R677" s="24"/>
      <c r="S677" s="24"/>
      <c r="T677" s="24"/>
      <c r="U677" s="24"/>
      <c r="V677" s="24"/>
      <c r="W677" s="24"/>
      <c r="X677" s="24"/>
      <c r="Y677" s="24"/>
      <c r="Z677" s="24"/>
    </row>
    <row r="678" spans="11:26" ht="15.75" customHeight="1">
      <c r="K678" s="30"/>
      <c r="M678" s="30"/>
      <c r="P678" s="24"/>
      <c r="Q678" s="24"/>
      <c r="R678" s="24"/>
      <c r="S678" s="24"/>
      <c r="T678" s="24"/>
      <c r="U678" s="24"/>
      <c r="V678" s="24"/>
      <c r="W678" s="24"/>
      <c r="X678" s="24"/>
      <c r="Y678" s="24"/>
      <c r="Z678" s="24"/>
    </row>
    <row r="679" spans="11:26" ht="15.75" customHeight="1">
      <c r="K679" s="30"/>
      <c r="M679" s="30"/>
      <c r="P679" s="24"/>
      <c r="Q679" s="24"/>
      <c r="R679" s="24"/>
      <c r="S679" s="24"/>
      <c r="T679" s="24"/>
      <c r="U679" s="24"/>
      <c r="V679" s="24"/>
      <c r="W679" s="24"/>
      <c r="X679" s="24"/>
      <c r="Y679" s="24"/>
      <c r="Z679" s="24"/>
    </row>
    <row r="680" spans="11:26" ht="15.75" customHeight="1">
      <c r="K680" s="30"/>
      <c r="M680" s="30"/>
      <c r="P680" s="24"/>
      <c r="Q680" s="24"/>
      <c r="R680" s="24"/>
      <c r="S680" s="24"/>
      <c r="T680" s="24"/>
      <c r="U680" s="24"/>
      <c r="V680" s="24"/>
      <c r="W680" s="24"/>
      <c r="X680" s="24"/>
      <c r="Y680" s="24"/>
      <c r="Z680" s="24"/>
    </row>
    <row r="681" spans="11:26" ht="15.75" customHeight="1">
      <c r="K681" s="30"/>
      <c r="M681" s="30"/>
      <c r="P681" s="24"/>
      <c r="Q681" s="24"/>
      <c r="R681" s="24"/>
      <c r="S681" s="24"/>
      <c r="T681" s="24"/>
      <c r="U681" s="24"/>
      <c r="V681" s="24"/>
      <c r="W681" s="24"/>
      <c r="X681" s="24"/>
      <c r="Y681" s="24"/>
      <c r="Z681" s="24"/>
    </row>
    <row r="682" spans="11:26" ht="15.75" customHeight="1">
      <c r="K682" s="30"/>
      <c r="M682" s="30"/>
      <c r="P682" s="24"/>
      <c r="Q682" s="24"/>
      <c r="R682" s="24"/>
      <c r="S682" s="24"/>
      <c r="T682" s="24"/>
      <c r="U682" s="24"/>
      <c r="V682" s="24"/>
      <c r="W682" s="24"/>
      <c r="X682" s="24"/>
      <c r="Y682" s="24"/>
      <c r="Z682" s="24"/>
    </row>
    <row r="683" spans="11:26" ht="15.75" customHeight="1">
      <c r="K683" s="30"/>
      <c r="M683" s="30"/>
      <c r="P683" s="24"/>
      <c r="Q683" s="24"/>
      <c r="R683" s="24"/>
      <c r="S683" s="24"/>
      <c r="T683" s="24"/>
      <c r="U683" s="24"/>
      <c r="V683" s="24"/>
      <c r="W683" s="24"/>
      <c r="X683" s="24"/>
      <c r="Y683" s="24"/>
      <c r="Z683" s="24"/>
    </row>
    <row r="684" spans="11:26" ht="15.75" customHeight="1">
      <c r="K684" s="30"/>
      <c r="M684" s="30"/>
      <c r="P684" s="24"/>
      <c r="Q684" s="24"/>
      <c r="R684" s="24"/>
      <c r="S684" s="24"/>
      <c r="T684" s="24"/>
      <c r="U684" s="24"/>
      <c r="V684" s="24"/>
      <c r="W684" s="24"/>
      <c r="X684" s="24"/>
      <c r="Y684" s="24"/>
      <c r="Z684" s="24"/>
    </row>
    <row r="685" spans="11:26" ht="15.75" customHeight="1">
      <c r="K685" s="30"/>
      <c r="M685" s="30"/>
      <c r="P685" s="24"/>
      <c r="Q685" s="24"/>
      <c r="R685" s="24"/>
      <c r="S685" s="24"/>
      <c r="T685" s="24"/>
      <c r="U685" s="24"/>
      <c r="V685" s="24"/>
      <c r="W685" s="24"/>
      <c r="X685" s="24"/>
      <c r="Y685" s="24"/>
      <c r="Z685" s="24"/>
    </row>
    <row r="686" spans="11:26" ht="15.75" customHeight="1">
      <c r="K686" s="30"/>
      <c r="M686" s="30"/>
      <c r="P686" s="24"/>
      <c r="Q686" s="24"/>
      <c r="R686" s="24"/>
      <c r="S686" s="24"/>
      <c r="T686" s="24"/>
      <c r="U686" s="24"/>
      <c r="V686" s="24"/>
      <c r="W686" s="24"/>
      <c r="X686" s="24"/>
      <c r="Y686" s="24"/>
      <c r="Z686" s="24"/>
    </row>
    <row r="687" spans="11:26" ht="15.75" customHeight="1">
      <c r="K687" s="30"/>
      <c r="M687" s="30"/>
      <c r="P687" s="24"/>
      <c r="Q687" s="24"/>
      <c r="R687" s="24"/>
      <c r="S687" s="24"/>
      <c r="T687" s="24"/>
      <c r="U687" s="24"/>
      <c r="V687" s="24"/>
      <c r="W687" s="24"/>
      <c r="X687" s="24"/>
      <c r="Y687" s="24"/>
      <c r="Z687" s="24"/>
    </row>
    <row r="688" spans="11:26" ht="15.75" customHeight="1">
      <c r="K688" s="30"/>
      <c r="M688" s="30"/>
      <c r="P688" s="24"/>
      <c r="Q688" s="24"/>
      <c r="R688" s="24"/>
      <c r="S688" s="24"/>
      <c r="T688" s="24"/>
      <c r="U688" s="24"/>
      <c r="V688" s="24"/>
      <c r="W688" s="24"/>
      <c r="X688" s="24"/>
      <c r="Y688" s="24"/>
      <c r="Z688" s="24"/>
    </row>
    <row r="689" spans="11:26" ht="15.75" customHeight="1">
      <c r="K689" s="30"/>
      <c r="M689" s="30"/>
      <c r="P689" s="24"/>
      <c r="Q689" s="24"/>
      <c r="R689" s="24"/>
      <c r="S689" s="24"/>
      <c r="T689" s="24"/>
      <c r="U689" s="24"/>
      <c r="V689" s="24"/>
      <c r="W689" s="24"/>
      <c r="X689" s="24"/>
      <c r="Y689" s="24"/>
      <c r="Z689" s="24"/>
    </row>
    <row r="690" spans="11:26" ht="15.75" customHeight="1">
      <c r="K690" s="30"/>
      <c r="M690" s="30"/>
      <c r="P690" s="24"/>
      <c r="Q690" s="24"/>
      <c r="R690" s="24"/>
      <c r="S690" s="24"/>
      <c r="T690" s="24"/>
      <c r="U690" s="24"/>
      <c r="V690" s="24"/>
      <c r="W690" s="24"/>
      <c r="X690" s="24"/>
      <c r="Y690" s="24"/>
      <c r="Z690" s="24"/>
    </row>
    <row r="691" spans="11:26" ht="15.75" customHeight="1">
      <c r="K691" s="30"/>
      <c r="M691" s="30"/>
      <c r="P691" s="24"/>
      <c r="Q691" s="24"/>
      <c r="R691" s="24"/>
      <c r="S691" s="24"/>
      <c r="T691" s="24"/>
      <c r="U691" s="24"/>
      <c r="V691" s="24"/>
      <c r="W691" s="24"/>
      <c r="X691" s="24"/>
      <c r="Y691" s="24"/>
      <c r="Z691" s="24"/>
    </row>
    <row r="692" spans="11:26" ht="15.75" customHeight="1">
      <c r="K692" s="30"/>
      <c r="M692" s="30"/>
      <c r="P692" s="24"/>
      <c r="Q692" s="24"/>
      <c r="R692" s="24"/>
      <c r="S692" s="24"/>
      <c r="T692" s="24"/>
      <c r="U692" s="24"/>
      <c r="V692" s="24"/>
      <c r="W692" s="24"/>
      <c r="X692" s="24"/>
      <c r="Y692" s="24"/>
      <c r="Z692" s="24"/>
    </row>
    <row r="693" spans="11:26" ht="15.75" customHeight="1">
      <c r="K693" s="30"/>
      <c r="M693" s="30"/>
      <c r="P693" s="24"/>
      <c r="Q693" s="24"/>
      <c r="R693" s="24"/>
      <c r="S693" s="24"/>
      <c r="T693" s="24"/>
      <c r="U693" s="24"/>
      <c r="V693" s="24"/>
      <c r="W693" s="24"/>
      <c r="X693" s="24"/>
      <c r="Y693" s="24"/>
      <c r="Z693" s="24"/>
    </row>
    <row r="694" spans="11:26" ht="15.75" customHeight="1">
      <c r="K694" s="30"/>
      <c r="M694" s="30"/>
      <c r="P694" s="24"/>
      <c r="Q694" s="24"/>
      <c r="R694" s="24"/>
      <c r="S694" s="24"/>
      <c r="T694" s="24"/>
      <c r="U694" s="24"/>
      <c r="V694" s="24"/>
      <c r="W694" s="24"/>
      <c r="X694" s="24"/>
      <c r="Y694" s="24"/>
      <c r="Z694" s="24"/>
    </row>
    <row r="695" spans="11:26" ht="15.75" customHeight="1">
      <c r="K695" s="30"/>
      <c r="M695" s="30"/>
      <c r="P695" s="24"/>
      <c r="Q695" s="24"/>
      <c r="R695" s="24"/>
      <c r="S695" s="24"/>
      <c r="T695" s="24"/>
      <c r="U695" s="24"/>
      <c r="V695" s="24"/>
      <c r="W695" s="24"/>
      <c r="X695" s="24"/>
      <c r="Y695" s="24"/>
      <c r="Z695" s="24"/>
    </row>
    <row r="696" spans="11:26" ht="15.75" customHeight="1">
      <c r="K696" s="30"/>
      <c r="M696" s="30"/>
      <c r="P696" s="24"/>
      <c r="Q696" s="24"/>
      <c r="R696" s="24"/>
      <c r="S696" s="24"/>
      <c r="T696" s="24"/>
      <c r="U696" s="24"/>
      <c r="V696" s="24"/>
      <c r="W696" s="24"/>
      <c r="X696" s="24"/>
      <c r="Y696" s="24"/>
      <c r="Z696" s="24"/>
    </row>
    <row r="697" spans="11:26" ht="15.75" customHeight="1">
      <c r="K697" s="30"/>
      <c r="M697" s="30"/>
      <c r="P697" s="24"/>
      <c r="Q697" s="24"/>
      <c r="R697" s="24"/>
      <c r="S697" s="24"/>
      <c r="T697" s="24"/>
      <c r="U697" s="24"/>
      <c r="V697" s="24"/>
      <c r="W697" s="24"/>
      <c r="X697" s="24"/>
      <c r="Y697" s="24"/>
      <c r="Z697" s="24"/>
    </row>
    <row r="698" spans="11:26" ht="15.75" customHeight="1">
      <c r="K698" s="30"/>
      <c r="M698" s="30"/>
      <c r="P698" s="24"/>
      <c r="Q698" s="24"/>
      <c r="R698" s="24"/>
      <c r="S698" s="24"/>
      <c r="T698" s="24"/>
      <c r="U698" s="24"/>
      <c r="V698" s="24"/>
      <c r="W698" s="24"/>
      <c r="X698" s="24"/>
      <c r="Y698" s="24"/>
      <c r="Z698" s="24"/>
    </row>
    <row r="699" spans="11:26" ht="15.75" customHeight="1">
      <c r="K699" s="30"/>
      <c r="M699" s="30"/>
      <c r="P699" s="24"/>
      <c r="Q699" s="24"/>
      <c r="R699" s="24"/>
      <c r="S699" s="24"/>
      <c r="T699" s="24"/>
      <c r="U699" s="24"/>
      <c r="V699" s="24"/>
      <c r="W699" s="24"/>
      <c r="X699" s="24"/>
      <c r="Y699" s="24"/>
      <c r="Z699" s="24"/>
    </row>
    <row r="700" spans="11:26" ht="15.75" customHeight="1">
      <c r="K700" s="30"/>
      <c r="M700" s="30"/>
      <c r="P700" s="24"/>
      <c r="Q700" s="24"/>
      <c r="R700" s="24"/>
      <c r="S700" s="24"/>
      <c r="T700" s="24"/>
      <c r="U700" s="24"/>
      <c r="V700" s="24"/>
      <c r="W700" s="24"/>
      <c r="X700" s="24"/>
      <c r="Y700" s="24"/>
      <c r="Z700" s="24"/>
    </row>
    <row r="701" spans="11:26" ht="15.75" customHeight="1">
      <c r="K701" s="30"/>
      <c r="M701" s="30"/>
      <c r="P701" s="24"/>
      <c r="Q701" s="24"/>
      <c r="R701" s="24"/>
      <c r="S701" s="24"/>
      <c r="T701" s="24"/>
      <c r="U701" s="24"/>
      <c r="V701" s="24"/>
      <c r="W701" s="24"/>
      <c r="X701" s="24"/>
      <c r="Y701" s="24"/>
      <c r="Z701" s="24"/>
    </row>
    <row r="702" spans="11:26" ht="15.75" customHeight="1">
      <c r="K702" s="30"/>
      <c r="M702" s="30"/>
      <c r="P702" s="24"/>
      <c r="Q702" s="24"/>
      <c r="R702" s="24"/>
      <c r="S702" s="24"/>
      <c r="T702" s="24"/>
      <c r="U702" s="24"/>
      <c r="V702" s="24"/>
      <c r="W702" s="24"/>
      <c r="X702" s="24"/>
      <c r="Y702" s="24"/>
      <c r="Z702" s="24"/>
    </row>
    <row r="703" spans="11:26" ht="15.75" customHeight="1">
      <c r="K703" s="30"/>
      <c r="M703" s="30"/>
      <c r="P703" s="24"/>
      <c r="Q703" s="24"/>
      <c r="R703" s="24"/>
      <c r="S703" s="24"/>
      <c r="T703" s="24"/>
      <c r="U703" s="24"/>
      <c r="V703" s="24"/>
      <c r="W703" s="24"/>
      <c r="X703" s="24"/>
      <c r="Y703" s="24"/>
      <c r="Z703" s="24"/>
    </row>
    <row r="704" spans="11:26" ht="15.75" customHeight="1">
      <c r="K704" s="30"/>
      <c r="M704" s="30"/>
      <c r="P704" s="24"/>
      <c r="Q704" s="24"/>
      <c r="R704" s="24"/>
      <c r="S704" s="24"/>
      <c r="T704" s="24"/>
      <c r="U704" s="24"/>
      <c r="V704" s="24"/>
      <c r="W704" s="24"/>
      <c r="X704" s="24"/>
      <c r="Y704" s="24"/>
      <c r="Z704" s="24"/>
    </row>
    <row r="705" spans="11:26" ht="15.75" customHeight="1">
      <c r="K705" s="30"/>
      <c r="M705" s="30"/>
      <c r="P705" s="24"/>
      <c r="Q705" s="24"/>
      <c r="R705" s="24"/>
      <c r="S705" s="24"/>
      <c r="T705" s="24"/>
      <c r="U705" s="24"/>
      <c r="V705" s="24"/>
      <c r="W705" s="24"/>
      <c r="X705" s="24"/>
      <c r="Y705" s="24"/>
      <c r="Z705" s="24"/>
    </row>
    <row r="706" spans="11:26" ht="15.75" customHeight="1">
      <c r="K706" s="30"/>
      <c r="M706" s="30"/>
      <c r="P706" s="24"/>
      <c r="Q706" s="24"/>
      <c r="R706" s="24"/>
      <c r="S706" s="24"/>
      <c r="T706" s="24"/>
      <c r="U706" s="24"/>
      <c r="V706" s="24"/>
      <c r="W706" s="24"/>
      <c r="X706" s="24"/>
      <c r="Y706" s="24"/>
      <c r="Z706" s="24"/>
    </row>
    <row r="707" spans="11:26" ht="15.75" customHeight="1">
      <c r="K707" s="30"/>
      <c r="M707" s="30"/>
      <c r="P707" s="24"/>
      <c r="Q707" s="24"/>
      <c r="R707" s="24"/>
      <c r="S707" s="24"/>
      <c r="T707" s="24"/>
      <c r="U707" s="24"/>
      <c r="V707" s="24"/>
      <c r="W707" s="24"/>
      <c r="X707" s="24"/>
      <c r="Y707" s="24"/>
      <c r="Z707" s="24"/>
    </row>
    <row r="708" spans="11:26" ht="15.75" customHeight="1">
      <c r="K708" s="30"/>
      <c r="M708" s="30"/>
      <c r="P708" s="24"/>
      <c r="Q708" s="24"/>
      <c r="R708" s="24"/>
      <c r="S708" s="24"/>
      <c r="T708" s="24"/>
      <c r="U708" s="24"/>
      <c r="V708" s="24"/>
      <c r="W708" s="24"/>
      <c r="X708" s="24"/>
      <c r="Y708" s="24"/>
      <c r="Z708" s="24"/>
    </row>
    <row r="709" spans="11:26" ht="15.75" customHeight="1">
      <c r="K709" s="30"/>
      <c r="M709" s="30"/>
      <c r="P709" s="24"/>
      <c r="Q709" s="24"/>
      <c r="R709" s="24"/>
      <c r="S709" s="24"/>
      <c r="T709" s="24"/>
      <c r="U709" s="24"/>
      <c r="V709" s="24"/>
      <c r="W709" s="24"/>
      <c r="X709" s="24"/>
      <c r="Y709" s="24"/>
      <c r="Z709" s="24"/>
    </row>
    <row r="710" spans="11:26" ht="15.75" customHeight="1">
      <c r="K710" s="30"/>
      <c r="M710" s="30"/>
      <c r="P710" s="24"/>
      <c r="Q710" s="24"/>
      <c r="R710" s="24"/>
      <c r="S710" s="24"/>
      <c r="T710" s="24"/>
      <c r="U710" s="24"/>
      <c r="V710" s="24"/>
      <c r="W710" s="24"/>
      <c r="X710" s="24"/>
      <c r="Y710" s="24"/>
      <c r="Z710" s="24"/>
    </row>
    <row r="711" spans="11:26" ht="15.75" customHeight="1">
      <c r="K711" s="30"/>
      <c r="M711" s="30"/>
      <c r="P711" s="24"/>
      <c r="Q711" s="24"/>
      <c r="R711" s="24"/>
      <c r="S711" s="24"/>
      <c r="T711" s="24"/>
      <c r="U711" s="24"/>
      <c r="V711" s="24"/>
      <c r="W711" s="24"/>
      <c r="X711" s="24"/>
      <c r="Y711" s="24"/>
      <c r="Z711" s="24"/>
    </row>
    <row r="712" spans="11:26" ht="15.75" customHeight="1">
      <c r="K712" s="30"/>
      <c r="M712" s="30"/>
      <c r="P712" s="24"/>
      <c r="Q712" s="24"/>
      <c r="R712" s="24"/>
      <c r="S712" s="24"/>
      <c r="T712" s="24"/>
      <c r="U712" s="24"/>
      <c r="V712" s="24"/>
      <c r="W712" s="24"/>
      <c r="X712" s="24"/>
      <c r="Y712" s="24"/>
      <c r="Z712" s="24"/>
    </row>
    <row r="713" spans="11:26" ht="15.75" customHeight="1">
      <c r="K713" s="30"/>
      <c r="M713" s="30"/>
      <c r="P713" s="24"/>
      <c r="Q713" s="24"/>
      <c r="R713" s="24"/>
      <c r="S713" s="24"/>
      <c r="T713" s="24"/>
      <c r="U713" s="24"/>
      <c r="V713" s="24"/>
      <c r="W713" s="24"/>
      <c r="X713" s="24"/>
      <c r="Y713" s="24"/>
      <c r="Z713" s="24"/>
    </row>
    <row r="714" spans="11:26" ht="15.75" customHeight="1">
      <c r="K714" s="30"/>
      <c r="M714" s="30"/>
      <c r="P714" s="24"/>
      <c r="Q714" s="24"/>
      <c r="R714" s="24"/>
      <c r="S714" s="24"/>
      <c r="T714" s="24"/>
      <c r="U714" s="24"/>
      <c r="V714" s="24"/>
      <c r="W714" s="24"/>
      <c r="X714" s="24"/>
      <c r="Y714" s="24"/>
      <c r="Z714" s="24"/>
    </row>
    <row r="715" spans="11:26" ht="15.75" customHeight="1">
      <c r="K715" s="30"/>
      <c r="M715" s="30"/>
      <c r="P715" s="24"/>
      <c r="Q715" s="24"/>
      <c r="R715" s="24"/>
      <c r="S715" s="24"/>
      <c r="T715" s="24"/>
      <c r="U715" s="24"/>
      <c r="V715" s="24"/>
      <c r="W715" s="24"/>
      <c r="X715" s="24"/>
      <c r="Y715" s="24"/>
      <c r="Z715" s="24"/>
    </row>
    <row r="716" spans="11:26" ht="15.75" customHeight="1">
      <c r="K716" s="30"/>
      <c r="M716" s="30"/>
      <c r="P716" s="24"/>
      <c r="Q716" s="24"/>
      <c r="R716" s="24"/>
      <c r="S716" s="24"/>
      <c r="T716" s="24"/>
      <c r="U716" s="24"/>
      <c r="V716" s="24"/>
      <c r="W716" s="24"/>
      <c r="X716" s="24"/>
      <c r="Y716" s="24"/>
      <c r="Z716" s="24"/>
    </row>
    <row r="717" spans="11:26" ht="15.75" customHeight="1">
      <c r="K717" s="30"/>
      <c r="M717" s="30"/>
      <c r="P717" s="24"/>
      <c r="Q717" s="24"/>
      <c r="R717" s="24"/>
      <c r="S717" s="24"/>
      <c r="T717" s="24"/>
      <c r="U717" s="24"/>
      <c r="V717" s="24"/>
      <c r="W717" s="24"/>
      <c r="X717" s="24"/>
      <c r="Y717" s="24"/>
      <c r="Z717" s="24"/>
    </row>
    <row r="718" spans="11:26" ht="15.75" customHeight="1">
      <c r="K718" s="30"/>
      <c r="M718" s="30"/>
      <c r="P718" s="24"/>
      <c r="Q718" s="24"/>
      <c r="R718" s="24"/>
      <c r="S718" s="24"/>
      <c r="T718" s="24"/>
      <c r="U718" s="24"/>
      <c r="V718" s="24"/>
      <c r="W718" s="24"/>
      <c r="X718" s="24"/>
      <c r="Y718" s="24"/>
      <c r="Z718" s="24"/>
    </row>
    <row r="719" spans="11:26" ht="15.75" customHeight="1">
      <c r="K719" s="30"/>
      <c r="M719" s="30"/>
      <c r="P719" s="24"/>
      <c r="Q719" s="24"/>
      <c r="R719" s="24"/>
      <c r="S719" s="24"/>
      <c r="T719" s="24"/>
      <c r="U719" s="24"/>
      <c r="V719" s="24"/>
      <c r="W719" s="24"/>
      <c r="X719" s="24"/>
      <c r="Y719" s="24"/>
      <c r="Z719" s="24"/>
    </row>
    <row r="720" spans="11:26" ht="15.75" customHeight="1">
      <c r="K720" s="30"/>
      <c r="M720" s="30"/>
      <c r="P720" s="24"/>
      <c r="Q720" s="24"/>
      <c r="R720" s="24"/>
      <c r="S720" s="24"/>
      <c r="T720" s="24"/>
      <c r="U720" s="24"/>
      <c r="V720" s="24"/>
      <c r="W720" s="24"/>
      <c r="X720" s="24"/>
      <c r="Y720" s="24"/>
      <c r="Z720" s="24"/>
    </row>
    <row r="721" spans="11:26" ht="15.75" customHeight="1">
      <c r="K721" s="30"/>
      <c r="M721" s="30"/>
      <c r="P721" s="24"/>
      <c r="Q721" s="24"/>
      <c r="R721" s="24"/>
      <c r="S721" s="24"/>
      <c r="T721" s="24"/>
      <c r="U721" s="24"/>
      <c r="V721" s="24"/>
      <c r="W721" s="24"/>
      <c r="X721" s="24"/>
      <c r="Y721" s="24"/>
      <c r="Z721" s="24"/>
    </row>
    <row r="722" spans="11:26" ht="15.75" customHeight="1">
      <c r="K722" s="30"/>
      <c r="M722" s="30"/>
      <c r="P722" s="24"/>
      <c r="Q722" s="24"/>
      <c r="R722" s="24"/>
      <c r="S722" s="24"/>
      <c r="T722" s="24"/>
      <c r="U722" s="24"/>
      <c r="V722" s="24"/>
      <c r="W722" s="24"/>
      <c r="X722" s="24"/>
      <c r="Y722" s="24"/>
      <c r="Z722" s="24"/>
    </row>
    <row r="723" spans="11:26" ht="15.75" customHeight="1">
      <c r="K723" s="30"/>
      <c r="M723" s="30"/>
      <c r="P723" s="24"/>
      <c r="Q723" s="24"/>
      <c r="R723" s="24"/>
      <c r="S723" s="24"/>
      <c r="T723" s="24"/>
      <c r="U723" s="24"/>
      <c r="V723" s="24"/>
      <c r="W723" s="24"/>
      <c r="X723" s="24"/>
      <c r="Y723" s="24"/>
      <c r="Z723" s="24"/>
    </row>
    <row r="724" spans="11:26" ht="15.75" customHeight="1">
      <c r="K724" s="30"/>
      <c r="M724" s="30"/>
      <c r="P724" s="24"/>
      <c r="Q724" s="24"/>
      <c r="R724" s="24"/>
      <c r="S724" s="24"/>
      <c r="T724" s="24"/>
      <c r="U724" s="24"/>
      <c r="V724" s="24"/>
      <c r="W724" s="24"/>
      <c r="X724" s="24"/>
      <c r="Y724" s="24"/>
      <c r="Z724" s="24"/>
    </row>
    <row r="725" spans="11:26" ht="15.75" customHeight="1">
      <c r="K725" s="30"/>
      <c r="M725" s="30"/>
      <c r="P725" s="24"/>
      <c r="Q725" s="24"/>
      <c r="R725" s="24"/>
      <c r="S725" s="24"/>
      <c r="T725" s="24"/>
      <c r="U725" s="24"/>
      <c r="V725" s="24"/>
      <c r="W725" s="24"/>
      <c r="X725" s="24"/>
      <c r="Y725" s="24"/>
      <c r="Z725" s="24"/>
    </row>
    <row r="726" spans="11:26" ht="15.75" customHeight="1">
      <c r="K726" s="30"/>
      <c r="M726" s="30"/>
      <c r="P726" s="24"/>
      <c r="Q726" s="24"/>
      <c r="R726" s="24"/>
      <c r="S726" s="24"/>
      <c r="T726" s="24"/>
      <c r="U726" s="24"/>
      <c r="V726" s="24"/>
      <c r="W726" s="24"/>
      <c r="X726" s="24"/>
      <c r="Y726" s="24"/>
      <c r="Z726" s="24"/>
    </row>
    <row r="727" spans="11:26" ht="15.75" customHeight="1">
      <c r="K727" s="30"/>
      <c r="M727" s="30"/>
      <c r="P727" s="24"/>
      <c r="Q727" s="24"/>
      <c r="R727" s="24"/>
      <c r="S727" s="24"/>
      <c r="T727" s="24"/>
      <c r="U727" s="24"/>
      <c r="V727" s="24"/>
      <c r="W727" s="24"/>
      <c r="X727" s="24"/>
      <c r="Y727" s="24"/>
      <c r="Z727" s="24"/>
    </row>
    <row r="728" spans="11:26" ht="15.75" customHeight="1">
      <c r="K728" s="30"/>
      <c r="M728" s="30"/>
      <c r="P728" s="24"/>
      <c r="Q728" s="24"/>
      <c r="R728" s="24"/>
      <c r="S728" s="24"/>
      <c r="T728" s="24"/>
      <c r="U728" s="24"/>
      <c r="V728" s="24"/>
      <c r="W728" s="24"/>
      <c r="X728" s="24"/>
      <c r="Y728" s="24"/>
      <c r="Z728" s="24"/>
    </row>
    <row r="729" spans="11:26" ht="15.75" customHeight="1">
      <c r="K729" s="30"/>
      <c r="M729" s="30"/>
      <c r="P729" s="24"/>
      <c r="Q729" s="24"/>
      <c r="R729" s="24"/>
      <c r="S729" s="24"/>
      <c r="T729" s="24"/>
      <c r="U729" s="24"/>
      <c r="V729" s="24"/>
      <c r="W729" s="24"/>
      <c r="X729" s="24"/>
      <c r="Y729" s="24"/>
      <c r="Z729" s="24"/>
    </row>
    <row r="730" spans="11:26" ht="15.75" customHeight="1">
      <c r="K730" s="30"/>
      <c r="M730" s="30"/>
      <c r="P730" s="24"/>
      <c r="Q730" s="24"/>
      <c r="R730" s="24"/>
      <c r="S730" s="24"/>
      <c r="T730" s="24"/>
      <c r="U730" s="24"/>
      <c r="V730" s="24"/>
      <c r="W730" s="24"/>
      <c r="X730" s="24"/>
      <c r="Y730" s="24"/>
      <c r="Z730" s="24"/>
    </row>
    <row r="731" spans="11:26" ht="15.75" customHeight="1">
      <c r="K731" s="30"/>
      <c r="M731" s="30"/>
      <c r="P731" s="24"/>
      <c r="Q731" s="24"/>
      <c r="R731" s="24"/>
      <c r="S731" s="24"/>
      <c r="T731" s="24"/>
      <c r="U731" s="24"/>
      <c r="V731" s="24"/>
      <c r="W731" s="24"/>
      <c r="X731" s="24"/>
      <c r="Y731" s="24"/>
      <c r="Z731" s="24"/>
    </row>
    <row r="732" spans="11:26" ht="15.75" customHeight="1">
      <c r="K732" s="30"/>
      <c r="M732" s="30"/>
      <c r="P732" s="24"/>
      <c r="Q732" s="24"/>
      <c r="R732" s="24"/>
      <c r="S732" s="24"/>
      <c r="T732" s="24"/>
      <c r="U732" s="24"/>
      <c r="V732" s="24"/>
      <c r="W732" s="24"/>
      <c r="X732" s="24"/>
      <c r="Y732" s="24"/>
      <c r="Z732" s="24"/>
    </row>
    <row r="733" spans="11:26" ht="15.75" customHeight="1">
      <c r="K733" s="30"/>
      <c r="M733" s="30"/>
      <c r="P733" s="24"/>
      <c r="Q733" s="24"/>
      <c r="R733" s="24"/>
      <c r="S733" s="24"/>
      <c r="T733" s="24"/>
      <c r="U733" s="24"/>
      <c r="V733" s="24"/>
      <c r="W733" s="24"/>
      <c r="X733" s="24"/>
      <c r="Y733" s="24"/>
      <c r="Z733" s="24"/>
    </row>
    <row r="734" spans="11:26" ht="15.75" customHeight="1">
      <c r="K734" s="30"/>
      <c r="M734" s="30"/>
      <c r="P734" s="24"/>
      <c r="Q734" s="24"/>
      <c r="R734" s="24"/>
      <c r="S734" s="24"/>
      <c r="T734" s="24"/>
      <c r="U734" s="24"/>
      <c r="V734" s="24"/>
      <c r="W734" s="24"/>
      <c r="X734" s="24"/>
      <c r="Y734" s="24"/>
      <c r="Z734" s="24"/>
    </row>
    <row r="735" spans="11:26" ht="15.75" customHeight="1">
      <c r="K735" s="30"/>
      <c r="M735" s="30"/>
      <c r="P735" s="24"/>
      <c r="Q735" s="24"/>
      <c r="R735" s="24"/>
      <c r="S735" s="24"/>
      <c r="T735" s="24"/>
      <c r="U735" s="24"/>
      <c r="V735" s="24"/>
      <c r="W735" s="24"/>
      <c r="X735" s="24"/>
      <c r="Y735" s="24"/>
      <c r="Z735" s="24"/>
    </row>
    <row r="736" spans="11:26" ht="15.75" customHeight="1">
      <c r="K736" s="30"/>
      <c r="M736" s="30"/>
      <c r="P736" s="24"/>
      <c r="Q736" s="24"/>
      <c r="R736" s="24"/>
      <c r="S736" s="24"/>
      <c r="T736" s="24"/>
      <c r="U736" s="24"/>
      <c r="V736" s="24"/>
      <c r="W736" s="24"/>
      <c r="X736" s="24"/>
      <c r="Y736" s="24"/>
      <c r="Z736" s="24"/>
    </row>
    <row r="737" spans="11:26" ht="15.75" customHeight="1">
      <c r="K737" s="30"/>
      <c r="M737" s="30"/>
      <c r="P737" s="24"/>
      <c r="Q737" s="24"/>
      <c r="R737" s="24"/>
      <c r="S737" s="24"/>
      <c r="T737" s="24"/>
      <c r="U737" s="24"/>
      <c r="V737" s="24"/>
      <c r="W737" s="24"/>
      <c r="X737" s="24"/>
      <c r="Y737" s="24"/>
      <c r="Z737" s="24"/>
    </row>
    <row r="738" spans="11:26" ht="15.75" customHeight="1">
      <c r="K738" s="30"/>
      <c r="M738" s="30"/>
      <c r="P738" s="24"/>
      <c r="Q738" s="24"/>
      <c r="R738" s="24"/>
      <c r="S738" s="24"/>
      <c r="T738" s="24"/>
      <c r="U738" s="24"/>
      <c r="V738" s="24"/>
      <c r="W738" s="24"/>
      <c r="X738" s="24"/>
      <c r="Y738" s="24"/>
      <c r="Z738" s="24"/>
    </row>
    <row r="739" spans="11:26" ht="15.75" customHeight="1">
      <c r="K739" s="30"/>
      <c r="M739" s="30"/>
      <c r="P739" s="24"/>
      <c r="Q739" s="24"/>
      <c r="R739" s="24"/>
      <c r="S739" s="24"/>
      <c r="T739" s="24"/>
      <c r="U739" s="24"/>
      <c r="V739" s="24"/>
      <c r="W739" s="24"/>
      <c r="X739" s="24"/>
      <c r="Y739" s="24"/>
      <c r="Z739" s="24"/>
    </row>
    <row r="740" spans="11:26" ht="15.75" customHeight="1">
      <c r="K740" s="30"/>
      <c r="M740" s="30"/>
      <c r="P740" s="24"/>
      <c r="Q740" s="24"/>
      <c r="R740" s="24"/>
      <c r="S740" s="24"/>
      <c r="T740" s="24"/>
      <c r="U740" s="24"/>
      <c r="V740" s="24"/>
      <c r="W740" s="24"/>
      <c r="X740" s="24"/>
      <c r="Y740" s="24"/>
      <c r="Z740" s="24"/>
    </row>
    <row r="741" spans="11:26" ht="15.75" customHeight="1">
      <c r="K741" s="30"/>
      <c r="M741" s="30"/>
      <c r="P741" s="24"/>
      <c r="Q741" s="24"/>
      <c r="R741" s="24"/>
      <c r="S741" s="24"/>
      <c r="T741" s="24"/>
      <c r="U741" s="24"/>
      <c r="V741" s="24"/>
      <c r="W741" s="24"/>
      <c r="X741" s="24"/>
      <c r="Y741" s="24"/>
      <c r="Z741" s="24"/>
    </row>
    <row r="742" spans="11:26" ht="15.75" customHeight="1">
      <c r="K742" s="30"/>
      <c r="M742" s="30"/>
      <c r="P742" s="24"/>
      <c r="Q742" s="24"/>
      <c r="R742" s="24"/>
      <c r="S742" s="24"/>
      <c r="T742" s="24"/>
      <c r="U742" s="24"/>
      <c r="V742" s="24"/>
      <c r="W742" s="24"/>
      <c r="X742" s="24"/>
      <c r="Y742" s="24"/>
      <c r="Z742" s="24"/>
    </row>
    <row r="743" spans="11:26" ht="15.75" customHeight="1">
      <c r="K743" s="30"/>
      <c r="M743" s="30"/>
      <c r="P743" s="24"/>
      <c r="Q743" s="24"/>
      <c r="R743" s="24"/>
      <c r="S743" s="24"/>
      <c r="T743" s="24"/>
      <c r="U743" s="24"/>
      <c r="V743" s="24"/>
      <c r="W743" s="24"/>
      <c r="X743" s="24"/>
      <c r="Y743" s="24"/>
      <c r="Z743" s="24"/>
    </row>
    <row r="744" spans="11:26" ht="15.75" customHeight="1">
      <c r="K744" s="30"/>
      <c r="M744" s="30"/>
      <c r="P744" s="24"/>
      <c r="Q744" s="24"/>
      <c r="R744" s="24"/>
      <c r="S744" s="24"/>
      <c r="T744" s="24"/>
      <c r="U744" s="24"/>
      <c r="V744" s="24"/>
      <c r="W744" s="24"/>
      <c r="X744" s="24"/>
      <c r="Y744" s="24"/>
      <c r="Z744" s="24"/>
    </row>
    <row r="745" spans="11:26" ht="15.75" customHeight="1">
      <c r="K745" s="30"/>
      <c r="M745" s="30"/>
      <c r="P745" s="24"/>
      <c r="Q745" s="24"/>
      <c r="R745" s="24"/>
      <c r="S745" s="24"/>
      <c r="T745" s="24"/>
      <c r="U745" s="24"/>
      <c r="V745" s="24"/>
      <c r="W745" s="24"/>
      <c r="X745" s="24"/>
      <c r="Y745" s="24"/>
      <c r="Z745" s="24"/>
    </row>
    <row r="746" spans="11:26" ht="15.75" customHeight="1">
      <c r="K746" s="30"/>
      <c r="M746" s="30"/>
      <c r="P746" s="24"/>
      <c r="Q746" s="24"/>
      <c r="R746" s="24"/>
      <c r="S746" s="24"/>
      <c r="T746" s="24"/>
      <c r="U746" s="24"/>
      <c r="V746" s="24"/>
      <c r="W746" s="24"/>
      <c r="X746" s="24"/>
      <c r="Y746" s="24"/>
      <c r="Z746" s="24"/>
    </row>
    <row r="747" spans="11:26" ht="15.75" customHeight="1">
      <c r="K747" s="30"/>
      <c r="M747" s="30"/>
      <c r="P747" s="24"/>
      <c r="Q747" s="24"/>
      <c r="R747" s="24"/>
      <c r="S747" s="24"/>
      <c r="T747" s="24"/>
      <c r="U747" s="24"/>
      <c r="V747" s="24"/>
      <c r="W747" s="24"/>
      <c r="X747" s="24"/>
      <c r="Y747" s="24"/>
      <c r="Z747" s="24"/>
    </row>
    <row r="748" spans="11:26" ht="15.75" customHeight="1">
      <c r="K748" s="30"/>
      <c r="M748" s="30"/>
      <c r="P748" s="24"/>
      <c r="Q748" s="24"/>
      <c r="R748" s="24"/>
      <c r="S748" s="24"/>
      <c r="T748" s="24"/>
      <c r="U748" s="24"/>
      <c r="V748" s="24"/>
      <c r="W748" s="24"/>
      <c r="X748" s="24"/>
      <c r="Y748" s="24"/>
      <c r="Z748" s="24"/>
    </row>
    <row r="749" spans="11:26" ht="15.75" customHeight="1">
      <c r="K749" s="30"/>
      <c r="M749" s="30"/>
      <c r="P749" s="24"/>
      <c r="Q749" s="24"/>
      <c r="R749" s="24"/>
      <c r="S749" s="24"/>
      <c r="T749" s="24"/>
      <c r="U749" s="24"/>
      <c r="V749" s="24"/>
      <c r="W749" s="24"/>
      <c r="X749" s="24"/>
      <c r="Y749" s="24"/>
      <c r="Z749" s="24"/>
    </row>
    <row r="750" spans="11:26" ht="15.75" customHeight="1">
      <c r="K750" s="30"/>
      <c r="M750" s="30"/>
      <c r="P750" s="24"/>
      <c r="Q750" s="24"/>
      <c r="R750" s="24"/>
      <c r="S750" s="24"/>
      <c r="T750" s="24"/>
      <c r="U750" s="24"/>
      <c r="V750" s="24"/>
      <c r="W750" s="24"/>
      <c r="X750" s="24"/>
      <c r="Y750" s="24"/>
      <c r="Z750" s="24"/>
    </row>
    <row r="751" spans="11:26" ht="15.75" customHeight="1">
      <c r="K751" s="30"/>
      <c r="M751" s="30"/>
      <c r="P751" s="24"/>
      <c r="Q751" s="24"/>
      <c r="R751" s="24"/>
      <c r="S751" s="24"/>
      <c r="T751" s="24"/>
      <c r="U751" s="24"/>
      <c r="V751" s="24"/>
      <c r="W751" s="24"/>
      <c r="X751" s="24"/>
      <c r="Y751" s="24"/>
      <c r="Z751" s="24"/>
    </row>
    <row r="752" spans="11:26" ht="15.75" customHeight="1">
      <c r="K752" s="30"/>
      <c r="M752" s="30"/>
      <c r="P752" s="24"/>
      <c r="Q752" s="24"/>
      <c r="R752" s="24"/>
      <c r="S752" s="24"/>
      <c r="T752" s="24"/>
      <c r="U752" s="24"/>
      <c r="V752" s="24"/>
      <c r="W752" s="24"/>
      <c r="X752" s="24"/>
      <c r="Y752" s="24"/>
      <c r="Z752" s="24"/>
    </row>
    <row r="753" spans="11:26" ht="15.75" customHeight="1">
      <c r="K753" s="30"/>
      <c r="M753" s="30"/>
      <c r="P753" s="24"/>
      <c r="Q753" s="24"/>
      <c r="R753" s="24"/>
      <c r="S753" s="24"/>
      <c r="T753" s="24"/>
      <c r="U753" s="24"/>
      <c r="V753" s="24"/>
      <c r="W753" s="24"/>
      <c r="X753" s="24"/>
      <c r="Y753" s="24"/>
      <c r="Z753" s="24"/>
    </row>
    <row r="754" spans="11:26" ht="15.75" customHeight="1">
      <c r="K754" s="30"/>
      <c r="M754" s="30"/>
      <c r="P754" s="24"/>
      <c r="Q754" s="24"/>
      <c r="R754" s="24"/>
      <c r="S754" s="24"/>
      <c r="T754" s="24"/>
      <c r="U754" s="24"/>
      <c r="V754" s="24"/>
      <c r="W754" s="24"/>
      <c r="X754" s="24"/>
      <c r="Y754" s="24"/>
      <c r="Z754" s="24"/>
    </row>
    <row r="755" spans="11:26" ht="15.75" customHeight="1">
      <c r="K755" s="30"/>
      <c r="M755" s="30"/>
      <c r="P755" s="24"/>
      <c r="Q755" s="24"/>
      <c r="R755" s="24"/>
      <c r="S755" s="24"/>
      <c r="T755" s="24"/>
      <c r="U755" s="24"/>
      <c r="V755" s="24"/>
      <c r="W755" s="24"/>
      <c r="X755" s="24"/>
      <c r="Y755" s="24"/>
      <c r="Z755" s="24"/>
    </row>
    <row r="756" spans="11:26" ht="15.75" customHeight="1">
      <c r="K756" s="30"/>
      <c r="M756" s="30"/>
      <c r="P756" s="24"/>
      <c r="Q756" s="24"/>
      <c r="R756" s="24"/>
      <c r="S756" s="24"/>
      <c r="T756" s="24"/>
      <c r="U756" s="24"/>
      <c r="V756" s="24"/>
      <c r="W756" s="24"/>
      <c r="X756" s="24"/>
      <c r="Y756" s="24"/>
      <c r="Z756" s="24"/>
    </row>
    <row r="757" spans="11:26" ht="15.75" customHeight="1">
      <c r="K757" s="30"/>
      <c r="M757" s="30"/>
      <c r="P757" s="24"/>
      <c r="Q757" s="24"/>
      <c r="R757" s="24"/>
      <c r="S757" s="24"/>
      <c r="T757" s="24"/>
      <c r="U757" s="24"/>
      <c r="V757" s="24"/>
      <c r="W757" s="24"/>
      <c r="X757" s="24"/>
      <c r="Y757" s="24"/>
      <c r="Z757" s="24"/>
    </row>
    <row r="758" spans="11:26" ht="15.75" customHeight="1">
      <c r="K758" s="30"/>
      <c r="M758" s="30"/>
      <c r="P758" s="24"/>
      <c r="Q758" s="24"/>
      <c r="R758" s="24"/>
      <c r="S758" s="24"/>
      <c r="T758" s="24"/>
      <c r="U758" s="24"/>
      <c r="V758" s="24"/>
      <c r="W758" s="24"/>
      <c r="X758" s="24"/>
      <c r="Y758" s="24"/>
      <c r="Z758" s="24"/>
    </row>
    <row r="759" spans="11:26" ht="15.75" customHeight="1">
      <c r="K759" s="30"/>
      <c r="M759" s="30"/>
      <c r="P759" s="24"/>
      <c r="Q759" s="24"/>
      <c r="R759" s="24"/>
      <c r="S759" s="24"/>
      <c r="T759" s="24"/>
      <c r="U759" s="24"/>
      <c r="V759" s="24"/>
      <c r="W759" s="24"/>
      <c r="X759" s="24"/>
      <c r="Y759" s="24"/>
      <c r="Z759" s="24"/>
    </row>
    <row r="760" spans="11:26" ht="15.75" customHeight="1">
      <c r="K760" s="30"/>
      <c r="M760" s="30"/>
      <c r="P760" s="24"/>
      <c r="Q760" s="24"/>
      <c r="R760" s="24"/>
      <c r="S760" s="24"/>
      <c r="T760" s="24"/>
      <c r="U760" s="24"/>
      <c r="V760" s="24"/>
      <c r="W760" s="24"/>
      <c r="X760" s="24"/>
      <c r="Y760" s="24"/>
      <c r="Z760" s="24"/>
    </row>
    <row r="761" spans="11:26" ht="15.75" customHeight="1">
      <c r="K761" s="30"/>
      <c r="M761" s="30"/>
      <c r="P761" s="24"/>
      <c r="Q761" s="24"/>
      <c r="R761" s="24"/>
      <c r="S761" s="24"/>
      <c r="T761" s="24"/>
      <c r="U761" s="24"/>
      <c r="V761" s="24"/>
      <c r="W761" s="24"/>
      <c r="X761" s="24"/>
      <c r="Y761" s="24"/>
      <c r="Z761" s="24"/>
    </row>
    <row r="762" spans="11:26" ht="15.75" customHeight="1">
      <c r="K762" s="30"/>
      <c r="M762" s="30"/>
      <c r="P762" s="24"/>
      <c r="Q762" s="24"/>
      <c r="R762" s="24"/>
      <c r="S762" s="24"/>
      <c r="T762" s="24"/>
      <c r="U762" s="24"/>
      <c r="V762" s="24"/>
      <c r="W762" s="24"/>
      <c r="X762" s="24"/>
      <c r="Y762" s="24"/>
      <c r="Z762" s="24"/>
    </row>
    <row r="763" spans="11:26" ht="15.75" customHeight="1">
      <c r="K763" s="30"/>
      <c r="M763" s="30"/>
      <c r="P763" s="24"/>
      <c r="Q763" s="24"/>
      <c r="R763" s="24"/>
      <c r="S763" s="24"/>
      <c r="T763" s="24"/>
      <c r="U763" s="24"/>
      <c r="V763" s="24"/>
      <c r="W763" s="24"/>
      <c r="X763" s="24"/>
      <c r="Y763" s="24"/>
      <c r="Z763" s="24"/>
    </row>
    <row r="764" spans="11:26" ht="15.75" customHeight="1">
      <c r="K764" s="30"/>
      <c r="M764" s="30"/>
      <c r="P764" s="24"/>
      <c r="Q764" s="24"/>
      <c r="R764" s="24"/>
      <c r="S764" s="24"/>
      <c r="T764" s="24"/>
      <c r="U764" s="24"/>
      <c r="V764" s="24"/>
      <c r="W764" s="24"/>
      <c r="X764" s="24"/>
      <c r="Y764" s="24"/>
      <c r="Z764" s="24"/>
    </row>
    <row r="765" spans="11:26" ht="15.75" customHeight="1">
      <c r="K765" s="30"/>
      <c r="M765" s="30"/>
      <c r="P765" s="24"/>
      <c r="Q765" s="24"/>
      <c r="R765" s="24"/>
      <c r="S765" s="24"/>
      <c r="T765" s="24"/>
      <c r="U765" s="24"/>
      <c r="V765" s="24"/>
      <c r="W765" s="24"/>
      <c r="X765" s="24"/>
      <c r="Y765" s="24"/>
      <c r="Z765" s="24"/>
    </row>
    <row r="766" spans="11:26" ht="15.75" customHeight="1">
      <c r="K766" s="30"/>
      <c r="M766" s="30"/>
      <c r="P766" s="24"/>
      <c r="Q766" s="24"/>
      <c r="R766" s="24"/>
      <c r="S766" s="24"/>
      <c r="T766" s="24"/>
      <c r="U766" s="24"/>
      <c r="V766" s="24"/>
      <c r="W766" s="24"/>
      <c r="X766" s="24"/>
      <c r="Y766" s="24"/>
      <c r="Z766" s="24"/>
    </row>
    <row r="767" spans="11:26" ht="15.75" customHeight="1">
      <c r="K767" s="30"/>
      <c r="M767" s="30"/>
      <c r="P767" s="24"/>
      <c r="Q767" s="24"/>
      <c r="R767" s="24"/>
      <c r="S767" s="24"/>
      <c r="T767" s="24"/>
      <c r="U767" s="24"/>
      <c r="V767" s="24"/>
      <c r="W767" s="24"/>
      <c r="X767" s="24"/>
      <c r="Y767" s="24"/>
      <c r="Z767" s="24"/>
    </row>
    <row r="768" spans="11:26" ht="15.75" customHeight="1">
      <c r="K768" s="30"/>
      <c r="M768" s="30"/>
      <c r="P768" s="24"/>
      <c r="Q768" s="24"/>
      <c r="R768" s="24"/>
      <c r="S768" s="24"/>
      <c r="T768" s="24"/>
      <c r="U768" s="24"/>
      <c r="V768" s="24"/>
      <c r="W768" s="24"/>
      <c r="X768" s="24"/>
      <c r="Y768" s="24"/>
      <c r="Z768" s="24"/>
    </row>
    <row r="769" spans="11:26" ht="15.75" customHeight="1">
      <c r="K769" s="30"/>
      <c r="M769" s="30"/>
      <c r="P769" s="24"/>
      <c r="Q769" s="24"/>
      <c r="R769" s="24"/>
      <c r="S769" s="24"/>
      <c r="T769" s="24"/>
      <c r="U769" s="24"/>
      <c r="V769" s="24"/>
      <c r="W769" s="24"/>
      <c r="X769" s="24"/>
      <c r="Y769" s="24"/>
      <c r="Z769" s="24"/>
    </row>
    <row r="770" spans="11:26" ht="15.75" customHeight="1">
      <c r="K770" s="30"/>
      <c r="M770" s="30"/>
      <c r="P770" s="24"/>
      <c r="Q770" s="24"/>
      <c r="R770" s="24"/>
      <c r="S770" s="24"/>
      <c r="T770" s="24"/>
      <c r="U770" s="24"/>
      <c r="V770" s="24"/>
      <c r="W770" s="24"/>
      <c r="X770" s="24"/>
      <c r="Y770" s="24"/>
      <c r="Z770" s="24"/>
    </row>
    <row r="771" spans="11:26" ht="15.75" customHeight="1">
      <c r="K771" s="30"/>
      <c r="M771" s="30"/>
      <c r="P771" s="24"/>
      <c r="Q771" s="24"/>
      <c r="R771" s="24"/>
      <c r="S771" s="24"/>
      <c r="T771" s="24"/>
      <c r="U771" s="24"/>
      <c r="V771" s="24"/>
      <c r="W771" s="24"/>
      <c r="X771" s="24"/>
      <c r="Y771" s="24"/>
      <c r="Z771" s="24"/>
    </row>
    <row r="772" spans="11:26" ht="15.75" customHeight="1">
      <c r="K772" s="30"/>
      <c r="M772" s="30"/>
      <c r="P772" s="24"/>
      <c r="Q772" s="24"/>
      <c r="R772" s="24"/>
      <c r="S772" s="24"/>
      <c r="T772" s="24"/>
      <c r="U772" s="24"/>
      <c r="V772" s="24"/>
      <c r="W772" s="24"/>
      <c r="X772" s="24"/>
      <c r="Y772" s="24"/>
      <c r="Z772" s="24"/>
    </row>
    <row r="773" spans="11:26" ht="15.75" customHeight="1">
      <c r="K773" s="30"/>
      <c r="M773" s="30"/>
      <c r="P773" s="24"/>
      <c r="Q773" s="24"/>
      <c r="R773" s="24"/>
      <c r="S773" s="24"/>
      <c r="T773" s="24"/>
      <c r="U773" s="24"/>
      <c r="V773" s="24"/>
      <c r="W773" s="24"/>
      <c r="X773" s="24"/>
      <c r="Y773" s="24"/>
      <c r="Z773" s="24"/>
    </row>
    <row r="774" spans="11:26" ht="15.75" customHeight="1">
      <c r="K774" s="30"/>
      <c r="M774" s="30"/>
      <c r="P774" s="24"/>
      <c r="Q774" s="24"/>
      <c r="R774" s="24"/>
      <c r="S774" s="24"/>
      <c r="T774" s="24"/>
      <c r="U774" s="24"/>
      <c r="V774" s="24"/>
      <c r="W774" s="24"/>
      <c r="X774" s="24"/>
      <c r="Y774" s="24"/>
      <c r="Z774" s="24"/>
    </row>
    <row r="775" spans="11:26" ht="15.75" customHeight="1">
      <c r="K775" s="30"/>
      <c r="M775" s="30"/>
      <c r="P775" s="24"/>
      <c r="Q775" s="24"/>
      <c r="R775" s="24"/>
      <c r="S775" s="24"/>
      <c r="T775" s="24"/>
      <c r="U775" s="24"/>
      <c r="V775" s="24"/>
      <c r="W775" s="24"/>
      <c r="X775" s="24"/>
      <c r="Y775" s="24"/>
      <c r="Z775" s="24"/>
    </row>
    <row r="776" spans="11:26" ht="15.75" customHeight="1">
      <c r="K776" s="30"/>
      <c r="M776" s="30"/>
      <c r="P776" s="24"/>
      <c r="Q776" s="24"/>
      <c r="R776" s="24"/>
      <c r="S776" s="24"/>
      <c r="T776" s="24"/>
      <c r="U776" s="24"/>
      <c r="V776" s="24"/>
      <c r="W776" s="24"/>
      <c r="X776" s="24"/>
      <c r="Y776" s="24"/>
      <c r="Z776" s="24"/>
    </row>
    <row r="777" spans="11:26" ht="15.75" customHeight="1">
      <c r="K777" s="30"/>
      <c r="M777" s="30"/>
      <c r="P777" s="24"/>
      <c r="Q777" s="24"/>
      <c r="R777" s="24"/>
      <c r="S777" s="24"/>
      <c r="T777" s="24"/>
      <c r="U777" s="24"/>
      <c r="V777" s="24"/>
      <c r="W777" s="24"/>
      <c r="X777" s="24"/>
      <c r="Y777" s="24"/>
      <c r="Z777" s="24"/>
    </row>
    <row r="778" spans="11:26" ht="15.75" customHeight="1">
      <c r="K778" s="30"/>
      <c r="M778" s="30"/>
      <c r="P778" s="24"/>
      <c r="Q778" s="24"/>
      <c r="R778" s="24"/>
      <c r="S778" s="24"/>
      <c r="T778" s="24"/>
      <c r="U778" s="24"/>
      <c r="V778" s="24"/>
      <c r="W778" s="24"/>
      <c r="X778" s="24"/>
      <c r="Y778" s="24"/>
      <c r="Z778" s="24"/>
    </row>
    <row r="779" spans="11:26" ht="15.75" customHeight="1">
      <c r="K779" s="30"/>
      <c r="M779" s="30"/>
      <c r="P779" s="24"/>
      <c r="Q779" s="24"/>
      <c r="R779" s="24"/>
      <c r="S779" s="24"/>
      <c r="T779" s="24"/>
      <c r="U779" s="24"/>
      <c r="V779" s="24"/>
      <c r="W779" s="24"/>
      <c r="X779" s="24"/>
      <c r="Y779" s="24"/>
      <c r="Z779" s="24"/>
    </row>
    <row r="780" spans="11:26" ht="15.75" customHeight="1">
      <c r="K780" s="30"/>
      <c r="M780" s="30"/>
      <c r="P780" s="24"/>
      <c r="Q780" s="24"/>
      <c r="R780" s="24"/>
      <c r="S780" s="24"/>
      <c r="T780" s="24"/>
      <c r="U780" s="24"/>
      <c r="V780" s="24"/>
      <c r="W780" s="24"/>
      <c r="X780" s="24"/>
      <c r="Y780" s="24"/>
      <c r="Z780" s="24"/>
    </row>
    <row r="781" spans="11:26" ht="15.75" customHeight="1">
      <c r="K781" s="30"/>
      <c r="M781" s="30"/>
      <c r="P781" s="24"/>
      <c r="Q781" s="24"/>
      <c r="R781" s="24"/>
      <c r="S781" s="24"/>
      <c r="T781" s="24"/>
      <c r="U781" s="24"/>
      <c r="V781" s="24"/>
      <c r="W781" s="24"/>
      <c r="X781" s="24"/>
      <c r="Y781" s="24"/>
      <c r="Z781" s="24"/>
    </row>
    <row r="782" spans="11:26" ht="15.75" customHeight="1">
      <c r="K782" s="30"/>
      <c r="M782" s="30"/>
      <c r="P782" s="24"/>
      <c r="Q782" s="24"/>
      <c r="R782" s="24"/>
      <c r="S782" s="24"/>
      <c r="T782" s="24"/>
      <c r="U782" s="24"/>
      <c r="V782" s="24"/>
      <c r="W782" s="24"/>
      <c r="X782" s="24"/>
      <c r="Y782" s="24"/>
      <c r="Z782" s="24"/>
    </row>
    <row r="783" spans="11:26" ht="15.75" customHeight="1">
      <c r="K783" s="30"/>
      <c r="M783" s="30"/>
      <c r="P783" s="24"/>
      <c r="Q783" s="24"/>
      <c r="R783" s="24"/>
      <c r="S783" s="24"/>
      <c r="T783" s="24"/>
      <c r="U783" s="24"/>
      <c r="V783" s="24"/>
      <c r="W783" s="24"/>
      <c r="X783" s="24"/>
      <c r="Y783" s="24"/>
      <c r="Z783" s="24"/>
    </row>
    <row r="784" spans="11:26" ht="15.75" customHeight="1">
      <c r="K784" s="30"/>
      <c r="M784" s="30"/>
      <c r="P784" s="24"/>
      <c r="Q784" s="24"/>
      <c r="R784" s="24"/>
      <c r="S784" s="24"/>
      <c r="T784" s="24"/>
      <c r="U784" s="24"/>
      <c r="V784" s="24"/>
      <c r="W784" s="24"/>
      <c r="X784" s="24"/>
      <c r="Y784" s="24"/>
      <c r="Z784" s="24"/>
    </row>
    <row r="785" spans="11:26" ht="15.75" customHeight="1">
      <c r="K785" s="30"/>
      <c r="M785" s="30"/>
      <c r="P785" s="24"/>
      <c r="Q785" s="24"/>
      <c r="R785" s="24"/>
      <c r="S785" s="24"/>
      <c r="T785" s="24"/>
      <c r="U785" s="24"/>
      <c r="V785" s="24"/>
      <c r="W785" s="24"/>
      <c r="X785" s="24"/>
      <c r="Y785" s="24"/>
      <c r="Z785" s="24"/>
    </row>
    <row r="786" spans="11:26" ht="15.75" customHeight="1">
      <c r="K786" s="30"/>
      <c r="M786" s="30"/>
      <c r="P786" s="24"/>
      <c r="Q786" s="24"/>
      <c r="R786" s="24"/>
      <c r="S786" s="24"/>
      <c r="T786" s="24"/>
      <c r="U786" s="24"/>
      <c r="V786" s="24"/>
      <c r="W786" s="24"/>
      <c r="X786" s="24"/>
      <c r="Y786" s="24"/>
      <c r="Z786" s="24"/>
    </row>
    <row r="787" spans="11:26" ht="15.75" customHeight="1">
      <c r="K787" s="30"/>
      <c r="M787" s="30"/>
      <c r="P787" s="24"/>
      <c r="Q787" s="24"/>
      <c r="R787" s="24"/>
      <c r="S787" s="24"/>
      <c r="T787" s="24"/>
      <c r="U787" s="24"/>
      <c r="V787" s="24"/>
      <c r="W787" s="24"/>
      <c r="X787" s="24"/>
      <c r="Y787" s="24"/>
      <c r="Z787" s="24"/>
    </row>
    <row r="788" spans="11:26" ht="15.75" customHeight="1">
      <c r="K788" s="30"/>
      <c r="M788" s="30"/>
      <c r="P788" s="24"/>
      <c r="Q788" s="24"/>
      <c r="R788" s="24"/>
      <c r="S788" s="24"/>
      <c r="T788" s="24"/>
      <c r="U788" s="24"/>
      <c r="V788" s="24"/>
      <c r="W788" s="24"/>
      <c r="X788" s="24"/>
      <c r="Y788" s="24"/>
      <c r="Z788" s="24"/>
    </row>
    <row r="789" spans="11:26" ht="15.75" customHeight="1">
      <c r="K789" s="30"/>
      <c r="M789" s="30"/>
      <c r="P789" s="24"/>
      <c r="Q789" s="24"/>
      <c r="R789" s="24"/>
      <c r="S789" s="24"/>
      <c r="T789" s="24"/>
      <c r="U789" s="24"/>
      <c r="V789" s="24"/>
      <c r="W789" s="24"/>
      <c r="X789" s="24"/>
      <c r="Y789" s="24"/>
      <c r="Z789" s="24"/>
    </row>
    <row r="790" spans="11:26" ht="15.75" customHeight="1">
      <c r="K790" s="30"/>
      <c r="M790" s="30"/>
      <c r="P790" s="24"/>
      <c r="Q790" s="24"/>
      <c r="R790" s="24"/>
      <c r="S790" s="24"/>
      <c r="T790" s="24"/>
      <c r="U790" s="24"/>
      <c r="V790" s="24"/>
      <c r="W790" s="24"/>
      <c r="X790" s="24"/>
      <c r="Y790" s="24"/>
      <c r="Z790" s="24"/>
    </row>
    <row r="791" spans="11:26" ht="15.75" customHeight="1">
      <c r="K791" s="30"/>
      <c r="M791" s="30"/>
      <c r="P791" s="24"/>
      <c r="Q791" s="24"/>
      <c r="R791" s="24"/>
      <c r="S791" s="24"/>
      <c r="T791" s="24"/>
      <c r="U791" s="24"/>
      <c r="V791" s="24"/>
      <c r="W791" s="24"/>
      <c r="X791" s="24"/>
      <c r="Y791" s="24"/>
      <c r="Z791" s="24"/>
    </row>
    <row r="792" spans="11:26" ht="15.75" customHeight="1">
      <c r="K792" s="30"/>
      <c r="M792" s="30"/>
      <c r="P792" s="24"/>
      <c r="Q792" s="24"/>
      <c r="R792" s="24"/>
      <c r="S792" s="24"/>
      <c r="T792" s="24"/>
      <c r="U792" s="24"/>
      <c r="V792" s="24"/>
      <c r="W792" s="24"/>
      <c r="X792" s="24"/>
      <c r="Y792" s="24"/>
      <c r="Z792" s="24"/>
    </row>
    <row r="793" spans="11:26" ht="15.75" customHeight="1">
      <c r="K793" s="30"/>
      <c r="M793" s="30"/>
      <c r="P793" s="24"/>
      <c r="Q793" s="24"/>
      <c r="R793" s="24"/>
      <c r="S793" s="24"/>
      <c r="T793" s="24"/>
      <c r="U793" s="24"/>
      <c r="V793" s="24"/>
      <c r="W793" s="24"/>
      <c r="X793" s="24"/>
      <c r="Y793" s="24"/>
      <c r="Z793" s="24"/>
    </row>
    <row r="794" spans="11:26" ht="15.75" customHeight="1">
      <c r="K794" s="30"/>
      <c r="M794" s="30"/>
      <c r="P794" s="24"/>
      <c r="Q794" s="24"/>
      <c r="R794" s="24"/>
      <c r="S794" s="24"/>
      <c r="T794" s="24"/>
      <c r="U794" s="24"/>
      <c r="V794" s="24"/>
      <c r="W794" s="24"/>
      <c r="X794" s="24"/>
      <c r="Y794" s="24"/>
      <c r="Z794" s="24"/>
    </row>
    <row r="795" spans="11:26" ht="15.75" customHeight="1">
      <c r="K795" s="30"/>
      <c r="M795" s="30"/>
      <c r="P795" s="24"/>
      <c r="Q795" s="24"/>
      <c r="R795" s="24"/>
      <c r="S795" s="24"/>
      <c r="T795" s="24"/>
      <c r="U795" s="24"/>
      <c r="V795" s="24"/>
      <c r="W795" s="24"/>
      <c r="X795" s="24"/>
      <c r="Y795" s="24"/>
      <c r="Z795" s="24"/>
    </row>
    <row r="796" spans="11:26" ht="15.75" customHeight="1">
      <c r="K796" s="30"/>
      <c r="M796" s="30"/>
      <c r="P796" s="24"/>
      <c r="Q796" s="24"/>
      <c r="R796" s="24"/>
      <c r="S796" s="24"/>
      <c r="T796" s="24"/>
      <c r="U796" s="24"/>
      <c r="V796" s="24"/>
      <c r="W796" s="24"/>
      <c r="X796" s="24"/>
      <c r="Y796" s="24"/>
      <c r="Z796" s="24"/>
    </row>
    <row r="797" spans="11:26" ht="15.75" customHeight="1">
      <c r="K797" s="30"/>
      <c r="M797" s="30"/>
      <c r="P797" s="24"/>
      <c r="Q797" s="24"/>
      <c r="R797" s="24"/>
      <c r="S797" s="24"/>
      <c r="T797" s="24"/>
      <c r="U797" s="24"/>
      <c r="V797" s="24"/>
      <c r="W797" s="24"/>
      <c r="X797" s="24"/>
      <c r="Y797" s="24"/>
      <c r="Z797" s="24"/>
    </row>
    <row r="798" spans="11:26" ht="15.75" customHeight="1">
      <c r="K798" s="30"/>
      <c r="M798" s="30"/>
      <c r="P798" s="24"/>
      <c r="Q798" s="24"/>
      <c r="R798" s="24"/>
      <c r="S798" s="24"/>
      <c r="T798" s="24"/>
      <c r="U798" s="24"/>
      <c r="V798" s="24"/>
      <c r="W798" s="24"/>
      <c r="X798" s="24"/>
      <c r="Y798" s="24"/>
      <c r="Z798" s="24"/>
    </row>
    <row r="799" spans="11:26" ht="15.75" customHeight="1">
      <c r="K799" s="30"/>
      <c r="M799" s="30"/>
      <c r="P799" s="24"/>
      <c r="Q799" s="24"/>
      <c r="R799" s="24"/>
      <c r="S799" s="24"/>
      <c r="T799" s="24"/>
      <c r="U799" s="24"/>
      <c r="V799" s="24"/>
      <c r="W799" s="24"/>
      <c r="X799" s="24"/>
      <c r="Y799" s="24"/>
      <c r="Z799" s="24"/>
    </row>
    <row r="800" spans="11:26" ht="15.75" customHeight="1">
      <c r="K800" s="30"/>
      <c r="M800" s="30"/>
      <c r="P800" s="24"/>
      <c r="Q800" s="24"/>
      <c r="R800" s="24"/>
      <c r="S800" s="24"/>
      <c r="T800" s="24"/>
      <c r="U800" s="24"/>
      <c r="V800" s="24"/>
      <c r="W800" s="24"/>
      <c r="X800" s="24"/>
      <c r="Y800" s="24"/>
      <c r="Z800" s="24"/>
    </row>
    <row r="801" spans="11:26" ht="15.75" customHeight="1">
      <c r="K801" s="30"/>
      <c r="M801" s="30"/>
      <c r="P801" s="24"/>
      <c r="Q801" s="24"/>
      <c r="R801" s="24"/>
      <c r="S801" s="24"/>
      <c r="T801" s="24"/>
      <c r="U801" s="24"/>
      <c r="V801" s="24"/>
      <c r="W801" s="24"/>
      <c r="X801" s="24"/>
      <c r="Y801" s="24"/>
      <c r="Z801" s="24"/>
    </row>
    <row r="802" spans="11:26" ht="15.75" customHeight="1">
      <c r="K802" s="30"/>
      <c r="M802" s="30"/>
      <c r="P802" s="24"/>
      <c r="Q802" s="24"/>
      <c r="R802" s="24"/>
      <c r="S802" s="24"/>
      <c r="T802" s="24"/>
      <c r="U802" s="24"/>
      <c r="V802" s="24"/>
      <c r="W802" s="24"/>
      <c r="X802" s="24"/>
      <c r="Y802" s="24"/>
      <c r="Z802" s="24"/>
    </row>
    <row r="803" spans="11:26" ht="15.75" customHeight="1">
      <c r="K803" s="30"/>
      <c r="M803" s="30"/>
      <c r="P803" s="24"/>
      <c r="Q803" s="24"/>
      <c r="R803" s="24"/>
      <c r="S803" s="24"/>
      <c r="T803" s="24"/>
      <c r="U803" s="24"/>
      <c r="V803" s="24"/>
      <c r="W803" s="24"/>
      <c r="X803" s="24"/>
      <c r="Y803" s="24"/>
      <c r="Z803" s="24"/>
    </row>
    <row r="804" spans="11:26" ht="15.75" customHeight="1">
      <c r="K804" s="30"/>
      <c r="M804" s="30"/>
      <c r="P804" s="24"/>
      <c r="Q804" s="24"/>
      <c r="R804" s="24"/>
      <c r="S804" s="24"/>
      <c r="T804" s="24"/>
      <c r="U804" s="24"/>
      <c r="V804" s="24"/>
      <c r="W804" s="24"/>
      <c r="X804" s="24"/>
      <c r="Y804" s="24"/>
      <c r="Z804" s="24"/>
    </row>
    <row r="805" spans="11:26" ht="15.75" customHeight="1">
      <c r="K805" s="30"/>
      <c r="M805" s="30"/>
      <c r="P805" s="24"/>
      <c r="Q805" s="24"/>
      <c r="R805" s="24"/>
      <c r="S805" s="24"/>
      <c r="T805" s="24"/>
      <c r="U805" s="24"/>
      <c r="V805" s="24"/>
      <c r="W805" s="24"/>
      <c r="X805" s="24"/>
      <c r="Y805" s="24"/>
      <c r="Z805" s="24"/>
    </row>
    <row r="806" spans="11:26" ht="15.75" customHeight="1">
      <c r="K806" s="30"/>
      <c r="M806" s="30"/>
      <c r="P806" s="24"/>
      <c r="Q806" s="24"/>
      <c r="R806" s="24"/>
      <c r="S806" s="24"/>
      <c r="T806" s="24"/>
      <c r="U806" s="24"/>
      <c r="V806" s="24"/>
      <c r="W806" s="24"/>
      <c r="X806" s="24"/>
      <c r="Y806" s="24"/>
      <c r="Z806" s="24"/>
    </row>
    <row r="807" spans="11:26" ht="15.75" customHeight="1">
      <c r="K807" s="30"/>
      <c r="M807" s="30"/>
      <c r="P807" s="24"/>
      <c r="Q807" s="24"/>
      <c r="R807" s="24"/>
      <c r="S807" s="24"/>
      <c r="T807" s="24"/>
      <c r="U807" s="24"/>
      <c r="V807" s="24"/>
      <c r="W807" s="24"/>
      <c r="X807" s="24"/>
      <c r="Y807" s="24"/>
      <c r="Z807" s="24"/>
    </row>
    <row r="808" spans="11:26" ht="15.75" customHeight="1">
      <c r="K808" s="30"/>
      <c r="M808" s="30"/>
      <c r="P808" s="24"/>
      <c r="Q808" s="24"/>
      <c r="R808" s="24"/>
      <c r="S808" s="24"/>
      <c r="T808" s="24"/>
      <c r="U808" s="24"/>
      <c r="V808" s="24"/>
      <c r="W808" s="24"/>
      <c r="X808" s="24"/>
      <c r="Y808" s="24"/>
      <c r="Z808" s="24"/>
    </row>
    <row r="809" spans="11:26" ht="15.75" customHeight="1">
      <c r="K809" s="30"/>
      <c r="M809" s="30"/>
      <c r="P809" s="24"/>
      <c r="Q809" s="24"/>
      <c r="R809" s="24"/>
      <c r="S809" s="24"/>
      <c r="T809" s="24"/>
      <c r="U809" s="24"/>
      <c r="V809" s="24"/>
      <c r="W809" s="24"/>
      <c r="X809" s="24"/>
      <c r="Y809" s="24"/>
      <c r="Z809" s="24"/>
    </row>
    <row r="810" spans="11:26" ht="15.75" customHeight="1">
      <c r="K810" s="30"/>
      <c r="M810" s="30"/>
      <c r="P810" s="24"/>
      <c r="Q810" s="24"/>
      <c r="R810" s="24"/>
      <c r="S810" s="24"/>
      <c r="T810" s="24"/>
      <c r="U810" s="24"/>
      <c r="V810" s="24"/>
      <c r="W810" s="24"/>
      <c r="X810" s="24"/>
      <c r="Y810" s="24"/>
      <c r="Z810" s="24"/>
    </row>
    <row r="811" spans="11:26" ht="15.75" customHeight="1">
      <c r="K811" s="30"/>
      <c r="M811" s="30"/>
      <c r="P811" s="24"/>
      <c r="Q811" s="24"/>
      <c r="R811" s="24"/>
      <c r="S811" s="24"/>
      <c r="T811" s="24"/>
      <c r="U811" s="24"/>
      <c r="V811" s="24"/>
      <c r="W811" s="24"/>
      <c r="X811" s="24"/>
      <c r="Y811" s="24"/>
      <c r="Z811" s="24"/>
    </row>
    <row r="812" spans="11:26" ht="15.75" customHeight="1">
      <c r="K812" s="30"/>
      <c r="M812" s="30"/>
      <c r="P812" s="24"/>
      <c r="Q812" s="24"/>
      <c r="R812" s="24"/>
      <c r="S812" s="24"/>
      <c r="T812" s="24"/>
      <c r="U812" s="24"/>
      <c r="V812" s="24"/>
      <c r="W812" s="24"/>
      <c r="X812" s="24"/>
      <c r="Y812" s="24"/>
      <c r="Z812" s="24"/>
    </row>
    <row r="813" spans="11:26" ht="15.75" customHeight="1">
      <c r="K813" s="30"/>
      <c r="M813" s="30"/>
      <c r="P813" s="24"/>
      <c r="Q813" s="24"/>
      <c r="R813" s="24"/>
      <c r="S813" s="24"/>
      <c r="T813" s="24"/>
      <c r="U813" s="24"/>
      <c r="V813" s="24"/>
      <c r="W813" s="24"/>
      <c r="X813" s="24"/>
      <c r="Y813" s="24"/>
      <c r="Z813" s="24"/>
    </row>
    <row r="814" spans="11:26" ht="15.75" customHeight="1">
      <c r="K814" s="30"/>
      <c r="M814" s="30"/>
      <c r="P814" s="24"/>
      <c r="Q814" s="24"/>
      <c r="R814" s="24"/>
      <c r="S814" s="24"/>
      <c r="T814" s="24"/>
      <c r="U814" s="24"/>
      <c r="V814" s="24"/>
      <c r="W814" s="24"/>
      <c r="X814" s="24"/>
      <c r="Y814" s="24"/>
      <c r="Z814" s="24"/>
    </row>
    <row r="815" spans="11:26" ht="15.75" customHeight="1">
      <c r="K815" s="30"/>
      <c r="M815" s="30"/>
      <c r="P815" s="24"/>
      <c r="Q815" s="24"/>
      <c r="R815" s="24"/>
      <c r="S815" s="24"/>
      <c r="T815" s="24"/>
      <c r="U815" s="24"/>
      <c r="V815" s="24"/>
      <c r="W815" s="24"/>
      <c r="X815" s="24"/>
      <c r="Y815" s="24"/>
      <c r="Z815" s="24"/>
    </row>
    <row r="816" spans="11:26" ht="15.75" customHeight="1">
      <c r="K816" s="30"/>
      <c r="M816" s="30"/>
      <c r="P816" s="24"/>
      <c r="Q816" s="24"/>
      <c r="R816" s="24"/>
      <c r="S816" s="24"/>
      <c r="T816" s="24"/>
      <c r="U816" s="24"/>
      <c r="V816" s="24"/>
      <c r="W816" s="24"/>
      <c r="X816" s="24"/>
      <c r="Y816" s="24"/>
      <c r="Z816" s="24"/>
    </row>
    <row r="817" spans="11:26" ht="15.75" customHeight="1">
      <c r="K817" s="30"/>
      <c r="M817" s="30"/>
      <c r="P817" s="24"/>
      <c r="Q817" s="24"/>
      <c r="R817" s="24"/>
      <c r="S817" s="24"/>
      <c r="T817" s="24"/>
      <c r="U817" s="24"/>
      <c r="V817" s="24"/>
      <c r="W817" s="24"/>
      <c r="X817" s="24"/>
      <c r="Y817" s="24"/>
      <c r="Z817" s="24"/>
    </row>
    <row r="818" spans="11:26" ht="15.75" customHeight="1">
      <c r="K818" s="30"/>
      <c r="M818" s="30"/>
      <c r="P818" s="24"/>
      <c r="Q818" s="24"/>
      <c r="R818" s="24"/>
      <c r="S818" s="24"/>
      <c r="T818" s="24"/>
      <c r="U818" s="24"/>
      <c r="V818" s="24"/>
      <c r="W818" s="24"/>
      <c r="X818" s="24"/>
      <c r="Y818" s="24"/>
      <c r="Z818" s="24"/>
    </row>
    <row r="819" spans="11:26" ht="15.75" customHeight="1">
      <c r="K819" s="30"/>
      <c r="M819" s="30"/>
      <c r="P819" s="24"/>
      <c r="Q819" s="24"/>
      <c r="R819" s="24"/>
      <c r="S819" s="24"/>
      <c r="T819" s="24"/>
      <c r="U819" s="24"/>
      <c r="V819" s="24"/>
      <c r="W819" s="24"/>
      <c r="X819" s="24"/>
      <c r="Y819" s="24"/>
      <c r="Z819" s="24"/>
    </row>
    <row r="820" spans="11:26" ht="15.75" customHeight="1">
      <c r="K820" s="30"/>
      <c r="M820" s="30"/>
      <c r="P820" s="24"/>
      <c r="Q820" s="24"/>
      <c r="R820" s="24"/>
      <c r="S820" s="24"/>
      <c r="T820" s="24"/>
      <c r="U820" s="24"/>
      <c r="V820" s="24"/>
      <c r="W820" s="24"/>
      <c r="X820" s="24"/>
      <c r="Y820" s="24"/>
      <c r="Z820" s="24"/>
    </row>
    <row r="821" spans="11:26" ht="15.75" customHeight="1">
      <c r="K821" s="30"/>
      <c r="M821" s="30"/>
      <c r="P821" s="24"/>
      <c r="Q821" s="24"/>
      <c r="R821" s="24"/>
      <c r="S821" s="24"/>
      <c r="T821" s="24"/>
      <c r="U821" s="24"/>
      <c r="V821" s="24"/>
      <c r="W821" s="24"/>
      <c r="X821" s="24"/>
      <c r="Y821" s="24"/>
      <c r="Z821" s="24"/>
    </row>
    <row r="822" spans="11:26" ht="15.75" customHeight="1">
      <c r="K822" s="30"/>
      <c r="M822" s="30"/>
      <c r="P822" s="24"/>
      <c r="Q822" s="24"/>
      <c r="R822" s="24"/>
      <c r="S822" s="24"/>
      <c r="T822" s="24"/>
      <c r="U822" s="24"/>
      <c r="V822" s="24"/>
      <c r="W822" s="24"/>
      <c r="X822" s="24"/>
      <c r="Y822" s="24"/>
      <c r="Z822" s="24"/>
    </row>
    <row r="823" spans="11:26" ht="15.75" customHeight="1">
      <c r="K823" s="30"/>
      <c r="M823" s="30"/>
      <c r="P823" s="24"/>
      <c r="Q823" s="24"/>
      <c r="R823" s="24"/>
      <c r="S823" s="24"/>
      <c r="T823" s="24"/>
      <c r="U823" s="24"/>
      <c r="V823" s="24"/>
      <c r="W823" s="24"/>
      <c r="X823" s="24"/>
      <c r="Y823" s="24"/>
      <c r="Z823" s="24"/>
    </row>
    <row r="824" spans="11:26" ht="15.75" customHeight="1">
      <c r="K824" s="30"/>
      <c r="M824" s="30"/>
      <c r="P824" s="24"/>
      <c r="Q824" s="24"/>
      <c r="R824" s="24"/>
      <c r="S824" s="24"/>
      <c r="T824" s="24"/>
      <c r="U824" s="24"/>
      <c r="V824" s="24"/>
      <c r="W824" s="24"/>
      <c r="X824" s="24"/>
      <c r="Y824" s="24"/>
      <c r="Z824" s="24"/>
    </row>
    <row r="825" spans="11:26" ht="15.75" customHeight="1">
      <c r="K825" s="30"/>
      <c r="M825" s="30"/>
      <c r="P825" s="24"/>
      <c r="Q825" s="24"/>
      <c r="R825" s="24"/>
      <c r="S825" s="24"/>
      <c r="T825" s="24"/>
      <c r="U825" s="24"/>
      <c r="V825" s="24"/>
      <c r="W825" s="24"/>
      <c r="X825" s="24"/>
      <c r="Y825" s="24"/>
      <c r="Z825" s="24"/>
    </row>
    <row r="826" spans="11:26" ht="15.75" customHeight="1">
      <c r="K826" s="30"/>
      <c r="M826" s="30"/>
      <c r="P826" s="24"/>
      <c r="Q826" s="24"/>
      <c r="R826" s="24"/>
      <c r="S826" s="24"/>
      <c r="T826" s="24"/>
      <c r="U826" s="24"/>
      <c r="V826" s="24"/>
      <c r="W826" s="24"/>
      <c r="X826" s="24"/>
      <c r="Y826" s="24"/>
      <c r="Z826" s="24"/>
    </row>
    <row r="827" spans="11:26" ht="15.75" customHeight="1">
      <c r="K827" s="30"/>
      <c r="M827" s="30"/>
      <c r="P827" s="24"/>
      <c r="Q827" s="24"/>
      <c r="R827" s="24"/>
      <c r="S827" s="24"/>
      <c r="T827" s="24"/>
      <c r="U827" s="24"/>
      <c r="V827" s="24"/>
      <c r="W827" s="24"/>
      <c r="X827" s="24"/>
      <c r="Y827" s="24"/>
      <c r="Z827" s="24"/>
    </row>
    <row r="828" spans="11:26" ht="15.75" customHeight="1">
      <c r="K828" s="30"/>
      <c r="M828" s="30"/>
      <c r="P828" s="24"/>
      <c r="Q828" s="24"/>
      <c r="R828" s="24"/>
      <c r="S828" s="24"/>
      <c r="T828" s="24"/>
      <c r="U828" s="24"/>
      <c r="V828" s="24"/>
      <c r="W828" s="24"/>
      <c r="X828" s="24"/>
      <c r="Y828" s="24"/>
      <c r="Z828" s="24"/>
    </row>
    <row r="829" spans="11:26" ht="15.75" customHeight="1">
      <c r="K829" s="30"/>
      <c r="M829" s="30"/>
      <c r="P829" s="24"/>
      <c r="Q829" s="24"/>
      <c r="R829" s="24"/>
      <c r="S829" s="24"/>
      <c r="T829" s="24"/>
      <c r="U829" s="24"/>
      <c r="V829" s="24"/>
      <c r="W829" s="24"/>
      <c r="X829" s="24"/>
      <c r="Y829" s="24"/>
      <c r="Z829" s="24"/>
    </row>
    <row r="830" spans="11:26" ht="15.75" customHeight="1">
      <c r="K830" s="30"/>
      <c r="M830" s="30"/>
      <c r="P830" s="24"/>
      <c r="Q830" s="24"/>
      <c r="R830" s="24"/>
      <c r="S830" s="24"/>
      <c r="T830" s="24"/>
      <c r="U830" s="24"/>
      <c r="V830" s="24"/>
      <c r="W830" s="24"/>
      <c r="X830" s="24"/>
      <c r="Y830" s="24"/>
      <c r="Z830" s="24"/>
    </row>
    <row r="831" spans="11:26" ht="15.75" customHeight="1">
      <c r="K831" s="30"/>
      <c r="M831" s="30"/>
      <c r="P831" s="24"/>
      <c r="Q831" s="24"/>
      <c r="R831" s="24"/>
      <c r="S831" s="24"/>
      <c r="T831" s="24"/>
      <c r="U831" s="24"/>
      <c r="V831" s="24"/>
      <c r="W831" s="24"/>
      <c r="X831" s="24"/>
      <c r="Y831" s="24"/>
      <c r="Z831" s="24"/>
    </row>
    <row r="832" spans="11:26" ht="15.75" customHeight="1">
      <c r="K832" s="30"/>
      <c r="M832" s="30"/>
      <c r="P832" s="24"/>
      <c r="Q832" s="24"/>
      <c r="R832" s="24"/>
      <c r="S832" s="24"/>
      <c r="T832" s="24"/>
      <c r="U832" s="24"/>
      <c r="V832" s="24"/>
      <c r="W832" s="24"/>
      <c r="X832" s="24"/>
      <c r="Y832" s="24"/>
      <c r="Z832" s="24"/>
    </row>
    <row r="833" spans="11:26" ht="15.75" customHeight="1">
      <c r="K833" s="30"/>
      <c r="M833" s="30"/>
      <c r="P833" s="24"/>
      <c r="Q833" s="24"/>
      <c r="R833" s="24"/>
      <c r="S833" s="24"/>
      <c r="T833" s="24"/>
      <c r="U833" s="24"/>
      <c r="V833" s="24"/>
      <c r="W833" s="24"/>
      <c r="X833" s="24"/>
      <c r="Y833" s="24"/>
      <c r="Z833" s="24"/>
    </row>
    <row r="834" spans="11:26" ht="15.75" customHeight="1">
      <c r="K834" s="30"/>
      <c r="M834" s="30"/>
      <c r="P834" s="24"/>
      <c r="Q834" s="24"/>
      <c r="R834" s="24"/>
      <c r="S834" s="24"/>
      <c r="T834" s="24"/>
      <c r="U834" s="24"/>
      <c r="V834" s="24"/>
      <c r="W834" s="24"/>
      <c r="X834" s="24"/>
      <c r="Y834" s="24"/>
      <c r="Z834" s="24"/>
    </row>
    <row r="835" spans="11:26" ht="15.75" customHeight="1">
      <c r="K835" s="30"/>
      <c r="M835" s="30"/>
      <c r="P835" s="24"/>
      <c r="Q835" s="24"/>
      <c r="R835" s="24"/>
      <c r="S835" s="24"/>
      <c r="T835" s="24"/>
      <c r="U835" s="24"/>
      <c r="V835" s="24"/>
      <c r="W835" s="24"/>
      <c r="X835" s="24"/>
      <c r="Y835" s="24"/>
      <c r="Z835" s="24"/>
    </row>
    <row r="836" spans="11:26" ht="15.75" customHeight="1">
      <c r="K836" s="30"/>
      <c r="M836" s="30"/>
      <c r="P836" s="24"/>
      <c r="Q836" s="24"/>
      <c r="R836" s="24"/>
      <c r="S836" s="24"/>
      <c r="T836" s="24"/>
      <c r="U836" s="24"/>
      <c r="V836" s="24"/>
      <c r="W836" s="24"/>
      <c r="X836" s="24"/>
      <c r="Y836" s="24"/>
      <c r="Z836" s="24"/>
    </row>
    <row r="837" spans="11:26" ht="15.75" customHeight="1">
      <c r="K837" s="30"/>
      <c r="M837" s="30"/>
      <c r="P837" s="24"/>
      <c r="Q837" s="24"/>
      <c r="R837" s="24"/>
      <c r="S837" s="24"/>
      <c r="T837" s="24"/>
      <c r="U837" s="24"/>
      <c r="V837" s="24"/>
      <c r="W837" s="24"/>
      <c r="X837" s="24"/>
      <c r="Y837" s="24"/>
      <c r="Z837" s="24"/>
    </row>
    <row r="838" spans="11:26" ht="15.75" customHeight="1">
      <c r="K838" s="30"/>
      <c r="M838" s="30"/>
      <c r="P838" s="24"/>
      <c r="Q838" s="24"/>
      <c r="R838" s="24"/>
      <c r="S838" s="24"/>
      <c r="T838" s="24"/>
      <c r="U838" s="24"/>
      <c r="V838" s="24"/>
      <c r="W838" s="24"/>
      <c r="X838" s="24"/>
      <c r="Y838" s="24"/>
      <c r="Z838" s="24"/>
    </row>
    <row r="839" spans="11:26" ht="15.75" customHeight="1">
      <c r="K839" s="30"/>
      <c r="M839" s="30"/>
      <c r="P839" s="24"/>
      <c r="Q839" s="24"/>
      <c r="R839" s="24"/>
      <c r="S839" s="24"/>
      <c r="T839" s="24"/>
      <c r="U839" s="24"/>
      <c r="V839" s="24"/>
      <c r="W839" s="24"/>
      <c r="X839" s="24"/>
      <c r="Y839" s="24"/>
      <c r="Z839" s="24"/>
    </row>
    <row r="840" spans="11:26" ht="15.75" customHeight="1">
      <c r="K840" s="30"/>
      <c r="M840" s="30"/>
      <c r="P840" s="24"/>
      <c r="Q840" s="24"/>
      <c r="R840" s="24"/>
      <c r="S840" s="24"/>
      <c r="T840" s="24"/>
      <c r="U840" s="24"/>
      <c r="V840" s="24"/>
      <c r="W840" s="24"/>
      <c r="X840" s="24"/>
      <c r="Y840" s="24"/>
      <c r="Z840" s="24"/>
    </row>
    <row r="841" spans="11:26" ht="15.75" customHeight="1">
      <c r="K841" s="30"/>
      <c r="M841" s="30"/>
      <c r="P841" s="24"/>
      <c r="Q841" s="24"/>
      <c r="R841" s="24"/>
      <c r="S841" s="24"/>
      <c r="T841" s="24"/>
      <c r="U841" s="24"/>
      <c r="V841" s="24"/>
      <c r="W841" s="24"/>
      <c r="X841" s="24"/>
      <c r="Y841" s="24"/>
      <c r="Z841" s="24"/>
    </row>
    <row r="842" spans="11:26" ht="15.75" customHeight="1">
      <c r="K842" s="30"/>
      <c r="M842" s="30"/>
      <c r="P842" s="24"/>
      <c r="Q842" s="24"/>
      <c r="R842" s="24"/>
      <c r="S842" s="24"/>
      <c r="T842" s="24"/>
      <c r="U842" s="24"/>
      <c r="V842" s="24"/>
      <c r="W842" s="24"/>
      <c r="X842" s="24"/>
      <c r="Y842" s="24"/>
      <c r="Z842" s="24"/>
    </row>
    <row r="843" spans="11:26" ht="15.75" customHeight="1">
      <c r="K843" s="30"/>
      <c r="M843" s="30"/>
      <c r="P843" s="24"/>
      <c r="Q843" s="24"/>
      <c r="R843" s="24"/>
      <c r="S843" s="24"/>
      <c r="T843" s="24"/>
      <c r="U843" s="24"/>
      <c r="V843" s="24"/>
      <c r="W843" s="24"/>
      <c r="X843" s="24"/>
      <c r="Y843" s="24"/>
      <c r="Z843" s="24"/>
    </row>
    <row r="844" spans="11:26" ht="15.75" customHeight="1">
      <c r="K844" s="30"/>
      <c r="M844" s="30"/>
      <c r="P844" s="24"/>
      <c r="Q844" s="24"/>
      <c r="R844" s="24"/>
      <c r="S844" s="24"/>
      <c r="T844" s="24"/>
      <c r="U844" s="24"/>
      <c r="V844" s="24"/>
      <c r="W844" s="24"/>
      <c r="X844" s="24"/>
      <c r="Y844" s="24"/>
      <c r="Z844" s="24"/>
    </row>
    <row r="845" spans="11:26" ht="15.75" customHeight="1">
      <c r="K845" s="30"/>
      <c r="M845" s="30"/>
      <c r="P845" s="24"/>
      <c r="Q845" s="24"/>
      <c r="R845" s="24"/>
      <c r="S845" s="24"/>
      <c r="T845" s="24"/>
      <c r="U845" s="24"/>
      <c r="V845" s="24"/>
      <c r="W845" s="24"/>
      <c r="X845" s="24"/>
      <c r="Y845" s="24"/>
      <c r="Z845" s="24"/>
    </row>
    <row r="846" spans="11:26" ht="15.75" customHeight="1">
      <c r="K846" s="30"/>
      <c r="M846" s="30"/>
      <c r="P846" s="24"/>
      <c r="Q846" s="24"/>
      <c r="R846" s="24"/>
      <c r="S846" s="24"/>
      <c r="T846" s="24"/>
      <c r="U846" s="24"/>
      <c r="V846" s="24"/>
      <c r="W846" s="24"/>
      <c r="X846" s="24"/>
      <c r="Y846" s="24"/>
      <c r="Z846" s="24"/>
    </row>
    <row r="847" spans="11:26" ht="15.75" customHeight="1">
      <c r="K847" s="30"/>
      <c r="M847" s="30"/>
      <c r="P847" s="24"/>
      <c r="Q847" s="24"/>
      <c r="R847" s="24"/>
      <c r="S847" s="24"/>
      <c r="T847" s="24"/>
      <c r="U847" s="24"/>
      <c r="V847" s="24"/>
      <c r="W847" s="24"/>
      <c r="X847" s="24"/>
      <c r="Y847" s="24"/>
      <c r="Z847" s="24"/>
    </row>
    <row r="848" spans="11:26" ht="15.75" customHeight="1">
      <c r="K848" s="30"/>
      <c r="M848" s="30"/>
      <c r="P848" s="24"/>
      <c r="Q848" s="24"/>
      <c r="R848" s="24"/>
      <c r="S848" s="24"/>
      <c r="T848" s="24"/>
      <c r="U848" s="24"/>
      <c r="V848" s="24"/>
      <c r="W848" s="24"/>
      <c r="X848" s="24"/>
      <c r="Y848" s="24"/>
      <c r="Z848" s="24"/>
    </row>
    <row r="849" spans="11:26" ht="15.75" customHeight="1">
      <c r="K849" s="30"/>
      <c r="M849" s="30"/>
      <c r="P849" s="24"/>
      <c r="Q849" s="24"/>
      <c r="R849" s="24"/>
      <c r="S849" s="24"/>
      <c r="T849" s="24"/>
      <c r="U849" s="24"/>
      <c r="V849" s="24"/>
      <c r="W849" s="24"/>
      <c r="X849" s="24"/>
      <c r="Y849" s="24"/>
      <c r="Z849" s="24"/>
    </row>
    <row r="850" spans="11:26" ht="15.75" customHeight="1">
      <c r="K850" s="30"/>
      <c r="M850" s="30"/>
      <c r="P850" s="24"/>
      <c r="Q850" s="24"/>
      <c r="R850" s="24"/>
      <c r="S850" s="24"/>
      <c r="T850" s="24"/>
      <c r="U850" s="24"/>
      <c r="V850" s="24"/>
      <c r="W850" s="24"/>
      <c r="X850" s="24"/>
      <c r="Y850" s="24"/>
      <c r="Z850" s="24"/>
    </row>
    <row r="851" spans="11:26" ht="15.75" customHeight="1">
      <c r="K851" s="30"/>
      <c r="M851" s="30"/>
      <c r="P851" s="24"/>
      <c r="Q851" s="24"/>
      <c r="R851" s="24"/>
      <c r="S851" s="24"/>
      <c r="T851" s="24"/>
      <c r="U851" s="24"/>
      <c r="V851" s="24"/>
      <c r="W851" s="24"/>
      <c r="X851" s="24"/>
      <c r="Y851" s="24"/>
      <c r="Z851" s="24"/>
    </row>
    <row r="852" spans="11:26" ht="15.75" customHeight="1">
      <c r="K852" s="30"/>
      <c r="M852" s="30"/>
      <c r="P852" s="24"/>
      <c r="Q852" s="24"/>
      <c r="R852" s="24"/>
      <c r="S852" s="24"/>
      <c r="T852" s="24"/>
      <c r="U852" s="24"/>
      <c r="V852" s="24"/>
      <c r="W852" s="24"/>
      <c r="X852" s="24"/>
      <c r="Y852" s="24"/>
      <c r="Z852" s="24"/>
    </row>
    <row r="853" spans="11:26" ht="15.75" customHeight="1">
      <c r="K853" s="30"/>
      <c r="M853" s="30"/>
      <c r="P853" s="24"/>
      <c r="Q853" s="24"/>
      <c r="R853" s="24"/>
      <c r="S853" s="24"/>
      <c r="T853" s="24"/>
      <c r="U853" s="24"/>
      <c r="V853" s="24"/>
      <c r="W853" s="24"/>
      <c r="X853" s="24"/>
      <c r="Y853" s="24"/>
      <c r="Z853" s="24"/>
    </row>
    <row r="854" spans="11:26" ht="15.75" customHeight="1">
      <c r="K854" s="30"/>
      <c r="M854" s="30"/>
      <c r="P854" s="24"/>
      <c r="Q854" s="24"/>
      <c r="R854" s="24"/>
      <c r="S854" s="24"/>
      <c r="T854" s="24"/>
      <c r="U854" s="24"/>
      <c r="V854" s="24"/>
      <c r="W854" s="24"/>
      <c r="X854" s="24"/>
      <c r="Y854" s="24"/>
      <c r="Z854" s="24"/>
    </row>
    <row r="855" spans="11:26" ht="15.75" customHeight="1">
      <c r="K855" s="30"/>
      <c r="M855" s="30"/>
      <c r="P855" s="24"/>
      <c r="Q855" s="24"/>
      <c r="R855" s="24"/>
      <c r="S855" s="24"/>
      <c r="T855" s="24"/>
      <c r="U855" s="24"/>
      <c r="V855" s="24"/>
      <c r="W855" s="24"/>
      <c r="X855" s="24"/>
      <c r="Y855" s="24"/>
      <c r="Z855" s="24"/>
    </row>
    <row r="856" spans="11:26" ht="15.75" customHeight="1">
      <c r="K856" s="30"/>
      <c r="M856" s="30"/>
      <c r="P856" s="24"/>
      <c r="Q856" s="24"/>
      <c r="R856" s="24"/>
      <c r="S856" s="24"/>
      <c r="T856" s="24"/>
      <c r="U856" s="24"/>
      <c r="V856" s="24"/>
      <c r="W856" s="24"/>
      <c r="X856" s="24"/>
      <c r="Y856" s="24"/>
      <c r="Z856" s="24"/>
    </row>
    <row r="857" spans="11:26" ht="15.75" customHeight="1">
      <c r="K857" s="30"/>
      <c r="M857" s="30"/>
      <c r="P857" s="24"/>
      <c r="Q857" s="24"/>
      <c r="R857" s="24"/>
      <c r="S857" s="24"/>
      <c r="T857" s="24"/>
      <c r="U857" s="24"/>
      <c r="V857" s="24"/>
      <c r="W857" s="24"/>
      <c r="X857" s="24"/>
      <c r="Y857" s="24"/>
      <c r="Z857" s="24"/>
    </row>
    <row r="858" spans="11:26" ht="15.75" customHeight="1">
      <c r="K858" s="30"/>
      <c r="M858" s="30"/>
      <c r="P858" s="24"/>
      <c r="Q858" s="24"/>
      <c r="R858" s="24"/>
      <c r="S858" s="24"/>
      <c r="T858" s="24"/>
      <c r="U858" s="24"/>
      <c r="V858" s="24"/>
      <c r="W858" s="24"/>
      <c r="X858" s="24"/>
      <c r="Y858" s="24"/>
      <c r="Z858" s="24"/>
    </row>
    <row r="859" spans="11:26" ht="15.75" customHeight="1">
      <c r="K859" s="30"/>
      <c r="M859" s="30"/>
      <c r="P859" s="24"/>
      <c r="Q859" s="24"/>
      <c r="R859" s="24"/>
      <c r="S859" s="24"/>
      <c r="T859" s="24"/>
      <c r="U859" s="24"/>
      <c r="V859" s="24"/>
      <c r="W859" s="24"/>
      <c r="X859" s="24"/>
      <c r="Y859" s="24"/>
      <c r="Z859" s="24"/>
    </row>
    <row r="860" spans="11:26" ht="15.75" customHeight="1">
      <c r="K860" s="30"/>
      <c r="M860" s="30"/>
      <c r="P860" s="24"/>
      <c r="Q860" s="24"/>
      <c r="R860" s="24"/>
      <c r="S860" s="24"/>
      <c r="T860" s="24"/>
      <c r="U860" s="24"/>
      <c r="V860" s="24"/>
      <c r="W860" s="24"/>
      <c r="X860" s="24"/>
      <c r="Y860" s="24"/>
      <c r="Z860" s="24"/>
    </row>
    <row r="861" spans="11:26" ht="15.75" customHeight="1">
      <c r="K861" s="30"/>
      <c r="M861" s="30"/>
      <c r="P861" s="24"/>
      <c r="Q861" s="24"/>
      <c r="R861" s="24"/>
      <c r="S861" s="24"/>
      <c r="T861" s="24"/>
      <c r="U861" s="24"/>
      <c r="V861" s="24"/>
      <c r="W861" s="24"/>
      <c r="X861" s="24"/>
      <c r="Y861" s="24"/>
      <c r="Z861" s="24"/>
    </row>
    <row r="862" spans="11:26" ht="15.75" customHeight="1">
      <c r="K862" s="30"/>
      <c r="M862" s="30"/>
      <c r="P862" s="24"/>
      <c r="Q862" s="24"/>
      <c r="R862" s="24"/>
      <c r="S862" s="24"/>
      <c r="T862" s="24"/>
      <c r="U862" s="24"/>
      <c r="V862" s="24"/>
      <c r="W862" s="24"/>
      <c r="X862" s="24"/>
      <c r="Y862" s="24"/>
      <c r="Z862" s="24"/>
    </row>
    <row r="863" spans="11:26" ht="15.75" customHeight="1">
      <c r="K863" s="30"/>
      <c r="M863" s="30"/>
      <c r="P863" s="24"/>
      <c r="Q863" s="24"/>
      <c r="R863" s="24"/>
      <c r="S863" s="24"/>
      <c r="T863" s="24"/>
      <c r="U863" s="24"/>
      <c r="V863" s="24"/>
      <c r="W863" s="24"/>
      <c r="X863" s="24"/>
      <c r="Y863" s="24"/>
      <c r="Z863" s="24"/>
    </row>
    <row r="864" spans="11:26" ht="15.75" customHeight="1">
      <c r="K864" s="30"/>
      <c r="M864" s="30"/>
      <c r="P864" s="24"/>
      <c r="Q864" s="24"/>
      <c r="R864" s="24"/>
      <c r="S864" s="24"/>
      <c r="T864" s="24"/>
      <c r="U864" s="24"/>
      <c r="V864" s="24"/>
      <c r="W864" s="24"/>
      <c r="X864" s="24"/>
      <c r="Y864" s="24"/>
      <c r="Z864" s="24"/>
    </row>
    <row r="865" spans="11:26" ht="15.75" customHeight="1">
      <c r="K865" s="30"/>
      <c r="M865" s="30"/>
      <c r="P865" s="24"/>
      <c r="Q865" s="24"/>
      <c r="R865" s="24"/>
      <c r="S865" s="24"/>
      <c r="T865" s="24"/>
      <c r="U865" s="24"/>
      <c r="V865" s="24"/>
      <c r="W865" s="24"/>
      <c r="X865" s="24"/>
      <c r="Y865" s="24"/>
      <c r="Z865" s="24"/>
    </row>
    <row r="866" spans="11:26" ht="15.75" customHeight="1">
      <c r="K866" s="30"/>
      <c r="M866" s="30"/>
      <c r="P866" s="24"/>
      <c r="Q866" s="24"/>
      <c r="R866" s="24"/>
      <c r="S866" s="24"/>
      <c r="T866" s="24"/>
      <c r="U866" s="24"/>
      <c r="V866" s="24"/>
      <c r="W866" s="24"/>
      <c r="X866" s="24"/>
      <c r="Y866" s="24"/>
      <c r="Z866" s="24"/>
    </row>
    <row r="867" spans="11:26" ht="15.75" customHeight="1">
      <c r="K867" s="30"/>
      <c r="M867" s="30"/>
      <c r="P867" s="24"/>
      <c r="Q867" s="24"/>
      <c r="R867" s="24"/>
      <c r="S867" s="24"/>
      <c r="T867" s="24"/>
      <c r="U867" s="24"/>
      <c r="V867" s="24"/>
      <c r="W867" s="24"/>
      <c r="X867" s="24"/>
      <c r="Y867" s="24"/>
      <c r="Z867" s="24"/>
    </row>
    <row r="868" spans="11:26" ht="15.75" customHeight="1">
      <c r="K868" s="30"/>
      <c r="M868" s="30"/>
      <c r="P868" s="24"/>
      <c r="Q868" s="24"/>
      <c r="R868" s="24"/>
      <c r="S868" s="24"/>
      <c r="T868" s="24"/>
      <c r="U868" s="24"/>
      <c r="V868" s="24"/>
      <c r="W868" s="24"/>
      <c r="X868" s="24"/>
      <c r="Y868" s="24"/>
      <c r="Z868" s="24"/>
    </row>
    <row r="869" spans="11:26" ht="15.75" customHeight="1">
      <c r="K869" s="30"/>
      <c r="M869" s="30"/>
      <c r="P869" s="24"/>
      <c r="Q869" s="24"/>
      <c r="R869" s="24"/>
      <c r="S869" s="24"/>
      <c r="T869" s="24"/>
      <c r="U869" s="24"/>
      <c r="V869" s="24"/>
      <c r="W869" s="24"/>
      <c r="X869" s="24"/>
      <c r="Y869" s="24"/>
      <c r="Z869" s="24"/>
    </row>
    <row r="870" spans="11:26" ht="15.75" customHeight="1">
      <c r="K870" s="30"/>
      <c r="M870" s="30"/>
      <c r="P870" s="24"/>
      <c r="Q870" s="24"/>
      <c r="R870" s="24"/>
      <c r="S870" s="24"/>
      <c r="T870" s="24"/>
      <c r="U870" s="24"/>
      <c r="V870" s="24"/>
      <c r="W870" s="24"/>
      <c r="X870" s="24"/>
      <c r="Y870" s="24"/>
      <c r="Z870" s="24"/>
    </row>
    <row r="871" spans="11:26" ht="15.75" customHeight="1">
      <c r="K871" s="30"/>
      <c r="M871" s="30"/>
      <c r="P871" s="24"/>
      <c r="Q871" s="24"/>
      <c r="R871" s="24"/>
      <c r="S871" s="24"/>
      <c r="T871" s="24"/>
      <c r="U871" s="24"/>
      <c r="V871" s="24"/>
      <c r="W871" s="24"/>
      <c r="X871" s="24"/>
      <c r="Y871" s="24"/>
      <c r="Z871" s="24"/>
    </row>
    <row r="872" spans="11:26" ht="15.75" customHeight="1">
      <c r="K872" s="30"/>
      <c r="M872" s="30"/>
      <c r="P872" s="24"/>
      <c r="Q872" s="24"/>
      <c r="R872" s="24"/>
      <c r="S872" s="24"/>
      <c r="T872" s="24"/>
      <c r="U872" s="24"/>
      <c r="V872" s="24"/>
      <c r="W872" s="24"/>
      <c r="X872" s="24"/>
      <c r="Y872" s="24"/>
      <c r="Z872" s="24"/>
    </row>
    <row r="873" spans="11:26" ht="15.75" customHeight="1">
      <c r="K873" s="30"/>
      <c r="M873" s="30"/>
      <c r="P873" s="24"/>
      <c r="Q873" s="24"/>
      <c r="R873" s="24"/>
      <c r="S873" s="24"/>
      <c r="T873" s="24"/>
      <c r="U873" s="24"/>
      <c r="V873" s="24"/>
      <c r="W873" s="24"/>
      <c r="X873" s="24"/>
      <c r="Y873" s="24"/>
      <c r="Z873" s="24"/>
    </row>
    <row r="874" spans="11:26" ht="15.75" customHeight="1">
      <c r="K874" s="30"/>
      <c r="M874" s="30"/>
      <c r="P874" s="24"/>
      <c r="Q874" s="24"/>
      <c r="R874" s="24"/>
      <c r="S874" s="24"/>
      <c r="T874" s="24"/>
      <c r="U874" s="24"/>
      <c r="V874" s="24"/>
      <c r="W874" s="24"/>
      <c r="X874" s="24"/>
      <c r="Y874" s="24"/>
      <c r="Z874" s="24"/>
    </row>
    <row r="875" spans="11:26" ht="15.75" customHeight="1">
      <c r="K875" s="30"/>
      <c r="M875" s="30"/>
      <c r="P875" s="24"/>
      <c r="Q875" s="24"/>
      <c r="R875" s="24"/>
      <c r="S875" s="24"/>
      <c r="T875" s="24"/>
      <c r="U875" s="24"/>
      <c r="V875" s="24"/>
      <c r="W875" s="24"/>
      <c r="X875" s="24"/>
      <c r="Y875" s="24"/>
      <c r="Z875" s="24"/>
    </row>
    <row r="876" spans="11:26" ht="15.75" customHeight="1">
      <c r="K876" s="30"/>
      <c r="M876" s="30"/>
      <c r="P876" s="24"/>
      <c r="Q876" s="24"/>
      <c r="R876" s="24"/>
      <c r="S876" s="24"/>
      <c r="T876" s="24"/>
      <c r="U876" s="24"/>
      <c r="V876" s="24"/>
      <c r="W876" s="24"/>
      <c r="X876" s="24"/>
      <c r="Y876" s="24"/>
      <c r="Z876" s="24"/>
    </row>
    <row r="877" spans="11:26" ht="15.75" customHeight="1">
      <c r="K877" s="30"/>
      <c r="M877" s="30"/>
      <c r="P877" s="24"/>
      <c r="Q877" s="24"/>
      <c r="R877" s="24"/>
      <c r="S877" s="24"/>
      <c r="T877" s="24"/>
      <c r="U877" s="24"/>
      <c r="V877" s="24"/>
      <c r="W877" s="24"/>
      <c r="X877" s="24"/>
      <c r="Y877" s="24"/>
      <c r="Z877" s="24"/>
    </row>
    <row r="878" spans="11:26" ht="15.75" customHeight="1">
      <c r="K878" s="30"/>
      <c r="M878" s="30"/>
      <c r="P878" s="24"/>
      <c r="Q878" s="24"/>
      <c r="R878" s="24"/>
      <c r="S878" s="24"/>
      <c r="T878" s="24"/>
      <c r="U878" s="24"/>
      <c r="V878" s="24"/>
      <c r="W878" s="24"/>
      <c r="X878" s="24"/>
      <c r="Y878" s="24"/>
      <c r="Z878" s="24"/>
    </row>
    <row r="879" spans="11:26" ht="15.75" customHeight="1">
      <c r="K879" s="30"/>
      <c r="M879" s="30"/>
      <c r="P879" s="24"/>
      <c r="Q879" s="24"/>
      <c r="R879" s="24"/>
      <c r="S879" s="24"/>
      <c r="T879" s="24"/>
      <c r="U879" s="24"/>
      <c r="V879" s="24"/>
      <c r="W879" s="24"/>
      <c r="X879" s="24"/>
      <c r="Y879" s="24"/>
      <c r="Z879" s="24"/>
    </row>
    <row r="880" spans="11:26" ht="15.75" customHeight="1">
      <c r="K880" s="30"/>
      <c r="M880" s="30"/>
      <c r="P880" s="24"/>
      <c r="Q880" s="24"/>
      <c r="R880" s="24"/>
      <c r="S880" s="24"/>
      <c r="T880" s="24"/>
      <c r="U880" s="24"/>
      <c r="V880" s="24"/>
      <c r="W880" s="24"/>
      <c r="X880" s="24"/>
      <c r="Y880" s="24"/>
      <c r="Z880" s="24"/>
    </row>
    <row r="881" spans="11:26" ht="15.75" customHeight="1">
      <c r="K881" s="30"/>
      <c r="M881" s="30"/>
      <c r="P881" s="24"/>
      <c r="Q881" s="24"/>
      <c r="R881" s="24"/>
      <c r="S881" s="24"/>
      <c r="T881" s="24"/>
      <c r="U881" s="24"/>
      <c r="V881" s="24"/>
      <c r="W881" s="24"/>
      <c r="X881" s="24"/>
      <c r="Y881" s="24"/>
      <c r="Z881" s="24"/>
    </row>
    <row r="882" spans="11:26" ht="15.75" customHeight="1">
      <c r="K882" s="30"/>
      <c r="M882" s="30"/>
      <c r="P882" s="24"/>
      <c r="Q882" s="24"/>
      <c r="R882" s="24"/>
      <c r="S882" s="24"/>
      <c r="T882" s="24"/>
      <c r="U882" s="24"/>
      <c r="V882" s="24"/>
      <c r="W882" s="24"/>
      <c r="X882" s="24"/>
      <c r="Y882" s="24"/>
      <c r="Z882" s="24"/>
    </row>
    <row r="883" spans="11:26" ht="15.75" customHeight="1">
      <c r="K883" s="30"/>
      <c r="M883" s="30"/>
      <c r="P883" s="24"/>
      <c r="Q883" s="24"/>
      <c r="R883" s="24"/>
      <c r="S883" s="24"/>
      <c r="T883" s="24"/>
      <c r="U883" s="24"/>
      <c r="V883" s="24"/>
      <c r="W883" s="24"/>
      <c r="X883" s="24"/>
      <c r="Y883" s="24"/>
      <c r="Z883" s="24"/>
    </row>
    <row r="884" spans="11:26" ht="15.75" customHeight="1">
      <c r="K884" s="30"/>
      <c r="M884" s="30"/>
      <c r="P884" s="24"/>
      <c r="Q884" s="24"/>
      <c r="R884" s="24"/>
      <c r="S884" s="24"/>
      <c r="T884" s="24"/>
      <c r="U884" s="24"/>
      <c r="V884" s="24"/>
      <c r="W884" s="24"/>
      <c r="X884" s="24"/>
      <c r="Y884" s="24"/>
      <c r="Z884" s="24"/>
    </row>
    <row r="885" spans="11:26" ht="15.75" customHeight="1">
      <c r="K885" s="30"/>
      <c r="M885" s="30"/>
      <c r="P885" s="24"/>
      <c r="Q885" s="24"/>
      <c r="R885" s="24"/>
      <c r="S885" s="24"/>
      <c r="T885" s="24"/>
      <c r="U885" s="24"/>
      <c r="V885" s="24"/>
      <c r="W885" s="24"/>
      <c r="X885" s="24"/>
      <c r="Y885" s="24"/>
      <c r="Z885" s="24"/>
    </row>
    <row r="886" spans="11:26" ht="15.75" customHeight="1">
      <c r="K886" s="30"/>
      <c r="M886" s="30"/>
      <c r="P886" s="24"/>
      <c r="Q886" s="24"/>
      <c r="R886" s="24"/>
      <c r="S886" s="24"/>
      <c r="T886" s="24"/>
      <c r="U886" s="24"/>
      <c r="V886" s="24"/>
      <c r="W886" s="24"/>
      <c r="X886" s="24"/>
      <c r="Y886" s="24"/>
      <c r="Z886" s="24"/>
    </row>
    <row r="887" spans="11:26" ht="15.75" customHeight="1">
      <c r="K887" s="30"/>
      <c r="M887" s="30"/>
      <c r="P887" s="24"/>
      <c r="Q887" s="24"/>
      <c r="R887" s="24"/>
      <c r="S887" s="24"/>
      <c r="T887" s="24"/>
      <c r="U887" s="24"/>
      <c r="V887" s="24"/>
      <c r="W887" s="24"/>
      <c r="X887" s="24"/>
      <c r="Y887" s="24"/>
      <c r="Z887" s="24"/>
    </row>
    <row r="888" spans="11:26" ht="15.75" customHeight="1">
      <c r="K888" s="30"/>
      <c r="M888" s="30"/>
      <c r="P888" s="24"/>
      <c r="Q888" s="24"/>
      <c r="R888" s="24"/>
      <c r="S888" s="24"/>
      <c r="T888" s="24"/>
      <c r="U888" s="24"/>
      <c r="V888" s="24"/>
      <c r="W888" s="24"/>
      <c r="X888" s="24"/>
      <c r="Y888" s="24"/>
      <c r="Z888" s="24"/>
    </row>
    <row r="889" spans="11:26" ht="15.75" customHeight="1">
      <c r="K889" s="30"/>
      <c r="M889" s="30"/>
      <c r="P889" s="24"/>
      <c r="Q889" s="24"/>
      <c r="R889" s="24"/>
      <c r="S889" s="24"/>
      <c r="T889" s="24"/>
      <c r="U889" s="24"/>
      <c r="V889" s="24"/>
      <c r="W889" s="24"/>
      <c r="X889" s="24"/>
      <c r="Y889" s="24"/>
      <c r="Z889" s="24"/>
    </row>
    <row r="890" spans="11:26" ht="15.75" customHeight="1">
      <c r="K890" s="30"/>
      <c r="M890" s="30"/>
      <c r="P890" s="24"/>
      <c r="Q890" s="24"/>
      <c r="R890" s="24"/>
      <c r="S890" s="24"/>
      <c r="T890" s="24"/>
      <c r="U890" s="24"/>
      <c r="V890" s="24"/>
      <c r="W890" s="24"/>
      <c r="X890" s="24"/>
      <c r="Y890" s="24"/>
      <c r="Z890" s="24"/>
    </row>
    <row r="891" spans="11:26" ht="15.75" customHeight="1">
      <c r="K891" s="30"/>
      <c r="M891" s="30"/>
      <c r="P891" s="24"/>
      <c r="Q891" s="24"/>
      <c r="R891" s="24"/>
      <c r="S891" s="24"/>
      <c r="T891" s="24"/>
      <c r="U891" s="24"/>
      <c r="V891" s="24"/>
      <c r="W891" s="24"/>
      <c r="X891" s="24"/>
      <c r="Y891" s="24"/>
      <c r="Z891" s="24"/>
    </row>
    <row r="892" spans="11:26" ht="15.75" customHeight="1">
      <c r="K892" s="30"/>
      <c r="M892" s="30"/>
      <c r="P892" s="24"/>
      <c r="Q892" s="24"/>
      <c r="R892" s="24"/>
      <c r="S892" s="24"/>
      <c r="T892" s="24"/>
      <c r="U892" s="24"/>
      <c r="V892" s="24"/>
      <c r="W892" s="24"/>
      <c r="X892" s="24"/>
      <c r="Y892" s="24"/>
      <c r="Z892" s="24"/>
    </row>
    <row r="893" spans="11:26" ht="15.75" customHeight="1">
      <c r="K893" s="30"/>
      <c r="M893" s="30"/>
      <c r="P893" s="24"/>
      <c r="Q893" s="24"/>
      <c r="R893" s="24"/>
      <c r="S893" s="24"/>
      <c r="T893" s="24"/>
      <c r="U893" s="24"/>
      <c r="V893" s="24"/>
      <c r="W893" s="24"/>
      <c r="X893" s="24"/>
      <c r="Y893" s="24"/>
      <c r="Z893" s="24"/>
    </row>
    <row r="894" spans="11:26" ht="15.75" customHeight="1">
      <c r="K894" s="30"/>
      <c r="M894" s="30"/>
      <c r="P894" s="24"/>
      <c r="Q894" s="24"/>
      <c r="R894" s="24"/>
      <c r="S894" s="24"/>
      <c r="T894" s="24"/>
      <c r="U894" s="24"/>
      <c r="V894" s="24"/>
      <c r="W894" s="24"/>
      <c r="X894" s="24"/>
      <c r="Y894" s="24"/>
      <c r="Z894" s="24"/>
    </row>
    <row r="895" spans="11:26" ht="15.75" customHeight="1">
      <c r="K895" s="30"/>
      <c r="M895" s="30"/>
      <c r="P895" s="24"/>
      <c r="Q895" s="24"/>
      <c r="R895" s="24"/>
      <c r="S895" s="24"/>
      <c r="T895" s="24"/>
      <c r="U895" s="24"/>
      <c r="V895" s="24"/>
      <c r="W895" s="24"/>
      <c r="X895" s="24"/>
      <c r="Y895" s="24"/>
      <c r="Z895" s="24"/>
    </row>
    <row r="896" spans="11:26" ht="15.75" customHeight="1">
      <c r="K896" s="30"/>
      <c r="M896" s="30"/>
      <c r="P896" s="24"/>
      <c r="Q896" s="24"/>
      <c r="R896" s="24"/>
      <c r="S896" s="24"/>
      <c r="T896" s="24"/>
      <c r="U896" s="24"/>
      <c r="V896" s="24"/>
      <c r="W896" s="24"/>
      <c r="X896" s="24"/>
      <c r="Y896" s="24"/>
      <c r="Z896" s="24"/>
    </row>
    <row r="897" spans="11:26" ht="15.75" customHeight="1">
      <c r="K897" s="30"/>
      <c r="M897" s="30"/>
      <c r="P897" s="24"/>
      <c r="Q897" s="24"/>
      <c r="R897" s="24"/>
      <c r="S897" s="24"/>
      <c r="T897" s="24"/>
      <c r="U897" s="24"/>
      <c r="V897" s="24"/>
      <c r="W897" s="24"/>
      <c r="X897" s="24"/>
      <c r="Y897" s="24"/>
      <c r="Z897" s="24"/>
    </row>
    <row r="898" spans="11:26" ht="15.75" customHeight="1">
      <c r="K898" s="30"/>
      <c r="M898" s="30"/>
      <c r="P898" s="24"/>
      <c r="Q898" s="24"/>
      <c r="R898" s="24"/>
      <c r="S898" s="24"/>
      <c r="T898" s="24"/>
      <c r="U898" s="24"/>
      <c r="V898" s="24"/>
      <c r="W898" s="24"/>
      <c r="X898" s="24"/>
      <c r="Y898" s="24"/>
      <c r="Z898" s="24"/>
    </row>
    <row r="899" spans="11:26" ht="15.75" customHeight="1">
      <c r="K899" s="30"/>
      <c r="M899" s="30"/>
      <c r="P899" s="24"/>
      <c r="Q899" s="24"/>
      <c r="R899" s="24"/>
      <c r="S899" s="24"/>
      <c r="T899" s="24"/>
      <c r="U899" s="24"/>
      <c r="V899" s="24"/>
      <c r="W899" s="24"/>
      <c r="X899" s="24"/>
      <c r="Y899" s="24"/>
      <c r="Z899" s="24"/>
    </row>
    <row r="900" spans="11:26" ht="15.75" customHeight="1">
      <c r="K900" s="30"/>
      <c r="M900" s="30"/>
      <c r="P900" s="24"/>
      <c r="Q900" s="24"/>
      <c r="R900" s="24"/>
      <c r="S900" s="24"/>
      <c r="T900" s="24"/>
      <c r="U900" s="24"/>
      <c r="V900" s="24"/>
      <c r="W900" s="24"/>
      <c r="X900" s="24"/>
      <c r="Y900" s="24"/>
      <c r="Z900" s="24"/>
    </row>
    <row r="901" spans="11:26" ht="15.75" customHeight="1">
      <c r="K901" s="30"/>
      <c r="M901" s="30"/>
      <c r="P901" s="24"/>
      <c r="Q901" s="24"/>
      <c r="R901" s="24"/>
      <c r="S901" s="24"/>
      <c r="T901" s="24"/>
      <c r="U901" s="24"/>
      <c r="V901" s="24"/>
      <c r="W901" s="24"/>
      <c r="X901" s="24"/>
      <c r="Y901" s="24"/>
      <c r="Z901" s="24"/>
    </row>
    <row r="902" spans="11:26" ht="15.75" customHeight="1">
      <c r="K902" s="30"/>
      <c r="M902" s="30"/>
      <c r="P902" s="24"/>
      <c r="Q902" s="24"/>
      <c r="R902" s="24"/>
      <c r="S902" s="24"/>
      <c r="T902" s="24"/>
      <c r="U902" s="24"/>
      <c r="V902" s="24"/>
      <c r="W902" s="24"/>
      <c r="X902" s="24"/>
      <c r="Y902" s="24"/>
      <c r="Z902" s="24"/>
    </row>
    <row r="903" spans="11:26" ht="15.75" customHeight="1">
      <c r="K903" s="30"/>
      <c r="M903" s="30"/>
      <c r="P903" s="24"/>
      <c r="Q903" s="24"/>
      <c r="R903" s="24"/>
      <c r="S903" s="24"/>
      <c r="T903" s="24"/>
      <c r="U903" s="24"/>
      <c r="V903" s="24"/>
      <c r="W903" s="24"/>
      <c r="X903" s="24"/>
      <c r="Y903" s="24"/>
      <c r="Z903" s="24"/>
    </row>
    <row r="904" spans="11:26" ht="15.75" customHeight="1">
      <c r="K904" s="30"/>
      <c r="M904" s="30"/>
      <c r="P904" s="24"/>
      <c r="Q904" s="24"/>
      <c r="R904" s="24"/>
      <c r="S904" s="24"/>
      <c r="T904" s="24"/>
      <c r="U904" s="24"/>
      <c r="V904" s="24"/>
      <c r="W904" s="24"/>
      <c r="X904" s="24"/>
      <c r="Y904" s="24"/>
      <c r="Z904" s="24"/>
    </row>
    <row r="905" spans="11:26" ht="15.75" customHeight="1">
      <c r="K905" s="30"/>
      <c r="M905" s="30"/>
      <c r="P905" s="24"/>
      <c r="Q905" s="24"/>
      <c r="R905" s="24"/>
      <c r="S905" s="24"/>
      <c r="T905" s="24"/>
      <c r="U905" s="24"/>
      <c r="V905" s="24"/>
      <c r="W905" s="24"/>
      <c r="X905" s="24"/>
      <c r="Y905" s="24"/>
      <c r="Z905" s="24"/>
    </row>
    <row r="906" spans="11:26" ht="15.75" customHeight="1">
      <c r="K906" s="30"/>
      <c r="M906" s="30"/>
      <c r="P906" s="24"/>
      <c r="Q906" s="24"/>
      <c r="R906" s="24"/>
      <c r="S906" s="24"/>
      <c r="T906" s="24"/>
      <c r="U906" s="24"/>
      <c r="V906" s="24"/>
      <c r="W906" s="24"/>
      <c r="X906" s="24"/>
      <c r="Y906" s="24"/>
      <c r="Z906" s="24"/>
    </row>
    <row r="907" spans="11:26" ht="15.75" customHeight="1">
      <c r="K907" s="30"/>
      <c r="M907" s="30"/>
      <c r="P907" s="24"/>
      <c r="Q907" s="24"/>
      <c r="R907" s="24"/>
      <c r="S907" s="24"/>
      <c r="T907" s="24"/>
      <c r="U907" s="24"/>
      <c r="V907" s="24"/>
      <c r="W907" s="24"/>
      <c r="X907" s="24"/>
      <c r="Y907" s="24"/>
      <c r="Z907" s="24"/>
    </row>
    <row r="908" spans="11:26" ht="15.75" customHeight="1">
      <c r="K908" s="30"/>
      <c r="M908" s="30"/>
      <c r="P908" s="24"/>
      <c r="Q908" s="24"/>
      <c r="R908" s="24"/>
      <c r="S908" s="24"/>
      <c r="T908" s="24"/>
      <c r="U908" s="24"/>
      <c r="V908" s="24"/>
      <c r="W908" s="24"/>
      <c r="X908" s="24"/>
      <c r="Y908" s="24"/>
      <c r="Z908" s="24"/>
    </row>
    <row r="909" spans="11:26" ht="15.75" customHeight="1">
      <c r="K909" s="30"/>
      <c r="M909" s="30"/>
      <c r="P909" s="24"/>
      <c r="Q909" s="24"/>
      <c r="R909" s="24"/>
      <c r="S909" s="24"/>
      <c r="T909" s="24"/>
      <c r="U909" s="24"/>
      <c r="V909" s="24"/>
      <c r="W909" s="24"/>
      <c r="X909" s="24"/>
      <c r="Y909" s="24"/>
      <c r="Z909" s="24"/>
    </row>
    <row r="910" spans="11:26" ht="15.75" customHeight="1">
      <c r="K910" s="30"/>
      <c r="M910" s="30"/>
      <c r="P910" s="24"/>
      <c r="Q910" s="24"/>
      <c r="R910" s="24"/>
      <c r="S910" s="24"/>
      <c r="T910" s="24"/>
      <c r="U910" s="24"/>
      <c r="V910" s="24"/>
      <c r="W910" s="24"/>
      <c r="X910" s="24"/>
      <c r="Y910" s="24"/>
      <c r="Z910" s="24"/>
    </row>
    <row r="911" spans="11:26" ht="15.75" customHeight="1">
      <c r="K911" s="30"/>
      <c r="M911" s="30"/>
      <c r="P911" s="24"/>
      <c r="Q911" s="24"/>
      <c r="R911" s="24"/>
      <c r="S911" s="24"/>
      <c r="T911" s="24"/>
      <c r="U911" s="24"/>
      <c r="V911" s="24"/>
      <c r="W911" s="24"/>
      <c r="X911" s="24"/>
      <c r="Y911" s="24"/>
      <c r="Z911" s="24"/>
    </row>
    <row r="912" spans="11:26" ht="15.75" customHeight="1">
      <c r="K912" s="30"/>
      <c r="M912" s="30"/>
      <c r="P912" s="24"/>
      <c r="Q912" s="24"/>
      <c r="R912" s="24"/>
      <c r="S912" s="24"/>
      <c r="T912" s="24"/>
      <c r="U912" s="24"/>
      <c r="V912" s="24"/>
      <c r="W912" s="24"/>
      <c r="X912" s="24"/>
      <c r="Y912" s="24"/>
      <c r="Z912" s="24"/>
    </row>
    <row r="913" spans="11:26" ht="15.75" customHeight="1">
      <c r="K913" s="30"/>
      <c r="M913" s="30"/>
      <c r="P913" s="24"/>
      <c r="Q913" s="24"/>
      <c r="R913" s="24"/>
      <c r="S913" s="24"/>
      <c r="T913" s="24"/>
      <c r="U913" s="24"/>
      <c r="V913" s="24"/>
      <c r="W913" s="24"/>
      <c r="X913" s="24"/>
      <c r="Y913" s="24"/>
      <c r="Z913" s="24"/>
    </row>
    <row r="914" spans="11:26" ht="15.75" customHeight="1">
      <c r="K914" s="30"/>
      <c r="M914" s="30"/>
      <c r="P914" s="24"/>
      <c r="Q914" s="24"/>
      <c r="R914" s="24"/>
      <c r="S914" s="24"/>
      <c r="T914" s="24"/>
      <c r="U914" s="24"/>
      <c r="V914" s="24"/>
      <c r="W914" s="24"/>
      <c r="X914" s="24"/>
      <c r="Y914" s="24"/>
      <c r="Z914" s="24"/>
    </row>
    <row r="915" spans="11:26" ht="15.75" customHeight="1">
      <c r="K915" s="30"/>
      <c r="M915" s="30"/>
      <c r="P915" s="24"/>
      <c r="Q915" s="24"/>
      <c r="R915" s="24"/>
      <c r="S915" s="24"/>
      <c r="T915" s="24"/>
      <c r="U915" s="24"/>
      <c r="V915" s="24"/>
      <c r="W915" s="24"/>
      <c r="X915" s="24"/>
      <c r="Y915" s="24"/>
      <c r="Z915" s="24"/>
    </row>
    <row r="916" spans="11:26" ht="15.75" customHeight="1">
      <c r="K916" s="30"/>
      <c r="M916" s="30"/>
      <c r="P916" s="24"/>
      <c r="Q916" s="24"/>
      <c r="R916" s="24"/>
      <c r="S916" s="24"/>
      <c r="T916" s="24"/>
      <c r="U916" s="24"/>
      <c r="V916" s="24"/>
      <c r="W916" s="24"/>
      <c r="X916" s="24"/>
      <c r="Y916" s="24"/>
      <c r="Z916" s="24"/>
    </row>
    <row r="917" spans="11:26" ht="15.75" customHeight="1">
      <c r="K917" s="30"/>
      <c r="M917" s="30"/>
      <c r="P917" s="24"/>
      <c r="Q917" s="24"/>
      <c r="R917" s="24"/>
      <c r="S917" s="24"/>
      <c r="T917" s="24"/>
      <c r="U917" s="24"/>
      <c r="V917" s="24"/>
      <c r="W917" s="24"/>
      <c r="X917" s="24"/>
      <c r="Y917" s="24"/>
      <c r="Z917" s="24"/>
    </row>
    <row r="918" spans="11:26" ht="15.75" customHeight="1">
      <c r="K918" s="30"/>
      <c r="M918" s="30"/>
      <c r="P918" s="24"/>
      <c r="Q918" s="24"/>
      <c r="R918" s="24"/>
      <c r="S918" s="24"/>
      <c r="T918" s="24"/>
      <c r="U918" s="24"/>
      <c r="V918" s="24"/>
      <c r="W918" s="24"/>
      <c r="X918" s="24"/>
      <c r="Y918" s="24"/>
      <c r="Z918" s="24"/>
    </row>
    <row r="919" spans="11:26" ht="15.75" customHeight="1">
      <c r="K919" s="30"/>
      <c r="M919" s="30"/>
      <c r="P919" s="24"/>
      <c r="Q919" s="24"/>
      <c r="R919" s="24"/>
      <c r="S919" s="24"/>
      <c r="T919" s="24"/>
      <c r="U919" s="24"/>
      <c r="V919" s="24"/>
      <c r="W919" s="24"/>
      <c r="X919" s="24"/>
      <c r="Y919" s="24"/>
      <c r="Z919" s="24"/>
    </row>
    <row r="920" spans="11:26" ht="15.75" customHeight="1">
      <c r="K920" s="30"/>
      <c r="M920" s="30"/>
      <c r="P920" s="24"/>
      <c r="Q920" s="24"/>
      <c r="R920" s="24"/>
      <c r="S920" s="24"/>
      <c r="T920" s="24"/>
      <c r="U920" s="24"/>
      <c r="V920" s="24"/>
      <c r="W920" s="24"/>
      <c r="X920" s="24"/>
      <c r="Y920" s="24"/>
      <c r="Z920" s="24"/>
    </row>
    <row r="921" spans="11:26" ht="15.75" customHeight="1">
      <c r="K921" s="30"/>
      <c r="M921" s="30"/>
      <c r="P921" s="24"/>
      <c r="Q921" s="24"/>
      <c r="R921" s="24"/>
      <c r="S921" s="24"/>
      <c r="T921" s="24"/>
      <c r="U921" s="24"/>
      <c r="V921" s="24"/>
      <c r="W921" s="24"/>
      <c r="X921" s="24"/>
      <c r="Y921" s="24"/>
      <c r="Z921" s="24"/>
    </row>
    <row r="922" spans="11:26" ht="15.75" customHeight="1">
      <c r="K922" s="30"/>
      <c r="M922" s="30"/>
      <c r="P922" s="24"/>
      <c r="Q922" s="24"/>
      <c r="R922" s="24"/>
      <c r="S922" s="24"/>
      <c r="T922" s="24"/>
      <c r="U922" s="24"/>
      <c r="V922" s="24"/>
      <c r="W922" s="24"/>
      <c r="X922" s="24"/>
      <c r="Y922" s="24"/>
      <c r="Z922" s="24"/>
    </row>
    <row r="923" spans="11:26" ht="15.75" customHeight="1">
      <c r="K923" s="30"/>
      <c r="M923" s="30"/>
      <c r="P923" s="24"/>
      <c r="Q923" s="24"/>
      <c r="R923" s="24"/>
      <c r="S923" s="24"/>
      <c r="T923" s="24"/>
      <c r="U923" s="24"/>
      <c r="V923" s="24"/>
      <c r="W923" s="24"/>
      <c r="X923" s="24"/>
      <c r="Y923" s="24"/>
      <c r="Z923" s="24"/>
    </row>
    <row r="924" spans="11:26" ht="15.75" customHeight="1">
      <c r="K924" s="30"/>
      <c r="M924" s="30"/>
      <c r="P924" s="24"/>
      <c r="Q924" s="24"/>
      <c r="R924" s="24"/>
      <c r="S924" s="24"/>
      <c r="T924" s="24"/>
      <c r="U924" s="24"/>
      <c r="V924" s="24"/>
      <c r="W924" s="24"/>
      <c r="X924" s="24"/>
      <c r="Y924" s="24"/>
      <c r="Z924" s="24"/>
    </row>
    <row r="925" spans="11:26" ht="15.75" customHeight="1">
      <c r="K925" s="30"/>
      <c r="M925" s="30"/>
      <c r="P925" s="24"/>
      <c r="Q925" s="24"/>
      <c r="R925" s="24"/>
      <c r="S925" s="24"/>
      <c r="T925" s="24"/>
      <c r="U925" s="24"/>
      <c r="V925" s="24"/>
      <c r="W925" s="24"/>
      <c r="X925" s="24"/>
      <c r="Y925" s="24"/>
      <c r="Z925" s="24"/>
    </row>
    <row r="926" spans="11:26" ht="15.75" customHeight="1">
      <c r="K926" s="30"/>
      <c r="M926" s="30"/>
      <c r="P926" s="24"/>
      <c r="Q926" s="24"/>
      <c r="R926" s="24"/>
      <c r="S926" s="24"/>
      <c r="T926" s="24"/>
      <c r="U926" s="24"/>
      <c r="V926" s="24"/>
      <c r="W926" s="24"/>
      <c r="X926" s="24"/>
      <c r="Y926" s="24"/>
      <c r="Z926" s="24"/>
    </row>
    <row r="927" spans="11:26" ht="15.75" customHeight="1">
      <c r="K927" s="30"/>
      <c r="M927" s="30"/>
      <c r="P927" s="24"/>
      <c r="Q927" s="24"/>
      <c r="R927" s="24"/>
      <c r="S927" s="24"/>
      <c r="T927" s="24"/>
      <c r="U927" s="24"/>
      <c r="V927" s="24"/>
      <c r="W927" s="24"/>
      <c r="X927" s="24"/>
      <c r="Y927" s="24"/>
      <c r="Z927" s="24"/>
    </row>
    <row r="928" spans="11:26" ht="15.75" customHeight="1">
      <c r="K928" s="30"/>
      <c r="M928" s="30"/>
      <c r="P928" s="24"/>
      <c r="Q928" s="24"/>
      <c r="R928" s="24"/>
      <c r="S928" s="24"/>
      <c r="T928" s="24"/>
      <c r="U928" s="24"/>
      <c r="V928" s="24"/>
      <c r="W928" s="24"/>
      <c r="X928" s="24"/>
      <c r="Y928" s="24"/>
      <c r="Z928" s="24"/>
    </row>
    <row r="929" spans="11:26" ht="15.75" customHeight="1">
      <c r="K929" s="30"/>
      <c r="M929" s="30"/>
      <c r="P929" s="24"/>
      <c r="Q929" s="24"/>
      <c r="R929" s="24"/>
      <c r="S929" s="24"/>
      <c r="T929" s="24"/>
      <c r="U929" s="24"/>
      <c r="V929" s="24"/>
      <c r="W929" s="24"/>
      <c r="X929" s="24"/>
      <c r="Y929" s="24"/>
      <c r="Z929" s="24"/>
    </row>
    <row r="930" spans="11:26" ht="15.75" customHeight="1">
      <c r="K930" s="30"/>
      <c r="M930" s="30"/>
      <c r="P930" s="24"/>
      <c r="Q930" s="24"/>
      <c r="R930" s="24"/>
      <c r="S930" s="24"/>
      <c r="T930" s="24"/>
      <c r="U930" s="24"/>
      <c r="V930" s="24"/>
      <c r="W930" s="24"/>
      <c r="X930" s="24"/>
      <c r="Y930" s="24"/>
      <c r="Z930" s="24"/>
    </row>
    <row r="931" spans="11:26" ht="15.75" customHeight="1">
      <c r="K931" s="30"/>
      <c r="M931" s="30"/>
      <c r="P931" s="24"/>
      <c r="Q931" s="24"/>
      <c r="R931" s="24"/>
      <c r="S931" s="24"/>
      <c r="T931" s="24"/>
      <c r="U931" s="24"/>
      <c r="V931" s="24"/>
      <c r="W931" s="24"/>
      <c r="X931" s="24"/>
      <c r="Y931" s="24"/>
      <c r="Z931" s="24"/>
    </row>
    <row r="932" spans="11:26" ht="15.75" customHeight="1">
      <c r="K932" s="30"/>
      <c r="M932" s="30"/>
      <c r="P932" s="24"/>
      <c r="Q932" s="24"/>
      <c r="R932" s="24"/>
      <c r="S932" s="24"/>
      <c r="T932" s="24"/>
      <c r="U932" s="24"/>
      <c r="V932" s="24"/>
      <c r="W932" s="24"/>
      <c r="X932" s="24"/>
      <c r="Y932" s="24"/>
      <c r="Z932" s="24"/>
    </row>
    <row r="933" spans="11:26" ht="15.75" customHeight="1">
      <c r="K933" s="30"/>
      <c r="M933" s="30"/>
      <c r="P933" s="24"/>
      <c r="Q933" s="24"/>
      <c r="R933" s="24"/>
      <c r="S933" s="24"/>
      <c r="T933" s="24"/>
      <c r="U933" s="24"/>
      <c r="V933" s="24"/>
      <c r="W933" s="24"/>
      <c r="X933" s="24"/>
      <c r="Y933" s="24"/>
      <c r="Z933" s="24"/>
    </row>
    <row r="934" spans="11:26" ht="15.75" customHeight="1">
      <c r="K934" s="30"/>
      <c r="M934" s="30"/>
      <c r="P934" s="24"/>
      <c r="Q934" s="24"/>
      <c r="R934" s="24"/>
      <c r="S934" s="24"/>
      <c r="T934" s="24"/>
      <c r="U934" s="24"/>
      <c r="V934" s="24"/>
      <c r="W934" s="24"/>
      <c r="X934" s="24"/>
      <c r="Y934" s="24"/>
      <c r="Z934" s="24"/>
    </row>
    <row r="935" spans="11:26" ht="15.75" customHeight="1">
      <c r="K935" s="30"/>
      <c r="M935" s="30"/>
      <c r="P935" s="24"/>
      <c r="Q935" s="24"/>
      <c r="R935" s="24"/>
      <c r="S935" s="24"/>
      <c r="T935" s="24"/>
      <c r="U935" s="24"/>
      <c r="V935" s="24"/>
      <c r="W935" s="24"/>
      <c r="X935" s="24"/>
      <c r="Y935" s="24"/>
      <c r="Z935" s="24"/>
    </row>
    <row r="936" spans="11:26" ht="15.75" customHeight="1">
      <c r="K936" s="30"/>
      <c r="M936" s="30"/>
      <c r="P936" s="24"/>
      <c r="Q936" s="24"/>
      <c r="R936" s="24"/>
      <c r="S936" s="24"/>
      <c r="T936" s="24"/>
      <c r="U936" s="24"/>
      <c r="V936" s="24"/>
      <c r="W936" s="24"/>
      <c r="X936" s="24"/>
      <c r="Y936" s="24"/>
      <c r="Z936" s="24"/>
    </row>
    <row r="937" spans="11:26" ht="15.75" customHeight="1">
      <c r="K937" s="30"/>
      <c r="M937" s="30"/>
      <c r="P937" s="24"/>
      <c r="Q937" s="24"/>
      <c r="R937" s="24"/>
      <c r="S937" s="24"/>
      <c r="T937" s="24"/>
      <c r="U937" s="24"/>
      <c r="V937" s="24"/>
      <c r="W937" s="24"/>
      <c r="X937" s="24"/>
      <c r="Y937" s="24"/>
      <c r="Z937" s="24"/>
    </row>
    <row r="938" spans="11:26" ht="15.75" customHeight="1">
      <c r="K938" s="30"/>
      <c r="M938" s="30"/>
      <c r="P938" s="24"/>
      <c r="Q938" s="24"/>
      <c r="R938" s="24"/>
      <c r="S938" s="24"/>
      <c r="T938" s="24"/>
      <c r="U938" s="24"/>
      <c r="V938" s="24"/>
      <c r="W938" s="24"/>
      <c r="X938" s="24"/>
      <c r="Y938" s="24"/>
      <c r="Z938" s="24"/>
    </row>
    <row r="939" spans="11:26" ht="15.75" customHeight="1">
      <c r="K939" s="30"/>
      <c r="M939" s="30"/>
      <c r="P939" s="24"/>
      <c r="Q939" s="24"/>
      <c r="R939" s="24"/>
      <c r="S939" s="24"/>
      <c r="T939" s="24"/>
      <c r="U939" s="24"/>
      <c r="V939" s="24"/>
      <c r="W939" s="24"/>
      <c r="X939" s="24"/>
      <c r="Y939" s="24"/>
      <c r="Z939" s="24"/>
    </row>
    <row r="940" spans="11:26" ht="15.75" customHeight="1">
      <c r="K940" s="30"/>
      <c r="M940" s="30"/>
      <c r="P940" s="24"/>
      <c r="Q940" s="24"/>
      <c r="R940" s="24"/>
      <c r="S940" s="24"/>
      <c r="T940" s="24"/>
      <c r="U940" s="24"/>
      <c r="V940" s="24"/>
      <c r="W940" s="24"/>
      <c r="X940" s="24"/>
      <c r="Y940" s="24"/>
      <c r="Z940" s="24"/>
    </row>
    <row r="941" spans="11:26" ht="15.75" customHeight="1">
      <c r="K941" s="30"/>
      <c r="M941" s="30"/>
      <c r="P941" s="24"/>
      <c r="Q941" s="24"/>
      <c r="R941" s="24"/>
      <c r="S941" s="24"/>
      <c r="T941" s="24"/>
      <c r="U941" s="24"/>
      <c r="V941" s="24"/>
      <c r="W941" s="24"/>
      <c r="X941" s="24"/>
      <c r="Y941" s="24"/>
      <c r="Z941" s="24"/>
    </row>
    <row r="942" spans="11:26" ht="15.75" customHeight="1">
      <c r="K942" s="30"/>
      <c r="M942" s="30"/>
      <c r="P942" s="24"/>
      <c r="Q942" s="24"/>
      <c r="R942" s="24"/>
      <c r="S942" s="24"/>
      <c r="T942" s="24"/>
      <c r="U942" s="24"/>
      <c r="V942" s="24"/>
      <c r="W942" s="24"/>
      <c r="X942" s="24"/>
      <c r="Y942" s="24"/>
      <c r="Z942" s="24"/>
    </row>
    <row r="943" spans="11:26" ht="15.75" customHeight="1">
      <c r="K943" s="30"/>
      <c r="M943" s="30"/>
      <c r="P943" s="24"/>
      <c r="Q943" s="24"/>
      <c r="R943" s="24"/>
      <c r="S943" s="24"/>
      <c r="T943" s="24"/>
      <c r="U943" s="24"/>
      <c r="V943" s="24"/>
      <c r="W943" s="24"/>
      <c r="X943" s="24"/>
      <c r="Y943" s="24"/>
      <c r="Z943" s="24"/>
    </row>
    <row r="944" spans="11:26" ht="15.75" customHeight="1">
      <c r="K944" s="30"/>
      <c r="M944" s="30"/>
      <c r="P944" s="24"/>
      <c r="Q944" s="24"/>
      <c r="R944" s="24"/>
      <c r="S944" s="24"/>
      <c r="T944" s="24"/>
      <c r="U944" s="24"/>
      <c r="V944" s="24"/>
      <c r="W944" s="24"/>
      <c r="X944" s="24"/>
      <c r="Y944" s="24"/>
      <c r="Z944" s="24"/>
    </row>
    <row r="945" spans="11:26" ht="15.75" customHeight="1">
      <c r="K945" s="30"/>
      <c r="M945" s="30"/>
      <c r="P945" s="24"/>
      <c r="Q945" s="24"/>
      <c r="R945" s="24"/>
      <c r="S945" s="24"/>
      <c r="T945" s="24"/>
      <c r="U945" s="24"/>
      <c r="V945" s="24"/>
      <c r="W945" s="24"/>
      <c r="X945" s="24"/>
      <c r="Y945" s="24"/>
      <c r="Z945" s="24"/>
    </row>
    <row r="946" spans="11:26" ht="15.75" customHeight="1">
      <c r="K946" s="30"/>
      <c r="M946" s="30"/>
      <c r="P946" s="24"/>
      <c r="Q946" s="24"/>
      <c r="R946" s="24"/>
      <c r="S946" s="24"/>
      <c r="T946" s="24"/>
      <c r="U946" s="24"/>
      <c r="V946" s="24"/>
      <c r="W946" s="24"/>
      <c r="X946" s="24"/>
      <c r="Y946" s="24"/>
      <c r="Z946" s="24"/>
    </row>
    <row r="947" spans="11:26" ht="15.75" customHeight="1">
      <c r="K947" s="30"/>
      <c r="M947" s="30"/>
      <c r="P947" s="24"/>
      <c r="Q947" s="24"/>
      <c r="R947" s="24"/>
      <c r="S947" s="24"/>
      <c r="T947" s="24"/>
      <c r="U947" s="24"/>
      <c r="V947" s="24"/>
      <c r="W947" s="24"/>
      <c r="X947" s="24"/>
      <c r="Y947" s="24"/>
      <c r="Z947" s="24"/>
    </row>
    <row r="948" spans="11:26" ht="15.75" customHeight="1">
      <c r="K948" s="30"/>
      <c r="M948" s="30"/>
      <c r="P948" s="24"/>
      <c r="Q948" s="24"/>
      <c r="R948" s="24"/>
      <c r="S948" s="24"/>
      <c r="T948" s="24"/>
      <c r="U948" s="24"/>
      <c r="V948" s="24"/>
      <c r="W948" s="24"/>
      <c r="X948" s="24"/>
      <c r="Y948" s="24"/>
      <c r="Z948" s="24"/>
    </row>
    <row r="949" spans="11:26" ht="15.75" customHeight="1">
      <c r="K949" s="30"/>
      <c r="M949" s="30"/>
      <c r="P949" s="24"/>
      <c r="Q949" s="24"/>
      <c r="R949" s="24"/>
      <c r="S949" s="24"/>
      <c r="T949" s="24"/>
      <c r="U949" s="24"/>
      <c r="V949" s="24"/>
      <c r="W949" s="24"/>
      <c r="X949" s="24"/>
      <c r="Y949" s="24"/>
      <c r="Z949" s="24"/>
    </row>
    <row r="950" spans="11:26" ht="15.75" customHeight="1">
      <c r="K950" s="30"/>
      <c r="M950" s="30"/>
      <c r="P950" s="24"/>
      <c r="Q950" s="24"/>
      <c r="R950" s="24"/>
      <c r="S950" s="24"/>
      <c r="T950" s="24"/>
      <c r="U950" s="24"/>
      <c r="V950" s="24"/>
      <c r="W950" s="24"/>
      <c r="X950" s="24"/>
      <c r="Y950" s="24"/>
      <c r="Z950" s="24"/>
    </row>
    <row r="951" spans="11:26" ht="15.75" customHeight="1">
      <c r="K951" s="30"/>
      <c r="M951" s="30"/>
      <c r="P951" s="24"/>
      <c r="Q951" s="24"/>
      <c r="R951" s="24"/>
      <c r="S951" s="24"/>
      <c r="T951" s="24"/>
      <c r="U951" s="24"/>
      <c r="V951" s="24"/>
      <c r="W951" s="24"/>
      <c r="X951" s="24"/>
      <c r="Y951" s="24"/>
      <c r="Z951" s="24"/>
    </row>
    <row r="952" spans="11:26" ht="15.75" customHeight="1">
      <c r="K952" s="30"/>
      <c r="M952" s="30"/>
      <c r="P952" s="24"/>
      <c r="Q952" s="24"/>
      <c r="R952" s="24"/>
      <c r="S952" s="24"/>
      <c r="T952" s="24"/>
      <c r="U952" s="24"/>
      <c r="V952" s="24"/>
      <c r="W952" s="24"/>
      <c r="X952" s="24"/>
      <c r="Y952" s="24"/>
      <c r="Z952" s="24"/>
    </row>
    <row r="953" spans="11:26" ht="15.75" customHeight="1">
      <c r="K953" s="30"/>
      <c r="M953" s="30"/>
      <c r="P953" s="24"/>
      <c r="Q953" s="24"/>
      <c r="R953" s="24"/>
      <c r="S953" s="24"/>
      <c r="T953" s="24"/>
      <c r="U953" s="24"/>
      <c r="V953" s="24"/>
      <c r="W953" s="24"/>
      <c r="X953" s="24"/>
      <c r="Y953" s="24"/>
      <c r="Z953" s="24"/>
    </row>
    <row r="954" spans="11:26" ht="15.75" customHeight="1">
      <c r="K954" s="30"/>
      <c r="M954" s="30"/>
      <c r="P954" s="24"/>
      <c r="Q954" s="24"/>
      <c r="R954" s="24"/>
      <c r="S954" s="24"/>
      <c r="T954" s="24"/>
      <c r="U954" s="24"/>
      <c r="V954" s="24"/>
      <c r="W954" s="24"/>
      <c r="X954" s="24"/>
      <c r="Y954" s="24"/>
      <c r="Z954" s="24"/>
    </row>
    <row r="955" spans="11:26" ht="15.75" customHeight="1">
      <c r="K955" s="30"/>
      <c r="M955" s="30"/>
      <c r="P955" s="24"/>
      <c r="Q955" s="24"/>
      <c r="R955" s="24"/>
      <c r="S955" s="24"/>
      <c r="T955" s="24"/>
      <c r="U955" s="24"/>
      <c r="V955" s="24"/>
      <c r="W955" s="24"/>
      <c r="X955" s="24"/>
      <c r="Y955" s="24"/>
      <c r="Z955" s="24"/>
    </row>
    <row r="956" spans="11:26" ht="15.75" customHeight="1">
      <c r="K956" s="30"/>
      <c r="M956" s="30"/>
      <c r="P956" s="24"/>
      <c r="Q956" s="24"/>
      <c r="R956" s="24"/>
      <c r="S956" s="24"/>
      <c r="T956" s="24"/>
      <c r="U956" s="24"/>
      <c r="V956" s="24"/>
      <c r="W956" s="24"/>
      <c r="X956" s="24"/>
      <c r="Y956" s="24"/>
      <c r="Z956" s="24"/>
    </row>
    <row r="957" spans="11:26" ht="15.75" customHeight="1">
      <c r="K957" s="30"/>
      <c r="M957" s="30"/>
      <c r="P957" s="24"/>
      <c r="Q957" s="24"/>
      <c r="R957" s="24"/>
      <c r="S957" s="24"/>
      <c r="T957" s="24"/>
      <c r="U957" s="24"/>
      <c r="V957" s="24"/>
      <c r="W957" s="24"/>
      <c r="X957" s="24"/>
      <c r="Y957" s="24"/>
      <c r="Z957" s="24"/>
    </row>
    <row r="958" spans="11:26" ht="15.75" customHeight="1">
      <c r="K958" s="30"/>
      <c r="M958" s="30"/>
      <c r="P958" s="24"/>
      <c r="Q958" s="24"/>
      <c r="R958" s="24"/>
      <c r="S958" s="24"/>
      <c r="T958" s="24"/>
      <c r="U958" s="24"/>
      <c r="V958" s="24"/>
      <c r="W958" s="24"/>
      <c r="X958" s="24"/>
      <c r="Y958" s="24"/>
      <c r="Z958" s="24"/>
    </row>
    <row r="959" spans="11:26" ht="15.75" customHeight="1">
      <c r="K959" s="30"/>
      <c r="M959" s="30"/>
      <c r="P959" s="24"/>
      <c r="Q959" s="24"/>
      <c r="R959" s="24"/>
      <c r="S959" s="24"/>
      <c r="T959" s="24"/>
      <c r="U959" s="24"/>
      <c r="V959" s="24"/>
      <c r="W959" s="24"/>
      <c r="X959" s="24"/>
      <c r="Y959" s="24"/>
      <c r="Z959" s="24"/>
    </row>
    <row r="960" spans="11:26" ht="15.75" customHeight="1">
      <c r="K960" s="30"/>
      <c r="M960" s="30"/>
      <c r="P960" s="24"/>
      <c r="Q960" s="24"/>
      <c r="R960" s="24"/>
      <c r="S960" s="24"/>
      <c r="T960" s="24"/>
      <c r="U960" s="24"/>
      <c r="V960" s="24"/>
      <c r="W960" s="24"/>
      <c r="X960" s="24"/>
      <c r="Y960" s="24"/>
      <c r="Z960" s="24"/>
    </row>
    <row r="961" spans="11:26" ht="15.75" customHeight="1">
      <c r="K961" s="30"/>
      <c r="M961" s="30"/>
      <c r="P961" s="24"/>
      <c r="Q961" s="24"/>
      <c r="R961" s="24"/>
      <c r="S961" s="24"/>
      <c r="T961" s="24"/>
      <c r="U961" s="24"/>
      <c r="V961" s="24"/>
      <c r="W961" s="24"/>
      <c r="X961" s="24"/>
      <c r="Y961" s="24"/>
      <c r="Z961" s="24"/>
    </row>
    <row r="962" spans="11:26" ht="15.75" customHeight="1">
      <c r="K962" s="30"/>
      <c r="M962" s="30"/>
      <c r="P962" s="24"/>
      <c r="Q962" s="24"/>
      <c r="R962" s="24"/>
      <c r="S962" s="24"/>
      <c r="T962" s="24"/>
      <c r="U962" s="24"/>
      <c r="V962" s="24"/>
      <c r="W962" s="24"/>
      <c r="X962" s="24"/>
      <c r="Y962" s="24"/>
      <c r="Z962" s="24"/>
    </row>
    <row r="963" spans="11:26" ht="15.75" customHeight="1">
      <c r="K963" s="30"/>
      <c r="M963" s="30"/>
      <c r="P963" s="24"/>
      <c r="Q963" s="24"/>
      <c r="R963" s="24"/>
      <c r="S963" s="24"/>
      <c r="T963" s="24"/>
      <c r="U963" s="24"/>
      <c r="V963" s="24"/>
      <c r="W963" s="24"/>
      <c r="X963" s="24"/>
      <c r="Y963" s="24"/>
      <c r="Z963" s="24"/>
    </row>
    <row r="964" spans="11:26" ht="15.75" customHeight="1">
      <c r="K964" s="30"/>
      <c r="M964" s="30"/>
      <c r="P964" s="24"/>
      <c r="Q964" s="24"/>
      <c r="R964" s="24"/>
      <c r="S964" s="24"/>
      <c r="T964" s="24"/>
      <c r="U964" s="24"/>
      <c r="V964" s="24"/>
      <c r="W964" s="24"/>
      <c r="X964" s="24"/>
      <c r="Y964" s="24"/>
      <c r="Z964" s="24"/>
    </row>
    <row r="965" spans="11:26" ht="15.75" customHeight="1">
      <c r="K965" s="30"/>
      <c r="M965" s="30"/>
      <c r="P965" s="24"/>
      <c r="Q965" s="24"/>
      <c r="R965" s="24"/>
      <c r="S965" s="24"/>
      <c r="T965" s="24"/>
      <c r="U965" s="24"/>
      <c r="V965" s="24"/>
      <c r="W965" s="24"/>
      <c r="X965" s="24"/>
      <c r="Y965" s="24"/>
      <c r="Z965" s="24"/>
    </row>
    <row r="966" spans="11:26" ht="15.75" customHeight="1">
      <c r="K966" s="30"/>
      <c r="M966" s="30"/>
      <c r="P966" s="24"/>
      <c r="Q966" s="24"/>
      <c r="R966" s="24"/>
      <c r="S966" s="24"/>
      <c r="T966" s="24"/>
      <c r="U966" s="24"/>
      <c r="V966" s="24"/>
      <c r="W966" s="24"/>
      <c r="X966" s="24"/>
      <c r="Y966" s="24"/>
      <c r="Z966" s="24"/>
    </row>
    <row r="967" spans="11:26" ht="15.75" customHeight="1">
      <c r="K967" s="30"/>
      <c r="M967" s="30"/>
      <c r="P967" s="24"/>
      <c r="Q967" s="24"/>
      <c r="R967" s="24"/>
      <c r="S967" s="24"/>
      <c r="T967" s="24"/>
      <c r="U967" s="24"/>
      <c r="V967" s="24"/>
      <c r="W967" s="24"/>
      <c r="X967" s="24"/>
      <c r="Y967" s="24"/>
      <c r="Z967" s="24"/>
    </row>
    <row r="968" spans="11:26" ht="15.75" customHeight="1">
      <c r="K968" s="30"/>
      <c r="M968" s="30"/>
      <c r="P968" s="24"/>
      <c r="Q968" s="24"/>
      <c r="R968" s="24"/>
      <c r="S968" s="24"/>
      <c r="T968" s="24"/>
      <c r="U968" s="24"/>
      <c r="V968" s="24"/>
      <c r="W968" s="24"/>
      <c r="X968" s="24"/>
      <c r="Y968" s="24"/>
      <c r="Z968" s="24"/>
    </row>
    <row r="969" spans="11:26" ht="15.75" customHeight="1">
      <c r="K969" s="30"/>
      <c r="M969" s="30"/>
      <c r="P969" s="24"/>
      <c r="Q969" s="24"/>
      <c r="R969" s="24"/>
      <c r="S969" s="24"/>
      <c r="T969" s="24"/>
      <c r="U969" s="24"/>
      <c r="V969" s="24"/>
      <c r="W969" s="24"/>
      <c r="X969" s="24"/>
      <c r="Y969" s="24"/>
      <c r="Z969" s="24"/>
    </row>
    <row r="970" spans="11:26" ht="15.75" customHeight="1">
      <c r="K970" s="30"/>
      <c r="M970" s="30"/>
      <c r="P970" s="24"/>
      <c r="Q970" s="24"/>
      <c r="R970" s="24"/>
      <c r="S970" s="24"/>
      <c r="T970" s="24"/>
      <c r="U970" s="24"/>
      <c r="V970" s="24"/>
      <c r="W970" s="24"/>
      <c r="X970" s="24"/>
      <c r="Y970" s="24"/>
      <c r="Z970" s="24"/>
    </row>
    <row r="971" spans="11:26" ht="15.75" customHeight="1">
      <c r="K971" s="30"/>
      <c r="M971" s="30"/>
      <c r="P971" s="24"/>
      <c r="Q971" s="24"/>
      <c r="R971" s="24"/>
      <c r="S971" s="24"/>
      <c r="T971" s="24"/>
      <c r="U971" s="24"/>
      <c r="V971" s="24"/>
      <c r="W971" s="24"/>
      <c r="X971" s="24"/>
      <c r="Y971" s="24"/>
      <c r="Z971" s="24"/>
    </row>
    <row r="972" spans="11:26" ht="15.75" customHeight="1">
      <c r="K972" s="30"/>
      <c r="M972" s="30"/>
      <c r="P972" s="24"/>
      <c r="Q972" s="24"/>
      <c r="R972" s="24"/>
      <c r="S972" s="24"/>
      <c r="T972" s="24"/>
      <c r="U972" s="24"/>
      <c r="V972" s="24"/>
      <c r="W972" s="24"/>
      <c r="X972" s="24"/>
      <c r="Y972" s="24"/>
      <c r="Z972" s="24"/>
    </row>
    <row r="973" spans="11:26" ht="15.75" customHeight="1">
      <c r="K973" s="30"/>
      <c r="M973" s="30"/>
      <c r="P973" s="24"/>
      <c r="Q973" s="24"/>
      <c r="R973" s="24"/>
      <c r="S973" s="24"/>
      <c r="T973" s="24"/>
      <c r="U973" s="24"/>
      <c r="V973" s="24"/>
      <c r="W973" s="24"/>
      <c r="X973" s="24"/>
      <c r="Y973" s="24"/>
      <c r="Z973" s="24"/>
    </row>
    <row r="974" spans="11:26" ht="15.75" customHeight="1">
      <c r="K974" s="30"/>
      <c r="M974" s="30"/>
      <c r="P974" s="24"/>
      <c r="Q974" s="24"/>
      <c r="R974" s="24"/>
      <c r="S974" s="24"/>
      <c r="T974" s="24"/>
      <c r="U974" s="24"/>
      <c r="V974" s="24"/>
      <c r="W974" s="24"/>
      <c r="X974" s="24"/>
      <c r="Y974" s="24"/>
      <c r="Z974" s="24"/>
    </row>
    <row r="975" spans="11:26" ht="15.75" customHeight="1">
      <c r="K975" s="30"/>
      <c r="M975" s="30"/>
      <c r="P975" s="24"/>
      <c r="Q975" s="24"/>
      <c r="R975" s="24"/>
      <c r="S975" s="24"/>
      <c r="T975" s="24"/>
      <c r="U975" s="24"/>
      <c r="V975" s="24"/>
      <c r="W975" s="24"/>
      <c r="X975" s="24"/>
      <c r="Y975" s="24"/>
      <c r="Z975" s="24"/>
    </row>
    <row r="976" spans="11:26" ht="15.75" customHeight="1">
      <c r="K976" s="30"/>
      <c r="M976" s="30"/>
      <c r="P976" s="24"/>
      <c r="Q976" s="24"/>
      <c r="R976" s="24"/>
      <c r="S976" s="24"/>
      <c r="T976" s="24"/>
      <c r="U976" s="24"/>
      <c r="V976" s="24"/>
      <c r="W976" s="24"/>
      <c r="X976" s="24"/>
      <c r="Y976" s="24"/>
      <c r="Z976" s="24"/>
    </row>
    <row r="977" spans="11:26" ht="15.75" customHeight="1">
      <c r="K977" s="30"/>
      <c r="M977" s="30"/>
      <c r="P977" s="24"/>
      <c r="Q977" s="24"/>
      <c r="R977" s="24"/>
      <c r="S977" s="24"/>
      <c r="T977" s="24"/>
      <c r="U977" s="24"/>
      <c r="V977" s="24"/>
      <c r="W977" s="24"/>
      <c r="X977" s="24"/>
      <c r="Y977" s="24"/>
      <c r="Z977" s="24"/>
    </row>
    <row r="978" spans="11:26" ht="15.75" customHeight="1">
      <c r="K978" s="30"/>
      <c r="M978" s="30"/>
      <c r="P978" s="24"/>
      <c r="Q978" s="24"/>
      <c r="R978" s="24"/>
      <c r="S978" s="24"/>
      <c r="T978" s="24"/>
      <c r="U978" s="24"/>
      <c r="V978" s="24"/>
      <c r="W978" s="24"/>
      <c r="X978" s="24"/>
      <c r="Y978" s="24"/>
      <c r="Z978" s="24"/>
    </row>
    <row r="979" spans="11:26" ht="15.75" customHeight="1">
      <c r="K979" s="30"/>
      <c r="M979" s="30"/>
      <c r="P979" s="24"/>
      <c r="Q979" s="24"/>
      <c r="R979" s="24"/>
      <c r="S979" s="24"/>
      <c r="T979" s="24"/>
      <c r="U979" s="24"/>
      <c r="V979" s="24"/>
      <c r="W979" s="24"/>
      <c r="X979" s="24"/>
      <c r="Y979" s="24"/>
      <c r="Z979" s="24"/>
    </row>
    <row r="980" spans="11:26" ht="15.75" customHeight="1">
      <c r="K980" s="30"/>
      <c r="M980" s="30"/>
      <c r="P980" s="24"/>
      <c r="Q980" s="24"/>
      <c r="R980" s="24"/>
      <c r="S980" s="24"/>
      <c r="T980" s="24"/>
      <c r="U980" s="24"/>
      <c r="V980" s="24"/>
      <c r="W980" s="24"/>
      <c r="X980" s="24"/>
      <c r="Y980" s="24"/>
      <c r="Z980" s="24"/>
    </row>
    <row r="981" spans="11:26" ht="15.75" customHeight="1">
      <c r="K981" s="30"/>
      <c r="M981" s="30"/>
      <c r="P981" s="24"/>
      <c r="Q981" s="24"/>
      <c r="R981" s="24"/>
      <c r="S981" s="24"/>
      <c r="T981" s="24"/>
      <c r="U981" s="24"/>
      <c r="V981" s="24"/>
      <c r="W981" s="24"/>
      <c r="X981" s="24"/>
      <c r="Y981" s="24"/>
      <c r="Z981" s="24"/>
    </row>
    <row r="982" spans="11:26" ht="15.75" customHeight="1">
      <c r="K982" s="30"/>
      <c r="M982" s="30"/>
      <c r="P982" s="24"/>
      <c r="Q982" s="24"/>
      <c r="R982" s="24"/>
      <c r="S982" s="24"/>
      <c r="T982" s="24"/>
      <c r="U982" s="24"/>
      <c r="V982" s="24"/>
      <c r="W982" s="24"/>
      <c r="X982" s="24"/>
      <c r="Y982" s="24"/>
      <c r="Z982" s="24"/>
    </row>
    <row r="983" spans="11:26" ht="15.75" customHeight="1">
      <c r="K983" s="30"/>
      <c r="M983" s="30"/>
      <c r="P983" s="24"/>
      <c r="Q983" s="24"/>
      <c r="R983" s="24"/>
      <c r="S983" s="24"/>
      <c r="T983" s="24"/>
      <c r="U983" s="24"/>
      <c r="V983" s="24"/>
      <c r="W983" s="24"/>
      <c r="X983" s="24"/>
      <c r="Y983" s="24"/>
      <c r="Z983" s="24"/>
    </row>
    <row r="984" spans="11:26" ht="15.75" customHeight="1">
      <c r="K984" s="30"/>
      <c r="M984" s="30"/>
      <c r="P984" s="24"/>
      <c r="Q984" s="24"/>
      <c r="R984" s="24"/>
      <c r="S984" s="24"/>
      <c r="T984" s="24"/>
      <c r="U984" s="24"/>
      <c r="V984" s="24"/>
      <c r="W984" s="24"/>
      <c r="X984" s="24"/>
      <c r="Y984" s="24"/>
      <c r="Z984" s="24"/>
    </row>
    <row r="985" spans="11:26" ht="15.75" customHeight="1">
      <c r="K985" s="30"/>
      <c r="M985" s="30"/>
      <c r="P985" s="24"/>
      <c r="Q985" s="24"/>
      <c r="R985" s="24"/>
      <c r="S985" s="24"/>
      <c r="T985" s="24"/>
      <c r="U985" s="24"/>
      <c r="V985" s="24"/>
      <c r="W985" s="24"/>
      <c r="X985" s="24"/>
      <c r="Y985" s="24"/>
      <c r="Z985" s="24"/>
    </row>
    <row r="986" spans="11:26" ht="15.75" customHeight="1">
      <c r="K986" s="30"/>
      <c r="M986" s="30"/>
      <c r="P986" s="24"/>
      <c r="Q986" s="24"/>
      <c r="R986" s="24"/>
      <c r="S986" s="24"/>
      <c r="T986" s="24"/>
      <c r="U986" s="24"/>
      <c r="V986" s="24"/>
      <c r="W986" s="24"/>
      <c r="X986" s="24"/>
      <c r="Y986" s="24"/>
      <c r="Z986" s="24"/>
    </row>
    <row r="987" spans="11:26" ht="15.75" customHeight="1">
      <c r="K987" s="30"/>
      <c r="M987" s="30"/>
      <c r="P987" s="24"/>
      <c r="Q987" s="24"/>
      <c r="R987" s="24"/>
      <c r="S987" s="24"/>
      <c r="T987" s="24"/>
      <c r="U987" s="24"/>
      <c r="V987" s="24"/>
      <c r="W987" s="24"/>
      <c r="X987" s="24"/>
      <c r="Y987" s="24"/>
      <c r="Z987" s="24"/>
    </row>
    <row r="988" spans="11:26" ht="15.75" customHeight="1">
      <c r="K988" s="30"/>
      <c r="M988" s="30"/>
      <c r="P988" s="24"/>
      <c r="Q988" s="24"/>
      <c r="R988" s="24"/>
      <c r="S988" s="24"/>
      <c r="T988" s="24"/>
      <c r="U988" s="24"/>
      <c r="V988" s="24"/>
      <c r="W988" s="24"/>
      <c r="X988" s="24"/>
      <c r="Y988" s="24"/>
      <c r="Z988" s="24"/>
    </row>
    <row r="989" spans="11:26" ht="15.75" customHeight="1">
      <c r="K989" s="30"/>
      <c r="M989" s="30"/>
      <c r="P989" s="24"/>
      <c r="Q989" s="24"/>
      <c r="R989" s="24"/>
      <c r="S989" s="24"/>
      <c r="T989" s="24"/>
      <c r="U989" s="24"/>
      <c r="V989" s="24"/>
      <c r="W989" s="24"/>
      <c r="X989" s="24"/>
      <c r="Y989" s="24"/>
      <c r="Z989" s="24"/>
    </row>
    <row r="990" spans="11:26" ht="15.75" customHeight="1">
      <c r="K990" s="30"/>
      <c r="M990" s="30"/>
      <c r="P990" s="24"/>
      <c r="Q990" s="24"/>
      <c r="R990" s="24"/>
      <c r="S990" s="24"/>
      <c r="T990" s="24"/>
      <c r="U990" s="24"/>
      <c r="V990" s="24"/>
      <c r="W990" s="24"/>
      <c r="X990" s="24"/>
      <c r="Y990" s="24"/>
      <c r="Z990" s="24"/>
    </row>
    <row r="991" spans="11:26" ht="15.75" customHeight="1">
      <c r="K991" s="30"/>
      <c r="M991" s="30"/>
      <c r="P991" s="24"/>
      <c r="Q991" s="24"/>
      <c r="R991" s="24"/>
      <c r="S991" s="24"/>
      <c r="T991" s="24"/>
      <c r="U991" s="24"/>
      <c r="V991" s="24"/>
      <c r="W991" s="24"/>
      <c r="X991" s="24"/>
      <c r="Y991" s="24"/>
      <c r="Z991" s="24"/>
    </row>
    <row r="992" spans="11:26" ht="15.75" customHeight="1">
      <c r="K992" s="30"/>
      <c r="M992" s="30"/>
      <c r="P992" s="24"/>
      <c r="Q992" s="24"/>
      <c r="R992" s="24"/>
      <c r="S992" s="24"/>
      <c r="T992" s="24"/>
      <c r="U992" s="24"/>
      <c r="V992" s="24"/>
      <c r="W992" s="24"/>
      <c r="X992" s="24"/>
      <c r="Y992" s="24"/>
      <c r="Z992" s="24"/>
    </row>
    <row r="993" spans="11:26" ht="15.75" customHeight="1">
      <c r="K993" s="30"/>
      <c r="M993" s="30"/>
      <c r="P993" s="24"/>
      <c r="Q993" s="24"/>
      <c r="R993" s="24"/>
      <c r="S993" s="24"/>
      <c r="T993" s="24"/>
      <c r="U993" s="24"/>
      <c r="V993" s="24"/>
      <c r="W993" s="24"/>
      <c r="X993" s="24"/>
      <c r="Y993" s="24"/>
      <c r="Z993" s="24"/>
    </row>
    <row r="994" spans="11:26" ht="15.75" customHeight="1">
      <c r="K994" s="30"/>
      <c r="M994" s="30"/>
      <c r="P994" s="24"/>
      <c r="Q994" s="24"/>
      <c r="R994" s="24"/>
      <c r="S994" s="24"/>
      <c r="T994" s="24"/>
      <c r="U994" s="24"/>
      <c r="V994" s="24"/>
      <c r="W994" s="24"/>
      <c r="X994" s="24"/>
      <c r="Y994" s="24"/>
      <c r="Z994" s="24"/>
    </row>
    <row r="995" spans="11:26" ht="15.75" customHeight="1">
      <c r="K995" s="30"/>
      <c r="M995" s="30"/>
      <c r="P995" s="24"/>
      <c r="Q995" s="24"/>
      <c r="R995" s="24"/>
      <c r="S995" s="24"/>
      <c r="T995" s="24"/>
      <c r="U995" s="24"/>
      <c r="V995" s="24"/>
      <c r="W995" s="24"/>
      <c r="X995" s="24"/>
      <c r="Y995" s="24"/>
      <c r="Z995" s="24"/>
    </row>
    <row r="996" spans="11:26" ht="15.75" customHeight="1">
      <c r="K996" s="30"/>
      <c r="M996" s="30"/>
      <c r="P996" s="24"/>
      <c r="Q996" s="24"/>
      <c r="R996" s="24"/>
      <c r="S996" s="24"/>
      <c r="T996" s="24"/>
      <c r="U996" s="24"/>
      <c r="V996" s="24"/>
      <c r="W996" s="24"/>
      <c r="X996" s="24"/>
      <c r="Y996" s="24"/>
      <c r="Z996" s="24"/>
    </row>
    <row r="997" spans="11:26" ht="15.75" customHeight="1">
      <c r="K997" s="30"/>
      <c r="M997" s="30"/>
      <c r="P997" s="24"/>
      <c r="Q997" s="24"/>
      <c r="R997" s="24"/>
      <c r="S997" s="24"/>
      <c r="T997" s="24"/>
      <c r="U997" s="24"/>
      <c r="V997" s="24"/>
      <c r="W997" s="24"/>
      <c r="X997" s="24"/>
      <c r="Y997" s="24"/>
      <c r="Z997" s="24"/>
    </row>
    <row r="998" spans="11:26" ht="15.75" customHeight="1">
      <c r="K998" s="30"/>
      <c r="M998" s="30"/>
      <c r="P998" s="24"/>
      <c r="Q998" s="24"/>
      <c r="R998" s="24"/>
      <c r="S998" s="24"/>
      <c r="T998" s="24"/>
      <c r="U998" s="24"/>
      <c r="V998" s="24"/>
      <c r="W998" s="24"/>
      <c r="X998" s="24"/>
      <c r="Y998" s="24"/>
      <c r="Z998" s="24"/>
    </row>
    <row r="999" spans="11:26" ht="15.75" customHeight="1">
      <c r="K999" s="30"/>
      <c r="M999" s="30"/>
      <c r="P999" s="24"/>
      <c r="Q999" s="24"/>
      <c r="R999" s="24"/>
      <c r="S999" s="24"/>
      <c r="T999" s="24"/>
      <c r="U999" s="24"/>
      <c r="V999" s="24"/>
      <c r="W999" s="24"/>
      <c r="X999" s="24"/>
      <c r="Y999" s="24"/>
      <c r="Z999" s="24"/>
    </row>
    <row r="1000" spans="11:26" ht="15.75" customHeight="1">
      <c r="K1000" s="30"/>
      <c r="M1000" s="30"/>
      <c r="P1000" s="24"/>
      <c r="Q1000" s="24"/>
      <c r="R1000" s="24"/>
      <c r="S1000" s="24"/>
      <c r="T1000" s="24"/>
      <c r="U1000" s="24"/>
      <c r="V1000" s="24"/>
      <c r="W1000" s="24"/>
      <c r="X1000" s="24"/>
      <c r="Y1000" s="24"/>
      <c r="Z1000" s="24"/>
    </row>
  </sheetData>
  <mergeCells count="11">
    <mergeCell ref="H1:H2"/>
    <mergeCell ref="I1:I2"/>
    <mergeCell ref="J1:M1"/>
    <mergeCell ref="N1:P1"/>
    <mergeCell ref="A1:A2"/>
    <mergeCell ref="B1:B2"/>
    <mergeCell ref="C1:C2"/>
    <mergeCell ref="D1:D2"/>
    <mergeCell ref="E1:E2"/>
    <mergeCell ref="F1:F2"/>
    <mergeCell ref="G1:G2"/>
  </mergeCells>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zoomScale="80" zoomScaleNormal="80" workbookViewId="0">
      <pane xSplit="9" ySplit="2" topLeftCell="J3" activePane="bottomRight" state="frozen"/>
      <selection pane="topRight" activeCell="J1" sqref="J1"/>
      <selection pane="bottomLeft" activeCell="A3" sqref="A3"/>
      <selection pane="bottomRight" activeCell="J3" sqref="J3"/>
    </sheetView>
  </sheetViews>
  <sheetFormatPr baseColWidth="10" defaultColWidth="12.625" defaultRowHeight="15" customHeight="1"/>
  <cols>
    <col min="1" max="1" width="4.125" style="203" customWidth="1"/>
    <col min="2" max="2" width="13.875" style="203" customWidth="1"/>
    <col min="3" max="3" width="16.5" style="203" customWidth="1"/>
    <col min="4" max="4" width="6.625" style="203" customWidth="1"/>
    <col min="5" max="5" width="34.5" style="203" customWidth="1"/>
    <col min="6" max="6" width="6.125" style="203" customWidth="1"/>
    <col min="7" max="7" width="31.625" style="203" customWidth="1"/>
    <col min="8" max="8" width="13.75" style="203" customWidth="1"/>
    <col min="9" max="9" width="13.375" style="203" customWidth="1"/>
    <col min="10" max="10" width="26" style="203" customWidth="1"/>
    <col min="11" max="11" width="7.375" style="203" customWidth="1"/>
    <col min="12" max="12" width="53.125" style="203" customWidth="1"/>
    <col min="13" max="13" width="8.25" style="203" customWidth="1"/>
    <col min="14" max="15" width="53.125" style="203" customWidth="1"/>
    <col min="16" max="16" width="17.125" style="203" customWidth="1"/>
    <col min="17" max="26" width="9.375" style="203" customWidth="1"/>
    <col min="27" max="16384" width="12.625" style="203"/>
  </cols>
  <sheetData>
    <row r="1" spans="1:26" ht="16.5" customHeight="1">
      <c r="A1" s="690" t="s">
        <v>0</v>
      </c>
      <c r="B1" s="692" t="s">
        <v>1</v>
      </c>
      <c r="C1" s="692" t="s">
        <v>2</v>
      </c>
      <c r="D1" s="692" t="s">
        <v>3</v>
      </c>
      <c r="E1" s="692" t="s">
        <v>3</v>
      </c>
      <c r="F1" s="692" t="s">
        <v>4</v>
      </c>
      <c r="G1" s="692" t="s">
        <v>4</v>
      </c>
      <c r="H1" s="686" t="s">
        <v>2259</v>
      </c>
      <c r="I1" s="693" t="s">
        <v>2260</v>
      </c>
      <c r="J1" s="670" t="s">
        <v>2261</v>
      </c>
      <c r="K1" s="671"/>
      <c r="L1" s="671"/>
      <c r="M1" s="671"/>
      <c r="N1" s="670" t="s">
        <v>2262</v>
      </c>
      <c r="O1" s="671"/>
      <c r="P1" s="672"/>
      <c r="Q1" s="403"/>
      <c r="R1" s="403"/>
      <c r="S1" s="403"/>
      <c r="T1" s="403"/>
      <c r="U1" s="403"/>
      <c r="V1" s="403"/>
      <c r="W1" s="403"/>
      <c r="X1" s="403"/>
      <c r="Y1" s="403"/>
      <c r="Z1" s="403"/>
    </row>
    <row r="2" spans="1:26" ht="115.5" customHeight="1">
      <c r="A2" s="691"/>
      <c r="B2" s="687"/>
      <c r="C2" s="687"/>
      <c r="D2" s="687"/>
      <c r="E2" s="687"/>
      <c r="F2" s="687"/>
      <c r="G2" s="687"/>
      <c r="H2" s="687"/>
      <c r="I2" s="694"/>
      <c r="J2" s="223" t="s">
        <v>8</v>
      </c>
      <c r="K2" s="224" t="s">
        <v>9</v>
      </c>
      <c r="L2" s="225" t="s">
        <v>10</v>
      </c>
      <c r="M2" s="226" t="s">
        <v>9</v>
      </c>
      <c r="N2" s="223" t="s">
        <v>2263</v>
      </c>
      <c r="O2" s="225" t="s">
        <v>2264</v>
      </c>
      <c r="P2" s="227" t="s">
        <v>9</v>
      </c>
      <c r="Q2" s="404"/>
      <c r="R2" s="404"/>
      <c r="S2" s="404"/>
      <c r="T2" s="404"/>
      <c r="U2" s="404"/>
      <c r="V2" s="404"/>
      <c r="W2" s="404"/>
      <c r="X2" s="404"/>
      <c r="Y2" s="404"/>
      <c r="Z2" s="404"/>
    </row>
    <row r="3" spans="1:26" ht="99.95" customHeight="1">
      <c r="A3" s="405" t="s">
        <v>16</v>
      </c>
      <c r="B3" s="385" t="s">
        <v>17</v>
      </c>
      <c r="C3" s="385" t="s">
        <v>200</v>
      </c>
      <c r="D3" s="386" t="s">
        <v>201</v>
      </c>
      <c r="E3" s="387" t="s">
        <v>202</v>
      </c>
      <c r="F3" s="386" t="s">
        <v>295</v>
      </c>
      <c r="G3" s="387" t="s">
        <v>296</v>
      </c>
      <c r="H3" s="388" t="s">
        <v>297</v>
      </c>
      <c r="I3" s="389"/>
      <c r="J3" s="406" t="s">
        <v>298</v>
      </c>
      <c r="K3" s="407">
        <v>1075000000</v>
      </c>
      <c r="L3" s="408" t="s">
        <v>299</v>
      </c>
      <c r="M3" s="409">
        <f>K3*1.12</f>
        <v>1204000000</v>
      </c>
      <c r="N3" s="410" t="s">
        <v>2863</v>
      </c>
      <c r="O3" s="411" t="s">
        <v>2864</v>
      </c>
      <c r="P3" s="412" t="s">
        <v>2865</v>
      </c>
      <c r="Q3" s="208"/>
      <c r="R3" s="208"/>
      <c r="S3" s="208"/>
      <c r="T3" s="208"/>
      <c r="U3" s="208"/>
      <c r="V3" s="208"/>
      <c r="W3" s="208"/>
      <c r="X3" s="208"/>
      <c r="Y3" s="208"/>
      <c r="Z3" s="208"/>
    </row>
    <row r="4" spans="1:26" ht="99.95" customHeight="1">
      <c r="A4" s="228" t="s">
        <v>16</v>
      </c>
      <c r="B4" s="206" t="s">
        <v>17</v>
      </c>
      <c r="C4" s="206" t="s">
        <v>200</v>
      </c>
      <c r="D4" s="192" t="s">
        <v>201</v>
      </c>
      <c r="E4" s="193" t="s">
        <v>202</v>
      </c>
      <c r="F4" s="192" t="s">
        <v>203</v>
      </c>
      <c r="G4" s="193" t="s">
        <v>204</v>
      </c>
      <c r="H4" s="229"/>
      <c r="I4" s="230" t="s">
        <v>237</v>
      </c>
      <c r="J4" s="194" t="s">
        <v>238</v>
      </c>
      <c r="K4" s="231">
        <v>4000000</v>
      </c>
      <c r="L4" s="193" t="s">
        <v>238</v>
      </c>
      <c r="M4" s="232">
        <v>4600000</v>
      </c>
      <c r="N4" s="410" t="s">
        <v>2866</v>
      </c>
      <c r="O4" s="413"/>
      <c r="P4" s="414"/>
      <c r="Q4" s="202"/>
      <c r="R4" s="202"/>
      <c r="S4" s="202"/>
      <c r="T4" s="202"/>
      <c r="U4" s="202"/>
      <c r="V4" s="202"/>
      <c r="W4" s="202"/>
      <c r="X4" s="202"/>
      <c r="Y4" s="202"/>
      <c r="Z4" s="202"/>
    </row>
    <row r="5" spans="1:26" ht="99.95" customHeight="1">
      <c r="A5" s="228" t="s">
        <v>16</v>
      </c>
      <c r="B5" s="206" t="s">
        <v>17</v>
      </c>
      <c r="C5" s="206" t="s">
        <v>200</v>
      </c>
      <c r="D5" s="192" t="s">
        <v>201</v>
      </c>
      <c r="E5" s="193" t="s">
        <v>202</v>
      </c>
      <c r="F5" s="192" t="s">
        <v>312</v>
      </c>
      <c r="G5" s="193" t="s">
        <v>313</v>
      </c>
      <c r="H5" s="229"/>
      <c r="I5" s="230" t="s">
        <v>237</v>
      </c>
      <c r="J5" s="194" t="s">
        <v>349</v>
      </c>
      <c r="K5" s="231">
        <v>7500000</v>
      </c>
      <c r="L5" s="193" t="s">
        <v>349</v>
      </c>
      <c r="M5" s="232">
        <v>8700000</v>
      </c>
      <c r="N5" s="410" t="s">
        <v>2867</v>
      </c>
      <c r="O5" s="411" t="s">
        <v>2868</v>
      </c>
      <c r="P5" s="415" t="s">
        <v>2869</v>
      </c>
      <c r="Q5" s="208"/>
      <c r="R5" s="208"/>
      <c r="S5" s="208"/>
      <c r="T5" s="208"/>
      <c r="U5" s="208"/>
      <c r="V5" s="208"/>
      <c r="W5" s="208"/>
      <c r="X5" s="208"/>
      <c r="Y5" s="208"/>
      <c r="Z5" s="208"/>
    </row>
    <row r="6" spans="1:26" ht="99.95" customHeight="1">
      <c r="A6" s="228" t="s">
        <v>16</v>
      </c>
      <c r="B6" s="206" t="s">
        <v>17</v>
      </c>
      <c r="C6" s="206" t="s">
        <v>200</v>
      </c>
      <c r="D6" s="192" t="s">
        <v>522</v>
      </c>
      <c r="E6" s="193" t="s">
        <v>523</v>
      </c>
      <c r="F6" s="192" t="s">
        <v>524</v>
      </c>
      <c r="G6" s="193" t="s">
        <v>525</v>
      </c>
      <c r="H6" s="229"/>
      <c r="I6" s="230" t="s">
        <v>237</v>
      </c>
      <c r="J6" s="194" t="s">
        <v>545</v>
      </c>
      <c r="K6" s="231">
        <v>7500000</v>
      </c>
      <c r="L6" s="193" t="s">
        <v>545</v>
      </c>
      <c r="M6" s="232">
        <v>8700000</v>
      </c>
      <c r="N6" s="264" t="s">
        <v>2870</v>
      </c>
      <c r="O6" s="416" t="s">
        <v>2871</v>
      </c>
      <c r="P6" s="414"/>
      <c r="Q6" s="202"/>
      <c r="R6" s="202"/>
      <c r="S6" s="202"/>
      <c r="T6" s="202"/>
      <c r="U6" s="202"/>
      <c r="V6" s="202"/>
      <c r="W6" s="202"/>
      <c r="X6" s="202"/>
      <c r="Y6" s="202"/>
      <c r="Z6" s="202"/>
    </row>
    <row r="7" spans="1:26" ht="99.95" customHeight="1">
      <c r="A7" s="228" t="s">
        <v>16</v>
      </c>
      <c r="B7" s="206" t="s">
        <v>17</v>
      </c>
      <c r="C7" s="206" t="s">
        <v>200</v>
      </c>
      <c r="D7" s="192" t="s">
        <v>522</v>
      </c>
      <c r="E7" s="193" t="s">
        <v>523</v>
      </c>
      <c r="F7" s="192" t="s">
        <v>564</v>
      </c>
      <c r="G7" s="193" t="s">
        <v>565</v>
      </c>
      <c r="H7" s="229" t="s">
        <v>237</v>
      </c>
      <c r="I7" s="230"/>
      <c r="J7" s="194" t="s">
        <v>572</v>
      </c>
      <c r="K7" s="231">
        <v>6000000</v>
      </c>
      <c r="L7" s="193" t="s">
        <v>573</v>
      </c>
      <c r="M7" s="232">
        <v>13000000</v>
      </c>
      <c r="N7" s="410" t="s">
        <v>2872</v>
      </c>
      <c r="O7" s="415" t="s">
        <v>2873</v>
      </c>
      <c r="P7" s="417" t="s">
        <v>2874</v>
      </c>
      <c r="Q7" s="211"/>
      <c r="R7" s="211"/>
      <c r="S7" s="211"/>
      <c r="T7" s="211"/>
      <c r="U7" s="211"/>
      <c r="V7" s="211"/>
      <c r="W7" s="211"/>
      <c r="X7" s="211"/>
      <c r="Y7" s="211"/>
      <c r="Z7" s="211"/>
    </row>
    <row r="8" spans="1:26" ht="99.95" customHeight="1">
      <c r="A8" s="228" t="s">
        <v>16</v>
      </c>
      <c r="B8" s="206" t="s">
        <v>17</v>
      </c>
      <c r="C8" s="206" t="s">
        <v>870</v>
      </c>
      <c r="D8" s="192" t="s">
        <v>919</v>
      </c>
      <c r="E8" s="193" t="s">
        <v>920</v>
      </c>
      <c r="F8" s="192" t="s">
        <v>930</v>
      </c>
      <c r="G8" s="193" t="s">
        <v>931</v>
      </c>
      <c r="H8" s="229" t="s">
        <v>237</v>
      </c>
      <c r="I8" s="230"/>
      <c r="J8" s="188" t="s">
        <v>2875</v>
      </c>
      <c r="K8" s="231">
        <v>400000</v>
      </c>
      <c r="L8" s="188" t="s">
        <v>2875</v>
      </c>
      <c r="M8" s="232">
        <v>450000</v>
      </c>
      <c r="N8" s="418" t="s">
        <v>2876</v>
      </c>
      <c r="O8" s="419" t="s">
        <v>2877</v>
      </c>
      <c r="P8" s="417" t="s">
        <v>2878</v>
      </c>
      <c r="Q8" s="211"/>
      <c r="R8" s="211"/>
      <c r="S8" s="211"/>
      <c r="T8" s="211"/>
      <c r="U8" s="211"/>
      <c r="V8" s="211"/>
      <c r="W8" s="211"/>
      <c r="X8" s="211"/>
      <c r="Y8" s="211"/>
      <c r="Z8" s="211"/>
    </row>
    <row r="9" spans="1:26" ht="99.95" customHeight="1">
      <c r="A9" s="228" t="s">
        <v>936</v>
      </c>
      <c r="B9" s="206" t="s">
        <v>937</v>
      </c>
      <c r="C9" s="206" t="s">
        <v>938</v>
      </c>
      <c r="D9" s="192" t="s">
        <v>1264</v>
      </c>
      <c r="E9" s="193" t="s">
        <v>1265</v>
      </c>
      <c r="F9" s="192" t="s">
        <v>1287</v>
      </c>
      <c r="G9" s="193" t="s">
        <v>1288</v>
      </c>
      <c r="H9" s="229"/>
      <c r="I9" s="230" t="s">
        <v>237</v>
      </c>
      <c r="J9" s="362" t="s">
        <v>2879</v>
      </c>
      <c r="K9" s="231">
        <v>450000</v>
      </c>
      <c r="L9" s="311" t="s">
        <v>2880</v>
      </c>
      <c r="M9" s="420">
        <v>930000</v>
      </c>
      <c r="N9" s="421" t="s">
        <v>2881</v>
      </c>
      <c r="O9" s="422" t="s">
        <v>2882</v>
      </c>
      <c r="P9" s="423" t="s">
        <v>2883</v>
      </c>
      <c r="Q9" s="211"/>
      <c r="R9" s="211"/>
      <c r="S9" s="211"/>
      <c r="T9" s="211"/>
      <c r="U9" s="211"/>
      <c r="V9" s="211"/>
      <c r="W9" s="211"/>
      <c r="X9" s="211"/>
      <c r="Y9" s="211"/>
      <c r="Z9" s="211"/>
    </row>
    <row r="10" spans="1:26" ht="99.95" customHeight="1">
      <c r="A10" s="228" t="s">
        <v>1706</v>
      </c>
      <c r="B10" s="206" t="s">
        <v>1707</v>
      </c>
      <c r="C10" s="206" t="s">
        <v>1708</v>
      </c>
      <c r="D10" s="192" t="s">
        <v>1709</v>
      </c>
      <c r="E10" s="193" t="s">
        <v>1710</v>
      </c>
      <c r="F10" s="192" t="s">
        <v>1711</v>
      </c>
      <c r="G10" s="193" t="s">
        <v>1712</v>
      </c>
      <c r="H10" s="229"/>
      <c r="I10" s="188" t="s">
        <v>2884</v>
      </c>
      <c r="J10" s="194" t="s">
        <v>1717</v>
      </c>
      <c r="K10" s="231">
        <v>330000000</v>
      </c>
      <c r="L10" s="193" t="s">
        <v>1718</v>
      </c>
      <c r="M10" s="232">
        <v>325000000</v>
      </c>
      <c r="N10" s="424"/>
      <c r="O10" s="413"/>
      <c r="P10" s="414"/>
      <c r="Q10" s="211"/>
      <c r="R10" s="211"/>
      <c r="S10" s="211"/>
      <c r="T10" s="211"/>
      <c r="U10" s="211"/>
      <c r="V10" s="211"/>
      <c r="W10" s="211"/>
      <c r="X10" s="211"/>
      <c r="Y10" s="211"/>
      <c r="Z10" s="211"/>
    </row>
    <row r="11" spans="1:26" ht="99.95" customHeight="1">
      <c r="A11" s="228" t="s">
        <v>1706</v>
      </c>
      <c r="B11" s="206" t="s">
        <v>1707</v>
      </c>
      <c r="C11" s="206" t="s">
        <v>1708</v>
      </c>
      <c r="D11" s="192" t="s">
        <v>1709</v>
      </c>
      <c r="E11" s="193" t="s">
        <v>1710</v>
      </c>
      <c r="F11" s="192" t="s">
        <v>1721</v>
      </c>
      <c r="G11" s="193" t="s">
        <v>1722</v>
      </c>
      <c r="H11" s="229" t="s">
        <v>237</v>
      </c>
      <c r="I11" s="230"/>
      <c r="J11" s="362" t="s">
        <v>1729</v>
      </c>
      <c r="K11" s="337">
        <v>0</v>
      </c>
      <c r="L11" s="311"/>
      <c r="M11" s="425">
        <v>0</v>
      </c>
      <c r="N11" s="426"/>
      <c r="O11" s="413"/>
      <c r="P11" s="414"/>
      <c r="Q11" s="211"/>
      <c r="R11" s="211"/>
      <c r="S11" s="211"/>
      <c r="T11" s="211"/>
      <c r="U11" s="211"/>
      <c r="V11" s="211"/>
      <c r="W11" s="211"/>
      <c r="X11" s="211"/>
      <c r="Y11" s="211"/>
      <c r="Z11" s="211"/>
    </row>
    <row r="12" spans="1:26" ht="99.95" customHeight="1">
      <c r="A12" s="228" t="s">
        <v>1706</v>
      </c>
      <c r="B12" s="206" t="s">
        <v>1707</v>
      </c>
      <c r="C12" s="206" t="s">
        <v>1708</v>
      </c>
      <c r="D12" s="192" t="s">
        <v>1709</v>
      </c>
      <c r="E12" s="193" t="s">
        <v>1710</v>
      </c>
      <c r="F12" s="192" t="s">
        <v>1732</v>
      </c>
      <c r="G12" s="193" t="s">
        <v>1733</v>
      </c>
      <c r="H12" s="229" t="s">
        <v>237</v>
      </c>
      <c r="I12" s="230"/>
      <c r="J12" s="194" t="s">
        <v>1737</v>
      </c>
      <c r="K12" s="231">
        <v>0</v>
      </c>
      <c r="L12" s="193"/>
      <c r="M12" s="232">
        <v>0</v>
      </c>
      <c r="N12" s="376" t="s">
        <v>2885</v>
      </c>
      <c r="O12" s="427" t="s">
        <v>2886</v>
      </c>
      <c r="P12" s="428" t="s">
        <v>2887</v>
      </c>
      <c r="Q12" s="211"/>
      <c r="R12" s="211"/>
      <c r="S12" s="211"/>
      <c r="T12" s="211"/>
      <c r="U12" s="211"/>
      <c r="V12" s="211"/>
      <c r="W12" s="211"/>
      <c r="X12" s="211"/>
      <c r="Y12" s="211"/>
      <c r="Z12" s="211"/>
    </row>
    <row r="13" spans="1:26" ht="99.95" customHeight="1">
      <c r="A13" s="228" t="s">
        <v>1706</v>
      </c>
      <c r="B13" s="206" t="s">
        <v>1707</v>
      </c>
      <c r="C13" s="206" t="s">
        <v>1708</v>
      </c>
      <c r="D13" s="192" t="s">
        <v>1788</v>
      </c>
      <c r="E13" s="193" t="s">
        <v>1789</v>
      </c>
      <c r="F13" s="192" t="s">
        <v>1790</v>
      </c>
      <c r="G13" s="193" t="s">
        <v>1791</v>
      </c>
      <c r="H13" s="229" t="s">
        <v>237</v>
      </c>
      <c r="I13" s="230"/>
      <c r="J13" s="194" t="s">
        <v>1796</v>
      </c>
      <c r="K13" s="231">
        <v>0</v>
      </c>
      <c r="L13" s="193"/>
      <c r="M13" s="232">
        <v>0</v>
      </c>
      <c r="N13" s="424"/>
      <c r="O13" s="413"/>
      <c r="P13" s="414"/>
      <c r="Q13" s="211"/>
      <c r="R13" s="211"/>
      <c r="S13" s="211"/>
      <c r="T13" s="211"/>
      <c r="U13" s="211"/>
      <c r="V13" s="211"/>
      <c r="W13" s="211"/>
      <c r="X13" s="211"/>
      <c r="Y13" s="211"/>
      <c r="Z13" s="211"/>
    </row>
    <row r="14" spans="1:26" ht="99.95" customHeight="1">
      <c r="A14" s="228" t="s">
        <v>1706</v>
      </c>
      <c r="B14" s="206" t="s">
        <v>1707</v>
      </c>
      <c r="C14" s="206" t="s">
        <v>1708</v>
      </c>
      <c r="D14" s="192" t="s">
        <v>1788</v>
      </c>
      <c r="E14" s="193" t="s">
        <v>1789</v>
      </c>
      <c r="F14" s="192" t="s">
        <v>1800</v>
      </c>
      <c r="G14" s="193" t="s">
        <v>1801</v>
      </c>
      <c r="H14" s="229"/>
      <c r="I14" s="230" t="s">
        <v>237</v>
      </c>
      <c r="J14" s="194" t="s">
        <v>1804</v>
      </c>
      <c r="K14" s="231">
        <v>0</v>
      </c>
      <c r="L14" s="193"/>
      <c r="M14" s="232">
        <v>0</v>
      </c>
      <c r="N14" s="424"/>
      <c r="O14" s="413"/>
      <c r="P14" s="414"/>
      <c r="Q14" s="211"/>
      <c r="R14" s="211"/>
      <c r="S14" s="211"/>
      <c r="T14" s="211"/>
      <c r="U14" s="211"/>
      <c r="V14" s="211"/>
      <c r="W14" s="211"/>
      <c r="X14" s="211"/>
      <c r="Y14" s="211"/>
      <c r="Z14" s="211"/>
    </row>
    <row r="15" spans="1:26" ht="99.95" customHeight="1">
      <c r="A15" s="228" t="s">
        <v>1706</v>
      </c>
      <c r="B15" s="206" t="s">
        <v>1707</v>
      </c>
      <c r="C15" s="206" t="s">
        <v>1708</v>
      </c>
      <c r="D15" s="192" t="s">
        <v>1788</v>
      </c>
      <c r="E15" s="193" t="s">
        <v>1789</v>
      </c>
      <c r="F15" s="192" t="s">
        <v>1805</v>
      </c>
      <c r="G15" s="193" t="s">
        <v>1806</v>
      </c>
      <c r="H15" s="229"/>
      <c r="I15" s="230" t="s">
        <v>237</v>
      </c>
      <c r="J15" s="194"/>
      <c r="K15" s="231">
        <v>0</v>
      </c>
      <c r="L15" s="193"/>
      <c r="M15" s="232">
        <v>0</v>
      </c>
      <c r="N15" s="376" t="s">
        <v>2888</v>
      </c>
      <c r="O15" s="427" t="s">
        <v>2889</v>
      </c>
      <c r="P15" s="416" t="s">
        <v>2890</v>
      </c>
      <c r="Q15" s="211"/>
      <c r="R15" s="211"/>
      <c r="S15" s="211"/>
      <c r="T15" s="211"/>
      <c r="U15" s="211"/>
      <c r="V15" s="211"/>
      <c r="W15" s="211"/>
      <c r="X15" s="211"/>
      <c r="Y15" s="211"/>
      <c r="Z15" s="211"/>
    </row>
    <row r="16" spans="1:26" ht="99.95" customHeight="1">
      <c r="A16" s="228" t="s">
        <v>1706</v>
      </c>
      <c r="B16" s="206" t="s">
        <v>1707</v>
      </c>
      <c r="C16" s="206" t="s">
        <v>1708</v>
      </c>
      <c r="D16" s="192" t="s">
        <v>1877</v>
      </c>
      <c r="E16" s="193" t="s">
        <v>1878</v>
      </c>
      <c r="F16" s="192" t="s">
        <v>1879</v>
      </c>
      <c r="G16" s="193" t="s">
        <v>1880</v>
      </c>
      <c r="H16" s="229"/>
      <c r="I16" s="230" t="s">
        <v>237</v>
      </c>
      <c r="J16" s="228" t="s">
        <v>1883</v>
      </c>
      <c r="K16" s="231">
        <v>4000000</v>
      </c>
      <c r="L16" s="192"/>
      <c r="M16" s="232">
        <v>4600000</v>
      </c>
      <c r="N16" s="424"/>
      <c r="O16" s="413"/>
      <c r="P16" s="414"/>
      <c r="Q16" s="211"/>
      <c r="R16" s="211"/>
      <c r="S16" s="211"/>
      <c r="T16" s="211"/>
      <c r="U16" s="211"/>
      <c r="V16" s="211"/>
      <c r="W16" s="211"/>
      <c r="X16" s="211"/>
      <c r="Y16" s="211"/>
      <c r="Z16" s="211"/>
    </row>
    <row r="17" spans="1:26" ht="99.95" customHeight="1">
      <c r="A17" s="228" t="s">
        <v>1706</v>
      </c>
      <c r="B17" s="206" t="s">
        <v>1707</v>
      </c>
      <c r="C17" s="206" t="s">
        <v>1884</v>
      </c>
      <c r="D17" s="192" t="s">
        <v>1885</v>
      </c>
      <c r="E17" s="193" t="s">
        <v>1886</v>
      </c>
      <c r="F17" s="192" t="s">
        <v>1892</v>
      </c>
      <c r="G17" s="193" t="s">
        <v>1893</v>
      </c>
      <c r="H17" s="229"/>
      <c r="I17" s="230" t="s">
        <v>237</v>
      </c>
      <c r="J17" s="429" t="s">
        <v>2891</v>
      </c>
      <c r="K17" s="339">
        <v>2400000</v>
      </c>
      <c r="L17" s="324" t="s">
        <v>2892</v>
      </c>
      <c r="M17" s="430">
        <v>3400000</v>
      </c>
      <c r="N17" s="421" t="s">
        <v>2893</v>
      </c>
      <c r="O17" s="422" t="s">
        <v>2894</v>
      </c>
      <c r="P17" s="423" t="s">
        <v>2895</v>
      </c>
      <c r="Q17" s="211"/>
      <c r="R17" s="211"/>
      <c r="S17" s="211"/>
      <c r="T17" s="211"/>
      <c r="U17" s="211"/>
      <c r="V17" s="211"/>
      <c r="W17" s="211"/>
      <c r="X17" s="211"/>
      <c r="Y17" s="211"/>
      <c r="Z17" s="211"/>
    </row>
    <row r="18" spans="1:26" ht="99.95" customHeight="1">
      <c r="A18" s="243" t="s">
        <v>2112</v>
      </c>
      <c r="B18" s="244" t="s">
        <v>2113</v>
      </c>
      <c r="C18" s="244" t="s">
        <v>2121</v>
      </c>
      <c r="D18" s="198" t="s">
        <v>2135</v>
      </c>
      <c r="E18" s="201" t="s">
        <v>2136</v>
      </c>
      <c r="F18" s="198" t="s">
        <v>2137</v>
      </c>
      <c r="G18" s="201" t="s">
        <v>2138</v>
      </c>
      <c r="H18" s="245" t="s">
        <v>237</v>
      </c>
      <c r="I18" s="246"/>
      <c r="J18" s="431" t="s">
        <v>2144</v>
      </c>
      <c r="K18" s="381">
        <v>4000000</v>
      </c>
      <c r="L18" s="198" t="s">
        <v>2144</v>
      </c>
      <c r="M18" s="432">
        <v>4600000</v>
      </c>
      <c r="N18" s="410" t="s">
        <v>2896</v>
      </c>
      <c r="O18" s="411" t="s">
        <v>2897</v>
      </c>
      <c r="P18" s="415"/>
      <c r="Q18" s="211"/>
      <c r="R18" s="211"/>
      <c r="S18" s="211"/>
      <c r="T18" s="211"/>
      <c r="U18" s="211"/>
      <c r="V18" s="211"/>
      <c r="W18" s="211"/>
      <c r="X18" s="211"/>
      <c r="Y18" s="211"/>
      <c r="Z18" s="211"/>
    </row>
    <row r="19" spans="1:26" ht="16.5">
      <c r="A19" s="433"/>
      <c r="B19" s="288"/>
      <c r="C19" s="288"/>
      <c r="D19" s="288"/>
      <c r="E19" s="288"/>
      <c r="F19" s="288"/>
      <c r="G19" s="288"/>
      <c r="H19" s="289"/>
      <c r="I19" s="289"/>
      <c r="J19" s="288"/>
      <c r="K19" s="288"/>
      <c r="L19" s="288"/>
      <c r="M19" s="434"/>
      <c r="N19" s="288"/>
      <c r="O19" s="288"/>
      <c r="P19" s="208"/>
      <c r="Q19" s="211"/>
      <c r="R19" s="211"/>
      <c r="S19" s="211"/>
      <c r="T19" s="211"/>
      <c r="U19" s="211"/>
      <c r="V19" s="211"/>
      <c r="W19" s="211"/>
      <c r="X19" s="211"/>
      <c r="Y19" s="211"/>
      <c r="Z19" s="211"/>
    </row>
    <row r="20" spans="1:26" ht="16.5">
      <c r="A20" s="435"/>
      <c r="B20" s="288"/>
      <c r="C20" s="288"/>
      <c r="D20" s="288"/>
      <c r="E20" s="288"/>
      <c r="F20" s="288"/>
      <c r="G20" s="288"/>
      <c r="H20" s="289"/>
      <c r="I20" s="289"/>
      <c r="J20" s="202"/>
      <c r="K20" s="436"/>
      <c r="L20" s="202"/>
      <c r="M20" s="436"/>
      <c r="N20" s="202"/>
      <c r="O20" s="202"/>
      <c r="P20" s="202"/>
      <c r="Q20" s="211"/>
      <c r="R20" s="211"/>
      <c r="S20" s="211"/>
      <c r="T20" s="211"/>
      <c r="U20" s="211"/>
      <c r="V20" s="211"/>
      <c r="W20" s="211"/>
      <c r="X20" s="211"/>
      <c r="Y20" s="211"/>
      <c r="Z20" s="211"/>
    </row>
    <row r="21" spans="1:26" ht="15.75" customHeight="1">
      <c r="A21" s="435"/>
      <c r="B21" s="288"/>
      <c r="C21" s="288"/>
      <c r="D21" s="288"/>
      <c r="E21" s="288"/>
      <c r="F21" s="288"/>
      <c r="G21" s="288"/>
      <c r="H21" s="289"/>
      <c r="I21" s="289"/>
      <c r="J21" s="288"/>
      <c r="K21" s="288"/>
      <c r="L21" s="288"/>
      <c r="M21" s="434"/>
      <c r="N21" s="288"/>
      <c r="O21" s="288"/>
      <c r="P21" s="208"/>
      <c r="Q21" s="211"/>
      <c r="R21" s="211"/>
      <c r="S21" s="211"/>
      <c r="T21" s="211"/>
      <c r="U21" s="211"/>
      <c r="V21" s="211"/>
      <c r="W21" s="211"/>
      <c r="X21" s="211"/>
      <c r="Y21" s="211"/>
      <c r="Z21" s="211"/>
    </row>
    <row r="22" spans="1:26" ht="15.75" customHeight="1">
      <c r="A22" s="435"/>
      <c r="B22" s="288"/>
      <c r="C22" s="288"/>
      <c r="D22" s="288"/>
      <c r="E22" s="288"/>
      <c r="F22" s="288"/>
      <c r="G22" s="288"/>
      <c r="H22" s="289"/>
      <c r="I22" s="289"/>
      <c r="J22" s="202"/>
      <c r="K22" s="436"/>
      <c r="L22" s="202"/>
      <c r="M22" s="436"/>
      <c r="N22" s="202"/>
      <c r="O22" s="202"/>
      <c r="P22" s="202"/>
      <c r="Q22" s="211"/>
      <c r="R22" s="211"/>
      <c r="S22" s="211"/>
      <c r="T22" s="211"/>
      <c r="U22" s="211"/>
      <c r="V22" s="211"/>
      <c r="W22" s="211"/>
      <c r="X22" s="211"/>
      <c r="Y22" s="211"/>
      <c r="Z22" s="211"/>
    </row>
    <row r="23" spans="1:26" ht="15.75" customHeight="1"/>
    <row r="24" spans="1:26" ht="15.75" customHeight="1"/>
    <row r="25" spans="1:26" ht="15.75" customHeight="1"/>
    <row r="26" spans="1:26" ht="15.75" customHeight="1"/>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
    <mergeCell ref="H1:H2"/>
    <mergeCell ref="I1:I2"/>
    <mergeCell ref="J1:M1"/>
    <mergeCell ref="N1:P1"/>
    <mergeCell ref="A1:A2"/>
    <mergeCell ref="B1:B2"/>
    <mergeCell ref="C1:C2"/>
    <mergeCell ref="D1:D2"/>
    <mergeCell ref="E1:E2"/>
    <mergeCell ref="F1:F2"/>
    <mergeCell ref="G1:G2"/>
  </mergeCells>
  <hyperlinks>
    <hyperlink ref="O3" r:id="rId1"/>
    <hyperlink ref="O5" r:id="rId2"/>
    <hyperlink ref="N8" r:id="rId3"/>
    <hyperlink ref="O9" r:id="rId4"/>
    <hyperlink ref="O12" r:id="rId5"/>
    <hyperlink ref="O15" r:id="rId6"/>
    <hyperlink ref="O17" r:id="rId7"/>
    <hyperlink ref="O18" r:id="rId8"/>
  </hyperlinks>
  <pageMargins left="0.7" right="0.7" top="0.75" bottom="0.75" header="0" footer="0"/>
  <pageSetup orientation="landscape"/>
  <legacyDrawing r:id="rId9"/>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993"/>
  <sheetViews>
    <sheetView tabSelected="1" zoomScaleNormal="100" workbookViewId="0">
      <pane xSplit="9" ySplit="2" topLeftCell="M453" activePane="bottomRight" state="frozen"/>
      <selection pane="topRight" activeCell="J1" sqref="J1"/>
      <selection pane="bottomLeft" activeCell="A3" sqref="A3"/>
      <selection pane="bottomRight" activeCell="O4" sqref="O4"/>
    </sheetView>
  </sheetViews>
  <sheetFormatPr baseColWidth="10" defaultColWidth="38.5" defaultRowHeight="39.950000000000003" customHeight="1"/>
  <cols>
    <col min="1" max="1" width="5.875" style="476" customWidth="1"/>
    <col min="2" max="2" width="7.375" style="480" customWidth="1"/>
    <col min="3" max="3" width="8.875" style="480" customWidth="1"/>
    <col min="4" max="4" width="4.375" style="476" customWidth="1"/>
    <col min="5" max="5" width="11.25" style="478" customWidth="1"/>
    <col min="6" max="6" width="9.125" style="476" customWidth="1"/>
    <col min="7" max="7" width="17.125" style="478" customWidth="1"/>
    <col min="8" max="8" width="3.75" style="479" customWidth="1"/>
    <col min="9" max="9" width="6.375" style="479" customWidth="1"/>
    <col min="10" max="10" width="6.375" style="480" customWidth="1"/>
    <col min="11" max="11" width="3.5" style="482" bestFit="1" customWidth="1"/>
    <col min="12" max="12" width="53.125" style="480" customWidth="1"/>
    <col min="13" max="13" width="2.625" style="482" customWidth="1"/>
    <col min="14" max="14" width="41.625" style="480" customWidth="1"/>
    <col min="15" max="16384" width="38.5" style="480"/>
  </cols>
  <sheetData>
    <row r="1" spans="1:16" s="470" customFormat="1" ht="39.950000000000003" customHeight="1">
      <c r="A1" s="658" t="s">
        <v>0</v>
      </c>
      <c r="B1" s="658" t="s">
        <v>1</v>
      </c>
      <c r="C1" s="658" t="s">
        <v>2</v>
      </c>
      <c r="D1" s="658" t="s">
        <v>3</v>
      </c>
      <c r="E1" s="658" t="s">
        <v>3</v>
      </c>
      <c r="F1" s="658" t="s">
        <v>4</v>
      </c>
      <c r="G1" s="658" t="s">
        <v>4</v>
      </c>
      <c r="H1" s="660" t="s">
        <v>5</v>
      </c>
      <c r="I1" s="660" t="s">
        <v>6</v>
      </c>
      <c r="J1" s="662" t="s">
        <v>7</v>
      </c>
      <c r="K1" s="663"/>
      <c r="L1" s="664"/>
      <c r="M1" s="663"/>
      <c r="N1" s="665" t="s">
        <v>2262</v>
      </c>
      <c r="O1" s="749"/>
      <c r="P1" s="749"/>
    </row>
    <row r="2" spans="1:16" s="471" customFormat="1" ht="39.950000000000003" customHeight="1">
      <c r="A2" s="659"/>
      <c r="B2" s="659"/>
      <c r="C2" s="659"/>
      <c r="D2" s="659"/>
      <c r="E2" s="659"/>
      <c r="F2" s="659"/>
      <c r="G2" s="659"/>
      <c r="H2" s="661"/>
      <c r="I2" s="661"/>
      <c r="J2" s="471" t="s">
        <v>8</v>
      </c>
      <c r="K2" s="472" t="s">
        <v>9</v>
      </c>
      <c r="L2" s="471" t="s">
        <v>10</v>
      </c>
      <c r="M2" s="472" t="s">
        <v>9</v>
      </c>
      <c r="N2" s="473" t="s">
        <v>2263</v>
      </c>
      <c r="O2" s="474" t="s">
        <v>2264</v>
      </c>
      <c r="P2" s="475" t="s">
        <v>9</v>
      </c>
    </row>
    <row r="3" spans="1:16" ht="39.950000000000003" customHeight="1">
      <c r="A3" s="476" t="s">
        <v>16</v>
      </c>
      <c r="B3" s="477" t="s">
        <v>17</v>
      </c>
      <c r="C3" s="477" t="s">
        <v>18</v>
      </c>
      <c r="D3" s="476" t="s">
        <v>19</v>
      </c>
      <c r="E3" s="478" t="s">
        <v>20</v>
      </c>
      <c r="F3" s="476" t="s">
        <v>21</v>
      </c>
      <c r="G3" s="478" t="s">
        <v>22</v>
      </c>
      <c r="H3" s="479" t="s">
        <v>23</v>
      </c>
      <c r="J3" s="480" t="s">
        <v>24</v>
      </c>
      <c r="K3" s="481">
        <v>10000000</v>
      </c>
      <c r="L3" s="480" t="s">
        <v>25</v>
      </c>
      <c r="M3" s="482">
        <v>20000000</v>
      </c>
      <c r="N3" s="483" t="s">
        <v>2294</v>
      </c>
      <c r="O3" s="484" t="s">
        <v>2295</v>
      </c>
      <c r="P3" s="485" t="s">
        <v>2296</v>
      </c>
    </row>
    <row r="4" spans="1:16" ht="39.950000000000003" customHeight="1">
      <c r="A4" s="476" t="s">
        <v>16</v>
      </c>
      <c r="B4" s="477" t="s">
        <v>17</v>
      </c>
      <c r="C4" s="477" t="s">
        <v>18</v>
      </c>
      <c r="D4" s="476" t="s">
        <v>19</v>
      </c>
      <c r="E4" s="478" t="s">
        <v>20</v>
      </c>
      <c r="F4" s="476" t="s">
        <v>21</v>
      </c>
      <c r="G4" s="478" t="s">
        <v>22</v>
      </c>
      <c r="I4" s="479" t="s">
        <v>26</v>
      </c>
      <c r="J4" s="486" t="s">
        <v>27</v>
      </c>
      <c r="K4" s="481">
        <v>19624043</v>
      </c>
      <c r="L4" s="486" t="s">
        <v>27</v>
      </c>
      <c r="M4" s="482">
        <v>43465295</v>
      </c>
      <c r="N4" s="484" t="s">
        <v>2910</v>
      </c>
      <c r="O4" s="487" t="s">
        <v>2911</v>
      </c>
      <c r="P4" s="488" t="s">
        <v>2912</v>
      </c>
    </row>
    <row r="5" spans="1:16" ht="39.950000000000003" customHeight="1">
      <c r="A5" s="476" t="s">
        <v>16</v>
      </c>
      <c r="B5" s="477" t="s">
        <v>17</v>
      </c>
      <c r="C5" s="477" t="s">
        <v>18</v>
      </c>
      <c r="D5" s="476" t="s">
        <v>19</v>
      </c>
      <c r="E5" s="478" t="s">
        <v>20</v>
      </c>
      <c r="F5" s="476" t="s">
        <v>21</v>
      </c>
      <c r="G5" s="478" t="s">
        <v>22</v>
      </c>
      <c r="I5" s="479" t="s">
        <v>28</v>
      </c>
      <c r="J5" s="489" t="s">
        <v>3459</v>
      </c>
      <c r="K5" s="490">
        <v>2698000</v>
      </c>
      <c r="L5" s="489" t="s">
        <v>3460</v>
      </c>
      <c r="M5" s="491">
        <v>6151440</v>
      </c>
      <c r="N5" s="750" t="s">
        <v>3461</v>
      </c>
      <c r="O5" s="751" t="s">
        <v>3462</v>
      </c>
      <c r="P5" s="489" t="s">
        <v>3463</v>
      </c>
    </row>
    <row r="6" spans="1:16" ht="39.950000000000003" customHeight="1">
      <c r="A6" s="476" t="s">
        <v>16</v>
      </c>
      <c r="B6" s="477" t="s">
        <v>17</v>
      </c>
      <c r="C6" s="477" t="s">
        <v>18</v>
      </c>
      <c r="D6" s="476" t="s">
        <v>19</v>
      </c>
      <c r="E6" s="478" t="s">
        <v>20</v>
      </c>
      <c r="F6" s="476" t="s">
        <v>21</v>
      </c>
      <c r="G6" s="478" t="s">
        <v>22</v>
      </c>
      <c r="I6" s="479" t="s">
        <v>31</v>
      </c>
      <c r="J6" s="480" t="s">
        <v>32</v>
      </c>
      <c r="K6" s="481">
        <v>3581926</v>
      </c>
      <c r="L6" s="480" t="s">
        <v>32</v>
      </c>
      <c r="M6" s="481">
        <v>3101756</v>
      </c>
      <c r="N6" s="646" t="s">
        <v>3227</v>
      </c>
      <c r="O6" s="641"/>
    </row>
    <row r="7" spans="1:16" ht="39.950000000000003" customHeight="1">
      <c r="A7" s="476" t="s">
        <v>16</v>
      </c>
      <c r="B7" s="477" t="s">
        <v>17</v>
      </c>
      <c r="C7" s="477" t="s">
        <v>18</v>
      </c>
      <c r="D7" s="476" t="s">
        <v>19</v>
      </c>
      <c r="E7" s="478" t="s">
        <v>20</v>
      </c>
      <c r="F7" s="476" t="s">
        <v>21</v>
      </c>
      <c r="G7" s="478" t="s">
        <v>22</v>
      </c>
      <c r="I7" s="479" t="s">
        <v>33</v>
      </c>
      <c r="K7" s="481">
        <v>0</v>
      </c>
      <c r="M7" s="481">
        <v>0</v>
      </c>
      <c r="N7" s="636" t="s">
        <v>3227</v>
      </c>
      <c r="O7" s="731"/>
    </row>
    <row r="8" spans="1:16" ht="39.950000000000003" customHeight="1">
      <c r="A8" s="476" t="s">
        <v>16</v>
      </c>
      <c r="B8" s="477" t="s">
        <v>17</v>
      </c>
      <c r="C8" s="477" t="s">
        <v>18</v>
      </c>
      <c r="D8" s="476" t="s">
        <v>19</v>
      </c>
      <c r="E8" s="478" t="s">
        <v>20</v>
      </c>
      <c r="F8" s="476" t="s">
        <v>34</v>
      </c>
      <c r="G8" s="478" t="s">
        <v>35</v>
      </c>
      <c r="H8" s="479" t="s">
        <v>23</v>
      </c>
      <c r="J8" s="480" t="s">
        <v>36</v>
      </c>
      <c r="K8" s="481">
        <v>20000000</v>
      </c>
      <c r="L8" s="480" t="s">
        <v>37</v>
      </c>
      <c r="M8" s="482">
        <v>40000000</v>
      </c>
      <c r="N8" s="623" t="s">
        <v>3238</v>
      </c>
      <c r="O8" s="731" t="s">
        <v>3239</v>
      </c>
      <c r="P8" s="485" t="s">
        <v>2299</v>
      </c>
    </row>
    <row r="9" spans="1:16" ht="39.950000000000003" customHeight="1">
      <c r="A9" s="476" t="s">
        <v>16</v>
      </c>
      <c r="B9" s="477" t="s">
        <v>17</v>
      </c>
      <c r="C9" s="477" t="s">
        <v>18</v>
      </c>
      <c r="D9" s="476" t="s">
        <v>19</v>
      </c>
      <c r="E9" s="478" t="s">
        <v>20</v>
      </c>
      <c r="F9" s="476" t="s">
        <v>34</v>
      </c>
      <c r="G9" s="478" t="s">
        <v>35</v>
      </c>
      <c r="I9" s="479" t="s">
        <v>38</v>
      </c>
      <c r="J9" s="489" t="s">
        <v>3464</v>
      </c>
      <c r="K9" s="493">
        <v>5754000</v>
      </c>
      <c r="L9" s="489" t="s">
        <v>3465</v>
      </c>
      <c r="M9" s="494">
        <v>13119120</v>
      </c>
      <c r="N9" s="623" t="s">
        <v>3698</v>
      </c>
      <c r="O9" s="747" t="s">
        <v>2923</v>
      </c>
      <c r="P9" s="752" t="s">
        <v>3468</v>
      </c>
    </row>
    <row r="10" spans="1:16" ht="39.950000000000003" customHeight="1">
      <c r="A10" s="476" t="s">
        <v>16</v>
      </c>
      <c r="B10" s="477" t="s">
        <v>17</v>
      </c>
      <c r="C10" s="477" t="s">
        <v>18</v>
      </c>
      <c r="D10" s="476" t="s">
        <v>19</v>
      </c>
      <c r="E10" s="478" t="s">
        <v>20</v>
      </c>
      <c r="F10" s="476" t="s">
        <v>34</v>
      </c>
      <c r="G10" s="478" t="s">
        <v>35</v>
      </c>
      <c r="I10" s="479" t="s">
        <v>41</v>
      </c>
      <c r="J10" s="486" t="s">
        <v>42</v>
      </c>
      <c r="K10" s="481">
        <v>0</v>
      </c>
      <c r="L10" s="486" t="s">
        <v>42</v>
      </c>
      <c r="M10" s="481">
        <v>0</v>
      </c>
      <c r="N10" s="623" t="s">
        <v>3238</v>
      </c>
      <c r="O10" s="731" t="s">
        <v>3263</v>
      </c>
    </row>
    <row r="11" spans="1:16" ht="39.950000000000003" customHeight="1">
      <c r="A11" s="476" t="s">
        <v>16</v>
      </c>
      <c r="B11" s="477" t="s">
        <v>17</v>
      </c>
      <c r="C11" s="477" t="s">
        <v>18</v>
      </c>
      <c r="D11" s="476" t="s">
        <v>19</v>
      </c>
      <c r="E11" s="478" t="s">
        <v>20</v>
      </c>
      <c r="F11" s="476" t="s">
        <v>44</v>
      </c>
      <c r="G11" s="478" t="s">
        <v>45</v>
      </c>
      <c r="H11" s="479" t="s">
        <v>23</v>
      </c>
      <c r="J11" s="480" t="s">
        <v>46</v>
      </c>
      <c r="K11" s="481">
        <v>8000000</v>
      </c>
      <c r="L11" s="480" t="s">
        <v>47</v>
      </c>
      <c r="M11" s="482">
        <v>10000000</v>
      </c>
      <c r="N11" s="623" t="s">
        <v>3241</v>
      </c>
      <c r="O11" s="731" t="s">
        <v>3281</v>
      </c>
      <c r="P11" s="485"/>
    </row>
    <row r="12" spans="1:16" ht="39.950000000000003" customHeight="1">
      <c r="A12" s="476" t="s">
        <v>16</v>
      </c>
      <c r="B12" s="477" t="s">
        <v>17</v>
      </c>
      <c r="C12" s="477" t="s">
        <v>18</v>
      </c>
      <c r="D12" s="476" t="s">
        <v>19</v>
      </c>
      <c r="E12" s="478" t="s">
        <v>20</v>
      </c>
      <c r="F12" s="476" t="s">
        <v>44</v>
      </c>
      <c r="G12" s="478" t="s">
        <v>48</v>
      </c>
      <c r="I12" s="479" t="s">
        <v>33</v>
      </c>
      <c r="K12" s="481">
        <v>0</v>
      </c>
      <c r="M12" s="482">
        <v>0</v>
      </c>
      <c r="N12" s="623" t="s">
        <v>3697</v>
      </c>
      <c r="O12" s="747" t="s">
        <v>3285</v>
      </c>
    </row>
    <row r="13" spans="1:16" ht="39.950000000000003" customHeight="1">
      <c r="A13" s="476" t="s">
        <v>16</v>
      </c>
      <c r="B13" s="477" t="s">
        <v>17</v>
      </c>
      <c r="C13" s="477" t="s">
        <v>18</v>
      </c>
      <c r="D13" s="476" t="s">
        <v>19</v>
      </c>
      <c r="E13" s="478" t="s">
        <v>20</v>
      </c>
      <c r="F13" s="476" t="s">
        <v>44</v>
      </c>
      <c r="G13" s="478" t="s">
        <v>48</v>
      </c>
      <c r="I13" s="479" t="s">
        <v>41</v>
      </c>
      <c r="J13" s="486" t="s">
        <v>49</v>
      </c>
      <c r="K13" s="481">
        <v>0</v>
      </c>
      <c r="L13" s="486" t="s">
        <v>49</v>
      </c>
      <c r="M13" s="481">
        <v>0</v>
      </c>
      <c r="N13" s="623" t="s">
        <v>3249</v>
      </c>
      <c r="O13" s="731"/>
    </row>
    <row r="14" spans="1:16" ht="39.950000000000003" customHeight="1">
      <c r="A14" s="476" t="s">
        <v>16</v>
      </c>
      <c r="B14" s="477" t="s">
        <v>17</v>
      </c>
      <c r="C14" s="477" t="s">
        <v>18</v>
      </c>
      <c r="D14" s="476" t="s">
        <v>19</v>
      </c>
      <c r="E14" s="478" t="s">
        <v>20</v>
      </c>
      <c r="F14" s="476" t="s">
        <v>44</v>
      </c>
      <c r="G14" s="478" t="s">
        <v>48</v>
      </c>
      <c r="I14" s="479" t="s">
        <v>38</v>
      </c>
      <c r="J14" s="489" t="s">
        <v>3459</v>
      </c>
      <c r="K14" s="493">
        <v>2647000</v>
      </c>
      <c r="L14" s="489" t="s">
        <v>3460</v>
      </c>
      <c r="M14" s="494">
        <v>6035160</v>
      </c>
      <c r="N14" s="623" t="s">
        <v>3253</v>
      </c>
      <c r="O14" s="731" t="s">
        <v>2319</v>
      </c>
      <c r="P14" s="752" t="s">
        <v>3471</v>
      </c>
    </row>
    <row r="15" spans="1:16" ht="39.950000000000003" customHeight="1">
      <c r="A15" s="476" t="s">
        <v>16</v>
      </c>
      <c r="B15" s="477" t="s">
        <v>17</v>
      </c>
      <c r="C15" s="477" t="s">
        <v>18</v>
      </c>
      <c r="D15" s="476" t="s">
        <v>19</v>
      </c>
      <c r="E15" s="478" t="s">
        <v>20</v>
      </c>
      <c r="F15" s="476" t="s">
        <v>44</v>
      </c>
      <c r="G15" s="478" t="s">
        <v>48</v>
      </c>
      <c r="I15" s="479" t="s">
        <v>31</v>
      </c>
      <c r="J15" s="480" t="s">
        <v>52</v>
      </c>
      <c r="K15" s="481">
        <v>2693695</v>
      </c>
      <c r="L15" s="480" t="s">
        <v>53</v>
      </c>
      <c r="M15" s="481">
        <v>6713587</v>
      </c>
      <c r="N15" s="647" t="s">
        <v>3227</v>
      </c>
      <c r="O15" s="641"/>
    </row>
    <row r="16" spans="1:16" ht="39.950000000000003" customHeight="1">
      <c r="A16" s="476" t="s">
        <v>16</v>
      </c>
      <c r="B16" s="477" t="s">
        <v>17</v>
      </c>
      <c r="C16" s="477" t="s">
        <v>18</v>
      </c>
      <c r="D16" s="476" t="s">
        <v>19</v>
      </c>
      <c r="E16" s="478" t="s">
        <v>20</v>
      </c>
      <c r="F16" s="476" t="s">
        <v>54</v>
      </c>
      <c r="G16" s="478" t="s">
        <v>55</v>
      </c>
      <c r="H16" s="479" t="s">
        <v>31</v>
      </c>
      <c r="J16" s="480" t="s">
        <v>56</v>
      </c>
      <c r="K16" s="481">
        <v>228444</v>
      </c>
      <c r="L16" s="480" t="s">
        <v>57</v>
      </c>
      <c r="M16" s="481">
        <v>4498457</v>
      </c>
      <c r="N16" s="640" t="s">
        <v>3705</v>
      </c>
      <c r="O16" s="641"/>
    </row>
    <row r="17" spans="1:16" ht="39.950000000000003" customHeight="1">
      <c r="A17" s="476" t="s">
        <v>16</v>
      </c>
      <c r="B17" s="477" t="s">
        <v>17</v>
      </c>
      <c r="C17" s="477" t="s">
        <v>18</v>
      </c>
      <c r="D17" s="476" t="s">
        <v>19</v>
      </c>
      <c r="E17" s="478" t="s">
        <v>20</v>
      </c>
      <c r="F17" s="476" t="s">
        <v>54</v>
      </c>
      <c r="G17" s="478" t="s">
        <v>55</v>
      </c>
      <c r="I17" s="479" t="s">
        <v>58</v>
      </c>
      <c r="J17" s="486" t="s">
        <v>59</v>
      </c>
      <c r="K17" s="482">
        <v>158550</v>
      </c>
      <c r="L17" s="486" t="s">
        <v>59</v>
      </c>
      <c r="M17" s="482">
        <v>181014</v>
      </c>
      <c r="N17" s="623" t="s">
        <v>3672</v>
      </c>
      <c r="O17" s="731" t="s">
        <v>3350</v>
      </c>
      <c r="P17" s="500">
        <v>181014</v>
      </c>
    </row>
    <row r="18" spans="1:16" ht="39.950000000000003" customHeight="1">
      <c r="A18" s="476" t="s">
        <v>16</v>
      </c>
      <c r="B18" s="477" t="s">
        <v>17</v>
      </c>
      <c r="C18" s="477" t="s">
        <v>18</v>
      </c>
      <c r="D18" s="476" t="s">
        <v>19</v>
      </c>
      <c r="E18" s="478" t="s">
        <v>20</v>
      </c>
      <c r="F18" s="476" t="s">
        <v>60</v>
      </c>
      <c r="G18" s="478" t="s">
        <v>61</v>
      </c>
      <c r="H18" s="479" t="s">
        <v>31</v>
      </c>
      <c r="J18" s="480" t="s">
        <v>62</v>
      </c>
      <c r="K18" s="481">
        <v>2081605</v>
      </c>
      <c r="L18" s="480" t="s">
        <v>63</v>
      </c>
      <c r="M18" s="481">
        <v>4163210</v>
      </c>
      <c r="N18" s="640" t="s">
        <v>3696</v>
      </c>
      <c r="O18" s="641" t="s">
        <v>3236</v>
      </c>
    </row>
    <row r="19" spans="1:16" ht="39.950000000000003" customHeight="1">
      <c r="A19" s="476" t="s">
        <v>16</v>
      </c>
      <c r="B19" s="477" t="s">
        <v>17</v>
      </c>
      <c r="C19" s="477" t="s">
        <v>18</v>
      </c>
      <c r="D19" s="476" t="s">
        <v>19</v>
      </c>
      <c r="E19" s="478" t="s">
        <v>20</v>
      </c>
      <c r="F19" s="476" t="s">
        <v>60</v>
      </c>
      <c r="G19" s="478" t="s">
        <v>61</v>
      </c>
      <c r="I19" s="479" t="s">
        <v>65</v>
      </c>
      <c r="J19" s="480" t="s">
        <v>66</v>
      </c>
      <c r="K19" s="501">
        <v>80000000</v>
      </c>
      <c r="L19" s="480" t="s">
        <v>67</v>
      </c>
      <c r="M19" s="501">
        <v>240000000</v>
      </c>
      <c r="N19" s="623" t="s">
        <v>3673</v>
      </c>
      <c r="O19" s="731" t="s">
        <v>3374</v>
      </c>
      <c r="P19" s="484" t="s">
        <v>2284</v>
      </c>
    </row>
    <row r="20" spans="1:16" ht="39.950000000000003" customHeight="1">
      <c r="A20" s="476" t="s">
        <v>16</v>
      </c>
      <c r="B20" s="477" t="s">
        <v>17</v>
      </c>
      <c r="C20" s="477" t="s">
        <v>18</v>
      </c>
      <c r="D20" s="476" t="s">
        <v>19</v>
      </c>
      <c r="E20" s="478" t="s">
        <v>20</v>
      </c>
      <c r="F20" s="476" t="s">
        <v>71</v>
      </c>
      <c r="G20" s="478" t="s">
        <v>72</v>
      </c>
      <c r="H20" s="479" t="s">
        <v>23</v>
      </c>
      <c r="J20" s="480" t="s">
        <v>73</v>
      </c>
      <c r="K20" s="482">
        <v>15000000</v>
      </c>
      <c r="L20" s="480" t="s">
        <v>74</v>
      </c>
      <c r="M20" s="482">
        <v>50000000</v>
      </c>
      <c r="N20" s="623" t="s">
        <v>3271</v>
      </c>
      <c r="O20" s="731" t="s">
        <v>3374</v>
      </c>
    </row>
    <row r="21" spans="1:16" ht="39.950000000000003" customHeight="1">
      <c r="A21" s="476" t="s">
        <v>16</v>
      </c>
      <c r="B21" s="477" t="s">
        <v>17</v>
      </c>
      <c r="C21" s="477" t="s">
        <v>18</v>
      </c>
      <c r="D21" s="476" t="s">
        <v>19</v>
      </c>
      <c r="E21" s="478" t="s">
        <v>20</v>
      </c>
      <c r="F21" s="476" t="s">
        <v>71</v>
      </c>
      <c r="G21" s="478" t="s">
        <v>72</v>
      </c>
      <c r="I21" s="479" t="s">
        <v>38</v>
      </c>
      <c r="J21" s="489" t="s">
        <v>3459</v>
      </c>
      <c r="K21" s="493">
        <v>2647000</v>
      </c>
      <c r="L21" s="489" t="s">
        <v>3460</v>
      </c>
      <c r="M21" s="494">
        <v>6035160</v>
      </c>
      <c r="N21" s="623" t="s">
        <v>3274</v>
      </c>
      <c r="O21" s="731"/>
      <c r="P21" s="753" t="s">
        <v>3471</v>
      </c>
    </row>
    <row r="22" spans="1:16" ht="39.950000000000003" customHeight="1">
      <c r="A22" s="476" t="s">
        <v>16</v>
      </c>
      <c r="B22" s="477" t="s">
        <v>17</v>
      </c>
      <c r="C22" s="477" t="s">
        <v>18</v>
      </c>
      <c r="D22" s="476" t="s">
        <v>19</v>
      </c>
      <c r="E22" s="478" t="s">
        <v>20</v>
      </c>
      <c r="F22" s="476" t="s">
        <v>71</v>
      </c>
      <c r="G22" s="478" t="s">
        <v>72</v>
      </c>
      <c r="I22" s="479" t="s">
        <v>31</v>
      </c>
      <c r="J22" s="480" t="s">
        <v>75</v>
      </c>
      <c r="K22" s="482">
        <v>2693695</v>
      </c>
      <c r="L22" s="476" t="s">
        <v>76</v>
      </c>
      <c r="M22" s="482">
        <v>6713587</v>
      </c>
      <c r="N22" s="640" t="s">
        <v>3238</v>
      </c>
      <c r="O22" s="641" t="s">
        <v>3239</v>
      </c>
    </row>
    <row r="23" spans="1:16" ht="39.950000000000003" customHeight="1" thickBot="1">
      <c r="A23" s="476" t="s">
        <v>16</v>
      </c>
      <c r="B23" s="477" t="s">
        <v>17</v>
      </c>
      <c r="C23" s="477" t="s">
        <v>18</v>
      </c>
      <c r="D23" s="476" t="s">
        <v>19</v>
      </c>
      <c r="E23" s="478" t="s">
        <v>20</v>
      </c>
      <c r="F23" s="476" t="s">
        <v>77</v>
      </c>
      <c r="G23" s="478" t="s">
        <v>78</v>
      </c>
      <c r="H23" s="479" t="s">
        <v>23</v>
      </c>
      <c r="J23" s="480" t="s">
        <v>79</v>
      </c>
      <c r="K23" s="482">
        <v>5000000</v>
      </c>
      <c r="L23" s="480" t="s">
        <v>80</v>
      </c>
      <c r="M23" s="482">
        <v>5000000</v>
      </c>
      <c r="N23" s="623" t="s">
        <v>3670</v>
      </c>
      <c r="O23" s="504" t="s">
        <v>2305</v>
      </c>
    </row>
    <row r="24" spans="1:16" ht="39.950000000000003" customHeight="1">
      <c r="A24" s="476" t="s">
        <v>16</v>
      </c>
      <c r="B24" s="477" t="s">
        <v>17</v>
      </c>
      <c r="C24" s="477" t="s">
        <v>18</v>
      </c>
      <c r="D24" s="476" t="s">
        <v>19</v>
      </c>
      <c r="E24" s="478" t="s">
        <v>20</v>
      </c>
      <c r="F24" s="476" t="s">
        <v>77</v>
      </c>
      <c r="G24" s="478" t="s">
        <v>78</v>
      </c>
      <c r="I24" s="479" t="s">
        <v>33</v>
      </c>
      <c r="K24" s="482">
        <v>0</v>
      </c>
      <c r="M24" s="482">
        <v>0</v>
      </c>
      <c r="N24" s="623" t="s">
        <v>3280</v>
      </c>
      <c r="O24" s="484" t="s">
        <v>2793</v>
      </c>
    </row>
    <row r="25" spans="1:16" ht="39.950000000000003" customHeight="1">
      <c r="A25" s="476" t="s">
        <v>16</v>
      </c>
      <c r="B25" s="477" t="s">
        <v>17</v>
      </c>
      <c r="C25" s="477" t="s">
        <v>18</v>
      </c>
      <c r="D25" s="476" t="s">
        <v>19</v>
      </c>
      <c r="E25" s="478" t="s">
        <v>20</v>
      </c>
      <c r="F25" s="476" t="s">
        <v>77</v>
      </c>
      <c r="G25" s="478" t="s">
        <v>78</v>
      </c>
      <c r="I25" s="479" t="s">
        <v>81</v>
      </c>
      <c r="J25" s="480" t="s">
        <v>82</v>
      </c>
      <c r="K25" s="482">
        <v>10000000</v>
      </c>
      <c r="L25" s="480" t="s">
        <v>83</v>
      </c>
      <c r="M25" s="482">
        <v>100000000</v>
      </c>
      <c r="N25" s="623" t="s">
        <v>3284</v>
      </c>
    </row>
    <row r="26" spans="1:16" ht="39.950000000000003" customHeight="1">
      <c r="A26" s="476" t="s">
        <v>16</v>
      </c>
      <c r="B26" s="477" t="s">
        <v>17</v>
      </c>
      <c r="C26" s="477" t="s">
        <v>18</v>
      </c>
      <c r="D26" s="476" t="s">
        <v>19</v>
      </c>
      <c r="E26" s="478" t="s">
        <v>20</v>
      </c>
      <c r="F26" s="476" t="s">
        <v>77</v>
      </c>
      <c r="G26" s="478" t="s">
        <v>78</v>
      </c>
      <c r="I26" s="479" t="s">
        <v>84</v>
      </c>
      <c r="K26" s="482">
        <v>0</v>
      </c>
      <c r="L26" s="480" t="s">
        <v>85</v>
      </c>
      <c r="M26" s="482">
        <v>100000000</v>
      </c>
      <c r="N26" s="623" t="s">
        <v>3288</v>
      </c>
      <c r="O26" s="497" t="s">
        <v>2981</v>
      </c>
    </row>
    <row r="27" spans="1:16" ht="39.950000000000003" customHeight="1">
      <c r="A27" s="476" t="s">
        <v>16</v>
      </c>
      <c r="B27" s="477" t="s">
        <v>17</v>
      </c>
      <c r="C27" s="477" t="s">
        <v>18</v>
      </c>
      <c r="D27" s="476" t="s">
        <v>19</v>
      </c>
      <c r="E27" s="478" t="s">
        <v>20</v>
      </c>
      <c r="F27" s="476" t="s">
        <v>77</v>
      </c>
      <c r="G27" s="478" t="s">
        <v>78</v>
      </c>
      <c r="I27" s="479" t="s">
        <v>86</v>
      </c>
      <c r="J27" s="480" t="s">
        <v>87</v>
      </c>
      <c r="K27" s="482">
        <v>500000</v>
      </c>
      <c r="L27" s="480" t="s">
        <v>88</v>
      </c>
      <c r="M27" s="482">
        <v>600000</v>
      </c>
      <c r="N27" s="623" t="s">
        <v>3675</v>
      </c>
    </row>
    <row r="28" spans="1:16" ht="39.950000000000003" customHeight="1">
      <c r="A28" s="476" t="s">
        <v>16</v>
      </c>
      <c r="B28" s="477" t="s">
        <v>17</v>
      </c>
      <c r="C28" s="477" t="s">
        <v>18</v>
      </c>
      <c r="D28" s="476" t="s">
        <v>19</v>
      </c>
      <c r="E28" s="478" t="s">
        <v>20</v>
      </c>
      <c r="F28" s="476" t="s">
        <v>77</v>
      </c>
      <c r="G28" s="478" t="s">
        <v>78</v>
      </c>
      <c r="I28" s="479" t="s">
        <v>92</v>
      </c>
      <c r="J28" s="506" t="s">
        <v>93</v>
      </c>
      <c r="K28" s="482">
        <v>2000000</v>
      </c>
      <c r="L28" s="506" t="s">
        <v>94</v>
      </c>
      <c r="M28" s="482">
        <v>2000000</v>
      </c>
      <c r="N28" s="732" t="s">
        <v>3677</v>
      </c>
    </row>
    <row r="29" spans="1:16" ht="39.950000000000003" customHeight="1">
      <c r="A29" s="476" t="s">
        <v>16</v>
      </c>
      <c r="B29" s="477" t="s">
        <v>17</v>
      </c>
      <c r="C29" s="477" t="s">
        <v>18</v>
      </c>
      <c r="D29" s="476" t="s">
        <v>19</v>
      </c>
      <c r="E29" s="478" t="s">
        <v>20</v>
      </c>
      <c r="F29" s="476" t="s">
        <v>77</v>
      </c>
      <c r="G29" s="478" t="s">
        <v>78</v>
      </c>
      <c r="I29" s="479" t="s">
        <v>38</v>
      </c>
      <c r="J29" s="489" t="s">
        <v>3473</v>
      </c>
      <c r="K29" s="493">
        <v>3056000</v>
      </c>
      <c r="L29" s="489" t="s">
        <v>3474</v>
      </c>
      <c r="M29" s="494">
        <v>6967680</v>
      </c>
      <c r="N29" s="623" t="s">
        <v>3706</v>
      </c>
      <c r="O29" s="584" t="s">
        <v>3476</v>
      </c>
      <c r="P29" s="752" t="s">
        <v>3477</v>
      </c>
    </row>
    <row r="30" spans="1:16" ht="39.950000000000003" customHeight="1">
      <c r="A30" s="476" t="s">
        <v>16</v>
      </c>
      <c r="B30" s="477" t="s">
        <v>17</v>
      </c>
      <c r="C30" s="477" t="s">
        <v>18</v>
      </c>
      <c r="D30" s="476" t="s">
        <v>19</v>
      </c>
      <c r="E30" s="478" t="s">
        <v>20</v>
      </c>
      <c r="F30" s="476" t="s">
        <v>97</v>
      </c>
      <c r="G30" s="478" t="s">
        <v>98</v>
      </c>
      <c r="H30" s="479" t="s">
        <v>31</v>
      </c>
      <c r="J30" s="480" t="s">
        <v>99</v>
      </c>
      <c r="K30" s="481">
        <v>3006507</v>
      </c>
      <c r="L30" s="480" t="s">
        <v>99</v>
      </c>
      <c r="M30" s="481">
        <v>6503468</v>
      </c>
      <c r="N30" s="640" t="s">
        <v>3241</v>
      </c>
      <c r="O30" s="641" t="s">
        <v>3242</v>
      </c>
    </row>
    <row r="31" spans="1:16" ht="39.950000000000003" customHeight="1">
      <c r="A31" s="476" t="s">
        <v>16</v>
      </c>
      <c r="B31" s="477" t="s">
        <v>17</v>
      </c>
      <c r="C31" s="477" t="s">
        <v>18</v>
      </c>
      <c r="D31" s="476" t="s">
        <v>19</v>
      </c>
      <c r="E31" s="478" t="s">
        <v>20</v>
      </c>
      <c r="F31" s="476" t="s">
        <v>100</v>
      </c>
      <c r="G31" s="478" t="s">
        <v>101</v>
      </c>
      <c r="H31" s="479" t="s">
        <v>102</v>
      </c>
      <c r="J31" s="480" t="s">
        <v>103</v>
      </c>
      <c r="K31" s="482">
        <v>100000000</v>
      </c>
      <c r="L31" s="486"/>
      <c r="M31" s="482">
        <v>0</v>
      </c>
      <c r="N31" s="623" t="s">
        <v>3679</v>
      </c>
      <c r="O31" s="484" t="s">
        <v>2795</v>
      </c>
    </row>
    <row r="32" spans="1:16" ht="39.950000000000003" customHeight="1">
      <c r="A32" s="476" t="s">
        <v>16</v>
      </c>
      <c r="B32" s="477" t="s">
        <v>17</v>
      </c>
      <c r="C32" s="477" t="s">
        <v>18</v>
      </c>
      <c r="D32" s="476" t="s">
        <v>19</v>
      </c>
      <c r="E32" s="478" t="s">
        <v>20</v>
      </c>
      <c r="F32" s="476" t="s">
        <v>100</v>
      </c>
      <c r="G32" s="478" t="s">
        <v>101</v>
      </c>
      <c r="H32" s="479" t="s">
        <v>31</v>
      </c>
      <c r="J32" s="480" t="s">
        <v>103</v>
      </c>
      <c r="K32" s="482">
        <v>170000000</v>
      </c>
      <c r="L32" s="486"/>
      <c r="N32" s="640" t="s">
        <v>3697</v>
      </c>
      <c r="O32" s="641" t="s">
        <v>3245</v>
      </c>
    </row>
    <row r="33" spans="1:16" ht="39.950000000000003" customHeight="1">
      <c r="A33" s="476" t="s">
        <v>16</v>
      </c>
      <c r="B33" s="477" t="s">
        <v>17</v>
      </c>
      <c r="C33" s="477" t="s">
        <v>18</v>
      </c>
      <c r="D33" s="476" t="s">
        <v>19</v>
      </c>
      <c r="E33" s="478" t="s">
        <v>20</v>
      </c>
      <c r="F33" s="476" t="s">
        <v>100</v>
      </c>
      <c r="G33" s="478" t="s">
        <v>101</v>
      </c>
      <c r="I33" s="479" t="s">
        <v>81</v>
      </c>
      <c r="J33" s="480" t="s">
        <v>104</v>
      </c>
      <c r="K33" s="482">
        <v>50000000</v>
      </c>
      <c r="L33" s="480" t="s">
        <v>105</v>
      </c>
      <c r="M33" s="482">
        <v>50000000</v>
      </c>
      <c r="N33" s="623" t="s">
        <v>3304</v>
      </c>
    </row>
    <row r="34" spans="1:16" ht="39.950000000000003" customHeight="1">
      <c r="A34" s="476" t="s">
        <v>16</v>
      </c>
      <c r="B34" s="477" t="s">
        <v>17</v>
      </c>
      <c r="C34" s="477" t="s">
        <v>18</v>
      </c>
      <c r="D34" s="476" t="s">
        <v>19</v>
      </c>
      <c r="E34" s="478" t="s">
        <v>20</v>
      </c>
      <c r="F34" s="476" t="s">
        <v>100</v>
      </c>
      <c r="G34" s="478" t="s">
        <v>101</v>
      </c>
      <c r="I34" s="479" t="s">
        <v>38</v>
      </c>
      <c r="J34" s="489" t="s">
        <v>3478</v>
      </c>
      <c r="K34" s="493">
        <v>2675000</v>
      </c>
      <c r="L34" s="489" t="s">
        <v>3479</v>
      </c>
      <c r="M34" s="494">
        <v>6099000</v>
      </c>
      <c r="N34" s="623" t="s">
        <v>3308</v>
      </c>
      <c r="O34" s="584" t="s">
        <v>3481</v>
      </c>
      <c r="P34" s="752" t="s">
        <v>3482</v>
      </c>
    </row>
    <row r="35" spans="1:16" ht="39.950000000000003" customHeight="1">
      <c r="A35" s="476" t="s">
        <v>16</v>
      </c>
      <c r="B35" s="477" t="s">
        <v>17</v>
      </c>
      <c r="C35" s="477" t="s">
        <v>18</v>
      </c>
      <c r="D35" s="476" t="s">
        <v>19</v>
      </c>
      <c r="E35" s="478" t="s">
        <v>20</v>
      </c>
      <c r="F35" s="476" t="s">
        <v>100</v>
      </c>
      <c r="G35" s="478" t="s">
        <v>101</v>
      </c>
      <c r="I35" s="479" t="s">
        <v>108</v>
      </c>
      <c r="J35" s="480" t="s">
        <v>109</v>
      </c>
      <c r="K35" s="482">
        <v>83651282</v>
      </c>
      <c r="L35" s="486"/>
      <c r="M35" s="482">
        <v>0</v>
      </c>
      <c r="N35" s="623" t="s">
        <v>3312</v>
      </c>
      <c r="O35" s="484" t="s">
        <v>2947</v>
      </c>
    </row>
    <row r="36" spans="1:16" ht="39.950000000000003" customHeight="1">
      <c r="A36" s="476" t="s">
        <v>16</v>
      </c>
      <c r="B36" s="477" t="s">
        <v>17</v>
      </c>
      <c r="C36" s="477" t="s">
        <v>18</v>
      </c>
      <c r="D36" s="476" t="s">
        <v>110</v>
      </c>
      <c r="E36" s="478" t="s">
        <v>111</v>
      </c>
      <c r="F36" s="476" t="s">
        <v>112</v>
      </c>
      <c r="G36" s="478" t="s">
        <v>113</v>
      </c>
      <c r="H36" s="479" t="s">
        <v>31</v>
      </c>
      <c r="J36" s="480" t="s">
        <v>114</v>
      </c>
      <c r="K36" s="481">
        <v>3581926</v>
      </c>
      <c r="L36" s="480" t="s">
        <v>115</v>
      </c>
      <c r="M36" s="481">
        <v>5470372</v>
      </c>
      <c r="N36" s="640" t="s">
        <v>3249</v>
      </c>
      <c r="O36" s="641" t="s">
        <v>3250</v>
      </c>
    </row>
    <row r="37" spans="1:16" ht="39.950000000000003" customHeight="1">
      <c r="A37" s="476" t="s">
        <v>16</v>
      </c>
      <c r="B37" s="477" t="s">
        <v>17</v>
      </c>
      <c r="C37" s="477" t="s">
        <v>18</v>
      </c>
      <c r="D37" s="476" t="s">
        <v>110</v>
      </c>
      <c r="E37" s="478" t="s">
        <v>111</v>
      </c>
      <c r="F37" s="476" t="s">
        <v>117</v>
      </c>
      <c r="G37" s="478" t="s">
        <v>118</v>
      </c>
      <c r="H37" s="479" t="s">
        <v>31</v>
      </c>
      <c r="J37" s="480" t="s">
        <v>119</v>
      </c>
      <c r="K37" s="481">
        <v>3581926</v>
      </c>
      <c r="L37" s="480" t="s">
        <v>120</v>
      </c>
      <c r="M37" s="481">
        <v>5470372</v>
      </c>
      <c r="N37" s="640" t="s">
        <v>3253</v>
      </c>
      <c r="O37" s="641" t="s">
        <v>3254</v>
      </c>
    </row>
    <row r="38" spans="1:16" ht="39.950000000000003" customHeight="1">
      <c r="A38" s="476" t="s">
        <v>16</v>
      </c>
      <c r="B38" s="477" t="s">
        <v>17</v>
      </c>
      <c r="C38" s="477" t="s">
        <v>18</v>
      </c>
      <c r="D38" s="476" t="s">
        <v>110</v>
      </c>
      <c r="E38" s="478" t="s">
        <v>111</v>
      </c>
      <c r="F38" s="476" t="s">
        <v>121</v>
      </c>
      <c r="G38" s="478" t="s">
        <v>122</v>
      </c>
      <c r="H38" s="479" t="s">
        <v>26</v>
      </c>
      <c r="J38" s="508" t="s">
        <v>123</v>
      </c>
      <c r="K38" s="482">
        <v>13000000</v>
      </c>
      <c r="L38" s="486" t="s">
        <v>124</v>
      </c>
      <c r="M38" s="482">
        <v>22000000</v>
      </c>
      <c r="N38" s="623" t="s">
        <v>3685</v>
      </c>
      <c r="O38" s="497" t="s">
        <v>2923</v>
      </c>
    </row>
    <row r="39" spans="1:16" ht="39.950000000000003" customHeight="1">
      <c r="A39" s="476" t="s">
        <v>16</v>
      </c>
      <c r="B39" s="477" t="s">
        <v>17</v>
      </c>
      <c r="C39" s="477" t="s">
        <v>18</v>
      </c>
      <c r="D39" s="476" t="s">
        <v>110</v>
      </c>
      <c r="E39" s="478" t="s">
        <v>111</v>
      </c>
      <c r="F39" s="476" t="s">
        <v>121</v>
      </c>
      <c r="G39" s="478" t="s">
        <v>122</v>
      </c>
      <c r="I39" s="479" t="s">
        <v>126</v>
      </c>
      <c r="L39" s="480" t="s">
        <v>122</v>
      </c>
      <c r="M39" s="482">
        <v>20000000</v>
      </c>
      <c r="N39" s="623" t="s">
        <v>3324</v>
      </c>
      <c r="O39" s="484" t="s">
        <v>2482</v>
      </c>
      <c r="P39" s="509">
        <v>20000000</v>
      </c>
    </row>
    <row r="40" spans="1:16" ht="39.950000000000003" customHeight="1">
      <c r="A40" s="476" t="s">
        <v>16</v>
      </c>
      <c r="B40" s="477" t="s">
        <v>17</v>
      </c>
      <c r="C40" s="477" t="s">
        <v>18</v>
      </c>
      <c r="D40" s="476" t="s">
        <v>110</v>
      </c>
      <c r="E40" s="478" t="s">
        <v>111</v>
      </c>
      <c r="F40" s="476" t="s">
        <v>121</v>
      </c>
      <c r="G40" s="478" t="s">
        <v>122</v>
      </c>
      <c r="I40" s="479" t="s">
        <v>127</v>
      </c>
      <c r="J40" s="480" t="s">
        <v>128</v>
      </c>
      <c r="L40" s="480" t="s">
        <v>129</v>
      </c>
      <c r="M40" s="482">
        <v>0</v>
      </c>
      <c r="N40" s="623" t="s">
        <v>3327</v>
      </c>
    </row>
    <row r="41" spans="1:16" ht="39.950000000000003" customHeight="1">
      <c r="A41" s="476" t="s">
        <v>16</v>
      </c>
      <c r="B41" s="477" t="s">
        <v>17</v>
      </c>
      <c r="C41" s="477" t="s">
        <v>18</v>
      </c>
      <c r="D41" s="476" t="s">
        <v>110</v>
      </c>
      <c r="E41" s="478" t="s">
        <v>111</v>
      </c>
      <c r="F41" s="476" t="s">
        <v>121</v>
      </c>
      <c r="G41" s="478" t="s">
        <v>122</v>
      </c>
      <c r="I41" s="479" t="s">
        <v>33</v>
      </c>
      <c r="J41" s="480" t="s">
        <v>131</v>
      </c>
      <c r="M41" s="482">
        <v>0</v>
      </c>
      <c r="N41" s="623" t="s">
        <v>3330</v>
      </c>
    </row>
    <row r="42" spans="1:16" ht="39.950000000000003" customHeight="1">
      <c r="A42" s="476" t="s">
        <v>16</v>
      </c>
      <c r="B42" s="477" t="s">
        <v>17</v>
      </c>
      <c r="C42" s="477" t="s">
        <v>18</v>
      </c>
      <c r="D42" s="476" t="s">
        <v>110</v>
      </c>
      <c r="E42" s="478" t="s">
        <v>111</v>
      </c>
      <c r="F42" s="476" t="s">
        <v>121</v>
      </c>
      <c r="G42" s="478" t="s">
        <v>122</v>
      </c>
      <c r="I42" s="479" t="s">
        <v>132</v>
      </c>
      <c r="J42" s="486" t="s">
        <v>133</v>
      </c>
      <c r="K42" s="501">
        <v>3000000</v>
      </c>
      <c r="L42" s="486" t="s">
        <v>134</v>
      </c>
      <c r="M42" s="501">
        <v>3000000</v>
      </c>
      <c r="N42" s="623" t="s">
        <v>3333</v>
      </c>
      <c r="O42" s="507" t="s">
        <v>2787</v>
      </c>
    </row>
    <row r="43" spans="1:16" ht="39.950000000000003" customHeight="1">
      <c r="A43" s="476" t="s">
        <v>16</v>
      </c>
      <c r="B43" s="477" t="s">
        <v>17</v>
      </c>
      <c r="C43" s="477" t="s">
        <v>18</v>
      </c>
      <c r="D43" s="476" t="s">
        <v>110</v>
      </c>
      <c r="E43" s="478" t="s">
        <v>111</v>
      </c>
      <c r="F43" s="476" t="s">
        <v>121</v>
      </c>
      <c r="G43" s="478" t="s">
        <v>122</v>
      </c>
      <c r="I43" s="479" t="s">
        <v>81</v>
      </c>
      <c r="J43" s="480" t="s">
        <v>136</v>
      </c>
      <c r="K43" s="482">
        <v>7500000</v>
      </c>
      <c r="L43" s="480" t="s">
        <v>136</v>
      </c>
      <c r="M43" s="482">
        <v>7500000</v>
      </c>
      <c r="N43" s="623" t="s">
        <v>3338</v>
      </c>
      <c r="O43" s="507" t="s">
        <v>2659</v>
      </c>
      <c r="P43" s="507" t="s">
        <v>2660</v>
      </c>
    </row>
    <row r="44" spans="1:16" ht="39.950000000000003" customHeight="1">
      <c r="A44" s="476" t="s">
        <v>16</v>
      </c>
      <c r="B44" s="477" t="s">
        <v>17</v>
      </c>
      <c r="C44" s="477" t="s">
        <v>18</v>
      </c>
      <c r="D44" s="476" t="s">
        <v>110</v>
      </c>
      <c r="E44" s="478" t="s">
        <v>111</v>
      </c>
      <c r="F44" s="476" t="s">
        <v>121</v>
      </c>
      <c r="G44" s="478" t="s">
        <v>122</v>
      </c>
      <c r="I44" s="479" t="s">
        <v>84</v>
      </c>
      <c r="J44" s="480">
        <v>0</v>
      </c>
      <c r="K44" s="482">
        <v>0</v>
      </c>
      <c r="L44" s="480" t="s">
        <v>137</v>
      </c>
      <c r="M44" s="482">
        <v>14400000</v>
      </c>
      <c r="N44" s="623" t="s">
        <v>3343</v>
      </c>
      <c r="O44" s="497" t="s">
        <v>2981</v>
      </c>
    </row>
    <row r="45" spans="1:16" ht="39.950000000000003" customHeight="1">
      <c r="A45" s="476" t="s">
        <v>16</v>
      </c>
      <c r="B45" s="477" t="s">
        <v>17</v>
      </c>
      <c r="C45" s="477" t="s">
        <v>18</v>
      </c>
      <c r="D45" s="476" t="s">
        <v>110</v>
      </c>
      <c r="E45" s="478" t="s">
        <v>111</v>
      </c>
      <c r="F45" s="476" t="s">
        <v>121</v>
      </c>
      <c r="G45" s="478" t="s">
        <v>122</v>
      </c>
      <c r="I45" s="479" t="s">
        <v>86</v>
      </c>
      <c r="J45" s="510" t="s">
        <v>138</v>
      </c>
      <c r="K45" s="482">
        <v>2000000</v>
      </c>
      <c r="L45" s="510" t="s">
        <v>3610</v>
      </c>
      <c r="M45" s="482">
        <v>3000000</v>
      </c>
      <c r="N45" s="623" t="s">
        <v>3686</v>
      </c>
    </row>
    <row r="46" spans="1:16" ht="39.950000000000003" customHeight="1">
      <c r="A46" s="476" t="s">
        <v>16</v>
      </c>
      <c r="B46" s="477" t="s">
        <v>17</v>
      </c>
      <c r="C46" s="477" t="s">
        <v>18</v>
      </c>
      <c r="D46" s="476" t="s">
        <v>110</v>
      </c>
      <c r="E46" s="478" t="s">
        <v>111</v>
      </c>
      <c r="F46" s="476" t="s">
        <v>121</v>
      </c>
      <c r="G46" s="478" t="s">
        <v>122</v>
      </c>
      <c r="I46" s="479" t="s">
        <v>143</v>
      </c>
      <c r="J46" s="510" t="s">
        <v>3611</v>
      </c>
      <c r="K46" s="501">
        <v>20000000</v>
      </c>
      <c r="L46" s="510" t="s">
        <v>3612</v>
      </c>
      <c r="M46" s="501">
        <v>10000000</v>
      </c>
      <c r="N46" s="623" t="s">
        <v>3680</v>
      </c>
      <c r="O46" s="511" t="s">
        <v>3063</v>
      </c>
    </row>
    <row r="47" spans="1:16" ht="39.950000000000003" customHeight="1">
      <c r="A47" s="476" t="s">
        <v>16</v>
      </c>
      <c r="B47" s="477" t="s">
        <v>17</v>
      </c>
      <c r="C47" s="477" t="s">
        <v>18</v>
      </c>
      <c r="D47" s="476" t="s">
        <v>110</v>
      </c>
      <c r="E47" s="478" t="s">
        <v>111</v>
      </c>
      <c r="F47" s="476" t="s">
        <v>121</v>
      </c>
      <c r="G47" s="478" t="s">
        <v>122</v>
      </c>
      <c r="I47" s="479" t="s">
        <v>38</v>
      </c>
      <c r="J47" s="489" t="s">
        <v>3473</v>
      </c>
      <c r="K47" s="493">
        <v>3056000</v>
      </c>
      <c r="L47" s="489" t="s">
        <v>3474</v>
      </c>
      <c r="M47" s="494">
        <v>6967680</v>
      </c>
      <c r="N47" s="623" t="s">
        <v>3687</v>
      </c>
      <c r="O47" s="584"/>
      <c r="P47" s="753" t="s">
        <v>3477</v>
      </c>
    </row>
    <row r="48" spans="1:16" ht="39.950000000000003" customHeight="1">
      <c r="A48" s="476" t="s">
        <v>16</v>
      </c>
      <c r="B48" s="477" t="s">
        <v>17</v>
      </c>
      <c r="C48" s="477" t="s">
        <v>18</v>
      </c>
      <c r="D48" s="476" t="s">
        <v>110</v>
      </c>
      <c r="E48" s="478" t="s">
        <v>111</v>
      </c>
      <c r="F48" s="476" t="s">
        <v>121</v>
      </c>
      <c r="G48" s="478" t="s">
        <v>122</v>
      </c>
      <c r="I48" s="479" t="s">
        <v>149</v>
      </c>
      <c r="K48" s="482">
        <v>0</v>
      </c>
      <c r="M48" s="482">
        <v>0</v>
      </c>
      <c r="N48" s="623" t="s">
        <v>3349</v>
      </c>
      <c r="O48" s="512" t="s">
        <v>3538</v>
      </c>
      <c r="P48" s="513" t="s">
        <v>3539</v>
      </c>
    </row>
    <row r="49" spans="1:16" ht="39.950000000000003" customHeight="1">
      <c r="A49" s="476" t="s">
        <v>16</v>
      </c>
      <c r="B49" s="477" t="s">
        <v>17</v>
      </c>
      <c r="C49" s="477" t="s">
        <v>18</v>
      </c>
      <c r="D49" s="476" t="s">
        <v>110</v>
      </c>
      <c r="E49" s="478" t="s">
        <v>111</v>
      </c>
      <c r="F49" s="476" t="s">
        <v>121</v>
      </c>
      <c r="G49" s="478" t="s">
        <v>122</v>
      </c>
      <c r="I49" s="479" t="s">
        <v>31</v>
      </c>
      <c r="J49" s="480" t="s">
        <v>150</v>
      </c>
      <c r="K49" s="481">
        <v>13581926</v>
      </c>
      <c r="L49" s="480" t="s">
        <v>150</v>
      </c>
      <c r="M49" s="481">
        <v>15470372</v>
      </c>
      <c r="N49" s="640" t="s">
        <v>3698</v>
      </c>
      <c r="O49" s="648" t="s">
        <v>2923</v>
      </c>
    </row>
    <row r="50" spans="1:16" ht="39.950000000000003" customHeight="1">
      <c r="A50" s="476" t="s">
        <v>16</v>
      </c>
      <c r="B50" s="477" t="s">
        <v>17</v>
      </c>
      <c r="C50" s="477" t="s">
        <v>18</v>
      </c>
      <c r="D50" s="476" t="s">
        <v>110</v>
      </c>
      <c r="E50" s="478" t="s">
        <v>111</v>
      </c>
      <c r="F50" s="476" t="s">
        <v>151</v>
      </c>
      <c r="G50" s="478" t="s">
        <v>152</v>
      </c>
      <c r="H50" s="479" t="s">
        <v>127</v>
      </c>
      <c r="J50" s="480" t="s">
        <v>153</v>
      </c>
      <c r="K50" s="482">
        <f>2951229</f>
        <v>2951229</v>
      </c>
      <c r="L50" s="480" t="s">
        <v>154</v>
      </c>
      <c r="M50" s="482">
        <v>3039765.87</v>
      </c>
      <c r="N50" s="623" t="s">
        <v>3688</v>
      </c>
    </row>
    <row r="51" spans="1:16" ht="39.950000000000003" customHeight="1">
      <c r="A51" s="476" t="s">
        <v>16</v>
      </c>
      <c r="B51" s="477" t="s">
        <v>17</v>
      </c>
      <c r="C51" s="477" t="s">
        <v>18</v>
      </c>
      <c r="D51" s="476" t="s">
        <v>110</v>
      </c>
      <c r="E51" s="478" t="s">
        <v>111</v>
      </c>
      <c r="F51" s="476" t="s">
        <v>151</v>
      </c>
      <c r="G51" s="478" t="s">
        <v>152</v>
      </c>
      <c r="H51" s="479" t="s">
        <v>26</v>
      </c>
      <c r="J51" s="508" t="s">
        <v>157</v>
      </c>
      <c r="K51" s="482">
        <v>5000000</v>
      </c>
      <c r="L51" s="508" t="s">
        <v>158</v>
      </c>
      <c r="M51" s="482">
        <v>11000000</v>
      </c>
      <c r="N51" s="623" t="s">
        <v>3355</v>
      </c>
      <c r="O51" s="514" t="s">
        <v>2925</v>
      </c>
    </row>
    <row r="52" spans="1:16" ht="39.950000000000003" customHeight="1">
      <c r="A52" s="476" t="s">
        <v>16</v>
      </c>
      <c r="B52" s="477" t="s">
        <v>17</v>
      </c>
      <c r="C52" s="477" t="s">
        <v>18</v>
      </c>
      <c r="D52" s="476" t="s">
        <v>110</v>
      </c>
      <c r="E52" s="478" t="s">
        <v>111</v>
      </c>
      <c r="F52" s="476" t="s">
        <v>151</v>
      </c>
      <c r="G52" s="478" t="s">
        <v>152</v>
      </c>
      <c r="H52" s="479" t="s">
        <v>31</v>
      </c>
      <c r="J52" s="480" t="s">
        <v>161</v>
      </c>
      <c r="K52" s="481">
        <v>3296836</v>
      </c>
      <c r="L52" s="480" t="s">
        <v>161</v>
      </c>
      <c r="M52" s="481">
        <v>35470372</v>
      </c>
      <c r="N52" s="640" t="s">
        <v>3260</v>
      </c>
      <c r="O52" s="641" t="s">
        <v>3254</v>
      </c>
    </row>
    <row r="53" spans="1:16" ht="39.950000000000003" customHeight="1">
      <c r="A53" s="476" t="s">
        <v>16</v>
      </c>
      <c r="B53" s="477" t="s">
        <v>17</v>
      </c>
      <c r="C53" s="477" t="s">
        <v>18</v>
      </c>
      <c r="D53" s="476" t="s">
        <v>110</v>
      </c>
      <c r="E53" s="478" t="s">
        <v>111</v>
      </c>
      <c r="F53" s="476" t="s">
        <v>151</v>
      </c>
      <c r="G53" s="478" t="s">
        <v>152</v>
      </c>
      <c r="I53" s="479" t="s">
        <v>33</v>
      </c>
      <c r="J53" s="480" t="s">
        <v>162</v>
      </c>
      <c r="K53" s="481">
        <v>0</v>
      </c>
      <c r="M53" s="481">
        <v>0</v>
      </c>
      <c r="N53" s="623" t="s">
        <v>3359</v>
      </c>
    </row>
    <row r="54" spans="1:16" ht="39.950000000000003" customHeight="1">
      <c r="A54" s="476" t="s">
        <v>16</v>
      </c>
      <c r="B54" s="477" t="s">
        <v>17</v>
      </c>
      <c r="C54" s="477" t="s">
        <v>18</v>
      </c>
      <c r="D54" s="476" t="s">
        <v>110</v>
      </c>
      <c r="E54" s="478" t="s">
        <v>111</v>
      </c>
      <c r="F54" s="476" t="s">
        <v>151</v>
      </c>
      <c r="G54" s="478" t="s">
        <v>152</v>
      </c>
      <c r="I54" s="479" t="s">
        <v>132</v>
      </c>
      <c r="J54" s="486" t="s">
        <v>163</v>
      </c>
      <c r="K54" s="501">
        <v>3000000</v>
      </c>
      <c r="L54" s="486" t="s">
        <v>164</v>
      </c>
      <c r="M54" s="501">
        <v>3000000</v>
      </c>
      <c r="N54" s="623" t="s">
        <v>3361</v>
      </c>
      <c r="O54" s="507"/>
    </row>
    <row r="55" spans="1:16" ht="39.950000000000003" customHeight="1">
      <c r="A55" s="476" t="s">
        <v>16</v>
      </c>
      <c r="B55" s="477" t="s">
        <v>17</v>
      </c>
      <c r="C55" s="477" t="s">
        <v>18</v>
      </c>
      <c r="D55" s="476" t="s">
        <v>110</v>
      </c>
      <c r="E55" s="478" t="s">
        <v>111</v>
      </c>
      <c r="F55" s="476" t="s">
        <v>151</v>
      </c>
      <c r="G55" s="478" t="s">
        <v>152</v>
      </c>
      <c r="I55" s="479" t="s">
        <v>81</v>
      </c>
      <c r="J55" s="480" t="s">
        <v>136</v>
      </c>
      <c r="K55" s="482">
        <v>7500000</v>
      </c>
      <c r="L55" s="480" t="s">
        <v>136</v>
      </c>
      <c r="M55" s="482">
        <v>7500000</v>
      </c>
      <c r="N55" s="623" t="s">
        <v>3363</v>
      </c>
    </row>
    <row r="56" spans="1:16" ht="39.950000000000003" customHeight="1">
      <c r="A56" s="476" t="s">
        <v>16</v>
      </c>
      <c r="B56" s="477" t="s">
        <v>17</v>
      </c>
      <c r="C56" s="477" t="s">
        <v>18</v>
      </c>
      <c r="D56" s="476" t="s">
        <v>110</v>
      </c>
      <c r="E56" s="478" t="s">
        <v>111</v>
      </c>
      <c r="F56" s="476" t="s">
        <v>151</v>
      </c>
      <c r="G56" s="478" t="s">
        <v>152</v>
      </c>
      <c r="I56" s="479" t="s">
        <v>84</v>
      </c>
      <c r="J56" s="480">
        <v>0</v>
      </c>
      <c r="K56" s="482">
        <v>0</v>
      </c>
      <c r="L56" s="480" t="s">
        <v>137</v>
      </c>
      <c r="M56" s="482">
        <v>14400000</v>
      </c>
      <c r="N56" s="623" t="s">
        <v>3364</v>
      </c>
    </row>
    <row r="57" spans="1:16" ht="39.950000000000003" customHeight="1">
      <c r="A57" s="476" t="s">
        <v>16</v>
      </c>
      <c r="B57" s="477" t="s">
        <v>17</v>
      </c>
      <c r="C57" s="477" t="s">
        <v>18</v>
      </c>
      <c r="D57" s="476" t="s">
        <v>110</v>
      </c>
      <c r="E57" s="478" t="s">
        <v>111</v>
      </c>
      <c r="F57" s="476" t="s">
        <v>151</v>
      </c>
      <c r="G57" s="478" t="s">
        <v>152</v>
      </c>
      <c r="I57" s="479" t="s">
        <v>86</v>
      </c>
      <c r="J57" s="480" t="s">
        <v>165</v>
      </c>
      <c r="K57" s="482">
        <v>2000000</v>
      </c>
      <c r="L57" s="480" t="s">
        <v>166</v>
      </c>
      <c r="M57" s="482">
        <v>3000000</v>
      </c>
      <c r="N57" s="623" t="s">
        <v>3367</v>
      </c>
    </row>
    <row r="58" spans="1:16" ht="39.950000000000003" customHeight="1">
      <c r="A58" s="476" t="s">
        <v>16</v>
      </c>
      <c r="B58" s="477" t="s">
        <v>17</v>
      </c>
      <c r="C58" s="477" t="s">
        <v>18</v>
      </c>
      <c r="D58" s="476" t="s">
        <v>110</v>
      </c>
      <c r="E58" s="478" t="s">
        <v>111</v>
      </c>
      <c r="F58" s="476" t="s">
        <v>151</v>
      </c>
      <c r="G58" s="478" t="s">
        <v>152</v>
      </c>
      <c r="I58" s="479" t="s">
        <v>126</v>
      </c>
      <c r="L58" s="480" t="s">
        <v>167</v>
      </c>
      <c r="M58" s="482">
        <v>200000000</v>
      </c>
      <c r="N58" s="623" t="s">
        <v>3700</v>
      </c>
      <c r="O58" s="487" t="s">
        <v>2517</v>
      </c>
    </row>
    <row r="59" spans="1:16" ht="39.950000000000003" customHeight="1">
      <c r="A59" s="476" t="s">
        <v>16</v>
      </c>
      <c r="B59" s="477" t="s">
        <v>17</v>
      </c>
      <c r="C59" s="477" t="s">
        <v>18</v>
      </c>
      <c r="D59" s="476" t="s">
        <v>110</v>
      </c>
      <c r="E59" s="478" t="s">
        <v>111</v>
      </c>
      <c r="F59" s="476" t="s">
        <v>151</v>
      </c>
      <c r="G59" s="478" t="s">
        <v>152</v>
      </c>
      <c r="I59" s="479" t="s">
        <v>38</v>
      </c>
      <c r="J59" s="489" t="s">
        <v>3473</v>
      </c>
      <c r="K59" s="493">
        <v>3056000</v>
      </c>
      <c r="L59" s="489" t="s">
        <v>3474</v>
      </c>
      <c r="M59" s="494">
        <v>6967680</v>
      </c>
      <c r="N59" s="623" t="s">
        <v>3372</v>
      </c>
      <c r="O59" s="584"/>
      <c r="P59" s="753" t="s">
        <v>3477</v>
      </c>
    </row>
    <row r="60" spans="1:16" ht="39.950000000000003" customHeight="1">
      <c r="A60" s="476" t="s">
        <v>16</v>
      </c>
      <c r="B60" s="477" t="s">
        <v>17</v>
      </c>
      <c r="C60" s="477" t="s">
        <v>18</v>
      </c>
      <c r="D60" s="476" t="s">
        <v>110</v>
      </c>
      <c r="E60" s="478" t="s">
        <v>111</v>
      </c>
      <c r="F60" s="476" t="s">
        <v>168</v>
      </c>
      <c r="G60" s="478" t="s">
        <v>169</v>
      </c>
      <c r="H60" s="479" t="s">
        <v>170</v>
      </c>
      <c r="J60" s="506" t="s">
        <v>3613</v>
      </c>
      <c r="K60" s="482">
        <v>1000000</v>
      </c>
      <c r="L60" s="506" t="s">
        <v>3613</v>
      </c>
      <c r="M60" s="482">
        <v>1000000</v>
      </c>
      <c r="N60" s="623" t="s">
        <v>3372</v>
      </c>
      <c r="O60" s="507" t="s">
        <v>3446</v>
      </c>
    </row>
    <row r="61" spans="1:16" ht="39.950000000000003" customHeight="1">
      <c r="A61" s="476" t="s">
        <v>16</v>
      </c>
      <c r="B61" s="477" t="s">
        <v>17</v>
      </c>
      <c r="C61" s="477" t="s">
        <v>18</v>
      </c>
      <c r="D61" s="476" t="s">
        <v>110</v>
      </c>
      <c r="E61" s="478" t="s">
        <v>111</v>
      </c>
      <c r="F61" s="476" t="s">
        <v>168</v>
      </c>
      <c r="G61" s="478" t="s">
        <v>169</v>
      </c>
      <c r="I61" s="479" t="s">
        <v>127</v>
      </c>
      <c r="J61" s="480" t="s">
        <v>128</v>
      </c>
      <c r="K61" s="482">
        <v>0</v>
      </c>
      <c r="L61" s="480" t="s">
        <v>128</v>
      </c>
      <c r="M61" s="482">
        <v>0</v>
      </c>
      <c r="N61" s="623" t="s">
        <v>3373</v>
      </c>
    </row>
    <row r="62" spans="1:16" ht="39.950000000000003" customHeight="1">
      <c r="A62" s="476" t="s">
        <v>16</v>
      </c>
      <c r="B62" s="477" t="s">
        <v>17</v>
      </c>
      <c r="C62" s="477" t="s">
        <v>18</v>
      </c>
      <c r="D62" s="476" t="s">
        <v>110</v>
      </c>
      <c r="E62" s="478" t="s">
        <v>111</v>
      </c>
      <c r="F62" s="476" t="s">
        <v>168</v>
      </c>
      <c r="G62" s="478" t="s">
        <v>169</v>
      </c>
      <c r="I62" s="479" t="s">
        <v>33</v>
      </c>
      <c r="J62" s="480" t="s">
        <v>176</v>
      </c>
      <c r="N62" s="623" t="s">
        <v>3376</v>
      </c>
    </row>
    <row r="63" spans="1:16" ht="39.950000000000003" customHeight="1">
      <c r="A63" s="476" t="s">
        <v>16</v>
      </c>
      <c r="B63" s="477" t="s">
        <v>17</v>
      </c>
      <c r="C63" s="477" t="s">
        <v>18</v>
      </c>
      <c r="D63" s="476" t="s">
        <v>110</v>
      </c>
      <c r="E63" s="478" t="s">
        <v>111</v>
      </c>
      <c r="F63" s="476" t="s">
        <v>168</v>
      </c>
      <c r="G63" s="478" t="s">
        <v>169</v>
      </c>
      <c r="I63" s="479" t="s">
        <v>177</v>
      </c>
      <c r="J63" s="480" t="s">
        <v>136</v>
      </c>
      <c r="K63" s="482">
        <v>7500000</v>
      </c>
      <c r="L63" s="480" t="s">
        <v>136</v>
      </c>
      <c r="M63" s="482">
        <v>7500000</v>
      </c>
      <c r="N63" s="623" t="s">
        <v>3681</v>
      </c>
    </row>
    <row r="64" spans="1:16" ht="39.950000000000003" customHeight="1">
      <c r="A64" s="476" t="s">
        <v>16</v>
      </c>
      <c r="B64" s="477" t="s">
        <v>17</v>
      </c>
      <c r="C64" s="477" t="s">
        <v>18</v>
      </c>
      <c r="D64" s="476" t="s">
        <v>110</v>
      </c>
      <c r="E64" s="478" t="s">
        <v>111</v>
      </c>
      <c r="F64" s="476" t="s">
        <v>168</v>
      </c>
      <c r="G64" s="478" t="s">
        <v>169</v>
      </c>
      <c r="I64" s="479" t="s">
        <v>41</v>
      </c>
      <c r="J64" s="508" t="s">
        <v>178</v>
      </c>
      <c r="K64" s="482">
        <v>9000000</v>
      </c>
      <c r="L64" s="486"/>
      <c r="M64" s="501">
        <v>0</v>
      </c>
      <c r="N64" s="623" t="s">
        <v>3684</v>
      </c>
      <c r="O64" s="497" t="s">
        <v>2926</v>
      </c>
    </row>
    <row r="65" spans="1:16" ht="39.950000000000003" customHeight="1">
      <c r="A65" s="476" t="s">
        <v>16</v>
      </c>
      <c r="B65" s="477" t="s">
        <v>17</v>
      </c>
      <c r="C65" s="477" t="s">
        <v>18</v>
      </c>
      <c r="D65" s="476" t="s">
        <v>110</v>
      </c>
      <c r="E65" s="478" t="s">
        <v>111</v>
      </c>
      <c r="F65" s="476" t="s">
        <v>168</v>
      </c>
      <c r="G65" s="478" t="s">
        <v>169</v>
      </c>
      <c r="I65" s="479" t="s">
        <v>31</v>
      </c>
      <c r="J65" s="480" t="s">
        <v>179</v>
      </c>
      <c r="K65" s="481">
        <v>4185936</v>
      </c>
      <c r="L65" s="480" t="s">
        <v>180</v>
      </c>
      <c r="M65" s="481">
        <v>12855142</v>
      </c>
      <c r="N65" s="640" t="s">
        <v>3672</v>
      </c>
      <c r="O65" s="641" t="s">
        <v>3263</v>
      </c>
    </row>
    <row r="66" spans="1:16" ht="39.950000000000003" customHeight="1">
      <c r="A66" s="476" t="s">
        <v>16</v>
      </c>
      <c r="B66" s="477" t="s">
        <v>17</v>
      </c>
      <c r="C66" s="477" t="s">
        <v>18</v>
      </c>
      <c r="D66" s="476" t="s">
        <v>110</v>
      </c>
      <c r="E66" s="478" t="s">
        <v>111</v>
      </c>
      <c r="F66" s="476" t="s">
        <v>181</v>
      </c>
      <c r="G66" s="478" t="s">
        <v>182</v>
      </c>
      <c r="H66" s="479" t="s">
        <v>127</v>
      </c>
      <c r="K66" s="482">
        <v>0</v>
      </c>
      <c r="L66" s="480" t="s">
        <v>183</v>
      </c>
      <c r="M66" s="482">
        <v>12238014</v>
      </c>
      <c r="N66" s="623" t="s">
        <v>3690</v>
      </c>
    </row>
    <row r="67" spans="1:16" ht="39.950000000000003" customHeight="1">
      <c r="A67" s="476" t="s">
        <v>16</v>
      </c>
      <c r="B67" s="477" t="s">
        <v>17</v>
      </c>
      <c r="C67" s="477" t="s">
        <v>18</v>
      </c>
      <c r="D67" s="476" t="s">
        <v>110</v>
      </c>
      <c r="E67" s="478" t="s">
        <v>111</v>
      </c>
      <c r="F67" s="476" t="s">
        <v>181</v>
      </c>
      <c r="G67" s="478" t="s">
        <v>182</v>
      </c>
      <c r="H67" s="479" t="s">
        <v>31</v>
      </c>
      <c r="J67" s="480" t="s">
        <v>184</v>
      </c>
      <c r="K67" s="481">
        <v>12969836</v>
      </c>
      <c r="L67" s="480" t="s">
        <v>185</v>
      </c>
      <c r="M67" s="481">
        <v>14450221</v>
      </c>
      <c r="N67" s="640" t="s">
        <v>3682</v>
      </c>
      <c r="O67" s="641"/>
    </row>
    <row r="68" spans="1:16" ht="39.950000000000003" customHeight="1">
      <c r="A68" s="476" t="s">
        <v>16</v>
      </c>
      <c r="B68" s="477" t="s">
        <v>17</v>
      </c>
      <c r="C68" s="477" t="s">
        <v>18</v>
      </c>
      <c r="D68" s="476" t="s">
        <v>110</v>
      </c>
      <c r="E68" s="478" t="s">
        <v>111</v>
      </c>
      <c r="F68" s="476" t="s">
        <v>181</v>
      </c>
      <c r="G68" s="478" t="s">
        <v>182</v>
      </c>
      <c r="I68" s="479" t="s">
        <v>28</v>
      </c>
      <c r="J68" s="489" t="s">
        <v>3473</v>
      </c>
      <c r="K68" s="493">
        <v>3056000</v>
      </c>
      <c r="L68" s="489" t="s">
        <v>3474</v>
      </c>
      <c r="M68" s="494">
        <v>6967680</v>
      </c>
      <c r="N68" s="623" t="s">
        <v>3383</v>
      </c>
      <c r="O68" s="584"/>
      <c r="P68" s="753" t="s">
        <v>3477</v>
      </c>
    </row>
    <row r="69" spans="1:16" ht="39.950000000000003" customHeight="1">
      <c r="A69" s="476" t="s">
        <v>16</v>
      </c>
      <c r="B69" s="477" t="s">
        <v>17</v>
      </c>
      <c r="C69" s="477" t="s">
        <v>18</v>
      </c>
      <c r="D69" s="476" t="s">
        <v>110</v>
      </c>
      <c r="E69" s="478" t="s">
        <v>111</v>
      </c>
      <c r="F69" s="476" t="s">
        <v>181</v>
      </c>
      <c r="G69" s="478" t="s">
        <v>182</v>
      </c>
      <c r="I69" s="479" t="s">
        <v>170</v>
      </c>
      <c r="J69" s="506" t="s">
        <v>3614</v>
      </c>
      <c r="K69" s="482">
        <v>500000</v>
      </c>
      <c r="L69" s="506" t="s">
        <v>3614</v>
      </c>
      <c r="M69" s="482">
        <v>3000000</v>
      </c>
      <c r="N69" s="623" t="s">
        <v>3388</v>
      </c>
      <c r="O69" s="507" t="s">
        <v>3450</v>
      </c>
    </row>
    <row r="70" spans="1:16" ht="39.950000000000003" customHeight="1">
      <c r="A70" s="476" t="s">
        <v>16</v>
      </c>
      <c r="B70" s="477" t="s">
        <v>17</v>
      </c>
      <c r="C70" s="477" t="s">
        <v>18</v>
      </c>
      <c r="D70" s="476" t="s">
        <v>110</v>
      </c>
      <c r="E70" s="478" t="s">
        <v>111</v>
      </c>
      <c r="F70" s="476" t="s">
        <v>192</v>
      </c>
      <c r="G70" s="478" t="s">
        <v>193</v>
      </c>
      <c r="H70" s="479" t="s">
        <v>194</v>
      </c>
      <c r="K70" s="482">
        <v>0</v>
      </c>
      <c r="M70" s="482">
        <v>0</v>
      </c>
      <c r="N70" s="623" t="s">
        <v>3389</v>
      </c>
    </row>
    <row r="71" spans="1:16" ht="39.950000000000003" customHeight="1">
      <c r="A71" s="476" t="s">
        <v>16</v>
      </c>
      <c r="B71" s="477" t="s">
        <v>17</v>
      </c>
      <c r="C71" s="477" t="s">
        <v>18</v>
      </c>
      <c r="D71" s="476" t="s">
        <v>110</v>
      </c>
      <c r="E71" s="478" t="s">
        <v>111</v>
      </c>
      <c r="F71" s="476" t="s">
        <v>192</v>
      </c>
      <c r="G71" s="478" t="s">
        <v>193</v>
      </c>
      <c r="H71" s="479" t="s">
        <v>143</v>
      </c>
      <c r="J71" s="499" t="s">
        <v>195</v>
      </c>
      <c r="K71" s="515">
        <v>10000000</v>
      </c>
      <c r="L71" s="510" t="s">
        <v>196</v>
      </c>
      <c r="M71" s="501">
        <v>10000000</v>
      </c>
      <c r="N71" s="623" t="s">
        <v>3391</v>
      </c>
      <c r="O71" s="511" t="s">
        <v>3063</v>
      </c>
    </row>
    <row r="72" spans="1:16" ht="39.950000000000003" customHeight="1">
      <c r="A72" s="476" t="s">
        <v>16</v>
      </c>
      <c r="B72" s="477" t="s">
        <v>17</v>
      </c>
      <c r="C72" s="477" t="s">
        <v>200</v>
      </c>
      <c r="D72" s="476" t="s">
        <v>201</v>
      </c>
      <c r="E72" s="478" t="s">
        <v>202</v>
      </c>
      <c r="F72" s="476" t="s">
        <v>203</v>
      </c>
      <c r="G72" s="478" t="s">
        <v>204</v>
      </c>
      <c r="H72" s="479" t="s">
        <v>127</v>
      </c>
      <c r="J72" s="499" t="s">
        <v>205</v>
      </c>
      <c r="K72" s="482">
        <v>16000000</v>
      </c>
      <c r="N72" s="623" t="s">
        <v>3683</v>
      </c>
    </row>
    <row r="73" spans="1:16" ht="39.950000000000003" customHeight="1">
      <c r="A73" s="476" t="s">
        <v>16</v>
      </c>
      <c r="B73" s="477" t="s">
        <v>17</v>
      </c>
      <c r="C73" s="477" t="s">
        <v>200</v>
      </c>
      <c r="D73" s="476" t="s">
        <v>201</v>
      </c>
      <c r="E73" s="478" t="s">
        <v>202</v>
      </c>
      <c r="F73" s="476" t="s">
        <v>203</v>
      </c>
      <c r="G73" s="478" t="s">
        <v>204</v>
      </c>
      <c r="H73" s="479" t="s">
        <v>194</v>
      </c>
      <c r="K73" s="482">
        <v>0</v>
      </c>
      <c r="L73" s="480" t="s">
        <v>207</v>
      </c>
      <c r="M73" s="482">
        <v>100000000</v>
      </c>
      <c r="N73" s="623" t="s">
        <v>3393</v>
      </c>
      <c r="O73" s="484" t="s">
        <v>2425</v>
      </c>
    </row>
    <row r="74" spans="1:16" ht="39.950000000000003" customHeight="1">
      <c r="A74" s="476" t="s">
        <v>16</v>
      </c>
      <c r="B74" s="477" t="s">
        <v>17</v>
      </c>
      <c r="C74" s="477" t="s">
        <v>200</v>
      </c>
      <c r="D74" s="476" t="s">
        <v>201</v>
      </c>
      <c r="E74" s="478" t="s">
        <v>202</v>
      </c>
      <c r="F74" s="476" t="s">
        <v>203</v>
      </c>
      <c r="G74" s="478" t="s">
        <v>204</v>
      </c>
      <c r="H74" s="479" t="s">
        <v>208</v>
      </c>
      <c r="J74" s="480" t="s">
        <v>209</v>
      </c>
      <c r="K74" s="501">
        <v>3000000</v>
      </c>
      <c r="L74" s="480" t="s">
        <v>210</v>
      </c>
      <c r="M74" s="482">
        <f>2*K74*1.1</f>
        <v>6600000.0000000009</v>
      </c>
      <c r="N74" s="623" t="s">
        <v>3701</v>
      </c>
      <c r="O74" s="484" t="s">
        <v>2540</v>
      </c>
      <c r="P74" s="493">
        <v>60000000</v>
      </c>
    </row>
    <row r="75" spans="1:16" ht="39.950000000000003" customHeight="1">
      <c r="A75" s="476" t="s">
        <v>16</v>
      </c>
      <c r="B75" s="477" t="s">
        <v>17</v>
      </c>
      <c r="C75" s="477" t="s">
        <v>200</v>
      </c>
      <c r="D75" s="476" t="s">
        <v>201</v>
      </c>
      <c r="E75" s="478" t="s">
        <v>202</v>
      </c>
      <c r="F75" s="476" t="s">
        <v>203</v>
      </c>
      <c r="G75" s="478" t="s">
        <v>204</v>
      </c>
      <c r="H75" s="479" t="s">
        <v>31</v>
      </c>
      <c r="J75" s="480" t="s">
        <v>212</v>
      </c>
      <c r="K75" s="481">
        <v>5011554</v>
      </c>
      <c r="L75" s="480" t="s">
        <v>213</v>
      </c>
      <c r="M75" s="481">
        <v>2567526</v>
      </c>
      <c r="N75" s="640" t="s">
        <v>3673</v>
      </c>
      <c r="O75" s="642" t="s">
        <v>3269</v>
      </c>
    </row>
    <row r="76" spans="1:16" ht="39.950000000000003" customHeight="1">
      <c r="A76" s="476" t="s">
        <v>16</v>
      </c>
      <c r="B76" s="477" t="s">
        <v>17</v>
      </c>
      <c r="C76" s="477" t="s">
        <v>200</v>
      </c>
      <c r="D76" s="476" t="s">
        <v>201</v>
      </c>
      <c r="E76" s="478" t="s">
        <v>202</v>
      </c>
      <c r="F76" s="476" t="s">
        <v>203</v>
      </c>
      <c r="G76" s="478" t="s">
        <v>204</v>
      </c>
      <c r="I76" s="479" t="s">
        <v>217</v>
      </c>
      <c r="J76" s="480" t="s">
        <v>218</v>
      </c>
      <c r="K76" s="482">
        <v>1500000</v>
      </c>
      <c r="L76" s="480" t="s">
        <v>218</v>
      </c>
      <c r="M76" s="482">
        <v>1500000</v>
      </c>
      <c r="N76" s="483" t="s">
        <v>2663</v>
      </c>
    </row>
    <row r="77" spans="1:16" ht="39.950000000000003" customHeight="1">
      <c r="A77" s="476" t="s">
        <v>16</v>
      </c>
      <c r="B77" s="477" t="s">
        <v>17</v>
      </c>
      <c r="C77" s="477" t="s">
        <v>200</v>
      </c>
      <c r="D77" s="476" t="s">
        <v>201</v>
      </c>
      <c r="E77" s="478" t="s">
        <v>202</v>
      </c>
      <c r="F77" s="476" t="s">
        <v>203</v>
      </c>
      <c r="G77" s="478" t="s">
        <v>204</v>
      </c>
      <c r="I77" s="479" t="s">
        <v>84</v>
      </c>
      <c r="J77" s="480" t="s">
        <v>219</v>
      </c>
      <c r="K77" s="482">
        <v>30000000</v>
      </c>
      <c r="L77" s="480" t="s">
        <v>220</v>
      </c>
      <c r="M77" s="482">
        <v>210000000</v>
      </c>
      <c r="N77" s="496" t="s">
        <v>2983</v>
      </c>
    </row>
    <row r="78" spans="1:16" ht="39.950000000000003" customHeight="1">
      <c r="A78" s="476" t="s">
        <v>16</v>
      </c>
      <c r="B78" s="477" t="s">
        <v>17</v>
      </c>
      <c r="C78" s="477" t="s">
        <v>200</v>
      </c>
      <c r="D78" s="476" t="s">
        <v>201</v>
      </c>
      <c r="E78" s="478" t="s">
        <v>202</v>
      </c>
      <c r="F78" s="476" t="s">
        <v>203</v>
      </c>
      <c r="G78" s="478" t="s">
        <v>204</v>
      </c>
      <c r="I78" s="479" t="s">
        <v>86</v>
      </c>
      <c r="J78" s="510" t="s">
        <v>3615</v>
      </c>
      <c r="K78" s="501">
        <v>2000000</v>
      </c>
      <c r="L78" s="510" t="s">
        <v>224</v>
      </c>
      <c r="M78" s="501">
        <v>3000000</v>
      </c>
      <c r="N78" s="483" t="s">
        <v>3119</v>
      </c>
    </row>
    <row r="79" spans="1:16" ht="39.950000000000003" customHeight="1">
      <c r="A79" s="476" t="s">
        <v>16</v>
      </c>
      <c r="B79" s="477" t="s">
        <v>17</v>
      </c>
      <c r="C79" s="477" t="s">
        <v>200</v>
      </c>
      <c r="D79" s="476" t="s">
        <v>201</v>
      </c>
      <c r="E79" s="478" t="s">
        <v>202</v>
      </c>
      <c r="F79" s="476" t="s">
        <v>203</v>
      </c>
      <c r="G79" s="478" t="s">
        <v>204</v>
      </c>
      <c r="I79" s="479" t="s">
        <v>92</v>
      </c>
      <c r="J79" s="506" t="s">
        <v>225</v>
      </c>
      <c r="K79" s="482">
        <v>2000000</v>
      </c>
      <c r="L79" s="506" t="s">
        <v>226</v>
      </c>
      <c r="M79" s="482">
        <v>2000000</v>
      </c>
    </row>
    <row r="80" spans="1:16" ht="39.950000000000003" customHeight="1">
      <c r="A80" s="476" t="s">
        <v>16</v>
      </c>
      <c r="B80" s="477" t="s">
        <v>17</v>
      </c>
      <c r="C80" s="477" t="s">
        <v>200</v>
      </c>
      <c r="D80" s="476" t="s">
        <v>201</v>
      </c>
      <c r="E80" s="478" t="s">
        <v>202</v>
      </c>
      <c r="F80" s="476" t="s">
        <v>203</v>
      </c>
      <c r="G80" s="478" t="s">
        <v>204</v>
      </c>
      <c r="I80" s="479" t="s">
        <v>143</v>
      </c>
      <c r="J80" s="510" t="s">
        <v>3616</v>
      </c>
      <c r="K80" s="501">
        <v>50000000</v>
      </c>
      <c r="L80" s="510" t="s">
        <v>228</v>
      </c>
      <c r="M80" s="501">
        <v>60000000</v>
      </c>
      <c r="N80" s="483" t="s">
        <v>3079</v>
      </c>
      <c r="O80" s="511" t="s">
        <v>3080</v>
      </c>
    </row>
    <row r="81" spans="1:16" ht="39.950000000000003" customHeight="1">
      <c r="A81" s="476" t="s">
        <v>16</v>
      </c>
      <c r="B81" s="477" t="s">
        <v>17</v>
      </c>
      <c r="C81" s="477" t="s">
        <v>200</v>
      </c>
      <c r="D81" s="476" t="s">
        <v>201</v>
      </c>
      <c r="E81" s="478" t="s">
        <v>202</v>
      </c>
      <c r="F81" s="476" t="s">
        <v>203</v>
      </c>
      <c r="G81" s="478" t="s">
        <v>204</v>
      </c>
      <c r="I81" s="479" t="s">
        <v>38</v>
      </c>
      <c r="J81" s="489" t="s">
        <v>3473</v>
      </c>
      <c r="K81" s="493">
        <v>2244000</v>
      </c>
      <c r="L81" s="489" t="s">
        <v>3474</v>
      </c>
      <c r="M81" s="494">
        <v>5116320</v>
      </c>
      <c r="N81" s="495" t="s">
        <v>3483</v>
      </c>
      <c r="O81" s="584" t="s">
        <v>3484</v>
      </c>
      <c r="P81" s="753" t="s">
        <v>3485</v>
      </c>
    </row>
    <row r="82" spans="1:16" ht="39.950000000000003" customHeight="1">
      <c r="A82" s="476" t="s">
        <v>16</v>
      </c>
      <c r="B82" s="477" t="s">
        <v>17</v>
      </c>
      <c r="C82" s="477" t="s">
        <v>200</v>
      </c>
      <c r="D82" s="476" t="s">
        <v>201</v>
      </c>
      <c r="E82" s="478" t="s">
        <v>202</v>
      </c>
      <c r="F82" s="476" t="s">
        <v>203</v>
      </c>
      <c r="G82" s="478" t="s">
        <v>204</v>
      </c>
      <c r="I82" s="479" t="s">
        <v>170</v>
      </c>
      <c r="J82" s="506" t="s">
        <v>3617</v>
      </c>
      <c r="K82" s="482">
        <v>1200000</v>
      </c>
      <c r="L82" s="506" t="s">
        <v>3617</v>
      </c>
      <c r="M82" s="482">
        <v>1200000</v>
      </c>
      <c r="N82" s="498" t="s">
        <v>3453</v>
      </c>
      <c r="O82" s="507" t="s">
        <v>3446</v>
      </c>
    </row>
    <row r="83" spans="1:16" ht="39.950000000000003" customHeight="1">
      <c r="A83" s="476" t="s">
        <v>16</v>
      </c>
      <c r="B83" s="477" t="s">
        <v>17</v>
      </c>
      <c r="C83" s="477" t="s">
        <v>200</v>
      </c>
      <c r="D83" s="476" t="s">
        <v>201</v>
      </c>
      <c r="E83" s="478" t="s">
        <v>202</v>
      </c>
      <c r="F83" s="476" t="s">
        <v>203</v>
      </c>
      <c r="G83" s="478" t="s">
        <v>204</v>
      </c>
      <c r="I83" s="479" t="s">
        <v>237</v>
      </c>
      <c r="J83" s="480" t="s">
        <v>238</v>
      </c>
      <c r="K83" s="501">
        <v>4000000</v>
      </c>
      <c r="L83" s="480" t="s">
        <v>238</v>
      </c>
      <c r="M83" s="501">
        <v>4600000</v>
      </c>
      <c r="N83" s="517" t="s">
        <v>2866</v>
      </c>
    </row>
    <row r="84" spans="1:16" ht="39.950000000000003" customHeight="1">
      <c r="A84" s="476" t="s">
        <v>16</v>
      </c>
      <c r="B84" s="477" t="s">
        <v>17</v>
      </c>
      <c r="C84" s="477" t="s">
        <v>200</v>
      </c>
      <c r="D84" s="476" t="s">
        <v>201</v>
      </c>
      <c r="E84" s="478" t="s">
        <v>202</v>
      </c>
      <c r="F84" s="476" t="s">
        <v>203</v>
      </c>
      <c r="G84" s="478" t="s">
        <v>204</v>
      </c>
      <c r="I84" s="479" t="s">
        <v>239</v>
      </c>
      <c r="J84" s="486" t="s">
        <v>240</v>
      </c>
      <c r="K84" s="482">
        <v>20000000</v>
      </c>
      <c r="L84" s="486" t="s">
        <v>241</v>
      </c>
      <c r="M84" s="482">
        <v>20000000</v>
      </c>
      <c r="N84" s="496" t="s">
        <v>2901</v>
      </c>
      <c r="O84" s="484" t="s">
        <v>1795</v>
      </c>
    </row>
    <row r="85" spans="1:16" ht="39.950000000000003" customHeight="1">
      <c r="A85" s="476" t="s">
        <v>16</v>
      </c>
      <c r="B85" s="477" t="s">
        <v>17</v>
      </c>
      <c r="C85" s="477" t="s">
        <v>200</v>
      </c>
      <c r="D85" s="476" t="s">
        <v>201</v>
      </c>
      <c r="E85" s="478" t="s">
        <v>202</v>
      </c>
      <c r="F85" s="476" t="s">
        <v>242</v>
      </c>
      <c r="G85" s="478" t="s">
        <v>243</v>
      </c>
      <c r="H85" s="479" t="s">
        <v>244</v>
      </c>
      <c r="J85" s="480" t="s">
        <v>245</v>
      </c>
      <c r="K85" s="754">
        <v>377639220</v>
      </c>
      <c r="M85" s="482">
        <v>0</v>
      </c>
      <c r="N85" s="518" t="s">
        <v>2311</v>
      </c>
      <c r="O85" s="487" t="s">
        <v>2312</v>
      </c>
    </row>
    <row r="86" spans="1:16" ht="39.950000000000003" customHeight="1">
      <c r="A86" s="476" t="s">
        <v>16</v>
      </c>
      <c r="B86" s="477" t="s">
        <v>17</v>
      </c>
      <c r="C86" s="477" t="s">
        <v>200</v>
      </c>
      <c r="D86" s="476" t="s">
        <v>201</v>
      </c>
      <c r="E86" s="478" t="s">
        <v>202</v>
      </c>
      <c r="F86" s="476" t="s">
        <v>242</v>
      </c>
      <c r="G86" s="478" t="s">
        <v>243</v>
      </c>
      <c r="H86" s="479" t="s">
        <v>194</v>
      </c>
      <c r="K86" s="482">
        <v>0</v>
      </c>
      <c r="L86" s="480" t="s">
        <v>248</v>
      </c>
      <c r="M86" s="482">
        <v>50000000</v>
      </c>
      <c r="N86" s="484" t="s">
        <v>2424</v>
      </c>
      <c r="O86" s="484" t="s">
        <v>2425</v>
      </c>
    </row>
    <row r="87" spans="1:16" ht="39.950000000000003" customHeight="1">
      <c r="A87" s="476" t="s">
        <v>16</v>
      </c>
      <c r="B87" s="477" t="s">
        <v>17</v>
      </c>
      <c r="C87" s="477" t="s">
        <v>200</v>
      </c>
      <c r="D87" s="476" t="s">
        <v>201</v>
      </c>
      <c r="E87" s="478" t="s">
        <v>202</v>
      </c>
      <c r="F87" s="476" t="s">
        <v>242</v>
      </c>
      <c r="G87" s="478" t="s">
        <v>243</v>
      </c>
      <c r="H87" s="479" t="s">
        <v>249</v>
      </c>
      <c r="L87" s="480" t="s">
        <v>250</v>
      </c>
      <c r="M87" s="482">
        <v>0</v>
      </c>
      <c r="N87" s="483" t="s">
        <v>2541</v>
      </c>
      <c r="O87" s="484" t="s">
        <v>2542</v>
      </c>
      <c r="P87" s="493" t="s">
        <v>2543</v>
      </c>
    </row>
    <row r="88" spans="1:16" ht="39.950000000000003" customHeight="1">
      <c r="A88" s="476" t="s">
        <v>16</v>
      </c>
      <c r="B88" s="477" t="s">
        <v>17</v>
      </c>
      <c r="C88" s="477" t="s">
        <v>200</v>
      </c>
      <c r="D88" s="476" t="s">
        <v>201</v>
      </c>
      <c r="E88" s="478" t="s">
        <v>202</v>
      </c>
      <c r="F88" s="476" t="s">
        <v>242</v>
      </c>
      <c r="G88" s="478" t="s">
        <v>243</v>
      </c>
      <c r="H88" s="479" t="s">
        <v>31</v>
      </c>
      <c r="J88" s="480" t="s">
        <v>252</v>
      </c>
      <c r="K88" s="481">
        <v>4407544</v>
      </c>
      <c r="L88" s="480" t="s">
        <v>252</v>
      </c>
      <c r="M88" s="481">
        <v>10932290</v>
      </c>
      <c r="N88" s="640" t="s">
        <v>3271</v>
      </c>
      <c r="O88" s="643" t="s">
        <v>3272</v>
      </c>
    </row>
    <row r="89" spans="1:16" ht="39.950000000000003" customHeight="1">
      <c r="A89" s="476" t="s">
        <v>16</v>
      </c>
      <c r="B89" s="477" t="s">
        <v>17</v>
      </c>
      <c r="C89" s="477" t="s">
        <v>200</v>
      </c>
      <c r="D89" s="476" t="s">
        <v>201</v>
      </c>
      <c r="E89" s="478" t="s">
        <v>202</v>
      </c>
      <c r="F89" s="476" t="s">
        <v>242</v>
      </c>
      <c r="G89" s="478" t="s">
        <v>243</v>
      </c>
      <c r="I89" s="479" t="s">
        <v>239</v>
      </c>
      <c r="J89" s="486" t="s">
        <v>254</v>
      </c>
      <c r="K89" s="482">
        <v>10000000</v>
      </c>
      <c r="L89" s="486" t="s">
        <v>255</v>
      </c>
      <c r="M89" s="482">
        <v>200000000</v>
      </c>
    </row>
    <row r="90" spans="1:16" ht="39.950000000000003" customHeight="1">
      <c r="A90" s="476" t="s">
        <v>16</v>
      </c>
      <c r="B90" s="477" t="s">
        <v>17</v>
      </c>
      <c r="C90" s="477" t="s">
        <v>200</v>
      </c>
      <c r="D90" s="476" t="s">
        <v>201</v>
      </c>
      <c r="E90" s="478" t="s">
        <v>202</v>
      </c>
      <c r="F90" s="476" t="s">
        <v>242</v>
      </c>
      <c r="G90" s="478" t="s">
        <v>243</v>
      </c>
      <c r="I90" s="479" t="s">
        <v>38</v>
      </c>
      <c r="J90" s="489" t="s">
        <v>3473</v>
      </c>
      <c r="K90" s="493">
        <v>2244000</v>
      </c>
      <c r="L90" s="489" t="s">
        <v>3474</v>
      </c>
      <c r="M90" s="494">
        <v>5116320</v>
      </c>
      <c r="N90" s="495" t="s">
        <v>3486</v>
      </c>
      <c r="O90" s="584" t="s">
        <v>3487</v>
      </c>
      <c r="P90" s="752" t="s">
        <v>3485</v>
      </c>
    </row>
    <row r="91" spans="1:16" ht="39.950000000000003" customHeight="1">
      <c r="A91" s="476" t="s">
        <v>16</v>
      </c>
      <c r="B91" s="477" t="s">
        <v>17</v>
      </c>
      <c r="C91" s="477" t="s">
        <v>200</v>
      </c>
      <c r="D91" s="476" t="s">
        <v>201</v>
      </c>
      <c r="E91" s="478" t="s">
        <v>202</v>
      </c>
      <c r="F91" s="476" t="s">
        <v>242</v>
      </c>
      <c r="G91" s="478" t="s">
        <v>243</v>
      </c>
      <c r="I91" s="479" t="s">
        <v>81</v>
      </c>
      <c r="J91" s="480" t="s">
        <v>257</v>
      </c>
      <c r="K91" s="482">
        <v>15000000</v>
      </c>
      <c r="L91" s="480" t="s">
        <v>257</v>
      </c>
      <c r="M91" s="482">
        <v>15000000</v>
      </c>
      <c r="N91" s="483" t="s">
        <v>2663</v>
      </c>
    </row>
    <row r="92" spans="1:16" ht="39.950000000000003" customHeight="1">
      <c r="A92" s="476" t="s">
        <v>16</v>
      </c>
      <c r="B92" s="477" t="s">
        <v>17</v>
      </c>
      <c r="C92" s="477" t="s">
        <v>200</v>
      </c>
      <c r="D92" s="476" t="s">
        <v>201</v>
      </c>
      <c r="E92" s="478" t="s">
        <v>202</v>
      </c>
      <c r="F92" s="476" t="s">
        <v>258</v>
      </c>
      <c r="G92" s="478" t="s">
        <v>259</v>
      </c>
      <c r="H92" s="479" t="s">
        <v>244</v>
      </c>
      <c r="J92" s="506" t="s">
        <v>260</v>
      </c>
      <c r="K92" s="754">
        <v>200000000</v>
      </c>
      <c r="M92" s="482">
        <v>0</v>
      </c>
      <c r="N92" s="519" t="s">
        <v>2313</v>
      </c>
      <c r="O92" s="497" t="s">
        <v>2314</v>
      </c>
    </row>
    <row r="93" spans="1:16" ht="39.950000000000003" customHeight="1">
      <c r="A93" s="476" t="s">
        <v>16</v>
      </c>
      <c r="B93" s="477" t="s">
        <v>17</v>
      </c>
      <c r="C93" s="477" t="s">
        <v>200</v>
      </c>
      <c r="D93" s="476" t="s">
        <v>201</v>
      </c>
      <c r="E93" s="478" t="s">
        <v>202</v>
      </c>
      <c r="F93" s="476" t="s">
        <v>258</v>
      </c>
      <c r="G93" s="478" t="s">
        <v>259</v>
      </c>
      <c r="H93" s="479" t="s">
        <v>194</v>
      </c>
      <c r="K93" s="482">
        <v>0</v>
      </c>
      <c r="L93" s="480" t="s">
        <v>262</v>
      </c>
      <c r="M93" s="482">
        <v>50000000</v>
      </c>
      <c r="N93" s="484" t="s">
        <v>2426</v>
      </c>
      <c r="O93" s="484" t="s">
        <v>2427</v>
      </c>
      <c r="P93" s="509">
        <v>50000000</v>
      </c>
    </row>
    <row r="94" spans="1:16" ht="39.950000000000003" customHeight="1">
      <c r="A94" s="476" t="s">
        <v>16</v>
      </c>
      <c r="B94" s="477" t="s">
        <v>17</v>
      </c>
      <c r="C94" s="477" t="s">
        <v>200</v>
      </c>
      <c r="D94" s="476" t="s">
        <v>201</v>
      </c>
      <c r="E94" s="478" t="s">
        <v>202</v>
      </c>
      <c r="F94" s="476" t="s">
        <v>258</v>
      </c>
      <c r="G94" s="478" t="s">
        <v>259</v>
      </c>
      <c r="H94" s="479" t="s">
        <v>249</v>
      </c>
      <c r="K94" s="482">
        <v>0</v>
      </c>
      <c r="M94" s="482">
        <v>0</v>
      </c>
      <c r="N94" s="483" t="s">
        <v>2544</v>
      </c>
      <c r="O94" s="483" t="s">
        <v>2545</v>
      </c>
      <c r="P94" s="493" t="s">
        <v>2546</v>
      </c>
    </row>
    <row r="95" spans="1:16" ht="39.950000000000003" customHeight="1">
      <c r="A95" s="476" t="s">
        <v>16</v>
      </c>
      <c r="B95" s="477" t="s">
        <v>17</v>
      </c>
      <c r="C95" s="477" t="s">
        <v>200</v>
      </c>
      <c r="D95" s="476" t="s">
        <v>201</v>
      </c>
      <c r="E95" s="478" t="s">
        <v>202</v>
      </c>
      <c r="F95" s="476" t="s">
        <v>258</v>
      </c>
      <c r="G95" s="478" t="s">
        <v>259</v>
      </c>
      <c r="H95" s="479" t="s">
        <v>31</v>
      </c>
      <c r="J95" s="480" t="s">
        <v>264</v>
      </c>
      <c r="K95" s="481">
        <v>3215297</v>
      </c>
      <c r="L95" s="480" t="s">
        <v>264</v>
      </c>
      <c r="M95" s="481">
        <v>8822859</v>
      </c>
      <c r="N95" s="640" t="s">
        <v>3274</v>
      </c>
      <c r="O95" s="641" t="s">
        <v>3272</v>
      </c>
    </row>
    <row r="96" spans="1:16" ht="39.950000000000003" customHeight="1">
      <c r="A96" s="476" t="s">
        <v>16</v>
      </c>
      <c r="B96" s="477" t="s">
        <v>17</v>
      </c>
      <c r="C96" s="477" t="s">
        <v>200</v>
      </c>
      <c r="D96" s="476" t="s">
        <v>201</v>
      </c>
      <c r="E96" s="478" t="s">
        <v>202</v>
      </c>
      <c r="F96" s="476" t="s">
        <v>258</v>
      </c>
      <c r="G96" s="478" t="s">
        <v>259</v>
      </c>
      <c r="I96" s="479" t="s">
        <v>239</v>
      </c>
      <c r="J96" s="486" t="s">
        <v>265</v>
      </c>
      <c r="K96" s="482">
        <v>20000000</v>
      </c>
      <c r="L96" s="486" t="s">
        <v>265</v>
      </c>
      <c r="M96" s="482">
        <v>20000000</v>
      </c>
      <c r="N96" s="484" t="s">
        <v>2904</v>
      </c>
      <c r="O96" s="520" t="s">
        <v>2905</v>
      </c>
      <c r="P96" s="521" t="s">
        <v>2906</v>
      </c>
    </row>
    <row r="97" spans="1:16" ht="39.950000000000003" customHeight="1">
      <c r="A97" s="476" t="s">
        <v>16</v>
      </c>
      <c r="B97" s="477" t="s">
        <v>17</v>
      </c>
      <c r="C97" s="477" t="s">
        <v>200</v>
      </c>
      <c r="D97" s="476" t="s">
        <v>201</v>
      </c>
      <c r="E97" s="478" t="s">
        <v>202</v>
      </c>
      <c r="F97" s="476" t="s">
        <v>258</v>
      </c>
      <c r="G97" s="478" t="s">
        <v>259</v>
      </c>
      <c r="I97" s="479" t="s">
        <v>38</v>
      </c>
      <c r="J97" s="489" t="s">
        <v>3473</v>
      </c>
      <c r="K97" s="493">
        <v>3799000</v>
      </c>
      <c r="L97" s="489" t="s">
        <v>3474</v>
      </c>
      <c r="M97" s="494">
        <v>8661720</v>
      </c>
      <c r="N97" s="495" t="s">
        <v>3488</v>
      </c>
      <c r="O97" s="584" t="s">
        <v>3489</v>
      </c>
      <c r="P97" s="753" t="s">
        <v>3490</v>
      </c>
    </row>
    <row r="98" spans="1:16" ht="39.950000000000003" customHeight="1">
      <c r="A98" s="476" t="s">
        <v>16</v>
      </c>
      <c r="B98" s="477" t="s">
        <v>17</v>
      </c>
      <c r="C98" s="477" t="s">
        <v>200</v>
      </c>
      <c r="D98" s="476" t="s">
        <v>201</v>
      </c>
      <c r="E98" s="478" t="s">
        <v>202</v>
      </c>
      <c r="F98" s="476" t="s">
        <v>266</v>
      </c>
      <c r="G98" s="478" t="s">
        <v>267</v>
      </c>
      <c r="H98" s="479" t="s">
        <v>127</v>
      </c>
      <c r="K98" s="482">
        <v>0</v>
      </c>
      <c r="L98" s="506" t="s">
        <v>2315</v>
      </c>
      <c r="M98" s="522">
        <v>0</v>
      </c>
      <c r="N98" s="483" t="s">
        <v>2316</v>
      </c>
      <c r="O98" s="484" t="s">
        <v>2317</v>
      </c>
    </row>
    <row r="99" spans="1:16" ht="39.950000000000003" customHeight="1">
      <c r="A99" s="476" t="s">
        <v>16</v>
      </c>
      <c r="B99" s="477" t="s">
        <v>17</v>
      </c>
      <c r="C99" s="477" t="s">
        <v>200</v>
      </c>
      <c r="D99" s="476" t="s">
        <v>201</v>
      </c>
      <c r="E99" s="478" t="s">
        <v>202</v>
      </c>
      <c r="F99" s="476" t="s">
        <v>266</v>
      </c>
      <c r="G99" s="478" t="s">
        <v>267</v>
      </c>
      <c r="H99" s="479" t="s">
        <v>194</v>
      </c>
      <c r="K99" s="482">
        <v>0</v>
      </c>
      <c r="L99" s="480" t="s">
        <v>270</v>
      </c>
      <c r="M99" s="482">
        <v>2000000000</v>
      </c>
      <c r="N99" s="484" t="s">
        <v>2428</v>
      </c>
      <c r="O99" s="484" t="s">
        <v>2425</v>
      </c>
    </row>
    <row r="100" spans="1:16" ht="39.950000000000003" customHeight="1">
      <c r="A100" s="476" t="s">
        <v>16</v>
      </c>
      <c r="B100" s="477" t="s">
        <v>17</v>
      </c>
      <c r="C100" s="477" t="s">
        <v>200</v>
      </c>
      <c r="D100" s="476" t="s">
        <v>201</v>
      </c>
      <c r="E100" s="478" t="s">
        <v>202</v>
      </c>
      <c r="F100" s="476" t="s">
        <v>266</v>
      </c>
      <c r="G100" s="478" t="s">
        <v>267</v>
      </c>
      <c r="H100" s="479" t="s">
        <v>249</v>
      </c>
      <c r="K100" s="482">
        <v>0</v>
      </c>
      <c r="M100" s="482">
        <v>0</v>
      </c>
      <c r="N100" s="483" t="s">
        <v>2547</v>
      </c>
      <c r="O100" s="518" t="s">
        <v>2548</v>
      </c>
      <c r="P100" s="493" t="s">
        <v>2546</v>
      </c>
    </row>
    <row r="101" spans="1:16" ht="39.950000000000003" customHeight="1">
      <c r="A101" s="476" t="s">
        <v>16</v>
      </c>
      <c r="B101" s="477" t="s">
        <v>17</v>
      </c>
      <c r="C101" s="477" t="s">
        <v>200</v>
      </c>
      <c r="D101" s="476" t="s">
        <v>201</v>
      </c>
      <c r="E101" s="478" t="s">
        <v>202</v>
      </c>
      <c r="F101" s="476" t="s">
        <v>266</v>
      </c>
      <c r="G101" s="478" t="s">
        <v>267</v>
      </c>
      <c r="H101" s="479" t="s">
        <v>31</v>
      </c>
      <c r="J101" s="480" t="s">
        <v>274</v>
      </c>
      <c r="K101" s="481">
        <v>30962928</v>
      </c>
      <c r="L101" s="480" t="s">
        <v>275</v>
      </c>
      <c r="M101" s="481">
        <v>46822899</v>
      </c>
      <c r="N101" s="640" t="s">
        <v>3668</v>
      </c>
      <c r="O101" s="641" t="s">
        <v>3669</v>
      </c>
    </row>
    <row r="102" spans="1:16" ht="39.950000000000003" customHeight="1">
      <c r="A102" s="476" t="s">
        <v>16</v>
      </c>
      <c r="B102" s="477" t="s">
        <v>17</v>
      </c>
      <c r="C102" s="477" t="s">
        <v>200</v>
      </c>
      <c r="D102" s="476" t="s">
        <v>201</v>
      </c>
      <c r="E102" s="478" t="s">
        <v>202</v>
      </c>
      <c r="F102" s="476" t="s">
        <v>266</v>
      </c>
      <c r="G102" s="478" t="s">
        <v>267</v>
      </c>
      <c r="I102" s="479" t="s">
        <v>239</v>
      </c>
      <c r="J102" s="486" t="s">
        <v>276</v>
      </c>
      <c r="K102" s="482">
        <v>0</v>
      </c>
      <c r="L102" s="486" t="s">
        <v>277</v>
      </c>
      <c r="M102" s="482">
        <v>7000000</v>
      </c>
    </row>
    <row r="103" spans="1:16" ht="39.950000000000003" customHeight="1">
      <c r="A103" s="476" t="s">
        <v>16</v>
      </c>
      <c r="B103" s="477" t="s">
        <v>17</v>
      </c>
      <c r="C103" s="477" t="s">
        <v>200</v>
      </c>
      <c r="D103" s="476" t="s">
        <v>201</v>
      </c>
      <c r="E103" s="478" t="s">
        <v>202</v>
      </c>
      <c r="F103" s="476" t="s">
        <v>281</v>
      </c>
      <c r="G103" s="478" t="s">
        <v>282</v>
      </c>
      <c r="H103" s="479" t="s">
        <v>283</v>
      </c>
      <c r="K103" s="481">
        <v>1413768000</v>
      </c>
      <c r="M103" s="481">
        <v>58000000</v>
      </c>
      <c r="N103" s="483" t="s">
        <v>2899</v>
      </c>
      <c r="O103" s="484" t="s">
        <v>2900</v>
      </c>
    </row>
    <row r="104" spans="1:16" ht="39.950000000000003" customHeight="1">
      <c r="A104" s="476" t="s">
        <v>16</v>
      </c>
      <c r="B104" s="477" t="s">
        <v>17</v>
      </c>
      <c r="C104" s="477" t="s">
        <v>200</v>
      </c>
      <c r="D104" s="476" t="s">
        <v>201</v>
      </c>
      <c r="E104" s="478" t="s">
        <v>202</v>
      </c>
      <c r="F104" s="476" t="s">
        <v>285</v>
      </c>
      <c r="G104" s="478" t="s">
        <v>286</v>
      </c>
      <c r="H104" s="479" t="s">
        <v>127</v>
      </c>
      <c r="K104" s="482">
        <v>0</v>
      </c>
      <c r="L104" s="506" t="s">
        <v>2315</v>
      </c>
      <c r="M104" s="523">
        <v>0</v>
      </c>
      <c r="N104" s="483" t="s">
        <v>2316</v>
      </c>
      <c r="O104" s="484" t="s">
        <v>2317</v>
      </c>
    </row>
    <row r="105" spans="1:16" ht="39.950000000000003" customHeight="1">
      <c r="A105" s="476" t="s">
        <v>16</v>
      </c>
      <c r="B105" s="477" t="s">
        <v>17</v>
      </c>
      <c r="C105" s="477" t="s">
        <v>200</v>
      </c>
      <c r="D105" s="476" t="s">
        <v>201</v>
      </c>
      <c r="E105" s="478" t="s">
        <v>202</v>
      </c>
      <c r="F105" s="476" t="s">
        <v>285</v>
      </c>
      <c r="G105" s="478" t="s">
        <v>286</v>
      </c>
      <c r="H105" s="479" t="s">
        <v>194</v>
      </c>
      <c r="L105" s="480" t="s">
        <v>288</v>
      </c>
      <c r="M105" s="482">
        <v>700000000</v>
      </c>
      <c r="N105" s="484" t="s">
        <v>2429</v>
      </c>
      <c r="O105" s="484" t="s">
        <v>2430</v>
      </c>
      <c r="P105" s="509">
        <v>560000000</v>
      </c>
    </row>
    <row r="106" spans="1:16" ht="39.950000000000003" customHeight="1">
      <c r="A106" s="476" t="s">
        <v>16</v>
      </c>
      <c r="B106" s="477" t="s">
        <v>17</v>
      </c>
      <c r="C106" s="477" t="s">
        <v>200</v>
      </c>
      <c r="D106" s="476" t="s">
        <v>201</v>
      </c>
      <c r="E106" s="478" t="s">
        <v>202</v>
      </c>
      <c r="F106" s="476" t="s">
        <v>285</v>
      </c>
      <c r="G106" s="478" t="s">
        <v>286</v>
      </c>
      <c r="H106" s="479" t="s">
        <v>249</v>
      </c>
      <c r="K106" s="482">
        <v>0</v>
      </c>
      <c r="M106" s="482">
        <v>0</v>
      </c>
      <c r="N106" s="483" t="s">
        <v>2549</v>
      </c>
      <c r="O106" s="518" t="s">
        <v>2548</v>
      </c>
      <c r="P106" s="493" t="s">
        <v>2546</v>
      </c>
    </row>
    <row r="107" spans="1:16" ht="39.950000000000003" customHeight="1">
      <c r="A107" s="476" t="s">
        <v>16</v>
      </c>
      <c r="B107" s="477" t="s">
        <v>17</v>
      </c>
      <c r="C107" s="477" t="s">
        <v>200</v>
      </c>
      <c r="D107" s="476" t="s">
        <v>201</v>
      </c>
      <c r="E107" s="478" t="s">
        <v>202</v>
      </c>
      <c r="F107" s="476" t="s">
        <v>285</v>
      </c>
      <c r="G107" s="478" t="s">
        <v>286</v>
      </c>
      <c r="H107" s="479" t="s">
        <v>31</v>
      </c>
      <c r="J107" s="480" t="s">
        <v>291</v>
      </c>
      <c r="K107" s="481">
        <v>11389090</v>
      </c>
      <c r="L107" s="480" t="s">
        <v>291</v>
      </c>
      <c r="M107" s="481">
        <v>15764394</v>
      </c>
      <c r="N107" s="640" t="s">
        <v>3670</v>
      </c>
      <c r="O107" s="641" t="s">
        <v>3671</v>
      </c>
    </row>
    <row r="108" spans="1:16" ht="39.950000000000003" customHeight="1">
      <c r="A108" s="476" t="s">
        <v>16</v>
      </c>
      <c r="B108" s="477" t="s">
        <v>17</v>
      </c>
      <c r="C108" s="477" t="s">
        <v>200</v>
      </c>
      <c r="D108" s="476" t="s">
        <v>201</v>
      </c>
      <c r="E108" s="478" t="s">
        <v>202</v>
      </c>
      <c r="F108" s="476" t="s">
        <v>285</v>
      </c>
      <c r="G108" s="478" t="s">
        <v>286</v>
      </c>
      <c r="I108" s="479" t="s">
        <v>239</v>
      </c>
      <c r="J108" s="486" t="s">
        <v>292</v>
      </c>
      <c r="K108" s="482">
        <v>200000000</v>
      </c>
      <c r="M108" s="482">
        <v>0</v>
      </c>
      <c r="N108" s="484" t="s">
        <v>2907</v>
      </c>
      <c r="O108" s="520" t="s">
        <v>2908</v>
      </c>
      <c r="P108" s="521" t="s">
        <v>2909</v>
      </c>
    </row>
    <row r="109" spans="1:16" ht="39.950000000000003" customHeight="1">
      <c r="A109" s="476" t="s">
        <v>16</v>
      </c>
      <c r="B109" s="477" t="s">
        <v>17</v>
      </c>
      <c r="C109" s="477" t="s">
        <v>200</v>
      </c>
      <c r="D109" s="476" t="s">
        <v>201</v>
      </c>
      <c r="E109" s="478" t="s">
        <v>202</v>
      </c>
      <c r="F109" s="476" t="s">
        <v>285</v>
      </c>
      <c r="G109" s="478" t="s">
        <v>286</v>
      </c>
      <c r="I109" s="479" t="s">
        <v>38</v>
      </c>
      <c r="J109" s="489" t="s">
        <v>3491</v>
      </c>
      <c r="K109" s="493">
        <v>3383000</v>
      </c>
      <c r="L109" s="489" t="s">
        <v>3492</v>
      </c>
      <c r="M109" s="494">
        <v>7713240</v>
      </c>
      <c r="N109" s="495" t="s">
        <v>3493</v>
      </c>
      <c r="O109" s="584" t="s">
        <v>3489</v>
      </c>
      <c r="P109" s="753" t="s">
        <v>3494</v>
      </c>
    </row>
    <row r="110" spans="1:16" ht="39.950000000000003" customHeight="1">
      <c r="A110" s="476" t="s">
        <v>16</v>
      </c>
      <c r="B110" s="477" t="s">
        <v>17</v>
      </c>
      <c r="C110" s="477" t="s">
        <v>200</v>
      </c>
      <c r="D110" s="476" t="s">
        <v>201</v>
      </c>
      <c r="E110" s="478" t="s">
        <v>202</v>
      </c>
      <c r="F110" s="476" t="s">
        <v>295</v>
      </c>
      <c r="G110" s="478" t="s">
        <v>296</v>
      </c>
      <c r="H110" s="479" t="s">
        <v>297</v>
      </c>
      <c r="J110" s="506" t="s">
        <v>298</v>
      </c>
      <c r="K110" s="501">
        <v>1075000000</v>
      </c>
      <c r="L110" s="506" t="s">
        <v>299</v>
      </c>
      <c r="M110" s="501">
        <f>K110*1.12</f>
        <v>1204000000</v>
      </c>
      <c r="N110" s="517" t="s">
        <v>2863</v>
      </c>
      <c r="O110" s="524" t="s">
        <v>3598</v>
      </c>
      <c r="P110" s="525" t="s">
        <v>2865</v>
      </c>
    </row>
    <row r="111" spans="1:16" ht="39.950000000000003" customHeight="1">
      <c r="A111" s="476" t="s">
        <v>16</v>
      </c>
      <c r="B111" s="477" t="s">
        <v>17</v>
      </c>
      <c r="C111" s="477" t="s">
        <v>200</v>
      </c>
      <c r="D111" s="476" t="s">
        <v>201</v>
      </c>
      <c r="E111" s="478" t="s">
        <v>202</v>
      </c>
      <c r="F111" s="476" t="s">
        <v>295</v>
      </c>
      <c r="G111" s="478" t="s">
        <v>296</v>
      </c>
      <c r="I111" s="479" t="s">
        <v>283</v>
      </c>
      <c r="K111" s="482">
        <v>0</v>
      </c>
      <c r="M111" s="482">
        <v>0</v>
      </c>
      <c r="N111" s="483" t="s">
        <v>2899</v>
      </c>
      <c r="O111" s="484" t="s">
        <v>2900</v>
      </c>
    </row>
    <row r="112" spans="1:16" ht="39.950000000000003" customHeight="1">
      <c r="A112" s="476" t="s">
        <v>16</v>
      </c>
      <c r="B112" s="477" t="s">
        <v>17</v>
      </c>
      <c r="C112" s="477" t="s">
        <v>200</v>
      </c>
      <c r="D112" s="476" t="s">
        <v>201</v>
      </c>
      <c r="E112" s="478" t="s">
        <v>202</v>
      </c>
      <c r="F112" s="476" t="s">
        <v>295</v>
      </c>
      <c r="G112" s="478" t="s">
        <v>296</v>
      </c>
      <c r="I112" s="479" t="s">
        <v>127</v>
      </c>
      <c r="J112" s="480" t="s">
        <v>303</v>
      </c>
      <c r="K112" s="482">
        <v>0</v>
      </c>
      <c r="M112" s="482">
        <v>0</v>
      </c>
      <c r="N112" s="484" t="s">
        <v>2318</v>
      </c>
      <c r="O112" s="487" t="s">
        <v>2319</v>
      </c>
    </row>
    <row r="113" spans="1:16" ht="39.950000000000003" customHeight="1">
      <c r="A113" s="476" t="s">
        <v>16</v>
      </c>
      <c r="B113" s="477" t="s">
        <v>17</v>
      </c>
      <c r="C113" s="477" t="s">
        <v>200</v>
      </c>
      <c r="D113" s="476" t="s">
        <v>201</v>
      </c>
      <c r="E113" s="478" t="s">
        <v>202</v>
      </c>
      <c r="F113" s="476" t="s">
        <v>295</v>
      </c>
      <c r="G113" s="478" t="s">
        <v>296</v>
      </c>
      <c r="I113" s="479" t="s">
        <v>126</v>
      </c>
      <c r="K113" s="482">
        <v>0</v>
      </c>
      <c r="L113" s="480" t="s">
        <v>304</v>
      </c>
      <c r="M113" s="482">
        <v>600000000</v>
      </c>
      <c r="N113" s="484" t="s">
        <v>2518</v>
      </c>
      <c r="O113" s="487" t="s">
        <v>2427</v>
      </c>
    </row>
    <row r="114" spans="1:16" ht="39.950000000000003" customHeight="1">
      <c r="A114" s="476" t="s">
        <v>16</v>
      </c>
      <c r="B114" s="477" t="s">
        <v>17</v>
      </c>
      <c r="C114" s="477" t="s">
        <v>200</v>
      </c>
      <c r="D114" s="476" t="s">
        <v>201</v>
      </c>
      <c r="E114" s="478" t="s">
        <v>202</v>
      </c>
      <c r="F114" s="476" t="s">
        <v>295</v>
      </c>
      <c r="G114" s="478" t="s">
        <v>296</v>
      </c>
      <c r="I114" s="479" t="s">
        <v>249</v>
      </c>
      <c r="J114" s="480" t="s">
        <v>307</v>
      </c>
      <c r="K114" s="482">
        <v>3000000</v>
      </c>
      <c r="L114" s="480" t="s">
        <v>308</v>
      </c>
      <c r="M114" s="482">
        <f>2*K114*1.1</f>
        <v>6600000.0000000009</v>
      </c>
      <c r="N114" s="483" t="s">
        <v>2584</v>
      </c>
      <c r="O114" s="507" t="s">
        <v>2585</v>
      </c>
      <c r="P114" s="493">
        <v>3300000</v>
      </c>
    </row>
    <row r="115" spans="1:16" ht="39.950000000000003" customHeight="1">
      <c r="A115" s="476" t="s">
        <v>16</v>
      </c>
      <c r="B115" s="477" t="s">
        <v>17</v>
      </c>
      <c r="C115" s="477" t="s">
        <v>200</v>
      </c>
      <c r="D115" s="476" t="s">
        <v>201</v>
      </c>
      <c r="E115" s="478" t="s">
        <v>202</v>
      </c>
      <c r="F115" s="476" t="s">
        <v>295</v>
      </c>
      <c r="G115" s="478" t="s">
        <v>296</v>
      </c>
      <c r="I115" s="479" t="s">
        <v>31</v>
      </c>
      <c r="J115" s="480" t="s">
        <v>310</v>
      </c>
      <c r="K115" s="481">
        <v>3215297</v>
      </c>
      <c r="L115" s="480" t="s">
        <v>311</v>
      </c>
      <c r="M115" s="481">
        <v>6370814</v>
      </c>
      <c r="N115" s="640" t="s">
        <v>3280</v>
      </c>
      <c r="O115" s="641" t="s">
        <v>3281</v>
      </c>
    </row>
    <row r="116" spans="1:16" ht="39.950000000000003" customHeight="1">
      <c r="A116" s="476" t="s">
        <v>16</v>
      </c>
      <c r="B116" s="477" t="s">
        <v>17</v>
      </c>
      <c r="C116" s="477" t="s">
        <v>200</v>
      </c>
      <c r="D116" s="476" t="s">
        <v>201</v>
      </c>
      <c r="E116" s="478" t="s">
        <v>202</v>
      </c>
      <c r="F116" s="476" t="s">
        <v>312</v>
      </c>
      <c r="G116" s="478" t="s">
        <v>313</v>
      </c>
      <c r="H116" s="479" t="s">
        <v>102</v>
      </c>
      <c r="J116" s="480" t="s">
        <v>314</v>
      </c>
      <c r="K116" s="482">
        <v>22275000</v>
      </c>
      <c r="L116" s="480" t="s">
        <v>314</v>
      </c>
      <c r="M116" s="482">
        <v>22275000</v>
      </c>
      <c r="N116" s="483" t="s">
        <v>2824</v>
      </c>
      <c r="O116" s="484" t="s">
        <v>2825</v>
      </c>
    </row>
    <row r="117" spans="1:16" ht="39.950000000000003" customHeight="1">
      <c r="A117" s="476" t="s">
        <v>16</v>
      </c>
      <c r="B117" s="477" t="s">
        <v>17</v>
      </c>
      <c r="C117" s="477" t="s">
        <v>200</v>
      </c>
      <c r="D117" s="476" t="s">
        <v>201</v>
      </c>
      <c r="E117" s="478" t="s">
        <v>202</v>
      </c>
      <c r="F117" s="476" t="s">
        <v>312</v>
      </c>
      <c r="G117" s="478" t="s">
        <v>313</v>
      </c>
      <c r="H117" s="479" t="s">
        <v>132</v>
      </c>
      <c r="J117" s="486" t="s">
        <v>315</v>
      </c>
      <c r="K117" s="501">
        <v>5000000</v>
      </c>
      <c r="L117" s="486" t="s">
        <v>316</v>
      </c>
      <c r="M117" s="501">
        <v>5000000</v>
      </c>
      <c r="N117" s="483" t="s">
        <v>3593</v>
      </c>
      <c r="O117" s="507"/>
    </row>
    <row r="118" spans="1:16" ht="39.950000000000003" customHeight="1">
      <c r="A118" s="476" t="s">
        <v>16</v>
      </c>
      <c r="B118" s="477" t="s">
        <v>17</v>
      </c>
      <c r="C118" s="477" t="s">
        <v>200</v>
      </c>
      <c r="D118" s="476" t="s">
        <v>201</v>
      </c>
      <c r="E118" s="478" t="s">
        <v>202</v>
      </c>
      <c r="F118" s="476" t="s">
        <v>312</v>
      </c>
      <c r="G118" s="478" t="s">
        <v>313</v>
      </c>
      <c r="H118" s="479" t="s">
        <v>217</v>
      </c>
      <c r="L118" s="480" t="s">
        <v>319</v>
      </c>
      <c r="M118" s="482">
        <v>50000000</v>
      </c>
      <c r="N118" s="483" t="s">
        <v>2672</v>
      </c>
    </row>
    <row r="119" spans="1:16" ht="39.950000000000003" customHeight="1">
      <c r="A119" s="476" t="s">
        <v>16</v>
      </c>
      <c r="B119" s="477" t="s">
        <v>17</v>
      </c>
      <c r="C119" s="477" t="s">
        <v>200</v>
      </c>
      <c r="D119" s="476" t="s">
        <v>201</v>
      </c>
      <c r="E119" s="478" t="s">
        <v>202</v>
      </c>
      <c r="F119" s="476" t="s">
        <v>312</v>
      </c>
      <c r="G119" s="478" t="s">
        <v>313</v>
      </c>
      <c r="H119" s="479" t="s">
        <v>84</v>
      </c>
      <c r="J119" s="480" t="s">
        <v>321</v>
      </c>
      <c r="K119" s="482">
        <v>30000000</v>
      </c>
      <c r="L119" s="480" t="s">
        <v>322</v>
      </c>
      <c r="M119" s="482">
        <v>0</v>
      </c>
      <c r="N119" s="526" t="s">
        <v>2960</v>
      </c>
      <c r="O119" s="527" t="s">
        <v>2961</v>
      </c>
    </row>
    <row r="120" spans="1:16" ht="39.950000000000003" customHeight="1">
      <c r="A120" s="476" t="s">
        <v>16</v>
      </c>
      <c r="B120" s="477" t="s">
        <v>17</v>
      </c>
      <c r="C120" s="477" t="s">
        <v>200</v>
      </c>
      <c r="D120" s="476" t="s">
        <v>201</v>
      </c>
      <c r="E120" s="478" t="s">
        <v>202</v>
      </c>
      <c r="F120" s="476" t="s">
        <v>312</v>
      </c>
      <c r="G120" s="478" t="s">
        <v>313</v>
      </c>
      <c r="H120" s="479" t="s">
        <v>325</v>
      </c>
      <c r="J120" s="510" t="s">
        <v>326</v>
      </c>
      <c r="K120" s="501">
        <v>2000000</v>
      </c>
      <c r="L120" s="510" t="s">
        <v>327</v>
      </c>
      <c r="M120" s="501">
        <v>3000000</v>
      </c>
      <c r="N120" s="483" t="s">
        <v>3110</v>
      </c>
      <c r="O120" s="511" t="s">
        <v>3599</v>
      </c>
    </row>
    <row r="121" spans="1:16" ht="39.950000000000003" customHeight="1">
      <c r="A121" s="476" t="s">
        <v>16</v>
      </c>
      <c r="B121" s="477" t="s">
        <v>17</v>
      </c>
      <c r="C121" s="477" t="s">
        <v>200</v>
      </c>
      <c r="D121" s="476" t="s">
        <v>201</v>
      </c>
      <c r="E121" s="478" t="s">
        <v>202</v>
      </c>
      <c r="F121" s="476" t="s">
        <v>312</v>
      </c>
      <c r="G121" s="478" t="s">
        <v>313</v>
      </c>
      <c r="H121" s="479" t="s">
        <v>331</v>
      </c>
      <c r="J121" s="480" t="s">
        <v>332</v>
      </c>
      <c r="K121" s="528">
        <v>2000000</v>
      </c>
      <c r="L121" s="480" t="s">
        <v>333</v>
      </c>
      <c r="M121" s="528">
        <v>2000000</v>
      </c>
      <c r="N121" s="483" t="s">
        <v>3162</v>
      </c>
    </row>
    <row r="122" spans="1:16" ht="39.950000000000003" customHeight="1">
      <c r="A122" s="476" t="s">
        <v>16</v>
      </c>
      <c r="B122" s="477" t="s">
        <v>17</v>
      </c>
      <c r="C122" s="477" t="s">
        <v>200</v>
      </c>
      <c r="D122" s="476" t="s">
        <v>201</v>
      </c>
      <c r="E122" s="478" t="s">
        <v>202</v>
      </c>
      <c r="F122" s="476" t="s">
        <v>312</v>
      </c>
      <c r="G122" s="478" t="s">
        <v>313</v>
      </c>
      <c r="H122" s="479" t="s">
        <v>143</v>
      </c>
      <c r="J122" s="510" t="s">
        <v>337</v>
      </c>
      <c r="K122" s="501">
        <v>2000000</v>
      </c>
      <c r="L122" s="510" t="s">
        <v>338</v>
      </c>
      <c r="M122" s="501">
        <v>2000000</v>
      </c>
      <c r="N122" s="483" t="s">
        <v>3064</v>
      </c>
    </row>
    <row r="123" spans="1:16" ht="39.950000000000003" customHeight="1">
      <c r="A123" s="476" t="s">
        <v>16</v>
      </c>
      <c r="B123" s="477" t="s">
        <v>17</v>
      </c>
      <c r="C123" s="477" t="s">
        <v>200</v>
      </c>
      <c r="D123" s="476" t="s">
        <v>201</v>
      </c>
      <c r="E123" s="478" t="s">
        <v>202</v>
      </c>
      <c r="F123" s="476" t="s">
        <v>312</v>
      </c>
      <c r="G123" s="478" t="s">
        <v>313</v>
      </c>
      <c r="I123" s="479" t="s">
        <v>127</v>
      </c>
      <c r="J123" s="480" t="s">
        <v>340</v>
      </c>
      <c r="K123" s="482">
        <v>0</v>
      </c>
      <c r="M123" s="482">
        <v>0</v>
      </c>
      <c r="N123" s="483" t="s">
        <v>2310</v>
      </c>
    </row>
    <row r="124" spans="1:16" ht="39.950000000000003" customHeight="1">
      <c r="A124" s="476" t="s">
        <v>16</v>
      </c>
      <c r="B124" s="477" t="s">
        <v>17</v>
      </c>
      <c r="C124" s="477" t="s">
        <v>200</v>
      </c>
      <c r="D124" s="476" t="s">
        <v>201</v>
      </c>
      <c r="E124" s="478" t="s">
        <v>202</v>
      </c>
      <c r="F124" s="476" t="s">
        <v>312</v>
      </c>
      <c r="G124" s="478" t="s">
        <v>313</v>
      </c>
      <c r="I124" s="479" t="s">
        <v>126</v>
      </c>
      <c r="K124" s="482">
        <v>0</v>
      </c>
      <c r="L124" s="480" t="s">
        <v>344</v>
      </c>
      <c r="M124" s="482">
        <v>600000000</v>
      </c>
      <c r="N124" s="484" t="s">
        <v>2519</v>
      </c>
      <c r="O124" s="487" t="s">
        <v>2520</v>
      </c>
      <c r="P124" s="484"/>
    </row>
    <row r="125" spans="1:16" ht="39.950000000000003" customHeight="1">
      <c r="A125" s="476" t="s">
        <v>16</v>
      </c>
      <c r="B125" s="477" t="s">
        <v>17</v>
      </c>
      <c r="C125" s="477" t="s">
        <v>200</v>
      </c>
      <c r="D125" s="476" t="s">
        <v>201</v>
      </c>
      <c r="E125" s="478" t="s">
        <v>202</v>
      </c>
      <c r="F125" s="476" t="s">
        <v>312</v>
      </c>
      <c r="G125" s="478" t="s">
        <v>313</v>
      </c>
      <c r="I125" s="479" t="s">
        <v>249</v>
      </c>
      <c r="J125" s="480" t="s">
        <v>346</v>
      </c>
      <c r="K125" s="482">
        <v>3000000</v>
      </c>
      <c r="L125" s="480" t="s">
        <v>347</v>
      </c>
      <c r="M125" s="482">
        <f>2*K125*1.1</f>
        <v>6600000.0000000009</v>
      </c>
      <c r="N125" s="483" t="s">
        <v>2586</v>
      </c>
      <c r="O125" s="507" t="s">
        <v>2587</v>
      </c>
      <c r="P125" s="493">
        <v>6600000</v>
      </c>
    </row>
    <row r="126" spans="1:16" ht="39.950000000000003" customHeight="1">
      <c r="A126" s="476" t="s">
        <v>16</v>
      </c>
      <c r="B126" s="477" t="s">
        <v>17</v>
      </c>
      <c r="C126" s="477" t="s">
        <v>200</v>
      </c>
      <c r="D126" s="476" t="s">
        <v>201</v>
      </c>
      <c r="E126" s="478" t="s">
        <v>202</v>
      </c>
      <c r="F126" s="476" t="s">
        <v>312</v>
      </c>
      <c r="G126" s="478" t="s">
        <v>313</v>
      </c>
      <c r="I126" s="479" t="s">
        <v>237</v>
      </c>
      <c r="J126" s="480" t="s">
        <v>349</v>
      </c>
      <c r="K126" s="501">
        <v>7500000</v>
      </c>
      <c r="L126" s="480" t="s">
        <v>349</v>
      </c>
      <c r="M126" s="501">
        <v>8700000</v>
      </c>
      <c r="N126" s="517" t="s">
        <v>2867</v>
      </c>
      <c r="O126" s="524" t="s">
        <v>3618</v>
      </c>
      <c r="P126" s="529" t="s">
        <v>2869</v>
      </c>
    </row>
    <row r="127" spans="1:16" ht="39.950000000000003" customHeight="1">
      <c r="A127" s="476" t="s">
        <v>16</v>
      </c>
      <c r="B127" s="477" t="s">
        <v>17</v>
      </c>
      <c r="C127" s="477" t="s">
        <v>200</v>
      </c>
      <c r="D127" s="476" t="s">
        <v>201</v>
      </c>
      <c r="E127" s="478" t="s">
        <v>202</v>
      </c>
      <c r="F127" s="476" t="s">
        <v>312</v>
      </c>
      <c r="G127" s="478" t="s">
        <v>313</v>
      </c>
      <c r="I127" s="479" t="s">
        <v>31</v>
      </c>
      <c r="J127" s="480" t="s">
        <v>350</v>
      </c>
      <c r="K127" s="481">
        <v>4750015</v>
      </c>
      <c r="L127" s="480" t="s">
        <v>351</v>
      </c>
      <c r="M127" s="481">
        <v>19791067</v>
      </c>
      <c r="N127" s="640" t="s">
        <v>3284</v>
      </c>
      <c r="O127" s="648" t="s">
        <v>3285</v>
      </c>
    </row>
    <row r="128" spans="1:16" ht="39.950000000000003" customHeight="1">
      <c r="A128" s="476" t="s">
        <v>16</v>
      </c>
      <c r="B128" s="477" t="s">
        <v>17</v>
      </c>
      <c r="C128" s="477" t="s">
        <v>200</v>
      </c>
      <c r="D128" s="476" t="s">
        <v>201</v>
      </c>
      <c r="E128" s="478" t="s">
        <v>202</v>
      </c>
      <c r="F128" s="476" t="s">
        <v>352</v>
      </c>
      <c r="G128" s="478" t="s">
        <v>353</v>
      </c>
      <c r="H128" s="479" t="s">
        <v>102</v>
      </c>
      <c r="J128" s="480" t="s">
        <v>354</v>
      </c>
      <c r="K128" s="482">
        <v>10448275.859999999</v>
      </c>
      <c r="L128" s="480" t="s">
        <v>355</v>
      </c>
      <c r="M128" s="482">
        <v>10448275.859999999</v>
      </c>
      <c r="N128" s="484" t="s">
        <v>2804</v>
      </c>
      <c r="O128" s="484" t="s">
        <v>2804</v>
      </c>
    </row>
    <row r="129" spans="1:16" ht="39.950000000000003" customHeight="1">
      <c r="A129" s="476" t="s">
        <v>16</v>
      </c>
      <c r="B129" s="477" t="s">
        <v>17</v>
      </c>
      <c r="C129" s="477" t="s">
        <v>200</v>
      </c>
      <c r="D129" s="476" t="s">
        <v>201</v>
      </c>
      <c r="E129" s="478" t="s">
        <v>202</v>
      </c>
      <c r="F129" s="476" t="s">
        <v>352</v>
      </c>
      <c r="G129" s="478" t="s">
        <v>353</v>
      </c>
      <c r="H129" s="479" t="s">
        <v>177</v>
      </c>
      <c r="J129" s="480" t="s">
        <v>356</v>
      </c>
      <c r="K129" s="482">
        <v>1350000000</v>
      </c>
      <c r="M129" s="482">
        <v>0</v>
      </c>
      <c r="N129" s="518" t="s">
        <v>2673</v>
      </c>
      <c r="O129" s="518" t="s">
        <v>2674</v>
      </c>
    </row>
    <row r="130" spans="1:16" ht="39.950000000000003" customHeight="1">
      <c r="A130" s="476" t="s">
        <v>16</v>
      </c>
      <c r="B130" s="477" t="s">
        <v>17</v>
      </c>
      <c r="C130" s="477" t="s">
        <v>200</v>
      </c>
      <c r="D130" s="476" t="s">
        <v>201</v>
      </c>
      <c r="E130" s="478" t="s">
        <v>202</v>
      </c>
      <c r="F130" s="476" t="s">
        <v>352</v>
      </c>
      <c r="G130" s="478" t="s">
        <v>353</v>
      </c>
      <c r="H130" s="479" t="s">
        <v>84</v>
      </c>
      <c r="J130" s="480" t="s">
        <v>357</v>
      </c>
      <c r="K130" s="482">
        <v>30000000</v>
      </c>
      <c r="L130" s="480" t="s">
        <v>358</v>
      </c>
      <c r="M130" s="482">
        <v>30000000</v>
      </c>
      <c r="N130" s="530" t="s">
        <v>2962</v>
      </c>
      <c r="O130" s="531" t="s">
        <v>2963</v>
      </c>
    </row>
    <row r="131" spans="1:16" ht="39.950000000000003" customHeight="1">
      <c r="A131" s="476" t="s">
        <v>16</v>
      </c>
      <c r="B131" s="477" t="s">
        <v>17</v>
      </c>
      <c r="C131" s="477" t="s">
        <v>200</v>
      </c>
      <c r="D131" s="476" t="s">
        <v>201</v>
      </c>
      <c r="E131" s="478" t="s">
        <v>202</v>
      </c>
      <c r="F131" s="476" t="s">
        <v>352</v>
      </c>
      <c r="G131" s="478" t="s">
        <v>353</v>
      </c>
      <c r="H131" s="479" t="s">
        <v>325</v>
      </c>
      <c r="J131" s="480" t="s">
        <v>359</v>
      </c>
      <c r="K131" s="482">
        <v>2000000</v>
      </c>
      <c r="L131" s="480" t="s">
        <v>360</v>
      </c>
      <c r="M131" s="482">
        <v>4000000</v>
      </c>
      <c r="N131" s="483" t="s">
        <v>3112</v>
      </c>
    </row>
    <row r="132" spans="1:16" ht="39.950000000000003" customHeight="1">
      <c r="A132" s="476" t="s">
        <v>16</v>
      </c>
      <c r="B132" s="477" t="s">
        <v>17</v>
      </c>
      <c r="C132" s="477" t="s">
        <v>200</v>
      </c>
      <c r="D132" s="476" t="s">
        <v>201</v>
      </c>
      <c r="E132" s="478" t="s">
        <v>202</v>
      </c>
      <c r="F132" s="476" t="s">
        <v>352</v>
      </c>
      <c r="G132" s="478" t="s">
        <v>353</v>
      </c>
      <c r="H132" s="479" t="s">
        <v>331</v>
      </c>
      <c r="J132" s="480" t="s">
        <v>361</v>
      </c>
      <c r="K132" s="528">
        <v>2000000</v>
      </c>
      <c r="L132" s="480" t="s">
        <v>362</v>
      </c>
      <c r="M132" s="528">
        <v>2000000</v>
      </c>
      <c r="N132" s="532" t="s">
        <v>3163</v>
      </c>
    </row>
    <row r="133" spans="1:16" ht="39.950000000000003" customHeight="1">
      <c r="A133" s="476" t="s">
        <v>16</v>
      </c>
      <c r="B133" s="477" t="s">
        <v>17</v>
      </c>
      <c r="C133" s="477" t="s">
        <v>200</v>
      </c>
      <c r="D133" s="476" t="s">
        <v>201</v>
      </c>
      <c r="E133" s="478" t="s">
        <v>202</v>
      </c>
      <c r="F133" s="476" t="s">
        <v>352</v>
      </c>
      <c r="G133" s="478" t="s">
        <v>353</v>
      </c>
      <c r="H133" s="479" t="s">
        <v>143</v>
      </c>
      <c r="J133" s="510" t="s">
        <v>364</v>
      </c>
      <c r="K133" s="501">
        <v>10000000</v>
      </c>
      <c r="L133" s="510" t="s">
        <v>365</v>
      </c>
      <c r="M133" s="501">
        <v>10000000</v>
      </c>
      <c r="N133" s="483" t="s">
        <v>3065</v>
      </c>
      <c r="O133" s="511" t="s">
        <v>3600</v>
      </c>
    </row>
    <row r="134" spans="1:16" ht="39.950000000000003" customHeight="1">
      <c r="A134" s="476" t="s">
        <v>16</v>
      </c>
      <c r="B134" s="477" t="s">
        <v>17</v>
      </c>
      <c r="C134" s="477" t="s">
        <v>200</v>
      </c>
      <c r="D134" s="476" t="s">
        <v>201</v>
      </c>
      <c r="E134" s="478" t="s">
        <v>202</v>
      </c>
      <c r="F134" s="476" t="s">
        <v>366</v>
      </c>
      <c r="G134" s="478" t="s">
        <v>367</v>
      </c>
      <c r="H134" s="479" t="s">
        <v>217</v>
      </c>
      <c r="J134" s="480" t="s">
        <v>368</v>
      </c>
      <c r="K134" s="482">
        <v>0</v>
      </c>
      <c r="M134" s="482">
        <v>0</v>
      </c>
      <c r="N134" s="533" t="s">
        <v>2664</v>
      </c>
      <c r="O134" s="518" t="s">
        <v>2665</v>
      </c>
    </row>
    <row r="135" spans="1:16" ht="39.950000000000003" customHeight="1">
      <c r="A135" s="476" t="s">
        <v>16</v>
      </c>
      <c r="B135" s="477" t="s">
        <v>17</v>
      </c>
      <c r="C135" s="477" t="s">
        <v>200</v>
      </c>
      <c r="D135" s="476" t="s">
        <v>201</v>
      </c>
      <c r="E135" s="478" t="s">
        <v>202</v>
      </c>
      <c r="F135" s="476" t="s">
        <v>366</v>
      </c>
      <c r="G135" s="478" t="s">
        <v>367</v>
      </c>
      <c r="H135" s="479" t="s">
        <v>244</v>
      </c>
      <c r="J135" s="480" t="s">
        <v>370</v>
      </c>
      <c r="K135" s="482">
        <v>0</v>
      </c>
      <c r="M135" s="482">
        <v>0</v>
      </c>
      <c r="N135" s="534" t="s">
        <v>3619</v>
      </c>
      <c r="O135" s="487" t="s">
        <v>935</v>
      </c>
    </row>
    <row r="136" spans="1:16" ht="39.950000000000003" customHeight="1">
      <c r="A136" s="476" t="s">
        <v>16</v>
      </c>
      <c r="B136" s="477" t="s">
        <v>17</v>
      </c>
      <c r="C136" s="477" t="s">
        <v>200</v>
      </c>
      <c r="D136" s="476" t="s">
        <v>201</v>
      </c>
      <c r="E136" s="478" t="s">
        <v>202</v>
      </c>
      <c r="F136" s="476" t="s">
        <v>366</v>
      </c>
      <c r="G136" s="478" t="s">
        <v>367</v>
      </c>
      <c r="H136" s="479" t="s">
        <v>194</v>
      </c>
      <c r="J136" s="480" t="s">
        <v>372</v>
      </c>
      <c r="K136" s="482">
        <v>200000000</v>
      </c>
      <c r="M136" s="482">
        <v>0</v>
      </c>
    </row>
    <row r="137" spans="1:16" ht="39.950000000000003" customHeight="1">
      <c r="A137" s="476" t="s">
        <v>16</v>
      </c>
      <c r="B137" s="477" t="s">
        <v>17</v>
      </c>
      <c r="C137" s="477" t="s">
        <v>200</v>
      </c>
      <c r="D137" s="476" t="s">
        <v>201</v>
      </c>
      <c r="E137" s="478" t="s">
        <v>202</v>
      </c>
      <c r="F137" s="476" t="s">
        <v>366</v>
      </c>
      <c r="G137" s="478" t="s">
        <v>367</v>
      </c>
      <c r="H137" s="479" t="s">
        <v>249</v>
      </c>
      <c r="K137" s="482">
        <v>0</v>
      </c>
      <c r="L137" s="480" t="s">
        <v>373</v>
      </c>
      <c r="M137" s="482">
        <v>0</v>
      </c>
      <c r="N137" s="483" t="s">
        <v>3620</v>
      </c>
      <c r="O137" s="484" t="s">
        <v>2551</v>
      </c>
      <c r="P137" s="493">
        <v>0</v>
      </c>
    </row>
    <row r="138" spans="1:16" ht="39.950000000000003" customHeight="1">
      <c r="A138" s="476" t="s">
        <v>16</v>
      </c>
      <c r="B138" s="477" t="s">
        <v>17</v>
      </c>
      <c r="C138" s="477" t="s">
        <v>200</v>
      </c>
      <c r="D138" s="476" t="s">
        <v>201</v>
      </c>
      <c r="E138" s="478" t="s">
        <v>202</v>
      </c>
      <c r="F138" s="476" t="s">
        <v>366</v>
      </c>
      <c r="G138" s="478" t="s">
        <v>367</v>
      </c>
      <c r="H138" s="479" t="s">
        <v>31</v>
      </c>
      <c r="J138" s="480" t="s">
        <v>374</v>
      </c>
      <c r="K138" s="481">
        <v>3215351</v>
      </c>
      <c r="L138" s="480" t="s">
        <v>375</v>
      </c>
      <c r="M138" s="481">
        <v>6676859</v>
      </c>
      <c r="N138" s="640" t="s">
        <v>3288</v>
      </c>
      <c r="O138" s="755" t="s">
        <v>3289</v>
      </c>
    </row>
    <row r="139" spans="1:16" ht="39.950000000000003" customHeight="1">
      <c r="A139" s="476" t="s">
        <v>16</v>
      </c>
      <c r="B139" s="477" t="s">
        <v>17</v>
      </c>
      <c r="C139" s="477" t="s">
        <v>200</v>
      </c>
      <c r="D139" s="476" t="s">
        <v>201</v>
      </c>
      <c r="E139" s="478" t="s">
        <v>202</v>
      </c>
      <c r="F139" s="476" t="s">
        <v>366</v>
      </c>
      <c r="G139" s="478" t="s">
        <v>367</v>
      </c>
      <c r="I139" s="479" t="s">
        <v>239</v>
      </c>
      <c r="J139" s="486" t="s">
        <v>376</v>
      </c>
      <c r="K139" s="482">
        <v>80000000</v>
      </c>
      <c r="M139" s="482">
        <v>0</v>
      </c>
      <c r="N139" s="484" t="s">
        <v>2902</v>
      </c>
      <c r="O139" s="511" t="s">
        <v>2903</v>
      </c>
      <c r="P139" s="521"/>
    </row>
    <row r="140" spans="1:16" ht="39.950000000000003" customHeight="1">
      <c r="A140" s="476" t="s">
        <v>16</v>
      </c>
      <c r="B140" s="477" t="s">
        <v>17</v>
      </c>
      <c r="C140" s="477" t="s">
        <v>200</v>
      </c>
      <c r="D140" s="476" t="s">
        <v>201</v>
      </c>
      <c r="E140" s="478" t="s">
        <v>202</v>
      </c>
      <c r="F140" s="476" t="s">
        <v>366</v>
      </c>
      <c r="G140" s="478" t="s">
        <v>367</v>
      </c>
      <c r="I140" s="479" t="s">
        <v>38</v>
      </c>
      <c r="J140" s="489" t="s">
        <v>3473</v>
      </c>
      <c r="K140" s="493">
        <v>2244000</v>
      </c>
      <c r="L140" s="489" t="s">
        <v>3474</v>
      </c>
      <c r="M140" s="494">
        <v>5116320</v>
      </c>
      <c r="N140" s="495" t="s">
        <v>3495</v>
      </c>
      <c r="O140" s="584" t="s">
        <v>3496</v>
      </c>
      <c r="P140" s="752" t="s">
        <v>3485</v>
      </c>
    </row>
    <row r="141" spans="1:16" ht="39.950000000000003" customHeight="1">
      <c r="A141" s="476" t="s">
        <v>16</v>
      </c>
      <c r="B141" s="477" t="s">
        <v>17</v>
      </c>
      <c r="C141" s="477" t="s">
        <v>200</v>
      </c>
      <c r="D141" s="476" t="s">
        <v>201</v>
      </c>
      <c r="E141" s="478" t="s">
        <v>202</v>
      </c>
      <c r="F141" s="476" t="s">
        <v>377</v>
      </c>
      <c r="G141" s="478" t="s">
        <v>378</v>
      </c>
      <c r="H141" s="479" t="s">
        <v>81</v>
      </c>
      <c r="J141" s="480" t="s">
        <v>379</v>
      </c>
      <c r="K141" s="482">
        <v>50000000</v>
      </c>
      <c r="L141" s="480" t="s">
        <v>379</v>
      </c>
      <c r="M141" s="482">
        <v>50000000</v>
      </c>
      <c r="N141" s="483" t="s">
        <v>2666</v>
      </c>
      <c r="O141" s="484" t="s">
        <v>2667</v>
      </c>
    </row>
    <row r="142" spans="1:16" ht="39.950000000000003" customHeight="1">
      <c r="A142" s="476" t="s">
        <v>16</v>
      </c>
      <c r="B142" s="477" t="s">
        <v>17</v>
      </c>
      <c r="C142" s="477" t="s">
        <v>200</v>
      </c>
      <c r="D142" s="476" t="s">
        <v>201</v>
      </c>
      <c r="E142" s="478" t="s">
        <v>202</v>
      </c>
      <c r="F142" s="476" t="s">
        <v>377</v>
      </c>
      <c r="G142" s="478" t="s">
        <v>378</v>
      </c>
      <c r="H142" s="479" t="s">
        <v>84</v>
      </c>
      <c r="J142" s="480" t="s">
        <v>380</v>
      </c>
      <c r="K142" s="482">
        <v>30000000</v>
      </c>
      <c r="L142" s="480" t="s">
        <v>380</v>
      </c>
      <c r="M142" s="482">
        <v>30000000</v>
      </c>
      <c r="N142" s="531" t="s">
        <v>2964</v>
      </c>
      <c r="O142" s="535" t="s">
        <v>2965</v>
      </c>
    </row>
    <row r="143" spans="1:16" ht="39.950000000000003" customHeight="1">
      <c r="A143" s="476" t="s">
        <v>16</v>
      </c>
      <c r="B143" s="477" t="s">
        <v>17</v>
      </c>
      <c r="C143" s="477" t="s">
        <v>200</v>
      </c>
      <c r="D143" s="476" t="s">
        <v>201</v>
      </c>
      <c r="E143" s="478" t="s">
        <v>202</v>
      </c>
      <c r="F143" s="476" t="s">
        <v>377</v>
      </c>
      <c r="G143" s="478" t="s">
        <v>378</v>
      </c>
      <c r="H143" s="479" t="s">
        <v>325</v>
      </c>
      <c r="J143" s="480" t="s">
        <v>381</v>
      </c>
      <c r="K143" s="482">
        <v>0</v>
      </c>
      <c r="L143" s="480" t="s">
        <v>381</v>
      </c>
      <c r="M143" s="482">
        <v>0</v>
      </c>
      <c r="N143" s="483" t="s">
        <v>3112</v>
      </c>
    </row>
    <row r="144" spans="1:16" ht="39.950000000000003" customHeight="1">
      <c r="A144" s="476" t="s">
        <v>16</v>
      </c>
      <c r="B144" s="477" t="s">
        <v>17</v>
      </c>
      <c r="C144" s="477" t="s">
        <v>200</v>
      </c>
      <c r="D144" s="476" t="s">
        <v>201</v>
      </c>
      <c r="E144" s="478" t="s">
        <v>202</v>
      </c>
      <c r="F144" s="476" t="s">
        <v>377</v>
      </c>
      <c r="G144" s="478" t="s">
        <v>378</v>
      </c>
      <c r="H144" s="479" t="s">
        <v>331</v>
      </c>
      <c r="J144" s="506" t="s">
        <v>383</v>
      </c>
      <c r="K144" s="482">
        <v>3000000</v>
      </c>
      <c r="L144" s="506" t="s">
        <v>384</v>
      </c>
      <c r="M144" s="482">
        <v>5000000</v>
      </c>
      <c r="N144" s="498" t="s">
        <v>3164</v>
      </c>
    </row>
    <row r="145" spans="1:16" ht="39.950000000000003" customHeight="1">
      <c r="A145" s="476" t="s">
        <v>16</v>
      </c>
      <c r="B145" s="477" t="s">
        <v>17</v>
      </c>
      <c r="C145" s="477" t="s">
        <v>200</v>
      </c>
      <c r="D145" s="476" t="s">
        <v>201</v>
      </c>
      <c r="E145" s="478" t="s">
        <v>202</v>
      </c>
      <c r="F145" s="476" t="s">
        <v>377</v>
      </c>
      <c r="G145" s="478" t="s">
        <v>378</v>
      </c>
      <c r="H145" s="479" t="s">
        <v>143</v>
      </c>
      <c r="J145" s="510" t="s">
        <v>387</v>
      </c>
      <c r="K145" s="515">
        <v>10000000</v>
      </c>
      <c r="L145" s="510" t="s">
        <v>388</v>
      </c>
      <c r="M145" s="501">
        <v>8000000</v>
      </c>
      <c r="N145" s="483" t="s">
        <v>3067</v>
      </c>
    </row>
    <row r="146" spans="1:16" ht="39.950000000000003" customHeight="1">
      <c r="A146" s="476" t="s">
        <v>16</v>
      </c>
      <c r="B146" s="477" t="s">
        <v>17</v>
      </c>
      <c r="C146" s="477" t="s">
        <v>200</v>
      </c>
      <c r="D146" s="476" t="s">
        <v>201</v>
      </c>
      <c r="E146" s="478" t="s">
        <v>202</v>
      </c>
      <c r="F146" s="476" t="s">
        <v>389</v>
      </c>
      <c r="G146" s="478" t="s">
        <v>390</v>
      </c>
      <c r="H146" s="479" t="s">
        <v>81</v>
      </c>
      <c r="J146" s="480" t="s">
        <v>391</v>
      </c>
      <c r="K146" s="482">
        <v>0</v>
      </c>
      <c r="M146" s="482">
        <v>0</v>
      </c>
      <c r="N146" s="532" t="s">
        <v>2668</v>
      </c>
      <c r="O146" s="518" t="s">
        <v>2669</v>
      </c>
    </row>
    <row r="147" spans="1:16" ht="39.950000000000003" customHeight="1">
      <c r="A147" s="476" t="s">
        <v>16</v>
      </c>
      <c r="B147" s="477" t="s">
        <v>17</v>
      </c>
      <c r="C147" s="477" t="s">
        <v>200</v>
      </c>
      <c r="D147" s="476" t="s">
        <v>201</v>
      </c>
      <c r="E147" s="478" t="s">
        <v>202</v>
      </c>
      <c r="F147" s="476" t="s">
        <v>389</v>
      </c>
      <c r="G147" s="478" t="s">
        <v>390</v>
      </c>
      <c r="H147" s="479" t="s">
        <v>84</v>
      </c>
      <c r="J147" s="480" t="s">
        <v>393</v>
      </c>
      <c r="K147" s="482">
        <v>50000000</v>
      </c>
      <c r="L147" s="480" t="s">
        <v>394</v>
      </c>
      <c r="M147" s="482">
        <v>100000000</v>
      </c>
      <c r="N147" s="518" t="s">
        <v>2966</v>
      </c>
      <c r="O147" s="536" t="s">
        <v>2967</v>
      </c>
    </row>
    <row r="148" spans="1:16" ht="39.950000000000003" customHeight="1">
      <c r="A148" s="476" t="s">
        <v>16</v>
      </c>
      <c r="B148" s="477" t="s">
        <v>17</v>
      </c>
      <c r="C148" s="477" t="s">
        <v>200</v>
      </c>
      <c r="D148" s="476" t="s">
        <v>201</v>
      </c>
      <c r="E148" s="478" t="s">
        <v>202</v>
      </c>
      <c r="F148" s="476" t="s">
        <v>389</v>
      </c>
      <c r="G148" s="478" t="s">
        <v>390</v>
      </c>
      <c r="H148" s="479" t="s">
        <v>325</v>
      </c>
      <c r="K148" s="482">
        <v>0</v>
      </c>
      <c r="L148" s="480" t="s">
        <v>395</v>
      </c>
      <c r="M148" s="482">
        <v>3000000</v>
      </c>
      <c r="N148" s="483" t="s">
        <v>3113</v>
      </c>
    </row>
    <row r="149" spans="1:16" ht="39.950000000000003" customHeight="1">
      <c r="A149" s="476" t="s">
        <v>16</v>
      </c>
      <c r="B149" s="477" t="s">
        <v>17</v>
      </c>
      <c r="C149" s="477" t="s">
        <v>200</v>
      </c>
      <c r="D149" s="476" t="s">
        <v>201</v>
      </c>
      <c r="E149" s="478" t="s">
        <v>202</v>
      </c>
      <c r="F149" s="476" t="s">
        <v>389</v>
      </c>
      <c r="G149" s="478" t="s">
        <v>390</v>
      </c>
      <c r="H149" s="479" t="s">
        <v>331</v>
      </c>
      <c r="J149" s="480" t="s">
        <v>396</v>
      </c>
      <c r="K149" s="482">
        <v>3000000</v>
      </c>
      <c r="L149" s="537" t="s">
        <v>397</v>
      </c>
      <c r="M149" s="482">
        <v>10000000</v>
      </c>
      <c r="N149" s="498" t="s">
        <v>3174</v>
      </c>
    </row>
    <row r="150" spans="1:16" ht="39.950000000000003" customHeight="1">
      <c r="A150" s="476" t="s">
        <v>16</v>
      </c>
      <c r="B150" s="477" t="s">
        <v>17</v>
      </c>
      <c r="C150" s="477" t="s">
        <v>200</v>
      </c>
      <c r="D150" s="476" t="s">
        <v>201</v>
      </c>
      <c r="E150" s="478" t="s">
        <v>202</v>
      </c>
      <c r="F150" s="476" t="s">
        <v>389</v>
      </c>
      <c r="G150" s="478" t="s">
        <v>390</v>
      </c>
      <c r="H150" s="479" t="s">
        <v>143</v>
      </c>
      <c r="J150" s="510" t="s">
        <v>401</v>
      </c>
      <c r="K150" s="501">
        <v>120000000</v>
      </c>
      <c r="L150" s="510" t="s">
        <v>402</v>
      </c>
      <c r="M150" s="501">
        <v>10000000</v>
      </c>
      <c r="N150" s="483" t="s">
        <v>3068</v>
      </c>
      <c r="O150" s="484" t="s">
        <v>3069</v>
      </c>
    </row>
    <row r="151" spans="1:16" ht="39.950000000000003" customHeight="1">
      <c r="A151" s="476" t="s">
        <v>16</v>
      </c>
      <c r="B151" s="477" t="s">
        <v>17</v>
      </c>
      <c r="C151" s="477" t="s">
        <v>200</v>
      </c>
      <c r="D151" s="476" t="s">
        <v>201</v>
      </c>
      <c r="E151" s="478" t="s">
        <v>202</v>
      </c>
      <c r="F151" s="476" t="s">
        <v>406</v>
      </c>
      <c r="G151" s="478" t="s">
        <v>407</v>
      </c>
      <c r="H151" s="479" t="s">
        <v>81</v>
      </c>
      <c r="J151" s="480" t="s">
        <v>408</v>
      </c>
      <c r="K151" s="482">
        <v>0</v>
      </c>
      <c r="M151" s="482">
        <v>0</v>
      </c>
      <c r="N151" s="532" t="s">
        <v>3601</v>
      </c>
      <c r="O151" s="484" t="s">
        <v>2671</v>
      </c>
    </row>
    <row r="152" spans="1:16" ht="39.950000000000003" customHeight="1">
      <c r="A152" s="476" t="s">
        <v>16</v>
      </c>
      <c r="B152" s="477" t="s">
        <v>17</v>
      </c>
      <c r="C152" s="477" t="s">
        <v>200</v>
      </c>
      <c r="D152" s="476" t="s">
        <v>201</v>
      </c>
      <c r="E152" s="478" t="s">
        <v>202</v>
      </c>
      <c r="F152" s="476" t="s">
        <v>406</v>
      </c>
      <c r="G152" s="478" t="s">
        <v>407</v>
      </c>
      <c r="H152" s="479" t="s">
        <v>84</v>
      </c>
      <c r="J152" s="480" t="s">
        <v>409</v>
      </c>
      <c r="K152" s="482">
        <v>30000000</v>
      </c>
      <c r="L152" s="480" t="s">
        <v>410</v>
      </c>
      <c r="M152" s="482">
        <v>30000000</v>
      </c>
    </row>
    <row r="153" spans="1:16" ht="39.950000000000003" customHeight="1">
      <c r="A153" s="476" t="s">
        <v>16</v>
      </c>
      <c r="B153" s="477" t="s">
        <v>17</v>
      </c>
      <c r="C153" s="477" t="s">
        <v>200</v>
      </c>
      <c r="D153" s="476" t="s">
        <v>201</v>
      </c>
      <c r="E153" s="478" t="s">
        <v>202</v>
      </c>
      <c r="F153" s="476" t="s">
        <v>406</v>
      </c>
      <c r="G153" s="478" t="s">
        <v>407</v>
      </c>
      <c r="H153" s="479" t="s">
        <v>325</v>
      </c>
      <c r="J153" s="480" t="s">
        <v>411</v>
      </c>
      <c r="K153" s="482">
        <v>0</v>
      </c>
      <c r="L153" s="480" t="s">
        <v>411</v>
      </c>
      <c r="M153" s="482">
        <v>0</v>
      </c>
      <c r="N153" s="483" t="s">
        <v>3112</v>
      </c>
    </row>
    <row r="154" spans="1:16" ht="39.950000000000003" customHeight="1">
      <c r="A154" s="476" t="s">
        <v>16</v>
      </c>
      <c r="B154" s="477" t="s">
        <v>17</v>
      </c>
      <c r="C154" s="477" t="s">
        <v>200</v>
      </c>
      <c r="D154" s="476" t="s">
        <v>201</v>
      </c>
      <c r="E154" s="478" t="s">
        <v>202</v>
      </c>
      <c r="F154" s="476" t="s">
        <v>406</v>
      </c>
      <c r="G154" s="478" t="s">
        <v>407</v>
      </c>
      <c r="H154" s="479" t="s">
        <v>331</v>
      </c>
      <c r="J154" s="506" t="s">
        <v>413</v>
      </c>
      <c r="K154" s="482">
        <v>3000000</v>
      </c>
      <c r="L154" s="506" t="s">
        <v>414</v>
      </c>
      <c r="M154" s="482">
        <v>5000000</v>
      </c>
      <c r="N154" s="498" t="s">
        <v>3165</v>
      </c>
      <c r="O154" s="517" t="s">
        <v>3166</v>
      </c>
    </row>
    <row r="155" spans="1:16" ht="39.950000000000003" customHeight="1">
      <c r="A155" s="476" t="s">
        <v>16</v>
      </c>
      <c r="B155" s="477" t="s">
        <v>17</v>
      </c>
      <c r="C155" s="477" t="s">
        <v>200</v>
      </c>
      <c r="D155" s="476" t="s">
        <v>201</v>
      </c>
      <c r="E155" s="478" t="s">
        <v>202</v>
      </c>
      <c r="F155" s="476" t="s">
        <v>406</v>
      </c>
      <c r="G155" s="478" t="s">
        <v>407</v>
      </c>
      <c r="H155" s="479" t="s">
        <v>143</v>
      </c>
      <c r="J155" s="510" t="s">
        <v>417</v>
      </c>
      <c r="K155" s="501">
        <v>10000000</v>
      </c>
      <c r="L155" s="510" t="s">
        <v>418</v>
      </c>
      <c r="M155" s="501">
        <v>10000000</v>
      </c>
      <c r="N155" s="483" t="s">
        <v>3067</v>
      </c>
      <c r="O155" s="484"/>
    </row>
    <row r="156" spans="1:16" ht="39.950000000000003" customHeight="1">
      <c r="A156" s="476" t="s">
        <v>16</v>
      </c>
      <c r="B156" s="477" t="s">
        <v>17</v>
      </c>
      <c r="C156" s="477" t="s">
        <v>200</v>
      </c>
      <c r="D156" s="476" t="s">
        <v>201</v>
      </c>
      <c r="E156" s="478" t="s">
        <v>202</v>
      </c>
      <c r="F156" s="476" t="s">
        <v>419</v>
      </c>
      <c r="G156" s="478" t="s">
        <v>420</v>
      </c>
      <c r="H156" s="479" t="s">
        <v>249</v>
      </c>
      <c r="K156" s="482">
        <v>0</v>
      </c>
      <c r="M156" s="482">
        <v>0</v>
      </c>
      <c r="N156" s="483" t="s">
        <v>2549</v>
      </c>
      <c r="O156" s="484" t="s">
        <v>2548</v>
      </c>
      <c r="P156" s="493" t="s">
        <v>2546</v>
      </c>
    </row>
    <row r="157" spans="1:16" ht="39.950000000000003" customHeight="1">
      <c r="A157" s="476" t="s">
        <v>16</v>
      </c>
      <c r="B157" s="477" t="s">
        <v>17</v>
      </c>
      <c r="C157" s="477" t="s">
        <v>200</v>
      </c>
      <c r="D157" s="476" t="s">
        <v>201</v>
      </c>
      <c r="E157" s="478" t="s">
        <v>202</v>
      </c>
      <c r="F157" s="476" t="s">
        <v>419</v>
      </c>
      <c r="G157" s="478" t="s">
        <v>420</v>
      </c>
      <c r="H157" s="479" t="s">
        <v>31</v>
      </c>
      <c r="J157" s="480" t="s">
        <v>422</v>
      </c>
      <c r="K157" s="481">
        <v>3215297</v>
      </c>
      <c r="L157" s="480" t="s">
        <v>422</v>
      </c>
      <c r="M157" s="481">
        <v>6676859</v>
      </c>
      <c r="N157" s="640" t="s">
        <v>3675</v>
      </c>
      <c r="O157" s="641" t="s">
        <v>3674</v>
      </c>
    </row>
    <row r="158" spans="1:16" ht="39.950000000000003" customHeight="1">
      <c r="A158" s="476" t="s">
        <v>16</v>
      </c>
      <c r="B158" s="477" t="s">
        <v>17</v>
      </c>
      <c r="C158" s="477" t="s">
        <v>200</v>
      </c>
      <c r="D158" s="476" t="s">
        <v>201</v>
      </c>
      <c r="E158" s="478" t="s">
        <v>202</v>
      </c>
      <c r="F158" s="476" t="s">
        <v>419</v>
      </c>
      <c r="G158" s="478" t="s">
        <v>420</v>
      </c>
      <c r="I158" s="479" t="s">
        <v>38</v>
      </c>
      <c r="J158" s="489" t="s">
        <v>3473</v>
      </c>
      <c r="K158" s="493">
        <v>3056000</v>
      </c>
      <c r="L158" s="489" t="s">
        <v>3474</v>
      </c>
      <c r="M158" s="494">
        <v>6967680</v>
      </c>
      <c r="N158" s="495" t="s">
        <v>3497</v>
      </c>
      <c r="O158" s="584" t="s">
        <v>3498</v>
      </c>
      <c r="P158" s="753" t="s">
        <v>3477</v>
      </c>
    </row>
    <row r="159" spans="1:16" ht="39.950000000000003" customHeight="1">
      <c r="A159" s="476" t="s">
        <v>16</v>
      </c>
      <c r="B159" s="477" t="s">
        <v>17</v>
      </c>
      <c r="C159" s="477" t="s">
        <v>200</v>
      </c>
      <c r="D159" s="476" t="s">
        <v>201</v>
      </c>
      <c r="E159" s="478" t="s">
        <v>202</v>
      </c>
      <c r="F159" s="476" t="s">
        <v>419</v>
      </c>
      <c r="G159" s="478" t="s">
        <v>420</v>
      </c>
      <c r="I159" s="479" t="s">
        <v>149</v>
      </c>
      <c r="K159" s="482">
        <v>0</v>
      </c>
      <c r="M159" s="482">
        <v>0</v>
      </c>
      <c r="N159" s="480" t="s">
        <v>3540</v>
      </c>
      <c r="O159" s="480" t="s">
        <v>3554</v>
      </c>
      <c r="P159" s="480">
        <v>10141728</v>
      </c>
    </row>
    <row r="160" spans="1:16" ht="39.950000000000003" customHeight="1">
      <c r="A160" s="476" t="s">
        <v>16</v>
      </c>
      <c r="B160" s="477" t="s">
        <v>17</v>
      </c>
      <c r="C160" s="477" t="s">
        <v>200</v>
      </c>
      <c r="D160" s="476" t="s">
        <v>201</v>
      </c>
      <c r="E160" s="478" t="s">
        <v>202</v>
      </c>
      <c r="F160" s="476" t="s">
        <v>419</v>
      </c>
      <c r="G160" s="478" t="s">
        <v>420</v>
      </c>
      <c r="I160" s="479" t="s">
        <v>41</v>
      </c>
      <c r="K160" s="482">
        <v>0</v>
      </c>
      <c r="M160" s="482">
        <v>0</v>
      </c>
      <c r="N160" s="518" t="s">
        <v>2930</v>
      </c>
      <c r="O160" s="518" t="s">
        <v>2930</v>
      </c>
    </row>
    <row r="161" spans="1:15" ht="39.950000000000003" customHeight="1">
      <c r="A161" s="476" t="s">
        <v>16</v>
      </c>
      <c r="B161" s="477" t="s">
        <v>17</v>
      </c>
      <c r="C161" s="477" t="s">
        <v>200</v>
      </c>
      <c r="D161" s="476" t="s">
        <v>201</v>
      </c>
      <c r="E161" s="478" t="s">
        <v>202</v>
      </c>
      <c r="F161" s="476" t="s">
        <v>419</v>
      </c>
      <c r="G161" s="478" t="s">
        <v>420</v>
      </c>
      <c r="I161" s="479" t="s">
        <v>127</v>
      </c>
      <c r="K161" s="482">
        <v>0</v>
      </c>
      <c r="L161" s="506" t="s">
        <v>3555</v>
      </c>
      <c r="M161" s="563">
        <v>100000000</v>
      </c>
      <c r="N161" s="483" t="s">
        <v>2310</v>
      </c>
    </row>
    <row r="162" spans="1:15" ht="39.950000000000003" customHeight="1">
      <c r="A162" s="476" t="s">
        <v>16</v>
      </c>
      <c r="B162" s="477" t="s">
        <v>17</v>
      </c>
      <c r="C162" s="477" t="s">
        <v>200</v>
      </c>
      <c r="D162" s="476" t="s">
        <v>425</v>
      </c>
      <c r="E162" s="478" t="s">
        <v>426</v>
      </c>
      <c r="F162" s="476" t="s">
        <v>427</v>
      </c>
      <c r="G162" s="478" t="s">
        <v>428</v>
      </c>
      <c r="H162" s="479" t="s">
        <v>81</v>
      </c>
      <c r="J162" s="480" t="s">
        <v>429</v>
      </c>
      <c r="K162" s="482">
        <v>0</v>
      </c>
      <c r="M162" s="482">
        <v>0</v>
      </c>
      <c r="N162" s="483" t="s">
        <v>2675</v>
      </c>
      <c r="O162" s="484" t="s">
        <v>2676</v>
      </c>
    </row>
    <row r="163" spans="1:15" ht="39.950000000000003" customHeight="1">
      <c r="A163" s="476" t="s">
        <v>16</v>
      </c>
      <c r="B163" s="477" t="s">
        <v>17</v>
      </c>
      <c r="C163" s="477" t="s">
        <v>200</v>
      </c>
      <c r="D163" s="476" t="s">
        <v>425</v>
      </c>
      <c r="E163" s="478" t="s">
        <v>426</v>
      </c>
      <c r="F163" s="476" t="s">
        <v>427</v>
      </c>
      <c r="G163" s="478" t="s">
        <v>428</v>
      </c>
      <c r="H163" s="479" t="s">
        <v>127</v>
      </c>
      <c r="J163" s="506" t="s">
        <v>430</v>
      </c>
      <c r="K163" s="482">
        <v>4079338</v>
      </c>
      <c r="M163" s="482">
        <v>0</v>
      </c>
      <c r="N163" s="518" t="s">
        <v>2320</v>
      </c>
      <c r="O163" s="487" t="s">
        <v>2321</v>
      </c>
    </row>
    <row r="164" spans="1:15" ht="39.950000000000003" customHeight="1">
      <c r="A164" s="476" t="s">
        <v>16</v>
      </c>
      <c r="B164" s="477" t="s">
        <v>17</v>
      </c>
      <c r="C164" s="477" t="s">
        <v>200</v>
      </c>
      <c r="D164" s="476" t="s">
        <v>425</v>
      </c>
      <c r="E164" s="478" t="s">
        <v>426</v>
      </c>
      <c r="F164" s="476" t="s">
        <v>427</v>
      </c>
      <c r="G164" s="478" t="s">
        <v>428</v>
      </c>
      <c r="H164" s="479" t="s">
        <v>31</v>
      </c>
      <c r="J164" s="480" t="s">
        <v>432</v>
      </c>
      <c r="K164" s="481">
        <v>2686238</v>
      </c>
      <c r="L164" s="480" t="s">
        <v>432</v>
      </c>
      <c r="M164" s="481">
        <v>5674793</v>
      </c>
      <c r="N164" s="642" t="s">
        <v>3677</v>
      </c>
      <c r="O164" s="642" t="s">
        <v>3678</v>
      </c>
    </row>
    <row r="165" spans="1:15" ht="39.950000000000003" customHeight="1">
      <c r="A165" s="476" t="s">
        <v>16</v>
      </c>
      <c r="B165" s="477" t="s">
        <v>17</v>
      </c>
      <c r="C165" s="477" t="s">
        <v>200</v>
      </c>
      <c r="D165" s="476" t="s">
        <v>425</v>
      </c>
      <c r="E165" s="478" t="s">
        <v>426</v>
      </c>
      <c r="F165" s="476" t="s">
        <v>434</v>
      </c>
      <c r="G165" s="478" t="s">
        <v>435</v>
      </c>
      <c r="H165" s="479" t="s">
        <v>244</v>
      </c>
      <c r="L165" s="480" t="s">
        <v>3556</v>
      </c>
      <c r="M165" s="482">
        <v>4079338</v>
      </c>
      <c r="N165" s="496" t="s">
        <v>2323</v>
      </c>
      <c r="O165" s="497" t="s">
        <v>2324</v>
      </c>
    </row>
    <row r="166" spans="1:15" ht="39.950000000000003" customHeight="1">
      <c r="A166" s="476" t="s">
        <v>16</v>
      </c>
      <c r="B166" s="477" t="s">
        <v>17</v>
      </c>
      <c r="C166" s="477" t="s">
        <v>200</v>
      </c>
      <c r="D166" s="476" t="s">
        <v>425</v>
      </c>
      <c r="E166" s="478" t="s">
        <v>426</v>
      </c>
      <c r="F166" s="476" t="s">
        <v>434</v>
      </c>
      <c r="G166" s="478" t="s">
        <v>435</v>
      </c>
      <c r="H166" s="479" t="s">
        <v>31</v>
      </c>
      <c r="J166" s="480" t="s">
        <v>437</v>
      </c>
      <c r="K166" s="481">
        <v>5025233</v>
      </c>
      <c r="L166" s="480" t="s">
        <v>438</v>
      </c>
      <c r="M166" s="481">
        <v>7721414</v>
      </c>
      <c r="N166" s="640" t="s">
        <v>3706</v>
      </c>
      <c r="O166" s="641" t="s">
        <v>3676</v>
      </c>
    </row>
    <row r="167" spans="1:15" ht="39.950000000000003" customHeight="1">
      <c r="A167" s="476" t="s">
        <v>16</v>
      </c>
      <c r="B167" s="477" t="s">
        <v>17</v>
      </c>
      <c r="C167" s="477" t="s">
        <v>200</v>
      </c>
      <c r="D167" s="476" t="s">
        <v>425</v>
      </c>
      <c r="E167" s="478" t="s">
        <v>426</v>
      </c>
      <c r="F167" s="476" t="s">
        <v>439</v>
      </c>
      <c r="G167" s="478" t="s">
        <v>440</v>
      </c>
      <c r="H167" s="479" t="s">
        <v>441</v>
      </c>
      <c r="J167" s="480" t="s">
        <v>442</v>
      </c>
      <c r="K167" s="482">
        <v>0</v>
      </c>
      <c r="M167" s="482">
        <v>0</v>
      </c>
      <c r="N167" s="498" t="s">
        <v>2933</v>
      </c>
      <c r="O167" s="517" t="s">
        <v>2934</v>
      </c>
    </row>
    <row r="168" spans="1:15" ht="39.950000000000003" customHeight="1">
      <c r="A168" s="476" t="s">
        <v>16</v>
      </c>
      <c r="B168" s="477" t="s">
        <v>17</v>
      </c>
      <c r="C168" s="477" t="s">
        <v>200</v>
      </c>
      <c r="D168" s="476" t="s">
        <v>445</v>
      </c>
      <c r="E168" s="478" t="s">
        <v>446</v>
      </c>
      <c r="F168" s="476" t="s">
        <v>447</v>
      </c>
      <c r="G168" s="478" t="s">
        <v>448</v>
      </c>
      <c r="H168" s="479" t="s">
        <v>132</v>
      </c>
      <c r="J168" s="486" t="s">
        <v>449</v>
      </c>
      <c r="K168" s="501">
        <v>4000000</v>
      </c>
      <c r="L168" s="486" t="s">
        <v>450</v>
      </c>
      <c r="M168" s="501">
        <v>4000000</v>
      </c>
      <c r="N168" s="538" t="s">
        <v>3588</v>
      </c>
      <c r="O168" s="484" t="s">
        <v>2784</v>
      </c>
    </row>
    <row r="169" spans="1:15" ht="39.950000000000003" customHeight="1">
      <c r="A169" s="476" t="s">
        <v>16</v>
      </c>
      <c r="B169" s="477" t="s">
        <v>17</v>
      </c>
      <c r="C169" s="477" t="s">
        <v>200</v>
      </c>
      <c r="D169" s="476" t="s">
        <v>445</v>
      </c>
      <c r="E169" s="478" t="s">
        <v>446</v>
      </c>
      <c r="F169" s="476" t="s">
        <v>447</v>
      </c>
      <c r="G169" s="478" t="s">
        <v>448</v>
      </c>
      <c r="H169" s="479" t="s">
        <v>102</v>
      </c>
      <c r="J169" s="480" t="s">
        <v>453</v>
      </c>
      <c r="K169" s="482">
        <v>10448275.859999999</v>
      </c>
      <c r="L169" s="486"/>
      <c r="M169" s="501">
        <v>0</v>
      </c>
      <c r="N169" s="484" t="s">
        <v>2804</v>
      </c>
      <c r="O169" s="484" t="s">
        <v>2804</v>
      </c>
    </row>
    <row r="170" spans="1:15" ht="39.950000000000003" customHeight="1">
      <c r="A170" s="476" t="s">
        <v>16</v>
      </c>
      <c r="B170" s="477" t="s">
        <v>17</v>
      </c>
      <c r="C170" s="477" t="s">
        <v>200</v>
      </c>
      <c r="D170" s="476" t="s">
        <v>445</v>
      </c>
      <c r="E170" s="478" t="s">
        <v>446</v>
      </c>
      <c r="F170" s="476" t="s">
        <v>447</v>
      </c>
      <c r="G170" s="478" t="s">
        <v>448</v>
      </c>
      <c r="H170" s="479" t="s">
        <v>81</v>
      </c>
      <c r="J170" s="480" t="s">
        <v>454</v>
      </c>
      <c r="K170" s="482">
        <v>0</v>
      </c>
      <c r="L170" s="486"/>
      <c r="M170" s="501">
        <v>0</v>
      </c>
      <c r="N170" s="518" t="s">
        <v>2677</v>
      </c>
      <c r="O170" s="518" t="s">
        <v>2678</v>
      </c>
    </row>
    <row r="171" spans="1:15" ht="39.950000000000003" customHeight="1">
      <c r="A171" s="476" t="s">
        <v>16</v>
      </c>
      <c r="B171" s="477" t="s">
        <v>17</v>
      </c>
      <c r="C171" s="477" t="s">
        <v>200</v>
      </c>
      <c r="D171" s="476" t="s">
        <v>445</v>
      </c>
      <c r="E171" s="478" t="s">
        <v>446</v>
      </c>
      <c r="F171" s="476" t="s">
        <v>447</v>
      </c>
      <c r="G171" s="478" t="s">
        <v>448</v>
      </c>
      <c r="H171" s="479" t="s">
        <v>84</v>
      </c>
      <c r="J171" s="480" t="s">
        <v>455</v>
      </c>
      <c r="K171" s="482">
        <v>30000000</v>
      </c>
      <c r="L171" s="480" t="s">
        <v>410</v>
      </c>
      <c r="M171" s="482">
        <v>30000000</v>
      </c>
      <c r="N171" s="496" t="s">
        <v>2968</v>
      </c>
      <c r="O171" s="497" t="s">
        <v>2969</v>
      </c>
    </row>
    <row r="172" spans="1:15" ht="39.950000000000003" customHeight="1">
      <c r="A172" s="476" t="s">
        <v>16</v>
      </c>
      <c r="B172" s="477" t="s">
        <v>17</v>
      </c>
      <c r="C172" s="477" t="s">
        <v>200</v>
      </c>
      <c r="D172" s="476" t="s">
        <v>445</v>
      </c>
      <c r="E172" s="478" t="s">
        <v>446</v>
      </c>
      <c r="F172" s="476" t="s">
        <v>447</v>
      </c>
      <c r="G172" s="478" t="s">
        <v>448</v>
      </c>
      <c r="H172" s="479" t="s">
        <v>325</v>
      </c>
      <c r="J172" s="480" t="s">
        <v>456</v>
      </c>
      <c r="K172" s="482">
        <v>2000000</v>
      </c>
      <c r="L172" s="480" t="s">
        <v>456</v>
      </c>
      <c r="M172" s="482">
        <v>4000000</v>
      </c>
      <c r="N172" s="483" t="s">
        <v>3112</v>
      </c>
    </row>
    <row r="173" spans="1:15" ht="39.950000000000003" customHeight="1">
      <c r="A173" s="476" t="s">
        <v>16</v>
      </c>
      <c r="B173" s="477" t="s">
        <v>17</v>
      </c>
      <c r="C173" s="477" t="s">
        <v>200</v>
      </c>
      <c r="D173" s="476" t="s">
        <v>445</v>
      </c>
      <c r="E173" s="478" t="s">
        <v>446</v>
      </c>
      <c r="F173" s="476" t="s">
        <v>447</v>
      </c>
      <c r="G173" s="478" t="s">
        <v>448</v>
      </c>
      <c r="H173" s="479" t="s">
        <v>331</v>
      </c>
      <c r="J173" s="506" t="s">
        <v>457</v>
      </c>
      <c r="K173" s="482">
        <v>3000000</v>
      </c>
      <c r="L173" s="506" t="s">
        <v>458</v>
      </c>
      <c r="M173" s="482">
        <v>5000000</v>
      </c>
      <c r="N173" s="498" t="s">
        <v>3173</v>
      </c>
    </row>
    <row r="174" spans="1:15" ht="39.950000000000003" customHeight="1">
      <c r="A174" s="476" t="s">
        <v>16</v>
      </c>
      <c r="B174" s="477" t="s">
        <v>17</v>
      </c>
      <c r="C174" s="477" t="s">
        <v>200</v>
      </c>
      <c r="D174" s="476" t="s">
        <v>445</v>
      </c>
      <c r="E174" s="478" t="s">
        <v>446</v>
      </c>
      <c r="F174" s="476" t="s">
        <v>447</v>
      </c>
      <c r="G174" s="478" t="s">
        <v>448</v>
      </c>
      <c r="H174" s="479" t="s">
        <v>143</v>
      </c>
      <c r="J174" s="510" t="s">
        <v>460</v>
      </c>
      <c r="K174" s="501">
        <v>3000000</v>
      </c>
      <c r="L174" s="510" t="s">
        <v>461</v>
      </c>
      <c r="M174" s="501">
        <v>10000000</v>
      </c>
      <c r="N174" s="483" t="s">
        <v>3070</v>
      </c>
      <c r="O174" s="511" t="s">
        <v>3602</v>
      </c>
    </row>
    <row r="175" spans="1:15" ht="39.950000000000003" customHeight="1">
      <c r="A175" s="476" t="s">
        <v>16</v>
      </c>
      <c r="B175" s="477" t="s">
        <v>17</v>
      </c>
      <c r="C175" s="477" t="s">
        <v>200</v>
      </c>
      <c r="D175" s="476" t="s">
        <v>445</v>
      </c>
      <c r="E175" s="478" t="s">
        <v>446</v>
      </c>
      <c r="F175" s="476" t="s">
        <v>447</v>
      </c>
      <c r="G175" s="478" t="s">
        <v>448</v>
      </c>
      <c r="H175" s="479" t="s">
        <v>244</v>
      </c>
      <c r="J175" s="539" t="s">
        <v>465</v>
      </c>
      <c r="K175" s="482">
        <v>0</v>
      </c>
      <c r="L175" s="539" t="s">
        <v>467</v>
      </c>
      <c r="M175" s="482">
        <v>0</v>
      </c>
      <c r="N175" s="540" t="s">
        <v>2325</v>
      </c>
      <c r="O175" s="541" t="s">
        <v>2326</v>
      </c>
    </row>
    <row r="176" spans="1:15" ht="39.950000000000003" customHeight="1">
      <c r="A176" s="476" t="s">
        <v>16</v>
      </c>
      <c r="B176" s="477" t="s">
        <v>17</v>
      </c>
      <c r="C176" s="477" t="s">
        <v>200</v>
      </c>
      <c r="D176" s="476" t="s">
        <v>445</v>
      </c>
      <c r="E176" s="478" t="s">
        <v>446</v>
      </c>
      <c r="F176" s="476" t="s">
        <v>447</v>
      </c>
      <c r="G176" s="478" t="s">
        <v>448</v>
      </c>
      <c r="H176" s="479" t="s">
        <v>194</v>
      </c>
      <c r="K176" s="482">
        <v>0</v>
      </c>
      <c r="L176" s="480" t="s">
        <v>469</v>
      </c>
      <c r="M176" s="482">
        <v>1000000000</v>
      </c>
      <c r="N176" s="484" t="s">
        <v>2429</v>
      </c>
      <c r="O176" s="484" t="s">
        <v>2430</v>
      </c>
    </row>
    <row r="177" spans="1:16" ht="39.950000000000003" customHeight="1">
      <c r="A177" s="476" t="s">
        <v>16</v>
      </c>
      <c r="B177" s="477" t="s">
        <v>17</v>
      </c>
      <c r="C177" s="477" t="s">
        <v>200</v>
      </c>
      <c r="D177" s="476" t="s">
        <v>445</v>
      </c>
      <c r="E177" s="478" t="s">
        <v>446</v>
      </c>
      <c r="F177" s="476" t="s">
        <v>447</v>
      </c>
      <c r="G177" s="478" t="s">
        <v>448</v>
      </c>
      <c r="H177" s="479" t="s">
        <v>249</v>
      </c>
      <c r="J177" s="480" t="s">
        <v>471</v>
      </c>
      <c r="K177" s="482">
        <v>3000000</v>
      </c>
      <c r="L177" s="480" t="s">
        <v>472</v>
      </c>
      <c r="M177" s="482">
        <v>6600000.0000000009</v>
      </c>
      <c r="N177" s="483" t="s">
        <v>2552</v>
      </c>
      <c r="O177" s="484" t="s">
        <v>2553</v>
      </c>
      <c r="P177" s="493">
        <v>3300000</v>
      </c>
    </row>
    <row r="178" spans="1:16" ht="39.950000000000003" customHeight="1">
      <c r="A178" s="476" t="s">
        <v>16</v>
      </c>
      <c r="B178" s="477" t="s">
        <v>17</v>
      </c>
      <c r="C178" s="477" t="s">
        <v>200</v>
      </c>
      <c r="D178" s="476" t="s">
        <v>445</v>
      </c>
      <c r="E178" s="478" t="s">
        <v>446</v>
      </c>
      <c r="F178" s="476" t="s">
        <v>474</v>
      </c>
      <c r="G178" s="478" t="s">
        <v>475</v>
      </c>
      <c r="H178" s="479" t="s">
        <v>127</v>
      </c>
      <c r="K178" s="482">
        <v>0</v>
      </c>
      <c r="L178" s="480" t="s">
        <v>477</v>
      </c>
      <c r="M178" s="482">
        <v>0</v>
      </c>
      <c r="N178" s="542" t="s">
        <v>2325</v>
      </c>
      <c r="O178" s="497" t="s">
        <v>2326</v>
      </c>
    </row>
    <row r="179" spans="1:16" ht="39.950000000000003" customHeight="1">
      <c r="A179" s="476" t="s">
        <v>16</v>
      </c>
      <c r="B179" s="477" t="s">
        <v>17</v>
      </c>
      <c r="C179" s="477" t="s">
        <v>200</v>
      </c>
      <c r="D179" s="476" t="s">
        <v>445</v>
      </c>
      <c r="E179" s="478" t="s">
        <v>446</v>
      </c>
      <c r="F179" s="476" t="s">
        <v>474</v>
      </c>
      <c r="G179" s="478" t="s">
        <v>475</v>
      </c>
      <c r="H179" s="479" t="s">
        <v>194</v>
      </c>
      <c r="K179" s="482">
        <v>0</v>
      </c>
      <c r="L179" s="480" t="s">
        <v>478</v>
      </c>
      <c r="M179" s="482">
        <v>1100000000</v>
      </c>
      <c r="N179" s="484" t="s">
        <v>2431</v>
      </c>
      <c r="O179" s="487" t="s">
        <v>2432</v>
      </c>
    </row>
    <row r="180" spans="1:16" ht="39.950000000000003" customHeight="1">
      <c r="A180" s="476" t="s">
        <v>16</v>
      </c>
      <c r="B180" s="477" t="s">
        <v>17</v>
      </c>
      <c r="C180" s="477" t="s">
        <v>200</v>
      </c>
      <c r="D180" s="476" t="s">
        <v>445</v>
      </c>
      <c r="E180" s="478" t="s">
        <v>446</v>
      </c>
      <c r="F180" s="476" t="s">
        <v>474</v>
      </c>
      <c r="G180" s="478" t="s">
        <v>475</v>
      </c>
      <c r="I180" s="479" t="s">
        <v>31</v>
      </c>
      <c r="J180" s="480" t="s">
        <v>480</v>
      </c>
      <c r="K180" s="481">
        <v>5164007</v>
      </c>
      <c r="L180" s="480" t="s">
        <v>480</v>
      </c>
      <c r="M180" s="481">
        <v>12454273</v>
      </c>
      <c r="N180" s="640" t="s">
        <v>3699</v>
      </c>
      <c r="O180" s="641"/>
    </row>
    <row r="181" spans="1:16" ht="39.950000000000003" customHeight="1">
      <c r="A181" s="476" t="s">
        <v>16</v>
      </c>
      <c r="B181" s="477" t="s">
        <v>17</v>
      </c>
      <c r="C181" s="477" t="s">
        <v>200</v>
      </c>
      <c r="D181" s="476" t="s">
        <v>445</v>
      </c>
      <c r="E181" s="478" t="s">
        <v>446</v>
      </c>
      <c r="F181" s="476" t="s">
        <v>481</v>
      </c>
      <c r="G181" s="478" t="s">
        <v>482</v>
      </c>
      <c r="H181" s="479" t="s">
        <v>81</v>
      </c>
      <c r="J181" s="480" t="s">
        <v>483</v>
      </c>
      <c r="K181" s="482">
        <v>0</v>
      </c>
      <c r="M181" s="482">
        <v>0</v>
      </c>
      <c r="N181" s="518" t="s">
        <v>2679</v>
      </c>
      <c r="O181" s="518" t="s">
        <v>2680</v>
      </c>
    </row>
    <row r="182" spans="1:16" ht="39.950000000000003" customHeight="1">
      <c r="A182" s="476" t="s">
        <v>16</v>
      </c>
      <c r="B182" s="477" t="s">
        <v>17</v>
      </c>
      <c r="C182" s="477" t="s">
        <v>200</v>
      </c>
      <c r="D182" s="476" t="s">
        <v>445</v>
      </c>
      <c r="E182" s="478" t="s">
        <v>446</v>
      </c>
      <c r="F182" s="476" t="s">
        <v>481</v>
      </c>
      <c r="G182" s="478" t="s">
        <v>482</v>
      </c>
      <c r="H182" s="479" t="s">
        <v>84</v>
      </c>
      <c r="J182" s="480" t="s">
        <v>484</v>
      </c>
      <c r="K182" s="482">
        <f>571484098+57148560</f>
        <v>628632658</v>
      </c>
      <c r="L182" s="480">
        <v>0</v>
      </c>
      <c r="M182" s="482">
        <v>0</v>
      </c>
      <c r="N182" s="496" t="s">
        <v>2970</v>
      </c>
      <c r="O182" s="497" t="s">
        <v>2970</v>
      </c>
    </row>
    <row r="183" spans="1:16" ht="39.950000000000003" customHeight="1">
      <c r="A183" s="476" t="s">
        <v>16</v>
      </c>
      <c r="B183" s="477" t="s">
        <v>17</v>
      </c>
      <c r="C183" s="477" t="s">
        <v>200</v>
      </c>
      <c r="D183" s="476" t="s">
        <v>445</v>
      </c>
      <c r="E183" s="478" t="s">
        <v>446</v>
      </c>
      <c r="F183" s="476" t="s">
        <v>481</v>
      </c>
      <c r="G183" s="478" t="s">
        <v>482</v>
      </c>
      <c r="H183" s="479" t="s">
        <v>325</v>
      </c>
      <c r="J183" s="480" t="s">
        <v>411</v>
      </c>
      <c r="K183" s="482">
        <v>0</v>
      </c>
      <c r="L183" s="480" t="s">
        <v>411</v>
      </c>
      <c r="M183" s="482">
        <v>0</v>
      </c>
      <c r="N183" s="483" t="s">
        <v>3112</v>
      </c>
    </row>
    <row r="184" spans="1:16" ht="39.950000000000003" customHeight="1">
      <c r="A184" s="476" t="s">
        <v>16</v>
      </c>
      <c r="B184" s="477" t="s">
        <v>17</v>
      </c>
      <c r="C184" s="477" t="s">
        <v>200</v>
      </c>
      <c r="D184" s="476" t="s">
        <v>445</v>
      </c>
      <c r="E184" s="478" t="s">
        <v>446</v>
      </c>
      <c r="F184" s="476" t="s">
        <v>481</v>
      </c>
      <c r="G184" s="478" t="s">
        <v>482</v>
      </c>
      <c r="H184" s="479" t="s">
        <v>331</v>
      </c>
      <c r="J184" s="543" t="s">
        <v>486</v>
      </c>
      <c r="K184" s="528">
        <v>50000000</v>
      </c>
      <c r="L184" s="480" t="s">
        <v>487</v>
      </c>
      <c r="M184" s="528">
        <v>50000000</v>
      </c>
    </row>
    <row r="185" spans="1:16" ht="39.950000000000003" customHeight="1">
      <c r="A185" s="476" t="s">
        <v>16</v>
      </c>
      <c r="B185" s="477" t="s">
        <v>17</v>
      </c>
      <c r="C185" s="477" t="s">
        <v>200</v>
      </c>
      <c r="D185" s="476" t="s">
        <v>445</v>
      </c>
      <c r="E185" s="478" t="s">
        <v>446</v>
      </c>
      <c r="F185" s="476" t="s">
        <v>481</v>
      </c>
      <c r="G185" s="478" t="s">
        <v>482</v>
      </c>
      <c r="H185" s="479" t="s">
        <v>143</v>
      </c>
      <c r="J185" s="510" t="s">
        <v>489</v>
      </c>
      <c r="K185" s="501">
        <v>10000000</v>
      </c>
      <c r="L185" s="510" t="s">
        <v>490</v>
      </c>
      <c r="M185" s="501">
        <v>10000000</v>
      </c>
      <c r="N185" s="483" t="s">
        <v>3067</v>
      </c>
    </row>
    <row r="186" spans="1:16" ht="39.950000000000003" customHeight="1">
      <c r="A186" s="476" t="s">
        <v>16</v>
      </c>
      <c r="B186" s="477" t="s">
        <v>17</v>
      </c>
      <c r="C186" s="477" t="s">
        <v>200</v>
      </c>
      <c r="D186" s="476" t="s">
        <v>445</v>
      </c>
      <c r="E186" s="478" t="s">
        <v>446</v>
      </c>
      <c r="F186" s="476" t="s">
        <v>481</v>
      </c>
      <c r="G186" s="478" t="s">
        <v>482</v>
      </c>
      <c r="I186" s="479" t="s">
        <v>127</v>
      </c>
      <c r="J186" s="480" t="s">
        <v>491</v>
      </c>
      <c r="K186" s="482">
        <v>21404893</v>
      </c>
      <c r="L186" s="480" t="s">
        <v>493</v>
      </c>
      <c r="M186" s="482">
        <f>+PRODUCT(K186,1.03)</f>
        <v>22047039.789999999</v>
      </c>
      <c r="N186" s="542" t="s">
        <v>2327</v>
      </c>
      <c r="O186" s="497" t="s">
        <v>2328</v>
      </c>
    </row>
    <row r="187" spans="1:16" ht="39.950000000000003" customHeight="1">
      <c r="A187" s="476" t="s">
        <v>16</v>
      </c>
      <c r="B187" s="477" t="s">
        <v>17</v>
      </c>
      <c r="C187" s="477" t="s">
        <v>200</v>
      </c>
      <c r="D187" s="476" t="s">
        <v>445</v>
      </c>
      <c r="E187" s="478" t="s">
        <v>446</v>
      </c>
      <c r="F187" s="476" t="s">
        <v>481</v>
      </c>
      <c r="G187" s="478" t="s">
        <v>482</v>
      </c>
      <c r="I187" s="479" t="s">
        <v>126</v>
      </c>
      <c r="K187" s="482">
        <v>0</v>
      </c>
      <c r="L187" s="480" t="s">
        <v>494</v>
      </c>
      <c r="M187" s="482">
        <v>300000000</v>
      </c>
      <c r="N187" s="484" t="s">
        <v>2521</v>
      </c>
      <c r="O187" s="487" t="s">
        <v>2522</v>
      </c>
    </row>
    <row r="188" spans="1:16" ht="39.950000000000003" customHeight="1">
      <c r="A188" s="476" t="s">
        <v>16</v>
      </c>
      <c r="B188" s="477" t="s">
        <v>17</v>
      </c>
      <c r="C188" s="477" t="s">
        <v>200</v>
      </c>
      <c r="D188" s="476" t="s">
        <v>445</v>
      </c>
      <c r="E188" s="478" t="s">
        <v>446</v>
      </c>
      <c r="F188" s="476" t="s">
        <v>481</v>
      </c>
      <c r="G188" s="478" t="s">
        <v>482</v>
      </c>
      <c r="I188" s="479" t="s">
        <v>31</v>
      </c>
      <c r="J188" s="480" t="s">
        <v>496</v>
      </c>
      <c r="K188" s="501">
        <v>5164007</v>
      </c>
      <c r="L188" s="480" t="s">
        <v>497</v>
      </c>
      <c r="M188" s="501">
        <v>12454273</v>
      </c>
      <c r="N188" s="640" t="s">
        <v>3679</v>
      </c>
      <c r="O188" s="641" t="s">
        <v>2319</v>
      </c>
    </row>
    <row r="189" spans="1:16" ht="39.950000000000003" customHeight="1">
      <c r="A189" s="476" t="s">
        <v>16</v>
      </c>
      <c r="B189" s="477" t="s">
        <v>17</v>
      </c>
      <c r="C189" s="477" t="s">
        <v>200</v>
      </c>
      <c r="D189" s="476" t="s">
        <v>445</v>
      </c>
      <c r="E189" s="478" t="s">
        <v>446</v>
      </c>
      <c r="F189" s="476" t="s">
        <v>498</v>
      </c>
      <c r="G189" s="478" t="s">
        <v>499</v>
      </c>
      <c r="H189" s="479" t="s">
        <v>102</v>
      </c>
      <c r="J189" s="480" t="s">
        <v>500</v>
      </c>
      <c r="K189" s="482">
        <v>10448275.859999999</v>
      </c>
      <c r="L189" s="486"/>
      <c r="M189" s="501">
        <v>0</v>
      </c>
      <c r="N189" s="484" t="s">
        <v>2804</v>
      </c>
      <c r="O189" s="484" t="s">
        <v>2804</v>
      </c>
    </row>
    <row r="190" spans="1:16" ht="39.950000000000003" customHeight="1">
      <c r="A190" s="476" t="s">
        <v>16</v>
      </c>
      <c r="B190" s="477" t="s">
        <v>17</v>
      </c>
      <c r="C190" s="477" t="s">
        <v>200</v>
      </c>
      <c r="D190" s="476" t="s">
        <v>445</v>
      </c>
      <c r="E190" s="478" t="s">
        <v>446</v>
      </c>
      <c r="F190" s="476" t="s">
        <v>498</v>
      </c>
      <c r="G190" s="478" t="s">
        <v>499</v>
      </c>
      <c r="H190" s="479" t="s">
        <v>132</v>
      </c>
      <c r="J190" s="486" t="s">
        <v>501</v>
      </c>
      <c r="K190" s="501">
        <v>5000000</v>
      </c>
      <c r="L190" s="486" t="s">
        <v>502</v>
      </c>
      <c r="M190" s="501">
        <v>5000000</v>
      </c>
      <c r="N190" s="538" t="s">
        <v>3588</v>
      </c>
      <c r="O190" s="484" t="s">
        <v>2784</v>
      </c>
    </row>
    <row r="191" spans="1:16" ht="39.950000000000003" customHeight="1">
      <c r="A191" s="476" t="s">
        <v>16</v>
      </c>
      <c r="B191" s="477" t="s">
        <v>17</v>
      </c>
      <c r="C191" s="477" t="s">
        <v>200</v>
      </c>
      <c r="D191" s="476" t="s">
        <v>445</v>
      </c>
      <c r="E191" s="478" t="s">
        <v>446</v>
      </c>
      <c r="F191" s="476" t="s">
        <v>498</v>
      </c>
      <c r="G191" s="478" t="s">
        <v>499</v>
      </c>
      <c r="H191" s="479" t="s">
        <v>81</v>
      </c>
      <c r="J191" s="480" t="s">
        <v>483</v>
      </c>
      <c r="K191" s="482">
        <v>0</v>
      </c>
      <c r="M191" s="482">
        <v>0</v>
      </c>
      <c r="N191" s="532" t="s">
        <v>2681</v>
      </c>
      <c r="O191" s="484"/>
    </row>
    <row r="192" spans="1:16" ht="39.950000000000003" customHeight="1">
      <c r="A192" s="476" t="s">
        <v>16</v>
      </c>
      <c r="B192" s="477" t="s">
        <v>17</v>
      </c>
      <c r="C192" s="477" t="s">
        <v>200</v>
      </c>
      <c r="D192" s="476" t="s">
        <v>445</v>
      </c>
      <c r="E192" s="478" t="s">
        <v>446</v>
      </c>
      <c r="F192" s="476" t="s">
        <v>498</v>
      </c>
      <c r="G192" s="478" t="s">
        <v>499</v>
      </c>
      <c r="H192" s="479" t="s">
        <v>84</v>
      </c>
      <c r="J192" s="480" t="s">
        <v>506</v>
      </c>
      <c r="K192" s="482">
        <v>0</v>
      </c>
      <c r="M192" s="482">
        <v>0</v>
      </c>
      <c r="N192" s="496" t="s">
        <v>2971</v>
      </c>
      <c r="O192" s="497" t="s">
        <v>2971</v>
      </c>
    </row>
    <row r="193" spans="1:16" ht="39.950000000000003" customHeight="1">
      <c r="A193" s="476" t="s">
        <v>16</v>
      </c>
      <c r="B193" s="477" t="s">
        <v>17</v>
      </c>
      <c r="C193" s="477" t="s">
        <v>200</v>
      </c>
      <c r="D193" s="476" t="s">
        <v>445</v>
      </c>
      <c r="E193" s="478" t="s">
        <v>446</v>
      </c>
      <c r="F193" s="476" t="s">
        <v>498</v>
      </c>
      <c r="G193" s="478" t="s">
        <v>499</v>
      </c>
      <c r="H193" s="479" t="s">
        <v>325</v>
      </c>
      <c r="J193" s="480" t="s">
        <v>507</v>
      </c>
      <c r="K193" s="482">
        <v>5000000</v>
      </c>
      <c r="L193" s="480" t="s">
        <v>508</v>
      </c>
      <c r="M193" s="482">
        <v>7000000</v>
      </c>
      <c r="N193" s="544" t="s">
        <v>3114</v>
      </c>
    </row>
    <row r="194" spans="1:16" ht="39.950000000000003" customHeight="1">
      <c r="A194" s="476" t="s">
        <v>16</v>
      </c>
      <c r="B194" s="477" t="s">
        <v>17</v>
      </c>
      <c r="C194" s="477" t="s">
        <v>200</v>
      </c>
      <c r="D194" s="476" t="s">
        <v>445</v>
      </c>
      <c r="E194" s="478" t="s">
        <v>446</v>
      </c>
      <c r="F194" s="476" t="s">
        <v>498</v>
      </c>
      <c r="G194" s="478" t="s">
        <v>499</v>
      </c>
      <c r="H194" s="479" t="s">
        <v>92</v>
      </c>
      <c r="J194" s="480" t="s">
        <v>509</v>
      </c>
      <c r="K194" s="528">
        <v>6000000</v>
      </c>
      <c r="L194" s="480" t="s">
        <v>510</v>
      </c>
      <c r="M194" s="528">
        <v>6000000</v>
      </c>
      <c r="N194" s="483" t="s">
        <v>3170</v>
      </c>
      <c r="O194" s="484" t="s">
        <v>3171</v>
      </c>
    </row>
    <row r="195" spans="1:16" ht="39.950000000000003" customHeight="1">
      <c r="A195" s="476" t="s">
        <v>16</v>
      </c>
      <c r="B195" s="477" t="s">
        <v>17</v>
      </c>
      <c r="C195" s="477" t="s">
        <v>200</v>
      </c>
      <c r="D195" s="476" t="s">
        <v>445</v>
      </c>
      <c r="E195" s="478" t="s">
        <v>446</v>
      </c>
      <c r="F195" s="476" t="s">
        <v>498</v>
      </c>
      <c r="G195" s="478" t="s">
        <v>499</v>
      </c>
      <c r="H195" s="479" t="s">
        <v>143</v>
      </c>
      <c r="J195" s="510" t="s">
        <v>512</v>
      </c>
      <c r="K195" s="515">
        <v>20000000</v>
      </c>
      <c r="L195" s="510" t="s">
        <v>513</v>
      </c>
      <c r="M195" s="501">
        <v>10000000</v>
      </c>
      <c r="N195" s="483" t="s">
        <v>3070</v>
      </c>
      <c r="O195" s="511" t="s">
        <v>3602</v>
      </c>
    </row>
    <row r="196" spans="1:16" ht="39.950000000000003" customHeight="1">
      <c r="A196" s="476" t="s">
        <v>16</v>
      </c>
      <c r="B196" s="477" t="s">
        <v>17</v>
      </c>
      <c r="C196" s="477" t="s">
        <v>200</v>
      </c>
      <c r="D196" s="476" t="s">
        <v>445</v>
      </c>
      <c r="E196" s="478" t="s">
        <v>446</v>
      </c>
      <c r="F196" s="476" t="s">
        <v>498</v>
      </c>
      <c r="G196" s="478" t="s">
        <v>499</v>
      </c>
      <c r="H196" s="479" t="s">
        <v>244</v>
      </c>
      <c r="J196" s="480" t="s">
        <v>515</v>
      </c>
      <c r="K196" s="482">
        <v>0</v>
      </c>
      <c r="L196" s="480" t="s">
        <v>515</v>
      </c>
      <c r="M196" s="482">
        <v>0</v>
      </c>
      <c r="N196" s="496" t="s">
        <v>515</v>
      </c>
    </row>
    <row r="197" spans="1:16" ht="39.950000000000003" customHeight="1">
      <c r="A197" s="476" t="s">
        <v>16</v>
      </c>
      <c r="B197" s="477" t="s">
        <v>17</v>
      </c>
      <c r="C197" s="477" t="s">
        <v>200</v>
      </c>
      <c r="D197" s="476" t="s">
        <v>445</v>
      </c>
      <c r="E197" s="478" t="s">
        <v>446</v>
      </c>
      <c r="F197" s="476" t="s">
        <v>498</v>
      </c>
      <c r="G197" s="478" t="s">
        <v>499</v>
      </c>
      <c r="H197" s="479" t="s">
        <v>194</v>
      </c>
      <c r="K197" s="482">
        <v>0</v>
      </c>
      <c r="L197" s="480" t="s">
        <v>516</v>
      </c>
      <c r="M197" s="482">
        <v>700000000</v>
      </c>
      <c r="N197" s="484" t="s">
        <v>2433</v>
      </c>
      <c r="O197" s="487" t="s">
        <v>2434</v>
      </c>
    </row>
    <row r="198" spans="1:16" ht="39.950000000000003" customHeight="1">
      <c r="A198" s="476" t="s">
        <v>16</v>
      </c>
      <c r="B198" s="477" t="s">
        <v>17</v>
      </c>
      <c r="C198" s="477" t="s">
        <v>200</v>
      </c>
      <c r="D198" s="476" t="s">
        <v>445</v>
      </c>
      <c r="E198" s="478" t="s">
        <v>446</v>
      </c>
      <c r="F198" s="476" t="s">
        <v>498</v>
      </c>
      <c r="G198" s="478" t="s">
        <v>499</v>
      </c>
      <c r="H198" s="479" t="s">
        <v>249</v>
      </c>
      <c r="J198" s="480" t="s">
        <v>517</v>
      </c>
      <c r="K198" s="482">
        <v>3000000</v>
      </c>
      <c r="M198" s="482">
        <v>0</v>
      </c>
      <c r="N198" s="483" t="s">
        <v>2554</v>
      </c>
      <c r="O198" s="484" t="s">
        <v>2555</v>
      </c>
      <c r="P198" s="493">
        <v>0</v>
      </c>
    </row>
    <row r="199" spans="1:16" ht="39.950000000000003" customHeight="1">
      <c r="A199" s="476" t="s">
        <v>16</v>
      </c>
      <c r="B199" s="477" t="s">
        <v>17</v>
      </c>
      <c r="C199" s="477" t="s">
        <v>200</v>
      </c>
      <c r="D199" s="476" t="s">
        <v>445</v>
      </c>
      <c r="E199" s="478" t="s">
        <v>446</v>
      </c>
      <c r="F199" s="476" t="s">
        <v>498</v>
      </c>
      <c r="G199" s="478" t="s">
        <v>499</v>
      </c>
      <c r="I199" s="479" t="s">
        <v>31</v>
      </c>
      <c r="J199" s="480" t="s">
        <v>518</v>
      </c>
      <c r="K199" s="501">
        <v>5025233</v>
      </c>
      <c r="L199" s="480" t="s">
        <v>519</v>
      </c>
      <c r="M199" s="501">
        <v>950632</v>
      </c>
      <c r="N199" s="640" t="s">
        <v>3300</v>
      </c>
      <c r="O199" s="641" t="s">
        <v>3301</v>
      </c>
    </row>
    <row r="200" spans="1:16" ht="39.950000000000003" customHeight="1">
      <c r="A200" s="476" t="s">
        <v>16</v>
      </c>
      <c r="B200" s="477" t="s">
        <v>17</v>
      </c>
      <c r="C200" s="477" t="s">
        <v>200</v>
      </c>
      <c r="D200" s="476" t="s">
        <v>522</v>
      </c>
      <c r="E200" s="478" t="s">
        <v>523</v>
      </c>
      <c r="F200" s="476" t="s">
        <v>524</v>
      </c>
      <c r="G200" s="478" t="s">
        <v>525</v>
      </c>
      <c r="H200" s="479" t="s">
        <v>102</v>
      </c>
      <c r="J200" s="480" t="s">
        <v>526</v>
      </c>
      <c r="K200" s="482">
        <v>30000000</v>
      </c>
      <c r="M200" s="501">
        <v>0</v>
      </c>
      <c r="N200" s="484" t="s">
        <v>2836</v>
      </c>
      <c r="O200" s="484" t="s">
        <v>2837</v>
      </c>
    </row>
    <row r="201" spans="1:16" ht="39.950000000000003" customHeight="1">
      <c r="A201" s="476" t="s">
        <v>16</v>
      </c>
      <c r="B201" s="477" t="s">
        <v>17</v>
      </c>
      <c r="C201" s="477" t="s">
        <v>200</v>
      </c>
      <c r="D201" s="476" t="s">
        <v>522</v>
      </c>
      <c r="E201" s="478" t="s">
        <v>523</v>
      </c>
      <c r="F201" s="476" t="s">
        <v>524</v>
      </c>
      <c r="G201" s="478" t="s">
        <v>525</v>
      </c>
      <c r="H201" s="479" t="s">
        <v>132</v>
      </c>
      <c r="J201" s="486" t="s">
        <v>527</v>
      </c>
      <c r="K201" s="501">
        <v>5000000</v>
      </c>
      <c r="L201" s="486" t="s">
        <v>527</v>
      </c>
      <c r="M201" s="501">
        <v>5000000</v>
      </c>
      <c r="N201" s="483" t="s">
        <v>3593</v>
      </c>
    </row>
    <row r="202" spans="1:16" ht="39.950000000000003" customHeight="1">
      <c r="A202" s="476" t="s">
        <v>16</v>
      </c>
      <c r="B202" s="477" t="s">
        <v>17</v>
      </c>
      <c r="C202" s="477" t="s">
        <v>200</v>
      </c>
      <c r="D202" s="476" t="s">
        <v>522</v>
      </c>
      <c r="E202" s="478" t="s">
        <v>523</v>
      </c>
      <c r="F202" s="476" t="s">
        <v>524</v>
      </c>
      <c r="G202" s="478" t="s">
        <v>525</v>
      </c>
      <c r="H202" s="479" t="s">
        <v>177</v>
      </c>
      <c r="J202" s="480" t="s">
        <v>528</v>
      </c>
      <c r="K202" s="482">
        <v>10000000</v>
      </c>
      <c r="L202" s="480" t="s">
        <v>528</v>
      </c>
      <c r="M202" s="482">
        <v>10000000</v>
      </c>
      <c r="N202" s="483" t="s">
        <v>2682</v>
      </c>
      <c r="O202" s="484" t="s">
        <v>2683</v>
      </c>
    </row>
    <row r="203" spans="1:16" ht="39.950000000000003" customHeight="1">
      <c r="A203" s="476" t="s">
        <v>16</v>
      </c>
      <c r="B203" s="477" t="s">
        <v>17</v>
      </c>
      <c r="C203" s="477" t="s">
        <v>200</v>
      </c>
      <c r="D203" s="476" t="s">
        <v>522</v>
      </c>
      <c r="E203" s="478" t="s">
        <v>523</v>
      </c>
      <c r="F203" s="476" t="s">
        <v>524</v>
      </c>
      <c r="G203" s="478" t="s">
        <v>525</v>
      </c>
      <c r="H203" s="479" t="s">
        <v>84</v>
      </c>
      <c r="J203" s="480" t="s">
        <v>529</v>
      </c>
      <c r="K203" s="482">
        <v>28000000</v>
      </c>
      <c r="L203" s="480" t="s">
        <v>530</v>
      </c>
      <c r="M203" s="482">
        <v>60000000</v>
      </c>
      <c r="N203" s="496" t="s">
        <v>2972</v>
      </c>
      <c r="O203" s="497" t="s">
        <v>2973</v>
      </c>
    </row>
    <row r="204" spans="1:16" ht="39.950000000000003" customHeight="1">
      <c r="A204" s="476" t="s">
        <v>16</v>
      </c>
      <c r="B204" s="477" t="s">
        <v>17</v>
      </c>
      <c r="C204" s="477" t="s">
        <v>200</v>
      </c>
      <c r="D204" s="476" t="s">
        <v>522</v>
      </c>
      <c r="E204" s="478" t="s">
        <v>523</v>
      </c>
      <c r="F204" s="476" t="s">
        <v>524</v>
      </c>
      <c r="G204" s="478" t="s">
        <v>525</v>
      </c>
      <c r="H204" s="479" t="s">
        <v>325</v>
      </c>
      <c r="J204" s="510" t="s">
        <v>531</v>
      </c>
      <c r="K204" s="501">
        <v>3000000</v>
      </c>
      <c r="L204" s="510" t="s">
        <v>532</v>
      </c>
      <c r="M204" s="515">
        <v>5000000</v>
      </c>
      <c r="N204" s="483" t="s">
        <v>3115</v>
      </c>
    </row>
    <row r="205" spans="1:16" ht="39.950000000000003" customHeight="1">
      <c r="A205" s="476" t="s">
        <v>16</v>
      </c>
      <c r="B205" s="477" t="s">
        <v>17</v>
      </c>
      <c r="C205" s="477" t="s">
        <v>200</v>
      </c>
      <c r="D205" s="476" t="s">
        <v>522</v>
      </c>
      <c r="E205" s="478" t="s">
        <v>523</v>
      </c>
      <c r="F205" s="476" t="s">
        <v>524</v>
      </c>
      <c r="G205" s="478" t="s">
        <v>525</v>
      </c>
      <c r="H205" s="479" t="s">
        <v>331</v>
      </c>
      <c r="J205" s="480" t="s">
        <v>535</v>
      </c>
      <c r="K205" s="482">
        <v>6000000</v>
      </c>
      <c r="L205" s="480" t="s">
        <v>536</v>
      </c>
      <c r="M205" s="482">
        <v>6000000</v>
      </c>
      <c r="N205" s="483" t="s">
        <v>3172</v>
      </c>
    </row>
    <row r="206" spans="1:16" ht="39.950000000000003" customHeight="1">
      <c r="A206" s="476" t="s">
        <v>16</v>
      </c>
      <c r="B206" s="477" t="s">
        <v>17</v>
      </c>
      <c r="C206" s="477" t="s">
        <v>200</v>
      </c>
      <c r="D206" s="476" t="s">
        <v>522</v>
      </c>
      <c r="E206" s="478" t="s">
        <v>523</v>
      </c>
      <c r="F206" s="476" t="s">
        <v>524</v>
      </c>
      <c r="G206" s="478" t="s">
        <v>525</v>
      </c>
      <c r="H206" s="479" t="s">
        <v>143</v>
      </c>
      <c r="J206" s="510" t="s">
        <v>538</v>
      </c>
      <c r="K206" s="501">
        <v>40000000</v>
      </c>
      <c r="L206" s="510" t="s">
        <v>539</v>
      </c>
      <c r="M206" s="515">
        <v>10000000</v>
      </c>
      <c r="N206" s="483" t="s">
        <v>3073</v>
      </c>
    </row>
    <row r="207" spans="1:16" ht="39.950000000000003" customHeight="1">
      <c r="A207" s="476" t="s">
        <v>16</v>
      </c>
      <c r="B207" s="477" t="s">
        <v>17</v>
      </c>
      <c r="C207" s="477" t="s">
        <v>200</v>
      </c>
      <c r="D207" s="476" t="s">
        <v>522</v>
      </c>
      <c r="E207" s="478" t="s">
        <v>523</v>
      </c>
      <c r="F207" s="476" t="s">
        <v>524</v>
      </c>
      <c r="G207" s="478" t="s">
        <v>525</v>
      </c>
      <c r="H207" s="479" t="s">
        <v>127</v>
      </c>
      <c r="J207" s="480" t="s">
        <v>540</v>
      </c>
      <c r="K207" s="482">
        <v>5000000</v>
      </c>
      <c r="L207" s="480" t="s">
        <v>540</v>
      </c>
      <c r="M207" s="482">
        <v>5000000</v>
      </c>
      <c r="N207" s="483" t="s">
        <v>2329</v>
      </c>
      <c r="O207" s="484" t="s">
        <v>2330</v>
      </c>
    </row>
    <row r="208" spans="1:16" ht="39.950000000000003" customHeight="1">
      <c r="A208" s="476" t="s">
        <v>16</v>
      </c>
      <c r="B208" s="477" t="s">
        <v>17</v>
      </c>
      <c r="C208" s="477" t="s">
        <v>200</v>
      </c>
      <c r="D208" s="476" t="s">
        <v>522</v>
      </c>
      <c r="E208" s="478" t="s">
        <v>523</v>
      </c>
      <c r="F208" s="476" t="s">
        <v>524</v>
      </c>
      <c r="G208" s="478" t="s">
        <v>525</v>
      </c>
      <c r="H208" s="479" t="s">
        <v>194</v>
      </c>
      <c r="L208" s="480" t="s">
        <v>541</v>
      </c>
      <c r="M208" s="501">
        <v>42981909.25</v>
      </c>
      <c r="N208" s="484" t="s">
        <v>2435</v>
      </c>
      <c r="O208" s="487" t="s">
        <v>2436</v>
      </c>
      <c r="P208" s="509">
        <v>42981909.25</v>
      </c>
    </row>
    <row r="209" spans="1:16" ht="39.950000000000003" customHeight="1">
      <c r="A209" s="476" t="s">
        <v>16</v>
      </c>
      <c r="B209" s="477" t="s">
        <v>17</v>
      </c>
      <c r="C209" s="477" t="s">
        <v>200</v>
      </c>
      <c r="D209" s="476" t="s">
        <v>522</v>
      </c>
      <c r="E209" s="478" t="s">
        <v>523</v>
      </c>
      <c r="F209" s="476" t="s">
        <v>524</v>
      </c>
      <c r="G209" s="478" t="s">
        <v>525</v>
      </c>
      <c r="H209" s="479" t="s">
        <v>31</v>
      </c>
      <c r="J209" s="480" t="s">
        <v>544</v>
      </c>
      <c r="K209" s="481">
        <v>3867432</v>
      </c>
      <c r="L209" s="480" t="s">
        <v>544</v>
      </c>
      <c r="M209" s="481">
        <v>19791067</v>
      </c>
      <c r="N209" s="640" t="s">
        <v>3304</v>
      </c>
      <c r="O209" s="641" t="s">
        <v>3305</v>
      </c>
    </row>
    <row r="210" spans="1:16" ht="39.950000000000003" customHeight="1">
      <c r="A210" s="476" t="s">
        <v>16</v>
      </c>
      <c r="B210" s="477" t="s">
        <v>17</v>
      </c>
      <c r="C210" s="477" t="s">
        <v>200</v>
      </c>
      <c r="D210" s="476" t="s">
        <v>522</v>
      </c>
      <c r="E210" s="478" t="s">
        <v>523</v>
      </c>
      <c r="F210" s="476" t="s">
        <v>524</v>
      </c>
      <c r="G210" s="478" t="s">
        <v>525</v>
      </c>
      <c r="I210" s="479" t="s">
        <v>237</v>
      </c>
      <c r="J210" s="480" t="s">
        <v>545</v>
      </c>
      <c r="K210" s="501">
        <v>7500000</v>
      </c>
      <c r="L210" s="480" t="s">
        <v>545</v>
      </c>
      <c r="M210" s="501">
        <v>8700000</v>
      </c>
      <c r="N210" s="518" t="s">
        <v>2870</v>
      </c>
      <c r="O210" s="529" t="s">
        <v>2871</v>
      </c>
    </row>
    <row r="211" spans="1:16" ht="39.950000000000003" customHeight="1">
      <c r="A211" s="476" t="s">
        <v>16</v>
      </c>
      <c r="B211" s="477" t="s">
        <v>17</v>
      </c>
      <c r="C211" s="477" t="s">
        <v>200</v>
      </c>
      <c r="D211" s="476" t="s">
        <v>522</v>
      </c>
      <c r="E211" s="478" t="s">
        <v>523</v>
      </c>
      <c r="F211" s="476" t="s">
        <v>546</v>
      </c>
      <c r="G211" s="478" t="s">
        <v>547</v>
      </c>
      <c r="H211" s="479" t="s">
        <v>127</v>
      </c>
      <c r="K211" s="482">
        <v>0</v>
      </c>
      <c r="L211" s="480" t="s">
        <v>548</v>
      </c>
      <c r="M211" s="482">
        <v>20000000</v>
      </c>
      <c r="N211" s="483" t="s">
        <v>2331</v>
      </c>
      <c r="O211" s="484" t="s">
        <v>2332</v>
      </c>
    </row>
    <row r="212" spans="1:16" ht="39.950000000000003" customHeight="1">
      <c r="A212" s="476" t="s">
        <v>16</v>
      </c>
      <c r="B212" s="477" t="s">
        <v>17</v>
      </c>
      <c r="C212" s="477" t="s">
        <v>200</v>
      </c>
      <c r="D212" s="476" t="s">
        <v>522</v>
      </c>
      <c r="E212" s="478" t="s">
        <v>523</v>
      </c>
      <c r="F212" s="476" t="s">
        <v>546</v>
      </c>
      <c r="G212" s="478" t="s">
        <v>547</v>
      </c>
      <c r="H212" s="479" t="s">
        <v>126</v>
      </c>
      <c r="K212" s="482">
        <v>0</v>
      </c>
      <c r="L212" s="480" t="s">
        <v>549</v>
      </c>
      <c r="M212" s="482">
        <v>140000000</v>
      </c>
      <c r="N212" s="484" t="s">
        <v>2437</v>
      </c>
      <c r="O212" s="484" t="s">
        <v>2438</v>
      </c>
      <c r="P212" s="509">
        <v>140000000</v>
      </c>
    </row>
    <row r="213" spans="1:16" ht="39.950000000000003" customHeight="1">
      <c r="A213" s="476" t="s">
        <v>16</v>
      </c>
      <c r="B213" s="477" t="s">
        <v>17</v>
      </c>
      <c r="C213" s="477" t="s">
        <v>200</v>
      </c>
      <c r="D213" s="476" t="s">
        <v>522</v>
      </c>
      <c r="E213" s="478" t="s">
        <v>523</v>
      </c>
      <c r="F213" s="476" t="s">
        <v>546</v>
      </c>
      <c r="G213" s="478" t="s">
        <v>547</v>
      </c>
      <c r="H213" s="479" t="s">
        <v>249</v>
      </c>
      <c r="K213" s="482">
        <v>0</v>
      </c>
      <c r="M213" s="482">
        <v>0</v>
      </c>
      <c r="N213" s="483" t="s">
        <v>2556</v>
      </c>
      <c r="O213" s="484" t="s">
        <v>2546</v>
      </c>
      <c r="P213" s="493" t="s">
        <v>2546</v>
      </c>
    </row>
    <row r="214" spans="1:16" ht="39.950000000000003" customHeight="1">
      <c r="A214" s="476" t="s">
        <v>16</v>
      </c>
      <c r="B214" s="477" t="s">
        <v>17</v>
      </c>
      <c r="C214" s="477" t="s">
        <v>200</v>
      </c>
      <c r="D214" s="476" t="s">
        <v>522</v>
      </c>
      <c r="E214" s="478" t="s">
        <v>523</v>
      </c>
      <c r="F214" s="476" t="s">
        <v>546</v>
      </c>
      <c r="G214" s="478" t="s">
        <v>547</v>
      </c>
      <c r="I214" s="479" t="s">
        <v>177</v>
      </c>
      <c r="J214" s="480" t="s">
        <v>551</v>
      </c>
      <c r="K214" s="482">
        <v>50000000</v>
      </c>
      <c r="L214" s="480" t="s">
        <v>551</v>
      </c>
      <c r="M214" s="482">
        <v>50000000</v>
      </c>
      <c r="N214" s="483" t="s">
        <v>2684</v>
      </c>
    </row>
    <row r="215" spans="1:16" ht="39.950000000000003" customHeight="1">
      <c r="A215" s="476" t="s">
        <v>16</v>
      </c>
      <c r="B215" s="477" t="s">
        <v>17</v>
      </c>
      <c r="C215" s="477" t="s">
        <v>200</v>
      </c>
      <c r="D215" s="476" t="s">
        <v>522</v>
      </c>
      <c r="E215" s="478" t="s">
        <v>523</v>
      </c>
      <c r="F215" s="476" t="s">
        <v>546</v>
      </c>
      <c r="G215" s="478" t="s">
        <v>547</v>
      </c>
      <c r="I215" s="479" t="s">
        <v>84</v>
      </c>
      <c r="K215" s="482">
        <v>0</v>
      </c>
      <c r="L215" s="480" t="s">
        <v>552</v>
      </c>
      <c r="M215" s="482">
        <v>33000000</v>
      </c>
      <c r="N215" s="496" t="s">
        <v>2982</v>
      </c>
    </row>
    <row r="216" spans="1:16" ht="39.950000000000003" customHeight="1">
      <c r="A216" s="476" t="s">
        <v>16</v>
      </c>
      <c r="B216" s="477" t="s">
        <v>17</v>
      </c>
      <c r="C216" s="477" t="s">
        <v>200</v>
      </c>
      <c r="D216" s="476" t="s">
        <v>522</v>
      </c>
      <c r="E216" s="478" t="s">
        <v>523</v>
      </c>
      <c r="F216" s="476" t="s">
        <v>546</v>
      </c>
      <c r="G216" s="478" t="s">
        <v>547</v>
      </c>
      <c r="I216" s="479" t="s">
        <v>86</v>
      </c>
      <c r="J216" s="510" t="s">
        <v>555</v>
      </c>
      <c r="K216" s="501">
        <v>3000000</v>
      </c>
      <c r="L216" s="510" t="s">
        <v>556</v>
      </c>
      <c r="M216" s="501">
        <v>5000000</v>
      </c>
      <c r="N216" s="483" t="s">
        <v>3119</v>
      </c>
    </row>
    <row r="217" spans="1:16" ht="39.950000000000003" customHeight="1">
      <c r="A217" s="476" t="s">
        <v>16</v>
      </c>
      <c r="B217" s="477" t="s">
        <v>17</v>
      </c>
      <c r="C217" s="477" t="s">
        <v>200</v>
      </c>
      <c r="D217" s="476" t="s">
        <v>522</v>
      </c>
      <c r="E217" s="478" t="s">
        <v>523</v>
      </c>
      <c r="F217" s="476" t="s">
        <v>546</v>
      </c>
      <c r="G217" s="478" t="s">
        <v>547</v>
      </c>
      <c r="I217" s="479" t="s">
        <v>92</v>
      </c>
      <c r="J217" s="506" t="s">
        <v>559</v>
      </c>
      <c r="K217" s="482">
        <v>3000000</v>
      </c>
      <c r="L217" s="506" t="s">
        <v>560</v>
      </c>
      <c r="M217" s="482">
        <v>3000000</v>
      </c>
      <c r="N217" s="498" t="s">
        <v>3175</v>
      </c>
    </row>
    <row r="218" spans="1:16" ht="39.950000000000003" customHeight="1">
      <c r="A218" s="476" t="s">
        <v>16</v>
      </c>
      <c r="B218" s="477" t="s">
        <v>17</v>
      </c>
      <c r="C218" s="477" t="s">
        <v>200</v>
      </c>
      <c r="D218" s="476" t="s">
        <v>522</v>
      </c>
      <c r="E218" s="478" t="s">
        <v>523</v>
      </c>
      <c r="F218" s="476" t="s">
        <v>546</v>
      </c>
      <c r="G218" s="478" t="s">
        <v>547</v>
      </c>
      <c r="I218" s="479" t="s">
        <v>143</v>
      </c>
      <c r="J218" s="510" t="s">
        <v>562</v>
      </c>
      <c r="K218" s="501">
        <v>20000000</v>
      </c>
      <c r="L218" s="510" t="s">
        <v>556</v>
      </c>
      <c r="M218" s="501">
        <v>40000000</v>
      </c>
      <c r="N218" s="483" t="s">
        <v>3081</v>
      </c>
    </row>
    <row r="219" spans="1:16" ht="39.950000000000003" customHeight="1">
      <c r="A219" s="476" t="s">
        <v>16</v>
      </c>
      <c r="B219" s="477" t="s">
        <v>17</v>
      </c>
      <c r="C219" s="477" t="s">
        <v>200</v>
      </c>
      <c r="D219" s="476" t="s">
        <v>522</v>
      </c>
      <c r="E219" s="478" t="s">
        <v>523</v>
      </c>
      <c r="F219" s="476" t="s">
        <v>564</v>
      </c>
      <c r="G219" s="478" t="s">
        <v>565</v>
      </c>
      <c r="H219" s="479" t="s">
        <v>127</v>
      </c>
      <c r="J219" s="480" t="s">
        <v>566</v>
      </c>
      <c r="K219" s="482">
        <f>+PRODUCT(2590707,2)</f>
        <v>5181414</v>
      </c>
      <c r="M219" s="482">
        <v>0</v>
      </c>
      <c r="N219" s="518" t="s">
        <v>2333</v>
      </c>
      <c r="O219" s="487" t="s">
        <v>2334</v>
      </c>
    </row>
    <row r="220" spans="1:16" ht="39.950000000000003" customHeight="1">
      <c r="A220" s="476" t="s">
        <v>16</v>
      </c>
      <c r="B220" s="477" t="s">
        <v>17</v>
      </c>
      <c r="C220" s="477" t="s">
        <v>200</v>
      </c>
      <c r="D220" s="476" t="s">
        <v>522</v>
      </c>
      <c r="E220" s="478" t="s">
        <v>523</v>
      </c>
      <c r="F220" s="476" t="s">
        <v>564</v>
      </c>
      <c r="G220" s="478" t="s">
        <v>565</v>
      </c>
      <c r="H220" s="479" t="s">
        <v>126</v>
      </c>
      <c r="K220" s="482">
        <v>0</v>
      </c>
      <c r="L220" s="480" t="s">
        <v>2439</v>
      </c>
      <c r="M220" s="482">
        <v>1200000000</v>
      </c>
      <c r="N220" s="484" t="s">
        <v>2440</v>
      </c>
      <c r="O220" s="484" t="s">
        <v>2441</v>
      </c>
      <c r="P220" s="509">
        <v>1200000000</v>
      </c>
    </row>
    <row r="221" spans="1:16" ht="39.950000000000003" customHeight="1">
      <c r="A221" s="476" t="s">
        <v>16</v>
      </c>
      <c r="B221" s="477" t="s">
        <v>17</v>
      </c>
      <c r="C221" s="477" t="s">
        <v>200</v>
      </c>
      <c r="D221" s="476" t="s">
        <v>522</v>
      </c>
      <c r="E221" s="478" t="s">
        <v>523</v>
      </c>
      <c r="F221" s="476" t="s">
        <v>564</v>
      </c>
      <c r="G221" s="478" t="s">
        <v>565</v>
      </c>
      <c r="H221" s="479" t="s">
        <v>249</v>
      </c>
      <c r="J221" s="480" t="s">
        <v>570</v>
      </c>
      <c r="K221" s="482">
        <v>3000000</v>
      </c>
      <c r="M221" s="482">
        <v>0</v>
      </c>
      <c r="N221" s="483" t="s">
        <v>2557</v>
      </c>
      <c r="O221" s="483" t="s">
        <v>2558</v>
      </c>
      <c r="P221" s="493">
        <v>0</v>
      </c>
    </row>
    <row r="222" spans="1:16" ht="39.950000000000003" customHeight="1">
      <c r="A222" s="476" t="s">
        <v>16</v>
      </c>
      <c r="B222" s="477" t="s">
        <v>17</v>
      </c>
      <c r="C222" s="477" t="s">
        <v>200</v>
      </c>
      <c r="D222" s="476" t="s">
        <v>522</v>
      </c>
      <c r="E222" s="478" t="s">
        <v>523</v>
      </c>
      <c r="F222" s="476" t="s">
        <v>564</v>
      </c>
      <c r="G222" s="478" t="s">
        <v>565</v>
      </c>
      <c r="H222" s="479" t="s">
        <v>31</v>
      </c>
      <c r="J222" s="480" t="s">
        <v>571</v>
      </c>
      <c r="K222" s="481">
        <v>2942530</v>
      </c>
      <c r="L222" s="480" t="s">
        <v>571</v>
      </c>
      <c r="M222" s="481">
        <v>19791067</v>
      </c>
      <c r="N222" s="640" t="s">
        <v>3308</v>
      </c>
      <c r="O222" s="641" t="s">
        <v>3309</v>
      </c>
    </row>
    <row r="223" spans="1:16" ht="39.950000000000003" customHeight="1">
      <c r="A223" s="476" t="s">
        <v>16</v>
      </c>
      <c r="B223" s="477" t="s">
        <v>17</v>
      </c>
      <c r="C223" s="477" t="s">
        <v>200</v>
      </c>
      <c r="D223" s="476" t="s">
        <v>522</v>
      </c>
      <c r="E223" s="478" t="s">
        <v>523</v>
      </c>
      <c r="F223" s="476" t="s">
        <v>564</v>
      </c>
      <c r="G223" s="478" t="s">
        <v>565</v>
      </c>
      <c r="H223" s="479" t="s">
        <v>237</v>
      </c>
      <c r="J223" s="480" t="s">
        <v>572</v>
      </c>
      <c r="K223" s="501">
        <v>6000000</v>
      </c>
      <c r="L223" s="480" t="s">
        <v>573</v>
      </c>
      <c r="M223" s="501">
        <v>13000000</v>
      </c>
      <c r="N223" s="517" t="s">
        <v>2872</v>
      </c>
      <c r="O223" s="529" t="s">
        <v>2873</v>
      </c>
      <c r="P223" s="545" t="s">
        <v>2874</v>
      </c>
    </row>
    <row r="224" spans="1:16" ht="39.950000000000003" customHeight="1">
      <c r="A224" s="476" t="s">
        <v>16</v>
      </c>
      <c r="B224" s="477" t="s">
        <v>17</v>
      </c>
      <c r="C224" s="477" t="s">
        <v>200</v>
      </c>
      <c r="D224" s="476" t="s">
        <v>522</v>
      </c>
      <c r="E224" s="478" t="s">
        <v>523</v>
      </c>
      <c r="F224" s="476" t="s">
        <v>564</v>
      </c>
      <c r="G224" s="478" t="s">
        <v>565</v>
      </c>
      <c r="I224" s="479" t="s">
        <v>132</v>
      </c>
      <c r="J224" s="486" t="s">
        <v>574</v>
      </c>
      <c r="K224" s="501">
        <v>3000000</v>
      </c>
      <c r="L224" s="486" t="s">
        <v>575</v>
      </c>
      <c r="M224" s="501">
        <v>3000000</v>
      </c>
      <c r="N224" s="483" t="s">
        <v>3593</v>
      </c>
    </row>
    <row r="225" spans="1:15" ht="39.950000000000003" customHeight="1">
      <c r="A225" s="476" t="s">
        <v>16</v>
      </c>
      <c r="B225" s="477" t="s">
        <v>17</v>
      </c>
      <c r="C225" s="477" t="s">
        <v>200</v>
      </c>
      <c r="D225" s="476" t="s">
        <v>522</v>
      </c>
      <c r="E225" s="478" t="s">
        <v>523</v>
      </c>
      <c r="F225" s="476" t="s">
        <v>564</v>
      </c>
      <c r="G225" s="478" t="s">
        <v>565</v>
      </c>
      <c r="I225" s="479" t="s">
        <v>33</v>
      </c>
      <c r="J225" s="480" t="s">
        <v>576</v>
      </c>
      <c r="K225" s="482">
        <v>0</v>
      </c>
      <c r="M225" s="482">
        <v>0</v>
      </c>
      <c r="N225" s="484" t="s">
        <v>2839</v>
      </c>
      <c r="O225" s="484" t="s">
        <v>2840</v>
      </c>
    </row>
    <row r="226" spans="1:15" ht="39.950000000000003" customHeight="1">
      <c r="A226" s="476" t="s">
        <v>16</v>
      </c>
      <c r="B226" s="477" t="s">
        <v>17</v>
      </c>
      <c r="C226" s="477" t="s">
        <v>200</v>
      </c>
      <c r="D226" s="476" t="s">
        <v>522</v>
      </c>
      <c r="E226" s="478" t="s">
        <v>523</v>
      </c>
      <c r="F226" s="476" t="s">
        <v>564</v>
      </c>
      <c r="G226" s="478" t="s">
        <v>565</v>
      </c>
      <c r="I226" s="479" t="s">
        <v>577</v>
      </c>
      <c r="J226" s="480" t="s">
        <v>578</v>
      </c>
      <c r="K226" s="482">
        <v>5000000</v>
      </c>
      <c r="L226" s="480" t="s">
        <v>578</v>
      </c>
      <c r="M226" s="482">
        <v>5000000</v>
      </c>
      <c r="N226" s="483" t="s">
        <v>2682</v>
      </c>
      <c r="O226" s="484" t="s">
        <v>2683</v>
      </c>
    </row>
    <row r="227" spans="1:15" ht="39.950000000000003" customHeight="1">
      <c r="A227" s="476" t="s">
        <v>16</v>
      </c>
      <c r="B227" s="477" t="s">
        <v>17</v>
      </c>
      <c r="C227" s="477" t="s">
        <v>200</v>
      </c>
      <c r="D227" s="476" t="s">
        <v>522</v>
      </c>
      <c r="E227" s="478" t="s">
        <v>523</v>
      </c>
      <c r="F227" s="476" t="s">
        <v>564</v>
      </c>
      <c r="G227" s="478" t="s">
        <v>565</v>
      </c>
      <c r="I227" s="479" t="s">
        <v>84</v>
      </c>
      <c r="K227" s="482">
        <v>0</v>
      </c>
      <c r="L227" s="480" t="s">
        <v>579</v>
      </c>
      <c r="M227" s="482">
        <v>33000000</v>
      </c>
      <c r="N227" s="496" t="s">
        <v>2984</v>
      </c>
      <c r="O227" s="497" t="s">
        <v>2981</v>
      </c>
    </row>
    <row r="228" spans="1:15" ht="39.950000000000003" customHeight="1">
      <c r="A228" s="476" t="s">
        <v>16</v>
      </c>
      <c r="B228" s="477" t="s">
        <v>17</v>
      </c>
      <c r="C228" s="477" t="s">
        <v>200</v>
      </c>
      <c r="D228" s="476" t="s">
        <v>522</v>
      </c>
      <c r="E228" s="478" t="s">
        <v>523</v>
      </c>
      <c r="F228" s="476" t="s">
        <v>564</v>
      </c>
      <c r="G228" s="478" t="s">
        <v>565</v>
      </c>
      <c r="I228" s="479" t="s">
        <v>86</v>
      </c>
      <c r="J228" s="510" t="s">
        <v>580</v>
      </c>
      <c r="K228" s="501">
        <v>3000000</v>
      </c>
      <c r="L228" s="510" t="s">
        <v>581</v>
      </c>
      <c r="M228" s="501">
        <v>5000000</v>
      </c>
      <c r="N228" s="483" t="s">
        <v>3122</v>
      </c>
    </row>
    <row r="229" spans="1:15" ht="39.950000000000003" customHeight="1">
      <c r="A229" s="476" t="s">
        <v>16</v>
      </c>
      <c r="B229" s="477" t="s">
        <v>17</v>
      </c>
      <c r="C229" s="477" t="s">
        <v>200</v>
      </c>
      <c r="D229" s="476" t="s">
        <v>522</v>
      </c>
      <c r="E229" s="478" t="s">
        <v>523</v>
      </c>
      <c r="F229" s="476" t="s">
        <v>564</v>
      </c>
      <c r="G229" s="478" t="s">
        <v>565</v>
      </c>
      <c r="I229" s="479" t="s">
        <v>92</v>
      </c>
      <c r="J229" s="506" t="s">
        <v>583</v>
      </c>
      <c r="K229" s="482">
        <v>3000000</v>
      </c>
      <c r="L229" s="506" t="s">
        <v>584</v>
      </c>
      <c r="M229" s="482">
        <v>3000000</v>
      </c>
    </row>
    <row r="230" spans="1:15" ht="39.950000000000003" customHeight="1">
      <c r="A230" s="476" t="s">
        <v>16</v>
      </c>
      <c r="B230" s="477" t="s">
        <v>17</v>
      </c>
      <c r="C230" s="477" t="s">
        <v>200</v>
      </c>
      <c r="D230" s="476" t="s">
        <v>522</v>
      </c>
      <c r="E230" s="478" t="s">
        <v>523</v>
      </c>
      <c r="F230" s="476" t="s">
        <v>564</v>
      </c>
      <c r="G230" s="478" t="s">
        <v>565</v>
      </c>
      <c r="I230" s="479" t="s">
        <v>143</v>
      </c>
      <c r="J230" s="510" t="s">
        <v>586</v>
      </c>
      <c r="K230" s="501">
        <v>20000000</v>
      </c>
      <c r="L230" s="510" t="s">
        <v>581</v>
      </c>
      <c r="M230" s="501">
        <v>10000000</v>
      </c>
      <c r="N230" s="483" t="s">
        <v>3081</v>
      </c>
    </row>
    <row r="231" spans="1:15" ht="39.950000000000003" customHeight="1">
      <c r="A231" s="476" t="s">
        <v>16</v>
      </c>
      <c r="B231" s="477" t="s">
        <v>17</v>
      </c>
      <c r="C231" s="477" t="s">
        <v>200</v>
      </c>
      <c r="D231" s="476" t="s">
        <v>522</v>
      </c>
      <c r="E231" s="478" t="s">
        <v>523</v>
      </c>
      <c r="F231" s="476" t="s">
        <v>587</v>
      </c>
      <c r="G231" s="478" t="s">
        <v>588</v>
      </c>
      <c r="H231" s="479" t="s">
        <v>132</v>
      </c>
      <c r="J231" s="486" t="s">
        <v>589</v>
      </c>
      <c r="K231" s="501">
        <v>8000000</v>
      </c>
      <c r="L231" s="486" t="s">
        <v>590</v>
      </c>
      <c r="M231" s="501">
        <v>8000000</v>
      </c>
      <c r="N231" s="483" t="s">
        <v>3593</v>
      </c>
    </row>
    <row r="232" spans="1:15" ht="39.950000000000003" customHeight="1">
      <c r="A232" s="476" t="s">
        <v>16</v>
      </c>
      <c r="B232" s="477" t="s">
        <v>17</v>
      </c>
      <c r="C232" s="477" t="s">
        <v>200</v>
      </c>
      <c r="D232" s="476" t="s">
        <v>522</v>
      </c>
      <c r="E232" s="478" t="s">
        <v>523</v>
      </c>
      <c r="F232" s="476" t="s">
        <v>587</v>
      </c>
      <c r="G232" s="478" t="s">
        <v>588</v>
      </c>
      <c r="H232" s="479" t="s">
        <v>102</v>
      </c>
      <c r="J232" s="480" t="s">
        <v>592</v>
      </c>
      <c r="K232" s="482">
        <v>22275000</v>
      </c>
      <c r="L232" s="480" t="s">
        <v>592</v>
      </c>
      <c r="M232" s="482">
        <v>22275000</v>
      </c>
      <c r="N232" s="483" t="s">
        <v>2841</v>
      </c>
      <c r="O232" s="484" t="s">
        <v>2840</v>
      </c>
    </row>
    <row r="233" spans="1:15" ht="39.950000000000003" customHeight="1">
      <c r="A233" s="476" t="s">
        <v>16</v>
      </c>
      <c r="B233" s="477" t="s">
        <v>17</v>
      </c>
      <c r="C233" s="477" t="s">
        <v>200</v>
      </c>
      <c r="D233" s="476" t="s">
        <v>522</v>
      </c>
      <c r="E233" s="478" t="s">
        <v>523</v>
      </c>
      <c r="F233" s="476" t="s">
        <v>587</v>
      </c>
      <c r="G233" s="478" t="s">
        <v>588</v>
      </c>
      <c r="H233" s="479" t="s">
        <v>81</v>
      </c>
      <c r="J233" s="480" t="s">
        <v>593</v>
      </c>
      <c r="K233" s="482">
        <v>50000000</v>
      </c>
      <c r="L233" s="480" t="s">
        <v>594</v>
      </c>
      <c r="M233" s="482">
        <v>50000000</v>
      </c>
      <c r="N233" s="483" t="s">
        <v>2685</v>
      </c>
      <c r="O233" s="484" t="s">
        <v>2686</v>
      </c>
    </row>
    <row r="234" spans="1:15" ht="39.950000000000003" customHeight="1">
      <c r="A234" s="476" t="s">
        <v>16</v>
      </c>
      <c r="B234" s="477" t="s">
        <v>17</v>
      </c>
      <c r="C234" s="477" t="s">
        <v>200</v>
      </c>
      <c r="D234" s="476" t="s">
        <v>522</v>
      </c>
      <c r="E234" s="478" t="s">
        <v>523</v>
      </c>
      <c r="F234" s="476" t="s">
        <v>587</v>
      </c>
      <c r="G234" s="478" t="s">
        <v>588</v>
      </c>
      <c r="H234" s="479" t="s">
        <v>84</v>
      </c>
      <c r="J234" s="480" t="s">
        <v>595</v>
      </c>
      <c r="K234" s="482">
        <v>33000000</v>
      </c>
      <c r="L234" s="480" t="s">
        <v>596</v>
      </c>
      <c r="M234" s="482">
        <v>100000000</v>
      </c>
      <c r="N234" s="496" t="s">
        <v>2974</v>
      </c>
      <c r="O234" s="497" t="s">
        <v>2975</v>
      </c>
    </row>
    <row r="235" spans="1:15" ht="39.950000000000003" customHeight="1">
      <c r="A235" s="476" t="s">
        <v>16</v>
      </c>
      <c r="B235" s="477" t="s">
        <v>17</v>
      </c>
      <c r="C235" s="477" t="s">
        <v>200</v>
      </c>
      <c r="D235" s="476" t="s">
        <v>522</v>
      </c>
      <c r="E235" s="478" t="s">
        <v>523</v>
      </c>
      <c r="F235" s="476" t="s">
        <v>587</v>
      </c>
      <c r="G235" s="478" t="s">
        <v>588</v>
      </c>
      <c r="H235" s="479" t="s">
        <v>325</v>
      </c>
      <c r="J235" s="510" t="s">
        <v>599</v>
      </c>
      <c r="K235" s="481">
        <v>3000000</v>
      </c>
      <c r="L235" s="510" t="s">
        <v>600</v>
      </c>
      <c r="M235" s="501">
        <v>5000000</v>
      </c>
    </row>
    <row r="236" spans="1:15" ht="39.950000000000003" customHeight="1">
      <c r="A236" s="476" t="s">
        <v>16</v>
      </c>
      <c r="B236" s="477" t="s">
        <v>17</v>
      </c>
      <c r="C236" s="477" t="s">
        <v>200</v>
      </c>
      <c r="D236" s="476" t="s">
        <v>522</v>
      </c>
      <c r="E236" s="478" t="s">
        <v>523</v>
      </c>
      <c r="F236" s="476" t="s">
        <v>587</v>
      </c>
      <c r="G236" s="478" t="s">
        <v>588</v>
      </c>
      <c r="H236" s="479" t="s">
        <v>331</v>
      </c>
      <c r="J236" s="506" t="s">
        <v>601</v>
      </c>
      <c r="K236" s="482">
        <v>3000000</v>
      </c>
      <c r="L236" s="537" t="s">
        <v>602</v>
      </c>
      <c r="M236" s="482">
        <v>10000000</v>
      </c>
      <c r="N236" s="483" t="s">
        <v>3168</v>
      </c>
    </row>
    <row r="237" spans="1:15" ht="39.950000000000003" customHeight="1">
      <c r="A237" s="476" t="s">
        <v>16</v>
      </c>
      <c r="B237" s="477" t="s">
        <v>17</v>
      </c>
      <c r="C237" s="477" t="s">
        <v>200</v>
      </c>
      <c r="D237" s="476" t="s">
        <v>522</v>
      </c>
      <c r="E237" s="478" t="s">
        <v>523</v>
      </c>
      <c r="F237" s="476" t="s">
        <v>587</v>
      </c>
      <c r="G237" s="478" t="s">
        <v>588</v>
      </c>
      <c r="H237" s="479" t="s">
        <v>143</v>
      </c>
      <c r="J237" s="510" t="s">
        <v>604</v>
      </c>
      <c r="K237" s="481">
        <v>10000000</v>
      </c>
      <c r="L237" s="510" t="s">
        <v>605</v>
      </c>
      <c r="M237" s="501">
        <v>5000000</v>
      </c>
      <c r="N237" s="483" t="s">
        <v>3074</v>
      </c>
    </row>
    <row r="238" spans="1:15" ht="39.950000000000003" customHeight="1">
      <c r="A238" s="476" t="s">
        <v>16</v>
      </c>
      <c r="B238" s="477" t="s">
        <v>17</v>
      </c>
      <c r="C238" s="477" t="s">
        <v>200</v>
      </c>
      <c r="D238" s="476" t="s">
        <v>522</v>
      </c>
      <c r="E238" s="478" t="s">
        <v>523</v>
      </c>
      <c r="F238" s="476" t="s">
        <v>587</v>
      </c>
      <c r="G238" s="478" t="s">
        <v>588</v>
      </c>
      <c r="H238" s="479" t="s">
        <v>31</v>
      </c>
      <c r="J238" s="480" t="s">
        <v>607</v>
      </c>
      <c r="K238" s="481">
        <v>39836323</v>
      </c>
      <c r="L238" s="480" t="s">
        <v>608</v>
      </c>
      <c r="M238" s="481">
        <v>74984760</v>
      </c>
      <c r="N238" s="640" t="s">
        <v>3312</v>
      </c>
      <c r="O238" s="641" t="s">
        <v>3309</v>
      </c>
    </row>
    <row r="239" spans="1:15" ht="39.950000000000003" customHeight="1">
      <c r="A239" s="476" t="s">
        <v>16</v>
      </c>
      <c r="B239" s="477" t="s">
        <v>17</v>
      </c>
      <c r="C239" s="477" t="s">
        <v>200</v>
      </c>
      <c r="D239" s="476" t="s">
        <v>522</v>
      </c>
      <c r="E239" s="478" t="s">
        <v>523</v>
      </c>
      <c r="F239" s="476" t="s">
        <v>611</v>
      </c>
      <c r="G239" s="478" t="s">
        <v>612</v>
      </c>
      <c r="H239" s="479" t="s">
        <v>31</v>
      </c>
      <c r="J239" s="480" t="s">
        <v>613</v>
      </c>
      <c r="K239" s="481">
        <v>39836323</v>
      </c>
      <c r="L239" s="480" t="s">
        <v>613</v>
      </c>
      <c r="M239" s="481">
        <v>74984760</v>
      </c>
      <c r="N239" s="640" t="s">
        <v>3314</v>
      </c>
      <c r="O239" s="641" t="s">
        <v>3315</v>
      </c>
    </row>
    <row r="240" spans="1:15" ht="39.950000000000003" customHeight="1">
      <c r="A240" s="476" t="s">
        <v>16</v>
      </c>
      <c r="B240" s="477" t="s">
        <v>17</v>
      </c>
      <c r="C240" s="477" t="s">
        <v>200</v>
      </c>
      <c r="D240" s="476" t="s">
        <v>614</v>
      </c>
      <c r="E240" s="478" t="s">
        <v>615</v>
      </c>
      <c r="F240" s="476" t="s">
        <v>616</v>
      </c>
      <c r="G240" s="478" t="s">
        <v>617</v>
      </c>
      <c r="H240" s="479" t="s">
        <v>127</v>
      </c>
      <c r="J240" s="480" t="s">
        <v>618</v>
      </c>
      <c r="K240" s="482">
        <v>8853687</v>
      </c>
      <c r="L240" s="480" t="s">
        <v>618</v>
      </c>
      <c r="M240" s="482">
        <v>9119298</v>
      </c>
      <c r="N240" s="483" t="s">
        <v>2335</v>
      </c>
      <c r="O240" s="484" t="s">
        <v>2336</v>
      </c>
    </row>
    <row r="241" spans="1:16" ht="39.950000000000003" customHeight="1">
      <c r="A241" s="476" t="s">
        <v>16</v>
      </c>
      <c r="B241" s="477" t="s">
        <v>17</v>
      </c>
      <c r="C241" s="477" t="s">
        <v>200</v>
      </c>
      <c r="D241" s="476" t="s">
        <v>614</v>
      </c>
      <c r="E241" s="478" t="s">
        <v>615</v>
      </c>
      <c r="F241" s="476" t="s">
        <v>616</v>
      </c>
      <c r="G241" s="478" t="s">
        <v>617</v>
      </c>
      <c r="H241" s="479" t="s">
        <v>194</v>
      </c>
      <c r="J241" s="480" t="s">
        <v>619</v>
      </c>
      <c r="K241" s="482">
        <v>25000000</v>
      </c>
      <c r="L241" s="480" t="s">
        <v>619</v>
      </c>
      <c r="M241" s="482">
        <v>50000000</v>
      </c>
      <c r="N241" s="484" t="s">
        <v>2442</v>
      </c>
      <c r="O241" s="484" t="s">
        <v>2443</v>
      </c>
      <c r="P241" s="509">
        <v>50000000</v>
      </c>
    </row>
    <row r="242" spans="1:16" ht="39.950000000000003" customHeight="1">
      <c r="A242" s="476" t="s">
        <v>16</v>
      </c>
      <c r="B242" s="477" t="s">
        <v>17</v>
      </c>
      <c r="C242" s="477" t="s">
        <v>200</v>
      </c>
      <c r="D242" s="476" t="s">
        <v>614</v>
      </c>
      <c r="E242" s="478" t="s">
        <v>615</v>
      </c>
      <c r="F242" s="476" t="s">
        <v>616</v>
      </c>
      <c r="G242" s="478" t="s">
        <v>617</v>
      </c>
      <c r="H242" s="479" t="s">
        <v>249</v>
      </c>
      <c r="J242" s="480" t="s">
        <v>620</v>
      </c>
      <c r="K242" s="546">
        <v>0</v>
      </c>
      <c r="M242" s="482">
        <v>0</v>
      </c>
      <c r="N242" s="483" t="s">
        <v>2559</v>
      </c>
      <c r="O242" s="484" t="s">
        <v>2560</v>
      </c>
      <c r="P242" s="493">
        <v>2000000</v>
      </c>
    </row>
    <row r="243" spans="1:16" ht="39.950000000000003" customHeight="1">
      <c r="A243" s="476" t="s">
        <v>16</v>
      </c>
      <c r="B243" s="477" t="s">
        <v>17</v>
      </c>
      <c r="C243" s="477" t="s">
        <v>200</v>
      </c>
      <c r="D243" s="476" t="s">
        <v>614</v>
      </c>
      <c r="E243" s="478" t="s">
        <v>615</v>
      </c>
      <c r="F243" s="476" t="s">
        <v>616</v>
      </c>
      <c r="G243" s="478" t="s">
        <v>617</v>
      </c>
      <c r="H243" s="479" t="s">
        <v>31</v>
      </c>
      <c r="J243" s="480" t="s">
        <v>621</v>
      </c>
      <c r="K243" s="481">
        <v>39836323</v>
      </c>
      <c r="L243" s="480" t="s">
        <v>622</v>
      </c>
      <c r="M243" s="481">
        <v>74984760</v>
      </c>
      <c r="N243" s="640" t="s">
        <v>3319</v>
      </c>
      <c r="O243" s="641" t="s">
        <v>3315</v>
      </c>
    </row>
    <row r="244" spans="1:16" ht="39.950000000000003" customHeight="1">
      <c r="A244" s="476" t="s">
        <v>16</v>
      </c>
      <c r="B244" s="477" t="s">
        <v>17</v>
      </c>
      <c r="C244" s="477" t="s">
        <v>200</v>
      </c>
      <c r="D244" s="476" t="s">
        <v>614</v>
      </c>
      <c r="E244" s="478" t="s">
        <v>615</v>
      </c>
      <c r="F244" s="476" t="s">
        <v>616</v>
      </c>
      <c r="G244" s="478" t="s">
        <v>617</v>
      </c>
      <c r="I244" s="479" t="s">
        <v>33</v>
      </c>
      <c r="J244" s="480" t="s">
        <v>623</v>
      </c>
      <c r="K244" s="546">
        <v>0</v>
      </c>
      <c r="M244" s="482">
        <v>0</v>
      </c>
      <c r="N244" s="484" t="s">
        <v>2842</v>
      </c>
    </row>
    <row r="245" spans="1:16" ht="39.950000000000003" customHeight="1">
      <c r="A245" s="476" t="s">
        <v>16</v>
      </c>
      <c r="B245" s="477" t="s">
        <v>17</v>
      </c>
      <c r="C245" s="477" t="s">
        <v>200</v>
      </c>
      <c r="D245" s="476" t="s">
        <v>614</v>
      </c>
      <c r="E245" s="478" t="s">
        <v>615</v>
      </c>
      <c r="F245" s="476" t="s">
        <v>616</v>
      </c>
      <c r="G245" s="478" t="s">
        <v>617</v>
      </c>
      <c r="I245" s="479" t="s">
        <v>132</v>
      </c>
      <c r="J245" s="486" t="s">
        <v>624</v>
      </c>
      <c r="K245" s="501">
        <v>8000000</v>
      </c>
      <c r="L245" s="486" t="s">
        <v>625</v>
      </c>
      <c r="M245" s="501">
        <v>8000000</v>
      </c>
      <c r="N245" s="538" t="s">
        <v>3588</v>
      </c>
      <c r="O245" s="507" t="s">
        <v>2779</v>
      </c>
    </row>
    <row r="246" spans="1:16" ht="39.950000000000003" customHeight="1">
      <c r="A246" s="476" t="s">
        <v>16</v>
      </c>
      <c r="B246" s="477" t="s">
        <v>17</v>
      </c>
      <c r="C246" s="477" t="s">
        <v>200</v>
      </c>
      <c r="D246" s="476" t="s">
        <v>614</v>
      </c>
      <c r="E246" s="478" t="s">
        <v>615</v>
      </c>
      <c r="F246" s="476" t="s">
        <v>616</v>
      </c>
      <c r="G246" s="478" t="s">
        <v>617</v>
      </c>
      <c r="I246" s="479" t="s">
        <v>84</v>
      </c>
      <c r="J246" s="480" t="s">
        <v>626</v>
      </c>
      <c r="K246" s="482">
        <v>20000000</v>
      </c>
      <c r="L246" s="480" t="s">
        <v>627</v>
      </c>
      <c r="M246" s="482">
        <v>20000000</v>
      </c>
      <c r="N246" s="496" t="s">
        <v>2982</v>
      </c>
    </row>
    <row r="247" spans="1:16" ht="39.950000000000003" customHeight="1">
      <c r="A247" s="476" t="s">
        <v>16</v>
      </c>
      <c r="B247" s="477" t="s">
        <v>17</v>
      </c>
      <c r="C247" s="477" t="s">
        <v>200</v>
      </c>
      <c r="D247" s="476" t="s">
        <v>614</v>
      </c>
      <c r="E247" s="478" t="s">
        <v>615</v>
      </c>
      <c r="F247" s="476" t="s">
        <v>616</v>
      </c>
      <c r="G247" s="478" t="s">
        <v>617</v>
      </c>
      <c r="I247" s="479" t="s">
        <v>86</v>
      </c>
      <c r="J247" s="510" t="s">
        <v>628</v>
      </c>
      <c r="K247" s="515">
        <v>3000000</v>
      </c>
      <c r="L247" s="510" t="s">
        <v>628</v>
      </c>
      <c r="M247" s="501">
        <v>5000000</v>
      </c>
      <c r="N247" s="547" t="s">
        <v>3123</v>
      </c>
    </row>
    <row r="248" spans="1:16" ht="39.950000000000003" customHeight="1">
      <c r="A248" s="476" t="s">
        <v>16</v>
      </c>
      <c r="B248" s="477" t="s">
        <v>17</v>
      </c>
      <c r="C248" s="477" t="s">
        <v>200</v>
      </c>
      <c r="D248" s="476" t="s">
        <v>614</v>
      </c>
      <c r="E248" s="478" t="s">
        <v>615</v>
      </c>
      <c r="F248" s="476" t="s">
        <v>616</v>
      </c>
      <c r="G248" s="478" t="s">
        <v>617</v>
      </c>
      <c r="I248" s="479" t="s">
        <v>92</v>
      </c>
      <c r="J248" s="480" t="s">
        <v>629</v>
      </c>
      <c r="K248" s="482">
        <v>3000000</v>
      </c>
      <c r="L248" s="480" t="s">
        <v>630</v>
      </c>
      <c r="M248" s="482">
        <v>3000000</v>
      </c>
    </row>
    <row r="249" spans="1:16" ht="39.950000000000003" customHeight="1">
      <c r="A249" s="476" t="s">
        <v>16</v>
      </c>
      <c r="B249" s="477" t="s">
        <v>17</v>
      </c>
      <c r="C249" s="477" t="s">
        <v>200</v>
      </c>
      <c r="D249" s="476" t="s">
        <v>614</v>
      </c>
      <c r="E249" s="478" t="s">
        <v>615</v>
      </c>
      <c r="F249" s="476" t="s">
        <v>616</v>
      </c>
      <c r="G249" s="478" t="s">
        <v>617</v>
      </c>
      <c r="I249" s="479" t="s">
        <v>177</v>
      </c>
      <c r="J249" s="480" t="s">
        <v>136</v>
      </c>
      <c r="K249" s="482">
        <v>7500000</v>
      </c>
      <c r="L249" s="480" t="s">
        <v>136</v>
      </c>
      <c r="M249" s="482">
        <v>7500000</v>
      </c>
      <c r="N249" s="483" t="s">
        <v>2687</v>
      </c>
    </row>
    <row r="250" spans="1:16" ht="39.950000000000003" customHeight="1">
      <c r="A250" s="476" t="s">
        <v>16</v>
      </c>
      <c r="B250" s="477" t="s">
        <v>17</v>
      </c>
      <c r="C250" s="477" t="s">
        <v>200</v>
      </c>
      <c r="D250" s="476" t="s">
        <v>614</v>
      </c>
      <c r="E250" s="478" t="s">
        <v>615</v>
      </c>
      <c r="F250" s="476" t="s">
        <v>616</v>
      </c>
      <c r="G250" s="478" t="s">
        <v>617</v>
      </c>
      <c r="I250" s="479" t="s">
        <v>143</v>
      </c>
      <c r="J250" s="510" t="s">
        <v>632</v>
      </c>
      <c r="K250" s="515">
        <v>20000000</v>
      </c>
      <c r="L250" s="510" t="s">
        <v>633</v>
      </c>
      <c r="M250" s="501">
        <v>12000000</v>
      </c>
      <c r="N250" s="483" t="s">
        <v>3082</v>
      </c>
      <c r="O250" s="511" t="s">
        <v>3083</v>
      </c>
    </row>
    <row r="251" spans="1:16" ht="39.950000000000003" customHeight="1">
      <c r="A251" s="476" t="s">
        <v>16</v>
      </c>
      <c r="B251" s="477" t="s">
        <v>17</v>
      </c>
      <c r="C251" s="477" t="s">
        <v>200</v>
      </c>
      <c r="D251" s="476" t="s">
        <v>614</v>
      </c>
      <c r="E251" s="478" t="s">
        <v>615</v>
      </c>
      <c r="F251" s="476" t="s">
        <v>616</v>
      </c>
      <c r="G251" s="478" t="s">
        <v>617</v>
      </c>
      <c r="I251" s="479" t="s">
        <v>65</v>
      </c>
      <c r="J251" s="480" t="s">
        <v>635</v>
      </c>
      <c r="K251" s="501">
        <v>80000000</v>
      </c>
      <c r="L251" s="476" t="s">
        <v>636</v>
      </c>
      <c r="M251" s="501">
        <v>240000000</v>
      </c>
      <c r="N251" s="507" t="s">
        <v>2285</v>
      </c>
      <c r="O251" s="507" t="s">
        <v>2286</v>
      </c>
      <c r="P251" s="548" t="s">
        <v>2287</v>
      </c>
    </row>
    <row r="252" spans="1:16" ht="39.950000000000003" customHeight="1">
      <c r="A252" s="476" t="s">
        <v>16</v>
      </c>
      <c r="B252" s="477" t="s">
        <v>17</v>
      </c>
      <c r="C252" s="477" t="s">
        <v>200</v>
      </c>
      <c r="D252" s="476" t="s">
        <v>614</v>
      </c>
      <c r="E252" s="478" t="s">
        <v>615</v>
      </c>
      <c r="F252" s="476" t="s">
        <v>616</v>
      </c>
      <c r="G252" s="478" t="s">
        <v>617</v>
      </c>
      <c r="I252" s="479" t="s">
        <v>640</v>
      </c>
      <c r="J252" s="480" t="s">
        <v>641</v>
      </c>
      <c r="K252" s="482">
        <v>176000000</v>
      </c>
      <c r="L252" s="480" t="s">
        <v>642</v>
      </c>
      <c r="M252" s="482">
        <v>367100000</v>
      </c>
      <c r="N252" s="549" t="s">
        <v>3557</v>
      </c>
      <c r="O252" s="484" t="s">
        <v>2852</v>
      </c>
    </row>
    <row r="253" spans="1:16" ht="39.950000000000003" customHeight="1">
      <c r="A253" s="476" t="s">
        <v>16</v>
      </c>
      <c r="B253" s="477" t="s">
        <v>17</v>
      </c>
      <c r="C253" s="477" t="s">
        <v>200</v>
      </c>
      <c r="D253" s="476" t="s">
        <v>614</v>
      </c>
      <c r="E253" s="478" t="s">
        <v>615</v>
      </c>
      <c r="F253" s="476" t="s">
        <v>647</v>
      </c>
      <c r="G253" s="478" t="s">
        <v>648</v>
      </c>
      <c r="H253" s="479" t="s">
        <v>127</v>
      </c>
      <c r="J253" s="480" t="s">
        <v>649</v>
      </c>
      <c r="K253" s="482">
        <v>10000000</v>
      </c>
      <c r="L253" s="480" t="s">
        <v>650</v>
      </c>
      <c r="M253" s="482">
        <v>10000000</v>
      </c>
      <c r="N253" s="483" t="s">
        <v>2339</v>
      </c>
      <c r="O253" s="484" t="s">
        <v>2340</v>
      </c>
    </row>
    <row r="254" spans="1:16" ht="39.950000000000003" customHeight="1">
      <c r="A254" s="476" t="s">
        <v>16</v>
      </c>
      <c r="B254" s="477" t="s">
        <v>17</v>
      </c>
      <c r="C254" s="477" t="s">
        <v>200</v>
      </c>
      <c r="D254" s="476" t="s">
        <v>614</v>
      </c>
      <c r="E254" s="478" t="s">
        <v>615</v>
      </c>
      <c r="F254" s="476" t="s">
        <v>647</v>
      </c>
      <c r="G254" s="478" t="s">
        <v>648</v>
      </c>
      <c r="H254" s="479" t="s">
        <v>194</v>
      </c>
      <c r="J254" s="480" t="s">
        <v>651</v>
      </c>
      <c r="K254" s="482">
        <v>10000000</v>
      </c>
      <c r="L254" s="480" t="s">
        <v>651</v>
      </c>
      <c r="M254" s="482">
        <v>20000000</v>
      </c>
      <c r="N254" s="484" t="s">
        <v>2444</v>
      </c>
      <c r="O254" s="484" t="s">
        <v>2445</v>
      </c>
      <c r="P254" s="509">
        <v>20000000</v>
      </c>
    </row>
    <row r="255" spans="1:16" ht="39.950000000000003" customHeight="1">
      <c r="A255" s="476" t="s">
        <v>16</v>
      </c>
      <c r="B255" s="477" t="s">
        <v>17</v>
      </c>
      <c r="C255" s="477" t="s">
        <v>200</v>
      </c>
      <c r="D255" s="476" t="s">
        <v>614</v>
      </c>
      <c r="E255" s="478" t="s">
        <v>615</v>
      </c>
      <c r="F255" s="476" t="s">
        <v>647</v>
      </c>
      <c r="G255" s="478" t="s">
        <v>648</v>
      </c>
      <c r="H255" s="479" t="s">
        <v>249</v>
      </c>
      <c r="J255" s="480" t="s">
        <v>652</v>
      </c>
      <c r="K255" s="482">
        <v>1000000</v>
      </c>
      <c r="M255" s="482">
        <v>0</v>
      </c>
      <c r="N255" s="483" t="s">
        <v>2561</v>
      </c>
      <c r="O255" s="484" t="s">
        <v>2562</v>
      </c>
      <c r="P255" s="493">
        <v>3300000</v>
      </c>
    </row>
    <row r="256" spans="1:16" ht="39.950000000000003" customHeight="1">
      <c r="A256" s="476" t="s">
        <v>16</v>
      </c>
      <c r="B256" s="477" t="s">
        <v>17</v>
      </c>
      <c r="C256" s="477" t="s">
        <v>200</v>
      </c>
      <c r="D256" s="476" t="s">
        <v>614</v>
      </c>
      <c r="E256" s="478" t="s">
        <v>615</v>
      </c>
      <c r="F256" s="476" t="s">
        <v>647</v>
      </c>
      <c r="G256" s="478" t="s">
        <v>648</v>
      </c>
      <c r="I256" s="479" t="s">
        <v>33</v>
      </c>
      <c r="J256" s="480" t="s">
        <v>653</v>
      </c>
      <c r="K256" s="482">
        <v>0</v>
      </c>
      <c r="M256" s="482">
        <v>0</v>
      </c>
      <c r="N256" s="484" t="s">
        <v>2844</v>
      </c>
    </row>
    <row r="257" spans="1:16" ht="39.950000000000003" customHeight="1">
      <c r="A257" s="476" t="s">
        <v>16</v>
      </c>
      <c r="B257" s="477" t="s">
        <v>17</v>
      </c>
      <c r="C257" s="477" t="s">
        <v>200</v>
      </c>
      <c r="D257" s="476" t="s">
        <v>614</v>
      </c>
      <c r="E257" s="478" t="s">
        <v>615</v>
      </c>
      <c r="F257" s="476" t="s">
        <v>647</v>
      </c>
      <c r="G257" s="478" t="s">
        <v>648</v>
      </c>
      <c r="I257" s="479" t="s">
        <v>132</v>
      </c>
      <c r="J257" s="486" t="s">
        <v>654</v>
      </c>
      <c r="K257" s="501">
        <v>3000000</v>
      </c>
      <c r="L257" s="486" t="s">
        <v>655</v>
      </c>
      <c r="M257" s="501">
        <v>3000000</v>
      </c>
      <c r="N257" s="483" t="s">
        <v>3595</v>
      </c>
    </row>
    <row r="258" spans="1:16" ht="39.950000000000003" customHeight="1">
      <c r="A258" s="476" t="s">
        <v>16</v>
      </c>
      <c r="B258" s="477" t="s">
        <v>17</v>
      </c>
      <c r="C258" s="477" t="s">
        <v>200</v>
      </c>
      <c r="D258" s="476" t="s">
        <v>614</v>
      </c>
      <c r="E258" s="478" t="s">
        <v>615</v>
      </c>
      <c r="F258" s="476" t="s">
        <v>647</v>
      </c>
      <c r="G258" s="478" t="s">
        <v>648</v>
      </c>
      <c r="I258" s="479" t="s">
        <v>81</v>
      </c>
      <c r="J258" s="480" t="s">
        <v>656</v>
      </c>
      <c r="K258" s="482">
        <v>3000000</v>
      </c>
      <c r="L258" s="480" t="s">
        <v>656</v>
      </c>
      <c r="M258" s="482">
        <v>3000000</v>
      </c>
      <c r="N258" s="483" t="s">
        <v>2687</v>
      </c>
    </row>
    <row r="259" spans="1:16" ht="39.950000000000003" customHeight="1">
      <c r="A259" s="476" t="s">
        <v>16</v>
      </c>
      <c r="B259" s="477" t="s">
        <v>17</v>
      </c>
      <c r="C259" s="477" t="s">
        <v>200</v>
      </c>
      <c r="D259" s="476" t="s">
        <v>614</v>
      </c>
      <c r="E259" s="478" t="s">
        <v>615</v>
      </c>
      <c r="F259" s="476" t="s">
        <v>647</v>
      </c>
      <c r="G259" s="478" t="s">
        <v>648</v>
      </c>
      <c r="I259" s="479" t="s">
        <v>84</v>
      </c>
      <c r="J259" s="480" t="s">
        <v>657</v>
      </c>
      <c r="K259" s="482">
        <v>14000000</v>
      </c>
      <c r="L259" s="480" t="s">
        <v>657</v>
      </c>
      <c r="M259" s="482">
        <v>14000000</v>
      </c>
      <c r="N259" s="496" t="s">
        <v>2985</v>
      </c>
      <c r="O259" s="497" t="s">
        <v>2986</v>
      </c>
    </row>
    <row r="260" spans="1:16" ht="39.950000000000003" customHeight="1">
      <c r="A260" s="476" t="s">
        <v>16</v>
      </c>
      <c r="B260" s="477" t="s">
        <v>17</v>
      </c>
      <c r="C260" s="477" t="s">
        <v>200</v>
      </c>
      <c r="D260" s="476" t="s">
        <v>614</v>
      </c>
      <c r="E260" s="478" t="s">
        <v>615</v>
      </c>
      <c r="F260" s="476" t="s">
        <v>647</v>
      </c>
      <c r="G260" s="478" t="s">
        <v>648</v>
      </c>
      <c r="I260" s="479" t="s">
        <v>86</v>
      </c>
      <c r="J260" s="510" t="s">
        <v>658</v>
      </c>
      <c r="K260" s="501">
        <v>3000000</v>
      </c>
      <c r="L260" s="510" t="s">
        <v>658</v>
      </c>
      <c r="M260" s="501">
        <v>5000000</v>
      </c>
      <c r="N260" s="483" t="s">
        <v>3124</v>
      </c>
    </row>
    <row r="261" spans="1:16" ht="39.950000000000003" customHeight="1">
      <c r="A261" s="476" t="s">
        <v>16</v>
      </c>
      <c r="B261" s="477" t="s">
        <v>17</v>
      </c>
      <c r="C261" s="477" t="s">
        <v>200</v>
      </c>
      <c r="D261" s="476" t="s">
        <v>614</v>
      </c>
      <c r="E261" s="478" t="s">
        <v>615</v>
      </c>
      <c r="F261" s="476" t="s">
        <v>647</v>
      </c>
      <c r="G261" s="478" t="s">
        <v>648</v>
      </c>
      <c r="I261" s="479" t="s">
        <v>92</v>
      </c>
      <c r="J261" s="480" t="s">
        <v>659</v>
      </c>
      <c r="K261" s="482">
        <v>3000000</v>
      </c>
      <c r="L261" s="480" t="s">
        <v>660</v>
      </c>
      <c r="M261" s="482">
        <v>3000000</v>
      </c>
    </row>
    <row r="262" spans="1:16" ht="39.950000000000003" customHeight="1">
      <c r="A262" s="476" t="s">
        <v>16</v>
      </c>
      <c r="B262" s="477" t="s">
        <v>17</v>
      </c>
      <c r="C262" s="477" t="s">
        <v>200</v>
      </c>
      <c r="D262" s="476" t="s">
        <v>614</v>
      </c>
      <c r="E262" s="478" t="s">
        <v>615</v>
      </c>
      <c r="F262" s="476" t="s">
        <v>647</v>
      </c>
      <c r="G262" s="478" t="s">
        <v>648</v>
      </c>
      <c r="I262" s="479" t="s">
        <v>143</v>
      </c>
      <c r="J262" s="510" t="s">
        <v>661</v>
      </c>
      <c r="K262" s="501">
        <v>30000000</v>
      </c>
      <c r="L262" s="510" t="s">
        <v>662</v>
      </c>
      <c r="M262" s="501">
        <v>10000000</v>
      </c>
      <c r="N262" s="483" t="s">
        <v>3082</v>
      </c>
      <c r="O262" s="511" t="s">
        <v>3083</v>
      </c>
    </row>
    <row r="263" spans="1:16" ht="39.950000000000003" customHeight="1">
      <c r="A263" s="476" t="s">
        <v>16</v>
      </c>
      <c r="B263" s="477" t="s">
        <v>17</v>
      </c>
      <c r="C263" s="477" t="s">
        <v>200</v>
      </c>
      <c r="D263" s="476" t="s">
        <v>614</v>
      </c>
      <c r="E263" s="478" t="s">
        <v>615</v>
      </c>
      <c r="F263" s="476" t="s">
        <v>647</v>
      </c>
      <c r="G263" s="478" t="s">
        <v>648</v>
      </c>
      <c r="I263" s="479" t="s">
        <v>65</v>
      </c>
      <c r="J263" s="480" t="s">
        <v>663</v>
      </c>
      <c r="K263" s="501">
        <v>10000000</v>
      </c>
      <c r="L263" s="480" t="s">
        <v>664</v>
      </c>
      <c r="M263" s="501">
        <v>30000000</v>
      </c>
      <c r="N263" s="484" t="s">
        <v>2288</v>
      </c>
      <c r="O263" s="484" t="s">
        <v>2286</v>
      </c>
      <c r="P263" s="548" t="s">
        <v>2289</v>
      </c>
    </row>
    <row r="264" spans="1:16" ht="39.950000000000003" customHeight="1">
      <c r="A264" s="476" t="s">
        <v>16</v>
      </c>
      <c r="B264" s="477" t="s">
        <v>17</v>
      </c>
      <c r="C264" s="477" t="s">
        <v>200</v>
      </c>
      <c r="D264" s="476" t="s">
        <v>614</v>
      </c>
      <c r="E264" s="478" t="s">
        <v>615</v>
      </c>
      <c r="F264" s="476" t="s">
        <v>668</v>
      </c>
      <c r="G264" s="478" t="s">
        <v>669</v>
      </c>
      <c r="H264" s="479" t="s">
        <v>244</v>
      </c>
      <c r="J264" s="480" t="s">
        <v>670</v>
      </c>
      <c r="K264" s="482">
        <f>2951229</f>
        <v>2951229</v>
      </c>
      <c r="L264" s="480" t="s">
        <v>671</v>
      </c>
      <c r="M264" s="482">
        <v>3039765.87</v>
      </c>
      <c r="N264" s="483" t="s">
        <v>2341</v>
      </c>
      <c r="O264" s="484" t="s">
        <v>2342</v>
      </c>
    </row>
    <row r="265" spans="1:16" ht="39.950000000000003" customHeight="1">
      <c r="A265" s="476" t="s">
        <v>16</v>
      </c>
      <c r="B265" s="477" t="s">
        <v>17</v>
      </c>
      <c r="C265" s="477" t="s">
        <v>200</v>
      </c>
      <c r="D265" s="476" t="s">
        <v>614</v>
      </c>
      <c r="E265" s="478" t="s">
        <v>615</v>
      </c>
      <c r="F265" s="476" t="s">
        <v>668</v>
      </c>
      <c r="G265" s="478" t="s">
        <v>669</v>
      </c>
      <c r="H265" s="479" t="s">
        <v>194</v>
      </c>
      <c r="K265" s="482">
        <v>0</v>
      </c>
      <c r="L265" s="480" t="s">
        <v>672</v>
      </c>
      <c r="M265" s="482">
        <v>120000000</v>
      </c>
      <c r="N265" s="484" t="s">
        <v>2446</v>
      </c>
      <c r="O265" s="484" t="s">
        <v>2447</v>
      </c>
      <c r="P265" s="509">
        <v>120000000</v>
      </c>
    </row>
    <row r="266" spans="1:16" ht="39.950000000000003" customHeight="1">
      <c r="A266" s="476" t="s">
        <v>16</v>
      </c>
      <c r="B266" s="477" t="s">
        <v>17</v>
      </c>
      <c r="C266" s="477" t="s">
        <v>200</v>
      </c>
      <c r="D266" s="476" t="s">
        <v>614</v>
      </c>
      <c r="E266" s="478" t="s">
        <v>615</v>
      </c>
      <c r="F266" s="476" t="s">
        <v>668</v>
      </c>
      <c r="G266" s="478" t="s">
        <v>669</v>
      </c>
      <c r="H266" s="479" t="s">
        <v>249</v>
      </c>
      <c r="J266" s="480" t="s">
        <v>673</v>
      </c>
      <c r="K266" s="482">
        <v>300000</v>
      </c>
      <c r="L266" s="480" t="s">
        <v>674</v>
      </c>
      <c r="M266" s="482">
        <f>2*K266*1.1</f>
        <v>660000</v>
      </c>
      <c r="N266" s="483" t="s">
        <v>2563</v>
      </c>
      <c r="O266" s="483" t="s">
        <v>2564</v>
      </c>
      <c r="P266" s="493" t="s">
        <v>2565</v>
      </c>
    </row>
    <row r="267" spans="1:16" ht="39.950000000000003" customHeight="1">
      <c r="A267" s="476" t="s">
        <v>16</v>
      </c>
      <c r="B267" s="477" t="s">
        <v>17</v>
      </c>
      <c r="C267" s="477" t="s">
        <v>200</v>
      </c>
      <c r="D267" s="476" t="s">
        <v>614</v>
      </c>
      <c r="E267" s="478" t="s">
        <v>615</v>
      </c>
      <c r="F267" s="476" t="s">
        <v>668</v>
      </c>
      <c r="G267" s="478" t="s">
        <v>669</v>
      </c>
      <c r="I267" s="479" t="s">
        <v>33</v>
      </c>
      <c r="J267" s="480" t="s">
        <v>676</v>
      </c>
      <c r="K267" s="482">
        <v>0</v>
      </c>
      <c r="M267" s="482">
        <v>0</v>
      </c>
      <c r="N267" s="484" t="s">
        <v>2844</v>
      </c>
    </row>
    <row r="268" spans="1:16" ht="39.950000000000003" customHeight="1">
      <c r="A268" s="476" t="s">
        <v>16</v>
      </c>
      <c r="B268" s="477" t="s">
        <v>17</v>
      </c>
      <c r="C268" s="477" t="s">
        <v>200</v>
      </c>
      <c r="D268" s="476" t="s">
        <v>614</v>
      </c>
      <c r="E268" s="478" t="s">
        <v>615</v>
      </c>
      <c r="F268" s="476" t="s">
        <v>668</v>
      </c>
      <c r="G268" s="478" t="s">
        <v>669</v>
      </c>
      <c r="I268" s="479" t="s">
        <v>132</v>
      </c>
      <c r="J268" s="486" t="s">
        <v>677</v>
      </c>
      <c r="K268" s="501">
        <v>3000000</v>
      </c>
      <c r="L268" s="486" t="s">
        <v>678</v>
      </c>
      <c r="M268" s="501">
        <v>3000000</v>
      </c>
      <c r="N268" s="483" t="s">
        <v>3595</v>
      </c>
    </row>
    <row r="269" spans="1:16" ht="39.950000000000003" customHeight="1">
      <c r="A269" s="476" t="s">
        <v>16</v>
      </c>
      <c r="B269" s="477" t="s">
        <v>17</v>
      </c>
      <c r="C269" s="477" t="s">
        <v>200</v>
      </c>
      <c r="D269" s="476" t="s">
        <v>614</v>
      </c>
      <c r="E269" s="478" t="s">
        <v>615</v>
      </c>
      <c r="F269" s="476" t="s">
        <v>668</v>
      </c>
      <c r="G269" s="478" t="s">
        <v>669</v>
      </c>
      <c r="I269" s="479" t="s">
        <v>81</v>
      </c>
      <c r="J269" s="480" t="s">
        <v>680</v>
      </c>
      <c r="K269" s="482">
        <v>3000000</v>
      </c>
      <c r="L269" s="480" t="s">
        <v>680</v>
      </c>
      <c r="M269" s="482">
        <v>3000000</v>
      </c>
      <c r="N269" s="483" t="s">
        <v>2687</v>
      </c>
    </row>
    <row r="270" spans="1:16" ht="39.950000000000003" customHeight="1">
      <c r="A270" s="476" t="s">
        <v>16</v>
      </c>
      <c r="B270" s="477" t="s">
        <v>17</v>
      </c>
      <c r="C270" s="477" t="s">
        <v>200</v>
      </c>
      <c r="D270" s="476" t="s">
        <v>614</v>
      </c>
      <c r="E270" s="478" t="s">
        <v>615</v>
      </c>
      <c r="F270" s="476" t="s">
        <v>668</v>
      </c>
      <c r="G270" s="478" t="s">
        <v>669</v>
      </c>
      <c r="I270" s="479" t="s">
        <v>84</v>
      </c>
      <c r="J270" s="480" t="s">
        <v>323</v>
      </c>
      <c r="K270" s="482">
        <v>33000000</v>
      </c>
      <c r="L270" s="480" t="s">
        <v>681</v>
      </c>
      <c r="M270" s="482">
        <v>50000000</v>
      </c>
      <c r="N270" s="542" t="s">
        <v>2987</v>
      </c>
    </row>
    <row r="271" spans="1:16" ht="39.950000000000003" customHeight="1">
      <c r="A271" s="476" t="s">
        <v>16</v>
      </c>
      <c r="B271" s="477" t="s">
        <v>17</v>
      </c>
      <c r="C271" s="477" t="s">
        <v>200</v>
      </c>
      <c r="D271" s="476" t="s">
        <v>614</v>
      </c>
      <c r="E271" s="478" t="s">
        <v>615</v>
      </c>
      <c r="F271" s="476" t="s">
        <v>668</v>
      </c>
      <c r="G271" s="478" t="s">
        <v>669</v>
      </c>
      <c r="I271" s="479" t="s">
        <v>86</v>
      </c>
      <c r="J271" s="510" t="s">
        <v>682</v>
      </c>
      <c r="K271" s="501">
        <v>2000000</v>
      </c>
      <c r="L271" s="510" t="s">
        <v>682</v>
      </c>
      <c r="M271" s="501">
        <v>4000000</v>
      </c>
      <c r="N271" s="483" t="s">
        <v>3124</v>
      </c>
    </row>
    <row r="272" spans="1:16" ht="39.950000000000003" customHeight="1">
      <c r="A272" s="476" t="s">
        <v>16</v>
      </c>
      <c r="B272" s="477" t="s">
        <v>17</v>
      </c>
      <c r="C272" s="477" t="s">
        <v>200</v>
      </c>
      <c r="D272" s="476" t="s">
        <v>614</v>
      </c>
      <c r="E272" s="478" t="s">
        <v>615</v>
      </c>
      <c r="F272" s="476" t="s">
        <v>668</v>
      </c>
      <c r="G272" s="478" t="s">
        <v>669</v>
      </c>
      <c r="I272" s="479" t="s">
        <v>92</v>
      </c>
      <c r="J272" s="506" t="s">
        <v>683</v>
      </c>
      <c r="K272" s="482">
        <v>3000000</v>
      </c>
      <c r="L272" s="506" t="s">
        <v>684</v>
      </c>
      <c r="M272" s="482">
        <v>3000000</v>
      </c>
    </row>
    <row r="273" spans="1:16" ht="39.950000000000003" customHeight="1">
      <c r="A273" s="476" t="s">
        <v>16</v>
      </c>
      <c r="B273" s="477" t="s">
        <v>17</v>
      </c>
      <c r="C273" s="477" t="s">
        <v>200</v>
      </c>
      <c r="D273" s="476" t="s">
        <v>614</v>
      </c>
      <c r="E273" s="478" t="s">
        <v>615</v>
      </c>
      <c r="F273" s="476" t="s">
        <v>668</v>
      </c>
      <c r="G273" s="478" t="s">
        <v>669</v>
      </c>
      <c r="I273" s="479" t="s">
        <v>143</v>
      </c>
      <c r="J273" s="510" t="s">
        <v>685</v>
      </c>
      <c r="K273" s="501">
        <v>20000000</v>
      </c>
      <c r="L273" s="510" t="s">
        <v>686</v>
      </c>
      <c r="M273" s="501">
        <v>4000000</v>
      </c>
      <c r="N273" s="483" t="s">
        <v>3082</v>
      </c>
      <c r="O273" s="511" t="s">
        <v>3083</v>
      </c>
    </row>
    <row r="274" spans="1:16" ht="39.950000000000003" customHeight="1">
      <c r="A274" s="476" t="s">
        <v>16</v>
      </c>
      <c r="B274" s="477" t="s">
        <v>17</v>
      </c>
      <c r="C274" s="477" t="s">
        <v>200</v>
      </c>
      <c r="D274" s="476" t="s">
        <v>614</v>
      </c>
      <c r="E274" s="478" t="s">
        <v>615</v>
      </c>
      <c r="F274" s="476" t="s">
        <v>668</v>
      </c>
      <c r="G274" s="478" t="s">
        <v>669</v>
      </c>
      <c r="I274" s="479" t="s">
        <v>690</v>
      </c>
      <c r="J274" s="550" t="s">
        <v>691</v>
      </c>
      <c r="K274" s="501">
        <v>8886024</v>
      </c>
      <c r="L274" s="550" t="s">
        <v>691</v>
      </c>
      <c r="M274" s="501">
        <v>26658072</v>
      </c>
      <c r="N274" s="527" t="s">
        <v>3430</v>
      </c>
      <c r="O274" s="487" t="s">
        <v>3431</v>
      </c>
    </row>
    <row r="275" spans="1:16" ht="39.950000000000003" customHeight="1">
      <c r="A275" s="476" t="s">
        <v>16</v>
      </c>
      <c r="B275" s="477" t="s">
        <v>17</v>
      </c>
      <c r="C275" s="477" t="s">
        <v>200</v>
      </c>
      <c r="D275" s="476" t="s">
        <v>614</v>
      </c>
      <c r="E275" s="478" t="s">
        <v>615</v>
      </c>
      <c r="F275" s="476" t="s">
        <v>693</v>
      </c>
      <c r="G275" s="478" t="s">
        <v>694</v>
      </c>
      <c r="H275" s="479" t="s">
        <v>127</v>
      </c>
      <c r="K275" s="482">
        <v>0</v>
      </c>
      <c r="L275" s="480" t="s">
        <v>695</v>
      </c>
      <c r="M275" s="482">
        <v>3039765.87</v>
      </c>
      <c r="N275" s="483" t="s">
        <v>2343</v>
      </c>
      <c r="O275" s="484" t="s">
        <v>2342</v>
      </c>
    </row>
    <row r="276" spans="1:16" ht="39.950000000000003" customHeight="1">
      <c r="A276" s="476" t="s">
        <v>16</v>
      </c>
      <c r="B276" s="477" t="s">
        <v>17</v>
      </c>
      <c r="C276" s="477" t="s">
        <v>200</v>
      </c>
      <c r="D276" s="476" t="s">
        <v>614</v>
      </c>
      <c r="E276" s="478" t="s">
        <v>615</v>
      </c>
      <c r="F276" s="476" t="s">
        <v>693</v>
      </c>
      <c r="G276" s="478" t="s">
        <v>694</v>
      </c>
      <c r="H276" s="479" t="s">
        <v>126</v>
      </c>
      <c r="J276" s="480" t="s">
        <v>696</v>
      </c>
      <c r="K276" s="482">
        <v>120000000</v>
      </c>
      <c r="L276" s="480" t="s">
        <v>696</v>
      </c>
      <c r="M276" s="482">
        <v>120000000</v>
      </c>
      <c r="N276" s="484" t="s">
        <v>2448</v>
      </c>
      <c r="O276" s="484" t="s">
        <v>2449</v>
      </c>
      <c r="P276" s="509">
        <v>120000000</v>
      </c>
    </row>
    <row r="277" spans="1:16" ht="39.950000000000003" customHeight="1">
      <c r="A277" s="476" t="s">
        <v>16</v>
      </c>
      <c r="B277" s="477" t="s">
        <v>17</v>
      </c>
      <c r="C277" s="477" t="s">
        <v>200</v>
      </c>
      <c r="D277" s="476" t="s">
        <v>614</v>
      </c>
      <c r="E277" s="478" t="s">
        <v>615</v>
      </c>
      <c r="F277" s="476" t="s">
        <v>693</v>
      </c>
      <c r="G277" s="478" t="s">
        <v>694</v>
      </c>
      <c r="H277" s="479" t="s">
        <v>249</v>
      </c>
      <c r="J277" s="480" t="s">
        <v>697</v>
      </c>
      <c r="K277" s="482">
        <v>300000</v>
      </c>
      <c r="L277" s="480" t="s">
        <v>698</v>
      </c>
      <c r="M277" s="482">
        <f>2*K277*1.1</f>
        <v>660000</v>
      </c>
      <c r="N277" s="483" t="s">
        <v>2566</v>
      </c>
      <c r="O277" s="483" t="s">
        <v>2564</v>
      </c>
      <c r="P277" s="493" t="s">
        <v>2565</v>
      </c>
    </row>
    <row r="278" spans="1:16" ht="39.950000000000003" customHeight="1">
      <c r="A278" s="476" t="s">
        <v>16</v>
      </c>
      <c r="B278" s="477" t="s">
        <v>17</v>
      </c>
      <c r="C278" s="477" t="s">
        <v>200</v>
      </c>
      <c r="D278" s="476" t="s">
        <v>614</v>
      </c>
      <c r="E278" s="478" t="s">
        <v>615</v>
      </c>
      <c r="F278" s="476" t="s">
        <v>693</v>
      </c>
      <c r="G278" s="478" t="s">
        <v>694</v>
      </c>
      <c r="H278" s="479" t="s">
        <v>640</v>
      </c>
      <c r="J278" s="480" t="s">
        <v>700</v>
      </c>
      <c r="K278" s="482">
        <v>0</v>
      </c>
      <c r="L278" s="480" t="s">
        <v>701</v>
      </c>
      <c r="M278" s="482">
        <v>0</v>
      </c>
      <c r="N278" s="551" t="s">
        <v>3558</v>
      </c>
      <c r="O278" s="484" t="s">
        <v>3559</v>
      </c>
    </row>
    <row r="279" spans="1:16" ht="39.950000000000003" customHeight="1">
      <c r="A279" s="476" t="s">
        <v>16</v>
      </c>
      <c r="B279" s="477" t="s">
        <v>17</v>
      </c>
      <c r="C279" s="477" t="s">
        <v>200</v>
      </c>
      <c r="D279" s="476" t="s">
        <v>614</v>
      </c>
      <c r="E279" s="478" t="s">
        <v>615</v>
      </c>
      <c r="F279" s="476" t="s">
        <v>693</v>
      </c>
      <c r="G279" s="478" t="s">
        <v>694</v>
      </c>
      <c r="I279" s="479" t="s">
        <v>33</v>
      </c>
      <c r="K279" s="482">
        <v>0</v>
      </c>
      <c r="M279" s="482">
        <v>0</v>
      </c>
      <c r="N279" s="484" t="s">
        <v>2844</v>
      </c>
    </row>
    <row r="280" spans="1:16" ht="39.950000000000003" customHeight="1">
      <c r="A280" s="476" t="s">
        <v>16</v>
      </c>
      <c r="B280" s="477" t="s">
        <v>17</v>
      </c>
      <c r="C280" s="477" t="s">
        <v>200</v>
      </c>
      <c r="D280" s="476" t="s">
        <v>614</v>
      </c>
      <c r="E280" s="478" t="s">
        <v>615</v>
      </c>
      <c r="F280" s="476" t="s">
        <v>693</v>
      </c>
      <c r="G280" s="478" t="s">
        <v>694</v>
      </c>
      <c r="I280" s="479" t="s">
        <v>132</v>
      </c>
      <c r="J280" s="486" t="s">
        <v>705</v>
      </c>
      <c r="K280" s="501">
        <v>3000000</v>
      </c>
      <c r="L280" s="486" t="s">
        <v>706</v>
      </c>
      <c r="M280" s="501">
        <v>3000000</v>
      </c>
      <c r="N280" s="483" t="s">
        <v>3595</v>
      </c>
    </row>
    <row r="281" spans="1:16" ht="39.950000000000003" customHeight="1">
      <c r="A281" s="476" t="s">
        <v>16</v>
      </c>
      <c r="B281" s="477" t="s">
        <v>17</v>
      </c>
      <c r="C281" s="477" t="s">
        <v>200</v>
      </c>
      <c r="D281" s="476" t="s">
        <v>614</v>
      </c>
      <c r="E281" s="478" t="s">
        <v>615</v>
      </c>
      <c r="F281" s="476" t="s">
        <v>693</v>
      </c>
      <c r="G281" s="478" t="s">
        <v>694</v>
      </c>
      <c r="I281" s="479" t="s">
        <v>81</v>
      </c>
      <c r="J281" s="480" t="s">
        <v>708</v>
      </c>
      <c r="K281" s="482">
        <v>0</v>
      </c>
      <c r="L281" s="480" t="s">
        <v>708</v>
      </c>
      <c r="M281" s="482">
        <v>0</v>
      </c>
      <c r="N281" s="483" t="s">
        <v>2687</v>
      </c>
    </row>
    <row r="282" spans="1:16" ht="39.950000000000003" customHeight="1">
      <c r="A282" s="476" t="s">
        <v>16</v>
      </c>
      <c r="B282" s="477" t="s">
        <v>17</v>
      </c>
      <c r="C282" s="477" t="s">
        <v>200</v>
      </c>
      <c r="D282" s="476" t="s">
        <v>614</v>
      </c>
      <c r="E282" s="478" t="s">
        <v>615</v>
      </c>
      <c r="F282" s="476" t="s">
        <v>693</v>
      </c>
      <c r="G282" s="478" t="s">
        <v>694</v>
      </c>
      <c r="I282" s="479" t="s">
        <v>84</v>
      </c>
      <c r="J282" s="480" t="s">
        <v>710</v>
      </c>
      <c r="K282" s="482">
        <v>14000000</v>
      </c>
      <c r="L282" s="480" t="s">
        <v>710</v>
      </c>
      <c r="M282" s="482">
        <v>14000000</v>
      </c>
      <c r="N282" s="542" t="s">
        <v>2987</v>
      </c>
    </row>
    <row r="283" spans="1:16" ht="39.950000000000003" customHeight="1">
      <c r="A283" s="476" t="s">
        <v>16</v>
      </c>
      <c r="B283" s="477" t="s">
        <v>17</v>
      </c>
      <c r="C283" s="477" t="s">
        <v>200</v>
      </c>
      <c r="D283" s="476" t="s">
        <v>614</v>
      </c>
      <c r="E283" s="478" t="s">
        <v>615</v>
      </c>
      <c r="F283" s="476" t="s">
        <v>693</v>
      </c>
      <c r="G283" s="478" t="s">
        <v>694</v>
      </c>
      <c r="I283" s="479" t="s">
        <v>86</v>
      </c>
      <c r="J283" s="510" t="s">
        <v>711</v>
      </c>
      <c r="K283" s="501">
        <v>2000000</v>
      </c>
      <c r="L283" s="510" t="s">
        <v>711</v>
      </c>
      <c r="M283" s="501">
        <v>4000000</v>
      </c>
      <c r="N283" s="483" t="s">
        <v>3124</v>
      </c>
    </row>
    <row r="284" spans="1:16" ht="39.950000000000003" customHeight="1">
      <c r="A284" s="476" t="s">
        <v>16</v>
      </c>
      <c r="B284" s="477" t="s">
        <v>17</v>
      </c>
      <c r="C284" s="477" t="s">
        <v>200</v>
      </c>
      <c r="D284" s="476" t="s">
        <v>614</v>
      </c>
      <c r="E284" s="478" t="s">
        <v>615</v>
      </c>
      <c r="F284" s="476" t="s">
        <v>693</v>
      </c>
      <c r="G284" s="478" t="s">
        <v>694</v>
      </c>
      <c r="I284" s="479" t="s">
        <v>92</v>
      </c>
      <c r="J284" s="506" t="s">
        <v>712</v>
      </c>
      <c r="K284" s="482">
        <v>3000000</v>
      </c>
      <c r="L284" s="506" t="s">
        <v>713</v>
      </c>
      <c r="M284" s="482">
        <v>3000000</v>
      </c>
    </row>
    <row r="285" spans="1:16" ht="39.950000000000003" customHeight="1">
      <c r="A285" s="476" t="s">
        <v>16</v>
      </c>
      <c r="B285" s="477" t="s">
        <v>17</v>
      </c>
      <c r="C285" s="477" t="s">
        <v>200</v>
      </c>
      <c r="D285" s="476" t="s">
        <v>614</v>
      </c>
      <c r="E285" s="478" t="s">
        <v>615</v>
      </c>
      <c r="F285" s="476" t="s">
        <v>693</v>
      </c>
      <c r="G285" s="478" t="s">
        <v>694</v>
      </c>
      <c r="I285" s="479" t="s">
        <v>143</v>
      </c>
      <c r="J285" s="510" t="s">
        <v>714</v>
      </c>
      <c r="K285" s="501">
        <v>20000000</v>
      </c>
      <c r="L285" s="510" t="s">
        <v>715</v>
      </c>
      <c r="M285" s="501">
        <v>10000000</v>
      </c>
      <c r="N285" s="483" t="s">
        <v>3082</v>
      </c>
      <c r="O285" s="511" t="s">
        <v>3083</v>
      </c>
    </row>
    <row r="286" spans="1:16" ht="39.950000000000003" customHeight="1">
      <c r="A286" s="476" t="s">
        <v>16</v>
      </c>
      <c r="B286" s="477" t="s">
        <v>17</v>
      </c>
      <c r="C286" s="477" t="s">
        <v>200</v>
      </c>
      <c r="D286" s="476" t="s">
        <v>614</v>
      </c>
      <c r="E286" s="478" t="s">
        <v>615</v>
      </c>
      <c r="F286" s="476" t="s">
        <v>693</v>
      </c>
      <c r="G286" s="478" t="s">
        <v>694</v>
      </c>
      <c r="I286" s="479" t="s">
        <v>690</v>
      </c>
      <c r="J286" s="510" t="s">
        <v>719</v>
      </c>
      <c r="K286" s="501"/>
      <c r="L286" s="510" t="s">
        <v>720</v>
      </c>
      <c r="M286" s="501"/>
      <c r="N286" s="552" t="s">
        <v>3432</v>
      </c>
      <c r="O286" s="553" t="s">
        <v>3433</v>
      </c>
    </row>
    <row r="287" spans="1:16" ht="39.950000000000003" customHeight="1">
      <c r="A287" s="476" t="s">
        <v>16</v>
      </c>
      <c r="B287" s="477" t="s">
        <v>17</v>
      </c>
      <c r="C287" s="477" t="s">
        <v>200</v>
      </c>
      <c r="D287" s="476" t="s">
        <v>614</v>
      </c>
      <c r="E287" s="478" t="s">
        <v>615</v>
      </c>
      <c r="F287" s="476" t="s">
        <v>722</v>
      </c>
      <c r="G287" s="478" t="s">
        <v>723</v>
      </c>
      <c r="H287" s="479" t="s">
        <v>244</v>
      </c>
      <c r="J287" s="480" t="s">
        <v>724</v>
      </c>
      <c r="K287" s="482">
        <v>15000000</v>
      </c>
      <c r="L287" s="480" t="s">
        <v>724</v>
      </c>
      <c r="M287" s="482">
        <v>15000000</v>
      </c>
      <c r="N287" s="483" t="s">
        <v>2344</v>
      </c>
      <c r="O287" s="484" t="s">
        <v>2345</v>
      </c>
    </row>
    <row r="288" spans="1:16" ht="39.950000000000003" customHeight="1">
      <c r="A288" s="476" t="s">
        <v>16</v>
      </c>
      <c r="B288" s="477" t="s">
        <v>17</v>
      </c>
      <c r="C288" s="477" t="s">
        <v>200</v>
      </c>
      <c r="D288" s="476" t="s">
        <v>614</v>
      </c>
      <c r="E288" s="478" t="s">
        <v>615</v>
      </c>
      <c r="F288" s="476" t="s">
        <v>722</v>
      </c>
      <c r="G288" s="478" t="s">
        <v>723</v>
      </c>
      <c r="H288" s="479" t="s">
        <v>194</v>
      </c>
      <c r="J288" s="480" t="s">
        <v>619</v>
      </c>
      <c r="K288" s="482">
        <v>80000000</v>
      </c>
      <c r="L288" s="480" t="s">
        <v>619</v>
      </c>
      <c r="M288" s="482">
        <v>150000000</v>
      </c>
      <c r="N288" s="484" t="s">
        <v>2450</v>
      </c>
      <c r="O288" s="484" t="s">
        <v>2451</v>
      </c>
      <c r="P288" s="509">
        <v>150000000</v>
      </c>
    </row>
    <row r="289" spans="1:16" ht="39.950000000000003" customHeight="1">
      <c r="A289" s="476" t="s">
        <v>16</v>
      </c>
      <c r="B289" s="477" t="s">
        <v>17</v>
      </c>
      <c r="C289" s="477" t="s">
        <v>200</v>
      </c>
      <c r="D289" s="476" t="s">
        <v>614</v>
      </c>
      <c r="E289" s="478" t="s">
        <v>615</v>
      </c>
      <c r="F289" s="476" t="s">
        <v>722</v>
      </c>
      <c r="G289" s="478" t="s">
        <v>723</v>
      </c>
      <c r="H289" s="479" t="s">
        <v>249</v>
      </c>
      <c r="J289" s="480" t="s">
        <v>725</v>
      </c>
      <c r="K289" s="482">
        <v>30000000</v>
      </c>
      <c r="L289" s="480" t="s">
        <v>726</v>
      </c>
      <c r="M289" s="482">
        <f>2*K289*1.1</f>
        <v>66000000.000000007</v>
      </c>
      <c r="N289" s="483" t="s">
        <v>2567</v>
      </c>
      <c r="O289" s="484" t="s">
        <v>2568</v>
      </c>
      <c r="P289" s="493">
        <v>16500000</v>
      </c>
    </row>
    <row r="290" spans="1:16" ht="39.950000000000003" customHeight="1">
      <c r="A290" s="476" t="s">
        <v>16</v>
      </c>
      <c r="B290" s="477" t="s">
        <v>17</v>
      </c>
      <c r="C290" s="477" t="s">
        <v>200</v>
      </c>
      <c r="D290" s="476" t="s">
        <v>614</v>
      </c>
      <c r="E290" s="478" t="s">
        <v>615</v>
      </c>
      <c r="F290" s="476" t="s">
        <v>722</v>
      </c>
      <c r="G290" s="478" t="s">
        <v>723</v>
      </c>
      <c r="I290" s="479" t="s">
        <v>33</v>
      </c>
      <c r="J290" s="480" t="s">
        <v>728</v>
      </c>
      <c r="K290" s="482">
        <v>0</v>
      </c>
      <c r="M290" s="482">
        <v>0</v>
      </c>
      <c r="N290" s="484" t="s">
        <v>2844</v>
      </c>
    </row>
    <row r="291" spans="1:16" ht="39.950000000000003" customHeight="1">
      <c r="A291" s="476" t="s">
        <v>16</v>
      </c>
      <c r="B291" s="477" t="s">
        <v>17</v>
      </c>
      <c r="C291" s="477" t="s">
        <v>200</v>
      </c>
      <c r="D291" s="476" t="s">
        <v>614</v>
      </c>
      <c r="E291" s="478" t="s">
        <v>615</v>
      </c>
      <c r="F291" s="476" t="s">
        <v>722</v>
      </c>
      <c r="G291" s="478" t="s">
        <v>723</v>
      </c>
      <c r="I291" s="479" t="s">
        <v>132</v>
      </c>
      <c r="J291" s="486" t="s">
        <v>729</v>
      </c>
      <c r="K291" s="501">
        <v>5000000</v>
      </c>
      <c r="L291" s="486" t="s">
        <v>730</v>
      </c>
      <c r="M291" s="501">
        <v>5000000</v>
      </c>
      <c r="N291" s="483" t="s">
        <v>3595</v>
      </c>
    </row>
    <row r="292" spans="1:16" ht="39.950000000000003" customHeight="1">
      <c r="A292" s="476" t="s">
        <v>16</v>
      </c>
      <c r="B292" s="477" t="s">
        <v>17</v>
      </c>
      <c r="C292" s="477" t="s">
        <v>200</v>
      </c>
      <c r="D292" s="476" t="s">
        <v>614</v>
      </c>
      <c r="E292" s="478" t="s">
        <v>615</v>
      </c>
      <c r="F292" s="476" t="s">
        <v>722</v>
      </c>
      <c r="G292" s="478" t="s">
        <v>723</v>
      </c>
      <c r="I292" s="479" t="s">
        <v>217</v>
      </c>
      <c r="J292" s="480" t="s">
        <v>731</v>
      </c>
      <c r="K292" s="482">
        <v>15000000</v>
      </c>
      <c r="L292" s="480" t="s">
        <v>731</v>
      </c>
      <c r="M292" s="482">
        <v>15000000</v>
      </c>
      <c r="N292" s="483" t="s">
        <v>2687</v>
      </c>
    </row>
    <row r="293" spans="1:16" ht="39.950000000000003" customHeight="1">
      <c r="A293" s="476" t="s">
        <v>16</v>
      </c>
      <c r="B293" s="477" t="s">
        <v>17</v>
      </c>
      <c r="C293" s="477" t="s">
        <v>200</v>
      </c>
      <c r="D293" s="476" t="s">
        <v>614</v>
      </c>
      <c r="E293" s="478" t="s">
        <v>615</v>
      </c>
      <c r="F293" s="476" t="s">
        <v>722</v>
      </c>
      <c r="G293" s="478" t="s">
        <v>723</v>
      </c>
      <c r="I293" s="479" t="s">
        <v>84</v>
      </c>
      <c r="J293" s="480" t="s">
        <v>732</v>
      </c>
      <c r="K293" s="482">
        <v>10000000</v>
      </c>
      <c r="L293" s="480" t="s">
        <v>732</v>
      </c>
      <c r="M293" s="482">
        <v>30000000</v>
      </c>
      <c r="N293" s="542" t="s">
        <v>2987</v>
      </c>
    </row>
    <row r="294" spans="1:16" ht="39.950000000000003" customHeight="1">
      <c r="A294" s="476" t="s">
        <v>16</v>
      </c>
      <c r="B294" s="477" t="s">
        <v>17</v>
      </c>
      <c r="C294" s="477" t="s">
        <v>200</v>
      </c>
      <c r="D294" s="476" t="s">
        <v>614</v>
      </c>
      <c r="E294" s="478" t="s">
        <v>615</v>
      </c>
      <c r="F294" s="476" t="s">
        <v>722</v>
      </c>
      <c r="G294" s="478" t="s">
        <v>723</v>
      </c>
      <c r="I294" s="479" t="s">
        <v>86</v>
      </c>
      <c r="J294" s="510" t="s">
        <v>733</v>
      </c>
      <c r="K294" s="501">
        <v>2000000</v>
      </c>
      <c r="L294" s="510" t="s">
        <v>733</v>
      </c>
      <c r="M294" s="501">
        <v>4000000</v>
      </c>
      <c r="N294" s="483" t="s">
        <v>3124</v>
      </c>
    </row>
    <row r="295" spans="1:16" ht="39.950000000000003" customHeight="1">
      <c r="A295" s="476" t="s">
        <v>16</v>
      </c>
      <c r="B295" s="477" t="s">
        <v>17</v>
      </c>
      <c r="C295" s="477" t="s">
        <v>200</v>
      </c>
      <c r="D295" s="476" t="s">
        <v>614</v>
      </c>
      <c r="E295" s="478" t="s">
        <v>615</v>
      </c>
      <c r="F295" s="476" t="s">
        <v>722</v>
      </c>
      <c r="G295" s="478" t="s">
        <v>723</v>
      </c>
      <c r="I295" s="479" t="s">
        <v>92</v>
      </c>
      <c r="J295" s="506" t="s">
        <v>734</v>
      </c>
      <c r="K295" s="482">
        <v>3000000</v>
      </c>
      <c r="L295" s="506" t="s">
        <v>735</v>
      </c>
      <c r="M295" s="482">
        <v>3000000</v>
      </c>
    </row>
    <row r="296" spans="1:16" ht="39.950000000000003" customHeight="1">
      <c r="A296" s="476" t="s">
        <v>16</v>
      </c>
      <c r="B296" s="477" t="s">
        <v>17</v>
      </c>
      <c r="C296" s="477" t="s">
        <v>200</v>
      </c>
      <c r="D296" s="476" t="s">
        <v>614</v>
      </c>
      <c r="E296" s="478" t="s">
        <v>615</v>
      </c>
      <c r="F296" s="476" t="s">
        <v>722</v>
      </c>
      <c r="G296" s="478" t="s">
        <v>723</v>
      </c>
      <c r="I296" s="479" t="s">
        <v>143</v>
      </c>
      <c r="J296" s="510" t="s">
        <v>736</v>
      </c>
      <c r="K296" s="501">
        <v>10000000</v>
      </c>
      <c r="L296" s="510" t="s">
        <v>737</v>
      </c>
      <c r="M296" s="501">
        <v>8000000</v>
      </c>
    </row>
    <row r="297" spans="1:16" ht="39.950000000000003" customHeight="1">
      <c r="A297" s="476" t="s">
        <v>16</v>
      </c>
      <c r="B297" s="477" t="s">
        <v>17</v>
      </c>
      <c r="C297" s="477" t="s">
        <v>200</v>
      </c>
      <c r="D297" s="476" t="s">
        <v>614</v>
      </c>
      <c r="E297" s="478" t="s">
        <v>615</v>
      </c>
      <c r="F297" s="476" t="s">
        <v>722</v>
      </c>
      <c r="G297" s="478" t="s">
        <v>723</v>
      </c>
      <c r="I297" s="479" t="s">
        <v>690</v>
      </c>
      <c r="J297" s="550" t="s">
        <v>741</v>
      </c>
      <c r="K297" s="501">
        <v>0</v>
      </c>
      <c r="L297" s="550" t="s">
        <v>742</v>
      </c>
      <c r="M297" s="501">
        <v>0</v>
      </c>
      <c r="N297" s="552" t="s">
        <v>3434</v>
      </c>
      <c r="O297" s="553" t="s">
        <v>3435</v>
      </c>
    </row>
    <row r="298" spans="1:16" ht="39.950000000000003" customHeight="1">
      <c r="A298" s="476" t="s">
        <v>16</v>
      </c>
      <c r="B298" s="477" t="s">
        <v>17</v>
      </c>
      <c r="C298" s="477" t="s">
        <v>200</v>
      </c>
      <c r="D298" s="476" t="s">
        <v>614</v>
      </c>
      <c r="E298" s="478" t="s">
        <v>615</v>
      </c>
      <c r="F298" s="476" t="s">
        <v>744</v>
      </c>
      <c r="G298" s="478" t="s">
        <v>745</v>
      </c>
      <c r="H298" s="479" t="s">
        <v>102</v>
      </c>
      <c r="J298" s="480" t="s">
        <v>746</v>
      </c>
      <c r="K298" s="482">
        <v>15000000</v>
      </c>
      <c r="L298" s="480" t="s">
        <v>746</v>
      </c>
      <c r="M298" s="482">
        <v>15000000</v>
      </c>
      <c r="N298" s="483" t="s">
        <v>2814</v>
      </c>
      <c r="O298" s="484" t="s">
        <v>2813</v>
      </c>
    </row>
    <row r="299" spans="1:16" ht="39.950000000000003" customHeight="1">
      <c r="A299" s="476" t="s">
        <v>16</v>
      </c>
      <c r="B299" s="477" t="s">
        <v>17</v>
      </c>
      <c r="C299" s="477" t="s">
        <v>200</v>
      </c>
      <c r="D299" s="476" t="s">
        <v>614</v>
      </c>
      <c r="E299" s="478" t="s">
        <v>615</v>
      </c>
      <c r="F299" s="476" t="s">
        <v>744</v>
      </c>
      <c r="G299" s="478" t="s">
        <v>745</v>
      </c>
      <c r="H299" s="479" t="s">
        <v>132</v>
      </c>
      <c r="J299" s="486" t="s">
        <v>747</v>
      </c>
      <c r="K299" s="501">
        <v>3000000</v>
      </c>
      <c r="L299" s="486" t="s">
        <v>748</v>
      </c>
      <c r="M299" s="501">
        <v>3000000</v>
      </c>
      <c r="N299" s="483" t="s">
        <v>3595</v>
      </c>
    </row>
    <row r="300" spans="1:16" ht="39.950000000000003" customHeight="1">
      <c r="A300" s="476" t="s">
        <v>16</v>
      </c>
      <c r="B300" s="477" t="s">
        <v>17</v>
      </c>
      <c r="C300" s="477" t="s">
        <v>200</v>
      </c>
      <c r="D300" s="476" t="s">
        <v>614</v>
      </c>
      <c r="E300" s="478" t="s">
        <v>615</v>
      </c>
      <c r="F300" s="476" t="s">
        <v>744</v>
      </c>
      <c r="G300" s="478" t="s">
        <v>745</v>
      </c>
      <c r="H300" s="479" t="s">
        <v>217</v>
      </c>
      <c r="J300" s="480" t="s">
        <v>749</v>
      </c>
      <c r="K300" s="482">
        <v>5000000</v>
      </c>
      <c r="L300" s="480" t="s">
        <v>749</v>
      </c>
      <c r="M300" s="482">
        <v>5000000</v>
      </c>
      <c r="N300" s="483" t="s">
        <v>2687</v>
      </c>
    </row>
    <row r="301" spans="1:16" ht="39.950000000000003" customHeight="1">
      <c r="A301" s="476" t="s">
        <v>16</v>
      </c>
      <c r="B301" s="477" t="s">
        <v>17</v>
      </c>
      <c r="C301" s="477" t="s">
        <v>200</v>
      </c>
      <c r="D301" s="476" t="s">
        <v>614</v>
      </c>
      <c r="E301" s="478" t="s">
        <v>615</v>
      </c>
      <c r="F301" s="476" t="s">
        <v>744</v>
      </c>
      <c r="G301" s="478" t="s">
        <v>745</v>
      </c>
      <c r="H301" s="479" t="s">
        <v>84</v>
      </c>
      <c r="K301" s="482">
        <v>0</v>
      </c>
      <c r="M301" s="482">
        <v>0</v>
      </c>
      <c r="N301" s="496" t="s">
        <v>2976</v>
      </c>
      <c r="O301" s="497" t="s">
        <v>2977</v>
      </c>
    </row>
    <row r="302" spans="1:16" ht="39.950000000000003" customHeight="1">
      <c r="A302" s="476" t="s">
        <v>16</v>
      </c>
      <c r="B302" s="477" t="s">
        <v>17</v>
      </c>
      <c r="C302" s="477" t="s">
        <v>200</v>
      </c>
      <c r="D302" s="476" t="s">
        <v>614</v>
      </c>
      <c r="E302" s="478" t="s">
        <v>615</v>
      </c>
      <c r="F302" s="476" t="s">
        <v>744</v>
      </c>
      <c r="G302" s="478" t="s">
        <v>745</v>
      </c>
      <c r="H302" s="479" t="s">
        <v>325</v>
      </c>
      <c r="J302" s="510" t="s">
        <v>750</v>
      </c>
      <c r="K302" s="501">
        <v>2000000</v>
      </c>
      <c r="L302" s="510" t="s">
        <v>750</v>
      </c>
      <c r="M302" s="501">
        <v>3000000</v>
      </c>
      <c r="N302" s="547" t="s">
        <v>3116</v>
      </c>
    </row>
    <row r="303" spans="1:16" ht="39.950000000000003" customHeight="1">
      <c r="A303" s="476" t="s">
        <v>16</v>
      </c>
      <c r="B303" s="477" t="s">
        <v>17</v>
      </c>
      <c r="C303" s="477" t="s">
        <v>200</v>
      </c>
      <c r="D303" s="476" t="s">
        <v>614</v>
      </c>
      <c r="E303" s="478" t="s">
        <v>615</v>
      </c>
      <c r="F303" s="476" t="s">
        <v>744</v>
      </c>
      <c r="G303" s="478" t="s">
        <v>745</v>
      </c>
      <c r="H303" s="479" t="s">
        <v>92</v>
      </c>
      <c r="J303" s="506" t="s">
        <v>751</v>
      </c>
      <c r="K303" s="482">
        <v>3000000</v>
      </c>
      <c r="L303" s="506" t="s">
        <v>752</v>
      </c>
      <c r="M303" s="482">
        <v>3000000</v>
      </c>
      <c r="N303" s="498" t="s">
        <v>3169</v>
      </c>
    </row>
    <row r="304" spans="1:16" ht="39.950000000000003" customHeight="1">
      <c r="A304" s="476" t="s">
        <v>16</v>
      </c>
      <c r="B304" s="477" t="s">
        <v>17</v>
      </c>
      <c r="C304" s="477" t="s">
        <v>200</v>
      </c>
      <c r="D304" s="476" t="s">
        <v>614</v>
      </c>
      <c r="E304" s="478" t="s">
        <v>615</v>
      </c>
      <c r="F304" s="476" t="s">
        <v>744</v>
      </c>
      <c r="G304" s="478" t="s">
        <v>745</v>
      </c>
      <c r="H304" s="479" t="s">
        <v>143</v>
      </c>
      <c r="J304" s="510" t="s">
        <v>754</v>
      </c>
      <c r="K304" s="501">
        <v>10000000</v>
      </c>
      <c r="L304" s="510" t="s">
        <v>755</v>
      </c>
      <c r="M304" s="501">
        <v>10000000</v>
      </c>
    </row>
    <row r="305" spans="1:16" ht="39.950000000000003" customHeight="1">
      <c r="A305" s="476" t="s">
        <v>16</v>
      </c>
      <c r="B305" s="477" t="s">
        <v>17</v>
      </c>
      <c r="C305" s="477" t="s">
        <v>200</v>
      </c>
      <c r="D305" s="476" t="s">
        <v>614</v>
      </c>
      <c r="E305" s="478" t="s">
        <v>615</v>
      </c>
      <c r="F305" s="476" t="s">
        <v>744</v>
      </c>
      <c r="G305" s="478" t="s">
        <v>745</v>
      </c>
      <c r="H305" s="479" t="s">
        <v>127</v>
      </c>
      <c r="J305" s="480" t="s">
        <v>758</v>
      </c>
      <c r="K305" s="482">
        <v>5000000</v>
      </c>
      <c r="L305" s="480" t="s">
        <v>758</v>
      </c>
      <c r="M305" s="482">
        <v>5000000</v>
      </c>
      <c r="N305" s="483" t="s">
        <v>2346</v>
      </c>
      <c r="O305" s="484" t="s">
        <v>2347</v>
      </c>
    </row>
    <row r="306" spans="1:16" ht="39.950000000000003" customHeight="1">
      <c r="A306" s="476" t="s">
        <v>16</v>
      </c>
      <c r="B306" s="477" t="s">
        <v>17</v>
      </c>
      <c r="C306" s="477" t="s">
        <v>200</v>
      </c>
      <c r="D306" s="476" t="s">
        <v>614</v>
      </c>
      <c r="E306" s="478" t="s">
        <v>615</v>
      </c>
      <c r="F306" s="476" t="s">
        <v>744</v>
      </c>
      <c r="G306" s="478" t="s">
        <v>745</v>
      </c>
      <c r="H306" s="479" t="s">
        <v>126</v>
      </c>
      <c r="J306" s="480" t="s">
        <v>759</v>
      </c>
      <c r="K306" s="482">
        <v>25000000</v>
      </c>
      <c r="L306" s="480" t="s">
        <v>760</v>
      </c>
      <c r="M306" s="482">
        <v>75000000</v>
      </c>
      <c r="N306" s="484" t="s">
        <v>2452</v>
      </c>
      <c r="O306" s="484" t="s">
        <v>2425</v>
      </c>
    </row>
    <row r="307" spans="1:16" ht="39.950000000000003" customHeight="1">
      <c r="A307" s="476" t="s">
        <v>16</v>
      </c>
      <c r="B307" s="477" t="s">
        <v>17</v>
      </c>
      <c r="C307" s="477" t="s">
        <v>200</v>
      </c>
      <c r="D307" s="476" t="s">
        <v>614</v>
      </c>
      <c r="E307" s="478" t="s">
        <v>615</v>
      </c>
      <c r="F307" s="476" t="s">
        <v>744</v>
      </c>
      <c r="G307" s="478" t="s">
        <v>745</v>
      </c>
      <c r="H307" s="479" t="s">
        <v>249</v>
      </c>
      <c r="J307" s="480" t="s">
        <v>763</v>
      </c>
      <c r="K307" s="482">
        <v>500000</v>
      </c>
      <c r="L307" s="480" t="s">
        <v>763</v>
      </c>
      <c r="M307" s="482">
        <f>2*K307*1.1</f>
        <v>1100000</v>
      </c>
      <c r="N307" s="483" t="s">
        <v>2569</v>
      </c>
      <c r="O307" s="484" t="s">
        <v>2570</v>
      </c>
      <c r="P307" s="493" t="s">
        <v>2571</v>
      </c>
    </row>
    <row r="308" spans="1:16" ht="39.950000000000003" customHeight="1">
      <c r="A308" s="476" t="s">
        <v>16</v>
      </c>
      <c r="B308" s="477" t="s">
        <v>17</v>
      </c>
      <c r="C308" s="477" t="s">
        <v>200</v>
      </c>
      <c r="D308" s="476" t="s">
        <v>614</v>
      </c>
      <c r="E308" s="478" t="s">
        <v>615</v>
      </c>
      <c r="F308" s="476" t="s">
        <v>744</v>
      </c>
      <c r="G308" s="478" t="s">
        <v>745</v>
      </c>
      <c r="I308" s="479" t="s">
        <v>690</v>
      </c>
      <c r="J308" s="550" t="s">
        <v>765</v>
      </c>
      <c r="K308" s="501">
        <v>0</v>
      </c>
      <c r="L308" s="550" t="s">
        <v>766</v>
      </c>
      <c r="M308" s="501">
        <v>0</v>
      </c>
      <c r="N308" s="552" t="s">
        <v>3436</v>
      </c>
      <c r="O308" s="553" t="s">
        <v>3437</v>
      </c>
    </row>
    <row r="309" spans="1:16" ht="39.950000000000003" customHeight="1">
      <c r="A309" s="476" t="s">
        <v>16</v>
      </c>
      <c r="B309" s="477" t="s">
        <v>17</v>
      </c>
      <c r="C309" s="477" t="s">
        <v>200</v>
      </c>
      <c r="D309" s="476" t="s">
        <v>614</v>
      </c>
      <c r="E309" s="478" t="s">
        <v>615</v>
      </c>
      <c r="F309" s="476" t="s">
        <v>767</v>
      </c>
      <c r="G309" s="478" t="s">
        <v>768</v>
      </c>
      <c r="H309" s="479" t="s">
        <v>102</v>
      </c>
      <c r="J309" s="480" t="s">
        <v>769</v>
      </c>
      <c r="K309" s="482">
        <v>30000000</v>
      </c>
      <c r="L309" s="480" t="s">
        <v>769</v>
      </c>
      <c r="M309" s="482">
        <v>30000000</v>
      </c>
      <c r="N309" s="483" t="s">
        <v>2814</v>
      </c>
      <c r="O309" s="554" t="s">
        <v>2813</v>
      </c>
      <c r="P309" s="555"/>
    </row>
    <row r="310" spans="1:16" ht="39.950000000000003" customHeight="1">
      <c r="A310" s="476" t="s">
        <v>16</v>
      </c>
      <c r="B310" s="477" t="s">
        <v>17</v>
      </c>
      <c r="C310" s="477" t="s">
        <v>200</v>
      </c>
      <c r="D310" s="476" t="s">
        <v>614</v>
      </c>
      <c r="E310" s="478" t="s">
        <v>615</v>
      </c>
      <c r="F310" s="476" t="s">
        <v>767</v>
      </c>
      <c r="G310" s="478" t="s">
        <v>768</v>
      </c>
      <c r="H310" s="479" t="s">
        <v>132</v>
      </c>
      <c r="J310" s="486" t="s">
        <v>770</v>
      </c>
      <c r="K310" s="501">
        <v>4000000</v>
      </c>
      <c r="L310" s="486" t="s">
        <v>771</v>
      </c>
      <c r="M310" s="501">
        <v>4000000</v>
      </c>
      <c r="N310" s="483" t="s">
        <v>2782</v>
      </c>
      <c r="O310" s="556" t="s">
        <v>2790</v>
      </c>
    </row>
    <row r="311" spans="1:16" ht="39.950000000000003" customHeight="1">
      <c r="A311" s="476" t="s">
        <v>16</v>
      </c>
      <c r="B311" s="477" t="s">
        <v>17</v>
      </c>
      <c r="C311" s="477" t="s">
        <v>200</v>
      </c>
      <c r="D311" s="476" t="s">
        <v>614</v>
      </c>
      <c r="E311" s="478" t="s">
        <v>615</v>
      </c>
      <c r="F311" s="476" t="s">
        <v>767</v>
      </c>
      <c r="G311" s="478" t="s">
        <v>768</v>
      </c>
      <c r="H311" s="479" t="s">
        <v>217</v>
      </c>
      <c r="J311" s="480" t="s">
        <v>772</v>
      </c>
      <c r="K311" s="482">
        <v>5000000</v>
      </c>
      <c r="L311" s="480" t="s">
        <v>772</v>
      </c>
      <c r="M311" s="482">
        <v>5000000</v>
      </c>
      <c r="N311" s="557" t="s">
        <v>2691</v>
      </c>
      <c r="O311" s="558" t="s">
        <v>2692</v>
      </c>
      <c r="P311" s="559" t="s">
        <v>2693</v>
      </c>
    </row>
    <row r="312" spans="1:16" ht="39.950000000000003" customHeight="1">
      <c r="A312" s="476" t="s">
        <v>16</v>
      </c>
      <c r="B312" s="477" t="s">
        <v>17</v>
      </c>
      <c r="C312" s="477" t="s">
        <v>200</v>
      </c>
      <c r="D312" s="476" t="s">
        <v>614</v>
      </c>
      <c r="E312" s="478" t="s">
        <v>615</v>
      </c>
      <c r="F312" s="476" t="s">
        <v>767</v>
      </c>
      <c r="G312" s="478" t="s">
        <v>768</v>
      </c>
      <c r="H312" s="479" t="s">
        <v>84</v>
      </c>
      <c r="J312" s="480" t="s">
        <v>773</v>
      </c>
      <c r="K312" s="482">
        <v>5000000</v>
      </c>
      <c r="L312" s="480" t="s">
        <v>773</v>
      </c>
      <c r="M312" s="482">
        <v>15000000</v>
      </c>
      <c r="N312" s="496" t="s">
        <v>2978</v>
      </c>
      <c r="O312" s="497" t="s">
        <v>2979</v>
      </c>
    </row>
    <row r="313" spans="1:16" ht="39.950000000000003" customHeight="1">
      <c r="A313" s="476" t="s">
        <v>16</v>
      </c>
      <c r="B313" s="477" t="s">
        <v>17</v>
      </c>
      <c r="C313" s="477" t="s">
        <v>200</v>
      </c>
      <c r="D313" s="476" t="s">
        <v>614</v>
      </c>
      <c r="E313" s="478" t="s">
        <v>615</v>
      </c>
      <c r="F313" s="476" t="s">
        <v>767</v>
      </c>
      <c r="G313" s="478" t="s">
        <v>768</v>
      </c>
      <c r="H313" s="479" t="s">
        <v>325</v>
      </c>
      <c r="J313" s="510" t="s">
        <v>774</v>
      </c>
      <c r="K313" s="501">
        <v>2000000</v>
      </c>
      <c r="L313" s="510" t="s">
        <v>775</v>
      </c>
      <c r="M313" s="501">
        <v>3000000</v>
      </c>
      <c r="N313" s="483" t="s">
        <v>3117</v>
      </c>
    </row>
    <row r="314" spans="1:16" ht="39.950000000000003" customHeight="1">
      <c r="A314" s="476" t="s">
        <v>16</v>
      </c>
      <c r="B314" s="477" t="s">
        <v>17</v>
      </c>
      <c r="C314" s="477" t="s">
        <v>200</v>
      </c>
      <c r="D314" s="476" t="s">
        <v>614</v>
      </c>
      <c r="E314" s="478" t="s">
        <v>615</v>
      </c>
      <c r="F314" s="476" t="s">
        <v>767</v>
      </c>
      <c r="G314" s="478" t="s">
        <v>768</v>
      </c>
      <c r="H314" s="479" t="s">
        <v>92</v>
      </c>
      <c r="J314" s="506" t="s">
        <v>776</v>
      </c>
      <c r="K314" s="482">
        <v>3000000</v>
      </c>
      <c r="L314" s="506" t="s">
        <v>777</v>
      </c>
      <c r="M314" s="482">
        <v>3000000</v>
      </c>
      <c r="N314" s="483" t="s">
        <v>3167</v>
      </c>
    </row>
    <row r="315" spans="1:16" ht="39.950000000000003" customHeight="1">
      <c r="A315" s="476" t="s">
        <v>16</v>
      </c>
      <c r="B315" s="477" t="s">
        <v>17</v>
      </c>
      <c r="C315" s="477" t="s">
        <v>200</v>
      </c>
      <c r="D315" s="476" t="s">
        <v>614</v>
      </c>
      <c r="E315" s="478" t="s">
        <v>615</v>
      </c>
      <c r="F315" s="476" t="s">
        <v>767</v>
      </c>
      <c r="G315" s="478" t="s">
        <v>768</v>
      </c>
      <c r="H315" s="479" t="s">
        <v>244</v>
      </c>
      <c r="J315" s="480" t="s">
        <v>779</v>
      </c>
      <c r="K315" s="482">
        <v>0</v>
      </c>
      <c r="L315" s="480" t="s">
        <v>779</v>
      </c>
      <c r="M315" s="482">
        <v>5000000</v>
      </c>
      <c r="N315" s="483" t="s">
        <v>2348</v>
      </c>
      <c r="O315" s="484" t="s">
        <v>2349</v>
      </c>
    </row>
    <row r="316" spans="1:16" ht="39.950000000000003" customHeight="1">
      <c r="A316" s="476" t="s">
        <v>16</v>
      </c>
      <c r="B316" s="477" t="s">
        <v>17</v>
      </c>
      <c r="C316" s="477" t="s">
        <v>200</v>
      </c>
      <c r="D316" s="476" t="s">
        <v>614</v>
      </c>
      <c r="E316" s="478" t="s">
        <v>615</v>
      </c>
      <c r="F316" s="476" t="s">
        <v>767</v>
      </c>
      <c r="G316" s="478" t="s">
        <v>768</v>
      </c>
      <c r="H316" s="479" t="s">
        <v>194</v>
      </c>
      <c r="J316" s="480" t="s">
        <v>781</v>
      </c>
      <c r="K316" s="501">
        <v>30161872.84</v>
      </c>
      <c r="L316" s="480" t="s">
        <v>782</v>
      </c>
      <c r="M316" s="501">
        <v>37702341.049999997</v>
      </c>
      <c r="N316" s="484" t="s">
        <v>2453</v>
      </c>
      <c r="O316" s="484" t="s">
        <v>2454</v>
      </c>
      <c r="P316" s="509">
        <v>37702341.049999997</v>
      </c>
    </row>
    <row r="317" spans="1:16" ht="39.950000000000003" customHeight="1">
      <c r="A317" s="476" t="s">
        <v>16</v>
      </c>
      <c r="B317" s="477" t="s">
        <v>17</v>
      </c>
      <c r="C317" s="477" t="s">
        <v>200</v>
      </c>
      <c r="D317" s="476" t="s">
        <v>614</v>
      </c>
      <c r="E317" s="478" t="s">
        <v>615</v>
      </c>
      <c r="F317" s="476" t="s">
        <v>767</v>
      </c>
      <c r="G317" s="478" t="s">
        <v>768</v>
      </c>
      <c r="H317" s="479" t="s">
        <v>249</v>
      </c>
      <c r="J317" s="480" t="s">
        <v>786</v>
      </c>
      <c r="K317" s="501">
        <v>3000000</v>
      </c>
      <c r="L317" s="480" t="s">
        <v>787</v>
      </c>
      <c r="M317" s="482">
        <f>2*K317*1.1</f>
        <v>6600000.0000000009</v>
      </c>
      <c r="N317" s="483" t="s">
        <v>2572</v>
      </c>
      <c r="O317" s="484" t="s">
        <v>2573</v>
      </c>
      <c r="P317" s="493">
        <v>3300000</v>
      </c>
    </row>
    <row r="318" spans="1:16" ht="39.950000000000003" customHeight="1">
      <c r="A318" s="476" t="s">
        <v>16</v>
      </c>
      <c r="B318" s="477" t="s">
        <v>17</v>
      </c>
      <c r="C318" s="477" t="s">
        <v>200</v>
      </c>
      <c r="D318" s="476" t="s">
        <v>614</v>
      </c>
      <c r="E318" s="478" t="s">
        <v>615</v>
      </c>
      <c r="F318" s="476" t="s">
        <v>790</v>
      </c>
      <c r="G318" s="478" t="s">
        <v>791</v>
      </c>
      <c r="H318" s="479" t="s">
        <v>102</v>
      </c>
      <c r="J318" s="480" t="s">
        <v>792</v>
      </c>
      <c r="K318" s="482">
        <v>22275000</v>
      </c>
      <c r="L318" s="480" t="s">
        <v>793</v>
      </c>
      <c r="M318" s="482">
        <v>22275000</v>
      </c>
      <c r="N318" s="483" t="s">
        <v>2814</v>
      </c>
      <c r="O318" s="554" t="s">
        <v>2813</v>
      </c>
      <c r="P318" s="555"/>
    </row>
    <row r="319" spans="1:16" ht="39.950000000000003" customHeight="1">
      <c r="A319" s="476" t="s">
        <v>16</v>
      </c>
      <c r="B319" s="477" t="s">
        <v>17</v>
      </c>
      <c r="C319" s="477" t="s">
        <v>200</v>
      </c>
      <c r="D319" s="476" t="s">
        <v>614</v>
      </c>
      <c r="E319" s="478" t="s">
        <v>615</v>
      </c>
      <c r="F319" s="476" t="s">
        <v>790</v>
      </c>
      <c r="G319" s="478" t="s">
        <v>791</v>
      </c>
      <c r="H319" s="479" t="s">
        <v>132</v>
      </c>
      <c r="J319" s="486" t="s">
        <v>794</v>
      </c>
      <c r="K319" s="501">
        <v>4000000</v>
      </c>
      <c r="L319" s="486" t="s">
        <v>795</v>
      </c>
      <c r="M319" s="501">
        <v>4000000</v>
      </c>
      <c r="N319" s="483" t="s">
        <v>2782</v>
      </c>
      <c r="O319" s="556" t="s">
        <v>2790</v>
      </c>
    </row>
    <row r="320" spans="1:16" ht="39.950000000000003" customHeight="1">
      <c r="A320" s="476" t="s">
        <v>16</v>
      </c>
      <c r="B320" s="477" t="s">
        <v>17</v>
      </c>
      <c r="C320" s="477" t="s">
        <v>200</v>
      </c>
      <c r="D320" s="476" t="s">
        <v>614</v>
      </c>
      <c r="E320" s="478" t="s">
        <v>615</v>
      </c>
      <c r="F320" s="476" t="s">
        <v>790</v>
      </c>
      <c r="G320" s="478" t="s">
        <v>791</v>
      </c>
      <c r="H320" s="479" t="s">
        <v>81</v>
      </c>
      <c r="J320" s="480" t="s">
        <v>796</v>
      </c>
      <c r="K320" s="482">
        <v>5000000</v>
      </c>
      <c r="L320" s="480" t="s">
        <v>796</v>
      </c>
      <c r="M320" s="482">
        <v>5000000</v>
      </c>
      <c r="N320" s="518" t="s">
        <v>2694</v>
      </c>
    </row>
    <row r="321" spans="1:16" ht="39.950000000000003" customHeight="1">
      <c r="A321" s="476" t="s">
        <v>16</v>
      </c>
      <c r="B321" s="477" t="s">
        <v>17</v>
      </c>
      <c r="C321" s="477" t="s">
        <v>200</v>
      </c>
      <c r="D321" s="476" t="s">
        <v>614</v>
      </c>
      <c r="E321" s="478" t="s">
        <v>615</v>
      </c>
      <c r="F321" s="476" t="s">
        <v>790</v>
      </c>
      <c r="G321" s="478" t="s">
        <v>791</v>
      </c>
      <c r="H321" s="479" t="s">
        <v>84</v>
      </c>
      <c r="J321" s="480" t="s">
        <v>797</v>
      </c>
      <c r="K321" s="482">
        <v>5000000</v>
      </c>
      <c r="L321" s="480" t="s">
        <v>797</v>
      </c>
      <c r="M321" s="482">
        <v>15000000</v>
      </c>
      <c r="N321" s="496" t="s">
        <v>2980</v>
      </c>
      <c r="O321" s="497" t="s">
        <v>2981</v>
      </c>
    </row>
    <row r="322" spans="1:16" ht="39.950000000000003" customHeight="1">
      <c r="A322" s="476" t="s">
        <v>16</v>
      </c>
      <c r="B322" s="477" t="s">
        <v>17</v>
      </c>
      <c r="C322" s="477" t="s">
        <v>200</v>
      </c>
      <c r="D322" s="476" t="s">
        <v>614</v>
      </c>
      <c r="E322" s="478" t="s">
        <v>615</v>
      </c>
      <c r="F322" s="476" t="s">
        <v>790</v>
      </c>
      <c r="G322" s="478" t="s">
        <v>791</v>
      </c>
      <c r="H322" s="479" t="s">
        <v>325</v>
      </c>
      <c r="J322" s="510" t="s">
        <v>798</v>
      </c>
      <c r="K322" s="501">
        <v>2000000</v>
      </c>
      <c r="L322" s="510" t="s">
        <v>798</v>
      </c>
      <c r="M322" s="501">
        <v>3000000</v>
      </c>
      <c r="N322" s="483" t="s">
        <v>3117</v>
      </c>
      <c r="O322" s="484" t="s">
        <v>3118</v>
      </c>
    </row>
    <row r="323" spans="1:16" ht="39.950000000000003" customHeight="1">
      <c r="A323" s="476" t="s">
        <v>16</v>
      </c>
      <c r="B323" s="477" t="s">
        <v>17</v>
      </c>
      <c r="C323" s="477" t="s">
        <v>200</v>
      </c>
      <c r="D323" s="476" t="s">
        <v>614</v>
      </c>
      <c r="E323" s="478" t="s">
        <v>615</v>
      </c>
      <c r="F323" s="476" t="s">
        <v>790</v>
      </c>
      <c r="G323" s="478" t="s">
        <v>791</v>
      </c>
      <c r="H323" s="479" t="s">
        <v>92</v>
      </c>
      <c r="J323" s="506" t="s">
        <v>799</v>
      </c>
      <c r="K323" s="482">
        <v>3000000</v>
      </c>
      <c r="L323" s="506" t="s">
        <v>800</v>
      </c>
      <c r="M323" s="482">
        <v>3000000</v>
      </c>
    </row>
    <row r="324" spans="1:16" ht="39.950000000000003" customHeight="1">
      <c r="A324" s="476" t="s">
        <v>16</v>
      </c>
      <c r="B324" s="477" t="s">
        <v>17</v>
      </c>
      <c r="C324" s="477" t="s">
        <v>200</v>
      </c>
      <c r="D324" s="476" t="s">
        <v>614</v>
      </c>
      <c r="E324" s="478" t="s">
        <v>615</v>
      </c>
      <c r="F324" s="476" t="s">
        <v>790</v>
      </c>
      <c r="G324" s="478" t="s">
        <v>791</v>
      </c>
      <c r="H324" s="479" t="s">
        <v>143</v>
      </c>
      <c r="J324" s="510" t="s">
        <v>802</v>
      </c>
      <c r="K324" s="501">
        <v>20000000</v>
      </c>
      <c r="L324" s="510" t="s">
        <v>775</v>
      </c>
      <c r="M324" s="501">
        <v>10000000</v>
      </c>
      <c r="N324" s="483" t="s">
        <v>3074</v>
      </c>
    </row>
    <row r="325" spans="1:16" ht="39.950000000000003" customHeight="1">
      <c r="A325" s="476" t="s">
        <v>16</v>
      </c>
      <c r="B325" s="477" t="s">
        <v>17</v>
      </c>
      <c r="C325" s="477" t="s">
        <v>200</v>
      </c>
      <c r="D325" s="476" t="s">
        <v>614</v>
      </c>
      <c r="E325" s="478" t="s">
        <v>615</v>
      </c>
      <c r="F325" s="476" t="s">
        <v>790</v>
      </c>
      <c r="G325" s="478" t="s">
        <v>791</v>
      </c>
      <c r="H325" s="479" t="s">
        <v>127</v>
      </c>
      <c r="J325" s="480" t="s">
        <v>779</v>
      </c>
      <c r="K325" s="482">
        <v>5000000</v>
      </c>
      <c r="L325" s="480" t="s">
        <v>779</v>
      </c>
      <c r="M325" s="482">
        <v>5000000</v>
      </c>
      <c r="N325" s="483" t="s">
        <v>2350</v>
      </c>
      <c r="O325" s="484" t="s">
        <v>935</v>
      </c>
    </row>
    <row r="326" spans="1:16" ht="39.950000000000003" customHeight="1">
      <c r="A326" s="476" t="s">
        <v>16</v>
      </c>
      <c r="B326" s="477" t="s">
        <v>17</v>
      </c>
      <c r="C326" s="477" t="s">
        <v>200</v>
      </c>
      <c r="D326" s="476" t="s">
        <v>614</v>
      </c>
      <c r="E326" s="478" t="s">
        <v>615</v>
      </c>
      <c r="F326" s="476" t="s">
        <v>790</v>
      </c>
      <c r="G326" s="478" t="s">
        <v>791</v>
      </c>
      <c r="H326" s="479" t="s">
        <v>194</v>
      </c>
      <c r="J326" s="480" t="s">
        <v>803</v>
      </c>
      <c r="K326" s="501">
        <v>39936825.280000001</v>
      </c>
      <c r="L326" s="480" t="s">
        <v>804</v>
      </c>
      <c r="M326" s="501">
        <v>49921031.600000001</v>
      </c>
      <c r="N326" s="484" t="s">
        <v>2455</v>
      </c>
      <c r="O326" s="484" t="s">
        <v>2456</v>
      </c>
      <c r="P326" s="509">
        <v>49921031.600000001</v>
      </c>
    </row>
    <row r="327" spans="1:16" ht="39.950000000000003" customHeight="1">
      <c r="A327" s="476" t="s">
        <v>16</v>
      </c>
      <c r="B327" s="477" t="s">
        <v>17</v>
      </c>
      <c r="C327" s="477" t="s">
        <v>200</v>
      </c>
      <c r="D327" s="476" t="s">
        <v>614</v>
      </c>
      <c r="E327" s="478" t="s">
        <v>615</v>
      </c>
      <c r="F327" s="476" t="s">
        <v>790</v>
      </c>
      <c r="G327" s="478" t="s">
        <v>791</v>
      </c>
      <c r="H327" s="479" t="s">
        <v>249</v>
      </c>
      <c r="J327" s="480" t="s">
        <v>808</v>
      </c>
      <c r="K327" s="482">
        <v>3000000</v>
      </c>
      <c r="L327" s="480" t="s">
        <v>809</v>
      </c>
      <c r="M327" s="482">
        <f>2*K327*1.1</f>
        <v>6600000.0000000009</v>
      </c>
      <c r="N327" s="483" t="s">
        <v>2574</v>
      </c>
      <c r="O327" s="484" t="s">
        <v>2575</v>
      </c>
      <c r="P327" s="493">
        <v>3300000</v>
      </c>
    </row>
    <row r="328" spans="1:16" ht="39.950000000000003" customHeight="1">
      <c r="A328" s="476" t="s">
        <v>16</v>
      </c>
      <c r="B328" s="477" t="s">
        <v>17</v>
      </c>
      <c r="C328" s="477" t="s">
        <v>200</v>
      </c>
      <c r="D328" s="476" t="s">
        <v>614</v>
      </c>
      <c r="E328" s="478" t="s">
        <v>615</v>
      </c>
      <c r="F328" s="476" t="s">
        <v>790</v>
      </c>
      <c r="G328" s="478" t="s">
        <v>791</v>
      </c>
      <c r="I328" s="479" t="s">
        <v>811</v>
      </c>
      <c r="J328" s="560" t="s">
        <v>812</v>
      </c>
      <c r="K328" s="482">
        <v>8400000</v>
      </c>
      <c r="L328" s="486"/>
      <c r="M328" s="501">
        <v>0</v>
      </c>
      <c r="N328" s="483" t="s">
        <v>2958</v>
      </c>
      <c r="O328" s="484" t="s">
        <v>2959</v>
      </c>
    </row>
    <row r="329" spans="1:16" ht="39.950000000000003" customHeight="1">
      <c r="A329" s="476" t="s">
        <v>16</v>
      </c>
      <c r="B329" s="477" t="s">
        <v>17</v>
      </c>
      <c r="C329" s="477" t="s">
        <v>200</v>
      </c>
      <c r="D329" s="476" t="s">
        <v>614</v>
      </c>
      <c r="E329" s="478" t="s">
        <v>615</v>
      </c>
      <c r="F329" s="476" t="s">
        <v>814</v>
      </c>
      <c r="G329" s="478" t="s">
        <v>815</v>
      </c>
      <c r="H329" s="479" t="s">
        <v>127</v>
      </c>
      <c r="J329" s="480" t="s">
        <v>816</v>
      </c>
      <c r="K329" s="482">
        <v>270000000</v>
      </c>
      <c r="L329" s="480" t="s">
        <v>816</v>
      </c>
      <c r="M329" s="482">
        <v>270000000</v>
      </c>
      <c r="N329" s="483" t="s">
        <v>2351</v>
      </c>
      <c r="O329" s="516" t="s">
        <v>2340</v>
      </c>
    </row>
    <row r="330" spans="1:16" ht="39.950000000000003" customHeight="1">
      <c r="A330" s="476" t="s">
        <v>16</v>
      </c>
      <c r="B330" s="477" t="s">
        <v>17</v>
      </c>
      <c r="C330" s="477" t="s">
        <v>200</v>
      </c>
      <c r="D330" s="476" t="s">
        <v>614</v>
      </c>
      <c r="E330" s="478" t="s">
        <v>615</v>
      </c>
      <c r="F330" s="476" t="s">
        <v>814</v>
      </c>
      <c r="G330" s="478" t="s">
        <v>815</v>
      </c>
      <c r="H330" s="479" t="s">
        <v>194</v>
      </c>
      <c r="J330" s="480" t="s">
        <v>817</v>
      </c>
      <c r="K330" s="482">
        <v>200000000</v>
      </c>
      <c r="L330" s="480" t="s">
        <v>818</v>
      </c>
      <c r="M330" s="482">
        <v>600000000</v>
      </c>
      <c r="N330" s="484" t="s">
        <v>2457</v>
      </c>
      <c r="O330" s="484" t="s">
        <v>2458</v>
      </c>
    </row>
    <row r="331" spans="1:16" ht="39.950000000000003" customHeight="1">
      <c r="A331" s="476" t="s">
        <v>16</v>
      </c>
      <c r="B331" s="477" t="s">
        <v>17</v>
      </c>
      <c r="C331" s="477" t="s">
        <v>200</v>
      </c>
      <c r="D331" s="476" t="s">
        <v>614</v>
      </c>
      <c r="E331" s="478" t="s">
        <v>615</v>
      </c>
      <c r="F331" s="476" t="s">
        <v>814</v>
      </c>
      <c r="G331" s="478" t="s">
        <v>815</v>
      </c>
      <c r="H331" s="479" t="s">
        <v>249</v>
      </c>
      <c r="J331" s="480" t="s">
        <v>822</v>
      </c>
      <c r="K331" s="482">
        <v>5000000</v>
      </c>
      <c r="L331" s="480" t="s">
        <v>823</v>
      </c>
      <c r="M331" s="482">
        <f>2*K331*1.1</f>
        <v>11000000</v>
      </c>
      <c r="N331" s="483" t="s">
        <v>2576</v>
      </c>
      <c r="O331" s="484" t="s">
        <v>2568</v>
      </c>
      <c r="P331" s="493" t="s">
        <v>2577</v>
      </c>
    </row>
    <row r="332" spans="1:16" ht="39.950000000000003" customHeight="1">
      <c r="A332" s="476" t="s">
        <v>16</v>
      </c>
      <c r="B332" s="477" t="s">
        <v>17</v>
      </c>
      <c r="C332" s="477" t="s">
        <v>200</v>
      </c>
      <c r="D332" s="476" t="s">
        <v>614</v>
      </c>
      <c r="E332" s="478" t="s">
        <v>615</v>
      </c>
      <c r="F332" s="476" t="s">
        <v>814</v>
      </c>
      <c r="G332" s="478" t="s">
        <v>815</v>
      </c>
      <c r="I332" s="479" t="s">
        <v>33</v>
      </c>
      <c r="J332" s="480" t="s">
        <v>825</v>
      </c>
      <c r="K332" s="482">
        <v>0</v>
      </c>
      <c r="M332" s="482">
        <v>0</v>
      </c>
      <c r="N332" s="484" t="s">
        <v>2844</v>
      </c>
    </row>
    <row r="333" spans="1:16" ht="39.950000000000003" customHeight="1">
      <c r="A333" s="476" t="s">
        <v>16</v>
      </c>
      <c r="B333" s="477" t="s">
        <v>17</v>
      </c>
      <c r="C333" s="477" t="s">
        <v>200</v>
      </c>
      <c r="D333" s="476" t="s">
        <v>614</v>
      </c>
      <c r="E333" s="478" t="s">
        <v>615</v>
      </c>
      <c r="F333" s="476" t="s">
        <v>814</v>
      </c>
      <c r="G333" s="478" t="s">
        <v>815</v>
      </c>
      <c r="I333" s="479" t="s">
        <v>132</v>
      </c>
      <c r="J333" s="486" t="s">
        <v>826</v>
      </c>
      <c r="K333" s="501">
        <v>4000000</v>
      </c>
      <c r="L333" s="486" t="s">
        <v>135</v>
      </c>
      <c r="M333" s="482">
        <v>0</v>
      </c>
      <c r="N333" s="538" t="s">
        <v>3596</v>
      </c>
      <c r="O333" s="484" t="s">
        <v>2784</v>
      </c>
    </row>
    <row r="334" spans="1:16" ht="39.950000000000003" customHeight="1">
      <c r="A334" s="476" t="s">
        <v>16</v>
      </c>
      <c r="B334" s="477" t="s">
        <v>17</v>
      </c>
      <c r="C334" s="477" t="s">
        <v>200</v>
      </c>
      <c r="D334" s="476" t="s">
        <v>614</v>
      </c>
      <c r="E334" s="478" t="s">
        <v>615</v>
      </c>
      <c r="F334" s="476" t="s">
        <v>814</v>
      </c>
      <c r="G334" s="478" t="s">
        <v>815</v>
      </c>
      <c r="I334" s="479" t="s">
        <v>81</v>
      </c>
      <c r="J334" s="480" t="s">
        <v>827</v>
      </c>
      <c r="K334" s="482">
        <v>2000000</v>
      </c>
      <c r="L334" s="480" t="s">
        <v>828</v>
      </c>
      <c r="M334" s="482">
        <v>2000000</v>
      </c>
      <c r="N334" s="483" t="s">
        <v>2687</v>
      </c>
    </row>
    <row r="335" spans="1:16" ht="39.950000000000003" customHeight="1">
      <c r="A335" s="476" t="s">
        <v>16</v>
      </c>
      <c r="B335" s="477" t="s">
        <v>17</v>
      </c>
      <c r="C335" s="477" t="s">
        <v>200</v>
      </c>
      <c r="D335" s="476" t="s">
        <v>614</v>
      </c>
      <c r="E335" s="478" t="s">
        <v>615</v>
      </c>
      <c r="F335" s="476" t="s">
        <v>814</v>
      </c>
      <c r="G335" s="478" t="s">
        <v>815</v>
      </c>
      <c r="I335" s="479" t="s">
        <v>84</v>
      </c>
      <c r="J335" s="480" t="s">
        <v>829</v>
      </c>
      <c r="K335" s="482">
        <v>10000000</v>
      </c>
      <c r="L335" s="480" t="s">
        <v>830</v>
      </c>
      <c r="M335" s="482">
        <v>300000000</v>
      </c>
      <c r="N335" s="542" t="s">
        <v>2987</v>
      </c>
    </row>
    <row r="336" spans="1:16" ht="39.950000000000003" customHeight="1">
      <c r="A336" s="476" t="s">
        <v>16</v>
      </c>
      <c r="B336" s="477" t="s">
        <v>17</v>
      </c>
      <c r="C336" s="477" t="s">
        <v>200</v>
      </c>
      <c r="D336" s="476" t="s">
        <v>614</v>
      </c>
      <c r="E336" s="478" t="s">
        <v>615</v>
      </c>
      <c r="F336" s="476" t="s">
        <v>814</v>
      </c>
      <c r="G336" s="478" t="s">
        <v>815</v>
      </c>
      <c r="I336" s="479" t="s">
        <v>86</v>
      </c>
      <c r="J336" s="510" t="s">
        <v>832</v>
      </c>
      <c r="K336" s="501">
        <v>2000000</v>
      </c>
      <c r="L336" s="510" t="s">
        <v>832</v>
      </c>
      <c r="M336" s="501">
        <v>3000000</v>
      </c>
      <c r="N336" s="547" t="s">
        <v>3125</v>
      </c>
    </row>
    <row r="337" spans="1:16" ht="39.950000000000003" customHeight="1">
      <c r="A337" s="476" t="s">
        <v>16</v>
      </c>
      <c r="B337" s="477" t="s">
        <v>17</v>
      </c>
      <c r="C337" s="477" t="s">
        <v>200</v>
      </c>
      <c r="D337" s="476" t="s">
        <v>614</v>
      </c>
      <c r="E337" s="478" t="s">
        <v>615</v>
      </c>
      <c r="F337" s="476" t="s">
        <v>814</v>
      </c>
      <c r="G337" s="478" t="s">
        <v>815</v>
      </c>
      <c r="I337" s="479" t="s">
        <v>92</v>
      </c>
      <c r="J337" s="506" t="s">
        <v>833</v>
      </c>
      <c r="K337" s="482">
        <v>3000000</v>
      </c>
      <c r="L337" s="506" t="s">
        <v>834</v>
      </c>
      <c r="M337" s="482">
        <v>3000000</v>
      </c>
    </row>
    <row r="338" spans="1:16" ht="39.950000000000003" customHeight="1">
      <c r="A338" s="476" t="s">
        <v>16</v>
      </c>
      <c r="B338" s="477" t="s">
        <v>17</v>
      </c>
      <c r="C338" s="477" t="s">
        <v>200</v>
      </c>
      <c r="D338" s="476" t="s">
        <v>614</v>
      </c>
      <c r="E338" s="478" t="s">
        <v>615</v>
      </c>
      <c r="F338" s="476" t="s">
        <v>814</v>
      </c>
      <c r="G338" s="478" t="s">
        <v>815</v>
      </c>
      <c r="I338" s="479" t="s">
        <v>143</v>
      </c>
      <c r="J338" s="510" t="s">
        <v>835</v>
      </c>
      <c r="K338" s="501">
        <v>10000000</v>
      </c>
      <c r="L338" s="510" t="s">
        <v>836</v>
      </c>
      <c r="M338" s="501">
        <v>10000000</v>
      </c>
    </row>
    <row r="339" spans="1:16" ht="39.950000000000003" customHeight="1">
      <c r="A339" s="476" t="s">
        <v>16</v>
      </c>
      <c r="B339" s="477" t="s">
        <v>17</v>
      </c>
      <c r="C339" s="477" t="s">
        <v>200</v>
      </c>
      <c r="D339" s="476" t="s">
        <v>614</v>
      </c>
      <c r="E339" s="478" t="s">
        <v>615</v>
      </c>
      <c r="F339" s="476" t="s">
        <v>814</v>
      </c>
      <c r="G339" s="478" t="s">
        <v>815</v>
      </c>
      <c r="I339" s="479" t="s">
        <v>838</v>
      </c>
      <c r="J339" s="550" t="s">
        <v>839</v>
      </c>
      <c r="K339" s="501">
        <v>21078920</v>
      </c>
      <c r="L339" s="550" t="s">
        <v>840</v>
      </c>
      <c r="M339" s="501">
        <v>24912894</v>
      </c>
      <c r="N339" s="483" t="s">
        <v>2644</v>
      </c>
      <c r="O339" s="484" t="s">
        <v>2645</v>
      </c>
      <c r="P339" s="485">
        <v>12017000</v>
      </c>
    </row>
    <row r="340" spans="1:16" ht="39.950000000000003" customHeight="1">
      <c r="A340" s="476" t="s">
        <v>16</v>
      </c>
      <c r="B340" s="477" t="s">
        <v>17</v>
      </c>
      <c r="C340" s="477" t="s">
        <v>200</v>
      </c>
      <c r="D340" s="476" t="s">
        <v>614</v>
      </c>
      <c r="E340" s="478" t="s">
        <v>615</v>
      </c>
      <c r="F340" s="476" t="s">
        <v>844</v>
      </c>
      <c r="G340" s="478" t="s">
        <v>845</v>
      </c>
      <c r="H340" s="479" t="s">
        <v>127</v>
      </c>
      <c r="J340" s="480" t="s">
        <v>846</v>
      </c>
      <c r="K340" s="561">
        <v>17500000</v>
      </c>
      <c r="M340" s="482">
        <v>0</v>
      </c>
      <c r="N340" s="483" t="s">
        <v>2337</v>
      </c>
      <c r="O340" s="484" t="s">
        <v>2338</v>
      </c>
    </row>
    <row r="341" spans="1:16" ht="39.950000000000003" customHeight="1">
      <c r="A341" s="476" t="s">
        <v>16</v>
      </c>
      <c r="B341" s="477" t="s">
        <v>17</v>
      </c>
      <c r="C341" s="477" t="s">
        <v>200</v>
      </c>
      <c r="D341" s="476" t="s">
        <v>614</v>
      </c>
      <c r="E341" s="478" t="s">
        <v>615</v>
      </c>
      <c r="F341" s="476" t="s">
        <v>844</v>
      </c>
      <c r="G341" s="478" t="s">
        <v>845</v>
      </c>
      <c r="H341" s="479" t="s">
        <v>194</v>
      </c>
      <c r="J341" s="480" t="s">
        <v>847</v>
      </c>
      <c r="K341" s="482">
        <v>30000000</v>
      </c>
      <c r="L341" s="480" t="s">
        <v>847</v>
      </c>
      <c r="M341" s="482">
        <v>50000000</v>
      </c>
      <c r="N341" s="484" t="s">
        <v>2459</v>
      </c>
      <c r="O341" s="484" t="s">
        <v>2460</v>
      </c>
    </row>
    <row r="342" spans="1:16" ht="39.950000000000003" customHeight="1">
      <c r="A342" s="476" t="s">
        <v>16</v>
      </c>
      <c r="B342" s="477" t="s">
        <v>17</v>
      </c>
      <c r="C342" s="477" t="s">
        <v>200</v>
      </c>
      <c r="D342" s="476" t="s">
        <v>614</v>
      </c>
      <c r="E342" s="478" t="s">
        <v>615</v>
      </c>
      <c r="F342" s="476" t="s">
        <v>844</v>
      </c>
      <c r="G342" s="478" t="s">
        <v>848</v>
      </c>
      <c r="H342" s="479" t="s">
        <v>249</v>
      </c>
      <c r="J342" s="480" t="s">
        <v>849</v>
      </c>
      <c r="K342" s="546">
        <v>0</v>
      </c>
      <c r="M342" s="482">
        <v>0</v>
      </c>
      <c r="N342" s="483" t="s">
        <v>2578</v>
      </c>
      <c r="O342" s="484" t="s">
        <v>2579</v>
      </c>
      <c r="P342" s="493">
        <v>0</v>
      </c>
    </row>
    <row r="343" spans="1:16" ht="39.950000000000003" customHeight="1">
      <c r="A343" s="476" t="s">
        <v>16</v>
      </c>
      <c r="B343" s="477" t="s">
        <v>17</v>
      </c>
      <c r="C343" s="477" t="s">
        <v>200</v>
      </c>
      <c r="D343" s="476" t="s">
        <v>614</v>
      </c>
      <c r="E343" s="478" t="s">
        <v>615</v>
      </c>
      <c r="F343" s="476" t="s">
        <v>844</v>
      </c>
      <c r="G343" s="478" t="s">
        <v>845</v>
      </c>
      <c r="H343" s="479" t="s">
        <v>31</v>
      </c>
      <c r="J343" s="562" t="s">
        <v>850</v>
      </c>
      <c r="K343" s="481">
        <v>39836323</v>
      </c>
      <c r="L343" s="562" t="s">
        <v>850</v>
      </c>
      <c r="M343" s="481">
        <v>74984760</v>
      </c>
      <c r="N343" s="640" t="s">
        <v>3685</v>
      </c>
      <c r="O343" s="641" t="s">
        <v>3676</v>
      </c>
    </row>
    <row r="344" spans="1:16" ht="39.950000000000003" customHeight="1">
      <c r="A344" s="476" t="s">
        <v>16</v>
      </c>
      <c r="B344" s="477" t="s">
        <v>17</v>
      </c>
      <c r="C344" s="477" t="s">
        <v>200</v>
      </c>
      <c r="D344" s="476" t="s">
        <v>614</v>
      </c>
      <c r="E344" s="478" t="s">
        <v>615</v>
      </c>
      <c r="F344" s="476" t="s">
        <v>844</v>
      </c>
      <c r="G344" s="478" t="s">
        <v>845</v>
      </c>
      <c r="I344" s="479" t="s">
        <v>640</v>
      </c>
      <c r="J344" s="562" t="s">
        <v>852</v>
      </c>
      <c r="K344" s="482">
        <v>0</v>
      </c>
      <c r="L344" s="562" t="s">
        <v>852</v>
      </c>
      <c r="M344" s="482">
        <v>0</v>
      </c>
      <c r="N344" s="512" t="s">
        <v>3560</v>
      </c>
      <c r="O344" s="484" t="s">
        <v>2853</v>
      </c>
    </row>
    <row r="345" spans="1:16" ht="39.950000000000003" customHeight="1">
      <c r="A345" s="476" t="s">
        <v>16</v>
      </c>
      <c r="B345" s="477" t="s">
        <v>17</v>
      </c>
      <c r="C345" s="477" t="s">
        <v>200</v>
      </c>
      <c r="D345" s="476" t="s">
        <v>614</v>
      </c>
      <c r="E345" s="478" t="s">
        <v>615</v>
      </c>
      <c r="F345" s="476" t="s">
        <v>844</v>
      </c>
      <c r="G345" s="478" t="s">
        <v>845</v>
      </c>
      <c r="I345" s="479" t="s">
        <v>33</v>
      </c>
      <c r="J345" s="562" t="s">
        <v>853</v>
      </c>
      <c r="K345" s="482">
        <v>0</v>
      </c>
      <c r="L345" s="562"/>
      <c r="M345" s="482">
        <v>0</v>
      </c>
      <c r="N345" s="483" t="s">
        <v>2843</v>
      </c>
    </row>
    <row r="346" spans="1:16" ht="39.950000000000003" customHeight="1">
      <c r="A346" s="476" t="s">
        <v>16</v>
      </c>
      <c r="B346" s="477" t="s">
        <v>17</v>
      </c>
      <c r="C346" s="477" t="s">
        <v>200</v>
      </c>
      <c r="D346" s="476" t="s">
        <v>614</v>
      </c>
      <c r="E346" s="478" t="s">
        <v>615</v>
      </c>
      <c r="F346" s="476" t="s">
        <v>844</v>
      </c>
      <c r="G346" s="478" t="s">
        <v>845</v>
      </c>
      <c r="I346" s="479" t="s">
        <v>132</v>
      </c>
      <c r="J346" s="486" t="s">
        <v>854</v>
      </c>
      <c r="K346" s="501">
        <v>4000000</v>
      </c>
      <c r="L346" s="486" t="s">
        <v>855</v>
      </c>
      <c r="M346" s="501">
        <v>4000000</v>
      </c>
      <c r="N346" s="483" t="s">
        <v>3595</v>
      </c>
    </row>
    <row r="347" spans="1:16" ht="39.950000000000003" customHeight="1">
      <c r="A347" s="476" t="s">
        <v>16</v>
      </c>
      <c r="B347" s="477" t="s">
        <v>17</v>
      </c>
      <c r="C347" s="477" t="s">
        <v>200</v>
      </c>
      <c r="D347" s="476" t="s">
        <v>614</v>
      </c>
      <c r="E347" s="478" t="s">
        <v>615</v>
      </c>
      <c r="F347" s="476" t="s">
        <v>844</v>
      </c>
      <c r="G347" s="478" t="s">
        <v>845</v>
      </c>
      <c r="I347" s="479" t="s">
        <v>217</v>
      </c>
      <c r="J347" s="480" t="s">
        <v>856</v>
      </c>
      <c r="K347" s="482">
        <v>2000000</v>
      </c>
      <c r="L347" s="480" t="s">
        <v>856</v>
      </c>
      <c r="M347" s="482">
        <v>2000000</v>
      </c>
      <c r="N347" s="483" t="s">
        <v>2687</v>
      </c>
    </row>
    <row r="348" spans="1:16" ht="39.950000000000003" customHeight="1">
      <c r="A348" s="476" t="s">
        <v>16</v>
      </c>
      <c r="B348" s="477" t="s">
        <v>17</v>
      </c>
      <c r="C348" s="477" t="s">
        <v>200</v>
      </c>
      <c r="D348" s="476" t="s">
        <v>614</v>
      </c>
      <c r="E348" s="478" t="s">
        <v>615</v>
      </c>
      <c r="F348" s="476" t="s">
        <v>844</v>
      </c>
      <c r="G348" s="478" t="s">
        <v>845</v>
      </c>
      <c r="I348" s="479" t="s">
        <v>84</v>
      </c>
      <c r="J348" s="480" t="s">
        <v>857</v>
      </c>
      <c r="K348" s="482">
        <v>0</v>
      </c>
      <c r="M348" s="482">
        <v>0</v>
      </c>
      <c r="N348" s="542" t="s">
        <v>2987</v>
      </c>
    </row>
    <row r="349" spans="1:16" ht="39.950000000000003" customHeight="1">
      <c r="A349" s="476" t="s">
        <v>16</v>
      </c>
      <c r="B349" s="477" t="s">
        <v>17</v>
      </c>
      <c r="C349" s="477" t="s">
        <v>200</v>
      </c>
      <c r="D349" s="476" t="s">
        <v>614</v>
      </c>
      <c r="E349" s="478" t="s">
        <v>615</v>
      </c>
      <c r="F349" s="476" t="s">
        <v>844</v>
      </c>
      <c r="G349" s="478" t="s">
        <v>845</v>
      </c>
      <c r="I349" s="479" t="s">
        <v>86</v>
      </c>
      <c r="J349" s="510" t="s">
        <v>858</v>
      </c>
      <c r="K349" s="501">
        <v>2000000</v>
      </c>
      <c r="L349" s="510" t="s">
        <v>858</v>
      </c>
      <c r="M349" s="501">
        <v>3000000</v>
      </c>
      <c r="N349" s="547" t="s">
        <v>3126</v>
      </c>
    </row>
    <row r="350" spans="1:16" ht="39.950000000000003" customHeight="1">
      <c r="A350" s="476" t="s">
        <v>16</v>
      </c>
      <c r="B350" s="477" t="s">
        <v>17</v>
      </c>
      <c r="C350" s="477" t="s">
        <v>200</v>
      </c>
      <c r="D350" s="476" t="s">
        <v>614</v>
      </c>
      <c r="E350" s="478" t="s">
        <v>615</v>
      </c>
      <c r="F350" s="476" t="s">
        <v>844</v>
      </c>
      <c r="G350" s="478" t="s">
        <v>845</v>
      </c>
      <c r="I350" s="479" t="s">
        <v>331</v>
      </c>
      <c r="J350" s="506" t="s">
        <v>859</v>
      </c>
      <c r="K350" s="482">
        <v>3000000</v>
      </c>
      <c r="L350" s="506" t="s">
        <v>860</v>
      </c>
      <c r="M350" s="482">
        <v>3000000</v>
      </c>
    </row>
    <row r="351" spans="1:16" ht="39.950000000000003" customHeight="1">
      <c r="A351" s="476" t="s">
        <v>16</v>
      </c>
      <c r="B351" s="477" t="s">
        <v>17</v>
      </c>
      <c r="C351" s="477" t="s">
        <v>200</v>
      </c>
      <c r="D351" s="476" t="s">
        <v>614</v>
      </c>
      <c r="E351" s="478" t="s">
        <v>615</v>
      </c>
      <c r="F351" s="476" t="s">
        <v>844</v>
      </c>
      <c r="G351" s="478" t="s">
        <v>845</v>
      </c>
      <c r="I351" s="479" t="s">
        <v>143</v>
      </c>
      <c r="J351" s="510" t="s">
        <v>861</v>
      </c>
      <c r="K351" s="501">
        <v>10000000</v>
      </c>
      <c r="L351" s="510" t="s">
        <v>862</v>
      </c>
      <c r="M351" s="501">
        <v>4000000</v>
      </c>
    </row>
    <row r="352" spans="1:16" ht="39.950000000000003" customHeight="1">
      <c r="A352" s="476" t="s">
        <v>16</v>
      </c>
      <c r="B352" s="477" t="s">
        <v>17</v>
      </c>
      <c r="C352" s="477" t="s">
        <v>200</v>
      </c>
      <c r="D352" s="476" t="s">
        <v>614</v>
      </c>
      <c r="E352" s="478" t="s">
        <v>615</v>
      </c>
      <c r="F352" s="476" t="s">
        <v>844</v>
      </c>
      <c r="G352" s="478" t="s">
        <v>848</v>
      </c>
      <c r="I352" s="479" t="s">
        <v>65</v>
      </c>
      <c r="J352" s="480" t="s">
        <v>863</v>
      </c>
      <c r="K352" s="501">
        <v>80000000</v>
      </c>
      <c r="L352" s="476" t="s">
        <v>864</v>
      </c>
      <c r="M352" s="501">
        <v>240000000</v>
      </c>
      <c r="N352" s="507" t="s">
        <v>2290</v>
      </c>
      <c r="O352" s="507" t="s">
        <v>2291</v>
      </c>
      <c r="P352" s="548" t="s">
        <v>2292</v>
      </c>
    </row>
    <row r="353" spans="1:16" ht="39.950000000000003" customHeight="1">
      <c r="A353" s="476" t="s">
        <v>16</v>
      </c>
      <c r="B353" s="477" t="s">
        <v>17</v>
      </c>
      <c r="C353" s="477" t="s">
        <v>200</v>
      </c>
      <c r="D353" s="476" t="s">
        <v>614</v>
      </c>
      <c r="E353" s="478" t="s">
        <v>615</v>
      </c>
      <c r="F353" s="476" t="s">
        <v>844</v>
      </c>
      <c r="G353" s="478" t="s">
        <v>845</v>
      </c>
      <c r="I353" s="479" t="s">
        <v>838</v>
      </c>
      <c r="J353" s="499" t="s">
        <v>868</v>
      </c>
      <c r="K353" s="563">
        <v>2812992</v>
      </c>
      <c r="L353" s="499" t="s">
        <v>869</v>
      </c>
      <c r="M353" s="563">
        <v>3339584</v>
      </c>
      <c r="N353" s="502" t="s">
        <v>2646</v>
      </c>
      <c r="O353" s="527" t="s">
        <v>2647</v>
      </c>
      <c r="P353" s="485" t="s">
        <v>2648</v>
      </c>
    </row>
    <row r="354" spans="1:16" ht="39.950000000000003" customHeight="1">
      <c r="A354" s="476" t="s">
        <v>16</v>
      </c>
      <c r="B354" s="477" t="s">
        <v>17</v>
      </c>
      <c r="C354" s="477" t="s">
        <v>870</v>
      </c>
      <c r="D354" s="476" t="s">
        <v>871</v>
      </c>
      <c r="E354" s="478" t="s">
        <v>872</v>
      </c>
      <c r="F354" s="476" t="s">
        <v>873</v>
      </c>
      <c r="G354" s="478" t="s">
        <v>874</v>
      </c>
      <c r="H354" s="479" t="s">
        <v>31</v>
      </c>
      <c r="J354" s="480" t="s">
        <v>875</v>
      </c>
      <c r="K354" s="481">
        <v>5490472</v>
      </c>
      <c r="L354" s="480" t="s">
        <v>875</v>
      </c>
      <c r="M354" s="481">
        <v>6108315</v>
      </c>
      <c r="N354" s="640" t="s">
        <v>3324</v>
      </c>
      <c r="O354" s="641" t="s">
        <v>3325</v>
      </c>
    </row>
    <row r="355" spans="1:16" ht="39.950000000000003" customHeight="1">
      <c r="A355" s="476" t="s">
        <v>16</v>
      </c>
      <c r="B355" s="477" t="s">
        <v>17</v>
      </c>
      <c r="C355" s="477" t="s">
        <v>870</v>
      </c>
      <c r="D355" s="476" t="s">
        <v>871</v>
      </c>
      <c r="E355" s="478" t="s">
        <v>872</v>
      </c>
      <c r="F355" s="476" t="s">
        <v>873</v>
      </c>
      <c r="G355" s="478" t="s">
        <v>874</v>
      </c>
      <c r="H355" s="479" t="s">
        <v>127</v>
      </c>
      <c r="K355" s="482">
        <v>0</v>
      </c>
      <c r="L355" s="480" t="s">
        <v>876</v>
      </c>
      <c r="M355" s="482">
        <v>10000000</v>
      </c>
      <c r="N355" s="483" t="s">
        <v>2352</v>
      </c>
    </row>
    <row r="356" spans="1:16" ht="39.950000000000003" customHeight="1">
      <c r="A356" s="476" t="s">
        <v>16</v>
      </c>
      <c r="B356" s="477" t="s">
        <v>17</v>
      </c>
      <c r="C356" s="477" t="s">
        <v>870</v>
      </c>
      <c r="D356" s="476" t="s">
        <v>871</v>
      </c>
      <c r="E356" s="478" t="s">
        <v>872</v>
      </c>
      <c r="F356" s="476" t="s">
        <v>873</v>
      </c>
      <c r="G356" s="478" t="s">
        <v>874</v>
      </c>
      <c r="H356" s="479" t="s">
        <v>194</v>
      </c>
      <c r="J356" s="480" t="s">
        <v>877</v>
      </c>
      <c r="K356" s="501">
        <v>37824080</v>
      </c>
      <c r="L356" s="480" t="s">
        <v>878</v>
      </c>
      <c r="M356" s="501">
        <v>47280100</v>
      </c>
      <c r="N356" s="484" t="s">
        <v>2461</v>
      </c>
      <c r="O356" s="484" t="s">
        <v>2462</v>
      </c>
      <c r="P356" s="509">
        <v>47280100</v>
      </c>
    </row>
    <row r="357" spans="1:16" ht="39.950000000000003" customHeight="1">
      <c r="A357" s="476" t="s">
        <v>16</v>
      </c>
      <c r="B357" s="477" t="s">
        <v>17</v>
      </c>
      <c r="C357" s="477" t="s">
        <v>870</v>
      </c>
      <c r="D357" s="476" t="s">
        <v>871</v>
      </c>
      <c r="E357" s="478" t="s">
        <v>872</v>
      </c>
      <c r="F357" s="476" t="s">
        <v>882</v>
      </c>
      <c r="G357" s="478" t="s">
        <v>883</v>
      </c>
      <c r="H357" s="479" t="s">
        <v>244</v>
      </c>
      <c r="K357" s="482">
        <v>0</v>
      </c>
      <c r="L357" s="480" t="s">
        <v>779</v>
      </c>
      <c r="M357" s="482">
        <v>5000000</v>
      </c>
      <c r="N357" s="483" t="s">
        <v>2353</v>
      </c>
      <c r="O357" s="484" t="s">
        <v>2354</v>
      </c>
    </row>
    <row r="358" spans="1:16" ht="39.950000000000003" customHeight="1">
      <c r="A358" s="476" t="s">
        <v>16</v>
      </c>
      <c r="B358" s="477" t="s">
        <v>17</v>
      </c>
      <c r="C358" s="477" t="s">
        <v>870</v>
      </c>
      <c r="D358" s="476" t="s">
        <v>871</v>
      </c>
      <c r="E358" s="478" t="s">
        <v>872</v>
      </c>
      <c r="F358" s="476" t="s">
        <v>882</v>
      </c>
      <c r="G358" s="478" t="s">
        <v>883</v>
      </c>
      <c r="H358" s="479" t="s">
        <v>194</v>
      </c>
      <c r="J358" s="477" t="s">
        <v>884</v>
      </c>
      <c r="K358" s="501">
        <v>28836745.399999999</v>
      </c>
      <c r="L358" s="564" t="s">
        <v>885</v>
      </c>
      <c r="M358" s="501">
        <v>34274855.5</v>
      </c>
      <c r="N358" s="484" t="s">
        <v>2463</v>
      </c>
      <c r="O358" s="484" t="s">
        <v>2464</v>
      </c>
      <c r="P358" s="509">
        <v>34274855.5</v>
      </c>
    </row>
    <row r="359" spans="1:16" ht="39.950000000000003" customHeight="1">
      <c r="A359" s="476" t="s">
        <v>16</v>
      </c>
      <c r="B359" s="477" t="s">
        <v>17</v>
      </c>
      <c r="C359" s="477" t="s">
        <v>870</v>
      </c>
      <c r="D359" s="476" t="s">
        <v>871</v>
      </c>
      <c r="E359" s="478" t="s">
        <v>872</v>
      </c>
      <c r="F359" s="476" t="s">
        <v>882</v>
      </c>
      <c r="G359" s="478" t="s">
        <v>889</v>
      </c>
      <c r="H359" s="479" t="s">
        <v>249</v>
      </c>
      <c r="J359" s="480" t="s">
        <v>890</v>
      </c>
      <c r="K359" s="482">
        <v>500000</v>
      </c>
      <c r="L359" s="480" t="s">
        <v>891</v>
      </c>
      <c r="M359" s="482">
        <f>2*K359*1.1</f>
        <v>1100000</v>
      </c>
      <c r="N359" s="483" t="s">
        <v>2580</v>
      </c>
      <c r="O359" s="484" t="s">
        <v>2581</v>
      </c>
      <c r="P359" s="493">
        <v>600000</v>
      </c>
    </row>
    <row r="360" spans="1:16" ht="39.950000000000003" customHeight="1">
      <c r="A360" s="476" t="s">
        <v>16</v>
      </c>
      <c r="B360" s="477" t="s">
        <v>17</v>
      </c>
      <c r="C360" s="477" t="s">
        <v>870</v>
      </c>
      <c r="D360" s="476" t="s">
        <v>871</v>
      </c>
      <c r="E360" s="478" t="s">
        <v>872</v>
      </c>
      <c r="F360" s="476" t="s">
        <v>893</v>
      </c>
      <c r="G360" s="478" t="s">
        <v>894</v>
      </c>
      <c r="H360" s="479" t="s">
        <v>244</v>
      </c>
      <c r="J360" s="480" t="s">
        <v>895</v>
      </c>
      <c r="K360" s="482">
        <v>70000000</v>
      </c>
      <c r="L360" s="480" t="s">
        <v>895</v>
      </c>
      <c r="M360" s="482">
        <v>70000000</v>
      </c>
      <c r="N360" s="483" t="s">
        <v>2355</v>
      </c>
      <c r="O360" s="507" t="s">
        <v>2356</v>
      </c>
    </row>
    <row r="361" spans="1:16" ht="39.950000000000003" customHeight="1">
      <c r="A361" s="476" t="s">
        <v>16</v>
      </c>
      <c r="B361" s="477" t="s">
        <v>17</v>
      </c>
      <c r="C361" s="477" t="s">
        <v>870</v>
      </c>
      <c r="D361" s="476" t="s">
        <v>871</v>
      </c>
      <c r="E361" s="478" t="s">
        <v>872</v>
      </c>
      <c r="F361" s="476" t="s">
        <v>893</v>
      </c>
      <c r="G361" s="478" t="s">
        <v>894</v>
      </c>
      <c r="H361" s="479" t="s">
        <v>194</v>
      </c>
      <c r="J361" s="480" t="s">
        <v>896</v>
      </c>
      <c r="K361" s="482">
        <v>50000000</v>
      </c>
      <c r="L361" s="480" t="s">
        <v>896</v>
      </c>
      <c r="M361" s="482">
        <v>60000000</v>
      </c>
      <c r="N361" s="484" t="s">
        <v>2465</v>
      </c>
      <c r="O361" s="487" t="s">
        <v>2466</v>
      </c>
      <c r="P361" s="509">
        <v>60000000</v>
      </c>
    </row>
    <row r="362" spans="1:16" ht="39.950000000000003" customHeight="1">
      <c r="A362" s="476" t="s">
        <v>16</v>
      </c>
      <c r="B362" s="477" t="s">
        <v>17</v>
      </c>
      <c r="C362" s="477" t="s">
        <v>870</v>
      </c>
      <c r="D362" s="476" t="s">
        <v>871</v>
      </c>
      <c r="E362" s="478" t="s">
        <v>872</v>
      </c>
      <c r="F362" s="476" t="s">
        <v>893</v>
      </c>
      <c r="G362" s="478" t="s">
        <v>894</v>
      </c>
      <c r="H362" s="479" t="s">
        <v>249</v>
      </c>
      <c r="J362" s="480" t="s">
        <v>897</v>
      </c>
      <c r="K362" s="482">
        <v>0</v>
      </c>
      <c r="M362" s="482">
        <v>0</v>
      </c>
      <c r="N362" s="483" t="s">
        <v>2582</v>
      </c>
      <c r="O362" s="484" t="s">
        <v>2583</v>
      </c>
      <c r="P362" s="493">
        <v>0</v>
      </c>
    </row>
    <row r="363" spans="1:16" ht="39.950000000000003" customHeight="1">
      <c r="A363" s="476" t="s">
        <v>16</v>
      </c>
      <c r="B363" s="477" t="s">
        <v>17</v>
      </c>
      <c r="C363" s="477" t="s">
        <v>870</v>
      </c>
      <c r="D363" s="476" t="s">
        <v>871</v>
      </c>
      <c r="E363" s="478" t="s">
        <v>872</v>
      </c>
      <c r="F363" s="476" t="s">
        <v>893</v>
      </c>
      <c r="G363" s="478" t="s">
        <v>894</v>
      </c>
      <c r="H363" s="479" t="s">
        <v>31</v>
      </c>
      <c r="J363" s="480" t="s">
        <v>899</v>
      </c>
      <c r="K363" s="481">
        <v>39836323</v>
      </c>
      <c r="L363" s="480" t="s">
        <v>899</v>
      </c>
      <c r="M363" s="481">
        <v>74984760</v>
      </c>
      <c r="N363" s="640" t="s">
        <v>3327</v>
      </c>
      <c r="O363" s="641" t="s">
        <v>3315</v>
      </c>
    </row>
    <row r="364" spans="1:16" ht="39.950000000000003" customHeight="1">
      <c r="A364" s="476" t="s">
        <v>16</v>
      </c>
      <c r="B364" s="477" t="s">
        <v>17</v>
      </c>
      <c r="C364" s="477" t="s">
        <v>870</v>
      </c>
      <c r="D364" s="476" t="s">
        <v>871</v>
      </c>
      <c r="E364" s="478" t="s">
        <v>872</v>
      </c>
      <c r="F364" s="476" t="s">
        <v>893</v>
      </c>
      <c r="G364" s="478" t="s">
        <v>894</v>
      </c>
      <c r="I364" s="479" t="s">
        <v>640</v>
      </c>
      <c r="J364" s="480" t="s">
        <v>900</v>
      </c>
      <c r="K364" s="482">
        <v>0</v>
      </c>
      <c r="L364" s="480" t="s">
        <v>900</v>
      </c>
      <c r="M364" s="482">
        <v>0</v>
      </c>
      <c r="N364" s="516" t="s">
        <v>3561</v>
      </c>
      <c r="O364" s="484" t="s">
        <v>2855</v>
      </c>
    </row>
    <row r="365" spans="1:16" ht="39.950000000000003" customHeight="1">
      <c r="A365" s="476" t="s">
        <v>16</v>
      </c>
      <c r="B365" s="477" t="s">
        <v>17</v>
      </c>
      <c r="C365" s="477" t="s">
        <v>870</v>
      </c>
      <c r="D365" s="476" t="s">
        <v>871</v>
      </c>
      <c r="E365" s="478" t="s">
        <v>872</v>
      </c>
      <c r="F365" s="476" t="s">
        <v>893</v>
      </c>
      <c r="G365" s="478" t="s">
        <v>894</v>
      </c>
      <c r="I365" s="479" t="s">
        <v>901</v>
      </c>
      <c r="J365" s="480" t="s">
        <v>863</v>
      </c>
      <c r="K365" s="501">
        <v>80000000</v>
      </c>
      <c r="L365" s="476" t="s">
        <v>864</v>
      </c>
      <c r="M365" s="501">
        <v>240000000</v>
      </c>
      <c r="N365" s="507" t="s">
        <v>2290</v>
      </c>
      <c r="O365" s="507" t="s">
        <v>2291</v>
      </c>
      <c r="P365" s="548" t="s">
        <v>2292</v>
      </c>
    </row>
    <row r="366" spans="1:16" ht="39.950000000000003" customHeight="1">
      <c r="A366" s="476" t="s">
        <v>16</v>
      </c>
      <c r="B366" s="477" t="s">
        <v>17</v>
      </c>
      <c r="C366" s="477" t="s">
        <v>870</v>
      </c>
      <c r="D366" s="476" t="s">
        <v>871</v>
      </c>
      <c r="E366" s="478" t="s">
        <v>872</v>
      </c>
      <c r="F366" s="476" t="s">
        <v>902</v>
      </c>
      <c r="G366" s="478" t="s">
        <v>903</v>
      </c>
      <c r="H366" s="479" t="s">
        <v>31</v>
      </c>
      <c r="J366" s="480" t="s">
        <v>904</v>
      </c>
      <c r="K366" s="481">
        <v>5490472</v>
      </c>
      <c r="L366" s="480" t="s">
        <v>905</v>
      </c>
      <c r="M366" s="481">
        <v>11996343</v>
      </c>
      <c r="N366" s="640" t="s">
        <v>3330</v>
      </c>
      <c r="O366" s="641" t="s">
        <v>3331</v>
      </c>
    </row>
    <row r="367" spans="1:16" ht="39.950000000000003" customHeight="1">
      <c r="A367" s="476" t="s">
        <v>16</v>
      </c>
      <c r="B367" s="477" t="s">
        <v>17</v>
      </c>
      <c r="C367" s="477" t="s">
        <v>870</v>
      </c>
      <c r="D367" s="476" t="s">
        <v>871</v>
      </c>
      <c r="E367" s="478" t="s">
        <v>872</v>
      </c>
      <c r="F367" s="476" t="s">
        <v>907</v>
      </c>
      <c r="G367" s="478" t="s">
        <v>908</v>
      </c>
      <c r="H367" s="479" t="s">
        <v>31</v>
      </c>
      <c r="J367" s="480" t="s">
        <v>909</v>
      </c>
      <c r="K367" s="481">
        <v>14836323</v>
      </c>
      <c r="L367" s="480" t="s">
        <v>909</v>
      </c>
      <c r="M367" s="481">
        <v>2484760</v>
      </c>
      <c r="N367" s="640" t="s">
        <v>3333</v>
      </c>
      <c r="O367" s="641" t="s">
        <v>3334</v>
      </c>
    </row>
    <row r="368" spans="1:16" ht="39.950000000000003" customHeight="1">
      <c r="A368" s="476" t="s">
        <v>16</v>
      </c>
      <c r="B368" s="477" t="s">
        <v>17</v>
      </c>
      <c r="C368" s="477" t="s">
        <v>870</v>
      </c>
      <c r="D368" s="476" t="s">
        <v>871</v>
      </c>
      <c r="E368" s="478" t="s">
        <v>872</v>
      </c>
      <c r="F368" s="476" t="s">
        <v>910</v>
      </c>
      <c r="G368" s="478" t="s">
        <v>911</v>
      </c>
      <c r="H368" s="479" t="s">
        <v>81</v>
      </c>
      <c r="J368" s="480" t="s">
        <v>912</v>
      </c>
      <c r="K368" s="482">
        <v>0</v>
      </c>
      <c r="M368" s="482">
        <v>0</v>
      </c>
      <c r="N368" s="483" t="s">
        <v>2696</v>
      </c>
    </row>
    <row r="369" spans="1:16" ht="39.950000000000003" customHeight="1">
      <c r="A369" s="476" t="s">
        <v>16</v>
      </c>
      <c r="B369" s="477" t="s">
        <v>17</v>
      </c>
      <c r="C369" s="477" t="s">
        <v>870</v>
      </c>
      <c r="D369" s="476" t="s">
        <v>871</v>
      </c>
      <c r="E369" s="478" t="s">
        <v>872</v>
      </c>
      <c r="F369" s="476" t="s">
        <v>913</v>
      </c>
      <c r="G369" s="478" t="s">
        <v>914</v>
      </c>
      <c r="H369" s="479" t="s">
        <v>31</v>
      </c>
      <c r="J369" s="480" t="s">
        <v>915</v>
      </c>
      <c r="K369" s="481">
        <v>6952534</v>
      </c>
      <c r="L369" s="480" t="s">
        <v>916</v>
      </c>
      <c r="M369" s="481">
        <v>25228309</v>
      </c>
      <c r="N369" s="640" t="s">
        <v>3338</v>
      </c>
      <c r="O369" s="641" t="s">
        <v>3339</v>
      </c>
    </row>
    <row r="370" spans="1:16" ht="39.950000000000003" customHeight="1">
      <c r="A370" s="476" t="s">
        <v>16</v>
      </c>
      <c r="B370" s="477" t="s">
        <v>17</v>
      </c>
      <c r="C370" s="477" t="s">
        <v>870</v>
      </c>
      <c r="D370" s="476" t="s">
        <v>919</v>
      </c>
      <c r="E370" s="478" t="s">
        <v>920</v>
      </c>
      <c r="F370" s="476" t="s">
        <v>921</v>
      </c>
      <c r="G370" s="478" t="s">
        <v>922</v>
      </c>
      <c r="H370" s="479" t="s">
        <v>31</v>
      </c>
      <c r="J370" s="480" t="s">
        <v>923</v>
      </c>
      <c r="K370" s="481">
        <v>6478068</v>
      </c>
      <c r="L370" s="480" t="s">
        <v>923</v>
      </c>
      <c r="M370" s="481">
        <v>12143985</v>
      </c>
      <c r="N370" s="640" t="s">
        <v>3343</v>
      </c>
      <c r="O370" s="641" t="s">
        <v>3272</v>
      </c>
    </row>
    <row r="371" spans="1:16" ht="39.950000000000003" customHeight="1">
      <c r="A371" s="476" t="s">
        <v>16</v>
      </c>
      <c r="B371" s="477" t="s">
        <v>17</v>
      </c>
      <c r="C371" s="477" t="s">
        <v>870</v>
      </c>
      <c r="D371" s="476" t="s">
        <v>919</v>
      </c>
      <c r="E371" s="478" t="s">
        <v>920</v>
      </c>
      <c r="F371" s="476" t="s">
        <v>924</v>
      </c>
      <c r="G371" s="478" t="s">
        <v>925</v>
      </c>
      <c r="H371" s="479" t="s">
        <v>31</v>
      </c>
      <c r="J371" s="480" t="s">
        <v>216</v>
      </c>
      <c r="K371" s="481">
        <v>3573846</v>
      </c>
      <c r="L371" s="480" t="s">
        <v>216</v>
      </c>
      <c r="M371" s="481">
        <v>15265767</v>
      </c>
      <c r="N371" s="640" t="s">
        <v>3686</v>
      </c>
    </row>
    <row r="372" spans="1:16" ht="39.950000000000003" customHeight="1">
      <c r="A372" s="476" t="s">
        <v>16</v>
      </c>
      <c r="B372" s="477" t="s">
        <v>17</v>
      </c>
      <c r="C372" s="477" t="s">
        <v>870</v>
      </c>
      <c r="D372" s="476" t="s">
        <v>919</v>
      </c>
      <c r="E372" s="478" t="s">
        <v>920</v>
      </c>
      <c r="F372" s="476" t="s">
        <v>926</v>
      </c>
      <c r="G372" s="478" t="s">
        <v>927</v>
      </c>
      <c r="H372" s="479" t="s">
        <v>31</v>
      </c>
      <c r="J372" s="480" t="s">
        <v>928</v>
      </c>
      <c r="K372" s="481">
        <v>16573901</v>
      </c>
      <c r="L372" s="480" t="s">
        <v>929</v>
      </c>
      <c r="M372" s="481">
        <v>11350443</v>
      </c>
      <c r="N372" s="640" t="s">
        <v>3680</v>
      </c>
    </row>
    <row r="373" spans="1:16" ht="39.950000000000003" customHeight="1">
      <c r="A373" s="476" t="s">
        <v>16</v>
      </c>
      <c r="B373" s="477" t="s">
        <v>17</v>
      </c>
      <c r="C373" s="477" t="s">
        <v>870</v>
      </c>
      <c r="D373" s="476" t="s">
        <v>919</v>
      </c>
      <c r="E373" s="478" t="s">
        <v>920</v>
      </c>
      <c r="F373" s="476" t="s">
        <v>930</v>
      </c>
      <c r="G373" s="478" t="s">
        <v>931</v>
      </c>
      <c r="H373" s="479" t="s">
        <v>237</v>
      </c>
      <c r="J373" s="480" t="s">
        <v>932</v>
      </c>
      <c r="K373" s="501">
        <v>400000</v>
      </c>
      <c r="L373" s="480" t="s">
        <v>932</v>
      </c>
      <c r="M373" s="501">
        <v>450000</v>
      </c>
      <c r="N373" s="565" t="s">
        <v>2876</v>
      </c>
      <c r="O373" s="566" t="s">
        <v>2877</v>
      </c>
      <c r="P373" s="545" t="s">
        <v>2878</v>
      </c>
    </row>
    <row r="374" spans="1:16" ht="39.950000000000003" customHeight="1">
      <c r="A374" s="476" t="s">
        <v>16</v>
      </c>
      <c r="B374" s="477" t="s">
        <v>17</v>
      </c>
      <c r="C374" s="477" t="s">
        <v>870</v>
      </c>
      <c r="D374" s="476" t="s">
        <v>919</v>
      </c>
      <c r="E374" s="478" t="s">
        <v>920</v>
      </c>
      <c r="F374" s="476" t="s">
        <v>930</v>
      </c>
      <c r="G374" s="478" t="s">
        <v>931</v>
      </c>
      <c r="H374" s="479" t="s">
        <v>31</v>
      </c>
      <c r="J374" s="480" t="s">
        <v>933</v>
      </c>
      <c r="K374" s="481">
        <v>2734235</v>
      </c>
      <c r="L374" s="480" t="s">
        <v>933</v>
      </c>
      <c r="M374" s="501">
        <v>5729522</v>
      </c>
      <c r="N374" s="640" t="s">
        <v>3687</v>
      </c>
    </row>
    <row r="375" spans="1:16" ht="39.950000000000003" customHeight="1">
      <c r="A375" s="476" t="s">
        <v>16</v>
      </c>
      <c r="B375" s="477" t="s">
        <v>17</v>
      </c>
      <c r="C375" s="477" t="s">
        <v>870</v>
      </c>
      <c r="D375" s="476" t="s">
        <v>919</v>
      </c>
      <c r="E375" s="478" t="s">
        <v>920</v>
      </c>
      <c r="F375" s="476" t="s">
        <v>930</v>
      </c>
      <c r="G375" s="478" t="s">
        <v>931</v>
      </c>
      <c r="I375" s="479" t="s">
        <v>26</v>
      </c>
      <c r="J375" s="567"/>
      <c r="K375" s="501">
        <v>19000000</v>
      </c>
      <c r="L375" s="567"/>
      <c r="M375" s="501">
        <v>43000000</v>
      </c>
      <c r="N375" s="496" t="s">
        <v>2931</v>
      </c>
      <c r="O375" s="497" t="s">
        <v>2932</v>
      </c>
    </row>
    <row r="376" spans="1:16" ht="39.950000000000003" customHeight="1">
      <c r="A376" s="476" t="s">
        <v>16</v>
      </c>
      <c r="B376" s="477" t="s">
        <v>17</v>
      </c>
      <c r="C376" s="477" t="s">
        <v>870</v>
      </c>
      <c r="D376" s="476" t="s">
        <v>919</v>
      </c>
      <c r="E376" s="478" t="s">
        <v>920</v>
      </c>
      <c r="F376" s="476" t="s">
        <v>930</v>
      </c>
      <c r="G376" s="478" t="s">
        <v>931</v>
      </c>
      <c r="I376" s="479" t="s">
        <v>38</v>
      </c>
      <c r="J376" s="489" t="s">
        <v>3499</v>
      </c>
      <c r="K376" s="493">
        <v>2360000</v>
      </c>
      <c r="L376" s="489" t="s">
        <v>3499</v>
      </c>
      <c r="M376" s="494">
        <v>5380800</v>
      </c>
      <c r="N376" s="495" t="s">
        <v>3500</v>
      </c>
      <c r="O376" s="584" t="s">
        <v>3501</v>
      </c>
      <c r="P376" s="753" t="s">
        <v>3502</v>
      </c>
    </row>
    <row r="377" spans="1:16" ht="39.950000000000003" customHeight="1">
      <c r="A377" s="476" t="s">
        <v>16</v>
      </c>
      <c r="B377" s="477" t="s">
        <v>17</v>
      </c>
      <c r="C377" s="477" t="s">
        <v>870</v>
      </c>
      <c r="D377" s="476" t="s">
        <v>919</v>
      </c>
      <c r="E377" s="478" t="s">
        <v>920</v>
      </c>
      <c r="F377" s="476" t="s">
        <v>930</v>
      </c>
      <c r="G377" s="478" t="s">
        <v>931</v>
      </c>
      <c r="I377" s="479" t="s">
        <v>149</v>
      </c>
      <c r="K377" s="482">
        <v>0</v>
      </c>
      <c r="M377" s="482">
        <v>0</v>
      </c>
      <c r="N377" s="542" t="s">
        <v>3544</v>
      </c>
      <c r="O377" s="512" t="s">
        <v>3545</v>
      </c>
      <c r="P377" s="513" t="s">
        <v>3546</v>
      </c>
    </row>
    <row r="378" spans="1:16" ht="39.950000000000003" customHeight="1">
      <c r="A378" s="476" t="s">
        <v>936</v>
      </c>
      <c r="B378" s="477" t="s">
        <v>937</v>
      </c>
      <c r="C378" s="499" t="s">
        <v>938</v>
      </c>
      <c r="D378" s="568" t="s">
        <v>939</v>
      </c>
      <c r="E378" s="510" t="s">
        <v>940</v>
      </c>
      <c r="F378" s="568" t="s">
        <v>941</v>
      </c>
      <c r="G378" s="478" t="s">
        <v>942</v>
      </c>
      <c r="H378" s="479" t="s">
        <v>127</v>
      </c>
      <c r="J378" s="480" t="s">
        <v>943</v>
      </c>
      <c r="K378" s="561">
        <v>300000000</v>
      </c>
      <c r="M378" s="482">
        <v>0</v>
      </c>
      <c r="N378" s="483" t="s">
        <v>2357</v>
      </c>
      <c r="O378" s="507" t="s">
        <v>2358</v>
      </c>
    </row>
    <row r="379" spans="1:16" ht="39.950000000000003" customHeight="1">
      <c r="A379" s="476" t="s">
        <v>936</v>
      </c>
      <c r="B379" s="477" t="s">
        <v>937</v>
      </c>
      <c r="C379" s="499" t="s">
        <v>938</v>
      </c>
      <c r="D379" s="568" t="s">
        <v>939</v>
      </c>
      <c r="E379" s="510" t="s">
        <v>940</v>
      </c>
      <c r="F379" s="568" t="s">
        <v>941</v>
      </c>
      <c r="G379" s="478" t="s">
        <v>942</v>
      </c>
      <c r="H379" s="479" t="s">
        <v>126</v>
      </c>
      <c r="J379" s="480" t="s">
        <v>944</v>
      </c>
      <c r="K379" s="501">
        <v>27419884.400000002</v>
      </c>
      <c r="L379" s="480" t="s">
        <v>944</v>
      </c>
      <c r="M379" s="501">
        <v>34274855.5</v>
      </c>
      <c r="N379" s="484" t="s">
        <v>2428</v>
      </c>
      <c r="O379" s="484" t="s">
        <v>2425</v>
      </c>
    </row>
    <row r="380" spans="1:16" ht="39.950000000000003" customHeight="1">
      <c r="A380" s="476" t="s">
        <v>936</v>
      </c>
      <c r="B380" s="477" t="s">
        <v>937</v>
      </c>
      <c r="C380" s="499" t="s">
        <v>938</v>
      </c>
      <c r="D380" s="568" t="s">
        <v>939</v>
      </c>
      <c r="E380" s="510" t="s">
        <v>940</v>
      </c>
      <c r="F380" s="568" t="s">
        <v>941</v>
      </c>
      <c r="G380" s="478" t="s">
        <v>942</v>
      </c>
      <c r="H380" s="479" t="s">
        <v>249</v>
      </c>
      <c r="K380" s="501">
        <v>0</v>
      </c>
      <c r="L380" s="476" t="s">
        <v>945</v>
      </c>
      <c r="M380" s="482">
        <v>0</v>
      </c>
      <c r="N380" s="483" t="s">
        <v>2588</v>
      </c>
      <c r="O380" s="484" t="s">
        <v>2589</v>
      </c>
      <c r="P380" s="493">
        <v>0</v>
      </c>
    </row>
    <row r="381" spans="1:16" ht="39.950000000000003" customHeight="1">
      <c r="A381" s="476" t="s">
        <v>936</v>
      </c>
      <c r="B381" s="477" t="s">
        <v>937</v>
      </c>
      <c r="C381" s="499" t="s">
        <v>938</v>
      </c>
      <c r="D381" s="568" t="s">
        <v>939</v>
      </c>
      <c r="E381" s="510" t="s">
        <v>940</v>
      </c>
      <c r="F381" s="568" t="s">
        <v>941</v>
      </c>
      <c r="G381" s="478" t="s">
        <v>942</v>
      </c>
      <c r="H381" s="479" t="s">
        <v>26</v>
      </c>
      <c r="J381" s="486" t="s">
        <v>946</v>
      </c>
      <c r="K381" s="501">
        <v>17000000</v>
      </c>
      <c r="L381" s="476"/>
      <c r="M381" s="482">
        <v>0</v>
      </c>
      <c r="N381" s="496" t="s">
        <v>2917</v>
      </c>
      <c r="O381" s="497" t="s">
        <v>2918</v>
      </c>
    </row>
    <row r="382" spans="1:16" ht="39.950000000000003" customHeight="1">
      <c r="A382" s="476" t="s">
        <v>936</v>
      </c>
      <c r="B382" s="477" t="s">
        <v>937</v>
      </c>
      <c r="C382" s="499" t="s">
        <v>938</v>
      </c>
      <c r="D382" s="568" t="s">
        <v>939</v>
      </c>
      <c r="E382" s="510" t="s">
        <v>940</v>
      </c>
      <c r="F382" s="568" t="s">
        <v>941</v>
      </c>
      <c r="G382" s="478" t="s">
        <v>942</v>
      </c>
      <c r="I382" s="517" t="s">
        <v>2697</v>
      </c>
      <c r="J382" s="483" t="s">
        <v>947</v>
      </c>
      <c r="K382" s="493">
        <v>20000000</v>
      </c>
      <c r="L382" s="484" t="s">
        <v>948</v>
      </c>
      <c r="M382" s="494">
        <v>2000000</v>
      </c>
      <c r="N382" s="483" t="s">
        <v>2701</v>
      </c>
    </row>
    <row r="383" spans="1:16" ht="39.950000000000003" customHeight="1">
      <c r="A383" s="476" t="s">
        <v>936</v>
      </c>
      <c r="B383" s="477" t="s">
        <v>937</v>
      </c>
      <c r="C383" s="499" t="s">
        <v>938</v>
      </c>
      <c r="D383" s="568" t="s">
        <v>939</v>
      </c>
      <c r="E383" s="510" t="s">
        <v>940</v>
      </c>
      <c r="F383" s="568" t="s">
        <v>941</v>
      </c>
      <c r="G383" s="478" t="s">
        <v>942</v>
      </c>
      <c r="I383" s="479" t="s">
        <v>84</v>
      </c>
      <c r="J383" s="480" t="s">
        <v>949</v>
      </c>
      <c r="K383" s="482">
        <v>33000000</v>
      </c>
      <c r="L383" s="480" t="s">
        <v>950</v>
      </c>
      <c r="M383" s="482">
        <v>30000000</v>
      </c>
      <c r="N383" s="496" t="s">
        <v>2998</v>
      </c>
      <c r="O383" s="496" t="s">
        <v>2998</v>
      </c>
    </row>
    <row r="384" spans="1:16" ht="39.950000000000003" customHeight="1">
      <c r="A384" s="476" t="s">
        <v>936</v>
      </c>
      <c r="B384" s="477" t="s">
        <v>937</v>
      </c>
      <c r="C384" s="499" t="s">
        <v>938</v>
      </c>
      <c r="D384" s="568" t="s">
        <v>939</v>
      </c>
      <c r="E384" s="510" t="s">
        <v>940</v>
      </c>
      <c r="F384" s="568" t="s">
        <v>941</v>
      </c>
      <c r="G384" s="478" t="s">
        <v>942</v>
      </c>
      <c r="I384" s="479" t="s">
        <v>86</v>
      </c>
      <c r="J384" s="510" t="s">
        <v>951</v>
      </c>
      <c r="K384" s="501">
        <v>2000000</v>
      </c>
      <c r="L384" s="510" t="s">
        <v>951</v>
      </c>
      <c r="M384" s="501">
        <v>3000000</v>
      </c>
      <c r="N384" s="483" t="s">
        <v>3142</v>
      </c>
    </row>
    <row r="385" spans="1:16" ht="39.950000000000003" customHeight="1">
      <c r="A385" s="476" t="s">
        <v>936</v>
      </c>
      <c r="B385" s="477" t="s">
        <v>937</v>
      </c>
      <c r="C385" s="499" t="s">
        <v>938</v>
      </c>
      <c r="D385" s="568" t="s">
        <v>939</v>
      </c>
      <c r="E385" s="510" t="s">
        <v>940</v>
      </c>
      <c r="F385" s="568" t="s">
        <v>941</v>
      </c>
      <c r="G385" s="478" t="s">
        <v>942</v>
      </c>
      <c r="I385" s="479" t="s">
        <v>92</v>
      </c>
      <c r="J385" s="506" t="s">
        <v>3621</v>
      </c>
      <c r="K385" s="482">
        <v>3000000</v>
      </c>
      <c r="L385" s="506" t="s">
        <v>3621</v>
      </c>
      <c r="M385" s="482">
        <v>4000000</v>
      </c>
    </row>
    <row r="386" spans="1:16" ht="39.950000000000003" customHeight="1">
      <c r="A386" s="476" t="s">
        <v>936</v>
      </c>
      <c r="B386" s="477" t="s">
        <v>937</v>
      </c>
      <c r="C386" s="499" t="s">
        <v>938</v>
      </c>
      <c r="D386" s="568" t="s">
        <v>939</v>
      </c>
      <c r="E386" s="510" t="s">
        <v>940</v>
      </c>
      <c r="F386" s="568" t="s">
        <v>941</v>
      </c>
      <c r="G386" s="478" t="s">
        <v>942</v>
      </c>
      <c r="I386" s="479" t="s">
        <v>143</v>
      </c>
      <c r="J386" s="510" t="s">
        <v>957</v>
      </c>
      <c r="K386" s="501">
        <v>20000000</v>
      </c>
      <c r="L386" s="510" t="s">
        <v>958</v>
      </c>
      <c r="M386" s="501">
        <v>9000000</v>
      </c>
      <c r="N386" s="544" t="s">
        <v>3101</v>
      </c>
      <c r="O386" s="511" t="s">
        <v>3102</v>
      </c>
    </row>
    <row r="387" spans="1:16" ht="39.950000000000003" customHeight="1">
      <c r="A387" s="476" t="s">
        <v>936</v>
      </c>
      <c r="B387" s="477" t="s">
        <v>937</v>
      </c>
      <c r="C387" s="499" t="s">
        <v>938</v>
      </c>
      <c r="D387" s="568" t="s">
        <v>939</v>
      </c>
      <c r="E387" s="510" t="s">
        <v>940</v>
      </c>
      <c r="F387" s="568" t="s">
        <v>941</v>
      </c>
      <c r="G387" s="478" t="s">
        <v>942</v>
      </c>
      <c r="I387" s="479" t="s">
        <v>38</v>
      </c>
      <c r="J387" s="489" t="s">
        <v>3473</v>
      </c>
      <c r="K387" s="493">
        <v>3056000</v>
      </c>
      <c r="L387" s="489" t="s">
        <v>3474</v>
      </c>
      <c r="M387" s="494">
        <v>6967680</v>
      </c>
      <c r="N387" s="495" t="s">
        <v>3472</v>
      </c>
      <c r="O387" s="584"/>
      <c r="P387" s="753" t="s">
        <v>3477</v>
      </c>
    </row>
    <row r="388" spans="1:16" ht="39.950000000000003" customHeight="1">
      <c r="A388" s="476" t="s">
        <v>936</v>
      </c>
      <c r="B388" s="477" t="s">
        <v>937</v>
      </c>
      <c r="C388" s="499" t="s">
        <v>938</v>
      </c>
      <c r="D388" s="568" t="s">
        <v>939</v>
      </c>
      <c r="E388" s="510" t="s">
        <v>940</v>
      </c>
      <c r="F388" s="568" t="s">
        <v>941</v>
      </c>
      <c r="G388" s="478" t="s">
        <v>942</v>
      </c>
      <c r="I388" s="479" t="s">
        <v>149</v>
      </c>
      <c r="K388" s="482">
        <v>0</v>
      </c>
      <c r="M388" s="482">
        <v>0</v>
      </c>
      <c r="N388" s="492" t="s">
        <v>3547</v>
      </c>
      <c r="O388" s="512" t="s">
        <v>3548</v>
      </c>
    </row>
    <row r="389" spans="1:16" ht="39.950000000000003" customHeight="1">
      <c r="A389" s="476" t="s">
        <v>936</v>
      </c>
      <c r="B389" s="477" t="s">
        <v>937</v>
      </c>
      <c r="C389" s="499" t="s">
        <v>938</v>
      </c>
      <c r="D389" s="568" t="s">
        <v>939</v>
      </c>
      <c r="E389" s="510" t="s">
        <v>940</v>
      </c>
      <c r="F389" s="568" t="s">
        <v>959</v>
      </c>
      <c r="G389" s="478" t="s">
        <v>960</v>
      </c>
      <c r="H389" s="518" t="s">
        <v>2697</v>
      </c>
      <c r="I389" s="569"/>
      <c r="J389" s="483" t="s">
        <v>961</v>
      </c>
      <c r="K389" s="493">
        <v>200000000</v>
      </c>
      <c r="L389" s="484" t="s">
        <v>962</v>
      </c>
      <c r="M389" s="494">
        <v>20000000</v>
      </c>
      <c r="N389" s="484" t="s">
        <v>2702</v>
      </c>
      <c r="O389" s="484" t="s">
        <v>2705</v>
      </c>
    </row>
    <row r="390" spans="1:16" ht="39.950000000000003" customHeight="1">
      <c r="A390" s="476" t="s">
        <v>936</v>
      </c>
      <c r="B390" s="477" t="s">
        <v>937</v>
      </c>
      <c r="C390" s="499" t="s">
        <v>938</v>
      </c>
      <c r="D390" s="568" t="s">
        <v>939</v>
      </c>
      <c r="E390" s="510" t="s">
        <v>940</v>
      </c>
      <c r="F390" s="568" t="s">
        <v>959</v>
      </c>
      <c r="G390" s="478" t="s">
        <v>960</v>
      </c>
      <c r="H390" s="479" t="s">
        <v>84</v>
      </c>
      <c r="J390" s="480" t="s">
        <v>963</v>
      </c>
      <c r="K390" s="482">
        <v>0</v>
      </c>
      <c r="L390" s="480">
        <v>0</v>
      </c>
      <c r="M390" s="482">
        <v>0</v>
      </c>
      <c r="N390" s="496" t="s">
        <v>2988</v>
      </c>
      <c r="O390" s="497" t="s">
        <v>2988</v>
      </c>
    </row>
    <row r="391" spans="1:16" ht="39.950000000000003" customHeight="1">
      <c r="A391" s="476" t="s">
        <v>936</v>
      </c>
      <c r="B391" s="477" t="s">
        <v>937</v>
      </c>
      <c r="C391" s="499" t="s">
        <v>938</v>
      </c>
      <c r="D391" s="568" t="s">
        <v>939</v>
      </c>
      <c r="E391" s="510" t="s">
        <v>940</v>
      </c>
      <c r="F391" s="568" t="s">
        <v>959</v>
      </c>
      <c r="G391" s="478" t="s">
        <v>960</v>
      </c>
      <c r="H391" s="479" t="s">
        <v>325</v>
      </c>
      <c r="J391" s="510" t="s">
        <v>964</v>
      </c>
      <c r="K391" s="501">
        <v>0</v>
      </c>
      <c r="L391" s="499"/>
      <c r="M391" s="501">
        <v>0</v>
      </c>
      <c r="N391" s="547" t="s">
        <v>3127</v>
      </c>
    </row>
    <row r="392" spans="1:16" ht="39.950000000000003" customHeight="1">
      <c r="A392" s="476" t="s">
        <v>936</v>
      </c>
      <c r="B392" s="477" t="s">
        <v>937</v>
      </c>
      <c r="C392" s="499" t="s">
        <v>938</v>
      </c>
      <c r="D392" s="568" t="s">
        <v>939</v>
      </c>
      <c r="E392" s="510" t="s">
        <v>940</v>
      </c>
      <c r="F392" s="568" t="s">
        <v>959</v>
      </c>
      <c r="G392" s="478" t="s">
        <v>960</v>
      </c>
      <c r="H392" s="479" t="s">
        <v>92</v>
      </c>
      <c r="J392" s="480" t="s">
        <v>3622</v>
      </c>
      <c r="K392" s="482">
        <v>3000000</v>
      </c>
      <c r="L392" s="480" t="s">
        <v>3623</v>
      </c>
      <c r="M392" s="482">
        <v>3000000</v>
      </c>
      <c r="N392" s="483" t="s">
        <v>3178</v>
      </c>
    </row>
    <row r="393" spans="1:16" ht="39.950000000000003" customHeight="1">
      <c r="A393" s="476" t="s">
        <v>936</v>
      </c>
      <c r="B393" s="477" t="s">
        <v>937</v>
      </c>
      <c r="C393" s="499" t="s">
        <v>938</v>
      </c>
      <c r="D393" s="568" t="s">
        <v>939</v>
      </c>
      <c r="E393" s="510" t="s">
        <v>940</v>
      </c>
      <c r="F393" s="568" t="s">
        <v>959</v>
      </c>
      <c r="G393" s="478" t="s">
        <v>960</v>
      </c>
      <c r="H393" s="479" t="s">
        <v>143</v>
      </c>
      <c r="J393" s="510" t="s">
        <v>970</v>
      </c>
      <c r="K393" s="501">
        <v>15000000</v>
      </c>
      <c r="L393" s="499" t="s">
        <v>971</v>
      </c>
      <c r="M393" s="501">
        <v>10000000</v>
      </c>
    </row>
    <row r="394" spans="1:16" ht="39.950000000000003" customHeight="1">
      <c r="A394" s="476" t="s">
        <v>936</v>
      </c>
      <c r="B394" s="477" t="s">
        <v>937</v>
      </c>
      <c r="C394" s="499" t="s">
        <v>938</v>
      </c>
      <c r="D394" s="568" t="s">
        <v>939</v>
      </c>
      <c r="E394" s="510" t="s">
        <v>940</v>
      </c>
      <c r="F394" s="568" t="s">
        <v>959</v>
      </c>
      <c r="G394" s="478" t="s">
        <v>960</v>
      </c>
      <c r="I394" s="479" t="s">
        <v>31</v>
      </c>
      <c r="J394" s="510" t="s">
        <v>970</v>
      </c>
      <c r="K394" s="501">
        <v>2685615</v>
      </c>
      <c r="L394" s="499" t="s">
        <v>971</v>
      </c>
      <c r="M394" s="501">
        <v>5567533</v>
      </c>
      <c r="N394" s="640" t="s">
        <v>3349</v>
      </c>
      <c r="O394" s="641" t="s">
        <v>3350</v>
      </c>
    </row>
    <row r="395" spans="1:16" ht="39.950000000000003" customHeight="1">
      <c r="A395" s="476" t="s">
        <v>936</v>
      </c>
      <c r="B395" s="477" t="s">
        <v>937</v>
      </c>
      <c r="C395" s="499" t="s">
        <v>938</v>
      </c>
      <c r="D395" s="568" t="s">
        <v>939</v>
      </c>
      <c r="E395" s="510" t="s">
        <v>940</v>
      </c>
      <c r="F395" s="568" t="s">
        <v>973</v>
      </c>
      <c r="G395" s="478" t="s">
        <v>974</v>
      </c>
      <c r="H395" s="518" t="s">
        <v>2697</v>
      </c>
      <c r="I395" s="569"/>
      <c r="J395" s="483"/>
      <c r="K395" s="493">
        <v>0</v>
      </c>
      <c r="L395" s="484" t="s">
        <v>962</v>
      </c>
      <c r="M395" s="494">
        <v>0</v>
      </c>
      <c r="N395" s="484" t="s">
        <v>2704</v>
      </c>
      <c r="O395" s="484" t="s">
        <v>2705</v>
      </c>
    </row>
    <row r="396" spans="1:16" ht="39.950000000000003" customHeight="1">
      <c r="A396" s="476" t="s">
        <v>936</v>
      </c>
      <c r="B396" s="477" t="s">
        <v>937</v>
      </c>
      <c r="C396" s="499" t="s">
        <v>938</v>
      </c>
      <c r="D396" s="568" t="s">
        <v>939</v>
      </c>
      <c r="E396" s="510" t="s">
        <v>940</v>
      </c>
      <c r="F396" s="568" t="s">
        <v>973</v>
      </c>
      <c r="G396" s="478" t="s">
        <v>974</v>
      </c>
      <c r="H396" s="479" t="s">
        <v>84</v>
      </c>
      <c r="J396" s="480" t="s">
        <v>976</v>
      </c>
      <c r="K396" s="482">
        <v>100000000</v>
      </c>
      <c r="L396" s="480" t="s">
        <v>976</v>
      </c>
      <c r="M396" s="482">
        <v>300000000</v>
      </c>
      <c r="N396" s="496" t="s">
        <v>2988</v>
      </c>
      <c r="O396" s="497" t="s">
        <v>2988</v>
      </c>
    </row>
    <row r="397" spans="1:16" ht="39.950000000000003" customHeight="1">
      <c r="A397" s="476" t="s">
        <v>936</v>
      </c>
      <c r="B397" s="477" t="s">
        <v>937</v>
      </c>
      <c r="C397" s="499" t="s">
        <v>938</v>
      </c>
      <c r="D397" s="568" t="s">
        <v>939</v>
      </c>
      <c r="E397" s="510" t="s">
        <v>940</v>
      </c>
      <c r="F397" s="568" t="s">
        <v>973</v>
      </c>
      <c r="G397" s="478" t="s">
        <v>974</v>
      </c>
      <c r="H397" s="479" t="s">
        <v>325</v>
      </c>
      <c r="J397" s="510" t="s">
        <v>977</v>
      </c>
      <c r="K397" s="501">
        <v>3000000</v>
      </c>
      <c r="L397" s="510" t="s">
        <v>977</v>
      </c>
      <c r="M397" s="501">
        <v>4000000</v>
      </c>
      <c r="N397" s="547" t="s">
        <v>3128</v>
      </c>
    </row>
    <row r="398" spans="1:16" ht="39.950000000000003" customHeight="1">
      <c r="A398" s="476" t="s">
        <v>936</v>
      </c>
      <c r="B398" s="477" t="s">
        <v>937</v>
      </c>
      <c r="C398" s="499" t="s">
        <v>938</v>
      </c>
      <c r="D398" s="568" t="s">
        <v>939</v>
      </c>
      <c r="E398" s="510" t="s">
        <v>940</v>
      </c>
      <c r="F398" s="568" t="s">
        <v>973</v>
      </c>
      <c r="G398" s="478" t="s">
        <v>974</v>
      </c>
      <c r="H398" s="479" t="s">
        <v>92</v>
      </c>
      <c r="J398" s="480" t="s">
        <v>3624</v>
      </c>
      <c r="K398" s="482">
        <v>10000000</v>
      </c>
      <c r="L398" s="480" t="s">
        <v>3625</v>
      </c>
      <c r="M398" s="482">
        <v>12000000</v>
      </c>
      <c r="N398" s="483" t="s">
        <v>3178</v>
      </c>
    </row>
    <row r="399" spans="1:16" ht="39.950000000000003" customHeight="1">
      <c r="A399" s="476" t="s">
        <v>936</v>
      </c>
      <c r="B399" s="477" t="s">
        <v>937</v>
      </c>
      <c r="C399" s="499" t="s">
        <v>938</v>
      </c>
      <c r="D399" s="568" t="s">
        <v>939</v>
      </c>
      <c r="E399" s="510" t="s">
        <v>940</v>
      </c>
      <c r="F399" s="568" t="s">
        <v>973</v>
      </c>
      <c r="G399" s="478" t="s">
        <v>974</v>
      </c>
      <c r="H399" s="479" t="s">
        <v>143</v>
      </c>
      <c r="J399" s="510" t="s">
        <v>983</v>
      </c>
      <c r="K399" s="501">
        <v>10000000</v>
      </c>
      <c r="L399" s="510" t="s">
        <v>984</v>
      </c>
      <c r="M399" s="501">
        <v>15000000</v>
      </c>
      <c r="N399" s="483" t="s">
        <v>3084</v>
      </c>
      <c r="O399" s="511" t="s">
        <v>3085</v>
      </c>
    </row>
    <row r="400" spans="1:16" ht="39.950000000000003" customHeight="1">
      <c r="A400" s="476" t="s">
        <v>936</v>
      </c>
      <c r="B400" s="477" t="s">
        <v>937</v>
      </c>
      <c r="C400" s="499" t="s">
        <v>938</v>
      </c>
      <c r="D400" s="568" t="s">
        <v>939</v>
      </c>
      <c r="E400" s="510" t="s">
        <v>940</v>
      </c>
      <c r="F400" s="568" t="s">
        <v>973</v>
      </c>
      <c r="G400" s="478" t="s">
        <v>974</v>
      </c>
      <c r="I400" s="479" t="s">
        <v>31</v>
      </c>
      <c r="J400" s="480" t="s">
        <v>985</v>
      </c>
      <c r="K400" s="481">
        <v>2685615</v>
      </c>
      <c r="L400" s="480" t="s">
        <v>985</v>
      </c>
      <c r="M400" s="481">
        <v>5567533</v>
      </c>
      <c r="N400" s="640" t="s">
        <v>3352</v>
      </c>
      <c r="O400" s="641" t="s">
        <v>3350</v>
      </c>
    </row>
    <row r="401" spans="1:16" ht="39.950000000000003" customHeight="1">
      <c r="A401" s="476" t="s">
        <v>936</v>
      </c>
      <c r="B401" s="477" t="s">
        <v>937</v>
      </c>
      <c r="C401" s="499" t="s">
        <v>938</v>
      </c>
      <c r="D401" s="568" t="s">
        <v>939</v>
      </c>
      <c r="E401" s="510" t="s">
        <v>940</v>
      </c>
      <c r="F401" s="568" t="s">
        <v>973</v>
      </c>
      <c r="G401" s="478" t="s">
        <v>974</v>
      </c>
      <c r="I401" s="479" t="s">
        <v>126</v>
      </c>
      <c r="J401" s="480" t="s">
        <v>986</v>
      </c>
      <c r="K401" s="482">
        <v>20000000</v>
      </c>
      <c r="L401" s="480" t="s">
        <v>986</v>
      </c>
      <c r="M401" s="482">
        <v>25000000</v>
      </c>
      <c r="N401" s="484" t="s">
        <v>2523</v>
      </c>
      <c r="O401" s="484" t="s">
        <v>2524</v>
      </c>
      <c r="P401" s="509">
        <v>25000000</v>
      </c>
    </row>
    <row r="402" spans="1:16" ht="39.950000000000003" customHeight="1">
      <c r="A402" s="476" t="s">
        <v>936</v>
      </c>
      <c r="B402" s="477" t="s">
        <v>937</v>
      </c>
      <c r="C402" s="499" t="s">
        <v>938</v>
      </c>
      <c r="D402" s="568" t="s">
        <v>939</v>
      </c>
      <c r="E402" s="510" t="s">
        <v>940</v>
      </c>
      <c r="F402" s="568" t="s">
        <v>973</v>
      </c>
      <c r="G402" s="478" t="s">
        <v>974</v>
      </c>
      <c r="I402" s="479" t="s">
        <v>208</v>
      </c>
      <c r="J402" s="480" t="s">
        <v>987</v>
      </c>
      <c r="K402" s="482">
        <v>3000000</v>
      </c>
      <c r="L402" s="480" t="s">
        <v>988</v>
      </c>
      <c r="M402" s="482">
        <f>2*K402*1.1</f>
        <v>6600000.0000000009</v>
      </c>
      <c r="N402" s="483" t="s">
        <v>2600</v>
      </c>
      <c r="O402" s="484" t="s">
        <v>2546</v>
      </c>
      <c r="P402" s="493">
        <v>0</v>
      </c>
    </row>
    <row r="403" spans="1:16" ht="39.950000000000003" customHeight="1">
      <c r="A403" s="476" t="s">
        <v>936</v>
      </c>
      <c r="B403" s="477" t="s">
        <v>937</v>
      </c>
      <c r="C403" s="499" t="s">
        <v>938</v>
      </c>
      <c r="D403" s="568" t="s">
        <v>939</v>
      </c>
      <c r="E403" s="510" t="s">
        <v>940</v>
      </c>
      <c r="F403" s="568" t="s">
        <v>973</v>
      </c>
      <c r="G403" s="478" t="s">
        <v>974</v>
      </c>
      <c r="I403" s="479" t="s">
        <v>127</v>
      </c>
      <c r="K403" s="482">
        <v>0</v>
      </c>
      <c r="M403" s="482">
        <v>0</v>
      </c>
      <c r="N403" s="483" t="s">
        <v>2359</v>
      </c>
      <c r="O403" s="484" t="s">
        <v>2360</v>
      </c>
    </row>
    <row r="404" spans="1:16" ht="39.950000000000003" customHeight="1">
      <c r="A404" s="476" t="s">
        <v>936</v>
      </c>
      <c r="B404" s="477" t="s">
        <v>937</v>
      </c>
      <c r="C404" s="499" t="s">
        <v>938</v>
      </c>
      <c r="D404" s="568" t="s">
        <v>939</v>
      </c>
      <c r="E404" s="510" t="s">
        <v>940</v>
      </c>
      <c r="F404" s="568" t="s">
        <v>990</v>
      </c>
      <c r="G404" s="478" t="s">
        <v>991</v>
      </c>
      <c r="H404" s="518" t="s">
        <v>2697</v>
      </c>
      <c r="I404" s="569"/>
      <c r="J404" s="483" t="s">
        <v>992</v>
      </c>
      <c r="K404" s="493">
        <v>0</v>
      </c>
      <c r="L404" s="484" t="s">
        <v>962</v>
      </c>
      <c r="M404" s="494">
        <v>0</v>
      </c>
      <c r="N404" s="518" t="s">
        <v>2706</v>
      </c>
      <c r="O404" s="484" t="s">
        <v>2707</v>
      </c>
    </row>
    <row r="405" spans="1:16" ht="39.950000000000003" customHeight="1">
      <c r="A405" s="476" t="s">
        <v>936</v>
      </c>
      <c r="B405" s="477" t="s">
        <v>937</v>
      </c>
      <c r="C405" s="499" t="s">
        <v>938</v>
      </c>
      <c r="D405" s="568" t="s">
        <v>939</v>
      </c>
      <c r="E405" s="510" t="s">
        <v>940</v>
      </c>
      <c r="F405" s="568" t="s">
        <v>990</v>
      </c>
      <c r="G405" s="478" t="s">
        <v>991</v>
      </c>
      <c r="H405" s="479" t="s">
        <v>84</v>
      </c>
      <c r="J405" s="480" t="s">
        <v>993</v>
      </c>
      <c r="K405" s="482">
        <v>0</v>
      </c>
      <c r="M405" s="482">
        <v>0</v>
      </c>
      <c r="N405" s="496" t="s">
        <v>2989</v>
      </c>
      <c r="O405" s="497" t="s">
        <v>2990</v>
      </c>
    </row>
    <row r="406" spans="1:16" ht="39.950000000000003" customHeight="1">
      <c r="A406" s="476" t="s">
        <v>936</v>
      </c>
      <c r="B406" s="477" t="s">
        <v>937</v>
      </c>
      <c r="C406" s="499" t="s">
        <v>938</v>
      </c>
      <c r="D406" s="568" t="s">
        <v>939</v>
      </c>
      <c r="E406" s="510" t="s">
        <v>940</v>
      </c>
      <c r="F406" s="568" t="s">
        <v>990</v>
      </c>
      <c r="G406" s="478" t="s">
        <v>991</v>
      </c>
      <c r="H406" s="479" t="s">
        <v>325</v>
      </c>
      <c r="J406" s="510" t="s">
        <v>995</v>
      </c>
      <c r="K406" s="501">
        <v>2000000</v>
      </c>
      <c r="L406" s="510" t="s">
        <v>996</v>
      </c>
      <c r="M406" s="501">
        <v>3000000</v>
      </c>
    </row>
    <row r="407" spans="1:16" ht="39.950000000000003" customHeight="1">
      <c r="A407" s="476" t="s">
        <v>936</v>
      </c>
      <c r="B407" s="477" t="s">
        <v>937</v>
      </c>
      <c r="C407" s="499" t="s">
        <v>938</v>
      </c>
      <c r="D407" s="568" t="s">
        <v>939</v>
      </c>
      <c r="E407" s="510" t="s">
        <v>940</v>
      </c>
      <c r="F407" s="568" t="s">
        <v>990</v>
      </c>
      <c r="G407" s="478" t="s">
        <v>991</v>
      </c>
      <c r="H407" s="479" t="s">
        <v>92</v>
      </c>
      <c r="J407" s="480" t="s">
        <v>3626</v>
      </c>
      <c r="K407" s="482">
        <v>10000000</v>
      </c>
      <c r="L407" s="480" t="s">
        <v>999</v>
      </c>
      <c r="M407" s="482">
        <v>5000000</v>
      </c>
    </row>
    <row r="408" spans="1:16" ht="39.950000000000003" customHeight="1">
      <c r="A408" s="476" t="s">
        <v>936</v>
      </c>
      <c r="B408" s="477" t="s">
        <v>937</v>
      </c>
      <c r="C408" s="499" t="s">
        <v>938</v>
      </c>
      <c r="D408" s="568" t="s">
        <v>939</v>
      </c>
      <c r="E408" s="510" t="s">
        <v>940</v>
      </c>
      <c r="F408" s="568" t="s">
        <v>990</v>
      </c>
      <c r="G408" s="478" t="s">
        <v>991</v>
      </c>
      <c r="H408" s="479" t="s">
        <v>143</v>
      </c>
      <c r="J408" s="510" t="s">
        <v>1003</v>
      </c>
      <c r="K408" s="501">
        <v>10000000</v>
      </c>
      <c r="L408" s="510" t="s">
        <v>1004</v>
      </c>
      <c r="M408" s="501">
        <v>10000000</v>
      </c>
    </row>
    <row r="409" spans="1:16" ht="39.950000000000003" customHeight="1">
      <c r="A409" s="476" t="s">
        <v>936</v>
      </c>
      <c r="B409" s="477" t="s">
        <v>937</v>
      </c>
      <c r="C409" s="499" t="s">
        <v>938</v>
      </c>
      <c r="D409" s="568" t="s">
        <v>939</v>
      </c>
      <c r="E409" s="510" t="s">
        <v>940</v>
      </c>
      <c r="F409" s="568" t="s">
        <v>1005</v>
      </c>
      <c r="G409" s="478" t="s">
        <v>1006</v>
      </c>
      <c r="H409" s="518" t="s">
        <v>2697</v>
      </c>
      <c r="I409" s="569"/>
      <c r="J409" s="483" t="s">
        <v>1007</v>
      </c>
      <c r="K409" s="493">
        <v>0</v>
      </c>
      <c r="L409" s="484" t="s">
        <v>962</v>
      </c>
      <c r="M409" s="494">
        <v>0</v>
      </c>
      <c r="N409" s="483" t="s">
        <v>2699</v>
      </c>
      <c r="O409" s="484" t="s">
        <v>2700</v>
      </c>
    </row>
    <row r="410" spans="1:16" ht="39.950000000000003" customHeight="1">
      <c r="A410" s="476" t="s">
        <v>936</v>
      </c>
      <c r="B410" s="477" t="s">
        <v>937</v>
      </c>
      <c r="C410" s="499" t="s">
        <v>938</v>
      </c>
      <c r="D410" s="568" t="s">
        <v>939</v>
      </c>
      <c r="E410" s="510" t="s">
        <v>940</v>
      </c>
      <c r="F410" s="568" t="s">
        <v>1005</v>
      </c>
      <c r="G410" s="478" t="s">
        <v>1006</v>
      </c>
      <c r="H410" s="479" t="s">
        <v>84</v>
      </c>
      <c r="J410" s="480" t="s">
        <v>1008</v>
      </c>
      <c r="K410" s="482">
        <v>0</v>
      </c>
      <c r="L410" s="480" t="s">
        <v>1008</v>
      </c>
      <c r="M410" s="482">
        <v>100000000</v>
      </c>
      <c r="N410" s="496" t="s">
        <v>2991</v>
      </c>
      <c r="O410" s="497" t="s">
        <v>2992</v>
      </c>
    </row>
    <row r="411" spans="1:16" ht="39.950000000000003" customHeight="1">
      <c r="A411" s="476" t="s">
        <v>936</v>
      </c>
      <c r="B411" s="477" t="s">
        <v>937</v>
      </c>
      <c r="C411" s="499" t="s">
        <v>938</v>
      </c>
      <c r="D411" s="568" t="s">
        <v>939</v>
      </c>
      <c r="E411" s="510" t="s">
        <v>940</v>
      </c>
      <c r="F411" s="568" t="s">
        <v>1005</v>
      </c>
      <c r="G411" s="478" t="s">
        <v>1006</v>
      </c>
      <c r="H411" s="479" t="s">
        <v>325</v>
      </c>
      <c r="J411" s="510" t="s">
        <v>1009</v>
      </c>
      <c r="K411" s="501">
        <v>2000000</v>
      </c>
      <c r="L411" s="510" t="s">
        <v>1010</v>
      </c>
      <c r="M411" s="501">
        <v>3000000</v>
      </c>
      <c r="N411" s="547" t="s">
        <v>3129</v>
      </c>
      <c r="O411" s="520" t="s">
        <v>3130</v>
      </c>
    </row>
    <row r="412" spans="1:16" ht="39.950000000000003" customHeight="1">
      <c r="A412" s="476" t="s">
        <v>936</v>
      </c>
      <c r="B412" s="477" t="s">
        <v>937</v>
      </c>
      <c r="C412" s="499" t="s">
        <v>938</v>
      </c>
      <c r="D412" s="568" t="s">
        <v>939</v>
      </c>
      <c r="E412" s="510" t="s">
        <v>940</v>
      </c>
      <c r="F412" s="568" t="s">
        <v>1005</v>
      </c>
      <c r="G412" s="478" t="s">
        <v>1006</v>
      </c>
      <c r="H412" s="479" t="s">
        <v>92</v>
      </c>
      <c r="J412" s="480" t="s">
        <v>3627</v>
      </c>
      <c r="K412" s="482">
        <v>3000000</v>
      </c>
      <c r="L412" s="480" t="s">
        <v>3628</v>
      </c>
      <c r="M412" s="482">
        <v>10000000</v>
      </c>
    </row>
    <row r="413" spans="1:16" ht="39.950000000000003" customHeight="1">
      <c r="A413" s="476" t="s">
        <v>936</v>
      </c>
      <c r="B413" s="477" t="s">
        <v>937</v>
      </c>
      <c r="C413" s="499" t="s">
        <v>938</v>
      </c>
      <c r="D413" s="568" t="s">
        <v>939</v>
      </c>
      <c r="E413" s="510" t="s">
        <v>940</v>
      </c>
      <c r="F413" s="568" t="s">
        <v>1005</v>
      </c>
      <c r="G413" s="478" t="s">
        <v>1006</v>
      </c>
      <c r="H413" s="479" t="s">
        <v>143</v>
      </c>
      <c r="J413" s="510" t="s">
        <v>1017</v>
      </c>
      <c r="K413" s="501">
        <v>8000000</v>
      </c>
      <c r="L413" s="510" t="s">
        <v>1018</v>
      </c>
      <c r="M413" s="501">
        <v>10000000</v>
      </c>
      <c r="N413" s="483" t="s">
        <v>3086</v>
      </c>
    </row>
    <row r="414" spans="1:16" ht="39.950000000000003" customHeight="1">
      <c r="A414" s="476" t="s">
        <v>936</v>
      </c>
      <c r="B414" s="477" t="s">
        <v>937</v>
      </c>
      <c r="C414" s="499" t="s">
        <v>938</v>
      </c>
      <c r="D414" s="568" t="s">
        <v>939</v>
      </c>
      <c r="E414" s="510" t="s">
        <v>940</v>
      </c>
      <c r="F414" s="568" t="s">
        <v>1005</v>
      </c>
      <c r="G414" s="478" t="s">
        <v>1006</v>
      </c>
      <c r="I414" s="479" t="s">
        <v>132</v>
      </c>
      <c r="J414" s="486" t="s">
        <v>1020</v>
      </c>
      <c r="K414" s="501">
        <v>8000000</v>
      </c>
      <c r="L414" s="486" t="s">
        <v>1021</v>
      </c>
      <c r="M414" s="501">
        <v>8000000</v>
      </c>
      <c r="N414" s="483" t="s">
        <v>3566</v>
      </c>
      <c r="O414" s="556" t="s">
        <v>2778</v>
      </c>
    </row>
    <row r="415" spans="1:16" ht="39.950000000000003" customHeight="1">
      <c r="A415" s="476" t="s">
        <v>936</v>
      </c>
      <c r="B415" s="477" t="s">
        <v>937</v>
      </c>
      <c r="C415" s="499" t="s">
        <v>938</v>
      </c>
      <c r="D415" s="568" t="s">
        <v>939</v>
      </c>
      <c r="E415" s="510" t="s">
        <v>940</v>
      </c>
      <c r="F415" s="568" t="s">
        <v>1005</v>
      </c>
      <c r="G415" s="478" t="s">
        <v>1006</v>
      </c>
      <c r="I415" s="479" t="s">
        <v>33</v>
      </c>
      <c r="K415" s="482">
        <v>0</v>
      </c>
      <c r="M415" s="482">
        <v>0</v>
      </c>
      <c r="N415" s="483" t="s">
        <v>2796</v>
      </c>
      <c r="O415" s="484" t="s">
        <v>2797</v>
      </c>
    </row>
    <row r="416" spans="1:16" ht="39.950000000000003" customHeight="1">
      <c r="A416" s="476" t="s">
        <v>936</v>
      </c>
      <c r="B416" s="477" t="s">
        <v>937</v>
      </c>
      <c r="C416" s="499" t="s">
        <v>938</v>
      </c>
      <c r="D416" s="568" t="s">
        <v>939</v>
      </c>
      <c r="E416" s="510" t="s">
        <v>940</v>
      </c>
      <c r="F416" s="568" t="s">
        <v>1023</v>
      </c>
      <c r="G416" s="478" t="s">
        <v>1024</v>
      </c>
      <c r="H416" s="489" t="s">
        <v>2780</v>
      </c>
      <c r="J416" s="486" t="s">
        <v>1025</v>
      </c>
      <c r="K416" s="501">
        <v>8000000</v>
      </c>
      <c r="L416" s="486" t="s">
        <v>1026</v>
      </c>
      <c r="M416" s="501">
        <v>8000000</v>
      </c>
      <c r="N416" s="483" t="s">
        <v>3567</v>
      </c>
      <c r="O416" s="507" t="s">
        <v>3568</v>
      </c>
    </row>
    <row r="417" spans="1:15" ht="39.950000000000003" customHeight="1">
      <c r="A417" s="476" t="s">
        <v>936</v>
      </c>
      <c r="B417" s="477" t="s">
        <v>937</v>
      </c>
      <c r="C417" s="499" t="s">
        <v>938</v>
      </c>
      <c r="D417" s="568" t="s">
        <v>939</v>
      </c>
      <c r="E417" s="510" t="s">
        <v>940</v>
      </c>
      <c r="F417" s="568" t="s">
        <v>1023</v>
      </c>
      <c r="G417" s="478" t="s">
        <v>1024</v>
      </c>
      <c r="H417" s="479" t="s">
        <v>102</v>
      </c>
      <c r="J417" s="480" t="s">
        <v>1028</v>
      </c>
      <c r="K417" s="482">
        <v>10000000</v>
      </c>
      <c r="L417" s="486"/>
      <c r="M417" s="501">
        <v>0</v>
      </c>
      <c r="N417" s="483" t="s">
        <v>2798</v>
      </c>
      <c r="O417" s="484" t="s">
        <v>2799</v>
      </c>
    </row>
    <row r="418" spans="1:15" ht="39.950000000000003" customHeight="1">
      <c r="A418" s="476" t="s">
        <v>936</v>
      </c>
      <c r="B418" s="477" t="s">
        <v>937</v>
      </c>
      <c r="C418" s="499" t="s">
        <v>938</v>
      </c>
      <c r="D418" s="568" t="s">
        <v>939</v>
      </c>
      <c r="E418" s="510" t="s">
        <v>940</v>
      </c>
      <c r="F418" s="568" t="s">
        <v>1023</v>
      </c>
      <c r="G418" s="478" t="s">
        <v>1024</v>
      </c>
      <c r="H418" s="484" t="s">
        <v>2697</v>
      </c>
      <c r="I418" s="569"/>
      <c r="J418" s="483" t="s">
        <v>1029</v>
      </c>
      <c r="K418" s="493">
        <v>0</v>
      </c>
      <c r="L418" s="484" t="s">
        <v>962</v>
      </c>
      <c r="M418" s="494">
        <v>0</v>
      </c>
      <c r="N418" s="483" t="s">
        <v>2708</v>
      </c>
      <c r="O418" s="484" t="s">
        <v>2709</v>
      </c>
    </row>
    <row r="419" spans="1:15" ht="39.950000000000003" customHeight="1">
      <c r="A419" s="476" t="s">
        <v>936</v>
      </c>
      <c r="B419" s="477" t="s">
        <v>937</v>
      </c>
      <c r="C419" s="499" t="s">
        <v>938</v>
      </c>
      <c r="D419" s="568" t="s">
        <v>939</v>
      </c>
      <c r="E419" s="510" t="s">
        <v>940</v>
      </c>
      <c r="F419" s="568" t="s">
        <v>1023</v>
      </c>
      <c r="G419" s="478" t="s">
        <v>1024</v>
      </c>
      <c r="H419" s="479" t="s">
        <v>84</v>
      </c>
      <c r="J419" s="480" t="s">
        <v>1030</v>
      </c>
      <c r="K419" s="482">
        <v>100000000</v>
      </c>
      <c r="L419" s="480" t="s">
        <v>1030</v>
      </c>
      <c r="M419" s="482">
        <v>300000000</v>
      </c>
      <c r="N419" s="492" t="s">
        <v>2993</v>
      </c>
      <c r="O419" s="497" t="s">
        <v>2990</v>
      </c>
    </row>
    <row r="420" spans="1:15" ht="39.950000000000003" customHeight="1">
      <c r="A420" s="476" t="s">
        <v>936</v>
      </c>
      <c r="B420" s="477" t="s">
        <v>937</v>
      </c>
      <c r="C420" s="499" t="s">
        <v>938</v>
      </c>
      <c r="D420" s="568" t="s">
        <v>939</v>
      </c>
      <c r="E420" s="510" t="s">
        <v>940</v>
      </c>
      <c r="F420" s="568" t="s">
        <v>1023</v>
      </c>
      <c r="G420" s="478" t="s">
        <v>1024</v>
      </c>
      <c r="H420" s="479" t="s">
        <v>325</v>
      </c>
      <c r="J420" s="510" t="s">
        <v>1031</v>
      </c>
      <c r="K420" s="501">
        <v>2000000</v>
      </c>
      <c r="L420" s="510" t="s">
        <v>1032</v>
      </c>
      <c r="M420" s="501">
        <v>3000000</v>
      </c>
      <c r="N420" s="499" t="s">
        <v>3131</v>
      </c>
      <c r="O420" s="520" t="s">
        <v>3130</v>
      </c>
    </row>
    <row r="421" spans="1:15" ht="39.950000000000003" customHeight="1">
      <c r="A421" s="476" t="s">
        <v>936</v>
      </c>
      <c r="B421" s="477" t="s">
        <v>937</v>
      </c>
      <c r="C421" s="499" t="s">
        <v>938</v>
      </c>
      <c r="D421" s="568" t="s">
        <v>939</v>
      </c>
      <c r="E421" s="510" t="s">
        <v>940</v>
      </c>
      <c r="F421" s="568" t="s">
        <v>1023</v>
      </c>
      <c r="G421" s="478" t="s">
        <v>1024</v>
      </c>
      <c r="H421" s="479" t="s">
        <v>92</v>
      </c>
      <c r="J421" s="480" t="s">
        <v>3629</v>
      </c>
      <c r="K421" s="482">
        <v>3000000</v>
      </c>
      <c r="L421" s="480" t="s">
        <v>3630</v>
      </c>
      <c r="M421" s="482">
        <v>10000000</v>
      </c>
      <c r="N421" s="570" t="s">
        <v>3186</v>
      </c>
      <c r="O421" s="484" t="s">
        <v>3187</v>
      </c>
    </row>
    <row r="422" spans="1:15" ht="39.950000000000003" customHeight="1">
      <c r="A422" s="476" t="s">
        <v>936</v>
      </c>
      <c r="B422" s="477" t="s">
        <v>937</v>
      </c>
      <c r="C422" s="499" t="s">
        <v>938</v>
      </c>
      <c r="D422" s="568" t="s">
        <v>939</v>
      </c>
      <c r="E422" s="510" t="s">
        <v>940</v>
      </c>
      <c r="F422" s="568" t="s">
        <v>1023</v>
      </c>
      <c r="G422" s="478" t="s">
        <v>1024</v>
      </c>
      <c r="H422" s="479" t="s">
        <v>143</v>
      </c>
      <c r="J422" s="510" t="s">
        <v>1031</v>
      </c>
      <c r="K422" s="501">
        <v>10000000</v>
      </c>
      <c r="L422" s="510" t="s">
        <v>1038</v>
      </c>
      <c r="M422" s="501">
        <v>10000000</v>
      </c>
      <c r="N422" s="483" t="s">
        <v>3087</v>
      </c>
      <c r="O422" s="571" t="s">
        <v>3088</v>
      </c>
    </row>
    <row r="423" spans="1:15" ht="39.950000000000003" customHeight="1">
      <c r="A423" s="476" t="s">
        <v>936</v>
      </c>
      <c r="B423" s="477" t="s">
        <v>937</v>
      </c>
      <c r="C423" s="499" t="s">
        <v>938</v>
      </c>
      <c r="D423" s="568" t="s">
        <v>1040</v>
      </c>
      <c r="E423" s="510" t="s">
        <v>1041</v>
      </c>
      <c r="F423" s="568" t="s">
        <v>1042</v>
      </c>
      <c r="G423" s="478" t="s">
        <v>1043</v>
      </c>
      <c r="H423" s="518" t="s">
        <v>2697</v>
      </c>
      <c r="I423" s="569"/>
      <c r="J423" s="483" t="s">
        <v>1044</v>
      </c>
      <c r="K423" s="493">
        <v>0</v>
      </c>
      <c r="L423" s="484" t="s">
        <v>962</v>
      </c>
      <c r="M423" s="494">
        <v>0</v>
      </c>
      <c r="N423" s="484" t="s">
        <v>2710</v>
      </c>
      <c r="O423" s="484" t="s">
        <v>2711</v>
      </c>
    </row>
    <row r="424" spans="1:15" ht="39.950000000000003" customHeight="1">
      <c r="A424" s="476" t="s">
        <v>936</v>
      </c>
      <c r="B424" s="477" t="s">
        <v>937</v>
      </c>
      <c r="C424" s="499" t="s">
        <v>938</v>
      </c>
      <c r="D424" s="568" t="s">
        <v>1040</v>
      </c>
      <c r="E424" s="510" t="s">
        <v>1041</v>
      </c>
      <c r="F424" s="568" t="s">
        <v>1042</v>
      </c>
      <c r="G424" s="478" t="s">
        <v>1043</v>
      </c>
      <c r="H424" s="479" t="s">
        <v>84</v>
      </c>
      <c r="J424" s="480" t="s">
        <v>1045</v>
      </c>
      <c r="K424" s="482">
        <v>30000000</v>
      </c>
      <c r="L424" s="480" t="s">
        <v>1046</v>
      </c>
      <c r="M424" s="482">
        <v>30000000</v>
      </c>
      <c r="N424" s="496" t="s">
        <v>2991</v>
      </c>
      <c r="O424" s="497" t="s">
        <v>2992</v>
      </c>
    </row>
    <row r="425" spans="1:15" ht="39.950000000000003" customHeight="1">
      <c r="A425" s="476" t="s">
        <v>936</v>
      </c>
      <c r="B425" s="477" t="s">
        <v>937</v>
      </c>
      <c r="C425" s="499" t="s">
        <v>938</v>
      </c>
      <c r="D425" s="568" t="s">
        <v>1040</v>
      </c>
      <c r="E425" s="510" t="s">
        <v>1041</v>
      </c>
      <c r="F425" s="568" t="s">
        <v>1042</v>
      </c>
      <c r="G425" s="478" t="s">
        <v>1043</v>
      </c>
      <c r="H425" s="479" t="s">
        <v>325</v>
      </c>
      <c r="J425" s="510" t="s">
        <v>1047</v>
      </c>
      <c r="K425" s="501">
        <v>2000000</v>
      </c>
      <c r="L425" s="510" t="s">
        <v>1048</v>
      </c>
      <c r="M425" s="501">
        <v>3000000</v>
      </c>
      <c r="N425" s="483" t="s">
        <v>3132</v>
      </c>
    </row>
    <row r="426" spans="1:15" ht="39.950000000000003" customHeight="1">
      <c r="A426" s="476" t="s">
        <v>936</v>
      </c>
      <c r="B426" s="477" t="s">
        <v>937</v>
      </c>
      <c r="C426" s="499" t="s">
        <v>938</v>
      </c>
      <c r="D426" s="568" t="s">
        <v>1040</v>
      </c>
      <c r="E426" s="510" t="s">
        <v>1041</v>
      </c>
      <c r="F426" s="568" t="s">
        <v>1042</v>
      </c>
      <c r="G426" s="478" t="s">
        <v>1043</v>
      </c>
      <c r="H426" s="479" t="s">
        <v>92</v>
      </c>
      <c r="J426" s="543" t="s">
        <v>1050</v>
      </c>
      <c r="K426" s="482">
        <v>3000000</v>
      </c>
      <c r="L426" s="480" t="s">
        <v>3631</v>
      </c>
      <c r="M426" s="482">
        <v>5000000</v>
      </c>
    </row>
    <row r="427" spans="1:15" ht="39.950000000000003" customHeight="1">
      <c r="A427" s="476" t="s">
        <v>936</v>
      </c>
      <c r="B427" s="477" t="s">
        <v>937</v>
      </c>
      <c r="C427" s="499" t="s">
        <v>938</v>
      </c>
      <c r="D427" s="568" t="s">
        <v>1040</v>
      </c>
      <c r="E427" s="510" t="s">
        <v>1041</v>
      </c>
      <c r="F427" s="568" t="s">
        <v>1042</v>
      </c>
      <c r="G427" s="478" t="s">
        <v>1043</v>
      </c>
      <c r="H427" s="479" t="s">
        <v>143</v>
      </c>
      <c r="J427" s="510" t="s">
        <v>1047</v>
      </c>
      <c r="K427" s="501">
        <v>10000000</v>
      </c>
      <c r="L427" s="510" t="s">
        <v>1054</v>
      </c>
      <c r="M427" s="501">
        <v>8000000</v>
      </c>
      <c r="N427" s="483" t="s">
        <v>3089</v>
      </c>
    </row>
    <row r="428" spans="1:15" ht="39.950000000000003" customHeight="1">
      <c r="A428" s="476" t="s">
        <v>936</v>
      </c>
      <c r="B428" s="477" t="s">
        <v>937</v>
      </c>
      <c r="C428" s="499" t="s">
        <v>938</v>
      </c>
      <c r="D428" s="568" t="s">
        <v>1040</v>
      </c>
      <c r="E428" s="510" t="s">
        <v>1041</v>
      </c>
      <c r="F428" s="568" t="s">
        <v>1055</v>
      </c>
      <c r="G428" s="478" t="s">
        <v>1056</v>
      </c>
      <c r="H428" s="518" t="s">
        <v>2697</v>
      </c>
      <c r="I428" s="569"/>
      <c r="J428" s="483" t="s">
        <v>992</v>
      </c>
      <c r="K428" s="493">
        <v>0</v>
      </c>
      <c r="L428" s="484" t="s">
        <v>962</v>
      </c>
      <c r="M428" s="494">
        <v>0</v>
      </c>
      <c r="N428" s="544" t="s">
        <v>2712</v>
      </c>
      <c r="O428" s="484" t="s">
        <v>2713</v>
      </c>
    </row>
    <row r="429" spans="1:15" ht="39.950000000000003" customHeight="1">
      <c r="A429" s="476" t="s">
        <v>936</v>
      </c>
      <c r="B429" s="477" t="s">
        <v>937</v>
      </c>
      <c r="C429" s="499" t="s">
        <v>938</v>
      </c>
      <c r="D429" s="568" t="s">
        <v>1040</v>
      </c>
      <c r="E429" s="510" t="s">
        <v>1041</v>
      </c>
      <c r="F429" s="568" t="s">
        <v>1055</v>
      </c>
      <c r="G429" s="478" t="s">
        <v>1056</v>
      </c>
      <c r="H429" s="479" t="s">
        <v>84</v>
      </c>
      <c r="K429" s="482">
        <v>0</v>
      </c>
      <c r="M429" s="482">
        <v>0</v>
      </c>
      <c r="N429" s="496" t="s">
        <v>2991</v>
      </c>
      <c r="O429" s="497" t="s">
        <v>2994</v>
      </c>
    </row>
    <row r="430" spans="1:15" ht="39.950000000000003" customHeight="1">
      <c r="A430" s="476" t="s">
        <v>936</v>
      </c>
      <c r="B430" s="477" t="s">
        <v>937</v>
      </c>
      <c r="C430" s="499" t="s">
        <v>938</v>
      </c>
      <c r="D430" s="568" t="s">
        <v>1040</v>
      </c>
      <c r="E430" s="510" t="s">
        <v>1041</v>
      </c>
      <c r="F430" s="568" t="s">
        <v>1055</v>
      </c>
      <c r="G430" s="478" t="s">
        <v>1056</v>
      </c>
      <c r="H430" s="479" t="s">
        <v>325</v>
      </c>
      <c r="J430" s="510" t="s">
        <v>1058</v>
      </c>
      <c r="K430" s="501">
        <v>2000000</v>
      </c>
      <c r="L430" s="510" t="s">
        <v>1059</v>
      </c>
      <c r="M430" s="501">
        <v>3000000</v>
      </c>
      <c r="N430" s="547" t="s">
        <v>3133</v>
      </c>
    </row>
    <row r="431" spans="1:15" ht="39.950000000000003" customHeight="1">
      <c r="A431" s="476" t="s">
        <v>936</v>
      </c>
      <c r="B431" s="477" t="s">
        <v>937</v>
      </c>
      <c r="C431" s="499" t="s">
        <v>938</v>
      </c>
      <c r="D431" s="568" t="s">
        <v>1040</v>
      </c>
      <c r="E431" s="510" t="s">
        <v>1041</v>
      </c>
      <c r="F431" s="568" t="s">
        <v>1055</v>
      </c>
      <c r="G431" s="478" t="s">
        <v>1056</v>
      </c>
      <c r="H431" s="479" t="s">
        <v>92</v>
      </c>
      <c r="J431" s="480" t="s">
        <v>3632</v>
      </c>
      <c r="K431" s="482">
        <v>5000000</v>
      </c>
      <c r="L431" s="480" t="s">
        <v>1061</v>
      </c>
      <c r="M431" s="482">
        <v>5000000</v>
      </c>
      <c r="N431" s="483" t="s">
        <v>3190</v>
      </c>
    </row>
    <row r="432" spans="1:15" ht="39.950000000000003" customHeight="1">
      <c r="A432" s="476" t="s">
        <v>936</v>
      </c>
      <c r="B432" s="477" t="s">
        <v>937</v>
      </c>
      <c r="C432" s="499" t="s">
        <v>938</v>
      </c>
      <c r="D432" s="568" t="s">
        <v>1040</v>
      </c>
      <c r="E432" s="510" t="s">
        <v>1041</v>
      </c>
      <c r="F432" s="568" t="s">
        <v>1055</v>
      </c>
      <c r="G432" s="478" t="s">
        <v>1056</v>
      </c>
      <c r="H432" s="479" t="s">
        <v>143</v>
      </c>
      <c r="J432" s="510" t="s">
        <v>1065</v>
      </c>
      <c r="K432" s="501">
        <v>20000000</v>
      </c>
      <c r="L432" s="510" t="s">
        <v>1066</v>
      </c>
      <c r="M432" s="501">
        <v>18000000</v>
      </c>
      <c r="N432" s="483" t="s">
        <v>3090</v>
      </c>
      <c r="O432" s="511" t="s">
        <v>3091</v>
      </c>
    </row>
    <row r="433" spans="1:16" ht="39.950000000000003" customHeight="1">
      <c r="A433" s="476" t="s">
        <v>936</v>
      </c>
      <c r="B433" s="477" t="s">
        <v>937</v>
      </c>
      <c r="C433" s="499" t="s">
        <v>938</v>
      </c>
      <c r="D433" s="568" t="s">
        <v>1040</v>
      </c>
      <c r="E433" s="510" t="s">
        <v>1041</v>
      </c>
      <c r="F433" s="568" t="s">
        <v>1069</v>
      </c>
      <c r="G433" s="478" t="s">
        <v>1070</v>
      </c>
      <c r="H433" s="518" t="s">
        <v>2697</v>
      </c>
      <c r="I433" s="569"/>
      <c r="J433" s="483" t="s">
        <v>1071</v>
      </c>
      <c r="K433" s="493">
        <v>0</v>
      </c>
      <c r="L433" s="484" t="s">
        <v>962</v>
      </c>
      <c r="M433" s="494">
        <v>0</v>
      </c>
      <c r="N433" s="544" t="s">
        <v>2714</v>
      </c>
    </row>
    <row r="434" spans="1:16" ht="39.950000000000003" customHeight="1">
      <c r="A434" s="476" t="s">
        <v>936</v>
      </c>
      <c r="B434" s="477" t="s">
        <v>937</v>
      </c>
      <c r="C434" s="499" t="s">
        <v>938</v>
      </c>
      <c r="D434" s="568" t="s">
        <v>1040</v>
      </c>
      <c r="E434" s="510" t="s">
        <v>1041</v>
      </c>
      <c r="F434" s="568" t="s">
        <v>1069</v>
      </c>
      <c r="G434" s="478" t="s">
        <v>1070</v>
      </c>
      <c r="H434" s="479" t="s">
        <v>84</v>
      </c>
      <c r="J434" s="480" t="s">
        <v>1073</v>
      </c>
      <c r="K434" s="482">
        <v>0</v>
      </c>
      <c r="M434" s="482">
        <v>0</v>
      </c>
      <c r="N434" s="496" t="s">
        <v>2991</v>
      </c>
      <c r="O434" s="497" t="s">
        <v>2992</v>
      </c>
    </row>
    <row r="435" spans="1:16" ht="39.950000000000003" customHeight="1">
      <c r="A435" s="476" t="s">
        <v>936</v>
      </c>
      <c r="B435" s="477" t="s">
        <v>937</v>
      </c>
      <c r="C435" s="499" t="s">
        <v>938</v>
      </c>
      <c r="D435" s="568" t="s">
        <v>1040</v>
      </c>
      <c r="E435" s="510" t="s">
        <v>1041</v>
      </c>
      <c r="F435" s="568" t="s">
        <v>1069</v>
      </c>
      <c r="G435" s="478" t="s">
        <v>1070</v>
      </c>
      <c r="H435" s="479" t="s">
        <v>325</v>
      </c>
      <c r="J435" s="510" t="s">
        <v>1074</v>
      </c>
      <c r="K435" s="501">
        <v>2000000</v>
      </c>
      <c r="L435" s="510" t="s">
        <v>1075</v>
      </c>
      <c r="M435" s="501">
        <v>3000000</v>
      </c>
      <c r="N435" s="547" t="s">
        <v>3133</v>
      </c>
    </row>
    <row r="436" spans="1:16" ht="39.950000000000003" customHeight="1">
      <c r="A436" s="476" t="s">
        <v>936</v>
      </c>
      <c r="B436" s="477" t="s">
        <v>937</v>
      </c>
      <c r="C436" s="499" t="s">
        <v>938</v>
      </c>
      <c r="D436" s="568" t="s">
        <v>1040</v>
      </c>
      <c r="E436" s="510" t="s">
        <v>1041</v>
      </c>
      <c r="F436" s="568" t="s">
        <v>1069</v>
      </c>
      <c r="G436" s="478" t="s">
        <v>1070</v>
      </c>
      <c r="H436" s="479" t="s">
        <v>92</v>
      </c>
      <c r="J436" s="480" t="s">
        <v>1078</v>
      </c>
      <c r="K436" s="482">
        <v>3000000</v>
      </c>
      <c r="L436" s="480" t="s">
        <v>3633</v>
      </c>
      <c r="M436" s="482">
        <v>4000000</v>
      </c>
      <c r="N436" s="483" t="s">
        <v>3190</v>
      </c>
    </row>
    <row r="437" spans="1:16" ht="39.950000000000003" customHeight="1">
      <c r="A437" s="476" t="s">
        <v>936</v>
      </c>
      <c r="B437" s="477" t="s">
        <v>937</v>
      </c>
      <c r="C437" s="499" t="s">
        <v>938</v>
      </c>
      <c r="D437" s="568" t="s">
        <v>1040</v>
      </c>
      <c r="E437" s="510" t="s">
        <v>1041</v>
      </c>
      <c r="F437" s="568" t="s">
        <v>1069</v>
      </c>
      <c r="G437" s="478" t="s">
        <v>1070</v>
      </c>
      <c r="H437" s="479" t="s">
        <v>143</v>
      </c>
      <c r="J437" s="510" t="s">
        <v>1082</v>
      </c>
      <c r="K437" s="501">
        <v>10000000</v>
      </c>
      <c r="L437" s="510" t="s">
        <v>1083</v>
      </c>
      <c r="M437" s="501">
        <v>15000000</v>
      </c>
      <c r="N437" s="483" t="s">
        <v>3092</v>
      </c>
    </row>
    <row r="438" spans="1:16" ht="39.950000000000003" customHeight="1">
      <c r="A438" s="476" t="s">
        <v>936</v>
      </c>
      <c r="B438" s="477" t="s">
        <v>937</v>
      </c>
      <c r="C438" s="499" t="s">
        <v>938</v>
      </c>
      <c r="D438" s="568" t="s">
        <v>1040</v>
      </c>
      <c r="E438" s="510" t="s">
        <v>1041</v>
      </c>
      <c r="F438" s="568" t="s">
        <v>1085</v>
      </c>
      <c r="G438" s="478" t="s">
        <v>1086</v>
      </c>
      <c r="H438" s="518" t="s">
        <v>2697</v>
      </c>
      <c r="I438" s="569"/>
      <c r="J438" s="483" t="s">
        <v>1071</v>
      </c>
      <c r="K438" s="493">
        <v>0</v>
      </c>
      <c r="L438" s="484" t="s">
        <v>962</v>
      </c>
      <c r="M438" s="494">
        <v>0</v>
      </c>
      <c r="N438" s="483" t="s">
        <v>2715</v>
      </c>
    </row>
    <row r="439" spans="1:16" ht="39.950000000000003" customHeight="1">
      <c r="A439" s="476" t="s">
        <v>936</v>
      </c>
      <c r="B439" s="477" t="s">
        <v>937</v>
      </c>
      <c r="C439" s="499" t="s">
        <v>938</v>
      </c>
      <c r="D439" s="568" t="s">
        <v>1040</v>
      </c>
      <c r="E439" s="510" t="s">
        <v>1041</v>
      </c>
      <c r="F439" s="568" t="s">
        <v>1085</v>
      </c>
      <c r="G439" s="478" t="s">
        <v>1086</v>
      </c>
      <c r="H439" s="479" t="s">
        <v>84</v>
      </c>
      <c r="J439" s="480" t="s">
        <v>1087</v>
      </c>
      <c r="K439" s="482">
        <v>10000000</v>
      </c>
      <c r="L439" s="480" t="s">
        <v>1087</v>
      </c>
      <c r="M439" s="482">
        <v>20000000</v>
      </c>
      <c r="N439" s="496" t="s">
        <v>2995</v>
      </c>
      <c r="O439" s="497" t="s">
        <v>2992</v>
      </c>
    </row>
    <row r="440" spans="1:16" ht="39.950000000000003" customHeight="1">
      <c r="A440" s="476" t="s">
        <v>936</v>
      </c>
      <c r="B440" s="477" t="s">
        <v>937</v>
      </c>
      <c r="C440" s="499" t="s">
        <v>938</v>
      </c>
      <c r="D440" s="568" t="s">
        <v>1040</v>
      </c>
      <c r="E440" s="510" t="s">
        <v>1041</v>
      </c>
      <c r="F440" s="568" t="s">
        <v>1085</v>
      </c>
      <c r="G440" s="478" t="s">
        <v>1086</v>
      </c>
      <c r="H440" s="479" t="s">
        <v>325</v>
      </c>
      <c r="J440" s="499" t="s">
        <v>1066</v>
      </c>
      <c r="K440" s="501">
        <v>2000000</v>
      </c>
      <c r="L440" s="499" t="s">
        <v>1066</v>
      </c>
      <c r="M440" s="501">
        <v>3000000</v>
      </c>
      <c r="N440" s="547" t="s">
        <v>3134</v>
      </c>
    </row>
    <row r="441" spans="1:16" ht="39.950000000000003" customHeight="1">
      <c r="A441" s="476" t="s">
        <v>936</v>
      </c>
      <c r="B441" s="477" t="s">
        <v>937</v>
      </c>
      <c r="C441" s="499" t="s">
        <v>938</v>
      </c>
      <c r="D441" s="568" t="s">
        <v>1040</v>
      </c>
      <c r="E441" s="510" t="s">
        <v>1041</v>
      </c>
      <c r="F441" s="568" t="s">
        <v>1085</v>
      </c>
      <c r="G441" s="478" t="s">
        <v>1086</v>
      </c>
      <c r="H441" s="479" t="s">
        <v>92</v>
      </c>
      <c r="J441" s="480" t="s">
        <v>3634</v>
      </c>
      <c r="K441" s="482">
        <v>5000000</v>
      </c>
      <c r="L441" s="480" t="s">
        <v>3635</v>
      </c>
      <c r="M441" s="482">
        <v>5000000</v>
      </c>
      <c r="N441" s="483" t="s">
        <v>3194</v>
      </c>
    </row>
    <row r="442" spans="1:16" ht="39.950000000000003" customHeight="1">
      <c r="A442" s="476" t="s">
        <v>936</v>
      </c>
      <c r="B442" s="477" t="s">
        <v>937</v>
      </c>
      <c r="C442" s="499" t="s">
        <v>938</v>
      </c>
      <c r="D442" s="568" t="s">
        <v>1040</v>
      </c>
      <c r="E442" s="510" t="s">
        <v>1041</v>
      </c>
      <c r="F442" s="568" t="s">
        <v>1085</v>
      </c>
      <c r="G442" s="478" t="s">
        <v>1086</v>
      </c>
      <c r="H442" s="479" t="s">
        <v>143</v>
      </c>
      <c r="J442" s="499" t="s">
        <v>1066</v>
      </c>
      <c r="K442" s="501">
        <v>15000000</v>
      </c>
      <c r="L442" s="499" t="s">
        <v>1093</v>
      </c>
      <c r="M442" s="501">
        <v>10000000</v>
      </c>
      <c r="N442" s="483" t="s">
        <v>3093</v>
      </c>
    </row>
    <row r="443" spans="1:16" ht="39.950000000000003" customHeight="1">
      <c r="A443" s="476" t="s">
        <v>936</v>
      </c>
      <c r="B443" s="477" t="s">
        <v>937</v>
      </c>
      <c r="C443" s="499" t="s">
        <v>938</v>
      </c>
      <c r="D443" s="568" t="s">
        <v>1040</v>
      </c>
      <c r="E443" s="510" t="s">
        <v>1041</v>
      </c>
      <c r="F443" s="568" t="s">
        <v>1085</v>
      </c>
      <c r="G443" s="478" t="s">
        <v>1086</v>
      </c>
      <c r="I443" s="479" t="s">
        <v>127</v>
      </c>
      <c r="J443" s="480" t="s">
        <v>1097</v>
      </c>
      <c r="K443" s="482">
        <v>2651629</v>
      </c>
      <c r="L443" s="480" t="s">
        <v>1097</v>
      </c>
      <c r="M443" s="482">
        <v>2731177.87</v>
      </c>
      <c r="N443" s="483" t="s">
        <v>2359</v>
      </c>
      <c r="O443" s="484" t="s">
        <v>2360</v>
      </c>
    </row>
    <row r="444" spans="1:16" ht="39.950000000000003" customHeight="1">
      <c r="A444" s="476" t="s">
        <v>936</v>
      </c>
      <c r="B444" s="477" t="s">
        <v>937</v>
      </c>
      <c r="C444" s="499" t="s">
        <v>938</v>
      </c>
      <c r="D444" s="568" t="s">
        <v>1040</v>
      </c>
      <c r="E444" s="510" t="s">
        <v>1041</v>
      </c>
      <c r="F444" s="568" t="s">
        <v>1085</v>
      </c>
      <c r="G444" s="478" t="s">
        <v>1086</v>
      </c>
      <c r="I444" s="479" t="s">
        <v>126</v>
      </c>
      <c r="K444" s="482">
        <v>0</v>
      </c>
      <c r="L444" s="480" t="s">
        <v>1098</v>
      </c>
      <c r="M444" s="501">
        <v>30000000</v>
      </c>
      <c r="N444" s="484" t="s">
        <v>2525</v>
      </c>
      <c r="O444" s="484" t="s">
        <v>2526</v>
      </c>
      <c r="P444" s="509">
        <v>30000000</v>
      </c>
    </row>
    <row r="445" spans="1:16" ht="39.950000000000003" customHeight="1">
      <c r="A445" s="476" t="s">
        <v>936</v>
      </c>
      <c r="B445" s="477" t="s">
        <v>937</v>
      </c>
      <c r="C445" s="499" t="s">
        <v>938</v>
      </c>
      <c r="D445" s="568" t="s">
        <v>1040</v>
      </c>
      <c r="E445" s="510" t="s">
        <v>1041</v>
      </c>
      <c r="F445" s="568" t="s">
        <v>1085</v>
      </c>
      <c r="G445" s="478" t="s">
        <v>1086</v>
      </c>
      <c r="I445" s="479" t="s">
        <v>249</v>
      </c>
      <c r="J445" s="480" t="s">
        <v>1100</v>
      </c>
      <c r="K445" s="482">
        <v>0</v>
      </c>
      <c r="L445" s="480" t="s">
        <v>1100</v>
      </c>
      <c r="M445" s="482">
        <v>0</v>
      </c>
      <c r="N445" s="498" t="s">
        <v>2601</v>
      </c>
      <c r="O445" s="517" t="s">
        <v>2602</v>
      </c>
      <c r="P445" s="572">
        <v>0</v>
      </c>
    </row>
    <row r="446" spans="1:16" ht="39.950000000000003" customHeight="1">
      <c r="A446" s="476" t="s">
        <v>936</v>
      </c>
      <c r="B446" s="477" t="s">
        <v>937</v>
      </c>
      <c r="C446" s="499" t="s">
        <v>938</v>
      </c>
      <c r="D446" s="568" t="s">
        <v>1102</v>
      </c>
      <c r="E446" s="510" t="s">
        <v>1103</v>
      </c>
      <c r="F446" s="568" t="s">
        <v>1104</v>
      </c>
      <c r="G446" s="478" t="s">
        <v>1105</v>
      </c>
      <c r="H446" s="479" t="s">
        <v>127</v>
      </c>
      <c r="J446" s="480" t="s">
        <v>1106</v>
      </c>
      <c r="K446" s="482">
        <v>2651629</v>
      </c>
      <c r="L446" s="480" t="s">
        <v>1106</v>
      </c>
      <c r="M446" s="482">
        <v>2731177.87</v>
      </c>
      <c r="N446" s="483" t="s">
        <v>2361</v>
      </c>
      <c r="O446" s="484" t="s">
        <v>2362</v>
      </c>
    </row>
    <row r="447" spans="1:16" ht="39.950000000000003" customHeight="1">
      <c r="A447" s="476" t="s">
        <v>936</v>
      </c>
      <c r="B447" s="477" t="s">
        <v>937</v>
      </c>
      <c r="C447" s="499" t="s">
        <v>938</v>
      </c>
      <c r="D447" s="568" t="s">
        <v>1102</v>
      </c>
      <c r="E447" s="510" t="s">
        <v>1103</v>
      </c>
      <c r="F447" s="568" t="s">
        <v>1104</v>
      </c>
      <c r="G447" s="478" t="s">
        <v>1105</v>
      </c>
      <c r="H447" s="479" t="s">
        <v>1107</v>
      </c>
      <c r="J447" s="480" t="s">
        <v>1108</v>
      </c>
      <c r="K447" s="501">
        <v>7500000</v>
      </c>
      <c r="L447" s="480" t="s">
        <v>1108</v>
      </c>
      <c r="M447" s="501">
        <v>15000000</v>
      </c>
      <c r="N447" s="483" t="s">
        <v>2265</v>
      </c>
      <c r="O447" s="485" t="s">
        <v>2266</v>
      </c>
      <c r="P447" s="493"/>
    </row>
    <row r="448" spans="1:16" ht="39.950000000000003" customHeight="1">
      <c r="A448" s="476" t="s">
        <v>936</v>
      </c>
      <c r="B448" s="477" t="s">
        <v>937</v>
      </c>
      <c r="C448" s="499" t="s">
        <v>938</v>
      </c>
      <c r="D448" s="568" t="s">
        <v>1102</v>
      </c>
      <c r="E448" s="510" t="s">
        <v>1103</v>
      </c>
      <c r="F448" s="568" t="s">
        <v>1104</v>
      </c>
      <c r="G448" s="478" t="s">
        <v>1105</v>
      </c>
      <c r="H448" s="479" t="s">
        <v>194</v>
      </c>
      <c r="J448" s="480" t="s">
        <v>1109</v>
      </c>
      <c r="K448" s="482">
        <v>20000000</v>
      </c>
      <c r="M448" s="482">
        <v>0</v>
      </c>
    </row>
    <row r="449" spans="1:16" ht="39.950000000000003" customHeight="1">
      <c r="A449" s="476" t="s">
        <v>936</v>
      </c>
      <c r="B449" s="477" t="s">
        <v>937</v>
      </c>
      <c r="C449" s="499" t="s">
        <v>938</v>
      </c>
      <c r="D449" s="568" t="s">
        <v>1102</v>
      </c>
      <c r="E449" s="510" t="s">
        <v>1103</v>
      </c>
      <c r="F449" s="568" t="s">
        <v>1104</v>
      </c>
      <c r="G449" s="478" t="s">
        <v>1105</v>
      </c>
      <c r="H449" s="479" t="s">
        <v>249</v>
      </c>
      <c r="J449" s="480" t="s">
        <v>1111</v>
      </c>
      <c r="K449" s="482">
        <v>0</v>
      </c>
      <c r="L449" s="480" t="s">
        <v>1111</v>
      </c>
      <c r="M449" s="482">
        <v>0</v>
      </c>
      <c r="N449" s="498" t="s">
        <v>2590</v>
      </c>
      <c r="O449" s="484" t="s">
        <v>2546</v>
      </c>
      <c r="P449" s="493">
        <v>0</v>
      </c>
    </row>
    <row r="450" spans="1:16" ht="39.950000000000003" customHeight="1">
      <c r="A450" s="476" t="s">
        <v>936</v>
      </c>
      <c r="B450" s="477" t="s">
        <v>937</v>
      </c>
      <c r="C450" s="499" t="s">
        <v>938</v>
      </c>
      <c r="D450" s="568" t="s">
        <v>1102</v>
      </c>
      <c r="E450" s="510" t="s">
        <v>1103</v>
      </c>
      <c r="F450" s="568" t="s">
        <v>1113</v>
      </c>
      <c r="G450" s="478" t="s">
        <v>1114</v>
      </c>
      <c r="H450" s="479" t="s">
        <v>127</v>
      </c>
      <c r="J450" s="480" t="s">
        <v>1115</v>
      </c>
      <c r="K450" s="482">
        <v>5642147</v>
      </c>
      <c r="M450" s="482">
        <v>0</v>
      </c>
      <c r="N450" s="483" t="s">
        <v>2363</v>
      </c>
      <c r="O450" s="484" t="s">
        <v>2364</v>
      </c>
    </row>
    <row r="451" spans="1:16" ht="39.950000000000003" customHeight="1">
      <c r="A451" s="476" t="s">
        <v>936</v>
      </c>
      <c r="B451" s="477" t="s">
        <v>937</v>
      </c>
      <c r="C451" s="499" t="s">
        <v>938</v>
      </c>
      <c r="D451" s="568" t="s">
        <v>1102</v>
      </c>
      <c r="E451" s="510" t="s">
        <v>1103</v>
      </c>
      <c r="F451" s="568" t="s">
        <v>1113</v>
      </c>
      <c r="G451" s="478" t="s">
        <v>1114</v>
      </c>
      <c r="H451" s="479" t="s">
        <v>194</v>
      </c>
      <c r="J451" s="480" t="s">
        <v>1116</v>
      </c>
      <c r="K451" s="501">
        <v>17594374</v>
      </c>
      <c r="L451" s="564" t="s">
        <v>1117</v>
      </c>
      <c r="M451" s="501">
        <v>21992967.5</v>
      </c>
      <c r="N451" s="484" t="s">
        <v>2467</v>
      </c>
      <c r="O451" s="484" t="s">
        <v>2468</v>
      </c>
      <c r="P451" s="509">
        <v>21992967.5</v>
      </c>
    </row>
    <row r="452" spans="1:16" ht="39.950000000000003" customHeight="1">
      <c r="A452" s="476" t="s">
        <v>936</v>
      </c>
      <c r="B452" s="477" t="s">
        <v>937</v>
      </c>
      <c r="C452" s="499" t="s">
        <v>938</v>
      </c>
      <c r="D452" s="568" t="s">
        <v>1102</v>
      </c>
      <c r="E452" s="510" t="s">
        <v>1103</v>
      </c>
      <c r="F452" s="568" t="s">
        <v>1113</v>
      </c>
      <c r="G452" s="478" t="s">
        <v>1114</v>
      </c>
      <c r="H452" s="479" t="s">
        <v>249</v>
      </c>
      <c r="J452" s="480" t="s">
        <v>1119</v>
      </c>
      <c r="K452" s="482">
        <v>3000000</v>
      </c>
      <c r="L452" s="480" t="s">
        <v>1120</v>
      </c>
      <c r="M452" s="482">
        <f>2*K452*1.1</f>
        <v>6600000.0000000009</v>
      </c>
      <c r="N452" s="484" t="s">
        <v>2591</v>
      </c>
      <c r="O452" s="484" t="s">
        <v>2573</v>
      </c>
      <c r="P452" s="493">
        <v>3300000</v>
      </c>
    </row>
    <row r="453" spans="1:16" ht="39.950000000000003" customHeight="1">
      <c r="A453" s="476" t="s">
        <v>936</v>
      </c>
      <c r="B453" s="477" t="s">
        <v>937</v>
      </c>
      <c r="C453" s="499" t="s">
        <v>938</v>
      </c>
      <c r="D453" s="568" t="s">
        <v>1102</v>
      </c>
      <c r="E453" s="510" t="s">
        <v>1103</v>
      </c>
      <c r="F453" s="568" t="s">
        <v>1122</v>
      </c>
      <c r="G453" s="478" t="s">
        <v>1123</v>
      </c>
      <c r="H453" s="518" t="s">
        <v>2697</v>
      </c>
      <c r="I453" s="569"/>
      <c r="J453" s="483" t="s">
        <v>1071</v>
      </c>
      <c r="K453" s="493">
        <v>0</v>
      </c>
      <c r="L453" s="484" t="s">
        <v>962</v>
      </c>
      <c r="M453" s="494">
        <v>0</v>
      </c>
      <c r="N453" s="518" t="s">
        <v>2716</v>
      </c>
      <c r="O453" s="518" t="s">
        <v>2700</v>
      </c>
    </row>
    <row r="454" spans="1:16" ht="39.950000000000003" customHeight="1">
      <c r="A454" s="476" t="s">
        <v>936</v>
      </c>
      <c r="B454" s="477" t="s">
        <v>937</v>
      </c>
      <c r="C454" s="499" t="s">
        <v>938</v>
      </c>
      <c r="D454" s="568" t="s">
        <v>1102</v>
      </c>
      <c r="E454" s="510" t="s">
        <v>1103</v>
      </c>
      <c r="F454" s="568" t="s">
        <v>1122</v>
      </c>
      <c r="G454" s="478" t="s">
        <v>1123</v>
      </c>
      <c r="H454" s="479" t="s">
        <v>84</v>
      </c>
      <c r="J454" s="480" t="s">
        <v>1124</v>
      </c>
      <c r="K454" s="482">
        <v>0</v>
      </c>
      <c r="L454" s="480">
        <v>0</v>
      </c>
      <c r="M454" s="482">
        <v>0</v>
      </c>
      <c r="N454" s="496" t="s">
        <v>2996</v>
      </c>
      <c r="O454" s="497" t="s">
        <v>2992</v>
      </c>
    </row>
    <row r="455" spans="1:16" ht="39.950000000000003" customHeight="1">
      <c r="A455" s="476" t="s">
        <v>936</v>
      </c>
      <c r="B455" s="477" t="s">
        <v>937</v>
      </c>
      <c r="C455" s="499" t="s">
        <v>938</v>
      </c>
      <c r="D455" s="568" t="s">
        <v>1102</v>
      </c>
      <c r="E455" s="510" t="s">
        <v>1103</v>
      </c>
      <c r="F455" s="568" t="s">
        <v>1122</v>
      </c>
      <c r="G455" s="478" t="s">
        <v>1123</v>
      </c>
      <c r="H455" s="479" t="s">
        <v>325</v>
      </c>
      <c r="J455" s="510" t="s">
        <v>1125</v>
      </c>
      <c r="K455" s="501">
        <v>2000000</v>
      </c>
      <c r="L455" s="510" t="s">
        <v>1126</v>
      </c>
      <c r="M455" s="501">
        <v>3000000</v>
      </c>
      <c r="N455" s="547" t="s">
        <v>3134</v>
      </c>
    </row>
    <row r="456" spans="1:16" ht="39.950000000000003" customHeight="1">
      <c r="A456" s="476" t="s">
        <v>936</v>
      </c>
      <c r="B456" s="477" t="s">
        <v>937</v>
      </c>
      <c r="C456" s="499" t="s">
        <v>938</v>
      </c>
      <c r="D456" s="568" t="s">
        <v>1102</v>
      </c>
      <c r="E456" s="510" t="s">
        <v>1103</v>
      </c>
      <c r="F456" s="568" t="s">
        <v>1122</v>
      </c>
      <c r="G456" s="478" t="s">
        <v>1123</v>
      </c>
      <c r="H456" s="479" t="s">
        <v>92</v>
      </c>
      <c r="J456" s="480" t="s">
        <v>1130</v>
      </c>
      <c r="K456" s="482">
        <v>5000000</v>
      </c>
      <c r="L456" s="480" t="s">
        <v>3636</v>
      </c>
      <c r="M456" s="482">
        <v>5000000</v>
      </c>
    </row>
    <row r="457" spans="1:16" ht="39.950000000000003" customHeight="1">
      <c r="A457" s="476" t="s">
        <v>936</v>
      </c>
      <c r="B457" s="477" t="s">
        <v>937</v>
      </c>
      <c r="C457" s="499" t="s">
        <v>938</v>
      </c>
      <c r="D457" s="568" t="s">
        <v>1102</v>
      </c>
      <c r="E457" s="510" t="s">
        <v>1103</v>
      </c>
      <c r="F457" s="568" t="s">
        <v>1122</v>
      </c>
      <c r="G457" s="478" t="s">
        <v>1123</v>
      </c>
      <c r="H457" s="479" t="s">
        <v>143</v>
      </c>
      <c r="J457" s="510" t="s">
        <v>1134</v>
      </c>
      <c r="K457" s="501">
        <v>14000000</v>
      </c>
      <c r="L457" s="510" t="s">
        <v>1135</v>
      </c>
      <c r="M457" s="501">
        <v>10000000</v>
      </c>
      <c r="N457" s="483" t="s">
        <v>3094</v>
      </c>
    </row>
    <row r="458" spans="1:16" ht="39.950000000000003" customHeight="1">
      <c r="A458" s="476" t="s">
        <v>936</v>
      </c>
      <c r="B458" s="477" t="s">
        <v>937</v>
      </c>
      <c r="C458" s="499" t="s">
        <v>938</v>
      </c>
      <c r="D458" s="568" t="s">
        <v>1138</v>
      </c>
      <c r="E458" s="510" t="s">
        <v>1139</v>
      </c>
      <c r="F458" s="568" t="s">
        <v>1140</v>
      </c>
      <c r="G458" s="478" t="s">
        <v>1141</v>
      </c>
      <c r="H458" s="518" t="s">
        <v>2697</v>
      </c>
      <c r="I458" s="569"/>
      <c r="J458" s="483" t="s">
        <v>992</v>
      </c>
      <c r="K458" s="493">
        <v>0</v>
      </c>
      <c r="L458" s="484" t="s">
        <v>962</v>
      </c>
      <c r="M458" s="494">
        <v>0</v>
      </c>
      <c r="N458" s="518" t="s">
        <v>2706</v>
      </c>
      <c r="O458" s="484" t="s">
        <v>2707</v>
      </c>
    </row>
    <row r="459" spans="1:16" ht="39.950000000000003" customHeight="1">
      <c r="A459" s="476" t="s">
        <v>936</v>
      </c>
      <c r="B459" s="477" t="s">
        <v>937</v>
      </c>
      <c r="C459" s="499" t="s">
        <v>938</v>
      </c>
      <c r="D459" s="568" t="s">
        <v>1138</v>
      </c>
      <c r="E459" s="510" t="s">
        <v>1139</v>
      </c>
      <c r="F459" s="568" t="s">
        <v>1140</v>
      </c>
      <c r="G459" s="478" t="s">
        <v>1141</v>
      </c>
      <c r="H459" s="479" t="s">
        <v>84</v>
      </c>
      <c r="J459" s="480" t="s">
        <v>1142</v>
      </c>
      <c r="K459" s="482">
        <v>0</v>
      </c>
      <c r="L459" s="480">
        <v>0</v>
      </c>
      <c r="M459" s="482">
        <v>0</v>
      </c>
      <c r="N459" s="496" t="s">
        <v>2999</v>
      </c>
      <c r="O459" s="497" t="s">
        <v>3000</v>
      </c>
    </row>
    <row r="460" spans="1:16" ht="39.950000000000003" customHeight="1">
      <c r="A460" s="476" t="s">
        <v>936</v>
      </c>
      <c r="B460" s="477" t="s">
        <v>937</v>
      </c>
      <c r="C460" s="499" t="s">
        <v>938</v>
      </c>
      <c r="D460" s="568" t="s">
        <v>1138</v>
      </c>
      <c r="E460" s="510" t="s">
        <v>1139</v>
      </c>
      <c r="F460" s="568" t="s">
        <v>1140</v>
      </c>
      <c r="G460" s="478" t="s">
        <v>1141</v>
      </c>
      <c r="H460" s="479" t="s">
        <v>325</v>
      </c>
      <c r="J460" s="510" t="s">
        <v>1143</v>
      </c>
      <c r="K460" s="501">
        <v>2000000</v>
      </c>
      <c r="L460" s="499" t="s">
        <v>1144</v>
      </c>
      <c r="M460" s="501">
        <v>3000000</v>
      </c>
    </row>
    <row r="461" spans="1:16" ht="39.950000000000003" customHeight="1">
      <c r="A461" s="476" t="s">
        <v>936</v>
      </c>
      <c r="B461" s="477" t="s">
        <v>937</v>
      </c>
      <c r="C461" s="499" t="s">
        <v>938</v>
      </c>
      <c r="D461" s="568" t="s">
        <v>1138</v>
      </c>
      <c r="E461" s="510" t="s">
        <v>1139</v>
      </c>
      <c r="F461" s="568" t="s">
        <v>1140</v>
      </c>
      <c r="G461" s="478" t="s">
        <v>1141</v>
      </c>
      <c r="H461" s="479" t="s">
        <v>92</v>
      </c>
      <c r="J461" s="480" t="s">
        <v>3637</v>
      </c>
      <c r="K461" s="482">
        <v>3000000</v>
      </c>
      <c r="L461" s="480" t="s">
        <v>3638</v>
      </c>
      <c r="M461" s="482">
        <v>3000000</v>
      </c>
    </row>
    <row r="462" spans="1:16" ht="39.950000000000003" customHeight="1">
      <c r="A462" s="476" t="s">
        <v>936</v>
      </c>
      <c r="B462" s="477" t="s">
        <v>937</v>
      </c>
      <c r="C462" s="499" t="s">
        <v>938</v>
      </c>
      <c r="D462" s="568" t="s">
        <v>1138</v>
      </c>
      <c r="E462" s="510" t="s">
        <v>1139</v>
      </c>
      <c r="F462" s="568" t="s">
        <v>1140</v>
      </c>
      <c r="G462" s="478" t="s">
        <v>1141</v>
      </c>
      <c r="H462" s="479" t="s">
        <v>143</v>
      </c>
      <c r="J462" s="510" t="s">
        <v>1152</v>
      </c>
      <c r="K462" s="501">
        <v>7000000</v>
      </c>
      <c r="L462" s="499" t="s">
        <v>1144</v>
      </c>
      <c r="M462" s="501">
        <v>8000000</v>
      </c>
      <c r="N462" s="483" t="s">
        <v>3095</v>
      </c>
    </row>
    <row r="463" spans="1:16" ht="39.950000000000003" customHeight="1">
      <c r="A463" s="476" t="s">
        <v>936</v>
      </c>
      <c r="B463" s="477" t="s">
        <v>937</v>
      </c>
      <c r="C463" s="499" t="s">
        <v>938</v>
      </c>
      <c r="D463" s="568" t="s">
        <v>1138</v>
      </c>
      <c r="E463" s="510" t="s">
        <v>1139</v>
      </c>
      <c r="F463" s="568" t="s">
        <v>1153</v>
      </c>
      <c r="G463" s="478" t="s">
        <v>1154</v>
      </c>
      <c r="H463" s="484" t="s">
        <v>2697</v>
      </c>
      <c r="I463" s="569"/>
      <c r="J463" s="483" t="s">
        <v>992</v>
      </c>
      <c r="K463" s="493">
        <v>0</v>
      </c>
      <c r="L463" s="484" t="s">
        <v>962</v>
      </c>
      <c r="M463" s="494">
        <v>0</v>
      </c>
      <c r="N463" s="547" t="s">
        <v>2717</v>
      </c>
      <c r="O463" s="484" t="s">
        <v>2718</v>
      </c>
    </row>
    <row r="464" spans="1:16" ht="39.950000000000003" customHeight="1">
      <c r="A464" s="476" t="s">
        <v>936</v>
      </c>
      <c r="B464" s="477" t="s">
        <v>937</v>
      </c>
      <c r="C464" s="499" t="s">
        <v>938</v>
      </c>
      <c r="D464" s="568" t="s">
        <v>1138</v>
      </c>
      <c r="E464" s="510" t="s">
        <v>1139</v>
      </c>
      <c r="F464" s="568" t="s">
        <v>1153</v>
      </c>
      <c r="G464" s="478" t="s">
        <v>1154</v>
      </c>
      <c r="H464" s="479" t="s">
        <v>84</v>
      </c>
      <c r="J464" s="480" t="s">
        <v>1155</v>
      </c>
      <c r="K464" s="482">
        <v>30000000</v>
      </c>
      <c r="L464" s="480" t="s">
        <v>1155</v>
      </c>
      <c r="M464" s="482">
        <v>30000000</v>
      </c>
      <c r="N464" s="496" t="s">
        <v>2999</v>
      </c>
      <c r="O464" s="497" t="s">
        <v>3000</v>
      </c>
    </row>
    <row r="465" spans="1:16" ht="39.950000000000003" customHeight="1">
      <c r="A465" s="476" t="s">
        <v>936</v>
      </c>
      <c r="B465" s="477" t="s">
        <v>937</v>
      </c>
      <c r="C465" s="499" t="s">
        <v>938</v>
      </c>
      <c r="D465" s="568" t="s">
        <v>1138</v>
      </c>
      <c r="E465" s="510" t="s">
        <v>1139</v>
      </c>
      <c r="F465" s="568" t="s">
        <v>1153</v>
      </c>
      <c r="G465" s="478" t="s">
        <v>1154</v>
      </c>
      <c r="H465" s="479" t="s">
        <v>325</v>
      </c>
      <c r="J465" s="510" t="s">
        <v>1156</v>
      </c>
      <c r="K465" s="501">
        <v>2000000</v>
      </c>
      <c r="L465" s="510" t="s">
        <v>1156</v>
      </c>
      <c r="M465" s="501">
        <v>3000000</v>
      </c>
    </row>
    <row r="466" spans="1:16" ht="39.950000000000003" customHeight="1">
      <c r="A466" s="476" t="s">
        <v>936</v>
      </c>
      <c r="B466" s="477" t="s">
        <v>937</v>
      </c>
      <c r="C466" s="499" t="s">
        <v>938</v>
      </c>
      <c r="D466" s="568" t="s">
        <v>1138</v>
      </c>
      <c r="E466" s="510" t="s">
        <v>1139</v>
      </c>
      <c r="F466" s="568" t="s">
        <v>1153</v>
      </c>
      <c r="G466" s="478" t="s">
        <v>1154</v>
      </c>
      <c r="H466" s="479" t="s">
        <v>331</v>
      </c>
      <c r="J466" s="480" t="s">
        <v>1157</v>
      </c>
      <c r="K466" s="482">
        <v>3000000</v>
      </c>
      <c r="L466" s="480" t="s">
        <v>1158</v>
      </c>
      <c r="M466" s="482">
        <v>3000000</v>
      </c>
    </row>
    <row r="467" spans="1:16" ht="39.950000000000003" customHeight="1">
      <c r="A467" s="476" t="s">
        <v>936</v>
      </c>
      <c r="B467" s="477" t="s">
        <v>937</v>
      </c>
      <c r="C467" s="499" t="s">
        <v>938</v>
      </c>
      <c r="D467" s="568" t="s">
        <v>1138</v>
      </c>
      <c r="E467" s="510" t="s">
        <v>1139</v>
      </c>
      <c r="F467" s="568" t="s">
        <v>1153</v>
      </c>
      <c r="G467" s="478" t="s">
        <v>1154</v>
      </c>
      <c r="H467" s="479" t="s">
        <v>143</v>
      </c>
      <c r="J467" s="510" t="s">
        <v>1159</v>
      </c>
      <c r="K467" s="501">
        <v>7000000</v>
      </c>
      <c r="L467" s="510" t="s">
        <v>1160</v>
      </c>
      <c r="M467" s="501">
        <v>7000000</v>
      </c>
      <c r="N467" s="483" t="s">
        <v>3639</v>
      </c>
      <c r="O467" s="511" t="s">
        <v>3097</v>
      </c>
    </row>
    <row r="468" spans="1:16" ht="39.950000000000003" customHeight="1">
      <c r="A468" s="476" t="s">
        <v>936</v>
      </c>
      <c r="B468" s="477" t="s">
        <v>937</v>
      </c>
      <c r="C468" s="499" t="s">
        <v>938</v>
      </c>
      <c r="D468" s="568" t="s">
        <v>1138</v>
      </c>
      <c r="E468" s="510" t="s">
        <v>1139</v>
      </c>
      <c r="F468" s="568" t="s">
        <v>1153</v>
      </c>
      <c r="G468" s="478" t="s">
        <v>1154</v>
      </c>
      <c r="H468" s="479" t="s">
        <v>1163</v>
      </c>
      <c r="J468" s="537" t="s">
        <v>3640</v>
      </c>
      <c r="K468" s="482">
        <v>0</v>
      </c>
      <c r="L468" s="537" t="s">
        <v>1165</v>
      </c>
      <c r="M468" s="501">
        <v>0</v>
      </c>
      <c r="N468" s="517" t="s">
        <v>3525</v>
      </c>
      <c r="O468" s="517" t="s">
        <v>3526</v>
      </c>
      <c r="P468" s="517" t="s">
        <v>3527</v>
      </c>
    </row>
    <row r="469" spans="1:16" ht="39.950000000000003" customHeight="1">
      <c r="A469" s="476" t="s">
        <v>936</v>
      </c>
      <c r="B469" s="477" t="s">
        <v>937</v>
      </c>
      <c r="C469" s="499" t="s">
        <v>938</v>
      </c>
      <c r="D469" s="568" t="s">
        <v>1138</v>
      </c>
      <c r="E469" s="510" t="s">
        <v>1139</v>
      </c>
      <c r="F469" s="568" t="s">
        <v>1167</v>
      </c>
      <c r="G469" s="478" t="s">
        <v>1168</v>
      </c>
      <c r="H469" s="479" t="s">
        <v>1163</v>
      </c>
      <c r="J469" s="506" t="s">
        <v>3641</v>
      </c>
      <c r="K469" s="482">
        <v>0</v>
      </c>
      <c r="L469" s="506" t="s">
        <v>3641</v>
      </c>
      <c r="M469" s="482">
        <v>0</v>
      </c>
      <c r="N469" s="517" t="s">
        <v>3530</v>
      </c>
      <c r="O469" s="517" t="s">
        <v>3531</v>
      </c>
      <c r="P469" s="517" t="s">
        <v>3527</v>
      </c>
    </row>
    <row r="470" spans="1:16" ht="39.950000000000003" customHeight="1">
      <c r="A470" s="476" t="s">
        <v>936</v>
      </c>
      <c r="B470" s="477" t="s">
        <v>937</v>
      </c>
      <c r="C470" s="499" t="s">
        <v>938</v>
      </c>
      <c r="D470" s="568" t="s">
        <v>1138</v>
      </c>
      <c r="E470" s="510" t="s">
        <v>1139</v>
      </c>
      <c r="F470" s="568" t="s">
        <v>1171</v>
      </c>
      <c r="G470" s="478" t="s">
        <v>1172</v>
      </c>
      <c r="H470" s="484" t="s">
        <v>2697</v>
      </c>
      <c r="I470" s="569"/>
      <c r="J470" s="483" t="s">
        <v>992</v>
      </c>
      <c r="K470" s="493">
        <v>0</v>
      </c>
      <c r="L470" s="484" t="s">
        <v>962</v>
      </c>
      <c r="M470" s="494">
        <v>0</v>
      </c>
      <c r="N470" s="547" t="s">
        <v>2719</v>
      </c>
      <c r="O470" s="484" t="s">
        <v>2720</v>
      </c>
    </row>
    <row r="471" spans="1:16" ht="39.950000000000003" customHeight="1">
      <c r="A471" s="476" t="s">
        <v>936</v>
      </c>
      <c r="B471" s="477" t="s">
        <v>937</v>
      </c>
      <c r="C471" s="499" t="s">
        <v>938</v>
      </c>
      <c r="D471" s="568" t="s">
        <v>1138</v>
      </c>
      <c r="E471" s="510" t="s">
        <v>1139</v>
      </c>
      <c r="F471" s="568" t="s">
        <v>1171</v>
      </c>
      <c r="G471" s="478" t="s">
        <v>1172</v>
      </c>
      <c r="H471" s="479" t="s">
        <v>84</v>
      </c>
      <c r="J471" s="480" t="s">
        <v>1173</v>
      </c>
      <c r="K471" s="482">
        <v>0</v>
      </c>
      <c r="L471" s="480">
        <v>0</v>
      </c>
      <c r="M471" s="482">
        <v>0</v>
      </c>
      <c r="N471" s="496" t="s">
        <v>2999</v>
      </c>
      <c r="O471" s="497" t="s">
        <v>3001</v>
      </c>
    </row>
    <row r="472" spans="1:16" ht="39.950000000000003" customHeight="1">
      <c r="A472" s="476" t="s">
        <v>936</v>
      </c>
      <c r="B472" s="477" t="s">
        <v>937</v>
      </c>
      <c r="C472" s="499" t="s">
        <v>938</v>
      </c>
      <c r="D472" s="568" t="s">
        <v>1138</v>
      </c>
      <c r="E472" s="510" t="s">
        <v>1139</v>
      </c>
      <c r="F472" s="568" t="s">
        <v>1171</v>
      </c>
      <c r="G472" s="478" t="s">
        <v>1172</v>
      </c>
      <c r="H472" s="479" t="s">
        <v>325</v>
      </c>
      <c r="J472" s="510" t="s">
        <v>1174</v>
      </c>
      <c r="K472" s="501">
        <v>2000000</v>
      </c>
      <c r="L472" s="510" t="s">
        <v>1175</v>
      </c>
      <c r="M472" s="501">
        <v>4000000</v>
      </c>
      <c r="N472" s="547" t="s">
        <v>3135</v>
      </c>
    </row>
    <row r="473" spans="1:16" ht="39.950000000000003" customHeight="1">
      <c r="A473" s="476" t="s">
        <v>936</v>
      </c>
      <c r="B473" s="477" t="s">
        <v>937</v>
      </c>
      <c r="C473" s="499" t="s">
        <v>938</v>
      </c>
      <c r="D473" s="568" t="s">
        <v>1138</v>
      </c>
      <c r="E473" s="510" t="s">
        <v>1139</v>
      </c>
      <c r="F473" s="568" t="s">
        <v>1171</v>
      </c>
      <c r="G473" s="478" t="s">
        <v>1172</v>
      </c>
      <c r="H473" s="479" t="s">
        <v>92</v>
      </c>
      <c r="J473" s="480" t="s">
        <v>1176</v>
      </c>
      <c r="K473" s="482">
        <v>3000000</v>
      </c>
      <c r="L473" s="550" t="s">
        <v>1176</v>
      </c>
      <c r="M473" s="482">
        <v>3000000</v>
      </c>
    </row>
    <row r="474" spans="1:16" ht="39.950000000000003" customHeight="1">
      <c r="A474" s="476" t="s">
        <v>936</v>
      </c>
      <c r="B474" s="477" t="s">
        <v>937</v>
      </c>
      <c r="C474" s="499" t="s">
        <v>938</v>
      </c>
      <c r="D474" s="568" t="s">
        <v>1138</v>
      </c>
      <c r="E474" s="510" t="s">
        <v>1139</v>
      </c>
      <c r="F474" s="568" t="s">
        <v>1171</v>
      </c>
      <c r="G474" s="478" t="s">
        <v>1172</v>
      </c>
      <c r="H474" s="479" t="s">
        <v>143</v>
      </c>
      <c r="J474" s="510" t="s">
        <v>1177</v>
      </c>
      <c r="K474" s="501">
        <v>15000000</v>
      </c>
      <c r="L474" s="510" t="s">
        <v>1178</v>
      </c>
      <c r="M474" s="501">
        <v>9000000</v>
      </c>
      <c r="N474" s="483" t="s">
        <v>3098</v>
      </c>
      <c r="O474" s="511" t="s">
        <v>3085</v>
      </c>
    </row>
    <row r="475" spans="1:16" ht="39.950000000000003" customHeight="1">
      <c r="A475" s="476" t="s">
        <v>936</v>
      </c>
      <c r="B475" s="477" t="s">
        <v>937</v>
      </c>
      <c r="C475" s="499" t="s">
        <v>938</v>
      </c>
      <c r="D475" s="568" t="s">
        <v>1181</v>
      </c>
      <c r="E475" s="510" t="s">
        <v>1182</v>
      </c>
      <c r="F475" s="568" t="s">
        <v>1183</v>
      </c>
      <c r="G475" s="478" t="s">
        <v>1184</v>
      </c>
      <c r="H475" s="518" t="s">
        <v>2697</v>
      </c>
      <c r="I475" s="569"/>
      <c r="J475" s="483" t="s">
        <v>992</v>
      </c>
      <c r="K475" s="493">
        <v>0</v>
      </c>
      <c r="L475" s="484" t="s">
        <v>962</v>
      </c>
      <c r="M475" s="494">
        <v>0</v>
      </c>
      <c r="N475" s="544" t="s">
        <v>2721</v>
      </c>
    </row>
    <row r="476" spans="1:16" ht="39.950000000000003" customHeight="1">
      <c r="A476" s="476" t="s">
        <v>936</v>
      </c>
      <c r="B476" s="477" t="s">
        <v>937</v>
      </c>
      <c r="C476" s="499" t="s">
        <v>938</v>
      </c>
      <c r="D476" s="568" t="s">
        <v>1181</v>
      </c>
      <c r="E476" s="510" t="s">
        <v>1182</v>
      </c>
      <c r="F476" s="568" t="s">
        <v>1183</v>
      </c>
      <c r="G476" s="478" t="s">
        <v>1184</v>
      </c>
      <c r="H476" s="479" t="s">
        <v>84</v>
      </c>
      <c r="J476" s="480" t="s">
        <v>1185</v>
      </c>
      <c r="K476" s="482">
        <v>0</v>
      </c>
      <c r="L476" s="480" t="s">
        <v>1185</v>
      </c>
      <c r="M476" s="482">
        <v>0</v>
      </c>
      <c r="N476" s="496" t="s">
        <v>3002</v>
      </c>
    </row>
    <row r="477" spans="1:16" ht="39.950000000000003" customHeight="1">
      <c r="A477" s="476" t="s">
        <v>936</v>
      </c>
      <c r="B477" s="477" t="s">
        <v>937</v>
      </c>
      <c r="C477" s="499" t="s">
        <v>938</v>
      </c>
      <c r="D477" s="568" t="s">
        <v>1181</v>
      </c>
      <c r="E477" s="510" t="s">
        <v>1182</v>
      </c>
      <c r="F477" s="568" t="s">
        <v>1183</v>
      </c>
      <c r="G477" s="478" t="s">
        <v>1184</v>
      </c>
      <c r="H477" s="479" t="s">
        <v>325</v>
      </c>
      <c r="J477" s="510" t="s">
        <v>1186</v>
      </c>
      <c r="K477" s="501">
        <v>3000000</v>
      </c>
      <c r="L477" s="499" t="s">
        <v>1187</v>
      </c>
      <c r="M477" s="501">
        <v>5000000</v>
      </c>
      <c r="N477" s="483" t="s">
        <v>3136</v>
      </c>
    </row>
    <row r="478" spans="1:16" ht="39.950000000000003" customHeight="1">
      <c r="A478" s="476" t="s">
        <v>936</v>
      </c>
      <c r="B478" s="477" t="s">
        <v>937</v>
      </c>
      <c r="C478" s="499" t="s">
        <v>938</v>
      </c>
      <c r="D478" s="568" t="s">
        <v>1181</v>
      </c>
      <c r="E478" s="510" t="s">
        <v>1182</v>
      </c>
      <c r="F478" s="568" t="s">
        <v>1183</v>
      </c>
      <c r="G478" s="478" t="s">
        <v>1184</v>
      </c>
      <c r="H478" s="479" t="s">
        <v>331</v>
      </c>
      <c r="J478" s="480" t="s">
        <v>3642</v>
      </c>
      <c r="K478" s="482">
        <v>5000000</v>
      </c>
      <c r="L478" s="480" t="s">
        <v>3643</v>
      </c>
      <c r="M478" s="482">
        <v>3000000</v>
      </c>
    </row>
    <row r="479" spans="1:16" ht="39.950000000000003" customHeight="1">
      <c r="A479" s="476" t="s">
        <v>936</v>
      </c>
      <c r="B479" s="477" t="s">
        <v>937</v>
      </c>
      <c r="C479" s="499" t="s">
        <v>938</v>
      </c>
      <c r="D479" s="568" t="s">
        <v>1181</v>
      </c>
      <c r="E479" s="510" t="s">
        <v>1182</v>
      </c>
      <c r="F479" s="568" t="s">
        <v>1183</v>
      </c>
      <c r="G479" s="478" t="s">
        <v>1184</v>
      </c>
      <c r="H479" s="479" t="s">
        <v>143</v>
      </c>
      <c r="J479" s="510" t="s">
        <v>1186</v>
      </c>
      <c r="K479" s="501">
        <v>8000000</v>
      </c>
      <c r="L479" s="499" t="s">
        <v>1187</v>
      </c>
      <c r="M479" s="501">
        <v>10000000</v>
      </c>
      <c r="N479" s="483" t="s">
        <v>3099</v>
      </c>
      <c r="O479" s="571" t="s">
        <v>3100</v>
      </c>
    </row>
    <row r="480" spans="1:16" ht="39.950000000000003" customHeight="1">
      <c r="A480" s="476" t="s">
        <v>936</v>
      </c>
      <c r="B480" s="477" t="s">
        <v>937</v>
      </c>
      <c r="C480" s="499" t="s">
        <v>938</v>
      </c>
      <c r="D480" s="568" t="s">
        <v>1181</v>
      </c>
      <c r="E480" s="510" t="s">
        <v>1182</v>
      </c>
      <c r="F480" s="568" t="s">
        <v>1194</v>
      </c>
      <c r="G480" s="478" t="s">
        <v>1195</v>
      </c>
      <c r="H480" s="484" t="s">
        <v>2697</v>
      </c>
      <c r="I480" s="569"/>
      <c r="J480" s="483" t="s">
        <v>992</v>
      </c>
      <c r="K480" s="493">
        <v>0</v>
      </c>
      <c r="L480" s="484" t="s">
        <v>962</v>
      </c>
      <c r="M480" s="494">
        <v>0</v>
      </c>
      <c r="N480" s="547" t="s">
        <v>2722</v>
      </c>
      <c r="O480" s="484" t="s">
        <v>2723</v>
      </c>
    </row>
    <row r="481" spans="1:16" ht="39.950000000000003" customHeight="1">
      <c r="A481" s="476" t="s">
        <v>936</v>
      </c>
      <c r="B481" s="477" t="s">
        <v>937</v>
      </c>
      <c r="C481" s="499" t="s">
        <v>938</v>
      </c>
      <c r="D481" s="568" t="s">
        <v>1181</v>
      </c>
      <c r="E481" s="510" t="s">
        <v>1182</v>
      </c>
      <c r="F481" s="568" t="s">
        <v>1194</v>
      </c>
      <c r="G481" s="478" t="s">
        <v>1195</v>
      </c>
      <c r="H481" s="479" t="s">
        <v>84</v>
      </c>
      <c r="K481" s="482">
        <v>0</v>
      </c>
      <c r="L481" s="539" t="s">
        <v>1196</v>
      </c>
      <c r="M481" s="482">
        <v>50000000</v>
      </c>
      <c r="N481" s="573" t="s">
        <v>3003</v>
      </c>
      <c r="O481" s="497" t="s">
        <v>3004</v>
      </c>
    </row>
    <row r="482" spans="1:16" ht="39.950000000000003" customHeight="1">
      <c r="A482" s="476" t="s">
        <v>936</v>
      </c>
      <c r="B482" s="477" t="s">
        <v>937</v>
      </c>
      <c r="C482" s="499" t="s">
        <v>938</v>
      </c>
      <c r="D482" s="568" t="s">
        <v>1181</v>
      </c>
      <c r="E482" s="510" t="s">
        <v>1182</v>
      </c>
      <c r="F482" s="568" t="s">
        <v>1194</v>
      </c>
      <c r="G482" s="478" t="s">
        <v>1195</v>
      </c>
      <c r="H482" s="479" t="s">
        <v>325</v>
      </c>
      <c r="J482" s="510" t="s">
        <v>1197</v>
      </c>
      <c r="K482" s="501">
        <v>2000000</v>
      </c>
      <c r="L482" s="510" t="s">
        <v>1198</v>
      </c>
      <c r="M482" s="501">
        <v>3000000</v>
      </c>
      <c r="N482" s="483" t="s">
        <v>3137</v>
      </c>
    </row>
    <row r="483" spans="1:16" ht="39.950000000000003" customHeight="1">
      <c r="A483" s="476" t="s">
        <v>936</v>
      </c>
      <c r="B483" s="477" t="s">
        <v>937</v>
      </c>
      <c r="C483" s="499" t="s">
        <v>938</v>
      </c>
      <c r="D483" s="568" t="s">
        <v>1181</v>
      </c>
      <c r="E483" s="510" t="s">
        <v>1182</v>
      </c>
      <c r="F483" s="568" t="s">
        <v>1194</v>
      </c>
      <c r="G483" s="478" t="s">
        <v>1195</v>
      </c>
      <c r="H483" s="479" t="s">
        <v>331</v>
      </c>
      <c r="J483" s="543" t="s">
        <v>3644</v>
      </c>
      <c r="K483" s="482">
        <v>5000000</v>
      </c>
      <c r="L483" s="480" t="s">
        <v>3645</v>
      </c>
      <c r="M483" s="482">
        <v>5000000</v>
      </c>
    </row>
    <row r="484" spans="1:16" ht="39.950000000000003" customHeight="1">
      <c r="A484" s="476" t="s">
        <v>936</v>
      </c>
      <c r="B484" s="477" t="s">
        <v>937</v>
      </c>
      <c r="C484" s="499" t="s">
        <v>938</v>
      </c>
      <c r="D484" s="568" t="s">
        <v>1181</v>
      </c>
      <c r="E484" s="510" t="s">
        <v>1182</v>
      </c>
      <c r="F484" s="568" t="s">
        <v>1194</v>
      </c>
      <c r="G484" s="478" t="s">
        <v>1195</v>
      </c>
      <c r="H484" s="479" t="s">
        <v>143</v>
      </c>
      <c r="J484" s="510" t="s">
        <v>1205</v>
      </c>
      <c r="K484" s="501">
        <v>7000000</v>
      </c>
      <c r="L484" s="510" t="s">
        <v>1206</v>
      </c>
      <c r="M484" s="501">
        <v>8000000</v>
      </c>
    </row>
    <row r="485" spans="1:16" ht="39.950000000000003" customHeight="1">
      <c r="A485" s="476" t="s">
        <v>936</v>
      </c>
      <c r="B485" s="477" t="s">
        <v>937</v>
      </c>
      <c r="C485" s="499" t="s">
        <v>938</v>
      </c>
      <c r="D485" s="568" t="s">
        <v>1209</v>
      </c>
      <c r="E485" s="510" t="s">
        <v>1210</v>
      </c>
      <c r="F485" s="568" t="s">
        <v>1211</v>
      </c>
      <c r="G485" s="478" t="s">
        <v>1212</v>
      </c>
      <c r="H485" s="518" t="s">
        <v>2697</v>
      </c>
      <c r="I485" s="569"/>
      <c r="J485" s="483" t="s">
        <v>1007</v>
      </c>
      <c r="K485" s="493">
        <v>0</v>
      </c>
      <c r="L485" s="484" t="s">
        <v>962</v>
      </c>
      <c r="M485" s="494">
        <v>0</v>
      </c>
      <c r="N485" s="544" t="s">
        <v>2724</v>
      </c>
    </row>
    <row r="486" spans="1:16" ht="39.950000000000003" customHeight="1">
      <c r="A486" s="476" t="s">
        <v>936</v>
      </c>
      <c r="B486" s="477" t="s">
        <v>937</v>
      </c>
      <c r="C486" s="499" t="s">
        <v>938</v>
      </c>
      <c r="D486" s="568" t="s">
        <v>1209</v>
      </c>
      <c r="E486" s="510" t="s">
        <v>1210</v>
      </c>
      <c r="F486" s="568" t="s">
        <v>1211</v>
      </c>
      <c r="G486" s="478" t="s">
        <v>1212</v>
      </c>
      <c r="H486" s="479" t="s">
        <v>84</v>
      </c>
      <c r="J486" s="480" t="s">
        <v>1213</v>
      </c>
      <c r="K486" s="482">
        <v>30000000</v>
      </c>
      <c r="L486" s="480" t="s">
        <v>1214</v>
      </c>
      <c r="M486" s="482">
        <v>30000000</v>
      </c>
      <c r="N486" s="496" t="s">
        <v>3005</v>
      </c>
      <c r="O486" s="497" t="s">
        <v>2971</v>
      </c>
    </row>
    <row r="487" spans="1:16" ht="39.950000000000003" customHeight="1">
      <c r="A487" s="476" t="s">
        <v>936</v>
      </c>
      <c r="B487" s="477" t="s">
        <v>937</v>
      </c>
      <c r="C487" s="499" t="s">
        <v>938</v>
      </c>
      <c r="D487" s="568" t="s">
        <v>1209</v>
      </c>
      <c r="E487" s="510" t="s">
        <v>1210</v>
      </c>
      <c r="F487" s="568" t="s">
        <v>1211</v>
      </c>
      <c r="G487" s="478" t="s">
        <v>1212</v>
      </c>
      <c r="H487" s="479" t="s">
        <v>325</v>
      </c>
      <c r="J487" s="510" t="s">
        <v>1215</v>
      </c>
      <c r="K487" s="501">
        <v>2000000</v>
      </c>
      <c r="L487" s="510" t="s">
        <v>1216</v>
      </c>
      <c r="M487" s="501">
        <v>3000000</v>
      </c>
      <c r="N487" s="547" t="s">
        <v>3138</v>
      </c>
    </row>
    <row r="488" spans="1:16" ht="39.950000000000003" customHeight="1">
      <c r="A488" s="476" t="s">
        <v>936</v>
      </c>
      <c r="B488" s="477" t="s">
        <v>937</v>
      </c>
      <c r="C488" s="499" t="s">
        <v>938</v>
      </c>
      <c r="D488" s="568" t="s">
        <v>1209</v>
      </c>
      <c r="E488" s="510" t="s">
        <v>1210</v>
      </c>
      <c r="F488" s="568" t="s">
        <v>1211</v>
      </c>
      <c r="G488" s="478" t="s">
        <v>1212</v>
      </c>
      <c r="H488" s="479" t="s">
        <v>331</v>
      </c>
      <c r="J488" s="480" t="s">
        <v>3646</v>
      </c>
      <c r="K488" s="482">
        <v>10000000</v>
      </c>
      <c r="L488" s="480" t="s">
        <v>1219</v>
      </c>
      <c r="M488" s="482">
        <v>10000000</v>
      </c>
    </row>
    <row r="489" spans="1:16" ht="39.950000000000003" customHeight="1">
      <c r="A489" s="476" t="s">
        <v>936</v>
      </c>
      <c r="B489" s="477" t="s">
        <v>937</v>
      </c>
      <c r="C489" s="499" t="s">
        <v>938</v>
      </c>
      <c r="D489" s="568" t="s">
        <v>1209</v>
      </c>
      <c r="E489" s="510" t="s">
        <v>1210</v>
      </c>
      <c r="F489" s="568" t="s">
        <v>1211</v>
      </c>
      <c r="G489" s="478" t="s">
        <v>1212</v>
      </c>
      <c r="H489" s="479" t="s">
        <v>143</v>
      </c>
      <c r="J489" s="510" t="s">
        <v>1223</v>
      </c>
      <c r="K489" s="501">
        <v>10000000</v>
      </c>
      <c r="L489" s="510" t="s">
        <v>1224</v>
      </c>
      <c r="M489" s="501">
        <v>10000000</v>
      </c>
    </row>
    <row r="490" spans="1:16" ht="39.950000000000003" customHeight="1">
      <c r="A490" s="476" t="s">
        <v>936</v>
      </c>
      <c r="B490" s="477" t="s">
        <v>937</v>
      </c>
      <c r="C490" s="499" t="s">
        <v>938</v>
      </c>
      <c r="D490" s="568" t="s">
        <v>1209</v>
      </c>
      <c r="E490" s="510" t="s">
        <v>1210</v>
      </c>
      <c r="F490" s="568" t="s">
        <v>1211</v>
      </c>
      <c r="G490" s="478" t="s">
        <v>1212</v>
      </c>
      <c r="H490" s="479" t="s">
        <v>244</v>
      </c>
      <c r="J490" s="480" t="s">
        <v>1228</v>
      </c>
      <c r="K490" s="561">
        <v>10000000</v>
      </c>
      <c r="L490" s="480" t="s">
        <v>779</v>
      </c>
      <c r="M490" s="561">
        <v>10000000</v>
      </c>
      <c r="N490" s="532" t="s">
        <v>2365</v>
      </c>
      <c r="O490" s="484" t="s">
        <v>2366</v>
      </c>
    </row>
    <row r="491" spans="1:16" ht="39.950000000000003" customHeight="1">
      <c r="A491" s="476" t="s">
        <v>936</v>
      </c>
      <c r="B491" s="477" t="s">
        <v>937</v>
      </c>
      <c r="C491" s="499" t="s">
        <v>938</v>
      </c>
      <c r="D491" s="568" t="s">
        <v>1209</v>
      </c>
      <c r="E491" s="510" t="s">
        <v>1210</v>
      </c>
      <c r="F491" s="568" t="s">
        <v>1211</v>
      </c>
      <c r="G491" s="478" t="s">
        <v>1212</v>
      </c>
      <c r="H491" s="479" t="s">
        <v>126</v>
      </c>
      <c r="J491" s="480" t="s">
        <v>1229</v>
      </c>
      <c r="K491" s="501">
        <v>47198066.240000002</v>
      </c>
      <c r="L491" s="480" t="s">
        <v>1229</v>
      </c>
      <c r="M491" s="501">
        <v>58997582.799999997</v>
      </c>
      <c r="N491" s="484" t="s">
        <v>2469</v>
      </c>
      <c r="O491" s="484" t="s">
        <v>2470</v>
      </c>
      <c r="P491" s="509">
        <v>58997582.799999997</v>
      </c>
    </row>
    <row r="492" spans="1:16" ht="39.950000000000003" customHeight="1">
      <c r="A492" s="476" t="s">
        <v>936</v>
      </c>
      <c r="B492" s="477" t="s">
        <v>937</v>
      </c>
      <c r="C492" s="499" t="s">
        <v>938</v>
      </c>
      <c r="D492" s="568" t="s">
        <v>1209</v>
      </c>
      <c r="E492" s="510" t="s">
        <v>1210</v>
      </c>
      <c r="F492" s="568" t="s">
        <v>1211</v>
      </c>
      <c r="G492" s="478" t="s">
        <v>1212</v>
      </c>
      <c r="H492" s="479" t="s">
        <v>249</v>
      </c>
      <c r="J492" s="480" t="s">
        <v>890</v>
      </c>
      <c r="K492" s="482">
        <v>0</v>
      </c>
      <c r="L492" s="480" t="s">
        <v>891</v>
      </c>
      <c r="M492" s="482">
        <v>0</v>
      </c>
      <c r="N492" s="484" t="s">
        <v>2592</v>
      </c>
      <c r="O492" s="484" t="s">
        <v>2593</v>
      </c>
      <c r="P492" s="493">
        <v>0</v>
      </c>
    </row>
    <row r="493" spans="1:16" ht="39.950000000000003" customHeight="1">
      <c r="A493" s="476" t="s">
        <v>936</v>
      </c>
      <c r="B493" s="477" t="s">
        <v>937</v>
      </c>
      <c r="C493" s="499" t="s">
        <v>938</v>
      </c>
      <c r="D493" s="568" t="s">
        <v>1209</v>
      </c>
      <c r="E493" s="510" t="s">
        <v>1210</v>
      </c>
      <c r="F493" s="568" t="s">
        <v>1211</v>
      </c>
      <c r="G493" s="478" t="s">
        <v>1212</v>
      </c>
      <c r="I493" s="479" t="s">
        <v>132</v>
      </c>
      <c r="J493" s="486" t="s">
        <v>1231</v>
      </c>
      <c r="K493" s="501">
        <v>5000000</v>
      </c>
      <c r="L493" s="486" t="s">
        <v>1232</v>
      </c>
      <c r="M493" s="501">
        <v>5000000</v>
      </c>
      <c r="N493" s="538" t="s">
        <v>3588</v>
      </c>
      <c r="O493" s="507" t="s">
        <v>2779</v>
      </c>
    </row>
    <row r="494" spans="1:16" ht="39.950000000000003" customHeight="1">
      <c r="A494" s="476" t="s">
        <v>936</v>
      </c>
      <c r="B494" s="477" t="s">
        <v>937</v>
      </c>
      <c r="C494" s="499" t="s">
        <v>938</v>
      </c>
      <c r="D494" s="568" t="s">
        <v>1209</v>
      </c>
      <c r="E494" s="510" t="s">
        <v>1210</v>
      </c>
      <c r="F494" s="568" t="s">
        <v>1211</v>
      </c>
      <c r="G494" s="478" t="s">
        <v>1212</v>
      </c>
      <c r="I494" s="479" t="s">
        <v>33</v>
      </c>
      <c r="K494" s="482">
        <v>0</v>
      </c>
      <c r="M494" s="482">
        <v>0</v>
      </c>
      <c r="N494" s="484" t="s">
        <v>2842</v>
      </c>
    </row>
    <row r="495" spans="1:16" ht="39.950000000000003" customHeight="1">
      <c r="A495" s="476" t="s">
        <v>936</v>
      </c>
      <c r="B495" s="477" t="s">
        <v>937</v>
      </c>
      <c r="C495" s="499" t="s">
        <v>938</v>
      </c>
      <c r="D495" s="568" t="s">
        <v>1209</v>
      </c>
      <c r="E495" s="510" t="s">
        <v>1210</v>
      </c>
      <c r="F495" s="568" t="s">
        <v>1234</v>
      </c>
      <c r="G495" s="478" t="s">
        <v>1235</v>
      </c>
      <c r="H495" s="518" t="s">
        <v>2697</v>
      </c>
      <c r="I495" s="569"/>
      <c r="J495" s="483" t="s">
        <v>1236</v>
      </c>
      <c r="K495" s="493">
        <v>15000000</v>
      </c>
      <c r="L495" s="484" t="s">
        <v>1236</v>
      </c>
      <c r="M495" s="494">
        <v>15000000</v>
      </c>
      <c r="N495" s="544" t="s">
        <v>2725</v>
      </c>
    </row>
    <row r="496" spans="1:16" ht="39.950000000000003" customHeight="1">
      <c r="A496" s="476" t="s">
        <v>936</v>
      </c>
      <c r="B496" s="477" t="s">
        <v>937</v>
      </c>
      <c r="C496" s="499" t="s">
        <v>938</v>
      </c>
      <c r="D496" s="568" t="s">
        <v>1209</v>
      </c>
      <c r="E496" s="510" t="s">
        <v>1210</v>
      </c>
      <c r="F496" s="568" t="s">
        <v>1234</v>
      </c>
      <c r="G496" s="478" t="s">
        <v>1235</v>
      </c>
      <c r="H496" s="479" t="s">
        <v>84</v>
      </c>
      <c r="K496" s="482">
        <v>0</v>
      </c>
      <c r="M496" s="482">
        <v>0</v>
      </c>
      <c r="N496" s="496" t="s">
        <v>3006</v>
      </c>
      <c r="O496" s="497" t="s">
        <v>3007</v>
      </c>
    </row>
    <row r="497" spans="1:16" ht="39.950000000000003" customHeight="1">
      <c r="A497" s="476" t="s">
        <v>936</v>
      </c>
      <c r="B497" s="477" t="s">
        <v>937</v>
      </c>
      <c r="C497" s="499" t="s">
        <v>938</v>
      </c>
      <c r="D497" s="568" t="s">
        <v>1209</v>
      </c>
      <c r="E497" s="510" t="s">
        <v>1210</v>
      </c>
      <c r="F497" s="568" t="s">
        <v>1234</v>
      </c>
      <c r="G497" s="478" t="s">
        <v>1235</v>
      </c>
      <c r="H497" s="479" t="s">
        <v>325</v>
      </c>
      <c r="J497" s="510" t="s">
        <v>1237</v>
      </c>
      <c r="K497" s="501">
        <v>2000000</v>
      </c>
      <c r="L497" s="510" t="s">
        <v>1237</v>
      </c>
      <c r="M497" s="501">
        <v>3000000</v>
      </c>
      <c r="N497" s="547" t="s">
        <v>3139</v>
      </c>
    </row>
    <row r="498" spans="1:16" ht="39.950000000000003" customHeight="1">
      <c r="A498" s="476" t="s">
        <v>936</v>
      </c>
      <c r="B498" s="477" t="s">
        <v>937</v>
      </c>
      <c r="C498" s="499" t="s">
        <v>938</v>
      </c>
      <c r="D498" s="568" t="s">
        <v>1209</v>
      </c>
      <c r="E498" s="510" t="s">
        <v>1210</v>
      </c>
      <c r="F498" s="568" t="s">
        <v>1234</v>
      </c>
      <c r="G498" s="478" t="s">
        <v>1235</v>
      </c>
      <c r="H498" s="479" t="s">
        <v>331</v>
      </c>
      <c r="J498" s="480" t="s">
        <v>1238</v>
      </c>
      <c r="K498" s="482">
        <v>3000000</v>
      </c>
      <c r="L498" s="480" t="s">
        <v>1239</v>
      </c>
      <c r="M498" s="482">
        <v>4000000</v>
      </c>
      <c r="N498" s="483" t="s">
        <v>3203</v>
      </c>
    </row>
    <row r="499" spans="1:16" ht="39.950000000000003" customHeight="1">
      <c r="A499" s="476" t="s">
        <v>936</v>
      </c>
      <c r="B499" s="477" t="s">
        <v>937</v>
      </c>
      <c r="C499" s="499" t="s">
        <v>938</v>
      </c>
      <c r="D499" s="568" t="s">
        <v>1209</v>
      </c>
      <c r="E499" s="510" t="s">
        <v>1210</v>
      </c>
      <c r="F499" s="568" t="s">
        <v>1234</v>
      </c>
      <c r="G499" s="478" t="s">
        <v>1235</v>
      </c>
      <c r="H499" s="479" t="s">
        <v>143</v>
      </c>
      <c r="J499" s="510" t="s">
        <v>1237</v>
      </c>
      <c r="K499" s="501">
        <v>20000000</v>
      </c>
      <c r="L499" s="510" t="s">
        <v>1241</v>
      </c>
      <c r="M499" s="501">
        <v>12000000</v>
      </c>
    </row>
    <row r="500" spans="1:16" ht="39.950000000000003" customHeight="1">
      <c r="A500" s="476" t="s">
        <v>936</v>
      </c>
      <c r="B500" s="477" t="s">
        <v>937</v>
      </c>
      <c r="C500" s="499" t="s">
        <v>938</v>
      </c>
      <c r="D500" s="568" t="s">
        <v>1209</v>
      </c>
      <c r="E500" s="510" t="s">
        <v>1210</v>
      </c>
      <c r="F500" s="568" t="s">
        <v>1234</v>
      </c>
      <c r="G500" s="478" t="s">
        <v>1235</v>
      </c>
      <c r="H500" s="479" t="s">
        <v>1245</v>
      </c>
      <c r="J500" s="510"/>
      <c r="K500" s="501">
        <v>0</v>
      </c>
      <c r="L500" s="510"/>
      <c r="M500" s="501">
        <v>0</v>
      </c>
      <c r="O500" s="518" t="s">
        <v>3438</v>
      </c>
    </row>
    <row r="501" spans="1:16" ht="39.950000000000003" customHeight="1">
      <c r="A501" s="476" t="s">
        <v>936</v>
      </c>
      <c r="B501" s="477" t="s">
        <v>937</v>
      </c>
      <c r="C501" s="499" t="s">
        <v>938</v>
      </c>
      <c r="D501" s="568" t="s">
        <v>1209</v>
      </c>
      <c r="E501" s="510" t="s">
        <v>1210</v>
      </c>
      <c r="F501" s="568" t="s">
        <v>1246</v>
      </c>
      <c r="G501" s="478" t="s">
        <v>1247</v>
      </c>
      <c r="H501" s="518" t="s">
        <v>2697</v>
      </c>
      <c r="I501" s="569"/>
      <c r="J501" s="483" t="s">
        <v>1248</v>
      </c>
      <c r="K501" s="493">
        <v>500000</v>
      </c>
      <c r="L501" s="484" t="s">
        <v>1248</v>
      </c>
      <c r="M501" s="494">
        <v>500000</v>
      </c>
      <c r="N501" s="483" t="s">
        <v>2672</v>
      </c>
    </row>
    <row r="502" spans="1:16" ht="39.950000000000003" customHeight="1">
      <c r="A502" s="476" t="s">
        <v>936</v>
      </c>
      <c r="B502" s="477" t="s">
        <v>937</v>
      </c>
      <c r="C502" s="499" t="s">
        <v>938</v>
      </c>
      <c r="D502" s="568" t="s">
        <v>1209</v>
      </c>
      <c r="E502" s="510" t="s">
        <v>1210</v>
      </c>
      <c r="F502" s="568" t="s">
        <v>1246</v>
      </c>
      <c r="G502" s="478" t="s">
        <v>1247</v>
      </c>
      <c r="H502" s="479" t="s">
        <v>84</v>
      </c>
      <c r="J502" s="480" t="s">
        <v>1249</v>
      </c>
      <c r="K502" s="482">
        <v>14500000</v>
      </c>
      <c r="L502" s="480" t="s">
        <v>1249</v>
      </c>
      <c r="M502" s="482">
        <v>14500000</v>
      </c>
      <c r="N502" s="496" t="s">
        <v>3008</v>
      </c>
      <c r="O502" s="497" t="s">
        <v>3009</v>
      </c>
    </row>
    <row r="503" spans="1:16" ht="39.950000000000003" customHeight="1">
      <c r="A503" s="476" t="s">
        <v>936</v>
      </c>
      <c r="B503" s="477" t="s">
        <v>937</v>
      </c>
      <c r="C503" s="499" t="s">
        <v>938</v>
      </c>
      <c r="D503" s="568" t="s">
        <v>1209</v>
      </c>
      <c r="E503" s="510" t="s">
        <v>1210</v>
      </c>
      <c r="F503" s="568" t="s">
        <v>1246</v>
      </c>
      <c r="G503" s="478" t="s">
        <v>1247</v>
      </c>
      <c r="H503" s="479" t="s">
        <v>244</v>
      </c>
      <c r="J503" s="480" t="s">
        <v>1250</v>
      </c>
      <c r="K503" s="482">
        <v>0</v>
      </c>
      <c r="M503" s="482">
        <v>0</v>
      </c>
    </row>
    <row r="504" spans="1:16" ht="39.950000000000003" customHeight="1">
      <c r="A504" s="476" t="s">
        <v>936</v>
      </c>
      <c r="B504" s="477" t="s">
        <v>937</v>
      </c>
      <c r="C504" s="499" t="s">
        <v>938</v>
      </c>
      <c r="D504" s="568" t="s">
        <v>1209</v>
      </c>
      <c r="E504" s="510" t="s">
        <v>1210</v>
      </c>
      <c r="F504" s="568" t="s">
        <v>1246</v>
      </c>
      <c r="G504" s="478" t="s">
        <v>1247</v>
      </c>
      <c r="H504" s="479" t="s">
        <v>194</v>
      </c>
      <c r="J504" s="480" t="s">
        <v>1251</v>
      </c>
      <c r="K504" s="501">
        <v>17594374</v>
      </c>
      <c r="L504" s="480" t="s">
        <v>1251</v>
      </c>
      <c r="M504" s="501">
        <v>21992967.5</v>
      </c>
      <c r="N504" s="484" t="s">
        <v>2471</v>
      </c>
      <c r="O504" s="484" t="s">
        <v>2472</v>
      </c>
      <c r="P504" s="509">
        <v>21992967.5</v>
      </c>
    </row>
    <row r="505" spans="1:16" ht="39.950000000000003" customHeight="1">
      <c r="A505" s="476" t="s">
        <v>936</v>
      </c>
      <c r="B505" s="477" t="s">
        <v>937</v>
      </c>
      <c r="C505" s="499" t="s">
        <v>938</v>
      </c>
      <c r="D505" s="568" t="s">
        <v>1209</v>
      </c>
      <c r="E505" s="510" t="s">
        <v>1210</v>
      </c>
      <c r="F505" s="568" t="s">
        <v>1246</v>
      </c>
      <c r="G505" s="478" t="s">
        <v>1247</v>
      </c>
      <c r="H505" s="479" t="s">
        <v>249</v>
      </c>
      <c r="J505" s="480" t="s">
        <v>1252</v>
      </c>
      <c r="K505" s="482">
        <v>0</v>
      </c>
      <c r="L505" s="480" t="s">
        <v>1253</v>
      </c>
      <c r="M505" s="482">
        <v>0</v>
      </c>
      <c r="N505" s="484" t="s">
        <v>2594</v>
      </c>
      <c r="O505" s="484" t="s">
        <v>2595</v>
      </c>
      <c r="P505" s="493">
        <v>0</v>
      </c>
    </row>
    <row r="506" spans="1:16" ht="39.950000000000003" customHeight="1">
      <c r="A506" s="476" t="s">
        <v>936</v>
      </c>
      <c r="B506" s="477" t="s">
        <v>937</v>
      </c>
      <c r="C506" s="499" t="s">
        <v>938</v>
      </c>
      <c r="D506" s="568" t="s">
        <v>1209</v>
      </c>
      <c r="E506" s="510" t="s">
        <v>1210</v>
      </c>
      <c r="F506" s="568" t="s">
        <v>1256</v>
      </c>
      <c r="G506" s="478" t="s">
        <v>1257</v>
      </c>
      <c r="H506" s="518" t="s">
        <v>2697</v>
      </c>
      <c r="I506" s="569"/>
      <c r="J506" s="483" t="s">
        <v>1258</v>
      </c>
      <c r="K506" s="493">
        <v>2000000</v>
      </c>
      <c r="L506" s="484" t="s">
        <v>1258</v>
      </c>
      <c r="M506" s="494">
        <v>2000000</v>
      </c>
      <c r="N506" s="544" t="s">
        <v>2725</v>
      </c>
    </row>
    <row r="507" spans="1:16" ht="39.950000000000003" customHeight="1">
      <c r="A507" s="476" t="s">
        <v>936</v>
      </c>
      <c r="B507" s="477" t="s">
        <v>937</v>
      </c>
      <c r="C507" s="499" t="s">
        <v>938</v>
      </c>
      <c r="D507" s="568" t="s">
        <v>1209</v>
      </c>
      <c r="E507" s="510" t="s">
        <v>1210</v>
      </c>
      <c r="F507" s="568" t="s">
        <v>1256</v>
      </c>
      <c r="G507" s="478" t="s">
        <v>1257</v>
      </c>
      <c r="H507" s="479" t="s">
        <v>249</v>
      </c>
      <c r="J507" s="480" t="s">
        <v>1259</v>
      </c>
      <c r="K507" s="482">
        <v>32000000</v>
      </c>
      <c r="L507" s="480" t="s">
        <v>1260</v>
      </c>
      <c r="M507" s="482">
        <v>70400000</v>
      </c>
      <c r="N507" s="483" t="s">
        <v>2596</v>
      </c>
      <c r="O507" s="484" t="s">
        <v>2597</v>
      </c>
      <c r="P507" s="493">
        <v>12500000</v>
      </c>
    </row>
    <row r="508" spans="1:16" ht="39.950000000000003" customHeight="1">
      <c r="A508" s="476" t="s">
        <v>936</v>
      </c>
      <c r="B508" s="477" t="s">
        <v>937</v>
      </c>
      <c r="C508" s="499" t="s">
        <v>938</v>
      </c>
      <c r="D508" s="568" t="s">
        <v>1209</v>
      </c>
      <c r="E508" s="510" t="s">
        <v>1210</v>
      </c>
      <c r="F508" s="568" t="s">
        <v>1256</v>
      </c>
      <c r="G508" s="478" t="s">
        <v>1257</v>
      </c>
      <c r="I508" s="479" t="s">
        <v>690</v>
      </c>
      <c r="J508" s="499" t="s">
        <v>1262</v>
      </c>
      <c r="K508" s="501">
        <v>1198911312</v>
      </c>
      <c r="L508" s="499" t="s">
        <v>1263</v>
      </c>
      <c r="M508" s="501">
        <v>3596733936</v>
      </c>
      <c r="N508" s="484" t="s">
        <v>3439</v>
      </c>
      <c r="O508" s="487" t="s">
        <v>3440</v>
      </c>
    </row>
    <row r="509" spans="1:16" ht="39.950000000000003" customHeight="1">
      <c r="A509" s="476" t="s">
        <v>936</v>
      </c>
      <c r="B509" s="477" t="s">
        <v>937</v>
      </c>
      <c r="C509" s="499" t="s">
        <v>938</v>
      </c>
      <c r="D509" s="568" t="s">
        <v>1264</v>
      </c>
      <c r="E509" s="510" t="s">
        <v>1265</v>
      </c>
      <c r="F509" s="568" t="s">
        <v>1266</v>
      </c>
      <c r="G509" s="478" t="s">
        <v>1267</v>
      </c>
      <c r="H509" s="479" t="s">
        <v>102</v>
      </c>
      <c r="J509" s="480" t="s">
        <v>1268</v>
      </c>
      <c r="K509" s="482">
        <v>10000000</v>
      </c>
      <c r="M509" s="482">
        <v>0</v>
      </c>
      <c r="N509" s="484" t="s">
        <v>2804</v>
      </c>
      <c r="O509" s="484" t="s">
        <v>2804</v>
      </c>
    </row>
    <row r="510" spans="1:16" ht="39.950000000000003" customHeight="1">
      <c r="A510" s="476" t="s">
        <v>936</v>
      </c>
      <c r="B510" s="477" t="s">
        <v>937</v>
      </c>
      <c r="C510" s="499" t="s">
        <v>938</v>
      </c>
      <c r="D510" s="568" t="s">
        <v>1264</v>
      </c>
      <c r="E510" s="510" t="s">
        <v>1265</v>
      </c>
      <c r="F510" s="568" t="s">
        <v>1266</v>
      </c>
      <c r="G510" s="478" t="s">
        <v>1267</v>
      </c>
      <c r="H510" s="479" t="s">
        <v>325</v>
      </c>
      <c r="J510" s="480" t="s">
        <v>1269</v>
      </c>
      <c r="K510" s="482">
        <v>0</v>
      </c>
      <c r="M510" s="482">
        <v>0</v>
      </c>
      <c r="N510" s="547" t="s">
        <v>3140</v>
      </c>
    </row>
    <row r="511" spans="1:16" ht="39.950000000000003" customHeight="1">
      <c r="A511" s="476" t="s">
        <v>936</v>
      </c>
      <c r="B511" s="477" t="s">
        <v>937</v>
      </c>
      <c r="C511" s="499" t="s">
        <v>938</v>
      </c>
      <c r="D511" s="568" t="s">
        <v>1264</v>
      </c>
      <c r="E511" s="510" t="s">
        <v>1265</v>
      </c>
      <c r="F511" s="568" t="s">
        <v>1266</v>
      </c>
      <c r="G511" s="478" t="s">
        <v>1267</v>
      </c>
      <c r="H511" s="479" t="s">
        <v>331</v>
      </c>
      <c r="J511" s="480" t="s">
        <v>1270</v>
      </c>
      <c r="K511" s="482">
        <v>3000000</v>
      </c>
      <c r="L511" s="550" t="s">
        <v>1270</v>
      </c>
      <c r="M511" s="482">
        <v>3000000</v>
      </c>
    </row>
    <row r="512" spans="1:16" ht="39.950000000000003" customHeight="1">
      <c r="A512" s="476" t="s">
        <v>936</v>
      </c>
      <c r="B512" s="477" t="s">
        <v>937</v>
      </c>
      <c r="C512" s="499" t="s">
        <v>938</v>
      </c>
      <c r="D512" s="568" t="s">
        <v>1264</v>
      </c>
      <c r="E512" s="510" t="s">
        <v>1265</v>
      </c>
      <c r="F512" s="568" t="s">
        <v>1271</v>
      </c>
      <c r="G512" s="478" t="s">
        <v>1272</v>
      </c>
      <c r="H512" s="518" t="s">
        <v>2697</v>
      </c>
      <c r="I512" s="569"/>
      <c r="J512" s="483" t="s">
        <v>1273</v>
      </c>
      <c r="K512" s="493">
        <v>2000000</v>
      </c>
      <c r="L512" s="484" t="s">
        <v>1273</v>
      </c>
      <c r="M512" s="494">
        <v>2000000</v>
      </c>
      <c r="N512" s="483" t="s">
        <v>2726</v>
      </c>
    </row>
    <row r="513" spans="1:16" ht="39.950000000000003" customHeight="1">
      <c r="A513" s="476" t="s">
        <v>936</v>
      </c>
      <c r="B513" s="477" t="s">
        <v>937</v>
      </c>
      <c r="C513" s="499" t="s">
        <v>938</v>
      </c>
      <c r="D513" s="568" t="s">
        <v>1264</v>
      </c>
      <c r="E513" s="510" t="s">
        <v>1265</v>
      </c>
      <c r="F513" s="568" t="s">
        <v>1271</v>
      </c>
      <c r="G513" s="478" t="s">
        <v>1272</v>
      </c>
      <c r="H513" s="479" t="s">
        <v>84</v>
      </c>
      <c r="J513" s="480" t="s">
        <v>1274</v>
      </c>
      <c r="K513" s="482">
        <v>0</v>
      </c>
      <c r="L513" s="480" t="s">
        <v>1274</v>
      </c>
      <c r="M513" s="482">
        <v>0</v>
      </c>
      <c r="N513" s="496" t="s">
        <v>3010</v>
      </c>
      <c r="O513" s="497" t="s">
        <v>3011</v>
      </c>
    </row>
    <row r="514" spans="1:16" ht="39.950000000000003" customHeight="1">
      <c r="A514" s="476" t="s">
        <v>936</v>
      </c>
      <c r="B514" s="477" t="s">
        <v>937</v>
      </c>
      <c r="C514" s="499" t="s">
        <v>938</v>
      </c>
      <c r="D514" s="568" t="s">
        <v>1264</v>
      </c>
      <c r="E514" s="510" t="s">
        <v>1265</v>
      </c>
      <c r="F514" s="568" t="s">
        <v>1271</v>
      </c>
      <c r="G514" s="478" t="s">
        <v>1272</v>
      </c>
      <c r="H514" s="479" t="s">
        <v>325</v>
      </c>
      <c r="J514" s="510" t="s">
        <v>1275</v>
      </c>
      <c r="K514" s="501">
        <v>2000000</v>
      </c>
      <c r="L514" s="510" t="s">
        <v>1276</v>
      </c>
      <c r="M514" s="501">
        <v>3000000</v>
      </c>
      <c r="N514" s="547" t="s">
        <v>3141</v>
      </c>
    </row>
    <row r="515" spans="1:16" ht="39.950000000000003" customHeight="1">
      <c r="A515" s="476" t="s">
        <v>936</v>
      </c>
      <c r="B515" s="477" t="s">
        <v>937</v>
      </c>
      <c r="C515" s="499" t="s">
        <v>938</v>
      </c>
      <c r="D515" s="568" t="s">
        <v>1264</v>
      </c>
      <c r="E515" s="510" t="s">
        <v>1265</v>
      </c>
      <c r="F515" s="568" t="s">
        <v>1271</v>
      </c>
      <c r="G515" s="478" t="s">
        <v>1272</v>
      </c>
      <c r="H515" s="479" t="s">
        <v>331</v>
      </c>
      <c r="J515" s="480" t="s">
        <v>1278</v>
      </c>
      <c r="K515" s="482">
        <v>3000000</v>
      </c>
      <c r="L515" s="480" t="s">
        <v>1279</v>
      </c>
      <c r="M515" s="482">
        <v>30000000</v>
      </c>
    </row>
    <row r="516" spans="1:16" ht="39.950000000000003" customHeight="1">
      <c r="A516" s="476" t="s">
        <v>936</v>
      </c>
      <c r="B516" s="477" t="s">
        <v>937</v>
      </c>
      <c r="C516" s="499" t="s">
        <v>938</v>
      </c>
      <c r="D516" s="568" t="s">
        <v>1264</v>
      </c>
      <c r="E516" s="510" t="s">
        <v>1265</v>
      </c>
      <c r="F516" s="568" t="s">
        <v>1271</v>
      </c>
      <c r="G516" s="478" t="s">
        <v>1272</v>
      </c>
      <c r="H516" s="479" t="s">
        <v>143</v>
      </c>
      <c r="J516" s="510" t="s">
        <v>1281</v>
      </c>
      <c r="K516" s="501">
        <v>300000000</v>
      </c>
      <c r="L516" s="510" t="s">
        <v>1275</v>
      </c>
      <c r="M516" s="501">
        <v>6000000</v>
      </c>
      <c r="N516" s="483" t="s">
        <v>3099</v>
      </c>
      <c r="O516" s="571" t="s">
        <v>3100</v>
      </c>
    </row>
    <row r="517" spans="1:16" ht="39.950000000000003" customHeight="1">
      <c r="A517" s="476" t="s">
        <v>936</v>
      </c>
      <c r="B517" s="477" t="s">
        <v>937</v>
      </c>
      <c r="C517" s="499" t="s">
        <v>938</v>
      </c>
      <c r="D517" s="568" t="s">
        <v>1264</v>
      </c>
      <c r="E517" s="510" t="s">
        <v>1265</v>
      </c>
      <c r="F517" s="568" t="s">
        <v>1284</v>
      </c>
      <c r="G517" s="478" t="s">
        <v>1285</v>
      </c>
      <c r="H517" s="479" t="s">
        <v>92</v>
      </c>
      <c r="J517" s="480" t="s">
        <v>1286</v>
      </c>
      <c r="K517" s="482">
        <v>3000000</v>
      </c>
      <c r="L517" s="480" t="s">
        <v>1286</v>
      </c>
      <c r="M517" s="482">
        <v>3000000</v>
      </c>
    </row>
    <row r="518" spans="1:16" ht="39.950000000000003" customHeight="1">
      <c r="A518" s="476" t="s">
        <v>936</v>
      </c>
      <c r="B518" s="477" t="s">
        <v>937</v>
      </c>
      <c r="C518" s="499" t="s">
        <v>938</v>
      </c>
      <c r="D518" s="568" t="s">
        <v>1264</v>
      </c>
      <c r="E518" s="510" t="s">
        <v>1265</v>
      </c>
      <c r="F518" s="568" t="s">
        <v>1287</v>
      </c>
      <c r="G518" s="478" t="s">
        <v>1288</v>
      </c>
      <c r="H518" s="479" t="s">
        <v>102</v>
      </c>
      <c r="J518" s="480" t="s">
        <v>1289</v>
      </c>
      <c r="K518" s="482">
        <v>22275000</v>
      </c>
      <c r="L518" s="480" t="s">
        <v>1290</v>
      </c>
      <c r="M518" s="482">
        <v>22275000</v>
      </c>
      <c r="N518" s="483" t="s">
        <v>2845</v>
      </c>
      <c r="O518" s="484" t="s">
        <v>2846</v>
      </c>
    </row>
    <row r="519" spans="1:16" ht="39.950000000000003" customHeight="1">
      <c r="A519" s="476" t="s">
        <v>936</v>
      </c>
      <c r="B519" s="477" t="s">
        <v>937</v>
      </c>
      <c r="C519" s="499" t="s">
        <v>938</v>
      </c>
      <c r="D519" s="568" t="s">
        <v>1264</v>
      </c>
      <c r="E519" s="510" t="s">
        <v>1265</v>
      </c>
      <c r="F519" s="568" t="s">
        <v>1287</v>
      </c>
      <c r="G519" s="478" t="s">
        <v>1288</v>
      </c>
      <c r="H519" s="479" t="s">
        <v>132</v>
      </c>
      <c r="J519" s="486" t="s">
        <v>1291</v>
      </c>
      <c r="K519" s="501">
        <v>6000000</v>
      </c>
      <c r="L519" s="486" t="s">
        <v>1292</v>
      </c>
      <c r="M519" s="501">
        <v>6000000</v>
      </c>
      <c r="N519" s="538" t="s">
        <v>3597</v>
      </c>
      <c r="O519" s="484" t="s">
        <v>2789</v>
      </c>
    </row>
    <row r="520" spans="1:16" ht="39.950000000000003" customHeight="1">
      <c r="A520" s="476" t="s">
        <v>936</v>
      </c>
      <c r="B520" s="477" t="s">
        <v>937</v>
      </c>
      <c r="C520" s="499" t="s">
        <v>938</v>
      </c>
      <c r="D520" s="568" t="s">
        <v>1264</v>
      </c>
      <c r="E520" s="510" t="s">
        <v>1265</v>
      </c>
      <c r="F520" s="568" t="s">
        <v>1287</v>
      </c>
      <c r="G520" s="478" t="s">
        <v>1288</v>
      </c>
      <c r="H520" s="479" t="s">
        <v>331</v>
      </c>
      <c r="J520" s="480" t="s">
        <v>1293</v>
      </c>
      <c r="K520" s="482">
        <v>3000000</v>
      </c>
      <c r="L520" s="480" t="s">
        <v>1293</v>
      </c>
      <c r="M520" s="482">
        <v>3000000</v>
      </c>
    </row>
    <row r="521" spans="1:16" ht="39.950000000000003" customHeight="1">
      <c r="A521" s="476" t="s">
        <v>936</v>
      </c>
      <c r="B521" s="477" t="s">
        <v>937</v>
      </c>
      <c r="C521" s="499" t="s">
        <v>938</v>
      </c>
      <c r="D521" s="568" t="s">
        <v>1264</v>
      </c>
      <c r="E521" s="510" t="s">
        <v>1265</v>
      </c>
      <c r="F521" s="568" t="s">
        <v>1287</v>
      </c>
      <c r="G521" s="478" t="s">
        <v>1288</v>
      </c>
      <c r="H521" s="479" t="s">
        <v>244</v>
      </c>
      <c r="J521" s="480" t="s">
        <v>1106</v>
      </c>
      <c r="K521" s="482">
        <f>+PRODUCT(3422269,6)</f>
        <v>20533614</v>
      </c>
      <c r="L521" s="480" t="s">
        <v>1106</v>
      </c>
      <c r="M521" s="482">
        <v>21149622.420000002</v>
      </c>
      <c r="N521" s="483" t="s">
        <v>2367</v>
      </c>
      <c r="O521" s="484" t="s">
        <v>2368</v>
      </c>
    </row>
    <row r="522" spans="1:16" ht="39.950000000000003" customHeight="1">
      <c r="A522" s="476" t="s">
        <v>936</v>
      </c>
      <c r="B522" s="477" t="s">
        <v>937</v>
      </c>
      <c r="C522" s="499" t="s">
        <v>938</v>
      </c>
      <c r="D522" s="568" t="s">
        <v>1264</v>
      </c>
      <c r="E522" s="510" t="s">
        <v>1265</v>
      </c>
      <c r="F522" s="568" t="s">
        <v>1287</v>
      </c>
      <c r="G522" s="478" t="s">
        <v>1288</v>
      </c>
      <c r="H522" s="479" t="s">
        <v>194</v>
      </c>
      <c r="J522" s="480" t="s">
        <v>1294</v>
      </c>
      <c r="K522" s="482">
        <v>10000000</v>
      </c>
      <c r="L522" s="480" t="s">
        <v>1294</v>
      </c>
      <c r="M522" s="482">
        <v>20000000</v>
      </c>
      <c r="N522" s="484" t="s">
        <v>2473</v>
      </c>
      <c r="O522" s="484" t="s">
        <v>2474</v>
      </c>
      <c r="P522" s="509">
        <v>20000000</v>
      </c>
    </row>
    <row r="523" spans="1:16" ht="39.950000000000003" customHeight="1">
      <c r="A523" s="476" t="s">
        <v>936</v>
      </c>
      <c r="B523" s="477" t="s">
        <v>937</v>
      </c>
      <c r="C523" s="499" t="s">
        <v>938</v>
      </c>
      <c r="D523" s="568" t="s">
        <v>1264</v>
      </c>
      <c r="E523" s="510" t="s">
        <v>1265</v>
      </c>
      <c r="F523" s="568" t="s">
        <v>1287</v>
      </c>
      <c r="G523" s="478" t="s">
        <v>1288</v>
      </c>
      <c r="H523" s="479" t="s">
        <v>249</v>
      </c>
      <c r="J523" s="480" t="s">
        <v>1295</v>
      </c>
      <c r="K523" s="482">
        <v>32000000</v>
      </c>
      <c r="L523" s="480" t="s">
        <v>1296</v>
      </c>
      <c r="M523" s="482">
        <f>2*K523*1.1</f>
        <v>70400000</v>
      </c>
      <c r="N523" s="498" t="s">
        <v>2598</v>
      </c>
      <c r="O523" s="483" t="s">
        <v>2599</v>
      </c>
      <c r="P523" s="493">
        <v>17500000</v>
      </c>
    </row>
    <row r="524" spans="1:16" ht="39.950000000000003" customHeight="1">
      <c r="A524" s="476" t="s">
        <v>936</v>
      </c>
      <c r="B524" s="477" t="s">
        <v>937</v>
      </c>
      <c r="C524" s="499" t="s">
        <v>938</v>
      </c>
      <c r="D524" s="568" t="s">
        <v>1264</v>
      </c>
      <c r="E524" s="510" t="s">
        <v>1265</v>
      </c>
      <c r="F524" s="568" t="s">
        <v>1287</v>
      </c>
      <c r="G524" s="478" t="s">
        <v>1288</v>
      </c>
      <c r="H524" s="479" t="s">
        <v>143</v>
      </c>
      <c r="J524" s="510" t="s">
        <v>1298</v>
      </c>
      <c r="K524" s="501">
        <v>3000000</v>
      </c>
      <c r="L524" s="510" t="s">
        <v>1299</v>
      </c>
      <c r="M524" s="501">
        <v>6000000</v>
      </c>
    </row>
    <row r="525" spans="1:16" ht="39.950000000000003" customHeight="1">
      <c r="A525" s="476" t="s">
        <v>936</v>
      </c>
      <c r="B525" s="477" t="s">
        <v>937</v>
      </c>
      <c r="C525" s="499" t="s">
        <v>938</v>
      </c>
      <c r="D525" s="568" t="s">
        <v>1264</v>
      </c>
      <c r="E525" s="510" t="s">
        <v>1265</v>
      </c>
      <c r="F525" s="568" t="s">
        <v>1287</v>
      </c>
      <c r="G525" s="478" t="s">
        <v>1288</v>
      </c>
      <c r="I525" s="479" t="s">
        <v>237</v>
      </c>
      <c r="J525" s="506" t="s">
        <v>3647</v>
      </c>
      <c r="K525" s="501">
        <v>450000</v>
      </c>
      <c r="L525" s="506" t="s">
        <v>3647</v>
      </c>
      <c r="M525" s="501">
        <v>930000</v>
      </c>
      <c r="N525" s="574" t="s">
        <v>2881</v>
      </c>
      <c r="O525" s="575" t="s">
        <v>3648</v>
      </c>
      <c r="P525" s="576" t="s">
        <v>2883</v>
      </c>
    </row>
    <row r="526" spans="1:16" ht="39.950000000000003" customHeight="1">
      <c r="A526" s="476" t="s">
        <v>936</v>
      </c>
      <c r="B526" s="477" t="s">
        <v>937</v>
      </c>
      <c r="C526" s="499" t="s">
        <v>938</v>
      </c>
      <c r="D526" s="568" t="s">
        <v>1264</v>
      </c>
      <c r="E526" s="510" t="s">
        <v>1265</v>
      </c>
      <c r="F526" s="568" t="s">
        <v>1300</v>
      </c>
      <c r="G526" s="478" t="s">
        <v>1301</v>
      </c>
      <c r="H526" s="479" t="s">
        <v>102</v>
      </c>
      <c r="J526" s="480" t="s">
        <v>1302</v>
      </c>
      <c r="K526" s="482">
        <v>10000000</v>
      </c>
      <c r="M526" s="482">
        <v>0</v>
      </c>
      <c r="N526" s="483" t="s">
        <v>2847</v>
      </c>
      <c r="O526" s="484" t="s">
        <v>2813</v>
      </c>
    </row>
    <row r="527" spans="1:16" ht="39.950000000000003" customHeight="1">
      <c r="A527" s="476" t="s">
        <v>936</v>
      </c>
      <c r="B527" s="477" t="s">
        <v>937</v>
      </c>
      <c r="C527" s="499" t="s">
        <v>938</v>
      </c>
      <c r="D527" s="568" t="s">
        <v>1264</v>
      </c>
      <c r="E527" s="510" t="s">
        <v>1265</v>
      </c>
      <c r="F527" s="568" t="s">
        <v>1300</v>
      </c>
      <c r="G527" s="478" t="s">
        <v>1301</v>
      </c>
      <c r="H527" s="518" t="s">
        <v>2697</v>
      </c>
      <c r="I527" s="569"/>
      <c r="J527" s="483" t="s">
        <v>961</v>
      </c>
      <c r="K527" s="493">
        <v>0</v>
      </c>
      <c r="L527" s="484" t="s">
        <v>961</v>
      </c>
      <c r="M527" s="494">
        <v>0</v>
      </c>
      <c r="N527" s="483" t="s">
        <v>2727</v>
      </c>
    </row>
    <row r="528" spans="1:16" ht="39.950000000000003" customHeight="1">
      <c r="A528" s="476" t="s">
        <v>936</v>
      </c>
      <c r="B528" s="477" t="s">
        <v>937</v>
      </c>
      <c r="C528" s="499" t="s">
        <v>938</v>
      </c>
      <c r="D528" s="568" t="s">
        <v>1264</v>
      </c>
      <c r="E528" s="510" t="s">
        <v>1265</v>
      </c>
      <c r="F528" s="568" t="s">
        <v>1300</v>
      </c>
      <c r="G528" s="478" t="s">
        <v>1301</v>
      </c>
      <c r="H528" s="479" t="s">
        <v>84</v>
      </c>
      <c r="J528" s="480" t="s">
        <v>1303</v>
      </c>
      <c r="K528" s="482">
        <v>0</v>
      </c>
      <c r="M528" s="482">
        <v>0</v>
      </c>
      <c r="N528" s="496" t="s">
        <v>3012</v>
      </c>
      <c r="O528" s="497" t="s">
        <v>3013</v>
      </c>
    </row>
    <row r="529" spans="1:15" ht="39.950000000000003" customHeight="1">
      <c r="A529" s="476" t="s">
        <v>936</v>
      </c>
      <c r="B529" s="477" t="s">
        <v>937</v>
      </c>
      <c r="C529" s="499" t="s">
        <v>938</v>
      </c>
      <c r="D529" s="568" t="s">
        <v>1264</v>
      </c>
      <c r="E529" s="510" t="s">
        <v>1265</v>
      </c>
      <c r="F529" s="568" t="s">
        <v>1300</v>
      </c>
      <c r="G529" s="478" t="s">
        <v>1301</v>
      </c>
      <c r="H529" s="479" t="s">
        <v>325</v>
      </c>
      <c r="J529" s="480" t="s">
        <v>1304</v>
      </c>
      <c r="K529" s="482">
        <v>2000000</v>
      </c>
      <c r="L529" s="480" t="s">
        <v>1304</v>
      </c>
      <c r="M529" s="482">
        <v>3000000</v>
      </c>
      <c r="N529" s="547" t="s">
        <v>3140</v>
      </c>
    </row>
    <row r="530" spans="1:15" ht="39.950000000000003" customHeight="1">
      <c r="A530" s="476" t="s">
        <v>936</v>
      </c>
      <c r="B530" s="477" t="s">
        <v>937</v>
      </c>
      <c r="C530" s="499" t="s">
        <v>938</v>
      </c>
      <c r="D530" s="568" t="s">
        <v>1264</v>
      </c>
      <c r="E530" s="510" t="s">
        <v>1265</v>
      </c>
      <c r="F530" s="568" t="s">
        <v>1300</v>
      </c>
      <c r="G530" s="478" t="s">
        <v>1301</v>
      </c>
      <c r="H530" s="479" t="s">
        <v>92</v>
      </c>
      <c r="J530" s="480" t="s">
        <v>1305</v>
      </c>
      <c r="K530" s="482">
        <v>3000000</v>
      </c>
      <c r="L530" s="480" t="s">
        <v>1305</v>
      </c>
      <c r="M530" s="482">
        <v>3000000</v>
      </c>
      <c r="N530" s="483" t="s">
        <v>3204</v>
      </c>
    </row>
    <row r="531" spans="1:15" ht="39.950000000000003" customHeight="1">
      <c r="A531" s="476" t="s">
        <v>936</v>
      </c>
      <c r="B531" s="477" t="s">
        <v>937</v>
      </c>
      <c r="C531" s="499" t="s">
        <v>938</v>
      </c>
      <c r="D531" s="568" t="s">
        <v>1264</v>
      </c>
      <c r="E531" s="510" t="s">
        <v>1265</v>
      </c>
      <c r="F531" s="568" t="s">
        <v>1306</v>
      </c>
      <c r="G531" s="478" t="s">
        <v>1307</v>
      </c>
      <c r="H531" s="517" t="s">
        <v>2697</v>
      </c>
      <c r="I531" s="577"/>
      <c r="J531" s="498" t="s">
        <v>1007</v>
      </c>
      <c r="K531" s="572">
        <v>0</v>
      </c>
      <c r="L531" s="517" t="s">
        <v>962</v>
      </c>
      <c r="M531" s="578">
        <v>0</v>
      </c>
      <c r="N531" s="579" t="s">
        <v>2728</v>
      </c>
      <c r="O531" s="579" t="s">
        <v>2729</v>
      </c>
    </row>
    <row r="532" spans="1:15" ht="39.950000000000003" customHeight="1">
      <c r="A532" s="476" t="s">
        <v>936</v>
      </c>
      <c r="B532" s="477" t="s">
        <v>937</v>
      </c>
      <c r="C532" s="499" t="s">
        <v>938</v>
      </c>
      <c r="D532" s="568" t="s">
        <v>1264</v>
      </c>
      <c r="E532" s="510" t="s">
        <v>1265</v>
      </c>
      <c r="F532" s="568" t="s">
        <v>1306</v>
      </c>
      <c r="G532" s="478" t="s">
        <v>1307</v>
      </c>
      <c r="H532" s="479" t="s">
        <v>84</v>
      </c>
      <c r="J532" s="480" t="s">
        <v>1308</v>
      </c>
      <c r="K532" s="482">
        <v>30000000</v>
      </c>
      <c r="L532" s="480" t="s">
        <v>1309</v>
      </c>
      <c r="M532" s="482">
        <v>30000000</v>
      </c>
      <c r="N532" s="496" t="s">
        <v>3014</v>
      </c>
      <c r="O532" s="497" t="s">
        <v>3015</v>
      </c>
    </row>
    <row r="533" spans="1:15" ht="39.950000000000003" customHeight="1">
      <c r="A533" s="476" t="s">
        <v>936</v>
      </c>
      <c r="B533" s="477" t="s">
        <v>937</v>
      </c>
      <c r="C533" s="499" t="s">
        <v>938</v>
      </c>
      <c r="D533" s="568" t="s">
        <v>1264</v>
      </c>
      <c r="E533" s="510" t="s">
        <v>1265</v>
      </c>
      <c r="F533" s="568" t="s">
        <v>1306</v>
      </c>
      <c r="G533" s="478" t="s">
        <v>1307</v>
      </c>
      <c r="H533" s="479" t="s">
        <v>325</v>
      </c>
      <c r="J533" s="510" t="s">
        <v>1310</v>
      </c>
      <c r="K533" s="501">
        <v>2000000</v>
      </c>
      <c r="L533" s="510" t="s">
        <v>1311</v>
      </c>
      <c r="M533" s="501">
        <v>3000000</v>
      </c>
      <c r="N533" s="483" t="s">
        <v>3142</v>
      </c>
    </row>
    <row r="534" spans="1:15" ht="39.950000000000003" customHeight="1">
      <c r="A534" s="476" t="s">
        <v>936</v>
      </c>
      <c r="B534" s="477" t="s">
        <v>937</v>
      </c>
      <c r="C534" s="499" t="s">
        <v>938</v>
      </c>
      <c r="D534" s="568" t="s">
        <v>1264</v>
      </c>
      <c r="E534" s="510" t="s">
        <v>1265</v>
      </c>
      <c r="F534" s="568" t="s">
        <v>1306</v>
      </c>
      <c r="G534" s="478" t="s">
        <v>1307</v>
      </c>
      <c r="H534" s="479" t="s">
        <v>331</v>
      </c>
      <c r="J534" s="480" t="s">
        <v>1314</v>
      </c>
      <c r="K534" s="482">
        <v>10000000</v>
      </c>
      <c r="L534" s="480" t="s">
        <v>1315</v>
      </c>
      <c r="M534" s="482">
        <v>8000000</v>
      </c>
    </row>
    <row r="535" spans="1:15" ht="39.950000000000003" customHeight="1">
      <c r="A535" s="476" t="s">
        <v>936</v>
      </c>
      <c r="B535" s="477" t="s">
        <v>937</v>
      </c>
      <c r="C535" s="499" t="s">
        <v>938</v>
      </c>
      <c r="D535" s="568" t="s">
        <v>1264</v>
      </c>
      <c r="E535" s="510" t="s">
        <v>1265</v>
      </c>
      <c r="F535" s="568" t="s">
        <v>1306</v>
      </c>
      <c r="G535" s="478" t="s">
        <v>1307</v>
      </c>
      <c r="H535" s="479" t="s">
        <v>143</v>
      </c>
      <c r="J535" s="510" t="s">
        <v>1318</v>
      </c>
      <c r="K535" s="501">
        <v>15000000</v>
      </c>
      <c r="L535" s="510" t="s">
        <v>1319</v>
      </c>
      <c r="M535" s="501">
        <v>13000000</v>
      </c>
    </row>
    <row r="536" spans="1:15" ht="39.950000000000003" customHeight="1">
      <c r="A536" s="476" t="s">
        <v>936</v>
      </c>
      <c r="B536" s="477" t="s">
        <v>937</v>
      </c>
      <c r="C536" s="499" t="s">
        <v>938</v>
      </c>
      <c r="D536" s="568" t="s">
        <v>1322</v>
      </c>
      <c r="E536" s="510" t="s">
        <v>1323</v>
      </c>
      <c r="F536" s="580" t="s">
        <v>1324</v>
      </c>
      <c r="G536" s="581" t="s">
        <v>1325</v>
      </c>
      <c r="H536" s="479" t="s">
        <v>31</v>
      </c>
      <c r="K536" s="563"/>
      <c r="L536" s="480" t="s">
        <v>1326</v>
      </c>
      <c r="M536" s="481">
        <v>5567533</v>
      </c>
      <c r="N536" s="640" t="s">
        <v>3688</v>
      </c>
      <c r="O536" s="641" t="s">
        <v>3689</v>
      </c>
    </row>
    <row r="537" spans="1:15" ht="39.950000000000003" customHeight="1">
      <c r="A537" s="476" t="s">
        <v>936</v>
      </c>
      <c r="B537" s="477" t="s">
        <v>937</v>
      </c>
      <c r="C537" s="499" t="s">
        <v>938</v>
      </c>
      <c r="D537" s="568" t="s">
        <v>1322</v>
      </c>
      <c r="E537" s="510" t="s">
        <v>1323</v>
      </c>
      <c r="F537" s="580" t="s">
        <v>1324</v>
      </c>
      <c r="G537" s="581" t="s">
        <v>1325</v>
      </c>
      <c r="I537" s="479" t="s">
        <v>1327</v>
      </c>
      <c r="K537" s="482">
        <v>0</v>
      </c>
      <c r="L537" s="480" t="s">
        <v>3649</v>
      </c>
      <c r="M537" s="482">
        <v>0</v>
      </c>
      <c r="N537" s="582" t="s">
        <v>2938</v>
      </c>
      <c r="O537" s="517" t="s">
        <v>2939</v>
      </c>
    </row>
    <row r="538" spans="1:15" ht="39.950000000000003" customHeight="1">
      <c r="A538" s="476" t="s">
        <v>936</v>
      </c>
      <c r="B538" s="477" t="s">
        <v>937</v>
      </c>
      <c r="C538" s="499" t="s">
        <v>938</v>
      </c>
      <c r="D538" s="568" t="s">
        <v>1322</v>
      </c>
      <c r="E538" s="510" t="s">
        <v>1323</v>
      </c>
      <c r="F538" s="580" t="s">
        <v>1324</v>
      </c>
      <c r="G538" s="581" t="s">
        <v>1325</v>
      </c>
      <c r="I538" s="484" t="s">
        <v>2697</v>
      </c>
      <c r="J538" s="483" t="s">
        <v>1330</v>
      </c>
      <c r="K538" s="493">
        <v>5000000</v>
      </c>
      <c r="L538" s="484" t="s">
        <v>962</v>
      </c>
      <c r="M538" s="494">
        <v>0</v>
      </c>
      <c r="N538" s="547" t="s">
        <v>2730</v>
      </c>
    </row>
    <row r="539" spans="1:15" ht="39.950000000000003" customHeight="1">
      <c r="A539" s="476" t="s">
        <v>936</v>
      </c>
      <c r="B539" s="477" t="s">
        <v>937</v>
      </c>
      <c r="C539" s="499" t="s">
        <v>938</v>
      </c>
      <c r="D539" s="568" t="s">
        <v>1322</v>
      </c>
      <c r="E539" s="510" t="s">
        <v>1323</v>
      </c>
      <c r="F539" s="568" t="s">
        <v>1331</v>
      </c>
      <c r="G539" s="478" t="s">
        <v>1332</v>
      </c>
      <c r="H539" s="479" t="s">
        <v>31</v>
      </c>
      <c r="J539" s="480" t="s">
        <v>1333</v>
      </c>
      <c r="K539" s="481">
        <v>14900300</v>
      </c>
      <c r="L539" s="480" t="s">
        <v>1333</v>
      </c>
      <c r="M539" s="481">
        <v>23881316</v>
      </c>
      <c r="N539" s="640" t="s">
        <v>3355</v>
      </c>
      <c r="O539" s="641" t="s">
        <v>3356</v>
      </c>
    </row>
    <row r="540" spans="1:15" ht="39.950000000000003" customHeight="1">
      <c r="A540" s="476" t="s">
        <v>936</v>
      </c>
      <c r="B540" s="477" t="s">
        <v>937</v>
      </c>
      <c r="C540" s="499" t="s">
        <v>938</v>
      </c>
      <c r="D540" s="568" t="s">
        <v>1322</v>
      </c>
      <c r="E540" s="510" t="s">
        <v>1323</v>
      </c>
      <c r="F540" s="568" t="s">
        <v>1334</v>
      </c>
      <c r="G540" s="478" t="s">
        <v>1335</v>
      </c>
      <c r="H540" s="479" t="s">
        <v>441</v>
      </c>
      <c r="K540" s="482">
        <v>0</v>
      </c>
      <c r="L540" s="480" t="s">
        <v>1336</v>
      </c>
      <c r="M540" s="482">
        <v>0</v>
      </c>
      <c r="N540" s="498" t="s">
        <v>2935</v>
      </c>
      <c r="O540" s="484" t="s">
        <v>2936</v>
      </c>
    </row>
    <row r="541" spans="1:15" ht="39.950000000000003" customHeight="1">
      <c r="A541" s="476" t="s">
        <v>936</v>
      </c>
      <c r="B541" s="477" t="s">
        <v>937</v>
      </c>
      <c r="C541" s="499" t="s">
        <v>938</v>
      </c>
      <c r="D541" s="568" t="s">
        <v>1322</v>
      </c>
      <c r="E541" s="510" t="s">
        <v>1323</v>
      </c>
      <c r="F541" s="568" t="s">
        <v>1334</v>
      </c>
      <c r="G541" s="478" t="s">
        <v>1335</v>
      </c>
      <c r="I541" s="479" t="s">
        <v>127</v>
      </c>
      <c r="J541" s="480" t="s">
        <v>1338</v>
      </c>
      <c r="K541" s="482">
        <v>0</v>
      </c>
      <c r="L541" s="480" t="s">
        <v>1338</v>
      </c>
      <c r="M541" s="482">
        <v>0</v>
      </c>
    </row>
    <row r="542" spans="1:15" ht="39.950000000000003" customHeight="1" thickBot="1">
      <c r="A542" s="476" t="s">
        <v>936</v>
      </c>
      <c r="B542" s="477" t="s">
        <v>937</v>
      </c>
      <c r="C542" s="499" t="s">
        <v>938</v>
      </c>
      <c r="D542" s="568" t="s">
        <v>1339</v>
      </c>
      <c r="E542" s="510" t="s">
        <v>1340</v>
      </c>
      <c r="F542" s="568" t="s">
        <v>1341</v>
      </c>
      <c r="G542" s="478" t="s">
        <v>1342</v>
      </c>
      <c r="H542" s="479" t="s">
        <v>132</v>
      </c>
      <c r="J542" s="486"/>
      <c r="K542" s="501">
        <v>8000000</v>
      </c>
      <c r="L542" s="486" t="s">
        <v>1026</v>
      </c>
      <c r="M542" s="501">
        <v>8000000</v>
      </c>
      <c r="N542" s="503" t="s">
        <v>2791</v>
      </c>
      <c r="O542" s="583"/>
    </row>
    <row r="543" spans="1:15" ht="39.950000000000003" customHeight="1">
      <c r="A543" s="476" t="s">
        <v>936</v>
      </c>
      <c r="B543" s="477" t="s">
        <v>937</v>
      </c>
      <c r="C543" s="499" t="s">
        <v>938</v>
      </c>
      <c r="D543" s="568" t="s">
        <v>1339</v>
      </c>
      <c r="E543" s="510" t="s">
        <v>1340</v>
      </c>
      <c r="F543" s="568" t="s">
        <v>1341</v>
      </c>
      <c r="G543" s="478" t="s">
        <v>1342</v>
      </c>
      <c r="H543" s="479" t="s">
        <v>102</v>
      </c>
      <c r="J543" s="480" t="s">
        <v>1343</v>
      </c>
      <c r="K543" s="482">
        <v>60000000</v>
      </c>
      <c r="L543" s="486"/>
      <c r="M543" s="501">
        <v>0</v>
      </c>
      <c r="N543" s="483" t="s">
        <v>2814</v>
      </c>
      <c r="O543" s="484" t="s">
        <v>2813</v>
      </c>
    </row>
    <row r="544" spans="1:15" ht="39.950000000000003" customHeight="1">
      <c r="A544" s="476" t="s">
        <v>936</v>
      </c>
      <c r="B544" s="477" t="s">
        <v>937</v>
      </c>
      <c r="C544" s="499" t="s">
        <v>938</v>
      </c>
      <c r="D544" s="568" t="s">
        <v>1339</v>
      </c>
      <c r="E544" s="510" t="s">
        <v>1340</v>
      </c>
      <c r="F544" s="568" t="s">
        <v>1341</v>
      </c>
      <c r="G544" s="478" t="s">
        <v>1342</v>
      </c>
      <c r="H544" s="484" t="s">
        <v>2697</v>
      </c>
      <c r="I544" s="569"/>
      <c r="J544" s="483" t="s">
        <v>1007</v>
      </c>
      <c r="K544" s="493">
        <v>0</v>
      </c>
      <c r="L544" s="484" t="s">
        <v>962</v>
      </c>
      <c r="M544" s="494">
        <v>0</v>
      </c>
      <c r="N544" s="547" t="s">
        <v>2731</v>
      </c>
      <c r="O544" s="484" t="s">
        <v>2700</v>
      </c>
    </row>
    <row r="545" spans="1:16" ht="39.950000000000003" customHeight="1">
      <c r="A545" s="476" t="s">
        <v>936</v>
      </c>
      <c r="B545" s="477" t="s">
        <v>937</v>
      </c>
      <c r="C545" s="499" t="s">
        <v>938</v>
      </c>
      <c r="D545" s="568" t="s">
        <v>1339</v>
      </c>
      <c r="E545" s="510" t="s">
        <v>1340</v>
      </c>
      <c r="F545" s="568" t="s">
        <v>1341</v>
      </c>
      <c r="G545" s="478" t="s">
        <v>1342</v>
      </c>
      <c r="H545" s="479" t="s">
        <v>325</v>
      </c>
      <c r="J545" s="480" t="s">
        <v>1344</v>
      </c>
      <c r="K545" s="482">
        <v>300000</v>
      </c>
      <c r="L545" s="480" t="s">
        <v>1345</v>
      </c>
      <c r="M545" s="482">
        <v>500000</v>
      </c>
      <c r="N545" s="483" t="s">
        <v>3142</v>
      </c>
    </row>
    <row r="546" spans="1:16" ht="39.950000000000003" customHeight="1">
      <c r="A546" s="476" t="s">
        <v>936</v>
      </c>
      <c r="B546" s="477" t="s">
        <v>937</v>
      </c>
      <c r="C546" s="499" t="s">
        <v>938</v>
      </c>
      <c r="D546" s="568" t="s">
        <v>1339</v>
      </c>
      <c r="E546" s="510" t="s">
        <v>1340</v>
      </c>
      <c r="F546" s="568" t="s">
        <v>1341</v>
      </c>
      <c r="G546" s="478" t="s">
        <v>1342</v>
      </c>
      <c r="H546" s="479" t="s">
        <v>331</v>
      </c>
      <c r="J546" s="480" t="s">
        <v>1344</v>
      </c>
      <c r="K546" s="482">
        <v>3000000</v>
      </c>
      <c r="L546" s="480" t="s">
        <v>1345</v>
      </c>
      <c r="M546" s="482">
        <v>5000000</v>
      </c>
    </row>
    <row r="547" spans="1:16" ht="39.950000000000003" customHeight="1">
      <c r="A547" s="476" t="s">
        <v>936</v>
      </c>
      <c r="B547" s="477" t="s">
        <v>937</v>
      </c>
      <c r="C547" s="499" t="s">
        <v>938</v>
      </c>
      <c r="D547" s="568" t="s">
        <v>1339</v>
      </c>
      <c r="E547" s="510" t="s">
        <v>1340</v>
      </c>
      <c r="F547" s="568" t="s">
        <v>1341</v>
      </c>
      <c r="G547" s="478" t="s">
        <v>1342</v>
      </c>
      <c r="H547" s="479" t="s">
        <v>2997</v>
      </c>
      <c r="K547" s="482">
        <v>0</v>
      </c>
      <c r="M547" s="482">
        <v>0</v>
      </c>
      <c r="N547" s="496" t="s">
        <v>2998</v>
      </c>
    </row>
    <row r="548" spans="1:16" ht="39.950000000000003" customHeight="1">
      <c r="A548" s="476" t="s">
        <v>936</v>
      </c>
      <c r="B548" s="477" t="s">
        <v>937</v>
      </c>
      <c r="C548" s="499" t="s">
        <v>938</v>
      </c>
      <c r="D548" s="568" t="s">
        <v>1339</v>
      </c>
      <c r="E548" s="510" t="s">
        <v>1340</v>
      </c>
      <c r="F548" s="568" t="s">
        <v>1350</v>
      </c>
      <c r="G548" s="478" t="s">
        <v>1351</v>
      </c>
      <c r="H548" s="479" t="s">
        <v>31</v>
      </c>
      <c r="J548" s="480" t="s">
        <v>1333</v>
      </c>
      <c r="K548" s="482">
        <v>5490472</v>
      </c>
      <c r="L548" s="480" t="s">
        <v>1333</v>
      </c>
      <c r="M548" s="482">
        <v>11996343</v>
      </c>
      <c r="N548" s="640" t="s">
        <v>3357</v>
      </c>
      <c r="O548" s="641" t="s">
        <v>3358</v>
      </c>
    </row>
    <row r="549" spans="1:16" ht="39.950000000000003" customHeight="1">
      <c r="A549" s="476" t="s">
        <v>936</v>
      </c>
      <c r="B549" s="477" t="s">
        <v>937</v>
      </c>
      <c r="C549" s="499" t="s">
        <v>938</v>
      </c>
      <c r="D549" s="568" t="s">
        <v>1352</v>
      </c>
      <c r="E549" s="510" t="s">
        <v>1353</v>
      </c>
      <c r="F549" s="568" t="s">
        <v>1354</v>
      </c>
      <c r="G549" s="478" t="s">
        <v>1355</v>
      </c>
      <c r="H549" s="518" t="s">
        <v>2697</v>
      </c>
      <c r="J549" s="480" t="s">
        <v>1356</v>
      </c>
      <c r="K549" s="482">
        <v>2000000</v>
      </c>
      <c r="L549" s="480" t="s">
        <v>1356</v>
      </c>
      <c r="M549" s="482">
        <v>2000000</v>
      </c>
      <c r="N549" s="518" t="s">
        <v>2698</v>
      </c>
    </row>
    <row r="550" spans="1:16" ht="39.950000000000003" customHeight="1">
      <c r="A550" s="476" t="s">
        <v>936</v>
      </c>
      <c r="B550" s="477" t="s">
        <v>937</v>
      </c>
      <c r="C550" s="499" t="s">
        <v>938</v>
      </c>
      <c r="D550" s="568" t="s">
        <v>1352</v>
      </c>
      <c r="E550" s="510" t="s">
        <v>1353</v>
      </c>
      <c r="F550" s="568" t="s">
        <v>1354</v>
      </c>
      <c r="G550" s="478" t="s">
        <v>1355</v>
      </c>
      <c r="H550" s="479" t="s">
        <v>31</v>
      </c>
      <c r="J550" s="480" t="s">
        <v>1357</v>
      </c>
      <c r="K550" s="481">
        <v>4239255</v>
      </c>
      <c r="L550" s="480" t="s">
        <v>1358</v>
      </c>
      <c r="M550" s="481">
        <v>9373200</v>
      </c>
      <c r="N550" s="640" t="s">
        <v>3359</v>
      </c>
      <c r="O550" s="641" t="s">
        <v>3360</v>
      </c>
    </row>
    <row r="551" spans="1:16" ht="39.950000000000003" customHeight="1">
      <c r="A551" s="476" t="s">
        <v>936</v>
      </c>
      <c r="B551" s="477" t="s">
        <v>937</v>
      </c>
      <c r="C551" s="499" t="s">
        <v>938</v>
      </c>
      <c r="D551" s="568" t="s">
        <v>1352</v>
      </c>
      <c r="E551" s="510" t="s">
        <v>1353</v>
      </c>
      <c r="F551" s="568" t="s">
        <v>1359</v>
      </c>
      <c r="G551" s="478" t="s">
        <v>1360</v>
      </c>
      <c r="H551" s="518" t="s">
        <v>2697</v>
      </c>
      <c r="J551" s="480" t="s">
        <v>1356</v>
      </c>
      <c r="K551" s="482">
        <v>2000000</v>
      </c>
      <c r="L551" s="480" t="s">
        <v>1356</v>
      </c>
      <c r="M551" s="482">
        <v>2000000</v>
      </c>
      <c r="N551" s="518" t="s">
        <v>2698</v>
      </c>
    </row>
    <row r="552" spans="1:16" ht="39.950000000000003" customHeight="1">
      <c r="A552" s="476" t="s">
        <v>936</v>
      </c>
      <c r="B552" s="477" t="s">
        <v>937</v>
      </c>
      <c r="C552" s="499" t="s">
        <v>938</v>
      </c>
      <c r="D552" s="568" t="s">
        <v>1352</v>
      </c>
      <c r="E552" s="510" t="s">
        <v>1353</v>
      </c>
      <c r="F552" s="568" t="s">
        <v>1359</v>
      </c>
      <c r="G552" s="478" t="s">
        <v>1360</v>
      </c>
      <c r="H552" s="479" t="s">
        <v>31</v>
      </c>
      <c r="J552" s="480" t="s">
        <v>1357</v>
      </c>
      <c r="K552" s="481">
        <v>2685615</v>
      </c>
      <c r="L552" s="480" t="s">
        <v>216</v>
      </c>
      <c r="M552" s="481">
        <v>5567533</v>
      </c>
      <c r="N552" s="640" t="s">
        <v>3361</v>
      </c>
      <c r="O552" s="641" t="s">
        <v>3360</v>
      </c>
    </row>
    <row r="553" spans="1:16" ht="39.950000000000003" customHeight="1">
      <c r="A553" s="476" t="s">
        <v>936</v>
      </c>
      <c r="B553" s="477" t="s">
        <v>937</v>
      </c>
      <c r="C553" s="499" t="s">
        <v>938</v>
      </c>
      <c r="D553" s="568" t="s">
        <v>1352</v>
      </c>
      <c r="E553" s="510" t="s">
        <v>1353</v>
      </c>
      <c r="F553" s="568" t="s">
        <v>1361</v>
      </c>
      <c r="G553" s="478" t="s">
        <v>1362</v>
      </c>
      <c r="H553" s="518" t="s">
        <v>2697</v>
      </c>
      <c r="J553" s="480" t="s">
        <v>1356</v>
      </c>
      <c r="K553" s="482">
        <v>2000000</v>
      </c>
      <c r="L553" s="480" t="s">
        <v>1356</v>
      </c>
      <c r="M553" s="482">
        <v>2000000</v>
      </c>
      <c r="N553" s="483" t="s">
        <v>2699</v>
      </c>
      <c r="O553" s="484" t="s">
        <v>2700</v>
      </c>
    </row>
    <row r="554" spans="1:16" ht="39.950000000000003" customHeight="1">
      <c r="A554" s="476" t="s">
        <v>936</v>
      </c>
      <c r="B554" s="477" t="s">
        <v>937</v>
      </c>
      <c r="C554" s="499" t="s">
        <v>938</v>
      </c>
      <c r="D554" s="568" t="s">
        <v>1352</v>
      </c>
      <c r="E554" s="510" t="s">
        <v>1353</v>
      </c>
      <c r="F554" s="568" t="s">
        <v>1361</v>
      </c>
      <c r="G554" s="478" t="s">
        <v>1362</v>
      </c>
      <c r="H554" s="479" t="s">
        <v>31</v>
      </c>
      <c r="J554" s="480" t="s">
        <v>1363</v>
      </c>
      <c r="K554" s="481">
        <v>4239255</v>
      </c>
      <c r="L554" s="480" t="s">
        <v>1363</v>
      </c>
      <c r="M554" s="481">
        <v>25001057</v>
      </c>
      <c r="N554" s="640" t="s">
        <v>3363</v>
      </c>
      <c r="O554" s="641" t="s">
        <v>3360</v>
      </c>
    </row>
    <row r="555" spans="1:16" ht="39.950000000000003" customHeight="1">
      <c r="A555" s="476" t="s">
        <v>936</v>
      </c>
      <c r="B555" s="477" t="s">
        <v>937</v>
      </c>
      <c r="C555" s="499" t="s">
        <v>938</v>
      </c>
      <c r="D555" s="568" t="s">
        <v>1352</v>
      </c>
      <c r="E555" s="510" t="s">
        <v>1353</v>
      </c>
      <c r="F555" s="568" t="s">
        <v>1365</v>
      </c>
      <c r="G555" s="478" t="s">
        <v>1366</v>
      </c>
      <c r="H555" s="479" t="s">
        <v>31</v>
      </c>
      <c r="J555" s="480" t="s">
        <v>216</v>
      </c>
      <c r="K555" s="481">
        <v>13905615</v>
      </c>
      <c r="L555" s="480" t="s">
        <v>216</v>
      </c>
      <c r="M555" s="481">
        <v>21195390</v>
      </c>
      <c r="N555" s="640" t="s">
        <v>3364</v>
      </c>
      <c r="O555" s="641" t="s">
        <v>3365</v>
      </c>
    </row>
    <row r="556" spans="1:16" ht="39.950000000000003" customHeight="1">
      <c r="A556" s="476" t="s">
        <v>936</v>
      </c>
      <c r="B556" s="477" t="s">
        <v>937</v>
      </c>
      <c r="C556" s="499" t="s">
        <v>938</v>
      </c>
      <c r="D556" s="568" t="s">
        <v>1367</v>
      </c>
      <c r="E556" s="510" t="s">
        <v>1368</v>
      </c>
      <c r="F556" s="568" t="s">
        <v>1369</v>
      </c>
      <c r="G556" s="478" t="s">
        <v>1370</v>
      </c>
      <c r="H556" s="518" t="s">
        <v>2697</v>
      </c>
      <c r="J556" s="480" t="s">
        <v>1371</v>
      </c>
      <c r="K556" s="482">
        <v>0</v>
      </c>
      <c r="L556" s="480" t="s">
        <v>962</v>
      </c>
      <c r="M556" s="482">
        <v>0</v>
      </c>
      <c r="N556" s="484" t="s">
        <v>2698</v>
      </c>
    </row>
    <row r="557" spans="1:16" ht="39.950000000000003" customHeight="1">
      <c r="A557" s="476" t="s">
        <v>936</v>
      </c>
      <c r="B557" s="477" t="s">
        <v>937</v>
      </c>
      <c r="C557" s="499" t="s">
        <v>938</v>
      </c>
      <c r="D557" s="568" t="s">
        <v>1367</v>
      </c>
      <c r="E557" s="510" t="s">
        <v>1368</v>
      </c>
      <c r="F557" s="568" t="s">
        <v>1372</v>
      </c>
      <c r="G557" s="478" t="s">
        <v>1373</v>
      </c>
      <c r="H557" s="479" t="s">
        <v>31</v>
      </c>
      <c r="J557" s="480" t="s">
        <v>216</v>
      </c>
      <c r="K557" s="481">
        <v>2685615</v>
      </c>
      <c r="L557" s="480" t="s">
        <v>216</v>
      </c>
      <c r="M557" s="481">
        <v>5567533</v>
      </c>
      <c r="N557" s="640" t="s">
        <v>3367</v>
      </c>
      <c r="O557" s="641" t="s">
        <v>3368</v>
      </c>
    </row>
    <row r="558" spans="1:16" ht="39.950000000000003" customHeight="1">
      <c r="A558" s="476" t="s">
        <v>1374</v>
      </c>
      <c r="B558" s="477" t="s">
        <v>1375</v>
      </c>
      <c r="C558" s="499" t="s">
        <v>1376</v>
      </c>
      <c r="D558" s="568" t="s">
        <v>1377</v>
      </c>
      <c r="E558" s="510" t="s">
        <v>1378</v>
      </c>
      <c r="F558" s="568" t="s">
        <v>1379</v>
      </c>
      <c r="G558" s="510" t="s">
        <v>1380</v>
      </c>
      <c r="H558" s="479" t="s">
        <v>26</v>
      </c>
      <c r="J558" s="486" t="s">
        <v>1381</v>
      </c>
      <c r="K558" s="501">
        <v>104000000</v>
      </c>
      <c r="L558" s="486" t="s">
        <v>1381</v>
      </c>
      <c r="M558" s="501">
        <v>240000000</v>
      </c>
      <c r="N558" s="496" t="s">
        <v>2919</v>
      </c>
      <c r="O558" s="497" t="s">
        <v>2920</v>
      </c>
    </row>
    <row r="559" spans="1:16" ht="39.950000000000003" customHeight="1">
      <c r="A559" s="476" t="s">
        <v>1374</v>
      </c>
      <c r="B559" s="477" t="s">
        <v>1375</v>
      </c>
      <c r="C559" s="499" t="s">
        <v>1376</v>
      </c>
      <c r="D559" s="568" t="s">
        <v>1377</v>
      </c>
      <c r="E559" s="510" t="s">
        <v>1378</v>
      </c>
      <c r="F559" s="568" t="s">
        <v>1379</v>
      </c>
      <c r="G559" s="510" t="s">
        <v>1380</v>
      </c>
      <c r="I559" s="479" t="s">
        <v>127</v>
      </c>
      <c r="J559" s="480" t="s">
        <v>1382</v>
      </c>
      <c r="K559" s="482">
        <v>60000000</v>
      </c>
      <c r="L559" s="480" t="s">
        <v>1382</v>
      </c>
      <c r="M559" s="482">
        <v>60000000</v>
      </c>
      <c r="N559" s="483" t="s">
        <v>2369</v>
      </c>
      <c r="O559" s="507" t="s">
        <v>2370</v>
      </c>
    </row>
    <row r="560" spans="1:16" ht="39.950000000000003" customHeight="1">
      <c r="A560" s="476" t="s">
        <v>1374</v>
      </c>
      <c r="B560" s="477" t="s">
        <v>1375</v>
      </c>
      <c r="C560" s="499" t="s">
        <v>1376</v>
      </c>
      <c r="D560" s="568" t="s">
        <v>1377</v>
      </c>
      <c r="E560" s="510" t="s">
        <v>1378</v>
      </c>
      <c r="F560" s="568" t="s">
        <v>1379</v>
      </c>
      <c r="G560" s="510" t="s">
        <v>1380</v>
      </c>
      <c r="I560" s="479" t="s">
        <v>126</v>
      </c>
      <c r="J560" s="510" t="s">
        <v>1383</v>
      </c>
      <c r="K560" s="482">
        <v>10000000</v>
      </c>
      <c r="L560" s="510" t="s">
        <v>1383</v>
      </c>
      <c r="M560" s="482">
        <v>12000000</v>
      </c>
      <c r="N560" s="484" t="s">
        <v>2527</v>
      </c>
      <c r="O560" s="487" t="s">
        <v>2528</v>
      </c>
      <c r="P560" s="509">
        <v>12000000</v>
      </c>
    </row>
    <row r="561" spans="1:16" ht="39.950000000000003" customHeight="1">
      <c r="A561" s="476" t="s">
        <v>1374</v>
      </c>
      <c r="B561" s="477" t="s">
        <v>1375</v>
      </c>
      <c r="C561" s="499" t="s">
        <v>1376</v>
      </c>
      <c r="D561" s="568" t="s">
        <v>1377</v>
      </c>
      <c r="E561" s="510" t="s">
        <v>1378</v>
      </c>
      <c r="F561" s="568" t="s">
        <v>1379</v>
      </c>
      <c r="G561" s="510" t="s">
        <v>1380</v>
      </c>
      <c r="I561" s="479" t="s">
        <v>249</v>
      </c>
      <c r="J561" s="480" t="s">
        <v>1384</v>
      </c>
      <c r="K561" s="482">
        <v>0</v>
      </c>
      <c r="L561" s="480" t="s">
        <v>1385</v>
      </c>
      <c r="M561" s="482">
        <v>0</v>
      </c>
      <c r="N561" s="483" t="s">
        <v>2618</v>
      </c>
      <c r="O561" s="484" t="s">
        <v>2619</v>
      </c>
      <c r="P561" s="493" t="s">
        <v>2620</v>
      </c>
    </row>
    <row r="562" spans="1:16" ht="39.950000000000003" customHeight="1">
      <c r="A562" s="476" t="s">
        <v>1374</v>
      </c>
      <c r="B562" s="477" t="s">
        <v>1375</v>
      </c>
      <c r="C562" s="499" t="s">
        <v>1376</v>
      </c>
      <c r="D562" s="568" t="s">
        <v>1377</v>
      </c>
      <c r="E562" s="510" t="s">
        <v>1378</v>
      </c>
      <c r="F562" s="568" t="s">
        <v>1379</v>
      </c>
      <c r="G562" s="510" t="s">
        <v>1380</v>
      </c>
      <c r="I562" s="479" t="s">
        <v>38</v>
      </c>
      <c r="J562" s="489" t="s">
        <v>3503</v>
      </c>
      <c r="K562" s="493">
        <v>1018000</v>
      </c>
      <c r="L562" s="489" t="s">
        <v>3504</v>
      </c>
      <c r="M562" s="494">
        <v>2321040</v>
      </c>
      <c r="N562" s="495" t="s">
        <v>3505</v>
      </c>
      <c r="O562" s="584" t="s">
        <v>3506</v>
      </c>
      <c r="P562" s="753" t="s">
        <v>3507</v>
      </c>
    </row>
    <row r="563" spans="1:16" ht="39.950000000000003" customHeight="1">
      <c r="A563" s="476" t="s">
        <v>1374</v>
      </c>
      <c r="B563" s="477" t="s">
        <v>1375</v>
      </c>
      <c r="C563" s="499" t="s">
        <v>1376</v>
      </c>
      <c r="D563" s="568" t="s">
        <v>1377</v>
      </c>
      <c r="E563" s="510" t="s">
        <v>1378</v>
      </c>
      <c r="F563" s="568" t="s">
        <v>1379</v>
      </c>
      <c r="G563" s="510" t="s">
        <v>1380</v>
      </c>
      <c r="I563" s="479" t="s">
        <v>149</v>
      </c>
      <c r="K563" s="482">
        <v>0</v>
      </c>
      <c r="M563" s="482">
        <v>0</v>
      </c>
      <c r="N563" s="542" t="s">
        <v>3549</v>
      </c>
      <c r="O563" s="512" t="s">
        <v>3550</v>
      </c>
      <c r="P563" s="513" t="s">
        <v>3551</v>
      </c>
    </row>
    <row r="564" spans="1:16" ht="39.950000000000003" customHeight="1">
      <c r="A564" s="476" t="s">
        <v>1374</v>
      </c>
      <c r="B564" s="477" t="s">
        <v>1375</v>
      </c>
      <c r="C564" s="499" t="s">
        <v>1376</v>
      </c>
      <c r="D564" s="568" t="s">
        <v>1377</v>
      </c>
      <c r="E564" s="510" t="s">
        <v>1378</v>
      </c>
      <c r="F564" s="568" t="s">
        <v>1391</v>
      </c>
      <c r="G564" s="510" t="s">
        <v>1392</v>
      </c>
      <c r="H564" s="479" t="s">
        <v>244</v>
      </c>
      <c r="J564" s="480" t="s">
        <v>1393</v>
      </c>
      <c r="K564" s="482">
        <f>+PRODUCT(3197964,6)</f>
        <v>19187784</v>
      </c>
      <c r="L564" s="480" t="s">
        <v>1393</v>
      </c>
      <c r="M564" s="482">
        <v>19763417.52</v>
      </c>
      <c r="N564" s="484" t="s">
        <v>2380</v>
      </c>
    </row>
    <row r="565" spans="1:16" ht="39.950000000000003" customHeight="1">
      <c r="A565" s="476" t="s">
        <v>1374</v>
      </c>
      <c r="B565" s="477" t="s">
        <v>1375</v>
      </c>
      <c r="C565" s="499" t="s">
        <v>1376</v>
      </c>
      <c r="D565" s="568" t="s">
        <v>1377</v>
      </c>
      <c r="E565" s="510" t="s">
        <v>1378</v>
      </c>
      <c r="F565" s="568" t="s">
        <v>1391</v>
      </c>
      <c r="G565" s="510" t="s">
        <v>1392</v>
      </c>
      <c r="H565" s="479" t="s">
        <v>126</v>
      </c>
      <c r="J565" s="480" t="s">
        <v>1394</v>
      </c>
      <c r="K565" s="482">
        <v>10000000</v>
      </c>
      <c r="L565" s="480" t="s">
        <v>1394</v>
      </c>
      <c r="M565" s="482">
        <v>20000000</v>
      </c>
      <c r="N565" s="484" t="s">
        <v>2475</v>
      </c>
      <c r="O565" s="484" t="s">
        <v>2476</v>
      </c>
      <c r="P565" s="509">
        <v>20000000</v>
      </c>
    </row>
    <row r="566" spans="1:16" ht="39.950000000000003" customHeight="1">
      <c r="A566" s="476" t="s">
        <v>1374</v>
      </c>
      <c r="B566" s="477" t="s">
        <v>1375</v>
      </c>
      <c r="C566" s="499" t="s">
        <v>1376</v>
      </c>
      <c r="D566" s="568" t="s">
        <v>1377</v>
      </c>
      <c r="E566" s="510" t="s">
        <v>1378</v>
      </c>
      <c r="F566" s="568" t="s">
        <v>1391</v>
      </c>
      <c r="G566" s="510" t="s">
        <v>1392</v>
      </c>
      <c r="I566" s="484" t="s">
        <v>2697</v>
      </c>
      <c r="J566" s="483" t="s">
        <v>1395</v>
      </c>
      <c r="K566" s="493">
        <v>0</v>
      </c>
      <c r="L566" s="484"/>
      <c r="M566" s="494">
        <v>0</v>
      </c>
      <c r="N566" s="507" t="s">
        <v>2738</v>
      </c>
      <c r="O566" s="507" t="s">
        <v>2739</v>
      </c>
    </row>
    <row r="567" spans="1:16" ht="39.950000000000003" customHeight="1">
      <c r="A567" s="476" t="s">
        <v>1374</v>
      </c>
      <c r="B567" s="477" t="s">
        <v>1375</v>
      </c>
      <c r="C567" s="499" t="s">
        <v>1376</v>
      </c>
      <c r="D567" s="568" t="s">
        <v>1377</v>
      </c>
      <c r="E567" s="510" t="s">
        <v>1378</v>
      </c>
      <c r="F567" s="568" t="s">
        <v>1391</v>
      </c>
      <c r="G567" s="510" t="s">
        <v>1392</v>
      </c>
      <c r="I567" s="479" t="s">
        <v>84</v>
      </c>
      <c r="J567" s="480" t="s">
        <v>1397</v>
      </c>
      <c r="K567" s="482">
        <v>10000000</v>
      </c>
      <c r="L567" s="480" t="s">
        <v>1397</v>
      </c>
      <c r="M567" s="482">
        <v>30000000</v>
      </c>
      <c r="N567" s="496" t="s">
        <v>3020</v>
      </c>
      <c r="O567" s="497" t="s">
        <v>3033</v>
      </c>
    </row>
    <row r="568" spans="1:16" ht="39.950000000000003" customHeight="1">
      <c r="A568" s="476" t="s">
        <v>1374</v>
      </c>
      <c r="B568" s="477" t="s">
        <v>1375</v>
      </c>
      <c r="C568" s="499" t="s">
        <v>1376</v>
      </c>
      <c r="D568" s="568" t="s">
        <v>1377</v>
      </c>
      <c r="E568" s="510" t="s">
        <v>1378</v>
      </c>
      <c r="F568" s="568" t="s">
        <v>1391</v>
      </c>
      <c r="G568" s="510" t="s">
        <v>1392</v>
      </c>
      <c r="I568" s="484" t="s">
        <v>3153</v>
      </c>
      <c r="J568" s="483" t="s">
        <v>1398</v>
      </c>
      <c r="K568" s="509">
        <v>400000</v>
      </c>
      <c r="L568" s="484" t="s">
        <v>1398</v>
      </c>
      <c r="M568" s="585">
        <v>600000</v>
      </c>
      <c r="N568" s="547" t="s">
        <v>3149</v>
      </c>
    </row>
    <row r="569" spans="1:16" ht="39.950000000000003" customHeight="1">
      <c r="A569" s="476" t="s">
        <v>1374</v>
      </c>
      <c r="B569" s="477" t="s">
        <v>1375</v>
      </c>
      <c r="C569" s="499" t="s">
        <v>1376</v>
      </c>
      <c r="D569" s="568" t="s">
        <v>1377</v>
      </c>
      <c r="E569" s="510" t="s">
        <v>1378</v>
      </c>
      <c r="F569" s="568" t="s">
        <v>1391</v>
      </c>
      <c r="G569" s="510" t="s">
        <v>1392</v>
      </c>
      <c r="I569" s="479" t="s">
        <v>92</v>
      </c>
      <c r="J569" s="480" t="s">
        <v>1399</v>
      </c>
      <c r="K569" s="482">
        <v>2000000</v>
      </c>
      <c r="L569" s="480" t="s">
        <v>1400</v>
      </c>
      <c r="M569" s="482">
        <v>3000000</v>
      </c>
    </row>
    <row r="570" spans="1:16" ht="39.950000000000003" customHeight="1">
      <c r="A570" s="476" t="s">
        <v>1374</v>
      </c>
      <c r="B570" s="477" t="s">
        <v>1375</v>
      </c>
      <c r="C570" s="499" t="s">
        <v>1376</v>
      </c>
      <c r="D570" s="568" t="s">
        <v>1377</v>
      </c>
      <c r="E570" s="510" t="s">
        <v>1378</v>
      </c>
      <c r="F570" s="568" t="s">
        <v>1402</v>
      </c>
      <c r="G570" s="510" t="s">
        <v>1403</v>
      </c>
      <c r="H570" s="479" t="s">
        <v>244</v>
      </c>
      <c r="J570" s="480" t="s">
        <v>1393</v>
      </c>
      <c r="K570" s="482">
        <f>+PRODUCT(3197964,6)</f>
        <v>19187784</v>
      </c>
      <c r="L570" s="480" t="s">
        <v>1393</v>
      </c>
      <c r="M570" s="482">
        <v>19763417.52</v>
      </c>
      <c r="N570" s="483" t="s">
        <v>2386</v>
      </c>
      <c r="O570" s="484" t="s">
        <v>2387</v>
      </c>
    </row>
    <row r="571" spans="1:16" ht="39.950000000000003" customHeight="1">
      <c r="A571" s="476" t="s">
        <v>1374</v>
      </c>
      <c r="B571" s="477" t="s">
        <v>1375</v>
      </c>
      <c r="C571" s="499" t="s">
        <v>1376</v>
      </c>
      <c r="D571" s="568" t="s">
        <v>1377</v>
      </c>
      <c r="E571" s="510" t="s">
        <v>1378</v>
      </c>
      <c r="F571" s="568" t="s">
        <v>1402</v>
      </c>
      <c r="G571" s="510" t="s">
        <v>1403</v>
      </c>
      <c r="H571" s="479" t="s">
        <v>126</v>
      </c>
      <c r="J571" s="480" t="s">
        <v>1394</v>
      </c>
      <c r="K571" s="482">
        <v>10000000</v>
      </c>
      <c r="L571" s="480" t="s">
        <v>1394</v>
      </c>
      <c r="M571" s="482">
        <v>20000000</v>
      </c>
      <c r="N571" s="484" t="s">
        <v>2477</v>
      </c>
      <c r="O571" s="484" t="s">
        <v>2478</v>
      </c>
      <c r="P571" s="509">
        <v>20000000</v>
      </c>
    </row>
    <row r="572" spans="1:16" ht="39.950000000000003" customHeight="1">
      <c r="A572" s="476" t="s">
        <v>1374</v>
      </c>
      <c r="B572" s="477" t="s">
        <v>1375</v>
      </c>
      <c r="C572" s="499" t="s">
        <v>1376</v>
      </c>
      <c r="D572" s="568" t="s">
        <v>1377</v>
      </c>
      <c r="E572" s="510" t="s">
        <v>1378</v>
      </c>
      <c r="F572" s="568" t="s">
        <v>1402</v>
      </c>
      <c r="G572" s="510" t="s">
        <v>1403</v>
      </c>
      <c r="H572" s="479" t="s">
        <v>249</v>
      </c>
      <c r="J572" s="480" t="s">
        <v>1404</v>
      </c>
      <c r="K572" s="482">
        <v>3000000</v>
      </c>
      <c r="L572" s="480" t="s">
        <v>1405</v>
      </c>
      <c r="M572" s="482">
        <f>2*K572*1.1</f>
        <v>6600000.0000000009</v>
      </c>
      <c r="N572" s="483" t="s">
        <v>2603</v>
      </c>
      <c r="O572" s="484" t="s">
        <v>2546</v>
      </c>
      <c r="P572" s="493">
        <v>0</v>
      </c>
    </row>
    <row r="573" spans="1:16" ht="39.950000000000003" customHeight="1">
      <c r="A573" s="476" t="s">
        <v>1374</v>
      </c>
      <c r="B573" s="477" t="s">
        <v>1375</v>
      </c>
      <c r="C573" s="499" t="s">
        <v>1376</v>
      </c>
      <c r="D573" s="568" t="s">
        <v>1377</v>
      </c>
      <c r="E573" s="510" t="s">
        <v>1378</v>
      </c>
      <c r="F573" s="568" t="s">
        <v>1402</v>
      </c>
      <c r="G573" s="510" t="s">
        <v>1403</v>
      </c>
      <c r="I573" s="484" t="s">
        <v>2697</v>
      </c>
      <c r="J573" s="483"/>
      <c r="K573" s="493"/>
      <c r="L573" s="484" t="s">
        <v>1407</v>
      </c>
      <c r="M573" s="494">
        <v>30000000</v>
      </c>
      <c r="N573" s="507" t="s">
        <v>2735</v>
      </c>
    </row>
    <row r="574" spans="1:16" ht="39.950000000000003" customHeight="1">
      <c r="A574" s="476" t="s">
        <v>1374</v>
      </c>
      <c r="B574" s="477" t="s">
        <v>1375</v>
      </c>
      <c r="C574" s="499" t="s">
        <v>1376</v>
      </c>
      <c r="D574" s="568" t="s">
        <v>1377</v>
      </c>
      <c r="E574" s="510" t="s">
        <v>1378</v>
      </c>
      <c r="F574" s="568" t="s">
        <v>1402</v>
      </c>
      <c r="G574" s="510" t="s">
        <v>1403</v>
      </c>
      <c r="I574" s="479" t="s">
        <v>84</v>
      </c>
      <c r="J574" s="480" t="s">
        <v>1408</v>
      </c>
      <c r="K574" s="482">
        <v>10000000</v>
      </c>
      <c r="L574" s="480" t="s">
        <v>1409</v>
      </c>
      <c r="M574" s="482">
        <v>50000000</v>
      </c>
      <c r="N574" s="496" t="s">
        <v>3034</v>
      </c>
      <c r="O574" s="497" t="s">
        <v>2434</v>
      </c>
    </row>
    <row r="575" spans="1:16" ht="39.950000000000003" customHeight="1">
      <c r="A575" s="476" t="s">
        <v>1374</v>
      </c>
      <c r="B575" s="477" t="s">
        <v>1375</v>
      </c>
      <c r="C575" s="499" t="s">
        <v>1376</v>
      </c>
      <c r="D575" s="568" t="s">
        <v>1377</v>
      </c>
      <c r="E575" s="510" t="s">
        <v>1378</v>
      </c>
      <c r="F575" s="568" t="s">
        <v>1402</v>
      </c>
      <c r="G575" s="510" t="s">
        <v>1403</v>
      </c>
      <c r="I575" s="484" t="s">
        <v>3153</v>
      </c>
      <c r="J575" s="483" t="s">
        <v>1410</v>
      </c>
      <c r="K575" s="509">
        <v>300000</v>
      </c>
      <c r="L575" s="484" t="s">
        <v>1410</v>
      </c>
      <c r="M575" s="585">
        <v>500000</v>
      </c>
      <c r="N575" s="547" t="s">
        <v>3149</v>
      </c>
    </row>
    <row r="576" spans="1:16" ht="39.950000000000003" customHeight="1">
      <c r="A576" s="476" t="s">
        <v>1374</v>
      </c>
      <c r="B576" s="477" t="s">
        <v>1375</v>
      </c>
      <c r="C576" s="499" t="s">
        <v>1376</v>
      </c>
      <c r="D576" s="568" t="s">
        <v>1377</v>
      </c>
      <c r="E576" s="510" t="s">
        <v>1378</v>
      </c>
      <c r="F576" s="568" t="s">
        <v>1402</v>
      </c>
      <c r="G576" s="510" t="s">
        <v>1403</v>
      </c>
      <c r="I576" s="479" t="s">
        <v>92</v>
      </c>
      <c r="J576" s="543" t="s">
        <v>1411</v>
      </c>
      <c r="K576" s="482">
        <v>3000000</v>
      </c>
      <c r="L576" s="480" t="s">
        <v>1411</v>
      </c>
      <c r="M576" s="482">
        <v>3000000</v>
      </c>
    </row>
    <row r="577" spans="1:15" ht="39.950000000000003" customHeight="1">
      <c r="A577" s="476" t="s">
        <v>1374</v>
      </c>
      <c r="B577" s="477" t="s">
        <v>1375</v>
      </c>
      <c r="C577" s="499" t="s">
        <v>1376</v>
      </c>
      <c r="D577" s="568" t="s">
        <v>1377</v>
      </c>
      <c r="E577" s="510" t="s">
        <v>1378</v>
      </c>
      <c r="F577" s="568" t="s">
        <v>1414</v>
      </c>
      <c r="G577" s="510" t="s">
        <v>1415</v>
      </c>
      <c r="H577" s="518" t="s">
        <v>2697</v>
      </c>
      <c r="I577" s="569"/>
      <c r="J577" s="483"/>
      <c r="K577" s="493">
        <v>0</v>
      </c>
      <c r="L577" s="484"/>
      <c r="M577" s="494">
        <v>0</v>
      </c>
      <c r="N577" s="505" t="s">
        <v>2735</v>
      </c>
      <c r="O577" s="484" t="s">
        <v>2749</v>
      </c>
    </row>
    <row r="578" spans="1:15" ht="39.950000000000003" customHeight="1">
      <c r="A578" s="476" t="s">
        <v>1374</v>
      </c>
      <c r="B578" s="477" t="s">
        <v>1375</v>
      </c>
      <c r="C578" s="499" t="s">
        <v>1376</v>
      </c>
      <c r="D578" s="568" t="s">
        <v>1377</v>
      </c>
      <c r="E578" s="510" t="s">
        <v>1378</v>
      </c>
      <c r="F578" s="568" t="s">
        <v>1414</v>
      </c>
      <c r="G578" s="510" t="s">
        <v>1415</v>
      </c>
      <c r="H578" s="479" t="s">
        <v>84</v>
      </c>
      <c r="J578" s="480" t="s">
        <v>1416</v>
      </c>
      <c r="K578" s="482">
        <v>0</v>
      </c>
      <c r="L578" s="480">
        <v>0</v>
      </c>
      <c r="M578" s="482">
        <v>0</v>
      </c>
      <c r="N578" s="496" t="s">
        <v>3016</v>
      </c>
      <c r="O578" s="497" t="s">
        <v>3017</v>
      </c>
    </row>
    <row r="579" spans="1:15" ht="39.950000000000003" customHeight="1">
      <c r="A579" s="476" t="s">
        <v>1374</v>
      </c>
      <c r="B579" s="477" t="s">
        <v>1375</v>
      </c>
      <c r="C579" s="499" t="s">
        <v>1376</v>
      </c>
      <c r="D579" s="568" t="s">
        <v>1377</v>
      </c>
      <c r="E579" s="510" t="s">
        <v>1378</v>
      </c>
      <c r="F579" s="568" t="s">
        <v>1414</v>
      </c>
      <c r="G579" s="510" t="s">
        <v>1415</v>
      </c>
      <c r="H579" s="518" t="s">
        <v>3143</v>
      </c>
      <c r="J579" s="480" t="s">
        <v>1417</v>
      </c>
      <c r="K579" s="482">
        <v>3000000</v>
      </c>
      <c r="L579" s="480" t="s">
        <v>1418</v>
      </c>
      <c r="M579" s="482">
        <v>5000000</v>
      </c>
      <c r="N579" s="547" t="s">
        <v>3144</v>
      </c>
    </row>
    <row r="580" spans="1:15" ht="39.950000000000003" customHeight="1">
      <c r="A580" s="476" t="s">
        <v>1374</v>
      </c>
      <c r="B580" s="477" t="s">
        <v>1375</v>
      </c>
      <c r="C580" s="499" t="s">
        <v>1376</v>
      </c>
      <c r="D580" s="568" t="s">
        <v>1377</v>
      </c>
      <c r="E580" s="510" t="s">
        <v>1378</v>
      </c>
      <c r="F580" s="568" t="s">
        <v>1414</v>
      </c>
      <c r="G580" s="510" t="s">
        <v>1415</v>
      </c>
      <c r="H580" s="479" t="s">
        <v>331</v>
      </c>
      <c r="J580" s="480" t="s">
        <v>1420</v>
      </c>
      <c r="K580" s="482">
        <v>3000000</v>
      </c>
      <c r="L580" s="480" t="s">
        <v>1421</v>
      </c>
    </row>
    <row r="581" spans="1:15" ht="39.950000000000003" customHeight="1">
      <c r="A581" s="476" t="s">
        <v>1374</v>
      </c>
      <c r="B581" s="477" t="s">
        <v>1375</v>
      </c>
      <c r="C581" s="499" t="s">
        <v>1376</v>
      </c>
      <c r="D581" s="568" t="s">
        <v>1377</v>
      </c>
      <c r="E581" s="510" t="s">
        <v>1378</v>
      </c>
      <c r="F581" s="568" t="s">
        <v>1414</v>
      </c>
      <c r="G581" s="510" t="s">
        <v>1415</v>
      </c>
      <c r="H581" s="479" t="s">
        <v>143</v>
      </c>
      <c r="J581" s="510" t="s">
        <v>1423</v>
      </c>
      <c r="K581" s="501">
        <v>70000000</v>
      </c>
      <c r="L581" s="510" t="s">
        <v>1424</v>
      </c>
      <c r="M581" s="501">
        <v>300000000</v>
      </c>
    </row>
    <row r="582" spans="1:15" ht="39.950000000000003" customHeight="1">
      <c r="A582" s="476" t="s">
        <v>1374</v>
      </c>
      <c r="B582" s="477" t="s">
        <v>1375</v>
      </c>
      <c r="C582" s="499" t="s">
        <v>1376</v>
      </c>
      <c r="D582" s="568" t="s">
        <v>1377</v>
      </c>
      <c r="E582" s="510" t="s">
        <v>1378</v>
      </c>
      <c r="F582" s="568" t="s">
        <v>1414</v>
      </c>
      <c r="G582" s="510" t="s">
        <v>1415</v>
      </c>
      <c r="I582" s="518" t="s">
        <v>2780</v>
      </c>
      <c r="J582" s="586" t="s">
        <v>1426</v>
      </c>
      <c r="K582" s="493">
        <v>4000000</v>
      </c>
      <c r="L582" s="484" t="s">
        <v>1427</v>
      </c>
      <c r="M582" s="494">
        <v>4000000</v>
      </c>
      <c r="N582" s="483" t="s">
        <v>3579</v>
      </c>
      <c r="O582" s="507" t="s">
        <v>3580</v>
      </c>
    </row>
    <row r="583" spans="1:15" ht="39.950000000000003" customHeight="1">
      <c r="A583" s="476" t="s">
        <v>1374</v>
      </c>
      <c r="B583" s="477" t="s">
        <v>1375</v>
      </c>
      <c r="C583" s="499" t="s">
        <v>1376</v>
      </c>
      <c r="D583" s="568" t="s">
        <v>1377</v>
      </c>
      <c r="E583" s="510" t="s">
        <v>1378</v>
      </c>
      <c r="F583" s="568" t="s">
        <v>1414</v>
      </c>
      <c r="G583" s="510" t="s">
        <v>1415</v>
      </c>
      <c r="I583" s="518" t="s">
        <v>2800</v>
      </c>
      <c r="J583" s="483" t="s">
        <v>1429</v>
      </c>
      <c r="K583" s="493">
        <v>0</v>
      </c>
      <c r="L583" s="484"/>
      <c r="M583" s="494">
        <v>0</v>
      </c>
      <c r="N583" s="483" t="s">
        <v>2801</v>
      </c>
      <c r="O583" s="484" t="s">
        <v>2807</v>
      </c>
    </row>
    <row r="584" spans="1:15" ht="39.950000000000003" customHeight="1">
      <c r="A584" s="476" t="s">
        <v>1374</v>
      </c>
      <c r="B584" s="477" t="s">
        <v>1375</v>
      </c>
      <c r="C584" s="499" t="s">
        <v>1376</v>
      </c>
      <c r="D584" s="568" t="s">
        <v>1377</v>
      </c>
      <c r="E584" s="510" t="s">
        <v>1378</v>
      </c>
      <c r="F584" s="568" t="s">
        <v>1431</v>
      </c>
      <c r="G584" s="510" t="s">
        <v>1432</v>
      </c>
      <c r="H584" s="518" t="s">
        <v>2697</v>
      </c>
      <c r="I584" s="569"/>
      <c r="J584" s="483"/>
      <c r="K584" s="493">
        <v>0</v>
      </c>
      <c r="L584" s="484"/>
      <c r="M584" s="494">
        <v>0</v>
      </c>
      <c r="N584" s="505" t="s">
        <v>2735</v>
      </c>
      <c r="O584" s="484" t="s">
        <v>2749</v>
      </c>
    </row>
    <row r="585" spans="1:15" ht="39.950000000000003" customHeight="1">
      <c r="A585" s="476" t="s">
        <v>1374</v>
      </c>
      <c r="B585" s="477" t="s">
        <v>1375</v>
      </c>
      <c r="C585" s="499" t="s">
        <v>1376</v>
      </c>
      <c r="D585" s="568" t="s">
        <v>1377</v>
      </c>
      <c r="E585" s="510" t="s">
        <v>1378</v>
      </c>
      <c r="F585" s="568" t="s">
        <v>1431</v>
      </c>
      <c r="G585" s="510" t="s">
        <v>1432</v>
      </c>
      <c r="H585" s="479" t="s">
        <v>84</v>
      </c>
      <c r="J585" s="480" t="s">
        <v>1433</v>
      </c>
      <c r="K585" s="482">
        <v>30000000</v>
      </c>
      <c r="L585" s="480" t="s">
        <v>1433</v>
      </c>
      <c r="M585" s="482">
        <v>30000000</v>
      </c>
      <c r="N585" s="496" t="s">
        <v>3018</v>
      </c>
    </row>
    <row r="586" spans="1:15" ht="39.950000000000003" customHeight="1">
      <c r="A586" s="476" t="s">
        <v>1374</v>
      </c>
      <c r="B586" s="477" t="s">
        <v>1375</v>
      </c>
      <c r="C586" s="499" t="s">
        <v>1376</v>
      </c>
      <c r="D586" s="568" t="s">
        <v>1377</v>
      </c>
      <c r="E586" s="510" t="s">
        <v>1378</v>
      </c>
      <c r="F586" s="568" t="s">
        <v>1431</v>
      </c>
      <c r="G586" s="510" t="s">
        <v>1432</v>
      </c>
      <c r="H586" s="479" t="s">
        <v>143</v>
      </c>
      <c r="J586" s="510" t="s">
        <v>1434</v>
      </c>
      <c r="K586" s="501">
        <v>150000000</v>
      </c>
      <c r="L586" s="510" t="s">
        <v>1435</v>
      </c>
      <c r="M586" s="501">
        <v>300000000</v>
      </c>
      <c r="N586" s="483" t="s">
        <v>3103</v>
      </c>
      <c r="O586" s="511" t="s">
        <v>3104</v>
      </c>
    </row>
    <row r="587" spans="1:15" ht="39.950000000000003" customHeight="1">
      <c r="A587" s="476" t="s">
        <v>1374</v>
      </c>
      <c r="B587" s="477" t="s">
        <v>1375</v>
      </c>
      <c r="C587" s="499" t="s">
        <v>1376</v>
      </c>
      <c r="D587" s="568" t="s">
        <v>1377</v>
      </c>
      <c r="E587" s="510" t="s">
        <v>1378</v>
      </c>
      <c r="F587" s="568" t="s">
        <v>1431</v>
      </c>
      <c r="G587" s="510" t="s">
        <v>1432</v>
      </c>
      <c r="I587" s="518" t="s">
        <v>2780</v>
      </c>
      <c r="J587" s="586" t="s">
        <v>1426</v>
      </c>
      <c r="K587" s="493">
        <v>4000000</v>
      </c>
      <c r="L587" s="484" t="s">
        <v>1427</v>
      </c>
      <c r="M587" s="494">
        <v>4000000</v>
      </c>
      <c r="N587" s="483" t="s">
        <v>3581</v>
      </c>
      <c r="O587" s="507" t="s">
        <v>3574</v>
      </c>
    </row>
    <row r="588" spans="1:15" ht="39.950000000000003" customHeight="1">
      <c r="A588" s="476" t="s">
        <v>1374</v>
      </c>
      <c r="B588" s="477" t="s">
        <v>1375</v>
      </c>
      <c r="C588" s="499" t="s">
        <v>1376</v>
      </c>
      <c r="D588" s="568" t="s">
        <v>1377</v>
      </c>
      <c r="E588" s="510" t="s">
        <v>1378</v>
      </c>
      <c r="F588" s="568" t="s">
        <v>1431</v>
      </c>
      <c r="G588" s="510" t="s">
        <v>1432</v>
      </c>
      <c r="I588" s="518" t="s">
        <v>2800</v>
      </c>
      <c r="J588" s="483" t="s">
        <v>1437</v>
      </c>
      <c r="K588" s="493">
        <v>0</v>
      </c>
      <c r="L588" s="484"/>
      <c r="M588" s="494">
        <v>0</v>
      </c>
      <c r="N588" s="483" t="s">
        <v>2801</v>
      </c>
      <c r="O588" s="484" t="s">
        <v>2807</v>
      </c>
    </row>
    <row r="589" spans="1:15" ht="39.950000000000003" customHeight="1">
      <c r="A589" s="476" t="s">
        <v>1374</v>
      </c>
      <c r="B589" s="477" t="s">
        <v>1375</v>
      </c>
      <c r="C589" s="499" t="s">
        <v>1376</v>
      </c>
      <c r="D589" s="568" t="s">
        <v>1377</v>
      </c>
      <c r="E589" s="510" t="s">
        <v>1378</v>
      </c>
      <c r="F589" s="568" t="s">
        <v>1439</v>
      </c>
      <c r="G589" s="510" t="s">
        <v>1440</v>
      </c>
      <c r="H589" s="518" t="s">
        <v>2697</v>
      </c>
      <c r="I589" s="569"/>
      <c r="J589" s="483" t="s">
        <v>1441</v>
      </c>
      <c r="K589" s="493">
        <v>600000000</v>
      </c>
      <c r="L589" s="484"/>
      <c r="M589" s="494">
        <v>0</v>
      </c>
      <c r="N589" s="505" t="s">
        <v>2735</v>
      </c>
      <c r="O589" s="505" t="s">
        <v>2736</v>
      </c>
    </row>
    <row r="590" spans="1:15" ht="39.950000000000003" customHeight="1">
      <c r="A590" s="476" t="s">
        <v>1374</v>
      </c>
      <c r="B590" s="477" t="s">
        <v>1375</v>
      </c>
      <c r="C590" s="499" t="s">
        <v>1376</v>
      </c>
      <c r="D590" s="568" t="s">
        <v>1377</v>
      </c>
      <c r="E590" s="510" t="s">
        <v>1378</v>
      </c>
      <c r="F590" s="568" t="s">
        <v>1439</v>
      </c>
      <c r="G590" s="510" t="s">
        <v>1440</v>
      </c>
      <c r="H590" s="479" t="s">
        <v>84</v>
      </c>
      <c r="J590" s="480" t="s">
        <v>1442</v>
      </c>
      <c r="K590" s="482">
        <v>30000000</v>
      </c>
      <c r="L590" s="480" t="s">
        <v>1433</v>
      </c>
      <c r="M590" s="482">
        <v>30000000</v>
      </c>
      <c r="N590" s="496" t="s">
        <v>3019</v>
      </c>
      <c r="O590" s="497" t="s">
        <v>3020</v>
      </c>
    </row>
    <row r="591" spans="1:15" ht="39.950000000000003" customHeight="1">
      <c r="A591" s="476" t="s">
        <v>1374</v>
      </c>
      <c r="B591" s="477" t="s">
        <v>1375</v>
      </c>
      <c r="C591" s="499" t="s">
        <v>1376</v>
      </c>
      <c r="D591" s="568" t="s">
        <v>1377</v>
      </c>
      <c r="E591" s="510" t="s">
        <v>1378</v>
      </c>
      <c r="F591" s="568" t="s">
        <v>1439</v>
      </c>
      <c r="G591" s="510" t="s">
        <v>1440</v>
      </c>
      <c r="H591" s="518" t="s">
        <v>3143</v>
      </c>
      <c r="J591" s="480" t="s">
        <v>1443</v>
      </c>
      <c r="K591" s="482">
        <v>20000000</v>
      </c>
      <c r="L591" s="480" t="s">
        <v>1444</v>
      </c>
      <c r="M591" s="482">
        <v>20000000</v>
      </c>
      <c r="N591" s="547" t="s">
        <v>3145</v>
      </c>
    </row>
    <row r="592" spans="1:15" ht="39.950000000000003" customHeight="1">
      <c r="A592" s="476" t="s">
        <v>1374</v>
      </c>
      <c r="B592" s="477" t="s">
        <v>1375</v>
      </c>
      <c r="C592" s="499" t="s">
        <v>1376</v>
      </c>
      <c r="D592" s="568" t="s">
        <v>1377</v>
      </c>
      <c r="E592" s="510" t="s">
        <v>1378</v>
      </c>
      <c r="F592" s="568" t="s">
        <v>1439</v>
      </c>
      <c r="G592" s="510" t="s">
        <v>1440</v>
      </c>
      <c r="H592" s="479" t="s">
        <v>331</v>
      </c>
      <c r="J592" s="480" t="s">
        <v>1446</v>
      </c>
      <c r="K592" s="482">
        <v>20000000</v>
      </c>
      <c r="L592" s="480" t="s">
        <v>1447</v>
      </c>
    </row>
    <row r="593" spans="1:16" ht="39.950000000000003" customHeight="1">
      <c r="A593" s="476" t="s">
        <v>1374</v>
      </c>
      <c r="B593" s="477" t="s">
        <v>1375</v>
      </c>
      <c r="C593" s="499" t="s">
        <v>1376</v>
      </c>
      <c r="D593" s="568" t="s">
        <v>1377</v>
      </c>
      <c r="E593" s="510" t="s">
        <v>1378</v>
      </c>
      <c r="F593" s="568" t="s">
        <v>1439</v>
      </c>
      <c r="G593" s="510" t="s">
        <v>1440</v>
      </c>
      <c r="H593" s="479" t="s">
        <v>143</v>
      </c>
      <c r="J593" s="510" t="s">
        <v>1451</v>
      </c>
      <c r="K593" s="501">
        <v>100000000</v>
      </c>
      <c r="L593" s="510" t="s">
        <v>1452</v>
      </c>
      <c r="M593" s="501">
        <v>10000000</v>
      </c>
      <c r="N593" s="483" t="s">
        <v>3608</v>
      </c>
      <c r="O593" s="748" t="s">
        <v>3106</v>
      </c>
    </row>
    <row r="594" spans="1:16" ht="39.950000000000003" customHeight="1">
      <c r="A594" s="476" t="s">
        <v>1374</v>
      </c>
      <c r="B594" s="477" t="s">
        <v>1375</v>
      </c>
      <c r="C594" s="499" t="s">
        <v>1376</v>
      </c>
      <c r="D594" s="568" t="s">
        <v>1377</v>
      </c>
      <c r="E594" s="510" t="s">
        <v>1378</v>
      </c>
      <c r="F594" s="568" t="s">
        <v>1439</v>
      </c>
      <c r="G594" s="510" t="s">
        <v>1440</v>
      </c>
      <c r="I594" s="518" t="s">
        <v>2780</v>
      </c>
      <c r="J594" s="586" t="s">
        <v>1426</v>
      </c>
      <c r="K594" s="493">
        <v>4000000</v>
      </c>
      <c r="L594" s="484" t="s">
        <v>1427</v>
      </c>
      <c r="M594" s="494">
        <v>4000000</v>
      </c>
      <c r="N594" s="483" t="s">
        <v>3582</v>
      </c>
      <c r="O594" s="507" t="s">
        <v>3574</v>
      </c>
    </row>
    <row r="595" spans="1:16" ht="39.950000000000003" customHeight="1">
      <c r="A595" s="476" t="s">
        <v>1374</v>
      </c>
      <c r="B595" s="477" t="s">
        <v>1375</v>
      </c>
      <c r="C595" s="499" t="s">
        <v>1376</v>
      </c>
      <c r="D595" s="568" t="s">
        <v>1377</v>
      </c>
      <c r="E595" s="510" t="s">
        <v>1378</v>
      </c>
      <c r="F595" s="568" t="s">
        <v>1439</v>
      </c>
      <c r="G595" s="510" t="s">
        <v>1440</v>
      </c>
      <c r="I595" s="518" t="s">
        <v>2800</v>
      </c>
      <c r="J595" s="483" t="s">
        <v>1457</v>
      </c>
      <c r="K595" s="493">
        <v>0</v>
      </c>
      <c r="L595" s="484"/>
      <c r="M595" s="494">
        <v>0</v>
      </c>
      <c r="N595" s="483" t="s">
        <v>2808</v>
      </c>
    </row>
    <row r="596" spans="1:16" ht="39.950000000000003" customHeight="1">
      <c r="A596" s="476" t="s">
        <v>1374</v>
      </c>
      <c r="B596" s="477" t="s">
        <v>1375</v>
      </c>
      <c r="C596" s="499" t="s">
        <v>1376</v>
      </c>
      <c r="D596" s="568" t="s">
        <v>1377</v>
      </c>
      <c r="E596" s="510" t="s">
        <v>1378</v>
      </c>
      <c r="F596" s="568" t="s">
        <v>1459</v>
      </c>
      <c r="G596" s="510" t="s">
        <v>1460</v>
      </c>
      <c r="H596" s="518" t="s">
        <v>2697</v>
      </c>
      <c r="I596" s="569"/>
      <c r="J596" s="483"/>
      <c r="K596" s="493">
        <v>0</v>
      </c>
      <c r="L596" s="484" t="s">
        <v>1461</v>
      </c>
      <c r="M596" s="494">
        <v>250000000</v>
      </c>
      <c r="N596" s="483" t="s">
        <v>2750</v>
      </c>
    </row>
    <row r="597" spans="1:16" ht="39.950000000000003" customHeight="1">
      <c r="A597" s="476" t="s">
        <v>1374</v>
      </c>
      <c r="B597" s="477" t="s">
        <v>1375</v>
      </c>
      <c r="C597" s="499" t="s">
        <v>1376</v>
      </c>
      <c r="D597" s="568" t="s">
        <v>1377</v>
      </c>
      <c r="E597" s="510" t="s">
        <v>1378</v>
      </c>
      <c r="F597" s="568" t="s">
        <v>1462</v>
      </c>
      <c r="G597" s="510" t="s">
        <v>1463</v>
      </c>
      <c r="H597" s="518" t="s">
        <v>2697</v>
      </c>
      <c r="I597" s="569"/>
      <c r="J597" s="483" t="s">
        <v>1464</v>
      </c>
      <c r="K597" s="493">
        <v>15000000000</v>
      </c>
      <c r="L597" s="484"/>
      <c r="M597" s="587" t="s">
        <v>2732</v>
      </c>
      <c r="N597" s="505" t="s">
        <v>2733</v>
      </c>
      <c r="O597" s="505" t="s">
        <v>2736</v>
      </c>
    </row>
    <row r="598" spans="1:16" ht="39.950000000000003" customHeight="1">
      <c r="A598" s="476" t="s">
        <v>1374</v>
      </c>
      <c r="B598" s="477" t="s">
        <v>1375</v>
      </c>
      <c r="C598" s="499" t="s">
        <v>1376</v>
      </c>
      <c r="D598" s="568" t="s">
        <v>1377</v>
      </c>
      <c r="E598" s="510" t="s">
        <v>1378</v>
      </c>
      <c r="F598" s="568" t="s">
        <v>1462</v>
      </c>
      <c r="G598" s="510" t="s">
        <v>1463</v>
      </c>
      <c r="H598" s="479" t="s">
        <v>84</v>
      </c>
      <c r="K598" s="482">
        <v>0</v>
      </c>
      <c r="L598" s="480" t="s">
        <v>1465</v>
      </c>
      <c r="M598" s="482">
        <v>4500000000</v>
      </c>
      <c r="N598" s="496" t="s">
        <v>3021</v>
      </c>
      <c r="O598" s="497" t="s">
        <v>3022</v>
      </c>
    </row>
    <row r="599" spans="1:16" ht="39.950000000000003" customHeight="1">
      <c r="A599" s="476" t="s">
        <v>1374</v>
      </c>
      <c r="B599" s="477" t="s">
        <v>1375</v>
      </c>
      <c r="C599" s="499" t="s">
        <v>1376</v>
      </c>
      <c r="D599" s="568" t="s">
        <v>1377</v>
      </c>
      <c r="E599" s="510" t="s">
        <v>1378</v>
      </c>
      <c r="F599" s="568" t="s">
        <v>1462</v>
      </c>
      <c r="G599" s="510" t="s">
        <v>1463</v>
      </c>
      <c r="H599" s="518" t="s">
        <v>3143</v>
      </c>
      <c r="J599" s="480" t="s">
        <v>1466</v>
      </c>
      <c r="K599" s="482">
        <v>3000000</v>
      </c>
      <c r="L599" s="480" t="s">
        <v>1466</v>
      </c>
      <c r="M599" s="482">
        <v>5000000</v>
      </c>
      <c r="N599" s="547" t="s">
        <v>3144</v>
      </c>
    </row>
    <row r="600" spans="1:16" ht="39.950000000000003" customHeight="1">
      <c r="A600" s="476" t="s">
        <v>1374</v>
      </c>
      <c r="B600" s="477" t="s">
        <v>1375</v>
      </c>
      <c r="C600" s="499" t="s">
        <v>1376</v>
      </c>
      <c r="D600" s="568" t="s">
        <v>1377</v>
      </c>
      <c r="E600" s="510" t="s">
        <v>1378</v>
      </c>
      <c r="F600" s="568" t="s">
        <v>1462</v>
      </c>
      <c r="G600" s="510" t="s">
        <v>1463</v>
      </c>
      <c r="H600" s="479" t="s">
        <v>331</v>
      </c>
      <c r="J600" s="480" t="s">
        <v>1468</v>
      </c>
      <c r="K600" s="482">
        <v>4000000</v>
      </c>
      <c r="L600" s="480" t="s">
        <v>1469</v>
      </c>
      <c r="M600" s="482">
        <v>5000000</v>
      </c>
      <c r="N600" s="483" t="s">
        <v>3207</v>
      </c>
    </row>
    <row r="601" spans="1:16" ht="39.950000000000003" customHeight="1">
      <c r="A601" s="476" t="s">
        <v>1374</v>
      </c>
      <c r="B601" s="477" t="s">
        <v>1375</v>
      </c>
      <c r="C601" s="499" t="s">
        <v>1376</v>
      </c>
      <c r="D601" s="568" t="s">
        <v>1377</v>
      </c>
      <c r="E601" s="510" t="s">
        <v>1378</v>
      </c>
      <c r="F601" s="568" t="s">
        <v>1462</v>
      </c>
      <c r="G601" s="510" t="s">
        <v>1463</v>
      </c>
      <c r="H601" s="479" t="s">
        <v>143</v>
      </c>
      <c r="J601" s="510" t="s">
        <v>1470</v>
      </c>
      <c r="K601" s="501">
        <v>20000000</v>
      </c>
      <c r="L601" s="510" t="s">
        <v>1471</v>
      </c>
      <c r="M601" s="501">
        <v>18000000</v>
      </c>
    </row>
    <row r="602" spans="1:16" ht="39.950000000000003" customHeight="1">
      <c r="A602" s="476" t="s">
        <v>1374</v>
      </c>
      <c r="B602" s="477" t="s">
        <v>1375</v>
      </c>
      <c r="C602" s="499" t="s">
        <v>1376</v>
      </c>
      <c r="D602" s="568" t="s">
        <v>1377</v>
      </c>
      <c r="E602" s="510" t="s">
        <v>1378</v>
      </c>
      <c r="F602" s="568" t="s">
        <v>1462</v>
      </c>
      <c r="G602" s="510" t="s">
        <v>1463</v>
      </c>
      <c r="I602" s="484" t="s">
        <v>2780</v>
      </c>
      <c r="J602" s="483" t="s">
        <v>1474</v>
      </c>
      <c r="K602" s="493">
        <v>4000000</v>
      </c>
      <c r="L602" s="484" t="s">
        <v>1427</v>
      </c>
      <c r="M602" s="494">
        <v>4000000</v>
      </c>
      <c r="N602" s="483" t="s">
        <v>3583</v>
      </c>
      <c r="O602" s="507" t="s">
        <v>3574</v>
      </c>
    </row>
    <row r="603" spans="1:16" ht="39.950000000000003" customHeight="1">
      <c r="A603" s="476" t="s">
        <v>1374</v>
      </c>
      <c r="B603" s="477" t="s">
        <v>1375</v>
      </c>
      <c r="C603" s="499" t="s">
        <v>1376</v>
      </c>
      <c r="D603" s="568" t="s">
        <v>1377</v>
      </c>
      <c r="E603" s="510" t="s">
        <v>1378</v>
      </c>
      <c r="F603" s="568" t="s">
        <v>1462</v>
      </c>
      <c r="G603" s="510" t="s">
        <v>1463</v>
      </c>
      <c r="I603" s="518" t="s">
        <v>2800</v>
      </c>
      <c r="J603" s="483" t="s">
        <v>1475</v>
      </c>
      <c r="K603" s="493">
        <v>0</v>
      </c>
      <c r="L603" s="484"/>
      <c r="M603" s="494">
        <v>0</v>
      </c>
      <c r="N603" s="483" t="s">
        <v>2801</v>
      </c>
      <c r="O603" s="484" t="s">
        <v>2807</v>
      </c>
    </row>
    <row r="604" spans="1:16" ht="39.950000000000003" customHeight="1">
      <c r="A604" s="476" t="s">
        <v>1374</v>
      </c>
      <c r="B604" s="477" t="s">
        <v>1375</v>
      </c>
      <c r="C604" s="499" t="s">
        <v>1376</v>
      </c>
      <c r="D604" s="568" t="s">
        <v>1377</v>
      </c>
      <c r="E604" s="510" t="s">
        <v>1378</v>
      </c>
      <c r="F604" s="568" t="s">
        <v>1477</v>
      </c>
      <c r="G604" s="510" t="s">
        <v>1478</v>
      </c>
      <c r="H604" s="518" t="s">
        <v>2780</v>
      </c>
      <c r="I604" s="569"/>
      <c r="J604" s="586" t="s">
        <v>1479</v>
      </c>
      <c r="K604" s="493">
        <v>4000000</v>
      </c>
      <c r="L604" s="507" t="s">
        <v>1479</v>
      </c>
      <c r="M604" s="494">
        <v>4000000</v>
      </c>
      <c r="N604" s="483" t="s">
        <v>3584</v>
      </c>
      <c r="O604" s="507" t="s">
        <v>3574</v>
      </c>
    </row>
    <row r="605" spans="1:16" ht="39.950000000000003" customHeight="1">
      <c r="A605" s="476" t="s">
        <v>1374</v>
      </c>
      <c r="B605" s="477" t="s">
        <v>1375</v>
      </c>
      <c r="C605" s="499" t="s">
        <v>1376</v>
      </c>
      <c r="D605" s="568" t="s">
        <v>1377</v>
      </c>
      <c r="E605" s="510" t="s">
        <v>1378</v>
      </c>
      <c r="F605" s="568" t="s">
        <v>1477</v>
      </c>
      <c r="G605" s="510" t="s">
        <v>1478</v>
      </c>
      <c r="H605" s="518" t="s">
        <v>2809</v>
      </c>
      <c r="I605" s="569"/>
      <c r="J605" s="518" t="s">
        <v>2810</v>
      </c>
      <c r="K605" s="493">
        <v>22275000</v>
      </c>
      <c r="L605" s="484" t="s">
        <v>2811</v>
      </c>
      <c r="M605" s="494">
        <v>0</v>
      </c>
      <c r="N605" s="483" t="s">
        <v>2806</v>
      </c>
      <c r="O605" s="484" t="s">
        <v>2807</v>
      </c>
      <c r="P605" s="484"/>
    </row>
    <row r="606" spans="1:16" ht="39.950000000000003" customHeight="1">
      <c r="A606" s="476" t="s">
        <v>1374</v>
      </c>
      <c r="B606" s="477" t="s">
        <v>1375</v>
      </c>
      <c r="C606" s="499" t="s">
        <v>1376</v>
      </c>
      <c r="D606" s="568" t="s">
        <v>1377</v>
      </c>
      <c r="E606" s="510" t="s">
        <v>1378</v>
      </c>
      <c r="F606" s="568" t="s">
        <v>1477</v>
      </c>
      <c r="G606" s="510" t="s">
        <v>1478</v>
      </c>
      <c r="I606" s="518" t="s">
        <v>2697</v>
      </c>
      <c r="J606" s="483" t="s">
        <v>1481</v>
      </c>
      <c r="K606" s="493">
        <v>1000000</v>
      </c>
      <c r="L606" s="484" t="s">
        <v>1481</v>
      </c>
      <c r="M606" s="587"/>
      <c r="N606" s="587" t="s">
        <v>2737</v>
      </c>
    </row>
    <row r="607" spans="1:16" ht="39.950000000000003" customHeight="1">
      <c r="A607" s="476" t="s">
        <v>1374</v>
      </c>
      <c r="B607" s="477" t="s">
        <v>1375</v>
      </c>
      <c r="C607" s="499" t="s">
        <v>1376</v>
      </c>
      <c r="D607" s="568" t="s">
        <v>1377</v>
      </c>
      <c r="E607" s="510" t="s">
        <v>1378</v>
      </c>
      <c r="F607" s="568" t="s">
        <v>1477</v>
      </c>
      <c r="G607" s="510" t="s">
        <v>1478</v>
      </c>
      <c r="I607" s="479" t="s">
        <v>84</v>
      </c>
      <c r="J607" s="480" t="s">
        <v>1482</v>
      </c>
      <c r="K607" s="482">
        <v>30000000</v>
      </c>
      <c r="L607" s="480">
        <v>0</v>
      </c>
      <c r="M607" s="482">
        <v>30000000</v>
      </c>
      <c r="N607" s="496" t="s">
        <v>3035</v>
      </c>
      <c r="O607" s="497" t="s">
        <v>3036</v>
      </c>
    </row>
    <row r="608" spans="1:16" ht="39.950000000000003" customHeight="1">
      <c r="A608" s="476" t="s">
        <v>1374</v>
      </c>
      <c r="B608" s="477" t="s">
        <v>1375</v>
      </c>
      <c r="C608" s="499" t="s">
        <v>1376</v>
      </c>
      <c r="D608" s="568" t="s">
        <v>1377</v>
      </c>
      <c r="E608" s="510" t="s">
        <v>1378</v>
      </c>
      <c r="F608" s="568" t="s">
        <v>1477</v>
      </c>
      <c r="G608" s="510" t="s">
        <v>1478</v>
      </c>
      <c r="I608" s="518" t="s">
        <v>3153</v>
      </c>
      <c r="J608" s="483" t="s">
        <v>1483</v>
      </c>
      <c r="K608" s="509">
        <v>3000000</v>
      </c>
      <c r="L608" s="484" t="s">
        <v>1484</v>
      </c>
      <c r="M608" s="585">
        <v>4000000</v>
      </c>
      <c r="N608" s="483" t="s">
        <v>3152</v>
      </c>
    </row>
    <row r="609" spans="1:16" ht="39.950000000000003" customHeight="1">
      <c r="A609" s="476" t="s">
        <v>1374</v>
      </c>
      <c r="B609" s="477" t="s">
        <v>1375</v>
      </c>
      <c r="C609" s="499" t="s">
        <v>1376</v>
      </c>
      <c r="D609" s="568" t="s">
        <v>1377</v>
      </c>
      <c r="E609" s="510" t="s">
        <v>1378</v>
      </c>
      <c r="F609" s="568" t="s">
        <v>1477</v>
      </c>
      <c r="G609" s="510" t="s">
        <v>1478</v>
      </c>
      <c r="I609" s="479" t="s">
        <v>92</v>
      </c>
      <c r="J609" s="480" t="s">
        <v>1485</v>
      </c>
      <c r="K609" s="482">
        <v>5000000</v>
      </c>
      <c r="L609" s="480" t="s">
        <v>1486</v>
      </c>
      <c r="M609" s="482">
        <v>10000000</v>
      </c>
    </row>
    <row r="610" spans="1:16" ht="39.950000000000003" customHeight="1">
      <c r="A610" s="476" t="s">
        <v>1374</v>
      </c>
      <c r="B610" s="477" t="s">
        <v>1375</v>
      </c>
      <c r="C610" s="499" t="s">
        <v>1376</v>
      </c>
      <c r="D610" s="568" t="s">
        <v>1377</v>
      </c>
      <c r="E610" s="510" t="s">
        <v>1378</v>
      </c>
      <c r="F610" s="568" t="s">
        <v>1489</v>
      </c>
      <c r="G610" s="510" t="s">
        <v>1490</v>
      </c>
      <c r="H610" s="479" t="s">
        <v>244</v>
      </c>
      <c r="J610" s="480" t="s">
        <v>1106</v>
      </c>
      <c r="K610" s="482">
        <f>+PRODUCT(2951629,2)</f>
        <v>5903258</v>
      </c>
      <c r="L610" s="480" t="s">
        <v>1106</v>
      </c>
      <c r="M610" s="482">
        <v>6080355.7400000002</v>
      </c>
      <c r="N610" s="484" t="s">
        <v>2371</v>
      </c>
      <c r="O610" s="484" t="s">
        <v>2372</v>
      </c>
    </row>
    <row r="611" spans="1:16" ht="39.950000000000003" customHeight="1">
      <c r="A611" s="476" t="s">
        <v>1374</v>
      </c>
      <c r="B611" s="477" t="s">
        <v>1375</v>
      </c>
      <c r="C611" s="499" t="s">
        <v>1376</v>
      </c>
      <c r="D611" s="568" t="s">
        <v>1377</v>
      </c>
      <c r="E611" s="510" t="s">
        <v>1378</v>
      </c>
      <c r="F611" s="568" t="s">
        <v>1489</v>
      </c>
      <c r="G611" s="510" t="s">
        <v>1490</v>
      </c>
      <c r="H611" s="479" t="s">
        <v>126</v>
      </c>
      <c r="J611" s="480" t="s">
        <v>1394</v>
      </c>
      <c r="K611" s="482">
        <v>10000000</v>
      </c>
      <c r="L611" s="480" t="s">
        <v>1394</v>
      </c>
      <c r="M611" s="482">
        <v>20000000</v>
      </c>
      <c r="N611" s="484" t="s">
        <v>2479</v>
      </c>
      <c r="O611" s="484" t="s">
        <v>2480</v>
      </c>
      <c r="P611" s="509">
        <v>20000000</v>
      </c>
    </row>
    <row r="612" spans="1:16" ht="39.950000000000003" customHeight="1">
      <c r="A612" s="476" t="s">
        <v>1374</v>
      </c>
      <c r="B612" s="477" t="s">
        <v>1375</v>
      </c>
      <c r="C612" s="499" t="s">
        <v>1376</v>
      </c>
      <c r="D612" s="568" t="s">
        <v>1377</v>
      </c>
      <c r="E612" s="510" t="s">
        <v>1378</v>
      </c>
      <c r="F612" s="568" t="s">
        <v>1489</v>
      </c>
      <c r="G612" s="510" t="s">
        <v>1490</v>
      </c>
      <c r="H612" s="479" t="s">
        <v>249</v>
      </c>
      <c r="K612" s="482">
        <v>0</v>
      </c>
      <c r="L612" s="480" t="s">
        <v>1491</v>
      </c>
      <c r="M612" s="482">
        <v>6000000</v>
      </c>
      <c r="N612" s="483" t="s">
        <v>2604</v>
      </c>
      <c r="O612" s="484" t="s">
        <v>2546</v>
      </c>
      <c r="P612" s="493">
        <v>0</v>
      </c>
    </row>
    <row r="613" spans="1:16" ht="39.950000000000003" customHeight="1">
      <c r="A613" s="476" t="s">
        <v>1374</v>
      </c>
      <c r="B613" s="477" t="s">
        <v>1375</v>
      </c>
      <c r="C613" s="499" t="s">
        <v>1376</v>
      </c>
      <c r="D613" s="568" t="s">
        <v>1377</v>
      </c>
      <c r="E613" s="510" t="s">
        <v>1378</v>
      </c>
      <c r="F613" s="568" t="s">
        <v>1493</v>
      </c>
      <c r="G613" s="510" t="s">
        <v>1494</v>
      </c>
      <c r="H613" s="518" t="s">
        <v>3143</v>
      </c>
      <c r="J613" s="510" t="s">
        <v>1495</v>
      </c>
      <c r="K613" s="501">
        <v>3000000</v>
      </c>
      <c r="L613" s="510" t="s">
        <v>1496</v>
      </c>
      <c r="M613" s="501">
        <v>4000000</v>
      </c>
      <c r="N613" s="483" t="s">
        <v>3146</v>
      </c>
    </row>
    <row r="614" spans="1:16" ht="39.950000000000003" customHeight="1">
      <c r="A614" s="476" t="s">
        <v>1374</v>
      </c>
      <c r="B614" s="477" t="s">
        <v>1375</v>
      </c>
      <c r="C614" s="499" t="s">
        <v>1376</v>
      </c>
      <c r="D614" s="568" t="s">
        <v>1377</v>
      </c>
      <c r="E614" s="510" t="s">
        <v>1378</v>
      </c>
      <c r="F614" s="568" t="s">
        <v>1493</v>
      </c>
      <c r="G614" s="510" t="s">
        <v>1494</v>
      </c>
      <c r="H614" s="479" t="s">
        <v>331</v>
      </c>
      <c r="J614" s="480" t="s">
        <v>1499</v>
      </c>
      <c r="K614" s="482">
        <v>5000000</v>
      </c>
      <c r="L614" s="480" t="s">
        <v>1500</v>
      </c>
      <c r="M614" s="482">
        <v>5000000</v>
      </c>
    </row>
    <row r="615" spans="1:16" ht="39.950000000000003" customHeight="1">
      <c r="A615" s="476" t="s">
        <v>1374</v>
      </c>
      <c r="B615" s="477" t="s">
        <v>1375</v>
      </c>
      <c r="C615" s="499" t="s">
        <v>1376</v>
      </c>
      <c r="D615" s="568" t="s">
        <v>1377</v>
      </c>
      <c r="E615" s="510" t="s">
        <v>1378</v>
      </c>
      <c r="F615" s="568" t="s">
        <v>1493</v>
      </c>
      <c r="G615" s="510" t="s">
        <v>1494</v>
      </c>
      <c r="H615" s="479" t="s">
        <v>143</v>
      </c>
      <c r="J615" s="510" t="s">
        <v>1495</v>
      </c>
      <c r="K615" s="501">
        <v>50000000</v>
      </c>
      <c r="L615" s="510" t="s">
        <v>1496</v>
      </c>
      <c r="M615" s="501">
        <v>20000000</v>
      </c>
    </row>
    <row r="616" spans="1:16" ht="39.950000000000003" customHeight="1">
      <c r="A616" s="476" t="s">
        <v>1374</v>
      </c>
      <c r="B616" s="477" t="s">
        <v>1375</v>
      </c>
      <c r="C616" s="499" t="s">
        <v>1376</v>
      </c>
      <c r="D616" s="568" t="s">
        <v>1377</v>
      </c>
      <c r="E616" s="510" t="s">
        <v>1378</v>
      </c>
      <c r="F616" s="568" t="s">
        <v>1493</v>
      </c>
      <c r="G616" s="510" t="s">
        <v>1494</v>
      </c>
      <c r="H616" s="479" t="s">
        <v>84</v>
      </c>
      <c r="J616" s="480" t="s">
        <v>1502</v>
      </c>
      <c r="K616" s="482">
        <v>10000000</v>
      </c>
      <c r="L616" s="480" t="s">
        <v>1503</v>
      </c>
      <c r="M616" s="482">
        <v>30000000</v>
      </c>
      <c r="N616" s="496" t="s">
        <v>3023</v>
      </c>
      <c r="O616" s="497" t="s">
        <v>3024</v>
      </c>
    </row>
    <row r="617" spans="1:16" ht="39.950000000000003" customHeight="1">
      <c r="A617" s="476" t="s">
        <v>1374</v>
      </c>
      <c r="B617" s="477" t="s">
        <v>1375</v>
      </c>
      <c r="C617" s="499" t="s">
        <v>1376</v>
      </c>
      <c r="D617" s="568" t="s">
        <v>1377</v>
      </c>
      <c r="E617" s="510" t="s">
        <v>1378</v>
      </c>
      <c r="F617" s="568" t="s">
        <v>1493</v>
      </c>
      <c r="G617" s="510" t="s">
        <v>1494</v>
      </c>
      <c r="H617" s="479" t="s">
        <v>244</v>
      </c>
      <c r="J617" s="480" t="s">
        <v>779</v>
      </c>
      <c r="K617" s="482">
        <v>5000000</v>
      </c>
      <c r="L617" s="480" t="s">
        <v>779</v>
      </c>
      <c r="M617" s="482">
        <v>5000000</v>
      </c>
    </row>
    <row r="618" spans="1:16" ht="39.950000000000003" customHeight="1">
      <c r="A618" s="476" t="s">
        <v>1374</v>
      </c>
      <c r="B618" s="477" t="s">
        <v>1375</v>
      </c>
      <c r="C618" s="499" t="s">
        <v>1376</v>
      </c>
      <c r="D618" s="568" t="s">
        <v>1377</v>
      </c>
      <c r="E618" s="510" t="s">
        <v>1378</v>
      </c>
      <c r="F618" s="568" t="s">
        <v>1493</v>
      </c>
      <c r="G618" s="510" t="s">
        <v>1494</v>
      </c>
      <c r="H618" s="479" t="s">
        <v>194</v>
      </c>
      <c r="J618" s="480" t="s">
        <v>1505</v>
      </c>
      <c r="K618" s="482">
        <v>0</v>
      </c>
      <c r="M618" s="482">
        <v>0</v>
      </c>
    </row>
    <row r="619" spans="1:16" ht="39.950000000000003" customHeight="1">
      <c r="A619" s="476" t="s">
        <v>1374</v>
      </c>
      <c r="B619" s="477" t="s">
        <v>1375</v>
      </c>
      <c r="C619" s="499" t="s">
        <v>1376</v>
      </c>
      <c r="D619" s="568" t="s">
        <v>1377</v>
      </c>
      <c r="E619" s="510" t="s">
        <v>1378</v>
      </c>
      <c r="F619" s="568" t="s">
        <v>1493</v>
      </c>
      <c r="G619" s="510" t="s">
        <v>1494</v>
      </c>
      <c r="H619" s="479" t="s">
        <v>249</v>
      </c>
      <c r="J619" s="480" t="s">
        <v>1506</v>
      </c>
      <c r="K619" s="482">
        <v>15000000</v>
      </c>
      <c r="L619" s="480" t="s">
        <v>1507</v>
      </c>
      <c r="M619" s="482">
        <f>K619*1.1</f>
        <v>16500000.000000002</v>
      </c>
      <c r="N619" s="483" t="s">
        <v>2605</v>
      </c>
      <c r="O619" s="484" t="s">
        <v>2602</v>
      </c>
      <c r="P619" s="493">
        <v>4250000</v>
      </c>
    </row>
    <row r="620" spans="1:16" ht="39.950000000000003" customHeight="1">
      <c r="A620" s="476" t="s">
        <v>1374</v>
      </c>
      <c r="B620" s="477" t="s">
        <v>1375</v>
      </c>
      <c r="C620" s="499" t="s">
        <v>1376</v>
      </c>
      <c r="D620" s="568" t="s">
        <v>1377</v>
      </c>
      <c r="E620" s="510" t="s">
        <v>1378</v>
      </c>
      <c r="F620" s="568" t="s">
        <v>1493</v>
      </c>
      <c r="G620" s="510" t="s">
        <v>1494</v>
      </c>
      <c r="I620" s="518" t="s">
        <v>2780</v>
      </c>
      <c r="J620" s="483" t="s">
        <v>1511</v>
      </c>
      <c r="K620" s="493">
        <v>8000000</v>
      </c>
      <c r="L620" s="484" t="s">
        <v>1512</v>
      </c>
      <c r="M620" s="494">
        <v>8000000</v>
      </c>
      <c r="N620" s="483" t="s">
        <v>3569</v>
      </c>
      <c r="O620" s="507" t="s">
        <v>3570</v>
      </c>
    </row>
    <row r="621" spans="1:16" ht="39.950000000000003" customHeight="1">
      <c r="A621" s="476" t="s">
        <v>1374</v>
      </c>
      <c r="B621" s="477" t="s">
        <v>1375</v>
      </c>
      <c r="C621" s="499" t="s">
        <v>1376</v>
      </c>
      <c r="D621" s="568" t="s">
        <v>1377</v>
      </c>
      <c r="E621" s="510" t="s">
        <v>1378</v>
      </c>
      <c r="F621" s="568" t="s">
        <v>1493</v>
      </c>
      <c r="G621" s="510" t="s">
        <v>1494</v>
      </c>
      <c r="I621" s="518" t="s">
        <v>2800</v>
      </c>
      <c r="J621" s="483" t="s">
        <v>1513</v>
      </c>
      <c r="K621" s="493"/>
      <c r="L621" s="484"/>
      <c r="M621" s="494">
        <v>0</v>
      </c>
      <c r="N621" s="483" t="s">
        <v>2801</v>
      </c>
      <c r="O621" s="483" t="s">
        <v>2802</v>
      </c>
    </row>
    <row r="622" spans="1:16" ht="39.950000000000003" customHeight="1">
      <c r="A622" s="476" t="s">
        <v>1374</v>
      </c>
      <c r="B622" s="477" t="s">
        <v>1375</v>
      </c>
      <c r="C622" s="499" t="s">
        <v>1376</v>
      </c>
      <c r="D622" s="568" t="s">
        <v>1377</v>
      </c>
      <c r="E622" s="510" t="s">
        <v>1378</v>
      </c>
      <c r="F622" s="568" t="s">
        <v>1515</v>
      </c>
      <c r="G622" s="510" t="s">
        <v>1516</v>
      </c>
      <c r="H622" s="518" t="s">
        <v>3143</v>
      </c>
      <c r="J622" s="510" t="s">
        <v>1517</v>
      </c>
      <c r="K622" s="501">
        <v>3000000</v>
      </c>
      <c r="L622" s="510" t="s">
        <v>1518</v>
      </c>
      <c r="M622" s="501">
        <v>4000000</v>
      </c>
      <c r="N622" s="483" t="s">
        <v>3147</v>
      </c>
      <c r="O622" s="571" t="s">
        <v>3148</v>
      </c>
    </row>
    <row r="623" spans="1:16" ht="39.950000000000003" customHeight="1">
      <c r="A623" s="476" t="s">
        <v>1374</v>
      </c>
      <c r="B623" s="477" t="s">
        <v>1375</v>
      </c>
      <c r="C623" s="499" t="s">
        <v>1376</v>
      </c>
      <c r="D623" s="568" t="s">
        <v>1377</v>
      </c>
      <c r="E623" s="510" t="s">
        <v>1378</v>
      </c>
      <c r="F623" s="568" t="s">
        <v>1515</v>
      </c>
      <c r="G623" s="510" t="s">
        <v>1516</v>
      </c>
      <c r="H623" s="479" t="s">
        <v>331</v>
      </c>
      <c r="J623" s="480" t="s">
        <v>1521</v>
      </c>
      <c r="K623" s="482">
        <v>5000000</v>
      </c>
      <c r="L623" s="480" t="s">
        <v>1522</v>
      </c>
      <c r="M623" s="482">
        <v>5000000</v>
      </c>
    </row>
    <row r="624" spans="1:16" ht="39.950000000000003" customHeight="1">
      <c r="A624" s="476" t="s">
        <v>1374</v>
      </c>
      <c r="B624" s="477" t="s">
        <v>1375</v>
      </c>
      <c r="C624" s="499" t="s">
        <v>1376</v>
      </c>
      <c r="D624" s="568" t="s">
        <v>1377</v>
      </c>
      <c r="E624" s="510" t="s">
        <v>1378</v>
      </c>
      <c r="F624" s="568" t="s">
        <v>1515</v>
      </c>
      <c r="G624" s="510" t="s">
        <v>1516</v>
      </c>
      <c r="H624" s="479" t="s">
        <v>84</v>
      </c>
      <c r="J624" s="480" t="s">
        <v>1523</v>
      </c>
      <c r="K624" s="501">
        <v>0</v>
      </c>
      <c r="L624" s="486"/>
      <c r="M624" s="501">
        <v>0</v>
      </c>
      <c r="N624" s="496" t="s">
        <v>3021</v>
      </c>
      <c r="O624" s="497" t="s">
        <v>3025</v>
      </c>
    </row>
    <row r="625" spans="1:16" ht="39.950000000000003" customHeight="1">
      <c r="A625" s="476" t="s">
        <v>1374</v>
      </c>
      <c r="B625" s="477" t="s">
        <v>1375</v>
      </c>
      <c r="C625" s="499" t="s">
        <v>1376</v>
      </c>
      <c r="D625" s="568" t="s">
        <v>1377</v>
      </c>
      <c r="E625" s="510" t="s">
        <v>1378</v>
      </c>
      <c r="F625" s="568" t="s">
        <v>1515</v>
      </c>
      <c r="G625" s="510" t="s">
        <v>1516</v>
      </c>
      <c r="H625" s="479" t="s">
        <v>143</v>
      </c>
      <c r="J625" s="510" t="s">
        <v>1524</v>
      </c>
      <c r="K625" s="501">
        <v>100000000</v>
      </c>
      <c r="L625" s="510" t="s">
        <v>1525</v>
      </c>
      <c r="M625" s="501">
        <v>55000000</v>
      </c>
    </row>
    <row r="626" spans="1:16" ht="39.950000000000003" customHeight="1">
      <c r="A626" s="476" t="s">
        <v>1374</v>
      </c>
      <c r="B626" s="477" t="s">
        <v>1375</v>
      </c>
      <c r="C626" s="499" t="s">
        <v>1376</v>
      </c>
      <c r="D626" s="568" t="s">
        <v>1377</v>
      </c>
      <c r="E626" s="510" t="s">
        <v>1378</v>
      </c>
      <c r="F626" s="568" t="s">
        <v>1515</v>
      </c>
      <c r="G626" s="510" t="s">
        <v>1516</v>
      </c>
      <c r="I626" s="518" t="s">
        <v>2780</v>
      </c>
      <c r="J626" s="586" t="s">
        <v>1426</v>
      </c>
      <c r="K626" s="493">
        <v>4000000</v>
      </c>
      <c r="L626" s="484" t="s">
        <v>1427</v>
      </c>
      <c r="M626" s="494">
        <v>4000000</v>
      </c>
      <c r="N626" s="483" t="s">
        <v>3571</v>
      </c>
      <c r="O626" s="507" t="s">
        <v>3572</v>
      </c>
    </row>
    <row r="627" spans="1:16" ht="39.950000000000003" customHeight="1">
      <c r="A627" s="476" t="s">
        <v>1374</v>
      </c>
      <c r="B627" s="477" t="s">
        <v>1375</v>
      </c>
      <c r="C627" s="499" t="s">
        <v>1376</v>
      </c>
      <c r="D627" s="568" t="s">
        <v>1377</v>
      </c>
      <c r="E627" s="510" t="s">
        <v>1378</v>
      </c>
      <c r="F627" s="568" t="s">
        <v>1515</v>
      </c>
      <c r="G627" s="510" t="s">
        <v>1516</v>
      </c>
      <c r="I627" s="518" t="s">
        <v>2800</v>
      </c>
      <c r="J627" s="483" t="s">
        <v>1526</v>
      </c>
      <c r="K627" s="493">
        <v>0</v>
      </c>
      <c r="L627" s="484"/>
      <c r="M627" s="494">
        <v>0</v>
      </c>
      <c r="N627" s="483" t="s">
        <v>2801</v>
      </c>
      <c r="O627" s="483" t="s">
        <v>2802</v>
      </c>
    </row>
    <row r="628" spans="1:16" ht="39.950000000000003" customHeight="1">
      <c r="A628" s="476" t="s">
        <v>1374</v>
      </c>
      <c r="B628" s="477" t="s">
        <v>1375</v>
      </c>
      <c r="C628" s="499" t="s">
        <v>1376</v>
      </c>
      <c r="D628" s="568" t="s">
        <v>1377</v>
      </c>
      <c r="E628" s="510" t="s">
        <v>1378</v>
      </c>
      <c r="F628" s="568" t="s">
        <v>1527</v>
      </c>
      <c r="G628" s="510" t="s">
        <v>1528</v>
      </c>
      <c r="H628" s="518" t="s">
        <v>3143</v>
      </c>
      <c r="J628" s="510" t="s">
        <v>1529</v>
      </c>
      <c r="K628" s="501">
        <v>3000000</v>
      </c>
      <c r="L628" s="510" t="s">
        <v>1530</v>
      </c>
      <c r="M628" s="501">
        <v>4000000</v>
      </c>
      <c r="N628" s="483" t="s">
        <v>3147</v>
      </c>
      <c r="O628" s="520" t="s">
        <v>3148</v>
      </c>
    </row>
    <row r="629" spans="1:16" ht="39.950000000000003" customHeight="1">
      <c r="A629" s="476" t="s">
        <v>1374</v>
      </c>
      <c r="B629" s="477" t="s">
        <v>1375</v>
      </c>
      <c r="C629" s="499" t="s">
        <v>1376</v>
      </c>
      <c r="D629" s="568" t="s">
        <v>1377</v>
      </c>
      <c r="E629" s="510" t="s">
        <v>1378</v>
      </c>
      <c r="F629" s="568" t="s">
        <v>1527</v>
      </c>
      <c r="G629" s="510" t="s">
        <v>1528</v>
      </c>
      <c r="H629" s="479" t="s">
        <v>331</v>
      </c>
      <c r="J629" s="480" t="s">
        <v>1534</v>
      </c>
      <c r="K629" s="482">
        <v>5000000</v>
      </c>
      <c r="L629" s="480" t="s">
        <v>1535</v>
      </c>
      <c r="M629" s="482">
        <v>5000000</v>
      </c>
    </row>
    <row r="630" spans="1:16" ht="39.950000000000003" customHeight="1">
      <c r="A630" s="476" t="s">
        <v>1374</v>
      </c>
      <c r="B630" s="477" t="s">
        <v>1375</v>
      </c>
      <c r="C630" s="499" t="s">
        <v>1376</v>
      </c>
      <c r="D630" s="568" t="s">
        <v>1377</v>
      </c>
      <c r="E630" s="510" t="s">
        <v>1378</v>
      </c>
      <c r="F630" s="568" t="s">
        <v>1527</v>
      </c>
      <c r="G630" s="510" t="s">
        <v>1528</v>
      </c>
      <c r="H630" s="479" t="s">
        <v>143</v>
      </c>
      <c r="J630" s="510" t="s">
        <v>1529</v>
      </c>
      <c r="K630" s="501">
        <v>100000000</v>
      </c>
      <c r="L630" s="510" t="s">
        <v>1530</v>
      </c>
      <c r="M630" s="501">
        <v>20000000</v>
      </c>
    </row>
    <row r="631" spans="1:16" ht="39.950000000000003" customHeight="1">
      <c r="A631" s="476" t="s">
        <v>1374</v>
      </c>
      <c r="B631" s="477" t="s">
        <v>1375</v>
      </c>
      <c r="C631" s="499" t="s">
        <v>1376</v>
      </c>
      <c r="D631" s="568" t="s">
        <v>1377</v>
      </c>
      <c r="E631" s="510" t="s">
        <v>1378</v>
      </c>
      <c r="F631" s="568" t="s">
        <v>1527</v>
      </c>
      <c r="G631" s="510" t="s">
        <v>1528</v>
      </c>
      <c r="I631" s="518" t="s">
        <v>2780</v>
      </c>
      <c r="J631" s="586" t="s">
        <v>1426</v>
      </c>
      <c r="K631" s="493">
        <v>4000000</v>
      </c>
      <c r="L631" s="484" t="s">
        <v>1427</v>
      </c>
      <c r="M631" s="494">
        <v>4000000</v>
      </c>
      <c r="N631" s="483" t="s">
        <v>3573</v>
      </c>
      <c r="O631" s="507" t="s">
        <v>3574</v>
      </c>
    </row>
    <row r="632" spans="1:16" ht="39.950000000000003" customHeight="1">
      <c r="A632" s="476" t="s">
        <v>1374</v>
      </c>
      <c r="B632" s="477" t="s">
        <v>1375</v>
      </c>
      <c r="C632" s="499" t="s">
        <v>1376</v>
      </c>
      <c r="D632" s="568" t="s">
        <v>1377</v>
      </c>
      <c r="E632" s="510" t="s">
        <v>1378</v>
      </c>
      <c r="F632" s="568" t="s">
        <v>1527</v>
      </c>
      <c r="G632" s="510" t="s">
        <v>1528</v>
      </c>
      <c r="I632" s="518" t="s">
        <v>2800</v>
      </c>
      <c r="J632" s="483" t="s">
        <v>1540</v>
      </c>
      <c r="K632" s="493">
        <v>2200000000</v>
      </c>
      <c r="L632" s="484"/>
      <c r="M632" s="494">
        <v>0</v>
      </c>
      <c r="N632" s="483" t="s">
        <v>2803</v>
      </c>
      <c r="O632" s="484" t="s">
        <v>2804</v>
      </c>
    </row>
    <row r="633" spans="1:16" ht="39.950000000000003" customHeight="1">
      <c r="A633" s="476" t="s">
        <v>1374</v>
      </c>
      <c r="B633" s="477" t="s">
        <v>1375</v>
      </c>
      <c r="C633" s="499" t="s">
        <v>1376</v>
      </c>
      <c r="D633" s="568" t="s">
        <v>1377</v>
      </c>
      <c r="E633" s="510" t="s">
        <v>1378</v>
      </c>
      <c r="F633" s="568" t="s">
        <v>1541</v>
      </c>
      <c r="G633" s="510" t="s">
        <v>1542</v>
      </c>
      <c r="H633" s="479" t="s">
        <v>244</v>
      </c>
      <c r="J633" s="480" t="s">
        <v>1106</v>
      </c>
      <c r="K633" s="482">
        <f>+PRODUCT(2951629,2)</f>
        <v>5903258</v>
      </c>
      <c r="L633" s="480" t="s">
        <v>1106</v>
      </c>
      <c r="M633" s="482">
        <v>6080355.7400000002</v>
      </c>
      <c r="N633" s="483" t="s">
        <v>2375</v>
      </c>
    </row>
    <row r="634" spans="1:16" ht="39.950000000000003" customHeight="1">
      <c r="A634" s="476" t="s">
        <v>1374</v>
      </c>
      <c r="B634" s="477" t="s">
        <v>1375</v>
      </c>
      <c r="C634" s="499" t="s">
        <v>1376</v>
      </c>
      <c r="D634" s="568" t="s">
        <v>1377</v>
      </c>
      <c r="E634" s="510" t="s">
        <v>1378</v>
      </c>
      <c r="F634" s="568" t="s">
        <v>1541</v>
      </c>
      <c r="G634" s="510" t="s">
        <v>1542</v>
      </c>
      <c r="H634" s="479" t="s">
        <v>126</v>
      </c>
      <c r="J634" s="480" t="s">
        <v>1394</v>
      </c>
      <c r="K634" s="482">
        <v>10000000</v>
      </c>
      <c r="L634" s="480" t="s">
        <v>1394</v>
      </c>
      <c r="M634" s="482">
        <v>20000000</v>
      </c>
      <c r="N634" s="484" t="s">
        <v>2481</v>
      </c>
      <c r="O634" s="484" t="s">
        <v>2482</v>
      </c>
    </row>
    <row r="635" spans="1:16" ht="39.950000000000003" customHeight="1">
      <c r="A635" s="476" t="s">
        <v>1374</v>
      </c>
      <c r="B635" s="477" t="s">
        <v>1375</v>
      </c>
      <c r="C635" s="499" t="s">
        <v>1376</v>
      </c>
      <c r="D635" s="568" t="s">
        <v>1377</v>
      </c>
      <c r="E635" s="510" t="s">
        <v>1378</v>
      </c>
      <c r="F635" s="568" t="s">
        <v>1541</v>
      </c>
      <c r="G635" s="510" t="s">
        <v>1542</v>
      </c>
      <c r="H635" s="479" t="s">
        <v>249</v>
      </c>
      <c r="J635" s="480" t="s">
        <v>1543</v>
      </c>
      <c r="K635" s="482">
        <v>1500000</v>
      </c>
      <c r="L635" s="480" t="s">
        <v>1544</v>
      </c>
      <c r="M635" s="482">
        <f>2*K635*1.1</f>
        <v>3300000.0000000005</v>
      </c>
      <c r="N635" s="483" t="s">
        <v>2606</v>
      </c>
      <c r="O635" s="484" t="s">
        <v>2602</v>
      </c>
      <c r="P635" s="493" t="s">
        <v>2607</v>
      </c>
    </row>
    <row r="636" spans="1:16" ht="39.950000000000003" customHeight="1">
      <c r="A636" s="476" t="s">
        <v>1374</v>
      </c>
      <c r="B636" s="477" t="s">
        <v>1375</v>
      </c>
      <c r="C636" s="499" t="s">
        <v>1376</v>
      </c>
      <c r="D636" s="568" t="s">
        <v>1377</v>
      </c>
      <c r="E636" s="510" t="s">
        <v>1378</v>
      </c>
      <c r="F636" s="568" t="s">
        <v>1541</v>
      </c>
      <c r="G636" s="510" t="s">
        <v>1542</v>
      </c>
      <c r="H636" s="479" t="s">
        <v>31</v>
      </c>
      <c r="J636" s="480" t="s">
        <v>1363</v>
      </c>
      <c r="K636" s="481">
        <v>13975398</v>
      </c>
      <c r="L636" s="480" t="s">
        <v>1363</v>
      </c>
      <c r="M636" s="481">
        <v>13134453</v>
      </c>
      <c r="N636" s="640" t="s">
        <v>3700</v>
      </c>
    </row>
    <row r="637" spans="1:16" ht="39.950000000000003" customHeight="1">
      <c r="A637" s="476" t="s">
        <v>1374</v>
      </c>
      <c r="B637" s="477" t="s">
        <v>1375</v>
      </c>
      <c r="C637" s="499" t="s">
        <v>1376</v>
      </c>
      <c r="D637" s="568" t="s">
        <v>1377</v>
      </c>
      <c r="E637" s="510" t="s">
        <v>1378</v>
      </c>
      <c r="F637" s="568" t="s">
        <v>1545</v>
      </c>
      <c r="G637" s="510" t="s">
        <v>1546</v>
      </c>
      <c r="H637" s="479" t="s">
        <v>127</v>
      </c>
      <c r="J637" s="480" t="s">
        <v>1547</v>
      </c>
      <c r="K637" s="482">
        <v>60000000</v>
      </c>
      <c r="L637" s="480" t="s">
        <v>1547</v>
      </c>
      <c r="M637" s="482">
        <v>60000000</v>
      </c>
      <c r="N637" s="623" t="s">
        <v>3372</v>
      </c>
      <c r="O637" s="484" t="s">
        <v>2377</v>
      </c>
    </row>
    <row r="638" spans="1:16" ht="39.950000000000003" customHeight="1">
      <c r="A638" s="476" t="s">
        <v>1374</v>
      </c>
      <c r="B638" s="477" t="s">
        <v>1375</v>
      </c>
      <c r="C638" s="499" t="s">
        <v>1376</v>
      </c>
      <c r="D638" s="568" t="s">
        <v>1377</v>
      </c>
      <c r="E638" s="510" t="s">
        <v>1378</v>
      </c>
      <c r="F638" s="568" t="s">
        <v>1545</v>
      </c>
      <c r="G638" s="510" t="s">
        <v>1546</v>
      </c>
      <c r="H638" s="479" t="s">
        <v>126</v>
      </c>
      <c r="J638" s="510" t="s">
        <v>1548</v>
      </c>
      <c r="K638" s="482">
        <v>15000000</v>
      </c>
      <c r="L638" s="510" t="s">
        <v>1548</v>
      </c>
      <c r="M638" s="482">
        <v>20000000</v>
      </c>
      <c r="N638" s="484" t="s">
        <v>2482</v>
      </c>
      <c r="O638" s="484" t="s">
        <v>2482</v>
      </c>
    </row>
    <row r="639" spans="1:16" ht="39.950000000000003" customHeight="1">
      <c r="A639" s="476" t="s">
        <v>1374</v>
      </c>
      <c r="B639" s="477" t="s">
        <v>1375</v>
      </c>
      <c r="C639" s="499" t="s">
        <v>1376</v>
      </c>
      <c r="D639" s="568" t="s">
        <v>1377</v>
      </c>
      <c r="E639" s="510" t="s">
        <v>1378</v>
      </c>
      <c r="F639" s="568" t="s">
        <v>1545</v>
      </c>
      <c r="G639" s="510" t="s">
        <v>1546</v>
      </c>
      <c r="H639" s="479" t="s">
        <v>249</v>
      </c>
      <c r="J639" s="480" t="s">
        <v>1549</v>
      </c>
      <c r="K639" s="482">
        <v>1000000</v>
      </c>
      <c r="L639" s="480" t="s">
        <v>1550</v>
      </c>
      <c r="M639" s="482">
        <f>2*K639*1.1</f>
        <v>2200000</v>
      </c>
      <c r="N639" s="483" t="s">
        <v>2608</v>
      </c>
      <c r="O639" s="484" t="s">
        <v>2546</v>
      </c>
      <c r="P639" s="493">
        <v>0</v>
      </c>
    </row>
    <row r="640" spans="1:16" ht="39.950000000000003" customHeight="1">
      <c r="A640" s="476" t="s">
        <v>1374</v>
      </c>
      <c r="B640" s="477" t="s">
        <v>1375</v>
      </c>
      <c r="C640" s="499" t="s">
        <v>1376</v>
      </c>
      <c r="D640" s="568" t="s">
        <v>1377</v>
      </c>
      <c r="E640" s="510" t="s">
        <v>1378</v>
      </c>
      <c r="F640" s="568" t="s">
        <v>1545</v>
      </c>
      <c r="G640" s="510" t="s">
        <v>1546</v>
      </c>
      <c r="H640" s="479" t="s">
        <v>31</v>
      </c>
      <c r="J640" s="480" t="s">
        <v>1363</v>
      </c>
      <c r="K640" s="481">
        <v>13975398</v>
      </c>
      <c r="L640" s="480" t="s">
        <v>1363</v>
      </c>
      <c r="M640" s="481">
        <v>13134473</v>
      </c>
      <c r="N640" s="640" t="s">
        <v>3372</v>
      </c>
    </row>
    <row r="641" spans="1:16" ht="39.950000000000003" customHeight="1">
      <c r="A641" s="476" t="s">
        <v>1374</v>
      </c>
      <c r="B641" s="477" t="s">
        <v>1375</v>
      </c>
      <c r="C641" s="499" t="s">
        <v>1376</v>
      </c>
      <c r="D641" s="568" t="s">
        <v>1377</v>
      </c>
      <c r="E641" s="510" t="s">
        <v>1378</v>
      </c>
      <c r="F641" s="568" t="s">
        <v>1552</v>
      </c>
      <c r="G641" s="510" t="s">
        <v>1553</v>
      </c>
      <c r="H641" s="479" t="s">
        <v>127</v>
      </c>
      <c r="J641" s="480" t="s">
        <v>1106</v>
      </c>
      <c r="K641" s="482">
        <f>+PRODUCT(2951629,2)</f>
        <v>5903258</v>
      </c>
      <c r="L641" s="480" t="s">
        <v>1106</v>
      </c>
      <c r="M641" s="482">
        <v>6080355.7400000002</v>
      </c>
      <c r="N641" s="623" t="s">
        <v>3372</v>
      </c>
      <c r="O641" s="484" t="s">
        <v>3650</v>
      </c>
    </row>
    <row r="642" spans="1:16" ht="39.950000000000003" customHeight="1">
      <c r="A642" s="476" t="s">
        <v>1374</v>
      </c>
      <c r="B642" s="477" t="s">
        <v>1375</v>
      </c>
      <c r="C642" s="499" t="s">
        <v>1376</v>
      </c>
      <c r="D642" s="568" t="s">
        <v>1377</v>
      </c>
      <c r="E642" s="510" t="s">
        <v>1378</v>
      </c>
      <c r="F642" s="568" t="s">
        <v>1552</v>
      </c>
      <c r="G642" s="510" t="s">
        <v>1553</v>
      </c>
      <c r="H642" s="479" t="s">
        <v>126</v>
      </c>
      <c r="J642" s="480" t="s">
        <v>1394</v>
      </c>
      <c r="K642" s="482">
        <v>10000000</v>
      </c>
      <c r="L642" s="480" t="s">
        <v>1394</v>
      </c>
      <c r="M642" s="482">
        <v>20000000</v>
      </c>
      <c r="N642" s="484" t="s">
        <v>2483</v>
      </c>
      <c r="O642" s="484" t="s">
        <v>2484</v>
      </c>
      <c r="P642" s="509">
        <v>20000000</v>
      </c>
    </row>
    <row r="643" spans="1:16" ht="39.950000000000003" customHeight="1">
      <c r="A643" s="476" t="s">
        <v>1374</v>
      </c>
      <c r="B643" s="477" t="s">
        <v>1375</v>
      </c>
      <c r="C643" s="499" t="s">
        <v>1376</v>
      </c>
      <c r="D643" s="568" t="s">
        <v>1377</v>
      </c>
      <c r="E643" s="510" t="s">
        <v>1378</v>
      </c>
      <c r="F643" s="568" t="s">
        <v>1552</v>
      </c>
      <c r="G643" s="510" t="s">
        <v>1553</v>
      </c>
      <c r="H643" s="479" t="s">
        <v>249</v>
      </c>
      <c r="J643" s="480" t="s">
        <v>1554</v>
      </c>
      <c r="K643" s="482">
        <v>0</v>
      </c>
      <c r="L643" s="480" t="s">
        <v>1555</v>
      </c>
      <c r="M643" s="482">
        <v>0</v>
      </c>
      <c r="N643" s="483" t="s">
        <v>2609</v>
      </c>
      <c r="O643" s="484" t="s">
        <v>2546</v>
      </c>
      <c r="P643" s="493">
        <v>0</v>
      </c>
    </row>
    <row r="644" spans="1:16" ht="39.950000000000003" customHeight="1">
      <c r="A644" s="476" t="s">
        <v>1374</v>
      </c>
      <c r="B644" s="477" t="s">
        <v>1375</v>
      </c>
      <c r="C644" s="499" t="s">
        <v>1376</v>
      </c>
      <c r="D644" s="568" t="s">
        <v>1377</v>
      </c>
      <c r="E644" s="510" t="s">
        <v>1378</v>
      </c>
      <c r="F644" s="568" t="s">
        <v>1552</v>
      </c>
      <c r="G644" s="510" t="s">
        <v>1553</v>
      </c>
      <c r="I644" s="479" t="s">
        <v>81</v>
      </c>
      <c r="J644" s="480" t="s">
        <v>1441</v>
      </c>
      <c r="K644" s="482">
        <v>0</v>
      </c>
      <c r="M644" s="482">
        <v>0</v>
      </c>
      <c r="N644" s="505" t="s">
        <v>2733</v>
      </c>
      <c r="O644" s="507" t="s">
        <v>2734</v>
      </c>
    </row>
    <row r="645" spans="1:16" ht="39.950000000000003" customHeight="1">
      <c r="A645" s="476" t="s">
        <v>1374</v>
      </c>
      <c r="B645" s="477" t="s">
        <v>1375</v>
      </c>
      <c r="C645" s="499" t="s">
        <v>1376</v>
      </c>
      <c r="D645" s="568" t="s">
        <v>1377</v>
      </c>
      <c r="E645" s="510" t="s">
        <v>1378</v>
      </c>
      <c r="F645" s="568" t="s">
        <v>1552</v>
      </c>
      <c r="G645" s="510" t="s">
        <v>1553</v>
      </c>
      <c r="I645" s="479" t="s">
        <v>84</v>
      </c>
      <c r="J645" s="480" t="s">
        <v>1558</v>
      </c>
      <c r="K645" s="482">
        <v>30000000</v>
      </c>
      <c r="L645" s="480" t="s">
        <v>1558</v>
      </c>
      <c r="M645" s="482">
        <v>30000000</v>
      </c>
      <c r="N645" s="496" t="s">
        <v>3034</v>
      </c>
      <c r="O645" s="497" t="s">
        <v>2434</v>
      </c>
    </row>
    <row r="646" spans="1:16" ht="39.950000000000003" customHeight="1">
      <c r="A646" s="476" t="s">
        <v>1374</v>
      </c>
      <c r="B646" s="477" t="s">
        <v>1375</v>
      </c>
      <c r="C646" s="499" t="s">
        <v>1376</v>
      </c>
      <c r="D646" s="568" t="s">
        <v>1377</v>
      </c>
      <c r="E646" s="510" t="s">
        <v>1378</v>
      </c>
      <c r="F646" s="568" t="s">
        <v>1552</v>
      </c>
      <c r="G646" s="510" t="s">
        <v>1553</v>
      </c>
      <c r="I646" s="484" t="s">
        <v>3153</v>
      </c>
      <c r="J646" s="483" t="s">
        <v>1559</v>
      </c>
      <c r="K646" s="509">
        <v>3000000</v>
      </c>
      <c r="L646" s="484" t="s">
        <v>1559</v>
      </c>
      <c r="M646" s="585">
        <v>4000000</v>
      </c>
      <c r="N646" s="547" t="s">
        <v>3149</v>
      </c>
    </row>
    <row r="647" spans="1:16" ht="39.950000000000003" customHeight="1">
      <c r="A647" s="476" t="s">
        <v>1374</v>
      </c>
      <c r="B647" s="477" t="s">
        <v>1375</v>
      </c>
      <c r="C647" s="499" t="s">
        <v>1376</v>
      </c>
      <c r="D647" s="568" t="s">
        <v>1377</v>
      </c>
      <c r="E647" s="510" t="s">
        <v>1378</v>
      </c>
      <c r="F647" s="568" t="s">
        <v>1552</v>
      </c>
      <c r="G647" s="510" t="s">
        <v>1553</v>
      </c>
      <c r="I647" s="479" t="s">
        <v>92</v>
      </c>
      <c r="J647" s="480" t="s">
        <v>1560</v>
      </c>
      <c r="K647" s="482">
        <v>5000000</v>
      </c>
      <c r="L647" s="480" t="s">
        <v>1559</v>
      </c>
      <c r="M647" s="482">
        <v>5000000</v>
      </c>
    </row>
    <row r="648" spans="1:16" ht="39.950000000000003" customHeight="1">
      <c r="A648" s="476" t="s">
        <v>1374</v>
      </c>
      <c r="B648" s="477" t="s">
        <v>1375</v>
      </c>
      <c r="C648" s="499" t="s">
        <v>1376</v>
      </c>
      <c r="D648" s="568" t="s">
        <v>1377</v>
      </c>
      <c r="E648" s="510" t="s">
        <v>1378</v>
      </c>
      <c r="F648" s="568" t="s">
        <v>1552</v>
      </c>
      <c r="G648" s="510" t="s">
        <v>1553</v>
      </c>
      <c r="I648" s="479" t="s">
        <v>31</v>
      </c>
      <c r="J648" s="480" t="s">
        <v>1363</v>
      </c>
      <c r="K648" s="481">
        <v>13975398</v>
      </c>
      <c r="L648" s="480" t="s">
        <v>1363</v>
      </c>
      <c r="M648" s="481">
        <v>21541038</v>
      </c>
      <c r="N648" s="640" t="s">
        <v>3372</v>
      </c>
      <c r="O648" s="641"/>
    </row>
    <row r="649" spans="1:16" ht="39.950000000000003" customHeight="1">
      <c r="A649" s="476" t="s">
        <v>1374</v>
      </c>
      <c r="B649" s="477" t="s">
        <v>1375</v>
      </c>
      <c r="C649" s="499" t="s">
        <v>1376</v>
      </c>
      <c r="D649" s="568" t="s">
        <v>1377</v>
      </c>
      <c r="E649" s="510" t="s">
        <v>1378</v>
      </c>
      <c r="F649" s="568" t="s">
        <v>1552</v>
      </c>
      <c r="G649" s="510" t="s">
        <v>1553</v>
      </c>
      <c r="I649" s="479" t="s">
        <v>143</v>
      </c>
      <c r="J649" s="510" t="s">
        <v>1563</v>
      </c>
      <c r="K649" s="501">
        <v>30000000</v>
      </c>
      <c r="L649" s="510" t="s">
        <v>1564</v>
      </c>
      <c r="M649" s="501">
        <v>20000000</v>
      </c>
    </row>
    <row r="650" spans="1:16" ht="39.950000000000003" customHeight="1">
      <c r="A650" s="476" t="s">
        <v>1374</v>
      </c>
      <c r="B650" s="477" t="s">
        <v>1375</v>
      </c>
      <c r="C650" s="499" t="s">
        <v>1376</v>
      </c>
      <c r="D650" s="568" t="s">
        <v>1377</v>
      </c>
      <c r="E650" s="510" t="s">
        <v>1378</v>
      </c>
      <c r="F650" s="568" t="s">
        <v>1567</v>
      </c>
      <c r="G650" s="510" t="s">
        <v>1568</v>
      </c>
      <c r="H650" s="479" t="s">
        <v>244</v>
      </c>
      <c r="J650" s="480" t="s">
        <v>1569</v>
      </c>
      <c r="K650" s="482">
        <v>0</v>
      </c>
      <c r="L650" s="480" t="s">
        <v>1569</v>
      </c>
      <c r="M650" s="482">
        <v>0</v>
      </c>
      <c r="N650" s="483" t="s">
        <v>2376</v>
      </c>
      <c r="O650" s="532" t="s">
        <v>2377</v>
      </c>
    </row>
    <row r="651" spans="1:16" ht="39.950000000000003" customHeight="1">
      <c r="A651" s="476" t="s">
        <v>1374</v>
      </c>
      <c r="B651" s="477" t="s">
        <v>1375</v>
      </c>
      <c r="C651" s="499" t="s">
        <v>1376</v>
      </c>
      <c r="D651" s="568" t="s">
        <v>1377</v>
      </c>
      <c r="E651" s="510" t="s">
        <v>1378</v>
      </c>
      <c r="F651" s="568" t="s">
        <v>1567</v>
      </c>
      <c r="G651" s="510" t="s">
        <v>1568</v>
      </c>
      <c r="H651" s="479" t="s">
        <v>126</v>
      </c>
      <c r="K651" s="482">
        <v>0</v>
      </c>
      <c r="L651" s="510" t="s">
        <v>1570</v>
      </c>
      <c r="M651" s="482">
        <v>20000000</v>
      </c>
      <c r="N651" s="484" t="s">
        <v>2482</v>
      </c>
      <c r="O651" s="484" t="s">
        <v>2482</v>
      </c>
    </row>
    <row r="652" spans="1:16" ht="39.950000000000003" customHeight="1">
      <c r="A652" s="476" t="s">
        <v>1374</v>
      </c>
      <c r="B652" s="477" t="s">
        <v>1375</v>
      </c>
      <c r="C652" s="499" t="s">
        <v>1376</v>
      </c>
      <c r="D652" s="568" t="s">
        <v>1377</v>
      </c>
      <c r="E652" s="510" t="s">
        <v>1378</v>
      </c>
      <c r="F652" s="568" t="s">
        <v>1567</v>
      </c>
      <c r="G652" s="510" t="s">
        <v>1568</v>
      </c>
      <c r="H652" s="479" t="s">
        <v>249</v>
      </c>
      <c r="K652" s="482">
        <v>0</v>
      </c>
      <c r="L652" s="476" t="s">
        <v>1571</v>
      </c>
      <c r="M652" s="482">
        <v>0</v>
      </c>
      <c r="N652" s="483" t="s">
        <v>2610</v>
      </c>
      <c r="O652" s="484" t="s">
        <v>2548</v>
      </c>
      <c r="P652" s="493" t="s">
        <v>2546</v>
      </c>
    </row>
    <row r="653" spans="1:16" ht="39.950000000000003" customHeight="1">
      <c r="A653" s="476" t="s">
        <v>1374</v>
      </c>
      <c r="B653" s="477" t="s">
        <v>1375</v>
      </c>
      <c r="C653" s="499" t="s">
        <v>1376</v>
      </c>
      <c r="D653" s="568" t="s">
        <v>1377</v>
      </c>
      <c r="E653" s="510" t="s">
        <v>1378</v>
      </c>
      <c r="F653" s="568" t="s">
        <v>1567</v>
      </c>
      <c r="G653" s="510" t="s">
        <v>1568</v>
      </c>
      <c r="I653" s="479" t="s">
        <v>217</v>
      </c>
      <c r="J653" s="480" t="s">
        <v>1441</v>
      </c>
      <c r="K653" s="482">
        <v>0</v>
      </c>
      <c r="L653" s="480" t="s">
        <v>1407</v>
      </c>
      <c r="M653" s="482">
        <v>0</v>
      </c>
      <c r="N653" s="505" t="s">
        <v>2735</v>
      </c>
      <c r="O653" s="507" t="s">
        <v>2736</v>
      </c>
      <c r="P653" s="507" t="s">
        <v>2736</v>
      </c>
    </row>
    <row r="654" spans="1:16" ht="39.950000000000003" customHeight="1">
      <c r="A654" s="476" t="s">
        <v>1374</v>
      </c>
      <c r="B654" s="477" t="s">
        <v>1375</v>
      </c>
      <c r="C654" s="499" t="s">
        <v>1376</v>
      </c>
      <c r="D654" s="568" t="s">
        <v>1377</v>
      </c>
      <c r="E654" s="510" t="s">
        <v>1378</v>
      </c>
      <c r="F654" s="568" t="s">
        <v>1567</v>
      </c>
      <c r="G654" s="510" t="s">
        <v>1568</v>
      </c>
      <c r="I654" s="479" t="s">
        <v>84</v>
      </c>
      <c r="J654" s="480" t="s">
        <v>1572</v>
      </c>
      <c r="K654" s="482">
        <v>30000000</v>
      </c>
      <c r="L654" s="480" t="s">
        <v>1572</v>
      </c>
      <c r="M654" s="482">
        <v>30000000</v>
      </c>
      <c r="N654" s="496" t="s">
        <v>3037</v>
      </c>
      <c r="O654" s="497" t="s">
        <v>3038</v>
      </c>
    </row>
    <row r="655" spans="1:16" ht="39.950000000000003" customHeight="1">
      <c r="A655" s="476" t="s">
        <v>1374</v>
      </c>
      <c r="B655" s="477" t="s">
        <v>1375</v>
      </c>
      <c r="C655" s="499" t="s">
        <v>1376</v>
      </c>
      <c r="D655" s="568" t="s">
        <v>1377</v>
      </c>
      <c r="E655" s="510" t="s">
        <v>1378</v>
      </c>
      <c r="F655" s="568" t="s">
        <v>1567</v>
      </c>
      <c r="G655" s="510" t="s">
        <v>1568</v>
      </c>
      <c r="I655" s="484" t="s">
        <v>3153</v>
      </c>
      <c r="J655" s="483" t="s">
        <v>1573</v>
      </c>
      <c r="K655" s="509">
        <v>200000</v>
      </c>
      <c r="L655" s="484" t="s">
        <v>1573</v>
      </c>
      <c r="M655" s="585">
        <v>400000</v>
      </c>
      <c r="N655" s="547" t="s">
        <v>3134</v>
      </c>
    </row>
    <row r="656" spans="1:16" ht="39.950000000000003" customHeight="1">
      <c r="A656" s="476" t="s">
        <v>1374</v>
      </c>
      <c r="B656" s="477" t="s">
        <v>1375</v>
      </c>
      <c r="C656" s="499" t="s">
        <v>1376</v>
      </c>
      <c r="D656" s="568" t="s">
        <v>1377</v>
      </c>
      <c r="E656" s="510" t="s">
        <v>1378</v>
      </c>
      <c r="F656" s="568" t="s">
        <v>1567</v>
      </c>
      <c r="G656" s="510" t="s">
        <v>1568</v>
      </c>
      <c r="I656" s="479" t="s">
        <v>92</v>
      </c>
      <c r="J656" s="480" t="s">
        <v>1574</v>
      </c>
      <c r="K656" s="482">
        <v>5000000</v>
      </c>
      <c r="L656" s="480" t="s">
        <v>1574</v>
      </c>
      <c r="M656" s="482">
        <v>5000000</v>
      </c>
    </row>
    <row r="657" spans="1:16" ht="39.950000000000003" customHeight="1">
      <c r="A657" s="476" t="s">
        <v>1374</v>
      </c>
      <c r="B657" s="477" t="s">
        <v>1375</v>
      </c>
      <c r="C657" s="499" t="s">
        <v>1376</v>
      </c>
      <c r="D657" s="568" t="s">
        <v>1377</v>
      </c>
      <c r="E657" s="510" t="s">
        <v>1378</v>
      </c>
      <c r="F657" s="568" t="s">
        <v>1567</v>
      </c>
      <c r="G657" s="510" t="s">
        <v>1568</v>
      </c>
      <c r="I657" s="479" t="s">
        <v>31</v>
      </c>
      <c r="J657" s="480" t="s">
        <v>923</v>
      </c>
      <c r="K657" s="481">
        <v>3012458</v>
      </c>
      <c r="L657" s="480" t="s">
        <v>923</v>
      </c>
      <c r="M657" s="481">
        <v>6341612</v>
      </c>
      <c r="N657" s="640" t="s">
        <v>3373</v>
      </c>
      <c r="O657" s="641" t="s">
        <v>3374</v>
      </c>
    </row>
    <row r="658" spans="1:16" ht="39.950000000000003" customHeight="1">
      <c r="A658" s="476" t="s">
        <v>1374</v>
      </c>
      <c r="B658" s="477" t="s">
        <v>1375</v>
      </c>
      <c r="C658" s="499" t="s">
        <v>1376</v>
      </c>
      <c r="D658" s="568" t="s">
        <v>1377</v>
      </c>
      <c r="E658" s="510" t="s">
        <v>1378</v>
      </c>
      <c r="F658" s="568" t="s">
        <v>1575</v>
      </c>
      <c r="G658" s="510" t="s">
        <v>1576</v>
      </c>
      <c r="H658" s="479" t="s">
        <v>84</v>
      </c>
      <c r="J658" s="480" t="s">
        <v>1577</v>
      </c>
      <c r="K658" s="482">
        <v>30000000</v>
      </c>
      <c r="L658" s="480" t="s">
        <v>1433</v>
      </c>
      <c r="M658" s="482">
        <v>30000000</v>
      </c>
      <c r="N658" s="496" t="s">
        <v>3026</v>
      </c>
      <c r="O658" s="497" t="s">
        <v>3027</v>
      </c>
    </row>
    <row r="659" spans="1:16" ht="39.950000000000003" customHeight="1">
      <c r="A659" s="476" t="s">
        <v>1374</v>
      </c>
      <c r="B659" s="477" t="s">
        <v>1375</v>
      </c>
      <c r="C659" s="499" t="s">
        <v>1376</v>
      </c>
      <c r="D659" s="568" t="s">
        <v>1377</v>
      </c>
      <c r="E659" s="510" t="s">
        <v>1378</v>
      </c>
      <c r="F659" s="568" t="s">
        <v>1575</v>
      </c>
      <c r="G659" s="510" t="s">
        <v>1576</v>
      </c>
      <c r="H659" s="518" t="s">
        <v>3143</v>
      </c>
      <c r="J659" s="510" t="s">
        <v>1578</v>
      </c>
      <c r="K659" s="501">
        <v>3000000</v>
      </c>
      <c r="L659" s="510" t="s">
        <v>1579</v>
      </c>
      <c r="M659" s="501">
        <v>4000000</v>
      </c>
      <c r="N659" s="547" t="s">
        <v>3149</v>
      </c>
    </row>
    <row r="660" spans="1:16" ht="39.950000000000003" customHeight="1">
      <c r="A660" s="476" t="s">
        <v>1374</v>
      </c>
      <c r="B660" s="477" t="s">
        <v>1375</v>
      </c>
      <c r="C660" s="499" t="s">
        <v>1376</v>
      </c>
      <c r="D660" s="568" t="s">
        <v>1377</v>
      </c>
      <c r="E660" s="510" t="s">
        <v>1378</v>
      </c>
      <c r="F660" s="568" t="s">
        <v>1575</v>
      </c>
      <c r="G660" s="510" t="s">
        <v>1576</v>
      </c>
      <c r="H660" s="479" t="s">
        <v>331</v>
      </c>
      <c r="J660" s="480" t="s">
        <v>1580</v>
      </c>
      <c r="K660" s="482">
        <v>6000000</v>
      </c>
      <c r="L660" s="480" t="s">
        <v>1581</v>
      </c>
      <c r="M660" s="482">
        <v>6000000</v>
      </c>
    </row>
    <row r="661" spans="1:16" ht="39.950000000000003" customHeight="1">
      <c r="A661" s="476" t="s">
        <v>1374</v>
      </c>
      <c r="B661" s="477" t="s">
        <v>1375</v>
      </c>
      <c r="C661" s="499" t="s">
        <v>1376</v>
      </c>
      <c r="D661" s="568" t="s">
        <v>1377</v>
      </c>
      <c r="E661" s="510" t="s">
        <v>1378</v>
      </c>
      <c r="F661" s="568" t="s">
        <v>1575</v>
      </c>
      <c r="G661" s="510" t="s">
        <v>1576</v>
      </c>
      <c r="H661" s="479" t="s">
        <v>143</v>
      </c>
      <c r="J661" s="510" t="s">
        <v>1584</v>
      </c>
      <c r="K661" s="501">
        <v>50000000</v>
      </c>
      <c r="L661" s="510" t="s">
        <v>1585</v>
      </c>
      <c r="M661" s="501">
        <v>20000000</v>
      </c>
    </row>
    <row r="662" spans="1:16" ht="39.950000000000003" customHeight="1">
      <c r="A662" s="476" t="s">
        <v>1374</v>
      </c>
      <c r="B662" s="477" t="s">
        <v>1375</v>
      </c>
      <c r="C662" s="499" t="s">
        <v>1376</v>
      </c>
      <c r="D662" s="568" t="s">
        <v>1377</v>
      </c>
      <c r="E662" s="510" t="s">
        <v>1378</v>
      </c>
      <c r="F662" s="568" t="s">
        <v>1575</v>
      </c>
      <c r="G662" s="510" t="s">
        <v>1576</v>
      </c>
      <c r="H662" s="479" t="s">
        <v>126</v>
      </c>
      <c r="K662" s="482">
        <v>0</v>
      </c>
      <c r="L662" s="510" t="s">
        <v>1586</v>
      </c>
      <c r="M662" s="482">
        <v>30000000</v>
      </c>
      <c r="N662" s="484" t="s">
        <v>2482</v>
      </c>
      <c r="O662" s="484" t="s">
        <v>2482</v>
      </c>
    </row>
    <row r="663" spans="1:16" ht="39.950000000000003" customHeight="1">
      <c r="A663" s="476" t="s">
        <v>1374</v>
      </c>
      <c r="B663" s="477" t="s">
        <v>1375</v>
      </c>
      <c r="C663" s="499" t="s">
        <v>1376</v>
      </c>
      <c r="D663" s="568" t="s">
        <v>1377</v>
      </c>
      <c r="E663" s="510" t="s">
        <v>1378</v>
      </c>
      <c r="F663" s="568" t="s">
        <v>1575</v>
      </c>
      <c r="G663" s="510" t="s">
        <v>1576</v>
      </c>
      <c r="H663" s="479" t="s">
        <v>249</v>
      </c>
      <c r="K663" s="482">
        <v>0</v>
      </c>
      <c r="L663" s="510"/>
      <c r="M663" s="482">
        <v>0</v>
      </c>
      <c r="N663" s="483" t="s">
        <v>2611</v>
      </c>
      <c r="O663" s="484" t="s">
        <v>2548</v>
      </c>
      <c r="P663" s="493" t="s">
        <v>2546</v>
      </c>
    </row>
    <row r="664" spans="1:16" ht="39.950000000000003" customHeight="1">
      <c r="A664" s="476" t="s">
        <v>1374</v>
      </c>
      <c r="B664" s="477" t="s">
        <v>1375</v>
      </c>
      <c r="C664" s="499" t="s">
        <v>1376</v>
      </c>
      <c r="D664" s="568" t="s">
        <v>1377</v>
      </c>
      <c r="E664" s="510" t="s">
        <v>1378</v>
      </c>
      <c r="F664" s="568" t="s">
        <v>1575</v>
      </c>
      <c r="G664" s="510" t="s">
        <v>1576</v>
      </c>
      <c r="I664" s="518" t="s">
        <v>2780</v>
      </c>
      <c r="J664" s="586" t="s">
        <v>1426</v>
      </c>
      <c r="K664" s="493">
        <v>4000000</v>
      </c>
      <c r="L664" s="484" t="s">
        <v>1427</v>
      </c>
      <c r="M664" s="494">
        <v>4000000</v>
      </c>
      <c r="N664" s="483" t="s">
        <v>3575</v>
      </c>
      <c r="O664" s="507" t="s">
        <v>3576</v>
      </c>
    </row>
    <row r="665" spans="1:16" ht="39.950000000000003" customHeight="1">
      <c r="A665" s="476" t="s">
        <v>1374</v>
      </c>
      <c r="B665" s="477" t="s">
        <v>1375</v>
      </c>
      <c r="C665" s="499" t="s">
        <v>1376</v>
      </c>
      <c r="D665" s="568" t="s">
        <v>1377</v>
      </c>
      <c r="E665" s="510" t="s">
        <v>1378</v>
      </c>
      <c r="F665" s="568" t="s">
        <v>1575</v>
      </c>
      <c r="G665" s="510" t="s">
        <v>1576</v>
      </c>
      <c r="I665" s="518" t="s">
        <v>2800</v>
      </c>
      <c r="K665" s="482">
        <v>0</v>
      </c>
      <c r="M665" s="482">
        <v>0</v>
      </c>
    </row>
    <row r="666" spans="1:16" ht="39.950000000000003" customHeight="1">
      <c r="A666" s="476" t="s">
        <v>1374</v>
      </c>
      <c r="B666" s="477" t="s">
        <v>1375</v>
      </c>
      <c r="C666" s="499" t="s">
        <v>1376</v>
      </c>
      <c r="D666" s="568" t="s">
        <v>1377</v>
      </c>
      <c r="E666" s="510" t="s">
        <v>1378</v>
      </c>
      <c r="F666" s="568" t="s">
        <v>1588</v>
      </c>
      <c r="G666" s="510" t="s">
        <v>1589</v>
      </c>
      <c r="H666" s="518" t="s">
        <v>2805</v>
      </c>
      <c r="I666" s="569"/>
      <c r="J666" s="483" t="s">
        <v>1590</v>
      </c>
      <c r="K666" s="493">
        <v>22275000</v>
      </c>
      <c r="L666" s="484" t="s">
        <v>1590</v>
      </c>
      <c r="M666" s="494">
        <v>22275000</v>
      </c>
      <c r="N666" s="483" t="s">
        <v>2806</v>
      </c>
      <c r="O666" s="484" t="s">
        <v>2807</v>
      </c>
    </row>
    <row r="667" spans="1:16" ht="39.950000000000003" customHeight="1">
      <c r="A667" s="476" t="s">
        <v>1374</v>
      </c>
      <c r="B667" s="477" t="s">
        <v>1375</v>
      </c>
      <c r="C667" s="499" t="s">
        <v>1376</v>
      </c>
      <c r="D667" s="568" t="s">
        <v>1377</v>
      </c>
      <c r="E667" s="510" t="s">
        <v>1378</v>
      </c>
      <c r="F667" s="568" t="s">
        <v>1588</v>
      </c>
      <c r="G667" s="510" t="s">
        <v>1589</v>
      </c>
      <c r="H667" s="479" t="s">
        <v>81</v>
      </c>
      <c r="J667" s="480" t="s">
        <v>1481</v>
      </c>
      <c r="K667" s="482">
        <v>0</v>
      </c>
      <c r="L667" s="480" t="s">
        <v>1481</v>
      </c>
      <c r="M667" s="482">
        <v>0</v>
      </c>
      <c r="N667" s="587" t="s">
        <v>2737</v>
      </c>
    </row>
    <row r="668" spans="1:16" ht="39.950000000000003" customHeight="1">
      <c r="A668" s="476" t="s">
        <v>1374</v>
      </c>
      <c r="B668" s="477" t="s">
        <v>1375</v>
      </c>
      <c r="C668" s="499" t="s">
        <v>1376</v>
      </c>
      <c r="D668" s="568" t="s">
        <v>1377</v>
      </c>
      <c r="E668" s="510" t="s">
        <v>1378</v>
      </c>
      <c r="F668" s="568" t="s">
        <v>1588</v>
      </c>
      <c r="G668" s="510" t="s">
        <v>1589</v>
      </c>
      <c r="H668" s="479" t="s">
        <v>84</v>
      </c>
      <c r="J668" s="480" t="s">
        <v>1592</v>
      </c>
      <c r="K668" s="482">
        <v>30000000</v>
      </c>
      <c r="L668" s="480" t="s">
        <v>1593</v>
      </c>
      <c r="M668" s="482">
        <v>30000000</v>
      </c>
      <c r="N668" s="542" t="s">
        <v>3028</v>
      </c>
    </row>
    <row r="669" spans="1:16" ht="39.950000000000003" customHeight="1">
      <c r="A669" s="476" t="s">
        <v>1374</v>
      </c>
      <c r="B669" s="477" t="s">
        <v>1375</v>
      </c>
      <c r="C669" s="499" t="s">
        <v>1376</v>
      </c>
      <c r="D669" s="568" t="s">
        <v>1377</v>
      </c>
      <c r="E669" s="510" t="s">
        <v>1378</v>
      </c>
      <c r="F669" s="568" t="s">
        <v>1588</v>
      </c>
      <c r="G669" s="510" t="s">
        <v>1589</v>
      </c>
      <c r="H669" s="484" t="s">
        <v>3143</v>
      </c>
      <c r="I669" s="569"/>
      <c r="J669" s="483" t="s">
        <v>1594</v>
      </c>
      <c r="K669" s="509">
        <v>3000000</v>
      </c>
      <c r="L669" s="484" t="s">
        <v>1594</v>
      </c>
      <c r="M669" s="585">
        <v>4000000</v>
      </c>
      <c r="N669" s="547" t="s">
        <v>3150</v>
      </c>
      <c r="O669" s="511" t="s">
        <v>3151</v>
      </c>
    </row>
    <row r="670" spans="1:16" ht="39.950000000000003" customHeight="1">
      <c r="A670" s="476" t="s">
        <v>1374</v>
      </c>
      <c r="B670" s="477" t="s">
        <v>1375</v>
      </c>
      <c r="C670" s="499" t="s">
        <v>1376</v>
      </c>
      <c r="D670" s="568" t="s">
        <v>1377</v>
      </c>
      <c r="E670" s="510" t="s">
        <v>1378</v>
      </c>
      <c r="F670" s="568" t="s">
        <v>1588</v>
      </c>
      <c r="G670" s="510" t="s">
        <v>1589</v>
      </c>
      <c r="H670" s="479" t="s">
        <v>331</v>
      </c>
      <c r="J670" s="480" t="s">
        <v>1595</v>
      </c>
      <c r="K670" s="482">
        <v>5000000</v>
      </c>
      <c r="L670" s="480" t="s">
        <v>1595</v>
      </c>
      <c r="M670" s="482">
        <v>5000000</v>
      </c>
    </row>
    <row r="671" spans="1:16" ht="39.950000000000003" customHeight="1">
      <c r="A671" s="476" t="s">
        <v>1374</v>
      </c>
      <c r="B671" s="477" t="s">
        <v>1375</v>
      </c>
      <c r="C671" s="499" t="s">
        <v>1376</v>
      </c>
      <c r="D671" s="568" t="s">
        <v>1377</v>
      </c>
      <c r="E671" s="510" t="s">
        <v>1378</v>
      </c>
      <c r="F671" s="568" t="s">
        <v>1596</v>
      </c>
      <c r="G671" s="510" t="s">
        <v>1597</v>
      </c>
      <c r="H671" s="479" t="s">
        <v>244</v>
      </c>
      <c r="J671" s="480" t="s">
        <v>1547</v>
      </c>
      <c r="K671" s="482">
        <v>0</v>
      </c>
      <c r="L671" s="480" t="s">
        <v>1547</v>
      </c>
      <c r="M671" s="482">
        <v>0</v>
      </c>
      <c r="N671" s="532" t="s">
        <v>2376</v>
      </c>
      <c r="O671" s="484" t="s">
        <v>2377</v>
      </c>
    </row>
    <row r="672" spans="1:16" ht="39.950000000000003" customHeight="1">
      <c r="A672" s="476" t="s">
        <v>1374</v>
      </c>
      <c r="B672" s="477" t="s">
        <v>1375</v>
      </c>
      <c r="C672" s="499" t="s">
        <v>1376</v>
      </c>
      <c r="D672" s="568" t="s">
        <v>1377</v>
      </c>
      <c r="E672" s="510" t="s">
        <v>1378</v>
      </c>
      <c r="F672" s="568" t="s">
        <v>1596</v>
      </c>
      <c r="G672" s="510" t="s">
        <v>1597</v>
      </c>
      <c r="H672" s="479" t="s">
        <v>194</v>
      </c>
      <c r="K672" s="482">
        <v>0</v>
      </c>
      <c r="L672" s="510" t="s">
        <v>1598</v>
      </c>
      <c r="M672" s="482">
        <v>8000000</v>
      </c>
      <c r="N672" s="484" t="s">
        <v>2485</v>
      </c>
      <c r="O672" s="487" t="s">
        <v>2486</v>
      </c>
      <c r="P672" s="509">
        <v>8000000</v>
      </c>
    </row>
    <row r="673" spans="1:16" ht="39.950000000000003" customHeight="1">
      <c r="A673" s="476" t="s">
        <v>1374</v>
      </c>
      <c r="B673" s="477" t="s">
        <v>1375</v>
      </c>
      <c r="C673" s="499" t="s">
        <v>1376</v>
      </c>
      <c r="D673" s="568" t="s">
        <v>1377</v>
      </c>
      <c r="E673" s="510" t="s">
        <v>1378</v>
      </c>
      <c r="F673" s="568" t="s">
        <v>1596</v>
      </c>
      <c r="G673" s="510" t="s">
        <v>1597</v>
      </c>
      <c r="I673" s="479" t="s">
        <v>249</v>
      </c>
      <c r="J673" s="480" t="s">
        <v>1404</v>
      </c>
      <c r="K673" s="482">
        <v>0</v>
      </c>
      <c r="L673" s="480" t="s">
        <v>1405</v>
      </c>
      <c r="M673" s="482">
        <v>0</v>
      </c>
      <c r="N673" s="483" t="s">
        <v>2621</v>
      </c>
      <c r="O673" s="484" t="s">
        <v>2546</v>
      </c>
      <c r="P673" s="493">
        <v>0</v>
      </c>
    </row>
    <row r="674" spans="1:16" ht="39.950000000000003" customHeight="1">
      <c r="A674" s="476" t="s">
        <v>1374</v>
      </c>
      <c r="B674" s="477" t="s">
        <v>1375</v>
      </c>
      <c r="C674" s="499" t="s">
        <v>1376</v>
      </c>
      <c r="D674" s="568" t="s">
        <v>1377</v>
      </c>
      <c r="E674" s="510" t="s">
        <v>1378</v>
      </c>
      <c r="F674" s="568" t="s">
        <v>1596</v>
      </c>
      <c r="G674" s="510" t="s">
        <v>1597</v>
      </c>
      <c r="I674" s="479" t="s">
        <v>31</v>
      </c>
      <c r="J674" s="480" t="s">
        <v>923</v>
      </c>
      <c r="K674" s="481">
        <v>3012458</v>
      </c>
      <c r="L674" s="480" t="s">
        <v>923</v>
      </c>
      <c r="M674" s="481">
        <v>6341612</v>
      </c>
      <c r="N674" s="640" t="s">
        <v>3376</v>
      </c>
      <c r="O674" s="641" t="s">
        <v>3374</v>
      </c>
    </row>
    <row r="675" spans="1:16" ht="39.950000000000003" customHeight="1">
      <c r="A675" s="476" t="s">
        <v>1374</v>
      </c>
      <c r="B675" s="477" t="s">
        <v>1375</v>
      </c>
      <c r="C675" s="499" t="s">
        <v>1376</v>
      </c>
      <c r="D675" s="568" t="s">
        <v>1377</v>
      </c>
      <c r="E675" s="510" t="s">
        <v>1378</v>
      </c>
      <c r="F675" s="568" t="s">
        <v>1600</v>
      </c>
      <c r="G675" s="510" t="s">
        <v>1601</v>
      </c>
      <c r="H675" s="479" t="s">
        <v>244</v>
      </c>
      <c r="J675" s="480" t="s">
        <v>1106</v>
      </c>
      <c r="K675" s="482">
        <f>+PRODUCT(2951629,2)</f>
        <v>5903258</v>
      </c>
      <c r="L675" s="480" t="s">
        <v>1106</v>
      </c>
      <c r="M675" s="482">
        <v>6080355.7400000002</v>
      </c>
      <c r="N675" s="484" t="s">
        <v>2381</v>
      </c>
      <c r="O675" s="484" t="s">
        <v>2382</v>
      </c>
    </row>
    <row r="676" spans="1:16" ht="39.950000000000003" customHeight="1">
      <c r="A676" s="476" t="s">
        <v>1374</v>
      </c>
      <c r="B676" s="477" t="s">
        <v>1375</v>
      </c>
      <c r="C676" s="499" t="s">
        <v>1376</v>
      </c>
      <c r="D676" s="568" t="s">
        <v>1377</v>
      </c>
      <c r="E676" s="510" t="s">
        <v>1378</v>
      </c>
      <c r="F676" s="568" t="s">
        <v>1600</v>
      </c>
      <c r="G676" s="510" t="s">
        <v>1601</v>
      </c>
      <c r="H676" s="479" t="s">
        <v>194</v>
      </c>
      <c r="J676" s="480" t="s">
        <v>1394</v>
      </c>
      <c r="K676" s="482">
        <v>10000000</v>
      </c>
      <c r="L676" s="480" t="s">
        <v>1394</v>
      </c>
      <c r="M676" s="482">
        <v>20000000</v>
      </c>
      <c r="N676" s="484" t="s">
        <v>2487</v>
      </c>
      <c r="O676" s="484" t="s">
        <v>2484</v>
      </c>
      <c r="P676" s="509">
        <v>20000000</v>
      </c>
    </row>
    <row r="677" spans="1:16" ht="39.950000000000003" customHeight="1">
      <c r="A677" s="476" t="s">
        <v>1374</v>
      </c>
      <c r="B677" s="477" t="s">
        <v>1375</v>
      </c>
      <c r="C677" s="499" t="s">
        <v>1376</v>
      </c>
      <c r="D677" s="568" t="s">
        <v>1377</v>
      </c>
      <c r="E677" s="510" t="s">
        <v>1378</v>
      </c>
      <c r="F677" s="568" t="s">
        <v>1600</v>
      </c>
      <c r="G677" s="510" t="s">
        <v>1601</v>
      </c>
      <c r="I677" s="479" t="s">
        <v>81</v>
      </c>
      <c r="J677" s="480" t="s">
        <v>1602</v>
      </c>
      <c r="K677" s="482">
        <v>0</v>
      </c>
      <c r="M677" s="482">
        <v>0</v>
      </c>
      <c r="N677" s="507" t="s">
        <v>2740</v>
      </c>
    </row>
    <row r="678" spans="1:16" ht="39.950000000000003" customHeight="1">
      <c r="A678" s="476" t="s">
        <v>1374</v>
      </c>
      <c r="B678" s="477" t="s">
        <v>1375</v>
      </c>
      <c r="C678" s="499" t="s">
        <v>1376</v>
      </c>
      <c r="D678" s="568" t="s">
        <v>1377</v>
      </c>
      <c r="E678" s="510" t="s">
        <v>1378</v>
      </c>
      <c r="F678" s="568" t="s">
        <v>1600</v>
      </c>
      <c r="G678" s="510" t="s">
        <v>1601</v>
      </c>
      <c r="I678" s="479" t="s">
        <v>84</v>
      </c>
      <c r="J678" s="480" t="s">
        <v>1603</v>
      </c>
      <c r="K678" s="482">
        <v>30000000</v>
      </c>
      <c r="L678" s="480" t="s">
        <v>1603</v>
      </c>
      <c r="M678" s="482">
        <v>30000000</v>
      </c>
      <c r="N678" s="496" t="s">
        <v>3039</v>
      </c>
      <c r="O678" s="497" t="s">
        <v>3040</v>
      </c>
    </row>
    <row r="679" spans="1:16" ht="39.950000000000003" customHeight="1">
      <c r="A679" s="476" t="s">
        <v>1374</v>
      </c>
      <c r="B679" s="477" t="s">
        <v>1375</v>
      </c>
      <c r="C679" s="499" t="s">
        <v>1376</v>
      </c>
      <c r="D679" s="568" t="s">
        <v>1377</v>
      </c>
      <c r="E679" s="510" t="s">
        <v>1378</v>
      </c>
      <c r="F679" s="568" t="s">
        <v>1600</v>
      </c>
      <c r="G679" s="510" t="s">
        <v>1601</v>
      </c>
      <c r="I679" s="479" t="s">
        <v>143</v>
      </c>
      <c r="J679" s="510" t="s">
        <v>1604</v>
      </c>
      <c r="K679" s="501">
        <v>10000000</v>
      </c>
      <c r="L679" s="510" t="s">
        <v>1604</v>
      </c>
      <c r="M679" s="501">
        <v>12000000</v>
      </c>
    </row>
    <row r="680" spans="1:16" ht="39.950000000000003" customHeight="1">
      <c r="A680" s="476" t="s">
        <v>1374</v>
      </c>
      <c r="B680" s="477" t="s">
        <v>1375</v>
      </c>
      <c r="C680" s="499" t="s">
        <v>1376</v>
      </c>
      <c r="D680" s="568" t="s">
        <v>1377</v>
      </c>
      <c r="E680" s="510" t="s">
        <v>1378</v>
      </c>
      <c r="F680" s="568" t="s">
        <v>1605</v>
      </c>
      <c r="G680" s="510" t="s">
        <v>1606</v>
      </c>
      <c r="H680" s="479" t="s">
        <v>249</v>
      </c>
      <c r="J680" s="480" t="s">
        <v>1607</v>
      </c>
      <c r="K680" s="482">
        <v>30000000</v>
      </c>
      <c r="L680" s="480" t="s">
        <v>1608</v>
      </c>
      <c r="M680" s="482">
        <f>2*K680*1.1</f>
        <v>66000000.000000007</v>
      </c>
      <c r="N680" s="483" t="s">
        <v>2612</v>
      </c>
      <c r="O680" s="484" t="s">
        <v>2613</v>
      </c>
      <c r="P680" s="493">
        <v>14000000</v>
      </c>
    </row>
    <row r="681" spans="1:16" ht="39.950000000000003" customHeight="1">
      <c r="A681" s="476" t="s">
        <v>1374</v>
      </c>
      <c r="B681" s="477" t="s">
        <v>1375</v>
      </c>
      <c r="C681" s="499" t="s">
        <v>1376</v>
      </c>
      <c r="D681" s="568" t="s">
        <v>1377</v>
      </c>
      <c r="E681" s="510" t="s">
        <v>1378</v>
      </c>
      <c r="F681" s="568" t="s">
        <v>1605</v>
      </c>
      <c r="G681" s="510" t="s">
        <v>1606</v>
      </c>
      <c r="H681" s="479" t="s">
        <v>127</v>
      </c>
      <c r="J681" s="480" t="s">
        <v>1610</v>
      </c>
      <c r="K681" s="482">
        <v>0</v>
      </c>
      <c r="L681" s="480" t="s">
        <v>1610</v>
      </c>
      <c r="M681" s="482">
        <v>0</v>
      </c>
      <c r="N681" s="483" t="s">
        <v>2383</v>
      </c>
    </row>
    <row r="682" spans="1:16" ht="39.950000000000003" customHeight="1">
      <c r="A682" s="476" t="s">
        <v>1374</v>
      </c>
      <c r="B682" s="477" t="s">
        <v>1375</v>
      </c>
      <c r="C682" s="499" t="s">
        <v>1376</v>
      </c>
      <c r="D682" s="568" t="s">
        <v>1377</v>
      </c>
      <c r="E682" s="510" t="s">
        <v>1378</v>
      </c>
      <c r="F682" s="568" t="s">
        <v>1612</v>
      </c>
      <c r="G682" s="510" t="s">
        <v>1613</v>
      </c>
      <c r="H682" s="479" t="s">
        <v>81</v>
      </c>
      <c r="J682" s="480" t="s">
        <v>1441</v>
      </c>
      <c r="K682" s="482">
        <v>0</v>
      </c>
      <c r="L682" s="480" t="s">
        <v>1407</v>
      </c>
      <c r="M682" s="482">
        <v>0</v>
      </c>
      <c r="N682" s="505" t="s">
        <v>2742</v>
      </c>
    </row>
    <row r="683" spans="1:16" ht="39.950000000000003" customHeight="1">
      <c r="A683" s="476" t="s">
        <v>1374</v>
      </c>
      <c r="B683" s="477" t="s">
        <v>1375</v>
      </c>
      <c r="C683" s="499" t="s">
        <v>1376</v>
      </c>
      <c r="D683" s="568" t="s">
        <v>1377</v>
      </c>
      <c r="E683" s="510" t="s">
        <v>1378</v>
      </c>
      <c r="F683" s="568" t="s">
        <v>1612</v>
      </c>
      <c r="G683" s="510" t="s">
        <v>1613</v>
      </c>
      <c r="H683" s="479" t="s">
        <v>84</v>
      </c>
      <c r="J683" s="480" t="s">
        <v>1615</v>
      </c>
      <c r="K683" s="482">
        <v>30000000</v>
      </c>
      <c r="L683" s="480" t="s">
        <v>1616</v>
      </c>
      <c r="M683" s="482">
        <v>30000000</v>
      </c>
      <c r="N683" s="496" t="s">
        <v>3029</v>
      </c>
      <c r="O683" s="497" t="s">
        <v>3030</v>
      </c>
    </row>
    <row r="684" spans="1:16" ht="39.950000000000003" customHeight="1">
      <c r="A684" s="476" t="s">
        <v>1374</v>
      </c>
      <c r="B684" s="477" t="s">
        <v>1375</v>
      </c>
      <c r="C684" s="499" t="s">
        <v>1376</v>
      </c>
      <c r="D684" s="568" t="s">
        <v>1377</v>
      </c>
      <c r="E684" s="510" t="s">
        <v>1378</v>
      </c>
      <c r="F684" s="568" t="s">
        <v>1612</v>
      </c>
      <c r="G684" s="510" t="s">
        <v>1613</v>
      </c>
      <c r="H684" s="479" t="s">
        <v>143</v>
      </c>
      <c r="J684" s="510" t="s">
        <v>1617</v>
      </c>
      <c r="K684" s="501">
        <v>70000000</v>
      </c>
      <c r="L684" s="510" t="s">
        <v>1618</v>
      </c>
      <c r="M684" s="501">
        <v>500000000</v>
      </c>
    </row>
    <row r="685" spans="1:16" ht="39.950000000000003" customHeight="1">
      <c r="A685" s="476" t="s">
        <v>1374</v>
      </c>
      <c r="B685" s="477" t="s">
        <v>1375</v>
      </c>
      <c r="C685" s="499" t="s">
        <v>1376</v>
      </c>
      <c r="D685" s="568" t="s">
        <v>1377</v>
      </c>
      <c r="E685" s="510" t="s">
        <v>1378</v>
      </c>
      <c r="F685" s="568" t="s">
        <v>1612</v>
      </c>
      <c r="G685" s="510" t="s">
        <v>1613</v>
      </c>
      <c r="H685" s="518" t="s">
        <v>3143</v>
      </c>
      <c r="I685" s="569"/>
      <c r="J685" s="483" t="s">
        <v>1620</v>
      </c>
      <c r="K685" s="509">
        <v>300000</v>
      </c>
      <c r="L685" s="484" t="s">
        <v>1620</v>
      </c>
      <c r="M685" s="585">
        <v>500000</v>
      </c>
      <c r="N685" s="483" t="s">
        <v>3152</v>
      </c>
    </row>
    <row r="686" spans="1:16" ht="39.950000000000003" customHeight="1">
      <c r="A686" s="476" t="s">
        <v>1374</v>
      </c>
      <c r="B686" s="477" t="s">
        <v>1375</v>
      </c>
      <c r="C686" s="499" t="s">
        <v>1376</v>
      </c>
      <c r="D686" s="568" t="s">
        <v>1377</v>
      </c>
      <c r="E686" s="510" t="s">
        <v>1378</v>
      </c>
      <c r="F686" s="568" t="s">
        <v>1612</v>
      </c>
      <c r="G686" s="510" t="s">
        <v>1613</v>
      </c>
      <c r="H686" s="479" t="s">
        <v>331</v>
      </c>
      <c r="J686" s="480" t="s">
        <v>1621</v>
      </c>
      <c r="K686" s="482">
        <v>5000000</v>
      </c>
      <c r="L686" s="480" t="s">
        <v>1621</v>
      </c>
      <c r="M686" s="482">
        <v>5000000</v>
      </c>
    </row>
    <row r="687" spans="1:16" ht="39.950000000000003" customHeight="1">
      <c r="A687" s="476" t="s">
        <v>1374</v>
      </c>
      <c r="B687" s="477" t="s">
        <v>1375</v>
      </c>
      <c r="C687" s="499" t="s">
        <v>1376</v>
      </c>
      <c r="D687" s="568" t="s">
        <v>1377</v>
      </c>
      <c r="E687" s="510" t="s">
        <v>1378</v>
      </c>
      <c r="F687" s="568" t="s">
        <v>1612</v>
      </c>
      <c r="G687" s="510" t="s">
        <v>1613</v>
      </c>
      <c r="I687" s="479" t="s">
        <v>127</v>
      </c>
      <c r="J687" s="480" t="s">
        <v>1622</v>
      </c>
      <c r="K687" s="482">
        <v>0</v>
      </c>
      <c r="L687" s="480" t="s">
        <v>1622</v>
      </c>
      <c r="M687" s="482">
        <v>0</v>
      </c>
    </row>
    <row r="688" spans="1:16" ht="39.950000000000003" customHeight="1">
      <c r="A688" s="476" t="s">
        <v>1374</v>
      </c>
      <c r="B688" s="477" t="s">
        <v>1375</v>
      </c>
      <c r="C688" s="499" t="s">
        <v>1376</v>
      </c>
      <c r="D688" s="568" t="s">
        <v>1377</v>
      </c>
      <c r="E688" s="510" t="s">
        <v>1378</v>
      </c>
      <c r="F688" s="568" t="s">
        <v>1612</v>
      </c>
      <c r="G688" s="510" t="s">
        <v>1613</v>
      </c>
      <c r="I688" s="479" t="s">
        <v>126</v>
      </c>
      <c r="J688" s="564" t="s">
        <v>1624</v>
      </c>
      <c r="K688" s="501">
        <v>44693434.799999997</v>
      </c>
      <c r="L688" s="564" t="s">
        <v>1624</v>
      </c>
      <c r="M688" s="501">
        <v>55866793.5</v>
      </c>
      <c r="N688" s="484" t="s">
        <v>2529</v>
      </c>
    </row>
    <row r="689" spans="1:16" ht="39.950000000000003" customHeight="1">
      <c r="A689" s="476" t="s">
        <v>1374</v>
      </c>
      <c r="B689" s="477" t="s">
        <v>1375</v>
      </c>
      <c r="C689" s="499" t="s">
        <v>1376</v>
      </c>
      <c r="D689" s="568" t="s">
        <v>1377</v>
      </c>
      <c r="E689" s="510" t="s">
        <v>1378</v>
      </c>
      <c r="F689" s="568" t="s">
        <v>1612</v>
      </c>
      <c r="G689" s="510" t="s">
        <v>1613</v>
      </c>
      <c r="I689" s="479" t="s">
        <v>249</v>
      </c>
      <c r="J689" s="480" t="s">
        <v>1625</v>
      </c>
      <c r="K689" s="482">
        <v>0</v>
      </c>
      <c r="L689" s="480" t="s">
        <v>1625</v>
      </c>
      <c r="M689" s="482">
        <v>0</v>
      </c>
      <c r="N689" s="483" t="s">
        <v>2622</v>
      </c>
      <c r="O689" s="484" t="s">
        <v>2602</v>
      </c>
      <c r="P689" s="493" t="s">
        <v>2607</v>
      </c>
    </row>
    <row r="690" spans="1:16" ht="39.950000000000003" customHeight="1">
      <c r="A690" s="476" t="s">
        <v>1374</v>
      </c>
      <c r="B690" s="477" t="s">
        <v>1375</v>
      </c>
      <c r="C690" s="499" t="s">
        <v>1376</v>
      </c>
      <c r="D690" s="568" t="s">
        <v>1377</v>
      </c>
      <c r="E690" s="510" t="s">
        <v>1378</v>
      </c>
      <c r="F690" s="568" t="s">
        <v>1626</v>
      </c>
      <c r="G690" s="510" t="s">
        <v>1627</v>
      </c>
      <c r="H690" s="479" t="s">
        <v>441</v>
      </c>
      <c r="K690" s="482">
        <v>0</v>
      </c>
      <c r="L690" s="480" t="s">
        <v>1628</v>
      </c>
      <c r="M690" s="482">
        <v>0</v>
      </c>
      <c r="N690" s="483" t="s">
        <v>2940</v>
      </c>
      <c r="O690" s="484" t="s">
        <v>2941</v>
      </c>
    </row>
    <row r="691" spans="1:16" ht="39.950000000000003" customHeight="1">
      <c r="A691" s="476" t="s">
        <v>1374</v>
      </c>
      <c r="B691" s="477" t="s">
        <v>1375</v>
      </c>
      <c r="C691" s="499" t="s">
        <v>1376</v>
      </c>
      <c r="D691" s="568" t="s">
        <v>1377</v>
      </c>
      <c r="E691" s="510" t="s">
        <v>1378</v>
      </c>
      <c r="F691" s="568" t="s">
        <v>1630</v>
      </c>
      <c r="G691" s="510" t="s">
        <v>1631</v>
      </c>
      <c r="H691" s="479" t="s">
        <v>81</v>
      </c>
      <c r="J691" s="588" t="s">
        <v>1632</v>
      </c>
      <c r="K691" s="482">
        <v>15000000000</v>
      </c>
      <c r="M691" s="482">
        <v>0</v>
      </c>
      <c r="N691" s="505" t="s">
        <v>2743</v>
      </c>
      <c r="O691" s="484" t="s">
        <v>2744</v>
      </c>
    </row>
    <row r="692" spans="1:16" ht="39.950000000000003" customHeight="1">
      <c r="A692" s="476" t="s">
        <v>1374</v>
      </c>
      <c r="B692" s="477" t="s">
        <v>1375</v>
      </c>
      <c r="C692" s="499" t="s">
        <v>1376</v>
      </c>
      <c r="D692" s="568" t="s">
        <v>1377</v>
      </c>
      <c r="E692" s="510" t="s">
        <v>1378</v>
      </c>
      <c r="F692" s="568" t="s">
        <v>1630</v>
      </c>
      <c r="G692" s="510" t="s">
        <v>1631</v>
      </c>
      <c r="H692" s="479" t="s">
        <v>331</v>
      </c>
      <c r="J692" s="480" t="s">
        <v>1633</v>
      </c>
      <c r="K692" s="482">
        <v>5000000</v>
      </c>
      <c r="L692" s="480" t="s">
        <v>1634</v>
      </c>
      <c r="M692" s="482">
        <v>5000000</v>
      </c>
      <c r="N692" s="483" t="s">
        <v>3208</v>
      </c>
    </row>
    <row r="693" spans="1:16" ht="39.950000000000003" customHeight="1">
      <c r="A693" s="476" t="s">
        <v>1374</v>
      </c>
      <c r="B693" s="477" t="s">
        <v>1375</v>
      </c>
      <c r="C693" s="499" t="s">
        <v>1376</v>
      </c>
      <c r="D693" s="568" t="s">
        <v>1377</v>
      </c>
      <c r="E693" s="510" t="s">
        <v>1378</v>
      </c>
      <c r="F693" s="568" t="s">
        <v>1630</v>
      </c>
      <c r="G693" s="510" t="s">
        <v>1631</v>
      </c>
      <c r="H693" s="479" t="s">
        <v>1635</v>
      </c>
      <c r="J693" s="510" t="s">
        <v>1636</v>
      </c>
      <c r="K693" s="501">
        <v>20000000</v>
      </c>
      <c r="L693" s="510" t="s">
        <v>1637</v>
      </c>
      <c r="M693" s="501">
        <v>300000000</v>
      </c>
    </row>
    <row r="694" spans="1:16" ht="39.950000000000003" customHeight="1">
      <c r="A694" s="476" t="s">
        <v>1374</v>
      </c>
      <c r="B694" s="477" t="s">
        <v>1375</v>
      </c>
      <c r="C694" s="499" t="s">
        <v>1376</v>
      </c>
      <c r="D694" s="568" t="s">
        <v>1377</v>
      </c>
      <c r="E694" s="510" t="s">
        <v>1378</v>
      </c>
      <c r="F694" s="568" t="s">
        <v>1630</v>
      </c>
      <c r="G694" s="510" t="s">
        <v>1631</v>
      </c>
      <c r="H694" s="479" t="s">
        <v>84</v>
      </c>
      <c r="J694" s="480" t="s">
        <v>1639</v>
      </c>
      <c r="K694" s="482">
        <v>15000000</v>
      </c>
      <c r="L694" s="480" t="s">
        <v>1640</v>
      </c>
      <c r="M694" s="482">
        <v>150000000</v>
      </c>
      <c r="N694" s="496" t="s">
        <v>3031</v>
      </c>
    </row>
    <row r="695" spans="1:16" ht="39.950000000000003" customHeight="1">
      <c r="A695" s="476" t="s">
        <v>1374</v>
      </c>
      <c r="B695" s="477" t="s">
        <v>1375</v>
      </c>
      <c r="C695" s="499" t="s">
        <v>1376</v>
      </c>
      <c r="D695" s="568" t="s">
        <v>1377</v>
      </c>
      <c r="E695" s="510" t="s">
        <v>1378</v>
      </c>
      <c r="F695" s="568" t="s">
        <v>1630</v>
      </c>
      <c r="G695" s="510" t="s">
        <v>1631</v>
      </c>
      <c r="I695" s="484" t="s">
        <v>2780</v>
      </c>
      <c r="J695" s="586" t="s">
        <v>1426</v>
      </c>
      <c r="K695" s="493">
        <v>4000000</v>
      </c>
      <c r="L695" s="484" t="s">
        <v>1427</v>
      </c>
      <c r="M695" s="494">
        <v>4000000</v>
      </c>
      <c r="N695" s="483" t="s">
        <v>3577</v>
      </c>
      <c r="O695" s="507" t="s">
        <v>3578</v>
      </c>
    </row>
    <row r="696" spans="1:16" ht="39.950000000000003" customHeight="1">
      <c r="A696" s="476" t="s">
        <v>1374</v>
      </c>
      <c r="B696" s="477" t="s">
        <v>1375</v>
      </c>
      <c r="C696" s="499" t="s">
        <v>1376</v>
      </c>
      <c r="D696" s="568" t="s">
        <v>1377</v>
      </c>
      <c r="E696" s="510" t="s">
        <v>1378</v>
      </c>
      <c r="F696" s="568" t="s">
        <v>1645</v>
      </c>
      <c r="G696" s="510" t="s">
        <v>1646</v>
      </c>
      <c r="H696" s="479" t="s">
        <v>127</v>
      </c>
      <c r="J696" s="480" t="s">
        <v>1647</v>
      </c>
      <c r="K696" s="482">
        <f>+PRODUCT(3422269,2)</f>
        <v>6844538</v>
      </c>
      <c r="L696" s="480" t="s">
        <v>1648</v>
      </c>
      <c r="M696" s="482">
        <v>7049874.1400000006</v>
      </c>
      <c r="N696" s="483" t="s">
        <v>2384</v>
      </c>
    </row>
    <row r="697" spans="1:16" ht="39.950000000000003" customHeight="1">
      <c r="A697" s="476" t="s">
        <v>1374</v>
      </c>
      <c r="B697" s="477" t="s">
        <v>1375</v>
      </c>
      <c r="C697" s="499" t="s">
        <v>1376</v>
      </c>
      <c r="D697" s="568" t="s">
        <v>1377</v>
      </c>
      <c r="E697" s="510" t="s">
        <v>1378</v>
      </c>
      <c r="F697" s="580" t="s">
        <v>1649</v>
      </c>
      <c r="G697" s="589" t="s">
        <v>1650</v>
      </c>
      <c r="H697" s="479" t="s">
        <v>81</v>
      </c>
      <c r="J697" s="480" t="s">
        <v>1441</v>
      </c>
      <c r="K697" s="482">
        <v>0</v>
      </c>
      <c r="M697" s="482">
        <v>0</v>
      </c>
      <c r="N697" s="505" t="s">
        <v>2742</v>
      </c>
      <c r="O697" s="484" t="s">
        <v>2745</v>
      </c>
    </row>
    <row r="698" spans="1:16" ht="39.950000000000003" customHeight="1">
      <c r="A698" s="476" t="s">
        <v>1374</v>
      </c>
      <c r="B698" s="477" t="s">
        <v>1375</v>
      </c>
      <c r="C698" s="499" t="s">
        <v>1376</v>
      </c>
      <c r="D698" s="568" t="s">
        <v>1377</v>
      </c>
      <c r="E698" s="510" t="s">
        <v>1378</v>
      </c>
      <c r="F698" s="580" t="s">
        <v>1649</v>
      </c>
      <c r="G698" s="589" t="s">
        <v>1650</v>
      </c>
      <c r="H698" s="479" t="s">
        <v>1651</v>
      </c>
      <c r="K698" s="482">
        <v>0</v>
      </c>
      <c r="M698" s="482">
        <v>0</v>
      </c>
    </row>
    <row r="699" spans="1:16" ht="39.950000000000003" customHeight="1">
      <c r="A699" s="476" t="s">
        <v>1374</v>
      </c>
      <c r="B699" s="477" t="s">
        <v>1375</v>
      </c>
      <c r="C699" s="499" t="s">
        <v>1376</v>
      </c>
      <c r="D699" s="568" t="s">
        <v>1377</v>
      </c>
      <c r="E699" s="510" t="s">
        <v>1378</v>
      </c>
      <c r="F699" s="568" t="s">
        <v>1652</v>
      </c>
      <c r="G699" s="510" t="s">
        <v>1653</v>
      </c>
      <c r="H699" s="479" t="s">
        <v>127</v>
      </c>
      <c r="J699" s="480" t="s">
        <v>1654</v>
      </c>
      <c r="K699" s="482">
        <v>0</v>
      </c>
      <c r="L699" s="480" t="s">
        <v>1654</v>
      </c>
      <c r="M699" s="482">
        <v>0</v>
      </c>
      <c r="N699" s="483" t="s">
        <v>2385</v>
      </c>
    </row>
    <row r="700" spans="1:16" ht="39.950000000000003" customHeight="1">
      <c r="A700" s="476" t="s">
        <v>1374</v>
      </c>
      <c r="B700" s="477" t="s">
        <v>1375</v>
      </c>
      <c r="C700" s="499" t="s">
        <v>1376</v>
      </c>
      <c r="D700" s="568" t="s">
        <v>1377</v>
      </c>
      <c r="E700" s="510" t="s">
        <v>1378</v>
      </c>
      <c r="F700" s="568" t="s">
        <v>1652</v>
      </c>
      <c r="G700" s="510" t="s">
        <v>1653</v>
      </c>
      <c r="H700" s="479" t="s">
        <v>126</v>
      </c>
      <c r="J700" s="480" t="s">
        <v>1656</v>
      </c>
      <c r="K700" s="482">
        <v>10000000</v>
      </c>
      <c r="L700" s="480" t="s">
        <v>1657</v>
      </c>
      <c r="M700" s="482">
        <v>15000000</v>
      </c>
      <c r="N700" s="484" t="s">
        <v>2428</v>
      </c>
      <c r="O700" s="484" t="s">
        <v>2428</v>
      </c>
      <c r="P700" s="484"/>
    </row>
    <row r="701" spans="1:16" ht="39.950000000000003" customHeight="1">
      <c r="A701" s="476" t="s">
        <v>1374</v>
      </c>
      <c r="B701" s="477" t="s">
        <v>1375</v>
      </c>
      <c r="C701" s="499" t="s">
        <v>1376</v>
      </c>
      <c r="D701" s="568" t="s">
        <v>1377</v>
      </c>
      <c r="E701" s="510" t="s">
        <v>1378</v>
      </c>
      <c r="F701" s="568" t="s">
        <v>1652</v>
      </c>
      <c r="G701" s="510" t="s">
        <v>1653</v>
      </c>
      <c r="H701" s="479" t="s">
        <v>249</v>
      </c>
      <c r="J701" s="480" t="s">
        <v>1658</v>
      </c>
      <c r="K701" s="482">
        <v>0</v>
      </c>
      <c r="L701" s="480" t="s">
        <v>1658</v>
      </c>
      <c r="M701" s="482">
        <v>0</v>
      </c>
      <c r="N701" s="498" t="s">
        <v>2614</v>
      </c>
      <c r="O701" s="517" t="s">
        <v>2615</v>
      </c>
      <c r="P701" s="572" t="s">
        <v>2607</v>
      </c>
    </row>
    <row r="702" spans="1:16" ht="39.950000000000003" customHeight="1">
      <c r="A702" s="476" t="s">
        <v>1374</v>
      </c>
      <c r="B702" s="477" t="s">
        <v>1375</v>
      </c>
      <c r="C702" s="499" t="s">
        <v>1376</v>
      </c>
      <c r="D702" s="568" t="s">
        <v>1377</v>
      </c>
      <c r="E702" s="510" t="s">
        <v>1378</v>
      </c>
      <c r="F702" s="568" t="s">
        <v>1660</v>
      </c>
      <c r="G702" s="510" t="s">
        <v>1661</v>
      </c>
      <c r="H702" s="479" t="s">
        <v>81</v>
      </c>
      <c r="J702" s="480" t="s">
        <v>1662</v>
      </c>
      <c r="K702" s="482">
        <v>50000000</v>
      </c>
      <c r="L702" s="480" t="s">
        <v>1663</v>
      </c>
      <c r="M702" s="482">
        <v>50000000</v>
      </c>
      <c r="N702" s="483" t="s">
        <v>2747</v>
      </c>
    </row>
    <row r="703" spans="1:16" ht="39.950000000000003" customHeight="1">
      <c r="A703" s="476" t="s">
        <v>1374</v>
      </c>
      <c r="B703" s="477" t="s">
        <v>1375</v>
      </c>
      <c r="C703" s="499" t="s">
        <v>1665</v>
      </c>
      <c r="D703" s="568" t="s">
        <v>1666</v>
      </c>
      <c r="E703" s="510" t="s">
        <v>1667</v>
      </c>
      <c r="F703" s="568" t="s">
        <v>1668</v>
      </c>
      <c r="G703" s="510" t="s">
        <v>1669</v>
      </c>
      <c r="H703" s="479" t="s">
        <v>244</v>
      </c>
      <c r="J703" s="480" t="s">
        <v>779</v>
      </c>
      <c r="K703" s="482">
        <v>5000000</v>
      </c>
      <c r="L703" s="590" t="s">
        <v>779</v>
      </c>
      <c r="M703" s="482">
        <v>5000000</v>
      </c>
      <c r="N703" s="591" t="s">
        <v>2388</v>
      </c>
      <c r="O703" s="592" t="s">
        <v>2389</v>
      </c>
    </row>
    <row r="704" spans="1:16" ht="39.950000000000003" customHeight="1">
      <c r="A704" s="476" t="s">
        <v>1374</v>
      </c>
      <c r="B704" s="477" t="s">
        <v>1375</v>
      </c>
      <c r="C704" s="499" t="s">
        <v>1665</v>
      </c>
      <c r="D704" s="568" t="s">
        <v>1666</v>
      </c>
      <c r="E704" s="510" t="s">
        <v>1667</v>
      </c>
      <c r="F704" s="568" t="s">
        <v>1668</v>
      </c>
      <c r="G704" s="510" t="s">
        <v>1669</v>
      </c>
      <c r="H704" s="484" t="s">
        <v>2697</v>
      </c>
      <c r="I704" s="569"/>
      <c r="J704" s="483" t="s">
        <v>1670</v>
      </c>
      <c r="K704" s="493">
        <v>5000000</v>
      </c>
      <c r="L704" s="484" t="s">
        <v>1670</v>
      </c>
      <c r="M704" s="494">
        <v>5000000</v>
      </c>
      <c r="N704" s="547" t="s">
        <v>2752</v>
      </c>
      <c r="O704" s="484" t="s">
        <v>2700</v>
      </c>
    </row>
    <row r="705" spans="1:16" ht="39.950000000000003" customHeight="1">
      <c r="A705" s="476" t="s">
        <v>1374</v>
      </c>
      <c r="B705" s="477" t="s">
        <v>1375</v>
      </c>
      <c r="C705" s="499" t="s">
        <v>1665</v>
      </c>
      <c r="D705" s="568" t="s">
        <v>1666</v>
      </c>
      <c r="E705" s="510" t="s">
        <v>1667</v>
      </c>
      <c r="F705" s="568" t="s">
        <v>1668</v>
      </c>
      <c r="G705" s="510" t="s">
        <v>1669</v>
      </c>
      <c r="H705" s="484" t="s">
        <v>3143</v>
      </c>
      <c r="I705" s="569"/>
      <c r="J705" s="483" t="s">
        <v>1671</v>
      </c>
      <c r="K705" s="509">
        <v>3000000</v>
      </c>
      <c r="L705" s="484" t="s">
        <v>1672</v>
      </c>
      <c r="M705" s="585">
        <v>4000000</v>
      </c>
      <c r="N705" s="547" t="s">
        <v>3134</v>
      </c>
    </row>
    <row r="706" spans="1:16" ht="39.950000000000003" customHeight="1">
      <c r="A706" s="476" t="s">
        <v>1374</v>
      </c>
      <c r="B706" s="477" t="s">
        <v>1375</v>
      </c>
      <c r="C706" s="499" t="s">
        <v>1665</v>
      </c>
      <c r="D706" s="568" t="s">
        <v>1666</v>
      </c>
      <c r="E706" s="510" t="s">
        <v>1667</v>
      </c>
      <c r="F706" s="568" t="s">
        <v>1668</v>
      </c>
      <c r="G706" s="510" t="s">
        <v>1669</v>
      </c>
      <c r="H706" s="479" t="s">
        <v>331</v>
      </c>
      <c r="J706" s="480" t="s">
        <v>1674</v>
      </c>
      <c r="K706" s="482">
        <v>10000000</v>
      </c>
      <c r="L706" s="480" t="s">
        <v>1674</v>
      </c>
      <c r="M706" s="482">
        <v>10000000</v>
      </c>
      <c r="N706" s="483" t="s">
        <v>3186</v>
      </c>
    </row>
    <row r="707" spans="1:16" ht="39.950000000000003" customHeight="1">
      <c r="A707" s="476" t="s">
        <v>1374</v>
      </c>
      <c r="B707" s="477" t="s">
        <v>1375</v>
      </c>
      <c r="C707" s="499" t="s">
        <v>1665</v>
      </c>
      <c r="D707" s="568" t="s">
        <v>1666</v>
      </c>
      <c r="E707" s="510" t="s">
        <v>1667</v>
      </c>
      <c r="F707" s="568" t="s">
        <v>1668</v>
      </c>
      <c r="G707" s="510" t="s">
        <v>1669</v>
      </c>
      <c r="H707" s="479" t="s">
        <v>194</v>
      </c>
      <c r="J707" s="480" t="s">
        <v>1675</v>
      </c>
      <c r="K707" s="501">
        <v>27419884.400000002</v>
      </c>
      <c r="L707" s="564" t="s">
        <v>1676</v>
      </c>
      <c r="M707" s="501">
        <v>27419885.650000002</v>
      </c>
      <c r="N707" s="484" t="s">
        <v>2488</v>
      </c>
      <c r="O707" s="484" t="s">
        <v>2489</v>
      </c>
      <c r="P707" s="509">
        <v>27419885.650000002</v>
      </c>
    </row>
    <row r="708" spans="1:16" ht="39.950000000000003" customHeight="1">
      <c r="A708" s="476" t="s">
        <v>1374</v>
      </c>
      <c r="B708" s="477" t="s">
        <v>1375</v>
      </c>
      <c r="C708" s="499" t="s">
        <v>1665</v>
      </c>
      <c r="D708" s="568" t="s">
        <v>1666</v>
      </c>
      <c r="E708" s="510" t="s">
        <v>1667</v>
      </c>
      <c r="F708" s="568" t="s">
        <v>1668</v>
      </c>
      <c r="G708" s="510" t="s">
        <v>1669</v>
      </c>
      <c r="H708" s="479" t="s">
        <v>249</v>
      </c>
      <c r="J708" s="480" t="s">
        <v>1119</v>
      </c>
      <c r="K708" s="482">
        <v>0</v>
      </c>
      <c r="L708" s="480" t="s">
        <v>1120</v>
      </c>
      <c r="M708" s="482">
        <v>0</v>
      </c>
      <c r="N708" s="484" t="s">
        <v>2616</v>
      </c>
      <c r="O708" s="484" t="s">
        <v>2617</v>
      </c>
      <c r="P708" s="493">
        <v>0</v>
      </c>
    </row>
    <row r="709" spans="1:16" ht="39.950000000000003" customHeight="1">
      <c r="A709" s="476" t="s">
        <v>1374</v>
      </c>
      <c r="B709" s="477" t="s">
        <v>1375</v>
      </c>
      <c r="C709" s="499" t="s">
        <v>1665</v>
      </c>
      <c r="D709" s="568" t="s">
        <v>1666</v>
      </c>
      <c r="E709" s="510" t="s">
        <v>1667</v>
      </c>
      <c r="F709" s="568" t="s">
        <v>1668</v>
      </c>
      <c r="G709" s="510" t="s">
        <v>1669</v>
      </c>
      <c r="H709" s="518" t="s">
        <v>2780</v>
      </c>
      <c r="I709" s="569"/>
      <c r="J709" s="483" t="s">
        <v>1681</v>
      </c>
      <c r="K709" s="493">
        <v>4000000</v>
      </c>
      <c r="L709" s="484" t="s">
        <v>1682</v>
      </c>
      <c r="M709" s="494">
        <v>4000000</v>
      </c>
      <c r="N709" s="483" t="s">
        <v>3592</v>
      </c>
      <c r="O709" s="507" t="s">
        <v>2779</v>
      </c>
    </row>
    <row r="710" spans="1:16" ht="39.950000000000003" customHeight="1">
      <c r="A710" s="476" t="s">
        <v>1374</v>
      </c>
      <c r="B710" s="477" t="s">
        <v>1375</v>
      </c>
      <c r="C710" s="499" t="s">
        <v>1665</v>
      </c>
      <c r="D710" s="568" t="s">
        <v>1666</v>
      </c>
      <c r="E710" s="510" t="s">
        <v>1667</v>
      </c>
      <c r="F710" s="568" t="s">
        <v>1668</v>
      </c>
      <c r="G710" s="510" t="s">
        <v>1669</v>
      </c>
      <c r="H710" s="518" t="s">
        <v>2805</v>
      </c>
      <c r="I710" s="569"/>
      <c r="J710" s="483" t="s">
        <v>1683</v>
      </c>
      <c r="K710" s="493">
        <v>40000000</v>
      </c>
      <c r="L710" s="484" t="s">
        <v>1683</v>
      </c>
      <c r="M710" s="494">
        <v>44000000</v>
      </c>
      <c r="N710" s="483" t="s">
        <v>2814</v>
      </c>
      <c r="O710" s="484" t="s">
        <v>2813</v>
      </c>
    </row>
    <row r="711" spans="1:16" ht="39.950000000000003" customHeight="1">
      <c r="A711" s="476" t="s">
        <v>1374</v>
      </c>
      <c r="B711" s="477" t="s">
        <v>1375</v>
      </c>
      <c r="C711" s="499" t="s">
        <v>1665</v>
      </c>
      <c r="D711" s="568" t="s">
        <v>1666</v>
      </c>
      <c r="E711" s="510" t="s">
        <v>1667</v>
      </c>
      <c r="F711" s="568" t="s">
        <v>1668</v>
      </c>
      <c r="G711" s="510" t="s">
        <v>1669</v>
      </c>
      <c r="H711" s="479" t="s">
        <v>84</v>
      </c>
      <c r="J711" s="480" t="s">
        <v>1684</v>
      </c>
      <c r="K711" s="482">
        <v>10000000</v>
      </c>
      <c r="L711" s="480" t="s">
        <v>1684</v>
      </c>
      <c r="M711" s="482">
        <v>30000000</v>
      </c>
      <c r="N711" s="496" t="s">
        <v>3032</v>
      </c>
      <c r="O711" s="497" t="s">
        <v>3030</v>
      </c>
    </row>
    <row r="712" spans="1:16" ht="39.950000000000003" customHeight="1">
      <c r="A712" s="476" t="s">
        <v>1374</v>
      </c>
      <c r="B712" s="477" t="s">
        <v>1375</v>
      </c>
      <c r="C712" s="499" t="s">
        <v>1665</v>
      </c>
      <c r="D712" s="568" t="s">
        <v>1666</v>
      </c>
      <c r="E712" s="510" t="s">
        <v>1667</v>
      </c>
      <c r="F712" s="568" t="s">
        <v>1668</v>
      </c>
      <c r="G712" s="510" t="s">
        <v>1669</v>
      </c>
      <c r="H712" s="479" t="s">
        <v>31</v>
      </c>
      <c r="J712" s="480" t="s">
        <v>216</v>
      </c>
      <c r="K712" s="481">
        <v>3006507</v>
      </c>
      <c r="L712" s="480" t="s">
        <v>1686</v>
      </c>
      <c r="M712" s="481">
        <v>6503468</v>
      </c>
      <c r="N712" s="640" t="s">
        <v>3681</v>
      </c>
      <c r="O712" s="641" t="s">
        <v>3377</v>
      </c>
    </row>
    <row r="713" spans="1:16" ht="39.950000000000003" customHeight="1">
      <c r="A713" s="476" t="s">
        <v>1374</v>
      </c>
      <c r="B713" s="477" t="s">
        <v>1375</v>
      </c>
      <c r="C713" s="499" t="s">
        <v>1665</v>
      </c>
      <c r="D713" s="568" t="s">
        <v>1666</v>
      </c>
      <c r="E713" s="510" t="s">
        <v>1667</v>
      </c>
      <c r="F713" s="568" t="s">
        <v>1668</v>
      </c>
      <c r="G713" s="510" t="s">
        <v>1669</v>
      </c>
      <c r="H713" s="479" t="s">
        <v>143</v>
      </c>
      <c r="J713" s="510" t="s">
        <v>1687</v>
      </c>
      <c r="K713" s="501">
        <v>10000000</v>
      </c>
      <c r="L713" s="510" t="s">
        <v>1688</v>
      </c>
      <c r="M713" s="501">
        <v>15000000</v>
      </c>
    </row>
    <row r="714" spans="1:16" ht="39.950000000000003" customHeight="1">
      <c r="A714" s="476" t="s">
        <v>1374</v>
      </c>
      <c r="B714" s="477" t="s">
        <v>1375</v>
      </c>
      <c r="C714" s="499" t="s">
        <v>1665</v>
      </c>
      <c r="D714" s="568" t="s">
        <v>1666</v>
      </c>
      <c r="E714" s="510" t="s">
        <v>1667</v>
      </c>
      <c r="F714" s="568" t="s">
        <v>1691</v>
      </c>
      <c r="G714" s="510" t="s">
        <v>1692</v>
      </c>
      <c r="H714" s="479" t="s">
        <v>31</v>
      </c>
      <c r="J714" s="480" t="s">
        <v>923</v>
      </c>
      <c r="K714" s="481">
        <v>5659053</v>
      </c>
      <c r="L714" s="480" t="s">
        <v>1693</v>
      </c>
      <c r="M714" s="481">
        <v>13027641</v>
      </c>
      <c r="N714" s="640" t="s">
        <v>3684</v>
      </c>
      <c r="O714" s="641" t="s">
        <v>3693</v>
      </c>
    </row>
    <row r="715" spans="1:16" ht="39.950000000000003" customHeight="1">
      <c r="A715" s="476" t="s">
        <v>1374</v>
      </c>
      <c r="B715" s="477" t="s">
        <v>1375</v>
      </c>
      <c r="C715" s="499" t="s">
        <v>1665</v>
      </c>
      <c r="D715" s="568" t="s">
        <v>1666</v>
      </c>
      <c r="E715" s="510" t="s">
        <v>1667</v>
      </c>
      <c r="F715" s="568" t="s">
        <v>1694</v>
      </c>
      <c r="G715" s="510" t="s">
        <v>1695</v>
      </c>
      <c r="H715" s="479" t="s">
        <v>26</v>
      </c>
      <c r="K715" s="482">
        <v>0</v>
      </c>
      <c r="L715" s="486" t="s">
        <v>1696</v>
      </c>
      <c r="M715" s="501">
        <v>30000000</v>
      </c>
      <c r="N715" s="496" t="s">
        <v>2927</v>
      </c>
      <c r="O715" s="497" t="s">
        <v>2928</v>
      </c>
    </row>
    <row r="716" spans="1:16" ht="39.950000000000003" customHeight="1">
      <c r="A716" s="476" t="s">
        <v>1374</v>
      </c>
      <c r="B716" s="477" t="s">
        <v>1375</v>
      </c>
      <c r="C716" s="499" t="s">
        <v>1665</v>
      </c>
      <c r="D716" s="568" t="s">
        <v>1666</v>
      </c>
      <c r="E716" s="510" t="s">
        <v>1667</v>
      </c>
      <c r="F716" s="568" t="s">
        <v>1694</v>
      </c>
      <c r="G716" s="510" t="s">
        <v>1695</v>
      </c>
      <c r="H716" s="479" t="s">
        <v>31</v>
      </c>
      <c r="J716" s="480" t="s">
        <v>923</v>
      </c>
      <c r="K716" s="481">
        <v>3012458</v>
      </c>
      <c r="L716" s="480" t="s">
        <v>923</v>
      </c>
      <c r="M716" s="481">
        <v>6341612</v>
      </c>
      <c r="N716" s="640" t="s">
        <v>3379</v>
      </c>
      <c r="O716" s="641"/>
    </row>
    <row r="717" spans="1:16" ht="39.950000000000003" customHeight="1" thickBot="1">
      <c r="A717" s="476" t="s">
        <v>1374</v>
      </c>
      <c r="B717" s="477" t="s">
        <v>1375</v>
      </c>
      <c r="C717" s="499" t="s">
        <v>1665</v>
      </c>
      <c r="D717" s="568" t="s">
        <v>1666</v>
      </c>
      <c r="E717" s="510" t="s">
        <v>1667</v>
      </c>
      <c r="F717" s="568" t="s">
        <v>1694</v>
      </c>
      <c r="G717" s="510" t="s">
        <v>1695</v>
      </c>
      <c r="I717" s="479" t="s">
        <v>149</v>
      </c>
      <c r="K717" s="481">
        <v>0</v>
      </c>
      <c r="M717" s="481">
        <v>0</v>
      </c>
      <c r="N717" s="542" t="s">
        <v>3552</v>
      </c>
      <c r="O717" s="593" t="s">
        <v>3553</v>
      </c>
      <c r="P717" s="594" t="s">
        <v>3543</v>
      </c>
    </row>
    <row r="718" spans="1:16" ht="39.950000000000003" customHeight="1">
      <c r="A718" s="476" t="s">
        <v>1374</v>
      </c>
      <c r="B718" s="477" t="s">
        <v>1375</v>
      </c>
      <c r="C718" s="499" t="s">
        <v>1665</v>
      </c>
      <c r="D718" s="568" t="s">
        <v>1666</v>
      </c>
      <c r="E718" s="510" t="s">
        <v>1667</v>
      </c>
      <c r="F718" s="568" t="s">
        <v>1697</v>
      </c>
      <c r="G718" s="510" t="s">
        <v>1698</v>
      </c>
      <c r="H718" s="479" t="s">
        <v>26</v>
      </c>
      <c r="J718" s="486" t="s">
        <v>1699</v>
      </c>
      <c r="K718" s="482">
        <v>152000000</v>
      </c>
      <c r="M718" s="482">
        <v>0</v>
      </c>
      <c r="N718" s="496" t="s">
        <v>2929</v>
      </c>
      <c r="O718" s="497" t="s">
        <v>2929</v>
      </c>
    </row>
    <row r="719" spans="1:16" ht="39.950000000000003" customHeight="1">
      <c r="A719" s="476" t="s">
        <v>1374</v>
      </c>
      <c r="B719" s="477" t="s">
        <v>1375</v>
      </c>
      <c r="C719" s="499" t="s">
        <v>1665</v>
      </c>
      <c r="D719" s="568" t="s">
        <v>1666</v>
      </c>
      <c r="E719" s="510" t="s">
        <v>1667</v>
      </c>
      <c r="F719" s="568" t="s">
        <v>1697</v>
      </c>
      <c r="G719" s="510" t="s">
        <v>1698</v>
      </c>
      <c r="H719" s="479" t="s">
        <v>31</v>
      </c>
      <c r="J719" s="480" t="s">
        <v>1700</v>
      </c>
      <c r="K719" s="481">
        <v>4777348</v>
      </c>
      <c r="L719" s="480" t="s">
        <v>1700</v>
      </c>
      <c r="M719" s="481">
        <v>12181853</v>
      </c>
      <c r="N719" s="640" t="s">
        <v>3690</v>
      </c>
    </row>
    <row r="720" spans="1:16" ht="39.950000000000003" customHeight="1">
      <c r="A720" s="476" t="s">
        <v>1374</v>
      </c>
      <c r="B720" s="477" t="s">
        <v>1375</v>
      </c>
      <c r="C720" s="499" t="s">
        <v>1665</v>
      </c>
      <c r="D720" s="568" t="s">
        <v>1666</v>
      </c>
      <c r="E720" s="510" t="s">
        <v>1667</v>
      </c>
      <c r="F720" s="568" t="s">
        <v>1697</v>
      </c>
      <c r="G720" s="510" t="s">
        <v>1698</v>
      </c>
      <c r="I720" s="479" t="s">
        <v>38</v>
      </c>
      <c r="J720" s="489" t="s">
        <v>3503</v>
      </c>
      <c r="K720" s="493">
        <v>1018000</v>
      </c>
      <c r="L720" s="489" t="s">
        <v>3504</v>
      </c>
      <c r="M720" s="494">
        <v>2321040</v>
      </c>
      <c r="N720" s="495" t="s">
        <v>3508</v>
      </c>
      <c r="O720" s="584" t="s">
        <v>3509</v>
      </c>
      <c r="P720" s="753" t="s">
        <v>3507</v>
      </c>
    </row>
    <row r="721" spans="1:16" ht="39.950000000000003" customHeight="1">
      <c r="A721" s="476" t="s">
        <v>1374</v>
      </c>
      <c r="B721" s="477" t="s">
        <v>1375</v>
      </c>
      <c r="C721" s="499" t="s">
        <v>1665</v>
      </c>
      <c r="D721" s="568" t="s">
        <v>1666</v>
      </c>
      <c r="E721" s="510" t="s">
        <v>1667</v>
      </c>
      <c r="F721" s="568" t="s">
        <v>1701</v>
      </c>
      <c r="G721" s="510" t="s">
        <v>1702</v>
      </c>
      <c r="H721" s="479" t="s">
        <v>31</v>
      </c>
      <c r="J721" s="480" t="s">
        <v>1703</v>
      </c>
      <c r="K721" s="481">
        <v>2081605</v>
      </c>
      <c r="L721" s="480" t="s">
        <v>1703</v>
      </c>
      <c r="M721" s="481">
        <v>4163210</v>
      </c>
      <c r="N721" s="640" t="s">
        <v>3691</v>
      </c>
      <c r="O721" s="480" t="s">
        <v>3606</v>
      </c>
    </row>
    <row r="722" spans="1:16" ht="39.950000000000003" customHeight="1">
      <c r="A722" s="476" t="s">
        <v>1374</v>
      </c>
      <c r="B722" s="477" t="s">
        <v>1375</v>
      </c>
      <c r="C722" s="499" t="s">
        <v>1665</v>
      </c>
      <c r="D722" s="568" t="s">
        <v>1666</v>
      </c>
      <c r="E722" s="510" t="s">
        <v>1667</v>
      </c>
      <c r="F722" s="568" t="s">
        <v>1704</v>
      </c>
      <c r="G722" s="510" t="s">
        <v>1705</v>
      </c>
      <c r="H722" s="479" t="s">
        <v>31</v>
      </c>
      <c r="J722" s="480" t="s">
        <v>923</v>
      </c>
      <c r="K722" s="481">
        <v>2734235</v>
      </c>
      <c r="L722" s="480" t="s">
        <v>923</v>
      </c>
      <c r="M722" s="481">
        <v>5729522</v>
      </c>
      <c r="N722" s="640" t="s">
        <v>3383</v>
      </c>
      <c r="O722" s="497" t="s">
        <v>3384</v>
      </c>
    </row>
    <row r="723" spans="1:16" ht="39.950000000000003" customHeight="1">
      <c r="A723" s="476" t="s">
        <v>1374</v>
      </c>
      <c r="B723" s="477" t="s">
        <v>1375</v>
      </c>
      <c r="C723" s="499" t="s">
        <v>1665</v>
      </c>
      <c r="D723" s="568" t="s">
        <v>1666</v>
      </c>
      <c r="E723" s="510" t="s">
        <v>1667</v>
      </c>
      <c r="F723" s="568" t="s">
        <v>1704</v>
      </c>
      <c r="G723" s="510" t="s">
        <v>1705</v>
      </c>
      <c r="I723" s="479" t="s">
        <v>38</v>
      </c>
      <c r="J723" s="489" t="s">
        <v>3473</v>
      </c>
      <c r="K723" s="493">
        <v>3504000</v>
      </c>
      <c r="L723" s="489" t="s">
        <v>3474</v>
      </c>
      <c r="M723" s="494">
        <v>7989120</v>
      </c>
      <c r="N723" s="495" t="s">
        <v>3510</v>
      </c>
      <c r="O723" s="584" t="s">
        <v>3511</v>
      </c>
      <c r="P723" s="753" t="s">
        <v>3512</v>
      </c>
    </row>
    <row r="724" spans="1:16" ht="39.950000000000003" customHeight="1">
      <c r="A724" s="476" t="s">
        <v>1706</v>
      </c>
      <c r="B724" s="477" t="s">
        <v>1707</v>
      </c>
      <c r="C724" s="499" t="s">
        <v>1708</v>
      </c>
      <c r="D724" s="568" t="s">
        <v>1709</v>
      </c>
      <c r="E724" s="510" t="s">
        <v>1710</v>
      </c>
      <c r="F724" s="568" t="s">
        <v>1711</v>
      </c>
      <c r="G724" s="510" t="s">
        <v>1712</v>
      </c>
      <c r="H724" s="479" t="s">
        <v>127</v>
      </c>
      <c r="J724" s="480" t="s">
        <v>1713</v>
      </c>
      <c r="K724" s="482">
        <v>0</v>
      </c>
      <c r="L724" s="480" t="s">
        <v>477</v>
      </c>
      <c r="M724" s="482">
        <v>0</v>
      </c>
      <c r="N724" s="518" t="s">
        <v>2391</v>
      </c>
      <c r="O724" s="487" t="s">
        <v>2392</v>
      </c>
    </row>
    <row r="725" spans="1:16" ht="39.950000000000003" customHeight="1">
      <c r="A725" s="476" t="s">
        <v>1706</v>
      </c>
      <c r="B725" s="477" t="s">
        <v>1707</v>
      </c>
      <c r="C725" s="499" t="s">
        <v>1708</v>
      </c>
      <c r="D725" s="568" t="s">
        <v>1709</v>
      </c>
      <c r="E725" s="510" t="s">
        <v>1710</v>
      </c>
      <c r="F725" s="568" t="s">
        <v>1711</v>
      </c>
      <c r="G725" s="510" t="s">
        <v>1712</v>
      </c>
      <c r="H725" s="479" t="s">
        <v>126</v>
      </c>
      <c r="K725" s="482">
        <v>0</v>
      </c>
      <c r="M725" s="482">
        <v>0</v>
      </c>
    </row>
    <row r="726" spans="1:16" ht="39.950000000000003" customHeight="1">
      <c r="A726" s="476" t="s">
        <v>1706</v>
      </c>
      <c r="B726" s="477" t="s">
        <v>1707</v>
      </c>
      <c r="C726" s="499" t="s">
        <v>1708</v>
      </c>
      <c r="D726" s="568" t="s">
        <v>1709</v>
      </c>
      <c r="E726" s="510" t="s">
        <v>1710</v>
      </c>
      <c r="F726" s="568" t="s">
        <v>1711</v>
      </c>
      <c r="G726" s="510" t="s">
        <v>1712</v>
      </c>
      <c r="H726" s="479" t="s">
        <v>249</v>
      </c>
      <c r="K726" s="482">
        <v>0</v>
      </c>
      <c r="M726" s="482">
        <v>0</v>
      </c>
      <c r="N726" s="483" t="s">
        <v>2623</v>
      </c>
      <c r="O726" s="484" t="s">
        <v>2548</v>
      </c>
      <c r="P726" s="493" t="s">
        <v>2546</v>
      </c>
    </row>
    <row r="727" spans="1:16" ht="39.950000000000003" customHeight="1">
      <c r="A727" s="476" t="s">
        <v>1706</v>
      </c>
      <c r="B727" s="477" t="s">
        <v>1707</v>
      </c>
      <c r="C727" s="499" t="s">
        <v>1708</v>
      </c>
      <c r="D727" s="568" t="s">
        <v>1709</v>
      </c>
      <c r="E727" s="510" t="s">
        <v>1710</v>
      </c>
      <c r="F727" s="568" t="s">
        <v>1711</v>
      </c>
      <c r="G727" s="510" t="s">
        <v>1712</v>
      </c>
      <c r="I727" s="484" t="s">
        <v>2884</v>
      </c>
      <c r="J727" s="480" t="s">
        <v>1717</v>
      </c>
      <c r="K727" s="501">
        <v>330000000</v>
      </c>
      <c r="L727" s="480" t="s">
        <v>1718</v>
      </c>
      <c r="M727" s="501">
        <v>325000000</v>
      </c>
    </row>
    <row r="728" spans="1:16" ht="39.950000000000003" customHeight="1">
      <c r="A728" s="476" t="s">
        <v>1706</v>
      </c>
      <c r="B728" s="477" t="s">
        <v>1707</v>
      </c>
      <c r="C728" s="499" t="s">
        <v>1708</v>
      </c>
      <c r="D728" s="568" t="s">
        <v>1709</v>
      </c>
      <c r="E728" s="510" t="s">
        <v>1710</v>
      </c>
      <c r="F728" s="568" t="s">
        <v>1711</v>
      </c>
      <c r="G728" s="510" t="s">
        <v>1712</v>
      </c>
      <c r="H728" s="479" t="s">
        <v>31</v>
      </c>
      <c r="J728" s="480" t="s">
        <v>923</v>
      </c>
      <c r="K728" s="481">
        <v>2734235</v>
      </c>
      <c r="L728" s="480" t="s">
        <v>923</v>
      </c>
      <c r="M728" s="481">
        <v>5729522</v>
      </c>
      <c r="N728" s="640" t="s">
        <v>3388</v>
      </c>
      <c r="O728" s="641" t="s">
        <v>3374</v>
      </c>
    </row>
    <row r="729" spans="1:16" ht="39.950000000000003" customHeight="1">
      <c r="A729" s="476" t="s">
        <v>1706</v>
      </c>
      <c r="B729" s="477" t="s">
        <v>1707</v>
      </c>
      <c r="C729" s="499" t="s">
        <v>1708</v>
      </c>
      <c r="D729" s="568" t="s">
        <v>1709</v>
      </c>
      <c r="E729" s="510" t="s">
        <v>1710</v>
      </c>
      <c r="F729" s="568" t="s">
        <v>1711</v>
      </c>
      <c r="G729" s="510" t="s">
        <v>1712</v>
      </c>
      <c r="I729" s="479" t="s">
        <v>38</v>
      </c>
      <c r="J729" s="489" t="s">
        <v>3473</v>
      </c>
      <c r="K729" s="493">
        <v>2360000</v>
      </c>
      <c r="L729" s="489" t="s">
        <v>3474</v>
      </c>
      <c r="M729" s="494">
        <v>5380800</v>
      </c>
      <c r="N729" s="495" t="s">
        <v>3513</v>
      </c>
      <c r="O729" s="756" t="s">
        <v>3514</v>
      </c>
      <c r="P729" s="753" t="s">
        <v>3502</v>
      </c>
    </row>
    <row r="730" spans="1:16" ht="39.950000000000003" customHeight="1">
      <c r="A730" s="476" t="s">
        <v>1706</v>
      </c>
      <c r="B730" s="477" t="s">
        <v>1707</v>
      </c>
      <c r="C730" s="499" t="s">
        <v>1708</v>
      </c>
      <c r="D730" s="568" t="s">
        <v>1709</v>
      </c>
      <c r="E730" s="510" t="s">
        <v>1710</v>
      </c>
      <c r="F730" s="568" t="s">
        <v>1721</v>
      </c>
      <c r="G730" s="510" t="s">
        <v>1722</v>
      </c>
      <c r="H730" s="479" t="s">
        <v>244</v>
      </c>
      <c r="J730" s="480" t="s">
        <v>1723</v>
      </c>
      <c r="K730" s="482">
        <v>400000000</v>
      </c>
      <c r="L730" s="480" t="s">
        <v>3562</v>
      </c>
      <c r="M730" s="482">
        <v>0</v>
      </c>
      <c r="N730" s="496" t="s">
        <v>1724</v>
      </c>
      <c r="O730" s="497" t="s">
        <v>2395</v>
      </c>
    </row>
    <row r="731" spans="1:16" ht="39.950000000000003" customHeight="1">
      <c r="A731" s="476" t="s">
        <v>1706</v>
      </c>
      <c r="B731" s="477" t="s">
        <v>1707</v>
      </c>
      <c r="C731" s="499" t="s">
        <v>1708</v>
      </c>
      <c r="D731" s="568" t="s">
        <v>1709</v>
      </c>
      <c r="E731" s="510" t="s">
        <v>1710</v>
      </c>
      <c r="F731" s="568" t="s">
        <v>1721</v>
      </c>
      <c r="G731" s="510" t="s">
        <v>1722</v>
      </c>
      <c r="H731" s="479" t="s">
        <v>126</v>
      </c>
      <c r="K731" s="482">
        <v>0</v>
      </c>
      <c r="M731" s="482">
        <v>0</v>
      </c>
    </row>
    <row r="732" spans="1:16" ht="39.950000000000003" customHeight="1">
      <c r="A732" s="476" t="s">
        <v>1706</v>
      </c>
      <c r="B732" s="477" t="s">
        <v>1707</v>
      </c>
      <c r="C732" s="499" t="s">
        <v>1708</v>
      </c>
      <c r="D732" s="568" t="s">
        <v>1709</v>
      </c>
      <c r="E732" s="510" t="s">
        <v>1710</v>
      </c>
      <c r="F732" s="568" t="s">
        <v>1721</v>
      </c>
      <c r="G732" s="510" t="s">
        <v>1722</v>
      </c>
      <c r="H732" s="479" t="s">
        <v>249</v>
      </c>
      <c r="K732" s="482">
        <v>0</v>
      </c>
      <c r="M732" s="482">
        <v>0</v>
      </c>
      <c r="N732" s="483" t="s">
        <v>2611</v>
      </c>
      <c r="O732" s="484" t="s">
        <v>2548</v>
      </c>
      <c r="P732" s="493" t="s">
        <v>2546</v>
      </c>
    </row>
    <row r="733" spans="1:16" ht="39.950000000000003" customHeight="1">
      <c r="A733" s="476" t="s">
        <v>1706</v>
      </c>
      <c r="B733" s="477" t="s">
        <v>1707</v>
      </c>
      <c r="C733" s="499" t="s">
        <v>1708</v>
      </c>
      <c r="D733" s="568" t="s">
        <v>1709</v>
      </c>
      <c r="E733" s="510" t="s">
        <v>1710</v>
      </c>
      <c r="F733" s="568" t="s">
        <v>1721</v>
      </c>
      <c r="G733" s="510" t="s">
        <v>1722</v>
      </c>
      <c r="H733" s="479" t="s">
        <v>237</v>
      </c>
      <c r="J733" s="506" t="s">
        <v>1729</v>
      </c>
      <c r="K733" s="523">
        <v>0</v>
      </c>
      <c r="L733" s="506"/>
      <c r="M733" s="523">
        <v>0</v>
      </c>
    </row>
    <row r="734" spans="1:16" ht="39.950000000000003" customHeight="1">
      <c r="A734" s="476" t="s">
        <v>1706</v>
      </c>
      <c r="B734" s="477" t="s">
        <v>1707</v>
      </c>
      <c r="C734" s="499" t="s">
        <v>1708</v>
      </c>
      <c r="D734" s="568" t="s">
        <v>1709</v>
      </c>
      <c r="E734" s="510" t="s">
        <v>1710</v>
      </c>
      <c r="F734" s="568" t="s">
        <v>1721</v>
      </c>
      <c r="G734" s="510" t="s">
        <v>1722</v>
      </c>
      <c r="I734" s="479" t="s">
        <v>38</v>
      </c>
      <c r="J734" s="489" t="s">
        <v>3473</v>
      </c>
      <c r="K734" s="493">
        <v>2244000</v>
      </c>
      <c r="L734" s="489" t="s">
        <v>3474</v>
      </c>
      <c r="M734" s="494">
        <v>5116320</v>
      </c>
      <c r="N734" s="495" t="s">
        <v>3513</v>
      </c>
      <c r="O734" s="756" t="s">
        <v>3514</v>
      </c>
      <c r="P734" s="753" t="s">
        <v>3485</v>
      </c>
    </row>
    <row r="735" spans="1:16" ht="39.950000000000003" customHeight="1">
      <c r="A735" s="476" t="s">
        <v>1706</v>
      </c>
      <c r="B735" s="477" t="s">
        <v>1707</v>
      </c>
      <c r="C735" s="499" t="s">
        <v>1708</v>
      </c>
      <c r="D735" s="568" t="s">
        <v>1709</v>
      </c>
      <c r="E735" s="510" t="s">
        <v>1710</v>
      </c>
      <c r="F735" s="568" t="s">
        <v>1732</v>
      </c>
      <c r="G735" s="510" t="s">
        <v>1733</v>
      </c>
      <c r="H735" s="479" t="s">
        <v>244</v>
      </c>
      <c r="J735" s="480" t="s">
        <v>1734</v>
      </c>
      <c r="K735" s="482">
        <f>+PRODUCT(2951629,3)</f>
        <v>8854887</v>
      </c>
      <c r="L735" s="480" t="s">
        <v>1735</v>
      </c>
      <c r="M735" s="482">
        <v>9120533.6099999994</v>
      </c>
      <c r="N735" s="484" t="s">
        <v>2396</v>
      </c>
      <c r="O735" s="484" t="s">
        <v>2397</v>
      </c>
    </row>
    <row r="736" spans="1:16" ht="39.950000000000003" customHeight="1">
      <c r="A736" s="476" t="s">
        <v>1706</v>
      </c>
      <c r="B736" s="477" t="s">
        <v>1707</v>
      </c>
      <c r="C736" s="499" t="s">
        <v>1708</v>
      </c>
      <c r="D736" s="568" t="s">
        <v>1709</v>
      </c>
      <c r="E736" s="510" t="s">
        <v>1710</v>
      </c>
      <c r="F736" s="568" t="s">
        <v>1732</v>
      </c>
      <c r="G736" s="510" t="s">
        <v>1733</v>
      </c>
      <c r="H736" s="479" t="s">
        <v>194</v>
      </c>
      <c r="L736" s="510" t="s">
        <v>1736</v>
      </c>
      <c r="M736" s="482">
        <v>10000000</v>
      </c>
      <c r="N736" s="484" t="s">
        <v>2490</v>
      </c>
      <c r="O736" s="484" t="s">
        <v>2491</v>
      </c>
      <c r="P736" s="509">
        <v>10000000</v>
      </c>
    </row>
    <row r="737" spans="1:16" ht="39.950000000000003" customHeight="1">
      <c r="A737" s="476" t="s">
        <v>1706</v>
      </c>
      <c r="B737" s="477" t="s">
        <v>1707</v>
      </c>
      <c r="C737" s="499" t="s">
        <v>1708</v>
      </c>
      <c r="D737" s="568" t="s">
        <v>1709</v>
      </c>
      <c r="E737" s="510" t="s">
        <v>1710</v>
      </c>
      <c r="F737" s="568" t="s">
        <v>1732</v>
      </c>
      <c r="G737" s="510" t="s">
        <v>1733</v>
      </c>
      <c r="H737" s="479" t="s">
        <v>249</v>
      </c>
      <c r="J737" s="480" t="s">
        <v>1384</v>
      </c>
      <c r="K737" s="482">
        <v>42500000</v>
      </c>
      <c r="L737" s="480" t="s">
        <v>1385</v>
      </c>
      <c r="M737" s="482">
        <v>34000000</v>
      </c>
      <c r="N737" s="483" t="s">
        <v>2624</v>
      </c>
      <c r="O737" s="484" t="s">
        <v>2619</v>
      </c>
      <c r="P737" s="493">
        <v>10500000</v>
      </c>
    </row>
    <row r="738" spans="1:16" ht="39.950000000000003" customHeight="1">
      <c r="A738" s="476" t="s">
        <v>1706</v>
      </c>
      <c r="B738" s="477" t="s">
        <v>1707</v>
      </c>
      <c r="C738" s="499" t="s">
        <v>1708</v>
      </c>
      <c r="D738" s="568" t="s">
        <v>1709</v>
      </c>
      <c r="E738" s="510" t="s">
        <v>1710</v>
      </c>
      <c r="F738" s="568" t="s">
        <v>1732</v>
      </c>
      <c r="G738" s="510" t="s">
        <v>1733</v>
      </c>
      <c r="H738" s="479" t="s">
        <v>237</v>
      </c>
      <c r="J738" s="486" t="s">
        <v>1737</v>
      </c>
      <c r="K738" s="482">
        <v>0</v>
      </c>
      <c r="M738" s="482">
        <v>0</v>
      </c>
      <c r="N738" s="517" t="s">
        <v>2885</v>
      </c>
      <c r="O738" s="524" t="s">
        <v>3651</v>
      </c>
      <c r="P738" s="595" t="s">
        <v>2887</v>
      </c>
    </row>
    <row r="739" spans="1:16" ht="39.950000000000003" customHeight="1">
      <c r="A739" s="476" t="s">
        <v>1706</v>
      </c>
      <c r="B739" s="477" t="s">
        <v>1707</v>
      </c>
      <c r="C739" s="499" t="s">
        <v>1708</v>
      </c>
      <c r="D739" s="568" t="s">
        <v>1709</v>
      </c>
      <c r="E739" s="510" t="s">
        <v>1710</v>
      </c>
      <c r="F739" s="568" t="s">
        <v>1732</v>
      </c>
      <c r="G739" s="510" t="s">
        <v>1733</v>
      </c>
      <c r="I739" s="479" t="s">
        <v>38</v>
      </c>
      <c r="J739" s="489" t="s">
        <v>3473</v>
      </c>
      <c r="K739" s="493">
        <v>2244000</v>
      </c>
      <c r="L739" s="489" t="s">
        <v>3474</v>
      </c>
      <c r="M739" s="494">
        <v>5116320</v>
      </c>
      <c r="N739" s="495" t="s">
        <v>3513</v>
      </c>
      <c r="O739" s="756" t="s">
        <v>3514</v>
      </c>
      <c r="P739" s="753" t="s">
        <v>3485</v>
      </c>
    </row>
    <row r="740" spans="1:16" ht="39.950000000000003" customHeight="1">
      <c r="A740" s="476" t="s">
        <v>1706</v>
      </c>
      <c r="B740" s="477" t="s">
        <v>1707</v>
      </c>
      <c r="C740" s="499" t="s">
        <v>1708</v>
      </c>
      <c r="D740" s="568" t="s">
        <v>1709</v>
      </c>
      <c r="E740" s="510" t="s">
        <v>1710</v>
      </c>
      <c r="F740" s="568" t="s">
        <v>1739</v>
      </c>
      <c r="G740" s="510" t="s">
        <v>1740</v>
      </c>
      <c r="H740" s="479" t="s">
        <v>127</v>
      </c>
      <c r="J740" s="480" t="s">
        <v>1741</v>
      </c>
      <c r="K740" s="482">
        <f>+PRODUCT(2951629,3)</f>
        <v>8854887</v>
      </c>
      <c r="L740" s="480" t="s">
        <v>1741</v>
      </c>
      <c r="M740" s="482">
        <v>9120533.6099999994</v>
      </c>
      <c r="N740" s="517" t="s">
        <v>2399</v>
      </c>
    </row>
    <row r="741" spans="1:16" ht="39.950000000000003" customHeight="1">
      <c r="A741" s="476" t="s">
        <v>1706</v>
      </c>
      <c r="B741" s="477" t="s">
        <v>1707</v>
      </c>
      <c r="C741" s="499" t="s">
        <v>1708</v>
      </c>
      <c r="D741" s="568" t="s">
        <v>1709</v>
      </c>
      <c r="E741" s="510" t="s">
        <v>1710</v>
      </c>
      <c r="F741" s="568" t="s">
        <v>1739</v>
      </c>
      <c r="G741" s="510" t="s">
        <v>1740</v>
      </c>
      <c r="H741" s="479" t="s">
        <v>194</v>
      </c>
      <c r="J741" s="480" t="s">
        <v>1394</v>
      </c>
      <c r="K741" s="482">
        <v>10000000</v>
      </c>
      <c r="L741" s="480" t="s">
        <v>1394</v>
      </c>
      <c r="M741" s="482">
        <v>20000000</v>
      </c>
      <c r="N741" s="484" t="s">
        <v>2492</v>
      </c>
      <c r="O741" s="484" t="s">
        <v>2493</v>
      </c>
      <c r="P741" s="509">
        <v>20000000</v>
      </c>
    </row>
    <row r="742" spans="1:16" ht="39.950000000000003" customHeight="1">
      <c r="A742" s="476" t="s">
        <v>1706</v>
      </c>
      <c r="B742" s="477" t="s">
        <v>1707</v>
      </c>
      <c r="C742" s="499" t="s">
        <v>1708</v>
      </c>
      <c r="D742" s="568" t="s">
        <v>1709</v>
      </c>
      <c r="E742" s="510" t="s">
        <v>1710</v>
      </c>
      <c r="F742" s="568" t="s">
        <v>1739</v>
      </c>
      <c r="G742" s="510" t="s">
        <v>1740</v>
      </c>
      <c r="H742" s="479" t="s">
        <v>249</v>
      </c>
      <c r="J742" s="480" t="s">
        <v>1742</v>
      </c>
      <c r="K742" s="482">
        <v>32000000</v>
      </c>
      <c r="L742" s="480" t="s">
        <v>1743</v>
      </c>
      <c r="M742" s="482">
        <f>2*K742*1.1</f>
        <v>70400000</v>
      </c>
      <c r="N742" s="483" t="s">
        <v>2625</v>
      </c>
      <c r="O742" s="484" t="s">
        <v>2602</v>
      </c>
      <c r="P742" s="493">
        <v>17600000</v>
      </c>
    </row>
    <row r="743" spans="1:16" ht="39.950000000000003" customHeight="1">
      <c r="A743" s="476" t="s">
        <v>1706</v>
      </c>
      <c r="B743" s="477" t="s">
        <v>1707</v>
      </c>
      <c r="C743" s="499" t="s">
        <v>1708</v>
      </c>
      <c r="D743" s="568" t="s">
        <v>1709</v>
      </c>
      <c r="E743" s="510" t="s">
        <v>1710</v>
      </c>
      <c r="F743" s="568" t="s">
        <v>1745</v>
      </c>
      <c r="G743" s="510" t="s">
        <v>1746</v>
      </c>
      <c r="H743" s="479" t="s">
        <v>127</v>
      </c>
      <c r="J743" s="480" t="s">
        <v>1747</v>
      </c>
      <c r="K743" s="482">
        <v>5840471</v>
      </c>
      <c r="M743" s="482">
        <v>0</v>
      </c>
      <c r="N743" s="483" t="s">
        <v>2307</v>
      </c>
    </row>
    <row r="744" spans="1:16" ht="39.950000000000003" customHeight="1">
      <c r="A744" s="476" t="s">
        <v>1706</v>
      </c>
      <c r="B744" s="477" t="s">
        <v>1707</v>
      </c>
      <c r="C744" s="499" t="s">
        <v>1708</v>
      </c>
      <c r="D744" s="568" t="s">
        <v>1709</v>
      </c>
      <c r="E744" s="510" t="s">
        <v>1710</v>
      </c>
      <c r="F744" s="568" t="s">
        <v>1745</v>
      </c>
      <c r="G744" s="510" t="s">
        <v>1746</v>
      </c>
      <c r="H744" s="479" t="s">
        <v>126</v>
      </c>
      <c r="J744" s="480" t="s">
        <v>1748</v>
      </c>
      <c r="K744" s="501">
        <v>17594374</v>
      </c>
      <c r="L744" s="480" t="s">
        <v>1748</v>
      </c>
      <c r="M744" s="501">
        <v>21992967.5</v>
      </c>
      <c r="N744" s="484" t="s">
        <v>2494</v>
      </c>
    </row>
    <row r="745" spans="1:16" ht="39.950000000000003" customHeight="1">
      <c r="A745" s="476" t="s">
        <v>1706</v>
      </c>
      <c r="B745" s="477" t="s">
        <v>1707</v>
      </c>
      <c r="C745" s="499" t="s">
        <v>1708</v>
      </c>
      <c r="D745" s="568" t="s">
        <v>1709</v>
      </c>
      <c r="E745" s="510" t="s">
        <v>1710</v>
      </c>
      <c r="F745" s="568" t="s">
        <v>1745</v>
      </c>
      <c r="G745" s="510" t="s">
        <v>1746</v>
      </c>
      <c r="H745" s="479" t="s">
        <v>249</v>
      </c>
      <c r="J745" s="480" t="s">
        <v>1119</v>
      </c>
      <c r="K745" s="482">
        <v>0</v>
      </c>
      <c r="L745" s="480" t="s">
        <v>1120</v>
      </c>
      <c r="M745" s="482">
        <v>0</v>
      </c>
      <c r="N745" s="484" t="s">
        <v>2616</v>
      </c>
      <c r="O745" s="484" t="s">
        <v>2617</v>
      </c>
      <c r="P745" s="493">
        <v>0</v>
      </c>
    </row>
    <row r="746" spans="1:16" ht="39.950000000000003" customHeight="1">
      <c r="A746" s="476" t="s">
        <v>1706</v>
      </c>
      <c r="B746" s="477" t="s">
        <v>1707</v>
      </c>
      <c r="C746" s="499" t="s">
        <v>1708</v>
      </c>
      <c r="D746" s="568" t="s">
        <v>1709</v>
      </c>
      <c r="E746" s="510" t="s">
        <v>1710</v>
      </c>
      <c r="F746" s="568" t="s">
        <v>1745</v>
      </c>
      <c r="G746" s="510" t="s">
        <v>1746</v>
      </c>
      <c r="H746" s="479" t="s">
        <v>132</v>
      </c>
      <c r="J746" s="486" t="s">
        <v>1750</v>
      </c>
      <c r="K746" s="501">
        <v>4000000</v>
      </c>
      <c r="L746" s="486" t="s">
        <v>1751</v>
      </c>
      <c r="M746" s="501">
        <v>4000000</v>
      </c>
      <c r="N746" s="502" t="s">
        <v>3585</v>
      </c>
      <c r="O746" s="484" t="s">
        <v>3586</v>
      </c>
    </row>
    <row r="747" spans="1:16" ht="39.950000000000003" customHeight="1">
      <c r="A747" s="476" t="s">
        <v>1706</v>
      </c>
      <c r="B747" s="477" t="s">
        <v>1707</v>
      </c>
      <c r="C747" s="499" t="s">
        <v>1708</v>
      </c>
      <c r="D747" s="568" t="s">
        <v>1709</v>
      </c>
      <c r="E747" s="510" t="s">
        <v>1710</v>
      </c>
      <c r="F747" s="568" t="s">
        <v>1745</v>
      </c>
      <c r="G747" s="510" t="s">
        <v>1746</v>
      </c>
      <c r="H747" s="479" t="s">
        <v>102</v>
      </c>
      <c r="J747" s="480" t="s">
        <v>1752</v>
      </c>
      <c r="K747" s="482">
        <v>22275000</v>
      </c>
      <c r="L747" s="480" t="s">
        <v>1752</v>
      </c>
      <c r="M747" s="482">
        <v>22275000</v>
      </c>
      <c r="N747" s="483" t="s">
        <v>2812</v>
      </c>
      <c r="O747" s="484" t="s">
        <v>2813</v>
      </c>
    </row>
    <row r="748" spans="1:16" ht="39.950000000000003" customHeight="1">
      <c r="A748" s="476" t="s">
        <v>1706</v>
      </c>
      <c r="B748" s="477" t="s">
        <v>1707</v>
      </c>
      <c r="C748" s="499" t="s">
        <v>1708</v>
      </c>
      <c r="D748" s="568" t="s">
        <v>1709</v>
      </c>
      <c r="E748" s="510" t="s">
        <v>1710</v>
      </c>
      <c r="F748" s="568" t="s">
        <v>1745</v>
      </c>
      <c r="G748" s="510" t="s">
        <v>1746</v>
      </c>
      <c r="H748" s="479" t="s">
        <v>84</v>
      </c>
      <c r="J748" s="480" t="s">
        <v>1753</v>
      </c>
      <c r="K748" s="482">
        <v>30000000</v>
      </c>
      <c r="L748" s="480" t="s">
        <v>1754</v>
      </c>
      <c r="M748" s="482">
        <v>50000000</v>
      </c>
      <c r="N748" s="496" t="s">
        <v>3041</v>
      </c>
      <c r="O748" s="497" t="s">
        <v>3042</v>
      </c>
    </row>
    <row r="749" spans="1:16" ht="39.950000000000003" customHeight="1">
      <c r="A749" s="476" t="s">
        <v>1706</v>
      </c>
      <c r="B749" s="477" t="s">
        <v>1707</v>
      </c>
      <c r="C749" s="499" t="s">
        <v>1708</v>
      </c>
      <c r="D749" s="568" t="s">
        <v>1709</v>
      </c>
      <c r="E749" s="510" t="s">
        <v>1710</v>
      </c>
      <c r="F749" s="568" t="s">
        <v>1745</v>
      </c>
      <c r="G749" s="510" t="s">
        <v>1746</v>
      </c>
      <c r="H749" s="479" t="s">
        <v>81</v>
      </c>
      <c r="J749" s="480" t="s">
        <v>1756</v>
      </c>
      <c r="K749" s="482">
        <v>5000000</v>
      </c>
      <c r="L749" s="480" t="s">
        <v>1757</v>
      </c>
      <c r="M749" s="482">
        <v>3000000</v>
      </c>
      <c r="N749" s="484" t="s">
        <v>2694</v>
      </c>
      <c r="O749" s="484" t="s">
        <v>2753</v>
      </c>
      <c r="P749" s="596" t="s">
        <v>2754</v>
      </c>
    </row>
    <row r="750" spans="1:16" ht="39.950000000000003" customHeight="1">
      <c r="A750" s="476" t="s">
        <v>1706</v>
      </c>
      <c r="B750" s="477" t="s">
        <v>1707</v>
      </c>
      <c r="C750" s="499" t="s">
        <v>1708</v>
      </c>
      <c r="D750" s="568" t="s">
        <v>1709</v>
      </c>
      <c r="E750" s="510" t="s">
        <v>1710</v>
      </c>
      <c r="F750" s="568" t="s">
        <v>1745</v>
      </c>
      <c r="G750" s="510" t="s">
        <v>1746</v>
      </c>
      <c r="H750" s="479" t="s">
        <v>331</v>
      </c>
      <c r="J750" s="480" t="s">
        <v>1758</v>
      </c>
      <c r="K750" s="482">
        <v>3000000</v>
      </c>
      <c r="L750" s="480" t="s">
        <v>1759</v>
      </c>
      <c r="M750" s="482">
        <v>3000000</v>
      </c>
    </row>
    <row r="751" spans="1:16" ht="39.950000000000003" customHeight="1">
      <c r="A751" s="476" t="s">
        <v>1706</v>
      </c>
      <c r="B751" s="477" t="s">
        <v>1707</v>
      </c>
      <c r="C751" s="499" t="s">
        <v>1708</v>
      </c>
      <c r="D751" s="568" t="s">
        <v>1709</v>
      </c>
      <c r="E751" s="510" t="s">
        <v>1710</v>
      </c>
      <c r="F751" s="568" t="s">
        <v>1745</v>
      </c>
      <c r="G751" s="510" t="s">
        <v>1746</v>
      </c>
      <c r="H751" s="479" t="s">
        <v>325</v>
      </c>
      <c r="J751" s="480" t="s">
        <v>1762</v>
      </c>
      <c r="K751" s="482">
        <v>3000000</v>
      </c>
      <c r="L751" s="480" t="s">
        <v>1763</v>
      </c>
      <c r="M751" s="482">
        <v>4000000</v>
      </c>
      <c r="N751" s="547" t="s">
        <v>3154</v>
      </c>
    </row>
    <row r="752" spans="1:16" ht="39.950000000000003" customHeight="1">
      <c r="A752" s="476" t="s">
        <v>1706</v>
      </c>
      <c r="B752" s="477" t="s">
        <v>1707</v>
      </c>
      <c r="C752" s="499" t="s">
        <v>1708</v>
      </c>
      <c r="D752" s="568" t="s">
        <v>1709</v>
      </c>
      <c r="E752" s="510" t="s">
        <v>1710</v>
      </c>
      <c r="F752" s="568" t="s">
        <v>1764</v>
      </c>
      <c r="G752" s="510" t="s">
        <v>1765</v>
      </c>
      <c r="H752" s="479" t="s">
        <v>244</v>
      </c>
      <c r="J752" s="480" t="s">
        <v>477</v>
      </c>
      <c r="K752" s="482">
        <v>0</v>
      </c>
      <c r="L752" s="480" t="s">
        <v>477</v>
      </c>
      <c r="M752" s="482">
        <v>0</v>
      </c>
      <c r="N752" s="483" t="s">
        <v>1766</v>
      </c>
      <c r="O752" s="484" t="s">
        <v>2401</v>
      </c>
    </row>
    <row r="753" spans="1:16" ht="39.950000000000003" customHeight="1">
      <c r="A753" s="476" t="s">
        <v>1706</v>
      </c>
      <c r="B753" s="477" t="s">
        <v>1707</v>
      </c>
      <c r="C753" s="499" t="s">
        <v>1708</v>
      </c>
      <c r="D753" s="568" t="s">
        <v>1709</v>
      </c>
      <c r="E753" s="510" t="s">
        <v>1710</v>
      </c>
      <c r="F753" s="568" t="s">
        <v>1764</v>
      </c>
      <c r="G753" s="510" t="s">
        <v>1765</v>
      </c>
      <c r="H753" s="479" t="s">
        <v>126</v>
      </c>
      <c r="K753" s="482">
        <v>0</v>
      </c>
      <c r="L753" s="480" t="s">
        <v>478</v>
      </c>
      <c r="M753" s="482">
        <v>0</v>
      </c>
      <c r="N753" s="484" t="s">
        <v>2431</v>
      </c>
      <c r="O753" s="487" t="s">
        <v>2432</v>
      </c>
    </row>
    <row r="754" spans="1:16" ht="39.950000000000003" customHeight="1">
      <c r="A754" s="476" t="s">
        <v>1706</v>
      </c>
      <c r="B754" s="477" t="s">
        <v>1707</v>
      </c>
      <c r="C754" s="499" t="s">
        <v>1708</v>
      </c>
      <c r="D754" s="568" t="s">
        <v>1709</v>
      </c>
      <c r="E754" s="510" t="s">
        <v>1710</v>
      </c>
      <c r="F754" s="568" t="s">
        <v>1764</v>
      </c>
      <c r="G754" s="510" t="s">
        <v>1765</v>
      </c>
      <c r="H754" s="479" t="s">
        <v>132</v>
      </c>
      <c r="J754" s="486" t="s">
        <v>1768</v>
      </c>
      <c r="K754" s="501">
        <v>3000000</v>
      </c>
      <c r="L754" s="486" t="s">
        <v>1769</v>
      </c>
      <c r="M754" s="482">
        <v>0</v>
      </c>
      <c r="N754" s="483" t="s">
        <v>3587</v>
      </c>
      <c r="O754" s="484" t="s">
        <v>2781</v>
      </c>
    </row>
    <row r="755" spans="1:16" ht="39.950000000000003" customHeight="1">
      <c r="A755" s="476" t="s">
        <v>1706</v>
      </c>
      <c r="B755" s="477" t="s">
        <v>1707</v>
      </c>
      <c r="C755" s="499" t="s">
        <v>1708</v>
      </c>
      <c r="D755" s="568" t="s">
        <v>1709</v>
      </c>
      <c r="E755" s="510" t="s">
        <v>1710</v>
      </c>
      <c r="F755" s="568" t="s">
        <v>1764</v>
      </c>
      <c r="G755" s="510" t="s">
        <v>1765</v>
      </c>
      <c r="H755" s="479" t="s">
        <v>102</v>
      </c>
      <c r="J755" s="480" t="s">
        <v>1770</v>
      </c>
      <c r="K755" s="482">
        <v>60000000</v>
      </c>
      <c r="L755" s="480" t="s">
        <v>1770</v>
      </c>
      <c r="M755" s="482">
        <v>60000000</v>
      </c>
      <c r="N755" s="483" t="s">
        <v>2814</v>
      </c>
      <c r="O755" s="484" t="s">
        <v>2813</v>
      </c>
    </row>
    <row r="756" spans="1:16" ht="39.950000000000003" customHeight="1">
      <c r="A756" s="476" t="s">
        <v>1706</v>
      </c>
      <c r="B756" s="477" t="s">
        <v>1707</v>
      </c>
      <c r="C756" s="499" t="s">
        <v>1708</v>
      </c>
      <c r="D756" s="568" t="s">
        <v>1709</v>
      </c>
      <c r="E756" s="510" t="s">
        <v>1710</v>
      </c>
      <c r="F756" s="568" t="s">
        <v>1764</v>
      </c>
      <c r="G756" s="510" t="s">
        <v>1765</v>
      </c>
      <c r="H756" s="479" t="s">
        <v>84</v>
      </c>
      <c r="J756" s="480" t="s">
        <v>1771</v>
      </c>
      <c r="K756" s="482">
        <v>30000000</v>
      </c>
      <c r="L756" s="480" t="s">
        <v>1771</v>
      </c>
      <c r="M756" s="482">
        <v>30000000</v>
      </c>
      <c r="N756" s="496" t="s">
        <v>2968</v>
      </c>
      <c r="O756" s="497" t="s">
        <v>3043</v>
      </c>
    </row>
    <row r="757" spans="1:16" ht="39.950000000000003" customHeight="1">
      <c r="A757" s="476" t="s">
        <v>1706</v>
      </c>
      <c r="B757" s="477" t="s">
        <v>1707</v>
      </c>
      <c r="C757" s="499" t="s">
        <v>1708</v>
      </c>
      <c r="D757" s="568" t="s">
        <v>1709</v>
      </c>
      <c r="E757" s="510" t="s">
        <v>1710</v>
      </c>
      <c r="F757" s="568" t="s">
        <v>1764</v>
      </c>
      <c r="G757" s="510" t="s">
        <v>1765</v>
      </c>
      <c r="H757" s="479" t="s">
        <v>81</v>
      </c>
      <c r="J757" s="480" t="s">
        <v>1481</v>
      </c>
      <c r="K757" s="482">
        <v>2000000</v>
      </c>
      <c r="M757" s="482">
        <v>0</v>
      </c>
      <c r="N757" s="547" t="s">
        <v>2731</v>
      </c>
      <c r="O757" s="484" t="s">
        <v>2700</v>
      </c>
    </row>
    <row r="758" spans="1:16" ht="39.950000000000003" customHeight="1">
      <c r="A758" s="476" t="s">
        <v>1706</v>
      </c>
      <c r="B758" s="477" t="s">
        <v>1707</v>
      </c>
      <c r="C758" s="499" t="s">
        <v>1708</v>
      </c>
      <c r="D758" s="568" t="s">
        <v>1709</v>
      </c>
      <c r="E758" s="510" t="s">
        <v>1710</v>
      </c>
      <c r="F758" s="568" t="s">
        <v>1764</v>
      </c>
      <c r="G758" s="510" t="s">
        <v>1765</v>
      </c>
      <c r="H758" s="479" t="s">
        <v>143</v>
      </c>
      <c r="J758" s="510" t="s">
        <v>1772</v>
      </c>
      <c r="K758" s="501">
        <v>60000000</v>
      </c>
      <c r="L758" s="510" t="s">
        <v>1773</v>
      </c>
      <c r="M758" s="501">
        <v>10000000</v>
      </c>
    </row>
    <row r="759" spans="1:16" ht="39.950000000000003" customHeight="1">
      <c r="A759" s="476" t="s">
        <v>1706</v>
      </c>
      <c r="B759" s="477" t="s">
        <v>1707</v>
      </c>
      <c r="C759" s="499" t="s">
        <v>1708</v>
      </c>
      <c r="D759" s="568" t="s">
        <v>1709</v>
      </c>
      <c r="E759" s="510" t="s">
        <v>1710</v>
      </c>
      <c r="F759" s="568" t="s">
        <v>1774</v>
      </c>
      <c r="G759" s="510" t="s">
        <v>1775</v>
      </c>
      <c r="H759" s="479" t="s">
        <v>244</v>
      </c>
      <c r="K759" s="482">
        <v>0</v>
      </c>
      <c r="L759" s="480" t="s">
        <v>1776</v>
      </c>
      <c r="M759" s="482">
        <v>5000000</v>
      </c>
    </row>
    <row r="760" spans="1:16" ht="39.950000000000003" customHeight="1">
      <c r="A760" s="476" t="s">
        <v>1706</v>
      </c>
      <c r="B760" s="477" t="s">
        <v>1707</v>
      </c>
      <c r="C760" s="499" t="s">
        <v>1708</v>
      </c>
      <c r="D760" s="568" t="s">
        <v>1709</v>
      </c>
      <c r="E760" s="510" t="s">
        <v>1710</v>
      </c>
      <c r="F760" s="568" t="s">
        <v>1774</v>
      </c>
      <c r="G760" s="510" t="s">
        <v>1775</v>
      </c>
      <c r="H760" s="479" t="s">
        <v>126</v>
      </c>
      <c r="J760" s="480" t="s">
        <v>1777</v>
      </c>
      <c r="K760" s="501">
        <v>37566188.684500001</v>
      </c>
      <c r="L760" s="480" t="s">
        <v>1777</v>
      </c>
      <c r="M760" s="501">
        <v>46957735.855625004</v>
      </c>
      <c r="N760" s="484" t="s">
        <v>2495</v>
      </c>
      <c r="O760" s="484" t="s">
        <v>2425</v>
      </c>
    </row>
    <row r="761" spans="1:16" ht="39.950000000000003" customHeight="1">
      <c r="A761" s="476" t="s">
        <v>1706</v>
      </c>
      <c r="B761" s="477" t="s">
        <v>1707</v>
      </c>
      <c r="C761" s="499" t="s">
        <v>1708</v>
      </c>
      <c r="D761" s="568" t="s">
        <v>1709</v>
      </c>
      <c r="E761" s="510" t="s">
        <v>1710</v>
      </c>
      <c r="F761" s="568" t="s">
        <v>1774</v>
      </c>
      <c r="G761" s="510" t="s">
        <v>1775</v>
      </c>
      <c r="H761" s="479" t="s">
        <v>249</v>
      </c>
      <c r="J761" s="480" t="s">
        <v>1778</v>
      </c>
      <c r="K761" s="482">
        <v>0</v>
      </c>
      <c r="L761" s="480" t="s">
        <v>1778</v>
      </c>
      <c r="M761" s="482">
        <v>0</v>
      </c>
      <c r="N761" s="483" t="s">
        <v>2626</v>
      </c>
      <c r="O761" s="484" t="s">
        <v>2602</v>
      </c>
      <c r="P761" s="493" t="s">
        <v>2607</v>
      </c>
    </row>
    <row r="762" spans="1:16" ht="39.950000000000003" customHeight="1">
      <c r="A762" s="476" t="s">
        <v>1706</v>
      </c>
      <c r="B762" s="477" t="s">
        <v>1707</v>
      </c>
      <c r="C762" s="499" t="s">
        <v>1708</v>
      </c>
      <c r="D762" s="568" t="s">
        <v>1709</v>
      </c>
      <c r="E762" s="510" t="s">
        <v>1710</v>
      </c>
      <c r="F762" s="568" t="s">
        <v>1774</v>
      </c>
      <c r="G762" s="510" t="s">
        <v>1775</v>
      </c>
      <c r="H762" s="479" t="s">
        <v>81</v>
      </c>
      <c r="J762" s="480" t="s">
        <v>1481</v>
      </c>
      <c r="K762" s="482">
        <v>2000000</v>
      </c>
      <c r="L762" s="480" t="s">
        <v>1481</v>
      </c>
      <c r="M762" s="482">
        <v>2000000</v>
      </c>
    </row>
    <row r="763" spans="1:16" ht="39.950000000000003" customHeight="1">
      <c r="A763" s="476" t="s">
        <v>1706</v>
      </c>
      <c r="B763" s="477" t="s">
        <v>1707</v>
      </c>
      <c r="C763" s="499" t="s">
        <v>1708</v>
      </c>
      <c r="D763" s="568" t="s">
        <v>1709</v>
      </c>
      <c r="E763" s="510" t="s">
        <v>1710</v>
      </c>
      <c r="F763" s="568" t="s">
        <v>1774</v>
      </c>
      <c r="G763" s="510" t="s">
        <v>1775</v>
      </c>
      <c r="H763" s="479" t="s">
        <v>84</v>
      </c>
      <c r="J763" s="480" t="s">
        <v>1779</v>
      </c>
      <c r="K763" s="482">
        <v>30000000</v>
      </c>
      <c r="L763" s="480" t="s">
        <v>950</v>
      </c>
      <c r="M763" s="482">
        <v>10000000</v>
      </c>
      <c r="N763" s="496" t="s">
        <v>2998</v>
      </c>
      <c r="O763" s="496" t="s">
        <v>2998</v>
      </c>
    </row>
    <row r="764" spans="1:16" ht="39.950000000000003" customHeight="1">
      <c r="A764" s="476" t="s">
        <v>1706</v>
      </c>
      <c r="B764" s="477" t="s">
        <v>1707</v>
      </c>
      <c r="C764" s="499" t="s">
        <v>1708</v>
      </c>
      <c r="D764" s="568" t="s">
        <v>1709</v>
      </c>
      <c r="E764" s="510" t="s">
        <v>1710</v>
      </c>
      <c r="F764" s="568" t="s">
        <v>1774</v>
      </c>
      <c r="G764" s="510" t="s">
        <v>1775</v>
      </c>
      <c r="H764" s="479" t="s">
        <v>143</v>
      </c>
      <c r="J764" s="510" t="s">
        <v>1780</v>
      </c>
      <c r="K764" s="501">
        <v>10000000</v>
      </c>
      <c r="L764" s="510" t="s">
        <v>1781</v>
      </c>
      <c r="M764" s="501">
        <v>10000000</v>
      </c>
    </row>
    <row r="765" spans="1:16" ht="39.950000000000003" customHeight="1">
      <c r="A765" s="476" t="s">
        <v>1706</v>
      </c>
      <c r="B765" s="477" t="s">
        <v>1707</v>
      </c>
      <c r="C765" s="499" t="s">
        <v>1708</v>
      </c>
      <c r="D765" s="568" t="s">
        <v>1709</v>
      </c>
      <c r="E765" s="510" t="s">
        <v>1710</v>
      </c>
      <c r="F765" s="568" t="s">
        <v>1774</v>
      </c>
      <c r="G765" s="510" t="s">
        <v>1775</v>
      </c>
      <c r="H765" s="479" t="s">
        <v>331</v>
      </c>
      <c r="J765" s="480" t="s">
        <v>1782</v>
      </c>
      <c r="K765" s="482">
        <v>3000000</v>
      </c>
      <c r="L765" s="480" t="s">
        <v>1783</v>
      </c>
      <c r="M765" s="482">
        <v>3000000</v>
      </c>
    </row>
    <row r="766" spans="1:16" ht="39.950000000000003" customHeight="1">
      <c r="A766" s="476" t="s">
        <v>1706</v>
      </c>
      <c r="B766" s="477" t="s">
        <v>1707</v>
      </c>
      <c r="C766" s="499" t="s">
        <v>1708</v>
      </c>
      <c r="D766" s="568" t="s">
        <v>1709</v>
      </c>
      <c r="E766" s="510" t="s">
        <v>1710</v>
      </c>
      <c r="F766" s="568" t="s">
        <v>1774</v>
      </c>
      <c r="G766" s="510" t="s">
        <v>1775</v>
      </c>
      <c r="H766" s="479" t="s">
        <v>325</v>
      </c>
      <c r="J766" s="480" t="s">
        <v>1785</v>
      </c>
      <c r="K766" s="482">
        <v>3000000</v>
      </c>
      <c r="L766" s="480" t="s">
        <v>1785</v>
      </c>
      <c r="M766" s="482">
        <v>4000000</v>
      </c>
      <c r="N766" s="547" t="s">
        <v>3155</v>
      </c>
    </row>
    <row r="767" spans="1:16" ht="39.950000000000003" customHeight="1">
      <c r="A767" s="476" t="s">
        <v>1706</v>
      </c>
      <c r="B767" s="477" t="s">
        <v>1707</v>
      </c>
      <c r="C767" s="499" t="s">
        <v>1708</v>
      </c>
      <c r="D767" s="568" t="s">
        <v>1709</v>
      </c>
      <c r="E767" s="510" t="s">
        <v>1710</v>
      </c>
      <c r="F767" s="568" t="s">
        <v>1774</v>
      </c>
      <c r="G767" s="510" t="s">
        <v>1775</v>
      </c>
      <c r="I767" s="479" t="s">
        <v>33</v>
      </c>
      <c r="J767" s="510"/>
      <c r="K767" s="501">
        <v>0</v>
      </c>
      <c r="L767" s="510"/>
      <c r="M767" s="501">
        <v>0</v>
      </c>
    </row>
    <row r="768" spans="1:16" ht="39.950000000000003" customHeight="1">
      <c r="A768" s="476" t="s">
        <v>1706</v>
      </c>
      <c r="B768" s="477" t="s">
        <v>1707</v>
      </c>
      <c r="C768" s="499" t="s">
        <v>1708</v>
      </c>
      <c r="D768" s="568" t="s">
        <v>1709</v>
      </c>
      <c r="E768" s="510" t="s">
        <v>1710</v>
      </c>
      <c r="F768" s="568" t="s">
        <v>1774</v>
      </c>
      <c r="G768" s="510" t="s">
        <v>1775</v>
      </c>
      <c r="I768" s="479" t="s">
        <v>132</v>
      </c>
      <c r="J768" s="486" t="s">
        <v>1786</v>
      </c>
      <c r="K768" s="501">
        <v>7000000</v>
      </c>
      <c r="L768" s="486" t="s">
        <v>1787</v>
      </c>
      <c r="M768" s="501">
        <v>7000000</v>
      </c>
      <c r="N768" s="483" t="s">
        <v>3588</v>
      </c>
      <c r="O768" s="507" t="s">
        <v>2779</v>
      </c>
    </row>
    <row r="769" spans="1:16" ht="39.950000000000003" customHeight="1">
      <c r="A769" s="476" t="s">
        <v>1706</v>
      </c>
      <c r="B769" s="477" t="s">
        <v>1707</v>
      </c>
      <c r="C769" s="499" t="s">
        <v>1708</v>
      </c>
      <c r="D769" s="568" t="s">
        <v>1788</v>
      </c>
      <c r="E769" s="510" t="s">
        <v>1789</v>
      </c>
      <c r="F769" s="568" t="s">
        <v>1790</v>
      </c>
      <c r="G769" s="510" t="s">
        <v>1791</v>
      </c>
      <c r="H769" s="479" t="s">
        <v>244</v>
      </c>
      <c r="K769" s="482">
        <v>0</v>
      </c>
      <c r="M769" s="482">
        <v>0</v>
      </c>
      <c r="N769" s="484" t="s">
        <v>1792</v>
      </c>
      <c r="O769" s="487" t="s">
        <v>2402</v>
      </c>
    </row>
    <row r="770" spans="1:16" ht="39.950000000000003" customHeight="1">
      <c r="A770" s="476" t="s">
        <v>1706</v>
      </c>
      <c r="B770" s="477" t="s">
        <v>1707</v>
      </c>
      <c r="C770" s="499" t="s">
        <v>1708</v>
      </c>
      <c r="D770" s="568" t="s">
        <v>1788</v>
      </c>
      <c r="E770" s="510" t="s">
        <v>1789</v>
      </c>
      <c r="F770" s="568" t="s">
        <v>1790</v>
      </c>
      <c r="G770" s="510" t="s">
        <v>1791</v>
      </c>
      <c r="H770" s="479" t="s">
        <v>31</v>
      </c>
      <c r="J770" s="480" t="s">
        <v>923</v>
      </c>
      <c r="K770" s="481">
        <v>2734235</v>
      </c>
      <c r="L770" s="480" t="s">
        <v>1794</v>
      </c>
      <c r="M770" s="481">
        <v>5729522</v>
      </c>
      <c r="N770" s="496" t="s">
        <v>3389</v>
      </c>
      <c r="O770" s="497" t="s">
        <v>3374</v>
      </c>
    </row>
    <row r="771" spans="1:16" ht="39.950000000000003" customHeight="1">
      <c r="A771" s="476" t="s">
        <v>1706</v>
      </c>
      <c r="B771" s="477" t="s">
        <v>1707</v>
      </c>
      <c r="C771" s="499" t="s">
        <v>1708</v>
      </c>
      <c r="D771" s="568" t="s">
        <v>1788</v>
      </c>
      <c r="E771" s="510" t="s">
        <v>1789</v>
      </c>
      <c r="F771" s="568" t="s">
        <v>1790</v>
      </c>
      <c r="G771" s="510" t="s">
        <v>1791</v>
      </c>
      <c r="H771" s="479" t="s">
        <v>237</v>
      </c>
      <c r="J771" s="486" t="s">
        <v>1796</v>
      </c>
      <c r="K771" s="482">
        <v>0</v>
      </c>
      <c r="L771" s="486"/>
      <c r="M771" s="482">
        <v>0</v>
      </c>
    </row>
    <row r="772" spans="1:16" ht="39.950000000000003" customHeight="1">
      <c r="A772" s="476" t="s">
        <v>1706</v>
      </c>
      <c r="B772" s="477" t="s">
        <v>1707</v>
      </c>
      <c r="C772" s="499" t="s">
        <v>1708</v>
      </c>
      <c r="D772" s="568" t="s">
        <v>1788</v>
      </c>
      <c r="E772" s="510" t="s">
        <v>1789</v>
      </c>
      <c r="F772" s="568" t="s">
        <v>1790</v>
      </c>
      <c r="G772" s="510" t="s">
        <v>1791</v>
      </c>
      <c r="I772" s="479" t="s">
        <v>177</v>
      </c>
      <c r="J772" s="480" t="s">
        <v>1481</v>
      </c>
      <c r="K772" s="482">
        <v>2000000</v>
      </c>
      <c r="L772" s="480" t="s">
        <v>1481</v>
      </c>
      <c r="M772" s="482">
        <v>2000000</v>
      </c>
      <c r="N772" s="483" t="s">
        <v>2757</v>
      </c>
    </row>
    <row r="773" spans="1:16" ht="39.950000000000003" customHeight="1">
      <c r="A773" s="476" t="s">
        <v>1706</v>
      </c>
      <c r="B773" s="477" t="s">
        <v>1707</v>
      </c>
      <c r="C773" s="499" t="s">
        <v>1708</v>
      </c>
      <c r="D773" s="568" t="s">
        <v>1788</v>
      </c>
      <c r="E773" s="510" t="s">
        <v>1789</v>
      </c>
      <c r="F773" s="568" t="s">
        <v>1790</v>
      </c>
      <c r="G773" s="510" t="s">
        <v>1791</v>
      </c>
      <c r="I773" s="479" t="s">
        <v>38</v>
      </c>
      <c r="J773" s="489" t="s">
        <v>3473</v>
      </c>
      <c r="K773" s="493">
        <v>3799000</v>
      </c>
      <c r="L773" s="489" t="s">
        <v>3474</v>
      </c>
      <c r="M773" s="494">
        <v>8661720</v>
      </c>
      <c r="N773" s="495" t="s">
        <v>3472</v>
      </c>
      <c r="O773" s="584"/>
      <c r="P773" s="753" t="s">
        <v>3490</v>
      </c>
    </row>
    <row r="774" spans="1:16" ht="39.950000000000003" customHeight="1">
      <c r="A774" s="476" t="s">
        <v>1706</v>
      </c>
      <c r="B774" s="477" t="s">
        <v>1707</v>
      </c>
      <c r="C774" s="499" t="s">
        <v>1708</v>
      </c>
      <c r="D774" s="568" t="s">
        <v>1788</v>
      </c>
      <c r="E774" s="510" t="s">
        <v>1789</v>
      </c>
      <c r="F774" s="568" t="s">
        <v>1800</v>
      </c>
      <c r="G774" s="510" t="s">
        <v>1801</v>
      </c>
      <c r="H774" s="479" t="s">
        <v>244</v>
      </c>
      <c r="N774" s="496" t="s">
        <v>1802</v>
      </c>
      <c r="O774" s="497" t="s">
        <v>2403</v>
      </c>
    </row>
    <row r="775" spans="1:16" ht="39.950000000000003" customHeight="1">
      <c r="A775" s="476" t="s">
        <v>1706</v>
      </c>
      <c r="B775" s="477" t="s">
        <v>1707</v>
      </c>
      <c r="C775" s="499" t="s">
        <v>1708</v>
      </c>
      <c r="D775" s="568" t="s">
        <v>1788</v>
      </c>
      <c r="E775" s="510" t="s">
        <v>1789</v>
      </c>
      <c r="F775" s="568" t="s">
        <v>1800</v>
      </c>
      <c r="G775" s="510" t="s">
        <v>1801</v>
      </c>
      <c r="H775" s="479" t="s">
        <v>31</v>
      </c>
      <c r="J775" s="480" t="s">
        <v>1803</v>
      </c>
      <c r="K775" s="481">
        <v>2734235</v>
      </c>
      <c r="L775" s="480" t="s">
        <v>1803</v>
      </c>
      <c r="M775" s="481">
        <v>5729522</v>
      </c>
      <c r="N775" s="640" t="s">
        <v>3391</v>
      </c>
      <c r="O775" s="641" t="s">
        <v>3374</v>
      </c>
    </row>
    <row r="776" spans="1:16" ht="39.950000000000003" customHeight="1">
      <c r="A776" s="476" t="s">
        <v>1706</v>
      </c>
      <c r="B776" s="477" t="s">
        <v>1707</v>
      </c>
      <c r="C776" s="499" t="s">
        <v>1708</v>
      </c>
      <c r="D776" s="568" t="s">
        <v>1788</v>
      </c>
      <c r="E776" s="510" t="s">
        <v>1789</v>
      </c>
      <c r="F776" s="568" t="s">
        <v>1800</v>
      </c>
      <c r="G776" s="510" t="s">
        <v>1801</v>
      </c>
      <c r="I776" s="479" t="s">
        <v>38</v>
      </c>
      <c r="J776" s="489" t="s">
        <v>3515</v>
      </c>
      <c r="K776" s="493">
        <v>3799000</v>
      </c>
      <c r="L776" s="489" t="s">
        <v>3474</v>
      </c>
      <c r="M776" s="494">
        <v>8661720</v>
      </c>
      <c r="N776" s="495" t="s">
        <v>3472</v>
      </c>
      <c r="O776" s="584"/>
      <c r="P776" s="753" t="s">
        <v>3490</v>
      </c>
    </row>
    <row r="777" spans="1:16" ht="39.950000000000003" customHeight="1">
      <c r="A777" s="476" t="s">
        <v>1706</v>
      </c>
      <c r="B777" s="477" t="s">
        <v>1707</v>
      </c>
      <c r="C777" s="499" t="s">
        <v>1708</v>
      </c>
      <c r="D777" s="568" t="s">
        <v>1788</v>
      </c>
      <c r="E777" s="510" t="s">
        <v>1789</v>
      </c>
      <c r="F777" s="568" t="s">
        <v>1800</v>
      </c>
      <c r="G777" s="510" t="s">
        <v>1801</v>
      </c>
      <c r="I777" s="479" t="s">
        <v>237</v>
      </c>
      <c r="J777" s="486" t="s">
        <v>1804</v>
      </c>
      <c r="K777" s="482">
        <v>0</v>
      </c>
      <c r="L777" s="486"/>
      <c r="M777" s="482">
        <v>0</v>
      </c>
    </row>
    <row r="778" spans="1:16" ht="39.950000000000003" customHeight="1">
      <c r="A778" s="476" t="s">
        <v>1706</v>
      </c>
      <c r="B778" s="477" t="s">
        <v>1707</v>
      </c>
      <c r="C778" s="499" t="s">
        <v>1708</v>
      </c>
      <c r="D778" s="568" t="s">
        <v>1788</v>
      </c>
      <c r="E778" s="510" t="s">
        <v>1789</v>
      </c>
      <c r="F778" s="568" t="s">
        <v>1800</v>
      </c>
      <c r="G778" s="510" t="s">
        <v>1801</v>
      </c>
      <c r="I778" s="479" t="s">
        <v>577</v>
      </c>
      <c r="J778" s="480" t="s">
        <v>1481</v>
      </c>
      <c r="K778" s="482">
        <v>2000000</v>
      </c>
      <c r="L778" s="480" t="s">
        <v>1481</v>
      </c>
      <c r="M778" s="482">
        <v>2000000</v>
      </c>
      <c r="N778" s="483" t="s">
        <v>2758</v>
      </c>
    </row>
    <row r="779" spans="1:16" ht="39.950000000000003" customHeight="1">
      <c r="A779" s="476" t="s">
        <v>1706</v>
      </c>
      <c r="B779" s="477" t="s">
        <v>1707</v>
      </c>
      <c r="C779" s="499" t="s">
        <v>1708</v>
      </c>
      <c r="D779" s="568" t="s">
        <v>1788</v>
      </c>
      <c r="E779" s="510" t="s">
        <v>1789</v>
      </c>
      <c r="F779" s="568" t="s">
        <v>1805</v>
      </c>
      <c r="G779" s="510" t="s">
        <v>1806</v>
      </c>
      <c r="H779" s="479" t="s">
        <v>132</v>
      </c>
      <c r="J779" s="486" t="s">
        <v>1807</v>
      </c>
      <c r="K779" s="501">
        <v>8000000</v>
      </c>
      <c r="L779" s="486" t="s">
        <v>1808</v>
      </c>
      <c r="M779" s="501">
        <v>8000000</v>
      </c>
      <c r="N779" s="483" t="s">
        <v>3593</v>
      </c>
      <c r="O779" s="507" t="s">
        <v>2788</v>
      </c>
    </row>
    <row r="780" spans="1:16" ht="39.950000000000003" customHeight="1">
      <c r="A780" s="476" t="s">
        <v>1706</v>
      </c>
      <c r="B780" s="477" t="s">
        <v>1707</v>
      </c>
      <c r="C780" s="499" t="s">
        <v>1708</v>
      </c>
      <c r="D780" s="568" t="s">
        <v>1788</v>
      </c>
      <c r="E780" s="510" t="s">
        <v>1789</v>
      </c>
      <c r="F780" s="568" t="s">
        <v>1805</v>
      </c>
      <c r="G780" s="510" t="s">
        <v>1806</v>
      </c>
      <c r="H780" s="479" t="s">
        <v>102</v>
      </c>
      <c r="J780" s="480" t="s">
        <v>1809</v>
      </c>
      <c r="K780" s="482">
        <v>22275000</v>
      </c>
      <c r="L780" s="480" t="s">
        <v>1809</v>
      </c>
      <c r="M780" s="482">
        <v>22275000</v>
      </c>
      <c r="N780" s="483" t="s">
        <v>2821</v>
      </c>
      <c r="O780" s="484" t="s">
        <v>2822</v>
      </c>
    </row>
    <row r="781" spans="1:16" ht="39.950000000000003" customHeight="1">
      <c r="A781" s="476" t="s">
        <v>1706</v>
      </c>
      <c r="B781" s="477" t="s">
        <v>1707</v>
      </c>
      <c r="C781" s="499" t="s">
        <v>1708</v>
      </c>
      <c r="D781" s="568" t="s">
        <v>1788</v>
      </c>
      <c r="E781" s="510" t="s">
        <v>1789</v>
      </c>
      <c r="F781" s="568" t="s">
        <v>1805</v>
      </c>
      <c r="G781" s="510" t="s">
        <v>1806</v>
      </c>
      <c r="H781" s="479" t="s">
        <v>143</v>
      </c>
      <c r="J781" s="510" t="s">
        <v>1810</v>
      </c>
      <c r="K781" s="501">
        <v>10000000</v>
      </c>
      <c r="L781" s="510" t="s">
        <v>1811</v>
      </c>
      <c r="M781" s="501">
        <v>10000000</v>
      </c>
    </row>
    <row r="782" spans="1:16" ht="39.950000000000003" customHeight="1">
      <c r="A782" s="476" t="s">
        <v>1706</v>
      </c>
      <c r="B782" s="477" t="s">
        <v>1707</v>
      </c>
      <c r="C782" s="499" t="s">
        <v>1708</v>
      </c>
      <c r="D782" s="568" t="s">
        <v>1788</v>
      </c>
      <c r="E782" s="510" t="s">
        <v>1789</v>
      </c>
      <c r="F782" s="568" t="s">
        <v>1805</v>
      </c>
      <c r="G782" s="510" t="s">
        <v>1806</v>
      </c>
      <c r="H782" s="479" t="s">
        <v>84</v>
      </c>
      <c r="K782" s="482">
        <v>0</v>
      </c>
      <c r="M782" s="482">
        <v>0</v>
      </c>
      <c r="N782" s="496" t="s">
        <v>2998</v>
      </c>
      <c r="O782" s="496" t="s">
        <v>2998</v>
      </c>
    </row>
    <row r="783" spans="1:16" ht="39.950000000000003" customHeight="1">
      <c r="A783" s="476" t="s">
        <v>1706</v>
      </c>
      <c r="B783" s="477" t="s">
        <v>1707</v>
      </c>
      <c r="C783" s="499" t="s">
        <v>1708</v>
      </c>
      <c r="D783" s="568" t="s">
        <v>1788</v>
      </c>
      <c r="E783" s="510" t="s">
        <v>1789</v>
      </c>
      <c r="F783" s="568" t="s">
        <v>1805</v>
      </c>
      <c r="G783" s="510" t="s">
        <v>1806</v>
      </c>
      <c r="H783" s="479" t="s">
        <v>81</v>
      </c>
      <c r="J783" s="480" t="s">
        <v>1481</v>
      </c>
      <c r="K783" s="482">
        <v>2000000</v>
      </c>
      <c r="L783" s="480" t="s">
        <v>1481</v>
      </c>
      <c r="M783" s="482">
        <v>2000000</v>
      </c>
      <c r="N783" s="483" t="s">
        <v>2759</v>
      </c>
    </row>
    <row r="784" spans="1:16" s="510" customFormat="1" ht="39.950000000000003" customHeight="1">
      <c r="A784" s="510" t="s">
        <v>1706</v>
      </c>
      <c r="B784" s="510" t="s">
        <v>1707</v>
      </c>
      <c r="C784" s="510" t="s">
        <v>1708</v>
      </c>
      <c r="D784" s="510" t="s">
        <v>1788</v>
      </c>
      <c r="E784" s="510" t="s">
        <v>1789</v>
      </c>
      <c r="F784" s="510" t="s">
        <v>1805</v>
      </c>
      <c r="G784" s="510" t="s">
        <v>1806</v>
      </c>
      <c r="H784" s="597" t="s">
        <v>331</v>
      </c>
      <c r="I784" s="597"/>
      <c r="J784" s="510" t="s">
        <v>1812</v>
      </c>
      <c r="K784" s="515">
        <v>3000000</v>
      </c>
      <c r="L784" s="510" t="s">
        <v>1813</v>
      </c>
      <c r="M784" s="515">
        <v>3000000</v>
      </c>
    </row>
    <row r="785" spans="1:16" ht="39.950000000000003" customHeight="1">
      <c r="A785" s="476" t="s">
        <v>1706</v>
      </c>
      <c r="B785" s="477" t="s">
        <v>1707</v>
      </c>
      <c r="C785" s="499" t="s">
        <v>1708</v>
      </c>
      <c r="D785" s="568" t="s">
        <v>1788</v>
      </c>
      <c r="E785" s="510" t="s">
        <v>1789</v>
      </c>
      <c r="F785" s="568" t="s">
        <v>1805</v>
      </c>
      <c r="G785" s="510" t="s">
        <v>1806</v>
      </c>
      <c r="H785" s="479" t="s">
        <v>325</v>
      </c>
      <c r="J785" s="510" t="s">
        <v>1814</v>
      </c>
      <c r="K785" s="501">
        <v>3000000</v>
      </c>
      <c r="L785" s="510" t="s">
        <v>1811</v>
      </c>
      <c r="M785" s="501">
        <v>4000000</v>
      </c>
      <c r="N785" s="547" t="s">
        <v>3155</v>
      </c>
    </row>
    <row r="786" spans="1:16" ht="39.950000000000003" customHeight="1">
      <c r="A786" s="476" t="s">
        <v>1706</v>
      </c>
      <c r="B786" s="477" t="s">
        <v>1707</v>
      </c>
      <c r="C786" s="499" t="s">
        <v>1708</v>
      </c>
      <c r="D786" s="568" t="s">
        <v>1788</v>
      </c>
      <c r="E786" s="510" t="s">
        <v>1789</v>
      </c>
      <c r="F786" s="568" t="s">
        <v>1805</v>
      </c>
      <c r="G786" s="510" t="s">
        <v>1806</v>
      </c>
      <c r="I786" s="479" t="s">
        <v>127</v>
      </c>
      <c r="J786" s="480" t="s">
        <v>1815</v>
      </c>
      <c r="K786" s="482">
        <f>+PRODUCT(3422269,2)</f>
        <v>6844538</v>
      </c>
      <c r="L786" s="480" t="s">
        <v>1815</v>
      </c>
      <c r="M786" s="482">
        <v>7049874.1400000006</v>
      </c>
      <c r="N786" s="496" t="s">
        <v>1815</v>
      </c>
    </row>
    <row r="787" spans="1:16" ht="39.950000000000003" customHeight="1">
      <c r="A787" s="476" t="s">
        <v>1706</v>
      </c>
      <c r="B787" s="477" t="s">
        <v>1707</v>
      </c>
      <c r="C787" s="499" t="s">
        <v>1708</v>
      </c>
      <c r="D787" s="568" t="s">
        <v>1788</v>
      </c>
      <c r="E787" s="510" t="s">
        <v>1789</v>
      </c>
      <c r="F787" s="568" t="s">
        <v>1805</v>
      </c>
      <c r="G787" s="510" t="s">
        <v>1806</v>
      </c>
      <c r="I787" s="479" t="s">
        <v>38</v>
      </c>
      <c r="J787" s="489" t="s">
        <v>3473</v>
      </c>
      <c r="K787" s="493">
        <v>3799000</v>
      </c>
      <c r="L787" s="489" t="s">
        <v>3474</v>
      </c>
      <c r="M787" s="494">
        <v>8661720</v>
      </c>
      <c r="N787" s="495" t="s">
        <v>3472</v>
      </c>
      <c r="O787" s="584"/>
      <c r="P787" s="753" t="s">
        <v>3490</v>
      </c>
    </row>
    <row r="788" spans="1:16" ht="39.950000000000003" customHeight="1">
      <c r="A788" s="476" t="s">
        <v>1706</v>
      </c>
      <c r="B788" s="477" t="s">
        <v>1707</v>
      </c>
      <c r="C788" s="499" t="s">
        <v>1708</v>
      </c>
      <c r="D788" s="568" t="s">
        <v>1788</v>
      </c>
      <c r="E788" s="510" t="s">
        <v>1789</v>
      </c>
      <c r="F788" s="568" t="s">
        <v>1805</v>
      </c>
      <c r="G788" s="510" t="s">
        <v>1806</v>
      </c>
      <c r="I788" s="479" t="s">
        <v>237</v>
      </c>
      <c r="J788" s="486"/>
      <c r="K788" s="482">
        <v>0</v>
      </c>
      <c r="L788" s="486"/>
      <c r="M788" s="482">
        <v>0</v>
      </c>
      <c r="N788" s="517" t="s">
        <v>2888</v>
      </c>
      <c r="O788" s="524" t="s">
        <v>3652</v>
      </c>
      <c r="P788" s="529" t="s">
        <v>2890</v>
      </c>
    </row>
    <row r="789" spans="1:16" ht="39.950000000000003" customHeight="1">
      <c r="A789" s="476" t="s">
        <v>1706</v>
      </c>
      <c r="B789" s="477" t="s">
        <v>1707</v>
      </c>
      <c r="C789" s="499" t="s">
        <v>1708</v>
      </c>
      <c r="D789" s="568" t="s">
        <v>1788</v>
      </c>
      <c r="E789" s="510" t="s">
        <v>1789</v>
      </c>
      <c r="F789" s="568" t="s">
        <v>1805</v>
      </c>
      <c r="G789" s="510" t="s">
        <v>1806</v>
      </c>
      <c r="I789" s="479" t="s">
        <v>249</v>
      </c>
      <c r="J789" s="480" t="s">
        <v>1817</v>
      </c>
      <c r="K789" s="482">
        <v>500000</v>
      </c>
      <c r="L789" s="480" t="s">
        <v>1818</v>
      </c>
      <c r="M789" s="482">
        <f>2*K789*1.1</f>
        <v>1100000</v>
      </c>
      <c r="N789" s="483" t="s">
        <v>2629</v>
      </c>
      <c r="O789" s="484" t="s">
        <v>2630</v>
      </c>
      <c r="P789" s="493">
        <v>550000</v>
      </c>
    </row>
    <row r="790" spans="1:16" ht="39.950000000000003" customHeight="1">
      <c r="A790" s="476" t="s">
        <v>1706</v>
      </c>
      <c r="B790" s="477" t="s">
        <v>1707</v>
      </c>
      <c r="C790" s="499" t="s">
        <v>1708</v>
      </c>
      <c r="D790" s="568" t="s">
        <v>1788</v>
      </c>
      <c r="E790" s="510" t="s">
        <v>1789</v>
      </c>
      <c r="F790" s="568" t="s">
        <v>1805</v>
      </c>
      <c r="G790" s="510" t="s">
        <v>1806</v>
      </c>
      <c r="I790" s="479" t="s">
        <v>31</v>
      </c>
      <c r="J790" s="480" t="s">
        <v>1686</v>
      </c>
      <c r="K790" s="481">
        <v>5281525</v>
      </c>
      <c r="L790" s="480" t="s">
        <v>216</v>
      </c>
      <c r="M790" s="481">
        <v>11472751</v>
      </c>
      <c r="N790" s="640" t="s">
        <v>3683</v>
      </c>
      <c r="O790" s="641"/>
    </row>
    <row r="791" spans="1:16" ht="39.950000000000003" customHeight="1">
      <c r="A791" s="476" t="s">
        <v>1706</v>
      </c>
      <c r="B791" s="477" t="s">
        <v>1707</v>
      </c>
      <c r="C791" s="499" t="s">
        <v>1708</v>
      </c>
      <c r="D791" s="568" t="s">
        <v>1820</v>
      </c>
      <c r="E791" s="510" t="s">
        <v>1821</v>
      </c>
      <c r="F791" s="568" t="s">
        <v>1822</v>
      </c>
      <c r="G791" s="510" t="s">
        <v>1823</v>
      </c>
      <c r="H791" s="479" t="s">
        <v>127</v>
      </c>
      <c r="J791" s="480" t="s">
        <v>1824</v>
      </c>
      <c r="K791" s="482">
        <v>0</v>
      </c>
      <c r="L791" s="480" t="s">
        <v>1824</v>
      </c>
      <c r="M791" s="482">
        <v>0</v>
      </c>
      <c r="N791" s="496" t="s">
        <v>2404</v>
      </c>
      <c r="O791" s="497" t="s">
        <v>2405</v>
      </c>
    </row>
    <row r="792" spans="1:16" ht="39.950000000000003" customHeight="1">
      <c r="A792" s="476" t="s">
        <v>1706</v>
      </c>
      <c r="B792" s="477" t="s">
        <v>1707</v>
      </c>
      <c r="C792" s="499" t="s">
        <v>1708</v>
      </c>
      <c r="D792" s="568" t="s">
        <v>1820</v>
      </c>
      <c r="E792" s="510" t="s">
        <v>1821</v>
      </c>
      <c r="F792" s="568" t="s">
        <v>1822</v>
      </c>
      <c r="G792" s="510" t="s">
        <v>1823</v>
      </c>
      <c r="H792" s="479" t="s">
        <v>194</v>
      </c>
      <c r="K792" s="482">
        <v>0</v>
      </c>
      <c r="L792" s="480" t="s">
        <v>1826</v>
      </c>
      <c r="M792" s="482">
        <v>1600000000</v>
      </c>
      <c r="N792" s="484" t="s">
        <v>2496</v>
      </c>
      <c r="O792" s="487" t="s">
        <v>2497</v>
      </c>
    </row>
    <row r="793" spans="1:16" ht="39.950000000000003" customHeight="1">
      <c r="A793" s="476" t="s">
        <v>1706</v>
      </c>
      <c r="B793" s="477" t="s">
        <v>1707</v>
      </c>
      <c r="C793" s="499" t="s">
        <v>1708</v>
      </c>
      <c r="D793" s="568" t="s">
        <v>1820</v>
      </c>
      <c r="E793" s="510" t="s">
        <v>1821</v>
      </c>
      <c r="F793" s="568" t="s">
        <v>1822</v>
      </c>
      <c r="G793" s="510" t="s">
        <v>1823</v>
      </c>
      <c r="H793" s="479" t="s">
        <v>249</v>
      </c>
      <c r="K793" s="482">
        <v>0</v>
      </c>
      <c r="M793" s="482">
        <v>0</v>
      </c>
      <c r="N793" s="483" t="s">
        <v>2627</v>
      </c>
      <c r="O793" s="484" t="s">
        <v>2546</v>
      </c>
      <c r="P793" s="493">
        <v>0</v>
      </c>
    </row>
    <row r="794" spans="1:16" ht="39.950000000000003" customHeight="1">
      <c r="A794" s="476" t="s">
        <v>1706</v>
      </c>
      <c r="B794" s="477" t="s">
        <v>1707</v>
      </c>
      <c r="C794" s="499" t="s">
        <v>1708</v>
      </c>
      <c r="D794" s="568" t="s">
        <v>1820</v>
      </c>
      <c r="E794" s="510" t="s">
        <v>1821</v>
      </c>
      <c r="F794" s="568" t="s">
        <v>1822</v>
      </c>
      <c r="G794" s="510" t="s">
        <v>1823</v>
      </c>
      <c r="H794" s="479" t="s">
        <v>132</v>
      </c>
      <c r="J794" s="486" t="s">
        <v>1829</v>
      </c>
      <c r="K794" s="501">
        <v>5000000</v>
      </c>
      <c r="L794" s="486" t="s">
        <v>1830</v>
      </c>
      <c r="M794" s="501">
        <v>5000000</v>
      </c>
      <c r="N794" s="538" t="s">
        <v>3588</v>
      </c>
      <c r="O794" s="484" t="s">
        <v>2784</v>
      </c>
    </row>
    <row r="795" spans="1:16" ht="39.950000000000003" customHeight="1">
      <c r="A795" s="476" t="s">
        <v>1706</v>
      </c>
      <c r="B795" s="477" t="s">
        <v>1707</v>
      </c>
      <c r="C795" s="499" t="s">
        <v>1708</v>
      </c>
      <c r="D795" s="568" t="s">
        <v>1820</v>
      </c>
      <c r="E795" s="510" t="s">
        <v>1821</v>
      </c>
      <c r="F795" s="568" t="s">
        <v>1822</v>
      </c>
      <c r="G795" s="510" t="s">
        <v>1823</v>
      </c>
      <c r="H795" s="479" t="s">
        <v>102</v>
      </c>
      <c r="J795" s="480" t="s">
        <v>1831</v>
      </c>
      <c r="K795" s="482">
        <v>22275000</v>
      </c>
      <c r="L795" s="486"/>
      <c r="M795" s="501">
        <v>0</v>
      </c>
      <c r="N795" s="484" t="s">
        <v>2804</v>
      </c>
      <c r="O795" s="484" t="s">
        <v>2804</v>
      </c>
    </row>
    <row r="796" spans="1:16" ht="39.950000000000003" customHeight="1">
      <c r="A796" s="476" t="s">
        <v>1706</v>
      </c>
      <c r="B796" s="477" t="s">
        <v>1707</v>
      </c>
      <c r="C796" s="499" t="s">
        <v>1708</v>
      </c>
      <c r="D796" s="568" t="s">
        <v>1820</v>
      </c>
      <c r="E796" s="510" t="s">
        <v>1821</v>
      </c>
      <c r="F796" s="568" t="s">
        <v>1822</v>
      </c>
      <c r="G796" s="510" t="s">
        <v>1823</v>
      </c>
      <c r="H796" s="479" t="s">
        <v>84</v>
      </c>
      <c r="J796" s="480" t="s">
        <v>1832</v>
      </c>
      <c r="K796" s="482">
        <v>0</v>
      </c>
      <c r="L796" s="480" t="s">
        <v>1833</v>
      </c>
      <c r="M796" s="482">
        <v>0</v>
      </c>
      <c r="N796" s="496" t="s">
        <v>3044</v>
      </c>
      <c r="O796" s="497" t="s">
        <v>3045</v>
      </c>
    </row>
    <row r="797" spans="1:16" ht="39.950000000000003" customHeight="1">
      <c r="A797" s="476" t="s">
        <v>1706</v>
      </c>
      <c r="B797" s="477" t="s">
        <v>1707</v>
      </c>
      <c r="C797" s="499" t="s">
        <v>1708</v>
      </c>
      <c r="D797" s="568" t="s">
        <v>1820</v>
      </c>
      <c r="E797" s="510" t="s">
        <v>1821</v>
      </c>
      <c r="F797" s="568" t="s">
        <v>1822</v>
      </c>
      <c r="G797" s="510" t="s">
        <v>1823</v>
      </c>
      <c r="H797" s="479" t="s">
        <v>441</v>
      </c>
      <c r="K797" s="482">
        <v>0</v>
      </c>
      <c r="M797" s="482">
        <v>0</v>
      </c>
      <c r="N797" s="483" t="s">
        <v>2942</v>
      </c>
      <c r="O797" s="484" t="s">
        <v>2943</v>
      </c>
    </row>
    <row r="798" spans="1:16" ht="39.950000000000003" customHeight="1">
      <c r="A798" s="476" t="s">
        <v>1706</v>
      </c>
      <c r="B798" s="477" t="s">
        <v>1707</v>
      </c>
      <c r="C798" s="499" t="s">
        <v>1708</v>
      </c>
      <c r="D798" s="568" t="s">
        <v>1820</v>
      </c>
      <c r="E798" s="510" t="s">
        <v>1821</v>
      </c>
      <c r="F798" s="568" t="s">
        <v>1822</v>
      </c>
      <c r="G798" s="510" t="s">
        <v>1823</v>
      </c>
      <c r="H798" s="479" t="s">
        <v>31</v>
      </c>
      <c r="J798" s="480" t="s">
        <v>1836</v>
      </c>
      <c r="K798" s="481">
        <v>5420600</v>
      </c>
      <c r="L798" s="480" t="s">
        <v>1837</v>
      </c>
      <c r="M798" s="481">
        <v>10029049</v>
      </c>
      <c r="N798" s="640" t="s">
        <v>3393</v>
      </c>
      <c r="O798" s="641" t="s">
        <v>3394</v>
      </c>
    </row>
    <row r="799" spans="1:16" ht="39.950000000000003" customHeight="1">
      <c r="A799" s="476" t="s">
        <v>1706</v>
      </c>
      <c r="B799" s="477" t="s">
        <v>1707</v>
      </c>
      <c r="C799" s="499" t="s">
        <v>1708</v>
      </c>
      <c r="D799" s="568" t="s">
        <v>1820</v>
      </c>
      <c r="E799" s="510" t="s">
        <v>1821</v>
      </c>
      <c r="F799" s="568" t="s">
        <v>1822</v>
      </c>
      <c r="G799" s="510" t="s">
        <v>1823</v>
      </c>
      <c r="H799" s="479" t="s">
        <v>143</v>
      </c>
      <c r="J799" s="510" t="s">
        <v>1838</v>
      </c>
      <c r="K799" s="501">
        <v>10000000</v>
      </c>
      <c r="L799" s="510" t="s">
        <v>1839</v>
      </c>
      <c r="M799" s="501">
        <v>12000000</v>
      </c>
    </row>
    <row r="800" spans="1:16" ht="39.950000000000003" customHeight="1">
      <c r="A800" s="476" t="s">
        <v>1706</v>
      </c>
      <c r="B800" s="477" t="s">
        <v>1707</v>
      </c>
      <c r="C800" s="499" t="s">
        <v>1708</v>
      </c>
      <c r="D800" s="568" t="s">
        <v>1820</v>
      </c>
      <c r="E800" s="510" t="s">
        <v>1821</v>
      </c>
      <c r="F800" s="568" t="s">
        <v>1822</v>
      </c>
      <c r="G800" s="510" t="s">
        <v>1823</v>
      </c>
      <c r="H800" s="479" t="s">
        <v>81</v>
      </c>
      <c r="J800" s="480" t="s">
        <v>1481</v>
      </c>
      <c r="K800" s="482">
        <v>2000000</v>
      </c>
      <c r="L800" s="480" t="s">
        <v>1481</v>
      </c>
      <c r="M800" s="482">
        <v>2000000</v>
      </c>
      <c r="N800" s="484" t="s">
        <v>2755</v>
      </c>
      <c r="O800" s="484" t="s">
        <v>2760</v>
      </c>
    </row>
    <row r="801" spans="1:16" ht="39.950000000000003" customHeight="1">
      <c r="A801" s="476" t="s">
        <v>1706</v>
      </c>
      <c r="B801" s="477" t="s">
        <v>1707</v>
      </c>
      <c r="C801" s="499" t="s">
        <v>1708</v>
      </c>
      <c r="D801" s="568" t="s">
        <v>1820</v>
      </c>
      <c r="E801" s="510" t="s">
        <v>1821</v>
      </c>
      <c r="F801" s="568" t="s">
        <v>1822</v>
      </c>
      <c r="G801" s="510" t="s">
        <v>1823</v>
      </c>
      <c r="H801" s="479" t="s">
        <v>325</v>
      </c>
      <c r="J801" s="510" t="s">
        <v>1840</v>
      </c>
      <c r="K801" s="501">
        <v>3000000</v>
      </c>
      <c r="L801" s="510" t="s">
        <v>1839</v>
      </c>
      <c r="M801" s="501">
        <v>4000000</v>
      </c>
      <c r="N801" s="483" t="s">
        <v>3112</v>
      </c>
    </row>
    <row r="802" spans="1:16" ht="39.950000000000003" customHeight="1">
      <c r="A802" s="476" t="s">
        <v>1706</v>
      </c>
      <c r="B802" s="477" t="s">
        <v>1707</v>
      </c>
      <c r="C802" s="499" t="s">
        <v>1708</v>
      </c>
      <c r="D802" s="568" t="s">
        <v>1820</v>
      </c>
      <c r="E802" s="510" t="s">
        <v>1821</v>
      </c>
      <c r="F802" s="568" t="s">
        <v>1822</v>
      </c>
      <c r="G802" s="510" t="s">
        <v>1823</v>
      </c>
      <c r="H802" s="479" t="s">
        <v>331</v>
      </c>
      <c r="J802" s="480" t="s">
        <v>1841</v>
      </c>
      <c r="K802" s="482">
        <v>3000000</v>
      </c>
      <c r="L802" s="480" t="s">
        <v>1842</v>
      </c>
      <c r="M802" s="482">
        <v>3000000</v>
      </c>
      <c r="N802" s="483" t="s">
        <v>3209</v>
      </c>
    </row>
    <row r="803" spans="1:16" ht="39.950000000000003" customHeight="1">
      <c r="A803" s="476" t="s">
        <v>1706</v>
      </c>
      <c r="B803" s="477" t="s">
        <v>1707</v>
      </c>
      <c r="C803" s="499" t="s">
        <v>1708</v>
      </c>
      <c r="D803" s="568" t="s">
        <v>1820</v>
      </c>
      <c r="E803" s="510" t="s">
        <v>1821</v>
      </c>
      <c r="F803" s="568" t="s">
        <v>1844</v>
      </c>
      <c r="G803" s="510" t="s">
        <v>1845</v>
      </c>
      <c r="H803" s="479" t="s">
        <v>84</v>
      </c>
      <c r="J803" s="480" t="s">
        <v>1832</v>
      </c>
      <c r="K803" s="482">
        <v>0</v>
      </c>
      <c r="L803" s="480" t="s">
        <v>1832</v>
      </c>
      <c r="M803" s="482">
        <v>0</v>
      </c>
      <c r="N803" s="496" t="s">
        <v>3046</v>
      </c>
      <c r="O803" s="497" t="s">
        <v>3047</v>
      </c>
    </row>
    <row r="804" spans="1:16" ht="39.950000000000003" customHeight="1">
      <c r="A804" s="476" t="s">
        <v>1706</v>
      </c>
      <c r="B804" s="477" t="s">
        <v>1707</v>
      </c>
      <c r="C804" s="499" t="s">
        <v>1708</v>
      </c>
      <c r="D804" s="568" t="s">
        <v>1820</v>
      </c>
      <c r="E804" s="510" t="s">
        <v>1821</v>
      </c>
      <c r="F804" s="568" t="s">
        <v>1844</v>
      </c>
      <c r="G804" s="510" t="s">
        <v>1845</v>
      </c>
      <c r="H804" s="479" t="s">
        <v>143</v>
      </c>
      <c r="J804" s="510" t="s">
        <v>1846</v>
      </c>
      <c r="K804" s="501">
        <v>290000000</v>
      </c>
      <c r="L804" s="510" t="s">
        <v>1847</v>
      </c>
      <c r="M804" s="501">
        <v>200000000</v>
      </c>
    </row>
    <row r="805" spans="1:16" ht="39.950000000000003" customHeight="1">
      <c r="A805" s="476" t="s">
        <v>1706</v>
      </c>
      <c r="B805" s="477" t="s">
        <v>1707</v>
      </c>
      <c r="C805" s="499" t="s">
        <v>1708</v>
      </c>
      <c r="D805" s="568" t="s">
        <v>1820</v>
      </c>
      <c r="E805" s="510" t="s">
        <v>1821</v>
      </c>
      <c r="F805" s="568" t="s">
        <v>1844</v>
      </c>
      <c r="G805" s="510" t="s">
        <v>1845</v>
      </c>
      <c r="H805" s="479" t="s">
        <v>325</v>
      </c>
      <c r="J805" s="510" t="s">
        <v>1849</v>
      </c>
      <c r="K805" s="501">
        <v>3000000</v>
      </c>
      <c r="L805" s="510" t="s">
        <v>1850</v>
      </c>
      <c r="M805" s="501">
        <v>4000000</v>
      </c>
      <c r="N805" s="483" t="s">
        <v>3112</v>
      </c>
    </row>
    <row r="806" spans="1:16" ht="39.950000000000003" customHeight="1">
      <c r="A806" s="476" t="s">
        <v>1706</v>
      </c>
      <c r="B806" s="477" t="s">
        <v>1707</v>
      </c>
      <c r="C806" s="499" t="s">
        <v>1708</v>
      </c>
      <c r="D806" s="568" t="s">
        <v>1820</v>
      </c>
      <c r="E806" s="510" t="s">
        <v>1821</v>
      </c>
      <c r="F806" s="568" t="s">
        <v>1844</v>
      </c>
      <c r="G806" s="510" t="s">
        <v>1845</v>
      </c>
      <c r="H806" s="479" t="s">
        <v>331</v>
      </c>
      <c r="J806" s="480" t="s">
        <v>1852</v>
      </c>
      <c r="K806" s="482">
        <v>3000000</v>
      </c>
      <c r="L806" s="480" t="s">
        <v>1853</v>
      </c>
      <c r="M806" s="482">
        <v>3000000</v>
      </c>
      <c r="N806" s="483" t="s">
        <v>3210</v>
      </c>
    </row>
    <row r="807" spans="1:16" ht="39.950000000000003" customHeight="1">
      <c r="A807" s="476" t="s">
        <v>1706</v>
      </c>
      <c r="B807" s="477" t="s">
        <v>1707</v>
      </c>
      <c r="C807" s="499" t="s">
        <v>1708</v>
      </c>
      <c r="D807" s="568" t="s">
        <v>1820</v>
      </c>
      <c r="E807" s="510" t="s">
        <v>1821</v>
      </c>
      <c r="F807" s="568" t="s">
        <v>1844</v>
      </c>
      <c r="G807" s="510" t="s">
        <v>1845</v>
      </c>
      <c r="H807" s="479" t="s">
        <v>81</v>
      </c>
      <c r="J807" s="480" t="s">
        <v>1481</v>
      </c>
      <c r="K807" s="482">
        <v>2000000</v>
      </c>
      <c r="L807" s="480" t="s">
        <v>1481</v>
      </c>
      <c r="M807" s="482">
        <v>2000000</v>
      </c>
      <c r="N807" s="484" t="s">
        <v>2755</v>
      </c>
      <c r="O807" s="484" t="s">
        <v>2760</v>
      </c>
    </row>
    <row r="808" spans="1:16" ht="39.950000000000003" customHeight="1">
      <c r="A808" s="476" t="s">
        <v>1706</v>
      </c>
      <c r="B808" s="477" t="s">
        <v>1707</v>
      </c>
      <c r="C808" s="499" t="s">
        <v>1708</v>
      </c>
      <c r="D808" s="568" t="s">
        <v>1820</v>
      </c>
      <c r="E808" s="510" t="s">
        <v>1821</v>
      </c>
      <c r="F808" s="568" t="s">
        <v>1844</v>
      </c>
      <c r="G808" s="510" t="s">
        <v>1845</v>
      </c>
      <c r="I808" s="479" t="s">
        <v>126</v>
      </c>
      <c r="J808" s="510" t="s">
        <v>1856</v>
      </c>
      <c r="K808" s="482">
        <v>10000000</v>
      </c>
      <c r="M808" s="482">
        <v>0</v>
      </c>
    </row>
    <row r="809" spans="1:16" ht="39.950000000000003" customHeight="1">
      <c r="A809" s="476" t="s">
        <v>1706</v>
      </c>
      <c r="B809" s="477" t="s">
        <v>1707</v>
      </c>
      <c r="C809" s="499" t="s">
        <v>1708</v>
      </c>
      <c r="D809" s="568" t="s">
        <v>1820</v>
      </c>
      <c r="E809" s="510" t="s">
        <v>1821</v>
      </c>
      <c r="F809" s="568" t="s">
        <v>1844</v>
      </c>
      <c r="G809" s="510" t="s">
        <v>1845</v>
      </c>
      <c r="I809" s="479" t="s">
        <v>249</v>
      </c>
      <c r="J809" s="486" t="s">
        <v>1857</v>
      </c>
      <c r="K809" s="482">
        <v>0</v>
      </c>
      <c r="L809" s="486" t="s">
        <v>1857</v>
      </c>
      <c r="M809" s="482">
        <v>0</v>
      </c>
      <c r="N809" s="484" t="s">
        <v>2631</v>
      </c>
      <c r="O809" s="484" t="s">
        <v>2632</v>
      </c>
      <c r="P809" s="493">
        <v>0</v>
      </c>
    </row>
    <row r="810" spans="1:16" ht="39.950000000000003" customHeight="1">
      <c r="A810" s="476" t="s">
        <v>1706</v>
      </c>
      <c r="B810" s="477" t="s">
        <v>1707</v>
      </c>
      <c r="C810" s="499" t="s">
        <v>1708</v>
      </c>
      <c r="D810" s="568" t="s">
        <v>1820</v>
      </c>
      <c r="E810" s="510" t="s">
        <v>1821</v>
      </c>
      <c r="F810" s="568" t="s">
        <v>1844</v>
      </c>
      <c r="G810" s="510" t="s">
        <v>1845</v>
      </c>
      <c r="I810" s="479" t="s">
        <v>132</v>
      </c>
      <c r="J810" s="486" t="s">
        <v>1858</v>
      </c>
      <c r="K810" s="501">
        <v>5000000</v>
      </c>
      <c r="L810" s="486" t="s">
        <v>1859</v>
      </c>
      <c r="M810" s="501">
        <v>5000000</v>
      </c>
      <c r="N810" s="538" t="s">
        <v>3588</v>
      </c>
      <c r="O810" s="484" t="s">
        <v>2784</v>
      </c>
    </row>
    <row r="811" spans="1:16" ht="39.950000000000003" customHeight="1">
      <c r="A811" s="476" t="s">
        <v>1706</v>
      </c>
      <c r="B811" s="477" t="s">
        <v>1707</v>
      </c>
      <c r="C811" s="499" t="s">
        <v>1708</v>
      </c>
      <c r="D811" s="568" t="s">
        <v>1820</v>
      </c>
      <c r="E811" s="510" t="s">
        <v>1821</v>
      </c>
      <c r="F811" s="568" t="s">
        <v>1844</v>
      </c>
      <c r="G811" s="510" t="s">
        <v>1845</v>
      </c>
      <c r="I811" s="479" t="s">
        <v>33</v>
      </c>
      <c r="J811" s="480" t="s">
        <v>1860</v>
      </c>
      <c r="K811" s="482">
        <v>0</v>
      </c>
      <c r="L811" s="486"/>
      <c r="M811" s="501">
        <v>0</v>
      </c>
      <c r="N811" s="484" t="s">
        <v>2827</v>
      </c>
      <c r="O811" s="484" t="s">
        <v>2828</v>
      </c>
    </row>
    <row r="812" spans="1:16" ht="39.950000000000003" customHeight="1">
      <c r="A812" s="476" t="s">
        <v>1706</v>
      </c>
      <c r="B812" s="477" t="s">
        <v>1707</v>
      </c>
      <c r="C812" s="499" t="s">
        <v>1708</v>
      </c>
      <c r="D812" s="568" t="s">
        <v>1820</v>
      </c>
      <c r="E812" s="510" t="s">
        <v>1821</v>
      </c>
      <c r="F812" s="568" t="s">
        <v>1844</v>
      </c>
      <c r="G812" s="510" t="s">
        <v>1845</v>
      </c>
      <c r="I812" s="479" t="s">
        <v>127</v>
      </c>
      <c r="J812" s="480" t="s">
        <v>1861</v>
      </c>
      <c r="K812" s="482">
        <v>400000000</v>
      </c>
      <c r="M812" s="482">
        <v>0</v>
      </c>
    </row>
    <row r="813" spans="1:16" ht="39.950000000000003" customHeight="1">
      <c r="A813" s="476" t="s">
        <v>1706</v>
      </c>
      <c r="B813" s="477" t="s">
        <v>1707</v>
      </c>
      <c r="C813" s="499" t="s">
        <v>1708</v>
      </c>
      <c r="D813" s="568" t="s">
        <v>1820</v>
      </c>
      <c r="E813" s="510" t="s">
        <v>1821</v>
      </c>
      <c r="F813" s="568" t="s">
        <v>1844</v>
      </c>
      <c r="G813" s="510" t="s">
        <v>1845</v>
      </c>
      <c r="I813" s="479" t="s">
        <v>31</v>
      </c>
      <c r="J813" s="480" t="s">
        <v>1803</v>
      </c>
      <c r="K813" s="481">
        <v>2734235</v>
      </c>
      <c r="L813" s="480" t="s">
        <v>1803</v>
      </c>
      <c r="M813" s="481">
        <v>5729522</v>
      </c>
      <c r="N813" s="640" t="s">
        <v>3701</v>
      </c>
      <c r="O813" s="641" t="s">
        <v>3374</v>
      </c>
    </row>
    <row r="814" spans="1:16" ht="39.950000000000003" customHeight="1">
      <c r="A814" s="476" t="s">
        <v>1706</v>
      </c>
      <c r="B814" s="477" t="s">
        <v>1707</v>
      </c>
      <c r="C814" s="499" t="s">
        <v>1708</v>
      </c>
      <c r="D814" s="568" t="s">
        <v>1820</v>
      </c>
      <c r="E814" s="510" t="s">
        <v>1821</v>
      </c>
      <c r="F814" s="568" t="s">
        <v>1863</v>
      </c>
      <c r="G814" s="510" t="s">
        <v>1864</v>
      </c>
      <c r="H814" s="479" t="s">
        <v>244</v>
      </c>
      <c r="J814" s="480" t="s">
        <v>1861</v>
      </c>
      <c r="K814" s="482">
        <v>0</v>
      </c>
      <c r="M814" s="482">
        <v>0</v>
      </c>
      <c r="N814" s="484" t="s">
        <v>2407</v>
      </c>
    </row>
    <row r="815" spans="1:16" ht="39.950000000000003" customHeight="1">
      <c r="A815" s="476" t="s">
        <v>1706</v>
      </c>
      <c r="B815" s="477" t="s">
        <v>1707</v>
      </c>
      <c r="C815" s="499" t="s">
        <v>1708</v>
      </c>
      <c r="D815" s="568" t="s">
        <v>1820</v>
      </c>
      <c r="E815" s="510" t="s">
        <v>1821</v>
      </c>
      <c r="F815" s="568" t="s">
        <v>1863</v>
      </c>
      <c r="G815" s="510" t="s">
        <v>1864</v>
      </c>
      <c r="H815" s="479" t="s">
        <v>194</v>
      </c>
      <c r="K815" s="501">
        <v>0</v>
      </c>
      <c r="L815" s="480" t="s">
        <v>1865</v>
      </c>
      <c r="M815" s="482">
        <v>300000000</v>
      </c>
      <c r="N815" s="484" t="s">
        <v>2498</v>
      </c>
      <c r="O815" s="487" t="s">
        <v>2499</v>
      </c>
    </row>
    <row r="816" spans="1:16" ht="39.950000000000003" customHeight="1">
      <c r="A816" s="476" t="s">
        <v>1706</v>
      </c>
      <c r="B816" s="477" t="s">
        <v>1707</v>
      </c>
      <c r="C816" s="499" t="s">
        <v>1708</v>
      </c>
      <c r="D816" s="568" t="s">
        <v>1820</v>
      </c>
      <c r="E816" s="510" t="s">
        <v>1821</v>
      </c>
      <c r="F816" s="568" t="s">
        <v>1863</v>
      </c>
      <c r="G816" s="510" t="s">
        <v>1864</v>
      </c>
      <c r="H816" s="479" t="s">
        <v>249</v>
      </c>
      <c r="J816" s="486" t="s">
        <v>1866</v>
      </c>
      <c r="K816" s="482">
        <v>3000000</v>
      </c>
      <c r="M816" s="482">
        <v>0</v>
      </c>
      <c r="N816" s="483" t="s">
        <v>2628</v>
      </c>
      <c r="O816" s="484" t="s">
        <v>2546</v>
      </c>
      <c r="P816" s="493">
        <v>0</v>
      </c>
    </row>
    <row r="817" spans="1:16" ht="39.950000000000003" customHeight="1">
      <c r="A817" s="476" t="s">
        <v>1706</v>
      </c>
      <c r="B817" s="477" t="s">
        <v>1707</v>
      </c>
      <c r="C817" s="499" t="s">
        <v>1708</v>
      </c>
      <c r="D817" s="568" t="s">
        <v>1820</v>
      </c>
      <c r="E817" s="510" t="s">
        <v>1821</v>
      </c>
      <c r="F817" s="568" t="s">
        <v>1863</v>
      </c>
      <c r="G817" s="510" t="s">
        <v>1864</v>
      </c>
      <c r="H817" s="479" t="s">
        <v>84</v>
      </c>
      <c r="J817" s="480" t="s">
        <v>1832</v>
      </c>
      <c r="K817" s="482">
        <v>0</v>
      </c>
      <c r="L817" s="480">
        <v>0</v>
      </c>
      <c r="M817" s="482">
        <v>0</v>
      </c>
      <c r="N817" s="496" t="s">
        <v>3048</v>
      </c>
      <c r="O817" s="497" t="s">
        <v>3049</v>
      </c>
    </row>
    <row r="818" spans="1:16" ht="39.950000000000003" customHeight="1">
      <c r="A818" s="476" t="s">
        <v>1706</v>
      </c>
      <c r="B818" s="477" t="s">
        <v>1707</v>
      </c>
      <c r="C818" s="499" t="s">
        <v>1708</v>
      </c>
      <c r="D818" s="568" t="s">
        <v>1820</v>
      </c>
      <c r="E818" s="510" t="s">
        <v>1821</v>
      </c>
      <c r="F818" s="568" t="s">
        <v>1863</v>
      </c>
      <c r="G818" s="510" t="s">
        <v>1864</v>
      </c>
      <c r="H818" s="479" t="s">
        <v>143</v>
      </c>
      <c r="J818" s="510" t="s">
        <v>1867</v>
      </c>
      <c r="K818" s="501">
        <v>10000000</v>
      </c>
      <c r="L818" s="510" t="s">
        <v>1867</v>
      </c>
      <c r="M818" s="501">
        <v>9000000</v>
      </c>
    </row>
    <row r="819" spans="1:16" ht="39.950000000000003" customHeight="1">
      <c r="A819" s="476" t="s">
        <v>1706</v>
      </c>
      <c r="B819" s="477" t="s">
        <v>1707</v>
      </c>
      <c r="C819" s="499" t="s">
        <v>1708</v>
      </c>
      <c r="D819" s="568" t="s">
        <v>1820</v>
      </c>
      <c r="E819" s="510" t="s">
        <v>1821</v>
      </c>
      <c r="F819" s="568" t="s">
        <v>1863</v>
      </c>
      <c r="G819" s="510" t="s">
        <v>1864</v>
      </c>
      <c r="H819" s="479" t="s">
        <v>81</v>
      </c>
      <c r="J819" s="480" t="s">
        <v>1481</v>
      </c>
      <c r="K819" s="482">
        <v>2000000</v>
      </c>
      <c r="L819" s="480" t="s">
        <v>1481</v>
      </c>
      <c r="M819" s="482">
        <v>2000000</v>
      </c>
      <c r="N819" s="518" t="s">
        <v>2761</v>
      </c>
      <c r="O819" s="518" t="s">
        <v>2756</v>
      </c>
    </row>
    <row r="820" spans="1:16" ht="39.950000000000003" customHeight="1">
      <c r="A820" s="476" t="s">
        <v>1706</v>
      </c>
      <c r="B820" s="477" t="s">
        <v>1707</v>
      </c>
      <c r="C820" s="499" t="s">
        <v>1708</v>
      </c>
      <c r="D820" s="568" t="s">
        <v>1820</v>
      </c>
      <c r="E820" s="510" t="s">
        <v>1821</v>
      </c>
      <c r="F820" s="568" t="s">
        <v>1863</v>
      </c>
      <c r="G820" s="510" t="s">
        <v>1864</v>
      </c>
      <c r="H820" s="479" t="s">
        <v>325</v>
      </c>
      <c r="J820" s="510" t="s">
        <v>1868</v>
      </c>
      <c r="K820" s="482">
        <v>3000000</v>
      </c>
      <c r="L820" s="510" t="s">
        <v>1869</v>
      </c>
      <c r="M820" s="482">
        <v>4000000</v>
      </c>
      <c r="N820" s="483" t="s">
        <v>3112</v>
      </c>
    </row>
    <row r="821" spans="1:16" ht="39.950000000000003" customHeight="1">
      <c r="A821" s="476" t="s">
        <v>1706</v>
      </c>
      <c r="B821" s="477" t="s">
        <v>1707</v>
      </c>
      <c r="C821" s="499" t="s">
        <v>1708</v>
      </c>
      <c r="D821" s="568" t="s">
        <v>1820</v>
      </c>
      <c r="E821" s="510" t="s">
        <v>1821</v>
      </c>
      <c r="F821" s="568" t="s">
        <v>1863</v>
      </c>
      <c r="G821" s="510" t="s">
        <v>1864</v>
      </c>
      <c r="H821" s="479" t="s">
        <v>1872</v>
      </c>
      <c r="J821" s="480" t="s">
        <v>1873</v>
      </c>
      <c r="K821" s="482">
        <v>3000000</v>
      </c>
      <c r="L821" s="480" t="s">
        <v>1874</v>
      </c>
      <c r="M821" s="482">
        <v>3000000</v>
      </c>
      <c r="N821" s="483" t="s">
        <v>3211</v>
      </c>
    </row>
    <row r="822" spans="1:16" ht="39.950000000000003" customHeight="1">
      <c r="A822" s="476" t="s">
        <v>1706</v>
      </c>
      <c r="B822" s="477" t="s">
        <v>1707</v>
      </c>
      <c r="C822" s="499" t="s">
        <v>1708</v>
      </c>
      <c r="D822" s="568" t="s">
        <v>1877</v>
      </c>
      <c r="E822" s="510" t="s">
        <v>1878</v>
      </c>
      <c r="F822" s="568" t="s">
        <v>1879</v>
      </c>
      <c r="G822" s="510" t="s">
        <v>1880</v>
      </c>
      <c r="H822" s="479" t="s">
        <v>249</v>
      </c>
      <c r="K822" s="482">
        <v>0</v>
      </c>
      <c r="M822" s="482">
        <v>0</v>
      </c>
      <c r="N822" s="483" t="s">
        <v>2611</v>
      </c>
      <c r="O822" s="484" t="s">
        <v>2548</v>
      </c>
      <c r="P822" s="493" t="s">
        <v>2546</v>
      </c>
    </row>
    <row r="823" spans="1:16" ht="39.950000000000003" customHeight="1">
      <c r="A823" s="476" t="s">
        <v>1706</v>
      </c>
      <c r="B823" s="477" t="s">
        <v>1707</v>
      </c>
      <c r="C823" s="499" t="s">
        <v>1708</v>
      </c>
      <c r="D823" s="568" t="s">
        <v>1877</v>
      </c>
      <c r="E823" s="510" t="s">
        <v>1878</v>
      </c>
      <c r="F823" s="568" t="s">
        <v>1879</v>
      </c>
      <c r="G823" s="510" t="s">
        <v>1880</v>
      </c>
      <c r="H823" s="479" t="s">
        <v>194</v>
      </c>
      <c r="K823" s="482">
        <v>0</v>
      </c>
      <c r="L823" s="480" t="s">
        <v>1882</v>
      </c>
      <c r="M823" s="482">
        <v>1700000000</v>
      </c>
      <c r="N823" s="484" t="s">
        <v>2500</v>
      </c>
      <c r="O823" s="484" t="s">
        <v>2501</v>
      </c>
      <c r="P823" s="509">
        <v>1116477754</v>
      </c>
    </row>
    <row r="824" spans="1:16" ht="39.950000000000003" customHeight="1">
      <c r="A824" s="476" t="s">
        <v>1706</v>
      </c>
      <c r="B824" s="477" t="s">
        <v>1707</v>
      </c>
      <c r="C824" s="499" t="s">
        <v>1708</v>
      </c>
      <c r="D824" s="568" t="s">
        <v>1877</v>
      </c>
      <c r="E824" s="510" t="s">
        <v>1878</v>
      </c>
      <c r="F824" s="568" t="s">
        <v>1879</v>
      </c>
      <c r="G824" s="510" t="s">
        <v>1880</v>
      </c>
      <c r="H824" s="479" t="s">
        <v>31</v>
      </c>
      <c r="J824" s="480" t="s">
        <v>923</v>
      </c>
      <c r="K824" s="501">
        <v>2734235</v>
      </c>
      <c r="L824" s="480" t="s">
        <v>923</v>
      </c>
      <c r="M824" s="501">
        <v>5729522</v>
      </c>
      <c r="N824" s="640" t="s">
        <v>3692</v>
      </c>
      <c r="O824" s="641" t="s">
        <v>3693</v>
      </c>
    </row>
    <row r="825" spans="1:16" ht="39.950000000000003" customHeight="1">
      <c r="A825" s="476" t="s">
        <v>1706</v>
      </c>
      <c r="B825" s="477" t="s">
        <v>1707</v>
      </c>
      <c r="C825" s="499" t="s">
        <v>1708</v>
      </c>
      <c r="D825" s="568" t="s">
        <v>1877</v>
      </c>
      <c r="E825" s="510" t="s">
        <v>1878</v>
      </c>
      <c r="F825" s="568" t="s">
        <v>1879</v>
      </c>
      <c r="G825" s="510" t="s">
        <v>1880</v>
      </c>
      <c r="I825" s="479" t="s">
        <v>127</v>
      </c>
      <c r="J825" s="480" t="s">
        <v>1250</v>
      </c>
      <c r="K825" s="482">
        <v>0</v>
      </c>
      <c r="M825" s="482">
        <v>0</v>
      </c>
    </row>
    <row r="826" spans="1:16" ht="39.950000000000003" customHeight="1">
      <c r="A826" s="476" t="s">
        <v>1706</v>
      </c>
      <c r="B826" s="477" t="s">
        <v>1707</v>
      </c>
      <c r="C826" s="499" t="s">
        <v>1708</v>
      </c>
      <c r="D826" s="568" t="s">
        <v>1877</v>
      </c>
      <c r="E826" s="510" t="s">
        <v>1878</v>
      </c>
      <c r="F826" s="568" t="s">
        <v>1879</v>
      </c>
      <c r="G826" s="510" t="s">
        <v>1880</v>
      </c>
      <c r="I826" s="479" t="s">
        <v>38</v>
      </c>
      <c r="J826" s="489" t="s">
        <v>3515</v>
      </c>
      <c r="K826" s="493">
        <v>3799000</v>
      </c>
      <c r="L826" s="489" t="s">
        <v>3474</v>
      </c>
      <c r="M826" s="494">
        <v>8661720</v>
      </c>
      <c r="N826" s="495" t="s">
        <v>3516</v>
      </c>
      <c r="O826" s="584" t="s">
        <v>3506</v>
      </c>
      <c r="P826" s="753" t="s">
        <v>3490</v>
      </c>
    </row>
    <row r="827" spans="1:16" ht="39.950000000000003" customHeight="1">
      <c r="A827" s="476" t="s">
        <v>1706</v>
      </c>
      <c r="B827" s="477" t="s">
        <v>1707</v>
      </c>
      <c r="C827" s="499" t="s">
        <v>1708</v>
      </c>
      <c r="D827" s="568" t="s">
        <v>1877</v>
      </c>
      <c r="E827" s="510" t="s">
        <v>1878</v>
      </c>
      <c r="F827" s="568" t="s">
        <v>1879</v>
      </c>
      <c r="G827" s="510" t="s">
        <v>1880</v>
      </c>
      <c r="I827" s="479" t="s">
        <v>237</v>
      </c>
      <c r="J827" s="476" t="s">
        <v>1883</v>
      </c>
      <c r="K827" s="501">
        <v>4000000</v>
      </c>
      <c r="L827" s="476"/>
      <c r="M827" s="501">
        <v>4600000</v>
      </c>
    </row>
    <row r="828" spans="1:16" ht="39.950000000000003" customHeight="1">
      <c r="A828" s="476" t="s">
        <v>1706</v>
      </c>
      <c r="B828" s="477" t="s">
        <v>1707</v>
      </c>
      <c r="C828" s="499" t="s">
        <v>1884</v>
      </c>
      <c r="D828" s="568" t="s">
        <v>1885</v>
      </c>
      <c r="E828" s="510" t="s">
        <v>1886</v>
      </c>
      <c r="F828" s="568" t="s">
        <v>1887</v>
      </c>
      <c r="G828" s="510" t="s">
        <v>1888</v>
      </c>
      <c r="H828" s="597" t="s">
        <v>441</v>
      </c>
    </row>
    <row r="829" spans="1:16" ht="39.950000000000003" customHeight="1">
      <c r="A829" s="476" t="s">
        <v>1706</v>
      </c>
      <c r="B829" s="477" t="s">
        <v>1707</v>
      </c>
      <c r="C829" s="499" t="s">
        <v>1884</v>
      </c>
      <c r="D829" s="568" t="s">
        <v>1885</v>
      </c>
      <c r="E829" s="510" t="s">
        <v>1886</v>
      </c>
      <c r="F829" s="568" t="s">
        <v>1889</v>
      </c>
      <c r="G829" s="510" t="s">
        <v>1890</v>
      </c>
      <c r="H829" s="479" t="s">
        <v>244</v>
      </c>
      <c r="J829" s="480" t="s">
        <v>1106</v>
      </c>
      <c r="K829" s="482">
        <v>5903258</v>
      </c>
      <c r="L829" s="480" t="s">
        <v>1106</v>
      </c>
      <c r="M829" s="482">
        <v>6080355.7400000002</v>
      </c>
      <c r="N829" s="483" t="s">
        <v>2408</v>
      </c>
      <c r="O829" s="484" t="s">
        <v>2409</v>
      </c>
    </row>
    <row r="830" spans="1:16" ht="39.950000000000003" customHeight="1" thickBot="1">
      <c r="A830" s="476" t="s">
        <v>1706</v>
      </c>
      <c r="B830" s="477" t="s">
        <v>1707</v>
      </c>
      <c r="C830" s="499" t="s">
        <v>1884</v>
      </c>
      <c r="D830" s="568" t="s">
        <v>1885</v>
      </c>
      <c r="E830" s="510" t="s">
        <v>1886</v>
      </c>
      <c r="F830" s="568" t="s">
        <v>1889</v>
      </c>
      <c r="G830" s="510" t="s">
        <v>1890</v>
      </c>
      <c r="H830" s="479" t="s">
        <v>1107</v>
      </c>
      <c r="J830" s="480" t="s">
        <v>1891</v>
      </c>
      <c r="K830" s="482">
        <v>399017880</v>
      </c>
      <c r="L830" s="480" t="s">
        <v>1891</v>
      </c>
      <c r="M830" s="482">
        <v>798035760</v>
      </c>
      <c r="N830" s="503" t="s">
        <v>2267</v>
      </c>
      <c r="O830" s="598" t="s">
        <v>2268</v>
      </c>
      <c r="P830" s="599"/>
    </row>
    <row r="831" spans="1:16" ht="39.950000000000003" customHeight="1">
      <c r="A831" s="476" t="s">
        <v>1706</v>
      </c>
      <c r="B831" s="477" t="s">
        <v>1707</v>
      </c>
      <c r="C831" s="499" t="s">
        <v>1884</v>
      </c>
      <c r="D831" s="568" t="s">
        <v>1885</v>
      </c>
      <c r="E831" s="510" t="s">
        <v>1886</v>
      </c>
      <c r="F831" s="568" t="s">
        <v>1892</v>
      </c>
      <c r="G831" s="510" t="s">
        <v>1893</v>
      </c>
      <c r="H831" s="479" t="s">
        <v>244</v>
      </c>
      <c r="J831" s="480" t="s">
        <v>1894</v>
      </c>
      <c r="K831" s="482">
        <v>330555222</v>
      </c>
      <c r="L831" s="480" t="s">
        <v>1894</v>
      </c>
      <c r="M831" s="482">
        <v>340471879</v>
      </c>
      <c r="N831" s="483" t="s">
        <v>2410</v>
      </c>
      <c r="O831" s="511" t="s">
        <v>3653</v>
      </c>
    </row>
    <row r="832" spans="1:16" ht="39.950000000000003" customHeight="1">
      <c r="A832" s="476" t="s">
        <v>1706</v>
      </c>
      <c r="B832" s="477" t="s">
        <v>1707</v>
      </c>
      <c r="C832" s="499" t="s">
        <v>1884</v>
      </c>
      <c r="D832" s="568" t="s">
        <v>1885</v>
      </c>
      <c r="E832" s="510" t="s">
        <v>1886</v>
      </c>
      <c r="F832" s="568" t="s">
        <v>1892</v>
      </c>
      <c r="G832" s="510" t="s">
        <v>1893</v>
      </c>
      <c r="H832" s="479" t="s">
        <v>1895</v>
      </c>
      <c r="J832" s="480" t="s">
        <v>1896</v>
      </c>
      <c r="K832" s="501">
        <v>64248000</v>
      </c>
      <c r="M832" s="482">
        <v>0</v>
      </c>
      <c r="N832" s="483" t="s">
        <v>2269</v>
      </c>
      <c r="O832" s="485" t="s">
        <v>2270</v>
      </c>
      <c r="P832" s="600"/>
    </row>
    <row r="833" spans="1:16" ht="39.950000000000003" customHeight="1">
      <c r="A833" s="476" t="s">
        <v>1706</v>
      </c>
      <c r="B833" s="477" t="s">
        <v>1707</v>
      </c>
      <c r="C833" s="499" t="s">
        <v>1884</v>
      </c>
      <c r="D833" s="568" t="s">
        <v>1885</v>
      </c>
      <c r="E833" s="510" t="s">
        <v>1886</v>
      </c>
      <c r="F833" s="568" t="s">
        <v>1892</v>
      </c>
      <c r="G833" s="510" t="s">
        <v>1893</v>
      </c>
      <c r="I833" s="479" t="s">
        <v>237</v>
      </c>
      <c r="J833" s="506" t="s">
        <v>3654</v>
      </c>
      <c r="K833" s="501">
        <v>2400000</v>
      </c>
      <c r="L833" s="506" t="s">
        <v>3655</v>
      </c>
      <c r="M833" s="501">
        <v>3400000</v>
      </c>
      <c r="N833" s="574" t="s">
        <v>2893</v>
      </c>
      <c r="O833" s="575" t="s">
        <v>3656</v>
      </c>
      <c r="P833" s="576" t="s">
        <v>2895</v>
      </c>
    </row>
    <row r="834" spans="1:16" ht="39.950000000000003" customHeight="1">
      <c r="A834" s="476" t="s">
        <v>1706</v>
      </c>
      <c r="B834" s="477" t="s">
        <v>1707</v>
      </c>
      <c r="C834" s="499" t="s">
        <v>1884</v>
      </c>
      <c r="D834" s="568" t="s">
        <v>1885</v>
      </c>
      <c r="E834" s="510" t="s">
        <v>1886</v>
      </c>
      <c r="F834" s="568" t="s">
        <v>1902</v>
      </c>
      <c r="G834" s="510" t="s">
        <v>1903</v>
      </c>
      <c r="H834" s="479" t="s">
        <v>1895</v>
      </c>
      <c r="J834" s="480" t="s">
        <v>1904</v>
      </c>
      <c r="K834" s="501">
        <v>64248000</v>
      </c>
      <c r="M834" s="482">
        <v>0</v>
      </c>
      <c r="N834" s="483" t="s">
        <v>2271</v>
      </c>
      <c r="O834" s="485" t="s">
        <v>2272</v>
      </c>
    </row>
    <row r="835" spans="1:16" ht="39.950000000000003" customHeight="1">
      <c r="A835" s="476" t="s">
        <v>1706</v>
      </c>
      <c r="B835" s="477" t="s">
        <v>1707</v>
      </c>
      <c r="C835" s="499" t="s">
        <v>1884</v>
      </c>
      <c r="D835" s="568" t="s">
        <v>1885</v>
      </c>
      <c r="E835" s="510" t="s">
        <v>1886</v>
      </c>
      <c r="F835" s="568" t="s">
        <v>1905</v>
      </c>
      <c r="G835" s="510" t="s">
        <v>1906</v>
      </c>
      <c r="H835" s="479" t="s">
        <v>1895</v>
      </c>
      <c r="K835" s="482">
        <v>0</v>
      </c>
      <c r="L835" s="480" t="s">
        <v>3563</v>
      </c>
      <c r="M835" s="501">
        <v>64248001</v>
      </c>
      <c r="N835" s="483" t="s">
        <v>2274</v>
      </c>
      <c r="O835" s="485" t="s">
        <v>2275</v>
      </c>
    </row>
    <row r="836" spans="1:16" ht="39.950000000000003" customHeight="1">
      <c r="A836" s="476" t="s">
        <v>1706</v>
      </c>
      <c r="B836" s="477" t="s">
        <v>1707</v>
      </c>
      <c r="C836" s="499" t="s">
        <v>1884</v>
      </c>
      <c r="D836" s="568" t="s">
        <v>1885</v>
      </c>
      <c r="E836" s="510" t="s">
        <v>1886</v>
      </c>
      <c r="F836" s="568" t="s">
        <v>1908</v>
      </c>
      <c r="G836" s="510" t="s">
        <v>1909</v>
      </c>
      <c r="H836" s="479" t="s">
        <v>127</v>
      </c>
      <c r="J836" s="480" t="s">
        <v>1894</v>
      </c>
      <c r="K836" s="482">
        <v>0</v>
      </c>
      <c r="L836" s="480" t="s">
        <v>1894</v>
      </c>
      <c r="M836" s="501">
        <v>0</v>
      </c>
      <c r="N836" s="483" t="s">
        <v>2412</v>
      </c>
      <c r="O836" s="484" t="s">
        <v>2413</v>
      </c>
    </row>
    <row r="837" spans="1:16" ht="39.950000000000003" customHeight="1">
      <c r="A837" s="476" t="s">
        <v>1706</v>
      </c>
      <c r="B837" s="477" t="s">
        <v>1707</v>
      </c>
      <c r="C837" s="499" t="s">
        <v>1884</v>
      </c>
      <c r="D837" s="568" t="s">
        <v>1885</v>
      </c>
      <c r="E837" s="510" t="s">
        <v>1886</v>
      </c>
      <c r="F837" s="568" t="s">
        <v>1908</v>
      </c>
      <c r="G837" s="510" t="s">
        <v>1909</v>
      </c>
      <c r="H837" s="479" t="s">
        <v>1107</v>
      </c>
      <c r="K837" s="501">
        <v>0</v>
      </c>
      <c r="L837" s="480" t="s">
        <v>1910</v>
      </c>
      <c r="M837" s="501">
        <v>11250000</v>
      </c>
      <c r="N837" s="483" t="s">
        <v>2276</v>
      </c>
      <c r="O837" s="485" t="s">
        <v>2277</v>
      </c>
    </row>
    <row r="838" spans="1:16" ht="39.950000000000003" customHeight="1">
      <c r="A838" s="476" t="s">
        <v>1706</v>
      </c>
      <c r="B838" s="477" t="s">
        <v>1707</v>
      </c>
      <c r="C838" s="499" t="s">
        <v>1884</v>
      </c>
      <c r="D838" s="568" t="s">
        <v>1885</v>
      </c>
      <c r="E838" s="510" t="s">
        <v>1886</v>
      </c>
      <c r="F838" s="568" t="s">
        <v>1911</v>
      </c>
      <c r="G838" s="510" t="s">
        <v>1912</v>
      </c>
      <c r="H838" s="479" t="s">
        <v>244</v>
      </c>
      <c r="J838" s="480" t="s">
        <v>1913</v>
      </c>
      <c r="K838" s="482">
        <v>0</v>
      </c>
      <c r="L838" s="480" t="s">
        <v>1913</v>
      </c>
      <c r="M838" s="501">
        <v>0</v>
      </c>
      <c r="N838" s="483" t="s">
        <v>2414</v>
      </c>
      <c r="O838" s="511" t="s">
        <v>3603</v>
      </c>
    </row>
    <row r="839" spans="1:16" ht="39.950000000000003" customHeight="1">
      <c r="A839" s="476" t="s">
        <v>1706</v>
      </c>
      <c r="B839" s="477" t="s">
        <v>1707</v>
      </c>
      <c r="C839" s="499" t="s">
        <v>1884</v>
      </c>
      <c r="D839" s="568" t="s">
        <v>1885</v>
      </c>
      <c r="E839" s="510" t="s">
        <v>1886</v>
      </c>
      <c r="F839" s="568" t="s">
        <v>1911</v>
      </c>
      <c r="G839" s="510" t="s">
        <v>1912</v>
      </c>
      <c r="H839" s="479" t="s">
        <v>1107</v>
      </c>
      <c r="J839" s="480" t="s">
        <v>1891</v>
      </c>
      <c r="K839" s="482">
        <v>0</v>
      </c>
      <c r="L839" s="480" t="s">
        <v>1891</v>
      </c>
      <c r="M839" s="482">
        <v>0</v>
      </c>
      <c r="N839" s="483" t="s">
        <v>2278</v>
      </c>
      <c r="O839" s="485" t="s">
        <v>2279</v>
      </c>
    </row>
    <row r="840" spans="1:16" ht="39.950000000000003" customHeight="1">
      <c r="A840" s="476" t="s">
        <v>1706</v>
      </c>
      <c r="B840" s="477" t="s">
        <v>1707</v>
      </c>
      <c r="C840" s="499" t="s">
        <v>1884</v>
      </c>
      <c r="D840" s="568" t="s">
        <v>1885</v>
      </c>
      <c r="E840" s="510" t="s">
        <v>1886</v>
      </c>
      <c r="F840" s="568" t="s">
        <v>1914</v>
      </c>
      <c r="G840" s="510" t="s">
        <v>1915</v>
      </c>
      <c r="H840" s="479" t="s">
        <v>1107</v>
      </c>
      <c r="J840" s="480" t="s">
        <v>1916</v>
      </c>
      <c r="K840" s="501">
        <v>93684000</v>
      </c>
      <c r="L840" s="480" t="s">
        <v>1916</v>
      </c>
      <c r="M840" s="501">
        <f>SUM(K840*2)</f>
        <v>187368000</v>
      </c>
      <c r="N840" s="483" t="s">
        <v>3604</v>
      </c>
      <c r="O840" s="485" t="s">
        <v>2281</v>
      </c>
    </row>
    <row r="841" spans="1:16" ht="39.950000000000003" customHeight="1">
      <c r="A841" s="476" t="s">
        <v>1917</v>
      </c>
      <c r="B841" s="477" t="s">
        <v>1918</v>
      </c>
      <c r="C841" s="568" t="s">
        <v>1919</v>
      </c>
      <c r="D841" s="568" t="s">
        <v>1920</v>
      </c>
      <c r="E841" s="510" t="s">
        <v>1921</v>
      </c>
      <c r="F841" s="601" t="s">
        <v>1922</v>
      </c>
      <c r="G841" s="510" t="s">
        <v>1923</v>
      </c>
      <c r="H841" s="479" t="s">
        <v>31</v>
      </c>
      <c r="J841" s="480" t="s">
        <v>1924</v>
      </c>
      <c r="K841" s="481">
        <v>9572450</v>
      </c>
      <c r="L841" s="480" t="s">
        <v>1925</v>
      </c>
      <c r="M841" s="481">
        <v>18332749</v>
      </c>
      <c r="N841" s="644" t="s">
        <v>3702</v>
      </c>
      <c r="O841" s="644" t="s">
        <v>3397</v>
      </c>
    </row>
    <row r="842" spans="1:16" ht="39.950000000000003" customHeight="1">
      <c r="A842" s="476" t="s">
        <v>1917</v>
      </c>
      <c r="B842" s="477" t="s">
        <v>1918</v>
      </c>
      <c r="C842" s="499" t="s">
        <v>1928</v>
      </c>
      <c r="D842" s="568" t="s">
        <v>1929</v>
      </c>
      <c r="E842" s="510" t="s">
        <v>1930</v>
      </c>
      <c r="F842" s="601" t="s">
        <v>1931</v>
      </c>
      <c r="G842" s="510" t="s">
        <v>1932</v>
      </c>
      <c r="H842" s="479" t="s">
        <v>244</v>
      </c>
      <c r="J842" s="480" t="s">
        <v>1933</v>
      </c>
      <c r="K842" s="482">
        <v>5903259</v>
      </c>
      <c r="M842" s="482">
        <v>0</v>
      </c>
      <c r="N842" s="483" t="s">
        <v>2307</v>
      </c>
    </row>
    <row r="843" spans="1:16" ht="39.950000000000003" customHeight="1">
      <c r="A843" s="476" t="s">
        <v>1917</v>
      </c>
      <c r="B843" s="477" t="s">
        <v>1918</v>
      </c>
      <c r="C843" s="499" t="s">
        <v>1928</v>
      </c>
      <c r="D843" s="568" t="s">
        <v>1929</v>
      </c>
      <c r="E843" s="510" t="s">
        <v>1930</v>
      </c>
      <c r="F843" s="601" t="s">
        <v>1931</v>
      </c>
      <c r="G843" s="510" t="s">
        <v>1932</v>
      </c>
      <c r="H843" s="479" t="s">
        <v>194</v>
      </c>
      <c r="K843" s="482">
        <v>0</v>
      </c>
      <c r="L843" s="480" t="s">
        <v>1934</v>
      </c>
      <c r="M843" s="482">
        <v>300000000</v>
      </c>
      <c r="N843" s="484" t="s">
        <v>2502</v>
      </c>
      <c r="O843" s="487" t="s">
        <v>2503</v>
      </c>
      <c r="P843" s="509">
        <v>560000000</v>
      </c>
    </row>
    <row r="844" spans="1:16" ht="39.950000000000003" customHeight="1">
      <c r="A844" s="476" t="s">
        <v>1917</v>
      </c>
      <c r="B844" s="477" t="s">
        <v>1918</v>
      </c>
      <c r="C844" s="499" t="s">
        <v>1928</v>
      </c>
      <c r="D844" s="568" t="s">
        <v>1929</v>
      </c>
      <c r="E844" s="510" t="s">
        <v>1930</v>
      </c>
      <c r="F844" s="601" t="s">
        <v>1931</v>
      </c>
      <c r="G844" s="510" t="s">
        <v>1932</v>
      </c>
      <c r="H844" s="479" t="s">
        <v>1935</v>
      </c>
      <c r="J844" s="476" t="s">
        <v>1936</v>
      </c>
      <c r="K844" s="501">
        <v>110000000</v>
      </c>
      <c r="L844" s="476" t="s">
        <v>1937</v>
      </c>
      <c r="M844" s="501">
        <v>110000000</v>
      </c>
      <c r="N844" s="507" t="s">
        <v>2848</v>
      </c>
      <c r="O844" s="507" t="s">
        <v>2849</v>
      </c>
    </row>
    <row r="845" spans="1:16" ht="39.950000000000003" customHeight="1">
      <c r="A845" s="476" t="s">
        <v>1917</v>
      </c>
      <c r="B845" s="477" t="s">
        <v>1918</v>
      </c>
      <c r="C845" s="499" t="s">
        <v>1928</v>
      </c>
      <c r="D845" s="568" t="s">
        <v>1929</v>
      </c>
      <c r="E845" s="510" t="s">
        <v>1930</v>
      </c>
      <c r="F845" s="601" t="s">
        <v>1931</v>
      </c>
      <c r="G845" s="510" t="s">
        <v>1932</v>
      </c>
      <c r="H845" s="479" t="s">
        <v>108</v>
      </c>
      <c r="J845" s="517" t="s">
        <v>1938</v>
      </c>
      <c r="K845" s="501">
        <v>0</v>
      </c>
      <c r="L845" s="476"/>
      <c r="M845" s="501">
        <v>0</v>
      </c>
      <c r="N845" s="483" t="s">
        <v>1795</v>
      </c>
    </row>
    <row r="846" spans="1:16" ht="39.950000000000003" customHeight="1">
      <c r="A846" s="476" t="s">
        <v>1917</v>
      </c>
      <c r="B846" s="477" t="s">
        <v>1918</v>
      </c>
      <c r="C846" s="499" t="s">
        <v>1928</v>
      </c>
      <c r="D846" s="568" t="s">
        <v>1929</v>
      </c>
      <c r="E846" s="510" t="s">
        <v>1930</v>
      </c>
      <c r="F846" s="601" t="s">
        <v>1931</v>
      </c>
      <c r="G846" s="510" t="s">
        <v>1932</v>
      </c>
      <c r="I846" s="479" t="s">
        <v>1939</v>
      </c>
      <c r="K846" s="501">
        <v>0</v>
      </c>
      <c r="L846" s="476"/>
      <c r="M846" s="501">
        <v>0</v>
      </c>
    </row>
    <row r="847" spans="1:16" ht="39.950000000000003" customHeight="1">
      <c r="A847" s="476" t="s">
        <v>1917</v>
      </c>
      <c r="B847" s="477" t="s">
        <v>1918</v>
      </c>
      <c r="C847" s="499" t="s">
        <v>1940</v>
      </c>
      <c r="D847" s="568" t="s">
        <v>1941</v>
      </c>
      <c r="E847" s="510" t="s">
        <v>1942</v>
      </c>
      <c r="F847" s="601" t="s">
        <v>1943</v>
      </c>
      <c r="G847" s="510" t="s">
        <v>1944</v>
      </c>
      <c r="H847" s="479" t="s">
        <v>108</v>
      </c>
      <c r="J847" s="480" t="s">
        <v>1945</v>
      </c>
      <c r="K847" s="482">
        <v>221000000</v>
      </c>
      <c r="N847" s="483" t="s">
        <v>3607</v>
      </c>
      <c r="O847" s="484" t="s">
        <v>1795</v>
      </c>
    </row>
    <row r="848" spans="1:16" ht="39.950000000000003" customHeight="1">
      <c r="A848" s="476" t="s">
        <v>1917</v>
      </c>
      <c r="B848" s="477" t="s">
        <v>1918</v>
      </c>
      <c r="C848" s="499" t="s">
        <v>1940</v>
      </c>
      <c r="D848" s="568" t="s">
        <v>1941</v>
      </c>
      <c r="E848" s="510" t="s">
        <v>1942</v>
      </c>
      <c r="F848" s="601" t="s">
        <v>1943</v>
      </c>
      <c r="G848" s="510" t="s">
        <v>1944</v>
      </c>
      <c r="I848" s="479" t="s">
        <v>1939</v>
      </c>
    </row>
    <row r="849" spans="1:16" ht="39.950000000000003" customHeight="1">
      <c r="A849" s="476" t="s">
        <v>1917</v>
      </c>
      <c r="B849" s="477" t="s">
        <v>1918</v>
      </c>
      <c r="C849" s="499" t="s">
        <v>1940</v>
      </c>
      <c r="D849" s="568" t="s">
        <v>1946</v>
      </c>
      <c r="E849" s="510" t="s">
        <v>1947</v>
      </c>
      <c r="F849" s="601" t="s">
        <v>1948</v>
      </c>
      <c r="G849" s="510" t="s">
        <v>1949</v>
      </c>
      <c r="H849" s="479" t="s">
        <v>102</v>
      </c>
      <c r="J849" s="480" t="s">
        <v>1950</v>
      </c>
      <c r="K849" s="482">
        <v>22275000</v>
      </c>
      <c r="L849" s="499"/>
      <c r="M849" s="482">
        <v>0</v>
      </c>
      <c r="N849" s="484" t="s">
        <v>2804</v>
      </c>
      <c r="O849" s="484" t="s">
        <v>2804</v>
      </c>
    </row>
    <row r="850" spans="1:16" ht="39.950000000000003" customHeight="1">
      <c r="A850" s="476" t="s">
        <v>1917</v>
      </c>
      <c r="B850" s="477" t="s">
        <v>1918</v>
      </c>
      <c r="C850" s="499" t="s">
        <v>1940</v>
      </c>
      <c r="D850" s="568" t="s">
        <v>1946</v>
      </c>
      <c r="E850" s="510" t="s">
        <v>1947</v>
      </c>
      <c r="F850" s="601" t="s">
        <v>1948</v>
      </c>
      <c r="G850" s="510" t="s">
        <v>1949</v>
      </c>
      <c r="H850" s="479" t="s">
        <v>31</v>
      </c>
      <c r="J850" s="480" t="s">
        <v>1951</v>
      </c>
      <c r="K850" s="481">
        <v>9572450</v>
      </c>
      <c r="L850" s="480" t="s">
        <v>1952</v>
      </c>
      <c r="M850" s="481">
        <v>18332749</v>
      </c>
      <c r="N850" s="640" t="s">
        <v>3400</v>
      </c>
      <c r="O850" s="641" t="s">
        <v>3401</v>
      </c>
    </row>
    <row r="851" spans="1:16" ht="39.950000000000003" customHeight="1">
      <c r="A851" s="476" t="s">
        <v>1917</v>
      </c>
      <c r="B851" s="477" t="s">
        <v>1918</v>
      </c>
      <c r="C851" s="499" t="s">
        <v>1940</v>
      </c>
      <c r="D851" s="568" t="s">
        <v>1946</v>
      </c>
      <c r="E851" s="510" t="s">
        <v>1947</v>
      </c>
      <c r="F851" s="601" t="s">
        <v>1948</v>
      </c>
      <c r="G851" s="510" t="s">
        <v>1949</v>
      </c>
      <c r="H851" s="479" t="s">
        <v>81</v>
      </c>
      <c r="J851" s="480" t="s">
        <v>1954</v>
      </c>
      <c r="K851" s="482">
        <v>0</v>
      </c>
      <c r="M851" s="481">
        <v>0</v>
      </c>
      <c r="N851" s="484" t="s">
        <v>2762</v>
      </c>
      <c r="O851" s="507" t="s">
        <v>2763</v>
      </c>
    </row>
    <row r="852" spans="1:16" ht="39.950000000000003" customHeight="1">
      <c r="A852" s="476" t="s">
        <v>1917</v>
      </c>
      <c r="B852" s="477" t="s">
        <v>1918</v>
      </c>
      <c r="C852" s="499" t="s">
        <v>1940</v>
      </c>
      <c r="D852" s="568" t="s">
        <v>1946</v>
      </c>
      <c r="E852" s="510" t="s">
        <v>1947</v>
      </c>
      <c r="F852" s="601" t="s">
        <v>1948</v>
      </c>
      <c r="G852" s="510" t="s">
        <v>1949</v>
      </c>
      <c r="H852" s="479" t="s">
        <v>1939</v>
      </c>
      <c r="K852" s="481">
        <v>0</v>
      </c>
      <c r="M852" s="481">
        <v>0</v>
      </c>
    </row>
    <row r="853" spans="1:16" ht="39.950000000000003" customHeight="1">
      <c r="A853" s="476" t="s">
        <v>1917</v>
      </c>
      <c r="B853" s="477" t="s">
        <v>1918</v>
      </c>
      <c r="C853" s="499" t="s">
        <v>1940</v>
      </c>
      <c r="D853" s="568" t="s">
        <v>1946</v>
      </c>
      <c r="E853" s="510" t="s">
        <v>1947</v>
      </c>
      <c r="F853" s="601" t="s">
        <v>1948</v>
      </c>
      <c r="G853" s="510" t="s">
        <v>1949</v>
      </c>
      <c r="I853" s="479" t="s">
        <v>127</v>
      </c>
      <c r="J853" s="480" t="s">
        <v>1250</v>
      </c>
      <c r="K853" s="482">
        <v>0</v>
      </c>
      <c r="M853" s="482">
        <v>0</v>
      </c>
    </row>
    <row r="854" spans="1:16" ht="39.950000000000003" customHeight="1">
      <c r="A854" s="476" t="s">
        <v>1917</v>
      </c>
      <c r="B854" s="477" t="s">
        <v>1918</v>
      </c>
      <c r="C854" s="499" t="s">
        <v>1940</v>
      </c>
      <c r="D854" s="568" t="s">
        <v>1946</v>
      </c>
      <c r="E854" s="510" t="s">
        <v>1947</v>
      </c>
      <c r="F854" s="601" t="s">
        <v>1948</v>
      </c>
      <c r="G854" s="510" t="s">
        <v>1949</v>
      </c>
      <c r="I854" s="479" t="s">
        <v>126</v>
      </c>
      <c r="J854" s="499" t="s">
        <v>1955</v>
      </c>
      <c r="K854" s="482">
        <v>15000000</v>
      </c>
      <c r="L854" s="499" t="s">
        <v>1955</v>
      </c>
      <c r="M854" s="482">
        <v>20000000</v>
      </c>
      <c r="N854" s="484" t="s">
        <v>2530</v>
      </c>
      <c r="O854" s="487" t="s">
        <v>2508</v>
      </c>
      <c r="P854" s="509">
        <v>20000000</v>
      </c>
    </row>
    <row r="855" spans="1:16" ht="39.950000000000003" customHeight="1">
      <c r="A855" s="476" t="s">
        <v>1917</v>
      </c>
      <c r="B855" s="477" t="s">
        <v>1918</v>
      </c>
      <c r="C855" s="499" t="s">
        <v>1940</v>
      </c>
      <c r="D855" s="568" t="s">
        <v>1956</v>
      </c>
      <c r="E855" s="510" t="s">
        <v>1957</v>
      </c>
      <c r="F855" s="601" t="s">
        <v>1958</v>
      </c>
      <c r="G855" s="510" t="s">
        <v>1959</v>
      </c>
      <c r="H855" s="479" t="s">
        <v>127</v>
      </c>
      <c r="J855" s="480" t="s">
        <v>1106</v>
      </c>
      <c r="K855" s="482">
        <v>5903258</v>
      </c>
      <c r="L855" s="480" t="s">
        <v>1106</v>
      </c>
      <c r="M855" s="482">
        <v>6080355.7400000002</v>
      </c>
      <c r="N855" s="483" t="s">
        <v>2307</v>
      </c>
    </row>
    <row r="856" spans="1:16" ht="39.950000000000003" customHeight="1">
      <c r="A856" s="476" t="s">
        <v>1917</v>
      </c>
      <c r="B856" s="477" t="s">
        <v>1918</v>
      </c>
      <c r="C856" s="499" t="s">
        <v>1940</v>
      </c>
      <c r="D856" s="568" t="s">
        <v>1956</v>
      </c>
      <c r="E856" s="510" t="s">
        <v>1957</v>
      </c>
      <c r="F856" s="601" t="s">
        <v>1958</v>
      </c>
      <c r="G856" s="510" t="s">
        <v>1959</v>
      </c>
      <c r="H856" s="479" t="s">
        <v>126</v>
      </c>
      <c r="J856" s="480" t="s">
        <v>1960</v>
      </c>
      <c r="K856" s="482">
        <v>15000000</v>
      </c>
      <c r="L856" s="480" t="s">
        <v>1960</v>
      </c>
      <c r="M856" s="482">
        <v>25000000</v>
      </c>
      <c r="N856" s="484" t="s">
        <v>2504</v>
      </c>
      <c r="O856" s="487" t="s">
        <v>2497</v>
      </c>
    </row>
    <row r="857" spans="1:16" ht="39.950000000000003" customHeight="1">
      <c r="A857" s="476" t="s">
        <v>1917</v>
      </c>
      <c r="B857" s="477" t="s">
        <v>1918</v>
      </c>
      <c r="C857" s="499" t="s">
        <v>1940</v>
      </c>
      <c r="D857" s="568" t="s">
        <v>1956</v>
      </c>
      <c r="E857" s="510" t="s">
        <v>1957</v>
      </c>
      <c r="F857" s="601" t="s">
        <v>1958</v>
      </c>
      <c r="G857" s="510" t="s">
        <v>1959</v>
      </c>
      <c r="H857" s="479" t="s">
        <v>249</v>
      </c>
      <c r="J857" s="486" t="s">
        <v>1961</v>
      </c>
      <c r="K857" s="482">
        <v>500000</v>
      </c>
      <c r="L857" s="486" t="s">
        <v>1961</v>
      </c>
      <c r="M857" s="482">
        <f>2*K857*1.1</f>
        <v>1100000</v>
      </c>
      <c r="N857" s="484" t="s">
        <v>2633</v>
      </c>
      <c r="O857" s="484" t="s">
        <v>2634</v>
      </c>
      <c r="P857" s="493">
        <v>550000</v>
      </c>
    </row>
    <row r="858" spans="1:16" ht="39.950000000000003" customHeight="1">
      <c r="A858" s="476" t="s">
        <v>1917</v>
      </c>
      <c r="B858" s="477" t="s">
        <v>1918</v>
      </c>
      <c r="C858" s="499" t="s">
        <v>1940</v>
      </c>
      <c r="D858" s="568" t="s">
        <v>1956</v>
      </c>
      <c r="E858" s="510" t="s">
        <v>1957</v>
      </c>
      <c r="F858" s="601" t="s">
        <v>1958</v>
      </c>
      <c r="G858" s="510" t="s">
        <v>1959</v>
      </c>
      <c r="H858" s="479" t="s">
        <v>31</v>
      </c>
      <c r="J858" s="480" t="s">
        <v>1963</v>
      </c>
      <c r="K858" s="481">
        <v>114572450</v>
      </c>
      <c r="L858" s="480" t="s">
        <v>1964</v>
      </c>
      <c r="M858" s="481">
        <v>229791067</v>
      </c>
      <c r="N858" s="505" t="s">
        <v>3703</v>
      </c>
      <c r="O858" s="645" t="s">
        <v>3704</v>
      </c>
    </row>
    <row r="859" spans="1:16" ht="39.950000000000003" customHeight="1">
      <c r="A859" s="476" t="s">
        <v>1965</v>
      </c>
      <c r="B859" s="477" t="s">
        <v>1966</v>
      </c>
      <c r="C859" s="499" t="s">
        <v>1967</v>
      </c>
      <c r="D859" s="568" t="s">
        <v>1968</v>
      </c>
      <c r="E859" s="510" t="s">
        <v>1969</v>
      </c>
      <c r="F859" s="568" t="s">
        <v>1970</v>
      </c>
      <c r="G859" s="510" t="s">
        <v>1971</v>
      </c>
      <c r="H859" s="479" t="s">
        <v>244</v>
      </c>
      <c r="J859" s="480" t="s">
        <v>1972</v>
      </c>
      <c r="K859" s="482">
        <f>+PRODUCT(5840471)</f>
        <v>5840471</v>
      </c>
      <c r="M859" s="482">
        <v>0</v>
      </c>
      <c r="N859" s="483" t="s">
        <v>2416</v>
      </c>
      <c r="O859" s="484" t="s">
        <v>2417</v>
      </c>
    </row>
    <row r="860" spans="1:16" ht="39.950000000000003" customHeight="1">
      <c r="A860" s="476" t="s">
        <v>1965</v>
      </c>
      <c r="B860" s="477" t="s">
        <v>1966</v>
      </c>
      <c r="C860" s="499" t="s">
        <v>1967</v>
      </c>
      <c r="D860" s="568" t="s">
        <v>1968</v>
      </c>
      <c r="E860" s="510" t="s">
        <v>1969</v>
      </c>
      <c r="F860" s="568" t="s">
        <v>1970</v>
      </c>
      <c r="G860" s="510" t="s">
        <v>1971</v>
      </c>
      <c r="H860" s="479" t="s">
        <v>249</v>
      </c>
      <c r="J860" s="486" t="s">
        <v>1119</v>
      </c>
      <c r="K860" s="482">
        <v>0</v>
      </c>
      <c r="L860" s="486" t="s">
        <v>1120</v>
      </c>
      <c r="M860" s="482">
        <v>0</v>
      </c>
      <c r="N860" s="484" t="s">
        <v>2635</v>
      </c>
      <c r="O860" s="484" t="s">
        <v>2617</v>
      </c>
      <c r="P860" s="493">
        <v>0</v>
      </c>
    </row>
    <row r="861" spans="1:16" ht="39.950000000000003" customHeight="1">
      <c r="A861" s="476" t="s">
        <v>1965</v>
      </c>
      <c r="B861" s="477" t="s">
        <v>1966</v>
      </c>
      <c r="C861" s="499" t="s">
        <v>1967</v>
      </c>
      <c r="D861" s="568" t="s">
        <v>1968</v>
      </c>
      <c r="E861" s="510" t="s">
        <v>1969</v>
      </c>
      <c r="F861" s="568" t="s">
        <v>1970</v>
      </c>
      <c r="G861" s="510" t="s">
        <v>1971</v>
      </c>
      <c r="H861" s="479" t="s">
        <v>132</v>
      </c>
      <c r="J861" s="486" t="s">
        <v>1974</v>
      </c>
      <c r="K861" s="501">
        <v>10000000</v>
      </c>
      <c r="L861" s="486" t="s">
        <v>1975</v>
      </c>
      <c r="M861" s="501">
        <v>10000000</v>
      </c>
      <c r="N861" s="483" t="s">
        <v>3588</v>
      </c>
      <c r="O861" s="507" t="s">
        <v>2783</v>
      </c>
    </row>
    <row r="862" spans="1:16" ht="39.950000000000003" customHeight="1">
      <c r="A862" s="476" t="s">
        <v>1965</v>
      </c>
      <c r="B862" s="477" t="s">
        <v>1966</v>
      </c>
      <c r="C862" s="499" t="s">
        <v>1967</v>
      </c>
      <c r="D862" s="568" t="s">
        <v>1968</v>
      </c>
      <c r="E862" s="510" t="s">
        <v>1969</v>
      </c>
      <c r="F862" s="568" t="s">
        <v>1970</v>
      </c>
      <c r="G862" s="510" t="s">
        <v>1971</v>
      </c>
      <c r="H862" s="479" t="s">
        <v>102</v>
      </c>
      <c r="J862" s="480" t="s">
        <v>1976</v>
      </c>
      <c r="K862" s="482">
        <v>22275000</v>
      </c>
      <c r="L862" s="480" t="s">
        <v>1976</v>
      </c>
      <c r="M862" s="482">
        <v>22275000</v>
      </c>
      <c r="N862" s="483" t="s">
        <v>2815</v>
      </c>
      <c r="O862" s="484" t="s">
        <v>2816</v>
      </c>
    </row>
    <row r="863" spans="1:16" ht="39.950000000000003" customHeight="1">
      <c r="A863" s="476" t="s">
        <v>1965</v>
      </c>
      <c r="B863" s="477" t="s">
        <v>1966</v>
      </c>
      <c r="C863" s="499" t="s">
        <v>1967</v>
      </c>
      <c r="D863" s="568" t="s">
        <v>1968</v>
      </c>
      <c r="E863" s="510" t="s">
        <v>1969</v>
      </c>
      <c r="F863" s="568" t="s">
        <v>1970</v>
      </c>
      <c r="G863" s="510" t="s">
        <v>1971</v>
      </c>
      <c r="H863" s="479" t="s">
        <v>84</v>
      </c>
      <c r="J863" s="480" t="s">
        <v>1977</v>
      </c>
      <c r="K863" s="482">
        <v>0</v>
      </c>
      <c r="L863" s="480" t="s">
        <v>1977</v>
      </c>
      <c r="M863" s="482">
        <v>0</v>
      </c>
      <c r="N863" s="496" t="s">
        <v>3050</v>
      </c>
      <c r="O863" s="497" t="s">
        <v>3024</v>
      </c>
    </row>
    <row r="864" spans="1:16" ht="39.950000000000003" customHeight="1">
      <c r="A864" s="476" t="s">
        <v>1965</v>
      </c>
      <c r="B864" s="477" t="s">
        <v>1966</v>
      </c>
      <c r="C864" s="499" t="s">
        <v>1967</v>
      </c>
      <c r="D864" s="568" t="s">
        <v>1968</v>
      </c>
      <c r="E864" s="510" t="s">
        <v>1969</v>
      </c>
      <c r="F864" s="568" t="s">
        <v>1970</v>
      </c>
      <c r="G864" s="510" t="s">
        <v>1971</v>
      </c>
      <c r="H864" s="479" t="s">
        <v>31</v>
      </c>
      <c r="J864" s="480" t="s">
        <v>216</v>
      </c>
      <c r="K864" s="481">
        <v>3680300</v>
      </c>
      <c r="L864" s="480" t="s">
        <v>216</v>
      </c>
      <c r="M864" s="481">
        <v>8253459</v>
      </c>
      <c r="N864" s="640" t="s">
        <v>3403</v>
      </c>
      <c r="O864" s="641" t="s">
        <v>3404</v>
      </c>
    </row>
    <row r="865" spans="1:16" ht="39.950000000000003" customHeight="1">
      <c r="A865" s="476" t="s">
        <v>1965</v>
      </c>
      <c r="B865" s="477" t="s">
        <v>1966</v>
      </c>
      <c r="C865" s="499" t="s">
        <v>1967</v>
      </c>
      <c r="D865" s="568" t="s">
        <v>1968</v>
      </c>
      <c r="E865" s="510" t="s">
        <v>1969</v>
      </c>
      <c r="F865" s="568" t="s">
        <v>1970</v>
      </c>
      <c r="G865" s="510" t="s">
        <v>1971</v>
      </c>
      <c r="H865" s="479" t="s">
        <v>143</v>
      </c>
      <c r="J865" s="510" t="s">
        <v>1980</v>
      </c>
      <c r="K865" s="501">
        <v>18000000</v>
      </c>
      <c r="L865" s="510" t="s">
        <v>1981</v>
      </c>
      <c r="M865" s="501">
        <v>15000000</v>
      </c>
    </row>
    <row r="866" spans="1:16" ht="39.950000000000003" customHeight="1">
      <c r="A866" s="476" t="s">
        <v>1965</v>
      </c>
      <c r="B866" s="477" t="s">
        <v>1966</v>
      </c>
      <c r="C866" s="499" t="s">
        <v>1967</v>
      </c>
      <c r="D866" s="568" t="s">
        <v>1968</v>
      </c>
      <c r="E866" s="510" t="s">
        <v>1969</v>
      </c>
      <c r="F866" s="568" t="s">
        <v>1970</v>
      </c>
      <c r="G866" s="510" t="s">
        <v>1971</v>
      </c>
      <c r="H866" s="479" t="s">
        <v>194</v>
      </c>
      <c r="J866" s="510" t="s">
        <v>1983</v>
      </c>
      <c r="K866" s="501">
        <v>10000000</v>
      </c>
      <c r="L866" s="510" t="s">
        <v>1983</v>
      </c>
      <c r="M866" s="501">
        <v>15000000</v>
      </c>
      <c r="N866" s="484" t="s">
        <v>2505</v>
      </c>
      <c r="O866" s="484" t="s">
        <v>2506</v>
      </c>
      <c r="P866" s="509">
        <v>15000000</v>
      </c>
    </row>
    <row r="867" spans="1:16" ht="39.950000000000003" customHeight="1">
      <c r="A867" s="476" t="s">
        <v>1965</v>
      </c>
      <c r="B867" s="477" t="s">
        <v>1966</v>
      </c>
      <c r="C867" s="499" t="s">
        <v>1967</v>
      </c>
      <c r="D867" s="568" t="s">
        <v>1968</v>
      </c>
      <c r="E867" s="510" t="s">
        <v>1969</v>
      </c>
      <c r="F867" s="568" t="s">
        <v>1970</v>
      </c>
      <c r="G867" s="510" t="s">
        <v>1971</v>
      </c>
      <c r="H867" s="479" t="s">
        <v>1872</v>
      </c>
      <c r="J867" s="480" t="s">
        <v>1984</v>
      </c>
      <c r="K867" s="482">
        <v>3000000</v>
      </c>
      <c r="L867" s="480" t="s">
        <v>1985</v>
      </c>
      <c r="M867" s="482">
        <v>3000000</v>
      </c>
    </row>
    <row r="868" spans="1:16" ht="39.950000000000003" customHeight="1">
      <c r="A868" s="476" t="s">
        <v>1965</v>
      </c>
      <c r="B868" s="477" t="s">
        <v>1966</v>
      </c>
      <c r="C868" s="499" t="s">
        <v>1967</v>
      </c>
      <c r="D868" s="568" t="s">
        <v>1968</v>
      </c>
      <c r="E868" s="510" t="s">
        <v>1969</v>
      </c>
      <c r="F868" s="568" t="s">
        <v>1970</v>
      </c>
      <c r="G868" s="510" t="s">
        <v>1971</v>
      </c>
      <c r="H868" s="479" t="s">
        <v>325</v>
      </c>
      <c r="J868" s="510" t="s">
        <v>1986</v>
      </c>
      <c r="K868" s="501">
        <v>3000000</v>
      </c>
      <c r="L868" s="510" t="s">
        <v>1987</v>
      </c>
      <c r="M868" s="501">
        <v>5000000</v>
      </c>
      <c r="N868" s="547" t="s">
        <v>3156</v>
      </c>
    </row>
    <row r="869" spans="1:16" ht="39.950000000000003" customHeight="1">
      <c r="A869" s="476" t="s">
        <v>1965</v>
      </c>
      <c r="B869" s="477" t="s">
        <v>1966</v>
      </c>
      <c r="C869" s="499" t="s">
        <v>1967</v>
      </c>
      <c r="D869" s="568" t="s">
        <v>1968</v>
      </c>
      <c r="E869" s="510" t="s">
        <v>1969</v>
      </c>
      <c r="F869" s="568" t="s">
        <v>1970</v>
      </c>
      <c r="G869" s="510" t="s">
        <v>1971</v>
      </c>
      <c r="H869" s="479" t="s">
        <v>81</v>
      </c>
      <c r="J869" s="480" t="s">
        <v>1989</v>
      </c>
      <c r="K869" s="482">
        <v>5000000</v>
      </c>
      <c r="L869" s="480" t="s">
        <v>1989</v>
      </c>
      <c r="M869" s="482">
        <v>5000000</v>
      </c>
      <c r="N869" s="484" t="s">
        <v>2673</v>
      </c>
      <c r="O869" s="484" t="s">
        <v>2674</v>
      </c>
    </row>
    <row r="870" spans="1:16" ht="39.950000000000003" customHeight="1">
      <c r="A870" s="476" t="s">
        <v>1965</v>
      </c>
      <c r="B870" s="477" t="s">
        <v>1966</v>
      </c>
      <c r="C870" s="499" t="s">
        <v>1967</v>
      </c>
      <c r="D870" s="568" t="s">
        <v>1968</v>
      </c>
      <c r="E870" s="510" t="s">
        <v>1969</v>
      </c>
      <c r="F870" s="568" t="s">
        <v>1970</v>
      </c>
      <c r="G870" s="510" t="s">
        <v>1971</v>
      </c>
      <c r="I870" s="479" t="s">
        <v>690</v>
      </c>
      <c r="J870" s="550" t="s">
        <v>1990</v>
      </c>
      <c r="K870" s="501">
        <v>8194308</v>
      </c>
      <c r="L870" s="550" t="s">
        <v>1990</v>
      </c>
      <c r="M870" s="501">
        <v>24582924</v>
      </c>
      <c r="N870" s="518" t="s">
        <v>3441</v>
      </c>
      <c r="O870" s="553" t="s">
        <v>3442</v>
      </c>
    </row>
    <row r="871" spans="1:16" ht="39.950000000000003" customHeight="1">
      <c r="A871" s="476" t="s">
        <v>1965</v>
      </c>
      <c r="B871" s="477" t="s">
        <v>1966</v>
      </c>
      <c r="C871" s="499" t="s">
        <v>1991</v>
      </c>
      <c r="D871" s="568" t="s">
        <v>1992</v>
      </c>
      <c r="E871" s="510" t="s">
        <v>1993</v>
      </c>
      <c r="F871" s="568" t="s">
        <v>1994</v>
      </c>
      <c r="G871" s="510" t="s">
        <v>1995</v>
      </c>
      <c r="H871" s="479" t="s">
        <v>108</v>
      </c>
      <c r="J871" s="517" t="s">
        <v>3657</v>
      </c>
      <c r="K871" s="602">
        <v>15000000</v>
      </c>
      <c r="M871" s="482">
        <v>0</v>
      </c>
      <c r="N871" s="483" t="s">
        <v>2955</v>
      </c>
      <c r="O871" s="484" t="s">
        <v>2956</v>
      </c>
    </row>
    <row r="872" spans="1:16" ht="39.950000000000003" customHeight="1">
      <c r="A872" s="476" t="s">
        <v>1965</v>
      </c>
      <c r="B872" s="477" t="s">
        <v>1966</v>
      </c>
      <c r="C872" s="499" t="s">
        <v>1991</v>
      </c>
      <c r="D872" s="568" t="s">
        <v>1992</v>
      </c>
      <c r="E872" s="510" t="s">
        <v>1993</v>
      </c>
      <c r="F872" s="568" t="s">
        <v>1997</v>
      </c>
      <c r="G872" s="510" t="s">
        <v>1998</v>
      </c>
      <c r="H872" s="479" t="s">
        <v>31</v>
      </c>
      <c r="J872" s="480" t="s">
        <v>1999</v>
      </c>
      <c r="K872" s="481">
        <v>3581926</v>
      </c>
      <c r="L872" s="480" t="s">
        <v>1999</v>
      </c>
      <c r="M872" s="481">
        <v>11450819</v>
      </c>
      <c r="N872" s="640" t="s">
        <v>3409</v>
      </c>
    </row>
    <row r="873" spans="1:16" ht="39.950000000000003" customHeight="1">
      <c r="A873" s="476" t="s">
        <v>1965</v>
      </c>
      <c r="B873" s="477" t="s">
        <v>1966</v>
      </c>
      <c r="C873" s="499" t="s">
        <v>1991</v>
      </c>
      <c r="D873" s="568" t="s">
        <v>2000</v>
      </c>
      <c r="E873" s="510" t="s">
        <v>2001</v>
      </c>
      <c r="F873" s="568" t="s">
        <v>2002</v>
      </c>
      <c r="G873" s="510" t="s">
        <v>2003</v>
      </c>
      <c r="H873" s="479" t="s">
        <v>102</v>
      </c>
      <c r="J873" s="480" t="s">
        <v>2004</v>
      </c>
      <c r="K873" s="482">
        <v>250000000</v>
      </c>
      <c r="M873" s="482">
        <v>0</v>
      </c>
      <c r="N873" s="483" t="s">
        <v>2829</v>
      </c>
      <c r="O873" s="483" t="s">
        <v>2830</v>
      </c>
    </row>
    <row r="874" spans="1:16" ht="39.950000000000003" customHeight="1">
      <c r="A874" s="476" t="s">
        <v>1965</v>
      </c>
      <c r="B874" s="477" t="s">
        <v>1966</v>
      </c>
      <c r="C874" s="499" t="s">
        <v>1991</v>
      </c>
      <c r="D874" s="568" t="s">
        <v>2000</v>
      </c>
      <c r="E874" s="510" t="s">
        <v>2001</v>
      </c>
      <c r="F874" s="568" t="s">
        <v>2002</v>
      </c>
      <c r="G874" s="510" t="s">
        <v>2003</v>
      </c>
      <c r="H874" s="479" t="s">
        <v>81</v>
      </c>
      <c r="J874" s="480" t="s">
        <v>2005</v>
      </c>
      <c r="K874" s="482">
        <v>30000000</v>
      </c>
      <c r="L874" s="480" t="s">
        <v>2005</v>
      </c>
      <c r="M874" s="482">
        <v>30000000</v>
      </c>
      <c r="N874" s="518" t="s">
        <v>2764</v>
      </c>
      <c r="O874" s="505"/>
      <c r="P874" s="505" t="s">
        <v>2765</v>
      </c>
    </row>
    <row r="875" spans="1:16" ht="39.950000000000003" customHeight="1">
      <c r="A875" s="476" t="s">
        <v>1965</v>
      </c>
      <c r="B875" s="477" t="s">
        <v>1966</v>
      </c>
      <c r="C875" s="499" t="s">
        <v>1991</v>
      </c>
      <c r="D875" s="568" t="s">
        <v>2000</v>
      </c>
      <c r="E875" s="510" t="s">
        <v>2001</v>
      </c>
      <c r="F875" s="568" t="s">
        <v>2002</v>
      </c>
      <c r="G875" s="510" t="s">
        <v>2003</v>
      </c>
      <c r="I875" s="479" t="s">
        <v>38</v>
      </c>
      <c r="J875" s="489" t="s">
        <v>3517</v>
      </c>
      <c r="K875" s="493">
        <v>5607000</v>
      </c>
      <c r="L875" s="489" t="s">
        <v>3518</v>
      </c>
      <c r="M875" s="494">
        <v>12783960</v>
      </c>
      <c r="N875" s="495" t="s">
        <v>3519</v>
      </c>
      <c r="O875" s="584"/>
      <c r="P875" s="753" t="s">
        <v>3520</v>
      </c>
    </row>
    <row r="876" spans="1:16" ht="39.950000000000003" customHeight="1">
      <c r="A876" s="476" t="s">
        <v>1965</v>
      </c>
      <c r="B876" s="477" t="s">
        <v>1966</v>
      </c>
      <c r="C876" s="499" t="s">
        <v>1991</v>
      </c>
      <c r="D876" s="568" t="s">
        <v>2000</v>
      </c>
      <c r="E876" s="510" t="s">
        <v>2001</v>
      </c>
      <c r="F876" s="568" t="s">
        <v>2008</v>
      </c>
      <c r="G876" s="510" t="s">
        <v>2009</v>
      </c>
      <c r="H876" s="479" t="s">
        <v>170</v>
      </c>
      <c r="J876" s="480" t="s">
        <v>2010</v>
      </c>
      <c r="K876" s="482">
        <v>14000000</v>
      </c>
      <c r="L876" s="480" t="s">
        <v>2011</v>
      </c>
      <c r="M876" s="482">
        <v>14000000</v>
      </c>
      <c r="N876" s="547" t="s">
        <v>3454</v>
      </c>
      <c r="O876" s="507" t="s">
        <v>3446</v>
      </c>
    </row>
    <row r="877" spans="1:16" ht="39.950000000000003" customHeight="1">
      <c r="A877" s="476" t="s">
        <v>1965</v>
      </c>
      <c r="B877" s="477" t="s">
        <v>1966</v>
      </c>
      <c r="C877" s="499" t="s">
        <v>1991</v>
      </c>
      <c r="D877" s="568" t="s">
        <v>2000</v>
      </c>
      <c r="E877" s="510" t="s">
        <v>2001</v>
      </c>
      <c r="F877" s="568" t="s">
        <v>2008</v>
      </c>
      <c r="G877" s="510" t="s">
        <v>2009</v>
      </c>
      <c r="H877" s="479" t="s">
        <v>102</v>
      </c>
      <c r="J877" s="480" t="s">
        <v>2014</v>
      </c>
      <c r="K877" s="482">
        <v>100000000</v>
      </c>
      <c r="M877" s="482">
        <v>0</v>
      </c>
      <c r="N877" s="484" t="s">
        <v>2831</v>
      </c>
      <c r="O877" s="532" t="s">
        <v>2832</v>
      </c>
    </row>
    <row r="878" spans="1:16" ht="39.950000000000003" customHeight="1">
      <c r="A878" s="476" t="s">
        <v>1965</v>
      </c>
      <c r="B878" s="477" t="s">
        <v>1966</v>
      </c>
      <c r="C878" s="499" t="s">
        <v>1991</v>
      </c>
      <c r="D878" s="568" t="s">
        <v>2000</v>
      </c>
      <c r="E878" s="510" t="s">
        <v>2001</v>
      </c>
      <c r="F878" s="568" t="s">
        <v>2008</v>
      </c>
      <c r="G878" s="510" t="s">
        <v>2009</v>
      </c>
      <c r="H878" s="479" t="s">
        <v>2015</v>
      </c>
      <c r="J878" s="480" t="s">
        <v>2016</v>
      </c>
      <c r="K878" s="482">
        <v>300000000</v>
      </c>
      <c r="L878" s="480" t="s">
        <v>2016</v>
      </c>
      <c r="M878" s="482">
        <v>300000000</v>
      </c>
      <c r="N878" s="518" t="s">
        <v>2764</v>
      </c>
    </row>
    <row r="879" spans="1:16" ht="39.950000000000003" customHeight="1">
      <c r="A879" s="476" t="s">
        <v>1965</v>
      </c>
      <c r="B879" s="477" t="s">
        <v>1966</v>
      </c>
      <c r="C879" s="499" t="s">
        <v>1991</v>
      </c>
      <c r="D879" s="568" t="s">
        <v>2000</v>
      </c>
      <c r="E879" s="510" t="s">
        <v>2001</v>
      </c>
      <c r="F879" s="568" t="s">
        <v>2008</v>
      </c>
      <c r="G879" s="510" t="s">
        <v>2009</v>
      </c>
      <c r="I879" s="479" t="s">
        <v>38</v>
      </c>
      <c r="J879" s="489" t="s">
        <v>3517</v>
      </c>
      <c r="K879" s="493">
        <v>5607000</v>
      </c>
      <c r="L879" s="489" t="s">
        <v>3518</v>
      </c>
      <c r="M879" s="494">
        <v>12783960</v>
      </c>
      <c r="N879" s="495" t="s">
        <v>3519</v>
      </c>
      <c r="O879" s="584"/>
      <c r="P879" s="753" t="s">
        <v>3520</v>
      </c>
    </row>
    <row r="880" spans="1:16" ht="24.95" customHeight="1">
      <c r="A880" s="476" t="s">
        <v>2017</v>
      </c>
      <c r="B880" s="477" t="s">
        <v>2018</v>
      </c>
      <c r="C880" s="499" t="s">
        <v>2019</v>
      </c>
      <c r="D880" s="568" t="s">
        <v>2020</v>
      </c>
      <c r="E880" s="510" t="s">
        <v>2021</v>
      </c>
      <c r="F880" s="568" t="s">
        <v>2022</v>
      </c>
      <c r="G880" s="510" t="s">
        <v>2023</v>
      </c>
      <c r="H880" s="479" t="s">
        <v>244</v>
      </c>
      <c r="J880" s="480" t="s">
        <v>895</v>
      </c>
      <c r="K880" s="482">
        <v>0</v>
      </c>
      <c r="L880" s="480" t="s">
        <v>895</v>
      </c>
      <c r="M880" s="482">
        <v>0</v>
      </c>
      <c r="N880" s="483" t="s">
        <v>2355</v>
      </c>
      <c r="O880" s="507" t="s">
        <v>2356</v>
      </c>
    </row>
    <row r="881" spans="1:16" ht="39.950000000000003" customHeight="1">
      <c r="A881" s="476" t="s">
        <v>2017</v>
      </c>
      <c r="B881" s="477" t="s">
        <v>2018</v>
      </c>
      <c r="C881" s="499" t="s">
        <v>2019</v>
      </c>
      <c r="D881" s="568" t="s">
        <v>2020</v>
      </c>
      <c r="E881" s="510" t="s">
        <v>2021</v>
      </c>
      <c r="F881" s="568" t="s">
        <v>2022</v>
      </c>
      <c r="G881" s="510" t="s">
        <v>2023</v>
      </c>
      <c r="H881" s="479" t="s">
        <v>194</v>
      </c>
      <c r="K881" s="482">
        <v>0</v>
      </c>
      <c r="L881" s="480" t="s">
        <v>2024</v>
      </c>
      <c r="M881" s="482">
        <v>20000000</v>
      </c>
      <c r="N881" s="484" t="s">
        <v>2507</v>
      </c>
      <c r="O881" s="487" t="s">
        <v>2508</v>
      </c>
      <c r="P881" s="509">
        <v>20000000</v>
      </c>
    </row>
    <row r="882" spans="1:16" ht="39.950000000000003" customHeight="1">
      <c r="A882" s="476" t="s">
        <v>2017</v>
      </c>
      <c r="B882" s="477" t="s">
        <v>2018</v>
      </c>
      <c r="C882" s="499" t="s">
        <v>2019</v>
      </c>
      <c r="D882" s="568" t="s">
        <v>2020</v>
      </c>
      <c r="E882" s="510" t="s">
        <v>2021</v>
      </c>
      <c r="F882" s="568" t="s">
        <v>2022</v>
      </c>
      <c r="G882" s="510" t="s">
        <v>2023</v>
      </c>
      <c r="H882" s="479" t="s">
        <v>249</v>
      </c>
      <c r="K882" s="482">
        <v>0</v>
      </c>
      <c r="L882" s="486" t="s">
        <v>2025</v>
      </c>
      <c r="M882" s="482">
        <v>0</v>
      </c>
      <c r="N882" s="484" t="s">
        <v>3658</v>
      </c>
      <c r="O882" s="484" t="s">
        <v>2637</v>
      </c>
      <c r="P882" s="493">
        <v>0</v>
      </c>
    </row>
    <row r="883" spans="1:16" ht="39.950000000000003" customHeight="1">
      <c r="A883" s="476" t="s">
        <v>2017</v>
      </c>
      <c r="B883" s="477" t="s">
        <v>2018</v>
      </c>
      <c r="C883" s="499" t="s">
        <v>2019</v>
      </c>
      <c r="D883" s="568" t="s">
        <v>2020</v>
      </c>
      <c r="E883" s="510" t="s">
        <v>2021</v>
      </c>
      <c r="F883" s="568" t="s">
        <v>2022</v>
      </c>
      <c r="G883" s="510" t="s">
        <v>2023</v>
      </c>
      <c r="H883" s="479" t="s">
        <v>132</v>
      </c>
      <c r="J883" s="486" t="s">
        <v>2027</v>
      </c>
      <c r="K883" s="501">
        <v>5000000</v>
      </c>
      <c r="L883" s="486" t="s">
        <v>2028</v>
      </c>
      <c r="M883" s="501">
        <v>5000000</v>
      </c>
      <c r="N883" s="483" t="s">
        <v>3588</v>
      </c>
      <c r="O883" s="484" t="s">
        <v>2784</v>
      </c>
    </row>
    <row r="884" spans="1:16" ht="39.950000000000003" customHeight="1">
      <c r="A884" s="476" t="s">
        <v>2017</v>
      </c>
      <c r="B884" s="477" t="s">
        <v>2018</v>
      </c>
      <c r="C884" s="499" t="s">
        <v>2019</v>
      </c>
      <c r="D884" s="568" t="s">
        <v>2020</v>
      </c>
      <c r="E884" s="510" t="s">
        <v>2021</v>
      </c>
      <c r="F884" s="568" t="s">
        <v>2022</v>
      </c>
      <c r="G884" s="510" t="s">
        <v>2023</v>
      </c>
      <c r="H884" s="479" t="s">
        <v>102</v>
      </c>
      <c r="J884" s="480" t="s">
        <v>2032</v>
      </c>
      <c r="K884" s="482">
        <v>22275000</v>
      </c>
      <c r="M884" s="482">
        <v>22275000</v>
      </c>
      <c r="N884" s="484" t="s">
        <v>2804</v>
      </c>
      <c r="O884" s="484" t="s">
        <v>2804</v>
      </c>
    </row>
    <row r="885" spans="1:16" ht="39.950000000000003" customHeight="1">
      <c r="A885" s="476" t="s">
        <v>2017</v>
      </c>
      <c r="B885" s="477" t="s">
        <v>2018</v>
      </c>
      <c r="C885" s="499" t="s">
        <v>2019</v>
      </c>
      <c r="D885" s="568" t="s">
        <v>2020</v>
      </c>
      <c r="E885" s="510" t="s">
        <v>2021</v>
      </c>
      <c r="F885" s="568" t="s">
        <v>2022</v>
      </c>
      <c r="G885" s="510" t="s">
        <v>2023</v>
      </c>
      <c r="H885" s="479" t="s">
        <v>84</v>
      </c>
      <c r="J885" s="480" t="s">
        <v>1832</v>
      </c>
      <c r="K885" s="482">
        <v>0</v>
      </c>
      <c r="M885" s="482">
        <v>0</v>
      </c>
      <c r="N885" s="496" t="s">
        <v>3051</v>
      </c>
      <c r="O885" s="497" t="s">
        <v>3052</v>
      </c>
    </row>
    <row r="886" spans="1:16" ht="39.950000000000003" customHeight="1">
      <c r="A886" s="476" t="s">
        <v>2017</v>
      </c>
      <c r="B886" s="477" t="s">
        <v>2018</v>
      </c>
      <c r="C886" s="499" t="s">
        <v>2019</v>
      </c>
      <c r="D886" s="568" t="s">
        <v>2020</v>
      </c>
      <c r="E886" s="510" t="s">
        <v>2021</v>
      </c>
      <c r="F886" s="568" t="s">
        <v>2022</v>
      </c>
      <c r="G886" s="510" t="s">
        <v>2023</v>
      </c>
      <c r="H886" s="479" t="s">
        <v>31</v>
      </c>
      <c r="J886" s="480" t="s">
        <v>2033</v>
      </c>
      <c r="K886" s="481">
        <v>4420600</v>
      </c>
      <c r="L886" s="480" t="s">
        <v>2034</v>
      </c>
      <c r="M886" s="481">
        <v>8029049</v>
      </c>
      <c r="N886" s="640" t="s">
        <v>3695</v>
      </c>
      <c r="O886" s="641" t="s">
        <v>3694</v>
      </c>
    </row>
    <row r="887" spans="1:16" ht="39.950000000000003" customHeight="1">
      <c r="A887" s="476" t="s">
        <v>2017</v>
      </c>
      <c r="B887" s="477" t="s">
        <v>2018</v>
      </c>
      <c r="C887" s="499" t="s">
        <v>2019</v>
      </c>
      <c r="D887" s="568" t="s">
        <v>2020</v>
      </c>
      <c r="E887" s="510" t="s">
        <v>2021</v>
      </c>
      <c r="F887" s="568" t="s">
        <v>2022</v>
      </c>
      <c r="G887" s="510" t="s">
        <v>2023</v>
      </c>
      <c r="H887" s="479" t="s">
        <v>143</v>
      </c>
      <c r="J887" s="510" t="s">
        <v>2035</v>
      </c>
      <c r="K887" s="501">
        <v>15000000</v>
      </c>
      <c r="L887" s="510" t="s">
        <v>2036</v>
      </c>
      <c r="M887" s="501">
        <v>10000000</v>
      </c>
    </row>
    <row r="888" spans="1:16" ht="39.950000000000003" customHeight="1">
      <c r="A888" s="476" t="s">
        <v>2017</v>
      </c>
      <c r="B888" s="477" t="s">
        <v>2018</v>
      </c>
      <c r="C888" s="499" t="s">
        <v>2019</v>
      </c>
      <c r="D888" s="568" t="s">
        <v>2020</v>
      </c>
      <c r="E888" s="510" t="s">
        <v>2021</v>
      </c>
      <c r="F888" s="568" t="s">
        <v>2022</v>
      </c>
      <c r="G888" s="510" t="s">
        <v>2023</v>
      </c>
      <c r="H888" s="479" t="s">
        <v>81</v>
      </c>
      <c r="J888" s="480" t="s">
        <v>1481</v>
      </c>
      <c r="K888" s="482">
        <v>2000000</v>
      </c>
      <c r="L888" s="480" t="s">
        <v>1481</v>
      </c>
      <c r="M888" s="482">
        <v>2000000</v>
      </c>
      <c r="N888" s="516" t="s">
        <v>2766</v>
      </c>
      <c r="O888" s="484" t="s">
        <v>2767</v>
      </c>
    </row>
    <row r="889" spans="1:16" ht="39.950000000000003" customHeight="1">
      <c r="A889" s="476" t="s">
        <v>2017</v>
      </c>
      <c r="B889" s="477" t="s">
        <v>2018</v>
      </c>
      <c r="C889" s="499" t="s">
        <v>2019</v>
      </c>
      <c r="D889" s="568" t="s">
        <v>2020</v>
      </c>
      <c r="E889" s="510" t="s">
        <v>2021</v>
      </c>
      <c r="F889" s="568" t="s">
        <v>2022</v>
      </c>
      <c r="G889" s="510" t="s">
        <v>2023</v>
      </c>
      <c r="H889" s="479" t="s">
        <v>325</v>
      </c>
      <c r="J889" s="510" t="s">
        <v>2039</v>
      </c>
      <c r="K889" s="501">
        <v>3000000</v>
      </c>
      <c r="L889" s="510" t="s">
        <v>2040</v>
      </c>
      <c r="M889" s="501">
        <v>4000000</v>
      </c>
      <c r="N889" s="547" t="s">
        <v>3157</v>
      </c>
    </row>
    <row r="890" spans="1:16" ht="39.950000000000003" customHeight="1">
      <c r="A890" s="476" t="s">
        <v>2017</v>
      </c>
      <c r="B890" s="477" t="s">
        <v>2018</v>
      </c>
      <c r="C890" s="499" t="s">
        <v>2019</v>
      </c>
      <c r="D890" s="568" t="s">
        <v>2020</v>
      </c>
      <c r="E890" s="510" t="s">
        <v>2021</v>
      </c>
      <c r="F890" s="568" t="s">
        <v>2022</v>
      </c>
      <c r="G890" s="510" t="s">
        <v>2023</v>
      </c>
      <c r="H890" s="479" t="s">
        <v>1872</v>
      </c>
      <c r="J890" s="480" t="s">
        <v>2042</v>
      </c>
      <c r="K890" s="482">
        <v>3000000</v>
      </c>
      <c r="L890" s="480" t="s">
        <v>2043</v>
      </c>
      <c r="M890" s="482">
        <v>3000000</v>
      </c>
    </row>
    <row r="891" spans="1:16" ht="39.950000000000003" customHeight="1">
      <c r="A891" s="476" t="s">
        <v>2017</v>
      </c>
      <c r="B891" s="477" t="s">
        <v>2018</v>
      </c>
      <c r="C891" s="499" t="s">
        <v>2019</v>
      </c>
      <c r="D891" s="568" t="s">
        <v>2045</v>
      </c>
      <c r="E891" s="510" t="s">
        <v>2046</v>
      </c>
      <c r="F891" s="568" t="s">
        <v>2047</v>
      </c>
      <c r="G891" s="510" t="s">
        <v>2048</v>
      </c>
      <c r="H891" s="479" t="s">
        <v>127</v>
      </c>
      <c r="J891" s="480" t="s">
        <v>895</v>
      </c>
      <c r="K891" s="482">
        <v>0</v>
      </c>
      <c r="L891" s="480" t="s">
        <v>895</v>
      </c>
      <c r="M891" s="482">
        <v>0</v>
      </c>
      <c r="N891" s="483" t="s">
        <v>2355</v>
      </c>
      <c r="O891" s="507" t="s">
        <v>2356</v>
      </c>
    </row>
    <row r="892" spans="1:16" ht="39.950000000000003" customHeight="1">
      <c r="A892" s="476" t="s">
        <v>2017</v>
      </c>
      <c r="B892" s="477" t="s">
        <v>2018</v>
      </c>
      <c r="C892" s="499" t="s">
        <v>2019</v>
      </c>
      <c r="D892" s="568" t="s">
        <v>2045</v>
      </c>
      <c r="E892" s="510" t="s">
        <v>2046</v>
      </c>
      <c r="F892" s="568" t="s">
        <v>2047</v>
      </c>
      <c r="G892" s="510" t="s">
        <v>2048</v>
      </c>
      <c r="H892" s="479" t="s">
        <v>194</v>
      </c>
      <c r="K892" s="482">
        <v>0</v>
      </c>
      <c r="L892" s="480" t="s">
        <v>2049</v>
      </c>
      <c r="M892" s="482">
        <v>700000000</v>
      </c>
      <c r="N892" s="484" t="s">
        <v>2509</v>
      </c>
      <c r="O892" s="487" t="s">
        <v>2510</v>
      </c>
    </row>
    <row r="893" spans="1:16" ht="39.950000000000003" customHeight="1">
      <c r="A893" s="476" t="s">
        <v>2017</v>
      </c>
      <c r="B893" s="477" t="s">
        <v>2018</v>
      </c>
      <c r="C893" s="499" t="s">
        <v>2019</v>
      </c>
      <c r="D893" s="568" t="s">
        <v>2045</v>
      </c>
      <c r="E893" s="510" t="s">
        <v>2046</v>
      </c>
      <c r="F893" s="568" t="s">
        <v>2047</v>
      </c>
      <c r="G893" s="510" t="s">
        <v>2048</v>
      </c>
      <c r="H893" s="479" t="s">
        <v>249</v>
      </c>
      <c r="K893" s="482">
        <v>0</v>
      </c>
      <c r="L893" s="486" t="s">
        <v>2025</v>
      </c>
      <c r="M893" s="482">
        <v>0</v>
      </c>
      <c r="N893" s="484" t="s">
        <v>2638</v>
      </c>
      <c r="O893" s="484" t="s">
        <v>2546</v>
      </c>
      <c r="P893" s="493">
        <v>0</v>
      </c>
    </row>
    <row r="894" spans="1:16" ht="39.950000000000003" customHeight="1">
      <c r="A894" s="476" t="s">
        <v>2017</v>
      </c>
      <c r="B894" s="477" t="s">
        <v>2018</v>
      </c>
      <c r="C894" s="499" t="s">
        <v>2019</v>
      </c>
      <c r="D894" s="568" t="s">
        <v>2045</v>
      </c>
      <c r="E894" s="510" t="s">
        <v>2046</v>
      </c>
      <c r="F894" s="568" t="s">
        <v>2047</v>
      </c>
      <c r="G894" s="510" t="s">
        <v>2048</v>
      </c>
      <c r="H894" s="479" t="s">
        <v>132</v>
      </c>
      <c r="J894" s="486" t="s">
        <v>2050</v>
      </c>
      <c r="K894" s="501">
        <v>5000000</v>
      </c>
      <c r="L894" s="486" t="s">
        <v>2051</v>
      </c>
      <c r="M894" s="501">
        <v>5000000</v>
      </c>
      <c r="N894" s="538" t="s">
        <v>3594</v>
      </c>
      <c r="O894" s="484" t="s">
        <v>2789</v>
      </c>
    </row>
    <row r="895" spans="1:16" ht="39.950000000000003" customHeight="1">
      <c r="A895" s="476" t="s">
        <v>2017</v>
      </c>
      <c r="B895" s="477" t="s">
        <v>2018</v>
      </c>
      <c r="C895" s="499" t="s">
        <v>2019</v>
      </c>
      <c r="D895" s="568" t="s">
        <v>2045</v>
      </c>
      <c r="E895" s="510" t="s">
        <v>2046</v>
      </c>
      <c r="F895" s="568" t="s">
        <v>2047</v>
      </c>
      <c r="G895" s="510" t="s">
        <v>2048</v>
      </c>
      <c r="H895" s="479" t="s">
        <v>102</v>
      </c>
      <c r="J895" s="480" t="s">
        <v>2052</v>
      </c>
      <c r="K895" s="482">
        <v>22275000</v>
      </c>
      <c r="L895" s="480" t="s">
        <v>2052</v>
      </c>
      <c r="M895" s="482">
        <v>22275000</v>
      </c>
      <c r="N895" s="483" t="s">
        <v>2823</v>
      </c>
      <c r="O895" s="484" t="s">
        <v>2813</v>
      </c>
    </row>
    <row r="896" spans="1:16" ht="39.950000000000003" customHeight="1">
      <c r="A896" s="476" t="s">
        <v>2017</v>
      </c>
      <c r="B896" s="477" t="s">
        <v>2018</v>
      </c>
      <c r="C896" s="499" t="s">
        <v>2019</v>
      </c>
      <c r="D896" s="568" t="s">
        <v>2045</v>
      </c>
      <c r="E896" s="510" t="s">
        <v>2046</v>
      </c>
      <c r="F896" s="568" t="s">
        <v>2047</v>
      </c>
      <c r="G896" s="510" t="s">
        <v>2048</v>
      </c>
      <c r="H896" s="479" t="s">
        <v>84</v>
      </c>
      <c r="J896" s="480" t="s">
        <v>2053</v>
      </c>
      <c r="K896" s="482">
        <v>350000000</v>
      </c>
      <c r="L896" s="480" t="s">
        <v>950</v>
      </c>
      <c r="M896" s="482">
        <v>20000000</v>
      </c>
      <c r="N896" s="496" t="s">
        <v>3053</v>
      </c>
      <c r="O896" s="497" t="s">
        <v>3054</v>
      </c>
    </row>
    <row r="897" spans="1:16" ht="39.950000000000003" customHeight="1">
      <c r="A897" s="476" t="s">
        <v>2017</v>
      </c>
      <c r="B897" s="477" t="s">
        <v>2018</v>
      </c>
      <c r="C897" s="499" t="s">
        <v>2019</v>
      </c>
      <c r="D897" s="568" t="s">
        <v>2045</v>
      </c>
      <c r="E897" s="510" t="s">
        <v>2046</v>
      </c>
      <c r="F897" s="568" t="s">
        <v>2047</v>
      </c>
      <c r="G897" s="510" t="s">
        <v>2048</v>
      </c>
      <c r="H897" s="479" t="s">
        <v>31</v>
      </c>
      <c r="J897" s="480" t="s">
        <v>2034</v>
      </c>
      <c r="K897" s="481">
        <v>6478068</v>
      </c>
      <c r="L897" s="480" t="s">
        <v>2034</v>
      </c>
      <c r="M897" s="481">
        <v>12143985</v>
      </c>
      <c r="N897" s="640" t="s">
        <v>3413</v>
      </c>
      <c r="O897" s="641" t="s">
        <v>3414</v>
      </c>
    </row>
    <row r="898" spans="1:16" ht="39.950000000000003" customHeight="1">
      <c r="A898" s="476" t="s">
        <v>2017</v>
      </c>
      <c r="B898" s="477" t="s">
        <v>2018</v>
      </c>
      <c r="C898" s="499" t="s">
        <v>2019</v>
      </c>
      <c r="D898" s="568" t="s">
        <v>2045</v>
      </c>
      <c r="E898" s="510" t="s">
        <v>2046</v>
      </c>
      <c r="F898" s="568" t="s">
        <v>2047</v>
      </c>
      <c r="G898" s="510" t="s">
        <v>2048</v>
      </c>
      <c r="H898" s="479" t="s">
        <v>143</v>
      </c>
      <c r="J898" s="510" t="s">
        <v>2054</v>
      </c>
      <c r="K898" s="501">
        <v>20000000</v>
      </c>
      <c r="L898" s="510" t="s">
        <v>2055</v>
      </c>
      <c r="M898" s="501">
        <v>18000000</v>
      </c>
    </row>
    <row r="899" spans="1:16" ht="39.950000000000003" customHeight="1">
      <c r="A899" s="476" t="s">
        <v>2017</v>
      </c>
      <c r="B899" s="477" t="s">
        <v>2018</v>
      </c>
      <c r="C899" s="499" t="s">
        <v>2019</v>
      </c>
      <c r="D899" s="568" t="s">
        <v>2045</v>
      </c>
      <c r="E899" s="510" t="s">
        <v>2046</v>
      </c>
      <c r="F899" s="568" t="s">
        <v>2047</v>
      </c>
      <c r="G899" s="510" t="s">
        <v>2048</v>
      </c>
      <c r="H899" s="479" t="s">
        <v>81</v>
      </c>
      <c r="J899" s="480" t="s">
        <v>1481</v>
      </c>
      <c r="K899" s="482">
        <v>2000000</v>
      </c>
      <c r="L899" s="480" t="s">
        <v>1481</v>
      </c>
      <c r="M899" s="482">
        <v>2000000</v>
      </c>
      <c r="N899" s="484" t="s">
        <v>2694</v>
      </c>
      <c r="O899" s="484" t="s">
        <v>2753</v>
      </c>
      <c r="P899" s="596" t="s">
        <v>2754</v>
      </c>
    </row>
    <row r="900" spans="1:16" ht="39.950000000000003" customHeight="1">
      <c r="A900" s="476" t="s">
        <v>2017</v>
      </c>
      <c r="B900" s="477" t="s">
        <v>2018</v>
      </c>
      <c r="C900" s="499" t="s">
        <v>2019</v>
      </c>
      <c r="D900" s="568" t="s">
        <v>2045</v>
      </c>
      <c r="E900" s="510" t="s">
        <v>2046</v>
      </c>
      <c r="F900" s="568" t="s">
        <v>2047</v>
      </c>
      <c r="G900" s="510" t="s">
        <v>2048</v>
      </c>
      <c r="H900" s="479" t="s">
        <v>325</v>
      </c>
      <c r="J900" s="510" t="s">
        <v>2054</v>
      </c>
      <c r="K900" s="501">
        <v>3000000</v>
      </c>
      <c r="L900" s="510" t="s">
        <v>2057</v>
      </c>
      <c r="M900" s="501">
        <v>4000000</v>
      </c>
      <c r="N900" s="547" t="s">
        <v>3156</v>
      </c>
    </row>
    <row r="901" spans="1:16" ht="39.950000000000003" customHeight="1">
      <c r="A901" s="476" t="s">
        <v>2017</v>
      </c>
      <c r="B901" s="477" t="s">
        <v>2018</v>
      </c>
      <c r="C901" s="499" t="s">
        <v>2019</v>
      </c>
      <c r="D901" s="568" t="s">
        <v>2045</v>
      </c>
      <c r="E901" s="510" t="s">
        <v>2046</v>
      </c>
      <c r="F901" s="568" t="s">
        <v>2047</v>
      </c>
      <c r="G901" s="510" t="s">
        <v>2048</v>
      </c>
      <c r="H901" s="479" t="s">
        <v>1872</v>
      </c>
      <c r="J901" s="480" t="s">
        <v>2058</v>
      </c>
      <c r="K901" s="482">
        <v>3000000</v>
      </c>
      <c r="L901" s="480" t="s">
        <v>2059</v>
      </c>
      <c r="M901" s="482">
        <v>3000000</v>
      </c>
    </row>
    <row r="902" spans="1:16" ht="39.950000000000003" customHeight="1">
      <c r="A902" s="476" t="s">
        <v>2017</v>
      </c>
      <c r="B902" s="477" t="s">
        <v>2018</v>
      </c>
      <c r="C902" s="499" t="s">
        <v>2060</v>
      </c>
      <c r="D902" s="568" t="s">
        <v>2061</v>
      </c>
      <c r="E902" s="510" t="s">
        <v>2062</v>
      </c>
      <c r="F902" s="568" t="s">
        <v>2063</v>
      </c>
      <c r="G902" s="510" t="s">
        <v>2064</v>
      </c>
      <c r="H902" s="479" t="s">
        <v>244</v>
      </c>
      <c r="J902" s="480" t="s">
        <v>895</v>
      </c>
      <c r="K902" s="482">
        <v>0</v>
      </c>
      <c r="L902" s="480" t="s">
        <v>895</v>
      </c>
      <c r="M902" s="482">
        <v>0</v>
      </c>
      <c r="N902" s="483" t="s">
        <v>2355</v>
      </c>
      <c r="O902" s="507" t="s">
        <v>2356</v>
      </c>
    </row>
    <row r="903" spans="1:16" ht="39.950000000000003" customHeight="1">
      <c r="A903" s="476" t="s">
        <v>2017</v>
      </c>
      <c r="B903" s="477" t="s">
        <v>2018</v>
      </c>
      <c r="C903" s="499" t="s">
        <v>2060</v>
      </c>
      <c r="D903" s="568" t="s">
        <v>2061</v>
      </c>
      <c r="E903" s="510" t="s">
        <v>2062</v>
      </c>
      <c r="F903" s="568" t="s">
        <v>2063</v>
      </c>
      <c r="G903" s="510" t="s">
        <v>2064</v>
      </c>
      <c r="H903" s="479" t="s">
        <v>194</v>
      </c>
      <c r="K903" s="482">
        <v>0</v>
      </c>
      <c r="L903" s="480" t="s">
        <v>2065</v>
      </c>
      <c r="M903" s="482">
        <v>0</v>
      </c>
      <c r="N903" s="484" t="s">
        <v>2509</v>
      </c>
      <c r="O903" s="487" t="s">
        <v>2510</v>
      </c>
    </row>
    <row r="904" spans="1:16" ht="39.950000000000003" customHeight="1">
      <c r="A904" s="476" t="s">
        <v>2017</v>
      </c>
      <c r="B904" s="477" t="s">
        <v>2018</v>
      </c>
      <c r="C904" s="499" t="s">
        <v>2060</v>
      </c>
      <c r="D904" s="568" t="s">
        <v>2061</v>
      </c>
      <c r="E904" s="510" t="s">
        <v>2062</v>
      </c>
      <c r="F904" s="568" t="s">
        <v>2063</v>
      </c>
      <c r="G904" s="510" t="s">
        <v>2064</v>
      </c>
      <c r="H904" s="479" t="s">
        <v>249</v>
      </c>
      <c r="K904" s="482">
        <v>0</v>
      </c>
      <c r="L904" s="486" t="s">
        <v>2025</v>
      </c>
      <c r="M904" s="482">
        <v>0</v>
      </c>
      <c r="N904" s="484" t="s">
        <v>2638</v>
      </c>
      <c r="O904" s="484" t="s">
        <v>2546</v>
      </c>
      <c r="P904" s="493">
        <v>0</v>
      </c>
    </row>
    <row r="905" spans="1:16" ht="39.950000000000003" customHeight="1">
      <c r="A905" s="476" t="s">
        <v>2017</v>
      </c>
      <c r="B905" s="477" t="s">
        <v>2018</v>
      </c>
      <c r="C905" s="499" t="s">
        <v>2060</v>
      </c>
      <c r="D905" s="568" t="s">
        <v>2061</v>
      </c>
      <c r="E905" s="510" t="s">
        <v>2062</v>
      </c>
      <c r="F905" s="568" t="s">
        <v>2063</v>
      </c>
      <c r="G905" s="510" t="s">
        <v>2064</v>
      </c>
      <c r="H905" s="479" t="s">
        <v>132</v>
      </c>
      <c r="J905" s="486" t="s">
        <v>2067</v>
      </c>
      <c r="K905" s="501">
        <v>5000000</v>
      </c>
      <c r="L905" s="486" t="s">
        <v>2068</v>
      </c>
      <c r="M905" s="501">
        <v>8000000</v>
      </c>
      <c r="N905" s="538" t="s">
        <v>3588</v>
      </c>
      <c r="O905" s="484" t="s">
        <v>2784</v>
      </c>
    </row>
    <row r="906" spans="1:16" ht="39.950000000000003" customHeight="1">
      <c r="A906" s="476" t="s">
        <v>2017</v>
      </c>
      <c r="B906" s="477" t="s">
        <v>2018</v>
      </c>
      <c r="C906" s="499" t="s">
        <v>2060</v>
      </c>
      <c r="D906" s="568" t="s">
        <v>2061</v>
      </c>
      <c r="E906" s="510" t="s">
        <v>2062</v>
      </c>
      <c r="F906" s="568" t="s">
        <v>2063</v>
      </c>
      <c r="G906" s="510" t="s">
        <v>2064</v>
      </c>
      <c r="H906" s="479" t="s">
        <v>102</v>
      </c>
      <c r="J906" s="480" t="s">
        <v>2070</v>
      </c>
      <c r="K906" s="482">
        <v>22275000</v>
      </c>
      <c r="L906" s="486"/>
      <c r="M906" s="501">
        <v>0</v>
      </c>
      <c r="N906" s="484" t="s">
        <v>2833</v>
      </c>
      <c r="O906" s="484" t="s">
        <v>2828</v>
      </c>
    </row>
    <row r="907" spans="1:16" ht="39.950000000000003" customHeight="1">
      <c r="A907" s="476" t="s">
        <v>2017</v>
      </c>
      <c r="B907" s="477" t="s">
        <v>2018</v>
      </c>
      <c r="C907" s="499" t="s">
        <v>2060</v>
      </c>
      <c r="D907" s="568" t="s">
        <v>2061</v>
      </c>
      <c r="E907" s="510" t="s">
        <v>2062</v>
      </c>
      <c r="F907" s="568" t="s">
        <v>2063</v>
      </c>
      <c r="G907" s="510" t="s">
        <v>2064</v>
      </c>
      <c r="H907" s="479" t="s">
        <v>84</v>
      </c>
      <c r="K907" s="482">
        <v>0</v>
      </c>
      <c r="L907" s="486"/>
      <c r="M907" s="501">
        <v>0</v>
      </c>
      <c r="N907" s="496" t="s">
        <v>3055</v>
      </c>
      <c r="O907" s="497" t="s">
        <v>3054</v>
      </c>
    </row>
    <row r="908" spans="1:16" ht="39.950000000000003" customHeight="1">
      <c r="A908" s="476" t="s">
        <v>2017</v>
      </c>
      <c r="B908" s="477" t="s">
        <v>2018</v>
      </c>
      <c r="C908" s="499" t="s">
        <v>2060</v>
      </c>
      <c r="D908" s="568" t="s">
        <v>2061</v>
      </c>
      <c r="E908" s="510" t="s">
        <v>2062</v>
      </c>
      <c r="F908" s="568" t="s">
        <v>2063</v>
      </c>
      <c r="G908" s="510" t="s">
        <v>2064</v>
      </c>
      <c r="H908" s="479" t="s">
        <v>31</v>
      </c>
      <c r="J908" s="480" t="s">
        <v>2034</v>
      </c>
      <c r="K908" s="481">
        <v>12067399</v>
      </c>
      <c r="L908" s="480" t="s">
        <v>2034</v>
      </c>
      <c r="M908" s="481">
        <v>20527981</v>
      </c>
      <c r="N908" s="640" t="s">
        <v>3416</v>
      </c>
      <c r="O908" s="641" t="s">
        <v>3414</v>
      </c>
    </row>
    <row r="909" spans="1:16" ht="39.950000000000003" customHeight="1">
      <c r="A909" s="476" t="s">
        <v>2017</v>
      </c>
      <c r="B909" s="477" t="s">
        <v>2018</v>
      </c>
      <c r="C909" s="499" t="s">
        <v>2060</v>
      </c>
      <c r="D909" s="568" t="s">
        <v>2061</v>
      </c>
      <c r="E909" s="510" t="s">
        <v>2062</v>
      </c>
      <c r="F909" s="568" t="s">
        <v>2063</v>
      </c>
      <c r="G909" s="510" t="s">
        <v>2064</v>
      </c>
      <c r="H909" s="479" t="s">
        <v>143</v>
      </c>
      <c r="J909" s="510" t="s">
        <v>2071</v>
      </c>
      <c r="K909" s="501">
        <v>20000000</v>
      </c>
      <c r="L909" s="510" t="s">
        <v>2072</v>
      </c>
      <c r="M909" s="501">
        <v>10000000</v>
      </c>
      <c r="N909" s="483" t="s">
        <v>3107</v>
      </c>
      <c r="O909" s="511" t="s">
        <v>3080</v>
      </c>
    </row>
    <row r="910" spans="1:16" ht="39.950000000000003" customHeight="1">
      <c r="A910" s="476" t="s">
        <v>2017</v>
      </c>
      <c r="B910" s="477" t="s">
        <v>2018</v>
      </c>
      <c r="C910" s="499" t="s">
        <v>2060</v>
      </c>
      <c r="D910" s="568" t="s">
        <v>2061</v>
      </c>
      <c r="E910" s="510" t="s">
        <v>2062</v>
      </c>
      <c r="F910" s="568" t="s">
        <v>2063</v>
      </c>
      <c r="G910" s="510" t="s">
        <v>2064</v>
      </c>
      <c r="H910" s="479" t="s">
        <v>81</v>
      </c>
      <c r="J910" s="480" t="s">
        <v>1481</v>
      </c>
      <c r="K910" s="482">
        <v>2000000</v>
      </c>
      <c r="L910" s="480" t="s">
        <v>1481</v>
      </c>
      <c r="M910" s="482">
        <v>2000000</v>
      </c>
      <c r="N910" s="518" t="s">
        <v>2768</v>
      </c>
    </row>
    <row r="911" spans="1:16" ht="39.950000000000003" customHeight="1">
      <c r="A911" s="476" t="s">
        <v>2017</v>
      </c>
      <c r="B911" s="477" t="s">
        <v>2018</v>
      </c>
      <c r="C911" s="499" t="s">
        <v>2060</v>
      </c>
      <c r="D911" s="568" t="s">
        <v>2061</v>
      </c>
      <c r="E911" s="510" t="s">
        <v>2062</v>
      </c>
      <c r="F911" s="568" t="s">
        <v>2063</v>
      </c>
      <c r="G911" s="510" t="s">
        <v>2064</v>
      </c>
      <c r="H911" s="479" t="s">
        <v>325</v>
      </c>
      <c r="J911" s="510" t="s">
        <v>2074</v>
      </c>
      <c r="K911" s="482">
        <v>3000000</v>
      </c>
      <c r="L911" s="510" t="s">
        <v>2075</v>
      </c>
      <c r="M911" s="482">
        <v>4000000</v>
      </c>
      <c r="N911" s="547" t="s">
        <v>3158</v>
      </c>
    </row>
    <row r="912" spans="1:16" ht="39.950000000000003" customHeight="1">
      <c r="A912" s="476" t="s">
        <v>2017</v>
      </c>
      <c r="B912" s="477" t="s">
        <v>2018</v>
      </c>
      <c r="C912" s="499" t="s">
        <v>2060</v>
      </c>
      <c r="D912" s="568" t="s">
        <v>2061</v>
      </c>
      <c r="E912" s="510" t="s">
        <v>2062</v>
      </c>
      <c r="F912" s="568" t="s">
        <v>2063</v>
      </c>
      <c r="G912" s="510" t="s">
        <v>2064</v>
      </c>
      <c r="H912" s="479" t="s">
        <v>1872</v>
      </c>
      <c r="J912" s="480" t="s">
        <v>2077</v>
      </c>
      <c r="K912" s="482">
        <v>3000000</v>
      </c>
      <c r="L912" s="480" t="s">
        <v>2078</v>
      </c>
      <c r="M912" s="482">
        <v>3000000</v>
      </c>
      <c r="N912" s="483" t="s">
        <v>3212</v>
      </c>
      <c r="O912" s="527" t="s">
        <v>3213</v>
      </c>
    </row>
    <row r="913" spans="1:16" ht="39.950000000000003" customHeight="1">
      <c r="A913" s="476" t="s">
        <v>2017</v>
      </c>
      <c r="B913" s="477" t="s">
        <v>2018</v>
      </c>
      <c r="C913" s="499" t="s">
        <v>2060</v>
      </c>
      <c r="D913" s="568" t="s">
        <v>2061</v>
      </c>
      <c r="E913" s="510" t="s">
        <v>2062</v>
      </c>
      <c r="F913" s="568" t="s">
        <v>2079</v>
      </c>
      <c r="G913" s="510" t="s">
        <v>3564</v>
      </c>
      <c r="H913" s="479" t="s">
        <v>194</v>
      </c>
      <c r="K913" s="482">
        <v>0</v>
      </c>
      <c r="L913" s="510" t="s">
        <v>2081</v>
      </c>
      <c r="M913" s="482">
        <v>200000000</v>
      </c>
      <c r="N913" s="484" t="s">
        <v>2512</v>
      </c>
      <c r="O913" s="484" t="s">
        <v>2513</v>
      </c>
    </row>
    <row r="914" spans="1:16" ht="39.950000000000003" customHeight="1">
      <c r="A914" s="476" t="s">
        <v>2017</v>
      </c>
      <c r="B914" s="477" t="s">
        <v>2018</v>
      </c>
      <c r="C914" s="499" t="s">
        <v>2060</v>
      </c>
      <c r="D914" s="568" t="s">
        <v>2061</v>
      </c>
      <c r="E914" s="510" t="s">
        <v>2062</v>
      </c>
      <c r="F914" s="568" t="s">
        <v>2079</v>
      </c>
      <c r="G914" s="510" t="s">
        <v>3564</v>
      </c>
      <c r="H914" s="479" t="s">
        <v>249</v>
      </c>
      <c r="J914" s="486" t="s">
        <v>2083</v>
      </c>
      <c r="K914" s="482">
        <v>0</v>
      </c>
      <c r="L914" s="486" t="s">
        <v>2083</v>
      </c>
      <c r="M914" s="482">
        <v>0</v>
      </c>
      <c r="N914" s="483" t="s">
        <v>2640</v>
      </c>
      <c r="O914" s="484" t="s">
        <v>2637</v>
      </c>
      <c r="P914" s="493">
        <v>0</v>
      </c>
    </row>
    <row r="915" spans="1:16" ht="39.950000000000003" customHeight="1">
      <c r="A915" s="476" t="s">
        <v>2017</v>
      </c>
      <c r="B915" s="477" t="s">
        <v>2018</v>
      </c>
      <c r="C915" s="499" t="s">
        <v>2060</v>
      </c>
      <c r="D915" s="568" t="s">
        <v>2061</v>
      </c>
      <c r="E915" s="510" t="s">
        <v>2062</v>
      </c>
      <c r="F915" s="568" t="s">
        <v>2079</v>
      </c>
      <c r="G915" s="510" t="s">
        <v>3564</v>
      </c>
      <c r="H915" s="479" t="s">
        <v>132</v>
      </c>
      <c r="J915" s="486" t="s">
        <v>2085</v>
      </c>
      <c r="K915" s="501">
        <v>2000000</v>
      </c>
      <c r="L915" s="486" t="s">
        <v>2086</v>
      </c>
      <c r="M915" s="501">
        <v>2000000</v>
      </c>
      <c r="N915" s="538" t="s">
        <v>3588</v>
      </c>
      <c r="O915" s="484" t="s">
        <v>2784</v>
      </c>
    </row>
    <row r="916" spans="1:16" ht="39.950000000000003" customHeight="1">
      <c r="A916" s="476" t="s">
        <v>2017</v>
      </c>
      <c r="B916" s="477" t="s">
        <v>2018</v>
      </c>
      <c r="C916" s="499" t="s">
        <v>2060</v>
      </c>
      <c r="D916" s="568" t="s">
        <v>2061</v>
      </c>
      <c r="E916" s="510" t="s">
        <v>2062</v>
      </c>
      <c r="F916" s="568" t="s">
        <v>2079</v>
      </c>
      <c r="G916" s="510" t="s">
        <v>3564</v>
      </c>
      <c r="H916" s="479" t="s">
        <v>102</v>
      </c>
      <c r="J916" s="480" t="s">
        <v>2089</v>
      </c>
      <c r="K916" s="482">
        <v>16875000</v>
      </c>
      <c r="L916" s="486"/>
      <c r="M916" s="501">
        <v>0</v>
      </c>
      <c r="N916" s="483" t="s">
        <v>2835</v>
      </c>
    </row>
    <row r="917" spans="1:16" ht="39.950000000000003" customHeight="1">
      <c r="A917" s="476" t="s">
        <v>2017</v>
      </c>
      <c r="B917" s="477" t="s">
        <v>2018</v>
      </c>
      <c r="C917" s="499" t="s">
        <v>2060</v>
      </c>
      <c r="D917" s="568" t="s">
        <v>2061</v>
      </c>
      <c r="E917" s="510" t="s">
        <v>2062</v>
      </c>
      <c r="F917" s="568" t="s">
        <v>2079</v>
      </c>
      <c r="G917" s="510" t="s">
        <v>3564</v>
      </c>
      <c r="H917" s="479" t="s">
        <v>81</v>
      </c>
      <c r="J917" s="480" t="s">
        <v>1481</v>
      </c>
      <c r="K917" s="482">
        <v>2000000</v>
      </c>
      <c r="L917" s="480" t="s">
        <v>1481</v>
      </c>
      <c r="M917" s="482">
        <v>2000000</v>
      </c>
      <c r="N917" s="516" t="s">
        <v>2766</v>
      </c>
      <c r="O917" s="484" t="s">
        <v>2767</v>
      </c>
    </row>
    <row r="918" spans="1:16" ht="39.950000000000003" customHeight="1">
      <c r="A918" s="476" t="s">
        <v>2017</v>
      </c>
      <c r="B918" s="477" t="s">
        <v>2018</v>
      </c>
      <c r="C918" s="499" t="s">
        <v>2060</v>
      </c>
      <c r="D918" s="568" t="s">
        <v>2061</v>
      </c>
      <c r="E918" s="510" t="s">
        <v>2062</v>
      </c>
      <c r="F918" s="568" t="s">
        <v>2079</v>
      </c>
      <c r="G918" s="510" t="s">
        <v>3564</v>
      </c>
      <c r="H918" s="479" t="s">
        <v>84</v>
      </c>
      <c r="J918" s="486" t="s">
        <v>2092</v>
      </c>
      <c r="K918" s="501">
        <v>0</v>
      </c>
      <c r="L918" s="486"/>
      <c r="M918" s="501">
        <v>0</v>
      </c>
    </row>
    <row r="919" spans="1:16" ht="39.950000000000003" customHeight="1">
      <c r="A919" s="476" t="s">
        <v>2017</v>
      </c>
      <c r="B919" s="477" t="s">
        <v>2018</v>
      </c>
      <c r="C919" s="499" t="s">
        <v>2060</v>
      </c>
      <c r="D919" s="568" t="s">
        <v>2061</v>
      </c>
      <c r="E919" s="510" t="s">
        <v>2062</v>
      </c>
      <c r="F919" s="568" t="s">
        <v>2079</v>
      </c>
      <c r="G919" s="510" t="s">
        <v>3564</v>
      </c>
      <c r="H919" s="479" t="s">
        <v>325</v>
      </c>
      <c r="J919" s="510" t="s">
        <v>2094</v>
      </c>
      <c r="K919" s="482">
        <v>3000000</v>
      </c>
      <c r="L919" s="510" t="s">
        <v>2095</v>
      </c>
      <c r="M919" s="482">
        <v>4000000</v>
      </c>
      <c r="N919" s="547" t="s">
        <v>3158</v>
      </c>
    </row>
    <row r="920" spans="1:16" ht="39.950000000000003" customHeight="1">
      <c r="A920" s="476" t="s">
        <v>2017</v>
      </c>
      <c r="B920" s="477" t="s">
        <v>2018</v>
      </c>
      <c r="C920" s="499" t="s">
        <v>2060</v>
      </c>
      <c r="D920" s="568" t="s">
        <v>2061</v>
      </c>
      <c r="E920" s="510" t="s">
        <v>2062</v>
      </c>
      <c r="F920" s="568" t="s">
        <v>2079</v>
      </c>
      <c r="G920" s="510" t="s">
        <v>3564</v>
      </c>
      <c r="H920" s="479" t="s">
        <v>331</v>
      </c>
      <c r="J920" s="480" t="s">
        <v>2098</v>
      </c>
      <c r="K920" s="482">
        <v>3000000</v>
      </c>
      <c r="L920" s="480" t="s">
        <v>2099</v>
      </c>
      <c r="M920" s="482">
        <v>3000000</v>
      </c>
      <c r="N920" s="483" t="s">
        <v>3215</v>
      </c>
      <c r="O920" s="484" t="s">
        <v>3216</v>
      </c>
    </row>
    <row r="921" spans="1:16" ht="39.950000000000003" customHeight="1">
      <c r="A921" s="476" t="s">
        <v>2017</v>
      </c>
      <c r="B921" s="477" t="s">
        <v>2018</v>
      </c>
      <c r="C921" s="499" t="s">
        <v>2060</v>
      </c>
      <c r="D921" s="568" t="s">
        <v>2061</v>
      </c>
      <c r="E921" s="510" t="s">
        <v>2062</v>
      </c>
      <c r="F921" s="568" t="s">
        <v>2079</v>
      </c>
      <c r="G921" s="510" t="s">
        <v>3564</v>
      </c>
      <c r="H921" s="479" t="s">
        <v>31</v>
      </c>
      <c r="J921" s="480" t="s">
        <v>2102</v>
      </c>
      <c r="K921" s="481">
        <v>308287205</v>
      </c>
      <c r="L921" s="480" t="s">
        <v>2102</v>
      </c>
      <c r="M921" s="481">
        <v>14138649</v>
      </c>
      <c r="N921" s="496" t="s">
        <v>3418</v>
      </c>
      <c r="O921" s="497" t="s">
        <v>3401</v>
      </c>
    </row>
    <row r="922" spans="1:16" ht="39.950000000000003" customHeight="1">
      <c r="A922" s="476" t="s">
        <v>2017</v>
      </c>
      <c r="B922" s="477" t="s">
        <v>2018</v>
      </c>
      <c r="C922" s="499" t="s">
        <v>2060</v>
      </c>
      <c r="D922" s="568" t="s">
        <v>2061</v>
      </c>
      <c r="E922" s="510" t="s">
        <v>2062</v>
      </c>
      <c r="F922" s="568" t="s">
        <v>2079</v>
      </c>
      <c r="G922" s="510" t="s">
        <v>3564</v>
      </c>
      <c r="H922" s="479" t="s">
        <v>143</v>
      </c>
      <c r="J922" s="510" t="s">
        <v>2071</v>
      </c>
      <c r="K922" s="501">
        <v>12000000</v>
      </c>
      <c r="L922" s="510" t="s">
        <v>2104</v>
      </c>
      <c r="M922" s="501">
        <v>10000000</v>
      </c>
      <c r="N922" s="483" t="s">
        <v>3109</v>
      </c>
      <c r="O922" s="511" t="s">
        <v>3080</v>
      </c>
    </row>
    <row r="923" spans="1:16" ht="39.950000000000003" customHeight="1">
      <c r="A923" s="476" t="s">
        <v>2017</v>
      </c>
      <c r="B923" s="477" t="s">
        <v>2018</v>
      </c>
      <c r="C923" s="499" t="s">
        <v>2060</v>
      </c>
      <c r="D923" s="568" t="s">
        <v>2061</v>
      </c>
      <c r="E923" s="510" t="s">
        <v>2062</v>
      </c>
      <c r="F923" s="568" t="s">
        <v>2079</v>
      </c>
      <c r="G923" s="510" t="s">
        <v>3565</v>
      </c>
      <c r="H923" s="479" t="s">
        <v>2107</v>
      </c>
      <c r="J923" s="506" t="s">
        <v>2108</v>
      </c>
      <c r="K923" s="482">
        <v>100000000</v>
      </c>
      <c r="L923" s="506" t="s">
        <v>2109</v>
      </c>
      <c r="M923" s="482">
        <v>100000000</v>
      </c>
    </row>
    <row r="924" spans="1:16" ht="39.950000000000003" customHeight="1">
      <c r="A924" s="476" t="s">
        <v>2112</v>
      </c>
      <c r="B924" s="477" t="s">
        <v>2113</v>
      </c>
      <c r="C924" s="499" t="s">
        <v>2114</v>
      </c>
      <c r="D924" s="568" t="s">
        <v>2115</v>
      </c>
      <c r="E924" s="510" t="s">
        <v>2116</v>
      </c>
      <c r="F924" s="568" t="s">
        <v>2117</v>
      </c>
      <c r="G924" s="510" t="s">
        <v>1888</v>
      </c>
    </row>
    <row r="925" spans="1:16" ht="39.950000000000003" customHeight="1">
      <c r="A925" s="476" t="s">
        <v>2112</v>
      </c>
      <c r="B925" s="477" t="s">
        <v>2113</v>
      </c>
      <c r="C925" s="499" t="s">
        <v>2114</v>
      </c>
      <c r="D925" s="568" t="s">
        <v>2118</v>
      </c>
      <c r="E925" s="510" t="s">
        <v>2119</v>
      </c>
      <c r="F925" s="568" t="s">
        <v>2120</v>
      </c>
      <c r="G925" s="510" t="s">
        <v>1888</v>
      </c>
      <c r="H925" s="597"/>
    </row>
    <row r="926" spans="1:16" ht="39.950000000000003" customHeight="1">
      <c r="A926" s="476" t="s">
        <v>2112</v>
      </c>
      <c r="B926" s="477" t="s">
        <v>2113</v>
      </c>
      <c r="C926" s="499" t="s">
        <v>2121</v>
      </c>
      <c r="D926" s="568" t="s">
        <v>2122</v>
      </c>
      <c r="E926" s="510" t="s">
        <v>2123</v>
      </c>
      <c r="F926" s="568" t="s">
        <v>2124</v>
      </c>
      <c r="G926" s="510" t="s">
        <v>2125</v>
      </c>
      <c r="H926" s="479" t="s">
        <v>102</v>
      </c>
      <c r="J926" s="480" t="s">
        <v>2126</v>
      </c>
      <c r="K926" s="482">
        <v>22275000</v>
      </c>
      <c r="M926" s="482">
        <v>0</v>
      </c>
      <c r="N926" s="484" t="s">
        <v>2804</v>
      </c>
      <c r="O926" s="484" t="s">
        <v>2804</v>
      </c>
    </row>
    <row r="927" spans="1:16" ht="39.950000000000003" customHeight="1">
      <c r="A927" s="476" t="s">
        <v>2112</v>
      </c>
      <c r="B927" s="477" t="s">
        <v>2113</v>
      </c>
      <c r="C927" s="499" t="s">
        <v>2121</v>
      </c>
      <c r="D927" s="568" t="s">
        <v>2122</v>
      </c>
      <c r="E927" s="510" t="s">
        <v>2123</v>
      </c>
      <c r="F927" s="568" t="s">
        <v>2124</v>
      </c>
      <c r="G927" s="510" t="s">
        <v>2125</v>
      </c>
      <c r="H927" s="479" t="s">
        <v>81</v>
      </c>
      <c r="J927" s="480" t="s">
        <v>1481</v>
      </c>
      <c r="K927" s="482">
        <v>2000000</v>
      </c>
      <c r="L927" s="480" t="s">
        <v>1481</v>
      </c>
      <c r="M927" s="482">
        <v>2000000</v>
      </c>
      <c r="N927" s="484" t="s">
        <v>3605</v>
      </c>
      <c r="O927" s="484" t="s">
        <v>2771</v>
      </c>
    </row>
    <row r="928" spans="1:16" ht="39.950000000000003" customHeight="1">
      <c r="A928" s="476" t="s">
        <v>2112</v>
      </c>
      <c r="B928" s="477" t="s">
        <v>2113</v>
      </c>
      <c r="C928" s="499" t="s">
        <v>2121</v>
      </c>
      <c r="D928" s="568" t="s">
        <v>2122</v>
      </c>
      <c r="E928" s="510" t="s">
        <v>2123</v>
      </c>
      <c r="F928" s="568" t="s">
        <v>2124</v>
      </c>
      <c r="G928" s="510" t="s">
        <v>2125</v>
      </c>
      <c r="H928" s="479" t="s">
        <v>84</v>
      </c>
      <c r="J928" s="480" t="s">
        <v>2127</v>
      </c>
      <c r="K928" s="482">
        <v>0</v>
      </c>
      <c r="M928" s="482">
        <v>0</v>
      </c>
      <c r="N928" s="496" t="s">
        <v>3057</v>
      </c>
      <c r="O928" s="497" t="s">
        <v>3058</v>
      </c>
    </row>
    <row r="929" spans="1:16" ht="39.950000000000003" customHeight="1">
      <c r="A929" s="476" t="s">
        <v>2112</v>
      </c>
      <c r="B929" s="477" t="s">
        <v>2113</v>
      </c>
      <c r="C929" s="499" t="s">
        <v>2121</v>
      </c>
      <c r="D929" s="568" t="s">
        <v>2122</v>
      </c>
      <c r="E929" s="510" t="s">
        <v>2123</v>
      </c>
      <c r="F929" s="568" t="s">
        <v>2124</v>
      </c>
      <c r="G929" s="510" t="s">
        <v>2125</v>
      </c>
      <c r="H929" s="479" t="s">
        <v>325</v>
      </c>
      <c r="J929" s="510" t="s">
        <v>2128</v>
      </c>
      <c r="K929" s="501">
        <v>3000000</v>
      </c>
      <c r="L929" s="510" t="s">
        <v>2129</v>
      </c>
      <c r="M929" s="501">
        <v>4000000</v>
      </c>
      <c r="N929" s="547" t="s">
        <v>3160</v>
      </c>
    </row>
    <row r="930" spans="1:16" ht="39.950000000000003" customHeight="1">
      <c r="A930" s="476" t="s">
        <v>2112</v>
      </c>
      <c r="B930" s="477" t="s">
        <v>2113</v>
      </c>
      <c r="C930" s="499" t="s">
        <v>2121</v>
      </c>
      <c r="D930" s="568" t="s">
        <v>2122</v>
      </c>
      <c r="E930" s="510" t="s">
        <v>2123</v>
      </c>
      <c r="F930" s="568" t="s">
        <v>2124</v>
      </c>
      <c r="G930" s="510" t="s">
        <v>2125</v>
      </c>
      <c r="H930" s="479" t="s">
        <v>331</v>
      </c>
      <c r="J930" s="480" t="s">
        <v>2131</v>
      </c>
      <c r="K930" s="482">
        <v>2000000</v>
      </c>
      <c r="L930" s="480" t="s">
        <v>2132</v>
      </c>
      <c r="M930" s="482">
        <v>3000000</v>
      </c>
      <c r="N930" s="483" t="s">
        <v>3217</v>
      </c>
    </row>
    <row r="931" spans="1:16" ht="39.950000000000003" customHeight="1">
      <c r="A931" s="476" t="s">
        <v>2112</v>
      </c>
      <c r="B931" s="477" t="s">
        <v>2113</v>
      </c>
      <c r="C931" s="499" t="s">
        <v>2121</v>
      </c>
      <c r="D931" s="568" t="s">
        <v>2122</v>
      </c>
      <c r="E931" s="510" t="s">
        <v>2123</v>
      </c>
      <c r="F931" s="568" t="s">
        <v>2124</v>
      </c>
      <c r="G931" s="510" t="s">
        <v>2125</v>
      </c>
      <c r="H931" s="479" t="s">
        <v>143</v>
      </c>
      <c r="J931" s="510" t="s">
        <v>2128</v>
      </c>
      <c r="K931" s="501">
        <v>0</v>
      </c>
      <c r="L931" s="510" t="s">
        <v>2130</v>
      </c>
      <c r="M931" s="501">
        <v>0</v>
      </c>
    </row>
    <row r="932" spans="1:16" ht="39.950000000000003" customHeight="1">
      <c r="A932" s="480" t="s">
        <v>2112</v>
      </c>
      <c r="B932" s="480" t="s">
        <v>2113</v>
      </c>
      <c r="C932" s="550" t="s">
        <v>2121</v>
      </c>
      <c r="D932" s="550" t="s">
        <v>2135</v>
      </c>
      <c r="E932" s="550" t="s">
        <v>2136</v>
      </c>
      <c r="F932" s="550" t="s">
        <v>2137</v>
      </c>
      <c r="G932" s="550" t="s">
        <v>2138</v>
      </c>
      <c r="H932" s="479" t="s">
        <v>244</v>
      </c>
      <c r="J932" s="480" t="s">
        <v>2139</v>
      </c>
      <c r="K932" s="561">
        <v>0</v>
      </c>
      <c r="L932" s="480" t="s">
        <v>2139</v>
      </c>
      <c r="M932" s="561">
        <v>0</v>
      </c>
    </row>
    <row r="933" spans="1:16" ht="39.950000000000003" customHeight="1">
      <c r="A933" s="476" t="s">
        <v>2112</v>
      </c>
      <c r="B933" s="477" t="s">
        <v>2113</v>
      </c>
      <c r="C933" s="499" t="s">
        <v>2121</v>
      </c>
      <c r="D933" s="568" t="s">
        <v>2135</v>
      </c>
      <c r="E933" s="510" t="s">
        <v>2136</v>
      </c>
      <c r="F933" s="568" t="s">
        <v>2137</v>
      </c>
      <c r="G933" s="510" t="s">
        <v>2138</v>
      </c>
      <c r="H933" s="479" t="s">
        <v>126</v>
      </c>
      <c r="K933" s="482">
        <v>0</v>
      </c>
      <c r="L933" s="510" t="s">
        <v>2140</v>
      </c>
      <c r="M933" s="482">
        <v>25000000</v>
      </c>
      <c r="N933" s="484" t="s">
        <v>2512</v>
      </c>
      <c r="O933" s="484" t="s">
        <v>2513</v>
      </c>
    </row>
    <row r="934" spans="1:16" ht="39.950000000000003" customHeight="1">
      <c r="A934" s="476" t="s">
        <v>2112</v>
      </c>
      <c r="B934" s="477" t="s">
        <v>2113</v>
      </c>
      <c r="C934" s="499" t="s">
        <v>2121</v>
      </c>
      <c r="D934" s="568" t="s">
        <v>2135</v>
      </c>
      <c r="E934" s="510" t="s">
        <v>2136</v>
      </c>
      <c r="F934" s="568" t="s">
        <v>2137</v>
      </c>
      <c r="G934" s="510" t="s">
        <v>2138</v>
      </c>
      <c r="H934" s="479" t="s">
        <v>249</v>
      </c>
      <c r="J934" s="486" t="s">
        <v>2138</v>
      </c>
      <c r="K934" s="482">
        <v>0</v>
      </c>
      <c r="L934" s="486" t="s">
        <v>2138</v>
      </c>
      <c r="M934" s="482">
        <v>0</v>
      </c>
      <c r="N934" s="483" t="s">
        <v>2641</v>
      </c>
      <c r="O934" s="484" t="s">
        <v>2637</v>
      </c>
      <c r="P934" s="493">
        <v>0</v>
      </c>
    </row>
    <row r="935" spans="1:16" ht="39.950000000000003" customHeight="1">
      <c r="A935" s="476" t="s">
        <v>2112</v>
      </c>
      <c r="B935" s="477" t="s">
        <v>2113</v>
      </c>
      <c r="C935" s="499" t="s">
        <v>2121</v>
      </c>
      <c r="D935" s="568" t="s">
        <v>2135</v>
      </c>
      <c r="E935" s="510" t="s">
        <v>2136</v>
      </c>
      <c r="F935" s="568" t="s">
        <v>2137</v>
      </c>
      <c r="G935" s="510" t="s">
        <v>2138</v>
      </c>
      <c r="H935" s="479" t="s">
        <v>132</v>
      </c>
      <c r="J935" s="486" t="s">
        <v>2141</v>
      </c>
      <c r="K935" s="501">
        <v>5000000</v>
      </c>
      <c r="L935" s="486" t="s">
        <v>2141</v>
      </c>
      <c r="M935" s="501">
        <v>5000000</v>
      </c>
      <c r="N935" s="538" t="s">
        <v>3588</v>
      </c>
      <c r="O935" s="484" t="s">
        <v>2784</v>
      </c>
    </row>
    <row r="936" spans="1:16" ht="39.950000000000003" customHeight="1" thickBot="1">
      <c r="A936" s="476" t="s">
        <v>2112</v>
      </c>
      <c r="B936" s="477" t="s">
        <v>2113</v>
      </c>
      <c r="C936" s="499" t="s">
        <v>2121</v>
      </c>
      <c r="D936" s="568" t="s">
        <v>2135</v>
      </c>
      <c r="E936" s="510" t="s">
        <v>2136</v>
      </c>
      <c r="F936" s="568" t="s">
        <v>2137</v>
      </c>
      <c r="G936" s="510" t="s">
        <v>2138</v>
      </c>
      <c r="H936" s="479" t="s">
        <v>2142</v>
      </c>
      <c r="J936" s="489" t="s">
        <v>3521</v>
      </c>
      <c r="K936" s="603">
        <v>0</v>
      </c>
      <c r="L936" s="504" t="s">
        <v>2143</v>
      </c>
      <c r="M936" s="604">
        <v>0</v>
      </c>
      <c r="N936" s="495" t="s">
        <v>3522</v>
      </c>
      <c r="O936" s="584"/>
      <c r="P936" s="753" t="s">
        <v>3523</v>
      </c>
    </row>
    <row r="937" spans="1:16" ht="39.950000000000003" customHeight="1">
      <c r="A937" s="476" t="s">
        <v>2112</v>
      </c>
      <c r="B937" s="477" t="s">
        <v>2113</v>
      </c>
      <c r="C937" s="499" t="s">
        <v>2121</v>
      </c>
      <c r="D937" s="568" t="s">
        <v>2135</v>
      </c>
      <c r="E937" s="510" t="s">
        <v>2136</v>
      </c>
      <c r="F937" s="568" t="s">
        <v>2137</v>
      </c>
      <c r="G937" s="510" t="s">
        <v>2138</v>
      </c>
      <c r="H937" s="479" t="s">
        <v>237</v>
      </c>
      <c r="J937" s="506" t="s">
        <v>2144</v>
      </c>
      <c r="K937" s="501">
        <v>4000000</v>
      </c>
      <c r="L937" s="476" t="s">
        <v>2144</v>
      </c>
      <c r="M937" s="501">
        <v>4600000</v>
      </c>
      <c r="N937" s="517" t="s">
        <v>2896</v>
      </c>
      <c r="O937" s="524" t="s">
        <v>3659</v>
      </c>
    </row>
    <row r="938" spans="1:16" ht="39.950000000000003" customHeight="1">
      <c r="A938" s="476" t="s">
        <v>2112</v>
      </c>
      <c r="B938" s="477" t="s">
        <v>2113</v>
      </c>
      <c r="C938" s="499" t="s">
        <v>2121</v>
      </c>
      <c r="D938" s="568" t="s">
        <v>2135</v>
      </c>
      <c r="E938" s="510" t="s">
        <v>2136</v>
      </c>
      <c r="F938" s="568" t="s">
        <v>2137</v>
      </c>
      <c r="G938" s="510" t="s">
        <v>2138</v>
      </c>
      <c r="H938" s="479" t="s">
        <v>811</v>
      </c>
      <c r="J938" s="560" t="s">
        <v>2145</v>
      </c>
      <c r="K938" s="482">
        <v>8400000</v>
      </c>
      <c r="L938" s="476"/>
      <c r="M938" s="501">
        <v>0</v>
      </c>
    </row>
    <row r="939" spans="1:16" ht="39.950000000000003" customHeight="1">
      <c r="A939" s="476" t="s">
        <v>2112</v>
      </c>
      <c r="B939" s="477" t="s">
        <v>2113</v>
      </c>
      <c r="C939" s="499" t="s">
        <v>2121</v>
      </c>
      <c r="D939" s="568" t="s">
        <v>2135</v>
      </c>
      <c r="E939" s="510" t="s">
        <v>2136</v>
      </c>
      <c r="F939" s="568" t="s">
        <v>2137</v>
      </c>
      <c r="G939" s="510" t="s">
        <v>2138</v>
      </c>
      <c r="H939" s="479" t="s">
        <v>2146</v>
      </c>
      <c r="J939" s="480" t="s">
        <v>3660</v>
      </c>
      <c r="K939" s="482">
        <v>2000000</v>
      </c>
      <c r="L939" s="480" t="s">
        <v>3661</v>
      </c>
      <c r="M939" s="482">
        <v>12000000</v>
      </c>
      <c r="N939" s="605" t="s">
        <v>2534</v>
      </c>
      <c r="O939" s="606" t="s">
        <v>2535</v>
      </c>
    </row>
    <row r="940" spans="1:16" ht="39.950000000000003" customHeight="1" thickBot="1">
      <c r="A940" s="476" t="s">
        <v>2112</v>
      </c>
      <c r="B940" s="477" t="s">
        <v>2113</v>
      </c>
      <c r="C940" s="499" t="s">
        <v>2121</v>
      </c>
      <c r="D940" s="568" t="s">
        <v>2135</v>
      </c>
      <c r="E940" s="510" t="s">
        <v>2136</v>
      </c>
      <c r="F940" s="568" t="s">
        <v>2137</v>
      </c>
      <c r="G940" s="510" t="s">
        <v>2138</v>
      </c>
      <c r="H940" s="479" t="s">
        <v>58</v>
      </c>
      <c r="J940" s="480" t="s">
        <v>2152</v>
      </c>
      <c r="K940" s="482">
        <v>3012630</v>
      </c>
      <c r="L940" s="480" t="s">
        <v>2152</v>
      </c>
      <c r="M940" s="482">
        <v>3393189</v>
      </c>
      <c r="N940" s="503" t="s">
        <v>2654</v>
      </c>
      <c r="O940" s="504" t="s">
        <v>2655</v>
      </c>
      <c r="P940" s="607">
        <v>3393189</v>
      </c>
    </row>
    <row r="941" spans="1:16" ht="39.950000000000003" customHeight="1" thickBot="1">
      <c r="A941" s="476" t="s">
        <v>2112</v>
      </c>
      <c r="B941" s="477" t="s">
        <v>2113</v>
      </c>
      <c r="C941" s="499" t="s">
        <v>2121</v>
      </c>
      <c r="D941" s="568" t="s">
        <v>2135</v>
      </c>
      <c r="E941" s="510" t="s">
        <v>2136</v>
      </c>
      <c r="F941" s="568" t="s">
        <v>2137</v>
      </c>
      <c r="G941" s="510" t="s">
        <v>2138</v>
      </c>
      <c r="H941" s="479" t="s">
        <v>108</v>
      </c>
      <c r="J941" s="480" t="s">
        <v>2153</v>
      </c>
      <c r="K941" s="482">
        <v>5000000000</v>
      </c>
      <c r="M941" s="482">
        <v>0</v>
      </c>
      <c r="N941" s="503" t="s">
        <v>2957</v>
      </c>
      <c r="O941" s="504" t="s">
        <v>1795</v>
      </c>
    </row>
    <row r="942" spans="1:16" ht="39.950000000000003" customHeight="1">
      <c r="A942" s="476" t="s">
        <v>2112</v>
      </c>
      <c r="B942" s="477" t="s">
        <v>2113</v>
      </c>
      <c r="C942" s="499" t="s">
        <v>2121</v>
      </c>
      <c r="D942" s="568" t="s">
        <v>2135</v>
      </c>
      <c r="E942" s="510" t="s">
        <v>2136</v>
      </c>
      <c r="F942" s="568" t="s">
        <v>2137</v>
      </c>
      <c r="G942" s="510" t="s">
        <v>2138</v>
      </c>
      <c r="H942" s="479" t="s">
        <v>102</v>
      </c>
      <c r="J942" s="480" t="s">
        <v>2154</v>
      </c>
      <c r="K942" s="482">
        <v>22275000</v>
      </c>
      <c r="M942" s="482">
        <v>0</v>
      </c>
      <c r="N942" s="483" t="s">
        <v>2835</v>
      </c>
    </row>
    <row r="943" spans="1:16" ht="39.950000000000003" customHeight="1">
      <c r="A943" s="476" t="s">
        <v>2112</v>
      </c>
      <c r="B943" s="477" t="s">
        <v>2113</v>
      </c>
      <c r="C943" s="499" t="s">
        <v>2121</v>
      </c>
      <c r="D943" s="568" t="s">
        <v>2135</v>
      </c>
      <c r="E943" s="510" t="s">
        <v>2136</v>
      </c>
      <c r="F943" s="568" t="s">
        <v>2137</v>
      </c>
      <c r="G943" s="510" t="s">
        <v>2138</v>
      </c>
      <c r="H943" s="479" t="s">
        <v>84</v>
      </c>
      <c r="J943" s="480" t="s">
        <v>2155</v>
      </c>
      <c r="K943" s="482">
        <v>0</v>
      </c>
      <c r="L943" s="480">
        <v>0</v>
      </c>
      <c r="M943" s="482">
        <v>0</v>
      </c>
    </row>
    <row r="944" spans="1:16" ht="39.950000000000003" customHeight="1">
      <c r="A944" s="476" t="s">
        <v>2112</v>
      </c>
      <c r="B944" s="477" t="s">
        <v>2113</v>
      </c>
      <c r="C944" s="499" t="s">
        <v>2121</v>
      </c>
      <c r="D944" s="568" t="s">
        <v>2135</v>
      </c>
      <c r="E944" s="510" t="s">
        <v>2136</v>
      </c>
      <c r="F944" s="568" t="s">
        <v>2137</v>
      </c>
      <c r="G944" s="510" t="s">
        <v>2138</v>
      </c>
      <c r="H944" s="479" t="s">
        <v>325</v>
      </c>
      <c r="J944" s="510" t="s">
        <v>2156</v>
      </c>
      <c r="K944" s="482">
        <v>3000000</v>
      </c>
      <c r="L944" s="510" t="s">
        <v>2157</v>
      </c>
      <c r="M944" s="482">
        <v>4000000</v>
      </c>
      <c r="N944" s="547" t="s">
        <v>3160</v>
      </c>
    </row>
    <row r="945" spans="1:16" ht="39.950000000000003" customHeight="1">
      <c r="A945" s="476" t="s">
        <v>2112</v>
      </c>
      <c r="B945" s="477" t="s">
        <v>2113</v>
      </c>
      <c r="C945" s="499" t="s">
        <v>2121</v>
      </c>
      <c r="D945" s="568" t="s">
        <v>2135</v>
      </c>
      <c r="E945" s="510" t="s">
        <v>2136</v>
      </c>
      <c r="F945" s="568" t="s">
        <v>2137</v>
      </c>
      <c r="G945" s="510" t="s">
        <v>2138</v>
      </c>
      <c r="H945" s="479" t="s">
        <v>331</v>
      </c>
      <c r="J945" s="506" t="s">
        <v>2159</v>
      </c>
      <c r="K945" s="482">
        <v>2000000</v>
      </c>
      <c r="L945" s="506" t="s">
        <v>2160</v>
      </c>
      <c r="M945" s="482">
        <v>3000000</v>
      </c>
      <c r="N945" s="483" t="s">
        <v>3218</v>
      </c>
      <c r="O945" s="527" t="s">
        <v>3216</v>
      </c>
    </row>
    <row r="946" spans="1:16" ht="39.950000000000003" customHeight="1">
      <c r="A946" s="476" t="s">
        <v>2112</v>
      </c>
      <c r="B946" s="477" t="s">
        <v>2113</v>
      </c>
      <c r="C946" s="499" t="s">
        <v>2121</v>
      </c>
      <c r="D946" s="568" t="s">
        <v>2135</v>
      </c>
      <c r="E946" s="510" t="s">
        <v>2136</v>
      </c>
      <c r="F946" s="568" t="s">
        <v>2137</v>
      </c>
      <c r="G946" s="510" t="s">
        <v>2138</v>
      </c>
      <c r="H946" s="479" t="s">
        <v>65</v>
      </c>
      <c r="J946" s="480" t="s">
        <v>2162</v>
      </c>
      <c r="K946" s="482">
        <v>0</v>
      </c>
      <c r="L946" s="480" t="s">
        <v>2163</v>
      </c>
      <c r="M946" s="482">
        <v>0</v>
      </c>
      <c r="N946" s="507" t="s">
        <v>2293</v>
      </c>
    </row>
    <row r="947" spans="1:16" ht="39.950000000000003" customHeight="1">
      <c r="A947" s="476" t="s">
        <v>2112</v>
      </c>
      <c r="B947" s="477" t="s">
        <v>2113</v>
      </c>
      <c r="C947" s="499" t="s">
        <v>2121</v>
      </c>
      <c r="D947" s="568" t="s">
        <v>2135</v>
      </c>
      <c r="E947" s="510" t="s">
        <v>2136</v>
      </c>
      <c r="F947" s="568" t="s">
        <v>2137</v>
      </c>
      <c r="G947" s="510" t="s">
        <v>2138</v>
      </c>
      <c r="H947" s="479" t="s">
        <v>1163</v>
      </c>
      <c r="J947" s="506" t="s">
        <v>3662</v>
      </c>
      <c r="L947" s="506" t="s">
        <v>3662</v>
      </c>
      <c r="M947" s="482">
        <v>0</v>
      </c>
      <c r="N947" s="517" t="s">
        <v>3534</v>
      </c>
      <c r="O947" s="517" t="s">
        <v>3535</v>
      </c>
      <c r="P947" s="517" t="s">
        <v>3536</v>
      </c>
    </row>
    <row r="948" spans="1:16" ht="39.950000000000003" customHeight="1" thickBot="1">
      <c r="A948" s="476" t="s">
        <v>2112</v>
      </c>
      <c r="B948" s="477" t="s">
        <v>2113</v>
      </c>
      <c r="C948" s="499" t="s">
        <v>2121</v>
      </c>
      <c r="D948" s="568" t="s">
        <v>2135</v>
      </c>
      <c r="E948" s="510" t="s">
        <v>2136</v>
      </c>
      <c r="F948" s="568" t="s">
        <v>2137</v>
      </c>
      <c r="G948" s="510" t="s">
        <v>2138</v>
      </c>
      <c r="H948" s="597" t="s">
        <v>838</v>
      </c>
      <c r="J948" s="499" t="s">
        <v>2169</v>
      </c>
      <c r="K948" s="501">
        <v>2812992</v>
      </c>
      <c r="L948" s="499" t="s">
        <v>2170</v>
      </c>
      <c r="M948" s="501">
        <v>3339584</v>
      </c>
      <c r="N948" s="608" t="s">
        <v>2649</v>
      </c>
      <c r="O948" s="609" t="s">
        <v>2650</v>
      </c>
      <c r="P948" s="610">
        <v>2983000</v>
      </c>
    </row>
    <row r="949" spans="1:16" ht="39.950000000000003" customHeight="1" thickBot="1">
      <c r="A949" s="476" t="s">
        <v>2112</v>
      </c>
      <c r="B949" s="477" t="s">
        <v>2113</v>
      </c>
      <c r="C949" s="499" t="s">
        <v>2121</v>
      </c>
      <c r="D949" s="568" t="s">
        <v>2135</v>
      </c>
      <c r="E949" s="510" t="s">
        <v>2136</v>
      </c>
      <c r="F949" s="568" t="s">
        <v>2137</v>
      </c>
      <c r="G949" s="510" t="s">
        <v>2138</v>
      </c>
      <c r="H949" s="597" t="s">
        <v>640</v>
      </c>
      <c r="J949" s="480" t="s">
        <v>2171</v>
      </c>
      <c r="K949" s="482">
        <v>0</v>
      </c>
      <c r="L949" s="480" t="s">
        <v>2171</v>
      </c>
      <c r="M949" s="482">
        <v>0</v>
      </c>
      <c r="O949" s="504" t="s">
        <v>2857</v>
      </c>
    </row>
    <row r="950" spans="1:16" ht="39.950000000000003" customHeight="1">
      <c r="A950" s="476" t="s">
        <v>2112</v>
      </c>
      <c r="B950" s="477" t="s">
        <v>2113</v>
      </c>
      <c r="C950" s="499" t="s">
        <v>2121</v>
      </c>
      <c r="D950" s="568" t="s">
        <v>2135</v>
      </c>
      <c r="E950" s="510" t="s">
        <v>2136</v>
      </c>
      <c r="F950" s="568" t="s">
        <v>2137</v>
      </c>
      <c r="G950" s="510" t="s">
        <v>2138</v>
      </c>
      <c r="H950" s="479" t="s">
        <v>31</v>
      </c>
      <c r="J950" s="480" t="s">
        <v>2102</v>
      </c>
      <c r="K950" s="481">
        <v>4420600</v>
      </c>
      <c r="L950" s="480" t="s">
        <v>2102</v>
      </c>
      <c r="M950" s="481">
        <v>8029049</v>
      </c>
      <c r="N950" s="496" t="s">
        <v>3418</v>
      </c>
      <c r="O950" s="497" t="s">
        <v>3401</v>
      </c>
    </row>
    <row r="951" spans="1:16" ht="39.950000000000003" customHeight="1" thickBot="1">
      <c r="A951" s="476" t="s">
        <v>2112</v>
      </c>
      <c r="B951" s="477" t="s">
        <v>2113</v>
      </c>
      <c r="C951" s="499" t="s">
        <v>2121</v>
      </c>
      <c r="D951" s="568" t="s">
        <v>2135</v>
      </c>
      <c r="E951" s="510" t="s">
        <v>2136</v>
      </c>
      <c r="F951" s="568" t="s">
        <v>2137</v>
      </c>
      <c r="G951" s="510" t="s">
        <v>2138</v>
      </c>
      <c r="H951" s="597" t="s">
        <v>170</v>
      </c>
      <c r="J951" s="506" t="s">
        <v>3663</v>
      </c>
      <c r="K951" s="482">
        <v>500000</v>
      </c>
      <c r="L951" s="506" t="s">
        <v>3663</v>
      </c>
      <c r="M951" s="482">
        <v>500000</v>
      </c>
      <c r="N951" s="611" t="s">
        <v>3457</v>
      </c>
      <c r="O951" s="583" t="s">
        <v>3458</v>
      </c>
    </row>
    <row r="952" spans="1:16" ht="39.950000000000003" customHeight="1">
      <c r="A952" s="476" t="s">
        <v>2112</v>
      </c>
      <c r="B952" s="477" t="s">
        <v>2113</v>
      </c>
      <c r="C952" s="499" t="s">
        <v>2121</v>
      </c>
      <c r="D952" s="568" t="s">
        <v>2135</v>
      </c>
      <c r="E952" s="510" t="s">
        <v>2136</v>
      </c>
      <c r="F952" s="568" t="s">
        <v>2137</v>
      </c>
      <c r="G952" s="510" t="s">
        <v>2138</v>
      </c>
      <c r="H952" s="597" t="s">
        <v>143</v>
      </c>
      <c r="J952" s="510" t="s">
        <v>2177</v>
      </c>
      <c r="K952" s="501">
        <v>10000000</v>
      </c>
      <c r="L952" s="510" t="s">
        <v>2178</v>
      </c>
      <c r="M952" s="501">
        <v>10000000</v>
      </c>
    </row>
    <row r="953" spans="1:16" ht="39.950000000000003" customHeight="1">
      <c r="A953" s="476" t="s">
        <v>2112</v>
      </c>
      <c r="B953" s="477" t="s">
        <v>2113</v>
      </c>
      <c r="C953" s="499" t="s">
        <v>2121</v>
      </c>
      <c r="D953" s="568" t="s">
        <v>2135</v>
      </c>
      <c r="E953" s="510" t="s">
        <v>2136</v>
      </c>
      <c r="F953" s="568" t="s">
        <v>2137</v>
      </c>
      <c r="G953" s="510" t="s">
        <v>2138</v>
      </c>
      <c r="H953" s="597" t="s">
        <v>2179</v>
      </c>
      <c r="J953" s="480" t="s">
        <v>1481</v>
      </c>
      <c r="K953" s="482">
        <v>2000000</v>
      </c>
      <c r="L953" s="480" t="s">
        <v>1481</v>
      </c>
      <c r="M953" s="482">
        <v>2000000</v>
      </c>
      <c r="N953" s="612" t="s">
        <v>3664</v>
      </c>
      <c r="O953" s="484" t="s">
        <v>2773</v>
      </c>
    </row>
    <row r="954" spans="1:16" ht="39.950000000000003" customHeight="1">
      <c r="A954" s="476" t="s">
        <v>2112</v>
      </c>
      <c r="B954" s="477" t="s">
        <v>2113</v>
      </c>
      <c r="C954" s="499" t="s">
        <v>2121</v>
      </c>
      <c r="D954" s="568" t="s">
        <v>2135</v>
      </c>
      <c r="E954" s="510" t="s">
        <v>2136</v>
      </c>
      <c r="F954" s="568" t="s">
        <v>2137</v>
      </c>
      <c r="G954" s="510" t="s">
        <v>2138</v>
      </c>
      <c r="H954" s="597" t="s">
        <v>2180</v>
      </c>
      <c r="J954" s="510"/>
      <c r="K954" s="501">
        <v>0</v>
      </c>
      <c r="L954" s="510"/>
      <c r="M954" s="501">
        <v>0</v>
      </c>
    </row>
    <row r="955" spans="1:16" ht="39.950000000000003" customHeight="1">
      <c r="A955" s="476" t="s">
        <v>2112</v>
      </c>
      <c r="B955" s="477" t="s">
        <v>2113</v>
      </c>
      <c r="C955" s="499" t="s">
        <v>2121</v>
      </c>
      <c r="D955" s="568" t="s">
        <v>2135</v>
      </c>
      <c r="E955" s="510" t="s">
        <v>2136</v>
      </c>
      <c r="F955" s="568" t="s">
        <v>2137</v>
      </c>
      <c r="G955" s="510" t="s">
        <v>2138</v>
      </c>
      <c r="H955" s="597" t="s">
        <v>1245</v>
      </c>
      <c r="J955" s="510"/>
      <c r="K955" s="501">
        <v>0</v>
      </c>
      <c r="L955" s="510"/>
      <c r="M955" s="501">
        <v>0</v>
      </c>
    </row>
    <row r="956" spans="1:16" ht="39.950000000000003" customHeight="1">
      <c r="A956" s="476" t="s">
        <v>2112</v>
      </c>
      <c r="B956" s="477" t="s">
        <v>2113</v>
      </c>
      <c r="C956" s="499" t="s">
        <v>2121</v>
      </c>
      <c r="D956" s="568" t="s">
        <v>2181</v>
      </c>
      <c r="E956" s="510" t="s">
        <v>2182</v>
      </c>
      <c r="F956" s="568" t="s">
        <v>2183</v>
      </c>
      <c r="G956" s="510" t="s">
        <v>1888</v>
      </c>
    </row>
    <row r="957" spans="1:16" ht="39.950000000000003" customHeight="1">
      <c r="A957" s="476" t="s">
        <v>2184</v>
      </c>
      <c r="B957" s="477" t="s">
        <v>2185</v>
      </c>
      <c r="C957" s="499" t="s">
        <v>2186</v>
      </c>
      <c r="D957" s="568" t="s">
        <v>2187</v>
      </c>
      <c r="E957" s="510" t="s">
        <v>2188</v>
      </c>
      <c r="F957" s="568" t="s">
        <v>2189</v>
      </c>
      <c r="G957" s="510" t="s">
        <v>2190</v>
      </c>
      <c r="H957" s="479" t="s">
        <v>244</v>
      </c>
      <c r="L957" s="480" t="s">
        <v>2191</v>
      </c>
      <c r="M957" s="482">
        <v>0</v>
      </c>
    </row>
    <row r="958" spans="1:16" ht="39.950000000000003" customHeight="1">
      <c r="A958" s="476" t="s">
        <v>2184</v>
      </c>
      <c r="B958" s="477" t="s">
        <v>2185</v>
      </c>
      <c r="C958" s="499" t="s">
        <v>2186</v>
      </c>
      <c r="D958" s="568" t="s">
        <v>2187</v>
      </c>
      <c r="E958" s="510" t="s">
        <v>2188</v>
      </c>
      <c r="F958" s="568" t="s">
        <v>2189</v>
      </c>
      <c r="G958" s="510" t="s">
        <v>2190</v>
      </c>
      <c r="H958" s="479" t="s">
        <v>194</v>
      </c>
      <c r="K958" s="482">
        <v>0</v>
      </c>
      <c r="M958" s="482">
        <v>0</v>
      </c>
    </row>
    <row r="959" spans="1:16" ht="39.950000000000003" customHeight="1">
      <c r="A959" s="476" t="s">
        <v>2184</v>
      </c>
      <c r="B959" s="477" t="s">
        <v>2185</v>
      </c>
      <c r="C959" s="499" t="s">
        <v>2186</v>
      </c>
      <c r="D959" s="568" t="s">
        <v>2187</v>
      </c>
      <c r="E959" s="510" t="s">
        <v>2188</v>
      </c>
      <c r="F959" s="568" t="s">
        <v>2189</v>
      </c>
      <c r="G959" s="510" t="s">
        <v>2190</v>
      </c>
      <c r="H959" s="479" t="s">
        <v>249</v>
      </c>
      <c r="J959" s="486" t="s">
        <v>2025</v>
      </c>
      <c r="K959" s="482">
        <v>0</v>
      </c>
      <c r="L959" s="486" t="s">
        <v>2025</v>
      </c>
      <c r="M959" s="482">
        <v>0</v>
      </c>
      <c r="N959" s="484" t="s">
        <v>2638</v>
      </c>
      <c r="O959" s="484" t="s">
        <v>2546</v>
      </c>
      <c r="P959" s="493">
        <v>0</v>
      </c>
    </row>
    <row r="960" spans="1:16" ht="39.950000000000003" customHeight="1">
      <c r="A960" s="476" t="s">
        <v>2184</v>
      </c>
      <c r="B960" s="477" t="s">
        <v>2185</v>
      </c>
      <c r="C960" s="499" t="s">
        <v>2186</v>
      </c>
      <c r="D960" s="568" t="s">
        <v>2187</v>
      </c>
      <c r="E960" s="510" t="s">
        <v>2188</v>
      </c>
      <c r="F960" s="568" t="s">
        <v>2189</v>
      </c>
      <c r="G960" s="510" t="s">
        <v>2190</v>
      </c>
      <c r="H960" s="479" t="s">
        <v>31</v>
      </c>
      <c r="J960" s="480" t="s">
        <v>2034</v>
      </c>
      <c r="K960" s="481">
        <v>4139073</v>
      </c>
      <c r="L960" s="480" t="s">
        <v>2034</v>
      </c>
      <c r="M960" s="481">
        <v>300297146</v>
      </c>
      <c r="N960" s="496" t="s">
        <v>3418</v>
      </c>
      <c r="O960" s="497" t="s">
        <v>3401</v>
      </c>
    </row>
    <row r="961" spans="1:16" ht="39.950000000000003" customHeight="1">
      <c r="A961" s="476" t="s">
        <v>2184</v>
      </c>
      <c r="B961" s="477" t="s">
        <v>2185</v>
      </c>
      <c r="C961" s="499" t="s">
        <v>2186</v>
      </c>
      <c r="D961" s="568" t="s">
        <v>2187</v>
      </c>
      <c r="E961" s="510" t="s">
        <v>2188</v>
      </c>
      <c r="F961" s="568" t="s">
        <v>2195</v>
      </c>
      <c r="G961" s="510" t="s">
        <v>2196</v>
      </c>
      <c r="H961" s="479" t="s">
        <v>244</v>
      </c>
      <c r="K961" s="482">
        <v>0</v>
      </c>
      <c r="L961" s="480" t="s">
        <v>2198</v>
      </c>
      <c r="M961" s="482">
        <v>0</v>
      </c>
      <c r="N961" s="483" t="s">
        <v>2419</v>
      </c>
      <c r="O961" s="484" t="s">
        <v>2420</v>
      </c>
    </row>
    <row r="962" spans="1:16" ht="39.950000000000003" customHeight="1">
      <c r="A962" s="476" t="s">
        <v>2184</v>
      </c>
      <c r="B962" s="477" t="s">
        <v>2185</v>
      </c>
      <c r="C962" s="499" t="s">
        <v>2186</v>
      </c>
      <c r="D962" s="568" t="s">
        <v>2187</v>
      </c>
      <c r="E962" s="510" t="s">
        <v>2188</v>
      </c>
      <c r="F962" s="568" t="s">
        <v>2195</v>
      </c>
      <c r="G962" s="510" t="s">
        <v>2196</v>
      </c>
      <c r="H962" s="479" t="s">
        <v>194</v>
      </c>
      <c r="J962" s="480" t="s">
        <v>2199</v>
      </c>
      <c r="K962" s="482">
        <v>0</v>
      </c>
      <c r="L962" s="480" t="s">
        <v>2200</v>
      </c>
      <c r="M962" s="482">
        <v>0</v>
      </c>
      <c r="N962" s="484" t="s">
        <v>2482</v>
      </c>
      <c r="O962" s="484" t="s">
        <v>2482</v>
      </c>
    </row>
    <row r="963" spans="1:16" ht="39.950000000000003" customHeight="1" thickBot="1">
      <c r="A963" s="476" t="s">
        <v>2184</v>
      </c>
      <c r="B963" s="477" t="s">
        <v>2185</v>
      </c>
      <c r="C963" s="499" t="s">
        <v>2186</v>
      </c>
      <c r="D963" s="568" t="s">
        <v>2187</v>
      </c>
      <c r="E963" s="510" t="s">
        <v>2188</v>
      </c>
      <c r="F963" s="568" t="s">
        <v>2195</v>
      </c>
      <c r="G963" s="510" t="s">
        <v>2196</v>
      </c>
      <c r="H963" s="479" t="s">
        <v>249</v>
      </c>
      <c r="J963" s="486" t="s">
        <v>2203</v>
      </c>
      <c r="K963" s="482">
        <v>0</v>
      </c>
      <c r="L963" s="486" t="s">
        <v>2203</v>
      </c>
      <c r="M963" s="482">
        <v>0</v>
      </c>
      <c r="N963" s="503" t="s">
        <v>2642</v>
      </c>
      <c r="O963" s="583" t="s">
        <v>2643</v>
      </c>
      <c r="P963" s="493">
        <v>0</v>
      </c>
    </row>
    <row r="964" spans="1:16" ht="39.950000000000003" customHeight="1" thickBot="1">
      <c r="A964" s="476" t="s">
        <v>2184</v>
      </c>
      <c r="B964" s="477" t="s">
        <v>2185</v>
      </c>
      <c r="C964" s="499" t="s">
        <v>2186</v>
      </c>
      <c r="D964" s="568" t="s">
        <v>2187</v>
      </c>
      <c r="E964" s="510" t="s">
        <v>2188</v>
      </c>
      <c r="F964" s="568" t="s">
        <v>2195</v>
      </c>
      <c r="G964" s="510" t="s">
        <v>2196</v>
      </c>
      <c r="H964" s="479" t="s">
        <v>441</v>
      </c>
      <c r="J964" s="480" t="s">
        <v>2204</v>
      </c>
      <c r="K964" s="482">
        <v>0</v>
      </c>
      <c r="M964" s="482">
        <v>0</v>
      </c>
      <c r="N964" s="611" t="s">
        <v>2944</v>
      </c>
      <c r="O964" s="484" t="s">
        <v>2943</v>
      </c>
    </row>
    <row r="965" spans="1:16" ht="39.950000000000003" customHeight="1">
      <c r="A965" s="476" t="s">
        <v>2184</v>
      </c>
      <c r="B965" s="477" t="s">
        <v>2185</v>
      </c>
      <c r="C965" s="499" t="s">
        <v>2186</v>
      </c>
      <c r="D965" s="568" t="s">
        <v>2187</v>
      </c>
      <c r="E965" s="510" t="s">
        <v>2188</v>
      </c>
      <c r="F965" s="568" t="s">
        <v>2195</v>
      </c>
      <c r="G965" s="510" t="s">
        <v>2196</v>
      </c>
      <c r="H965" s="479" t="s">
        <v>31</v>
      </c>
      <c r="J965" s="480" t="s">
        <v>1837</v>
      </c>
      <c r="K965" s="481">
        <v>5280895</v>
      </c>
      <c r="L965" s="480" t="s">
        <v>1837</v>
      </c>
      <c r="M965" s="481">
        <v>11472751</v>
      </c>
      <c r="N965" s="640" t="s">
        <v>3424</v>
      </c>
      <c r="O965" s="641" t="s">
        <v>3425</v>
      </c>
    </row>
    <row r="966" spans="1:16" ht="39.950000000000003" customHeight="1">
      <c r="A966" s="476" t="s">
        <v>2184</v>
      </c>
      <c r="B966" s="477" t="s">
        <v>2185</v>
      </c>
      <c r="C966" s="499" t="s">
        <v>2186</v>
      </c>
      <c r="D966" s="568" t="s">
        <v>2187</v>
      </c>
      <c r="E966" s="510" t="s">
        <v>2188</v>
      </c>
      <c r="F966" s="568" t="s">
        <v>2195</v>
      </c>
      <c r="G966" s="510" t="s">
        <v>2196</v>
      </c>
      <c r="I966" s="479" t="s">
        <v>33</v>
      </c>
      <c r="K966" s="481">
        <v>0</v>
      </c>
      <c r="M966" s="481">
        <v>0</v>
      </c>
      <c r="N966" s="483" t="s">
        <v>2817</v>
      </c>
    </row>
    <row r="967" spans="1:16" ht="39.950000000000003" customHeight="1">
      <c r="A967" s="476" t="s">
        <v>2184</v>
      </c>
      <c r="B967" s="477" t="s">
        <v>2185</v>
      </c>
      <c r="C967" s="499" t="s">
        <v>2186</v>
      </c>
      <c r="D967" s="568" t="s">
        <v>2187</v>
      </c>
      <c r="E967" s="510" t="s">
        <v>2188</v>
      </c>
      <c r="F967" s="568" t="s">
        <v>2195</v>
      </c>
      <c r="G967" s="510" t="s">
        <v>2196</v>
      </c>
      <c r="I967" s="479" t="s">
        <v>132</v>
      </c>
      <c r="J967" s="486" t="s">
        <v>2207</v>
      </c>
      <c r="K967" s="501">
        <v>3000000</v>
      </c>
      <c r="L967" s="486" t="s">
        <v>318</v>
      </c>
      <c r="M967" s="482">
        <v>0</v>
      </c>
      <c r="N967" s="483" t="s">
        <v>3588</v>
      </c>
      <c r="O967" s="507" t="s">
        <v>2779</v>
      </c>
    </row>
    <row r="968" spans="1:16" ht="39.950000000000003" customHeight="1">
      <c r="A968" s="476" t="s">
        <v>2184</v>
      </c>
      <c r="B968" s="477" t="s">
        <v>2185</v>
      </c>
      <c r="C968" s="499" t="s">
        <v>2186</v>
      </c>
      <c r="D968" s="568" t="s">
        <v>2187</v>
      </c>
      <c r="E968" s="510" t="s">
        <v>2188</v>
      </c>
      <c r="F968" s="568" t="s">
        <v>2195</v>
      </c>
      <c r="G968" s="510" t="s">
        <v>2196</v>
      </c>
      <c r="I968" s="479" t="s">
        <v>81</v>
      </c>
      <c r="J968" s="480" t="s">
        <v>1481</v>
      </c>
      <c r="K968" s="482">
        <v>2000000</v>
      </c>
      <c r="L968" s="480" t="s">
        <v>1481</v>
      </c>
      <c r="M968" s="482">
        <v>2000000</v>
      </c>
      <c r="N968" s="613" t="s">
        <v>2774</v>
      </c>
    </row>
    <row r="969" spans="1:16" ht="39.950000000000003" customHeight="1">
      <c r="A969" s="476" t="s">
        <v>2184</v>
      </c>
      <c r="B969" s="477" t="s">
        <v>2185</v>
      </c>
      <c r="C969" s="499" t="s">
        <v>2186</v>
      </c>
      <c r="D969" s="568" t="s">
        <v>2187</v>
      </c>
      <c r="E969" s="510" t="s">
        <v>2188</v>
      </c>
      <c r="F969" s="568" t="s">
        <v>2195</v>
      </c>
      <c r="G969" s="510" t="s">
        <v>2196</v>
      </c>
      <c r="I969" s="479" t="s">
        <v>84</v>
      </c>
      <c r="J969" s="486"/>
      <c r="K969" s="501">
        <v>0</v>
      </c>
      <c r="L969" s="486"/>
      <c r="M969" s="482">
        <v>0</v>
      </c>
    </row>
    <row r="970" spans="1:16" ht="39.950000000000003" customHeight="1">
      <c r="A970" s="476" t="s">
        <v>2184</v>
      </c>
      <c r="B970" s="477" t="s">
        <v>2185</v>
      </c>
      <c r="C970" s="499" t="s">
        <v>2186</v>
      </c>
      <c r="D970" s="568" t="s">
        <v>2187</v>
      </c>
      <c r="E970" s="510" t="s">
        <v>2188</v>
      </c>
      <c r="F970" s="568" t="s">
        <v>2195</v>
      </c>
      <c r="G970" s="510" t="s">
        <v>2196</v>
      </c>
      <c r="I970" s="479" t="s">
        <v>86</v>
      </c>
      <c r="J970" s="480" t="s">
        <v>2208</v>
      </c>
      <c r="K970" s="482">
        <v>2000000</v>
      </c>
      <c r="L970" s="480" t="s">
        <v>2209</v>
      </c>
      <c r="M970" s="482">
        <v>3000000</v>
      </c>
      <c r="N970" s="483" t="s">
        <v>3161</v>
      </c>
    </row>
    <row r="971" spans="1:16" ht="39.950000000000003" customHeight="1">
      <c r="A971" s="476" t="s">
        <v>2184</v>
      </c>
      <c r="B971" s="477" t="s">
        <v>2185</v>
      </c>
      <c r="C971" s="499" t="s">
        <v>2186</v>
      </c>
      <c r="D971" s="568" t="s">
        <v>2187</v>
      </c>
      <c r="E971" s="510" t="s">
        <v>2188</v>
      </c>
      <c r="F971" s="568" t="s">
        <v>2195</v>
      </c>
      <c r="G971" s="510" t="s">
        <v>2196</v>
      </c>
      <c r="I971" s="479" t="s">
        <v>2213</v>
      </c>
      <c r="K971" s="482">
        <v>0</v>
      </c>
      <c r="M971" s="482">
        <v>0</v>
      </c>
    </row>
    <row r="972" spans="1:16" ht="39.950000000000003" customHeight="1">
      <c r="A972" s="476" t="s">
        <v>2184</v>
      </c>
      <c r="B972" s="477" t="s">
        <v>2185</v>
      </c>
      <c r="C972" s="499" t="s">
        <v>2214</v>
      </c>
      <c r="D972" s="568" t="s">
        <v>2187</v>
      </c>
      <c r="E972" s="510" t="s">
        <v>2188</v>
      </c>
      <c r="F972" s="568" t="s">
        <v>2215</v>
      </c>
      <c r="G972" s="510" t="s">
        <v>2216</v>
      </c>
      <c r="H972" s="479" t="s">
        <v>132</v>
      </c>
      <c r="J972" s="486" t="s">
        <v>2217</v>
      </c>
      <c r="K972" s="501">
        <v>5000000</v>
      </c>
      <c r="L972" s="486" t="s">
        <v>318</v>
      </c>
      <c r="M972" s="482">
        <v>0</v>
      </c>
      <c r="N972" s="483" t="s">
        <v>3589</v>
      </c>
      <c r="O972" s="507" t="s">
        <v>2785</v>
      </c>
    </row>
    <row r="973" spans="1:16" ht="39.950000000000003" customHeight="1">
      <c r="A973" s="476" t="s">
        <v>2184</v>
      </c>
      <c r="B973" s="477" t="s">
        <v>2185</v>
      </c>
      <c r="C973" s="499" t="s">
        <v>2214</v>
      </c>
      <c r="D973" s="568" t="s">
        <v>2187</v>
      </c>
      <c r="E973" s="510" t="s">
        <v>2188</v>
      </c>
      <c r="F973" s="568" t="s">
        <v>2215</v>
      </c>
      <c r="G973" s="510" t="s">
        <v>2216</v>
      </c>
      <c r="H973" s="479" t="s">
        <v>102</v>
      </c>
      <c r="J973" s="480" t="s">
        <v>2218</v>
      </c>
      <c r="K973" s="482">
        <v>300000000</v>
      </c>
      <c r="M973" s="482">
        <v>0</v>
      </c>
      <c r="N973" s="483" t="s">
        <v>2818</v>
      </c>
      <c r="O973" s="484" t="s">
        <v>2819</v>
      </c>
    </row>
    <row r="974" spans="1:16" ht="39.950000000000003" customHeight="1">
      <c r="A974" s="476" t="s">
        <v>2184</v>
      </c>
      <c r="B974" s="477" t="s">
        <v>2185</v>
      </c>
      <c r="C974" s="499" t="s">
        <v>2214</v>
      </c>
      <c r="D974" s="568" t="s">
        <v>2187</v>
      </c>
      <c r="E974" s="510" t="s">
        <v>2188</v>
      </c>
      <c r="F974" s="568" t="s">
        <v>2215</v>
      </c>
      <c r="G974" s="510" t="s">
        <v>2216</v>
      </c>
      <c r="H974" s="479" t="s">
        <v>81</v>
      </c>
      <c r="J974" s="480" t="s">
        <v>1481</v>
      </c>
      <c r="K974" s="482">
        <v>2000000</v>
      </c>
      <c r="L974" s="480" t="s">
        <v>1481</v>
      </c>
      <c r="M974" s="482">
        <v>2000000</v>
      </c>
      <c r="N974" s="613" t="s">
        <v>2775</v>
      </c>
    </row>
    <row r="975" spans="1:16" ht="39.950000000000003" customHeight="1">
      <c r="A975" s="476" t="s">
        <v>2184</v>
      </c>
      <c r="B975" s="477" t="s">
        <v>2185</v>
      </c>
      <c r="C975" s="499" t="s">
        <v>2214</v>
      </c>
      <c r="D975" s="568" t="s">
        <v>2187</v>
      </c>
      <c r="E975" s="510" t="s">
        <v>2188</v>
      </c>
      <c r="F975" s="568" t="s">
        <v>2215</v>
      </c>
      <c r="G975" s="510" t="s">
        <v>2216</v>
      </c>
      <c r="H975" s="479" t="s">
        <v>84</v>
      </c>
      <c r="K975" s="482">
        <v>0</v>
      </c>
      <c r="M975" s="482">
        <v>0</v>
      </c>
      <c r="N975" s="496" t="s">
        <v>3059</v>
      </c>
      <c r="O975" s="497" t="s">
        <v>3060</v>
      </c>
    </row>
    <row r="976" spans="1:16" ht="39.950000000000003" customHeight="1">
      <c r="A976" s="476" t="s">
        <v>2184</v>
      </c>
      <c r="B976" s="477" t="s">
        <v>2185</v>
      </c>
      <c r="C976" s="499" t="s">
        <v>2214</v>
      </c>
      <c r="D976" s="568" t="s">
        <v>2187</v>
      </c>
      <c r="E976" s="510" t="s">
        <v>2188</v>
      </c>
      <c r="F976" s="568" t="s">
        <v>2215</v>
      </c>
      <c r="G976" s="510" t="s">
        <v>2216</v>
      </c>
      <c r="H976" s="479" t="s">
        <v>325</v>
      </c>
      <c r="J976" s="480" t="s">
        <v>2219</v>
      </c>
      <c r="K976" s="482">
        <v>3000000</v>
      </c>
      <c r="L976" s="480" t="s">
        <v>2220</v>
      </c>
      <c r="M976" s="482">
        <v>4000000</v>
      </c>
      <c r="N976" s="483" t="s">
        <v>3112</v>
      </c>
    </row>
    <row r="977" spans="1:16" ht="39.950000000000003" customHeight="1">
      <c r="A977" s="476" t="s">
        <v>2184</v>
      </c>
      <c r="B977" s="477" t="s">
        <v>2185</v>
      </c>
      <c r="C977" s="499" t="s">
        <v>2214</v>
      </c>
      <c r="D977" s="568" t="s">
        <v>2187</v>
      </c>
      <c r="E977" s="510" t="s">
        <v>2188</v>
      </c>
      <c r="F977" s="568" t="s">
        <v>2215</v>
      </c>
      <c r="G977" s="510" t="s">
        <v>2216</v>
      </c>
      <c r="H977" s="479" t="s">
        <v>331</v>
      </c>
      <c r="J977" s="480" t="s">
        <v>2222</v>
      </c>
      <c r="K977" s="482">
        <v>3000000</v>
      </c>
      <c r="L977" s="480" t="s">
        <v>2223</v>
      </c>
      <c r="M977" s="482">
        <v>5000000</v>
      </c>
      <c r="N977" s="483" t="s">
        <v>3219</v>
      </c>
      <c r="O977" s="483" t="s">
        <v>3219</v>
      </c>
    </row>
    <row r="978" spans="1:16" ht="39.950000000000003" customHeight="1">
      <c r="A978" s="476" t="s">
        <v>2184</v>
      </c>
      <c r="B978" s="477" t="s">
        <v>2185</v>
      </c>
      <c r="C978" s="499" t="s">
        <v>2214</v>
      </c>
      <c r="D978" s="568" t="s">
        <v>2187</v>
      </c>
      <c r="E978" s="510" t="s">
        <v>2188</v>
      </c>
      <c r="F978" s="568" t="s">
        <v>2215</v>
      </c>
      <c r="G978" s="510" t="s">
        <v>2216</v>
      </c>
      <c r="H978" s="479" t="s">
        <v>143</v>
      </c>
      <c r="J978" s="510" t="s">
        <v>2226</v>
      </c>
      <c r="K978" s="501">
        <v>50000000</v>
      </c>
      <c r="L978" s="510" t="s">
        <v>2227</v>
      </c>
      <c r="M978" s="501">
        <v>15000000</v>
      </c>
    </row>
    <row r="979" spans="1:16" ht="39.950000000000003" customHeight="1">
      <c r="A979" s="476" t="s">
        <v>2184</v>
      </c>
      <c r="B979" s="477" t="s">
        <v>2185</v>
      </c>
      <c r="C979" s="499" t="s">
        <v>2214</v>
      </c>
      <c r="D979" s="568" t="s">
        <v>2187</v>
      </c>
      <c r="E979" s="510" t="s">
        <v>2188</v>
      </c>
      <c r="F979" s="568" t="s">
        <v>2215</v>
      </c>
      <c r="G979" s="510" t="s">
        <v>2216</v>
      </c>
      <c r="H979" s="479" t="s">
        <v>811</v>
      </c>
      <c r="J979" s="560" t="s">
        <v>2229</v>
      </c>
      <c r="K979" s="482">
        <v>0</v>
      </c>
      <c r="L979" s="486"/>
      <c r="M979" s="482">
        <v>0</v>
      </c>
    </row>
    <row r="980" spans="1:16" ht="39.950000000000003" customHeight="1">
      <c r="A980" s="476" t="s">
        <v>2184</v>
      </c>
      <c r="B980" s="477" t="s">
        <v>2185</v>
      </c>
      <c r="C980" s="499" t="s">
        <v>2214</v>
      </c>
      <c r="D980" s="568" t="s">
        <v>2187</v>
      </c>
      <c r="E980" s="510" t="s">
        <v>2188</v>
      </c>
      <c r="F980" s="568" t="s">
        <v>2215</v>
      </c>
      <c r="G980" s="510" t="s">
        <v>2216</v>
      </c>
      <c r="H980" s="479" t="s">
        <v>31</v>
      </c>
      <c r="J980" s="480" t="s">
        <v>2231</v>
      </c>
      <c r="K980" s="481">
        <v>19635245</v>
      </c>
      <c r="L980" s="480" t="s">
        <v>2231</v>
      </c>
      <c r="M980" s="481">
        <v>3968877</v>
      </c>
      <c r="N980" s="640" t="s">
        <v>3428</v>
      </c>
      <c r="O980" s="641" t="s">
        <v>3429</v>
      </c>
    </row>
    <row r="981" spans="1:16" ht="39.950000000000003" customHeight="1">
      <c r="A981" s="476" t="s">
        <v>2184</v>
      </c>
      <c r="B981" s="477" t="s">
        <v>2185</v>
      </c>
      <c r="C981" s="499" t="s">
        <v>2214</v>
      </c>
      <c r="D981" s="568" t="s">
        <v>2187</v>
      </c>
      <c r="E981" s="510" t="s">
        <v>2188</v>
      </c>
      <c r="F981" s="568" t="s">
        <v>2215</v>
      </c>
      <c r="G981" s="510" t="s">
        <v>2216</v>
      </c>
      <c r="I981" s="479" t="s">
        <v>127</v>
      </c>
      <c r="J981" s="480" t="s">
        <v>1250</v>
      </c>
      <c r="K981" s="482">
        <v>0</v>
      </c>
      <c r="M981" s="482">
        <v>0</v>
      </c>
      <c r="N981" s="483" t="s">
        <v>2307</v>
      </c>
    </row>
    <row r="982" spans="1:16" ht="39.950000000000003" customHeight="1">
      <c r="A982" s="476" t="s">
        <v>2184</v>
      </c>
      <c r="B982" s="477" t="s">
        <v>2185</v>
      </c>
      <c r="C982" s="499" t="s">
        <v>2214</v>
      </c>
      <c r="D982" s="568" t="s">
        <v>2187</v>
      </c>
      <c r="E982" s="510" t="s">
        <v>2188</v>
      </c>
      <c r="F982" s="568" t="s">
        <v>2215</v>
      </c>
      <c r="G982" s="510" t="s">
        <v>2216</v>
      </c>
      <c r="I982" s="479" t="s">
        <v>126</v>
      </c>
      <c r="K982" s="482">
        <v>0</v>
      </c>
      <c r="L982" s="480" t="s">
        <v>2232</v>
      </c>
      <c r="M982" s="482">
        <v>20000000</v>
      </c>
      <c r="N982" s="484" t="s">
        <v>2531</v>
      </c>
      <c r="O982" s="487" t="s">
        <v>2482</v>
      </c>
    </row>
    <row r="983" spans="1:16" ht="39.950000000000003" customHeight="1" thickBot="1">
      <c r="A983" s="476" t="s">
        <v>2184</v>
      </c>
      <c r="B983" s="477" t="s">
        <v>2185</v>
      </c>
      <c r="C983" s="499" t="s">
        <v>2214</v>
      </c>
      <c r="D983" s="568" t="s">
        <v>2187</v>
      </c>
      <c r="E983" s="510" t="s">
        <v>2188</v>
      </c>
      <c r="F983" s="568" t="s">
        <v>2215</v>
      </c>
      <c r="G983" s="510" t="s">
        <v>2216</v>
      </c>
      <c r="I983" s="479" t="s">
        <v>2146</v>
      </c>
      <c r="J983" s="480" t="s">
        <v>3665</v>
      </c>
      <c r="K983" s="482">
        <v>10000000</v>
      </c>
      <c r="L983" s="480" t="s">
        <v>3666</v>
      </c>
      <c r="M983" s="482">
        <v>20000000</v>
      </c>
      <c r="N983" s="503" t="s">
        <v>2538</v>
      </c>
    </row>
    <row r="984" spans="1:16" ht="39.950000000000003" customHeight="1">
      <c r="A984" s="476" t="s">
        <v>2184</v>
      </c>
      <c r="B984" s="477" t="s">
        <v>2185</v>
      </c>
      <c r="C984" s="499" t="s">
        <v>2214</v>
      </c>
      <c r="D984" s="568" t="s">
        <v>2187</v>
      </c>
      <c r="E984" s="510" t="s">
        <v>2188</v>
      </c>
      <c r="F984" s="568" t="s">
        <v>2238</v>
      </c>
      <c r="G984" s="510" t="s">
        <v>2239</v>
      </c>
      <c r="H984" s="479" t="s">
        <v>283</v>
      </c>
    </row>
    <row r="985" spans="1:16" ht="39.950000000000003" customHeight="1">
      <c r="A985" s="476" t="s">
        <v>2184</v>
      </c>
      <c r="B985" s="477" t="s">
        <v>2185</v>
      </c>
      <c r="C985" s="499" t="s">
        <v>2214</v>
      </c>
      <c r="D985" s="568" t="s">
        <v>2187</v>
      </c>
      <c r="E985" s="510" t="s">
        <v>2188</v>
      </c>
      <c r="F985" s="568" t="s">
        <v>2240</v>
      </c>
      <c r="G985" s="510" t="s">
        <v>2241</v>
      </c>
      <c r="H985" s="479" t="s">
        <v>127</v>
      </c>
      <c r="K985" s="482">
        <v>0</v>
      </c>
      <c r="M985" s="482">
        <v>0</v>
      </c>
      <c r="N985" s="484" t="s">
        <v>3667</v>
      </c>
      <c r="O985" s="487" t="s">
        <v>2423</v>
      </c>
    </row>
    <row r="986" spans="1:16" ht="39.950000000000003" customHeight="1">
      <c r="A986" s="476" t="s">
        <v>2184</v>
      </c>
      <c r="B986" s="477" t="s">
        <v>2185</v>
      </c>
      <c r="C986" s="499" t="s">
        <v>2214</v>
      </c>
      <c r="D986" s="568" t="s">
        <v>2187</v>
      </c>
      <c r="E986" s="510" t="s">
        <v>2188</v>
      </c>
      <c r="F986" s="568" t="s">
        <v>2240</v>
      </c>
      <c r="G986" s="510" t="s">
        <v>2244</v>
      </c>
      <c r="H986" s="479" t="s">
        <v>194</v>
      </c>
      <c r="K986" s="482">
        <v>0</v>
      </c>
      <c r="L986" s="510" t="s">
        <v>2245</v>
      </c>
      <c r="M986" s="482">
        <v>50000000</v>
      </c>
      <c r="N986" s="484" t="s">
        <v>2514</v>
      </c>
      <c r="O986" s="487" t="s">
        <v>2515</v>
      </c>
      <c r="P986" s="509">
        <v>50000000</v>
      </c>
    </row>
    <row r="987" spans="1:16" ht="39.950000000000003" customHeight="1">
      <c r="A987" s="476" t="s">
        <v>2184</v>
      </c>
      <c r="B987" s="477" t="s">
        <v>2185</v>
      </c>
      <c r="C987" s="499" t="s">
        <v>2214</v>
      </c>
      <c r="D987" s="568" t="s">
        <v>2187</v>
      </c>
      <c r="E987" s="510" t="s">
        <v>2188</v>
      </c>
      <c r="F987" s="568" t="s">
        <v>2240</v>
      </c>
      <c r="G987" s="510" t="s">
        <v>2246</v>
      </c>
      <c r="I987" s="479" t="s">
        <v>58</v>
      </c>
      <c r="J987" s="480" t="s">
        <v>2247</v>
      </c>
      <c r="K987" s="482">
        <v>2114848</v>
      </c>
      <c r="L987" s="480" t="s">
        <v>2247</v>
      </c>
      <c r="M987" s="482">
        <v>2376044</v>
      </c>
      <c r="N987" s="483" t="s">
        <v>2653</v>
      </c>
    </row>
    <row r="988" spans="1:16" ht="39.950000000000003" customHeight="1">
      <c r="A988" s="476" t="s">
        <v>2184</v>
      </c>
      <c r="B988" s="477" t="s">
        <v>2185</v>
      </c>
      <c r="C988" s="499" t="s">
        <v>2214</v>
      </c>
      <c r="D988" s="568" t="s">
        <v>2187</v>
      </c>
      <c r="E988" s="510" t="s">
        <v>2188</v>
      </c>
      <c r="F988" s="568" t="s">
        <v>2248</v>
      </c>
      <c r="G988" s="510" t="s">
        <v>2249</v>
      </c>
      <c r="H988" s="479" t="s">
        <v>132</v>
      </c>
      <c r="J988" s="486" t="s">
        <v>2250</v>
      </c>
      <c r="K988" s="501">
        <v>5000000</v>
      </c>
      <c r="L988" s="486" t="s">
        <v>2251</v>
      </c>
      <c r="M988" s="501">
        <v>5000000</v>
      </c>
      <c r="N988" s="483" t="s">
        <v>3590</v>
      </c>
      <c r="O988" s="484" t="s">
        <v>2781</v>
      </c>
    </row>
    <row r="989" spans="1:16" ht="39.950000000000003" customHeight="1">
      <c r="A989" s="476" t="s">
        <v>2184</v>
      </c>
      <c r="B989" s="477" t="s">
        <v>2185</v>
      </c>
      <c r="C989" s="499" t="s">
        <v>2214</v>
      </c>
      <c r="D989" s="568" t="s">
        <v>2187</v>
      </c>
      <c r="E989" s="510" t="s">
        <v>2188</v>
      </c>
      <c r="F989" s="568" t="s">
        <v>2248</v>
      </c>
      <c r="G989" s="510" t="s">
        <v>2249</v>
      </c>
      <c r="H989" s="479" t="s">
        <v>102</v>
      </c>
      <c r="J989" s="480" t="s">
        <v>2253</v>
      </c>
      <c r="K989" s="482">
        <v>16875000</v>
      </c>
      <c r="M989" s="482">
        <v>0</v>
      </c>
      <c r="N989" s="484" t="s">
        <v>2804</v>
      </c>
      <c r="O989" s="484" t="s">
        <v>2804</v>
      </c>
    </row>
    <row r="990" spans="1:16" ht="39.950000000000003" customHeight="1">
      <c r="A990" s="476" t="s">
        <v>2184</v>
      </c>
      <c r="B990" s="477" t="s">
        <v>2185</v>
      </c>
      <c r="C990" s="499" t="s">
        <v>2214</v>
      </c>
      <c r="D990" s="568" t="s">
        <v>2187</v>
      </c>
      <c r="E990" s="510" t="s">
        <v>2188</v>
      </c>
      <c r="F990" s="568" t="s">
        <v>2248</v>
      </c>
      <c r="G990" s="510" t="s">
        <v>2249</v>
      </c>
      <c r="H990" s="479" t="s">
        <v>81</v>
      </c>
      <c r="J990" s="480" t="s">
        <v>1481</v>
      </c>
      <c r="K990" s="482">
        <v>2000000</v>
      </c>
      <c r="L990" s="480" t="s">
        <v>1481</v>
      </c>
      <c r="M990" s="482">
        <v>2000000</v>
      </c>
      <c r="N990" s="551" t="s">
        <v>2776</v>
      </c>
      <c r="O990" s="484" t="s">
        <v>2777</v>
      </c>
    </row>
    <row r="991" spans="1:16" ht="39.950000000000003" customHeight="1">
      <c r="A991" s="476" t="s">
        <v>2184</v>
      </c>
      <c r="B991" s="477" t="s">
        <v>2185</v>
      </c>
      <c r="C991" s="499" t="s">
        <v>2214</v>
      </c>
      <c r="D991" s="568" t="s">
        <v>2187</v>
      </c>
      <c r="E991" s="510" t="s">
        <v>2188</v>
      </c>
      <c r="F991" s="568" t="s">
        <v>2248</v>
      </c>
      <c r="G991" s="510" t="s">
        <v>2249</v>
      </c>
      <c r="H991" s="479" t="s">
        <v>84</v>
      </c>
      <c r="N991" s="496" t="s">
        <v>3061</v>
      </c>
      <c r="O991" s="497" t="s">
        <v>3052</v>
      </c>
    </row>
    <row r="992" spans="1:16" ht="39.950000000000003" customHeight="1">
      <c r="A992" s="476" t="s">
        <v>2184</v>
      </c>
      <c r="B992" s="477" t="s">
        <v>2185</v>
      </c>
      <c r="C992" s="499" t="s">
        <v>2214</v>
      </c>
      <c r="D992" s="568" t="s">
        <v>2187</v>
      </c>
      <c r="E992" s="510" t="s">
        <v>2188</v>
      </c>
      <c r="F992" s="568" t="s">
        <v>2248</v>
      </c>
      <c r="G992" s="510" t="s">
        <v>2249</v>
      </c>
      <c r="H992" s="479" t="s">
        <v>325</v>
      </c>
      <c r="J992" s="480" t="s">
        <v>2254</v>
      </c>
      <c r="K992" s="482">
        <v>3000000</v>
      </c>
      <c r="L992" s="480" t="s">
        <v>2255</v>
      </c>
      <c r="M992" s="482">
        <v>5000000</v>
      </c>
      <c r="N992" s="483" t="s">
        <v>3112</v>
      </c>
    </row>
    <row r="993" spans="1:14" ht="39.950000000000003" customHeight="1" thickBot="1">
      <c r="A993" s="476" t="s">
        <v>2184</v>
      </c>
      <c r="B993" s="477" t="s">
        <v>2185</v>
      </c>
      <c r="C993" s="499" t="s">
        <v>2214</v>
      </c>
      <c r="D993" s="568" t="s">
        <v>2187</v>
      </c>
      <c r="E993" s="510" t="s">
        <v>2188</v>
      </c>
      <c r="F993" s="568" t="s">
        <v>2248</v>
      </c>
      <c r="G993" s="510" t="s">
        <v>2249</v>
      </c>
      <c r="H993" s="479" t="s">
        <v>331</v>
      </c>
      <c r="J993" s="480" t="s">
        <v>2256</v>
      </c>
      <c r="K993" s="482">
        <v>2000000</v>
      </c>
      <c r="L993" s="480" t="s">
        <v>2257</v>
      </c>
      <c r="M993" s="482">
        <v>3000000</v>
      </c>
      <c r="N993" s="503" t="s">
        <v>3220</v>
      </c>
    </row>
  </sheetData>
  <autoFilter ref="A1:P993">
    <filterColumn colId="9" showButton="0"/>
    <filterColumn colId="10" showButton="0"/>
    <filterColumn colId="11" showButton="0"/>
    <filterColumn colId="13" showButton="0"/>
    <filterColumn colId="14" showButton="0"/>
  </autoFilter>
  <mergeCells count="11">
    <mergeCell ref="G1:G2"/>
    <mergeCell ref="H1:H2"/>
    <mergeCell ref="I1:I2"/>
    <mergeCell ref="J1:M1"/>
    <mergeCell ref="N1:P1"/>
    <mergeCell ref="F1:F2"/>
    <mergeCell ref="A1:A2"/>
    <mergeCell ref="B1:B2"/>
    <mergeCell ref="C1:C2"/>
    <mergeCell ref="D1:D2"/>
    <mergeCell ref="E1:E2"/>
  </mergeCells>
  <conditionalFormatting sqref="O154">
    <cfRule type="notContainsBlanks" dxfId="3" priority="1">
      <formula>LEN(TRIM(O154))&gt;0</formula>
    </cfRule>
  </conditionalFormatting>
  <conditionalFormatting sqref="O154">
    <cfRule type="notContainsBlanks" dxfId="2" priority="2">
      <formula>LEN(TRIM(O154))&gt;0</formula>
    </cfRule>
  </conditionalFormatting>
  <hyperlinks>
    <hyperlink ref="O139" r:id="rId1"/>
    <hyperlink ref="O96" r:id="rId2"/>
    <hyperlink ref="O108" r:id="rId3"/>
    <hyperlink ref="O110" r:id="rId4"/>
    <hyperlink ref="O126" r:id="rId5"/>
    <hyperlink ref="N373" r:id="rId6"/>
    <hyperlink ref="O525" r:id="rId7"/>
    <hyperlink ref="O738" r:id="rId8"/>
    <hyperlink ref="O788" r:id="rId9"/>
    <hyperlink ref="O833" r:id="rId10"/>
    <hyperlink ref="O937" r:id="rId11"/>
    <hyperlink ref="O71" r:id="rId12"/>
    <hyperlink ref="O133" r:id="rId13"/>
    <hyperlink ref="O174" r:id="rId14"/>
    <hyperlink ref="O195" r:id="rId15"/>
    <hyperlink ref="O46" r:id="rId16"/>
    <hyperlink ref="O80" r:id="rId17"/>
    <hyperlink ref="O250" r:id="rId18"/>
    <hyperlink ref="O262" r:id="rId19"/>
    <hyperlink ref="O273" r:id="rId20"/>
    <hyperlink ref="O285" r:id="rId21"/>
    <hyperlink ref="O399" r:id="rId22"/>
    <hyperlink ref="O432" r:id="rId23"/>
    <hyperlink ref="O467" r:id="rId24"/>
    <hyperlink ref="O474" r:id="rId25"/>
    <hyperlink ref="O479" r:id="rId26"/>
    <hyperlink ref="O516" r:id="rId27"/>
    <hyperlink ref="O386" r:id="rId28"/>
    <hyperlink ref="O586" r:id="rId29"/>
    <hyperlink ref="O593" r:id="rId30"/>
    <hyperlink ref="O909" r:id="rId31"/>
    <hyperlink ref="O922" r:id="rId32"/>
    <hyperlink ref="O120" r:id="rId33"/>
    <hyperlink ref="O411" r:id="rId34"/>
    <hyperlink ref="O420" r:id="rId35"/>
    <hyperlink ref="O622" r:id="rId36"/>
    <hyperlink ref="O628" r:id="rId37"/>
    <hyperlink ref="O669" r:id="rId38"/>
    <hyperlink ref="N135" r:id="rId39"/>
    <hyperlink ref="N92" r:id="rId40"/>
    <hyperlink ref="O831" r:id="rId41"/>
    <hyperlink ref="O838" r:id="rId42"/>
    <hyperlink ref="O729" r:id="rId43"/>
    <hyperlink ref="O734" r:id="rId44"/>
    <hyperlink ref="O739" r:id="rId45"/>
    <hyperlink ref="O9" r:id="rId46"/>
    <hyperlink ref="O12" r:id="rId47" location="/d63c9ef74c954af087bb362e74edc6ab"/>
    <hyperlink ref="O49" r:id="rId48"/>
    <hyperlink ref="O127" r:id="rId49" location="/d63c9ef74c954af087bb362e74edc6ab"/>
    <hyperlink ref="O138" r:id="rId50"/>
  </hyperlinks>
  <pageMargins left="0.7" right="0.7" top="0.75" bottom="0.75" header="0.3" footer="0.3"/>
  <legacyDrawing r:id="rId5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80" zoomScaleNormal="80" workbookViewId="0">
      <pane xSplit="9" ySplit="2" topLeftCell="J3" activePane="bottomRight" state="frozen"/>
      <selection pane="topRight" activeCell="J1" sqref="J1"/>
      <selection pane="bottomLeft" activeCell="A3" sqref="A3"/>
      <selection pane="bottomRight" activeCell="J3" sqref="J3"/>
    </sheetView>
  </sheetViews>
  <sheetFormatPr baseColWidth="10" defaultColWidth="12.625" defaultRowHeight="15" customHeight="1"/>
  <cols>
    <col min="1" max="1" width="6.625" customWidth="1"/>
    <col min="2" max="2" width="13.875" customWidth="1"/>
    <col min="3" max="3" width="14.5" customWidth="1"/>
    <col min="4" max="4" width="6.625" customWidth="1"/>
    <col min="5" max="5" width="26.75" customWidth="1"/>
    <col min="6" max="6" width="5.125" customWidth="1"/>
    <col min="7" max="7" width="24.125" customWidth="1"/>
    <col min="8" max="9" width="5.375" customWidth="1"/>
    <col min="10" max="10" width="25.125" customWidth="1"/>
    <col min="11" max="11" width="8.25" customWidth="1"/>
    <col min="12" max="12" width="30.875" customWidth="1"/>
    <col min="13" max="13" width="12.5" customWidth="1"/>
    <col min="14" max="14" width="33.5" customWidth="1"/>
    <col min="15" max="15" width="22.5" customWidth="1"/>
    <col min="16" max="16" width="10.75" customWidth="1"/>
    <col min="17" max="17" width="74.125" customWidth="1"/>
    <col min="18" max="26" width="38.5" customWidth="1"/>
  </cols>
  <sheetData>
    <row r="1" spans="1:26" ht="16.5" customHeight="1">
      <c r="A1" s="709" t="s">
        <v>0</v>
      </c>
      <c r="B1" s="682" t="s">
        <v>1</v>
      </c>
      <c r="C1" s="684" t="s">
        <v>2</v>
      </c>
      <c r="D1" s="684" t="s">
        <v>3</v>
      </c>
      <c r="E1" s="684" t="s">
        <v>3</v>
      </c>
      <c r="F1" s="684" t="s">
        <v>4</v>
      </c>
      <c r="G1" s="684" t="s">
        <v>4</v>
      </c>
      <c r="H1" s="675" t="s">
        <v>2259</v>
      </c>
      <c r="I1" s="677" t="s">
        <v>2260</v>
      </c>
      <c r="J1" s="679" t="s">
        <v>2261</v>
      </c>
      <c r="K1" s="680"/>
      <c r="L1" s="680"/>
      <c r="M1" s="680"/>
      <c r="N1" s="679" t="s">
        <v>2262</v>
      </c>
      <c r="O1" s="680"/>
      <c r="P1" s="681"/>
      <c r="Q1" s="32"/>
      <c r="R1" s="32"/>
      <c r="S1" s="32"/>
      <c r="T1" s="32"/>
      <c r="U1" s="32"/>
      <c r="V1" s="32"/>
      <c r="W1" s="32"/>
      <c r="X1" s="32"/>
      <c r="Y1" s="32"/>
      <c r="Z1" s="32"/>
    </row>
    <row r="2" spans="1:26" ht="83.25" customHeight="1">
      <c r="A2" s="710"/>
      <c r="B2" s="683"/>
      <c r="C2" s="676"/>
      <c r="D2" s="676"/>
      <c r="E2" s="676"/>
      <c r="F2" s="676"/>
      <c r="G2" s="676"/>
      <c r="H2" s="676"/>
      <c r="I2" s="678"/>
      <c r="J2" s="15" t="s">
        <v>8</v>
      </c>
      <c r="K2" s="16" t="s">
        <v>9</v>
      </c>
      <c r="L2" s="1" t="s">
        <v>10</v>
      </c>
      <c r="M2" s="34" t="s">
        <v>9</v>
      </c>
      <c r="N2" s="15" t="s">
        <v>2263</v>
      </c>
      <c r="O2" s="1" t="s">
        <v>2264</v>
      </c>
      <c r="P2" s="17" t="s">
        <v>9</v>
      </c>
      <c r="Q2" s="14"/>
      <c r="R2" s="14"/>
      <c r="S2" s="14"/>
      <c r="T2" s="14"/>
      <c r="U2" s="14"/>
      <c r="V2" s="14"/>
      <c r="W2" s="14"/>
      <c r="X2" s="14"/>
      <c r="Y2" s="14"/>
      <c r="Z2" s="14"/>
    </row>
    <row r="3" spans="1:26" ht="99.95" customHeight="1">
      <c r="A3" s="87" t="s">
        <v>16</v>
      </c>
      <c r="B3" s="88" t="s">
        <v>17</v>
      </c>
      <c r="C3" s="36" t="s">
        <v>200</v>
      </c>
      <c r="D3" s="37" t="s">
        <v>201</v>
      </c>
      <c r="E3" s="38" t="s">
        <v>202</v>
      </c>
      <c r="F3" s="37" t="s">
        <v>281</v>
      </c>
      <c r="G3" s="38" t="s">
        <v>282</v>
      </c>
      <c r="H3" s="128" t="s">
        <v>283</v>
      </c>
      <c r="I3" s="129"/>
      <c r="J3" s="41"/>
      <c r="K3" s="42">
        <v>1413768000</v>
      </c>
      <c r="L3" s="130" t="s">
        <v>2898</v>
      </c>
      <c r="M3" s="43">
        <v>58000000</v>
      </c>
      <c r="N3" s="21" t="s">
        <v>2899</v>
      </c>
      <c r="O3" s="10" t="s">
        <v>2900</v>
      </c>
      <c r="P3" s="62"/>
      <c r="Q3" s="11"/>
      <c r="R3" s="32"/>
      <c r="S3" s="32"/>
      <c r="T3" s="32"/>
      <c r="U3" s="32"/>
      <c r="V3" s="32"/>
      <c r="W3" s="32"/>
      <c r="X3" s="32"/>
      <c r="Y3" s="32"/>
      <c r="Z3" s="32"/>
    </row>
    <row r="4" spans="1:26" ht="99.95" customHeight="1">
      <c r="A4" s="90" t="s">
        <v>16</v>
      </c>
      <c r="B4" s="74" t="s">
        <v>17</v>
      </c>
      <c r="C4" s="3" t="s">
        <v>200</v>
      </c>
      <c r="D4" s="2" t="s">
        <v>201</v>
      </c>
      <c r="E4" s="4" t="s">
        <v>202</v>
      </c>
      <c r="F4" s="2" t="s">
        <v>295</v>
      </c>
      <c r="G4" s="4" t="s">
        <v>296</v>
      </c>
      <c r="H4" s="31"/>
      <c r="I4" s="131" t="s">
        <v>283</v>
      </c>
      <c r="J4" s="20"/>
      <c r="K4" s="23">
        <v>0</v>
      </c>
      <c r="L4" s="10" t="s">
        <v>2898</v>
      </c>
      <c r="M4" s="46">
        <v>0</v>
      </c>
      <c r="N4" s="21" t="s">
        <v>2899</v>
      </c>
      <c r="O4" s="10" t="s">
        <v>2900</v>
      </c>
      <c r="P4" s="62"/>
      <c r="Q4" s="11"/>
      <c r="R4" s="14"/>
      <c r="S4" s="14"/>
      <c r="T4" s="14"/>
      <c r="U4" s="14"/>
      <c r="V4" s="14"/>
      <c r="W4" s="14"/>
      <c r="X4" s="14"/>
      <c r="Y4" s="14"/>
      <c r="Z4" s="14"/>
    </row>
    <row r="5" spans="1:26" ht="99.95" customHeight="1">
      <c r="A5" s="90" t="s">
        <v>2184</v>
      </c>
      <c r="B5" s="91" t="s">
        <v>2185</v>
      </c>
      <c r="C5" s="50" t="s">
        <v>2214</v>
      </c>
      <c r="D5" s="51" t="s">
        <v>2187</v>
      </c>
      <c r="E5" s="27" t="s">
        <v>2188</v>
      </c>
      <c r="F5" s="51" t="s">
        <v>2238</v>
      </c>
      <c r="G5" s="27" t="s">
        <v>2239</v>
      </c>
      <c r="H5" s="132" t="s">
        <v>283</v>
      </c>
      <c r="I5" s="133"/>
      <c r="J5" s="25"/>
      <c r="K5" s="26"/>
      <c r="L5" s="27"/>
      <c r="M5" s="54"/>
      <c r="N5" s="49"/>
      <c r="O5" s="51"/>
      <c r="P5" s="71"/>
      <c r="Q5" s="11"/>
      <c r="R5" s="24"/>
      <c r="S5" s="24"/>
      <c r="T5" s="24"/>
      <c r="U5" s="24"/>
      <c r="V5" s="24"/>
      <c r="W5" s="24"/>
      <c r="X5" s="24"/>
      <c r="Y5" s="24"/>
      <c r="Z5" s="24"/>
    </row>
    <row r="6" spans="1:26" ht="16.5">
      <c r="A6" s="84"/>
      <c r="B6" s="84"/>
      <c r="C6" s="84"/>
      <c r="D6" s="84"/>
      <c r="E6" s="84"/>
      <c r="F6" s="84"/>
      <c r="G6" s="84"/>
      <c r="H6" s="134"/>
      <c r="I6" s="134"/>
      <c r="J6" s="84"/>
      <c r="K6" s="97"/>
      <c r="L6" s="84"/>
      <c r="M6" s="98"/>
      <c r="N6" s="84"/>
      <c r="O6" s="84"/>
      <c r="P6" s="84"/>
      <c r="Q6" s="32"/>
      <c r="R6" s="24"/>
      <c r="S6" s="24"/>
      <c r="T6" s="24"/>
      <c r="U6" s="24"/>
      <c r="V6" s="24"/>
      <c r="W6" s="24"/>
      <c r="X6" s="24"/>
      <c r="Y6" s="24"/>
      <c r="Z6" s="24"/>
    </row>
    <row r="7" spans="1:26" ht="16.5">
      <c r="A7" s="84"/>
      <c r="B7" s="84"/>
      <c r="C7" s="84"/>
      <c r="D7" s="84"/>
      <c r="E7" s="84"/>
      <c r="F7" s="84"/>
      <c r="G7" s="84"/>
      <c r="H7" s="134"/>
      <c r="I7" s="134"/>
      <c r="J7" s="14"/>
      <c r="K7" s="99"/>
      <c r="L7" s="14"/>
      <c r="M7" s="99"/>
      <c r="N7" s="14"/>
      <c r="O7" s="14"/>
      <c r="P7" s="14"/>
      <c r="Q7" s="14"/>
      <c r="R7" s="24"/>
      <c r="S7" s="24"/>
      <c r="T7" s="24"/>
      <c r="U7" s="24"/>
      <c r="V7" s="24"/>
      <c r="W7" s="24"/>
      <c r="X7" s="24"/>
      <c r="Y7" s="24"/>
      <c r="Z7" s="24"/>
    </row>
    <row r="8" spans="1:26">
      <c r="A8" s="24"/>
      <c r="B8" s="24"/>
      <c r="C8" s="24"/>
      <c r="D8" s="24"/>
      <c r="E8" s="24"/>
      <c r="F8" s="24"/>
      <c r="G8" s="24"/>
      <c r="H8" s="135"/>
      <c r="I8" s="135"/>
      <c r="J8" s="24"/>
      <c r="K8" s="30"/>
      <c r="L8" s="24"/>
      <c r="M8" s="30"/>
      <c r="N8" s="24"/>
      <c r="O8" s="24"/>
      <c r="P8" s="24"/>
      <c r="Q8" s="24"/>
      <c r="R8" s="24"/>
      <c r="S8" s="24"/>
      <c r="T8" s="24"/>
      <c r="U8" s="24"/>
      <c r="V8" s="24"/>
      <c r="W8" s="24"/>
      <c r="X8" s="24"/>
      <c r="Y8" s="24"/>
      <c r="Z8" s="24"/>
    </row>
    <row r="9" spans="1:26">
      <c r="A9" s="24"/>
      <c r="B9" s="24"/>
      <c r="C9" s="24"/>
      <c r="D9" s="24"/>
      <c r="E9" s="24"/>
      <c r="F9" s="24"/>
      <c r="G9" s="24"/>
      <c r="H9" s="135"/>
      <c r="I9" s="135"/>
      <c r="J9" s="24"/>
      <c r="K9" s="30"/>
      <c r="L9" s="24"/>
      <c r="M9" s="30"/>
      <c r="N9" s="24"/>
      <c r="O9" s="24"/>
      <c r="P9" s="24"/>
      <c r="Q9" s="24"/>
      <c r="R9" s="24"/>
      <c r="S9" s="24"/>
      <c r="T9" s="24"/>
      <c r="U9" s="24"/>
      <c r="V9" s="24"/>
      <c r="W9" s="24"/>
      <c r="X9" s="24"/>
      <c r="Y9" s="24"/>
      <c r="Z9" s="24"/>
    </row>
    <row r="10" spans="1:26">
      <c r="H10" s="136"/>
      <c r="I10" s="136"/>
      <c r="K10" s="30"/>
      <c r="M10" s="30"/>
      <c r="P10" s="24"/>
      <c r="Q10" s="24"/>
      <c r="R10" s="24"/>
      <c r="S10" s="24"/>
      <c r="T10" s="24"/>
      <c r="U10" s="24"/>
      <c r="V10" s="24"/>
      <c r="W10" s="24"/>
      <c r="X10" s="24"/>
      <c r="Y10" s="24"/>
      <c r="Z10" s="24"/>
    </row>
    <row r="11" spans="1:26">
      <c r="H11" s="136"/>
      <c r="I11" s="136"/>
      <c r="K11" s="30"/>
      <c r="M11" s="30"/>
      <c r="P11" s="24"/>
      <c r="Q11" s="24"/>
      <c r="R11" s="24"/>
      <c r="S11" s="24"/>
      <c r="T11" s="24"/>
      <c r="U11" s="24"/>
      <c r="V11" s="24"/>
      <c r="W11" s="24"/>
      <c r="X11" s="24"/>
      <c r="Y11" s="24"/>
      <c r="Z11" s="24"/>
    </row>
    <row r="12" spans="1:26">
      <c r="H12" s="136"/>
      <c r="I12" s="136"/>
      <c r="K12" s="30"/>
      <c r="M12" s="30"/>
      <c r="P12" s="24"/>
      <c r="Q12" s="24"/>
      <c r="R12" s="24"/>
      <c r="S12" s="24"/>
      <c r="T12" s="24"/>
      <c r="U12" s="24"/>
      <c r="V12" s="24"/>
      <c r="W12" s="24"/>
      <c r="X12" s="24"/>
      <c r="Y12" s="24"/>
      <c r="Z12" s="24"/>
    </row>
    <row r="13" spans="1:26">
      <c r="H13" s="136"/>
      <c r="I13" s="136"/>
      <c r="K13" s="30"/>
      <c r="M13" s="30"/>
      <c r="P13" s="24"/>
      <c r="Q13" s="24"/>
      <c r="R13" s="24"/>
      <c r="S13" s="24"/>
      <c r="T13" s="24"/>
      <c r="U13" s="24"/>
      <c r="V13" s="24"/>
      <c r="W13" s="24"/>
      <c r="X13" s="24"/>
      <c r="Y13" s="24"/>
      <c r="Z13" s="24"/>
    </row>
    <row r="14" spans="1:26">
      <c r="H14" s="136"/>
      <c r="I14" s="136"/>
      <c r="K14" s="30"/>
      <c r="M14" s="30"/>
      <c r="P14" s="24"/>
      <c r="Q14" s="24"/>
      <c r="R14" s="24"/>
      <c r="S14" s="24"/>
      <c r="T14" s="24"/>
      <c r="U14" s="24"/>
      <c r="V14" s="24"/>
      <c r="W14" s="24"/>
      <c r="X14" s="24"/>
      <c r="Y14" s="24"/>
      <c r="Z14" s="24"/>
    </row>
    <row r="15" spans="1:26">
      <c r="H15" s="136"/>
      <c r="I15" s="136"/>
      <c r="K15" s="30"/>
      <c r="M15" s="30"/>
      <c r="P15" s="24"/>
      <c r="Q15" s="24"/>
      <c r="R15" s="24"/>
      <c r="S15" s="24"/>
      <c r="T15" s="24"/>
      <c r="U15" s="24"/>
      <c r="V15" s="24"/>
      <c r="W15" s="24"/>
      <c r="X15" s="24"/>
      <c r="Y15" s="24"/>
      <c r="Z15" s="24"/>
    </row>
    <row r="16" spans="1:26">
      <c r="H16" s="136"/>
      <c r="I16" s="136"/>
      <c r="K16" s="30"/>
      <c r="M16" s="30"/>
      <c r="P16" s="24"/>
      <c r="Q16" s="24"/>
      <c r="R16" s="24"/>
      <c r="S16" s="24"/>
      <c r="T16" s="24"/>
      <c r="U16" s="24"/>
      <c r="V16" s="24"/>
      <c r="W16" s="24"/>
      <c r="X16" s="24"/>
      <c r="Y16" s="24"/>
      <c r="Z16" s="24"/>
    </row>
    <row r="17" spans="8:26">
      <c r="H17" s="136"/>
      <c r="I17" s="136"/>
      <c r="K17" s="30"/>
      <c r="M17" s="30"/>
      <c r="P17" s="24"/>
      <c r="Q17" s="24"/>
      <c r="R17" s="24"/>
      <c r="S17" s="24"/>
      <c r="T17" s="24"/>
      <c r="U17" s="24"/>
      <c r="V17" s="24"/>
      <c r="W17" s="24"/>
      <c r="X17" s="24"/>
      <c r="Y17" s="24"/>
      <c r="Z17" s="24"/>
    </row>
    <row r="18" spans="8:26">
      <c r="H18" s="136"/>
      <c r="I18" s="136"/>
      <c r="K18" s="30"/>
      <c r="M18" s="30"/>
      <c r="P18" s="24"/>
      <c r="Q18" s="24"/>
      <c r="R18" s="24"/>
      <c r="S18" s="24"/>
      <c r="T18" s="24"/>
      <c r="U18" s="24"/>
      <c r="V18" s="24"/>
      <c r="W18" s="24"/>
      <c r="X18" s="24"/>
      <c r="Y18" s="24"/>
      <c r="Z18" s="24"/>
    </row>
    <row r="19" spans="8:26">
      <c r="H19" s="136"/>
      <c r="I19" s="136"/>
      <c r="K19" s="30"/>
      <c r="M19" s="30"/>
      <c r="P19" s="24"/>
      <c r="Q19" s="24"/>
      <c r="R19" s="24"/>
      <c r="S19" s="24"/>
      <c r="T19" s="24"/>
      <c r="U19" s="24"/>
      <c r="V19" s="24"/>
      <c r="W19" s="24"/>
      <c r="X19" s="24"/>
      <c r="Y19" s="24"/>
      <c r="Z19" s="24"/>
    </row>
    <row r="20" spans="8:26">
      <c r="H20" s="136"/>
      <c r="I20" s="136"/>
      <c r="K20" s="30"/>
      <c r="M20" s="30"/>
      <c r="P20" s="24"/>
      <c r="Q20" s="24"/>
      <c r="R20" s="24"/>
      <c r="S20" s="24"/>
      <c r="T20" s="24"/>
      <c r="U20" s="24"/>
      <c r="V20" s="24"/>
      <c r="W20" s="24"/>
      <c r="X20" s="24"/>
      <c r="Y20" s="24"/>
      <c r="Z20" s="24"/>
    </row>
    <row r="21" spans="8:26" ht="15.75" customHeight="1">
      <c r="H21" s="136"/>
      <c r="I21" s="136"/>
      <c r="K21" s="30"/>
      <c r="M21" s="30"/>
      <c r="P21" s="24"/>
      <c r="Q21" s="24"/>
      <c r="R21" s="24"/>
      <c r="S21" s="24"/>
      <c r="T21" s="24"/>
      <c r="U21" s="24"/>
      <c r="V21" s="24"/>
      <c r="W21" s="24"/>
      <c r="X21" s="24"/>
      <c r="Y21" s="24"/>
      <c r="Z21" s="24"/>
    </row>
    <row r="22" spans="8:26" ht="15.75" customHeight="1">
      <c r="H22" s="136"/>
      <c r="I22" s="136"/>
      <c r="K22" s="30"/>
      <c r="M22" s="30"/>
      <c r="P22" s="24"/>
      <c r="Q22" s="24"/>
      <c r="R22" s="24"/>
      <c r="S22" s="24"/>
      <c r="T22" s="24"/>
      <c r="U22" s="24"/>
      <c r="V22" s="24"/>
      <c r="W22" s="24"/>
      <c r="X22" s="24"/>
      <c r="Y22" s="24"/>
      <c r="Z22" s="24"/>
    </row>
    <row r="23" spans="8:26" ht="15.75" customHeight="1">
      <c r="H23" s="136"/>
      <c r="I23" s="136"/>
      <c r="K23" s="30"/>
      <c r="M23" s="30"/>
      <c r="P23" s="24"/>
      <c r="Q23" s="24"/>
      <c r="R23" s="24"/>
      <c r="S23" s="24"/>
      <c r="T23" s="24"/>
      <c r="U23" s="24"/>
      <c r="V23" s="24"/>
      <c r="W23" s="24"/>
      <c r="X23" s="24"/>
      <c r="Y23" s="24"/>
      <c r="Z23" s="24"/>
    </row>
    <row r="24" spans="8:26" ht="15.75" customHeight="1">
      <c r="H24" s="136"/>
      <c r="I24" s="136"/>
      <c r="K24" s="30"/>
      <c r="M24" s="30"/>
      <c r="P24" s="24"/>
      <c r="Q24" s="24"/>
      <c r="R24" s="24"/>
      <c r="S24" s="24"/>
      <c r="T24" s="24"/>
      <c r="U24" s="24"/>
      <c r="V24" s="24"/>
      <c r="W24" s="24"/>
      <c r="X24" s="24"/>
      <c r="Y24" s="24"/>
      <c r="Z24" s="24"/>
    </row>
    <row r="25" spans="8:26" ht="15.75" customHeight="1">
      <c r="H25" s="136"/>
      <c r="I25" s="136"/>
      <c r="K25" s="30"/>
      <c r="M25" s="30"/>
      <c r="P25" s="24"/>
      <c r="Q25" s="24"/>
      <c r="R25" s="24"/>
      <c r="S25" s="24"/>
      <c r="T25" s="24"/>
      <c r="U25" s="24"/>
      <c r="V25" s="24"/>
      <c r="W25" s="24"/>
      <c r="X25" s="24"/>
      <c r="Y25" s="24"/>
      <c r="Z25" s="24"/>
    </row>
    <row r="26" spans="8:26" ht="15.75" customHeight="1">
      <c r="H26" s="136"/>
      <c r="I26" s="136"/>
      <c r="K26" s="30"/>
      <c r="M26" s="30"/>
      <c r="P26" s="24"/>
      <c r="Q26" s="24"/>
      <c r="R26" s="24"/>
      <c r="S26" s="24"/>
      <c r="T26" s="24"/>
      <c r="U26" s="24"/>
      <c r="V26" s="24"/>
      <c r="W26" s="24"/>
      <c r="X26" s="24"/>
      <c r="Y26" s="24"/>
      <c r="Z26" s="24"/>
    </row>
    <row r="27" spans="8:26" ht="15.75" customHeight="1">
      <c r="H27" s="136"/>
      <c r="I27" s="136"/>
      <c r="K27" s="30"/>
      <c r="M27" s="30"/>
      <c r="P27" s="24"/>
      <c r="Q27" s="24"/>
      <c r="R27" s="24"/>
      <c r="S27" s="24"/>
      <c r="T27" s="24"/>
      <c r="U27" s="24"/>
      <c r="V27" s="24"/>
      <c r="W27" s="24"/>
      <c r="X27" s="24"/>
      <c r="Y27" s="24"/>
      <c r="Z27" s="24"/>
    </row>
    <row r="28" spans="8:26" ht="15.75" customHeight="1">
      <c r="H28" s="136"/>
      <c r="I28" s="136"/>
      <c r="K28" s="30"/>
      <c r="M28" s="30"/>
      <c r="P28" s="24"/>
      <c r="Q28" s="24"/>
      <c r="R28" s="24"/>
      <c r="S28" s="24"/>
      <c r="T28" s="24"/>
      <c r="U28" s="24"/>
      <c r="V28" s="24"/>
      <c r="W28" s="24"/>
      <c r="X28" s="24"/>
      <c r="Y28" s="24"/>
      <c r="Z28" s="24"/>
    </row>
    <row r="29" spans="8:26" ht="15.75" customHeight="1">
      <c r="H29" s="136"/>
      <c r="I29" s="136"/>
      <c r="K29" s="30"/>
      <c r="M29" s="30"/>
      <c r="P29" s="24"/>
      <c r="Q29" s="24"/>
      <c r="R29" s="24"/>
      <c r="S29" s="24"/>
      <c r="T29" s="24"/>
      <c r="U29" s="24"/>
      <c r="V29" s="24"/>
      <c r="W29" s="24"/>
      <c r="X29" s="24"/>
      <c r="Y29" s="24"/>
      <c r="Z29" s="24"/>
    </row>
    <row r="30" spans="8:26" ht="15.75" customHeight="1">
      <c r="H30" s="136"/>
      <c r="I30" s="136"/>
      <c r="K30" s="30"/>
      <c r="M30" s="30"/>
      <c r="P30" s="24"/>
      <c r="Q30" s="24"/>
      <c r="R30" s="24"/>
      <c r="S30" s="24"/>
      <c r="T30" s="24"/>
      <c r="U30" s="24"/>
      <c r="V30" s="24"/>
      <c r="W30" s="24"/>
      <c r="X30" s="24"/>
      <c r="Y30" s="24"/>
      <c r="Z30" s="24"/>
    </row>
    <row r="31" spans="8:26" ht="15.75" customHeight="1">
      <c r="H31" s="136"/>
      <c r="I31" s="136"/>
      <c r="K31" s="30"/>
      <c r="M31" s="30"/>
      <c r="P31" s="24"/>
      <c r="Q31" s="24"/>
      <c r="R31" s="24"/>
      <c r="S31" s="24"/>
      <c r="T31" s="24"/>
      <c r="U31" s="24"/>
      <c r="V31" s="24"/>
      <c r="W31" s="24"/>
      <c r="X31" s="24"/>
      <c r="Y31" s="24"/>
      <c r="Z31" s="24"/>
    </row>
    <row r="32" spans="8:26" ht="15.75" customHeight="1">
      <c r="H32" s="136"/>
      <c r="I32" s="136"/>
      <c r="K32" s="30"/>
      <c r="M32" s="30"/>
      <c r="P32" s="24"/>
      <c r="Q32" s="24"/>
      <c r="R32" s="24"/>
      <c r="S32" s="24"/>
      <c r="T32" s="24"/>
      <c r="U32" s="24"/>
      <c r="V32" s="24"/>
      <c r="W32" s="24"/>
      <c r="X32" s="24"/>
      <c r="Y32" s="24"/>
      <c r="Z32" s="24"/>
    </row>
    <row r="33" spans="8:26" ht="15.75" customHeight="1">
      <c r="H33" s="136"/>
      <c r="I33" s="136"/>
      <c r="K33" s="30"/>
      <c r="M33" s="30"/>
      <c r="P33" s="24"/>
      <c r="Q33" s="24"/>
      <c r="R33" s="24"/>
      <c r="S33" s="24"/>
      <c r="T33" s="24"/>
      <c r="U33" s="24"/>
      <c r="V33" s="24"/>
      <c r="W33" s="24"/>
      <c r="X33" s="24"/>
      <c r="Y33" s="24"/>
      <c r="Z33" s="24"/>
    </row>
    <row r="34" spans="8:26" ht="15.75" customHeight="1">
      <c r="H34" s="136"/>
      <c r="I34" s="136"/>
      <c r="K34" s="30"/>
      <c r="M34" s="30"/>
      <c r="P34" s="24"/>
      <c r="Q34" s="24"/>
      <c r="R34" s="24"/>
      <c r="S34" s="24"/>
      <c r="T34" s="24"/>
      <c r="U34" s="24"/>
      <c r="V34" s="24"/>
      <c r="W34" s="24"/>
      <c r="X34" s="24"/>
      <c r="Y34" s="24"/>
      <c r="Z34" s="24"/>
    </row>
    <row r="35" spans="8:26" ht="15.75" customHeight="1">
      <c r="H35" s="136"/>
      <c r="I35" s="136"/>
      <c r="K35" s="30"/>
      <c r="M35" s="30"/>
      <c r="P35" s="24"/>
      <c r="Q35" s="24"/>
      <c r="R35" s="24"/>
      <c r="S35" s="24"/>
      <c r="T35" s="24"/>
      <c r="U35" s="24"/>
      <c r="V35" s="24"/>
      <c r="W35" s="24"/>
      <c r="X35" s="24"/>
      <c r="Y35" s="24"/>
      <c r="Z35" s="24"/>
    </row>
    <row r="36" spans="8:26" ht="15.75" customHeight="1">
      <c r="H36" s="136"/>
      <c r="I36" s="136"/>
      <c r="K36" s="30"/>
      <c r="M36" s="30"/>
      <c r="P36" s="24"/>
      <c r="Q36" s="24"/>
      <c r="R36" s="24"/>
      <c r="S36" s="24"/>
      <c r="T36" s="24"/>
      <c r="U36" s="24"/>
      <c r="V36" s="24"/>
      <c r="W36" s="24"/>
      <c r="X36" s="24"/>
      <c r="Y36" s="24"/>
      <c r="Z36" s="24"/>
    </row>
    <row r="37" spans="8:26" ht="15.75" customHeight="1">
      <c r="H37" s="136"/>
      <c r="I37" s="136"/>
      <c r="K37" s="30"/>
      <c r="M37" s="30"/>
      <c r="P37" s="24"/>
      <c r="Q37" s="24"/>
      <c r="R37" s="24"/>
      <c r="S37" s="24"/>
      <c r="T37" s="24"/>
      <c r="U37" s="24"/>
      <c r="V37" s="24"/>
      <c r="W37" s="24"/>
      <c r="X37" s="24"/>
      <c r="Y37" s="24"/>
      <c r="Z37" s="24"/>
    </row>
    <row r="38" spans="8:26" ht="15.75" customHeight="1">
      <c r="H38" s="136"/>
      <c r="I38" s="136"/>
      <c r="K38" s="30"/>
      <c r="M38" s="30"/>
      <c r="P38" s="24"/>
      <c r="Q38" s="24"/>
      <c r="R38" s="24"/>
      <c r="S38" s="24"/>
      <c r="T38" s="24"/>
      <c r="U38" s="24"/>
      <c r="V38" s="24"/>
      <c r="W38" s="24"/>
      <c r="X38" s="24"/>
      <c r="Y38" s="24"/>
      <c r="Z38" s="24"/>
    </row>
    <row r="39" spans="8:26" ht="15.75" customHeight="1">
      <c r="H39" s="136"/>
      <c r="I39" s="136"/>
      <c r="K39" s="30"/>
      <c r="M39" s="30"/>
      <c r="P39" s="24"/>
      <c r="Q39" s="24"/>
      <c r="R39" s="24"/>
      <c r="S39" s="24"/>
      <c r="T39" s="24"/>
      <c r="U39" s="24"/>
      <c r="V39" s="24"/>
      <c r="W39" s="24"/>
      <c r="X39" s="24"/>
      <c r="Y39" s="24"/>
      <c r="Z39" s="24"/>
    </row>
    <row r="40" spans="8:26" ht="15.75" customHeight="1">
      <c r="H40" s="136"/>
      <c r="I40" s="136"/>
      <c r="K40" s="30"/>
      <c r="M40" s="30"/>
      <c r="P40" s="24"/>
      <c r="Q40" s="24"/>
      <c r="R40" s="24"/>
      <c r="S40" s="24"/>
      <c r="T40" s="24"/>
      <c r="U40" s="24"/>
      <c r="V40" s="24"/>
      <c r="W40" s="24"/>
      <c r="X40" s="24"/>
      <c r="Y40" s="24"/>
      <c r="Z40" s="24"/>
    </row>
    <row r="41" spans="8:26" ht="15.75" customHeight="1">
      <c r="H41" s="136"/>
      <c r="I41" s="136"/>
      <c r="K41" s="30"/>
      <c r="M41" s="30"/>
      <c r="P41" s="24"/>
      <c r="Q41" s="24"/>
      <c r="R41" s="24"/>
      <c r="S41" s="24"/>
      <c r="T41" s="24"/>
      <c r="U41" s="24"/>
      <c r="V41" s="24"/>
      <c r="W41" s="24"/>
      <c r="X41" s="24"/>
      <c r="Y41" s="24"/>
      <c r="Z41" s="24"/>
    </row>
    <row r="42" spans="8:26" ht="15.75" customHeight="1">
      <c r="H42" s="136"/>
      <c r="I42" s="136"/>
      <c r="K42" s="30"/>
      <c r="M42" s="30"/>
      <c r="P42" s="24"/>
      <c r="Q42" s="24"/>
      <c r="R42" s="24"/>
      <c r="S42" s="24"/>
      <c r="T42" s="24"/>
      <c r="U42" s="24"/>
      <c r="V42" s="24"/>
      <c r="W42" s="24"/>
      <c r="X42" s="24"/>
      <c r="Y42" s="24"/>
      <c r="Z42" s="24"/>
    </row>
    <row r="43" spans="8:26" ht="15.75" customHeight="1">
      <c r="H43" s="136"/>
      <c r="I43" s="136"/>
      <c r="K43" s="30"/>
      <c r="M43" s="30"/>
      <c r="P43" s="24"/>
      <c r="Q43" s="24"/>
      <c r="R43" s="24"/>
      <c r="S43" s="24"/>
      <c r="T43" s="24"/>
      <c r="U43" s="24"/>
      <c r="V43" s="24"/>
      <c r="W43" s="24"/>
      <c r="X43" s="24"/>
      <c r="Y43" s="24"/>
      <c r="Z43" s="24"/>
    </row>
    <row r="44" spans="8:26" ht="15.75" customHeight="1">
      <c r="H44" s="136"/>
      <c r="I44" s="136"/>
      <c r="K44" s="30"/>
      <c r="M44" s="30"/>
      <c r="P44" s="24"/>
      <c r="Q44" s="24"/>
      <c r="R44" s="24"/>
      <c r="S44" s="24"/>
      <c r="T44" s="24"/>
      <c r="U44" s="24"/>
      <c r="V44" s="24"/>
      <c r="W44" s="24"/>
      <c r="X44" s="24"/>
      <c r="Y44" s="24"/>
      <c r="Z44" s="24"/>
    </row>
    <row r="45" spans="8:26" ht="15.75" customHeight="1">
      <c r="H45" s="136"/>
      <c r="I45" s="136"/>
      <c r="K45" s="30"/>
      <c r="M45" s="30"/>
      <c r="P45" s="24"/>
      <c r="Q45" s="24"/>
      <c r="R45" s="24"/>
      <c r="S45" s="24"/>
      <c r="T45" s="24"/>
      <c r="U45" s="24"/>
      <c r="V45" s="24"/>
      <c r="W45" s="24"/>
      <c r="X45" s="24"/>
      <c r="Y45" s="24"/>
      <c r="Z45" s="24"/>
    </row>
    <row r="46" spans="8:26" ht="15.75" customHeight="1">
      <c r="H46" s="136"/>
      <c r="I46" s="136"/>
      <c r="K46" s="30"/>
      <c r="M46" s="30"/>
      <c r="P46" s="24"/>
      <c r="Q46" s="24"/>
      <c r="R46" s="24"/>
      <c r="S46" s="24"/>
      <c r="T46" s="24"/>
      <c r="U46" s="24"/>
      <c r="V46" s="24"/>
      <c r="W46" s="24"/>
      <c r="X46" s="24"/>
      <c r="Y46" s="24"/>
      <c r="Z46" s="24"/>
    </row>
    <row r="47" spans="8:26" ht="15.75" customHeight="1">
      <c r="H47" s="136"/>
      <c r="I47" s="136"/>
      <c r="K47" s="30"/>
      <c r="M47" s="30"/>
      <c r="P47" s="24"/>
      <c r="Q47" s="24"/>
      <c r="R47" s="24"/>
      <c r="S47" s="24"/>
      <c r="T47" s="24"/>
      <c r="U47" s="24"/>
      <c r="V47" s="24"/>
      <c r="W47" s="24"/>
      <c r="X47" s="24"/>
      <c r="Y47" s="24"/>
      <c r="Z47" s="24"/>
    </row>
    <row r="48" spans="8:26" ht="15.75" customHeight="1">
      <c r="H48" s="136"/>
      <c r="I48" s="136"/>
      <c r="K48" s="30"/>
      <c r="M48" s="30"/>
      <c r="P48" s="24"/>
      <c r="Q48" s="24"/>
      <c r="R48" s="24"/>
      <c r="S48" s="24"/>
      <c r="T48" s="24"/>
      <c r="U48" s="24"/>
      <c r="V48" s="24"/>
      <c r="W48" s="24"/>
      <c r="X48" s="24"/>
      <c r="Y48" s="24"/>
      <c r="Z48" s="24"/>
    </row>
    <row r="49" spans="8:26" ht="15.75" customHeight="1">
      <c r="H49" s="136"/>
      <c r="I49" s="136"/>
      <c r="K49" s="30"/>
      <c r="M49" s="30"/>
      <c r="P49" s="24"/>
      <c r="Q49" s="24"/>
      <c r="R49" s="24"/>
      <c r="S49" s="24"/>
      <c r="T49" s="24"/>
      <c r="U49" s="24"/>
      <c r="V49" s="24"/>
      <c r="W49" s="24"/>
      <c r="X49" s="24"/>
      <c r="Y49" s="24"/>
      <c r="Z49" s="24"/>
    </row>
    <row r="50" spans="8:26" ht="15.75" customHeight="1">
      <c r="H50" s="136"/>
      <c r="I50" s="136"/>
      <c r="K50" s="30"/>
      <c r="M50" s="30"/>
      <c r="P50" s="24"/>
      <c r="Q50" s="24"/>
      <c r="R50" s="24"/>
      <c r="S50" s="24"/>
      <c r="T50" s="24"/>
      <c r="U50" s="24"/>
      <c r="V50" s="24"/>
      <c r="W50" s="24"/>
      <c r="X50" s="24"/>
      <c r="Y50" s="24"/>
      <c r="Z50" s="24"/>
    </row>
    <row r="51" spans="8:26" ht="15.75" customHeight="1">
      <c r="H51" s="136"/>
      <c r="I51" s="136"/>
      <c r="K51" s="30"/>
      <c r="M51" s="30"/>
      <c r="P51" s="24"/>
      <c r="Q51" s="24"/>
      <c r="R51" s="24"/>
      <c r="S51" s="24"/>
      <c r="T51" s="24"/>
      <c r="U51" s="24"/>
      <c r="V51" s="24"/>
      <c r="W51" s="24"/>
      <c r="X51" s="24"/>
      <c r="Y51" s="24"/>
      <c r="Z51" s="24"/>
    </row>
    <row r="52" spans="8:26" ht="15.75" customHeight="1">
      <c r="H52" s="136"/>
      <c r="I52" s="136"/>
      <c r="K52" s="30"/>
      <c r="M52" s="30"/>
      <c r="P52" s="24"/>
      <c r="Q52" s="24"/>
      <c r="R52" s="24"/>
      <c r="S52" s="24"/>
      <c r="T52" s="24"/>
      <c r="U52" s="24"/>
      <c r="V52" s="24"/>
      <c r="W52" s="24"/>
      <c r="X52" s="24"/>
      <c r="Y52" s="24"/>
      <c r="Z52" s="24"/>
    </row>
    <row r="53" spans="8:26" ht="15.75" customHeight="1">
      <c r="H53" s="136"/>
      <c r="I53" s="136"/>
      <c r="K53" s="30"/>
      <c r="M53" s="30"/>
      <c r="P53" s="24"/>
      <c r="Q53" s="24"/>
      <c r="R53" s="24"/>
      <c r="S53" s="24"/>
      <c r="T53" s="24"/>
      <c r="U53" s="24"/>
      <c r="V53" s="24"/>
      <c r="W53" s="24"/>
      <c r="X53" s="24"/>
      <c r="Y53" s="24"/>
      <c r="Z53" s="24"/>
    </row>
    <row r="54" spans="8:26" ht="15.75" customHeight="1">
      <c r="H54" s="136"/>
      <c r="I54" s="136"/>
      <c r="K54" s="30"/>
      <c r="M54" s="30"/>
      <c r="P54" s="24"/>
      <c r="Q54" s="24"/>
      <c r="R54" s="24"/>
      <c r="S54" s="24"/>
      <c r="T54" s="24"/>
      <c r="U54" s="24"/>
      <c r="V54" s="24"/>
      <c r="W54" s="24"/>
      <c r="X54" s="24"/>
      <c r="Y54" s="24"/>
      <c r="Z54" s="24"/>
    </row>
    <row r="55" spans="8:26" ht="15.75" customHeight="1">
      <c r="H55" s="136"/>
      <c r="I55" s="136"/>
      <c r="K55" s="30"/>
      <c r="M55" s="30"/>
      <c r="P55" s="24"/>
      <c r="Q55" s="24"/>
      <c r="R55" s="24"/>
      <c r="S55" s="24"/>
      <c r="T55" s="24"/>
      <c r="U55" s="24"/>
      <c r="V55" s="24"/>
      <c r="W55" s="24"/>
      <c r="X55" s="24"/>
      <c r="Y55" s="24"/>
      <c r="Z55" s="24"/>
    </row>
    <row r="56" spans="8:26" ht="15.75" customHeight="1">
      <c r="H56" s="136"/>
      <c r="I56" s="136"/>
      <c r="K56" s="30"/>
      <c r="M56" s="30"/>
      <c r="P56" s="24"/>
      <c r="Q56" s="24"/>
      <c r="R56" s="24"/>
      <c r="S56" s="24"/>
      <c r="T56" s="24"/>
      <c r="U56" s="24"/>
      <c r="V56" s="24"/>
      <c r="W56" s="24"/>
      <c r="X56" s="24"/>
      <c r="Y56" s="24"/>
      <c r="Z56" s="24"/>
    </row>
    <row r="57" spans="8:26" ht="15.75" customHeight="1">
      <c r="H57" s="136"/>
      <c r="I57" s="136"/>
      <c r="K57" s="30"/>
      <c r="M57" s="30"/>
      <c r="P57" s="24"/>
      <c r="Q57" s="24"/>
      <c r="R57" s="24"/>
      <c r="S57" s="24"/>
      <c r="T57" s="24"/>
      <c r="U57" s="24"/>
      <c r="V57" s="24"/>
      <c r="W57" s="24"/>
      <c r="X57" s="24"/>
      <c r="Y57" s="24"/>
      <c r="Z57" s="24"/>
    </row>
    <row r="58" spans="8:26" ht="15.75" customHeight="1">
      <c r="H58" s="136"/>
      <c r="I58" s="136"/>
      <c r="K58" s="30"/>
      <c r="M58" s="30"/>
      <c r="P58" s="24"/>
      <c r="Q58" s="24"/>
      <c r="R58" s="24"/>
      <c r="S58" s="24"/>
      <c r="T58" s="24"/>
      <c r="U58" s="24"/>
      <c r="V58" s="24"/>
      <c r="W58" s="24"/>
      <c r="X58" s="24"/>
      <c r="Y58" s="24"/>
      <c r="Z58" s="24"/>
    </row>
    <row r="59" spans="8:26" ht="15.75" customHeight="1">
      <c r="H59" s="136"/>
      <c r="I59" s="136"/>
      <c r="K59" s="30"/>
      <c r="M59" s="30"/>
      <c r="P59" s="24"/>
      <c r="Q59" s="24"/>
      <c r="R59" s="24"/>
      <c r="S59" s="24"/>
      <c r="T59" s="24"/>
      <c r="U59" s="24"/>
      <c r="V59" s="24"/>
      <c r="W59" s="24"/>
      <c r="X59" s="24"/>
      <c r="Y59" s="24"/>
      <c r="Z59" s="24"/>
    </row>
    <row r="60" spans="8:26" ht="15.75" customHeight="1">
      <c r="H60" s="136"/>
      <c r="I60" s="136"/>
      <c r="K60" s="30"/>
      <c r="M60" s="30"/>
      <c r="P60" s="24"/>
      <c r="Q60" s="24"/>
      <c r="R60" s="24"/>
      <c r="S60" s="24"/>
      <c r="T60" s="24"/>
      <c r="U60" s="24"/>
      <c r="V60" s="24"/>
      <c r="W60" s="24"/>
      <c r="X60" s="24"/>
      <c r="Y60" s="24"/>
      <c r="Z60" s="24"/>
    </row>
    <row r="61" spans="8:26" ht="15.75" customHeight="1">
      <c r="H61" s="136"/>
      <c r="I61" s="136"/>
      <c r="K61" s="30"/>
      <c r="M61" s="30"/>
      <c r="P61" s="24"/>
      <c r="Q61" s="24"/>
      <c r="R61" s="24"/>
      <c r="S61" s="24"/>
      <c r="T61" s="24"/>
      <c r="U61" s="24"/>
      <c r="V61" s="24"/>
      <c r="W61" s="24"/>
      <c r="X61" s="24"/>
      <c r="Y61" s="24"/>
      <c r="Z61" s="24"/>
    </row>
    <row r="62" spans="8:26" ht="15.75" customHeight="1">
      <c r="H62" s="136"/>
      <c r="I62" s="136"/>
      <c r="K62" s="30"/>
      <c r="M62" s="30"/>
      <c r="P62" s="24"/>
      <c r="Q62" s="24"/>
      <c r="R62" s="24"/>
      <c r="S62" s="24"/>
      <c r="T62" s="24"/>
      <c r="U62" s="24"/>
      <c r="V62" s="24"/>
      <c r="W62" s="24"/>
      <c r="X62" s="24"/>
      <c r="Y62" s="24"/>
      <c r="Z62" s="24"/>
    </row>
    <row r="63" spans="8:26" ht="15.75" customHeight="1">
      <c r="H63" s="136"/>
      <c r="I63" s="136"/>
      <c r="K63" s="30"/>
      <c r="M63" s="30"/>
      <c r="P63" s="24"/>
      <c r="Q63" s="24"/>
      <c r="R63" s="24"/>
      <c r="S63" s="24"/>
      <c r="T63" s="24"/>
      <c r="U63" s="24"/>
      <c r="V63" s="24"/>
      <c r="W63" s="24"/>
      <c r="X63" s="24"/>
      <c r="Y63" s="24"/>
      <c r="Z63" s="24"/>
    </row>
    <row r="64" spans="8:26" ht="15.75" customHeight="1">
      <c r="H64" s="136"/>
      <c r="I64" s="136"/>
      <c r="K64" s="30"/>
      <c r="M64" s="30"/>
      <c r="P64" s="24"/>
      <c r="Q64" s="24"/>
      <c r="R64" s="24"/>
      <c r="S64" s="24"/>
      <c r="T64" s="24"/>
      <c r="U64" s="24"/>
      <c r="V64" s="24"/>
      <c r="W64" s="24"/>
      <c r="X64" s="24"/>
      <c r="Y64" s="24"/>
      <c r="Z64" s="24"/>
    </row>
    <row r="65" spans="8:26" ht="15.75" customHeight="1">
      <c r="H65" s="136"/>
      <c r="I65" s="136"/>
      <c r="K65" s="30"/>
      <c r="M65" s="30"/>
      <c r="P65" s="24"/>
      <c r="Q65" s="24"/>
      <c r="R65" s="24"/>
      <c r="S65" s="24"/>
      <c r="T65" s="24"/>
      <c r="U65" s="24"/>
      <c r="V65" s="24"/>
      <c r="W65" s="24"/>
      <c r="X65" s="24"/>
      <c r="Y65" s="24"/>
      <c r="Z65" s="24"/>
    </row>
    <row r="66" spans="8:26" ht="15.75" customHeight="1">
      <c r="H66" s="136"/>
      <c r="I66" s="136"/>
      <c r="K66" s="30"/>
      <c r="M66" s="30"/>
      <c r="P66" s="24"/>
      <c r="Q66" s="24"/>
      <c r="R66" s="24"/>
      <c r="S66" s="24"/>
      <c r="T66" s="24"/>
      <c r="U66" s="24"/>
      <c r="V66" s="24"/>
      <c r="W66" s="24"/>
      <c r="X66" s="24"/>
      <c r="Y66" s="24"/>
      <c r="Z66" s="24"/>
    </row>
    <row r="67" spans="8:26" ht="15.75" customHeight="1">
      <c r="H67" s="136"/>
      <c r="I67" s="136"/>
      <c r="K67" s="30"/>
      <c r="M67" s="30"/>
      <c r="P67" s="24"/>
      <c r="Q67" s="24"/>
      <c r="R67" s="24"/>
      <c r="S67" s="24"/>
      <c r="T67" s="24"/>
      <c r="U67" s="24"/>
      <c r="V67" s="24"/>
      <c r="W67" s="24"/>
      <c r="X67" s="24"/>
      <c r="Y67" s="24"/>
      <c r="Z67" s="24"/>
    </row>
    <row r="68" spans="8:26" ht="15.75" customHeight="1">
      <c r="H68" s="136"/>
      <c r="I68" s="136"/>
      <c r="K68" s="30"/>
      <c r="M68" s="30"/>
      <c r="P68" s="24"/>
      <c r="Q68" s="24"/>
      <c r="R68" s="24"/>
      <c r="S68" s="24"/>
      <c r="T68" s="24"/>
      <c r="U68" s="24"/>
      <c r="V68" s="24"/>
      <c r="W68" s="24"/>
      <c r="X68" s="24"/>
      <c r="Y68" s="24"/>
      <c r="Z68" s="24"/>
    </row>
    <row r="69" spans="8:26" ht="15.75" customHeight="1">
      <c r="H69" s="136"/>
      <c r="I69" s="136"/>
      <c r="K69" s="30"/>
      <c r="M69" s="30"/>
      <c r="P69" s="24"/>
      <c r="Q69" s="24"/>
      <c r="R69" s="24"/>
      <c r="S69" s="24"/>
      <c r="T69" s="24"/>
      <c r="U69" s="24"/>
      <c r="V69" s="24"/>
      <c r="W69" s="24"/>
      <c r="X69" s="24"/>
      <c r="Y69" s="24"/>
      <c r="Z69" s="24"/>
    </row>
    <row r="70" spans="8:26" ht="15.75" customHeight="1">
      <c r="H70" s="136"/>
      <c r="I70" s="136"/>
      <c r="K70" s="30"/>
      <c r="M70" s="30"/>
      <c r="P70" s="24"/>
      <c r="Q70" s="24"/>
      <c r="R70" s="24"/>
      <c r="S70" s="24"/>
      <c r="T70" s="24"/>
      <c r="U70" s="24"/>
      <c r="V70" s="24"/>
      <c r="W70" s="24"/>
      <c r="X70" s="24"/>
      <c r="Y70" s="24"/>
      <c r="Z70" s="24"/>
    </row>
    <row r="71" spans="8:26" ht="15.75" customHeight="1">
      <c r="H71" s="136"/>
      <c r="I71" s="136"/>
      <c r="K71" s="30"/>
      <c r="M71" s="30"/>
      <c r="P71" s="24"/>
      <c r="Q71" s="24"/>
      <c r="R71" s="24"/>
      <c r="S71" s="24"/>
      <c r="T71" s="24"/>
      <c r="U71" s="24"/>
      <c r="V71" s="24"/>
      <c r="W71" s="24"/>
      <c r="X71" s="24"/>
      <c r="Y71" s="24"/>
      <c r="Z71" s="24"/>
    </row>
    <row r="72" spans="8:26" ht="15.75" customHeight="1">
      <c r="H72" s="136"/>
      <c r="I72" s="136"/>
      <c r="K72" s="30"/>
      <c r="M72" s="30"/>
      <c r="P72" s="24"/>
      <c r="Q72" s="24"/>
      <c r="R72" s="24"/>
      <c r="S72" s="24"/>
      <c r="T72" s="24"/>
      <c r="U72" s="24"/>
      <c r="V72" s="24"/>
      <c r="W72" s="24"/>
      <c r="X72" s="24"/>
      <c r="Y72" s="24"/>
      <c r="Z72" s="24"/>
    </row>
    <row r="73" spans="8:26" ht="15.75" customHeight="1">
      <c r="H73" s="136"/>
      <c r="I73" s="136"/>
      <c r="K73" s="30"/>
      <c r="M73" s="30"/>
      <c r="P73" s="24"/>
      <c r="Q73" s="24"/>
      <c r="R73" s="24"/>
      <c r="S73" s="24"/>
      <c r="T73" s="24"/>
      <c r="U73" s="24"/>
      <c r="V73" s="24"/>
      <c r="W73" s="24"/>
      <c r="X73" s="24"/>
      <c r="Y73" s="24"/>
      <c r="Z73" s="24"/>
    </row>
    <row r="74" spans="8:26" ht="15.75" customHeight="1">
      <c r="H74" s="136"/>
      <c r="I74" s="136"/>
      <c r="K74" s="30"/>
      <c r="M74" s="30"/>
      <c r="P74" s="24"/>
      <c r="Q74" s="24"/>
      <c r="R74" s="24"/>
      <c r="S74" s="24"/>
      <c r="T74" s="24"/>
      <c r="U74" s="24"/>
      <c r="V74" s="24"/>
      <c r="W74" s="24"/>
      <c r="X74" s="24"/>
      <c r="Y74" s="24"/>
      <c r="Z74" s="24"/>
    </row>
    <row r="75" spans="8:26" ht="15.75" customHeight="1">
      <c r="H75" s="136"/>
      <c r="I75" s="136"/>
      <c r="K75" s="30"/>
      <c r="M75" s="30"/>
      <c r="P75" s="24"/>
      <c r="Q75" s="24"/>
      <c r="R75" s="24"/>
      <c r="S75" s="24"/>
      <c r="T75" s="24"/>
      <c r="U75" s="24"/>
      <c r="V75" s="24"/>
      <c r="W75" s="24"/>
      <c r="X75" s="24"/>
      <c r="Y75" s="24"/>
      <c r="Z75" s="24"/>
    </row>
    <row r="76" spans="8:26" ht="15.75" customHeight="1">
      <c r="H76" s="136"/>
      <c r="I76" s="136"/>
      <c r="K76" s="30"/>
      <c r="M76" s="30"/>
      <c r="P76" s="24"/>
      <c r="Q76" s="24"/>
      <c r="R76" s="24"/>
      <c r="S76" s="24"/>
      <c r="T76" s="24"/>
      <c r="U76" s="24"/>
      <c r="V76" s="24"/>
      <c r="W76" s="24"/>
      <c r="X76" s="24"/>
      <c r="Y76" s="24"/>
      <c r="Z76" s="24"/>
    </row>
    <row r="77" spans="8:26" ht="15.75" customHeight="1">
      <c r="H77" s="136"/>
      <c r="I77" s="136"/>
      <c r="K77" s="30"/>
      <c r="M77" s="30"/>
      <c r="P77" s="24"/>
      <c r="Q77" s="24"/>
      <c r="R77" s="24"/>
      <c r="S77" s="24"/>
      <c r="T77" s="24"/>
      <c r="U77" s="24"/>
      <c r="V77" s="24"/>
      <c r="W77" s="24"/>
      <c r="X77" s="24"/>
      <c r="Y77" s="24"/>
      <c r="Z77" s="24"/>
    </row>
    <row r="78" spans="8:26" ht="15.75" customHeight="1">
      <c r="H78" s="136"/>
      <c r="I78" s="136"/>
      <c r="K78" s="30"/>
      <c r="M78" s="30"/>
      <c r="P78" s="24"/>
      <c r="Q78" s="24"/>
      <c r="R78" s="24"/>
      <c r="S78" s="24"/>
      <c r="T78" s="24"/>
      <c r="U78" s="24"/>
      <c r="V78" s="24"/>
      <c r="W78" s="24"/>
      <c r="X78" s="24"/>
      <c r="Y78" s="24"/>
      <c r="Z78" s="24"/>
    </row>
    <row r="79" spans="8:26" ht="15.75" customHeight="1">
      <c r="H79" s="136"/>
      <c r="I79" s="136"/>
      <c r="K79" s="30"/>
      <c r="M79" s="30"/>
      <c r="P79" s="24"/>
      <c r="Q79" s="24"/>
      <c r="R79" s="24"/>
      <c r="S79" s="24"/>
      <c r="T79" s="24"/>
      <c r="U79" s="24"/>
      <c r="V79" s="24"/>
      <c r="W79" s="24"/>
      <c r="X79" s="24"/>
      <c r="Y79" s="24"/>
      <c r="Z79" s="24"/>
    </row>
    <row r="80" spans="8:26" ht="15.75" customHeight="1">
      <c r="H80" s="136"/>
      <c r="I80" s="136"/>
      <c r="K80" s="30"/>
      <c r="M80" s="30"/>
      <c r="P80" s="24"/>
      <c r="Q80" s="24"/>
      <c r="R80" s="24"/>
      <c r="S80" s="24"/>
      <c r="T80" s="24"/>
      <c r="U80" s="24"/>
      <c r="V80" s="24"/>
      <c r="W80" s="24"/>
      <c r="X80" s="24"/>
      <c r="Y80" s="24"/>
      <c r="Z80" s="24"/>
    </row>
    <row r="81" spans="8:26" ht="15.75" customHeight="1">
      <c r="H81" s="136"/>
      <c r="I81" s="136"/>
      <c r="K81" s="30"/>
      <c r="M81" s="30"/>
      <c r="P81" s="24"/>
      <c r="Q81" s="24"/>
      <c r="R81" s="24"/>
      <c r="S81" s="24"/>
      <c r="T81" s="24"/>
      <c r="U81" s="24"/>
      <c r="V81" s="24"/>
      <c r="W81" s="24"/>
      <c r="X81" s="24"/>
      <c r="Y81" s="24"/>
      <c r="Z81" s="24"/>
    </row>
    <row r="82" spans="8:26" ht="15.75" customHeight="1">
      <c r="H82" s="136"/>
      <c r="I82" s="136"/>
      <c r="K82" s="30"/>
      <c r="M82" s="30"/>
      <c r="P82" s="24"/>
      <c r="Q82" s="24"/>
      <c r="R82" s="24"/>
      <c r="S82" s="24"/>
      <c r="T82" s="24"/>
      <c r="U82" s="24"/>
      <c r="V82" s="24"/>
      <c r="W82" s="24"/>
      <c r="X82" s="24"/>
      <c r="Y82" s="24"/>
      <c r="Z82" s="24"/>
    </row>
    <row r="83" spans="8:26" ht="15.75" customHeight="1">
      <c r="H83" s="136"/>
      <c r="I83" s="136"/>
      <c r="K83" s="30"/>
      <c r="M83" s="30"/>
      <c r="P83" s="24"/>
      <c r="Q83" s="24"/>
      <c r="R83" s="24"/>
      <c r="S83" s="24"/>
      <c r="T83" s="24"/>
      <c r="U83" s="24"/>
      <c r="V83" s="24"/>
      <c r="W83" s="24"/>
      <c r="X83" s="24"/>
      <c r="Y83" s="24"/>
      <c r="Z83" s="24"/>
    </row>
    <row r="84" spans="8:26" ht="15.75" customHeight="1">
      <c r="H84" s="136"/>
      <c r="I84" s="136"/>
      <c r="K84" s="30"/>
      <c r="M84" s="30"/>
      <c r="P84" s="24"/>
      <c r="Q84" s="24"/>
      <c r="R84" s="24"/>
      <c r="S84" s="24"/>
      <c r="T84" s="24"/>
      <c r="U84" s="24"/>
      <c r="V84" s="24"/>
      <c r="W84" s="24"/>
      <c r="X84" s="24"/>
      <c r="Y84" s="24"/>
      <c r="Z84" s="24"/>
    </row>
    <row r="85" spans="8:26" ht="15.75" customHeight="1">
      <c r="H85" s="136"/>
      <c r="I85" s="136"/>
      <c r="K85" s="30"/>
      <c r="M85" s="30"/>
      <c r="P85" s="24"/>
      <c r="Q85" s="24"/>
      <c r="R85" s="24"/>
      <c r="S85" s="24"/>
      <c r="T85" s="24"/>
      <c r="U85" s="24"/>
      <c r="V85" s="24"/>
      <c r="W85" s="24"/>
      <c r="X85" s="24"/>
      <c r="Y85" s="24"/>
      <c r="Z85" s="24"/>
    </row>
    <row r="86" spans="8:26" ht="15.75" customHeight="1">
      <c r="H86" s="136"/>
      <c r="I86" s="136"/>
      <c r="K86" s="30"/>
      <c r="M86" s="30"/>
      <c r="P86" s="24"/>
      <c r="Q86" s="24"/>
      <c r="R86" s="24"/>
      <c r="S86" s="24"/>
      <c r="T86" s="24"/>
      <c r="U86" s="24"/>
      <c r="V86" s="24"/>
      <c r="W86" s="24"/>
      <c r="X86" s="24"/>
      <c r="Y86" s="24"/>
      <c r="Z86" s="24"/>
    </row>
    <row r="87" spans="8:26" ht="15.75" customHeight="1">
      <c r="H87" s="136"/>
      <c r="I87" s="136"/>
      <c r="K87" s="30"/>
      <c r="M87" s="30"/>
      <c r="P87" s="24"/>
      <c r="Q87" s="24"/>
      <c r="R87" s="24"/>
      <c r="S87" s="24"/>
      <c r="T87" s="24"/>
      <c r="U87" s="24"/>
      <c r="V87" s="24"/>
      <c r="W87" s="24"/>
      <c r="X87" s="24"/>
      <c r="Y87" s="24"/>
      <c r="Z87" s="24"/>
    </row>
    <row r="88" spans="8:26" ht="15.75" customHeight="1">
      <c r="H88" s="136"/>
      <c r="I88" s="136"/>
      <c r="K88" s="30"/>
      <c r="M88" s="30"/>
      <c r="P88" s="24"/>
      <c r="Q88" s="24"/>
      <c r="R88" s="24"/>
      <c r="S88" s="24"/>
      <c r="T88" s="24"/>
      <c r="U88" s="24"/>
      <c r="V88" s="24"/>
      <c r="W88" s="24"/>
      <c r="X88" s="24"/>
      <c r="Y88" s="24"/>
      <c r="Z88" s="24"/>
    </row>
    <row r="89" spans="8:26" ht="15.75" customHeight="1">
      <c r="H89" s="136"/>
      <c r="I89" s="136"/>
      <c r="K89" s="30"/>
      <c r="M89" s="30"/>
      <c r="P89" s="24"/>
      <c r="Q89" s="24"/>
      <c r="R89" s="24"/>
      <c r="S89" s="24"/>
      <c r="T89" s="24"/>
      <c r="U89" s="24"/>
      <c r="V89" s="24"/>
      <c r="W89" s="24"/>
      <c r="X89" s="24"/>
      <c r="Y89" s="24"/>
      <c r="Z89" s="24"/>
    </row>
    <row r="90" spans="8:26" ht="15.75" customHeight="1">
      <c r="H90" s="136"/>
      <c r="I90" s="136"/>
      <c r="K90" s="30"/>
      <c r="M90" s="30"/>
      <c r="P90" s="24"/>
      <c r="Q90" s="24"/>
      <c r="R90" s="24"/>
      <c r="S90" s="24"/>
      <c r="T90" s="24"/>
      <c r="U90" s="24"/>
      <c r="V90" s="24"/>
      <c r="W90" s="24"/>
      <c r="X90" s="24"/>
      <c r="Y90" s="24"/>
      <c r="Z90" s="24"/>
    </row>
    <row r="91" spans="8:26" ht="15.75" customHeight="1">
      <c r="H91" s="136"/>
      <c r="I91" s="136"/>
      <c r="K91" s="30"/>
      <c r="M91" s="30"/>
      <c r="P91" s="24"/>
      <c r="Q91" s="24"/>
      <c r="R91" s="24"/>
      <c r="S91" s="24"/>
      <c r="T91" s="24"/>
      <c r="U91" s="24"/>
      <c r="V91" s="24"/>
      <c r="W91" s="24"/>
      <c r="X91" s="24"/>
      <c r="Y91" s="24"/>
      <c r="Z91" s="24"/>
    </row>
    <row r="92" spans="8:26" ht="15.75" customHeight="1">
      <c r="H92" s="136"/>
      <c r="I92" s="136"/>
      <c r="K92" s="30"/>
      <c r="M92" s="30"/>
      <c r="P92" s="24"/>
      <c r="Q92" s="24"/>
      <c r="R92" s="24"/>
      <c r="S92" s="24"/>
      <c r="T92" s="24"/>
      <c r="U92" s="24"/>
      <c r="V92" s="24"/>
      <c r="W92" s="24"/>
      <c r="X92" s="24"/>
      <c r="Y92" s="24"/>
      <c r="Z92" s="24"/>
    </row>
    <row r="93" spans="8:26" ht="15.75" customHeight="1">
      <c r="H93" s="136"/>
      <c r="I93" s="136"/>
      <c r="K93" s="30"/>
      <c r="M93" s="30"/>
      <c r="P93" s="24"/>
      <c r="Q93" s="24"/>
      <c r="R93" s="24"/>
      <c r="S93" s="24"/>
      <c r="T93" s="24"/>
      <c r="U93" s="24"/>
      <c r="V93" s="24"/>
      <c r="W93" s="24"/>
      <c r="X93" s="24"/>
      <c r="Y93" s="24"/>
      <c r="Z93" s="24"/>
    </row>
    <row r="94" spans="8:26" ht="15.75" customHeight="1">
      <c r="H94" s="136"/>
      <c r="I94" s="136"/>
      <c r="K94" s="30"/>
      <c r="M94" s="30"/>
      <c r="P94" s="24"/>
      <c r="Q94" s="24"/>
      <c r="R94" s="24"/>
      <c r="S94" s="24"/>
      <c r="T94" s="24"/>
      <c r="U94" s="24"/>
      <c r="V94" s="24"/>
      <c r="W94" s="24"/>
      <c r="X94" s="24"/>
      <c r="Y94" s="24"/>
      <c r="Z94" s="24"/>
    </row>
    <row r="95" spans="8:26" ht="15.75" customHeight="1">
      <c r="H95" s="136"/>
      <c r="I95" s="136"/>
      <c r="K95" s="30"/>
      <c r="M95" s="30"/>
      <c r="P95" s="24"/>
      <c r="Q95" s="24"/>
      <c r="R95" s="24"/>
      <c r="S95" s="24"/>
      <c r="T95" s="24"/>
      <c r="U95" s="24"/>
      <c r="V95" s="24"/>
      <c r="W95" s="24"/>
      <c r="X95" s="24"/>
      <c r="Y95" s="24"/>
      <c r="Z95" s="24"/>
    </row>
    <row r="96" spans="8:26" ht="15.75" customHeight="1">
      <c r="H96" s="136"/>
      <c r="I96" s="136"/>
      <c r="K96" s="30"/>
      <c r="M96" s="30"/>
      <c r="P96" s="24"/>
      <c r="Q96" s="24"/>
      <c r="R96" s="24"/>
      <c r="S96" s="24"/>
      <c r="T96" s="24"/>
      <c r="U96" s="24"/>
      <c r="V96" s="24"/>
      <c r="W96" s="24"/>
      <c r="X96" s="24"/>
      <c r="Y96" s="24"/>
      <c r="Z96" s="24"/>
    </row>
    <row r="97" spans="8:26" ht="15.75" customHeight="1">
      <c r="H97" s="136"/>
      <c r="I97" s="136"/>
      <c r="K97" s="30"/>
      <c r="M97" s="30"/>
      <c r="P97" s="24"/>
      <c r="Q97" s="24"/>
      <c r="R97" s="24"/>
      <c r="S97" s="24"/>
      <c r="T97" s="24"/>
      <c r="U97" s="24"/>
      <c r="V97" s="24"/>
      <c r="W97" s="24"/>
      <c r="X97" s="24"/>
      <c r="Y97" s="24"/>
      <c r="Z97" s="24"/>
    </row>
    <row r="98" spans="8:26" ht="15.75" customHeight="1">
      <c r="H98" s="136"/>
      <c r="I98" s="136"/>
      <c r="K98" s="30"/>
      <c r="M98" s="30"/>
      <c r="P98" s="24"/>
      <c r="Q98" s="24"/>
      <c r="R98" s="24"/>
      <c r="S98" s="24"/>
      <c r="T98" s="24"/>
      <c r="U98" s="24"/>
      <c r="V98" s="24"/>
      <c r="W98" s="24"/>
      <c r="X98" s="24"/>
      <c r="Y98" s="24"/>
      <c r="Z98" s="24"/>
    </row>
    <row r="99" spans="8:26" ht="15.75" customHeight="1">
      <c r="H99" s="136"/>
      <c r="I99" s="136"/>
      <c r="K99" s="30"/>
      <c r="M99" s="30"/>
      <c r="P99" s="24"/>
      <c r="Q99" s="24"/>
      <c r="R99" s="24"/>
      <c r="S99" s="24"/>
      <c r="T99" s="24"/>
      <c r="U99" s="24"/>
      <c r="V99" s="24"/>
      <c r="W99" s="24"/>
      <c r="X99" s="24"/>
      <c r="Y99" s="24"/>
      <c r="Z99" s="24"/>
    </row>
    <row r="100" spans="8:26" ht="15.75" customHeight="1">
      <c r="H100" s="136"/>
      <c r="I100" s="136"/>
      <c r="K100" s="30"/>
      <c r="M100" s="30"/>
      <c r="P100" s="24"/>
      <c r="Q100" s="24"/>
      <c r="R100" s="24"/>
      <c r="S100" s="24"/>
      <c r="T100" s="24"/>
      <c r="U100" s="24"/>
      <c r="V100" s="24"/>
      <c r="W100" s="24"/>
      <c r="X100" s="24"/>
      <c r="Y100" s="24"/>
      <c r="Z100" s="24"/>
    </row>
    <row r="101" spans="8:26" ht="15.75" customHeight="1">
      <c r="H101" s="136"/>
      <c r="I101" s="136"/>
      <c r="K101" s="30"/>
      <c r="M101" s="30"/>
      <c r="P101" s="24"/>
      <c r="Q101" s="24"/>
      <c r="R101" s="24"/>
      <c r="S101" s="24"/>
      <c r="T101" s="24"/>
      <c r="U101" s="24"/>
      <c r="V101" s="24"/>
      <c r="W101" s="24"/>
      <c r="X101" s="24"/>
      <c r="Y101" s="24"/>
      <c r="Z101" s="24"/>
    </row>
    <row r="102" spans="8:26" ht="15.75" customHeight="1">
      <c r="H102" s="136"/>
      <c r="I102" s="136"/>
      <c r="K102" s="30"/>
      <c r="M102" s="30"/>
      <c r="P102" s="24"/>
      <c r="Q102" s="24"/>
      <c r="R102" s="24"/>
      <c r="S102" s="24"/>
      <c r="T102" s="24"/>
      <c r="U102" s="24"/>
      <c r="V102" s="24"/>
      <c r="W102" s="24"/>
      <c r="X102" s="24"/>
      <c r="Y102" s="24"/>
      <c r="Z102" s="24"/>
    </row>
    <row r="103" spans="8:26" ht="15.75" customHeight="1">
      <c r="H103" s="136"/>
      <c r="I103" s="136"/>
      <c r="K103" s="30"/>
      <c r="M103" s="30"/>
      <c r="P103" s="24"/>
      <c r="Q103" s="24"/>
      <c r="R103" s="24"/>
      <c r="S103" s="24"/>
      <c r="T103" s="24"/>
      <c r="U103" s="24"/>
      <c r="V103" s="24"/>
      <c r="W103" s="24"/>
      <c r="X103" s="24"/>
      <c r="Y103" s="24"/>
      <c r="Z103" s="24"/>
    </row>
    <row r="104" spans="8:26" ht="15.75" customHeight="1">
      <c r="H104" s="136"/>
      <c r="I104" s="136"/>
      <c r="K104" s="30"/>
      <c r="M104" s="30"/>
      <c r="P104" s="24"/>
      <c r="Q104" s="24"/>
      <c r="R104" s="24"/>
      <c r="S104" s="24"/>
      <c r="T104" s="24"/>
      <c r="U104" s="24"/>
      <c r="V104" s="24"/>
      <c r="W104" s="24"/>
      <c r="X104" s="24"/>
      <c r="Y104" s="24"/>
      <c r="Z104" s="24"/>
    </row>
    <row r="105" spans="8:26" ht="15.75" customHeight="1">
      <c r="H105" s="136"/>
      <c r="I105" s="136"/>
      <c r="K105" s="30"/>
      <c r="M105" s="30"/>
      <c r="P105" s="24"/>
      <c r="Q105" s="24"/>
      <c r="R105" s="24"/>
      <c r="S105" s="24"/>
      <c r="T105" s="24"/>
      <c r="U105" s="24"/>
      <c r="V105" s="24"/>
      <c r="W105" s="24"/>
      <c r="X105" s="24"/>
      <c r="Y105" s="24"/>
      <c r="Z105" s="24"/>
    </row>
    <row r="106" spans="8:26" ht="15.75" customHeight="1">
      <c r="H106" s="136"/>
      <c r="I106" s="136"/>
      <c r="K106" s="30"/>
      <c r="M106" s="30"/>
      <c r="P106" s="24"/>
      <c r="Q106" s="24"/>
      <c r="R106" s="24"/>
      <c r="S106" s="24"/>
      <c r="T106" s="24"/>
      <c r="U106" s="24"/>
      <c r="V106" s="24"/>
      <c r="W106" s="24"/>
      <c r="X106" s="24"/>
      <c r="Y106" s="24"/>
      <c r="Z106" s="24"/>
    </row>
    <row r="107" spans="8:26" ht="15.75" customHeight="1">
      <c r="H107" s="136"/>
      <c r="I107" s="136"/>
      <c r="K107" s="30"/>
      <c r="M107" s="30"/>
      <c r="P107" s="24"/>
      <c r="Q107" s="24"/>
      <c r="R107" s="24"/>
      <c r="S107" s="24"/>
      <c r="T107" s="24"/>
      <c r="U107" s="24"/>
      <c r="V107" s="24"/>
      <c r="W107" s="24"/>
      <c r="X107" s="24"/>
      <c r="Y107" s="24"/>
      <c r="Z107" s="24"/>
    </row>
    <row r="108" spans="8:26" ht="15.75" customHeight="1">
      <c r="H108" s="136"/>
      <c r="I108" s="136"/>
      <c r="K108" s="30"/>
      <c r="M108" s="30"/>
      <c r="P108" s="24"/>
      <c r="Q108" s="24"/>
      <c r="R108" s="24"/>
      <c r="S108" s="24"/>
      <c r="T108" s="24"/>
      <c r="U108" s="24"/>
      <c r="V108" s="24"/>
      <c r="W108" s="24"/>
      <c r="X108" s="24"/>
      <c r="Y108" s="24"/>
      <c r="Z108" s="24"/>
    </row>
    <row r="109" spans="8:26" ht="15.75" customHeight="1">
      <c r="H109" s="136"/>
      <c r="I109" s="136"/>
      <c r="K109" s="30"/>
      <c r="M109" s="30"/>
      <c r="P109" s="24"/>
      <c r="Q109" s="24"/>
      <c r="R109" s="24"/>
      <c r="S109" s="24"/>
      <c r="T109" s="24"/>
      <c r="U109" s="24"/>
      <c r="V109" s="24"/>
      <c r="W109" s="24"/>
      <c r="X109" s="24"/>
      <c r="Y109" s="24"/>
      <c r="Z109" s="24"/>
    </row>
    <row r="110" spans="8:26" ht="15.75" customHeight="1">
      <c r="H110" s="136"/>
      <c r="I110" s="136"/>
      <c r="K110" s="30"/>
      <c r="M110" s="30"/>
      <c r="P110" s="24"/>
      <c r="Q110" s="24"/>
      <c r="R110" s="24"/>
      <c r="S110" s="24"/>
      <c r="T110" s="24"/>
      <c r="U110" s="24"/>
      <c r="V110" s="24"/>
      <c r="W110" s="24"/>
      <c r="X110" s="24"/>
      <c r="Y110" s="24"/>
      <c r="Z110" s="24"/>
    </row>
    <row r="111" spans="8:26" ht="15.75" customHeight="1">
      <c r="H111" s="136"/>
      <c r="I111" s="136"/>
      <c r="K111" s="30"/>
      <c r="M111" s="30"/>
      <c r="P111" s="24"/>
      <c r="Q111" s="24"/>
      <c r="R111" s="24"/>
      <c r="S111" s="24"/>
      <c r="T111" s="24"/>
      <c r="U111" s="24"/>
      <c r="V111" s="24"/>
      <c r="W111" s="24"/>
      <c r="X111" s="24"/>
      <c r="Y111" s="24"/>
      <c r="Z111" s="24"/>
    </row>
    <row r="112" spans="8:26" ht="15.75" customHeight="1">
      <c r="H112" s="136"/>
      <c r="I112" s="136"/>
      <c r="K112" s="30"/>
      <c r="M112" s="30"/>
      <c r="P112" s="24"/>
      <c r="Q112" s="24"/>
      <c r="R112" s="24"/>
      <c r="S112" s="24"/>
      <c r="T112" s="24"/>
      <c r="U112" s="24"/>
      <c r="V112" s="24"/>
      <c r="W112" s="24"/>
      <c r="X112" s="24"/>
      <c r="Y112" s="24"/>
      <c r="Z112" s="24"/>
    </row>
    <row r="113" spans="8:26" ht="15.75" customHeight="1">
      <c r="H113" s="136"/>
      <c r="I113" s="136"/>
      <c r="K113" s="30"/>
      <c r="M113" s="30"/>
      <c r="P113" s="24"/>
      <c r="Q113" s="24"/>
      <c r="R113" s="24"/>
      <c r="S113" s="24"/>
      <c r="T113" s="24"/>
      <c r="U113" s="24"/>
      <c r="V113" s="24"/>
      <c r="W113" s="24"/>
      <c r="X113" s="24"/>
      <c r="Y113" s="24"/>
      <c r="Z113" s="24"/>
    </row>
    <row r="114" spans="8:26" ht="15.75" customHeight="1">
      <c r="H114" s="136"/>
      <c r="I114" s="136"/>
      <c r="K114" s="30"/>
      <c r="M114" s="30"/>
      <c r="P114" s="24"/>
      <c r="Q114" s="24"/>
      <c r="R114" s="24"/>
      <c r="S114" s="24"/>
      <c r="T114" s="24"/>
      <c r="U114" s="24"/>
      <c r="V114" s="24"/>
      <c r="W114" s="24"/>
      <c r="X114" s="24"/>
      <c r="Y114" s="24"/>
      <c r="Z114" s="24"/>
    </row>
    <row r="115" spans="8:26" ht="15.75" customHeight="1">
      <c r="H115" s="136"/>
      <c r="I115" s="136"/>
      <c r="K115" s="30"/>
      <c r="M115" s="30"/>
      <c r="P115" s="24"/>
      <c r="Q115" s="24"/>
      <c r="R115" s="24"/>
      <c r="S115" s="24"/>
      <c r="T115" s="24"/>
      <c r="U115" s="24"/>
      <c r="V115" s="24"/>
      <c r="W115" s="24"/>
      <c r="X115" s="24"/>
      <c r="Y115" s="24"/>
      <c r="Z115" s="24"/>
    </row>
    <row r="116" spans="8:26" ht="15.75" customHeight="1">
      <c r="H116" s="136"/>
      <c r="I116" s="136"/>
      <c r="K116" s="30"/>
      <c r="M116" s="30"/>
      <c r="P116" s="24"/>
      <c r="Q116" s="24"/>
      <c r="R116" s="24"/>
      <c r="S116" s="24"/>
      <c r="T116" s="24"/>
      <c r="U116" s="24"/>
      <c r="V116" s="24"/>
      <c r="W116" s="24"/>
      <c r="X116" s="24"/>
      <c r="Y116" s="24"/>
      <c r="Z116" s="24"/>
    </row>
    <row r="117" spans="8:26" ht="15.75" customHeight="1">
      <c r="H117" s="136"/>
      <c r="I117" s="136"/>
      <c r="K117" s="30"/>
      <c r="M117" s="30"/>
      <c r="P117" s="24"/>
      <c r="Q117" s="24"/>
      <c r="R117" s="24"/>
      <c r="S117" s="24"/>
      <c r="T117" s="24"/>
      <c r="U117" s="24"/>
      <c r="V117" s="24"/>
      <c r="W117" s="24"/>
      <c r="X117" s="24"/>
      <c r="Y117" s="24"/>
      <c r="Z117" s="24"/>
    </row>
    <row r="118" spans="8:26" ht="15.75" customHeight="1">
      <c r="H118" s="136"/>
      <c r="I118" s="136"/>
      <c r="K118" s="30"/>
      <c r="M118" s="30"/>
      <c r="P118" s="24"/>
      <c r="Q118" s="24"/>
      <c r="R118" s="24"/>
      <c r="S118" s="24"/>
      <c r="T118" s="24"/>
      <c r="U118" s="24"/>
      <c r="V118" s="24"/>
      <c r="W118" s="24"/>
      <c r="X118" s="24"/>
      <c r="Y118" s="24"/>
      <c r="Z118" s="24"/>
    </row>
    <row r="119" spans="8:26" ht="15.75" customHeight="1">
      <c r="H119" s="136"/>
      <c r="I119" s="136"/>
      <c r="K119" s="30"/>
      <c r="M119" s="30"/>
      <c r="P119" s="24"/>
      <c r="Q119" s="24"/>
      <c r="R119" s="24"/>
      <c r="S119" s="24"/>
      <c r="T119" s="24"/>
      <c r="U119" s="24"/>
      <c r="V119" s="24"/>
      <c r="W119" s="24"/>
      <c r="X119" s="24"/>
      <c r="Y119" s="24"/>
      <c r="Z119" s="24"/>
    </row>
    <row r="120" spans="8:26" ht="15.75" customHeight="1">
      <c r="H120" s="136"/>
      <c r="I120" s="136"/>
      <c r="K120" s="30"/>
      <c r="M120" s="30"/>
      <c r="P120" s="24"/>
      <c r="Q120" s="24"/>
      <c r="R120" s="24"/>
      <c r="S120" s="24"/>
      <c r="T120" s="24"/>
      <c r="U120" s="24"/>
      <c r="V120" s="24"/>
      <c r="W120" s="24"/>
      <c r="X120" s="24"/>
      <c r="Y120" s="24"/>
      <c r="Z120" s="24"/>
    </row>
    <row r="121" spans="8:26" ht="15.75" customHeight="1">
      <c r="H121" s="136"/>
      <c r="I121" s="136"/>
      <c r="K121" s="30"/>
      <c r="M121" s="30"/>
      <c r="P121" s="24"/>
      <c r="Q121" s="24"/>
      <c r="R121" s="24"/>
      <c r="S121" s="24"/>
      <c r="T121" s="24"/>
      <c r="U121" s="24"/>
      <c r="V121" s="24"/>
      <c r="W121" s="24"/>
      <c r="X121" s="24"/>
      <c r="Y121" s="24"/>
      <c r="Z121" s="24"/>
    </row>
    <row r="122" spans="8:26" ht="15.75" customHeight="1">
      <c r="H122" s="136"/>
      <c r="I122" s="136"/>
      <c r="K122" s="30"/>
      <c r="M122" s="30"/>
      <c r="P122" s="24"/>
      <c r="Q122" s="24"/>
      <c r="R122" s="24"/>
      <c r="S122" s="24"/>
      <c r="T122" s="24"/>
      <c r="U122" s="24"/>
      <c r="V122" s="24"/>
      <c r="W122" s="24"/>
      <c r="X122" s="24"/>
      <c r="Y122" s="24"/>
      <c r="Z122" s="24"/>
    </row>
    <row r="123" spans="8:26" ht="15.75" customHeight="1">
      <c r="H123" s="136"/>
      <c r="I123" s="136"/>
      <c r="K123" s="30"/>
      <c r="M123" s="30"/>
      <c r="P123" s="24"/>
      <c r="Q123" s="24"/>
      <c r="R123" s="24"/>
      <c r="S123" s="24"/>
      <c r="T123" s="24"/>
      <c r="U123" s="24"/>
      <c r="V123" s="24"/>
      <c r="W123" s="24"/>
      <c r="X123" s="24"/>
      <c r="Y123" s="24"/>
      <c r="Z123" s="24"/>
    </row>
    <row r="124" spans="8:26" ht="15.75" customHeight="1">
      <c r="H124" s="136"/>
      <c r="I124" s="136"/>
      <c r="K124" s="30"/>
      <c r="M124" s="30"/>
      <c r="P124" s="24"/>
      <c r="Q124" s="24"/>
      <c r="R124" s="24"/>
      <c r="S124" s="24"/>
      <c r="T124" s="24"/>
      <c r="U124" s="24"/>
      <c r="V124" s="24"/>
      <c r="W124" s="24"/>
      <c r="X124" s="24"/>
      <c r="Y124" s="24"/>
      <c r="Z124" s="24"/>
    </row>
    <row r="125" spans="8:26" ht="15.75" customHeight="1">
      <c r="H125" s="136"/>
      <c r="I125" s="136"/>
      <c r="K125" s="30"/>
      <c r="M125" s="30"/>
      <c r="P125" s="24"/>
      <c r="Q125" s="24"/>
      <c r="R125" s="24"/>
      <c r="S125" s="24"/>
      <c r="T125" s="24"/>
      <c r="U125" s="24"/>
      <c r="V125" s="24"/>
      <c r="W125" s="24"/>
      <c r="X125" s="24"/>
      <c r="Y125" s="24"/>
      <c r="Z125" s="24"/>
    </row>
    <row r="126" spans="8:26" ht="15.75" customHeight="1">
      <c r="H126" s="136"/>
      <c r="I126" s="136"/>
      <c r="K126" s="30"/>
      <c r="M126" s="30"/>
      <c r="P126" s="24"/>
      <c r="Q126" s="24"/>
      <c r="R126" s="24"/>
      <c r="S126" s="24"/>
      <c r="T126" s="24"/>
      <c r="U126" s="24"/>
      <c r="V126" s="24"/>
      <c r="W126" s="24"/>
      <c r="X126" s="24"/>
      <c r="Y126" s="24"/>
      <c r="Z126" s="24"/>
    </row>
    <row r="127" spans="8:26" ht="15.75" customHeight="1">
      <c r="H127" s="136"/>
      <c r="I127" s="136"/>
      <c r="K127" s="30"/>
      <c r="M127" s="30"/>
      <c r="P127" s="24"/>
      <c r="Q127" s="24"/>
      <c r="R127" s="24"/>
      <c r="S127" s="24"/>
      <c r="T127" s="24"/>
      <c r="U127" s="24"/>
      <c r="V127" s="24"/>
      <c r="W127" s="24"/>
      <c r="X127" s="24"/>
      <c r="Y127" s="24"/>
      <c r="Z127" s="24"/>
    </row>
    <row r="128" spans="8:26" ht="15.75" customHeight="1">
      <c r="H128" s="136"/>
      <c r="I128" s="136"/>
      <c r="K128" s="30"/>
      <c r="M128" s="30"/>
      <c r="P128" s="24"/>
      <c r="Q128" s="24"/>
      <c r="R128" s="24"/>
      <c r="S128" s="24"/>
      <c r="T128" s="24"/>
      <c r="U128" s="24"/>
      <c r="V128" s="24"/>
      <c r="W128" s="24"/>
      <c r="X128" s="24"/>
      <c r="Y128" s="24"/>
      <c r="Z128" s="24"/>
    </row>
    <row r="129" spans="8:26" ht="15.75" customHeight="1">
      <c r="H129" s="136"/>
      <c r="I129" s="136"/>
      <c r="K129" s="30"/>
      <c r="M129" s="30"/>
      <c r="P129" s="24"/>
      <c r="Q129" s="24"/>
      <c r="R129" s="24"/>
      <c r="S129" s="24"/>
      <c r="T129" s="24"/>
      <c r="U129" s="24"/>
      <c r="V129" s="24"/>
      <c r="W129" s="24"/>
      <c r="X129" s="24"/>
      <c r="Y129" s="24"/>
      <c r="Z129" s="24"/>
    </row>
    <row r="130" spans="8:26" ht="15.75" customHeight="1">
      <c r="H130" s="136"/>
      <c r="I130" s="136"/>
      <c r="K130" s="30"/>
      <c r="M130" s="30"/>
      <c r="P130" s="24"/>
      <c r="Q130" s="24"/>
      <c r="R130" s="24"/>
      <c r="S130" s="24"/>
      <c r="T130" s="24"/>
      <c r="U130" s="24"/>
      <c r="V130" s="24"/>
      <c r="W130" s="24"/>
      <c r="X130" s="24"/>
      <c r="Y130" s="24"/>
      <c r="Z130" s="24"/>
    </row>
    <row r="131" spans="8:26" ht="15.75" customHeight="1">
      <c r="H131" s="136"/>
      <c r="I131" s="136"/>
      <c r="K131" s="30"/>
      <c r="M131" s="30"/>
      <c r="P131" s="24"/>
      <c r="Q131" s="24"/>
      <c r="R131" s="24"/>
      <c r="S131" s="24"/>
      <c r="T131" s="24"/>
      <c r="U131" s="24"/>
      <c r="V131" s="24"/>
      <c r="W131" s="24"/>
      <c r="X131" s="24"/>
      <c r="Y131" s="24"/>
      <c r="Z131" s="24"/>
    </row>
    <row r="132" spans="8:26" ht="15.75" customHeight="1">
      <c r="H132" s="136"/>
      <c r="I132" s="136"/>
      <c r="K132" s="30"/>
      <c r="M132" s="30"/>
      <c r="P132" s="24"/>
      <c r="Q132" s="24"/>
      <c r="R132" s="24"/>
      <c r="S132" s="24"/>
      <c r="T132" s="24"/>
      <c r="U132" s="24"/>
      <c r="V132" s="24"/>
      <c r="W132" s="24"/>
      <c r="X132" s="24"/>
      <c r="Y132" s="24"/>
      <c r="Z132" s="24"/>
    </row>
    <row r="133" spans="8:26" ht="15.75" customHeight="1">
      <c r="H133" s="136"/>
      <c r="I133" s="136"/>
      <c r="K133" s="30"/>
      <c r="M133" s="30"/>
      <c r="P133" s="24"/>
      <c r="Q133" s="24"/>
      <c r="R133" s="24"/>
      <c r="S133" s="24"/>
      <c r="T133" s="24"/>
      <c r="U133" s="24"/>
      <c r="V133" s="24"/>
      <c r="W133" s="24"/>
      <c r="X133" s="24"/>
      <c r="Y133" s="24"/>
      <c r="Z133" s="24"/>
    </row>
    <row r="134" spans="8:26" ht="15.75" customHeight="1">
      <c r="H134" s="136"/>
      <c r="I134" s="136"/>
      <c r="K134" s="30"/>
      <c r="M134" s="30"/>
      <c r="P134" s="24"/>
      <c r="Q134" s="24"/>
      <c r="R134" s="24"/>
      <c r="S134" s="24"/>
      <c r="T134" s="24"/>
      <c r="U134" s="24"/>
      <c r="V134" s="24"/>
      <c r="W134" s="24"/>
      <c r="X134" s="24"/>
      <c r="Y134" s="24"/>
      <c r="Z134" s="24"/>
    </row>
    <row r="135" spans="8:26" ht="15.75" customHeight="1">
      <c r="H135" s="136"/>
      <c r="I135" s="136"/>
      <c r="K135" s="30"/>
      <c r="M135" s="30"/>
      <c r="P135" s="24"/>
      <c r="Q135" s="24"/>
      <c r="R135" s="24"/>
      <c r="S135" s="24"/>
      <c r="T135" s="24"/>
      <c r="U135" s="24"/>
      <c r="V135" s="24"/>
      <c r="W135" s="24"/>
      <c r="X135" s="24"/>
      <c r="Y135" s="24"/>
      <c r="Z135" s="24"/>
    </row>
    <row r="136" spans="8:26" ht="15.75" customHeight="1">
      <c r="H136" s="136"/>
      <c r="I136" s="136"/>
      <c r="K136" s="30"/>
      <c r="M136" s="30"/>
      <c r="P136" s="24"/>
      <c r="Q136" s="24"/>
      <c r="R136" s="24"/>
      <c r="S136" s="24"/>
      <c r="T136" s="24"/>
      <c r="U136" s="24"/>
      <c r="V136" s="24"/>
      <c r="W136" s="24"/>
      <c r="X136" s="24"/>
      <c r="Y136" s="24"/>
      <c r="Z136" s="24"/>
    </row>
    <row r="137" spans="8:26" ht="15.75" customHeight="1">
      <c r="H137" s="136"/>
      <c r="I137" s="136"/>
      <c r="K137" s="30"/>
      <c r="M137" s="30"/>
      <c r="P137" s="24"/>
      <c r="Q137" s="24"/>
      <c r="R137" s="24"/>
      <c r="S137" s="24"/>
      <c r="T137" s="24"/>
      <c r="U137" s="24"/>
      <c r="V137" s="24"/>
      <c r="W137" s="24"/>
      <c r="X137" s="24"/>
      <c r="Y137" s="24"/>
      <c r="Z137" s="24"/>
    </row>
    <row r="138" spans="8:26" ht="15.75" customHeight="1">
      <c r="H138" s="136"/>
      <c r="I138" s="136"/>
      <c r="K138" s="30"/>
      <c r="M138" s="30"/>
      <c r="P138" s="24"/>
      <c r="Q138" s="24"/>
      <c r="R138" s="24"/>
      <c r="S138" s="24"/>
      <c r="T138" s="24"/>
      <c r="U138" s="24"/>
      <c r="V138" s="24"/>
      <c r="W138" s="24"/>
      <c r="X138" s="24"/>
      <c r="Y138" s="24"/>
      <c r="Z138" s="24"/>
    </row>
    <row r="139" spans="8:26" ht="15.75" customHeight="1">
      <c r="H139" s="136"/>
      <c r="I139" s="136"/>
      <c r="K139" s="30"/>
      <c r="M139" s="30"/>
      <c r="P139" s="24"/>
      <c r="Q139" s="24"/>
      <c r="R139" s="24"/>
      <c r="S139" s="24"/>
      <c r="T139" s="24"/>
      <c r="U139" s="24"/>
      <c r="V139" s="24"/>
      <c r="W139" s="24"/>
      <c r="X139" s="24"/>
      <c r="Y139" s="24"/>
      <c r="Z139" s="24"/>
    </row>
    <row r="140" spans="8:26" ht="15.75" customHeight="1">
      <c r="H140" s="136"/>
      <c r="I140" s="136"/>
      <c r="K140" s="30"/>
      <c r="M140" s="30"/>
      <c r="P140" s="24"/>
      <c r="Q140" s="24"/>
      <c r="R140" s="24"/>
      <c r="S140" s="24"/>
      <c r="T140" s="24"/>
      <c r="U140" s="24"/>
      <c r="V140" s="24"/>
      <c r="W140" s="24"/>
      <c r="X140" s="24"/>
      <c r="Y140" s="24"/>
      <c r="Z140" s="24"/>
    </row>
    <row r="141" spans="8:26" ht="15.75" customHeight="1">
      <c r="H141" s="136"/>
      <c r="I141" s="136"/>
      <c r="K141" s="30"/>
      <c r="M141" s="30"/>
      <c r="P141" s="24"/>
      <c r="Q141" s="24"/>
      <c r="R141" s="24"/>
      <c r="S141" s="24"/>
      <c r="T141" s="24"/>
      <c r="U141" s="24"/>
      <c r="V141" s="24"/>
      <c r="W141" s="24"/>
      <c r="X141" s="24"/>
      <c r="Y141" s="24"/>
      <c r="Z141" s="24"/>
    </row>
    <row r="142" spans="8:26" ht="15.75" customHeight="1">
      <c r="H142" s="136"/>
      <c r="I142" s="136"/>
      <c r="K142" s="30"/>
      <c r="M142" s="30"/>
      <c r="P142" s="24"/>
      <c r="Q142" s="24"/>
      <c r="R142" s="24"/>
      <c r="S142" s="24"/>
      <c r="T142" s="24"/>
      <c r="U142" s="24"/>
      <c r="V142" s="24"/>
      <c r="W142" s="24"/>
      <c r="X142" s="24"/>
      <c r="Y142" s="24"/>
      <c r="Z142" s="24"/>
    </row>
    <row r="143" spans="8:26" ht="15.75" customHeight="1">
      <c r="H143" s="136"/>
      <c r="I143" s="136"/>
      <c r="K143" s="30"/>
      <c r="M143" s="30"/>
      <c r="P143" s="24"/>
      <c r="Q143" s="24"/>
      <c r="R143" s="24"/>
      <c r="S143" s="24"/>
      <c r="T143" s="24"/>
      <c r="U143" s="24"/>
      <c r="V143" s="24"/>
      <c r="W143" s="24"/>
      <c r="X143" s="24"/>
      <c r="Y143" s="24"/>
      <c r="Z143" s="24"/>
    </row>
    <row r="144" spans="8:26" ht="15.75" customHeight="1">
      <c r="H144" s="136"/>
      <c r="I144" s="136"/>
      <c r="K144" s="30"/>
      <c r="M144" s="30"/>
      <c r="P144" s="24"/>
      <c r="Q144" s="24"/>
      <c r="R144" s="24"/>
      <c r="S144" s="24"/>
      <c r="T144" s="24"/>
      <c r="U144" s="24"/>
      <c r="V144" s="24"/>
      <c r="W144" s="24"/>
      <c r="X144" s="24"/>
      <c r="Y144" s="24"/>
      <c r="Z144" s="24"/>
    </row>
    <row r="145" spans="8:26" ht="15.75" customHeight="1">
      <c r="H145" s="136"/>
      <c r="I145" s="136"/>
      <c r="K145" s="30"/>
      <c r="M145" s="30"/>
      <c r="P145" s="24"/>
      <c r="Q145" s="24"/>
      <c r="R145" s="24"/>
      <c r="S145" s="24"/>
      <c r="T145" s="24"/>
      <c r="U145" s="24"/>
      <c r="V145" s="24"/>
      <c r="W145" s="24"/>
      <c r="X145" s="24"/>
      <c r="Y145" s="24"/>
      <c r="Z145" s="24"/>
    </row>
    <row r="146" spans="8:26" ht="15.75" customHeight="1">
      <c r="H146" s="136"/>
      <c r="I146" s="136"/>
      <c r="K146" s="30"/>
      <c r="M146" s="30"/>
      <c r="P146" s="24"/>
      <c r="Q146" s="24"/>
      <c r="R146" s="24"/>
      <c r="S146" s="24"/>
      <c r="T146" s="24"/>
      <c r="U146" s="24"/>
      <c r="V146" s="24"/>
      <c r="W146" s="24"/>
      <c r="X146" s="24"/>
      <c r="Y146" s="24"/>
      <c r="Z146" s="24"/>
    </row>
    <row r="147" spans="8:26" ht="15.75" customHeight="1">
      <c r="H147" s="136"/>
      <c r="I147" s="136"/>
      <c r="K147" s="30"/>
      <c r="M147" s="30"/>
      <c r="P147" s="24"/>
      <c r="Q147" s="24"/>
      <c r="R147" s="24"/>
      <c r="S147" s="24"/>
      <c r="T147" s="24"/>
      <c r="U147" s="24"/>
      <c r="V147" s="24"/>
      <c r="W147" s="24"/>
      <c r="X147" s="24"/>
      <c r="Y147" s="24"/>
      <c r="Z147" s="24"/>
    </row>
    <row r="148" spans="8:26" ht="15.75" customHeight="1">
      <c r="H148" s="136"/>
      <c r="I148" s="136"/>
      <c r="K148" s="30"/>
      <c r="M148" s="30"/>
      <c r="P148" s="24"/>
      <c r="Q148" s="24"/>
      <c r="R148" s="24"/>
      <c r="S148" s="24"/>
      <c r="T148" s="24"/>
      <c r="U148" s="24"/>
      <c r="V148" s="24"/>
      <c r="W148" s="24"/>
      <c r="X148" s="24"/>
      <c r="Y148" s="24"/>
      <c r="Z148" s="24"/>
    </row>
    <row r="149" spans="8:26" ht="15.75" customHeight="1">
      <c r="H149" s="136"/>
      <c r="I149" s="136"/>
      <c r="K149" s="30"/>
      <c r="M149" s="30"/>
      <c r="P149" s="24"/>
      <c r="Q149" s="24"/>
      <c r="R149" s="24"/>
      <c r="S149" s="24"/>
      <c r="T149" s="24"/>
      <c r="U149" s="24"/>
      <c r="V149" s="24"/>
      <c r="W149" s="24"/>
      <c r="X149" s="24"/>
      <c r="Y149" s="24"/>
      <c r="Z149" s="24"/>
    </row>
    <row r="150" spans="8:26" ht="15.75" customHeight="1">
      <c r="H150" s="136"/>
      <c r="I150" s="136"/>
      <c r="K150" s="30"/>
      <c r="M150" s="30"/>
      <c r="P150" s="24"/>
      <c r="Q150" s="24"/>
      <c r="R150" s="24"/>
      <c r="S150" s="24"/>
      <c r="T150" s="24"/>
      <c r="U150" s="24"/>
      <c r="V150" s="24"/>
      <c r="W150" s="24"/>
      <c r="X150" s="24"/>
      <c r="Y150" s="24"/>
      <c r="Z150" s="24"/>
    </row>
    <row r="151" spans="8:26" ht="15.75" customHeight="1">
      <c r="H151" s="136"/>
      <c r="I151" s="136"/>
      <c r="K151" s="30"/>
      <c r="M151" s="30"/>
      <c r="P151" s="24"/>
      <c r="Q151" s="24"/>
      <c r="R151" s="24"/>
      <c r="S151" s="24"/>
      <c r="T151" s="24"/>
      <c r="U151" s="24"/>
      <c r="V151" s="24"/>
      <c r="W151" s="24"/>
      <c r="X151" s="24"/>
      <c r="Y151" s="24"/>
      <c r="Z151" s="24"/>
    </row>
    <row r="152" spans="8:26" ht="15.75" customHeight="1">
      <c r="H152" s="136"/>
      <c r="I152" s="136"/>
      <c r="K152" s="30"/>
      <c r="M152" s="30"/>
      <c r="P152" s="24"/>
      <c r="Q152" s="24"/>
      <c r="R152" s="24"/>
      <c r="S152" s="24"/>
      <c r="T152" s="24"/>
      <c r="U152" s="24"/>
      <c r="V152" s="24"/>
      <c r="W152" s="24"/>
      <c r="X152" s="24"/>
      <c r="Y152" s="24"/>
      <c r="Z152" s="24"/>
    </row>
    <row r="153" spans="8:26" ht="15.75" customHeight="1">
      <c r="H153" s="136"/>
      <c r="I153" s="136"/>
      <c r="K153" s="30"/>
      <c r="M153" s="30"/>
      <c r="P153" s="24"/>
      <c r="Q153" s="24"/>
      <c r="R153" s="24"/>
      <c r="S153" s="24"/>
      <c r="T153" s="24"/>
      <c r="U153" s="24"/>
      <c r="V153" s="24"/>
      <c r="W153" s="24"/>
      <c r="X153" s="24"/>
      <c r="Y153" s="24"/>
      <c r="Z153" s="24"/>
    </row>
    <row r="154" spans="8:26" ht="15.75" customHeight="1">
      <c r="H154" s="136"/>
      <c r="I154" s="136"/>
      <c r="K154" s="30"/>
      <c r="M154" s="30"/>
      <c r="P154" s="24"/>
      <c r="Q154" s="24"/>
      <c r="R154" s="24"/>
      <c r="S154" s="24"/>
      <c r="T154" s="24"/>
      <c r="U154" s="24"/>
      <c r="V154" s="24"/>
      <c r="W154" s="24"/>
      <c r="X154" s="24"/>
      <c r="Y154" s="24"/>
      <c r="Z154" s="24"/>
    </row>
    <row r="155" spans="8:26" ht="15.75" customHeight="1">
      <c r="H155" s="136"/>
      <c r="I155" s="136"/>
      <c r="K155" s="30"/>
      <c r="M155" s="30"/>
      <c r="P155" s="24"/>
      <c r="Q155" s="24"/>
      <c r="R155" s="24"/>
      <c r="S155" s="24"/>
      <c r="T155" s="24"/>
      <c r="U155" s="24"/>
      <c r="V155" s="24"/>
      <c r="W155" s="24"/>
      <c r="X155" s="24"/>
      <c r="Y155" s="24"/>
      <c r="Z155" s="24"/>
    </row>
    <row r="156" spans="8:26" ht="15.75" customHeight="1">
      <c r="H156" s="136"/>
      <c r="I156" s="136"/>
      <c r="K156" s="30"/>
      <c r="M156" s="30"/>
      <c r="P156" s="24"/>
      <c r="Q156" s="24"/>
      <c r="R156" s="24"/>
      <c r="S156" s="24"/>
      <c r="T156" s="24"/>
      <c r="U156" s="24"/>
      <c r="V156" s="24"/>
      <c r="W156" s="24"/>
      <c r="X156" s="24"/>
      <c r="Y156" s="24"/>
      <c r="Z156" s="24"/>
    </row>
    <row r="157" spans="8:26" ht="15.75" customHeight="1">
      <c r="H157" s="136"/>
      <c r="I157" s="136"/>
      <c r="K157" s="30"/>
      <c r="M157" s="30"/>
      <c r="P157" s="24"/>
      <c r="Q157" s="24"/>
      <c r="R157" s="24"/>
      <c r="S157" s="24"/>
      <c r="T157" s="24"/>
      <c r="U157" s="24"/>
      <c r="V157" s="24"/>
      <c r="W157" s="24"/>
      <c r="X157" s="24"/>
      <c r="Y157" s="24"/>
      <c r="Z157" s="24"/>
    </row>
    <row r="158" spans="8:26" ht="15.75" customHeight="1">
      <c r="H158" s="136"/>
      <c r="I158" s="136"/>
      <c r="K158" s="30"/>
      <c r="M158" s="30"/>
      <c r="P158" s="24"/>
      <c r="Q158" s="24"/>
      <c r="R158" s="24"/>
      <c r="S158" s="24"/>
      <c r="T158" s="24"/>
      <c r="U158" s="24"/>
      <c r="V158" s="24"/>
      <c r="W158" s="24"/>
      <c r="X158" s="24"/>
      <c r="Y158" s="24"/>
      <c r="Z158" s="24"/>
    </row>
    <row r="159" spans="8:26" ht="15.75" customHeight="1">
      <c r="H159" s="136"/>
      <c r="I159" s="136"/>
      <c r="K159" s="30"/>
      <c r="M159" s="30"/>
      <c r="P159" s="24"/>
      <c r="Q159" s="24"/>
      <c r="R159" s="24"/>
      <c r="S159" s="24"/>
      <c r="T159" s="24"/>
      <c r="U159" s="24"/>
      <c r="V159" s="24"/>
      <c r="W159" s="24"/>
      <c r="X159" s="24"/>
      <c r="Y159" s="24"/>
      <c r="Z159" s="24"/>
    </row>
    <row r="160" spans="8:26" ht="15.75" customHeight="1">
      <c r="H160" s="136"/>
      <c r="I160" s="136"/>
      <c r="K160" s="30"/>
      <c r="M160" s="30"/>
      <c r="P160" s="24"/>
      <c r="Q160" s="24"/>
      <c r="R160" s="24"/>
      <c r="S160" s="24"/>
      <c r="T160" s="24"/>
      <c r="U160" s="24"/>
      <c r="V160" s="24"/>
      <c r="W160" s="24"/>
      <c r="X160" s="24"/>
      <c r="Y160" s="24"/>
      <c r="Z160" s="24"/>
    </row>
    <row r="161" spans="8:26" ht="15.75" customHeight="1">
      <c r="H161" s="136"/>
      <c r="I161" s="136"/>
      <c r="K161" s="30"/>
      <c r="M161" s="30"/>
      <c r="P161" s="24"/>
      <c r="Q161" s="24"/>
      <c r="R161" s="24"/>
      <c r="S161" s="24"/>
      <c r="T161" s="24"/>
      <c r="U161" s="24"/>
      <c r="V161" s="24"/>
      <c r="W161" s="24"/>
      <c r="X161" s="24"/>
      <c r="Y161" s="24"/>
      <c r="Z161" s="24"/>
    </row>
    <row r="162" spans="8:26" ht="15.75" customHeight="1">
      <c r="H162" s="136"/>
      <c r="I162" s="136"/>
      <c r="K162" s="30"/>
      <c r="M162" s="30"/>
      <c r="P162" s="24"/>
      <c r="Q162" s="24"/>
      <c r="R162" s="24"/>
      <c r="S162" s="24"/>
      <c r="T162" s="24"/>
      <c r="U162" s="24"/>
      <c r="V162" s="24"/>
      <c r="W162" s="24"/>
      <c r="X162" s="24"/>
      <c r="Y162" s="24"/>
      <c r="Z162" s="24"/>
    </row>
    <row r="163" spans="8:26" ht="15.75" customHeight="1">
      <c r="H163" s="136"/>
      <c r="I163" s="136"/>
      <c r="K163" s="30"/>
      <c r="M163" s="30"/>
      <c r="P163" s="24"/>
      <c r="Q163" s="24"/>
      <c r="R163" s="24"/>
      <c r="S163" s="24"/>
      <c r="T163" s="24"/>
      <c r="U163" s="24"/>
      <c r="V163" s="24"/>
      <c r="W163" s="24"/>
      <c r="X163" s="24"/>
      <c r="Y163" s="24"/>
      <c r="Z163" s="24"/>
    </row>
    <row r="164" spans="8:26" ht="15.75" customHeight="1">
      <c r="H164" s="136"/>
      <c r="I164" s="136"/>
      <c r="K164" s="30"/>
      <c r="M164" s="30"/>
      <c r="P164" s="24"/>
      <c r="Q164" s="24"/>
      <c r="R164" s="24"/>
      <c r="S164" s="24"/>
      <c r="T164" s="24"/>
      <c r="U164" s="24"/>
      <c r="V164" s="24"/>
      <c r="W164" s="24"/>
      <c r="X164" s="24"/>
      <c r="Y164" s="24"/>
      <c r="Z164" s="24"/>
    </row>
    <row r="165" spans="8:26" ht="15.75" customHeight="1">
      <c r="H165" s="136"/>
      <c r="I165" s="136"/>
      <c r="K165" s="30"/>
      <c r="M165" s="30"/>
      <c r="P165" s="24"/>
      <c r="Q165" s="24"/>
      <c r="R165" s="24"/>
      <c r="S165" s="24"/>
      <c r="T165" s="24"/>
      <c r="U165" s="24"/>
      <c r="V165" s="24"/>
      <c r="W165" s="24"/>
      <c r="X165" s="24"/>
      <c r="Y165" s="24"/>
      <c r="Z165" s="24"/>
    </row>
    <row r="166" spans="8:26" ht="15.75" customHeight="1">
      <c r="H166" s="136"/>
      <c r="I166" s="136"/>
      <c r="K166" s="30"/>
      <c r="M166" s="30"/>
      <c r="P166" s="24"/>
      <c r="Q166" s="24"/>
      <c r="R166" s="24"/>
      <c r="S166" s="24"/>
      <c r="T166" s="24"/>
      <c r="U166" s="24"/>
      <c r="V166" s="24"/>
      <c r="W166" s="24"/>
      <c r="X166" s="24"/>
      <c r="Y166" s="24"/>
      <c r="Z166" s="24"/>
    </row>
    <row r="167" spans="8:26" ht="15.75" customHeight="1">
      <c r="H167" s="136"/>
      <c r="I167" s="136"/>
      <c r="K167" s="30"/>
      <c r="M167" s="30"/>
      <c r="P167" s="24"/>
      <c r="Q167" s="24"/>
      <c r="R167" s="24"/>
      <c r="S167" s="24"/>
      <c r="T167" s="24"/>
      <c r="U167" s="24"/>
      <c r="V167" s="24"/>
      <c r="W167" s="24"/>
      <c r="X167" s="24"/>
      <c r="Y167" s="24"/>
      <c r="Z167" s="24"/>
    </row>
    <row r="168" spans="8:26" ht="15.75" customHeight="1">
      <c r="H168" s="136"/>
      <c r="I168" s="136"/>
      <c r="K168" s="30"/>
      <c r="M168" s="30"/>
      <c r="P168" s="24"/>
      <c r="Q168" s="24"/>
      <c r="R168" s="24"/>
      <c r="S168" s="24"/>
      <c r="T168" s="24"/>
      <c r="U168" s="24"/>
      <c r="V168" s="24"/>
      <c r="W168" s="24"/>
      <c r="X168" s="24"/>
      <c r="Y168" s="24"/>
      <c r="Z168" s="24"/>
    </row>
    <row r="169" spans="8:26" ht="15.75" customHeight="1">
      <c r="H169" s="136"/>
      <c r="I169" s="136"/>
      <c r="K169" s="30"/>
      <c r="M169" s="30"/>
      <c r="P169" s="24"/>
      <c r="Q169" s="24"/>
      <c r="R169" s="24"/>
      <c r="S169" s="24"/>
      <c r="T169" s="24"/>
      <c r="U169" s="24"/>
      <c r="V169" s="24"/>
      <c r="W169" s="24"/>
      <c r="X169" s="24"/>
      <c r="Y169" s="24"/>
      <c r="Z169" s="24"/>
    </row>
    <row r="170" spans="8:26" ht="15.75" customHeight="1">
      <c r="H170" s="136"/>
      <c r="I170" s="136"/>
      <c r="K170" s="30"/>
      <c r="M170" s="30"/>
      <c r="P170" s="24"/>
      <c r="Q170" s="24"/>
      <c r="R170" s="24"/>
      <c r="S170" s="24"/>
      <c r="T170" s="24"/>
      <c r="U170" s="24"/>
      <c r="V170" s="24"/>
      <c r="W170" s="24"/>
      <c r="X170" s="24"/>
      <c r="Y170" s="24"/>
      <c r="Z170" s="24"/>
    </row>
    <row r="171" spans="8:26" ht="15.75" customHeight="1">
      <c r="H171" s="136"/>
      <c r="I171" s="136"/>
      <c r="K171" s="30"/>
      <c r="M171" s="30"/>
      <c r="P171" s="24"/>
      <c r="Q171" s="24"/>
      <c r="R171" s="24"/>
      <c r="S171" s="24"/>
      <c r="T171" s="24"/>
      <c r="U171" s="24"/>
      <c r="V171" s="24"/>
      <c r="W171" s="24"/>
      <c r="X171" s="24"/>
      <c r="Y171" s="24"/>
      <c r="Z171" s="24"/>
    </row>
    <row r="172" spans="8:26" ht="15.75" customHeight="1">
      <c r="H172" s="136"/>
      <c r="I172" s="136"/>
      <c r="K172" s="30"/>
      <c r="M172" s="30"/>
      <c r="P172" s="24"/>
      <c r="Q172" s="24"/>
      <c r="R172" s="24"/>
      <c r="S172" s="24"/>
      <c r="T172" s="24"/>
      <c r="U172" s="24"/>
      <c r="V172" s="24"/>
      <c r="W172" s="24"/>
      <c r="X172" s="24"/>
      <c r="Y172" s="24"/>
      <c r="Z172" s="24"/>
    </row>
    <row r="173" spans="8:26" ht="15.75" customHeight="1">
      <c r="H173" s="136"/>
      <c r="I173" s="136"/>
      <c r="K173" s="30"/>
      <c r="M173" s="30"/>
      <c r="P173" s="24"/>
      <c r="Q173" s="24"/>
      <c r="R173" s="24"/>
      <c r="S173" s="24"/>
      <c r="T173" s="24"/>
      <c r="U173" s="24"/>
      <c r="V173" s="24"/>
      <c r="W173" s="24"/>
      <c r="X173" s="24"/>
      <c r="Y173" s="24"/>
      <c r="Z173" s="24"/>
    </row>
    <row r="174" spans="8:26" ht="15.75" customHeight="1">
      <c r="H174" s="136"/>
      <c r="I174" s="136"/>
      <c r="K174" s="30"/>
      <c r="M174" s="30"/>
      <c r="P174" s="24"/>
      <c r="Q174" s="24"/>
      <c r="R174" s="24"/>
      <c r="S174" s="24"/>
      <c r="T174" s="24"/>
      <c r="U174" s="24"/>
      <c r="V174" s="24"/>
      <c r="W174" s="24"/>
      <c r="X174" s="24"/>
      <c r="Y174" s="24"/>
      <c r="Z174" s="24"/>
    </row>
    <row r="175" spans="8:26" ht="15.75" customHeight="1">
      <c r="H175" s="136"/>
      <c r="I175" s="136"/>
      <c r="K175" s="30"/>
      <c r="M175" s="30"/>
      <c r="P175" s="24"/>
      <c r="Q175" s="24"/>
      <c r="R175" s="24"/>
      <c r="S175" s="24"/>
      <c r="T175" s="24"/>
      <c r="U175" s="24"/>
      <c r="V175" s="24"/>
      <c r="W175" s="24"/>
      <c r="X175" s="24"/>
      <c r="Y175" s="24"/>
      <c r="Z175" s="24"/>
    </row>
    <row r="176" spans="8:26" ht="15.75" customHeight="1">
      <c r="H176" s="136"/>
      <c r="I176" s="136"/>
      <c r="K176" s="30"/>
      <c r="M176" s="30"/>
      <c r="P176" s="24"/>
      <c r="Q176" s="24"/>
      <c r="R176" s="24"/>
      <c r="S176" s="24"/>
      <c r="T176" s="24"/>
      <c r="U176" s="24"/>
      <c r="V176" s="24"/>
      <c r="W176" s="24"/>
      <c r="X176" s="24"/>
      <c r="Y176" s="24"/>
      <c r="Z176" s="24"/>
    </row>
    <row r="177" spans="8:26" ht="15.75" customHeight="1">
      <c r="H177" s="136"/>
      <c r="I177" s="136"/>
      <c r="K177" s="30"/>
      <c r="M177" s="30"/>
      <c r="P177" s="24"/>
      <c r="Q177" s="24"/>
      <c r="R177" s="24"/>
      <c r="S177" s="24"/>
      <c r="T177" s="24"/>
      <c r="U177" s="24"/>
      <c r="V177" s="24"/>
      <c r="W177" s="24"/>
      <c r="X177" s="24"/>
      <c r="Y177" s="24"/>
      <c r="Z177" s="24"/>
    </row>
    <row r="178" spans="8:26" ht="15.75" customHeight="1">
      <c r="H178" s="136"/>
      <c r="I178" s="136"/>
      <c r="K178" s="30"/>
      <c r="M178" s="30"/>
      <c r="P178" s="24"/>
      <c r="Q178" s="24"/>
      <c r="R178" s="24"/>
      <c r="S178" s="24"/>
      <c r="T178" s="24"/>
      <c r="U178" s="24"/>
      <c r="V178" s="24"/>
      <c r="W178" s="24"/>
      <c r="X178" s="24"/>
      <c r="Y178" s="24"/>
      <c r="Z178" s="24"/>
    </row>
    <row r="179" spans="8:26" ht="15.75" customHeight="1">
      <c r="H179" s="136"/>
      <c r="I179" s="136"/>
      <c r="K179" s="30"/>
      <c r="M179" s="30"/>
      <c r="P179" s="24"/>
      <c r="Q179" s="24"/>
      <c r="R179" s="24"/>
      <c r="S179" s="24"/>
      <c r="T179" s="24"/>
      <c r="U179" s="24"/>
      <c r="V179" s="24"/>
      <c r="W179" s="24"/>
      <c r="X179" s="24"/>
      <c r="Y179" s="24"/>
      <c r="Z179" s="24"/>
    </row>
    <row r="180" spans="8:26" ht="15.75" customHeight="1">
      <c r="H180" s="136"/>
      <c r="I180" s="136"/>
      <c r="K180" s="30"/>
      <c r="M180" s="30"/>
      <c r="P180" s="24"/>
      <c r="Q180" s="24"/>
      <c r="R180" s="24"/>
      <c r="S180" s="24"/>
      <c r="T180" s="24"/>
      <c r="U180" s="24"/>
      <c r="V180" s="24"/>
      <c r="W180" s="24"/>
      <c r="X180" s="24"/>
      <c r="Y180" s="24"/>
      <c r="Z180" s="24"/>
    </row>
    <row r="181" spans="8:26" ht="15.75" customHeight="1">
      <c r="H181" s="136"/>
      <c r="I181" s="136"/>
      <c r="K181" s="30"/>
      <c r="M181" s="30"/>
      <c r="P181" s="24"/>
      <c r="Q181" s="24"/>
      <c r="R181" s="24"/>
      <c r="S181" s="24"/>
      <c r="T181" s="24"/>
      <c r="U181" s="24"/>
      <c r="V181" s="24"/>
      <c r="W181" s="24"/>
      <c r="X181" s="24"/>
      <c r="Y181" s="24"/>
      <c r="Z181" s="24"/>
    </row>
    <row r="182" spans="8:26" ht="15.75" customHeight="1">
      <c r="H182" s="136"/>
      <c r="I182" s="136"/>
      <c r="K182" s="30"/>
      <c r="M182" s="30"/>
      <c r="P182" s="24"/>
      <c r="Q182" s="24"/>
      <c r="R182" s="24"/>
      <c r="S182" s="24"/>
      <c r="T182" s="24"/>
      <c r="U182" s="24"/>
      <c r="V182" s="24"/>
      <c r="W182" s="24"/>
      <c r="X182" s="24"/>
      <c r="Y182" s="24"/>
      <c r="Z182" s="24"/>
    </row>
    <row r="183" spans="8:26" ht="15.75" customHeight="1">
      <c r="H183" s="136"/>
      <c r="I183" s="136"/>
      <c r="K183" s="30"/>
      <c r="M183" s="30"/>
      <c r="P183" s="24"/>
      <c r="Q183" s="24"/>
      <c r="R183" s="24"/>
      <c r="S183" s="24"/>
      <c r="T183" s="24"/>
      <c r="U183" s="24"/>
      <c r="V183" s="24"/>
      <c r="W183" s="24"/>
      <c r="X183" s="24"/>
      <c r="Y183" s="24"/>
      <c r="Z183" s="24"/>
    </row>
    <row r="184" spans="8:26" ht="15.75" customHeight="1">
      <c r="H184" s="136"/>
      <c r="I184" s="136"/>
      <c r="K184" s="30"/>
      <c r="M184" s="30"/>
      <c r="P184" s="24"/>
      <c r="Q184" s="24"/>
      <c r="R184" s="24"/>
      <c r="S184" s="24"/>
      <c r="T184" s="24"/>
      <c r="U184" s="24"/>
      <c r="V184" s="24"/>
      <c r="W184" s="24"/>
      <c r="X184" s="24"/>
      <c r="Y184" s="24"/>
      <c r="Z184" s="24"/>
    </row>
    <row r="185" spans="8:26" ht="15.75" customHeight="1">
      <c r="H185" s="136"/>
      <c r="I185" s="136"/>
      <c r="K185" s="30"/>
      <c r="M185" s="30"/>
      <c r="P185" s="24"/>
      <c r="Q185" s="24"/>
      <c r="R185" s="24"/>
      <c r="S185" s="24"/>
      <c r="T185" s="24"/>
      <c r="U185" s="24"/>
      <c r="V185" s="24"/>
      <c r="W185" s="24"/>
      <c r="X185" s="24"/>
      <c r="Y185" s="24"/>
      <c r="Z185" s="24"/>
    </row>
    <row r="186" spans="8:26" ht="15.75" customHeight="1">
      <c r="H186" s="136"/>
      <c r="I186" s="136"/>
      <c r="K186" s="30"/>
      <c r="M186" s="30"/>
      <c r="P186" s="24"/>
      <c r="Q186" s="24"/>
      <c r="R186" s="24"/>
      <c r="S186" s="24"/>
      <c r="T186" s="24"/>
      <c r="U186" s="24"/>
      <c r="V186" s="24"/>
      <c r="W186" s="24"/>
      <c r="X186" s="24"/>
      <c r="Y186" s="24"/>
      <c r="Z186" s="24"/>
    </row>
    <row r="187" spans="8:26" ht="15.75" customHeight="1">
      <c r="H187" s="136"/>
      <c r="I187" s="136"/>
      <c r="K187" s="30"/>
      <c r="M187" s="30"/>
      <c r="P187" s="24"/>
      <c r="Q187" s="24"/>
      <c r="R187" s="24"/>
      <c r="S187" s="24"/>
      <c r="T187" s="24"/>
      <c r="U187" s="24"/>
      <c r="V187" s="24"/>
      <c r="W187" s="24"/>
      <c r="X187" s="24"/>
      <c r="Y187" s="24"/>
      <c r="Z187" s="24"/>
    </row>
    <row r="188" spans="8:26" ht="15.75" customHeight="1">
      <c r="H188" s="136"/>
      <c r="I188" s="136"/>
      <c r="K188" s="30"/>
      <c r="M188" s="30"/>
      <c r="P188" s="24"/>
      <c r="Q188" s="24"/>
      <c r="R188" s="24"/>
      <c r="S188" s="24"/>
      <c r="T188" s="24"/>
      <c r="U188" s="24"/>
      <c r="V188" s="24"/>
      <c r="W188" s="24"/>
      <c r="X188" s="24"/>
      <c r="Y188" s="24"/>
      <c r="Z188" s="24"/>
    </row>
    <row r="189" spans="8:26" ht="15.75" customHeight="1">
      <c r="H189" s="136"/>
      <c r="I189" s="136"/>
      <c r="K189" s="30"/>
      <c r="M189" s="30"/>
      <c r="P189" s="24"/>
      <c r="Q189" s="24"/>
      <c r="R189" s="24"/>
      <c r="S189" s="24"/>
      <c r="T189" s="24"/>
      <c r="U189" s="24"/>
      <c r="V189" s="24"/>
      <c r="W189" s="24"/>
      <c r="X189" s="24"/>
      <c r="Y189" s="24"/>
      <c r="Z189" s="24"/>
    </row>
    <row r="190" spans="8:26" ht="15.75" customHeight="1">
      <c r="H190" s="136"/>
      <c r="I190" s="136"/>
      <c r="K190" s="30"/>
      <c r="M190" s="30"/>
      <c r="P190" s="24"/>
      <c r="Q190" s="24"/>
      <c r="R190" s="24"/>
      <c r="S190" s="24"/>
      <c r="T190" s="24"/>
      <c r="U190" s="24"/>
      <c r="V190" s="24"/>
      <c r="W190" s="24"/>
      <c r="X190" s="24"/>
      <c r="Y190" s="24"/>
      <c r="Z190" s="24"/>
    </row>
    <row r="191" spans="8:26" ht="15.75" customHeight="1">
      <c r="H191" s="136"/>
      <c r="I191" s="136"/>
      <c r="K191" s="30"/>
      <c r="M191" s="30"/>
      <c r="P191" s="24"/>
      <c r="Q191" s="24"/>
      <c r="R191" s="24"/>
      <c r="S191" s="24"/>
      <c r="T191" s="24"/>
      <c r="U191" s="24"/>
      <c r="V191" s="24"/>
      <c r="W191" s="24"/>
      <c r="X191" s="24"/>
      <c r="Y191" s="24"/>
      <c r="Z191" s="24"/>
    </row>
    <row r="192" spans="8:26" ht="15.75" customHeight="1">
      <c r="H192" s="136"/>
      <c r="I192" s="136"/>
      <c r="K192" s="30"/>
      <c r="M192" s="30"/>
      <c r="P192" s="24"/>
      <c r="Q192" s="24"/>
      <c r="R192" s="24"/>
      <c r="S192" s="24"/>
      <c r="T192" s="24"/>
      <c r="U192" s="24"/>
      <c r="V192" s="24"/>
      <c r="W192" s="24"/>
      <c r="X192" s="24"/>
      <c r="Y192" s="24"/>
      <c r="Z192" s="24"/>
    </row>
    <row r="193" spans="8:26" ht="15.75" customHeight="1">
      <c r="H193" s="136"/>
      <c r="I193" s="136"/>
      <c r="K193" s="30"/>
      <c r="M193" s="30"/>
      <c r="P193" s="24"/>
      <c r="Q193" s="24"/>
      <c r="R193" s="24"/>
      <c r="S193" s="24"/>
      <c r="T193" s="24"/>
      <c r="U193" s="24"/>
      <c r="V193" s="24"/>
      <c r="W193" s="24"/>
      <c r="X193" s="24"/>
      <c r="Y193" s="24"/>
      <c r="Z193" s="24"/>
    </row>
    <row r="194" spans="8:26" ht="15.75" customHeight="1">
      <c r="H194" s="136"/>
      <c r="I194" s="136"/>
      <c r="K194" s="30"/>
      <c r="M194" s="30"/>
      <c r="P194" s="24"/>
      <c r="Q194" s="24"/>
      <c r="R194" s="24"/>
      <c r="S194" s="24"/>
      <c r="T194" s="24"/>
      <c r="U194" s="24"/>
      <c r="V194" s="24"/>
      <c r="W194" s="24"/>
      <c r="X194" s="24"/>
      <c r="Y194" s="24"/>
      <c r="Z194" s="24"/>
    </row>
    <row r="195" spans="8:26" ht="15.75" customHeight="1">
      <c r="H195" s="136"/>
      <c r="I195" s="136"/>
      <c r="K195" s="30"/>
      <c r="M195" s="30"/>
      <c r="P195" s="24"/>
      <c r="Q195" s="24"/>
      <c r="R195" s="24"/>
      <c r="S195" s="24"/>
      <c r="T195" s="24"/>
      <c r="U195" s="24"/>
      <c r="V195" s="24"/>
      <c r="W195" s="24"/>
      <c r="X195" s="24"/>
      <c r="Y195" s="24"/>
      <c r="Z195" s="24"/>
    </row>
    <row r="196" spans="8:26" ht="15.75" customHeight="1">
      <c r="H196" s="136"/>
      <c r="I196" s="136"/>
      <c r="K196" s="30"/>
      <c r="M196" s="30"/>
      <c r="P196" s="24"/>
      <c r="Q196" s="24"/>
      <c r="R196" s="24"/>
      <c r="S196" s="24"/>
      <c r="T196" s="24"/>
      <c r="U196" s="24"/>
      <c r="V196" s="24"/>
      <c r="W196" s="24"/>
      <c r="X196" s="24"/>
      <c r="Y196" s="24"/>
      <c r="Z196" s="24"/>
    </row>
    <row r="197" spans="8:26" ht="15.75" customHeight="1">
      <c r="H197" s="136"/>
      <c r="I197" s="136"/>
      <c r="K197" s="30"/>
      <c r="M197" s="30"/>
      <c r="P197" s="24"/>
      <c r="Q197" s="24"/>
      <c r="R197" s="24"/>
      <c r="S197" s="24"/>
      <c r="T197" s="24"/>
      <c r="U197" s="24"/>
      <c r="V197" s="24"/>
      <c r="W197" s="24"/>
      <c r="X197" s="24"/>
      <c r="Y197" s="24"/>
      <c r="Z197" s="24"/>
    </row>
    <row r="198" spans="8:26" ht="15.75" customHeight="1">
      <c r="H198" s="136"/>
      <c r="I198" s="136"/>
      <c r="K198" s="30"/>
      <c r="M198" s="30"/>
      <c r="P198" s="24"/>
      <c r="Q198" s="24"/>
      <c r="R198" s="24"/>
      <c r="S198" s="24"/>
      <c r="T198" s="24"/>
      <c r="U198" s="24"/>
      <c r="V198" s="24"/>
      <c r="W198" s="24"/>
      <c r="X198" s="24"/>
      <c r="Y198" s="24"/>
      <c r="Z198" s="24"/>
    </row>
    <row r="199" spans="8:26" ht="15.75" customHeight="1">
      <c r="H199" s="136"/>
      <c r="I199" s="136"/>
      <c r="K199" s="30"/>
      <c r="M199" s="30"/>
      <c r="P199" s="24"/>
      <c r="Q199" s="24"/>
      <c r="R199" s="24"/>
      <c r="S199" s="24"/>
      <c r="T199" s="24"/>
      <c r="U199" s="24"/>
      <c r="V199" s="24"/>
      <c r="W199" s="24"/>
      <c r="X199" s="24"/>
      <c r="Y199" s="24"/>
      <c r="Z199" s="24"/>
    </row>
    <row r="200" spans="8:26" ht="15.75" customHeight="1">
      <c r="H200" s="136"/>
      <c r="I200" s="136"/>
      <c r="K200" s="30"/>
      <c r="M200" s="30"/>
      <c r="P200" s="24"/>
      <c r="Q200" s="24"/>
      <c r="R200" s="24"/>
      <c r="S200" s="24"/>
      <c r="T200" s="24"/>
      <c r="U200" s="24"/>
      <c r="V200" s="24"/>
      <c r="W200" s="24"/>
      <c r="X200" s="24"/>
      <c r="Y200" s="24"/>
      <c r="Z200" s="24"/>
    </row>
    <row r="201" spans="8:26" ht="15.75" customHeight="1">
      <c r="H201" s="136"/>
      <c r="I201" s="136"/>
      <c r="K201" s="30"/>
      <c r="M201" s="30"/>
      <c r="P201" s="24"/>
      <c r="Q201" s="24"/>
      <c r="R201" s="24"/>
      <c r="S201" s="24"/>
      <c r="T201" s="24"/>
      <c r="U201" s="24"/>
      <c r="V201" s="24"/>
      <c r="W201" s="24"/>
      <c r="X201" s="24"/>
      <c r="Y201" s="24"/>
      <c r="Z201" s="24"/>
    </row>
    <row r="202" spans="8:26" ht="15.75" customHeight="1">
      <c r="H202" s="136"/>
      <c r="I202" s="136"/>
      <c r="K202" s="30"/>
      <c r="M202" s="30"/>
      <c r="P202" s="24"/>
      <c r="Q202" s="24"/>
      <c r="R202" s="24"/>
      <c r="S202" s="24"/>
      <c r="T202" s="24"/>
      <c r="U202" s="24"/>
      <c r="V202" s="24"/>
      <c r="W202" s="24"/>
      <c r="X202" s="24"/>
      <c r="Y202" s="24"/>
      <c r="Z202" s="24"/>
    </row>
    <row r="203" spans="8:26" ht="15.75" customHeight="1">
      <c r="H203" s="136"/>
      <c r="I203" s="136"/>
      <c r="K203" s="30"/>
      <c r="M203" s="30"/>
      <c r="P203" s="24"/>
      <c r="Q203" s="24"/>
      <c r="R203" s="24"/>
      <c r="S203" s="24"/>
      <c r="T203" s="24"/>
      <c r="U203" s="24"/>
      <c r="V203" s="24"/>
      <c r="W203" s="24"/>
      <c r="X203" s="24"/>
      <c r="Y203" s="24"/>
      <c r="Z203" s="24"/>
    </row>
    <row r="204" spans="8:26" ht="15.75" customHeight="1">
      <c r="H204" s="136"/>
      <c r="I204" s="136"/>
      <c r="K204" s="30"/>
      <c r="M204" s="30"/>
      <c r="P204" s="24"/>
      <c r="Q204" s="24"/>
      <c r="R204" s="24"/>
      <c r="S204" s="24"/>
      <c r="T204" s="24"/>
      <c r="U204" s="24"/>
      <c r="V204" s="24"/>
      <c r="W204" s="24"/>
      <c r="X204" s="24"/>
      <c r="Y204" s="24"/>
      <c r="Z204" s="24"/>
    </row>
    <row r="205" spans="8:26" ht="15.75" customHeight="1">
      <c r="H205" s="136"/>
      <c r="I205" s="136"/>
      <c r="K205" s="30"/>
      <c r="M205" s="30"/>
      <c r="P205" s="24"/>
      <c r="Q205" s="24"/>
      <c r="R205" s="24"/>
      <c r="S205" s="24"/>
      <c r="T205" s="24"/>
      <c r="U205" s="24"/>
      <c r="V205" s="24"/>
      <c r="W205" s="24"/>
      <c r="X205" s="24"/>
      <c r="Y205" s="24"/>
      <c r="Z205" s="24"/>
    </row>
    <row r="206" spans="8:26" ht="15.75" customHeight="1">
      <c r="H206" s="136"/>
      <c r="I206" s="136"/>
      <c r="K206" s="30"/>
      <c r="M206" s="30"/>
      <c r="P206" s="24"/>
      <c r="Q206" s="24"/>
      <c r="R206" s="24"/>
      <c r="S206" s="24"/>
      <c r="T206" s="24"/>
      <c r="U206" s="24"/>
      <c r="V206" s="24"/>
      <c r="W206" s="24"/>
      <c r="X206" s="24"/>
      <c r="Y206" s="24"/>
      <c r="Z206" s="24"/>
    </row>
    <row r="207" spans="8:26" ht="15.75" customHeight="1">
      <c r="H207" s="136"/>
      <c r="I207" s="136"/>
      <c r="K207" s="30"/>
      <c r="M207" s="30"/>
      <c r="P207" s="24"/>
      <c r="Q207" s="24"/>
      <c r="R207" s="24"/>
      <c r="S207" s="24"/>
      <c r="T207" s="24"/>
      <c r="U207" s="24"/>
      <c r="V207" s="24"/>
      <c r="W207" s="24"/>
      <c r="X207" s="24"/>
      <c r="Y207" s="24"/>
      <c r="Z207" s="24"/>
    </row>
    <row r="208" spans="8:26" ht="15.75" customHeight="1">
      <c r="H208" s="136"/>
      <c r="I208" s="136"/>
      <c r="K208" s="30"/>
      <c r="M208" s="30"/>
      <c r="P208" s="24"/>
      <c r="Q208" s="24"/>
      <c r="R208" s="24"/>
      <c r="S208" s="24"/>
      <c r="T208" s="24"/>
      <c r="U208" s="24"/>
      <c r="V208" s="24"/>
      <c r="W208" s="24"/>
      <c r="X208" s="24"/>
      <c r="Y208" s="24"/>
      <c r="Z208" s="24"/>
    </row>
    <row r="209" spans="8:26" ht="15.75" customHeight="1">
      <c r="H209" s="136"/>
      <c r="I209" s="136"/>
      <c r="K209" s="30"/>
      <c r="M209" s="30"/>
      <c r="P209" s="24"/>
      <c r="Q209" s="24"/>
      <c r="R209" s="24"/>
      <c r="S209" s="24"/>
      <c r="T209" s="24"/>
      <c r="U209" s="24"/>
      <c r="V209" s="24"/>
      <c r="W209" s="24"/>
      <c r="X209" s="24"/>
      <c r="Y209" s="24"/>
      <c r="Z209" s="24"/>
    </row>
    <row r="210" spans="8:26" ht="15.75" customHeight="1">
      <c r="H210" s="136"/>
      <c r="I210" s="136"/>
      <c r="K210" s="30"/>
      <c r="M210" s="30"/>
      <c r="P210" s="24"/>
      <c r="Q210" s="24"/>
      <c r="R210" s="24"/>
      <c r="S210" s="24"/>
      <c r="T210" s="24"/>
      <c r="U210" s="24"/>
      <c r="V210" s="24"/>
      <c r="W210" s="24"/>
      <c r="X210" s="24"/>
      <c r="Y210" s="24"/>
      <c r="Z210" s="24"/>
    </row>
    <row r="211" spans="8:26" ht="15.75" customHeight="1">
      <c r="H211" s="136"/>
      <c r="I211" s="136"/>
      <c r="K211" s="30"/>
      <c r="M211" s="30"/>
      <c r="P211" s="24"/>
      <c r="Q211" s="24"/>
      <c r="R211" s="24"/>
      <c r="S211" s="24"/>
      <c r="T211" s="24"/>
      <c r="U211" s="24"/>
      <c r="V211" s="24"/>
      <c r="W211" s="24"/>
      <c r="X211" s="24"/>
      <c r="Y211" s="24"/>
      <c r="Z211" s="24"/>
    </row>
    <row r="212" spans="8:26" ht="15.75" customHeight="1">
      <c r="H212" s="136"/>
      <c r="I212" s="136"/>
      <c r="K212" s="30"/>
      <c r="M212" s="30"/>
      <c r="P212" s="24"/>
      <c r="Q212" s="24"/>
      <c r="R212" s="24"/>
      <c r="S212" s="24"/>
      <c r="T212" s="24"/>
      <c r="U212" s="24"/>
      <c r="V212" s="24"/>
      <c r="W212" s="24"/>
      <c r="X212" s="24"/>
      <c r="Y212" s="24"/>
      <c r="Z212" s="24"/>
    </row>
    <row r="213" spans="8:26" ht="15.75" customHeight="1">
      <c r="H213" s="136"/>
      <c r="I213" s="136"/>
      <c r="K213" s="30"/>
      <c r="M213" s="30"/>
      <c r="P213" s="24"/>
      <c r="Q213" s="24"/>
      <c r="R213" s="24"/>
      <c r="S213" s="24"/>
      <c r="T213" s="24"/>
      <c r="U213" s="24"/>
      <c r="V213" s="24"/>
      <c r="W213" s="24"/>
      <c r="X213" s="24"/>
      <c r="Y213" s="24"/>
      <c r="Z213" s="24"/>
    </row>
    <row r="214" spans="8:26" ht="15.75" customHeight="1">
      <c r="H214" s="136"/>
      <c r="I214" s="136"/>
      <c r="K214" s="30"/>
      <c r="M214" s="30"/>
      <c r="P214" s="24"/>
      <c r="Q214" s="24"/>
      <c r="R214" s="24"/>
      <c r="S214" s="24"/>
      <c r="T214" s="24"/>
      <c r="U214" s="24"/>
      <c r="V214" s="24"/>
      <c r="W214" s="24"/>
      <c r="X214" s="24"/>
      <c r="Y214" s="24"/>
      <c r="Z214" s="24"/>
    </row>
    <row r="215" spans="8:26" ht="15.75" customHeight="1">
      <c r="H215" s="136"/>
      <c r="I215" s="136"/>
      <c r="K215" s="30"/>
      <c r="M215" s="30"/>
      <c r="P215" s="24"/>
      <c r="Q215" s="24"/>
      <c r="R215" s="24"/>
      <c r="S215" s="24"/>
      <c r="T215" s="24"/>
      <c r="U215" s="24"/>
      <c r="V215" s="24"/>
      <c r="W215" s="24"/>
      <c r="X215" s="24"/>
      <c r="Y215" s="24"/>
      <c r="Z215" s="24"/>
    </row>
    <row r="216" spans="8:26" ht="15.75" customHeight="1">
      <c r="H216" s="136"/>
      <c r="I216" s="136"/>
      <c r="K216" s="30"/>
      <c r="M216" s="30"/>
      <c r="P216" s="24"/>
      <c r="Q216" s="24"/>
      <c r="R216" s="24"/>
      <c r="S216" s="24"/>
      <c r="T216" s="24"/>
      <c r="U216" s="24"/>
      <c r="V216" s="24"/>
      <c r="W216" s="24"/>
      <c r="X216" s="24"/>
      <c r="Y216" s="24"/>
      <c r="Z216" s="24"/>
    </row>
    <row r="217" spans="8:26" ht="15.75" customHeight="1">
      <c r="H217" s="136"/>
      <c r="I217" s="136"/>
      <c r="K217" s="30"/>
      <c r="M217" s="30"/>
      <c r="P217" s="24"/>
      <c r="Q217" s="24"/>
      <c r="R217" s="24"/>
      <c r="S217" s="24"/>
      <c r="T217" s="24"/>
      <c r="U217" s="24"/>
      <c r="V217" s="24"/>
      <c r="W217" s="24"/>
      <c r="X217" s="24"/>
      <c r="Y217" s="24"/>
      <c r="Z217" s="24"/>
    </row>
    <row r="218" spans="8:26" ht="15.75" customHeight="1">
      <c r="H218" s="136"/>
      <c r="I218" s="136"/>
      <c r="K218" s="30"/>
      <c r="M218" s="30"/>
      <c r="P218" s="24"/>
      <c r="Q218" s="24"/>
      <c r="R218" s="24"/>
      <c r="S218" s="24"/>
      <c r="T218" s="24"/>
      <c r="U218" s="24"/>
      <c r="V218" s="24"/>
      <c r="W218" s="24"/>
      <c r="X218" s="24"/>
      <c r="Y218" s="24"/>
      <c r="Z218" s="24"/>
    </row>
    <row r="219" spans="8:26" ht="15.75" customHeight="1">
      <c r="H219" s="136"/>
      <c r="I219" s="136"/>
      <c r="K219" s="30"/>
      <c r="M219" s="30"/>
      <c r="P219" s="24"/>
      <c r="Q219" s="24"/>
      <c r="R219" s="24"/>
      <c r="S219" s="24"/>
      <c r="T219" s="24"/>
      <c r="U219" s="24"/>
      <c r="V219" s="24"/>
      <c r="W219" s="24"/>
      <c r="X219" s="24"/>
      <c r="Y219" s="24"/>
      <c r="Z219" s="24"/>
    </row>
    <row r="220" spans="8:26" ht="15.75" customHeight="1">
      <c r="H220" s="136"/>
      <c r="I220" s="136"/>
      <c r="K220" s="30"/>
      <c r="M220" s="30"/>
      <c r="P220" s="24"/>
      <c r="Q220" s="24"/>
      <c r="R220" s="24"/>
      <c r="S220" s="24"/>
      <c r="T220" s="24"/>
      <c r="U220" s="24"/>
      <c r="V220" s="24"/>
      <c r="W220" s="24"/>
      <c r="X220" s="24"/>
      <c r="Y220" s="24"/>
      <c r="Z220" s="24"/>
    </row>
    <row r="221" spans="8:26" ht="15.75" customHeight="1">
      <c r="H221" s="136"/>
      <c r="I221" s="136"/>
      <c r="K221" s="30"/>
      <c r="M221" s="30"/>
      <c r="P221" s="24"/>
      <c r="Q221" s="24"/>
      <c r="R221" s="24"/>
      <c r="S221" s="24"/>
      <c r="T221" s="24"/>
      <c r="U221" s="24"/>
      <c r="V221" s="24"/>
      <c r="W221" s="24"/>
      <c r="X221" s="24"/>
      <c r="Y221" s="24"/>
      <c r="Z221" s="24"/>
    </row>
    <row r="222" spans="8:26" ht="15.75" customHeight="1">
      <c r="H222" s="136"/>
      <c r="I222" s="136"/>
      <c r="K222" s="30"/>
      <c r="M222" s="30"/>
      <c r="P222" s="24"/>
      <c r="Q222" s="24"/>
      <c r="R222" s="24"/>
      <c r="S222" s="24"/>
      <c r="T222" s="24"/>
      <c r="U222" s="24"/>
      <c r="V222" s="24"/>
      <c r="W222" s="24"/>
      <c r="X222" s="24"/>
      <c r="Y222" s="24"/>
      <c r="Z222" s="24"/>
    </row>
    <row r="223" spans="8:26" ht="15.75" customHeight="1">
      <c r="H223" s="136"/>
      <c r="I223" s="136"/>
      <c r="K223" s="30"/>
      <c r="M223" s="30"/>
      <c r="P223" s="24"/>
      <c r="Q223" s="24"/>
      <c r="R223" s="24"/>
      <c r="S223" s="24"/>
      <c r="T223" s="24"/>
      <c r="U223" s="24"/>
      <c r="V223" s="24"/>
      <c r="W223" s="24"/>
      <c r="X223" s="24"/>
      <c r="Y223" s="24"/>
      <c r="Z223" s="24"/>
    </row>
    <row r="224" spans="8:26" ht="15.75" customHeight="1">
      <c r="H224" s="136"/>
      <c r="I224" s="136"/>
      <c r="K224" s="30"/>
      <c r="M224" s="30"/>
      <c r="P224" s="24"/>
      <c r="Q224" s="24"/>
      <c r="R224" s="24"/>
      <c r="S224" s="24"/>
      <c r="T224" s="24"/>
      <c r="U224" s="24"/>
      <c r="V224" s="24"/>
      <c r="W224" s="24"/>
      <c r="X224" s="24"/>
      <c r="Y224" s="24"/>
      <c r="Z224" s="24"/>
    </row>
    <row r="225" spans="8:26" ht="15.75" customHeight="1">
      <c r="H225" s="136"/>
      <c r="I225" s="136"/>
      <c r="K225" s="30"/>
      <c r="M225" s="30"/>
      <c r="P225" s="24"/>
      <c r="Q225" s="24"/>
      <c r="R225" s="24"/>
      <c r="S225" s="24"/>
      <c r="T225" s="24"/>
      <c r="U225" s="24"/>
      <c r="V225" s="24"/>
      <c r="W225" s="24"/>
      <c r="X225" s="24"/>
      <c r="Y225" s="24"/>
      <c r="Z225" s="24"/>
    </row>
    <row r="226" spans="8:26" ht="15.75" customHeight="1">
      <c r="H226" s="136"/>
      <c r="I226" s="136"/>
      <c r="K226" s="30"/>
      <c r="M226" s="30"/>
      <c r="P226" s="24"/>
      <c r="Q226" s="24"/>
      <c r="R226" s="24"/>
      <c r="S226" s="24"/>
      <c r="T226" s="24"/>
      <c r="U226" s="24"/>
      <c r="V226" s="24"/>
      <c r="W226" s="24"/>
      <c r="X226" s="24"/>
      <c r="Y226" s="24"/>
      <c r="Z226" s="24"/>
    </row>
    <row r="227" spans="8:26" ht="15.75" customHeight="1">
      <c r="H227" s="136"/>
      <c r="I227" s="136"/>
      <c r="K227" s="30"/>
      <c r="M227" s="30"/>
      <c r="P227" s="24"/>
      <c r="Q227" s="24"/>
      <c r="R227" s="24"/>
      <c r="S227" s="24"/>
      <c r="T227" s="24"/>
      <c r="U227" s="24"/>
      <c r="V227" s="24"/>
      <c r="W227" s="24"/>
      <c r="X227" s="24"/>
      <c r="Y227" s="24"/>
      <c r="Z227" s="24"/>
    </row>
    <row r="228" spans="8:26" ht="15.75" customHeight="1">
      <c r="H228" s="136"/>
      <c r="I228" s="136"/>
      <c r="K228" s="30"/>
      <c r="M228" s="30"/>
      <c r="P228" s="24"/>
      <c r="Q228" s="24"/>
      <c r="R228" s="24"/>
      <c r="S228" s="24"/>
      <c r="T228" s="24"/>
      <c r="U228" s="24"/>
      <c r="V228" s="24"/>
      <c r="W228" s="24"/>
      <c r="X228" s="24"/>
      <c r="Y228" s="24"/>
      <c r="Z228" s="24"/>
    </row>
    <row r="229" spans="8:26" ht="15.75" customHeight="1">
      <c r="H229" s="136"/>
      <c r="I229" s="136"/>
      <c r="K229" s="30"/>
      <c r="M229" s="30"/>
      <c r="P229" s="24"/>
      <c r="Q229" s="24"/>
      <c r="R229" s="24"/>
      <c r="S229" s="24"/>
      <c r="T229" s="24"/>
      <c r="U229" s="24"/>
      <c r="V229" s="24"/>
      <c r="W229" s="24"/>
      <c r="X229" s="24"/>
      <c r="Y229" s="24"/>
      <c r="Z229" s="24"/>
    </row>
    <row r="230" spans="8:26" ht="15.75" customHeight="1">
      <c r="H230" s="136"/>
      <c r="I230" s="136"/>
      <c r="K230" s="30"/>
      <c r="M230" s="30"/>
      <c r="P230" s="24"/>
      <c r="Q230" s="24"/>
      <c r="R230" s="24"/>
      <c r="S230" s="24"/>
      <c r="T230" s="24"/>
      <c r="U230" s="24"/>
      <c r="V230" s="24"/>
      <c r="W230" s="24"/>
      <c r="X230" s="24"/>
      <c r="Y230" s="24"/>
      <c r="Z230" s="24"/>
    </row>
    <row r="231" spans="8:26" ht="15.75" customHeight="1">
      <c r="H231" s="136"/>
      <c r="I231" s="136"/>
      <c r="K231" s="30"/>
      <c r="M231" s="30"/>
      <c r="P231" s="24"/>
      <c r="Q231" s="24"/>
      <c r="R231" s="24"/>
      <c r="S231" s="24"/>
      <c r="T231" s="24"/>
      <c r="U231" s="24"/>
      <c r="V231" s="24"/>
      <c r="W231" s="24"/>
      <c r="X231" s="24"/>
      <c r="Y231" s="24"/>
      <c r="Z231" s="24"/>
    </row>
    <row r="232" spans="8:26" ht="15.75" customHeight="1">
      <c r="H232" s="136"/>
      <c r="I232" s="136"/>
      <c r="K232" s="30"/>
      <c r="M232" s="30"/>
      <c r="P232" s="24"/>
      <c r="Q232" s="24"/>
      <c r="R232" s="24"/>
      <c r="S232" s="24"/>
      <c r="T232" s="24"/>
      <c r="U232" s="24"/>
      <c r="V232" s="24"/>
      <c r="W232" s="24"/>
      <c r="X232" s="24"/>
      <c r="Y232" s="24"/>
      <c r="Z232" s="24"/>
    </row>
    <row r="233" spans="8:26" ht="15.75" customHeight="1">
      <c r="H233" s="136"/>
      <c r="I233" s="136"/>
      <c r="K233" s="30"/>
      <c r="M233" s="30"/>
      <c r="P233" s="24"/>
      <c r="Q233" s="24"/>
      <c r="R233" s="24"/>
      <c r="S233" s="24"/>
      <c r="T233" s="24"/>
      <c r="U233" s="24"/>
      <c r="V233" s="24"/>
      <c r="W233" s="24"/>
      <c r="X233" s="24"/>
      <c r="Y233" s="24"/>
      <c r="Z233" s="24"/>
    </row>
    <row r="234" spans="8:26" ht="15.75" customHeight="1">
      <c r="H234" s="136"/>
      <c r="I234" s="136"/>
      <c r="K234" s="30"/>
      <c r="M234" s="30"/>
      <c r="P234" s="24"/>
      <c r="Q234" s="24"/>
      <c r="R234" s="24"/>
      <c r="S234" s="24"/>
      <c r="T234" s="24"/>
      <c r="U234" s="24"/>
      <c r="V234" s="24"/>
      <c r="W234" s="24"/>
      <c r="X234" s="24"/>
      <c r="Y234" s="24"/>
      <c r="Z234" s="24"/>
    </row>
    <row r="235" spans="8:26" ht="15.75" customHeight="1">
      <c r="H235" s="136"/>
      <c r="I235" s="136"/>
      <c r="K235" s="30"/>
      <c r="M235" s="30"/>
      <c r="P235" s="24"/>
      <c r="Q235" s="24"/>
      <c r="R235" s="24"/>
      <c r="S235" s="24"/>
      <c r="T235" s="24"/>
      <c r="U235" s="24"/>
      <c r="V235" s="24"/>
      <c r="W235" s="24"/>
      <c r="X235" s="24"/>
      <c r="Y235" s="24"/>
      <c r="Z235" s="24"/>
    </row>
    <row r="236" spans="8:26" ht="15.75" customHeight="1">
      <c r="H236" s="136"/>
      <c r="I236" s="136"/>
      <c r="K236" s="30"/>
      <c r="M236" s="30"/>
      <c r="P236" s="24"/>
      <c r="Q236" s="24"/>
      <c r="R236" s="24"/>
      <c r="S236" s="24"/>
      <c r="T236" s="24"/>
      <c r="U236" s="24"/>
      <c r="V236" s="24"/>
      <c r="W236" s="24"/>
      <c r="X236" s="24"/>
      <c r="Y236" s="24"/>
      <c r="Z236" s="24"/>
    </row>
    <row r="237" spans="8:26" ht="15.75" customHeight="1">
      <c r="H237" s="136"/>
      <c r="I237" s="136"/>
      <c r="K237" s="30"/>
      <c r="M237" s="30"/>
      <c r="P237" s="24"/>
      <c r="Q237" s="24"/>
      <c r="R237" s="24"/>
      <c r="S237" s="24"/>
      <c r="T237" s="24"/>
      <c r="U237" s="24"/>
      <c r="V237" s="24"/>
      <c r="W237" s="24"/>
      <c r="X237" s="24"/>
      <c r="Y237" s="24"/>
      <c r="Z237" s="24"/>
    </row>
    <row r="238" spans="8:26" ht="15.75" customHeight="1">
      <c r="H238" s="136"/>
      <c r="I238" s="136"/>
      <c r="K238" s="30"/>
      <c r="M238" s="30"/>
      <c r="P238" s="24"/>
      <c r="Q238" s="24"/>
      <c r="R238" s="24"/>
      <c r="S238" s="24"/>
      <c r="T238" s="24"/>
      <c r="U238" s="24"/>
      <c r="V238" s="24"/>
      <c r="W238" s="24"/>
      <c r="X238" s="24"/>
      <c r="Y238" s="24"/>
      <c r="Z238" s="24"/>
    </row>
    <row r="239" spans="8:26" ht="15.75" customHeight="1">
      <c r="H239" s="136"/>
      <c r="I239" s="136"/>
      <c r="K239" s="30"/>
      <c r="M239" s="30"/>
      <c r="P239" s="24"/>
      <c r="Q239" s="24"/>
      <c r="R239" s="24"/>
      <c r="S239" s="24"/>
      <c r="T239" s="24"/>
      <c r="U239" s="24"/>
      <c r="V239" s="24"/>
      <c r="W239" s="24"/>
      <c r="X239" s="24"/>
      <c r="Y239" s="24"/>
      <c r="Z239" s="24"/>
    </row>
    <row r="240" spans="8:26" ht="15.75" customHeight="1">
      <c r="H240" s="136"/>
      <c r="I240" s="136"/>
      <c r="K240" s="30"/>
      <c r="M240" s="30"/>
      <c r="P240" s="24"/>
      <c r="Q240" s="24"/>
      <c r="R240" s="24"/>
      <c r="S240" s="24"/>
      <c r="T240" s="24"/>
      <c r="U240" s="24"/>
      <c r="V240" s="24"/>
      <c r="W240" s="24"/>
      <c r="X240" s="24"/>
      <c r="Y240" s="24"/>
      <c r="Z240" s="24"/>
    </row>
    <row r="241" spans="8:26" ht="15.75" customHeight="1">
      <c r="H241" s="136"/>
      <c r="I241" s="136"/>
      <c r="K241" s="30"/>
      <c r="M241" s="30"/>
      <c r="P241" s="24"/>
      <c r="Q241" s="24"/>
      <c r="R241" s="24"/>
      <c r="S241" s="24"/>
      <c r="T241" s="24"/>
      <c r="U241" s="24"/>
      <c r="V241" s="24"/>
      <c r="W241" s="24"/>
      <c r="X241" s="24"/>
      <c r="Y241" s="24"/>
      <c r="Z241" s="24"/>
    </row>
    <row r="242" spans="8:26" ht="15.75" customHeight="1">
      <c r="H242" s="136"/>
      <c r="I242" s="136"/>
      <c r="K242" s="30"/>
      <c r="M242" s="30"/>
      <c r="P242" s="24"/>
      <c r="Q242" s="24"/>
      <c r="R242" s="24"/>
      <c r="S242" s="24"/>
      <c r="T242" s="24"/>
      <c r="U242" s="24"/>
      <c r="V242" s="24"/>
      <c r="W242" s="24"/>
      <c r="X242" s="24"/>
      <c r="Y242" s="24"/>
      <c r="Z242" s="24"/>
    </row>
    <row r="243" spans="8:26" ht="15.75" customHeight="1">
      <c r="H243" s="136"/>
      <c r="I243" s="136"/>
      <c r="K243" s="30"/>
      <c r="M243" s="30"/>
      <c r="P243" s="24"/>
      <c r="Q243" s="24"/>
      <c r="R243" s="24"/>
      <c r="S243" s="24"/>
      <c r="T243" s="24"/>
      <c r="U243" s="24"/>
      <c r="V243" s="24"/>
      <c r="W243" s="24"/>
      <c r="X243" s="24"/>
      <c r="Y243" s="24"/>
      <c r="Z243" s="24"/>
    </row>
    <row r="244" spans="8:26" ht="15.75" customHeight="1">
      <c r="H244" s="136"/>
      <c r="I244" s="136"/>
      <c r="K244" s="30"/>
      <c r="M244" s="30"/>
      <c r="P244" s="24"/>
      <c r="Q244" s="24"/>
      <c r="R244" s="24"/>
      <c r="S244" s="24"/>
      <c r="T244" s="24"/>
      <c r="U244" s="24"/>
      <c r="V244" s="24"/>
      <c r="W244" s="24"/>
      <c r="X244" s="24"/>
      <c r="Y244" s="24"/>
      <c r="Z244" s="24"/>
    </row>
    <row r="245" spans="8:26" ht="15.75" customHeight="1">
      <c r="H245" s="136"/>
      <c r="I245" s="136"/>
      <c r="K245" s="30"/>
      <c r="M245" s="30"/>
      <c r="P245" s="24"/>
      <c r="Q245" s="24"/>
      <c r="R245" s="24"/>
      <c r="S245" s="24"/>
      <c r="T245" s="24"/>
      <c r="U245" s="24"/>
      <c r="V245" s="24"/>
      <c r="W245" s="24"/>
      <c r="X245" s="24"/>
      <c r="Y245" s="24"/>
      <c r="Z245" s="24"/>
    </row>
    <row r="246" spans="8:26" ht="15.75" customHeight="1">
      <c r="H246" s="136"/>
      <c r="I246" s="136"/>
      <c r="K246" s="30"/>
      <c r="M246" s="30"/>
      <c r="P246" s="24"/>
      <c r="Q246" s="24"/>
      <c r="R246" s="24"/>
      <c r="S246" s="24"/>
      <c r="T246" s="24"/>
      <c r="U246" s="24"/>
      <c r="V246" s="24"/>
      <c r="W246" s="24"/>
      <c r="X246" s="24"/>
      <c r="Y246" s="24"/>
      <c r="Z246" s="24"/>
    </row>
    <row r="247" spans="8:26" ht="15.75" customHeight="1">
      <c r="H247" s="136"/>
      <c r="I247" s="136"/>
      <c r="K247" s="30"/>
      <c r="M247" s="30"/>
      <c r="P247" s="24"/>
      <c r="Q247" s="24"/>
      <c r="R247" s="24"/>
      <c r="S247" s="24"/>
      <c r="T247" s="24"/>
      <c r="U247" s="24"/>
      <c r="V247" s="24"/>
      <c r="W247" s="24"/>
      <c r="X247" s="24"/>
      <c r="Y247" s="24"/>
      <c r="Z247" s="24"/>
    </row>
    <row r="248" spans="8:26" ht="15.75" customHeight="1">
      <c r="H248" s="136"/>
      <c r="I248" s="136"/>
      <c r="K248" s="30"/>
      <c r="M248" s="30"/>
      <c r="P248" s="24"/>
      <c r="Q248" s="24"/>
      <c r="R248" s="24"/>
      <c r="S248" s="24"/>
      <c r="T248" s="24"/>
      <c r="U248" s="24"/>
      <c r="V248" s="24"/>
      <c r="W248" s="24"/>
      <c r="X248" s="24"/>
      <c r="Y248" s="24"/>
      <c r="Z248" s="24"/>
    </row>
    <row r="249" spans="8:26" ht="15.75" customHeight="1">
      <c r="H249" s="136"/>
      <c r="I249" s="136"/>
      <c r="K249" s="30"/>
      <c r="M249" s="30"/>
      <c r="P249" s="24"/>
      <c r="Q249" s="24"/>
      <c r="R249" s="24"/>
      <c r="S249" s="24"/>
      <c r="T249" s="24"/>
      <c r="U249" s="24"/>
      <c r="V249" s="24"/>
      <c r="W249" s="24"/>
      <c r="X249" s="24"/>
      <c r="Y249" s="24"/>
      <c r="Z249" s="24"/>
    </row>
    <row r="250" spans="8:26" ht="15.75" customHeight="1">
      <c r="H250" s="136"/>
      <c r="I250" s="136"/>
      <c r="K250" s="30"/>
      <c r="M250" s="30"/>
      <c r="P250" s="24"/>
      <c r="Q250" s="24"/>
      <c r="R250" s="24"/>
      <c r="S250" s="24"/>
      <c r="T250" s="24"/>
      <c r="U250" s="24"/>
      <c r="V250" s="24"/>
      <c r="W250" s="24"/>
      <c r="X250" s="24"/>
      <c r="Y250" s="24"/>
      <c r="Z250" s="24"/>
    </row>
    <row r="251" spans="8:26" ht="15.75" customHeight="1">
      <c r="H251" s="136"/>
      <c r="I251" s="136"/>
      <c r="K251" s="30"/>
      <c r="M251" s="30"/>
      <c r="P251" s="24"/>
      <c r="Q251" s="24"/>
      <c r="R251" s="24"/>
      <c r="S251" s="24"/>
      <c r="T251" s="24"/>
      <c r="U251" s="24"/>
      <c r="V251" s="24"/>
      <c r="W251" s="24"/>
      <c r="X251" s="24"/>
      <c r="Y251" s="24"/>
      <c r="Z251" s="24"/>
    </row>
    <row r="252" spans="8:26" ht="15.75" customHeight="1">
      <c r="H252" s="136"/>
      <c r="I252" s="136"/>
      <c r="K252" s="30"/>
      <c r="M252" s="30"/>
      <c r="P252" s="24"/>
      <c r="Q252" s="24"/>
      <c r="R252" s="24"/>
      <c r="S252" s="24"/>
      <c r="T252" s="24"/>
      <c r="U252" s="24"/>
      <c r="V252" s="24"/>
      <c r="W252" s="24"/>
      <c r="X252" s="24"/>
      <c r="Y252" s="24"/>
      <c r="Z252" s="24"/>
    </row>
    <row r="253" spans="8:26" ht="15.75" customHeight="1">
      <c r="H253" s="136"/>
      <c r="I253" s="136"/>
      <c r="K253" s="30"/>
      <c r="M253" s="30"/>
      <c r="P253" s="24"/>
      <c r="Q253" s="24"/>
      <c r="R253" s="24"/>
      <c r="S253" s="24"/>
      <c r="T253" s="24"/>
      <c r="U253" s="24"/>
      <c r="V253" s="24"/>
      <c r="W253" s="24"/>
      <c r="X253" s="24"/>
      <c r="Y253" s="24"/>
      <c r="Z253" s="24"/>
    </row>
    <row r="254" spans="8:26" ht="15.75" customHeight="1">
      <c r="H254" s="136"/>
      <c r="I254" s="136"/>
      <c r="K254" s="30"/>
      <c r="M254" s="30"/>
      <c r="P254" s="24"/>
      <c r="Q254" s="24"/>
      <c r="R254" s="24"/>
      <c r="S254" s="24"/>
      <c r="T254" s="24"/>
      <c r="U254" s="24"/>
      <c r="V254" s="24"/>
      <c r="W254" s="24"/>
      <c r="X254" s="24"/>
      <c r="Y254" s="24"/>
      <c r="Z254" s="24"/>
    </row>
    <row r="255" spans="8:26" ht="15.75" customHeight="1">
      <c r="H255" s="136"/>
      <c r="I255" s="136"/>
      <c r="K255" s="30"/>
      <c r="M255" s="30"/>
      <c r="P255" s="24"/>
      <c r="Q255" s="24"/>
      <c r="R255" s="24"/>
      <c r="S255" s="24"/>
      <c r="T255" s="24"/>
      <c r="U255" s="24"/>
      <c r="V255" s="24"/>
      <c r="W255" s="24"/>
      <c r="X255" s="24"/>
      <c r="Y255" s="24"/>
      <c r="Z255" s="24"/>
    </row>
    <row r="256" spans="8:26" ht="15.75" customHeight="1">
      <c r="H256" s="136"/>
      <c r="I256" s="136"/>
      <c r="K256" s="30"/>
      <c r="M256" s="30"/>
      <c r="P256" s="24"/>
      <c r="Q256" s="24"/>
      <c r="R256" s="24"/>
      <c r="S256" s="24"/>
      <c r="T256" s="24"/>
      <c r="U256" s="24"/>
      <c r="V256" s="24"/>
      <c r="W256" s="24"/>
      <c r="X256" s="24"/>
      <c r="Y256" s="24"/>
      <c r="Z256" s="24"/>
    </row>
    <row r="257" spans="8:26" ht="15.75" customHeight="1">
      <c r="H257" s="136"/>
      <c r="I257" s="136"/>
      <c r="K257" s="30"/>
      <c r="M257" s="30"/>
      <c r="P257" s="24"/>
      <c r="Q257" s="24"/>
      <c r="R257" s="24"/>
      <c r="S257" s="24"/>
      <c r="T257" s="24"/>
      <c r="U257" s="24"/>
      <c r="V257" s="24"/>
      <c r="W257" s="24"/>
      <c r="X257" s="24"/>
      <c r="Y257" s="24"/>
      <c r="Z257" s="24"/>
    </row>
    <row r="258" spans="8:26" ht="15.75" customHeight="1">
      <c r="H258" s="136"/>
      <c r="I258" s="136"/>
      <c r="K258" s="30"/>
      <c r="M258" s="30"/>
      <c r="P258" s="24"/>
      <c r="Q258" s="24"/>
      <c r="R258" s="24"/>
      <c r="S258" s="24"/>
      <c r="T258" s="24"/>
      <c r="U258" s="24"/>
      <c r="V258" s="24"/>
      <c r="W258" s="24"/>
      <c r="X258" s="24"/>
      <c r="Y258" s="24"/>
      <c r="Z258" s="24"/>
    </row>
    <row r="259" spans="8:26" ht="15.75" customHeight="1">
      <c r="H259" s="136"/>
      <c r="I259" s="136"/>
      <c r="K259" s="30"/>
      <c r="M259" s="30"/>
      <c r="P259" s="24"/>
      <c r="Q259" s="24"/>
      <c r="R259" s="24"/>
      <c r="S259" s="24"/>
      <c r="T259" s="24"/>
      <c r="U259" s="24"/>
      <c r="V259" s="24"/>
      <c r="W259" s="24"/>
      <c r="X259" s="24"/>
      <c r="Y259" s="24"/>
      <c r="Z259" s="24"/>
    </row>
    <row r="260" spans="8:26" ht="15.75" customHeight="1">
      <c r="H260" s="136"/>
      <c r="I260" s="136"/>
      <c r="K260" s="30"/>
      <c r="M260" s="30"/>
      <c r="P260" s="24"/>
      <c r="Q260" s="24"/>
      <c r="R260" s="24"/>
      <c r="S260" s="24"/>
      <c r="T260" s="24"/>
      <c r="U260" s="24"/>
      <c r="V260" s="24"/>
      <c r="W260" s="24"/>
      <c r="X260" s="24"/>
      <c r="Y260" s="24"/>
      <c r="Z260" s="24"/>
    </row>
    <row r="261" spans="8:26" ht="15.75" customHeight="1">
      <c r="H261" s="136"/>
      <c r="I261" s="136"/>
      <c r="K261" s="30"/>
      <c r="M261" s="30"/>
      <c r="P261" s="24"/>
      <c r="Q261" s="24"/>
      <c r="R261" s="24"/>
      <c r="S261" s="24"/>
      <c r="T261" s="24"/>
      <c r="U261" s="24"/>
      <c r="V261" s="24"/>
      <c r="W261" s="24"/>
      <c r="X261" s="24"/>
      <c r="Y261" s="24"/>
      <c r="Z261" s="24"/>
    </row>
    <row r="262" spans="8:26" ht="15.75" customHeight="1">
      <c r="H262" s="136"/>
      <c r="I262" s="136"/>
      <c r="K262" s="30"/>
      <c r="M262" s="30"/>
      <c r="P262" s="24"/>
      <c r="Q262" s="24"/>
      <c r="R262" s="24"/>
      <c r="S262" s="24"/>
      <c r="T262" s="24"/>
      <c r="U262" s="24"/>
      <c r="V262" s="24"/>
      <c r="W262" s="24"/>
      <c r="X262" s="24"/>
      <c r="Y262" s="24"/>
      <c r="Z262" s="24"/>
    </row>
    <row r="263" spans="8:26" ht="15.75" customHeight="1">
      <c r="H263" s="136"/>
      <c r="I263" s="136"/>
      <c r="K263" s="30"/>
      <c r="M263" s="30"/>
      <c r="P263" s="24"/>
      <c r="Q263" s="24"/>
      <c r="R263" s="24"/>
      <c r="S263" s="24"/>
      <c r="T263" s="24"/>
      <c r="U263" s="24"/>
      <c r="V263" s="24"/>
      <c r="W263" s="24"/>
      <c r="X263" s="24"/>
      <c r="Y263" s="24"/>
      <c r="Z263" s="24"/>
    </row>
    <row r="264" spans="8:26" ht="15.75" customHeight="1">
      <c r="H264" s="136"/>
      <c r="I264" s="136"/>
      <c r="K264" s="30"/>
      <c r="M264" s="30"/>
      <c r="P264" s="24"/>
      <c r="Q264" s="24"/>
      <c r="R264" s="24"/>
      <c r="S264" s="24"/>
      <c r="T264" s="24"/>
      <c r="U264" s="24"/>
      <c r="V264" s="24"/>
      <c r="W264" s="24"/>
      <c r="X264" s="24"/>
      <c r="Y264" s="24"/>
      <c r="Z264" s="24"/>
    </row>
    <row r="265" spans="8:26" ht="15.75" customHeight="1">
      <c r="H265" s="136"/>
      <c r="I265" s="136"/>
      <c r="K265" s="30"/>
      <c r="M265" s="30"/>
      <c r="P265" s="24"/>
      <c r="Q265" s="24"/>
      <c r="R265" s="24"/>
      <c r="S265" s="24"/>
      <c r="T265" s="24"/>
      <c r="U265" s="24"/>
      <c r="V265" s="24"/>
      <c r="W265" s="24"/>
      <c r="X265" s="24"/>
      <c r="Y265" s="24"/>
      <c r="Z265" s="24"/>
    </row>
    <row r="266" spans="8:26" ht="15.75" customHeight="1">
      <c r="H266" s="136"/>
      <c r="I266" s="136"/>
      <c r="K266" s="30"/>
      <c r="M266" s="30"/>
      <c r="P266" s="24"/>
      <c r="Q266" s="24"/>
      <c r="R266" s="24"/>
      <c r="S266" s="24"/>
      <c r="T266" s="24"/>
      <c r="U266" s="24"/>
      <c r="V266" s="24"/>
      <c r="W266" s="24"/>
      <c r="X266" s="24"/>
      <c r="Y266" s="24"/>
      <c r="Z266" s="24"/>
    </row>
    <row r="267" spans="8:26" ht="15.75" customHeight="1">
      <c r="H267" s="136"/>
      <c r="I267" s="136"/>
      <c r="K267" s="30"/>
      <c r="M267" s="30"/>
      <c r="P267" s="24"/>
      <c r="Q267" s="24"/>
      <c r="R267" s="24"/>
      <c r="S267" s="24"/>
      <c r="T267" s="24"/>
      <c r="U267" s="24"/>
      <c r="V267" s="24"/>
      <c r="W267" s="24"/>
      <c r="X267" s="24"/>
      <c r="Y267" s="24"/>
      <c r="Z267" s="24"/>
    </row>
    <row r="268" spans="8:26" ht="15.75" customHeight="1">
      <c r="H268" s="136"/>
      <c r="I268" s="136"/>
      <c r="K268" s="30"/>
      <c r="M268" s="30"/>
      <c r="P268" s="24"/>
      <c r="Q268" s="24"/>
      <c r="R268" s="24"/>
      <c r="S268" s="24"/>
      <c r="T268" s="24"/>
      <c r="U268" s="24"/>
      <c r="V268" s="24"/>
      <c r="W268" s="24"/>
      <c r="X268" s="24"/>
      <c r="Y268" s="24"/>
      <c r="Z268" s="24"/>
    </row>
    <row r="269" spans="8:26" ht="15.75" customHeight="1">
      <c r="H269" s="136"/>
      <c r="I269" s="136"/>
      <c r="K269" s="30"/>
      <c r="M269" s="30"/>
      <c r="P269" s="24"/>
      <c r="Q269" s="24"/>
      <c r="R269" s="24"/>
      <c r="S269" s="24"/>
      <c r="T269" s="24"/>
      <c r="U269" s="24"/>
      <c r="V269" s="24"/>
      <c r="W269" s="24"/>
      <c r="X269" s="24"/>
      <c r="Y269" s="24"/>
      <c r="Z269" s="24"/>
    </row>
    <row r="270" spans="8:26" ht="15.75" customHeight="1">
      <c r="H270" s="136"/>
      <c r="I270" s="136"/>
      <c r="K270" s="30"/>
      <c r="M270" s="30"/>
      <c r="P270" s="24"/>
      <c r="Q270" s="24"/>
      <c r="R270" s="24"/>
      <c r="S270" s="24"/>
      <c r="T270" s="24"/>
      <c r="U270" s="24"/>
      <c r="V270" s="24"/>
      <c r="W270" s="24"/>
      <c r="X270" s="24"/>
      <c r="Y270" s="24"/>
      <c r="Z270" s="24"/>
    </row>
    <row r="271" spans="8:26" ht="15.75" customHeight="1">
      <c r="H271" s="136"/>
      <c r="I271" s="136"/>
      <c r="K271" s="30"/>
      <c r="M271" s="30"/>
      <c r="P271" s="24"/>
      <c r="Q271" s="24"/>
      <c r="R271" s="24"/>
      <c r="S271" s="24"/>
      <c r="T271" s="24"/>
      <c r="U271" s="24"/>
      <c r="V271" s="24"/>
      <c r="W271" s="24"/>
      <c r="X271" s="24"/>
      <c r="Y271" s="24"/>
      <c r="Z271" s="24"/>
    </row>
    <row r="272" spans="8:26" ht="15.75" customHeight="1">
      <c r="H272" s="136"/>
      <c r="I272" s="136"/>
      <c r="K272" s="30"/>
      <c r="M272" s="30"/>
      <c r="P272" s="24"/>
      <c r="Q272" s="24"/>
      <c r="R272" s="24"/>
      <c r="S272" s="24"/>
      <c r="T272" s="24"/>
      <c r="U272" s="24"/>
      <c r="V272" s="24"/>
      <c r="W272" s="24"/>
      <c r="X272" s="24"/>
      <c r="Y272" s="24"/>
      <c r="Z272" s="24"/>
    </row>
    <row r="273" spans="8:26" ht="15.75" customHeight="1">
      <c r="H273" s="136"/>
      <c r="I273" s="136"/>
      <c r="K273" s="30"/>
      <c r="M273" s="30"/>
      <c r="P273" s="24"/>
      <c r="Q273" s="24"/>
      <c r="R273" s="24"/>
      <c r="S273" s="24"/>
      <c r="T273" s="24"/>
      <c r="U273" s="24"/>
      <c r="V273" s="24"/>
      <c r="W273" s="24"/>
      <c r="X273" s="24"/>
      <c r="Y273" s="24"/>
      <c r="Z273" s="24"/>
    </row>
    <row r="274" spans="8:26" ht="15.75" customHeight="1">
      <c r="H274" s="136"/>
      <c r="I274" s="136"/>
      <c r="K274" s="30"/>
      <c r="M274" s="30"/>
      <c r="P274" s="24"/>
      <c r="Q274" s="24"/>
      <c r="R274" s="24"/>
      <c r="S274" s="24"/>
      <c r="T274" s="24"/>
      <c r="U274" s="24"/>
      <c r="V274" s="24"/>
      <c r="W274" s="24"/>
      <c r="X274" s="24"/>
      <c r="Y274" s="24"/>
      <c r="Z274" s="24"/>
    </row>
    <row r="275" spans="8:26" ht="15.75" customHeight="1">
      <c r="H275" s="136"/>
      <c r="I275" s="136"/>
      <c r="K275" s="30"/>
      <c r="M275" s="30"/>
      <c r="P275" s="24"/>
      <c r="Q275" s="24"/>
      <c r="R275" s="24"/>
      <c r="S275" s="24"/>
      <c r="T275" s="24"/>
      <c r="U275" s="24"/>
      <c r="V275" s="24"/>
      <c r="W275" s="24"/>
      <c r="X275" s="24"/>
      <c r="Y275" s="24"/>
      <c r="Z275" s="24"/>
    </row>
    <row r="276" spans="8:26" ht="15.75" customHeight="1">
      <c r="H276" s="136"/>
      <c r="I276" s="136"/>
      <c r="K276" s="30"/>
      <c r="M276" s="30"/>
      <c r="P276" s="24"/>
      <c r="Q276" s="24"/>
      <c r="R276" s="24"/>
      <c r="S276" s="24"/>
      <c r="T276" s="24"/>
      <c r="U276" s="24"/>
      <c r="V276" s="24"/>
      <c r="W276" s="24"/>
      <c r="X276" s="24"/>
      <c r="Y276" s="24"/>
      <c r="Z276" s="24"/>
    </row>
    <row r="277" spans="8:26" ht="15.75" customHeight="1">
      <c r="H277" s="136"/>
      <c r="I277" s="136"/>
      <c r="K277" s="30"/>
      <c r="M277" s="30"/>
      <c r="P277" s="24"/>
      <c r="Q277" s="24"/>
      <c r="R277" s="24"/>
      <c r="S277" s="24"/>
      <c r="T277" s="24"/>
      <c r="U277" s="24"/>
      <c r="V277" s="24"/>
      <c r="W277" s="24"/>
      <c r="X277" s="24"/>
      <c r="Y277" s="24"/>
      <c r="Z277" s="24"/>
    </row>
    <row r="278" spans="8:26" ht="15.75" customHeight="1">
      <c r="H278" s="136"/>
      <c r="I278" s="136"/>
      <c r="K278" s="30"/>
      <c r="M278" s="30"/>
      <c r="P278" s="24"/>
      <c r="Q278" s="24"/>
      <c r="R278" s="24"/>
      <c r="S278" s="24"/>
      <c r="T278" s="24"/>
      <c r="U278" s="24"/>
      <c r="V278" s="24"/>
      <c r="W278" s="24"/>
      <c r="X278" s="24"/>
      <c r="Y278" s="24"/>
      <c r="Z278" s="24"/>
    </row>
    <row r="279" spans="8:26" ht="15.75" customHeight="1">
      <c r="H279" s="136"/>
      <c r="I279" s="136"/>
      <c r="K279" s="30"/>
      <c r="M279" s="30"/>
      <c r="P279" s="24"/>
      <c r="Q279" s="24"/>
      <c r="R279" s="24"/>
      <c r="S279" s="24"/>
      <c r="T279" s="24"/>
      <c r="U279" s="24"/>
      <c r="V279" s="24"/>
      <c r="W279" s="24"/>
      <c r="X279" s="24"/>
      <c r="Y279" s="24"/>
      <c r="Z279" s="24"/>
    </row>
    <row r="280" spans="8:26" ht="15.75" customHeight="1">
      <c r="H280" s="136"/>
      <c r="I280" s="136"/>
      <c r="K280" s="30"/>
      <c r="M280" s="30"/>
      <c r="P280" s="24"/>
      <c r="Q280" s="24"/>
      <c r="R280" s="24"/>
      <c r="S280" s="24"/>
      <c r="T280" s="24"/>
      <c r="U280" s="24"/>
      <c r="V280" s="24"/>
      <c r="W280" s="24"/>
      <c r="X280" s="24"/>
      <c r="Y280" s="24"/>
      <c r="Z280" s="24"/>
    </row>
    <row r="281" spans="8:26" ht="15.75" customHeight="1">
      <c r="H281" s="136"/>
      <c r="I281" s="136"/>
      <c r="K281" s="30"/>
      <c r="M281" s="30"/>
      <c r="P281" s="24"/>
      <c r="Q281" s="24"/>
      <c r="R281" s="24"/>
      <c r="S281" s="24"/>
      <c r="T281" s="24"/>
      <c r="U281" s="24"/>
      <c r="V281" s="24"/>
      <c r="W281" s="24"/>
      <c r="X281" s="24"/>
      <c r="Y281" s="24"/>
      <c r="Z281" s="24"/>
    </row>
    <row r="282" spans="8:26" ht="15.75" customHeight="1">
      <c r="H282" s="136"/>
      <c r="I282" s="136"/>
      <c r="K282" s="30"/>
      <c r="M282" s="30"/>
      <c r="P282" s="24"/>
      <c r="Q282" s="24"/>
      <c r="R282" s="24"/>
      <c r="S282" s="24"/>
      <c r="T282" s="24"/>
      <c r="U282" s="24"/>
      <c r="V282" s="24"/>
      <c r="W282" s="24"/>
      <c r="X282" s="24"/>
      <c r="Y282" s="24"/>
      <c r="Z282" s="24"/>
    </row>
    <row r="283" spans="8:26" ht="15.75" customHeight="1">
      <c r="H283" s="136"/>
      <c r="I283" s="136"/>
      <c r="K283" s="30"/>
      <c r="M283" s="30"/>
      <c r="P283" s="24"/>
      <c r="Q283" s="24"/>
      <c r="R283" s="24"/>
      <c r="S283" s="24"/>
      <c r="T283" s="24"/>
      <c r="U283" s="24"/>
      <c r="V283" s="24"/>
      <c r="W283" s="24"/>
      <c r="X283" s="24"/>
      <c r="Y283" s="24"/>
      <c r="Z283" s="24"/>
    </row>
    <row r="284" spans="8:26" ht="15.75" customHeight="1">
      <c r="H284" s="136"/>
      <c r="I284" s="136"/>
      <c r="K284" s="30"/>
      <c r="M284" s="30"/>
      <c r="P284" s="24"/>
      <c r="Q284" s="24"/>
      <c r="R284" s="24"/>
      <c r="S284" s="24"/>
      <c r="T284" s="24"/>
      <c r="U284" s="24"/>
      <c r="V284" s="24"/>
      <c r="W284" s="24"/>
      <c r="X284" s="24"/>
      <c r="Y284" s="24"/>
      <c r="Z284" s="24"/>
    </row>
    <row r="285" spans="8:26" ht="15.75" customHeight="1">
      <c r="H285" s="136"/>
      <c r="I285" s="136"/>
      <c r="K285" s="30"/>
      <c r="M285" s="30"/>
      <c r="P285" s="24"/>
      <c r="Q285" s="24"/>
      <c r="R285" s="24"/>
      <c r="S285" s="24"/>
      <c r="T285" s="24"/>
      <c r="U285" s="24"/>
      <c r="V285" s="24"/>
      <c r="W285" s="24"/>
      <c r="X285" s="24"/>
      <c r="Y285" s="24"/>
      <c r="Z285" s="24"/>
    </row>
    <row r="286" spans="8:26" ht="15.75" customHeight="1">
      <c r="H286" s="136"/>
      <c r="I286" s="136"/>
      <c r="K286" s="30"/>
      <c r="M286" s="30"/>
      <c r="P286" s="24"/>
      <c r="Q286" s="24"/>
      <c r="R286" s="24"/>
      <c r="S286" s="24"/>
      <c r="T286" s="24"/>
      <c r="U286" s="24"/>
      <c r="V286" s="24"/>
      <c r="W286" s="24"/>
      <c r="X286" s="24"/>
      <c r="Y286" s="24"/>
      <c r="Z286" s="24"/>
    </row>
    <row r="287" spans="8:26" ht="15.75" customHeight="1">
      <c r="H287" s="136"/>
      <c r="I287" s="136"/>
      <c r="K287" s="30"/>
      <c r="M287" s="30"/>
      <c r="P287" s="24"/>
      <c r="Q287" s="24"/>
      <c r="R287" s="24"/>
      <c r="S287" s="24"/>
      <c r="T287" s="24"/>
      <c r="U287" s="24"/>
      <c r="V287" s="24"/>
      <c r="W287" s="24"/>
      <c r="X287" s="24"/>
      <c r="Y287" s="24"/>
      <c r="Z287" s="24"/>
    </row>
    <row r="288" spans="8:26" ht="15.75" customHeight="1">
      <c r="H288" s="136"/>
      <c r="I288" s="136"/>
      <c r="K288" s="30"/>
      <c r="M288" s="30"/>
      <c r="P288" s="24"/>
      <c r="Q288" s="24"/>
      <c r="R288" s="24"/>
      <c r="S288" s="24"/>
      <c r="T288" s="24"/>
      <c r="U288" s="24"/>
      <c r="V288" s="24"/>
      <c r="W288" s="24"/>
      <c r="X288" s="24"/>
      <c r="Y288" s="24"/>
      <c r="Z288" s="24"/>
    </row>
    <row r="289" spans="8:26" ht="15.75" customHeight="1">
      <c r="H289" s="136"/>
      <c r="I289" s="136"/>
      <c r="K289" s="30"/>
      <c r="M289" s="30"/>
      <c r="P289" s="24"/>
      <c r="Q289" s="24"/>
      <c r="R289" s="24"/>
      <c r="S289" s="24"/>
      <c r="T289" s="24"/>
      <c r="U289" s="24"/>
      <c r="V289" s="24"/>
      <c r="W289" s="24"/>
      <c r="X289" s="24"/>
      <c r="Y289" s="24"/>
      <c r="Z289" s="24"/>
    </row>
    <row r="290" spans="8:26" ht="15.75" customHeight="1">
      <c r="H290" s="136"/>
      <c r="I290" s="136"/>
      <c r="K290" s="30"/>
      <c r="M290" s="30"/>
      <c r="P290" s="24"/>
      <c r="Q290" s="24"/>
      <c r="R290" s="24"/>
      <c r="S290" s="24"/>
      <c r="T290" s="24"/>
      <c r="U290" s="24"/>
      <c r="V290" s="24"/>
      <c r="W290" s="24"/>
      <c r="X290" s="24"/>
      <c r="Y290" s="24"/>
      <c r="Z290" s="24"/>
    </row>
    <row r="291" spans="8:26" ht="15.75" customHeight="1">
      <c r="H291" s="136"/>
      <c r="I291" s="136"/>
      <c r="K291" s="30"/>
      <c r="M291" s="30"/>
      <c r="P291" s="24"/>
      <c r="Q291" s="24"/>
      <c r="R291" s="24"/>
      <c r="S291" s="24"/>
      <c r="T291" s="24"/>
      <c r="U291" s="24"/>
      <c r="V291" s="24"/>
      <c r="W291" s="24"/>
      <c r="X291" s="24"/>
      <c r="Y291" s="24"/>
      <c r="Z291" s="24"/>
    </row>
    <row r="292" spans="8:26" ht="15.75" customHeight="1">
      <c r="H292" s="136"/>
      <c r="I292" s="136"/>
      <c r="K292" s="30"/>
      <c r="M292" s="30"/>
      <c r="P292" s="24"/>
      <c r="Q292" s="24"/>
      <c r="R292" s="24"/>
      <c r="S292" s="24"/>
      <c r="T292" s="24"/>
      <c r="U292" s="24"/>
      <c r="V292" s="24"/>
      <c r="W292" s="24"/>
      <c r="X292" s="24"/>
      <c r="Y292" s="24"/>
      <c r="Z292" s="24"/>
    </row>
    <row r="293" spans="8:26" ht="15.75" customHeight="1">
      <c r="H293" s="136"/>
      <c r="I293" s="136"/>
      <c r="K293" s="30"/>
      <c r="M293" s="30"/>
      <c r="P293" s="24"/>
      <c r="Q293" s="24"/>
      <c r="R293" s="24"/>
      <c r="S293" s="24"/>
      <c r="T293" s="24"/>
      <c r="U293" s="24"/>
      <c r="V293" s="24"/>
      <c r="W293" s="24"/>
      <c r="X293" s="24"/>
      <c r="Y293" s="24"/>
      <c r="Z293" s="24"/>
    </row>
    <row r="294" spans="8:26" ht="15.75" customHeight="1">
      <c r="H294" s="136"/>
      <c r="I294" s="136"/>
      <c r="K294" s="30"/>
      <c r="M294" s="30"/>
      <c r="P294" s="24"/>
      <c r="Q294" s="24"/>
      <c r="R294" s="24"/>
      <c r="S294" s="24"/>
      <c r="T294" s="24"/>
      <c r="U294" s="24"/>
      <c r="V294" s="24"/>
      <c r="W294" s="24"/>
      <c r="X294" s="24"/>
      <c r="Y294" s="24"/>
      <c r="Z294" s="24"/>
    </row>
    <row r="295" spans="8:26" ht="15.75" customHeight="1">
      <c r="H295" s="136"/>
      <c r="I295" s="136"/>
      <c r="K295" s="30"/>
      <c r="M295" s="30"/>
      <c r="P295" s="24"/>
      <c r="Q295" s="24"/>
      <c r="R295" s="24"/>
      <c r="S295" s="24"/>
      <c r="T295" s="24"/>
      <c r="U295" s="24"/>
      <c r="V295" s="24"/>
      <c r="W295" s="24"/>
      <c r="X295" s="24"/>
      <c r="Y295" s="24"/>
      <c r="Z295" s="24"/>
    </row>
    <row r="296" spans="8:26" ht="15.75" customHeight="1">
      <c r="H296" s="136"/>
      <c r="I296" s="136"/>
      <c r="K296" s="30"/>
      <c r="M296" s="30"/>
      <c r="P296" s="24"/>
      <c r="Q296" s="24"/>
      <c r="R296" s="24"/>
      <c r="S296" s="24"/>
      <c r="T296" s="24"/>
      <c r="U296" s="24"/>
      <c r="V296" s="24"/>
      <c r="W296" s="24"/>
      <c r="X296" s="24"/>
      <c r="Y296" s="24"/>
      <c r="Z296" s="24"/>
    </row>
    <row r="297" spans="8:26" ht="15.75" customHeight="1">
      <c r="H297" s="136"/>
      <c r="I297" s="136"/>
      <c r="K297" s="30"/>
      <c r="M297" s="30"/>
      <c r="P297" s="24"/>
      <c r="Q297" s="24"/>
      <c r="R297" s="24"/>
      <c r="S297" s="24"/>
      <c r="T297" s="24"/>
      <c r="U297" s="24"/>
      <c r="V297" s="24"/>
      <c r="W297" s="24"/>
      <c r="X297" s="24"/>
      <c r="Y297" s="24"/>
      <c r="Z297" s="24"/>
    </row>
    <row r="298" spans="8:26" ht="15.75" customHeight="1">
      <c r="H298" s="136"/>
      <c r="I298" s="136"/>
      <c r="K298" s="30"/>
      <c r="M298" s="30"/>
      <c r="P298" s="24"/>
      <c r="Q298" s="24"/>
      <c r="R298" s="24"/>
      <c r="S298" s="24"/>
      <c r="T298" s="24"/>
      <c r="U298" s="24"/>
      <c r="V298" s="24"/>
      <c r="W298" s="24"/>
      <c r="X298" s="24"/>
      <c r="Y298" s="24"/>
      <c r="Z298" s="24"/>
    </row>
    <row r="299" spans="8:26" ht="15.75" customHeight="1">
      <c r="H299" s="136"/>
      <c r="I299" s="136"/>
      <c r="K299" s="30"/>
      <c r="M299" s="30"/>
      <c r="P299" s="24"/>
      <c r="Q299" s="24"/>
      <c r="R299" s="24"/>
      <c r="S299" s="24"/>
      <c r="T299" s="24"/>
      <c r="U299" s="24"/>
      <c r="V299" s="24"/>
      <c r="W299" s="24"/>
      <c r="X299" s="24"/>
      <c r="Y299" s="24"/>
      <c r="Z299" s="24"/>
    </row>
    <row r="300" spans="8:26" ht="15.75" customHeight="1">
      <c r="H300" s="136"/>
      <c r="I300" s="136"/>
      <c r="K300" s="30"/>
      <c r="M300" s="30"/>
      <c r="P300" s="24"/>
      <c r="Q300" s="24"/>
      <c r="R300" s="24"/>
      <c r="S300" s="24"/>
      <c r="T300" s="24"/>
      <c r="U300" s="24"/>
      <c r="V300" s="24"/>
      <c r="W300" s="24"/>
      <c r="X300" s="24"/>
      <c r="Y300" s="24"/>
      <c r="Z300" s="24"/>
    </row>
    <row r="301" spans="8:26" ht="15.75" customHeight="1">
      <c r="H301" s="136"/>
      <c r="I301" s="136"/>
      <c r="K301" s="30"/>
      <c r="M301" s="30"/>
      <c r="P301" s="24"/>
      <c r="Q301" s="24"/>
      <c r="R301" s="24"/>
      <c r="S301" s="24"/>
      <c r="T301" s="24"/>
      <c r="U301" s="24"/>
      <c r="V301" s="24"/>
      <c r="W301" s="24"/>
      <c r="X301" s="24"/>
      <c r="Y301" s="24"/>
      <c r="Z301" s="24"/>
    </row>
    <row r="302" spans="8:26" ht="15.75" customHeight="1">
      <c r="H302" s="136"/>
      <c r="I302" s="136"/>
      <c r="K302" s="30"/>
      <c r="M302" s="30"/>
      <c r="P302" s="24"/>
      <c r="Q302" s="24"/>
      <c r="R302" s="24"/>
      <c r="S302" s="24"/>
      <c r="T302" s="24"/>
      <c r="U302" s="24"/>
      <c r="V302" s="24"/>
      <c r="W302" s="24"/>
      <c r="X302" s="24"/>
      <c r="Y302" s="24"/>
      <c r="Z302" s="24"/>
    </row>
    <row r="303" spans="8:26" ht="15.75" customHeight="1">
      <c r="H303" s="136"/>
      <c r="I303" s="136"/>
      <c r="K303" s="30"/>
      <c r="M303" s="30"/>
      <c r="P303" s="24"/>
      <c r="Q303" s="24"/>
      <c r="R303" s="24"/>
      <c r="S303" s="24"/>
      <c r="T303" s="24"/>
      <c r="U303" s="24"/>
      <c r="V303" s="24"/>
      <c r="W303" s="24"/>
      <c r="X303" s="24"/>
      <c r="Y303" s="24"/>
      <c r="Z303" s="24"/>
    </row>
    <row r="304" spans="8:26" ht="15.75" customHeight="1">
      <c r="H304" s="136"/>
      <c r="I304" s="136"/>
      <c r="K304" s="30"/>
      <c r="M304" s="30"/>
      <c r="P304" s="24"/>
      <c r="Q304" s="24"/>
      <c r="R304" s="24"/>
      <c r="S304" s="24"/>
      <c r="T304" s="24"/>
      <c r="U304" s="24"/>
      <c r="V304" s="24"/>
      <c r="W304" s="24"/>
      <c r="X304" s="24"/>
      <c r="Y304" s="24"/>
      <c r="Z304" s="24"/>
    </row>
    <row r="305" spans="8:26" ht="15.75" customHeight="1">
      <c r="H305" s="136"/>
      <c r="I305" s="136"/>
      <c r="K305" s="30"/>
      <c r="M305" s="30"/>
      <c r="P305" s="24"/>
      <c r="Q305" s="24"/>
      <c r="R305" s="24"/>
      <c r="S305" s="24"/>
      <c r="T305" s="24"/>
      <c r="U305" s="24"/>
      <c r="V305" s="24"/>
      <c r="W305" s="24"/>
      <c r="X305" s="24"/>
      <c r="Y305" s="24"/>
      <c r="Z305" s="24"/>
    </row>
    <row r="306" spans="8:26" ht="15.75" customHeight="1">
      <c r="H306" s="136"/>
      <c r="I306" s="136"/>
      <c r="K306" s="30"/>
      <c r="M306" s="30"/>
      <c r="P306" s="24"/>
      <c r="Q306" s="24"/>
      <c r="R306" s="24"/>
      <c r="S306" s="24"/>
      <c r="T306" s="24"/>
      <c r="U306" s="24"/>
      <c r="V306" s="24"/>
      <c r="W306" s="24"/>
      <c r="X306" s="24"/>
      <c r="Y306" s="24"/>
      <c r="Z306" s="24"/>
    </row>
    <row r="307" spans="8:26" ht="15.75" customHeight="1">
      <c r="H307" s="136"/>
      <c r="I307" s="136"/>
      <c r="K307" s="30"/>
      <c r="M307" s="30"/>
      <c r="P307" s="24"/>
      <c r="Q307" s="24"/>
      <c r="R307" s="24"/>
      <c r="S307" s="24"/>
      <c r="T307" s="24"/>
      <c r="U307" s="24"/>
      <c r="V307" s="24"/>
      <c r="W307" s="24"/>
      <c r="X307" s="24"/>
      <c r="Y307" s="24"/>
      <c r="Z307" s="24"/>
    </row>
    <row r="308" spans="8:26" ht="15.75" customHeight="1">
      <c r="H308" s="136"/>
      <c r="I308" s="136"/>
      <c r="K308" s="30"/>
      <c r="M308" s="30"/>
      <c r="P308" s="24"/>
      <c r="Q308" s="24"/>
      <c r="R308" s="24"/>
      <c r="S308" s="24"/>
      <c r="T308" s="24"/>
      <c r="U308" s="24"/>
      <c r="V308" s="24"/>
      <c r="W308" s="24"/>
      <c r="X308" s="24"/>
      <c r="Y308" s="24"/>
      <c r="Z308" s="24"/>
    </row>
    <row r="309" spans="8:26" ht="15.75" customHeight="1">
      <c r="H309" s="136"/>
      <c r="I309" s="136"/>
      <c r="K309" s="30"/>
      <c r="M309" s="30"/>
      <c r="P309" s="24"/>
      <c r="Q309" s="24"/>
      <c r="R309" s="24"/>
      <c r="S309" s="24"/>
      <c r="T309" s="24"/>
      <c r="U309" s="24"/>
      <c r="V309" s="24"/>
      <c r="W309" s="24"/>
      <c r="X309" s="24"/>
      <c r="Y309" s="24"/>
      <c r="Z309" s="24"/>
    </row>
    <row r="310" spans="8:26" ht="15.75" customHeight="1">
      <c r="H310" s="136"/>
      <c r="I310" s="136"/>
      <c r="K310" s="30"/>
      <c r="M310" s="30"/>
      <c r="P310" s="24"/>
      <c r="Q310" s="24"/>
      <c r="R310" s="24"/>
      <c r="S310" s="24"/>
      <c r="T310" s="24"/>
      <c r="U310" s="24"/>
      <c r="V310" s="24"/>
      <c r="W310" s="24"/>
      <c r="X310" s="24"/>
      <c r="Y310" s="24"/>
      <c r="Z310" s="24"/>
    </row>
    <row r="311" spans="8:26" ht="15.75" customHeight="1">
      <c r="H311" s="136"/>
      <c r="I311" s="136"/>
      <c r="K311" s="30"/>
      <c r="M311" s="30"/>
      <c r="P311" s="24"/>
      <c r="Q311" s="24"/>
      <c r="R311" s="24"/>
      <c r="S311" s="24"/>
      <c r="T311" s="24"/>
      <c r="U311" s="24"/>
      <c r="V311" s="24"/>
      <c r="W311" s="24"/>
      <c r="X311" s="24"/>
      <c r="Y311" s="24"/>
      <c r="Z311" s="24"/>
    </row>
    <row r="312" spans="8:26" ht="15.75" customHeight="1">
      <c r="H312" s="136"/>
      <c r="I312" s="136"/>
      <c r="K312" s="30"/>
      <c r="M312" s="30"/>
      <c r="P312" s="24"/>
      <c r="Q312" s="24"/>
      <c r="R312" s="24"/>
      <c r="S312" s="24"/>
      <c r="T312" s="24"/>
      <c r="U312" s="24"/>
      <c r="V312" s="24"/>
      <c r="W312" s="24"/>
      <c r="X312" s="24"/>
      <c r="Y312" s="24"/>
      <c r="Z312" s="24"/>
    </row>
    <row r="313" spans="8:26" ht="15.75" customHeight="1">
      <c r="H313" s="136"/>
      <c r="I313" s="136"/>
      <c r="K313" s="30"/>
      <c r="M313" s="30"/>
      <c r="P313" s="24"/>
      <c r="Q313" s="24"/>
      <c r="R313" s="24"/>
      <c r="S313" s="24"/>
      <c r="T313" s="24"/>
      <c r="U313" s="24"/>
      <c r="V313" s="24"/>
      <c r="W313" s="24"/>
      <c r="X313" s="24"/>
      <c r="Y313" s="24"/>
      <c r="Z313" s="24"/>
    </row>
    <row r="314" spans="8:26" ht="15.75" customHeight="1">
      <c r="H314" s="136"/>
      <c r="I314" s="136"/>
      <c r="K314" s="30"/>
      <c r="M314" s="30"/>
      <c r="P314" s="24"/>
      <c r="Q314" s="24"/>
      <c r="R314" s="24"/>
      <c r="S314" s="24"/>
      <c r="T314" s="24"/>
      <c r="U314" s="24"/>
      <c r="V314" s="24"/>
      <c r="W314" s="24"/>
      <c r="X314" s="24"/>
      <c r="Y314" s="24"/>
      <c r="Z314" s="24"/>
    </row>
    <row r="315" spans="8:26" ht="15.75" customHeight="1">
      <c r="H315" s="136"/>
      <c r="I315" s="136"/>
      <c r="K315" s="30"/>
      <c r="M315" s="30"/>
      <c r="P315" s="24"/>
      <c r="Q315" s="24"/>
      <c r="R315" s="24"/>
      <c r="S315" s="24"/>
      <c r="T315" s="24"/>
      <c r="U315" s="24"/>
      <c r="V315" s="24"/>
      <c r="W315" s="24"/>
      <c r="X315" s="24"/>
      <c r="Y315" s="24"/>
      <c r="Z315" s="24"/>
    </row>
    <row r="316" spans="8:26" ht="15.75" customHeight="1">
      <c r="H316" s="136"/>
      <c r="I316" s="136"/>
      <c r="K316" s="30"/>
      <c r="M316" s="30"/>
      <c r="P316" s="24"/>
      <c r="Q316" s="24"/>
      <c r="R316" s="24"/>
      <c r="S316" s="24"/>
      <c r="T316" s="24"/>
      <c r="U316" s="24"/>
      <c r="V316" s="24"/>
      <c r="W316" s="24"/>
      <c r="X316" s="24"/>
      <c r="Y316" s="24"/>
      <c r="Z316" s="24"/>
    </row>
    <row r="317" spans="8:26" ht="15.75" customHeight="1">
      <c r="H317" s="136"/>
      <c r="I317" s="136"/>
      <c r="K317" s="30"/>
      <c r="M317" s="30"/>
      <c r="P317" s="24"/>
      <c r="Q317" s="24"/>
      <c r="R317" s="24"/>
      <c r="S317" s="24"/>
      <c r="T317" s="24"/>
      <c r="U317" s="24"/>
      <c r="V317" s="24"/>
      <c r="W317" s="24"/>
      <c r="X317" s="24"/>
      <c r="Y317" s="24"/>
      <c r="Z317" s="24"/>
    </row>
    <row r="318" spans="8:26" ht="15.75" customHeight="1">
      <c r="H318" s="136"/>
      <c r="I318" s="136"/>
      <c r="K318" s="30"/>
      <c r="M318" s="30"/>
      <c r="P318" s="24"/>
      <c r="Q318" s="24"/>
      <c r="R318" s="24"/>
      <c r="S318" s="24"/>
      <c r="T318" s="24"/>
      <c r="U318" s="24"/>
      <c r="V318" s="24"/>
      <c r="W318" s="24"/>
      <c r="X318" s="24"/>
      <c r="Y318" s="24"/>
      <c r="Z318" s="24"/>
    </row>
    <row r="319" spans="8:26" ht="15.75" customHeight="1">
      <c r="H319" s="136"/>
      <c r="I319" s="136"/>
      <c r="K319" s="30"/>
      <c r="M319" s="30"/>
      <c r="P319" s="24"/>
      <c r="Q319" s="24"/>
      <c r="R319" s="24"/>
      <c r="S319" s="24"/>
      <c r="T319" s="24"/>
      <c r="U319" s="24"/>
      <c r="V319" s="24"/>
      <c r="W319" s="24"/>
      <c r="X319" s="24"/>
      <c r="Y319" s="24"/>
      <c r="Z319" s="24"/>
    </row>
    <row r="320" spans="8:26" ht="15.75" customHeight="1">
      <c r="H320" s="136"/>
      <c r="I320" s="136"/>
      <c r="K320" s="30"/>
      <c r="M320" s="30"/>
      <c r="P320" s="24"/>
      <c r="Q320" s="24"/>
      <c r="R320" s="24"/>
      <c r="S320" s="24"/>
      <c r="T320" s="24"/>
      <c r="U320" s="24"/>
      <c r="V320" s="24"/>
      <c r="W320" s="24"/>
      <c r="X320" s="24"/>
      <c r="Y320" s="24"/>
      <c r="Z320" s="24"/>
    </row>
    <row r="321" spans="8:26" ht="15.75" customHeight="1">
      <c r="H321" s="136"/>
      <c r="I321" s="136"/>
      <c r="K321" s="30"/>
      <c r="M321" s="30"/>
      <c r="P321" s="24"/>
      <c r="Q321" s="24"/>
      <c r="R321" s="24"/>
      <c r="S321" s="24"/>
      <c r="T321" s="24"/>
      <c r="U321" s="24"/>
      <c r="V321" s="24"/>
      <c r="W321" s="24"/>
      <c r="X321" s="24"/>
      <c r="Y321" s="24"/>
      <c r="Z321" s="24"/>
    </row>
    <row r="322" spans="8:26" ht="15.75" customHeight="1">
      <c r="H322" s="136"/>
      <c r="I322" s="136"/>
      <c r="K322" s="30"/>
      <c r="M322" s="30"/>
      <c r="P322" s="24"/>
      <c r="Q322" s="24"/>
      <c r="R322" s="24"/>
      <c r="S322" s="24"/>
      <c r="T322" s="24"/>
      <c r="U322" s="24"/>
      <c r="V322" s="24"/>
      <c r="W322" s="24"/>
      <c r="X322" s="24"/>
      <c r="Y322" s="24"/>
      <c r="Z322" s="24"/>
    </row>
    <row r="323" spans="8:26" ht="15.75" customHeight="1">
      <c r="H323" s="136"/>
      <c r="I323" s="136"/>
      <c r="K323" s="30"/>
      <c r="M323" s="30"/>
      <c r="P323" s="24"/>
      <c r="Q323" s="24"/>
      <c r="R323" s="24"/>
      <c r="S323" s="24"/>
      <c r="T323" s="24"/>
      <c r="U323" s="24"/>
      <c r="V323" s="24"/>
      <c r="W323" s="24"/>
      <c r="X323" s="24"/>
      <c r="Y323" s="24"/>
      <c r="Z323" s="24"/>
    </row>
    <row r="324" spans="8:26" ht="15.75" customHeight="1">
      <c r="H324" s="136"/>
      <c r="I324" s="136"/>
      <c r="K324" s="30"/>
      <c r="M324" s="30"/>
      <c r="P324" s="24"/>
      <c r="Q324" s="24"/>
      <c r="R324" s="24"/>
      <c r="S324" s="24"/>
      <c r="T324" s="24"/>
      <c r="U324" s="24"/>
      <c r="V324" s="24"/>
      <c r="W324" s="24"/>
      <c r="X324" s="24"/>
      <c r="Y324" s="24"/>
      <c r="Z324" s="24"/>
    </row>
    <row r="325" spans="8:26" ht="15.75" customHeight="1">
      <c r="H325" s="136"/>
      <c r="I325" s="136"/>
      <c r="K325" s="30"/>
      <c r="M325" s="30"/>
      <c r="P325" s="24"/>
      <c r="Q325" s="24"/>
      <c r="R325" s="24"/>
      <c r="S325" s="24"/>
      <c r="T325" s="24"/>
      <c r="U325" s="24"/>
      <c r="V325" s="24"/>
      <c r="W325" s="24"/>
      <c r="X325" s="24"/>
      <c r="Y325" s="24"/>
      <c r="Z325" s="24"/>
    </row>
    <row r="326" spans="8:26" ht="15.75" customHeight="1">
      <c r="H326" s="136"/>
      <c r="I326" s="136"/>
      <c r="K326" s="30"/>
      <c r="M326" s="30"/>
      <c r="P326" s="24"/>
      <c r="Q326" s="24"/>
      <c r="R326" s="24"/>
      <c r="S326" s="24"/>
      <c r="T326" s="24"/>
      <c r="U326" s="24"/>
      <c r="V326" s="24"/>
      <c r="W326" s="24"/>
      <c r="X326" s="24"/>
      <c r="Y326" s="24"/>
      <c r="Z326" s="24"/>
    </row>
    <row r="327" spans="8:26" ht="15.75" customHeight="1">
      <c r="H327" s="136"/>
      <c r="I327" s="136"/>
      <c r="K327" s="30"/>
      <c r="M327" s="30"/>
      <c r="P327" s="24"/>
      <c r="Q327" s="24"/>
      <c r="R327" s="24"/>
      <c r="S327" s="24"/>
      <c r="T327" s="24"/>
      <c r="U327" s="24"/>
      <c r="V327" s="24"/>
      <c r="W327" s="24"/>
      <c r="X327" s="24"/>
      <c r="Y327" s="24"/>
      <c r="Z327" s="24"/>
    </row>
    <row r="328" spans="8:26" ht="15.75" customHeight="1">
      <c r="H328" s="136"/>
      <c r="I328" s="136"/>
      <c r="K328" s="30"/>
      <c r="M328" s="30"/>
      <c r="P328" s="24"/>
      <c r="Q328" s="24"/>
      <c r="R328" s="24"/>
      <c r="S328" s="24"/>
      <c r="T328" s="24"/>
      <c r="U328" s="24"/>
      <c r="V328" s="24"/>
      <c r="W328" s="24"/>
      <c r="X328" s="24"/>
      <c r="Y328" s="24"/>
      <c r="Z328" s="24"/>
    </row>
    <row r="329" spans="8:26" ht="15.75" customHeight="1">
      <c r="H329" s="136"/>
      <c r="I329" s="136"/>
      <c r="K329" s="30"/>
      <c r="M329" s="30"/>
      <c r="P329" s="24"/>
      <c r="Q329" s="24"/>
      <c r="R329" s="24"/>
      <c r="S329" s="24"/>
      <c r="T329" s="24"/>
      <c r="U329" s="24"/>
      <c r="V329" s="24"/>
      <c r="W329" s="24"/>
      <c r="X329" s="24"/>
      <c r="Y329" s="24"/>
      <c r="Z329" s="24"/>
    </row>
    <row r="330" spans="8:26" ht="15.75" customHeight="1">
      <c r="H330" s="136"/>
      <c r="I330" s="136"/>
      <c r="K330" s="30"/>
      <c r="M330" s="30"/>
      <c r="P330" s="24"/>
      <c r="Q330" s="24"/>
      <c r="R330" s="24"/>
      <c r="S330" s="24"/>
      <c r="T330" s="24"/>
      <c r="U330" s="24"/>
      <c r="V330" s="24"/>
      <c r="W330" s="24"/>
      <c r="X330" s="24"/>
      <c r="Y330" s="24"/>
      <c r="Z330" s="24"/>
    </row>
    <row r="331" spans="8:26" ht="15.75" customHeight="1">
      <c r="H331" s="136"/>
      <c r="I331" s="136"/>
      <c r="K331" s="30"/>
      <c r="M331" s="30"/>
      <c r="P331" s="24"/>
      <c r="Q331" s="24"/>
      <c r="R331" s="24"/>
      <c r="S331" s="24"/>
      <c r="T331" s="24"/>
      <c r="U331" s="24"/>
      <c r="V331" s="24"/>
      <c r="W331" s="24"/>
      <c r="X331" s="24"/>
      <c r="Y331" s="24"/>
      <c r="Z331" s="24"/>
    </row>
    <row r="332" spans="8:26" ht="15.75" customHeight="1">
      <c r="H332" s="136"/>
      <c r="I332" s="136"/>
      <c r="K332" s="30"/>
      <c r="M332" s="30"/>
      <c r="P332" s="24"/>
      <c r="Q332" s="24"/>
      <c r="R332" s="24"/>
      <c r="S332" s="24"/>
      <c r="T332" s="24"/>
      <c r="U332" s="24"/>
      <c r="V332" s="24"/>
      <c r="W332" s="24"/>
      <c r="X332" s="24"/>
      <c r="Y332" s="24"/>
      <c r="Z332" s="24"/>
    </row>
    <row r="333" spans="8:26" ht="15.75" customHeight="1">
      <c r="H333" s="136"/>
      <c r="I333" s="136"/>
      <c r="K333" s="30"/>
      <c r="M333" s="30"/>
      <c r="P333" s="24"/>
      <c r="Q333" s="24"/>
      <c r="R333" s="24"/>
      <c r="S333" s="24"/>
      <c r="T333" s="24"/>
      <c r="U333" s="24"/>
      <c r="V333" s="24"/>
      <c r="W333" s="24"/>
      <c r="X333" s="24"/>
      <c r="Y333" s="24"/>
      <c r="Z333" s="24"/>
    </row>
    <row r="334" spans="8:26" ht="15.75" customHeight="1">
      <c r="H334" s="136"/>
      <c r="I334" s="136"/>
      <c r="K334" s="30"/>
      <c r="M334" s="30"/>
      <c r="P334" s="24"/>
      <c r="Q334" s="24"/>
      <c r="R334" s="24"/>
      <c r="S334" s="24"/>
      <c r="T334" s="24"/>
      <c r="U334" s="24"/>
      <c r="V334" s="24"/>
      <c r="W334" s="24"/>
      <c r="X334" s="24"/>
      <c r="Y334" s="24"/>
      <c r="Z334" s="24"/>
    </row>
    <row r="335" spans="8:26" ht="15.75" customHeight="1">
      <c r="H335" s="136"/>
      <c r="I335" s="136"/>
      <c r="K335" s="30"/>
      <c r="M335" s="30"/>
      <c r="P335" s="24"/>
      <c r="Q335" s="24"/>
      <c r="R335" s="24"/>
      <c r="S335" s="24"/>
      <c r="T335" s="24"/>
      <c r="U335" s="24"/>
      <c r="V335" s="24"/>
      <c r="W335" s="24"/>
      <c r="X335" s="24"/>
      <c r="Y335" s="24"/>
      <c r="Z335" s="24"/>
    </row>
    <row r="336" spans="8:26" ht="15.75" customHeight="1">
      <c r="H336" s="136"/>
      <c r="I336" s="136"/>
      <c r="K336" s="30"/>
      <c r="M336" s="30"/>
      <c r="P336" s="24"/>
      <c r="Q336" s="24"/>
      <c r="R336" s="24"/>
      <c r="S336" s="24"/>
      <c r="T336" s="24"/>
      <c r="U336" s="24"/>
      <c r="V336" s="24"/>
      <c r="W336" s="24"/>
      <c r="X336" s="24"/>
      <c r="Y336" s="24"/>
      <c r="Z336" s="24"/>
    </row>
    <row r="337" spans="8:26" ht="15.75" customHeight="1">
      <c r="H337" s="136"/>
      <c r="I337" s="136"/>
      <c r="K337" s="30"/>
      <c r="M337" s="30"/>
      <c r="P337" s="24"/>
      <c r="Q337" s="24"/>
      <c r="R337" s="24"/>
      <c r="S337" s="24"/>
      <c r="T337" s="24"/>
      <c r="U337" s="24"/>
      <c r="V337" s="24"/>
      <c r="W337" s="24"/>
      <c r="X337" s="24"/>
      <c r="Y337" s="24"/>
      <c r="Z337" s="24"/>
    </row>
    <row r="338" spans="8:26" ht="15.75" customHeight="1">
      <c r="H338" s="136"/>
      <c r="I338" s="136"/>
      <c r="K338" s="30"/>
      <c r="M338" s="30"/>
      <c r="P338" s="24"/>
      <c r="Q338" s="24"/>
      <c r="R338" s="24"/>
      <c r="S338" s="24"/>
      <c r="T338" s="24"/>
      <c r="U338" s="24"/>
      <c r="V338" s="24"/>
      <c r="W338" s="24"/>
      <c r="X338" s="24"/>
      <c r="Y338" s="24"/>
      <c r="Z338" s="24"/>
    </row>
    <row r="339" spans="8:26" ht="15.75" customHeight="1">
      <c r="H339" s="136"/>
      <c r="I339" s="136"/>
      <c r="K339" s="30"/>
      <c r="M339" s="30"/>
      <c r="P339" s="24"/>
      <c r="Q339" s="24"/>
      <c r="R339" s="24"/>
      <c r="S339" s="24"/>
      <c r="T339" s="24"/>
      <c r="U339" s="24"/>
      <c r="V339" s="24"/>
      <c r="W339" s="24"/>
      <c r="X339" s="24"/>
      <c r="Y339" s="24"/>
      <c r="Z339" s="24"/>
    </row>
    <row r="340" spans="8:26" ht="15.75" customHeight="1">
      <c r="H340" s="136"/>
      <c r="I340" s="136"/>
      <c r="K340" s="30"/>
      <c r="M340" s="30"/>
      <c r="P340" s="24"/>
      <c r="Q340" s="24"/>
      <c r="R340" s="24"/>
      <c r="S340" s="24"/>
      <c r="T340" s="24"/>
      <c r="U340" s="24"/>
      <c r="V340" s="24"/>
      <c r="W340" s="24"/>
      <c r="X340" s="24"/>
      <c r="Y340" s="24"/>
      <c r="Z340" s="24"/>
    </row>
    <row r="341" spans="8:26" ht="15.75" customHeight="1">
      <c r="H341" s="136"/>
      <c r="I341" s="136"/>
      <c r="K341" s="30"/>
      <c r="M341" s="30"/>
      <c r="P341" s="24"/>
      <c r="Q341" s="24"/>
      <c r="R341" s="24"/>
      <c r="S341" s="24"/>
      <c r="T341" s="24"/>
      <c r="U341" s="24"/>
      <c r="V341" s="24"/>
      <c r="W341" s="24"/>
      <c r="X341" s="24"/>
      <c r="Y341" s="24"/>
      <c r="Z341" s="24"/>
    </row>
    <row r="342" spans="8:26" ht="15.75" customHeight="1">
      <c r="H342" s="136"/>
      <c r="I342" s="136"/>
      <c r="K342" s="30"/>
      <c r="M342" s="30"/>
      <c r="P342" s="24"/>
      <c r="Q342" s="24"/>
      <c r="R342" s="24"/>
      <c r="S342" s="24"/>
      <c r="T342" s="24"/>
      <c r="U342" s="24"/>
      <c r="V342" s="24"/>
      <c r="W342" s="24"/>
      <c r="X342" s="24"/>
      <c r="Y342" s="24"/>
      <c r="Z342" s="24"/>
    </row>
    <row r="343" spans="8:26" ht="15.75" customHeight="1">
      <c r="H343" s="136"/>
      <c r="I343" s="136"/>
      <c r="K343" s="30"/>
      <c r="M343" s="30"/>
      <c r="P343" s="24"/>
      <c r="Q343" s="24"/>
      <c r="R343" s="24"/>
      <c r="S343" s="24"/>
      <c r="T343" s="24"/>
      <c r="U343" s="24"/>
      <c r="V343" s="24"/>
      <c r="W343" s="24"/>
      <c r="X343" s="24"/>
      <c r="Y343" s="24"/>
      <c r="Z343" s="24"/>
    </row>
    <row r="344" spans="8:26" ht="15.75" customHeight="1">
      <c r="H344" s="136"/>
      <c r="I344" s="136"/>
      <c r="K344" s="30"/>
      <c r="M344" s="30"/>
      <c r="P344" s="24"/>
      <c r="Q344" s="24"/>
      <c r="R344" s="24"/>
      <c r="S344" s="24"/>
      <c r="T344" s="24"/>
      <c r="U344" s="24"/>
      <c r="V344" s="24"/>
      <c r="W344" s="24"/>
      <c r="X344" s="24"/>
      <c r="Y344" s="24"/>
      <c r="Z344" s="24"/>
    </row>
    <row r="345" spans="8:26" ht="15.75" customHeight="1">
      <c r="H345" s="136"/>
      <c r="I345" s="136"/>
      <c r="K345" s="30"/>
      <c r="M345" s="30"/>
      <c r="P345" s="24"/>
      <c r="Q345" s="24"/>
      <c r="R345" s="24"/>
      <c r="S345" s="24"/>
      <c r="T345" s="24"/>
      <c r="U345" s="24"/>
      <c r="V345" s="24"/>
      <c r="W345" s="24"/>
      <c r="X345" s="24"/>
      <c r="Y345" s="24"/>
      <c r="Z345" s="24"/>
    </row>
    <row r="346" spans="8:26" ht="15.75" customHeight="1">
      <c r="H346" s="136"/>
      <c r="I346" s="136"/>
      <c r="K346" s="30"/>
      <c r="M346" s="30"/>
      <c r="P346" s="24"/>
      <c r="Q346" s="24"/>
      <c r="R346" s="24"/>
      <c r="S346" s="24"/>
      <c r="T346" s="24"/>
      <c r="U346" s="24"/>
      <c r="V346" s="24"/>
      <c r="W346" s="24"/>
      <c r="X346" s="24"/>
      <c r="Y346" s="24"/>
      <c r="Z346" s="24"/>
    </row>
    <row r="347" spans="8:26" ht="15.75" customHeight="1">
      <c r="H347" s="136"/>
      <c r="I347" s="136"/>
      <c r="K347" s="30"/>
      <c r="M347" s="30"/>
      <c r="P347" s="24"/>
      <c r="Q347" s="24"/>
      <c r="R347" s="24"/>
      <c r="S347" s="24"/>
      <c r="T347" s="24"/>
      <c r="U347" s="24"/>
      <c r="V347" s="24"/>
      <c r="W347" s="24"/>
      <c r="X347" s="24"/>
      <c r="Y347" s="24"/>
      <c r="Z347" s="24"/>
    </row>
    <row r="348" spans="8:26" ht="15.75" customHeight="1">
      <c r="H348" s="136"/>
      <c r="I348" s="136"/>
      <c r="K348" s="30"/>
      <c r="M348" s="30"/>
      <c r="P348" s="24"/>
      <c r="Q348" s="24"/>
      <c r="R348" s="24"/>
      <c r="S348" s="24"/>
      <c r="T348" s="24"/>
      <c r="U348" s="24"/>
      <c r="V348" s="24"/>
      <c r="W348" s="24"/>
      <c r="X348" s="24"/>
      <c r="Y348" s="24"/>
      <c r="Z348" s="24"/>
    </row>
    <row r="349" spans="8:26" ht="15.75" customHeight="1">
      <c r="H349" s="136"/>
      <c r="I349" s="136"/>
      <c r="K349" s="30"/>
      <c r="M349" s="30"/>
      <c r="P349" s="24"/>
      <c r="Q349" s="24"/>
      <c r="R349" s="24"/>
      <c r="S349" s="24"/>
      <c r="T349" s="24"/>
      <c r="U349" s="24"/>
      <c r="V349" s="24"/>
      <c r="W349" s="24"/>
      <c r="X349" s="24"/>
      <c r="Y349" s="24"/>
      <c r="Z349" s="24"/>
    </row>
    <row r="350" spans="8:26" ht="15.75" customHeight="1">
      <c r="H350" s="136"/>
      <c r="I350" s="136"/>
      <c r="K350" s="30"/>
      <c r="M350" s="30"/>
      <c r="P350" s="24"/>
      <c r="Q350" s="24"/>
      <c r="R350" s="24"/>
      <c r="S350" s="24"/>
      <c r="T350" s="24"/>
      <c r="U350" s="24"/>
      <c r="V350" s="24"/>
      <c r="W350" s="24"/>
      <c r="X350" s="24"/>
      <c r="Y350" s="24"/>
      <c r="Z350" s="24"/>
    </row>
    <row r="351" spans="8:26" ht="15.75" customHeight="1">
      <c r="H351" s="136"/>
      <c r="I351" s="136"/>
      <c r="K351" s="30"/>
      <c r="M351" s="30"/>
      <c r="P351" s="24"/>
      <c r="Q351" s="24"/>
      <c r="R351" s="24"/>
      <c r="S351" s="24"/>
      <c r="T351" s="24"/>
      <c r="U351" s="24"/>
      <c r="V351" s="24"/>
      <c r="W351" s="24"/>
      <c r="X351" s="24"/>
      <c r="Y351" s="24"/>
      <c r="Z351" s="24"/>
    </row>
    <row r="352" spans="8:26" ht="15.75" customHeight="1">
      <c r="H352" s="136"/>
      <c r="I352" s="136"/>
      <c r="K352" s="30"/>
      <c r="M352" s="30"/>
      <c r="P352" s="24"/>
      <c r="Q352" s="24"/>
      <c r="R352" s="24"/>
      <c r="S352" s="24"/>
      <c r="T352" s="24"/>
      <c r="U352" s="24"/>
      <c r="V352" s="24"/>
      <c r="W352" s="24"/>
      <c r="X352" s="24"/>
      <c r="Y352" s="24"/>
      <c r="Z352" s="24"/>
    </row>
    <row r="353" spans="8:26" ht="15.75" customHeight="1">
      <c r="H353" s="136"/>
      <c r="I353" s="136"/>
      <c r="K353" s="30"/>
      <c r="M353" s="30"/>
      <c r="P353" s="24"/>
      <c r="Q353" s="24"/>
      <c r="R353" s="24"/>
      <c r="S353" s="24"/>
      <c r="T353" s="24"/>
      <c r="U353" s="24"/>
      <c r="V353" s="24"/>
      <c r="W353" s="24"/>
      <c r="X353" s="24"/>
      <c r="Y353" s="24"/>
      <c r="Z353" s="24"/>
    </row>
    <row r="354" spans="8:26" ht="15.75" customHeight="1">
      <c r="H354" s="136"/>
      <c r="I354" s="136"/>
      <c r="K354" s="30"/>
      <c r="M354" s="30"/>
      <c r="P354" s="24"/>
      <c r="Q354" s="24"/>
      <c r="R354" s="24"/>
      <c r="S354" s="24"/>
      <c r="T354" s="24"/>
      <c r="U354" s="24"/>
      <c r="V354" s="24"/>
      <c r="W354" s="24"/>
      <c r="X354" s="24"/>
      <c r="Y354" s="24"/>
      <c r="Z354" s="24"/>
    </row>
    <row r="355" spans="8:26" ht="15.75" customHeight="1">
      <c r="H355" s="136"/>
      <c r="I355" s="136"/>
      <c r="K355" s="30"/>
      <c r="M355" s="30"/>
      <c r="P355" s="24"/>
      <c r="Q355" s="24"/>
      <c r="R355" s="24"/>
      <c r="S355" s="24"/>
      <c r="T355" s="24"/>
      <c r="U355" s="24"/>
      <c r="V355" s="24"/>
      <c r="W355" s="24"/>
      <c r="X355" s="24"/>
      <c r="Y355" s="24"/>
      <c r="Z355" s="24"/>
    </row>
    <row r="356" spans="8:26" ht="15.75" customHeight="1">
      <c r="H356" s="136"/>
      <c r="I356" s="136"/>
      <c r="K356" s="30"/>
      <c r="M356" s="30"/>
      <c r="P356" s="24"/>
      <c r="Q356" s="24"/>
      <c r="R356" s="24"/>
      <c r="S356" s="24"/>
      <c r="T356" s="24"/>
      <c r="U356" s="24"/>
      <c r="V356" s="24"/>
      <c r="W356" s="24"/>
      <c r="X356" s="24"/>
      <c r="Y356" s="24"/>
      <c r="Z356" s="24"/>
    </row>
    <row r="357" spans="8:26" ht="15.75" customHeight="1">
      <c r="H357" s="136"/>
      <c r="I357" s="136"/>
      <c r="K357" s="30"/>
      <c r="M357" s="30"/>
      <c r="P357" s="24"/>
      <c r="Q357" s="24"/>
      <c r="R357" s="24"/>
      <c r="S357" s="24"/>
      <c r="T357" s="24"/>
      <c r="U357" s="24"/>
      <c r="V357" s="24"/>
      <c r="W357" s="24"/>
      <c r="X357" s="24"/>
      <c r="Y357" s="24"/>
      <c r="Z357" s="24"/>
    </row>
    <row r="358" spans="8:26" ht="15.75" customHeight="1">
      <c r="H358" s="136"/>
      <c r="I358" s="136"/>
      <c r="K358" s="30"/>
      <c r="M358" s="30"/>
      <c r="P358" s="24"/>
      <c r="Q358" s="24"/>
      <c r="R358" s="24"/>
      <c r="S358" s="24"/>
      <c r="T358" s="24"/>
      <c r="U358" s="24"/>
      <c r="V358" s="24"/>
      <c r="W358" s="24"/>
      <c r="X358" s="24"/>
      <c r="Y358" s="24"/>
      <c r="Z358" s="24"/>
    </row>
    <row r="359" spans="8:26" ht="15.75" customHeight="1">
      <c r="H359" s="136"/>
      <c r="I359" s="136"/>
      <c r="K359" s="30"/>
      <c r="M359" s="30"/>
      <c r="P359" s="24"/>
      <c r="Q359" s="24"/>
      <c r="R359" s="24"/>
      <c r="S359" s="24"/>
      <c r="T359" s="24"/>
      <c r="U359" s="24"/>
      <c r="V359" s="24"/>
      <c r="W359" s="24"/>
      <c r="X359" s="24"/>
      <c r="Y359" s="24"/>
      <c r="Z359" s="24"/>
    </row>
    <row r="360" spans="8:26" ht="15.75" customHeight="1">
      <c r="H360" s="136"/>
      <c r="I360" s="136"/>
      <c r="K360" s="30"/>
      <c r="M360" s="30"/>
      <c r="P360" s="24"/>
      <c r="Q360" s="24"/>
      <c r="R360" s="24"/>
      <c r="S360" s="24"/>
      <c r="T360" s="24"/>
      <c r="U360" s="24"/>
      <c r="V360" s="24"/>
      <c r="W360" s="24"/>
      <c r="X360" s="24"/>
      <c r="Y360" s="24"/>
      <c r="Z360" s="24"/>
    </row>
    <row r="361" spans="8:26" ht="15.75" customHeight="1">
      <c r="H361" s="136"/>
      <c r="I361" s="136"/>
      <c r="K361" s="30"/>
      <c r="M361" s="30"/>
      <c r="P361" s="24"/>
      <c r="Q361" s="24"/>
      <c r="R361" s="24"/>
      <c r="S361" s="24"/>
      <c r="T361" s="24"/>
      <c r="U361" s="24"/>
      <c r="V361" s="24"/>
      <c r="W361" s="24"/>
      <c r="X361" s="24"/>
      <c r="Y361" s="24"/>
      <c r="Z361" s="24"/>
    </row>
    <row r="362" spans="8:26" ht="15.75" customHeight="1">
      <c r="H362" s="136"/>
      <c r="I362" s="136"/>
      <c r="K362" s="30"/>
      <c r="M362" s="30"/>
      <c r="P362" s="24"/>
      <c r="Q362" s="24"/>
      <c r="R362" s="24"/>
      <c r="S362" s="24"/>
      <c r="T362" s="24"/>
      <c r="U362" s="24"/>
      <c r="V362" s="24"/>
      <c r="W362" s="24"/>
      <c r="X362" s="24"/>
      <c r="Y362" s="24"/>
      <c r="Z362" s="24"/>
    </row>
    <row r="363" spans="8:26" ht="15.75" customHeight="1">
      <c r="H363" s="136"/>
      <c r="I363" s="136"/>
      <c r="K363" s="30"/>
      <c r="M363" s="30"/>
      <c r="P363" s="24"/>
      <c r="Q363" s="24"/>
      <c r="R363" s="24"/>
      <c r="S363" s="24"/>
      <c r="T363" s="24"/>
      <c r="U363" s="24"/>
      <c r="V363" s="24"/>
      <c r="W363" s="24"/>
      <c r="X363" s="24"/>
      <c r="Y363" s="24"/>
      <c r="Z363" s="24"/>
    </row>
    <row r="364" spans="8:26" ht="15.75" customHeight="1">
      <c r="H364" s="136"/>
      <c r="I364" s="136"/>
      <c r="K364" s="30"/>
      <c r="M364" s="30"/>
      <c r="P364" s="24"/>
      <c r="Q364" s="24"/>
      <c r="R364" s="24"/>
      <c r="S364" s="24"/>
      <c r="T364" s="24"/>
      <c r="U364" s="24"/>
      <c r="V364" s="24"/>
      <c r="W364" s="24"/>
      <c r="X364" s="24"/>
      <c r="Y364" s="24"/>
      <c r="Z364" s="24"/>
    </row>
    <row r="365" spans="8:26" ht="15.75" customHeight="1">
      <c r="H365" s="136"/>
      <c r="I365" s="136"/>
      <c r="K365" s="30"/>
      <c r="M365" s="30"/>
      <c r="P365" s="24"/>
      <c r="Q365" s="24"/>
      <c r="R365" s="24"/>
      <c r="S365" s="24"/>
      <c r="T365" s="24"/>
      <c r="U365" s="24"/>
      <c r="V365" s="24"/>
      <c r="W365" s="24"/>
      <c r="X365" s="24"/>
      <c r="Y365" s="24"/>
      <c r="Z365" s="24"/>
    </row>
    <row r="366" spans="8:26" ht="15.75" customHeight="1">
      <c r="H366" s="136"/>
      <c r="I366" s="136"/>
      <c r="K366" s="30"/>
      <c r="M366" s="30"/>
      <c r="P366" s="24"/>
      <c r="Q366" s="24"/>
      <c r="R366" s="24"/>
      <c r="S366" s="24"/>
      <c r="T366" s="24"/>
      <c r="U366" s="24"/>
      <c r="V366" s="24"/>
      <c r="W366" s="24"/>
      <c r="X366" s="24"/>
      <c r="Y366" s="24"/>
      <c r="Z366" s="24"/>
    </row>
    <row r="367" spans="8:26" ht="15.75" customHeight="1">
      <c r="H367" s="136"/>
      <c r="I367" s="136"/>
      <c r="K367" s="30"/>
      <c r="M367" s="30"/>
      <c r="P367" s="24"/>
      <c r="Q367" s="24"/>
      <c r="R367" s="24"/>
      <c r="S367" s="24"/>
      <c r="T367" s="24"/>
      <c r="U367" s="24"/>
      <c r="V367" s="24"/>
      <c r="W367" s="24"/>
      <c r="X367" s="24"/>
      <c r="Y367" s="24"/>
      <c r="Z367" s="24"/>
    </row>
    <row r="368" spans="8:26" ht="15.75" customHeight="1">
      <c r="H368" s="136"/>
      <c r="I368" s="136"/>
      <c r="K368" s="30"/>
      <c r="M368" s="30"/>
      <c r="P368" s="24"/>
      <c r="Q368" s="24"/>
      <c r="R368" s="24"/>
      <c r="S368" s="24"/>
      <c r="T368" s="24"/>
      <c r="U368" s="24"/>
      <c r="V368" s="24"/>
      <c r="W368" s="24"/>
      <c r="X368" s="24"/>
      <c r="Y368" s="24"/>
      <c r="Z368" s="24"/>
    </row>
    <row r="369" spans="8:26" ht="15.75" customHeight="1">
      <c r="H369" s="136"/>
      <c r="I369" s="136"/>
      <c r="K369" s="30"/>
      <c r="M369" s="30"/>
      <c r="P369" s="24"/>
      <c r="Q369" s="24"/>
      <c r="R369" s="24"/>
      <c r="S369" s="24"/>
      <c r="T369" s="24"/>
      <c r="U369" s="24"/>
      <c r="V369" s="24"/>
      <c r="W369" s="24"/>
      <c r="X369" s="24"/>
      <c r="Y369" s="24"/>
      <c r="Z369" s="24"/>
    </row>
    <row r="370" spans="8:26" ht="15.75" customHeight="1">
      <c r="H370" s="136"/>
      <c r="I370" s="136"/>
      <c r="K370" s="30"/>
      <c r="M370" s="30"/>
      <c r="P370" s="24"/>
      <c r="Q370" s="24"/>
      <c r="R370" s="24"/>
      <c r="S370" s="24"/>
      <c r="T370" s="24"/>
      <c r="U370" s="24"/>
      <c r="V370" s="24"/>
      <c r="W370" s="24"/>
      <c r="X370" s="24"/>
      <c r="Y370" s="24"/>
      <c r="Z370" s="24"/>
    </row>
    <row r="371" spans="8:26" ht="15.75" customHeight="1">
      <c r="H371" s="136"/>
      <c r="I371" s="136"/>
      <c r="K371" s="30"/>
      <c r="M371" s="30"/>
      <c r="P371" s="24"/>
      <c r="Q371" s="24"/>
      <c r="R371" s="24"/>
      <c r="S371" s="24"/>
      <c r="T371" s="24"/>
      <c r="U371" s="24"/>
      <c r="V371" s="24"/>
      <c r="W371" s="24"/>
      <c r="X371" s="24"/>
      <c r="Y371" s="24"/>
      <c r="Z371" s="24"/>
    </row>
    <row r="372" spans="8:26" ht="15.75" customHeight="1">
      <c r="H372" s="136"/>
      <c r="I372" s="136"/>
      <c r="K372" s="30"/>
      <c r="M372" s="30"/>
      <c r="P372" s="24"/>
      <c r="Q372" s="24"/>
      <c r="R372" s="24"/>
      <c r="S372" s="24"/>
      <c r="T372" s="24"/>
      <c r="U372" s="24"/>
      <c r="V372" s="24"/>
      <c r="W372" s="24"/>
      <c r="X372" s="24"/>
      <c r="Y372" s="24"/>
      <c r="Z372" s="24"/>
    </row>
    <row r="373" spans="8:26" ht="15.75" customHeight="1">
      <c r="H373" s="136"/>
      <c r="I373" s="136"/>
      <c r="K373" s="30"/>
      <c r="M373" s="30"/>
      <c r="P373" s="24"/>
      <c r="Q373" s="24"/>
      <c r="R373" s="24"/>
      <c r="S373" s="24"/>
      <c r="T373" s="24"/>
      <c r="U373" s="24"/>
      <c r="V373" s="24"/>
      <c r="W373" s="24"/>
      <c r="X373" s="24"/>
      <c r="Y373" s="24"/>
      <c r="Z373" s="24"/>
    </row>
    <row r="374" spans="8:26" ht="15.75" customHeight="1">
      <c r="H374" s="136"/>
      <c r="I374" s="136"/>
      <c r="K374" s="30"/>
      <c r="M374" s="30"/>
      <c r="P374" s="24"/>
      <c r="Q374" s="24"/>
      <c r="R374" s="24"/>
      <c r="S374" s="24"/>
      <c r="T374" s="24"/>
      <c r="U374" s="24"/>
      <c r="V374" s="24"/>
      <c r="W374" s="24"/>
      <c r="X374" s="24"/>
      <c r="Y374" s="24"/>
      <c r="Z374" s="24"/>
    </row>
    <row r="375" spans="8:26" ht="15.75" customHeight="1">
      <c r="H375" s="136"/>
      <c r="I375" s="136"/>
      <c r="K375" s="30"/>
      <c r="M375" s="30"/>
      <c r="P375" s="24"/>
      <c r="Q375" s="24"/>
      <c r="R375" s="24"/>
      <c r="S375" s="24"/>
      <c r="T375" s="24"/>
      <c r="U375" s="24"/>
      <c r="V375" s="24"/>
      <c r="W375" s="24"/>
      <c r="X375" s="24"/>
      <c r="Y375" s="24"/>
      <c r="Z375" s="24"/>
    </row>
    <row r="376" spans="8:26" ht="15.75" customHeight="1">
      <c r="H376" s="136"/>
      <c r="I376" s="136"/>
      <c r="K376" s="30"/>
      <c r="M376" s="30"/>
      <c r="P376" s="24"/>
      <c r="Q376" s="24"/>
      <c r="R376" s="24"/>
      <c r="S376" s="24"/>
      <c r="T376" s="24"/>
      <c r="U376" s="24"/>
      <c r="V376" s="24"/>
      <c r="W376" s="24"/>
      <c r="X376" s="24"/>
      <c r="Y376" s="24"/>
      <c r="Z376" s="24"/>
    </row>
    <row r="377" spans="8:26" ht="15.75" customHeight="1">
      <c r="H377" s="136"/>
      <c r="I377" s="136"/>
      <c r="K377" s="30"/>
      <c r="M377" s="30"/>
      <c r="P377" s="24"/>
      <c r="Q377" s="24"/>
      <c r="R377" s="24"/>
      <c r="S377" s="24"/>
      <c r="T377" s="24"/>
      <c r="U377" s="24"/>
      <c r="V377" s="24"/>
      <c r="W377" s="24"/>
      <c r="X377" s="24"/>
      <c r="Y377" s="24"/>
      <c r="Z377" s="24"/>
    </row>
    <row r="378" spans="8:26" ht="15.75" customHeight="1">
      <c r="H378" s="136"/>
      <c r="I378" s="136"/>
      <c r="K378" s="30"/>
      <c r="M378" s="30"/>
      <c r="P378" s="24"/>
      <c r="Q378" s="24"/>
      <c r="R378" s="24"/>
      <c r="S378" s="24"/>
      <c r="T378" s="24"/>
      <c r="U378" s="24"/>
      <c r="V378" s="24"/>
      <c r="W378" s="24"/>
      <c r="X378" s="24"/>
      <c r="Y378" s="24"/>
      <c r="Z378" s="24"/>
    </row>
    <row r="379" spans="8:26" ht="15.75" customHeight="1">
      <c r="H379" s="136"/>
      <c r="I379" s="136"/>
      <c r="K379" s="30"/>
      <c r="M379" s="30"/>
      <c r="P379" s="24"/>
      <c r="Q379" s="24"/>
      <c r="R379" s="24"/>
      <c r="S379" s="24"/>
      <c r="T379" s="24"/>
      <c r="U379" s="24"/>
      <c r="V379" s="24"/>
      <c r="W379" s="24"/>
      <c r="X379" s="24"/>
      <c r="Y379" s="24"/>
      <c r="Z379" s="24"/>
    </row>
    <row r="380" spans="8:26" ht="15.75" customHeight="1">
      <c r="H380" s="136"/>
      <c r="I380" s="136"/>
      <c r="K380" s="30"/>
      <c r="M380" s="30"/>
      <c r="P380" s="24"/>
      <c r="Q380" s="24"/>
      <c r="R380" s="24"/>
      <c r="S380" s="24"/>
      <c r="T380" s="24"/>
      <c r="U380" s="24"/>
      <c r="V380" s="24"/>
      <c r="W380" s="24"/>
      <c r="X380" s="24"/>
      <c r="Y380" s="24"/>
      <c r="Z380" s="24"/>
    </row>
    <row r="381" spans="8:26" ht="15.75" customHeight="1">
      <c r="H381" s="136"/>
      <c r="I381" s="136"/>
      <c r="K381" s="30"/>
      <c r="M381" s="30"/>
      <c r="P381" s="24"/>
      <c r="Q381" s="24"/>
      <c r="R381" s="24"/>
      <c r="S381" s="24"/>
      <c r="T381" s="24"/>
      <c r="U381" s="24"/>
      <c r="V381" s="24"/>
      <c r="W381" s="24"/>
      <c r="X381" s="24"/>
      <c r="Y381" s="24"/>
      <c r="Z381" s="24"/>
    </row>
    <row r="382" spans="8:26" ht="15.75" customHeight="1">
      <c r="H382" s="136"/>
      <c r="I382" s="136"/>
      <c r="K382" s="30"/>
      <c r="M382" s="30"/>
      <c r="P382" s="24"/>
      <c r="Q382" s="24"/>
      <c r="R382" s="24"/>
      <c r="S382" s="24"/>
      <c r="T382" s="24"/>
      <c r="U382" s="24"/>
      <c r="V382" s="24"/>
      <c r="W382" s="24"/>
      <c r="X382" s="24"/>
      <c r="Y382" s="24"/>
      <c r="Z382" s="24"/>
    </row>
    <row r="383" spans="8:26" ht="15.75" customHeight="1">
      <c r="H383" s="136"/>
      <c r="I383" s="136"/>
      <c r="K383" s="30"/>
      <c r="M383" s="30"/>
      <c r="P383" s="24"/>
      <c r="Q383" s="24"/>
      <c r="R383" s="24"/>
      <c r="S383" s="24"/>
      <c r="T383" s="24"/>
      <c r="U383" s="24"/>
      <c r="V383" s="24"/>
      <c r="W383" s="24"/>
      <c r="X383" s="24"/>
      <c r="Y383" s="24"/>
      <c r="Z383" s="24"/>
    </row>
    <row r="384" spans="8:26" ht="15.75" customHeight="1">
      <c r="H384" s="136"/>
      <c r="I384" s="136"/>
      <c r="K384" s="30"/>
      <c r="M384" s="30"/>
      <c r="P384" s="24"/>
      <c r="Q384" s="24"/>
      <c r="R384" s="24"/>
      <c r="S384" s="24"/>
      <c r="T384" s="24"/>
      <c r="U384" s="24"/>
      <c r="V384" s="24"/>
      <c r="W384" s="24"/>
      <c r="X384" s="24"/>
      <c r="Y384" s="24"/>
      <c r="Z384" s="24"/>
    </row>
    <row r="385" spans="8:26" ht="15.75" customHeight="1">
      <c r="H385" s="136"/>
      <c r="I385" s="136"/>
      <c r="K385" s="30"/>
      <c r="M385" s="30"/>
      <c r="P385" s="24"/>
      <c r="Q385" s="24"/>
      <c r="R385" s="24"/>
      <c r="S385" s="24"/>
      <c r="T385" s="24"/>
      <c r="U385" s="24"/>
      <c r="V385" s="24"/>
      <c r="W385" s="24"/>
      <c r="X385" s="24"/>
      <c r="Y385" s="24"/>
      <c r="Z385" s="24"/>
    </row>
    <row r="386" spans="8:26" ht="15.75" customHeight="1">
      <c r="H386" s="136"/>
      <c r="I386" s="136"/>
      <c r="K386" s="30"/>
      <c r="M386" s="30"/>
      <c r="P386" s="24"/>
      <c r="Q386" s="24"/>
      <c r="R386" s="24"/>
      <c r="S386" s="24"/>
      <c r="T386" s="24"/>
      <c r="U386" s="24"/>
      <c r="V386" s="24"/>
      <c r="W386" s="24"/>
      <c r="X386" s="24"/>
      <c r="Y386" s="24"/>
      <c r="Z386" s="24"/>
    </row>
    <row r="387" spans="8:26" ht="15.75" customHeight="1">
      <c r="H387" s="136"/>
      <c r="I387" s="136"/>
      <c r="K387" s="30"/>
      <c r="M387" s="30"/>
      <c r="P387" s="24"/>
      <c r="Q387" s="24"/>
      <c r="R387" s="24"/>
      <c r="S387" s="24"/>
      <c r="T387" s="24"/>
      <c r="U387" s="24"/>
      <c r="V387" s="24"/>
      <c r="W387" s="24"/>
      <c r="X387" s="24"/>
      <c r="Y387" s="24"/>
      <c r="Z387" s="24"/>
    </row>
    <row r="388" spans="8:26" ht="15.75" customHeight="1">
      <c r="H388" s="136"/>
      <c r="I388" s="136"/>
      <c r="K388" s="30"/>
      <c r="M388" s="30"/>
      <c r="P388" s="24"/>
      <c r="Q388" s="24"/>
      <c r="R388" s="24"/>
      <c r="S388" s="24"/>
      <c r="T388" s="24"/>
      <c r="U388" s="24"/>
      <c r="V388" s="24"/>
      <c r="W388" s="24"/>
      <c r="X388" s="24"/>
      <c r="Y388" s="24"/>
      <c r="Z388" s="24"/>
    </row>
    <row r="389" spans="8:26" ht="15.75" customHeight="1">
      <c r="H389" s="136"/>
      <c r="I389" s="136"/>
      <c r="K389" s="30"/>
      <c r="M389" s="30"/>
      <c r="P389" s="24"/>
      <c r="Q389" s="24"/>
      <c r="R389" s="24"/>
      <c r="S389" s="24"/>
      <c r="T389" s="24"/>
      <c r="U389" s="24"/>
      <c r="V389" s="24"/>
      <c r="W389" s="24"/>
      <c r="X389" s="24"/>
      <c r="Y389" s="24"/>
      <c r="Z389" s="24"/>
    </row>
    <row r="390" spans="8:26" ht="15.75" customHeight="1">
      <c r="H390" s="136"/>
      <c r="I390" s="136"/>
      <c r="K390" s="30"/>
      <c r="M390" s="30"/>
      <c r="P390" s="24"/>
      <c r="Q390" s="24"/>
      <c r="R390" s="24"/>
      <c r="S390" s="24"/>
      <c r="T390" s="24"/>
      <c r="U390" s="24"/>
      <c r="V390" s="24"/>
      <c r="W390" s="24"/>
      <c r="X390" s="24"/>
      <c r="Y390" s="24"/>
      <c r="Z390" s="24"/>
    </row>
    <row r="391" spans="8:26" ht="15.75" customHeight="1">
      <c r="H391" s="136"/>
      <c r="I391" s="136"/>
      <c r="K391" s="30"/>
      <c r="M391" s="30"/>
      <c r="P391" s="24"/>
      <c r="Q391" s="24"/>
      <c r="R391" s="24"/>
      <c r="S391" s="24"/>
      <c r="T391" s="24"/>
      <c r="U391" s="24"/>
      <c r="V391" s="24"/>
      <c r="W391" s="24"/>
      <c r="X391" s="24"/>
      <c r="Y391" s="24"/>
      <c r="Z391" s="24"/>
    </row>
    <row r="392" spans="8:26" ht="15.75" customHeight="1">
      <c r="H392" s="136"/>
      <c r="I392" s="136"/>
      <c r="K392" s="30"/>
      <c r="M392" s="30"/>
      <c r="P392" s="24"/>
      <c r="Q392" s="24"/>
      <c r="R392" s="24"/>
      <c r="S392" s="24"/>
      <c r="T392" s="24"/>
      <c r="U392" s="24"/>
      <c r="V392" s="24"/>
      <c r="W392" s="24"/>
      <c r="X392" s="24"/>
      <c r="Y392" s="24"/>
      <c r="Z392" s="24"/>
    </row>
    <row r="393" spans="8:26" ht="15.75" customHeight="1">
      <c r="H393" s="136"/>
      <c r="I393" s="136"/>
      <c r="K393" s="30"/>
      <c r="M393" s="30"/>
      <c r="P393" s="24"/>
      <c r="Q393" s="24"/>
      <c r="R393" s="24"/>
      <c r="S393" s="24"/>
      <c r="T393" s="24"/>
      <c r="U393" s="24"/>
      <c r="V393" s="24"/>
      <c r="W393" s="24"/>
      <c r="X393" s="24"/>
      <c r="Y393" s="24"/>
      <c r="Z393" s="24"/>
    </row>
    <row r="394" spans="8:26" ht="15.75" customHeight="1">
      <c r="H394" s="136"/>
      <c r="I394" s="136"/>
      <c r="K394" s="30"/>
      <c r="M394" s="30"/>
      <c r="P394" s="24"/>
      <c r="Q394" s="24"/>
      <c r="R394" s="24"/>
      <c r="S394" s="24"/>
      <c r="T394" s="24"/>
      <c r="U394" s="24"/>
      <c r="V394" s="24"/>
      <c r="W394" s="24"/>
      <c r="X394" s="24"/>
      <c r="Y394" s="24"/>
      <c r="Z394" s="24"/>
    </row>
    <row r="395" spans="8:26" ht="15.75" customHeight="1">
      <c r="H395" s="136"/>
      <c r="I395" s="136"/>
      <c r="K395" s="30"/>
      <c r="M395" s="30"/>
      <c r="P395" s="24"/>
      <c r="Q395" s="24"/>
      <c r="R395" s="24"/>
      <c r="S395" s="24"/>
      <c r="T395" s="24"/>
      <c r="U395" s="24"/>
      <c r="V395" s="24"/>
      <c r="W395" s="24"/>
      <c r="X395" s="24"/>
      <c r="Y395" s="24"/>
      <c r="Z395" s="24"/>
    </row>
    <row r="396" spans="8:26" ht="15.75" customHeight="1">
      <c r="H396" s="136"/>
      <c r="I396" s="136"/>
      <c r="K396" s="30"/>
      <c r="M396" s="30"/>
      <c r="P396" s="24"/>
      <c r="Q396" s="24"/>
      <c r="R396" s="24"/>
      <c r="S396" s="24"/>
      <c r="T396" s="24"/>
      <c r="U396" s="24"/>
      <c r="V396" s="24"/>
      <c r="W396" s="24"/>
      <c r="X396" s="24"/>
      <c r="Y396" s="24"/>
      <c r="Z396" s="24"/>
    </row>
    <row r="397" spans="8:26" ht="15.75" customHeight="1">
      <c r="H397" s="136"/>
      <c r="I397" s="136"/>
      <c r="K397" s="30"/>
      <c r="M397" s="30"/>
      <c r="P397" s="24"/>
      <c r="Q397" s="24"/>
      <c r="R397" s="24"/>
      <c r="S397" s="24"/>
      <c r="T397" s="24"/>
      <c r="U397" s="24"/>
      <c r="V397" s="24"/>
      <c r="W397" s="24"/>
      <c r="X397" s="24"/>
      <c r="Y397" s="24"/>
      <c r="Z397" s="24"/>
    </row>
    <row r="398" spans="8:26" ht="15.75" customHeight="1">
      <c r="H398" s="136"/>
      <c r="I398" s="136"/>
      <c r="K398" s="30"/>
      <c r="M398" s="30"/>
      <c r="P398" s="24"/>
      <c r="Q398" s="24"/>
      <c r="R398" s="24"/>
      <c r="S398" s="24"/>
      <c r="T398" s="24"/>
      <c r="U398" s="24"/>
      <c r="V398" s="24"/>
      <c r="W398" s="24"/>
      <c r="X398" s="24"/>
      <c r="Y398" s="24"/>
      <c r="Z398" s="24"/>
    </row>
    <row r="399" spans="8:26" ht="15.75" customHeight="1">
      <c r="H399" s="136"/>
      <c r="I399" s="136"/>
      <c r="K399" s="30"/>
      <c r="M399" s="30"/>
      <c r="P399" s="24"/>
      <c r="Q399" s="24"/>
      <c r="R399" s="24"/>
      <c r="S399" s="24"/>
      <c r="T399" s="24"/>
      <c r="U399" s="24"/>
      <c r="V399" s="24"/>
      <c r="W399" s="24"/>
      <c r="X399" s="24"/>
      <c r="Y399" s="24"/>
      <c r="Z399" s="24"/>
    </row>
    <row r="400" spans="8:26" ht="15.75" customHeight="1">
      <c r="H400" s="136"/>
      <c r="I400" s="136"/>
      <c r="K400" s="30"/>
      <c r="M400" s="30"/>
      <c r="P400" s="24"/>
      <c r="Q400" s="24"/>
      <c r="R400" s="24"/>
      <c r="S400" s="24"/>
      <c r="T400" s="24"/>
      <c r="U400" s="24"/>
      <c r="V400" s="24"/>
      <c r="W400" s="24"/>
      <c r="X400" s="24"/>
      <c r="Y400" s="24"/>
      <c r="Z400" s="24"/>
    </row>
    <row r="401" spans="8:26" ht="15.75" customHeight="1">
      <c r="H401" s="136"/>
      <c r="I401" s="136"/>
      <c r="K401" s="30"/>
      <c r="M401" s="30"/>
      <c r="P401" s="24"/>
      <c r="Q401" s="24"/>
      <c r="R401" s="24"/>
      <c r="S401" s="24"/>
      <c r="T401" s="24"/>
      <c r="U401" s="24"/>
      <c r="V401" s="24"/>
      <c r="W401" s="24"/>
      <c r="X401" s="24"/>
      <c r="Y401" s="24"/>
      <c r="Z401" s="24"/>
    </row>
    <row r="402" spans="8:26" ht="15.75" customHeight="1">
      <c r="H402" s="136"/>
      <c r="I402" s="136"/>
      <c r="K402" s="30"/>
      <c r="M402" s="30"/>
      <c r="P402" s="24"/>
      <c r="Q402" s="24"/>
      <c r="R402" s="24"/>
      <c r="S402" s="24"/>
      <c r="T402" s="24"/>
      <c r="U402" s="24"/>
      <c r="V402" s="24"/>
      <c r="W402" s="24"/>
      <c r="X402" s="24"/>
      <c r="Y402" s="24"/>
      <c r="Z402" s="24"/>
    </row>
    <row r="403" spans="8:26" ht="15.75" customHeight="1">
      <c r="H403" s="136"/>
      <c r="I403" s="136"/>
      <c r="K403" s="30"/>
      <c r="M403" s="30"/>
      <c r="P403" s="24"/>
      <c r="Q403" s="24"/>
      <c r="R403" s="24"/>
      <c r="S403" s="24"/>
      <c r="T403" s="24"/>
      <c r="U403" s="24"/>
      <c r="V403" s="24"/>
      <c r="W403" s="24"/>
      <c r="X403" s="24"/>
      <c r="Y403" s="24"/>
      <c r="Z403" s="24"/>
    </row>
    <row r="404" spans="8:26" ht="15.75" customHeight="1">
      <c r="H404" s="136"/>
      <c r="I404" s="136"/>
      <c r="K404" s="30"/>
      <c r="M404" s="30"/>
      <c r="P404" s="24"/>
      <c r="Q404" s="24"/>
      <c r="R404" s="24"/>
      <c r="S404" s="24"/>
      <c r="T404" s="24"/>
      <c r="U404" s="24"/>
      <c r="V404" s="24"/>
      <c r="W404" s="24"/>
      <c r="X404" s="24"/>
      <c r="Y404" s="24"/>
      <c r="Z404" s="24"/>
    </row>
    <row r="405" spans="8:26" ht="15.75" customHeight="1">
      <c r="H405" s="136"/>
      <c r="I405" s="136"/>
      <c r="K405" s="30"/>
      <c r="M405" s="30"/>
      <c r="P405" s="24"/>
      <c r="Q405" s="24"/>
      <c r="R405" s="24"/>
      <c r="S405" s="24"/>
      <c r="T405" s="24"/>
      <c r="U405" s="24"/>
      <c r="V405" s="24"/>
      <c r="W405" s="24"/>
      <c r="X405" s="24"/>
      <c r="Y405" s="24"/>
      <c r="Z405" s="24"/>
    </row>
    <row r="406" spans="8:26" ht="15.75" customHeight="1">
      <c r="H406" s="136"/>
      <c r="I406" s="136"/>
      <c r="K406" s="30"/>
      <c r="M406" s="30"/>
      <c r="P406" s="24"/>
      <c r="Q406" s="24"/>
      <c r="R406" s="24"/>
      <c r="S406" s="24"/>
      <c r="T406" s="24"/>
      <c r="U406" s="24"/>
      <c r="V406" s="24"/>
      <c r="W406" s="24"/>
      <c r="X406" s="24"/>
      <c r="Y406" s="24"/>
      <c r="Z406" s="24"/>
    </row>
    <row r="407" spans="8:26" ht="15.75" customHeight="1">
      <c r="H407" s="136"/>
      <c r="I407" s="136"/>
      <c r="K407" s="30"/>
      <c r="M407" s="30"/>
      <c r="P407" s="24"/>
      <c r="Q407" s="24"/>
      <c r="R407" s="24"/>
      <c r="S407" s="24"/>
      <c r="T407" s="24"/>
      <c r="U407" s="24"/>
      <c r="V407" s="24"/>
      <c r="W407" s="24"/>
      <c r="X407" s="24"/>
      <c r="Y407" s="24"/>
      <c r="Z407" s="24"/>
    </row>
    <row r="408" spans="8:26" ht="15.75" customHeight="1">
      <c r="H408" s="136"/>
      <c r="I408" s="136"/>
      <c r="K408" s="30"/>
      <c r="M408" s="30"/>
      <c r="P408" s="24"/>
      <c r="Q408" s="24"/>
      <c r="R408" s="24"/>
      <c r="S408" s="24"/>
      <c r="T408" s="24"/>
      <c r="U408" s="24"/>
      <c r="V408" s="24"/>
      <c r="W408" s="24"/>
      <c r="X408" s="24"/>
      <c r="Y408" s="24"/>
      <c r="Z408" s="24"/>
    </row>
    <row r="409" spans="8:26" ht="15.75" customHeight="1">
      <c r="H409" s="136"/>
      <c r="I409" s="136"/>
      <c r="K409" s="30"/>
      <c r="M409" s="30"/>
      <c r="P409" s="24"/>
      <c r="Q409" s="24"/>
      <c r="R409" s="24"/>
      <c r="S409" s="24"/>
      <c r="T409" s="24"/>
      <c r="U409" s="24"/>
      <c r="V409" s="24"/>
      <c r="W409" s="24"/>
      <c r="X409" s="24"/>
      <c r="Y409" s="24"/>
      <c r="Z409" s="24"/>
    </row>
    <row r="410" spans="8:26" ht="15.75" customHeight="1">
      <c r="H410" s="136"/>
      <c r="I410" s="136"/>
      <c r="K410" s="30"/>
      <c r="M410" s="30"/>
      <c r="P410" s="24"/>
      <c r="Q410" s="24"/>
      <c r="R410" s="24"/>
      <c r="S410" s="24"/>
      <c r="T410" s="24"/>
      <c r="U410" s="24"/>
      <c r="V410" s="24"/>
      <c r="W410" s="24"/>
      <c r="X410" s="24"/>
      <c r="Y410" s="24"/>
      <c r="Z410" s="24"/>
    </row>
    <row r="411" spans="8:26" ht="15.75" customHeight="1">
      <c r="H411" s="136"/>
      <c r="I411" s="136"/>
      <c r="K411" s="30"/>
      <c r="M411" s="30"/>
      <c r="P411" s="24"/>
      <c r="Q411" s="24"/>
      <c r="R411" s="24"/>
      <c r="S411" s="24"/>
      <c r="T411" s="24"/>
      <c r="U411" s="24"/>
      <c r="V411" s="24"/>
      <c r="W411" s="24"/>
      <c r="X411" s="24"/>
      <c r="Y411" s="24"/>
      <c r="Z411" s="24"/>
    </row>
    <row r="412" spans="8:26" ht="15.75" customHeight="1">
      <c r="H412" s="136"/>
      <c r="I412" s="136"/>
      <c r="K412" s="30"/>
      <c r="M412" s="30"/>
      <c r="P412" s="24"/>
      <c r="Q412" s="24"/>
      <c r="R412" s="24"/>
      <c r="S412" s="24"/>
      <c r="T412" s="24"/>
      <c r="U412" s="24"/>
      <c r="V412" s="24"/>
      <c r="W412" s="24"/>
      <c r="X412" s="24"/>
      <c r="Y412" s="24"/>
      <c r="Z412" s="24"/>
    </row>
    <row r="413" spans="8:26" ht="15.75" customHeight="1">
      <c r="H413" s="136"/>
      <c r="I413" s="136"/>
      <c r="K413" s="30"/>
      <c r="M413" s="30"/>
      <c r="P413" s="24"/>
      <c r="Q413" s="24"/>
      <c r="R413" s="24"/>
      <c r="S413" s="24"/>
      <c r="T413" s="24"/>
      <c r="U413" s="24"/>
      <c r="V413" s="24"/>
      <c r="W413" s="24"/>
      <c r="X413" s="24"/>
      <c r="Y413" s="24"/>
      <c r="Z413" s="24"/>
    </row>
    <row r="414" spans="8:26" ht="15.75" customHeight="1">
      <c r="H414" s="136"/>
      <c r="I414" s="136"/>
      <c r="K414" s="30"/>
      <c r="M414" s="30"/>
      <c r="P414" s="24"/>
      <c r="Q414" s="24"/>
      <c r="R414" s="24"/>
      <c r="S414" s="24"/>
      <c r="T414" s="24"/>
      <c r="U414" s="24"/>
      <c r="V414" s="24"/>
      <c r="W414" s="24"/>
      <c r="X414" s="24"/>
      <c r="Y414" s="24"/>
      <c r="Z414" s="24"/>
    </row>
    <row r="415" spans="8:26" ht="15.75" customHeight="1">
      <c r="H415" s="136"/>
      <c r="I415" s="136"/>
      <c r="K415" s="30"/>
      <c r="M415" s="30"/>
      <c r="P415" s="24"/>
      <c r="Q415" s="24"/>
      <c r="R415" s="24"/>
      <c r="S415" s="24"/>
      <c r="T415" s="24"/>
      <c r="U415" s="24"/>
      <c r="V415" s="24"/>
      <c r="W415" s="24"/>
      <c r="X415" s="24"/>
      <c r="Y415" s="24"/>
      <c r="Z415" s="24"/>
    </row>
    <row r="416" spans="8:26" ht="15.75" customHeight="1">
      <c r="H416" s="136"/>
      <c r="I416" s="136"/>
      <c r="K416" s="30"/>
      <c r="M416" s="30"/>
      <c r="P416" s="24"/>
      <c r="Q416" s="24"/>
      <c r="R416" s="24"/>
      <c r="S416" s="24"/>
      <c r="T416" s="24"/>
      <c r="U416" s="24"/>
      <c r="V416" s="24"/>
      <c r="W416" s="24"/>
      <c r="X416" s="24"/>
      <c r="Y416" s="24"/>
      <c r="Z416" s="24"/>
    </row>
    <row r="417" spans="8:26" ht="15.75" customHeight="1">
      <c r="H417" s="136"/>
      <c r="I417" s="136"/>
      <c r="K417" s="30"/>
      <c r="M417" s="30"/>
      <c r="P417" s="24"/>
      <c r="Q417" s="24"/>
      <c r="R417" s="24"/>
      <c r="S417" s="24"/>
      <c r="T417" s="24"/>
      <c r="U417" s="24"/>
      <c r="V417" s="24"/>
      <c r="W417" s="24"/>
      <c r="X417" s="24"/>
      <c r="Y417" s="24"/>
      <c r="Z417" s="24"/>
    </row>
    <row r="418" spans="8:26" ht="15.75" customHeight="1">
      <c r="H418" s="136"/>
      <c r="I418" s="136"/>
      <c r="K418" s="30"/>
      <c r="M418" s="30"/>
      <c r="P418" s="24"/>
      <c r="Q418" s="24"/>
      <c r="R418" s="24"/>
      <c r="S418" s="24"/>
      <c r="T418" s="24"/>
      <c r="U418" s="24"/>
      <c r="V418" s="24"/>
      <c r="W418" s="24"/>
      <c r="X418" s="24"/>
      <c r="Y418" s="24"/>
      <c r="Z418" s="24"/>
    </row>
    <row r="419" spans="8:26" ht="15.75" customHeight="1">
      <c r="H419" s="136"/>
      <c r="I419" s="136"/>
      <c r="K419" s="30"/>
      <c r="M419" s="30"/>
      <c r="P419" s="24"/>
      <c r="Q419" s="24"/>
      <c r="R419" s="24"/>
      <c r="S419" s="24"/>
      <c r="T419" s="24"/>
      <c r="U419" s="24"/>
      <c r="V419" s="24"/>
      <c r="W419" s="24"/>
      <c r="X419" s="24"/>
      <c r="Y419" s="24"/>
      <c r="Z419" s="24"/>
    </row>
    <row r="420" spans="8:26" ht="15.75" customHeight="1">
      <c r="H420" s="136"/>
      <c r="I420" s="136"/>
      <c r="K420" s="30"/>
      <c r="M420" s="30"/>
      <c r="P420" s="24"/>
      <c r="Q420" s="24"/>
      <c r="R420" s="24"/>
      <c r="S420" s="24"/>
      <c r="T420" s="24"/>
      <c r="U420" s="24"/>
      <c r="V420" s="24"/>
      <c r="W420" s="24"/>
      <c r="X420" s="24"/>
      <c r="Y420" s="24"/>
      <c r="Z420" s="24"/>
    </row>
    <row r="421" spans="8:26" ht="15.75" customHeight="1">
      <c r="H421" s="136"/>
      <c r="I421" s="136"/>
      <c r="K421" s="30"/>
      <c r="M421" s="30"/>
      <c r="P421" s="24"/>
      <c r="Q421" s="24"/>
      <c r="R421" s="24"/>
      <c r="S421" s="24"/>
      <c r="T421" s="24"/>
      <c r="U421" s="24"/>
      <c r="V421" s="24"/>
      <c r="W421" s="24"/>
      <c r="X421" s="24"/>
      <c r="Y421" s="24"/>
      <c r="Z421" s="24"/>
    </row>
    <row r="422" spans="8:26" ht="15.75" customHeight="1">
      <c r="H422" s="136"/>
      <c r="I422" s="136"/>
      <c r="K422" s="30"/>
      <c r="M422" s="30"/>
      <c r="P422" s="24"/>
      <c r="Q422" s="24"/>
      <c r="R422" s="24"/>
      <c r="S422" s="24"/>
      <c r="T422" s="24"/>
      <c r="U422" s="24"/>
      <c r="V422" s="24"/>
      <c r="W422" s="24"/>
      <c r="X422" s="24"/>
      <c r="Y422" s="24"/>
      <c r="Z422" s="24"/>
    </row>
    <row r="423" spans="8:26" ht="15.75" customHeight="1">
      <c r="H423" s="136"/>
      <c r="I423" s="136"/>
      <c r="K423" s="30"/>
      <c r="M423" s="30"/>
      <c r="P423" s="24"/>
      <c r="Q423" s="24"/>
      <c r="R423" s="24"/>
      <c r="S423" s="24"/>
      <c r="T423" s="24"/>
      <c r="U423" s="24"/>
      <c r="V423" s="24"/>
      <c r="W423" s="24"/>
      <c r="X423" s="24"/>
      <c r="Y423" s="24"/>
      <c r="Z423" s="24"/>
    </row>
    <row r="424" spans="8:26" ht="15.75" customHeight="1">
      <c r="H424" s="136"/>
      <c r="I424" s="136"/>
      <c r="K424" s="30"/>
      <c r="M424" s="30"/>
      <c r="P424" s="24"/>
      <c r="Q424" s="24"/>
      <c r="R424" s="24"/>
      <c r="S424" s="24"/>
      <c r="T424" s="24"/>
      <c r="U424" s="24"/>
      <c r="V424" s="24"/>
      <c r="W424" s="24"/>
      <c r="X424" s="24"/>
      <c r="Y424" s="24"/>
      <c r="Z424" s="24"/>
    </row>
    <row r="425" spans="8:26" ht="15.75" customHeight="1">
      <c r="H425" s="136"/>
      <c r="I425" s="136"/>
      <c r="K425" s="30"/>
      <c r="M425" s="30"/>
      <c r="P425" s="24"/>
      <c r="Q425" s="24"/>
      <c r="R425" s="24"/>
      <c r="S425" s="24"/>
      <c r="T425" s="24"/>
      <c r="U425" s="24"/>
      <c r="V425" s="24"/>
      <c r="W425" s="24"/>
      <c r="X425" s="24"/>
      <c r="Y425" s="24"/>
      <c r="Z425" s="24"/>
    </row>
    <row r="426" spans="8:26" ht="15.75" customHeight="1">
      <c r="H426" s="136"/>
      <c r="I426" s="136"/>
      <c r="K426" s="30"/>
      <c r="M426" s="30"/>
      <c r="P426" s="24"/>
      <c r="Q426" s="24"/>
      <c r="R426" s="24"/>
      <c r="S426" s="24"/>
      <c r="T426" s="24"/>
      <c r="U426" s="24"/>
      <c r="V426" s="24"/>
      <c r="W426" s="24"/>
      <c r="X426" s="24"/>
      <c r="Y426" s="24"/>
      <c r="Z426" s="24"/>
    </row>
    <row r="427" spans="8:26" ht="15.75" customHeight="1">
      <c r="H427" s="136"/>
      <c r="I427" s="136"/>
      <c r="K427" s="30"/>
      <c r="M427" s="30"/>
      <c r="P427" s="24"/>
      <c r="Q427" s="24"/>
      <c r="R427" s="24"/>
      <c r="S427" s="24"/>
      <c r="T427" s="24"/>
      <c r="U427" s="24"/>
      <c r="V427" s="24"/>
      <c r="W427" s="24"/>
      <c r="X427" s="24"/>
      <c r="Y427" s="24"/>
      <c r="Z427" s="24"/>
    </row>
    <row r="428" spans="8:26" ht="15.75" customHeight="1">
      <c r="H428" s="136"/>
      <c r="I428" s="136"/>
      <c r="K428" s="30"/>
      <c r="M428" s="30"/>
      <c r="P428" s="24"/>
      <c r="Q428" s="24"/>
      <c r="R428" s="24"/>
      <c r="S428" s="24"/>
      <c r="T428" s="24"/>
      <c r="U428" s="24"/>
      <c r="V428" s="24"/>
      <c r="W428" s="24"/>
      <c r="X428" s="24"/>
      <c r="Y428" s="24"/>
      <c r="Z428" s="24"/>
    </row>
    <row r="429" spans="8:26" ht="15.75" customHeight="1">
      <c r="H429" s="136"/>
      <c r="I429" s="136"/>
      <c r="K429" s="30"/>
      <c r="M429" s="30"/>
      <c r="P429" s="24"/>
      <c r="Q429" s="24"/>
      <c r="R429" s="24"/>
      <c r="S429" s="24"/>
      <c r="T429" s="24"/>
      <c r="U429" s="24"/>
      <c r="V429" s="24"/>
      <c r="W429" s="24"/>
      <c r="X429" s="24"/>
      <c r="Y429" s="24"/>
      <c r="Z429" s="24"/>
    </row>
    <row r="430" spans="8:26" ht="15.75" customHeight="1">
      <c r="H430" s="136"/>
      <c r="I430" s="136"/>
      <c r="K430" s="30"/>
      <c r="M430" s="30"/>
      <c r="P430" s="24"/>
      <c r="Q430" s="24"/>
      <c r="R430" s="24"/>
      <c r="S430" s="24"/>
      <c r="T430" s="24"/>
      <c r="U430" s="24"/>
      <c r="V430" s="24"/>
      <c r="W430" s="24"/>
      <c r="X430" s="24"/>
      <c r="Y430" s="24"/>
      <c r="Z430" s="24"/>
    </row>
    <row r="431" spans="8:26" ht="15.75" customHeight="1">
      <c r="H431" s="136"/>
      <c r="I431" s="136"/>
      <c r="K431" s="30"/>
      <c r="M431" s="30"/>
      <c r="P431" s="24"/>
      <c r="Q431" s="24"/>
      <c r="R431" s="24"/>
      <c r="S431" s="24"/>
      <c r="T431" s="24"/>
      <c r="U431" s="24"/>
      <c r="V431" s="24"/>
      <c r="W431" s="24"/>
      <c r="X431" s="24"/>
      <c r="Y431" s="24"/>
      <c r="Z431" s="24"/>
    </row>
    <row r="432" spans="8:26" ht="15.75" customHeight="1">
      <c r="H432" s="136"/>
      <c r="I432" s="136"/>
      <c r="K432" s="30"/>
      <c r="M432" s="30"/>
      <c r="P432" s="24"/>
      <c r="Q432" s="24"/>
      <c r="R432" s="24"/>
      <c r="S432" s="24"/>
      <c r="T432" s="24"/>
      <c r="U432" s="24"/>
      <c r="V432" s="24"/>
      <c r="W432" s="24"/>
      <c r="X432" s="24"/>
      <c r="Y432" s="24"/>
      <c r="Z432" s="24"/>
    </row>
    <row r="433" spans="8:26" ht="15.75" customHeight="1">
      <c r="H433" s="136"/>
      <c r="I433" s="136"/>
      <c r="K433" s="30"/>
      <c r="M433" s="30"/>
      <c r="P433" s="24"/>
      <c r="Q433" s="24"/>
      <c r="R433" s="24"/>
      <c r="S433" s="24"/>
      <c r="T433" s="24"/>
      <c r="U433" s="24"/>
      <c r="V433" s="24"/>
      <c r="W433" s="24"/>
      <c r="X433" s="24"/>
      <c r="Y433" s="24"/>
      <c r="Z433" s="24"/>
    </row>
    <row r="434" spans="8:26" ht="15.75" customHeight="1">
      <c r="H434" s="136"/>
      <c r="I434" s="136"/>
      <c r="K434" s="30"/>
      <c r="M434" s="30"/>
      <c r="P434" s="24"/>
      <c r="Q434" s="24"/>
      <c r="R434" s="24"/>
      <c r="S434" s="24"/>
      <c r="T434" s="24"/>
      <c r="U434" s="24"/>
      <c r="V434" s="24"/>
      <c r="W434" s="24"/>
      <c r="X434" s="24"/>
      <c r="Y434" s="24"/>
      <c r="Z434" s="24"/>
    </row>
    <row r="435" spans="8:26" ht="15.75" customHeight="1">
      <c r="H435" s="136"/>
      <c r="I435" s="136"/>
      <c r="K435" s="30"/>
      <c r="M435" s="30"/>
      <c r="P435" s="24"/>
      <c r="Q435" s="24"/>
      <c r="R435" s="24"/>
      <c r="S435" s="24"/>
      <c r="T435" s="24"/>
      <c r="U435" s="24"/>
      <c r="V435" s="24"/>
      <c r="W435" s="24"/>
      <c r="X435" s="24"/>
      <c r="Y435" s="24"/>
      <c r="Z435" s="24"/>
    </row>
    <row r="436" spans="8:26" ht="15.75" customHeight="1">
      <c r="H436" s="136"/>
      <c r="I436" s="136"/>
      <c r="K436" s="30"/>
      <c r="M436" s="30"/>
      <c r="P436" s="24"/>
      <c r="Q436" s="24"/>
      <c r="R436" s="24"/>
      <c r="S436" s="24"/>
      <c r="T436" s="24"/>
      <c r="U436" s="24"/>
      <c r="V436" s="24"/>
      <c r="W436" s="24"/>
      <c r="X436" s="24"/>
      <c r="Y436" s="24"/>
      <c r="Z436" s="24"/>
    </row>
    <row r="437" spans="8:26" ht="15.75" customHeight="1">
      <c r="H437" s="136"/>
      <c r="I437" s="136"/>
      <c r="K437" s="30"/>
      <c r="M437" s="30"/>
      <c r="P437" s="24"/>
      <c r="Q437" s="24"/>
      <c r="R437" s="24"/>
      <c r="S437" s="24"/>
      <c r="T437" s="24"/>
      <c r="U437" s="24"/>
      <c r="V437" s="24"/>
      <c r="W437" s="24"/>
      <c r="X437" s="24"/>
      <c r="Y437" s="24"/>
      <c r="Z437" s="24"/>
    </row>
    <row r="438" spans="8:26" ht="15.75" customHeight="1">
      <c r="H438" s="136"/>
      <c r="I438" s="136"/>
      <c r="K438" s="30"/>
      <c r="M438" s="30"/>
      <c r="P438" s="24"/>
      <c r="Q438" s="24"/>
      <c r="R438" s="24"/>
      <c r="S438" s="24"/>
      <c r="T438" s="24"/>
      <c r="U438" s="24"/>
      <c r="V438" s="24"/>
      <c r="W438" s="24"/>
      <c r="X438" s="24"/>
      <c r="Y438" s="24"/>
      <c r="Z438" s="24"/>
    </row>
    <row r="439" spans="8:26" ht="15.75" customHeight="1">
      <c r="H439" s="136"/>
      <c r="I439" s="136"/>
      <c r="K439" s="30"/>
      <c r="M439" s="30"/>
      <c r="P439" s="24"/>
      <c r="Q439" s="24"/>
      <c r="R439" s="24"/>
      <c r="S439" s="24"/>
      <c r="T439" s="24"/>
      <c r="U439" s="24"/>
      <c r="V439" s="24"/>
      <c r="W439" s="24"/>
      <c r="X439" s="24"/>
      <c r="Y439" s="24"/>
      <c r="Z439" s="24"/>
    </row>
    <row r="440" spans="8:26" ht="15.75" customHeight="1">
      <c r="H440" s="136"/>
      <c r="I440" s="136"/>
      <c r="K440" s="30"/>
      <c r="M440" s="30"/>
      <c r="P440" s="24"/>
      <c r="Q440" s="24"/>
      <c r="R440" s="24"/>
      <c r="S440" s="24"/>
      <c r="T440" s="24"/>
      <c r="U440" s="24"/>
      <c r="V440" s="24"/>
      <c r="W440" s="24"/>
      <c r="X440" s="24"/>
      <c r="Y440" s="24"/>
      <c r="Z440" s="24"/>
    </row>
    <row r="441" spans="8:26" ht="15.75" customHeight="1">
      <c r="H441" s="136"/>
      <c r="I441" s="136"/>
      <c r="K441" s="30"/>
      <c r="M441" s="30"/>
      <c r="P441" s="24"/>
      <c r="Q441" s="24"/>
      <c r="R441" s="24"/>
      <c r="S441" s="24"/>
      <c r="T441" s="24"/>
      <c r="U441" s="24"/>
      <c r="V441" s="24"/>
      <c r="W441" s="24"/>
      <c r="X441" s="24"/>
      <c r="Y441" s="24"/>
      <c r="Z441" s="24"/>
    </row>
    <row r="442" spans="8:26" ht="15.75" customHeight="1">
      <c r="H442" s="136"/>
      <c r="I442" s="136"/>
      <c r="K442" s="30"/>
      <c r="M442" s="30"/>
      <c r="P442" s="24"/>
      <c r="Q442" s="24"/>
      <c r="R442" s="24"/>
      <c r="S442" s="24"/>
      <c r="T442" s="24"/>
      <c r="U442" s="24"/>
      <c r="V442" s="24"/>
      <c r="W442" s="24"/>
      <c r="X442" s="24"/>
      <c r="Y442" s="24"/>
      <c r="Z442" s="24"/>
    </row>
    <row r="443" spans="8:26" ht="15.75" customHeight="1">
      <c r="H443" s="136"/>
      <c r="I443" s="136"/>
      <c r="K443" s="30"/>
      <c r="M443" s="30"/>
      <c r="P443" s="24"/>
      <c r="Q443" s="24"/>
      <c r="R443" s="24"/>
      <c r="S443" s="24"/>
      <c r="T443" s="24"/>
      <c r="U443" s="24"/>
      <c r="V443" s="24"/>
      <c r="W443" s="24"/>
      <c r="X443" s="24"/>
      <c r="Y443" s="24"/>
      <c r="Z443" s="24"/>
    </row>
    <row r="444" spans="8:26" ht="15.75" customHeight="1">
      <c r="H444" s="136"/>
      <c r="I444" s="136"/>
      <c r="K444" s="30"/>
      <c r="M444" s="30"/>
      <c r="P444" s="24"/>
      <c r="Q444" s="24"/>
      <c r="R444" s="24"/>
      <c r="S444" s="24"/>
      <c r="T444" s="24"/>
      <c r="U444" s="24"/>
      <c r="V444" s="24"/>
      <c r="W444" s="24"/>
      <c r="X444" s="24"/>
      <c r="Y444" s="24"/>
      <c r="Z444" s="24"/>
    </row>
    <row r="445" spans="8:26" ht="15.75" customHeight="1">
      <c r="H445" s="136"/>
      <c r="I445" s="136"/>
      <c r="K445" s="30"/>
      <c r="M445" s="30"/>
      <c r="P445" s="24"/>
      <c r="Q445" s="24"/>
      <c r="R445" s="24"/>
      <c r="S445" s="24"/>
      <c r="T445" s="24"/>
      <c r="U445" s="24"/>
      <c r="V445" s="24"/>
      <c r="W445" s="24"/>
      <c r="X445" s="24"/>
      <c r="Y445" s="24"/>
      <c r="Z445" s="24"/>
    </row>
    <row r="446" spans="8:26" ht="15.75" customHeight="1">
      <c r="H446" s="136"/>
      <c r="I446" s="136"/>
      <c r="K446" s="30"/>
      <c r="M446" s="30"/>
      <c r="P446" s="24"/>
      <c r="Q446" s="24"/>
      <c r="R446" s="24"/>
      <c r="S446" s="24"/>
      <c r="T446" s="24"/>
      <c r="U446" s="24"/>
      <c r="V446" s="24"/>
      <c r="W446" s="24"/>
      <c r="X446" s="24"/>
      <c r="Y446" s="24"/>
      <c r="Z446" s="24"/>
    </row>
    <row r="447" spans="8:26" ht="15.75" customHeight="1">
      <c r="H447" s="136"/>
      <c r="I447" s="136"/>
      <c r="K447" s="30"/>
      <c r="M447" s="30"/>
      <c r="P447" s="24"/>
      <c r="Q447" s="24"/>
      <c r="R447" s="24"/>
      <c r="S447" s="24"/>
      <c r="T447" s="24"/>
      <c r="U447" s="24"/>
      <c r="V447" s="24"/>
      <c r="W447" s="24"/>
      <c r="X447" s="24"/>
      <c r="Y447" s="24"/>
      <c r="Z447" s="24"/>
    </row>
    <row r="448" spans="8:26" ht="15.75" customHeight="1">
      <c r="H448" s="136"/>
      <c r="I448" s="136"/>
      <c r="K448" s="30"/>
      <c r="M448" s="30"/>
      <c r="P448" s="24"/>
      <c r="Q448" s="24"/>
      <c r="R448" s="24"/>
      <c r="S448" s="24"/>
      <c r="T448" s="24"/>
      <c r="U448" s="24"/>
      <c r="V448" s="24"/>
      <c r="W448" s="24"/>
      <c r="X448" s="24"/>
      <c r="Y448" s="24"/>
      <c r="Z448" s="24"/>
    </row>
    <row r="449" spans="8:26" ht="15.75" customHeight="1">
      <c r="H449" s="136"/>
      <c r="I449" s="136"/>
      <c r="K449" s="30"/>
      <c r="M449" s="30"/>
      <c r="P449" s="24"/>
      <c r="Q449" s="24"/>
      <c r="R449" s="24"/>
      <c r="S449" s="24"/>
      <c r="T449" s="24"/>
      <c r="U449" s="24"/>
      <c r="V449" s="24"/>
      <c r="W449" s="24"/>
      <c r="X449" s="24"/>
      <c r="Y449" s="24"/>
      <c r="Z449" s="24"/>
    </row>
    <row r="450" spans="8:26" ht="15.75" customHeight="1">
      <c r="H450" s="136"/>
      <c r="I450" s="136"/>
      <c r="K450" s="30"/>
      <c r="M450" s="30"/>
      <c r="P450" s="24"/>
      <c r="Q450" s="24"/>
      <c r="R450" s="24"/>
      <c r="S450" s="24"/>
      <c r="T450" s="24"/>
      <c r="U450" s="24"/>
      <c r="V450" s="24"/>
      <c r="W450" s="24"/>
      <c r="X450" s="24"/>
      <c r="Y450" s="24"/>
      <c r="Z450" s="24"/>
    </row>
    <row r="451" spans="8:26" ht="15.75" customHeight="1">
      <c r="H451" s="136"/>
      <c r="I451" s="136"/>
      <c r="K451" s="30"/>
      <c r="M451" s="30"/>
      <c r="P451" s="24"/>
      <c r="Q451" s="24"/>
      <c r="R451" s="24"/>
      <c r="S451" s="24"/>
      <c r="T451" s="24"/>
      <c r="U451" s="24"/>
      <c r="V451" s="24"/>
      <c r="W451" s="24"/>
      <c r="X451" s="24"/>
      <c r="Y451" s="24"/>
      <c r="Z451" s="24"/>
    </row>
    <row r="452" spans="8:26" ht="15.75" customHeight="1">
      <c r="H452" s="136"/>
      <c r="I452" s="136"/>
      <c r="K452" s="30"/>
      <c r="M452" s="30"/>
      <c r="P452" s="24"/>
      <c r="Q452" s="24"/>
      <c r="R452" s="24"/>
      <c r="S452" s="24"/>
      <c r="T452" s="24"/>
      <c r="U452" s="24"/>
      <c r="V452" s="24"/>
      <c r="W452" s="24"/>
      <c r="X452" s="24"/>
      <c r="Y452" s="24"/>
      <c r="Z452" s="24"/>
    </row>
    <row r="453" spans="8:26" ht="15.75" customHeight="1">
      <c r="H453" s="136"/>
      <c r="I453" s="136"/>
      <c r="K453" s="30"/>
      <c r="M453" s="30"/>
      <c r="P453" s="24"/>
      <c r="Q453" s="24"/>
      <c r="R453" s="24"/>
      <c r="S453" s="24"/>
      <c r="T453" s="24"/>
      <c r="U453" s="24"/>
      <c r="V453" s="24"/>
      <c r="W453" s="24"/>
      <c r="X453" s="24"/>
      <c r="Y453" s="24"/>
      <c r="Z453" s="24"/>
    </row>
    <row r="454" spans="8:26" ht="15.75" customHeight="1">
      <c r="H454" s="136"/>
      <c r="I454" s="136"/>
      <c r="K454" s="30"/>
      <c r="M454" s="30"/>
      <c r="P454" s="24"/>
      <c r="Q454" s="24"/>
      <c r="R454" s="24"/>
      <c r="S454" s="24"/>
      <c r="T454" s="24"/>
      <c r="U454" s="24"/>
      <c r="V454" s="24"/>
      <c r="W454" s="24"/>
      <c r="X454" s="24"/>
      <c r="Y454" s="24"/>
      <c r="Z454" s="24"/>
    </row>
    <row r="455" spans="8:26" ht="15.75" customHeight="1">
      <c r="H455" s="136"/>
      <c r="I455" s="136"/>
      <c r="K455" s="30"/>
      <c r="M455" s="30"/>
      <c r="P455" s="24"/>
      <c r="Q455" s="24"/>
      <c r="R455" s="24"/>
      <c r="S455" s="24"/>
      <c r="T455" s="24"/>
      <c r="U455" s="24"/>
      <c r="V455" s="24"/>
      <c r="W455" s="24"/>
      <c r="X455" s="24"/>
      <c r="Y455" s="24"/>
      <c r="Z455" s="24"/>
    </row>
    <row r="456" spans="8:26" ht="15.75" customHeight="1">
      <c r="H456" s="136"/>
      <c r="I456" s="136"/>
      <c r="K456" s="30"/>
      <c r="M456" s="30"/>
      <c r="P456" s="24"/>
      <c r="Q456" s="24"/>
      <c r="R456" s="24"/>
      <c r="S456" s="24"/>
      <c r="T456" s="24"/>
      <c r="U456" s="24"/>
      <c r="V456" s="24"/>
      <c r="W456" s="24"/>
      <c r="X456" s="24"/>
      <c r="Y456" s="24"/>
      <c r="Z456" s="24"/>
    </row>
    <row r="457" spans="8:26" ht="15.75" customHeight="1">
      <c r="H457" s="136"/>
      <c r="I457" s="136"/>
      <c r="K457" s="30"/>
      <c r="M457" s="30"/>
      <c r="P457" s="24"/>
      <c r="Q457" s="24"/>
      <c r="R457" s="24"/>
      <c r="S457" s="24"/>
      <c r="T457" s="24"/>
      <c r="U457" s="24"/>
      <c r="V457" s="24"/>
      <c r="W457" s="24"/>
      <c r="X457" s="24"/>
      <c r="Y457" s="24"/>
      <c r="Z457" s="24"/>
    </row>
    <row r="458" spans="8:26" ht="15.75" customHeight="1">
      <c r="H458" s="136"/>
      <c r="I458" s="136"/>
      <c r="K458" s="30"/>
      <c r="M458" s="30"/>
      <c r="P458" s="24"/>
      <c r="Q458" s="24"/>
      <c r="R458" s="24"/>
      <c r="S458" s="24"/>
      <c r="T458" s="24"/>
      <c r="U458" s="24"/>
      <c r="V458" s="24"/>
      <c r="W458" s="24"/>
      <c r="X458" s="24"/>
      <c r="Y458" s="24"/>
      <c r="Z458" s="24"/>
    </row>
    <row r="459" spans="8:26" ht="15.75" customHeight="1">
      <c r="H459" s="136"/>
      <c r="I459" s="136"/>
      <c r="K459" s="30"/>
      <c r="M459" s="30"/>
      <c r="P459" s="24"/>
      <c r="Q459" s="24"/>
      <c r="R459" s="24"/>
      <c r="S459" s="24"/>
      <c r="T459" s="24"/>
      <c r="U459" s="24"/>
      <c r="V459" s="24"/>
      <c r="W459" s="24"/>
      <c r="X459" s="24"/>
      <c r="Y459" s="24"/>
      <c r="Z459" s="24"/>
    </row>
    <row r="460" spans="8:26" ht="15.75" customHeight="1">
      <c r="H460" s="136"/>
      <c r="I460" s="136"/>
      <c r="K460" s="30"/>
      <c r="M460" s="30"/>
      <c r="P460" s="24"/>
      <c r="Q460" s="24"/>
      <c r="R460" s="24"/>
      <c r="S460" s="24"/>
      <c r="T460" s="24"/>
      <c r="U460" s="24"/>
      <c r="V460" s="24"/>
      <c r="W460" s="24"/>
      <c r="X460" s="24"/>
      <c r="Y460" s="24"/>
      <c r="Z460" s="24"/>
    </row>
    <row r="461" spans="8:26" ht="15.75" customHeight="1">
      <c r="H461" s="136"/>
      <c r="I461" s="136"/>
      <c r="K461" s="30"/>
      <c r="M461" s="30"/>
      <c r="P461" s="24"/>
      <c r="Q461" s="24"/>
      <c r="R461" s="24"/>
      <c r="S461" s="24"/>
      <c r="T461" s="24"/>
      <c r="U461" s="24"/>
      <c r="V461" s="24"/>
      <c r="W461" s="24"/>
      <c r="X461" s="24"/>
      <c r="Y461" s="24"/>
      <c r="Z461" s="24"/>
    </row>
    <row r="462" spans="8:26" ht="15.75" customHeight="1">
      <c r="H462" s="136"/>
      <c r="I462" s="136"/>
      <c r="K462" s="30"/>
      <c r="M462" s="30"/>
      <c r="P462" s="24"/>
      <c r="Q462" s="24"/>
      <c r="R462" s="24"/>
      <c r="S462" s="24"/>
      <c r="T462" s="24"/>
      <c r="U462" s="24"/>
      <c r="V462" s="24"/>
      <c r="W462" s="24"/>
      <c r="X462" s="24"/>
      <c r="Y462" s="24"/>
      <c r="Z462" s="24"/>
    </row>
    <row r="463" spans="8:26" ht="15.75" customHeight="1">
      <c r="H463" s="136"/>
      <c r="I463" s="136"/>
      <c r="K463" s="30"/>
      <c r="M463" s="30"/>
      <c r="P463" s="24"/>
      <c r="Q463" s="24"/>
      <c r="R463" s="24"/>
      <c r="S463" s="24"/>
      <c r="T463" s="24"/>
      <c r="U463" s="24"/>
      <c r="V463" s="24"/>
      <c r="W463" s="24"/>
      <c r="X463" s="24"/>
      <c r="Y463" s="24"/>
      <c r="Z463" s="24"/>
    </row>
    <row r="464" spans="8:26" ht="15.75" customHeight="1">
      <c r="H464" s="136"/>
      <c r="I464" s="136"/>
      <c r="K464" s="30"/>
      <c r="M464" s="30"/>
      <c r="P464" s="24"/>
      <c r="Q464" s="24"/>
      <c r="R464" s="24"/>
      <c r="S464" s="24"/>
      <c r="T464" s="24"/>
      <c r="U464" s="24"/>
      <c r="V464" s="24"/>
      <c r="W464" s="24"/>
      <c r="X464" s="24"/>
      <c r="Y464" s="24"/>
      <c r="Z464" s="24"/>
    </row>
    <row r="465" spans="8:26" ht="15.75" customHeight="1">
      <c r="H465" s="136"/>
      <c r="I465" s="136"/>
      <c r="K465" s="30"/>
      <c r="M465" s="30"/>
      <c r="P465" s="24"/>
      <c r="Q465" s="24"/>
      <c r="R465" s="24"/>
      <c r="S465" s="24"/>
      <c r="T465" s="24"/>
      <c r="U465" s="24"/>
      <c r="V465" s="24"/>
      <c r="W465" s="24"/>
      <c r="X465" s="24"/>
      <c r="Y465" s="24"/>
      <c r="Z465" s="24"/>
    </row>
    <row r="466" spans="8:26" ht="15.75" customHeight="1">
      <c r="H466" s="136"/>
      <c r="I466" s="136"/>
      <c r="K466" s="30"/>
      <c r="M466" s="30"/>
      <c r="P466" s="24"/>
      <c r="Q466" s="24"/>
      <c r="R466" s="24"/>
      <c r="S466" s="24"/>
      <c r="T466" s="24"/>
      <c r="U466" s="24"/>
      <c r="V466" s="24"/>
      <c r="W466" s="24"/>
      <c r="X466" s="24"/>
      <c r="Y466" s="24"/>
      <c r="Z466" s="24"/>
    </row>
    <row r="467" spans="8:26" ht="15.75" customHeight="1">
      <c r="H467" s="136"/>
      <c r="I467" s="136"/>
      <c r="K467" s="30"/>
      <c r="M467" s="30"/>
      <c r="P467" s="24"/>
      <c r="Q467" s="24"/>
      <c r="R467" s="24"/>
      <c r="S467" s="24"/>
      <c r="T467" s="24"/>
      <c r="U467" s="24"/>
      <c r="V467" s="24"/>
      <c r="W467" s="24"/>
      <c r="X467" s="24"/>
      <c r="Y467" s="24"/>
      <c r="Z467" s="24"/>
    </row>
    <row r="468" spans="8:26" ht="15.75" customHeight="1">
      <c r="H468" s="136"/>
      <c r="I468" s="136"/>
      <c r="K468" s="30"/>
      <c r="M468" s="30"/>
      <c r="P468" s="24"/>
      <c r="Q468" s="24"/>
      <c r="R468" s="24"/>
      <c r="S468" s="24"/>
      <c r="T468" s="24"/>
      <c r="U468" s="24"/>
      <c r="V468" s="24"/>
      <c r="W468" s="24"/>
      <c r="X468" s="24"/>
      <c r="Y468" s="24"/>
      <c r="Z468" s="24"/>
    </row>
    <row r="469" spans="8:26" ht="15.75" customHeight="1">
      <c r="H469" s="136"/>
      <c r="I469" s="136"/>
      <c r="K469" s="30"/>
      <c r="M469" s="30"/>
      <c r="P469" s="24"/>
      <c r="Q469" s="24"/>
      <c r="R469" s="24"/>
      <c r="S469" s="24"/>
      <c r="T469" s="24"/>
      <c r="U469" s="24"/>
      <c r="V469" s="24"/>
      <c r="W469" s="24"/>
      <c r="X469" s="24"/>
      <c r="Y469" s="24"/>
      <c r="Z469" s="24"/>
    </row>
    <row r="470" spans="8:26" ht="15.75" customHeight="1">
      <c r="H470" s="136"/>
      <c r="I470" s="136"/>
      <c r="K470" s="30"/>
      <c r="M470" s="30"/>
      <c r="P470" s="24"/>
      <c r="Q470" s="24"/>
      <c r="R470" s="24"/>
      <c r="S470" s="24"/>
      <c r="T470" s="24"/>
      <c r="U470" s="24"/>
      <c r="V470" s="24"/>
      <c r="W470" s="24"/>
      <c r="X470" s="24"/>
      <c r="Y470" s="24"/>
      <c r="Z470" s="24"/>
    </row>
    <row r="471" spans="8:26" ht="15.75" customHeight="1">
      <c r="H471" s="136"/>
      <c r="I471" s="136"/>
      <c r="K471" s="30"/>
      <c r="M471" s="30"/>
      <c r="P471" s="24"/>
      <c r="Q471" s="24"/>
      <c r="R471" s="24"/>
      <c r="S471" s="24"/>
      <c r="T471" s="24"/>
      <c r="U471" s="24"/>
      <c r="V471" s="24"/>
      <c r="W471" s="24"/>
      <c r="X471" s="24"/>
      <c r="Y471" s="24"/>
      <c r="Z471" s="24"/>
    </row>
    <row r="472" spans="8:26" ht="15.75" customHeight="1">
      <c r="H472" s="136"/>
      <c r="I472" s="136"/>
      <c r="K472" s="30"/>
      <c r="M472" s="30"/>
      <c r="P472" s="24"/>
      <c r="Q472" s="24"/>
      <c r="R472" s="24"/>
      <c r="S472" s="24"/>
      <c r="T472" s="24"/>
      <c r="U472" s="24"/>
      <c r="V472" s="24"/>
      <c r="W472" s="24"/>
      <c r="X472" s="24"/>
      <c r="Y472" s="24"/>
      <c r="Z472" s="24"/>
    </row>
    <row r="473" spans="8:26" ht="15.75" customHeight="1">
      <c r="H473" s="136"/>
      <c r="I473" s="136"/>
      <c r="K473" s="30"/>
      <c r="M473" s="30"/>
      <c r="P473" s="24"/>
      <c r="Q473" s="24"/>
      <c r="R473" s="24"/>
      <c r="S473" s="24"/>
      <c r="T473" s="24"/>
      <c r="U473" s="24"/>
      <c r="V473" s="24"/>
      <c r="W473" s="24"/>
      <c r="X473" s="24"/>
      <c r="Y473" s="24"/>
      <c r="Z473" s="24"/>
    </row>
    <row r="474" spans="8:26" ht="15.75" customHeight="1">
      <c r="H474" s="136"/>
      <c r="I474" s="136"/>
      <c r="K474" s="30"/>
      <c r="M474" s="30"/>
      <c r="P474" s="24"/>
      <c r="Q474" s="24"/>
      <c r="R474" s="24"/>
      <c r="S474" s="24"/>
      <c r="T474" s="24"/>
      <c r="U474" s="24"/>
      <c r="V474" s="24"/>
      <c r="W474" s="24"/>
      <c r="X474" s="24"/>
      <c r="Y474" s="24"/>
      <c r="Z474" s="24"/>
    </row>
    <row r="475" spans="8:26" ht="15.75" customHeight="1">
      <c r="H475" s="136"/>
      <c r="I475" s="136"/>
      <c r="K475" s="30"/>
      <c r="M475" s="30"/>
      <c r="P475" s="24"/>
      <c r="Q475" s="24"/>
      <c r="R475" s="24"/>
      <c r="S475" s="24"/>
      <c r="T475" s="24"/>
      <c r="U475" s="24"/>
      <c r="V475" s="24"/>
      <c r="W475" s="24"/>
      <c r="X475" s="24"/>
      <c r="Y475" s="24"/>
      <c r="Z475" s="24"/>
    </row>
    <row r="476" spans="8:26" ht="15.75" customHeight="1">
      <c r="H476" s="136"/>
      <c r="I476" s="136"/>
      <c r="K476" s="30"/>
      <c r="M476" s="30"/>
      <c r="P476" s="24"/>
      <c r="Q476" s="24"/>
      <c r="R476" s="24"/>
      <c r="S476" s="24"/>
      <c r="T476" s="24"/>
      <c r="U476" s="24"/>
      <c r="V476" s="24"/>
      <c r="W476" s="24"/>
      <c r="X476" s="24"/>
      <c r="Y476" s="24"/>
      <c r="Z476" s="24"/>
    </row>
    <row r="477" spans="8:26" ht="15.75" customHeight="1">
      <c r="H477" s="136"/>
      <c r="I477" s="136"/>
      <c r="K477" s="30"/>
      <c r="M477" s="30"/>
      <c r="P477" s="24"/>
      <c r="Q477" s="24"/>
      <c r="R477" s="24"/>
      <c r="S477" s="24"/>
      <c r="T477" s="24"/>
      <c r="U477" s="24"/>
      <c r="V477" s="24"/>
      <c r="W477" s="24"/>
      <c r="X477" s="24"/>
      <c r="Y477" s="24"/>
      <c r="Z477" s="24"/>
    </row>
    <row r="478" spans="8:26" ht="15.75" customHeight="1">
      <c r="H478" s="136"/>
      <c r="I478" s="136"/>
      <c r="K478" s="30"/>
      <c r="M478" s="30"/>
      <c r="P478" s="24"/>
      <c r="Q478" s="24"/>
      <c r="R478" s="24"/>
      <c r="S478" s="24"/>
      <c r="T478" s="24"/>
      <c r="U478" s="24"/>
      <c r="V478" s="24"/>
      <c r="W478" s="24"/>
      <c r="X478" s="24"/>
      <c r="Y478" s="24"/>
      <c r="Z478" s="24"/>
    </row>
    <row r="479" spans="8:26" ht="15.75" customHeight="1">
      <c r="H479" s="136"/>
      <c r="I479" s="136"/>
      <c r="K479" s="30"/>
      <c r="M479" s="30"/>
      <c r="P479" s="24"/>
      <c r="Q479" s="24"/>
      <c r="R479" s="24"/>
      <c r="S479" s="24"/>
      <c r="T479" s="24"/>
      <c r="U479" s="24"/>
      <c r="V479" s="24"/>
      <c r="W479" s="24"/>
      <c r="X479" s="24"/>
      <c r="Y479" s="24"/>
      <c r="Z479" s="24"/>
    </row>
    <row r="480" spans="8:26" ht="15.75" customHeight="1">
      <c r="H480" s="136"/>
      <c r="I480" s="136"/>
      <c r="K480" s="30"/>
      <c r="M480" s="30"/>
      <c r="P480" s="24"/>
      <c r="Q480" s="24"/>
      <c r="R480" s="24"/>
      <c r="S480" s="24"/>
      <c r="T480" s="24"/>
      <c r="U480" s="24"/>
      <c r="V480" s="24"/>
      <c r="W480" s="24"/>
      <c r="X480" s="24"/>
      <c r="Y480" s="24"/>
      <c r="Z480" s="24"/>
    </row>
    <row r="481" spans="8:26" ht="15.75" customHeight="1">
      <c r="H481" s="136"/>
      <c r="I481" s="136"/>
      <c r="K481" s="30"/>
      <c r="M481" s="30"/>
      <c r="P481" s="24"/>
      <c r="Q481" s="24"/>
      <c r="R481" s="24"/>
      <c r="S481" s="24"/>
      <c r="T481" s="24"/>
      <c r="U481" s="24"/>
      <c r="V481" s="24"/>
      <c r="W481" s="24"/>
      <c r="X481" s="24"/>
      <c r="Y481" s="24"/>
      <c r="Z481" s="24"/>
    </row>
    <row r="482" spans="8:26" ht="15.75" customHeight="1">
      <c r="H482" s="136"/>
      <c r="I482" s="136"/>
      <c r="K482" s="30"/>
      <c r="M482" s="30"/>
      <c r="P482" s="24"/>
      <c r="Q482" s="24"/>
      <c r="R482" s="24"/>
      <c r="S482" s="24"/>
      <c r="T482" s="24"/>
      <c r="U482" s="24"/>
      <c r="V482" s="24"/>
      <c r="W482" s="24"/>
      <c r="X482" s="24"/>
      <c r="Y482" s="24"/>
      <c r="Z482" s="24"/>
    </row>
    <row r="483" spans="8:26" ht="15.75" customHeight="1">
      <c r="H483" s="136"/>
      <c r="I483" s="136"/>
      <c r="K483" s="30"/>
      <c r="M483" s="30"/>
      <c r="P483" s="24"/>
      <c r="Q483" s="24"/>
      <c r="R483" s="24"/>
      <c r="S483" s="24"/>
      <c r="T483" s="24"/>
      <c r="U483" s="24"/>
      <c r="V483" s="24"/>
      <c r="W483" s="24"/>
      <c r="X483" s="24"/>
      <c r="Y483" s="24"/>
      <c r="Z483" s="24"/>
    </row>
    <row r="484" spans="8:26" ht="15.75" customHeight="1">
      <c r="H484" s="136"/>
      <c r="I484" s="136"/>
      <c r="K484" s="30"/>
      <c r="M484" s="30"/>
      <c r="P484" s="24"/>
      <c r="Q484" s="24"/>
      <c r="R484" s="24"/>
      <c r="S484" s="24"/>
      <c r="T484" s="24"/>
      <c r="U484" s="24"/>
      <c r="V484" s="24"/>
      <c r="W484" s="24"/>
      <c r="X484" s="24"/>
      <c r="Y484" s="24"/>
      <c r="Z484" s="24"/>
    </row>
    <row r="485" spans="8:26" ht="15.75" customHeight="1">
      <c r="H485" s="136"/>
      <c r="I485" s="136"/>
      <c r="K485" s="30"/>
      <c r="M485" s="30"/>
      <c r="P485" s="24"/>
      <c r="Q485" s="24"/>
      <c r="R485" s="24"/>
      <c r="S485" s="24"/>
      <c r="T485" s="24"/>
      <c r="U485" s="24"/>
      <c r="V485" s="24"/>
      <c r="W485" s="24"/>
      <c r="X485" s="24"/>
      <c r="Y485" s="24"/>
      <c r="Z485" s="24"/>
    </row>
    <row r="486" spans="8:26" ht="15.75" customHeight="1">
      <c r="H486" s="136"/>
      <c r="I486" s="136"/>
      <c r="K486" s="30"/>
      <c r="M486" s="30"/>
      <c r="P486" s="24"/>
      <c r="Q486" s="24"/>
      <c r="R486" s="24"/>
      <c r="S486" s="24"/>
      <c r="T486" s="24"/>
      <c r="U486" s="24"/>
      <c r="V486" s="24"/>
      <c r="W486" s="24"/>
      <c r="X486" s="24"/>
      <c r="Y486" s="24"/>
      <c r="Z486" s="24"/>
    </row>
    <row r="487" spans="8:26" ht="15.75" customHeight="1">
      <c r="H487" s="136"/>
      <c r="I487" s="136"/>
      <c r="K487" s="30"/>
      <c r="M487" s="30"/>
      <c r="P487" s="24"/>
      <c r="Q487" s="24"/>
      <c r="R487" s="24"/>
      <c r="S487" s="24"/>
      <c r="T487" s="24"/>
      <c r="U487" s="24"/>
      <c r="V487" s="24"/>
      <c r="W487" s="24"/>
      <c r="X487" s="24"/>
      <c r="Y487" s="24"/>
      <c r="Z487" s="24"/>
    </row>
    <row r="488" spans="8:26" ht="15.75" customHeight="1">
      <c r="H488" s="136"/>
      <c r="I488" s="136"/>
      <c r="K488" s="30"/>
      <c r="M488" s="30"/>
      <c r="P488" s="24"/>
      <c r="Q488" s="24"/>
      <c r="R488" s="24"/>
      <c r="S488" s="24"/>
      <c r="T488" s="24"/>
      <c r="U488" s="24"/>
      <c r="V488" s="24"/>
      <c r="W488" s="24"/>
      <c r="X488" s="24"/>
      <c r="Y488" s="24"/>
      <c r="Z488" s="24"/>
    </row>
    <row r="489" spans="8:26" ht="15.75" customHeight="1">
      <c r="H489" s="136"/>
      <c r="I489" s="136"/>
      <c r="K489" s="30"/>
      <c r="M489" s="30"/>
      <c r="P489" s="24"/>
      <c r="Q489" s="24"/>
      <c r="R489" s="24"/>
      <c r="S489" s="24"/>
      <c r="T489" s="24"/>
      <c r="U489" s="24"/>
      <c r="V489" s="24"/>
      <c r="W489" s="24"/>
      <c r="X489" s="24"/>
      <c r="Y489" s="24"/>
      <c r="Z489" s="24"/>
    </row>
    <row r="490" spans="8:26" ht="15.75" customHeight="1">
      <c r="H490" s="136"/>
      <c r="I490" s="136"/>
      <c r="K490" s="30"/>
      <c r="M490" s="30"/>
      <c r="P490" s="24"/>
      <c r="Q490" s="24"/>
      <c r="R490" s="24"/>
      <c r="S490" s="24"/>
      <c r="T490" s="24"/>
      <c r="U490" s="24"/>
      <c r="V490" s="24"/>
      <c r="W490" s="24"/>
      <c r="X490" s="24"/>
      <c r="Y490" s="24"/>
      <c r="Z490" s="24"/>
    </row>
    <row r="491" spans="8:26" ht="15.75" customHeight="1">
      <c r="H491" s="136"/>
      <c r="I491" s="136"/>
      <c r="K491" s="30"/>
      <c r="M491" s="30"/>
      <c r="P491" s="24"/>
      <c r="Q491" s="24"/>
      <c r="R491" s="24"/>
      <c r="S491" s="24"/>
      <c r="T491" s="24"/>
      <c r="U491" s="24"/>
      <c r="V491" s="24"/>
      <c r="W491" s="24"/>
      <c r="X491" s="24"/>
      <c r="Y491" s="24"/>
      <c r="Z491" s="24"/>
    </row>
    <row r="492" spans="8:26" ht="15.75" customHeight="1">
      <c r="H492" s="136"/>
      <c r="I492" s="136"/>
      <c r="K492" s="30"/>
      <c r="M492" s="30"/>
      <c r="P492" s="24"/>
      <c r="Q492" s="24"/>
      <c r="R492" s="24"/>
      <c r="S492" s="24"/>
      <c r="T492" s="24"/>
      <c r="U492" s="24"/>
      <c r="V492" s="24"/>
      <c r="W492" s="24"/>
      <c r="X492" s="24"/>
      <c r="Y492" s="24"/>
      <c r="Z492" s="24"/>
    </row>
    <row r="493" spans="8:26" ht="15.75" customHeight="1">
      <c r="H493" s="136"/>
      <c r="I493" s="136"/>
      <c r="K493" s="30"/>
      <c r="M493" s="30"/>
      <c r="P493" s="24"/>
      <c r="Q493" s="24"/>
      <c r="R493" s="24"/>
      <c r="S493" s="24"/>
      <c r="T493" s="24"/>
      <c r="U493" s="24"/>
      <c r="V493" s="24"/>
      <c r="W493" s="24"/>
      <c r="X493" s="24"/>
      <c r="Y493" s="24"/>
      <c r="Z493" s="24"/>
    </row>
    <row r="494" spans="8:26" ht="15.75" customHeight="1">
      <c r="H494" s="136"/>
      <c r="I494" s="136"/>
      <c r="K494" s="30"/>
      <c r="M494" s="30"/>
      <c r="P494" s="24"/>
      <c r="Q494" s="24"/>
      <c r="R494" s="24"/>
      <c r="S494" s="24"/>
      <c r="T494" s="24"/>
      <c r="U494" s="24"/>
      <c r="V494" s="24"/>
      <c r="W494" s="24"/>
      <c r="X494" s="24"/>
      <c r="Y494" s="24"/>
      <c r="Z494" s="24"/>
    </row>
    <row r="495" spans="8:26" ht="15.75" customHeight="1">
      <c r="H495" s="136"/>
      <c r="I495" s="136"/>
      <c r="K495" s="30"/>
      <c r="M495" s="30"/>
      <c r="P495" s="24"/>
      <c r="Q495" s="24"/>
      <c r="R495" s="24"/>
      <c r="S495" s="24"/>
      <c r="T495" s="24"/>
      <c r="U495" s="24"/>
      <c r="V495" s="24"/>
      <c r="W495" s="24"/>
      <c r="X495" s="24"/>
      <c r="Y495" s="24"/>
      <c r="Z495" s="24"/>
    </row>
    <row r="496" spans="8:26" ht="15.75" customHeight="1">
      <c r="H496" s="136"/>
      <c r="I496" s="136"/>
      <c r="K496" s="30"/>
      <c r="M496" s="30"/>
      <c r="P496" s="24"/>
      <c r="Q496" s="24"/>
      <c r="R496" s="24"/>
      <c r="S496" s="24"/>
      <c r="T496" s="24"/>
      <c r="U496" s="24"/>
      <c r="V496" s="24"/>
      <c r="W496" s="24"/>
      <c r="X496" s="24"/>
      <c r="Y496" s="24"/>
      <c r="Z496" s="24"/>
    </row>
    <row r="497" spans="8:26" ht="15.75" customHeight="1">
      <c r="H497" s="136"/>
      <c r="I497" s="136"/>
      <c r="K497" s="30"/>
      <c r="M497" s="30"/>
      <c r="P497" s="24"/>
      <c r="Q497" s="24"/>
      <c r="R497" s="24"/>
      <c r="S497" s="24"/>
      <c r="T497" s="24"/>
      <c r="U497" s="24"/>
      <c r="V497" s="24"/>
      <c r="W497" s="24"/>
      <c r="X497" s="24"/>
      <c r="Y497" s="24"/>
      <c r="Z497" s="24"/>
    </row>
    <row r="498" spans="8:26" ht="15.75" customHeight="1">
      <c r="H498" s="136"/>
      <c r="I498" s="136"/>
      <c r="K498" s="30"/>
      <c r="M498" s="30"/>
      <c r="P498" s="24"/>
      <c r="Q498" s="24"/>
      <c r="R498" s="24"/>
      <c r="S498" s="24"/>
      <c r="T498" s="24"/>
      <c r="U498" s="24"/>
      <c r="V498" s="24"/>
      <c r="W498" s="24"/>
      <c r="X498" s="24"/>
      <c r="Y498" s="24"/>
      <c r="Z498" s="24"/>
    </row>
    <row r="499" spans="8:26" ht="15.75" customHeight="1">
      <c r="H499" s="136"/>
      <c r="I499" s="136"/>
      <c r="K499" s="30"/>
      <c r="M499" s="30"/>
      <c r="P499" s="24"/>
      <c r="Q499" s="24"/>
      <c r="R499" s="24"/>
      <c r="S499" s="24"/>
      <c r="T499" s="24"/>
      <c r="U499" s="24"/>
      <c r="V499" s="24"/>
      <c r="W499" s="24"/>
      <c r="X499" s="24"/>
      <c r="Y499" s="24"/>
      <c r="Z499" s="24"/>
    </row>
    <row r="500" spans="8:26" ht="15.75" customHeight="1">
      <c r="H500" s="136"/>
      <c r="I500" s="136"/>
      <c r="K500" s="30"/>
      <c r="M500" s="30"/>
      <c r="P500" s="24"/>
      <c r="Q500" s="24"/>
      <c r="R500" s="24"/>
      <c r="S500" s="24"/>
      <c r="T500" s="24"/>
      <c r="U500" s="24"/>
      <c r="V500" s="24"/>
      <c r="W500" s="24"/>
      <c r="X500" s="24"/>
      <c r="Y500" s="24"/>
      <c r="Z500" s="24"/>
    </row>
    <row r="501" spans="8:26" ht="15.75" customHeight="1">
      <c r="H501" s="136"/>
      <c r="I501" s="136"/>
      <c r="K501" s="30"/>
      <c r="M501" s="30"/>
      <c r="P501" s="24"/>
      <c r="Q501" s="24"/>
      <c r="R501" s="24"/>
      <c r="S501" s="24"/>
      <c r="T501" s="24"/>
      <c r="U501" s="24"/>
      <c r="V501" s="24"/>
      <c r="W501" s="24"/>
      <c r="X501" s="24"/>
      <c r="Y501" s="24"/>
      <c r="Z501" s="24"/>
    </row>
    <row r="502" spans="8:26" ht="15.75" customHeight="1">
      <c r="H502" s="136"/>
      <c r="I502" s="136"/>
      <c r="K502" s="30"/>
      <c r="M502" s="30"/>
      <c r="P502" s="24"/>
      <c r="Q502" s="24"/>
      <c r="R502" s="24"/>
      <c r="S502" s="24"/>
      <c r="T502" s="24"/>
      <c r="U502" s="24"/>
      <c r="V502" s="24"/>
      <c r="W502" s="24"/>
      <c r="X502" s="24"/>
      <c r="Y502" s="24"/>
      <c r="Z502" s="24"/>
    </row>
    <row r="503" spans="8:26" ht="15.75" customHeight="1">
      <c r="H503" s="136"/>
      <c r="I503" s="136"/>
      <c r="K503" s="30"/>
      <c r="M503" s="30"/>
      <c r="P503" s="24"/>
      <c r="Q503" s="24"/>
      <c r="R503" s="24"/>
      <c r="S503" s="24"/>
      <c r="T503" s="24"/>
      <c r="U503" s="24"/>
      <c r="V503" s="24"/>
      <c r="W503" s="24"/>
      <c r="X503" s="24"/>
      <c r="Y503" s="24"/>
      <c r="Z503" s="24"/>
    </row>
    <row r="504" spans="8:26" ht="15.75" customHeight="1">
      <c r="H504" s="136"/>
      <c r="I504" s="136"/>
      <c r="K504" s="30"/>
      <c r="M504" s="30"/>
      <c r="P504" s="24"/>
      <c r="Q504" s="24"/>
      <c r="R504" s="24"/>
      <c r="S504" s="24"/>
      <c r="T504" s="24"/>
      <c r="U504" s="24"/>
      <c r="V504" s="24"/>
      <c r="W504" s="24"/>
      <c r="X504" s="24"/>
      <c r="Y504" s="24"/>
      <c r="Z504" s="24"/>
    </row>
    <row r="505" spans="8:26" ht="15.75" customHeight="1">
      <c r="H505" s="136"/>
      <c r="I505" s="136"/>
      <c r="K505" s="30"/>
      <c r="M505" s="30"/>
      <c r="P505" s="24"/>
      <c r="Q505" s="24"/>
      <c r="R505" s="24"/>
      <c r="S505" s="24"/>
      <c r="T505" s="24"/>
      <c r="U505" s="24"/>
      <c r="V505" s="24"/>
      <c r="W505" s="24"/>
      <c r="X505" s="24"/>
      <c r="Y505" s="24"/>
      <c r="Z505" s="24"/>
    </row>
    <row r="506" spans="8:26" ht="15.75" customHeight="1">
      <c r="H506" s="136"/>
      <c r="I506" s="136"/>
      <c r="K506" s="30"/>
      <c r="M506" s="30"/>
      <c r="P506" s="24"/>
      <c r="Q506" s="24"/>
      <c r="R506" s="24"/>
      <c r="S506" s="24"/>
      <c r="T506" s="24"/>
      <c r="U506" s="24"/>
      <c r="V506" s="24"/>
      <c r="W506" s="24"/>
      <c r="X506" s="24"/>
      <c r="Y506" s="24"/>
      <c r="Z506" s="24"/>
    </row>
    <row r="507" spans="8:26" ht="15.75" customHeight="1">
      <c r="H507" s="136"/>
      <c r="I507" s="136"/>
      <c r="K507" s="30"/>
      <c r="M507" s="30"/>
      <c r="P507" s="24"/>
      <c r="Q507" s="24"/>
      <c r="R507" s="24"/>
      <c r="S507" s="24"/>
      <c r="T507" s="24"/>
      <c r="U507" s="24"/>
      <c r="V507" s="24"/>
      <c r="W507" s="24"/>
      <c r="X507" s="24"/>
      <c r="Y507" s="24"/>
      <c r="Z507" s="24"/>
    </row>
    <row r="508" spans="8:26" ht="15.75" customHeight="1">
      <c r="H508" s="136"/>
      <c r="I508" s="136"/>
      <c r="K508" s="30"/>
      <c r="M508" s="30"/>
      <c r="P508" s="24"/>
      <c r="Q508" s="24"/>
      <c r="R508" s="24"/>
      <c r="S508" s="24"/>
      <c r="T508" s="24"/>
      <c r="U508" s="24"/>
      <c r="V508" s="24"/>
      <c r="W508" s="24"/>
      <c r="X508" s="24"/>
      <c r="Y508" s="24"/>
      <c r="Z508" s="24"/>
    </row>
    <row r="509" spans="8:26" ht="15.75" customHeight="1">
      <c r="H509" s="136"/>
      <c r="I509" s="136"/>
      <c r="K509" s="30"/>
      <c r="M509" s="30"/>
      <c r="P509" s="24"/>
      <c r="Q509" s="24"/>
      <c r="R509" s="24"/>
      <c r="S509" s="24"/>
      <c r="T509" s="24"/>
      <c r="U509" s="24"/>
      <c r="V509" s="24"/>
      <c r="W509" s="24"/>
      <c r="X509" s="24"/>
      <c r="Y509" s="24"/>
      <c r="Z509" s="24"/>
    </row>
    <row r="510" spans="8:26" ht="15.75" customHeight="1">
      <c r="H510" s="136"/>
      <c r="I510" s="136"/>
      <c r="K510" s="30"/>
      <c r="M510" s="30"/>
      <c r="P510" s="24"/>
      <c r="Q510" s="24"/>
      <c r="R510" s="24"/>
      <c r="S510" s="24"/>
      <c r="T510" s="24"/>
      <c r="U510" s="24"/>
      <c r="V510" s="24"/>
      <c r="W510" s="24"/>
      <c r="X510" s="24"/>
      <c r="Y510" s="24"/>
      <c r="Z510" s="24"/>
    </row>
    <row r="511" spans="8:26" ht="15.75" customHeight="1">
      <c r="H511" s="136"/>
      <c r="I511" s="136"/>
      <c r="K511" s="30"/>
      <c r="M511" s="30"/>
      <c r="P511" s="24"/>
      <c r="Q511" s="24"/>
      <c r="R511" s="24"/>
      <c r="S511" s="24"/>
      <c r="T511" s="24"/>
      <c r="U511" s="24"/>
      <c r="V511" s="24"/>
      <c r="W511" s="24"/>
      <c r="X511" s="24"/>
      <c r="Y511" s="24"/>
      <c r="Z511" s="24"/>
    </row>
    <row r="512" spans="8:26" ht="15.75" customHeight="1">
      <c r="H512" s="136"/>
      <c r="I512" s="136"/>
      <c r="K512" s="30"/>
      <c r="M512" s="30"/>
      <c r="P512" s="24"/>
      <c r="Q512" s="24"/>
      <c r="R512" s="24"/>
      <c r="S512" s="24"/>
      <c r="T512" s="24"/>
      <c r="U512" s="24"/>
      <c r="V512" s="24"/>
      <c r="W512" s="24"/>
      <c r="X512" s="24"/>
      <c r="Y512" s="24"/>
      <c r="Z512" s="24"/>
    </row>
    <row r="513" spans="8:26" ht="15.75" customHeight="1">
      <c r="H513" s="136"/>
      <c r="I513" s="136"/>
      <c r="K513" s="30"/>
      <c r="M513" s="30"/>
      <c r="P513" s="24"/>
      <c r="Q513" s="24"/>
      <c r="R513" s="24"/>
      <c r="S513" s="24"/>
      <c r="T513" s="24"/>
      <c r="U513" s="24"/>
      <c r="V513" s="24"/>
      <c r="W513" s="24"/>
      <c r="X513" s="24"/>
      <c r="Y513" s="24"/>
      <c r="Z513" s="24"/>
    </row>
    <row r="514" spans="8:26" ht="15.75" customHeight="1">
      <c r="H514" s="136"/>
      <c r="I514" s="136"/>
      <c r="K514" s="30"/>
      <c r="M514" s="30"/>
      <c r="P514" s="24"/>
      <c r="Q514" s="24"/>
      <c r="R514" s="24"/>
      <c r="S514" s="24"/>
      <c r="T514" s="24"/>
      <c r="U514" s="24"/>
      <c r="V514" s="24"/>
      <c r="W514" s="24"/>
      <c r="X514" s="24"/>
      <c r="Y514" s="24"/>
      <c r="Z514" s="24"/>
    </row>
    <row r="515" spans="8:26" ht="15.75" customHeight="1">
      <c r="H515" s="136"/>
      <c r="I515" s="136"/>
      <c r="K515" s="30"/>
      <c r="M515" s="30"/>
      <c r="P515" s="24"/>
      <c r="Q515" s="24"/>
      <c r="R515" s="24"/>
      <c r="S515" s="24"/>
      <c r="T515" s="24"/>
      <c r="U515" s="24"/>
      <c r="V515" s="24"/>
      <c r="W515" s="24"/>
      <c r="X515" s="24"/>
      <c r="Y515" s="24"/>
      <c r="Z515" s="24"/>
    </row>
    <row r="516" spans="8:26" ht="15.75" customHeight="1">
      <c r="H516" s="136"/>
      <c r="I516" s="136"/>
      <c r="K516" s="30"/>
      <c r="M516" s="30"/>
      <c r="P516" s="24"/>
      <c r="Q516" s="24"/>
      <c r="R516" s="24"/>
      <c r="S516" s="24"/>
      <c r="T516" s="24"/>
      <c r="U516" s="24"/>
      <c r="V516" s="24"/>
      <c r="W516" s="24"/>
      <c r="X516" s="24"/>
      <c r="Y516" s="24"/>
      <c r="Z516" s="24"/>
    </row>
    <row r="517" spans="8:26" ht="15.75" customHeight="1">
      <c r="H517" s="136"/>
      <c r="I517" s="136"/>
      <c r="K517" s="30"/>
      <c r="M517" s="30"/>
      <c r="P517" s="24"/>
      <c r="Q517" s="24"/>
      <c r="R517" s="24"/>
      <c r="S517" s="24"/>
      <c r="T517" s="24"/>
      <c r="U517" s="24"/>
      <c r="V517" s="24"/>
      <c r="W517" s="24"/>
      <c r="X517" s="24"/>
      <c r="Y517" s="24"/>
      <c r="Z517" s="24"/>
    </row>
    <row r="518" spans="8:26" ht="15.75" customHeight="1">
      <c r="H518" s="136"/>
      <c r="I518" s="136"/>
      <c r="K518" s="30"/>
      <c r="M518" s="30"/>
      <c r="P518" s="24"/>
      <c r="Q518" s="24"/>
      <c r="R518" s="24"/>
      <c r="S518" s="24"/>
      <c r="T518" s="24"/>
      <c r="U518" s="24"/>
      <c r="V518" s="24"/>
      <c r="W518" s="24"/>
      <c r="X518" s="24"/>
      <c r="Y518" s="24"/>
      <c r="Z518" s="24"/>
    </row>
    <row r="519" spans="8:26" ht="15.75" customHeight="1">
      <c r="H519" s="136"/>
      <c r="I519" s="136"/>
      <c r="K519" s="30"/>
      <c r="M519" s="30"/>
      <c r="P519" s="24"/>
      <c r="Q519" s="24"/>
      <c r="R519" s="24"/>
      <c r="S519" s="24"/>
      <c r="T519" s="24"/>
      <c r="U519" s="24"/>
      <c r="V519" s="24"/>
      <c r="W519" s="24"/>
      <c r="X519" s="24"/>
      <c r="Y519" s="24"/>
      <c r="Z519" s="24"/>
    </row>
    <row r="520" spans="8:26" ht="15.75" customHeight="1">
      <c r="H520" s="136"/>
      <c r="I520" s="136"/>
      <c r="K520" s="30"/>
      <c r="M520" s="30"/>
      <c r="P520" s="24"/>
      <c r="Q520" s="24"/>
      <c r="R520" s="24"/>
      <c r="S520" s="24"/>
      <c r="T520" s="24"/>
      <c r="U520" s="24"/>
      <c r="V520" s="24"/>
      <c r="W520" s="24"/>
      <c r="X520" s="24"/>
      <c r="Y520" s="24"/>
      <c r="Z520" s="24"/>
    </row>
    <row r="521" spans="8:26" ht="15.75" customHeight="1">
      <c r="H521" s="136"/>
      <c r="I521" s="136"/>
      <c r="K521" s="30"/>
      <c r="M521" s="30"/>
      <c r="P521" s="24"/>
      <c r="Q521" s="24"/>
      <c r="R521" s="24"/>
      <c r="S521" s="24"/>
      <c r="T521" s="24"/>
      <c r="U521" s="24"/>
      <c r="V521" s="24"/>
      <c r="W521" s="24"/>
      <c r="X521" s="24"/>
      <c r="Y521" s="24"/>
      <c r="Z521" s="24"/>
    </row>
    <row r="522" spans="8:26" ht="15.75" customHeight="1">
      <c r="H522" s="136"/>
      <c r="I522" s="136"/>
      <c r="K522" s="30"/>
      <c r="M522" s="30"/>
      <c r="P522" s="24"/>
      <c r="Q522" s="24"/>
      <c r="R522" s="24"/>
      <c r="S522" s="24"/>
      <c r="T522" s="24"/>
      <c r="U522" s="24"/>
      <c r="V522" s="24"/>
      <c r="W522" s="24"/>
      <c r="X522" s="24"/>
      <c r="Y522" s="24"/>
      <c r="Z522" s="24"/>
    </row>
    <row r="523" spans="8:26" ht="15.75" customHeight="1">
      <c r="H523" s="136"/>
      <c r="I523" s="136"/>
      <c r="K523" s="30"/>
      <c r="M523" s="30"/>
      <c r="P523" s="24"/>
      <c r="Q523" s="24"/>
      <c r="R523" s="24"/>
      <c r="S523" s="24"/>
      <c r="T523" s="24"/>
      <c r="U523" s="24"/>
      <c r="V523" s="24"/>
      <c r="W523" s="24"/>
      <c r="X523" s="24"/>
      <c r="Y523" s="24"/>
      <c r="Z523" s="24"/>
    </row>
    <row r="524" spans="8:26" ht="15.75" customHeight="1">
      <c r="H524" s="136"/>
      <c r="I524" s="136"/>
      <c r="K524" s="30"/>
      <c r="M524" s="30"/>
      <c r="P524" s="24"/>
      <c r="Q524" s="24"/>
      <c r="R524" s="24"/>
      <c r="S524" s="24"/>
      <c r="T524" s="24"/>
      <c r="U524" s="24"/>
      <c r="V524" s="24"/>
      <c r="W524" s="24"/>
      <c r="X524" s="24"/>
      <c r="Y524" s="24"/>
      <c r="Z524" s="24"/>
    </row>
    <row r="525" spans="8:26" ht="15.75" customHeight="1">
      <c r="H525" s="136"/>
      <c r="I525" s="136"/>
      <c r="K525" s="30"/>
      <c r="M525" s="30"/>
      <c r="P525" s="24"/>
      <c r="Q525" s="24"/>
      <c r="R525" s="24"/>
      <c r="S525" s="24"/>
      <c r="T525" s="24"/>
      <c r="U525" s="24"/>
      <c r="V525" s="24"/>
      <c r="W525" s="24"/>
      <c r="X525" s="24"/>
      <c r="Y525" s="24"/>
      <c r="Z525" s="24"/>
    </row>
    <row r="526" spans="8:26" ht="15.75" customHeight="1">
      <c r="H526" s="136"/>
      <c r="I526" s="136"/>
      <c r="K526" s="30"/>
      <c r="M526" s="30"/>
      <c r="P526" s="24"/>
      <c r="Q526" s="24"/>
      <c r="R526" s="24"/>
      <c r="S526" s="24"/>
      <c r="T526" s="24"/>
      <c r="U526" s="24"/>
      <c r="V526" s="24"/>
      <c r="W526" s="24"/>
      <c r="X526" s="24"/>
      <c r="Y526" s="24"/>
      <c r="Z526" s="24"/>
    </row>
    <row r="527" spans="8:26" ht="15.75" customHeight="1">
      <c r="H527" s="136"/>
      <c r="I527" s="136"/>
      <c r="K527" s="30"/>
      <c r="M527" s="30"/>
      <c r="P527" s="24"/>
      <c r="Q527" s="24"/>
      <c r="R527" s="24"/>
      <c r="S527" s="24"/>
      <c r="T527" s="24"/>
      <c r="U527" s="24"/>
      <c r="V527" s="24"/>
      <c r="W527" s="24"/>
      <c r="X527" s="24"/>
      <c r="Y527" s="24"/>
      <c r="Z527" s="24"/>
    </row>
    <row r="528" spans="8:26" ht="15.75" customHeight="1">
      <c r="H528" s="136"/>
      <c r="I528" s="136"/>
      <c r="K528" s="30"/>
      <c r="M528" s="30"/>
      <c r="P528" s="24"/>
      <c r="Q528" s="24"/>
      <c r="R528" s="24"/>
      <c r="S528" s="24"/>
      <c r="T528" s="24"/>
      <c r="U528" s="24"/>
      <c r="V528" s="24"/>
      <c r="W528" s="24"/>
      <c r="X528" s="24"/>
      <c r="Y528" s="24"/>
      <c r="Z528" s="24"/>
    </row>
    <row r="529" spans="8:26" ht="15.75" customHeight="1">
      <c r="H529" s="136"/>
      <c r="I529" s="136"/>
      <c r="K529" s="30"/>
      <c r="M529" s="30"/>
      <c r="P529" s="24"/>
      <c r="Q529" s="24"/>
      <c r="R529" s="24"/>
      <c r="S529" s="24"/>
      <c r="T529" s="24"/>
      <c r="U529" s="24"/>
      <c r="V529" s="24"/>
      <c r="W529" s="24"/>
      <c r="X529" s="24"/>
      <c r="Y529" s="24"/>
      <c r="Z529" s="24"/>
    </row>
    <row r="530" spans="8:26" ht="15.75" customHeight="1">
      <c r="H530" s="136"/>
      <c r="I530" s="136"/>
      <c r="K530" s="30"/>
      <c r="M530" s="30"/>
      <c r="P530" s="24"/>
      <c r="Q530" s="24"/>
      <c r="R530" s="24"/>
      <c r="S530" s="24"/>
      <c r="T530" s="24"/>
      <c r="U530" s="24"/>
      <c r="V530" s="24"/>
      <c r="W530" s="24"/>
      <c r="X530" s="24"/>
      <c r="Y530" s="24"/>
      <c r="Z530" s="24"/>
    </row>
    <row r="531" spans="8:26" ht="15.75" customHeight="1">
      <c r="H531" s="136"/>
      <c r="I531" s="136"/>
      <c r="K531" s="30"/>
      <c r="M531" s="30"/>
      <c r="P531" s="24"/>
      <c r="Q531" s="24"/>
      <c r="R531" s="24"/>
      <c r="S531" s="24"/>
      <c r="T531" s="24"/>
      <c r="U531" s="24"/>
      <c r="V531" s="24"/>
      <c r="W531" s="24"/>
      <c r="X531" s="24"/>
      <c r="Y531" s="24"/>
      <c r="Z531" s="24"/>
    </row>
    <row r="532" spans="8:26" ht="15.75" customHeight="1">
      <c r="H532" s="136"/>
      <c r="I532" s="136"/>
      <c r="K532" s="30"/>
      <c r="M532" s="30"/>
      <c r="P532" s="24"/>
      <c r="Q532" s="24"/>
      <c r="R532" s="24"/>
      <c r="S532" s="24"/>
      <c r="T532" s="24"/>
      <c r="U532" s="24"/>
      <c r="V532" s="24"/>
      <c r="W532" s="24"/>
      <c r="X532" s="24"/>
      <c r="Y532" s="24"/>
      <c r="Z532" s="24"/>
    </row>
    <row r="533" spans="8:26" ht="15.75" customHeight="1">
      <c r="H533" s="136"/>
      <c r="I533" s="136"/>
      <c r="K533" s="30"/>
      <c r="M533" s="30"/>
      <c r="P533" s="24"/>
      <c r="Q533" s="24"/>
      <c r="R533" s="24"/>
      <c r="S533" s="24"/>
      <c r="T533" s="24"/>
      <c r="U533" s="24"/>
      <c r="V533" s="24"/>
      <c r="W533" s="24"/>
      <c r="X533" s="24"/>
      <c r="Y533" s="24"/>
      <c r="Z533" s="24"/>
    </row>
    <row r="534" spans="8:26" ht="15.75" customHeight="1">
      <c r="H534" s="136"/>
      <c r="I534" s="136"/>
      <c r="K534" s="30"/>
      <c r="M534" s="30"/>
      <c r="P534" s="24"/>
      <c r="Q534" s="24"/>
      <c r="R534" s="24"/>
      <c r="S534" s="24"/>
      <c r="T534" s="24"/>
      <c r="U534" s="24"/>
      <c r="V534" s="24"/>
      <c r="W534" s="24"/>
      <c r="X534" s="24"/>
      <c r="Y534" s="24"/>
      <c r="Z534" s="24"/>
    </row>
    <row r="535" spans="8:26" ht="15.75" customHeight="1">
      <c r="H535" s="136"/>
      <c r="I535" s="136"/>
      <c r="K535" s="30"/>
      <c r="M535" s="30"/>
      <c r="P535" s="24"/>
      <c r="Q535" s="24"/>
      <c r="R535" s="24"/>
      <c r="S535" s="24"/>
      <c r="T535" s="24"/>
      <c r="U535" s="24"/>
      <c r="V535" s="24"/>
      <c r="W535" s="24"/>
      <c r="X535" s="24"/>
      <c r="Y535" s="24"/>
      <c r="Z535" s="24"/>
    </row>
    <row r="536" spans="8:26" ht="15.75" customHeight="1">
      <c r="H536" s="136"/>
      <c r="I536" s="136"/>
      <c r="K536" s="30"/>
      <c r="M536" s="30"/>
      <c r="P536" s="24"/>
      <c r="Q536" s="24"/>
      <c r="R536" s="24"/>
      <c r="S536" s="24"/>
      <c r="T536" s="24"/>
      <c r="U536" s="24"/>
      <c r="V536" s="24"/>
      <c r="W536" s="24"/>
      <c r="X536" s="24"/>
      <c r="Y536" s="24"/>
      <c r="Z536" s="24"/>
    </row>
    <row r="537" spans="8:26" ht="15.75" customHeight="1">
      <c r="H537" s="136"/>
      <c r="I537" s="136"/>
      <c r="K537" s="30"/>
      <c r="M537" s="30"/>
      <c r="P537" s="24"/>
      <c r="Q537" s="24"/>
      <c r="R537" s="24"/>
      <c r="S537" s="24"/>
      <c r="T537" s="24"/>
      <c r="U537" s="24"/>
      <c r="V537" s="24"/>
      <c r="W537" s="24"/>
      <c r="X537" s="24"/>
      <c r="Y537" s="24"/>
      <c r="Z537" s="24"/>
    </row>
    <row r="538" spans="8:26" ht="15.75" customHeight="1">
      <c r="H538" s="136"/>
      <c r="I538" s="136"/>
      <c r="K538" s="30"/>
      <c r="M538" s="30"/>
      <c r="P538" s="24"/>
      <c r="Q538" s="24"/>
      <c r="R538" s="24"/>
      <c r="S538" s="24"/>
      <c r="T538" s="24"/>
      <c r="U538" s="24"/>
      <c r="V538" s="24"/>
      <c r="W538" s="24"/>
      <c r="X538" s="24"/>
      <c r="Y538" s="24"/>
      <c r="Z538" s="24"/>
    </row>
    <row r="539" spans="8:26" ht="15.75" customHeight="1">
      <c r="H539" s="136"/>
      <c r="I539" s="136"/>
      <c r="K539" s="30"/>
      <c r="M539" s="30"/>
      <c r="P539" s="24"/>
      <c r="Q539" s="24"/>
      <c r="R539" s="24"/>
      <c r="S539" s="24"/>
      <c r="T539" s="24"/>
      <c r="U539" s="24"/>
      <c r="V539" s="24"/>
      <c r="W539" s="24"/>
      <c r="X539" s="24"/>
      <c r="Y539" s="24"/>
      <c r="Z539" s="24"/>
    </row>
    <row r="540" spans="8:26" ht="15.75" customHeight="1">
      <c r="H540" s="136"/>
      <c r="I540" s="136"/>
      <c r="K540" s="30"/>
      <c r="M540" s="30"/>
      <c r="P540" s="24"/>
      <c r="Q540" s="24"/>
      <c r="R540" s="24"/>
      <c r="S540" s="24"/>
      <c r="T540" s="24"/>
      <c r="U540" s="24"/>
      <c r="V540" s="24"/>
      <c r="W540" s="24"/>
      <c r="X540" s="24"/>
      <c r="Y540" s="24"/>
      <c r="Z540" s="24"/>
    </row>
    <row r="541" spans="8:26" ht="15.75" customHeight="1">
      <c r="H541" s="136"/>
      <c r="I541" s="136"/>
      <c r="K541" s="30"/>
      <c r="M541" s="30"/>
      <c r="P541" s="24"/>
      <c r="Q541" s="24"/>
      <c r="R541" s="24"/>
      <c r="S541" s="24"/>
      <c r="T541" s="24"/>
      <c r="U541" s="24"/>
      <c r="V541" s="24"/>
      <c r="W541" s="24"/>
      <c r="X541" s="24"/>
      <c r="Y541" s="24"/>
      <c r="Z541" s="24"/>
    </row>
    <row r="542" spans="8:26" ht="15.75" customHeight="1">
      <c r="H542" s="136"/>
      <c r="I542" s="136"/>
      <c r="K542" s="30"/>
      <c r="M542" s="30"/>
      <c r="P542" s="24"/>
      <c r="Q542" s="24"/>
      <c r="R542" s="24"/>
      <c r="S542" s="24"/>
      <c r="T542" s="24"/>
      <c r="U542" s="24"/>
      <c r="V542" s="24"/>
      <c r="W542" s="24"/>
      <c r="X542" s="24"/>
      <c r="Y542" s="24"/>
      <c r="Z542" s="24"/>
    </row>
    <row r="543" spans="8:26" ht="15.75" customHeight="1">
      <c r="H543" s="136"/>
      <c r="I543" s="136"/>
      <c r="K543" s="30"/>
      <c r="M543" s="30"/>
      <c r="P543" s="24"/>
      <c r="Q543" s="24"/>
      <c r="R543" s="24"/>
      <c r="S543" s="24"/>
      <c r="T543" s="24"/>
      <c r="U543" s="24"/>
      <c r="V543" s="24"/>
      <c r="W543" s="24"/>
      <c r="X543" s="24"/>
      <c r="Y543" s="24"/>
      <c r="Z543" s="24"/>
    </row>
    <row r="544" spans="8:26" ht="15.75" customHeight="1">
      <c r="H544" s="136"/>
      <c r="I544" s="136"/>
      <c r="K544" s="30"/>
      <c r="M544" s="30"/>
      <c r="P544" s="24"/>
      <c r="Q544" s="24"/>
      <c r="R544" s="24"/>
      <c r="S544" s="24"/>
      <c r="T544" s="24"/>
      <c r="U544" s="24"/>
      <c r="V544" s="24"/>
      <c r="W544" s="24"/>
      <c r="X544" s="24"/>
      <c r="Y544" s="24"/>
      <c r="Z544" s="24"/>
    </row>
    <row r="545" spans="8:26" ht="15.75" customHeight="1">
      <c r="H545" s="136"/>
      <c r="I545" s="136"/>
      <c r="K545" s="30"/>
      <c r="M545" s="30"/>
      <c r="P545" s="24"/>
      <c r="Q545" s="24"/>
      <c r="R545" s="24"/>
      <c r="S545" s="24"/>
      <c r="T545" s="24"/>
      <c r="U545" s="24"/>
      <c r="V545" s="24"/>
      <c r="W545" s="24"/>
      <c r="X545" s="24"/>
      <c r="Y545" s="24"/>
      <c r="Z545" s="24"/>
    </row>
    <row r="546" spans="8:26" ht="15.75" customHeight="1">
      <c r="H546" s="136"/>
      <c r="I546" s="136"/>
      <c r="K546" s="30"/>
      <c r="M546" s="30"/>
      <c r="P546" s="24"/>
      <c r="Q546" s="24"/>
      <c r="R546" s="24"/>
      <c r="S546" s="24"/>
      <c r="T546" s="24"/>
      <c r="U546" s="24"/>
      <c r="V546" s="24"/>
      <c r="W546" s="24"/>
      <c r="X546" s="24"/>
      <c r="Y546" s="24"/>
      <c r="Z546" s="24"/>
    </row>
    <row r="547" spans="8:26" ht="15.75" customHeight="1">
      <c r="H547" s="136"/>
      <c r="I547" s="136"/>
      <c r="K547" s="30"/>
      <c r="M547" s="30"/>
      <c r="P547" s="24"/>
      <c r="Q547" s="24"/>
      <c r="R547" s="24"/>
      <c r="S547" s="24"/>
      <c r="T547" s="24"/>
      <c r="U547" s="24"/>
      <c r="V547" s="24"/>
      <c r="W547" s="24"/>
      <c r="X547" s="24"/>
      <c r="Y547" s="24"/>
      <c r="Z547" s="24"/>
    </row>
    <row r="548" spans="8:26" ht="15.75" customHeight="1">
      <c r="H548" s="136"/>
      <c r="I548" s="136"/>
      <c r="K548" s="30"/>
      <c r="M548" s="30"/>
      <c r="P548" s="24"/>
      <c r="Q548" s="24"/>
      <c r="R548" s="24"/>
      <c r="S548" s="24"/>
      <c r="T548" s="24"/>
      <c r="U548" s="24"/>
      <c r="V548" s="24"/>
      <c r="W548" s="24"/>
      <c r="X548" s="24"/>
      <c r="Y548" s="24"/>
      <c r="Z548" s="24"/>
    </row>
    <row r="549" spans="8:26" ht="15.75" customHeight="1">
      <c r="H549" s="136"/>
      <c r="I549" s="136"/>
      <c r="K549" s="30"/>
      <c r="M549" s="30"/>
      <c r="P549" s="24"/>
      <c r="Q549" s="24"/>
      <c r="R549" s="24"/>
      <c r="S549" s="24"/>
      <c r="T549" s="24"/>
      <c r="U549" s="24"/>
      <c r="V549" s="24"/>
      <c r="W549" s="24"/>
      <c r="X549" s="24"/>
      <c r="Y549" s="24"/>
      <c r="Z549" s="24"/>
    </row>
    <row r="550" spans="8:26" ht="15.75" customHeight="1">
      <c r="H550" s="136"/>
      <c r="I550" s="136"/>
      <c r="K550" s="30"/>
      <c r="M550" s="30"/>
      <c r="P550" s="24"/>
      <c r="Q550" s="24"/>
      <c r="R550" s="24"/>
      <c r="S550" s="24"/>
      <c r="T550" s="24"/>
      <c r="U550" s="24"/>
      <c r="V550" s="24"/>
      <c r="W550" s="24"/>
      <c r="X550" s="24"/>
      <c r="Y550" s="24"/>
      <c r="Z550" s="24"/>
    </row>
    <row r="551" spans="8:26" ht="15.75" customHeight="1">
      <c r="H551" s="136"/>
      <c r="I551" s="136"/>
      <c r="K551" s="30"/>
      <c r="M551" s="30"/>
      <c r="P551" s="24"/>
      <c r="Q551" s="24"/>
      <c r="R551" s="24"/>
      <c r="S551" s="24"/>
      <c r="T551" s="24"/>
      <c r="U551" s="24"/>
      <c r="V551" s="24"/>
      <c r="W551" s="24"/>
      <c r="X551" s="24"/>
      <c r="Y551" s="24"/>
      <c r="Z551" s="24"/>
    </row>
    <row r="552" spans="8:26" ht="15.75" customHeight="1">
      <c r="H552" s="136"/>
      <c r="I552" s="136"/>
      <c r="K552" s="30"/>
      <c r="M552" s="30"/>
      <c r="P552" s="24"/>
      <c r="Q552" s="24"/>
      <c r="R552" s="24"/>
      <c r="S552" s="24"/>
      <c r="T552" s="24"/>
      <c r="U552" s="24"/>
      <c r="V552" s="24"/>
      <c r="W552" s="24"/>
      <c r="X552" s="24"/>
      <c r="Y552" s="24"/>
      <c r="Z552" s="24"/>
    </row>
    <row r="553" spans="8:26" ht="15.75" customHeight="1">
      <c r="H553" s="136"/>
      <c r="I553" s="136"/>
      <c r="K553" s="30"/>
      <c r="M553" s="30"/>
      <c r="P553" s="24"/>
      <c r="Q553" s="24"/>
      <c r="R553" s="24"/>
      <c r="S553" s="24"/>
      <c r="T553" s="24"/>
      <c r="U553" s="24"/>
      <c r="V553" s="24"/>
      <c r="W553" s="24"/>
      <c r="X553" s="24"/>
      <c r="Y553" s="24"/>
      <c r="Z553" s="24"/>
    </row>
    <row r="554" spans="8:26" ht="15.75" customHeight="1">
      <c r="H554" s="136"/>
      <c r="I554" s="136"/>
      <c r="K554" s="30"/>
      <c r="M554" s="30"/>
      <c r="P554" s="24"/>
      <c r="Q554" s="24"/>
      <c r="R554" s="24"/>
      <c r="S554" s="24"/>
      <c r="T554" s="24"/>
      <c r="U554" s="24"/>
      <c r="V554" s="24"/>
      <c r="W554" s="24"/>
      <c r="X554" s="24"/>
      <c r="Y554" s="24"/>
      <c r="Z554" s="24"/>
    </row>
    <row r="555" spans="8:26" ht="15.75" customHeight="1">
      <c r="H555" s="136"/>
      <c r="I555" s="136"/>
      <c r="K555" s="30"/>
      <c r="M555" s="30"/>
      <c r="P555" s="24"/>
      <c r="Q555" s="24"/>
      <c r="R555" s="24"/>
      <c r="S555" s="24"/>
      <c r="T555" s="24"/>
      <c r="U555" s="24"/>
      <c r="V555" s="24"/>
      <c r="W555" s="24"/>
      <c r="X555" s="24"/>
      <c r="Y555" s="24"/>
      <c r="Z555" s="24"/>
    </row>
    <row r="556" spans="8:26" ht="15.75" customHeight="1">
      <c r="H556" s="136"/>
      <c r="I556" s="136"/>
      <c r="K556" s="30"/>
      <c r="M556" s="30"/>
      <c r="P556" s="24"/>
      <c r="Q556" s="24"/>
      <c r="R556" s="24"/>
      <c r="S556" s="24"/>
      <c r="T556" s="24"/>
      <c r="U556" s="24"/>
      <c r="V556" s="24"/>
      <c r="W556" s="24"/>
      <c r="X556" s="24"/>
      <c r="Y556" s="24"/>
      <c r="Z556" s="24"/>
    </row>
    <row r="557" spans="8:26" ht="15.75" customHeight="1">
      <c r="H557" s="136"/>
      <c r="I557" s="136"/>
      <c r="K557" s="30"/>
      <c r="M557" s="30"/>
      <c r="P557" s="24"/>
      <c r="Q557" s="24"/>
      <c r="R557" s="24"/>
      <c r="S557" s="24"/>
      <c r="T557" s="24"/>
      <c r="U557" s="24"/>
      <c r="V557" s="24"/>
      <c r="W557" s="24"/>
      <c r="X557" s="24"/>
      <c r="Y557" s="24"/>
      <c r="Z557" s="24"/>
    </row>
    <row r="558" spans="8:26" ht="15.75" customHeight="1">
      <c r="H558" s="136"/>
      <c r="I558" s="136"/>
      <c r="K558" s="30"/>
      <c r="M558" s="30"/>
      <c r="P558" s="24"/>
      <c r="Q558" s="24"/>
      <c r="R558" s="24"/>
      <c r="S558" s="24"/>
      <c r="T558" s="24"/>
      <c r="U558" s="24"/>
      <c r="V558" s="24"/>
      <c r="W558" s="24"/>
      <c r="X558" s="24"/>
      <c r="Y558" s="24"/>
      <c r="Z558" s="24"/>
    </row>
    <row r="559" spans="8:26" ht="15.75" customHeight="1">
      <c r="H559" s="136"/>
      <c r="I559" s="136"/>
      <c r="K559" s="30"/>
      <c r="M559" s="30"/>
      <c r="P559" s="24"/>
      <c r="Q559" s="24"/>
      <c r="R559" s="24"/>
      <c r="S559" s="24"/>
      <c r="T559" s="24"/>
      <c r="U559" s="24"/>
      <c r="V559" s="24"/>
      <c r="W559" s="24"/>
      <c r="X559" s="24"/>
      <c r="Y559" s="24"/>
      <c r="Z559" s="24"/>
    </row>
    <row r="560" spans="8:26" ht="15.75" customHeight="1">
      <c r="H560" s="136"/>
      <c r="I560" s="136"/>
      <c r="K560" s="30"/>
      <c r="M560" s="30"/>
      <c r="P560" s="24"/>
      <c r="Q560" s="24"/>
      <c r="R560" s="24"/>
      <c r="S560" s="24"/>
      <c r="T560" s="24"/>
      <c r="U560" s="24"/>
      <c r="V560" s="24"/>
      <c r="W560" s="24"/>
      <c r="X560" s="24"/>
      <c r="Y560" s="24"/>
      <c r="Z560" s="24"/>
    </row>
    <row r="561" spans="8:26" ht="15.75" customHeight="1">
      <c r="H561" s="136"/>
      <c r="I561" s="136"/>
      <c r="K561" s="30"/>
      <c r="M561" s="30"/>
      <c r="P561" s="24"/>
      <c r="Q561" s="24"/>
      <c r="R561" s="24"/>
      <c r="S561" s="24"/>
      <c r="T561" s="24"/>
      <c r="U561" s="24"/>
      <c r="V561" s="24"/>
      <c r="W561" s="24"/>
      <c r="X561" s="24"/>
      <c r="Y561" s="24"/>
      <c r="Z561" s="24"/>
    </row>
    <row r="562" spans="8:26" ht="15.75" customHeight="1">
      <c r="H562" s="136"/>
      <c r="I562" s="136"/>
      <c r="K562" s="30"/>
      <c r="M562" s="30"/>
      <c r="P562" s="24"/>
      <c r="Q562" s="24"/>
      <c r="R562" s="24"/>
      <c r="S562" s="24"/>
      <c r="T562" s="24"/>
      <c r="U562" s="24"/>
      <c r="V562" s="24"/>
      <c r="W562" s="24"/>
      <c r="X562" s="24"/>
      <c r="Y562" s="24"/>
      <c r="Z562" s="24"/>
    </row>
    <row r="563" spans="8:26" ht="15.75" customHeight="1">
      <c r="H563" s="136"/>
      <c r="I563" s="136"/>
      <c r="K563" s="30"/>
      <c r="M563" s="30"/>
      <c r="P563" s="24"/>
      <c r="Q563" s="24"/>
      <c r="R563" s="24"/>
      <c r="S563" s="24"/>
      <c r="T563" s="24"/>
      <c r="U563" s="24"/>
      <c r="V563" s="24"/>
      <c r="W563" s="24"/>
      <c r="X563" s="24"/>
      <c r="Y563" s="24"/>
      <c r="Z563" s="24"/>
    </row>
    <row r="564" spans="8:26" ht="15.75" customHeight="1">
      <c r="H564" s="136"/>
      <c r="I564" s="136"/>
      <c r="K564" s="30"/>
      <c r="M564" s="30"/>
      <c r="P564" s="24"/>
      <c r="Q564" s="24"/>
      <c r="R564" s="24"/>
      <c r="S564" s="24"/>
      <c r="T564" s="24"/>
      <c r="U564" s="24"/>
      <c r="V564" s="24"/>
      <c r="W564" s="24"/>
      <c r="X564" s="24"/>
      <c r="Y564" s="24"/>
      <c r="Z564" s="24"/>
    </row>
    <row r="565" spans="8:26" ht="15.75" customHeight="1">
      <c r="H565" s="136"/>
      <c r="I565" s="136"/>
      <c r="K565" s="30"/>
      <c r="M565" s="30"/>
      <c r="P565" s="24"/>
      <c r="Q565" s="24"/>
      <c r="R565" s="24"/>
      <c r="S565" s="24"/>
      <c r="T565" s="24"/>
      <c r="U565" s="24"/>
      <c r="V565" s="24"/>
      <c r="W565" s="24"/>
      <c r="X565" s="24"/>
      <c r="Y565" s="24"/>
      <c r="Z565" s="24"/>
    </row>
    <row r="566" spans="8:26" ht="15.75" customHeight="1">
      <c r="H566" s="136"/>
      <c r="I566" s="136"/>
      <c r="K566" s="30"/>
      <c r="M566" s="30"/>
      <c r="P566" s="24"/>
      <c r="Q566" s="24"/>
      <c r="R566" s="24"/>
      <c r="S566" s="24"/>
      <c r="T566" s="24"/>
      <c r="U566" s="24"/>
      <c r="V566" s="24"/>
      <c r="W566" s="24"/>
      <c r="X566" s="24"/>
      <c r="Y566" s="24"/>
      <c r="Z566" s="24"/>
    </row>
    <row r="567" spans="8:26" ht="15.75" customHeight="1">
      <c r="H567" s="136"/>
      <c r="I567" s="136"/>
      <c r="K567" s="30"/>
      <c r="M567" s="30"/>
      <c r="P567" s="24"/>
      <c r="Q567" s="24"/>
      <c r="R567" s="24"/>
      <c r="S567" s="24"/>
      <c r="T567" s="24"/>
      <c r="U567" s="24"/>
      <c r="V567" s="24"/>
      <c r="W567" s="24"/>
      <c r="X567" s="24"/>
      <c r="Y567" s="24"/>
      <c r="Z567" s="24"/>
    </row>
    <row r="568" spans="8:26" ht="15.75" customHeight="1">
      <c r="H568" s="136"/>
      <c r="I568" s="136"/>
      <c r="K568" s="30"/>
      <c r="M568" s="30"/>
      <c r="P568" s="24"/>
      <c r="Q568" s="24"/>
      <c r="R568" s="24"/>
      <c r="S568" s="24"/>
      <c r="T568" s="24"/>
      <c r="U568" s="24"/>
      <c r="V568" s="24"/>
      <c r="W568" s="24"/>
      <c r="X568" s="24"/>
      <c r="Y568" s="24"/>
      <c r="Z568" s="24"/>
    </row>
    <row r="569" spans="8:26" ht="15.75" customHeight="1">
      <c r="H569" s="136"/>
      <c r="I569" s="136"/>
      <c r="K569" s="30"/>
      <c r="M569" s="30"/>
      <c r="P569" s="24"/>
      <c r="Q569" s="24"/>
      <c r="R569" s="24"/>
      <c r="S569" s="24"/>
      <c r="T569" s="24"/>
      <c r="U569" s="24"/>
      <c r="V569" s="24"/>
      <c r="W569" s="24"/>
      <c r="X569" s="24"/>
      <c r="Y569" s="24"/>
      <c r="Z569" s="24"/>
    </row>
    <row r="570" spans="8:26" ht="15.75" customHeight="1">
      <c r="H570" s="136"/>
      <c r="I570" s="136"/>
      <c r="K570" s="30"/>
      <c r="M570" s="30"/>
      <c r="P570" s="24"/>
      <c r="Q570" s="24"/>
      <c r="R570" s="24"/>
      <c r="S570" s="24"/>
      <c r="T570" s="24"/>
      <c r="U570" s="24"/>
      <c r="V570" s="24"/>
      <c r="W570" s="24"/>
      <c r="X570" s="24"/>
      <c r="Y570" s="24"/>
      <c r="Z570" s="24"/>
    </row>
    <row r="571" spans="8:26" ht="15.75" customHeight="1">
      <c r="H571" s="136"/>
      <c r="I571" s="136"/>
      <c r="K571" s="30"/>
      <c r="M571" s="30"/>
      <c r="P571" s="24"/>
      <c r="Q571" s="24"/>
      <c r="R571" s="24"/>
      <c r="S571" s="24"/>
      <c r="T571" s="24"/>
      <c r="U571" s="24"/>
      <c r="V571" s="24"/>
      <c r="W571" s="24"/>
      <c r="X571" s="24"/>
      <c r="Y571" s="24"/>
      <c r="Z571" s="24"/>
    </row>
    <row r="572" spans="8:26" ht="15.75" customHeight="1">
      <c r="H572" s="136"/>
      <c r="I572" s="136"/>
      <c r="K572" s="30"/>
      <c r="M572" s="30"/>
      <c r="P572" s="24"/>
      <c r="Q572" s="24"/>
      <c r="R572" s="24"/>
      <c r="S572" s="24"/>
      <c r="T572" s="24"/>
      <c r="U572" s="24"/>
      <c r="V572" s="24"/>
      <c r="W572" s="24"/>
      <c r="X572" s="24"/>
      <c r="Y572" s="24"/>
      <c r="Z572" s="24"/>
    </row>
    <row r="573" spans="8:26" ht="15.75" customHeight="1">
      <c r="H573" s="136"/>
      <c r="I573" s="136"/>
      <c r="K573" s="30"/>
      <c r="M573" s="30"/>
      <c r="P573" s="24"/>
      <c r="Q573" s="24"/>
      <c r="R573" s="24"/>
      <c r="S573" s="24"/>
      <c r="T573" s="24"/>
      <c r="U573" s="24"/>
      <c r="V573" s="24"/>
      <c r="W573" s="24"/>
      <c r="X573" s="24"/>
      <c r="Y573" s="24"/>
      <c r="Z573" s="24"/>
    </row>
    <row r="574" spans="8:26" ht="15.75" customHeight="1">
      <c r="H574" s="136"/>
      <c r="I574" s="136"/>
      <c r="K574" s="30"/>
      <c r="M574" s="30"/>
      <c r="P574" s="24"/>
      <c r="Q574" s="24"/>
      <c r="R574" s="24"/>
      <c r="S574" s="24"/>
      <c r="T574" s="24"/>
      <c r="U574" s="24"/>
      <c r="V574" s="24"/>
      <c r="W574" s="24"/>
      <c r="X574" s="24"/>
      <c r="Y574" s="24"/>
      <c r="Z574" s="24"/>
    </row>
    <row r="575" spans="8:26" ht="15.75" customHeight="1">
      <c r="H575" s="136"/>
      <c r="I575" s="136"/>
      <c r="K575" s="30"/>
      <c r="M575" s="30"/>
      <c r="P575" s="24"/>
      <c r="Q575" s="24"/>
      <c r="R575" s="24"/>
      <c r="S575" s="24"/>
      <c r="T575" s="24"/>
      <c r="U575" s="24"/>
      <c r="V575" s="24"/>
      <c r="W575" s="24"/>
      <c r="X575" s="24"/>
      <c r="Y575" s="24"/>
      <c r="Z575" s="24"/>
    </row>
    <row r="576" spans="8:26" ht="15.75" customHeight="1">
      <c r="H576" s="136"/>
      <c r="I576" s="136"/>
      <c r="K576" s="30"/>
      <c r="M576" s="30"/>
      <c r="P576" s="24"/>
      <c r="Q576" s="24"/>
      <c r="R576" s="24"/>
      <c r="S576" s="24"/>
      <c r="T576" s="24"/>
      <c r="U576" s="24"/>
      <c r="V576" s="24"/>
      <c r="W576" s="24"/>
      <c r="X576" s="24"/>
      <c r="Y576" s="24"/>
      <c r="Z576" s="24"/>
    </row>
    <row r="577" spans="8:26" ht="15.75" customHeight="1">
      <c r="H577" s="136"/>
      <c r="I577" s="136"/>
      <c r="K577" s="30"/>
      <c r="M577" s="30"/>
      <c r="P577" s="24"/>
      <c r="Q577" s="24"/>
      <c r="R577" s="24"/>
      <c r="S577" s="24"/>
      <c r="T577" s="24"/>
      <c r="U577" s="24"/>
      <c r="V577" s="24"/>
      <c r="W577" s="24"/>
      <c r="X577" s="24"/>
      <c r="Y577" s="24"/>
      <c r="Z577" s="24"/>
    </row>
    <row r="578" spans="8:26" ht="15.75" customHeight="1">
      <c r="H578" s="136"/>
      <c r="I578" s="136"/>
      <c r="K578" s="30"/>
      <c r="M578" s="30"/>
      <c r="P578" s="24"/>
      <c r="Q578" s="24"/>
      <c r="R578" s="24"/>
      <c r="S578" s="24"/>
      <c r="T578" s="24"/>
      <c r="U578" s="24"/>
      <c r="V578" s="24"/>
      <c r="W578" s="24"/>
      <c r="X578" s="24"/>
      <c r="Y578" s="24"/>
      <c r="Z578" s="24"/>
    </row>
    <row r="579" spans="8:26" ht="15.75" customHeight="1">
      <c r="H579" s="136"/>
      <c r="I579" s="136"/>
      <c r="K579" s="30"/>
      <c r="M579" s="30"/>
      <c r="P579" s="24"/>
      <c r="Q579" s="24"/>
      <c r="R579" s="24"/>
      <c r="S579" s="24"/>
      <c r="T579" s="24"/>
      <c r="U579" s="24"/>
      <c r="V579" s="24"/>
      <c r="W579" s="24"/>
      <c r="X579" s="24"/>
      <c r="Y579" s="24"/>
      <c r="Z579" s="24"/>
    </row>
    <row r="580" spans="8:26" ht="15.75" customHeight="1">
      <c r="H580" s="136"/>
      <c r="I580" s="136"/>
      <c r="K580" s="30"/>
      <c r="M580" s="30"/>
      <c r="P580" s="24"/>
      <c r="Q580" s="24"/>
      <c r="R580" s="24"/>
      <c r="S580" s="24"/>
      <c r="T580" s="24"/>
      <c r="U580" s="24"/>
      <c r="V580" s="24"/>
      <c r="W580" s="24"/>
      <c r="X580" s="24"/>
      <c r="Y580" s="24"/>
      <c r="Z580" s="24"/>
    </row>
    <row r="581" spans="8:26" ht="15.75" customHeight="1">
      <c r="H581" s="136"/>
      <c r="I581" s="136"/>
      <c r="K581" s="30"/>
      <c r="M581" s="30"/>
      <c r="P581" s="24"/>
      <c r="Q581" s="24"/>
      <c r="R581" s="24"/>
      <c r="S581" s="24"/>
      <c r="T581" s="24"/>
      <c r="U581" s="24"/>
      <c r="V581" s="24"/>
      <c r="W581" s="24"/>
      <c r="X581" s="24"/>
      <c r="Y581" s="24"/>
      <c r="Z581" s="24"/>
    </row>
    <row r="582" spans="8:26" ht="15.75" customHeight="1">
      <c r="H582" s="136"/>
      <c r="I582" s="136"/>
      <c r="K582" s="30"/>
      <c r="M582" s="30"/>
      <c r="P582" s="24"/>
      <c r="Q582" s="24"/>
      <c r="R582" s="24"/>
      <c r="S582" s="24"/>
      <c r="T582" s="24"/>
      <c r="U582" s="24"/>
      <c r="V582" s="24"/>
      <c r="W582" s="24"/>
      <c r="X582" s="24"/>
      <c r="Y582" s="24"/>
      <c r="Z582" s="24"/>
    </row>
    <row r="583" spans="8:26" ht="15.75" customHeight="1">
      <c r="H583" s="136"/>
      <c r="I583" s="136"/>
      <c r="K583" s="30"/>
      <c r="M583" s="30"/>
      <c r="P583" s="24"/>
      <c r="Q583" s="24"/>
      <c r="R583" s="24"/>
      <c r="S583" s="24"/>
      <c r="T583" s="24"/>
      <c r="U583" s="24"/>
      <c r="V583" s="24"/>
      <c r="W583" s="24"/>
      <c r="X583" s="24"/>
      <c r="Y583" s="24"/>
      <c r="Z583" s="24"/>
    </row>
    <row r="584" spans="8:26" ht="15.75" customHeight="1">
      <c r="H584" s="136"/>
      <c r="I584" s="136"/>
      <c r="K584" s="30"/>
      <c r="M584" s="30"/>
      <c r="P584" s="24"/>
      <c r="Q584" s="24"/>
      <c r="R584" s="24"/>
      <c r="S584" s="24"/>
      <c r="T584" s="24"/>
      <c r="U584" s="24"/>
      <c r="V584" s="24"/>
      <c r="W584" s="24"/>
      <c r="X584" s="24"/>
      <c r="Y584" s="24"/>
      <c r="Z584" s="24"/>
    </row>
    <row r="585" spans="8:26" ht="15.75" customHeight="1">
      <c r="H585" s="136"/>
      <c r="I585" s="136"/>
      <c r="K585" s="30"/>
      <c r="M585" s="30"/>
      <c r="P585" s="24"/>
      <c r="Q585" s="24"/>
      <c r="R585" s="24"/>
      <c r="S585" s="24"/>
      <c r="T585" s="24"/>
      <c r="U585" s="24"/>
      <c r="V585" s="24"/>
      <c r="W585" s="24"/>
      <c r="X585" s="24"/>
      <c r="Y585" s="24"/>
      <c r="Z585" s="24"/>
    </row>
    <row r="586" spans="8:26" ht="15.75" customHeight="1">
      <c r="H586" s="136"/>
      <c r="I586" s="136"/>
      <c r="K586" s="30"/>
      <c r="M586" s="30"/>
      <c r="P586" s="24"/>
      <c r="Q586" s="24"/>
      <c r="R586" s="24"/>
      <c r="S586" s="24"/>
      <c r="T586" s="24"/>
      <c r="U586" s="24"/>
      <c r="V586" s="24"/>
      <c r="W586" s="24"/>
      <c r="X586" s="24"/>
      <c r="Y586" s="24"/>
      <c r="Z586" s="24"/>
    </row>
    <row r="587" spans="8:26" ht="15.75" customHeight="1">
      <c r="H587" s="136"/>
      <c r="I587" s="136"/>
      <c r="K587" s="30"/>
      <c r="M587" s="30"/>
      <c r="P587" s="24"/>
      <c r="Q587" s="24"/>
      <c r="R587" s="24"/>
      <c r="S587" s="24"/>
      <c r="T587" s="24"/>
      <c r="U587" s="24"/>
      <c r="V587" s="24"/>
      <c r="W587" s="24"/>
      <c r="X587" s="24"/>
      <c r="Y587" s="24"/>
      <c r="Z587" s="24"/>
    </row>
    <row r="588" spans="8:26" ht="15.75" customHeight="1">
      <c r="H588" s="136"/>
      <c r="I588" s="136"/>
      <c r="K588" s="30"/>
      <c r="M588" s="30"/>
      <c r="P588" s="24"/>
      <c r="Q588" s="24"/>
      <c r="R588" s="24"/>
      <c r="S588" s="24"/>
      <c r="T588" s="24"/>
      <c r="U588" s="24"/>
      <c r="V588" s="24"/>
      <c r="W588" s="24"/>
      <c r="X588" s="24"/>
      <c r="Y588" s="24"/>
      <c r="Z588" s="24"/>
    </row>
    <row r="589" spans="8:26" ht="15.75" customHeight="1">
      <c r="H589" s="136"/>
      <c r="I589" s="136"/>
      <c r="K589" s="30"/>
      <c r="M589" s="30"/>
      <c r="P589" s="24"/>
      <c r="Q589" s="24"/>
      <c r="R589" s="24"/>
      <c r="S589" s="24"/>
      <c r="T589" s="24"/>
      <c r="U589" s="24"/>
      <c r="V589" s="24"/>
      <c r="W589" s="24"/>
      <c r="X589" s="24"/>
      <c r="Y589" s="24"/>
      <c r="Z589" s="24"/>
    </row>
    <row r="590" spans="8:26" ht="15.75" customHeight="1">
      <c r="H590" s="136"/>
      <c r="I590" s="136"/>
      <c r="K590" s="30"/>
      <c r="M590" s="30"/>
      <c r="P590" s="24"/>
      <c r="Q590" s="24"/>
      <c r="R590" s="24"/>
      <c r="S590" s="24"/>
      <c r="T590" s="24"/>
      <c r="U590" s="24"/>
      <c r="V590" s="24"/>
      <c r="W590" s="24"/>
      <c r="X590" s="24"/>
      <c r="Y590" s="24"/>
      <c r="Z590" s="24"/>
    </row>
    <row r="591" spans="8:26" ht="15.75" customHeight="1">
      <c r="H591" s="136"/>
      <c r="I591" s="136"/>
      <c r="K591" s="30"/>
      <c r="M591" s="30"/>
      <c r="P591" s="24"/>
      <c r="Q591" s="24"/>
      <c r="R591" s="24"/>
      <c r="S591" s="24"/>
      <c r="T591" s="24"/>
      <c r="U591" s="24"/>
      <c r="V591" s="24"/>
      <c r="W591" s="24"/>
      <c r="X591" s="24"/>
      <c r="Y591" s="24"/>
      <c r="Z591" s="24"/>
    </row>
    <row r="592" spans="8:26" ht="15.75" customHeight="1">
      <c r="H592" s="136"/>
      <c r="I592" s="136"/>
      <c r="K592" s="30"/>
      <c r="M592" s="30"/>
      <c r="P592" s="24"/>
      <c r="Q592" s="24"/>
      <c r="R592" s="24"/>
      <c r="S592" s="24"/>
      <c r="T592" s="24"/>
      <c r="U592" s="24"/>
      <c r="V592" s="24"/>
      <c r="W592" s="24"/>
      <c r="X592" s="24"/>
      <c r="Y592" s="24"/>
      <c r="Z592" s="24"/>
    </row>
    <row r="593" spans="8:26" ht="15.75" customHeight="1">
      <c r="H593" s="136"/>
      <c r="I593" s="136"/>
      <c r="K593" s="30"/>
      <c r="M593" s="30"/>
      <c r="P593" s="24"/>
      <c r="Q593" s="24"/>
      <c r="R593" s="24"/>
      <c r="S593" s="24"/>
      <c r="T593" s="24"/>
      <c r="U593" s="24"/>
      <c r="V593" s="24"/>
      <c r="W593" s="24"/>
      <c r="X593" s="24"/>
      <c r="Y593" s="24"/>
      <c r="Z593" s="24"/>
    </row>
    <row r="594" spans="8:26" ht="15.75" customHeight="1">
      <c r="H594" s="136"/>
      <c r="I594" s="136"/>
      <c r="K594" s="30"/>
      <c r="M594" s="30"/>
      <c r="P594" s="24"/>
      <c r="Q594" s="24"/>
      <c r="R594" s="24"/>
      <c r="S594" s="24"/>
      <c r="T594" s="24"/>
      <c r="U594" s="24"/>
      <c r="V594" s="24"/>
      <c r="W594" s="24"/>
      <c r="X594" s="24"/>
      <c r="Y594" s="24"/>
      <c r="Z594" s="24"/>
    </row>
    <row r="595" spans="8:26" ht="15.75" customHeight="1">
      <c r="H595" s="136"/>
      <c r="I595" s="136"/>
      <c r="K595" s="30"/>
      <c r="M595" s="30"/>
      <c r="P595" s="24"/>
      <c r="Q595" s="24"/>
      <c r="R595" s="24"/>
      <c r="S595" s="24"/>
      <c r="T595" s="24"/>
      <c r="U595" s="24"/>
      <c r="V595" s="24"/>
      <c r="W595" s="24"/>
      <c r="X595" s="24"/>
      <c r="Y595" s="24"/>
      <c r="Z595" s="24"/>
    </row>
    <row r="596" spans="8:26" ht="15.75" customHeight="1">
      <c r="H596" s="136"/>
      <c r="I596" s="136"/>
      <c r="K596" s="30"/>
      <c r="M596" s="30"/>
      <c r="P596" s="24"/>
      <c r="Q596" s="24"/>
      <c r="R596" s="24"/>
      <c r="S596" s="24"/>
      <c r="T596" s="24"/>
      <c r="U596" s="24"/>
      <c r="V596" s="24"/>
      <c r="W596" s="24"/>
      <c r="X596" s="24"/>
      <c r="Y596" s="24"/>
      <c r="Z596" s="24"/>
    </row>
    <row r="597" spans="8:26" ht="15.75" customHeight="1">
      <c r="H597" s="136"/>
      <c r="I597" s="136"/>
      <c r="K597" s="30"/>
      <c r="M597" s="30"/>
      <c r="P597" s="24"/>
      <c r="Q597" s="24"/>
      <c r="R597" s="24"/>
      <c r="S597" s="24"/>
      <c r="T597" s="24"/>
      <c r="U597" s="24"/>
      <c r="V597" s="24"/>
      <c r="W597" s="24"/>
      <c r="X597" s="24"/>
      <c r="Y597" s="24"/>
      <c r="Z597" s="24"/>
    </row>
    <row r="598" spans="8:26" ht="15.75" customHeight="1">
      <c r="H598" s="136"/>
      <c r="I598" s="136"/>
      <c r="K598" s="30"/>
      <c r="M598" s="30"/>
      <c r="P598" s="24"/>
      <c r="Q598" s="24"/>
      <c r="R598" s="24"/>
      <c r="S598" s="24"/>
      <c r="T598" s="24"/>
      <c r="U598" s="24"/>
      <c r="V598" s="24"/>
      <c r="W598" s="24"/>
      <c r="X598" s="24"/>
      <c r="Y598" s="24"/>
      <c r="Z598" s="24"/>
    </row>
    <row r="599" spans="8:26" ht="15.75" customHeight="1">
      <c r="H599" s="136"/>
      <c r="I599" s="136"/>
      <c r="K599" s="30"/>
      <c r="M599" s="30"/>
      <c r="P599" s="24"/>
      <c r="Q599" s="24"/>
      <c r="R599" s="24"/>
      <c r="S599" s="24"/>
      <c r="T599" s="24"/>
      <c r="U599" s="24"/>
      <c r="V599" s="24"/>
      <c r="W599" s="24"/>
      <c r="X599" s="24"/>
      <c r="Y599" s="24"/>
      <c r="Z599" s="24"/>
    </row>
    <row r="600" spans="8:26" ht="15.75" customHeight="1">
      <c r="H600" s="136"/>
      <c r="I600" s="136"/>
      <c r="K600" s="30"/>
      <c r="M600" s="30"/>
      <c r="P600" s="24"/>
      <c r="Q600" s="24"/>
      <c r="R600" s="24"/>
      <c r="S600" s="24"/>
      <c r="T600" s="24"/>
      <c r="U600" s="24"/>
      <c r="V600" s="24"/>
      <c r="W600" s="24"/>
      <c r="X600" s="24"/>
      <c r="Y600" s="24"/>
      <c r="Z600" s="24"/>
    </row>
    <row r="601" spans="8:26" ht="15.75" customHeight="1">
      <c r="H601" s="136"/>
      <c r="I601" s="136"/>
      <c r="K601" s="30"/>
      <c r="M601" s="30"/>
      <c r="P601" s="24"/>
      <c r="Q601" s="24"/>
      <c r="R601" s="24"/>
      <c r="S601" s="24"/>
      <c r="T601" s="24"/>
      <c r="U601" s="24"/>
      <c r="V601" s="24"/>
      <c r="W601" s="24"/>
      <c r="X601" s="24"/>
      <c r="Y601" s="24"/>
      <c r="Z601" s="24"/>
    </row>
    <row r="602" spans="8:26" ht="15.75" customHeight="1">
      <c r="H602" s="136"/>
      <c r="I602" s="136"/>
      <c r="K602" s="30"/>
      <c r="M602" s="30"/>
      <c r="P602" s="24"/>
      <c r="Q602" s="24"/>
      <c r="R602" s="24"/>
      <c r="S602" s="24"/>
      <c r="T602" s="24"/>
      <c r="U602" s="24"/>
      <c r="V602" s="24"/>
      <c r="W602" s="24"/>
      <c r="X602" s="24"/>
      <c r="Y602" s="24"/>
      <c r="Z602" s="24"/>
    </row>
    <row r="603" spans="8:26" ht="15.75" customHeight="1">
      <c r="H603" s="136"/>
      <c r="I603" s="136"/>
      <c r="K603" s="30"/>
      <c r="M603" s="30"/>
      <c r="P603" s="24"/>
      <c r="Q603" s="24"/>
      <c r="R603" s="24"/>
      <c r="S603" s="24"/>
      <c r="T603" s="24"/>
      <c r="U603" s="24"/>
      <c r="V603" s="24"/>
      <c r="W603" s="24"/>
      <c r="X603" s="24"/>
      <c r="Y603" s="24"/>
      <c r="Z603" s="24"/>
    </row>
    <row r="604" spans="8:26" ht="15.75" customHeight="1">
      <c r="H604" s="136"/>
      <c r="I604" s="136"/>
      <c r="K604" s="30"/>
      <c r="M604" s="30"/>
      <c r="P604" s="24"/>
      <c r="Q604" s="24"/>
      <c r="R604" s="24"/>
      <c r="S604" s="24"/>
      <c r="T604" s="24"/>
      <c r="U604" s="24"/>
      <c r="V604" s="24"/>
      <c r="W604" s="24"/>
      <c r="X604" s="24"/>
      <c r="Y604" s="24"/>
      <c r="Z604" s="24"/>
    </row>
    <row r="605" spans="8:26" ht="15.75" customHeight="1">
      <c r="H605" s="136"/>
      <c r="I605" s="136"/>
      <c r="K605" s="30"/>
      <c r="M605" s="30"/>
      <c r="P605" s="24"/>
      <c r="Q605" s="24"/>
      <c r="R605" s="24"/>
      <c r="S605" s="24"/>
      <c r="T605" s="24"/>
      <c r="U605" s="24"/>
      <c r="V605" s="24"/>
      <c r="W605" s="24"/>
      <c r="X605" s="24"/>
      <c r="Y605" s="24"/>
      <c r="Z605" s="24"/>
    </row>
    <row r="606" spans="8:26" ht="15.75" customHeight="1">
      <c r="H606" s="136"/>
      <c r="I606" s="136"/>
      <c r="K606" s="30"/>
      <c r="M606" s="30"/>
      <c r="P606" s="24"/>
      <c r="Q606" s="24"/>
      <c r="R606" s="24"/>
      <c r="S606" s="24"/>
      <c r="T606" s="24"/>
      <c r="U606" s="24"/>
      <c r="V606" s="24"/>
      <c r="W606" s="24"/>
      <c r="X606" s="24"/>
      <c r="Y606" s="24"/>
      <c r="Z606" s="24"/>
    </row>
    <row r="607" spans="8:26" ht="15.75" customHeight="1">
      <c r="H607" s="136"/>
      <c r="I607" s="136"/>
      <c r="K607" s="30"/>
      <c r="M607" s="30"/>
      <c r="P607" s="24"/>
      <c r="Q607" s="24"/>
      <c r="R607" s="24"/>
      <c r="S607" s="24"/>
      <c r="T607" s="24"/>
      <c r="U607" s="24"/>
      <c r="V607" s="24"/>
      <c r="W607" s="24"/>
      <c r="X607" s="24"/>
      <c r="Y607" s="24"/>
      <c r="Z607" s="24"/>
    </row>
    <row r="608" spans="8:26" ht="15.75" customHeight="1">
      <c r="H608" s="136"/>
      <c r="I608" s="136"/>
      <c r="K608" s="30"/>
      <c r="M608" s="30"/>
      <c r="P608" s="24"/>
      <c r="Q608" s="24"/>
      <c r="R608" s="24"/>
      <c r="S608" s="24"/>
      <c r="T608" s="24"/>
      <c r="U608" s="24"/>
      <c r="V608" s="24"/>
      <c r="W608" s="24"/>
      <c r="X608" s="24"/>
      <c r="Y608" s="24"/>
      <c r="Z608" s="24"/>
    </row>
    <row r="609" spans="8:26" ht="15.75" customHeight="1">
      <c r="H609" s="136"/>
      <c r="I609" s="136"/>
      <c r="K609" s="30"/>
      <c r="M609" s="30"/>
      <c r="P609" s="24"/>
      <c r="Q609" s="24"/>
      <c r="R609" s="24"/>
      <c r="S609" s="24"/>
      <c r="T609" s="24"/>
      <c r="U609" s="24"/>
      <c r="V609" s="24"/>
      <c r="W609" s="24"/>
      <c r="X609" s="24"/>
      <c r="Y609" s="24"/>
      <c r="Z609" s="24"/>
    </row>
    <row r="610" spans="8:26" ht="15.75" customHeight="1">
      <c r="H610" s="136"/>
      <c r="I610" s="136"/>
      <c r="K610" s="30"/>
      <c r="M610" s="30"/>
      <c r="P610" s="24"/>
      <c r="Q610" s="24"/>
      <c r="R610" s="24"/>
      <c r="S610" s="24"/>
      <c r="T610" s="24"/>
      <c r="U610" s="24"/>
      <c r="V610" s="24"/>
      <c r="W610" s="24"/>
      <c r="X610" s="24"/>
      <c r="Y610" s="24"/>
      <c r="Z610" s="24"/>
    </row>
    <row r="611" spans="8:26" ht="15.75" customHeight="1">
      <c r="H611" s="136"/>
      <c r="I611" s="136"/>
      <c r="K611" s="30"/>
      <c r="M611" s="30"/>
      <c r="P611" s="24"/>
      <c r="Q611" s="24"/>
      <c r="R611" s="24"/>
      <c r="S611" s="24"/>
      <c r="T611" s="24"/>
      <c r="U611" s="24"/>
      <c r="V611" s="24"/>
      <c r="W611" s="24"/>
      <c r="X611" s="24"/>
      <c r="Y611" s="24"/>
      <c r="Z611" s="24"/>
    </row>
    <row r="612" spans="8:26" ht="15.75" customHeight="1">
      <c r="H612" s="136"/>
      <c r="I612" s="136"/>
      <c r="K612" s="30"/>
      <c r="M612" s="30"/>
      <c r="P612" s="24"/>
      <c r="Q612" s="24"/>
      <c r="R612" s="24"/>
      <c r="S612" s="24"/>
      <c r="T612" s="24"/>
      <c r="U612" s="24"/>
      <c r="V612" s="24"/>
      <c r="W612" s="24"/>
      <c r="X612" s="24"/>
      <c r="Y612" s="24"/>
      <c r="Z612" s="24"/>
    </row>
    <row r="613" spans="8:26" ht="15.75" customHeight="1">
      <c r="H613" s="136"/>
      <c r="I613" s="136"/>
      <c r="K613" s="30"/>
      <c r="M613" s="30"/>
      <c r="P613" s="24"/>
      <c r="Q613" s="24"/>
      <c r="R613" s="24"/>
      <c r="S613" s="24"/>
      <c r="T613" s="24"/>
      <c r="U613" s="24"/>
      <c r="V613" s="24"/>
      <c r="W613" s="24"/>
      <c r="X613" s="24"/>
      <c r="Y613" s="24"/>
      <c r="Z613" s="24"/>
    </row>
    <row r="614" spans="8:26" ht="15.75" customHeight="1">
      <c r="H614" s="136"/>
      <c r="I614" s="136"/>
      <c r="K614" s="30"/>
      <c r="M614" s="30"/>
      <c r="P614" s="24"/>
      <c r="Q614" s="24"/>
      <c r="R614" s="24"/>
      <c r="S614" s="24"/>
      <c r="T614" s="24"/>
      <c r="U614" s="24"/>
      <c r="V614" s="24"/>
      <c r="W614" s="24"/>
      <c r="X614" s="24"/>
      <c r="Y614" s="24"/>
      <c r="Z614" s="24"/>
    </row>
    <row r="615" spans="8:26" ht="15.75" customHeight="1">
      <c r="H615" s="136"/>
      <c r="I615" s="136"/>
      <c r="K615" s="30"/>
      <c r="M615" s="30"/>
      <c r="P615" s="24"/>
      <c r="Q615" s="24"/>
      <c r="R615" s="24"/>
      <c r="S615" s="24"/>
      <c r="T615" s="24"/>
      <c r="U615" s="24"/>
      <c r="V615" s="24"/>
      <c r="W615" s="24"/>
      <c r="X615" s="24"/>
      <c r="Y615" s="24"/>
      <c r="Z615" s="24"/>
    </row>
    <row r="616" spans="8:26" ht="15.75" customHeight="1">
      <c r="H616" s="136"/>
      <c r="I616" s="136"/>
      <c r="K616" s="30"/>
      <c r="M616" s="30"/>
      <c r="P616" s="24"/>
      <c r="Q616" s="24"/>
      <c r="R616" s="24"/>
      <c r="S616" s="24"/>
      <c r="T616" s="24"/>
      <c r="U616" s="24"/>
      <c r="V616" s="24"/>
      <c r="W616" s="24"/>
      <c r="X616" s="24"/>
      <c r="Y616" s="24"/>
      <c r="Z616" s="24"/>
    </row>
    <row r="617" spans="8:26" ht="15.75" customHeight="1">
      <c r="H617" s="136"/>
      <c r="I617" s="136"/>
      <c r="K617" s="30"/>
      <c r="M617" s="30"/>
      <c r="P617" s="24"/>
      <c r="Q617" s="24"/>
      <c r="R617" s="24"/>
      <c r="S617" s="24"/>
      <c r="T617" s="24"/>
      <c r="U617" s="24"/>
      <c r="V617" s="24"/>
      <c r="W617" s="24"/>
      <c r="X617" s="24"/>
      <c r="Y617" s="24"/>
      <c r="Z617" s="24"/>
    </row>
    <row r="618" spans="8:26" ht="15.75" customHeight="1">
      <c r="H618" s="136"/>
      <c r="I618" s="136"/>
      <c r="K618" s="30"/>
      <c r="M618" s="30"/>
      <c r="P618" s="24"/>
      <c r="Q618" s="24"/>
      <c r="R618" s="24"/>
      <c r="S618" s="24"/>
      <c r="T618" s="24"/>
      <c r="U618" s="24"/>
      <c r="V618" s="24"/>
      <c r="W618" s="24"/>
      <c r="X618" s="24"/>
      <c r="Y618" s="24"/>
      <c r="Z618" s="24"/>
    </row>
    <row r="619" spans="8:26" ht="15.75" customHeight="1">
      <c r="H619" s="136"/>
      <c r="I619" s="136"/>
      <c r="K619" s="30"/>
      <c r="M619" s="30"/>
      <c r="P619" s="24"/>
      <c r="Q619" s="24"/>
      <c r="R619" s="24"/>
      <c r="S619" s="24"/>
      <c r="T619" s="24"/>
      <c r="U619" s="24"/>
      <c r="V619" s="24"/>
      <c r="W619" s="24"/>
      <c r="X619" s="24"/>
      <c r="Y619" s="24"/>
      <c r="Z619" s="24"/>
    </row>
    <row r="620" spans="8:26" ht="15.75" customHeight="1">
      <c r="H620" s="136"/>
      <c r="I620" s="136"/>
      <c r="K620" s="30"/>
      <c r="M620" s="30"/>
      <c r="P620" s="24"/>
      <c r="Q620" s="24"/>
      <c r="R620" s="24"/>
      <c r="S620" s="24"/>
      <c r="T620" s="24"/>
      <c r="U620" s="24"/>
      <c r="V620" s="24"/>
      <c r="W620" s="24"/>
      <c r="X620" s="24"/>
      <c r="Y620" s="24"/>
      <c r="Z620" s="24"/>
    </row>
    <row r="621" spans="8:26" ht="15.75" customHeight="1">
      <c r="H621" s="136"/>
      <c r="I621" s="136"/>
      <c r="K621" s="30"/>
      <c r="M621" s="30"/>
      <c r="P621" s="24"/>
      <c r="Q621" s="24"/>
      <c r="R621" s="24"/>
      <c r="S621" s="24"/>
      <c r="T621" s="24"/>
      <c r="U621" s="24"/>
      <c r="V621" s="24"/>
      <c r="W621" s="24"/>
      <c r="X621" s="24"/>
      <c r="Y621" s="24"/>
      <c r="Z621" s="24"/>
    </row>
    <row r="622" spans="8:26" ht="15.75" customHeight="1">
      <c r="H622" s="136"/>
      <c r="I622" s="136"/>
      <c r="K622" s="30"/>
      <c r="M622" s="30"/>
      <c r="P622" s="24"/>
      <c r="Q622" s="24"/>
      <c r="R622" s="24"/>
      <c r="S622" s="24"/>
      <c r="T622" s="24"/>
      <c r="U622" s="24"/>
      <c r="V622" s="24"/>
      <c r="W622" s="24"/>
      <c r="X622" s="24"/>
      <c r="Y622" s="24"/>
      <c r="Z622" s="24"/>
    </row>
    <row r="623" spans="8:26" ht="15.75" customHeight="1">
      <c r="H623" s="136"/>
      <c r="I623" s="136"/>
      <c r="K623" s="30"/>
      <c r="M623" s="30"/>
      <c r="P623" s="24"/>
      <c r="Q623" s="24"/>
      <c r="R623" s="24"/>
      <c r="S623" s="24"/>
      <c r="T623" s="24"/>
      <c r="U623" s="24"/>
      <c r="V623" s="24"/>
      <c r="W623" s="24"/>
      <c r="X623" s="24"/>
      <c r="Y623" s="24"/>
      <c r="Z623" s="24"/>
    </row>
    <row r="624" spans="8:26" ht="15.75" customHeight="1">
      <c r="H624" s="136"/>
      <c r="I624" s="136"/>
      <c r="K624" s="30"/>
      <c r="M624" s="30"/>
      <c r="P624" s="24"/>
      <c r="Q624" s="24"/>
      <c r="R624" s="24"/>
      <c r="S624" s="24"/>
      <c r="T624" s="24"/>
      <c r="U624" s="24"/>
      <c r="V624" s="24"/>
      <c r="W624" s="24"/>
      <c r="X624" s="24"/>
      <c r="Y624" s="24"/>
      <c r="Z624" s="24"/>
    </row>
    <row r="625" spans="8:26" ht="15.75" customHeight="1">
      <c r="H625" s="136"/>
      <c r="I625" s="136"/>
      <c r="K625" s="30"/>
      <c r="M625" s="30"/>
      <c r="P625" s="24"/>
      <c r="Q625" s="24"/>
      <c r="R625" s="24"/>
      <c r="S625" s="24"/>
      <c r="T625" s="24"/>
      <c r="U625" s="24"/>
      <c r="V625" s="24"/>
      <c r="W625" s="24"/>
      <c r="X625" s="24"/>
      <c r="Y625" s="24"/>
      <c r="Z625" s="24"/>
    </row>
    <row r="626" spans="8:26" ht="15.75" customHeight="1">
      <c r="H626" s="136"/>
      <c r="I626" s="136"/>
      <c r="K626" s="30"/>
      <c r="M626" s="30"/>
      <c r="P626" s="24"/>
      <c r="Q626" s="24"/>
      <c r="R626" s="24"/>
      <c r="S626" s="24"/>
      <c r="T626" s="24"/>
      <c r="U626" s="24"/>
      <c r="V626" s="24"/>
      <c r="W626" s="24"/>
      <c r="X626" s="24"/>
      <c r="Y626" s="24"/>
      <c r="Z626" s="24"/>
    </row>
    <row r="627" spans="8:26" ht="15.75" customHeight="1">
      <c r="H627" s="136"/>
      <c r="I627" s="136"/>
      <c r="K627" s="30"/>
      <c r="M627" s="30"/>
      <c r="P627" s="24"/>
      <c r="Q627" s="24"/>
      <c r="R627" s="24"/>
      <c r="S627" s="24"/>
      <c r="T627" s="24"/>
      <c r="U627" s="24"/>
      <c r="V627" s="24"/>
      <c r="W627" s="24"/>
      <c r="X627" s="24"/>
      <c r="Y627" s="24"/>
      <c r="Z627" s="24"/>
    </row>
    <row r="628" spans="8:26" ht="15.75" customHeight="1">
      <c r="H628" s="136"/>
      <c r="I628" s="136"/>
      <c r="K628" s="30"/>
      <c r="M628" s="30"/>
      <c r="P628" s="24"/>
      <c r="Q628" s="24"/>
      <c r="R628" s="24"/>
      <c r="S628" s="24"/>
      <c r="T628" s="24"/>
      <c r="U628" s="24"/>
      <c r="V628" s="24"/>
      <c r="W628" s="24"/>
      <c r="X628" s="24"/>
      <c r="Y628" s="24"/>
      <c r="Z628" s="24"/>
    </row>
    <row r="629" spans="8:26" ht="15.75" customHeight="1">
      <c r="H629" s="136"/>
      <c r="I629" s="136"/>
      <c r="K629" s="30"/>
      <c r="M629" s="30"/>
      <c r="P629" s="24"/>
      <c r="Q629" s="24"/>
      <c r="R629" s="24"/>
      <c r="S629" s="24"/>
      <c r="T629" s="24"/>
      <c r="U629" s="24"/>
      <c r="V629" s="24"/>
      <c r="W629" s="24"/>
      <c r="X629" s="24"/>
      <c r="Y629" s="24"/>
      <c r="Z629" s="24"/>
    </row>
    <row r="630" spans="8:26" ht="15.75" customHeight="1">
      <c r="H630" s="136"/>
      <c r="I630" s="136"/>
      <c r="K630" s="30"/>
      <c r="M630" s="30"/>
      <c r="P630" s="24"/>
      <c r="Q630" s="24"/>
      <c r="R630" s="24"/>
      <c r="S630" s="24"/>
      <c r="T630" s="24"/>
      <c r="U630" s="24"/>
      <c r="V630" s="24"/>
      <c r="W630" s="24"/>
      <c r="X630" s="24"/>
      <c r="Y630" s="24"/>
      <c r="Z630" s="24"/>
    </row>
    <row r="631" spans="8:26" ht="15.75" customHeight="1">
      <c r="H631" s="136"/>
      <c r="I631" s="136"/>
      <c r="K631" s="30"/>
      <c r="M631" s="30"/>
      <c r="P631" s="24"/>
      <c r="Q631" s="24"/>
      <c r="R631" s="24"/>
      <c r="S631" s="24"/>
      <c r="T631" s="24"/>
      <c r="U631" s="24"/>
      <c r="V631" s="24"/>
      <c r="W631" s="24"/>
      <c r="X631" s="24"/>
      <c r="Y631" s="24"/>
      <c r="Z631" s="24"/>
    </row>
    <row r="632" spans="8:26" ht="15.75" customHeight="1">
      <c r="H632" s="136"/>
      <c r="I632" s="136"/>
      <c r="K632" s="30"/>
      <c r="M632" s="30"/>
      <c r="P632" s="24"/>
      <c r="Q632" s="24"/>
      <c r="R632" s="24"/>
      <c r="S632" s="24"/>
      <c r="T632" s="24"/>
      <c r="U632" s="24"/>
      <c r="V632" s="24"/>
      <c r="W632" s="24"/>
      <c r="X632" s="24"/>
      <c r="Y632" s="24"/>
      <c r="Z632" s="24"/>
    </row>
    <row r="633" spans="8:26" ht="15.75" customHeight="1">
      <c r="H633" s="136"/>
      <c r="I633" s="136"/>
      <c r="K633" s="30"/>
      <c r="M633" s="30"/>
      <c r="P633" s="24"/>
      <c r="Q633" s="24"/>
      <c r="R633" s="24"/>
      <c r="S633" s="24"/>
      <c r="T633" s="24"/>
      <c r="U633" s="24"/>
      <c r="V633" s="24"/>
      <c r="W633" s="24"/>
      <c r="X633" s="24"/>
      <c r="Y633" s="24"/>
      <c r="Z633" s="24"/>
    </row>
    <row r="634" spans="8:26" ht="15.75" customHeight="1">
      <c r="H634" s="136"/>
      <c r="I634" s="136"/>
      <c r="K634" s="30"/>
      <c r="M634" s="30"/>
      <c r="P634" s="24"/>
      <c r="Q634" s="24"/>
      <c r="R634" s="24"/>
      <c r="S634" s="24"/>
      <c r="T634" s="24"/>
      <c r="U634" s="24"/>
      <c r="V634" s="24"/>
      <c r="W634" s="24"/>
      <c r="X634" s="24"/>
      <c r="Y634" s="24"/>
      <c r="Z634" s="24"/>
    </row>
    <row r="635" spans="8:26" ht="15.75" customHeight="1">
      <c r="H635" s="136"/>
      <c r="I635" s="136"/>
      <c r="K635" s="30"/>
      <c r="M635" s="30"/>
      <c r="P635" s="24"/>
      <c r="Q635" s="24"/>
      <c r="R635" s="24"/>
      <c r="S635" s="24"/>
      <c r="T635" s="24"/>
      <c r="U635" s="24"/>
      <c r="V635" s="24"/>
      <c r="W635" s="24"/>
      <c r="X635" s="24"/>
      <c r="Y635" s="24"/>
      <c r="Z635" s="24"/>
    </row>
    <row r="636" spans="8:26" ht="15.75" customHeight="1">
      <c r="H636" s="136"/>
      <c r="I636" s="136"/>
      <c r="K636" s="30"/>
      <c r="M636" s="30"/>
      <c r="P636" s="24"/>
      <c r="Q636" s="24"/>
      <c r="R636" s="24"/>
      <c r="S636" s="24"/>
      <c r="T636" s="24"/>
      <c r="U636" s="24"/>
      <c r="V636" s="24"/>
      <c r="W636" s="24"/>
      <c r="X636" s="24"/>
      <c r="Y636" s="24"/>
      <c r="Z636" s="24"/>
    </row>
    <row r="637" spans="8:26" ht="15.75" customHeight="1">
      <c r="H637" s="136"/>
      <c r="I637" s="136"/>
      <c r="K637" s="30"/>
      <c r="M637" s="30"/>
      <c r="P637" s="24"/>
      <c r="Q637" s="24"/>
      <c r="R637" s="24"/>
      <c r="S637" s="24"/>
      <c r="T637" s="24"/>
      <c r="U637" s="24"/>
      <c r="V637" s="24"/>
      <c r="W637" s="24"/>
      <c r="X637" s="24"/>
      <c r="Y637" s="24"/>
      <c r="Z637" s="24"/>
    </row>
    <row r="638" spans="8:26" ht="15.75" customHeight="1">
      <c r="H638" s="136"/>
      <c r="I638" s="136"/>
      <c r="K638" s="30"/>
      <c r="M638" s="30"/>
      <c r="P638" s="24"/>
      <c r="Q638" s="24"/>
      <c r="R638" s="24"/>
      <c r="S638" s="24"/>
      <c r="T638" s="24"/>
      <c r="U638" s="24"/>
      <c r="V638" s="24"/>
      <c r="W638" s="24"/>
      <c r="X638" s="24"/>
      <c r="Y638" s="24"/>
      <c r="Z638" s="24"/>
    </row>
    <row r="639" spans="8:26" ht="15.75" customHeight="1">
      <c r="H639" s="136"/>
      <c r="I639" s="136"/>
      <c r="K639" s="30"/>
      <c r="M639" s="30"/>
      <c r="P639" s="24"/>
      <c r="Q639" s="24"/>
      <c r="R639" s="24"/>
      <c r="S639" s="24"/>
      <c r="T639" s="24"/>
      <c r="U639" s="24"/>
      <c r="V639" s="24"/>
      <c r="W639" s="24"/>
      <c r="X639" s="24"/>
      <c r="Y639" s="24"/>
      <c r="Z639" s="24"/>
    </row>
    <row r="640" spans="8:26" ht="15.75" customHeight="1">
      <c r="H640" s="136"/>
      <c r="I640" s="136"/>
      <c r="K640" s="30"/>
      <c r="M640" s="30"/>
      <c r="P640" s="24"/>
      <c r="Q640" s="24"/>
      <c r="R640" s="24"/>
      <c r="S640" s="24"/>
      <c r="T640" s="24"/>
      <c r="U640" s="24"/>
      <c r="V640" s="24"/>
      <c r="W640" s="24"/>
      <c r="X640" s="24"/>
      <c r="Y640" s="24"/>
      <c r="Z640" s="24"/>
    </row>
    <row r="641" spans="8:26" ht="15.75" customHeight="1">
      <c r="H641" s="136"/>
      <c r="I641" s="136"/>
      <c r="K641" s="30"/>
      <c r="M641" s="30"/>
      <c r="P641" s="24"/>
      <c r="Q641" s="24"/>
      <c r="R641" s="24"/>
      <c r="S641" s="24"/>
      <c r="T641" s="24"/>
      <c r="U641" s="24"/>
      <c r="V641" s="24"/>
      <c r="W641" s="24"/>
      <c r="X641" s="24"/>
      <c r="Y641" s="24"/>
      <c r="Z641" s="24"/>
    </row>
    <row r="642" spans="8:26" ht="15.75" customHeight="1">
      <c r="H642" s="136"/>
      <c r="I642" s="136"/>
      <c r="K642" s="30"/>
      <c r="M642" s="30"/>
      <c r="P642" s="24"/>
      <c r="Q642" s="24"/>
      <c r="R642" s="24"/>
      <c r="S642" s="24"/>
      <c r="T642" s="24"/>
      <c r="U642" s="24"/>
      <c r="V642" s="24"/>
      <c r="W642" s="24"/>
      <c r="X642" s="24"/>
      <c r="Y642" s="24"/>
      <c r="Z642" s="24"/>
    </row>
    <row r="643" spans="8:26" ht="15.75" customHeight="1">
      <c r="H643" s="136"/>
      <c r="I643" s="136"/>
      <c r="K643" s="30"/>
      <c r="M643" s="30"/>
      <c r="P643" s="24"/>
      <c r="Q643" s="24"/>
      <c r="R643" s="24"/>
      <c r="S643" s="24"/>
      <c r="T643" s="24"/>
      <c r="U643" s="24"/>
      <c r="V643" s="24"/>
      <c r="W643" s="24"/>
      <c r="X643" s="24"/>
      <c r="Y643" s="24"/>
      <c r="Z643" s="24"/>
    </row>
    <row r="644" spans="8:26" ht="15.75" customHeight="1">
      <c r="H644" s="136"/>
      <c r="I644" s="136"/>
      <c r="K644" s="30"/>
      <c r="M644" s="30"/>
      <c r="P644" s="24"/>
      <c r="Q644" s="24"/>
      <c r="R644" s="24"/>
      <c r="S644" s="24"/>
      <c r="T644" s="24"/>
      <c r="U644" s="24"/>
      <c r="V644" s="24"/>
      <c r="W644" s="24"/>
      <c r="X644" s="24"/>
      <c r="Y644" s="24"/>
      <c r="Z644" s="24"/>
    </row>
    <row r="645" spans="8:26" ht="15.75" customHeight="1">
      <c r="H645" s="136"/>
      <c r="I645" s="136"/>
      <c r="K645" s="30"/>
      <c r="M645" s="30"/>
      <c r="P645" s="24"/>
      <c r="Q645" s="24"/>
      <c r="R645" s="24"/>
      <c r="S645" s="24"/>
      <c r="T645" s="24"/>
      <c r="U645" s="24"/>
      <c r="V645" s="24"/>
      <c r="W645" s="24"/>
      <c r="X645" s="24"/>
      <c r="Y645" s="24"/>
      <c r="Z645" s="24"/>
    </row>
    <row r="646" spans="8:26" ht="15.75" customHeight="1">
      <c r="H646" s="136"/>
      <c r="I646" s="136"/>
      <c r="K646" s="30"/>
      <c r="M646" s="30"/>
      <c r="P646" s="24"/>
      <c r="Q646" s="24"/>
      <c r="R646" s="24"/>
      <c r="S646" s="24"/>
      <c r="T646" s="24"/>
      <c r="U646" s="24"/>
      <c r="V646" s="24"/>
      <c r="W646" s="24"/>
      <c r="X646" s="24"/>
      <c r="Y646" s="24"/>
      <c r="Z646" s="24"/>
    </row>
    <row r="647" spans="8:26" ht="15.75" customHeight="1">
      <c r="H647" s="136"/>
      <c r="I647" s="136"/>
      <c r="K647" s="30"/>
      <c r="M647" s="30"/>
      <c r="P647" s="24"/>
      <c r="Q647" s="24"/>
      <c r="R647" s="24"/>
      <c r="S647" s="24"/>
      <c r="T647" s="24"/>
      <c r="U647" s="24"/>
      <c r="V647" s="24"/>
      <c r="W647" s="24"/>
      <c r="X647" s="24"/>
      <c r="Y647" s="24"/>
      <c r="Z647" s="24"/>
    </row>
    <row r="648" spans="8:26" ht="15.75" customHeight="1">
      <c r="H648" s="136"/>
      <c r="I648" s="136"/>
      <c r="K648" s="30"/>
      <c r="M648" s="30"/>
      <c r="P648" s="24"/>
      <c r="Q648" s="24"/>
      <c r="R648" s="24"/>
      <c r="S648" s="24"/>
      <c r="T648" s="24"/>
      <c r="U648" s="24"/>
      <c r="V648" s="24"/>
      <c r="W648" s="24"/>
      <c r="X648" s="24"/>
      <c r="Y648" s="24"/>
      <c r="Z648" s="24"/>
    </row>
    <row r="649" spans="8:26" ht="15.75" customHeight="1">
      <c r="H649" s="136"/>
      <c r="I649" s="136"/>
      <c r="K649" s="30"/>
      <c r="M649" s="30"/>
      <c r="P649" s="24"/>
      <c r="Q649" s="24"/>
      <c r="R649" s="24"/>
      <c r="S649" s="24"/>
      <c r="T649" s="24"/>
      <c r="U649" s="24"/>
      <c r="V649" s="24"/>
      <c r="W649" s="24"/>
      <c r="X649" s="24"/>
      <c r="Y649" s="24"/>
      <c r="Z649" s="24"/>
    </row>
    <row r="650" spans="8:26" ht="15.75" customHeight="1">
      <c r="H650" s="136"/>
      <c r="I650" s="136"/>
      <c r="K650" s="30"/>
      <c r="M650" s="30"/>
      <c r="P650" s="24"/>
      <c r="Q650" s="24"/>
      <c r="R650" s="24"/>
      <c r="S650" s="24"/>
      <c r="T650" s="24"/>
      <c r="U650" s="24"/>
      <c r="V650" s="24"/>
      <c r="W650" s="24"/>
      <c r="X650" s="24"/>
      <c r="Y650" s="24"/>
      <c r="Z650" s="24"/>
    </row>
    <row r="651" spans="8:26" ht="15.75" customHeight="1">
      <c r="H651" s="136"/>
      <c r="I651" s="136"/>
      <c r="K651" s="30"/>
      <c r="M651" s="30"/>
      <c r="P651" s="24"/>
      <c r="Q651" s="24"/>
      <c r="R651" s="24"/>
      <c r="S651" s="24"/>
      <c r="T651" s="24"/>
      <c r="U651" s="24"/>
      <c r="V651" s="24"/>
      <c r="W651" s="24"/>
      <c r="X651" s="24"/>
      <c r="Y651" s="24"/>
      <c r="Z651" s="24"/>
    </row>
    <row r="652" spans="8:26" ht="15.75" customHeight="1">
      <c r="H652" s="136"/>
      <c r="I652" s="136"/>
      <c r="K652" s="30"/>
      <c r="M652" s="30"/>
      <c r="P652" s="24"/>
      <c r="Q652" s="24"/>
      <c r="R652" s="24"/>
      <c r="S652" s="24"/>
      <c r="T652" s="24"/>
      <c r="U652" s="24"/>
      <c r="V652" s="24"/>
      <c r="W652" s="24"/>
      <c r="X652" s="24"/>
      <c r="Y652" s="24"/>
      <c r="Z652" s="24"/>
    </row>
    <row r="653" spans="8:26" ht="15.75" customHeight="1">
      <c r="H653" s="136"/>
      <c r="I653" s="136"/>
      <c r="K653" s="30"/>
      <c r="M653" s="30"/>
      <c r="P653" s="24"/>
      <c r="Q653" s="24"/>
      <c r="R653" s="24"/>
      <c r="S653" s="24"/>
      <c r="T653" s="24"/>
      <c r="U653" s="24"/>
      <c r="V653" s="24"/>
      <c r="W653" s="24"/>
      <c r="X653" s="24"/>
      <c r="Y653" s="24"/>
      <c r="Z653" s="24"/>
    </row>
    <row r="654" spans="8:26" ht="15.75" customHeight="1">
      <c r="H654" s="136"/>
      <c r="I654" s="136"/>
      <c r="K654" s="30"/>
      <c r="M654" s="30"/>
      <c r="P654" s="24"/>
      <c r="Q654" s="24"/>
      <c r="R654" s="24"/>
      <c r="S654" s="24"/>
      <c r="T654" s="24"/>
      <c r="U654" s="24"/>
      <c r="V654" s="24"/>
      <c r="W654" s="24"/>
      <c r="X654" s="24"/>
      <c r="Y654" s="24"/>
      <c r="Z654" s="24"/>
    </row>
    <row r="655" spans="8:26" ht="15.75" customHeight="1">
      <c r="H655" s="136"/>
      <c r="I655" s="136"/>
      <c r="K655" s="30"/>
      <c r="M655" s="30"/>
      <c r="P655" s="24"/>
      <c r="Q655" s="24"/>
      <c r="R655" s="24"/>
      <c r="S655" s="24"/>
      <c r="T655" s="24"/>
      <c r="U655" s="24"/>
      <c r="V655" s="24"/>
      <c r="W655" s="24"/>
      <c r="X655" s="24"/>
      <c r="Y655" s="24"/>
      <c r="Z655" s="24"/>
    </row>
    <row r="656" spans="8:26" ht="15.75" customHeight="1">
      <c r="H656" s="136"/>
      <c r="I656" s="136"/>
      <c r="K656" s="30"/>
      <c r="M656" s="30"/>
      <c r="P656" s="24"/>
      <c r="Q656" s="24"/>
      <c r="R656" s="24"/>
      <c r="S656" s="24"/>
      <c r="T656" s="24"/>
      <c r="U656" s="24"/>
      <c r="V656" s="24"/>
      <c r="W656" s="24"/>
      <c r="X656" s="24"/>
      <c r="Y656" s="24"/>
      <c r="Z656" s="24"/>
    </row>
    <row r="657" spans="8:26" ht="15.75" customHeight="1">
      <c r="H657" s="136"/>
      <c r="I657" s="136"/>
      <c r="K657" s="30"/>
      <c r="M657" s="30"/>
      <c r="P657" s="24"/>
      <c r="Q657" s="24"/>
      <c r="R657" s="24"/>
      <c r="S657" s="24"/>
      <c r="T657" s="24"/>
      <c r="U657" s="24"/>
      <c r="V657" s="24"/>
      <c r="W657" s="24"/>
      <c r="X657" s="24"/>
      <c r="Y657" s="24"/>
      <c r="Z657" s="24"/>
    </row>
    <row r="658" spans="8:26" ht="15.75" customHeight="1">
      <c r="H658" s="136"/>
      <c r="I658" s="136"/>
      <c r="K658" s="30"/>
      <c r="M658" s="30"/>
      <c r="P658" s="24"/>
      <c r="Q658" s="24"/>
      <c r="R658" s="24"/>
      <c r="S658" s="24"/>
      <c r="T658" s="24"/>
      <c r="U658" s="24"/>
      <c r="V658" s="24"/>
      <c r="W658" s="24"/>
      <c r="X658" s="24"/>
      <c r="Y658" s="24"/>
      <c r="Z658" s="24"/>
    </row>
    <row r="659" spans="8:26" ht="15.75" customHeight="1">
      <c r="H659" s="136"/>
      <c r="I659" s="136"/>
      <c r="K659" s="30"/>
      <c r="M659" s="30"/>
      <c r="P659" s="24"/>
      <c r="Q659" s="24"/>
      <c r="R659" s="24"/>
      <c r="S659" s="24"/>
      <c r="T659" s="24"/>
      <c r="U659" s="24"/>
      <c r="V659" s="24"/>
      <c r="W659" s="24"/>
      <c r="X659" s="24"/>
      <c r="Y659" s="24"/>
      <c r="Z659" s="24"/>
    </row>
    <row r="660" spans="8:26" ht="15.75" customHeight="1">
      <c r="H660" s="136"/>
      <c r="I660" s="136"/>
      <c r="K660" s="30"/>
      <c r="M660" s="30"/>
      <c r="P660" s="24"/>
      <c r="Q660" s="24"/>
      <c r="R660" s="24"/>
      <c r="S660" s="24"/>
      <c r="T660" s="24"/>
      <c r="U660" s="24"/>
      <c r="V660" s="24"/>
      <c r="W660" s="24"/>
      <c r="X660" s="24"/>
      <c r="Y660" s="24"/>
      <c r="Z660" s="24"/>
    </row>
    <row r="661" spans="8:26" ht="15.75" customHeight="1">
      <c r="H661" s="136"/>
      <c r="I661" s="136"/>
      <c r="K661" s="30"/>
      <c r="M661" s="30"/>
      <c r="P661" s="24"/>
      <c r="Q661" s="24"/>
      <c r="R661" s="24"/>
      <c r="S661" s="24"/>
      <c r="T661" s="24"/>
      <c r="U661" s="24"/>
      <c r="V661" s="24"/>
      <c r="W661" s="24"/>
      <c r="X661" s="24"/>
      <c r="Y661" s="24"/>
      <c r="Z661" s="24"/>
    </row>
    <row r="662" spans="8:26" ht="15.75" customHeight="1">
      <c r="H662" s="136"/>
      <c r="I662" s="136"/>
      <c r="K662" s="30"/>
      <c r="M662" s="30"/>
      <c r="P662" s="24"/>
      <c r="Q662" s="24"/>
      <c r="R662" s="24"/>
      <c r="S662" s="24"/>
      <c r="T662" s="24"/>
      <c r="U662" s="24"/>
      <c r="V662" s="24"/>
      <c r="W662" s="24"/>
      <c r="X662" s="24"/>
      <c r="Y662" s="24"/>
      <c r="Z662" s="24"/>
    </row>
    <row r="663" spans="8:26" ht="15.75" customHeight="1">
      <c r="H663" s="136"/>
      <c r="I663" s="136"/>
      <c r="K663" s="30"/>
      <c r="M663" s="30"/>
      <c r="P663" s="24"/>
      <c r="Q663" s="24"/>
      <c r="R663" s="24"/>
      <c r="S663" s="24"/>
      <c r="T663" s="24"/>
      <c r="U663" s="24"/>
      <c r="V663" s="24"/>
      <c r="W663" s="24"/>
      <c r="X663" s="24"/>
      <c r="Y663" s="24"/>
      <c r="Z663" s="24"/>
    </row>
    <row r="664" spans="8:26" ht="15.75" customHeight="1">
      <c r="H664" s="136"/>
      <c r="I664" s="136"/>
      <c r="K664" s="30"/>
      <c r="M664" s="30"/>
      <c r="P664" s="24"/>
      <c r="Q664" s="24"/>
      <c r="R664" s="24"/>
      <c r="S664" s="24"/>
      <c r="T664" s="24"/>
      <c r="U664" s="24"/>
      <c r="V664" s="24"/>
      <c r="W664" s="24"/>
      <c r="X664" s="24"/>
      <c r="Y664" s="24"/>
      <c r="Z664" s="24"/>
    </row>
    <row r="665" spans="8:26" ht="15.75" customHeight="1">
      <c r="H665" s="136"/>
      <c r="I665" s="136"/>
      <c r="K665" s="30"/>
      <c r="M665" s="30"/>
      <c r="P665" s="24"/>
      <c r="Q665" s="24"/>
      <c r="R665" s="24"/>
      <c r="S665" s="24"/>
      <c r="T665" s="24"/>
      <c r="U665" s="24"/>
      <c r="V665" s="24"/>
      <c r="W665" s="24"/>
      <c r="X665" s="24"/>
      <c r="Y665" s="24"/>
      <c r="Z665" s="24"/>
    </row>
    <row r="666" spans="8:26" ht="15.75" customHeight="1">
      <c r="H666" s="136"/>
      <c r="I666" s="136"/>
      <c r="K666" s="30"/>
      <c r="M666" s="30"/>
      <c r="P666" s="24"/>
      <c r="Q666" s="24"/>
      <c r="R666" s="24"/>
      <c r="S666" s="24"/>
      <c r="T666" s="24"/>
      <c r="U666" s="24"/>
      <c r="V666" s="24"/>
      <c r="W666" s="24"/>
      <c r="X666" s="24"/>
      <c r="Y666" s="24"/>
      <c r="Z666" s="24"/>
    </row>
    <row r="667" spans="8:26" ht="15.75" customHeight="1">
      <c r="H667" s="136"/>
      <c r="I667" s="136"/>
      <c r="K667" s="30"/>
      <c r="M667" s="30"/>
      <c r="P667" s="24"/>
      <c r="Q667" s="24"/>
      <c r="R667" s="24"/>
      <c r="S667" s="24"/>
      <c r="T667" s="24"/>
      <c r="U667" s="24"/>
      <c r="V667" s="24"/>
      <c r="W667" s="24"/>
      <c r="X667" s="24"/>
      <c r="Y667" s="24"/>
      <c r="Z667" s="24"/>
    </row>
    <row r="668" spans="8:26" ht="15.75" customHeight="1">
      <c r="H668" s="136"/>
      <c r="I668" s="136"/>
      <c r="K668" s="30"/>
      <c r="M668" s="30"/>
      <c r="P668" s="24"/>
      <c r="Q668" s="24"/>
      <c r="R668" s="24"/>
      <c r="S668" s="24"/>
      <c r="T668" s="24"/>
      <c r="U668" s="24"/>
      <c r="V668" s="24"/>
      <c r="W668" s="24"/>
      <c r="X668" s="24"/>
      <c r="Y668" s="24"/>
      <c r="Z668" s="24"/>
    </row>
    <row r="669" spans="8:26" ht="15.75" customHeight="1">
      <c r="H669" s="136"/>
      <c r="I669" s="136"/>
      <c r="K669" s="30"/>
      <c r="M669" s="30"/>
      <c r="P669" s="24"/>
      <c r="Q669" s="24"/>
      <c r="R669" s="24"/>
      <c r="S669" s="24"/>
      <c r="T669" s="24"/>
      <c r="U669" s="24"/>
      <c r="V669" s="24"/>
      <c r="W669" s="24"/>
      <c r="X669" s="24"/>
      <c r="Y669" s="24"/>
      <c r="Z669" s="24"/>
    </row>
    <row r="670" spans="8:26" ht="15.75" customHeight="1">
      <c r="H670" s="136"/>
      <c r="I670" s="136"/>
      <c r="K670" s="30"/>
      <c r="M670" s="30"/>
      <c r="P670" s="24"/>
      <c r="Q670" s="24"/>
      <c r="R670" s="24"/>
      <c r="S670" s="24"/>
      <c r="T670" s="24"/>
      <c r="U670" s="24"/>
      <c r="V670" s="24"/>
      <c r="W670" s="24"/>
      <c r="X670" s="24"/>
      <c r="Y670" s="24"/>
      <c r="Z670" s="24"/>
    </row>
    <row r="671" spans="8:26" ht="15.75" customHeight="1">
      <c r="H671" s="136"/>
      <c r="I671" s="136"/>
      <c r="K671" s="30"/>
      <c r="M671" s="30"/>
      <c r="P671" s="24"/>
      <c r="Q671" s="24"/>
      <c r="R671" s="24"/>
      <c r="S671" s="24"/>
      <c r="T671" s="24"/>
      <c r="U671" s="24"/>
      <c r="V671" s="24"/>
      <c r="W671" s="24"/>
      <c r="X671" s="24"/>
      <c r="Y671" s="24"/>
      <c r="Z671" s="24"/>
    </row>
    <row r="672" spans="8:26" ht="15.75" customHeight="1">
      <c r="H672" s="136"/>
      <c r="I672" s="136"/>
      <c r="K672" s="30"/>
      <c r="M672" s="30"/>
      <c r="P672" s="24"/>
      <c r="Q672" s="24"/>
      <c r="R672" s="24"/>
      <c r="S672" s="24"/>
      <c r="T672" s="24"/>
      <c r="U672" s="24"/>
      <c r="V672" s="24"/>
      <c r="W672" s="24"/>
      <c r="X672" s="24"/>
      <c r="Y672" s="24"/>
      <c r="Z672" s="24"/>
    </row>
    <row r="673" spans="8:26" ht="15.75" customHeight="1">
      <c r="H673" s="136"/>
      <c r="I673" s="136"/>
      <c r="K673" s="30"/>
      <c r="M673" s="30"/>
      <c r="P673" s="24"/>
      <c r="Q673" s="24"/>
      <c r="R673" s="24"/>
      <c r="S673" s="24"/>
      <c r="T673" s="24"/>
      <c r="U673" s="24"/>
      <c r="V673" s="24"/>
      <c r="W673" s="24"/>
      <c r="X673" s="24"/>
      <c r="Y673" s="24"/>
      <c r="Z673" s="24"/>
    </row>
    <row r="674" spans="8:26" ht="15.75" customHeight="1">
      <c r="H674" s="136"/>
      <c r="I674" s="136"/>
      <c r="K674" s="30"/>
      <c r="M674" s="30"/>
      <c r="P674" s="24"/>
      <c r="Q674" s="24"/>
      <c r="R674" s="24"/>
      <c r="S674" s="24"/>
      <c r="T674" s="24"/>
      <c r="U674" s="24"/>
      <c r="V674" s="24"/>
      <c r="W674" s="24"/>
      <c r="X674" s="24"/>
      <c r="Y674" s="24"/>
      <c r="Z674" s="24"/>
    </row>
    <row r="675" spans="8:26" ht="15.75" customHeight="1">
      <c r="H675" s="136"/>
      <c r="I675" s="136"/>
      <c r="K675" s="30"/>
      <c r="M675" s="30"/>
      <c r="P675" s="24"/>
      <c r="Q675" s="24"/>
      <c r="R675" s="24"/>
      <c r="S675" s="24"/>
      <c r="T675" s="24"/>
      <c r="U675" s="24"/>
      <c r="V675" s="24"/>
      <c r="W675" s="24"/>
      <c r="X675" s="24"/>
      <c r="Y675" s="24"/>
      <c r="Z675" s="24"/>
    </row>
    <row r="676" spans="8:26" ht="15.75" customHeight="1">
      <c r="H676" s="136"/>
      <c r="I676" s="136"/>
      <c r="K676" s="30"/>
      <c r="M676" s="30"/>
      <c r="P676" s="24"/>
      <c r="Q676" s="24"/>
      <c r="R676" s="24"/>
      <c r="S676" s="24"/>
      <c r="T676" s="24"/>
      <c r="U676" s="24"/>
      <c r="V676" s="24"/>
      <c r="W676" s="24"/>
      <c r="X676" s="24"/>
      <c r="Y676" s="24"/>
      <c r="Z676" s="24"/>
    </row>
    <row r="677" spans="8:26" ht="15.75" customHeight="1">
      <c r="H677" s="136"/>
      <c r="I677" s="136"/>
      <c r="K677" s="30"/>
      <c r="M677" s="30"/>
      <c r="P677" s="24"/>
      <c r="Q677" s="24"/>
      <c r="R677" s="24"/>
      <c r="S677" s="24"/>
      <c r="T677" s="24"/>
      <c r="U677" s="24"/>
      <c r="V677" s="24"/>
      <c r="W677" s="24"/>
      <c r="X677" s="24"/>
      <c r="Y677" s="24"/>
      <c r="Z677" s="24"/>
    </row>
    <row r="678" spans="8:26" ht="15.75" customHeight="1">
      <c r="H678" s="136"/>
      <c r="I678" s="136"/>
      <c r="K678" s="30"/>
      <c r="M678" s="30"/>
      <c r="P678" s="24"/>
      <c r="Q678" s="24"/>
      <c r="R678" s="24"/>
      <c r="S678" s="24"/>
      <c r="T678" s="24"/>
      <c r="U678" s="24"/>
      <c r="V678" s="24"/>
      <c r="W678" s="24"/>
      <c r="X678" s="24"/>
      <c r="Y678" s="24"/>
      <c r="Z678" s="24"/>
    </row>
    <row r="679" spans="8:26" ht="15.75" customHeight="1">
      <c r="H679" s="136"/>
      <c r="I679" s="136"/>
      <c r="K679" s="30"/>
      <c r="M679" s="30"/>
      <c r="P679" s="24"/>
      <c r="Q679" s="24"/>
      <c r="R679" s="24"/>
      <c r="S679" s="24"/>
      <c r="T679" s="24"/>
      <c r="U679" s="24"/>
      <c r="V679" s="24"/>
      <c r="W679" s="24"/>
      <c r="X679" s="24"/>
      <c r="Y679" s="24"/>
      <c r="Z679" s="24"/>
    </row>
    <row r="680" spans="8:26" ht="15.75" customHeight="1">
      <c r="H680" s="136"/>
      <c r="I680" s="136"/>
      <c r="K680" s="30"/>
      <c r="M680" s="30"/>
      <c r="P680" s="24"/>
      <c r="Q680" s="24"/>
      <c r="R680" s="24"/>
      <c r="S680" s="24"/>
      <c r="T680" s="24"/>
      <c r="U680" s="24"/>
      <c r="V680" s="24"/>
      <c r="W680" s="24"/>
      <c r="X680" s="24"/>
      <c r="Y680" s="24"/>
      <c r="Z680" s="24"/>
    </row>
    <row r="681" spans="8:26" ht="15.75" customHeight="1">
      <c r="H681" s="136"/>
      <c r="I681" s="136"/>
      <c r="K681" s="30"/>
      <c r="M681" s="30"/>
      <c r="P681" s="24"/>
      <c r="Q681" s="24"/>
      <c r="R681" s="24"/>
      <c r="S681" s="24"/>
      <c r="T681" s="24"/>
      <c r="U681" s="24"/>
      <c r="V681" s="24"/>
      <c r="W681" s="24"/>
      <c r="X681" s="24"/>
      <c r="Y681" s="24"/>
      <c r="Z681" s="24"/>
    </row>
    <row r="682" spans="8:26" ht="15.75" customHeight="1">
      <c r="H682" s="136"/>
      <c r="I682" s="136"/>
      <c r="K682" s="30"/>
      <c r="M682" s="30"/>
      <c r="P682" s="24"/>
      <c r="Q682" s="24"/>
      <c r="R682" s="24"/>
      <c r="S682" s="24"/>
      <c r="T682" s="24"/>
      <c r="U682" s="24"/>
      <c r="V682" s="24"/>
      <c r="W682" s="24"/>
      <c r="X682" s="24"/>
      <c r="Y682" s="24"/>
      <c r="Z682" s="24"/>
    </row>
    <row r="683" spans="8:26" ht="15.75" customHeight="1">
      <c r="H683" s="136"/>
      <c r="I683" s="136"/>
      <c r="K683" s="30"/>
      <c r="M683" s="30"/>
      <c r="P683" s="24"/>
      <c r="Q683" s="24"/>
      <c r="R683" s="24"/>
      <c r="S683" s="24"/>
      <c r="T683" s="24"/>
      <c r="U683" s="24"/>
      <c r="V683" s="24"/>
      <c r="W683" s="24"/>
      <c r="X683" s="24"/>
      <c r="Y683" s="24"/>
      <c r="Z683" s="24"/>
    </row>
    <row r="684" spans="8:26" ht="15.75" customHeight="1">
      <c r="H684" s="136"/>
      <c r="I684" s="136"/>
      <c r="K684" s="30"/>
      <c r="M684" s="30"/>
      <c r="P684" s="24"/>
      <c r="Q684" s="24"/>
      <c r="R684" s="24"/>
      <c r="S684" s="24"/>
      <c r="T684" s="24"/>
      <c r="U684" s="24"/>
      <c r="V684" s="24"/>
      <c r="W684" s="24"/>
      <c r="X684" s="24"/>
      <c r="Y684" s="24"/>
      <c r="Z684" s="24"/>
    </row>
    <row r="685" spans="8:26" ht="15.75" customHeight="1">
      <c r="H685" s="136"/>
      <c r="I685" s="136"/>
      <c r="K685" s="30"/>
      <c r="M685" s="30"/>
      <c r="P685" s="24"/>
      <c r="Q685" s="24"/>
      <c r="R685" s="24"/>
      <c r="S685" s="24"/>
      <c r="T685" s="24"/>
      <c r="U685" s="24"/>
      <c r="V685" s="24"/>
      <c r="W685" s="24"/>
      <c r="X685" s="24"/>
      <c r="Y685" s="24"/>
      <c r="Z685" s="24"/>
    </row>
    <row r="686" spans="8:26" ht="15.75" customHeight="1">
      <c r="H686" s="136"/>
      <c r="I686" s="136"/>
      <c r="K686" s="30"/>
      <c r="M686" s="30"/>
      <c r="P686" s="24"/>
      <c r="Q686" s="24"/>
      <c r="R686" s="24"/>
      <c r="S686" s="24"/>
      <c r="T686" s="24"/>
      <c r="U686" s="24"/>
      <c r="V686" s="24"/>
      <c r="W686" s="24"/>
      <c r="X686" s="24"/>
      <c r="Y686" s="24"/>
      <c r="Z686" s="24"/>
    </row>
    <row r="687" spans="8:26" ht="15.75" customHeight="1">
      <c r="H687" s="136"/>
      <c r="I687" s="136"/>
      <c r="K687" s="30"/>
      <c r="M687" s="30"/>
      <c r="P687" s="24"/>
      <c r="Q687" s="24"/>
      <c r="R687" s="24"/>
      <c r="S687" s="24"/>
      <c r="T687" s="24"/>
      <c r="U687" s="24"/>
      <c r="V687" s="24"/>
      <c r="W687" s="24"/>
      <c r="X687" s="24"/>
      <c r="Y687" s="24"/>
      <c r="Z687" s="24"/>
    </row>
    <row r="688" spans="8:26" ht="15.75" customHeight="1">
      <c r="H688" s="136"/>
      <c r="I688" s="136"/>
      <c r="K688" s="30"/>
      <c r="M688" s="30"/>
      <c r="P688" s="24"/>
      <c r="Q688" s="24"/>
      <c r="R688" s="24"/>
      <c r="S688" s="24"/>
      <c r="T688" s="24"/>
      <c r="U688" s="24"/>
      <c r="V688" s="24"/>
      <c r="W688" s="24"/>
      <c r="X688" s="24"/>
      <c r="Y688" s="24"/>
      <c r="Z688" s="24"/>
    </row>
    <row r="689" spans="8:26" ht="15.75" customHeight="1">
      <c r="H689" s="136"/>
      <c r="I689" s="136"/>
      <c r="K689" s="30"/>
      <c r="M689" s="30"/>
      <c r="P689" s="24"/>
      <c r="Q689" s="24"/>
      <c r="R689" s="24"/>
      <c r="S689" s="24"/>
      <c r="T689" s="24"/>
      <c r="U689" s="24"/>
      <c r="V689" s="24"/>
      <c r="W689" s="24"/>
      <c r="X689" s="24"/>
      <c r="Y689" s="24"/>
      <c r="Z689" s="24"/>
    </row>
    <row r="690" spans="8:26" ht="15.75" customHeight="1">
      <c r="H690" s="136"/>
      <c r="I690" s="136"/>
      <c r="K690" s="30"/>
      <c r="M690" s="30"/>
      <c r="P690" s="24"/>
      <c r="Q690" s="24"/>
      <c r="R690" s="24"/>
      <c r="S690" s="24"/>
      <c r="T690" s="24"/>
      <c r="U690" s="24"/>
      <c r="V690" s="24"/>
      <c r="W690" s="24"/>
      <c r="X690" s="24"/>
      <c r="Y690" s="24"/>
      <c r="Z690" s="24"/>
    </row>
    <row r="691" spans="8:26" ht="15.75" customHeight="1">
      <c r="H691" s="136"/>
      <c r="I691" s="136"/>
      <c r="K691" s="30"/>
      <c r="M691" s="30"/>
      <c r="P691" s="24"/>
      <c r="Q691" s="24"/>
      <c r="R691" s="24"/>
      <c r="S691" s="24"/>
      <c r="T691" s="24"/>
      <c r="U691" s="24"/>
      <c r="V691" s="24"/>
      <c r="W691" s="24"/>
      <c r="X691" s="24"/>
      <c r="Y691" s="24"/>
      <c r="Z691" s="24"/>
    </row>
    <row r="692" spans="8:26" ht="15.75" customHeight="1">
      <c r="H692" s="136"/>
      <c r="I692" s="136"/>
      <c r="K692" s="30"/>
      <c r="M692" s="30"/>
      <c r="P692" s="24"/>
      <c r="Q692" s="24"/>
      <c r="R692" s="24"/>
      <c r="S692" s="24"/>
      <c r="T692" s="24"/>
      <c r="U692" s="24"/>
      <c r="V692" s="24"/>
      <c r="W692" s="24"/>
      <c r="X692" s="24"/>
      <c r="Y692" s="24"/>
      <c r="Z692" s="24"/>
    </row>
    <row r="693" spans="8:26" ht="15.75" customHeight="1">
      <c r="H693" s="136"/>
      <c r="I693" s="136"/>
      <c r="K693" s="30"/>
      <c r="M693" s="30"/>
      <c r="P693" s="24"/>
      <c r="Q693" s="24"/>
      <c r="R693" s="24"/>
      <c r="S693" s="24"/>
      <c r="T693" s="24"/>
      <c r="U693" s="24"/>
      <c r="V693" s="24"/>
      <c r="W693" s="24"/>
      <c r="X693" s="24"/>
      <c r="Y693" s="24"/>
      <c r="Z693" s="24"/>
    </row>
    <row r="694" spans="8:26" ht="15.75" customHeight="1">
      <c r="H694" s="136"/>
      <c r="I694" s="136"/>
      <c r="K694" s="30"/>
      <c r="M694" s="30"/>
      <c r="P694" s="24"/>
      <c r="Q694" s="24"/>
      <c r="R694" s="24"/>
      <c r="S694" s="24"/>
      <c r="T694" s="24"/>
      <c r="U694" s="24"/>
      <c r="V694" s="24"/>
      <c r="W694" s="24"/>
      <c r="X694" s="24"/>
      <c r="Y694" s="24"/>
      <c r="Z694" s="24"/>
    </row>
    <row r="695" spans="8:26" ht="15.75" customHeight="1">
      <c r="H695" s="136"/>
      <c r="I695" s="136"/>
      <c r="K695" s="30"/>
      <c r="M695" s="30"/>
      <c r="P695" s="24"/>
      <c r="Q695" s="24"/>
      <c r="R695" s="24"/>
      <c r="S695" s="24"/>
      <c r="T695" s="24"/>
      <c r="U695" s="24"/>
      <c r="V695" s="24"/>
      <c r="W695" s="24"/>
      <c r="X695" s="24"/>
      <c r="Y695" s="24"/>
      <c r="Z695" s="24"/>
    </row>
    <row r="696" spans="8:26" ht="15.75" customHeight="1">
      <c r="H696" s="136"/>
      <c r="I696" s="136"/>
      <c r="K696" s="30"/>
      <c r="M696" s="30"/>
      <c r="P696" s="24"/>
      <c r="Q696" s="24"/>
      <c r="R696" s="24"/>
      <c r="S696" s="24"/>
      <c r="T696" s="24"/>
      <c r="U696" s="24"/>
      <c r="V696" s="24"/>
      <c r="W696" s="24"/>
      <c r="X696" s="24"/>
      <c r="Y696" s="24"/>
      <c r="Z696" s="24"/>
    </row>
    <row r="697" spans="8:26" ht="15.75" customHeight="1">
      <c r="H697" s="136"/>
      <c r="I697" s="136"/>
      <c r="K697" s="30"/>
      <c r="M697" s="30"/>
      <c r="P697" s="24"/>
      <c r="Q697" s="24"/>
      <c r="R697" s="24"/>
      <c r="S697" s="24"/>
      <c r="T697" s="24"/>
      <c r="U697" s="24"/>
      <c r="V697" s="24"/>
      <c r="W697" s="24"/>
      <c r="X697" s="24"/>
      <c r="Y697" s="24"/>
      <c r="Z697" s="24"/>
    </row>
    <row r="698" spans="8:26" ht="15.75" customHeight="1">
      <c r="H698" s="136"/>
      <c r="I698" s="136"/>
      <c r="K698" s="30"/>
      <c r="M698" s="30"/>
      <c r="P698" s="24"/>
      <c r="Q698" s="24"/>
      <c r="R698" s="24"/>
      <c r="S698" s="24"/>
      <c r="T698" s="24"/>
      <c r="U698" s="24"/>
      <c r="V698" s="24"/>
      <c r="W698" s="24"/>
      <c r="X698" s="24"/>
      <c r="Y698" s="24"/>
      <c r="Z698" s="24"/>
    </row>
    <row r="699" spans="8:26" ht="15.75" customHeight="1">
      <c r="H699" s="136"/>
      <c r="I699" s="136"/>
      <c r="K699" s="30"/>
      <c r="M699" s="30"/>
      <c r="P699" s="24"/>
      <c r="Q699" s="24"/>
      <c r="R699" s="24"/>
      <c r="S699" s="24"/>
      <c r="T699" s="24"/>
      <c r="U699" s="24"/>
      <c r="V699" s="24"/>
      <c r="W699" s="24"/>
      <c r="X699" s="24"/>
      <c r="Y699" s="24"/>
      <c r="Z699" s="24"/>
    </row>
    <row r="700" spans="8:26" ht="15.75" customHeight="1">
      <c r="H700" s="136"/>
      <c r="I700" s="136"/>
      <c r="K700" s="30"/>
      <c r="M700" s="30"/>
      <c r="P700" s="24"/>
      <c r="Q700" s="24"/>
      <c r="R700" s="24"/>
      <c r="S700" s="24"/>
      <c r="T700" s="24"/>
      <c r="U700" s="24"/>
      <c r="V700" s="24"/>
      <c r="W700" s="24"/>
      <c r="X700" s="24"/>
      <c r="Y700" s="24"/>
      <c r="Z700" s="24"/>
    </row>
    <row r="701" spans="8:26" ht="15.75" customHeight="1">
      <c r="H701" s="136"/>
      <c r="I701" s="136"/>
      <c r="K701" s="30"/>
      <c r="M701" s="30"/>
      <c r="P701" s="24"/>
      <c r="Q701" s="24"/>
      <c r="R701" s="24"/>
      <c r="S701" s="24"/>
      <c r="T701" s="24"/>
      <c r="U701" s="24"/>
      <c r="V701" s="24"/>
      <c r="W701" s="24"/>
      <c r="X701" s="24"/>
      <c r="Y701" s="24"/>
      <c r="Z701" s="24"/>
    </row>
    <row r="702" spans="8:26" ht="15.75" customHeight="1">
      <c r="H702" s="136"/>
      <c r="I702" s="136"/>
      <c r="K702" s="30"/>
      <c r="M702" s="30"/>
      <c r="P702" s="24"/>
      <c r="Q702" s="24"/>
      <c r="R702" s="24"/>
      <c r="S702" s="24"/>
      <c r="T702" s="24"/>
      <c r="U702" s="24"/>
      <c r="V702" s="24"/>
      <c r="W702" s="24"/>
      <c r="X702" s="24"/>
      <c r="Y702" s="24"/>
      <c r="Z702" s="24"/>
    </row>
    <row r="703" spans="8:26" ht="15.75" customHeight="1">
      <c r="H703" s="136"/>
      <c r="I703" s="136"/>
      <c r="K703" s="30"/>
      <c r="M703" s="30"/>
      <c r="P703" s="24"/>
      <c r="Q703" s="24"/>
      <c r="R703" s="24"/>
      <c r="S703" s="24"/>
      <c r="T703" s="24"/>
      <c r="U703" s="24"/>
      <c r="V703" s="24"/>
      <c r="W703" s="24"/>
      <c r="X703" s="24"/>
      <c r="Y703" s="24"/>
      <c r="Z703" s="24"/>
    </row>
    <row r="704" spans="8:26" ht="15.75" customHeight="1">
      <c r="H704" s="136"/>
      <c r="I704" s="136"/>
      <c r="K704" s="30"/>
      <c r="M704" s="30"/>
      <c r="P704" s="24"/>
      <c r="Q704" s="24"/>
      <c r="R704" s="24"/>
      <c r="S704" s="24"/>
      <c r="T704" s="24"/>
      <c r="U704" s="24"/>
      <c r="V704" s="24"/>
      <c r="W704" s="24"/>
      <c r="X704" s="24"/>
      <c r="Y704" s="24"/>
      <c r="Z704" s="24"/>
    </row>
    <row r="705" spans="8:26" ht="15.75" customHeight="1">
      <c r="H705" s="136"/>
      <c r="I705" s="136"/>
      <c r="K705" s="30"/>
      <c r="M705" s="30"/>
      <c r="P705" s="24"/>
      <c r="Q705" s="24"/>
      <c r="R705" s="24"/>
      <c r="S705" s="24"/>
      <c r="T705" s="24"/>
      <c r="U705" s="24"/>
      <c r="V705" s="24"/>
      <c r="W705" s="24"/>
      <c r="X705" s="24"/>
      <c r="Y705" s="24"/>
      <c r="Z705" s="24"/>
    </row>
    <row r="706" spans="8:26" ht="15.75" customHeight="1">
      <c r="H706" s="136"/>
      <c r="I706" s="136"/>
      <c r="K706" s="30"/>
      <c r="M706" s="30"/>
      <c r="P706" s="24"/>
      <c r="Q706" s="24"/>
      <c r="R706" s="24"/>
      <c r="S706" s="24"/>
      <c r="T706" s="24"/>
      <c r="U706" s="24"/>
      <c r="V706" s="24"/>
      <c r="W706" s="24"/>
      <c r="X706" s="24"/>
      <c r="Y706" s="24"/>
      <c r="Z706" s="24"/>
    </row>
    <row r="707" spans="8:26" ht="15.75" customHeight="1">
      <c r="H707" s="136"/>
      <c r="I707" s="136"/>
      <c r="K707" s="30"/>
      <c r="M707" s="30"/>
      <c r="P707" s="24"/>
      <c r="Q707" s="24"/>
      <c r="R707" s="24"/>
      <c r="S707" s="24"/>
      <c r="T707" s="24"/>
      <c r="U707" s="24"/>
      <c r="V707" s="24"/>
      <c r="W707" s="24"/>
      <c r="X707" s="24"/>
      <c r="Y707" s="24"/>
      <c r="Z707" s="24"/>
    </row>
    <row r="708" spans="8:26" ht="15.75" customHeight="1">
      <c r="H708" s="136"/>
      <c r="I708" s="136"/>
      <c r="K708" s="30"/>
      <c r="M708" s="30"/>
      <c r="P708" s="24"/>
      <c r="Q708" s="24"/>
      <c r="R708" s="24"/>
      <c r="S708" s="24"/>
      <c r="T708" s="24"/>
      <c r="U708" s="24"/>
      <c r="V708" s="24"/>
      <c r="W708" s="24"/>
      <c r="X708" s="24"/>
      <c r="Y708" s="24"/>
      <c r="Z708" s="24"/>
    </row>
    <row r="709" spans="8:26" ht="15.75" customHeight="1">
      <c r="H709" s="136"/>
      <c r="I709" s="136"/>
      <c r="K709" s="30"/>
      <c r="M709" s="30"/>
      <c r="P709" s="24"/>
      <c r="Q709" s="24"/>
      <c r="R709" s="24"/>
      <c r="S709" s="24"/>
      <c r="T709" s="24"/>
      <c r="U709" s="24"/>
      <c r="V709" s="24"/>
      <c r="W709" s="24"/>
      <c r="X709" s="24"/>
      <c r="Y709" s="24"/>
      <c r="Z709" s="24"/>
    </row>
    <row r="710" spans="8:26" ht="15.75" customHeight="1">
      <c r="H710" s="136"/>
      <c r="I710" s="136"/>
      <c r="K710" s="30"/>
      <c r="M710" s="30"/>
      <c r="P710" s="24"/>
      <c r="Q710" s="24"/>
      <c r="R710" s="24"/>
      <c r="S710" s="24"/>
      <c r="T710" s="24"/>
      <c r="U710" s="24"/>
      <c r="V710" s="24"/>
      <c r="W710" s="24"/>
      <c r="X710" s="24"/>
      <c r="Y710" s="24"/>
      <c r="Z710" s="24"/>
    </row>
    <row r="711" spans="8:26" ht="15.75" customHeight="1">
      <c r="H711" s="136"/>
      <c r="I711" s="136"/>
      <c r="K711" s="30"/>
      <c r="M711" s="30"/>
      <c r="P711" s="24"/>
      <c r="Q711" s="24"/>
      <c r="R711" s="24"/>
      <c r="S711" s="24"/>
      <c r="T711" s="24"/>
      <c r="U711" s="24"/>
      <c r="V711" s="24"/>
      <c r="W711" s="24"/>
      <c r="X711" s="24"/>
      <c r="Y711" s="24"/>
      <c r="Z711" s="24"/>
    </row>
    <row r="712" spans="8:26" ht="15.75" customHeight="1">
      <c r="H712" s="136"/>
      <c r="I712" s="136"/>
      <c r="K712" s="30"/>
      <c r="M712" s="30"/>
      <c r="P712" s="24"/>
      <c r="Q712" s="24"/>
      <c r="R712" s="24"/>
      <c r="S712" s="24"/>
      <c r="T712" s="24"/>
      <c r="U712" s="24"/>
      <c r="V712" s="24"/>
      <c r="W712" s="24"/>
      <c r="X712" s="24"/>
      <c r="Y712" s="24"/>
      <c r="Z712" s="24"/>
    </row>
    <row r="713" spans="8:26" ht="15.75" customHeight="1">
      <c r="H713" s="136"/>
      <c r="I713" s="136"/>
      <c r="K713" s="30"/>
      <c r="M713" s="30"/>
      <c r="P713" s="24"/>
      <c r="Q713" s="24"/>
      <c r="R713" s="24"/>
      <c r="S713" s="24"/>
      <c r="T713" s="24"/>
      <c r="U713" s="24"/>
      <c r="V713" s="24"/>
      <c r="W713" s="24"/>
      <c r="X713" s="24"/>
      <c r="Y713" s="24"/>
      <c r="Z713" s="24"/>
    </row>
    <row r="714" spans="8:26" ht="15.75" customHeight="1">
      <c r="H714" s="136"/>
      <c r="I714" s="136"/>
      <c r="K714" s="30"/>
      <c r="M714" s="30"/>
      <c r="P714" s="24"/>
      <c r="Q714" s="24"/>
      <c r="R714" s="24"/>
      <c r="S714" s="24"/>
      <c r="T714" s="24"/>
      <c r="U714" s="24"/>
      <c r="V714" s="24"/>
      <c r="W714" s="24"/>
      <c r="X714" s="24"/>
      <c r="Y714" s="24"/>
      <c r="Z714" s="24"/>
    </row>
    <row r="715" spans="8:26" ht="15.75" customHeight="1">
      <c r="H715" s="136"/>
      <c r="I715" s="136"/>
      <c r="K715" s="30"/>
      <c r="M715" s="30"/>
      <c r="P715" s="24"/>
      <c r="Q715" s="24"/>
      <c r="R715" s="24"/>
      <c r="S715" s="24"/>
      <c r="T715" s="24"/>
      <c r="U715" s="24"/>
      <c r="V715" s="24"/>
      <c r="W715" s="24"/>
      <c r="X715" s="24"/>
      <c r="Y715" s="24"/>
      <c r="Z715" s="24"/>
    </row>
    <row r="716" spans="8:26" ht="15.75" customHeight="1">
      <c r="H716" s="136"/>
      <c r="I716" s="136"/>
      <c r="K716" s="30"/>
      <c r="M716" s="30"/>
      <c r="P716" s="24"/>
      <c r="Q716" s="24"/>
      <c r="R716" s="24"/>
      <c r="S716" s="24"/>
      <c r="T716" s="24"/>
      <c r="U716" s="24"/>
      <c r="V716" s="24"/>
      <c r="W716" s="24"/>
      <c r="X716" s="24"/>
      <c r="Y716" s="24"/>
      <c r="Z716" s="24"/>
    </row>
    <row r="717" spans="8:26" ht="15.75" customHeight="1">
      <c r="H717" s="136"/>
      <c r="I717" s="136"/>
      <c r="K717" s="30"/>
      <c r="M717" s="30"/>
      <c r="P717" s="24"/>
      <c r="Q717" s="24"/>
      <c r="R717" s="24"/>
      <c r="S717" s="24"/>
      <c r="T717" s="24"/>
      <c r="U717" s="24"/>
      <c r="V717" s="24"/>
      <c r="W717" s="24"/>
      <c r="X717" s="24"/>
      <c r="Y717" s="24"/>
      <c r="Z717" s="24"/>
    </row>
    <row r="718" spans="8:26" ht="15.75" customHeight="1">
      <c r="H718" s="136"/>
      <c r="I718" s="136"/>
      <c r="K718" s="30"/>
      <c r="M718" s="30"/>
      <c r="P718" s="24"/>
      <c r="Q718" s="24"/>
      <c r="R718" s="24"/>
      <c r="S718" s="24"/>
      <c r="T718" s="24"/>
      <c r="U718" s="24"/>
      <c r="V718" s="24"/>
      <c r="W718" s="24"/>
      <c r="X718" s="24"/>
      <c r="Y718" s="24"/>
      <c r="Z718" s="24"/>
    </row>
    <row r="719" spans="8:26" ht="15.75" customHeight="1">
      <c r="H719" s="136"/>
      <c r="I719" s="136"/>
      <c r="K719" s="30"/>
      <c r="M719" s="30"/>
      <c r="P719" s="24"/>
      <c r="Q719" s="24"/>
      <c r="R719" s="24"/>
      <c r="S719" s="24"/>
      <c r="T719" s="24"/>
      <c r="U719" s="24"/>
      <c r="V719" s="24"/>
      <c r="W719" s="24"/>
      <c r="X719" s="24"/>
      <c r="Y719" s="24"/>
      <c r="Z719" s="24"/>
    </row>
    <row r="720" spans="8:26" ht="15.75" customHeight="1">
      <c r="H720" s="136"/>
      <c r="I720" s="136"/>
      <c r="K720" s="30"/>
      <c r="M720" s="30"/>
      <c r="P720" s="24"/>
      <c r="Q720" s="24"/>
      <c r="R720" s="24"/>
      <c r="S720" s="24"/>
      <c r="T720" s="24"/>
      <c r="U720" s="24"/>
      <c r="V720" s="24"/>
      <c r="W720" s="24"/>
      <c r="X720" s="24"/>
      <c r="Y720" s="24"/>
      <c r="Z720" s="24"/>
    </row>
    <row r="721" spans="8:26" ht="15.75" customHeight="1">
      <c r="H721" s="136"/>
      <c r="I721" s="136"/>
      <c r="K721" s="30"/>
      <c r="M721" s="30"/>
      <c r="P721" s="24"/>
      <c r="Q721" s="24"/>
      <c r="R721" s="24"/>
      <c r="S721" s="24"/>
      <c r="T721" s="24"/>
      <c r="U721" s="24"/>
      <c r="V721" s="24"/>
      <c r="W721" s="24"/>
      <c r="X721" s="24"/>
      <c r="Y721" s="24"/>
      <c r="Z721" s="24"/>
    </row>
    <row r="722" spans="8:26" ht="15.75" customHeight="1">
      <c r="H722" s="136"/>
      <c r="I722" s="136"/>
      <c r="K722" s="30"/>
      <c r="M722" s="30"/>
      <c r="P722" s="24"/>
      <c r="Q722" s="24"/>
      <c r="R722" s="24"/>
      <c r="S722" s="24"/>
      <c r="T722" s="24"/>
      <c r="U722" s="24"/>
      <c r="V722" s="24"/>
      <c r="W722" s="24"/>
      <c r="X722" s="24"/>
      <c r="Y722" s="24"/>
      <c r="Z722" s="24"/>
    </row>
    <row r="723" spans="8:26" ht="15.75" customHeight="1">
      <c r="H723" s="136"/>
      <c r="I723" s="136"/>
      <c r="K723" s="30"/>
      <c r="M723" s="30"/>
      <c r="P723" s="24"/>
      <c r="Q723" s="24"/>
      <c r="R723" s="24"/>
      <c r="S723" s="24"/>
      <c r="T723" s="24"/>
      <c r="U723" s="24"/>
      <c r="V723" s="24"/>
      <c r="W723" s="24"/>
      <c r="X723" s="24"/>
      <c r="Y723" s="24"/>
      <c r="Z723" s="24"/>
    </row>
    <row r="724" spans="8:26" ht="15.75" customHeight="1">
      <c r="H724" s="136"/>
      <c r="I724" s="136"/>
      <c r="K724" s="30"/>
      <c r="M724" s="30"/>
      <c r="P724" s="24"/>
      <c r="Q724" s="24"/>
      <c r="R724" s="24"/>
      <c r="S724" s="24"/>
      <c r="T724" s="24"/>
      <c r="U724" s="24"/>
      <c r="V724" s="24"/>
      <c r="W724" s="24"/>
      <c r="X724" s="24"/>
      <c r="Y724" s="24"/>
      <c r="Z724" s="24"/>
    </row>
    <row r="725" spans="8:26" ht="15.75" customHeight="1">
      <c r="H725" s="136"/>
      <c r="I725" s="136"/>
      <c r="K725" s="30"/>
      <c r="M725" s="30"/>
      <c r="P725" s="24"/>
      <c r="Q725" s="24"/>
      <c r="R725" s="24"/>
      <c r="S725" s="24"/>
      <c r="T725" s="24"/>
      <c r="U725" s="24"/>
      <c r="V725" s="24"/>
      <c r="W725" s="24"/>
      <c r="X725" s="24"/>
      <c r="Y725" s="24"/>
      <c r="Z725" s="24"/>
    </row>
    <row r="726" spans="8:26" ht="15.75" customHeight="1">
      <c r="H726" s="136"/>
      <c r="I726" s="136"/>
      <c r="K726" s="30"/>
      <c r="M726" s="30"/>
      <c r="P726" s="24"/>
      <c r="Q726" s="24"/>
      <c r="R726" s="24"/>
      <c r="S726" s="24"/>
      <c r="T726" s="24"/>
      <c r="U726" s="24"/>
      <c r="V726" s="24"/>
      <c r="W726" s="24"/>
      <c r="X726" s="24"/>
      <c r="Y726" s="24"/>
      <c r="Z726" s="24"/>
    </row>
    <row r="727" spans="8:26" ht="15.75" customHeight="1">
      <c r="H727" s="136"/>
      <c r="I727" s="136"/>
      <c r="K727" s="30"/>
      <c r="M727" s="30"/>
      <c r="P727" s="24"/>
      <c r="Q727" s="24"/>
      <c r="R727" s="24"/>
      <c r="S727" s="24"/>
      <c r="T727" s="24"/>
      <c r="U727" s="24"/>
      <c r="V727" s="24"/>
      <c r="W727" s="24"/>
      <c r="X727" s="24"/>
      <c r="Y727" s="24"/>
      <c r="Z727" s="24"/>
    </row>
    <row r="728" spans="8:26" ht="15.75" customHeight="1">
      <c r="H728" s="136"/>
      <c r="I728" s="136"/>
      <c r="K728" s="30"/>
      <c r="M728" s="30"/>
      <c r="P728" s="24"/>
      <c r="Q728" s="24"/>
      <c r="R728" s="24"/>
      <c r="S728" s="24"/>
      <c r="T728" s="24"/>
      <c r="U728" s="24"/>
      <c r="V728" s="24"/>
      <c r="W728" s="24"/>
      <c r="X728" s="24"/>
      <c r="Y728" s="24"/>
      <c r="Z728" s="24"/>
    </row>
    <row r="729" spans="8:26" ht="15.75" customHeight="1">
      <c r="H729" s="136"/>
      <c r="I729" s="136"/>
      <c r="K729" s="30"/>
      <c r="M729" s="30"/>
      <c r="P729" s="24"/>
      <c r="Q729" s="24"/>
      <c r="R729" s="24"/>
      <c r="S729" s="24"/>
      <c r="T729" s="24"/>
      <c r="U729" s="24"/>
      <c r="V729" s="24"/>
      <c r="W729" s="24"/>
      <c r="X729" s="24"/>
      <c r="Y729" s="24"/>
      <c r="Z729" s="24"/>
    </row>
    <row r="730" spans="8:26" ht="15.75" customHeight="1">
      <c r="H730" s="136"/>
      <c r="I730" s="136"/>
      <c r="K730" s="30"/>
      <c r="M730" s="30"/>
      <c r="P730" s="24"/>
      <c r="Q730" s="24"/>
      <c r="R730" s="24"/>
      <c r="S730" s="24"/>
      <c r="T730" s="24"/>
      <c r="U730" s="24"/>
      <c r="V730" s="24"/>
      <c r="W730" s="24"/>
      <c r="X730" s="24"/>
      <c r="Y730" s="24"/>
      <c r="Z730" s="24"/>
    </row>
    <row r="731" spans="8:26" ht="15.75" customHeight="1">
      <c r="H731" s="136"/>
      <c r="I731" s="136"/>
      <c r="K731" s="30"/>
      <c r="M731" s="30"/>
      <c r="P731" s="24"/>
      <c r="Q731" s="24"/>
      <c r="R731" s="24"/>
      <c r="S731" s="24"/>
      <c r="T731" s="24"/>
      <c r="U731" s="24"/>
      <c r="V731" s="24"/>
      <c r="W731" s="24"/>
      <c r="X731" s="24"/>
      <c r="Y731" s="24"/>
      <c r="Z731" s="24"/>
    </row>
    <row r="732" spans="8:26" ht="15.75" customHeight="1">
      <c r="H732" s="136"/>
      <c r="I732" s="136"/>
      <c r="K732" s="30"/>
      <c r="M732" s="30"/>
      <c r="P732" s="24"/>
      <c r="Q732" s="24"/>
      <c r="R732" s="24"/>
      <c r="S732" s="24"/>
      <c r="T732" s="24"/>
      <c r="U732" s="24"/>
      <c r="V732" s="24"/>
      <c r="W732" s="24"/>
      <c r="X732" s="24"/>
      <c r="Y732" s="24"/>
      <c r="Z732" s="24"/>
    </row>
    <row r="733" spans="8:26" ht="15.75" customHeight="1">
      <c r="H733" s="136"/>
      <c r="I733" s="136"/>
      <c r="K733" s="30"/>
      <c r="M733" s="30"/>
      <c r="P733" s="24"/>
      <c r="Q733" s="24"/>
      <c r="R733" s="24"/>
      <c r="S733" s="24"/>
      <c r="T733" s="24"/>
      <c r="U733" s="24"/>
      <c r="V733" s="24"/>
      <c r="W733" s="24"/>
      <c r="X733" s="24"/>
      <c r="Y733" s="24"/>
      <c r="Z733" s="24"/>
    </row>
    <row r="734" spans="8:26" ht="15.75" customHeight="1">
      <c r="H734" s="136"/>
      <c r="I734" s="136"/>
      <c r="K734" s="30"/>
      <c r="M734" s="30"/>
      <c r="P734" s="24"/>
      <c r="Q734" s="24"/>
      <c r="R734" s="24"/>
      <c r="S734" s="24"/>
      <c r="T734" s="24"/>
      <c r="U734" s="24"/>
      <c r="V734" s="24"/>
      <c r="W734" s="24"/>
      <c r="X734" s="24"/>
      <c r="Y734" s="24"/>
      <c r="Z734" s="24"/>
    </row>
    <row r="735" spans="8:26" ht="15.75" customHeight="1">
      <c r="H735" s="136"/>
      <c r="I735" s="136"/>
      <c r="K735" s="30"/>
      <c r="M735" s="30"/>
      <c r="P735" s="24"/>
      <c r="Q735" s="24"/>
      <c r="R735" s="24"/>
      <c r="S735" s="24"/>
      <c r="T735" s="24"/>
      <c r="U735" s="24"/>
      <c r="V735" s="24"/>
      <c r="W735" s="24"/>
      <c r="X735" s="24"/>
      <c r="Y735" s="24"/>
      <c r="Z735" s="24"/>
    </row>
    <row r="736" spans="8:26" ht="15.75" customHeight="1">
      <c r="H736" s="136"/>
      <c r="I736" s="136"/>
      <c r="K736" s="30"/>
      <c r="M736" s="30"/>
      <c r="P736" s="24"/>
      <c r="Q736" s="24"/>
      <c r="R736" s="24"/>
      <c r="S736" s="24"/>
      <c r="T736" s="24"/>
      <c r="U736" s="24"/>
      <c r="V736" s="24"/>
      <c r="W736" s="24"/>
      <c r="X736" s="24"/>
      <c r="Y736" s="24"/>
      <c r="Z736" s="24"/>
    </row>
    <row r="737" spans="8:26" ht="15.75" customHeight="1">
      <c r="H737" s="136"/>
      <c r="I737" s="136"/>
      <c r="K737" s="30"/>
      <c r="M737" s="30"/>
      <c r="P737" s="24"/>
      <c r="Q737" s="24"/>
      <c r="R737" s="24"/>
      <c r="S737" s="24"/>
      <c r="T737" s="24"/>
      <c r="U737" s="24"/>
      <c r="V737" s="24"/>
      <c r="W737" s="24"/>
      <c r="X737" s="24"/>
      <c r="Y737" s="24"/>
      <c r="Z737" s="24"/>
    </row>
    <row r="738" spans="8:26" ht="15.75" customHeight="1">
      <c r="H738" s="136"/>
      <c r="I738" s="136"/>
      <c r="K738" s="30"/>
      <c r="M738" s="30"/>
      <c r="P738" s="24"/>
      <c r="Q738" s="24"/>
      <c r="R738" s="24"/>
      <c r="S738" s="24"/>
      <c r="T738" s="24"/>
      <c r="U738" s="24"/>
      <c r="V738" s="24"/>
      <c r="W738" s="24"/>
      <c r="X738" s="24"/>
      <c r="Y738" s="24"/>
      <c r="Z738" s="24"/>
    </row>
    <row r="739" spans="8:26" ht="15.75" customHeight="1">
      <c r="H739" s="136"/>
      <c r="I739" s="136"/>
      <c r="K739" s="30"/>
      <c r="M739" s="30"/>
      <c r="P739" s="24"/>
      <c r="Q739" s="24"/>
      <c r="R739" s="24"/>
      <c r="S739" s="24"/>
      <c r="T739" s="24"/>
      <c r="U739" s="24"/>
      <c r="V739" s="24"/>
      <c r="W739" s="24"/>
      <c r="X739" s="24"/>
      <c r="Y739" s="24"/>
      <c r="Z739" s="24"/>
    </row>
    <row r="740" spans="8:26" ht="15.75" customHeight="1">
      <c r="H740" s="136"/>
      <c r="I740" s="136"/>
      <c r="K740" s="30"/>
      <c r="M740" s="30"/>
      <c r="P740" s="24"/>
      <c r="Q740" s="24"/>
      <c r="R740" s="24"/>
      <c r="S740" s="24"/>
      <c r="T740" s="24"/>
      <c r="U740" s="24"/>
      <c r="V740" s="24"/>
      <c r="W740" s="24"/>
      <c r="X740" s="24"/>
      <c r="Y740" s="24"/>
      <c r="Z740" s="24"/>
    </row>
    <row r="741" spans="8:26" ht="15.75" customHeight="1">
      <c r="H741" s="136"/>
      <c r="I741" s="136"/>
      <c r="K741" s="30"/>
      <c r="M741" s="30"/>
      <c r="P741" s="24"/>
      <c r="Q741" s="24"/>
      <c r="R741" s="24"/>
      <c r="S741" s="24"/>
      <c r="T741" s="24"/>
      <c r="U741" s="24"/>
      <c r="V741" s="24"/>
      <c r="W741" s="24"/>
      <c r="X741" s="24"/>
      <c r="Y741" s="24"/>
      <c r="Z741" s="24"/>
    </row>
    <row r="742" spans="8:26" ht="15.75" customHeight="1">
      <c r="H742" s="136"/>
      <c r="I742" s="136"/>
      <c r="K742" s="30"/>
      <c r="M742" s="30"/>
      <c r="P742" s="24"/>
      <c r="Q742" s="24"/>
      <c r="R742" s="24"/>
      <c r="S742" s="24"/>
      <c r="T742" s="24"/>
      <c r="U742" s="24"/>
      <c r="V742" s="24"/>
      <c r="W742" s="24"/>
      <c r="X742" s="24"/>
      <c r="Y742" s="24"/>
      <c r="Z742" s="24"/>
    </row>
    <row r="743" spans="8:26" ht="15.75" customHeight="1">
      <c r="H743" s="136"/>
      <c r="I743" s="136"/>
      <c r="K743" s="30"/>
      <c r="M743" s="30"/>
      <c r="P743" s="24"/>
      <c r="Q743" s="24"/>
      <c r="R743" s="24"/>
      <c r="S743" s="24"/>
      <c r="T743" s="24"/>
      <c r="U743" s="24"/>
      <c r="V743" s="24"/>
      <c r="W743" s="24"/>
      <c r="X743" s="24"/>
      <c r="Y743" s="24"/>
      <c r="Z743" s="24"/>
    </row>
    <row r="744" spans="8:26" ht="15.75" customHeight="1">
      <c r="H744" s="136"/>
      <c r="I744" s="136"/>
      <c r="K744" s="30"/>
      <c r="M744" s="30"/>
      <c r="P744" s="24"/>
      <c r="Q744" s="24"/>
      <c r="R744" s="24"/>
      <c r="S744" s="24"/>
      <c r="T744" s="24"/>
      <c r="U744" s="24"/>
      <c r="V744" s="24"/>
      <c r="W744" s="24"/>
      <c r="X744" s="24"/>
      <c r="Y744" s="24"/>
      <c r="Z744" s="24"/>
    </row>
    <row r="745" spans="8:26" ht="15.75" customHeight="1">
      <c r="H745" s="136"/>
      <c r="I745" s="136"/>
      <c r="K745" s="30"/>
      <c r="M745" s="30"/>
      <c r="P745" s="24"/>
      <c r="Q745" s="24"/>
      <c r="R745" s="24"/>
      <c r="S745" s="24"/>
      <c r="T745" s="24"/>
      <c r="U745" s="24"/>
      <c r="V745" s="24"/>
      <c r="W745" s="24"/>
      <c r="X745" s="24"/>
      <c r="Y745" s="24"/>
      <c r="Z745" s="24"/>
    </row>
    <row r="746" spans="8:26" ht="15.75" customHeight="1">
      <c r="H746" s="136"/>
      <c r="I746" s="136"/>
      <c r="K746" s="30"/>
      <c r="M746" s="30"/>
      <c r="P746" s="24"/>
      <c r="Q746" s="24"/>
      <c r="R746" s="24"/>
      <c r="S746" s="24"/>
      <c r="T746" s="24"/>
      <c r="U746" s="24"/>
      <c r="V746" s="24"/>
      <c r="W746" s="24"/>
      <c r="X746" s="24"/>
      <c r="Y746" s="24"/>
      <c r="Z746" s="24"/>
    </row>
    <row r="747" spans="8:26" ht="15.75" customHeight="1">
      <c r="H747" s="136"/>
      <c r="I747" s="136"/>
      <c r="K747" s="30"/>
      <c r="M747" s="30"/>
      <c r="P747" s="24"/>
      <c r="Q747" s="24"/>
      <c r="R747" s="24"/>
      <c r="S747" s="24"/>
      <c r="T747" s="24"/>
      <c r="U747" s="24"/>
      <c r="V747" s="24"/>
      <c r="W747" s="24"/>
      <c r="X747" s="24"/>
      <c r="Y747" s="24"/>
      <c r="Z747" s="24"/>
    </row>
    <row r="748" spans="8:26" ht="15.75" customHeight="1">
      <c r="H748" s="136"/>
      <c r="I748" s="136"/>
      <c r="K748" s="30"/>
      <c r="M748" s="30"/>
      <c r="P748" s="24"/>
      <c r="Q748" s="24"/>
      <c r="R748" s="24"/>
      <c r="S748" s="24"/>
      <c r="T748" s="24"/>
      <c r="U748" s="24"/>
      <c r="V748" s="24"/>
      <c r="W748" s="24"/>
      <c r="X748" s="24"/>
      <c r="Y748" s="24"/>
      <c r="Z748" s="24"/>
    </row>
    <row r="749" spans="8:26" ht="15.75" customHeight="1">
      <c r="H749" s="136"/>
      <c r="I749" s="136"/>
      <c r="K749" s="30"/>
      <c r="M749" s="30"/>
      <c r="P749" s="24"/>
      <c r="Q749" s="24"/>
      <c r="R749" s="24"/>
      <c r="S749" s="24"/>
      <c r="T749" s="24"/>
      <c r="U749" s="24"/>
      <c r="V749" s="24"/>
      <c r="W749" s="24"/>
      <c r="X749" s="24"/>
      <c r="Y749" s="24"/>
      <c r="Z749" s="24"/>
    </row>
    <row r="750" spans="8:26" ht="15.75" customHeight="1">
      <c r="H750" s="136"/>
      <c r="I750" s="136"/>
      <c r="K750" s="30"/>
      <c r="M750" s="30"/>
      <c r="P750" s="24"/>
      <c r="Q750" s="24"/>
      <c r="R750" s="24"/>
      <c r="S750" s="24"/>
      <c r="T750" s="24"/>
      <c r="U750" s="24"/>
      <c r="V750" s="24"/>
      <c r="W750" s="24"/>
      <c r="X750" s="24"/>
      <c r="Y750" s="24"/>
      <c r="Z750" s="24"/>
    </row>
    <row r="751" spans="8:26" ht="15.75" customHeight="1">
      <c r="H751" s="136"/>
      <c r="I751" s="136"/>
      <c r="K751" s="30"/>
      <c r="M751" s="30"/>
      <c r="P751" s="24"/>
      <c r="Q751" s="24"/>
      <c r="R751" s="24"/>
      <c r="S751" s="24"/>
      <c r="T751" s="24"/>
      <c r="U751" s="24"/>
      <c r="V751" s="24"/>
      <c r="W751" s="24"/>
      <c r="X751" s="24"/>
      <c r="Y751" s="24"/>
      <c r="Z751" s="24"/>
    </row>
    <row r="752" spans="8:26" ht="15.75" customHeight="1">
      <c r="H752" s="136"/>
      <c r="I752" s="136"/>
      <c r="K752" s="30"/>
      <c r="M752" s="30"/>
      <c r="P752" s="24"/>
      <c r="Q752" s="24"/>
      <c r="R752" s="24"/>
      <c r="S752" s="24"/>
      <c r="T752" s="24"/>
      <c r="U752" s="24"/>
      <c r="V752" s="24"/>
      <c r="W752" s="24"/>
      <c r="X752" s="24"/>
      <c r="Y752" s="24"/>
      <c r="Z752" s="24"/>
    </row>
    <row r="753" spans="8:26" ht="15.75" customHeight="1">
      <c r="H753" s="136"/>
      <c r="I753" s="136"/>
      <c r="K753" s="30"/>
      <c r="M753" s="30"/>
      <c r="P753" s="24"/>
      <c r="Q753" s="24"/>
      <c r="R753" s="24"/>
      <c r="S753" s="24"/>
      <c r="T753" s="24"/>
      <c r="U753" s="24"/>
      <c r="V753" s="24"/>
      <c r="W753" s="24"/>
      <c r="X753" s="24"/>
      <c r="Y753" s="24"/>
      <c r="Z753" s="24"/>
    </row>
    <row r="754" spans="8:26" ht="15.75" customHeight="1">
      <c r="H754" s="136"/>
      <c r="I754" s="136"/>
      <c r="K754" s="30"/>
      <c r="M754" s="30"/>
      <c r="P754" s="24"/>
      <c r="Q754" s="24"/>
      <c r="R754" s="24"/>
      <c r="S754" s="24"/>
      <c r="T754" s="24"/>
      <c r="U754" s="24"/>
      <c r="V754" s="24"/>
      <c r="W754" s="24"/>
      <c r="X754" s="24"/>
      <c r="Y754" s="24"/>
      <c r="Z754" s="24"/>
    </row>
    <row r="755" spans="8:26" ht="15.75" customHeight="1">
      <c r="H755" s="136"/>
      <c r="I755" s="136"/>
      <c r="K755" s="30"/>
      <c r="M755" s="30"/>
      <c r="P755" s="24"/>
      <c r="Q755" s="24"/>
      <c r="R755" s="24"/>
      <c r="S755" s="24"/>
      <c r="T755" s="24"/>
      <c r="U755" s="24"/>
      <c r="V755" s="24"/>
      <c r="W755" s="24"/>
      <c r="X755" s="24"/>
      <c r="Y755" s="24"/>
      <c r="Z755" s="24"/>
    </row>
    <row r="756" spans="8:26" ht="15.75" customHeight="1">
      <c r="H756" s="136"/>
      <c r="I756" s="136"/>
      <c r="K756" s="30"/>
      <c r="M756" s="30"/>
      <c r="P756" s="24"/>
      <c r="Q756" s="24"/>
      <c r="R756" s="24"/>
      <c r="S756" s="24"/>
      <c r="T756" s="24"/>
      <c r="U756" s="24"/>
      <c r="V756" s="24"/>
      <c r="W756" s="24"/>
      <c r="X756" s="24"/>
      <c r="Y756" s="24"/>
      <c r="Z756" s="24"/>
    </row>
    <row r="757" spans="8:26" ht="15.75" customHeight="1">
      <c r="H757" s="136"/>
      <c r="I757" s="136"/>
      <c r="K757" s="30"/>
      <c r="M757" s="30"/>
      <c r="P757" s="24"/>
      <c r="Q757" s="24"/>
      <c r="R757" s="24"/>
      <c r="S757" s="24"/>
      <c r="T757" s="24"/>
      <c r="U757" s="24"/>
      <c r="V757" s="24"/>
      <c r="W757" s="24"/>
      <c r="X757" s="24"/>
      <c r="Y757" s="24"/>
      <c r="Z757" s="24"/>
    </row>
    <row r="758" spans="8:26" ht="15.75" customHeight="1">
      <c r="H758" s="136"/>
      <c r="I758" s="136"/>
      <c r="K758" s="30"/>
      <c r="M758" s="30"/>
      <c r="P758" s="24"/>
      <c r="Q758" s="24"/>
      <c r="R758" s="24"/>
      <c r="S758" s="24"/>
      <c r="T758" s="24"/>
      <c r="U758" s="24"/>
      <c r="V758" s="24"/>
      <c r="W758" s="24"/>
      <c r="X758" s="24"/>
      <c r="Y758" s="24"/>
      <c r="Z758" s="24"/>
    </row>
    <row r="759" spans="8:26" ht="15.75" customHeight="1">
      <c r="H759" s="136"/>
      <c r="I759" s="136"/>
      <c r="K759" s="30"/>
      <c r="M759" s="30"/>
      <c r="P759" s="24"/>
      <c r="Q759" s="24"/>
      <c r="R759" s="24"/>
      <c r="S759" s="24"/>
      <c r="T759" s="24"/>
      <c r="U759" s="24"/>
      <c r="V759" s="24"/>
      <c r="W759" s="24"/>
      <c r="X759" s="24"/>
      <c r="Y759" s="24"/>
      <c r="Z759" s="24"/>
    </row>
    <row r="760" spans="8:26" ht="15.75" customHeight="1">
      <c r="H760" s="136"/>
      <c r="I760" s="136"/>
      <c r="K760" s="30"/>
      <c r="M760" s="30"/>
      <c r="P760" s="24"/>
      <c r="Q760" s="24"/>
      <c r="R760" s="24"/>
      <c r="S760" s="24"/>
      <c r="T760" s="24"/>
      <c r="U760" s="24"/>
      <c r="V760" s="24"/>
      <c r="W760" s="24"/>
      <c r="X760" s="24"/>
      <c r="Y760" s="24"/>
      <c r="Z760" s="24"/>
    </row>
    <row r="761" spans="8:26" ht="15.75" customHeight="1">
      <c r="H761" s="136"/>
      <c r="I761" s="136"/>
      <c r="K761" s="30"/>
      <c r="M761" s="30"/>
      <c r="P761" s="24"/>
      <c r="Q761" s="24"/>
      <c r="R761" s="24"/>
      <c r="S761" s="24"/>
      <c r="T761" s="24"/>
      <c r="U761" s="24"/>
      <c r="V761" s="24"/>
      <c r="W761" s="24"/>
      <c r="X761" s="24"/>
      <c r="Y761" s="24"/>
      <c r="Z761" s="24"/>
    </row>
    <row r="762" spans="8:26" ht="15.75" customHeight="1">
      <c r="H762" s="136"/>
      <c r="I762" s="136"/>
      <c r="K762" s="30"/>
      <c r="M762" s="30"/>
      <c r="P762" s="24"/>
      <c r="Q762" s="24"/>
      <c r="R762" s="24"/>
      <c r="S762" s="24"/>
      <c r="T762" s="24"/>
      <c r="U762" s="24"/>
      <c r="V762" s="24"/>
      <c r="W762" s="24"/>
      <c r="X762" s="24"/>
      <c r="Y762" s="24"/>
      <c r="Z762" s="24"/>
    </row>
    <row r="763" spans="8:26" ht="15.75" customHeight="1">
      <c r="H763" s="136"/>
      <c r="I763" s="136"/>
      <c r="K763" s="30"/>
      <c r="M763" s="30"/>
      <c r="P763" s="24"/>
      <c r="Q763" s="24"/>
      <c r="R763" s="24"/>
      <c r="S763" s="24"/>
      <c r="T763" s="24"/>
      <c r="U763" s="24"/>
      <c r="V763" s="24"/>
      <c r="W763" s="24"/>
      <c r="X763" s="24"/>
      <c r="Y763" s="24"/>
      <c r="Z763" s="24"/>
    </row>
    <row r="764" spans="8:26" ht="15.75" customHeight="1">
      <c r="H764" s="136"/>
      <c r="I764" s="136"/>
      <c r="K764" s="30"/>
      <c r="M764" s="30"/>
      <c r="P764" s="24"/>
      <c r="Q764" s="24"/>
      <c r="R764" s="24"/>
      <c r="S764" s="24"/>
      <c r="T764" s="24"/>
      <c r="U764" s="24"/>
      <c r="V764" s="24"/>
      <c r="W764" s="24"/>
      <c r="X764" s="24"/>
      <c r="Y764" s="24"/>
      <c r="Z764" s="24"/>
    </row>
    <row r="765" spans="8:26" ht="15.75" customHeight="1">
      <c r="H765" s="136"/>
      <c r="I765" s="136"/>
      <c r="K765" s="30"/>
      <c r="M765" s="30"/>
      <c r="P765" s="24"/>
      <c r="Q765" s="24"/>
      <c r="R765" s="24"/>
      <c r="S765" s="24"/>
      <c r="T765" s="24"/>
      <c r="U765" s="24"/>
      <c r="V765" s="24"/>
      <c r="W765" s="24"/>
      <c r="X765" s="24"/>
      <c r="Y765" s="24"/>
      <c r="Z765" s="24"/>
    </row>
    <row r="766" spans="8:26" ht="15.75" customHeight="1">
      <c r="H766" s="136"/>
      <c r="I766" s="136"/>
      <c r="K766" s="30"/>
      <c r="M766" s="30"/>
      <c r="P766" s="24"/>
      <c r="Q766" s="24"/>
      <c r="R766" s="24"/>
      <c r="S766" s="24"/>
      <c r="T766" s="24"/>
      <c r="U766" s="24"/>
      <c r="V766" s="24"/>
      <c r="W766" s="24"/>
      <c r="X766" s="24"/>
      <c r="Y766" s="24"/>
      <c r="Z766" s="24"/>
    </row>
    <row r="767" spans="8:26" ht="15.75" customHeight="1">
      <c r="H767" s="136"/>
      <c r="I767" s="136"/>
      <c r="K767" s="30"/>
      <c r="M767" s="30"/>
      <c r="P767" s="24"/>
      <c r="Q767" s="24"/>
      <c r="R767" s="24"/>
      <c r="S767" s="24"/>
      <c r="T767" s="24"/>
      <c r="U767" s="24"/>
      <c r="V767" s="24"/>
      <c r="W767" s="24"/>
      <c r="X767" s="24"/>
      <c r="Y767" s="24"/>
      <c r="Z767" s="24"/>
    </row>
    <row r="768" spans="8:26" ht="15.75" customHeight="1">
      <c r="H768" s="136"/>
      <c r="I768" s="136"/>
      <c r="K768" s="30"/>
      <c r="M768" s="30"/>
      <c r="P768" s="24"/>
      <c r="Q768" s="24"/>
      <c r="R768" s="24"/>
      <c r="S768" s="24"/>
      <c r="T768" s="24"/>
      <c r="U768" s="24"/>
      <c r="V768" s="24"/>
      <c r="W768" s="24"/>
      <c r="X768" s="24"/>
      <c r="Y768" s="24"/>
      <c r="Z768" s="24"/>
    </row>
    <row r="769" spans="8:26" ht="15.75" customHeight="1">
      <c r="H769" s="136"/>
      <c r="I769" s="136"/>
      <c r="K769" s="30"/>
      <c r="M769" s="30"/>
      <c r="P769" s="24"/>
      <c r="Q769" s="24"/>
      <c r="R769" s="24"/>
      <c r="S769" s="24"/>
      <c r="T769" s="24"/>
      <c r="U769" s="24"/>
      <c r="V769" s="24"/>
      <c r="W769" s="24"/>
      <c r="X769" s="24"/>
      <c r="Y769" s="24"/>
      <c r="Z769" s="24"/>
    </row>
    <row r="770" spans="8:26" ht="15.75" customHeight="1">
      <c r="H770" s="136"/>
      <c r="I770" s="136"/>
      <c r="K770" s="30"/>
      <c r="M770" s="30"/>
      <c r="P770" s="24"/>
      <c r="Q770" s="24"/>
      <c r="R770" s="24"/>
      <c r="S770" s="24"/>
      <c r="T770" s="24"/>
      <c r="U770" s="24"/>
      <c r="V770" s="24"/>
      <c r="W770" s="24"/>
      <c r="X770" s="24"/>
      <c r="Y770" s="24"/>
      <c r="Z770" s="24"/>
    </row>
    <row r="771" spans="8:26" ht="15.75" customHeight="1">
      <c r="H771" s="136"/>
      <c r="I771" s="136"/>
      <c r="K771" s="30"/>
      <c r="M771" s="30"/>
      <c r="P771" s="24"/>
      <c r="Q771" s="24"/>
      <c r="R771" s="24"/>
      <c r="S771" s="24"/>
      <c r="T771" s="24"/>
      <c r="U771" s="24"/>
      <c r="V771" s="24"/>
      <c r="W771" s="24"/>
      <c r="X771" s="24"/>
      <c r="Y771" s="24"/>
      <c r="Z771" s="24"/>
    </row>
    <row r="772" spans="8:26" ht="15.75" customHeight="1">
      <c r="H772" s="136"/>
      <c r="I772" s="136"/>
      <c r="K772" s="30"/>
      <c r="M772" s="30"/>
      <c r="P772" s="24"/>
      <c r="Q772" s="24"/>
      <c r="R772" s="24"/>
      <c r="S772" s="24"/>
      <c r="T772" s="24"/>
      <c r="U772" s="24"/>
      <c r="V772" s="24"/>
      <c r="W772" s="24"/>
      <c r="X772" s="24"/>
      <c r="Y772" s="24"/>
      <c r="Z772" s="24"/>
    </row>
    <row r="773" spans="8:26" ht="15.75" customHeight="1">
      <c r="H773" s="136"/>
      <c r="I773" s="136"/>
      <c r="K773" s="30"/>
      <c r="M773" s="30"/>
      <c r="P773" s="24"/>
      <c r="Q773" s="24"/>
      <c r="R773" s="24"/>
      <c r="S773" s="24"/>
      <c r="T773" s="24"/>
      <c r="U773" s="24"/>
      <c r="V773" s="24"/>
      <c r="W773" s="24"/>
      <c r="X773" s="24"/>
      <c r="Y773" s="24"/>
      <c r="Z773" s="24"/>
    </row>
    <row r="774" spans="8:26" ht="15.75" customHeight="1">
      <c r="H774" s="136"/>
      <c r="I774" s="136"/>
      <c r="K774" s="30"/>
      <c r="M774" s="30"/>
      <c r="P774" s="24"/>
      <c r="Q774" s="24"/>
      <c r="R774" s="24"/>
      <c r="S774" s="24"/>
      <c r="T774" s="24"/>
      <c r="U774" s="24"/>
      <c r="V774" s="24"/>
      <c r="W774" s="24"/>
      <c r="X774" s="24"/>
      <c r="Y774" s="24"/>
      <c r="Z774" s="24"/>
    </row>
    <row r="775" spans="8:26" ht="15.75" customHeight="1">
      <c r="H775" s="136"/>
      <c r="I775" s="136"/>
      <c r="K775" s="30"/>
      <c r="M775" s="30"/>
      <c r="P775" s="24"/>
      <c r="Q775" s="24"/>
      <c r="R775" s="24"/>
      <c r="S775" s="24"/>
      <c r="T775" s="24"/>
      <c r="U775" s="24"/>
      <c r="V775" s="24"/>
      <c r="W775" s="24"/>
      <c r="X775" s="24"/>
      <c r="Y775" s="24"/>
      <c r="Z775" s="24"/>
    </row>
    <row r="776" spans="8:26" ht="15.75" customHeight="1">
      <c r="H776" s="136"/>
      <c r="I776" s="136"/>
      <c r="K776" s="30"/>
      <c r="M776" s="30"/>
      <c r="P776" s="24"/>
      <c r="Q776" s="24"/>
      <c r="R776" s="24"/>
      <c r="S776" s="24"/>
      <c r="T776" s="24"/>
      <c r="U776" s="24"/>
      <c r="V776" s="24"/>
      <c r="W776" s="24"/>
      <c r="X776" s="24"/>
      <c r="Y776" s="24"/>
      <c r="Z776" s="24"/>
    </row>
    <row r="777" spans="8:26" ht="15.75" customHeight="1">
      <c r="H777" s="136"/>
      <c r="I777" s="136"/>
      <c r="K777" s="30"/>
      <c r="M777" s="30"/>
      <c r="P777" s="24"/>
      <c r="Q777" s="24"/>
      <c r="R777" s="24"/>
      <c r="S777" s="24"/>
      <c r="T777" s="24"/>
      <c r="U777" s="24"/>
      <c r="V777" s="24"/>
      <c r="W777" s="24"/>
      <c r="X777" s="24"/>
      <c r="Y777" s="24"/>
      <c r="Z777" s="24"/>
    </row>
    <row r="778" spans="8:26" ht="15.75" customHeight="1">
      <c r="H778" s="136"/>
      <c r="I778" s="136"/>
      <c r="K778" s="30"/>
      <c r="M778" s="30"/>
      <c r="P778" s="24"/>
      <c r="Q778" s="24"/>
      <c r="R778" s="24"/>
      <c r="S778" s="24"/>
      <c r="T778" s="24"/>
      <c r="U778" s="24"/>
      <c r="V778" s="24"/>
      <c r="W778" s="24"/>
      <c r="X778" s="24"/>
      <c r="Y778" s="24"/>
      <c r="Z778" s="24"/>
    </row>
    <row r="779" spans="8:26" ht="15.75" customHeight="1">
      <c r="H779" s="136"/>
      <c r="I779" s="136"/>
      <c r="K779" s="30"/>
      <c r="M779" s="30"/>
      <c r="P779" s="24"/>
      <c r="Q779" s="24"/>
      <c r="R779" s="24"/>
      <c r="S779" s="24"/>
      <c r="T779" s="24"/>
      <c r="U779" s="24"/>
      <c r="V779" s="24"/>
      <c r="W779" s="24"/>
      <c r="X779" s="24"/>
      <c r="Y779" s="24"/>
      <c r="Z779" s="24"/>
    </row>
    <row r="780" spans="8:26" ht="15.75" customHeight="1">
      <c r="H780" s="136"/>
      <c r="I780" s="136"/>
      <c r="K780" s="30"/>
      <c r="M780" s="30"/>
      <c r="P780" s="24"/>
      <c r="Q780" s="24"/>
      <c r="R780" s="24"/>
      <c r="S780" s="24"/>
      <c r="T780" s="24"/>
      <c r="U780" s="24"/>
      <c r="V780" s="24"/>
      <c r="W780" s="24"/>
      <c r="X780" s="24"/>
      <c r="Y780" s="24"/>
      <c r="Z780" s="24"/>
    </row>
    <row r="781" spans="8:26" ht="15.75" customHeight="1">
      <c r="H781" s="136"/>
      <c r="I781" s="136"/>
      <c r="K781" s="30"/>
      <c r="M781" s="30"/>
      <c r="P781" s="24"/>
      <c r="Q781" s="24"/>
      <c r="R781" s="24"/>
      <c r="S781" s="24"/>
      <c r="T781" s="24"/>
      <c r="U781" s="24"/>
      <c r="V781" s="24"/>
      <c r="W781" s="24"/>
      <c r="X781" s="24"/>
      <c r="Y781" s="24"/>
      <c r="Z781" s="24"/>
    </row>
    <row r="782" spans="8:26" ht="15.75" customHeight="1">
      <c r="H782" s="136"/>
      <c r="I782" s="136"/>
      <c r="K782" s="30"/>
      <c r="M782" s="30"/>
      <c r="P782" s="24"/>
      <c r="Q782" s="24"/>
      <c r="R782" s="24"/>
      <c r="S782" s="24"/>
      <c r="T782" s="24"/>
      <c r="U782" s="24"/>
      <c r="V782" s="24"/>
      <c r="W782" s="24"/>
      <c r="X782" s="24"/>
      <c r="Y782" s="24"/>
      <c r="Z782" s="24"/>
    </row>
    <row r="783" spans="8:26" ht="15.75" customHeight="1">
      <c r="H783" s="136"/>
      <c r="I783" s="136"/>
      <c r="K783" s="30"/>
      <c r="M783" s="30"/>
      <c r="P783" s="24"/>
      <c r="Q783" s="24"/>
      <c r="R783" s="24"/>
      <c r="S783" s="24"/>
      <c r="T783" s="24"/>
      <c r="U783" s="24"/>
      <c r="V783" s="24"/>
      <c r="W783" s="24"/>
      <c r="X783" s="24"/>
      <c r="Y783" s="24"/>
      <c r="Z783" s="24"/>
    </row>
    <row r="784" spans="8:26" ht="15.75" customHeight="1">
      <c r="H784" s="136"/>
      <c r="I784" s="136"/>
      <c r="K784" s="30"/>
      <c r="M784" s="30"/>
      <c r="P784" s="24"/>
      <c r="Q784" s="24"/>
      <c r="R784" s="24"/>
      <c r="S784" s="24"/>
      <c r="T784" s="24"/>
      <c r="U784" s="24"/>
      <c r="V784" s="24"/>
      <c r="W784" s="24"/>
      <c r="X784" s="24"/>
      <c r="Y784" s="24"/>
      <c r="Z784" s="24"/>
    </row>
    <row r="785" spans="8:26" ht="15.75" customHeight="1">
      <c r="H785" s="136"/>
      <c r="I785" s="136"/>
      <c r="K785" s="30"/>
      <c r="M785" s="30"/>
      <c r="P785" s="24"/>
      <c r="Q785" s="24"/>
      <c r="R785" s="24"/>
      <c r="S785" s="24"/>
      <c r="T785" s="24"/>
      <c r="U785" s="24"/>
      <c r="V785" s="24"/>
      <c r="W785" s="24"/>
      <c r="X785" s="24"/>
      <c r="Y785" s="24"/>
      <c r="Z785" s="24"/>
    </row>
    <row r="786" spans="8:26" ht="15.75" customHeight="1">
      <c r="H786" s="136"/>
      <c r="I786" s="136"/>
      <c r="K786" s="30"/>
      <c r="M786" s="30"/>
      <c r="P786" s="24"/>
      <c r="Q786" s="24"/>
      <c r="R786" s="24"/>
      <c r="S786" s="24"/>
      <c r="T786" s="24"/>
      <c r="U786" s="24"/>
      <c r="V786" s="24"/>
      <c r="W786" s="24"/>
      <c r="X786" s="24"/>
      <c r="Y786" s="24"/>
      <c r="Z786" s="24"/>
    </row>
    <row r="787" spans="8:26" ht="15.75" customHeight="1">
      <c r="H787" s="136"/>
      <c r="I787" s="136"/>
      <c r="K787" s="30"/>
      <c r="M787" s="30"/>
      <c r="P787" s="24"/>
      <c r="Q787" s="24"/>
      <c r="R787" s="24"/>
      <c r="S787" s="24"/>
      <c r="T787" s="24"/>
      <c r="U787" s="24"/>
      <c r="V787" s="24"/>
      <c r="W787" s="24"/>
      <c r="X787" s="24"/>
      <c r="Y787" s="24"/>
      <c r="Z787" s="24"/>
    </row>
    <row r="788" spans="8:26" ht="15.75" customHeight="1">
      <c r="H788" s="136"/>
      <c r="I788" s="136"/>
      <c r="K788" s="30"/>
      <c r="M788" s="30"/>
      <c r="P788" s="24"/>
      <c r="Q788" s="24"/>
      <c r="R788" s="24"/>
      <c r="S788" s="24"/>
      <c r="T788" s="24"/>
      <c r="U788" s="24"/>
      <c r="V788" s="24"/>
      <c r="W788" s="24"/>
      <c r="X788" s="24"/>
      <c r="Y788" s="24"/>
      <c r="Z788" s="24"/>
    </row>
    <row r="789" spans="8:26" ht="15.75" customHeight="1">
      <c r="H789" s="136"/>
      <c r="I789" s="136"/>
      <c r="K789" s="30"/>
      <c r="M789" s="30"/>
      <c r="P789" s="24"/>
      <c r="Q789" s="24"/>
      <c r="R789" s="24"/>
      <c r="S789" s="24"/>
      <c r="T789" s="24"/>
      <c r="U789" s="24"/>
      <c r="V789" s="24"/>
      <c r="W789" s="24"/>
      <c r="X789" s="24"/>
      <c r="Y789" s="24"/>
      <c r="Z789" s="24"/>
    </row>
    <row r="790" spans="8:26" ht="15.75" customHeight="1">
      <c r="H790" s="136"/>
      <c r="I790" s="136"/>
      <c r="K790" s="30"/>
      <c r="M790" s="30"/>
      <c r="P790" s="24"/>
      <c r="Q790" s="24"/>
      <c r="R790" s="24"/>
      <c r="S790" s="24"/>
      <c r="T790" s="24"/>
      <c r="U790" s="24"/>
      <c r="V790" s="24"/>
      <c r="W790" s="24"/>
      <c r="X790" s="24"/>
      <c r="Y790" s="24"/>
      <c r="Z790" s="24"/>
    </row>
    <row r="791" spans="8:26" ht="15.75" customHeight="1">
      <c r="H791" s="136"/>
      <c r="I791" s="136"/>
      <c r="K791" s="30"/>
      <c r="M791" s="30"/>
      <c r="P791" s="24"/>
      <c r="Q791" s="24"/>
      <c r="R791" s="24"/>
      <c r="S791" s="24"/>
      <c r="T791" s="24"/>
      <c r="U791" s="24"/>
      <c r="V791" s="24"/>
      <c r="W791" s="24"/>
      <c r="X791" s="24"/>
      <c r="Y791" s="24"/>
      <c r="Z791" s="24"/>
    </row>
    <row r="792" spans="8:26" ht="15.75" customHeight="1">
      <c r="H792" s="136"/>
      <c r="I792" s="136"/>
      <c r="K792" s="30"/>
      <c r="M792" s="30"/>
      <c r="P792" s="24"/>
      <c r="Q792" s="24"/>
      <c r="R792" s="24"/>
      <c r="S792" s="24"/>
      <c r="T792" s="24"/>
      <c r="U792" s="24"/>
      <c r="V792" s="24"/>
      <c r="W792" s="24"/>
      <c r="X792" s="24"/>
      <c r="Y792" s="24"/>
      <c r="Z792" s="24"/>
    </row>
    <row r="793" spans="8:26" ht="15.75" customHeight="1">
      <c r="H793" s="136"/>
      <c r="I793" s="136"/>
      <c r="K793" s="30"/>
      <c r="M793" s="30"/>
      <c r="P793" s="24"/>
      <c r="Q793" s="24"/>
      <c r="R793" s="24"/>
      <c r="S793" s="24"/>
      <c r="T793" s="24"/>
      <c r="U793" s="24"/>
      <c r="V793" s="24"/>
      <c r="W793" s="24"/>
      <c r="X793" s="24"/>
      <c r="Y793" s="24"/>
      <c r="Z793" s="24"/>
    </row>
    <row r="794" spans="8:26" ht="15.75" customHeight="1">
      <c r="H794" s="136"/>
      <c r="I794" s="136"/>
      <c r="K794" s="30"/>
      <c r="M794" s="30"/>
      <c r="P794" s="24"/>
      <c r="Q794" s="24"/>
      <c r="R794" s="24"/>
      <c r="S794" s="24"/>
      <c r="T794" s="24"/>
      <c r="U794" s="24"/>
      <c r="V794" s="24"/>
      <c r="W794" s="24"/>
      <c r="X794" s="24"/>
      <c r="Y794" s="24"/>
      <c r="Z794" s="24"/>
    </row>
    <row r="795" spans="8:26" ht="15.75" customHeight="1">
      <c r="H795" s="136"/>
      <c r="I795" s="136"/>
      <c r="K795" s="30"/>
      <c r="M795" s="30"/>
      <c r="P795" s="24"/>
      <c r="Q795" s="24"/>
      <c r="R795" s="24"/>
      <c r="S795" s="24"/>
      <c r="T795" s="24"/>
      <c r="U795" s="24"/>
      <c r="V795" s="24"/>
      <c r="W795" s="24"/>
      <c r="X795" s="24"/>
      <c r="Y795" s="24"/>
      <c r="Z795" s="24"/>
    </row>
    <row r="796" spans="8:26" ht="15.75" customHeight="1">
      <c r="H796" s="136"/>
      <c r="I796" s="136"/>
      <c r="K796" s="30"/>
      <c r="M796" s="30"/>
      <c r="P796" s="24"/>
      <c r="Q796" s="24"/>
      <c r="R796" s="24"/>
      <c r="S796" s="24"/>
      <c r="T796" s="24"/>
      <c r="U796" s="24"/>
      <c r="V796" s="24"/>
      <c r="W796" s="24"/>
      <c r="X796" s="24"/>
      <c r="Y796" s="24"/>
      <c r="Z796" s="24"/>
    </row>
    <row r="797" spans="8:26" ht="15.75" customHeight="1">
      <c r="H797" s="136"/>
      <c r="I797" s="136"/>
      <c r="K797" s="30"/>
      <c r="M797" s="30"/>
      <c r="P797" s="24"/>
      <c r="Q797" s="24"/>
      <c r="R797" s="24"/>
      <c r="S797" s="24"/>
      <c r="T797" s="24"/>
      <c r="U797" s="24"/>
      <c r="V797" s="24"/>
      <c r="W797" s="24"/>
      <c r="X797" s="24"/>
      <c r="Y797" s="24"/>
      <c r="Z797" s="24"/>
    </row>
    <row r="798" spans="8:26" ht="15.75" customHeight="1">
      <c r="H798" s="136"/>
      <c r="I798" s="136"/>
      <c r="K798" s="30"/>
      <c r="M798" s="30"/>
      <c r="P798" s="24"/>
      <c r="Q798" s="24"/>
      <c r="R798" s="24"/>
      <c r="S798" s="24"/>
      <c r="T798" s="24"/>
      <c r="U798" s="24"/>
      <c r="V798" s="24"/>
      <c r="W798" s="24"/>
      <c r="X798" s="24"/>
      <c r="Y798" s="24"/>
      <c r="Z798" s="24"/>
    </row>
    <row r="799" spans="8:26" ht="15.75" customHeight="1">
      <c r="H799" s="136"/>
      <c r="I799" s="136"/>
      <c r="K799" s="30"/>
      <c r="M799" s="30"/>
      <c r="P799" s="24"/>
      <c r="Q799" s="24"/>
      <c r="R799" s="24"/>
      <c r="S799" s="24"/>
      <c r="T799" s="24"/>
      <c r="U799" s="24"/>
      <c r="V799" s="24"/>
      <c r="W799" s="24"/>
      <c r="X799" s="24"/>
      <c r="Y799" s="24"/>
      <c r="Z799" s="24"/>
    </row>
    <row r="800" spans="8:26" ht="15.75" customHeight="1">
      <c r="H800" s="136"/>
      <c r="I800" s="136"/>
      <c r="K800" s="30"/>
      <c r="M800" s="30"/>
      <c r="P800" s="24"/>
      <c r="Q800" s="24"/>
      <c r="R800" s="24"/>
      <c r="S800" s="24"/>
      <c r="T800" s="24"/>
      <c r="U800" s="24"/>
      <c r="V800" s="24"/>
      <c r="W800" s="24"/>
      <c r="X800" s="24"/>
      <c r="Y800" s="24"/>
      <c r="Z800" s="24"/>
    </row>
    <row r="801" spans="8:26" ht="15.75" customHeight="1">
      <c r="H801" s="136"/>
      <c r="I801" s="136"/>
      <c r="K801" s="30"/>
      <c r="M801" s="30"/>
      <c r="P801" s="24"/>
      <c r="Q801" s="24"/>
      <c r="R801" s="24"/>
      <c r="S801" s="24"/>
      <c r="T801" s="24"/>
      <c r="U801" s="24"/>
      <c r="V801" s="24"/>
      <c r="W801" s="24"/>
      <c r="X801" s="24"/>
      <c r="Y801" s="24"/>
      <c r="Z801" s="24"/>
    </row>
    <row r="802" spans="8:26" ht="15.75" customHeight="1">
      <c r="H802" s="136"/>
      <c r="I802" s="136"/>
      <c r="K802" s="30"/>
      <c r="M802" s="30"/>
      <c r="P802" s="24"/>
      <c r="Q802" s="24"/>
      <c r="R802" s="24"/>
      <c r="S802" s="24"/>
      <c r="T802" s="24"/>
      <c r="U802" s="24"/>
      <c r="V802" s="24"/>
      <c r="W802" s="24"/>
      <c r="X802" s="24"/>
      <c r="Y802" s="24"/>
      <c r="Z802" s="24"/>
    </row>
    <row r="803" spans="8:26" ht="15.75" customHeight="1">
      <c r="H803" s="136"/>
      <c r="I803" s="136"/>
      <c r="K803" s="30"/>
      <c r="M803" s="30"/>
      <c r="P803" s="24"/>
      <c r="Q803" s="24"/>
      <c r="R803" s="24"/>
      <c r="S803" s="24"/>
      <c r="T803" s="24"/>
      <c r="U803" s="24"/>
      <c r="V803" s="24"/>
      <c r="W803" s="24"/>
      <c r="X803" s="24"/>
      <c r="Y803" s="24"/>
      <c r="Z803" s="24"/>
    </row>
    <row r="804" spans="8:26" ht="15.75" customHeight="1">
      <c r="H804" s="136"/>
      <c r="I804" s="136"/>
      <c r="K804" s="30"/>
      <c r="M804" s="30"/>
      <c r="P804" s="24"/>
      <c r="Q804" s="24"/>
      <c r="R804" s="24"/>
      <c r="S804" s="24"/>
      <c r="T804" s="24"/>
      <c r="U804" s="24"/>
      <c r="V804" s="24"/>
      <c r="W804" s="24"/>
      <c r="X804" s="24"/>
      <c r="Y804" s="24"/>
      <c r="Z804" s="24"/>
    </row>
    <row r="805" spans="8:26" ht="15.75" customHeight="1">
      <c r="H805" s="136"/>
      <c r="I805" s="136"/>
      <c r="K805" s="30"/>
      <c r="M805" s="30"/>
      <c r="P805" s="24"/>
      <c r="Q805" s="24"/>
      <c r="R805" s="24"/>
      <c r="S805" s="24"/>
      <c r="T805" s="24"/>
      <c r="U805" s="24"/>
      <c r="V805" s="24"/>
      <c r="W805" s="24"/>
      <c r="X805" s="24"/>
      <c r="Y805" s="24"/>
      <c r="Z805" s="24"/>
    </row>
    <row r="806" spans="8:26" ht="15.75" customHeight="1">
      <c r="H806" s="136"/>
      <c r="I806" s="136"/>
      <c r="K806" s="30"/>
      <c r="M806" s="30"/>
      <c r="P806" s="24"/>
      <c r="Q806" s="24"/>
      <c r="R806" s="24"/>
      <c r="S806" s="24"/>
      <c r="T806" s="24"/>
      <c r="U806" s="24"/>
      <c r="V806" s="24"/>
      <c r="W806" s="24"/>
      <c r="X806" s="24"/>
      <c r="Y806" s="24"/>
      <c r="Z806" s="24"/>
    </row>
    <row r="807" spans="8:26" ht="15.75" customHeight="1">
      <c r="H807" s="136"/>
      <c r="I807" s="136"/>
      <c r="K807" s="30"/>
      <c r="M807" s="30"/>
      <c r="P807" s="24"/>
      <c r="Q807" s="24"/>
      <c r="R807" s="24"/>
      <c r="S807" s="24"/>
      <c r="T807" s="24"/>
      <c r="U807" s="24"/>
      <c r="V807" s="24"/>
      <c r="W807" s="24"/>
      <c r="X807" s="24"/>
      <c r="Y807" s="24"/>
      <c r="Z807" s="24"/>
    </row>
    <row r="808" spans="8:26" ht="15.75" customHeight="1">
      <c r="H808" s="136"/>
      <c r="I808" s="136"/>
      <c r="K808" s="30"/>
      <c r="M808" s="30"/>
      <c r="P808" s="24"/>
      <c r="Q808" s="24"/>
      <c r="R808" s="24"/>
      <c r="S808" s="24"/>
      <c r="T808" s="24"/>
      <c r="U808" s="24"/>
      <c r="V808" s="24"/>
      <c r="W808" s="24"/>
      <c r="X808" s="24"/>
      <c r="Y808" s="24"/>
      <c r="Z808" s="24"/>
    </row>
    <row r="809" spans="8:26" ht="15.75" customHeight="1">
      <c r="H809" s="136"/>
      <c r="I809" s="136"/>
      <c r="K809" s="30"/>
      <c r="M809" s="30"/>
      <c r="P809" s="24"/>
      <c r="Q809" s="24"/>
      <c r="R809" s="24"/>
      <c r="S809" s="24"/>
      <c r="T809" s="24"/>
      <c r="U809" s="24"/>
      <c r="V809" s="24"/>
      <c r="W809" s="24"/>
      <c r="X809" s="24"/>
      <c r="Y809" s="24"/>
      <c r="Z809" s="24"/>
    </row>
    <row r="810" spans="8:26" ht="15.75" customHeight="1">
      <c r="H810" s="136"/>
      <c r="I810" s="136"/>
      <c r="K810" s="30"/>
      <c r="M810" s="30"/>
      <c r="P810" s="24"/>
      <c r="Q810" s="24"/>
      <c r="R810" s="24"/>
      <c r="S810" s="24"/>
      <c r="T810" s="24"/>
      <c r="U810" s="24"/>
      <c r="V810" s="24"/>
      <c r="W810" s="24"/>
      <c r="X810" s="24"/>
      <c r="Y810" s="24"/>
      <c r="Z810" s="24"/>
    </row>
    <row r="811" spans="8:26" ht="15.75" customHeight="1">
      <c r="H811" s="136"/>
      <c r="I811" s="136"/>
      <c r="K811" s="30"/>
      <c r="M811" s="30"/>
      <c r="P811" s="24"/>
      <c r="Q811" s="24"/>
      <c r="R811" s="24"/>
      <c r="S811" s="24"/>
      <c r="T811" s="24"/>
      <c r="U811" s="24"/>
      <c r="V811" s="24"/>
      <c r="W811" s="24"/>
      <c r="X811" s="24"/>
      <c r="Y811" s="24"/>
      <c r="Z811" s="24"/>
    </row>
    <row r="812" spans="8:26" ht="15.75" customHeight="1">
      <c r="H812" s="136"/>
      <c r="I812" s="136"/>
      <c r="K812" s="30"/>
      <c r="M812" s="30"/>
      <c r="P812" s="24"/>
      <c r="Q812" s="24"/>
      <c r="R812" s="24"/>
      <c r="S812" s="24"/>
      <c r="T812" s="24"/>
      <c r="U812" s="24"/>
      <c r="V812" s="24"/>
      <c r="W812" s="24"/>
      <c r="X812" s="24"/>
      <c r="Y812" s="24"/>
      <c r="Z812" s="24"/>
    </row>
    <row r="813" spans="8:26" ht="15.75" customHeight="1">
      <c r="H813" s="136"/>
      <c r="I813" s="136"/>
      <c r="K813" s="30"/>
      <c r="M813" s="30"/>
      <c r="P813" s="24"/>
      <c r="Q813" s="24"/>
      <c r="R813" s="24"/>
      <c r="S813" s="24"/>
      <c r="T813" s="24"/>
      <c r="U813" s="24"/>
      <c r="V813" s="24"/>
      <c r="W813" s="24"/>
      <c r="X813" s="24"/>
      <c r="Y813" s="24"/>
      <c r="Z813" s="24"/>
    </row>
    <row r="814" spans="8:26" ht="15.75" customHeight="1">
      <c r="H814" s="136"/>
      <c r="I814" s="136"/>
      <c r="K814" s="30"/>
      <c r="M814" s="30"/>
      <c r="P814" s="24"/>
      <c r="Q814" s="24"/>
      <c r="R814" s="24"/>
      <c r="S814" s="24"/>
      <c r="T814" s="24"/>
      <c r="U814" s="24"/>
      <c r="V814" s="24"/>
      <c r="W814" s="24"/>
      <c r="X814" s="24"/>
      <c r="Y814" s="24"/>
      <c r="Z814" s="24"/>
    </row>
    <row r="815" spans="8:26" ht="15.75" customHeight="1">
      <c r="H815" s="136"/>
      <c r="I815" s="136"/>
      <c r="K815" s="30"/>
      <c r="M815" s="30"/>
      <c r="P815" s="24"/>
      <c r="Q815" s="24"/>
      <c r="R815" s="24"/>
      <c r="S815" s="24"/>
      <c r="T815" s="24"/>
      <c r="U815" s="24"/>
      <c r="V815" s="24"/>
      <c r="W815" s="24"/>
      <c r="X815" s="24"/>
      <c r="Y815" s="24"/>
      <c r="Z815" s="24"/>
    </row>
    <row r="816" spans="8:26" ht="15.75" customHeight="1">
      <c r="H816" s="136"/>
      <c r="I816" s="136"/>
      <c r="K816" s="30"/>
      <c r="M816" s="30"/>
      <c r="P816" s="24"/>
      <c r="Q816" s="24"/>
      <c r="R816" s="24"/>
      <c r="S816" s="24"/>
      <c r="T816" s="24"/>
      <c r="U816" s="24"/>
      <c r="V816" s="24"/>
      <c r="W816" s="24"/>
      <c r="X816" s="24"/>
      <c r="Y816" s="24"/>
      <c r="Z816" s="24"/>
    </row>
    <row r="817" spans="8:26" ht="15.75" customHeight="1">
      <c r="H817" s="136"/>
      <c r="I817" s="136"/>
      <c r="K817" s="30"/>
      <c r="M817" s="30"/>
      <c r="P817" s="24"/>
      <c r="Q817" s="24"/>
      <c r="R817" s="24"/>
      <c r="S817" s="24"/>
      <c r="T817" s="24"/>
      <c r="U817" s="24"/>
      <c r="V817" s="24"/>
      <c r="W817" s="24"/>
      <c r="X817" s="24"/>
      <c r="Y817" s="24"/>
      <c r="Z817" s="24"/>
    </row>
    <row r="818" spans="8:26" ht="15.75" customHeight="1">
      <c r="H818" s="136"/>
      <c r="I818" s="136"/>
      <c r="K818" s="30"/>
      <c r="M818" s="30"/>
      <c r="P818" s="24"/>
      <c r="Q818" s="24"/>
      <c r="R818" s="24"/>
      <c r="S818" s="24"/>
      <c r="T818" s="24"/>
      <c r="U818" s="24"/>
      <c r="V818" s="24"/>
      <c r="W818" s="24"/>
      <c r="X818" s="24"/>
      <c r="Y818" s="24"/>
      <c r="Z818" s="24"/>
    </row>
    <row r="819" spans="8:26" ht="15.75" customHeight="1">
      <c r="H819" s="136"/>
      <c r="I819" s="136"/>
      <c r="K819" s="30"/>
      <c r="M819" s="30"/>
      <c r="P819" s="24"/>
      <c r="Q819" s="24"/>
      <c r="R819" s="24"/>
      <c r="S819" s="24"/>
      <c r="T819" s="24"/>
      <c r="U819" s="24"/>
      <c r="V819" s="24"/>
      <c r="W819" s="24"/>
      <c r="X819" s="24"/>
      <c r="Y819" s="24"/>
      <c r="Z819" s="24"/>
    </row>
    <row r="820" spans="8:26" ht="15.75" customHeight="1">
      <c r="H820" s="136"/>
      <c r="I820" s="136"/>
      <c r="K820" s="30"/>
      <c r="M820" s="30"/>
      <c r="P820" s="24"/>
      <c r="Q820" s="24"/>
      <c r="R820" s="24"/>
      <c r="S820" s="24"/>
      <c r="T820" s="24"/>
      <c r="U820" s="24"/>
      <c r="V820" s="24"/>
      <c r="W820" s="24"/>
      <c r="X820" s="24"/>
      <c r="Y820" s="24"/>
      <c r="Z820" s="24"/>
    </row>
    <row r="821" spans="8:26" ht="15.75" customHeight="1">
      <c r="H821" s="136"/>
      <c r="I821" s="136"/>
      <c r="K821" s="30"/>
      <c r="M821" s="30"/>
      <c r="P821" s="24"/>
      <c r="Q821" s="24"/>
      <c r="R821" s="24"/>
      <c r="S821" s="24"/>
      <c r="T821" s="24"/>
      <c r="U821" s="24"/>
      <c r="V821" s="24"/>
      <c r="W821" s="24"/>
      <c r="X821" s="24"/>
      <c r="Y821" s="24"/>
      <c r="Z821" s="24"/>
    </row>
    <row r="822" spans="8:26" ht="15.75" customHeight="1">
      <c r="H822" s="136"/>
      <c r="I822" s="136"/>
      <c r="K822" s="30"/>
      <c r="M822" s="30"/>
      <c r="P822" s="24"/>
      <c r="Q822" s="24"/>
      <c r="R822" s="24"/>
      <c r="S822" s="24"/>
      <c r="T822" s="24"/>
      <c r="U822" s="24"/>
      <c r="V822" s="24"/>
      <c r="W822" s="24"/>
      <c r="X822" s="24"/>
      <c r="Y822" s="24"/>
      <c r="Z822" s="24"/>
    </row>
    <row r="823" spans="8:26" ht="15.75" customHeight="1">
      <c r="H823" s="136"/>
      <c r="I823" s="136"/>
      <c r="K823" s="30"/>
      <c r="M823" s="30"/>
      <c r="P823" s="24"/>
      <c r="Q823" s="24"/>
      <c r="R823" s="24"/>
      <c r="S823" s="24"/>
      <c r="T823" s="24"/>
      <c r="U823" s="24"/>
      <c r="V823" s="24"/>
      <c r="W823" s="24"/>
      <c r="X823" s="24"/>
      <c r="Y823" s="24"/>
      <c r="Z823" s="24"/>
    </row>
    <row r="824" spans="8:26" ht="15.75" customHeight="1">
      <c r="H824" s="136"/>
      <c r="I824" s="136"/>
      <c r="K824" s="30"/>
      <c r="M824" s="30"/>
      <c r="P824" s="24"/>
      <c r="Q824" s="24"/>
      <c r="R824" s="24"/>
      <c r="S824" s="24"/>
      <c r="T824" s="24"/>
      <c r="U824" s="24"/>
      <c r="V824" s="24"/>
      <c r="W824" s="24"/>
      <c r="X824" s="24"/>
      <c r="Y824" s="24"/>
      <c r="Z824" s="24"/>
    </row>
    <row r="825" spans="8:26" ht="15.75" customHeight="1">
      <c r="H825" s="136"/>
      <c r="I825" s="136"/>
      <c r="K825" s="30"/>
      <c r="M825" s="30"/>
      <c r="P825" s="24"/>
      <c r="Q825" s="24"/>
      <c r="R825" s="24"/>
      <c r="S825" s="24"/>
      <c r="T825" s="24"/>
      <c r="U825" s="24"/>
      <c r="V825" s="24"/>
      <c r="W825" s="24"/>
      <c r="X825" s="24"/>
      <c r="Y825" s="24"/>
      <c r="Z825" s="24"/>
    </row>
    <row r="826" spans="8:26" ht="15.75" customHeight="1">
      <c r="H826" s="136"/>
      <c r="I826" s="136"/>
      <c r="K826" s="30"/>
      <c r="M826" s="30"/>
      <c r="P826" s="24"/>
      <c r="Q826" s="24"/>
      <c r="R826" s="24"/>
      <c r="S826" s="24"/>
      <c r="T826" s="24"/>
      <c r="U826" s="24"/>
      <c r="V826" s="24"/>
      <c r="W826" s="24"/>
      <c r="X826" s="24"/>
      <c r="Y826" s="24"/>
      <c r="Z826" s="24"/>
    </row>
    <row r="827" spans="8:26" ht="15.75" customHeight="1">
      <c r="H827" s="136"/>
      <c r="I827" s="136"/>
      <c r="K827" s="30"/>
      <c r="M827" s="30"/>
      <c r="P827" s="24"/>
      <c r="Q827" s="24"/>
      <c r="R827" s="24"/>
      <c r="S827" s="24"/>
      <c r="T827" s="24"/>
      <c r="U827" s="24"/>
      <c r="V827" s="24"/>
      <c r="W827" s="24"/>
      <c r="X827" s="24"/>
      <c r="Y827" s="24"/>
      <c r="Z827" s="24"/>
    </row>
    <row r="828" spans="8:26" ht="15.75" customHeight="1">
      <c r="H828" s="136"/>
      <c r="I828" s="136"/>
      <c r="K828" s="30"/>
      <c r="M828" s="30"/>
      <c r="P828" s="24"/>
      <c r="Q828" s="24"/>
      <c r="R828" s="24"/>
      <c r="S828" s="24"/>
      <c r="T828" s="24"/>
      <c r="U828" s="24"/>
      <c r="V828" s="24"/>
      <c r="W828" s="24"/>
      <c r="X828" s="24"/>
      <c r="Y828" s="24"/>
      <c r="Z828" s="24"/>
    </row>
    <row r="829" spans="8:26" ht="15.75" customHeight="1">
      <c r="H829" s="136"/>
      <c r="I829" s="136"/>
      <c r="K829" s="30"/>
      <c r="M829" s="30"/>
      <c r="P829" s="24"/>
      <c r="Q829" s="24"/>
      <c r="R829" s="24"/>
      <c r="S829" s="24"/>
      <c r="T829" s="24"/>
      <c r="U829" s="24"/>
      <c r="V829" s="24"/>
      <c r="W829" s="24"/>
      <c r="X829" s="24"/>
      <c r="Y829" s="24"/>
      <c r="Z829" s="24"/>
    </row>
    <row r="830" spans="8:26" ht="15.75" customHeight="1">
      <c r="H830" s="136"/>
      <c r="I830" s="136"/>
      <c r="K830" s="30"/>
      <c r="M830" s="30"/>
      <c r="P830" s="24"/>
      <c r="Q830" s="24"/>
      <c r="R830" s="24"/>
      <c r="S830" s="24"/>
      <c r="T830" s="24"/>
      <c r="U830" s="24"/>
      <c r="V830" s="24"/>
      <c r="W830" s="24"/>
      <c r="X830" s="24"/>
      <c r="Y830" s="24"/>
      <c r="Z830" s="24"/>
    </row>
    <row r="831" spans="8:26" ht="15.75" customHeight="1">
      <c r="H831" s="136"/>
      <c r="I831" s="136"/>
      <c r="K831" s="30"/>
      <c r="M831" s="30"/>
      <c r="P831" s="24"/>
      <c r="Q831" s="24"/>
      <c r="R831" s="24"/>
      <c r="S831" s="24"/>
      <c r="T831" s="24"/>
      <c r="U831" s="24"/>
      <c r="V831" s="24"/>
      <c r="W831" s="24"/>
      <c r="X831" s="24"/>
      <c r="Y831" s="24"/>
      <c r="Z831" s="24"/>
    </row>
    <row r="832" spans="8:26" ht="15.75" customHeight="1">
      <c r="H832" s="136"/>
      <c r="I832" s="136"/>
      <c r="K832" s="30"/>
      <c r="M832" s="30"/>
      <c r="P832" s="24"/>
      <c r="Q832" s="24"/>
      <c r="R832" s="24"/>
      <c r="S832" s="24"/>
      <c r="T832" s="24"/>
      <c r="U832" s="24"/>
      <c r="V832" s="24"/>
      <c r="W832" s="24"/>
      <c r="X832" s="24"/>
      <c r="Y832" s="24"/>
      <c r="Z832" s="24"/>
    </row>
    <row r="833" spans="8:26" ht="15.75" customHeight="1">
      <c r="H833" s="136"/>
      <c r="I833" s="136"/>
      <c r="K833" s="30"/>
      <c r="M833" s="30"/>
      <c r="P833" s="24"/>
      <c r="Q833" s="24"/>
      <c r="R833" s="24"/>
      <c r="S833" s="24"/>
      <c r="T833" s="24"/>
      <c r="U833" s="24"/>
      <c r="V833" s="24"/>
      <c r="W833" s="24"/>
      <c r="X833" s="24"/>
      <c r="Y833" s="24"/>
      <c r="Z833" s="24"/>
    </row>
    <row r="834" spans="8:26" ht="15.75" customHeight="1">
      <c r="H834" s="136"/>
      <c r="I834" s="136"/>
      <c r="K834" s="30"/>
      <c r="M834" s="30"/>
      <c r="P834" s="24"/>
      <c r="Q834" s="24"/>
      <c r="R834" s="24"/>
      <c r="S834" s="24"/>
      <c r="T834" s="24"/>
      <c r="U834" s="24"/>
      <c r="V834" s="24"/>
      <c r="W834" s="24"/>
      <c r="X834" s="24"/>
      <c r="Y834" s="24"/>
      <c r="Z834" s="24"/>
    </row>
    <row r="835" spans="8:26" ht="15.75" customHeight="1">
      <c r="H835" s="136"/>
      <c r="I835" s="136"/>
      <c r="K835" s="30"/>
      <c r="M835" s="30"/>
      <c r="P835" s="24"/>
      <c r="Q835" s="24"/>
      <c r="R835" s="24"/>
      <c r="S835" s="24"/>
      <c r="T835" s="24"/>
      <c r="U835" s="24"/>
      <c r="V835" s="24"/>
      <c r="W835" s="24"/>
      <c r="X835" s="24"/>
      <c r="Y835" s="24"/>
      <c r="Z835" s="24"/>
    </row>
    <row r="836" spans="8:26" ht="15.75" customHeight="1">
      <c r="H836" s="136"/>
      <c r="I836" s="136"/>
      <c r="K836" s="30"/>
      <c r="M836" s="30"/>
      <c r="P836" s="24"/>
      <c r="Q836" s="24"/>
      <c r="R836" s="24"/>
      <c r="S836" s="24"/>
      <c r="T836" s="24"/>
      <c r="U836" s="24"/>
      <c r="V836" s="24"/>
      <c r="W836" s="24"/>
      <c r="X836" s="24"/>
      <c r="Y836" s="24"/>
      <c r="Z836" s="24"/>
    </row>
    <row r="837" spans="8:26" ht="15.75" customHeight="1">
      <c r="H837" s="136"/>
      <c r="I837" s="136"/>
      <c r="K837" s="30"/>
      <c r="M837" s="30"/>
      <c r="P837" s="24"/>
      <c r="Q837" s="24"/>
      <c r="R837" s="24"/>
      <c r="S837" s="24"/>
      <c r="T837" s="24"/>
      <c r="U837" s="24"/>
      <c r="V837" s="24"/>
      <c r="W837" s="24"/>
      <c r="X837" s="24"/>
      <c r="Y837" s="24"/>
      <c r="Z837" s="24"/>
    </row>
    <row r="838" spans="8:26" ht="15.75" customHeight="1">
      <c r="H838" s="136"/>
      <c r="I838" s="136"/>
      <c r="K838" s="30"/>
      <c r="M838" s="30"/>
      <c r="P838" s="24"/>
      <c r="Q838" s="24"/>
      <c r="R838" s="24"/>
      <c r="S838" s="24"/>
      <c r="T838" s="24"/>
      <c r="U838" s="24"/>
      <c r="V838" s="24"/>
      <c r="W838" s="24"/>
      <c r="X838" s="24"/>
      <c r="Y838" s="24"/>
      <c r="Z838" s="24"/>
    </row>
    <row r="839" spans="8:26" ht="15.75" customHeight="1">
      <c r="H839" s="136"/>
      <c r="I839" s="136"/>
      <c r="K839" s="30"/>
      <c r="M839" s="30"/>
      <c r="P839" s="24"/>
      <c r="Q839" s="24"/>
      <c r="R839" s="24"/>
      <c r="S839" s="24"/>
      <c r="T839" s="24"/>
      <c r="U839" s="24"/>
      <c r="V839" s="24"/>
      <c r="W839" s="24"/>
      <c r="X839" s="24"/>
      <c r="Y839" s="24"/>
      <c r="Z839" s="24"/>
    </row>
    <row r="840" spans="8:26" ht="15.75" customHeight="1">
      <c r="H840" s="136"/>
      <c r="I840" s="136"/>
      <c r="K840" s="30"/>
      <c r="M840" s="30"/>
      <c r="P840" s="24"/>
      <c r="Q840" s="24"/>
      <c r="R840" s="24"/>
      <c r="S840" s="24"/>
      <c r="T840" s="24"/>
      <c r="U840" s="24"/>
      <c r="V840" s="24"/>
      <c r="W840" s="24"/>
      <c r="X840" s="24"/>
      <c r="Y840" s="24"/>
      <c r="Z840" s="24"/>
    </row>
    <row r="841" spans="8:26" ht="15.75" customHeight="1">
      <c r="H841" s="136"/>
      <c r="I841" s="136"/>
      <c r="K841" s="30"/>
      <c r="M841" s="30"/>
      <c r="P841" s="24"/>
      <c r="Q841" s="24"/>
      <c r="R841" s="24"/>
      <c r="S841" s="24"/>
      <c r="T841" s="24"/>
      <c r="U841" s="24"/>
      <c r="V841" s="24"/>
      <c r="W841" s="24"/>
      <c r="X841" s="24"/>
      <c r="Y841" s="24"/>
      <c r="Z841" s="24"/>
    </row>
    <row r="842" spans="8:26" ht="15.75" customHeight="1">
      <c r="H842" s="136"/>
      <c r="I842" s="136"/>
      <c r="K842" s="30"/>
      <c r="M842" s="30"/>
      <c r="P842" s="24"/>
      <c r="Q842" s="24"/>
      <c r="R842" s="24"/>
      <c r="S842" s="24"/>
      <c r="T842" s="24"/>
      <c r="U842" s="24"/>
      <c r="V842" s="24"/>
      <c r="W842" s="24"/>
      <c r="X842" s="24"/>
      <c r="Y842" s="24"/>
      <c r="Z842" s="24"/>
    </row>
    <row r="843" spans="8:26" ht="15.75" customHeight="1">
      <c r="H843" s="136"/>
      <c r="I843" s="136"/>
      <c r="K843" s="30"/>
      <c r="M843" s="30"/>
      <c r="P843" s="24"/>
      <c r="Q843" s="24"/>
      <c r="R843" s="24"/>
      <c r="S843" s="24"/>
      <c r="T843" s="24"/>
      <c r="U843" s="24"/>
      <c r="V843" s="24"/>
      <c r="W843" s="24"/>
      <c r="X843" s="24"/>
      <c r="Y843" s="24"/>
      <c r="Z843" s="24"/>
    </row>
    <row r="844" spans="8:26" ht="15.75" customHeight="1">
      <c r="H844" s="136"/>
      <c r="I844" s="136"/>
      <c r="K844" s="30"/>
      <c r="M844" s="30"/>
      <c r="P844" s="24"/>
      <c r="Q844" s="24"/>
      <c r="R844" s="24"/>
      <c r="S844" s="24"/>
      <c r="T844" s="24"/>
      <c r="U844" s="24"/>
      <c r="V844" s="24"/>
      <c r="W844" s="24"/>
      <c r="X844" s="24"/>
      <c r="Y844" s="24"/>
      <c r="Z844" s="24"/>
    </row>
    <row r="845" spans="8:26" ht="15.75" customHeight="1">
      <c r="H845" s="136"/>
      <c r="I845" s="136"/>
      <c r="K845" s="30"/>
      <c r="M845" s="30"/>
      <c r="P845" s="24"/>
      <c r="Q845" s="24"/>
      <c r="R845" s="24"/>
      <c r="S845" s="24"/>
      <c r="T845" s="24"/>
      <c r="U845" s="24"/>
      <c r="V845" s="24"/>
      <c r="W845" s="24"/>
      <c r="X845" s="24"/>
      <c r="Y845" s="24"/>
      <c r="Z845" s="24"/>
    </row>
    <row r="846" spans="8:26" ht="15.75" customHeight="1">
      <c r="H846" s="136"/>
      <c r="I846" s="136"/>
      <c r="K846" s="30"/>
      <c r="M846" s="30"/>
      <c r="P846" s="24"/>
      <c r="Q846" s="24"/>
      <c r="R846" s="24"/>
      <c r="S846" s="24"/>
      <c r="T846" s="24"/>
      <c r="U846" s="24"/>
      <c r="V846" s="24"/>
      <c r="W846" s="24"/>
      <c r="X846" s="24"/>
      <c r="Y846" s="24"/>
      <c r="Z846" s="24"/>
    </row>
    <row r="847" spans="8:26" ht="15.75" customHeight="1">
      <c r="H847" s="136"/>
      <c r="I847" s="136"/>
      <c r="K847" s="30"/>
      <c r="M847" s="30"/>
      <c r="P847" s="24"/>
      <c r="Q847" s="24"/>
      <c r="R847" s="24"/>
      <c r="S847" s="24"/>
      <c r="T847" s="24"/>
      <c r="U847" s="24"/>
      <c r="V847" s="24"/>
      <c r="W847" s="24"/>
      <c r="X847" s="24"/>
      <c r="Y847" s="24"/>
      <c r="Z847" s="24"/>
    </row>
    <row r="848" spans="8:26" ht="15.75" customHeight="1">
      <c r="H848" s="136"/>
      <c r="I848" s="136"/>
      <c r="K848" s="30"/>
      <c r="M848" s="30"/>
      <c r="P848" s="24"/>
      <c r="Q848" s="24"/>
      <c r="R848" s="24"/>
      <c r="S848" s="24"/>
      <c r="T848" s="24"/>
      <c r="U848" s="24"/>
      <c r="V848" s="24"/>
      <c r="W848" s="24"/>
      <c r="X848" s="24"/>
      <c r="Y848" s="24"/>
      <c r="Z848" s="24"/>
    </row>
    <row r="849" spans="8:26" ht="15.75" customHeight="1">
      <c r="H849" s="136"/>
      <c r="I849" s="136"/>
      <c r="K849" s="30"/>
      <c r="M849" s="30"/>
      <c r="P849" s="24"/>
      <c r="Q849" s="24"/>
      <c r="R849" s="24"/>
      <c r="S849" s="24"/>
      <c r="T849" s="24"/>
      <c r="U849" s="24"/>
      <c r="V849" s="24"/>
      <c r="W849" s="24"/>
      <c r="X849" s="24"/>
      <c r="Y849" s="24"/>
      <c r="Z849" s="24"/>
    </row>
    <row r="850" spans="8:26" ht="15.75" customHeight="1">
      <c r="H850" s="136"/>
      <c r="I850" s="136"/>
      <c r="K850" s="30"/>
      <c r="M850" s="30"/>
      <c r="P850" s="24"/>
      <c r="Q850" s="24"/>
      <c r="R850" s="24"/>
      <c r="S850" s="24"/>
      <c r="T850" s="24"/>
      <c r="U850" s="24"/>
      <c r="V850" s="24"/>
      <c r="W850" s="24"/>
      <c r="X850" s="24"/>
      <c r="Y850" s="24"/>
      <c r="Z850" s="24"/>
    </row>
    <row r="851" spans="8:26" ht="15.75" customHeight="1">
      <c r="H851" s="136"/>
      <c r="I851" s="136"/>
      <c r="K851" s="30"/>
      <c r="M851" s="30"/>
      <c r="P851" s="24"/>
      <c r="Q851" s="24"/>
      <c r="R851" s="24"/>
      <c r="S851" s="24"/>
      <c r="T851" s="24"/>
      <c r="U851" s="24"/>
      <c r="V851" s="24"/>
      <c r="W851" s="24"/>
      <c r="X851" s="24"/>
      <c r="Y851" s="24"/>
      <c r="Z851" s="24"/>
    </row>
    <row r="852" spans="8:26" ht="15.75" customHeight="1">
      <c r="H852" s="136"/>
      <c r="I852" s="136"/>
      <c r="K852" s="30"/>
      <c r="M852" s="30"/>
      <c r="P852" s="24"/>
      <c r="Q852" s="24"/>
      <c r="R852" s="24"/>
      <c r="S852" s="24"/>
      <c r="T852" s="24"/>
      <c r="U852" s="24"/>
      <c r="V852" s="24"/>
      <c r="W852" s="24"/>
      <c r="X852" s="24"/>
      <c r="Y852" s="24"/>
      <c r="Z852" s="24"/>
    </row>
    <row r="853" spans="8:26" ht="15.75" customHeight="1">
      <c r="H853" s="136"/>
      <c r="I853" s="136"/>
      <c r="K853" s="30"/>
      <c r="M853" s="30"/>
      <c r="P853" s="24"/>
      <c r="Q853" s="24"/>
      <c r="R853" s="24"/>
      <c r="S853" s="24"/>
      <c r="T853" s="24"/>
      <c r="U853" s="24"/>
      <c r="V853" s="24"/>
      <c r="W853" s="24"/>
      <c r="X853" s="24"/>
      <c r="Y853" s="24"/>
      <c r="Z853" s="24"/>
    </row>
    <row r="854" spans="8:26" ht="15.75" customHeight="1">
      <c r="H854" s="136"/>
      <c r="I854" s="136"/>
      <c r="K854" s="30"/>
      <c r="M854" s="30"/>
      <c r="P854" s="24"/>
      <c r="Q854" s="24"/>
      <c r="R854" s="24"/>
      <c r="S854" s="24"/>
      <c r="T854" s="24"/>
      <c r="U854" s="24"/>
      <c r="V854" s="24"/>
      <c r="W854" s="24"/>
      <c r="X854" s="24"/>
      <c r="Y854" s="24"/>
      <c r="Z854" s="24"/>
    </row>
    <row r="855" spans="8:26" ht="15.75" customHeight="1">
      <c r="H855" s="136"/>
      <c r="I855" s="136"/>
      <c r="K855" s="30"/>
      <c r="M855" s="30"/>
      <c r="P855" s="24"/>
      <c r="Q855" s="24"/>
      <c r="R855" s="24"/>
      <c r="S855" s="24"/>
      <c r="T855" s="24"/>
      <c r="U855" s="24"/>
      <c r="V855" s="24"/>
      <c r="W855" s="24"/>
      <c r="X855" s="24"/>
      <c r="Y855" s="24"/>
      <c r="Z855" s="24"/>
    </row>
    <row r="856" spans="8:26" ht="15.75" customHeight="1">
      <c r="H856" s="136"/>
      <c r="I856" s="136"/>
      <c r="K856" s="30"/>
      <c r="M856" s="30"/>
      <c r="P856" s="24"/>
      <c r="Q856" s="24"/>
      <c r="R856" s="24"/>
      <c r="S856" s="24"/>
      <c r="T856" s="24"/>
      <c r="U856" s="24"/>
      <c r="V856" s="24"/>
      <c r="W856" s="24"/>
      <c r="X856" s="24"/>
      <c r="Y856" s="24"/>
      <c r="Z856" s="24"/>
    </row>
    <row r="857" spans="8:26" ht="15.75" customHeight="1">
      <c r="H857" s="136"/>
      <c r="I857" s="136"/>
      <c r="K857" s="30"/>
      <c r="M857" s="30"/>
      <c r="P857" s="24"/>
      <c r="Q857" s="24"/>
      <c r="R857" s="24"/>
      <c r="S857" s="24"/>
      <c r="T857" s="24"/>
      <c r="U857" s="24"/>
      <c r="V857" s="24"/>
      <c r="W857" s="24"/>
      <c r="X857" s="24"/>
      <c r="Y857" s="24"/>
      <c r="Z857" s="24"/>
    </row>
    <row r="858" spans="8:26" ht="15.75" customHeight="1">
      <c r="H858" s="136"/>
      <c r="I858" s="136"/>
      <c r="K858" s="30"/>
      <c r="M858" s="30"/>
      <c r="P858" s="24"/>
      <c r="Q858" s="24"/>
      <c r="R858" s="24"/>
      <c r="S858" s="24"/>
      <c r="T858" s="24"/>
      <c r="U858" s="24"/>
      <c r="V858" s="24"/>
      <c r="W858" s="24"/>
      <c r="X858" s="24"/>
      <c r="Y858" s="24"/>
      <c r="Z858" s="24"/>
    </row>
    <row r="859" spans="8:26" ht="15.75" customHeight="1">
      <c r="H859" s="136"/>
      <c r="I859" s="136"/>
      <c r="K859" s="30"/>
      <c r="M859" s="30"/>
      <c r="P859" s="24"/>
      <c r="Q859" s="24"/>
      <c r="R859" s="24"/>
      <c r="S859" s="24"/>
      <c r="T859" s="24"/>
      <c r="U859" s="24"/>
      <c r="V859" s="24"/>
      <c r="W859" s="24"/>
      <c r="X859" s="24"/>
      <c r="Y859" s="24"/>
      <c r="Z859" s="24"/>
    </row>
    <row r="860" spans="8:26" ht="15.75" customHeight="1">
      <c r="H860" s="136"/>
      <c r="I860" s="136"/>
      <c r="K860" s="30"/>
      <c r="M860" s="30"/>
      <c r="P860" s="24"/>
      <c r="Q860" s="24"/>
      <c r="R860" s="24"/>
      <c r="S860" s="24"/>
      <c r="T860" s="24"/>
      <c r="U860" s="24"/>
      <c r="V860" s="24"/>
      <c r="W860" s="24"/>
      <c r="X860" s="24"/>
      <c r="Y860" s="24"/>
      <c r="Z860" s="24"/>
    </row>
    <row r="861" spans="8:26" ht="15.75" customHeight="1">
      <c r="H861" s="136"/>
      <c r="I861" s="136"/>
      <c r="K861" s="30"/>
      <c r="M861" s="30"/>
      <c r="P861" s="24"/>
      <c r="Q861" s="24"/>
      <c r="R861" s="24"/>
      <c r="S861" s="24"/>
      <c r="T861" s="24"/>
      <c r="U861" s="24"/>
      <c r="V861" s="24"/>
      <c r="W861" s="24"/>
      <c r="X861" s="24"/>
      <c r="Y861" s="24"/>
      <c r="Z861" s="24"/>
    </row>
    <row r="862" spans="8:26" ht="15.75" customHeight="1">
      <c r="H862" s="136"/>
      <c r="I862" s="136"/>
      <c r="K862" s="30"/>
      <c r="M862" s="30"/>
      <c r="P862" s="24"/>
      <c r="Q862" s="24"/>
      <c r="R862" s="24"/>
      <c r="S862" s="24"/>
      <c r="T862" s="24"/>
      <c r="U862" s="24"/>
      <c r="V862" s="24"/>
      <c r="W862" s="24"/>
      <c r="X862" s="24"/>
      <c r="Y862" s="24"/>
      <c r="Z862" s="24"/>
    </row>
    <row r="863" spans="8:26" ht="15.75" customHeight="1">
      <c r="H863" s="136"/>
      <c r="I863" s="136"/>
      <c r="K863" s="30"/>
      <c r="M863" s="30"/>
      <c r="P863" s="24"/>
      <c r="Q863" s="24"/>
      <c r="R863" s="24"/>
      <c r="S863" s="24"/>
      <c r="T863" s="24"/>
      <c r="U863" s="24"/>
      <c r="V863" s="24"/>
      <c r="W863" s="24"/>
      <c r="X863" s="24"/>
      <c r="Y863" s="24"/>
      <c r="Z863" s="24"/>
    </row>
    <row r="864" spans="8:26" ht="15.75" customHeight="1">
      <c r="H864" s="136"/>
      <c r="I864" s="136"/>
      <c r="K864" s="30"/>
      <c r="M864" s="30"/>
      <c r="P864" s="24"/>
      <c r="Q864" s="24"/>
      <c r="R864" s="24"/>
      <c r="S864" s="24"/>
      <c r="T864" s="24"/>
      <c r="U864" s="24"/>
      <c r="V864" s="24"/>
      <c r="W864" s="24"/>
      <c r="X864" s="24"/>
      <c r="Y864" s="24"/>
      <c r="Z864" s="24"/>
    </row>
    <row r="865" spans="8:26" ht="15.75" customHeight="1">
      <c r="H865" s="136"/>
      <c r="I865" s="136"/>
      <c r="K865" s="30"/>
      <c r="M865" s="30"/>
      <c r="P865" s="24"/>
      <c r="Q865" s="24"/>
      <c r="R865" s="24"/>
      <c r="S865" s="24"/>
      <c r="T865" s="24"/>
      <c r="U865" s="24"/>
      <c r="V865" s="24"/>
      <c r="W865" s="24"/>
      <c r="X865" s="24"/>
      <c r="Y865" s="24"/>
      <c r="Z865" s="24"/>
    </row>
    <row r="866" spans="8:26" ht="15.75" customHeight="1">
      <c r="H866" s="136"/>
      <c r="I866" s="136"/>
      <c r="K866" s="30"/>
      <c r="M866" s="30"/>
      <c r="P866" s="24"/>
      <c r="Q866" s="24"/>
      <c r="R866" s="24"/>
      <c r="S866" s="24"/>
      <c r="T866" s="24"/>
      <c r="U866" s="24"/>
      <c r="V866" s="24"/>
      <c r="W866" s="24"/>
      <c r="X866" s="24"/>
      <c r="Y866" s="24"/>
      <c r="Z866" s="24"/>
    </row>
    <row r="867" spans="8:26" ht="15.75" customHeight="1">
      <c r="H867" s="136"/>
      <c r="I867" s="136"/>
      <c r="K867" s="30"/>
      <c r="M867" s="30"/>
      <c r="P867" s="24"/>
      <c r="Q867" s="24"/>
      <c r="R867" s="24"/>
      <c r="S867" s="24"/>
      <c r="T867" s="24"/>
      <c r="U867" s="24"/>
      <c r="V867" s="24"/>
      <c r="W867" s="24"/>
      <c r="X867" s="24"/>
      <c r="Y867" s="24"/>
      <c r="Z867" s="24"/>
    </row>
    <row r="868" spans="8:26" ht="15.75" customHeight="1">
      <c r="H868" s="136"/>
      <c r="I868" s="136"/>
      <c r="K868" s="30"/>
      <c r="M868" s="30"/>
      <c r="P868" s="24"/>
      <c r="Q868" s="24"/>
      <c r="R868" s="24"/>
      <c r="S868" s="24"/>
      <c r="T868" s="24"/>
      <c r="U868" s="24"/>
      <c r="V868" s="24"/>
      <c r="W868" s="24"/>
      <c r="X868" s="24"/>
      <c r="Y868" s="24"/>
      <c r="Z868" s="24"/>
    </row>
    <row r="869" spans="8:26" ht="15.75" customHeight="1">
      <c r="H869" s="136"/>
      <c r="I869" s="136"/>
      <c r="K869" s="30"/>
      <c r="M869" s="30"/>
      <c r="P869" s="24"/>
      <c r="Q869" s="24"/>
      <c r="R869" s="24"/>
      <c r="S869" s="24"/>
      <c r="T869" s="24"/>
      <c r="U869" s="24"/>
      <c r="V869" s="24"/>
      <c r="W869" s="24"/>
      <c r="X869" s="24"/>
      <c r="Y869" s="24"/>
      <c r="Z869" s="24"/>
    </row>
    <row r="870" spans="8:26" ht="15.75" customHeight="1">
      <c r="H870" s="136"/>
      <c r="I870" s="136"/>
      <c r="K870" s="30"/>
      <c r="M870" s="30"/>
      <c r="P870" s="24"/>
      <c r="Q870" s="24"/>
      <c r="R870" s="24"/>
      <c r="S870" s="24"/>
      <c r="T870" s="24"/>
      <c r="U870" s="24"/>
      <c r="V870" s="24"/>
      <c r="W870" s="24"/>
      <c r="X870" s="24"/>
      <c r="Y870" s="24"/>
      <c r="Z870" s="24"/>
    </row>
    <row r="871" spans="8:26" ht="15.75" customHeight="1">
      <c r="H871" s="136"/>
      <c r="I871" s="136"/>
      <c r="K871" s="30"/>
      <c r="M871" s="30"/>
      <c r="P871" s="24"/>
      <c r="Q871" s="24"/>
      <c r="R871" s="24"/>
      <c r="S871" s="24"/>
      <c r="T871" s="24"/>
      <c r="U871" s="24"/>
      <c r="V871" s="24"/>
      <c r="W871" s="24"/>
      <c r="X871" s="24"/>
      <c r="Y871" s="24"/>
      <c r="Z871" s="24"/>
    </row>
    <row r="872" spans="8:26" ht="15.75" customHeight="1">
      <c r="H872" s="136"/>
      <c r="I872" s="136"/>
      <c r="K872" s="30"/>
      <c r="M872" s="30"/>
      <c r="P872" s="24"/>
      <c r="Q872" s="24"/>
      <c r="R872" s="24"/>
      <c r="S872" s="24"/>
      <c r="T872" s="24"/>
      <c r="U872" s="24"/>
      <c r="V872" s="24"/>
      <c r="W872" s="24"/>
      <c r="X872" s="24"/>
      <c r="Y872" s="24"/>
      <c r="Z872" s="24"/>
    </row>
    <row r="873" spans="8:26" ht="15.75" customHeight="1">
      <c r="H873" s="136"/>
      <c r="I873" s="136"/>
      <c r="K873" s="30"/>
      <c r="M873" s="30"/>
      <c r="P873" s="24"/>
      <c r="Q873" s="24"/>
      <c r="R873" s="24"/>
      <c r="S873" s="24"/>
      <c r="T873" s="24"/>
      <c r="U873" s="24"/>
      <c r="V873" s="24"/>
      <c r="W873" s="24"/>
      <c r="X873" s="24"/>
      <c r="Y873" s="24"/>
      <c r="Z873" s="24"/>
    </row>
    <row r="874" spans="8:26" ht="15.75" customHeight="1">
      <c r="H874" s="136"/>
      <c r="I874" s="136"/>
      <c r="K874" s="30"/>
      <c r="M874" s="30"/>
      <c r="P874" s="24"/>
      <c r="Q874" s="24"/>
      <c r="R874" s="24"/>
      <c r="S874" s="24"/>
      <c r="T874" s="24"/>
      <c r="U874" s="24"/>
      <c r="V874" s="24"/>
      <c r="W874" s="24"/>
      <c r="X874" s="24"/>
      <c r="Y874" s="24"/>
      <c r="Z874" s="24"/>
    </row>
    <row r="875" spans="8:26" ht="15.75" customHeight="1">
      <c r="H875" s="136"/>
      <c r="I875" s="136"/>
      <c r="K875" s="30"/>
      <c r="M875" s="30"/>
      <c r="P875" s="24"/>
      <c r="Q875" s="24"/>
      <c r="R875" s="24"/>
      <c r="S875" s="24"/>
      <c r="T875" s="24"/>
      <c r="U875" s="24"/>
      <c r="V875" s="24"/>
      <c r="W875" s="24"/>
      <c r="X875" s="24"/>
      <c r="Y875" s="24"/>
      <c r="Z875" s="24"/>
    </row>
    <row r="876" spans="8:26" ht="15.75" customHeight="1">
      <c r="H876" s="136"/>
      <c r="I876" s="136"/>
      <c r="K876" s="30"/>
      <c r="M876" s="30"/>
      <c r="P876" s="24"/>
      <c r="Q876" s="24"/>
      <c r="R876" s="24"/>
      <c r="S876" s="24"/>
      <c r="T876" s="24"/>
      <c r="U876" s="24"/>
      <c r="V876" s="24"/>
      <c r="W876" s="24"/>
      <c r="X876" s="24"/>
      <c r="Y876" s="24"/>
      <c r="Z876" s="24"/>
    </row>
    <row r="877" spans="8:26" ht="15.75" customHeight="1">
      <c r="H877" s="136"/>
      <c r="I877" s="136"/>
      <c r="K877" s="30"/>
      <c r="M877" s="30"/>
      <c r="P877" s="24"/>
      <c r="Q877" s="24"/>
      <c r="R877" s="24"/>
      <c r="S877" s="24"/>
      <c r="T877" s="24"/>
      <c r="U877" s="24"/>
      <c r="V877" s="24"/>
      <c r="W877" s="24"/>
      <c r="X877" s="24"/>
      <c r="Y877" s="24"/>
      <c r="Z877" s="24"/>
    </row>
    <row r="878" spans="8:26" ht="15.75" customHeight="1">
      <c r="H878" s="136"/>
      <c r="I878" s="136"/>
      <c r="K878" s="30"/>
      <c r="M878" s="30"/>
      <c r="P878" s="24"/>
      <c r="Q878" s="24"/>
      <c r="R878" s="24"/>
      <c r="S878" s="24"/>
      <c r="T878" s="24"/>
      <c r="U878" s="24"/>
      <c r="V878" s="24"/>
      <c r="W878" s="24"/>
      <c r="X878" s="24"/>
      <c r="Y878" s="24"/>
      <c r="Z878" s="24"/>
    </row>
    <row r="879" spans="8:26" ht="15.75" customHeight="1">
      <c r="H879" s="136"/>
      <c r="I879" s="136"/>
      <c r="K879" s="30"/>
      <c r="M879" s="30"/>
      <c r="P879" s="24"/>
      <c r="Q879" s="24"/>
      <c r="R879" s="24"/>
      <c r="S879" s="24"/>
      <c r="T879" s="24"/>
      <c r="U879" s="24"/>
      <c r="V879" s="24"/>
      <c r="W879" s="24"/>
      <c r="X879" s="24"/>
      <c r="Y879" s="24"/>
      <c r="Z879" s="24"/>
    </row>
    <row r="880" spans="8:26" ht="15.75" customHeight="1">
      <c r="H880" s="136"/>
      <c r="I880" s="136"/>
      <c r="K880" s="30"/>
      <c r="M880" s="30"/>
      <c r="P880" s="24"/>
      <c r="Q880" s="24"/>
      <c r="R880" s="24"/>
      <c r="S880" s="24"/>
      <c r="T880" s="24"/>
      <c r="U880" s="24"/>
      <c r="V880" s="24"/>
      <c r="W880" s="24"/>
      <c r="X880" s="24"/>
      <c r="Y880" s="24"/>
      <c r="Z880" s="24"/>
    </row>
    <row r="881" spans="8:26" ht="15.75" customHeight="1">
      <c r="H881" s="136"/>
      <c r="I881" s="136"/>
      <c r="K881" s="30"/>
      <c r="M881" s="30"/>
      <c r="P881" s="24"/>
      <c r="Q881" s="24"/>
      <c r="R881" s="24"/>
      <c r="S881" s="24"/>
      <c r="T881" s="24"/>
      <c r="U881" s="24"/>
      <c r="V881" s="24"/>
      <c r="W881" s="24"/>
      <c r="X881" s="24"/>
      <c r="Y881" s="24"/>
      <c r="Z881" s="24"/>
    </row>
    <row r="882" spans="8:26" ht="15.75" customHeight="1">
      <c r="H882" s="136"/>
      <c r="I882" s="136"/>
      <c r="K882" s="30"/>
      <c r="M882" s="30"/>
      <c r="P882" s="24"/>
      <c r="Q882" s="24"/>
      <c r="R882" s="24"/>
      <c r="S882" s="24"/>
      <c r="T882" s="24"/>
      <c r="U882" s="24"/>
      <c r="V882" s="24"/>
      <c r="W882" s="24"/>
      <c r="X882" s="24"/>
      <c r="Y882" s="24"/>
      <c r="Z882" s="24"/>
    </row>
    <row r="883" spans="8:26" ht="15.75" customHeight="1">
      <c r="H883" s="136"/>
      <c r="I883" s="136"/>
      <c r="K883" s="30"/>
      <c r="M883" s="30"/>
      <c r="P883" s="24"/>
      <c r="Q883" s="24"/>
      <c r="R883" s="24"/>
      <c r="S883" s="24"/>
      <c r="T883" s="24"/>
      <c r="U883" s="24"/>
      <c r="V883" s="24"/>
      <c r="W883" s="24"/>
      <c r="X883" s="24"/>
      <c r="Y883" s="24"/>
      <c r="Z883" s="24"/>
    </row>
    <row r="884" spans="8:26" ht="15.75" customHeight="1">
      <c r="H884" s="136"/>
      <c r="I884" s="136"/>
      <c r="K884" s="30"/>
      <c r="M884" s="30"/>
      <c r="P884" s="24"/>
      <c r="Q884" s="24"/>
      <c r="R884" s="24"/>
      <c r="S884" s="24"/>
      <c r="T884" s="24"/>
      <c r="U884" s="24"/>
      <c r="V884" s="24"/>
      <c r="W884" s="24"/>
      <c r="X884" s="24"/>
      <c r="Y884" s="24"/>
      <c r="Z884" s="24"/>
    </row>
    <row r="885" spans="8:26" ht="15.75" customHeight="1">
      <c r="H885" s="136"/>
      <c r="I885" s="136"/>
      <c r="K885" s="30"/>
      <c r="M885" s="30"/>
      <c r="P885" s="24"/>
      <c r="Q885" s="24"/>
      <c r="R885" s="24"/>
      <c r="S885" s="24"/>
      <c r="T885" s="24"/>
      <c r="U885" s="24"/>
      <c r="V885" s="24"/>
      <c r="W885" s="24"/>
      <c r="X885" s="24"/>
      <c r="Y885" s="24"/>
      <c r="Z885" s="24"/>
    </row>
    <row r="886" spans="8:26" ht="15.75" customHeight="1">
      <c r="H886" s="136"/>
      <c r="I886" s="136"/>
      <c r="K886" s="30"/>
      <c r="M886" s="30"/>
      <c r="P886" s="24"/>
      <c r="Q886" s="24"/>
      <c r="R886" s="24"/>
      <c r="S886" s="24"/>
      <c r="T886" s="24"/>
      <c r="U886" s="24"/>
      <c r="V886" s="24"/>
      <c r="W886" s="24"/>
      <c r="X886" s="24"/>
      <c r="Y886" s="24"/>
      <c r="Z886" s="24"/>
    </row>
    <row r="887" spans="8:26" ht="15.75" customHeight="1">
      <c r="H887" s="136"/>
      <c r="I887" s="136"/>
      <c r="K887" s="30"/>
      <c r="M887" s="30"/>
      <c r="P887" s="24"/>
      <c r="Q887" s="24"/>
      <c r="R887" s="24"/>
      <c r="S887" s="24"/>
      <c r="T887" s="24"/>
      <c r="U887" s="24"/>
      <c r="V887" s="24"/>
      <c r="W887" s="24"/>
      <c r="X887" s="24"/>
      <c r="Y887" s="24"/>
      <c r="Z887" s="24"/>
    </row>
    <row r="888" spans="8:26" ht="15.75" customHeight="1">
      <c r="H888" s="136"/>
      <c r="I888" s="136"/>
      <c r="K888" s="30"/>
      <c r="M888" s="30"/>
      <c r="P888" s="24"/>
      <c r="Q888" s="24"/>
      <c r="R888" s="24"/>
      <c r="S888" s="24"/>
      <c r="T888" s="24"/>
      <c r="U888" s="24"/>
      <c r="V888" s="24"/>
      <c r="W888" s="24"/>
      <c r="X888" s="24"/>
      <c r="Y888" s="24"/>
      <c r="Z888" s="24"/>
    </row>
    <row r="889" spans="8:26" ht="15.75" customHeight="1">
      <c r="H889" s="136"/>
      <c r="I889" s="136"/>
      <c r="K889" s="30"/>
      <c r="M889" s="30"/>
      <c r="P889" s="24"/>
      <c r="Q889" s="24"/>
      <c r="R889" s="24"/>
      <c r="S889" s="24"/>
      <c r="T889" s="24"/>
      <c r="U889" s="24"/>
      <c r="V889" s="24"/>
      <c r="W889" s="24"/>
      <c r="X889" s="24"/>
      <c r="Y889" s="24"/>
      <c r="Z889" s="24"/>
    </row>
    <row r="890" spans="8:26" ht="15.75" customHeight="1">
      <c r="H890" s="136"/>
      <c r="I890" s="136"/>
      <c r="K890" s="30"/>
      <c r="M890" s="30"/>
      <c r="P890" s="24"/>
      <c r="Q890" s="24"/>
      <c r="R890" s="24"/>
      <c r="S890" s="24"/>
      <c r="T890" s="24"/>
      <c r="U890" s="24"/>
      <c r="V890" s="24"/>
      <c r="W890" s="24"/>
      <c r="X890" s="24"/>
      <c r="Y890" s="24"/>
      <c r="Z890" s="24"/>
    </row>
    <row r="891" spans="8:26" ht="15.75" customHeight="1">
      <c r="H891" s="136"/>
      <c r="I891" s="136"/>
      <c r="K891" s="30"/>
      <c r="M891" s="30"/>
      <c r="P891" s="24"/>
      <c r="Q891" s="24"/>
      <c r="R891" s="24"/>
      <c r="S891" s="24"/>
      <c r="T891" s="24"/>
      <c r="U891" s="24"/>
      <c r="V891" s="24"/>
      <c r="W891" s="24"/>
      <c r="X891" s="24"/>
      <c r="Y891" s="24"/>
      <c r="Z891" s="24"/>
    </row>
    <row r="892" spans="8:26" ht="15.75" customHeight="1">
      <c r="H892" s="136"/>
      <c r="I892" s="136"/>
      <c r="K892" s="30"/>
      <c r="M892" s="30"/>
      <c r="P892" s="24"/>
      <c r="Q892" s="24"/>
      <c r="R892" s="24"/>
      <c r="S892" s="24"/>
      <c r="T892" s="24"/>
      <c r="U892" s="24"/>
      <c r="V892" s="24"/>
      <c r="W892" s="24"/>
      <c r="X892" s="24"/>
      <c r="Y892" s="24"/>
      <c r="Z892" s="24"/>
    </row>
    <row r="893" spans="8:26" ht="15.75" customHeight="1">
      <c r="H893" s="136"/>
      <c r="I893" s="136"/>
      <c r="K893" s="30"/>
      <c r="M893" s="30"/>
      <c r="P893" s="24"/>
      <c r="Q893" s="24"/>
      <c r="R893" s="24"/>
      <c r="S893" s="24"/>
      <c r="T893" s="24"/>
      <c r="U893" s="24"/>
      <c r="V893" s="24"/>
      <c r="W893" s="24"/>
      <c r="X893" s="24"/>
      <c r="Y893" s="24"/>
      <c r="Z893" s="24"/>
    </row>
    <row r="894" spans="8:26" ht="15.75" customHeight="1">
      <c r="H894" s="136"/>
      <c r="I894" s="136"/>
      <c r="K894" s="30"/>
      <c r="M894" s="30"/>
      <c r="P894" s="24"/>
      <c r="Q894" s="24"/>
      <c r="R894" s="24"/>
      <c r="S894" s="24"/>
      <c r="T894" s="24"/>
      <c r="U894" s="24"/>
      <c r="V894" s="24"/>
      <c r="W894" s="24"/>
      <c r="X894" s="24"/>
      <c r="Y894" s="24"/>
      <c r="Z894" s="24"/>
    </row>
    <row r="895" spans="8:26" ht="15.75" customHeight="1">
      <c r="H895" s="136"/>
      <c r="I895" s="136"/>
      <c r="K895" s="30"/>
      <c r="M895" s="30"/>
      <c r="P895" s="24"/>
      <c r="Q895" s="24"/>
      <c r="R895" s="24"/>
      <c r="S895" s="24"/>
      <c r="T895" s="24"/>
      <c r="U895" s="24"/>
      <c r="V895" s="24"/>
      <c r="W895" s="24"/>
      <c r="X895" s="24"/>
      <c r="Y895" s="24"/>
      <c r="Z895" s="24"/>
    </row>
    <row r="896" spans="8:26" ht="15.75" customHeight="1">
      <c r="H896" s="136"/>
      <c r="I896" s="136"/>
      <c r="K896" s="30"/>
      <c r="M896" s="30"/>
      <c r="P896" s="24"/>
      <c r="Q896" s="24"/>
      <c r="R896" s="24"/>
      <c r="S896" s="24"/>
      <c r="T896" s="24"/>
      <c r="U896" s="24"/>
      <c r="V896" s="24"/>
      <c r="W896" s="24"/>
      <c r="X896" s="24"/>
      <c r="Y896" s="24"/>
      <c r="Z896" s="24"/>
    </row>
    <row r="897" spans="8:26" ht="15.75" customHeight="1">
      <c r="H897" s="136"/>
      <c r="I897" s="136"/>
      <c r="K897" s="30"/>
      <c r="M897" s="30"/>
      <c r="P897" s="24"/>
      <c r="Q897" s="24"/>
      <c r="R897" s="24"/>
      <c r="S897" s="24"/>
      <c r="T897" s="24"/>
      <c r="U897" s="24"/>
      <c r="V897" s="24"/>
      <c r="W897" s="24"/>
      <c r="X897" s="24"/>
      <c r="Y897" s="24"/>
      <c r="Z897" s="24"/>
    </row>
    <row r="898" spans="8:26" ht="15.75" customHeight="1">
      <c r="H898" s="136"/>
      <c r="I898" s="136"/>
      <c r="K898" s="30"/>
      <c r="M898" s="30"/>
      <c r="P898" s="24"/>
      <c r="Q898" s="24"/>
      <c r="R898" s="24"/>
      <c r="S898" s="24"/>
      <c r="T898" s="24"/>
      <c r="U898" s="24"/>
      <c r="V898" s="24"/>
      <c r="W898" s="24"/>
      <c r="X898" s="24"/>
      <c r="Y898" s="24"/>
      <c r="Z898" s="24"/>
    </row>
    <row r="899" spans="8:26" ht="15.75" customHeight="1">
      <c r="H899" s="136"/>
      <c r="I899" s="136"/>
      <c r="K899" s="30"/>
      <c r="M899" s="30"/>
      <c r="P899" s="24"/>
      <c r="Q899" s="24"/>
      <c r="R899" s="24"/>
      <c r="S899" s="24"/>
      <c r="T899" s="24"/>
      <c r="U899" s="24"/>
      <c r="V899" s="24"/>
      <c r="W899" s="24"/>
      <c r="X899" s="24"/>
      <c r="Y899" s="24"/>
      <c r="Z899" s="24"/>
    </row>
    <row r="900" spans="8:26" ht="15.75" customHeight="1">
      <c r="H900" s="136"/>
      <c r="I900" s="136"/>
      <c r="K900" s="30"/>
      <c r="M900" s="30"/>
      <c r="P900" s="24"/>
      <c r="Q900" s="24"/>
      <c r="R900" s="24"/>
      <c r="S900" s="24"/>
      <c r="T900" s="24"/>
      <c r="U900" s="24"/>
      <c r="V900" s="24"/>
      <c r="W900" s="24"/>
      <c r="X900" s="24"/>
      <c r="Y900" s="24"/>
      <c r="Z900" s="24"/>
    </row>
    <row r="901" spans="8:26" ht="15.75" customHeight="1">
      <c r="H901" s="136"/>
      <c r="I901" s="136"/>
      <c r="K901" s="30"/>
      <c r="M901" s="30"/>
      <c r="P901" s="24"/>
      <c r="Q901" s="24"/>
      <c r="R901" s="24"/>
      <c r="S901" s="24"/>
      <c r="T901" s="24"/>
      <c r="U901" s="24"/>
      <c r="V901" s="24"/>
      <c r="W901" s="24"/>
      <c r="X901" s="24"/>
      <c r="Y901" s="24"/>
      <c r="Z901" s="24"/>
    </row>
    <row r="902" spans="8:26" ht="15.75" customHeight="1">
      <c r="H902" s="136"/>
      <c r="I902" s="136"/>
      <c r="K902" s="30"/>
      <c r="M902" s="30"/>
      <c r="P902" s="24"/>
      <c r="Q902" s="24"/>
      <c r="R902" s="24"/>
      <c r="S902" s="24"/>
      <c r="T902" s="24"/>
      <c r="U902" s="24"/>
      <c r="V902" s="24"/>
      <c r="W902" s="24"/>
      <c r="X902" s="24"/>
      <c r="Y902" s="24"/>
      <c r="Z902" s="24"/>
    </row>
    <row r="903" spans="8:26" ht="15.75" customHeight="1">
      <c r="H903" s="136"/>
      <c r="I903" s="136"/>
      <c r="K903" s="30"/>
      <c r="M903" s="30"/>
      <c r="P903" s="24"/>
      <c r="Q903" s="24"/>
      <c r="R903" s="24"/>
      <c r="S903" s="24"/>
      <c r="T903" s="24"/>
      <c r="U903" s="24"/>
      <c r="V903" s="24"/>
      <c r="W903" s="24"/>
      <c r="X903" s="24"/>
      <c r="Y903" s="24"/>
      <c r="Z903" s="24"/>
    </row>
    <row r="904" spans="8:26" ht="15.75" customHeight="1">
      <c r="H904" s="136"/>
      <c r="I904" s="136"/>
      <c r="K904" s="30"/>
      <c r="M904" s="30"/>
      <c r="P904" s="24"/>
      <c r="Q904" s="24"/>
      <c r="R904" s="24"/>
      <c r="S904" s="24"/>
      <c r="T904" s="24"/>
      <c r="U904" s="24"/>
      <c r="V904" s="24"/>
      <c r="W904" s="24"/>
      <c r="X904" s="24"/>
      <c r="Y904" s="24"/>
      <c r="Z904" s="24"/>
    </row>
    <row r="905" spans="8:26" ht="15.75" customHeight="1">
      <c r="H905" s="136"/>
      <c r="I905" s="136"/>
      <c r="K905" s="30"/>
      <c r="M905" s="30"/>
      <c r="P905" s="24"/>
      <c r="Q905" s="24"/>
      <c r="R905" s="24"/>
      <c r="S905" s="24"/>
      <c r="T905" s="24"/>
      <c r="U905" s="24"/>
      <c r="V905" s="24"/>
      <c r="W905" s="24"/>
      <c r="X905" s="24"/>
      <c r="Y905" s="24"/>
      <c r="Z905" s="24"/>
    </row>
    <row r="906" spans="8:26" ht="15.75" customHeight="1">
      <c r="H906" s="136"/>
      <c r="I906" s="136"/>
      <c r="K906" s="30"/>
      <c r="M906" s="30"/>
      <c r="P906" s="24"/>
      <c r="Q906" s="24"/>
      <c r="R906" s="24"/>
      <c r="S906" s="24"/>
      <c r="T906" s="24"/>
      <c r="U906" s="24"/>
      <c r="V906" s="24"/>
      <c r="W906" s="24"/>
      <c r="X906" s="24"/>
      <c r="Y906" s="24"/>
      <c r="Z906" s="24"/>
    </row>
    <row r="907" spans="8:26" ht="15.75" customHeight="1">
      <c r="H907" s="136"/>
      <c r="I907" s="136"/>
      <c r="K907" s="30"/>
      <c r="M907" s="30"/>
      <c r="P907" s="24"/>
      <c r="Q907" s="24"/>
      <c r="R907" s="24"/>
      <c r="S907" s="24"/>
      <c r="T907" s="24"/>
      <c r="U907" s="24"/>
      <c r="V907" s="24"/>
      <c r="W907" s="24"/>
      <c r="X907" s="24"/>
      <c r="Y907" s="24"/>
      <c r="Z907" s="24"/>
    </row>
    <row r="908" spans="8:26" ht="15.75" customHeight="1">
      <c r="H908" s="136"/>
      <c r="I908" s="136"/>
      <c r="K908" s="30"/>
      <c r="M908" s="30"/>
      <c r="P908" s="24"/>
      <c r="Q908" s="24"/>
      <c r="R908" s="24"/>
      <c r="S908" s="24"/>
      <c r="T908" s="24"/>
      <c r="U908" s="24"/>
      <c r="V908" s="24"/>
      <c r="W908" s="24"/>
      <c r="X908" s="24"/>
      <c r="Y908" s="24"/>
      <c r="Z908" s="24"/>
    </row>
    <row r="909" spans="8:26" ht="15.75" customHeight="1">
      <c r="H909" s="136"/>
      <c r="I909" s="136"/>
      <c r="K909" s="30"/>
      <c r="M909" s="30"/>
      <c r="P909" s="24"/>
      <c r="Q909" s="24"/>
      <c r="R909" s="24"/>
      <c r="S909" s="24"/>
      <c r="T909" s="24"/>
      <c r="U909" s="24"/>
      <c r="V909" s="24"/>
      <c r="W909" s="24"/>
      <c r="X909" s="24"/>
      <c r="Y909" s="24"/>
      <c r="Z909" s="24"/>
    </row>
    <row r="910" spans="8:26" ht="15.75" customHeight="1">
      <c r="H910" s="136"/>
      <c r="I910" s="136"/>
      <c r="K910" s="30"/>
      <c r="M910" s="30"/>
      <c r="P910" s="24"/>
      <c r="Q910" s="24"/>
      <c r="R910" s="24"/>
      <c r="S910" s="24"/>
      <c r="T910" s="24"/>
      <c r="U910" s="24"/>
      <c r="V910" s="24"/>
      <c r="W910" s="24"/>
      <c r="X910" s="24"/>
      <c r="Y910" s="24"/>
      <c r="Z910" s="24"/>
    </row>
    <row r="911" spans="8:26" ht="15.75" customHeight="1">
      <c r="H911" s="136"/>
      <c r="I911" s="136"/>
      <c r="K911" s="30"/>
      <c r="M911" s="30"/>
      <c r="P911" s="24"/>
      <c r="Q911" s="24"/>
      <c r="R911" s="24"/>
      <c r="S911" s="24"/>
      <c r="T911" s="24"/>
      <c r="U911" s="24"/>
      <c r="V911" s="24"/>
      <c r="W911" s="24"/>
      <c r="X911" s="24"/>
      <c r="Y911" s="24"/>
      <c r="Z911" s="24"/>
    </row>
    <row r="912" spans="8:26" ht="15.75" customHeight="1">
      <c r="H912" s="136"/>
      <c r="I912" s="136"/>
      <c r="K912" s="30"/>
      <c r="M912" s="30"/>
      <c r="P912" s="24"/>
      <c r="Q912" s="24"/>
      <c r="R912" s="24"/>
      <c r="S912" s="24"/>
      <c r="T912" s="24"/>
      <c r="U912" s="24"/>
      <c r="V912" s="24"/>
      <c r="W912" s="24"/>
      <c r="X912" s="24"/>
      <c r="Y912" s="24"/>
      <c r="Z912" s="24"/>
    </row>
    <row r="913" spans="8:26" ht="15.75" customHeight="1">
      <c r="H913" s="136"/>
      <c r="I913" s="136"/>
      <c r="K913" s="30"/>
      <c r="M913" s="30"/>
      <c r="P913" s="24"/>
      <c r="Q913" s="24"/>
      <c r="R913" s="24"/>
      <c r="S913" s="24"/>
      <c r="T913" s="24"/>
      <c r="U913" s="24"/>
      <c r="V913" s="24"/>
      <c r="W913" s="24"/>
      <c r="X913" s="24"/>
      <c r="Y913" s="24"/>
      <c r="Z913" s="24"/>
    </row>
    <row r="914" spans="8:26" ht="15.75" customHeight="1">
      <c r="H914" s="136"/>
      <c r="I914" s="136"/>
      <c r="K914" s="30"/>
      <c r="M914" s="30"/>
      <c r="P914" s="24"/>
      <c r="Q914" s="24"/>
      <c r="R914" s="24"/>
      <c r="S914" s="24"/>
      <c r="T914" s="24"/>
      <c r="U914" s="24"/>
      <c r="V914" s="24"/>
      <c r="W914" s="24"/>
      <c r="X914" s="24"/>
      <c r="Y914" s="24"/>
      <c r="Z914" s="24"/>
    </row>
    <row r="915" spans="8:26" ht="15.75" customHeight="1">
      <c r="H915" s="136"/>
      <c r="I915" s="136"/>
      <c r="K915" s="30"/>
      <c r="M915" s="30"/>
      <c r="P915" s="24"/>
      <c r="Q915" s="24"/>
      <c r="R915" s="24"/>
      <c r="S915" s="24"/>
      <c r="T915" s="24"/>
      <c r="U915" s="24"/>
      <c r="V915" s="24"/>
      <c r="W915" s="24"/>
      <c r="X915" s="24"/>
      <c r="Y915" s="24"/>
      <c r="Z915" s="24"/>
    </row>
    <row r="916" spans="8:26" ht="15.75" customHeight="1">
      <c r="H916" s="136"/>
      <c r="I916" s="136"/>
      <c r="K916" s="30"/>
      <c r="M916" s="30"/>
      <c r="P916" s="24"/>
      <c r="Q916" s="24"/>
      <c r="R916" s="24"/>
      <c r="S916" s="24"/>
      <c r="T916" s="24"/>
      <c r="U916" s="24"/>
      <c r="V916" s="24"/>
      <c r="W916" s="24"/>
      <c r="X916" s="24"/>
      <c r="Y916" s="24"/>
      <c r="Z916" s="24"/>
    </row>
    <row r="917" spans="8:26" ht="15.75" customHeight="1">
      <c r="H917" s="136"/>
      <c r="I917" s="136"/>
      <c r="K917" s="30"/>
      <c r="M917" s="30"/>
      <c r="P917" s="24"/>
      <c r="Q917" s="24"/>
      <c r="R917" s="24"/>
      <c r="S917" s="24"/>
      <c r="T917" s="24"/>
      <c r="U917" s="24"/>
      <c r="V917" s="24"/>
      <c r="W917" s="24"/>
      <c r="X917" s="24"/>
      <c r="Y917" s="24"/>
      <c r="Z917" s="24"/>
    </row>
    <row r="918" spans="8:26" ht="15.75" customHeight="1">
      <c r="H918" s="136"/>
      <c r="I918" s="136"/>
      <c r="K918" s="30"/>
      <c r="M918" s="30"/>
      <c r="P918" s="24"/>
      <c r="Q918" s="24"/>
      <c r="R918" s="24"/>
      <c r="S918" s="24"/>
      <c r="T918" s="24"/>
      <c r="U918" s="24"/>
      <c r="V918" s="24"/>
      <c r="W918" s="24"/>
      <c r="X918" s="24"/>
      <c r="Y918" s="24"/>
      <c r="Z918" s="24"/>
    </row>
    <row r="919" spans="8:26" ht="15.75" customHeight="1">
      <c r="H919" s="136"/>
      <c r="I919" s="136"/>
      <c r="K919" s="30"/>
      <c r="M919" s="30"/>
      <c r="P919" s="24"/>
      <c r="Q919" s="24"/>
      <c r="R919" s="24"/>
      <c r="S919" s="24"/>
      <c r="T919" s="24"/>
      <c r="U919" s="24"/>
      <c r="V919" s="24"/>
      <c r="W919" s="24"/>
      <c r="X919" s="24"/>
      <c r="Y919" s="24"/>
      <c r="Z919" s="24"/>
    </row>
    <row r="920" spans="8:26" ht="15.75" customHeight="1">
      <c r="H920" s="136"/>
      <c r="I920" s="136"/>
      <c r="K920" s="30"/>
      <c r="M920" s="30"/>
      <c r="P920" s="24"/>
      <c r="Q920" s="24"/>
      <c r="R920" s="24"/>
      <c r="S920" s="24"/>
      <c r="T920" s="24"/>
      <c r="U920" s="24"/>
      <c r="V920" s="24"/>
      <c r="W920" s="24"/>
      <c r="X920" s="24"/>
      <c r="Y920" s="24"/>
      <c r="Z920" s="24"/>
    </row>
    <row r="921" spans="8:26" ht="15.75" customHeight="1">
      <c r="H921" s="136"/>
      <c r="I921" s="136"/>
      <c r="K921" s="30"/>
      <c r="M921" s="30"/>
      <c r="P921" s="24"/>
      <c r="Q921" s="24"/>
      <c r="R921" s="24"/>
      <c r="S921" s="24"/>
      <c r="T921" s="24"/>
      <c r="U921" s="24"/>
      <c r="V921" s="24"/>
      <c r="W921" s="24"/>
      <c r="X921" s="24"/>
      <c r="Y921" s="24"/>
      <c r="Z921" s="24"/>
    </row>
    <row r="922" spans="8:26" ht="15.75" customHeight="1">
      <c r="H922" s="136"/>
      <c r="I922" s="136"/>
      <c r="K922" s="30"/>
      <c r="M922" s="30"/>
      <c r="P922" s="24"/>
      <c r="Q922" s="24"/>
      <c r="R922" s="24"/>
      <c r="S922" s="24"/>
      <c r="T922" s="24"/>
      <c r="U922" s="24"/>
      <c r="V922" s="24"/>
      <c r="W922" s="24"/>
      <c r="X922" s="24"/>
      <c r="Y922" s="24"/>
      <c r="Z922" s="24"/>
    </row>
    <row r="923" spans="8:26" ht="15.75" customHeight="1">
      <c r="H923" s="136"/>
      <c r="I923" s="136"/>
      <c r="K923" s="30"/>
      <c r="M923" s="30"/>
      <c r="P923" s="24"/>
      <c r="Q923" s="24"/>
      <c r="R923" s="24"/>
      <c r="S923" s="24"/>
      <c r="T923" s="24"/>
      <c r="U923" s="24"/>
      <c r="V923" s="24"/>
      <c r="W923" s="24"/>
      <c r="X923" s="24"/>
      <c r="Y923" s="24"/>
      <c r="Z923" s="24"/>
    </row>
    <row r="924" spans="8:26" ht="15.75" customHeight="1">
      <c r="H924" s="136"/>
      <c r="I924" s="136"/>
      <c r="K924" s="30"/>
      <c r="M924" s="30"/>
      <c r="P924" s="24"/>
      <c r="Q924" s="24"/>
      <c r="R924" s="24"/>
      <c r="S924" s="24"/>
      <c r="T924" s="24"/>
      <c r="U924" s="24"/>
      <c r="V924" s="24"/>
      <c r="W924" s="24"/>
      <c r="X924" s="24"/>
      <c r="Y924" s="24"/>
      <c r="Z924" s="24"/>
    </row>
    <row r="925" spans="8:26" ht="15.75" customHeight="1">
      <c r="H925" s="136"/>
      <c r="I925" s="136"/>
      <c r="K925" s="30"/>
      <c r="M925" s="30"/>
      <c r="P925" s="24"/>
      <c r="Q925" s="24"/>
      <c r="R925" s="24"/>
      <c r="S925" s="24"/>
      <c r="T925" s="24"/>
      <c r="U925" s="24"/>
      <c r="V925" s="24"/>
      <c r="W925" s="24"/>
      <c r="X925" s="24"/>
      <c r="Y925" s="24"/>
      <c r="Z925" s="24"/>
    </row>
    <row r="926" spans="8:26" ht="15.75" customHeight="1">
      <c r="H926" s="136"/>
      <c r="I926" s="136"/>
      <c r="K926" s="30"/>
      <c r="M926" s="30"/>
      <c r="P926" s="24"/>
      <c r="Q926" s="24"/>
      <c r="R926" s="24"/>
      <c r="S926" s="24"/>
      <c r="T926" s="24"/>
      <c r="U926" s="24"/>
      <c r="V926" s="24"/>
      <c r="W926" s="24"/>
      <c r="X926" s="24"/>
      <c r="Y926" s="24"/>
      <c r="Z926" s="24"/>
    </row>
    <row r="927" spans="8:26" ht="15.75" customHeight="1">
      <c r="H927" s="136"/>
      <c r="I927" s="136"/>
      <c r="K927" s="30"/>
      <c r="M927" s="30"/>
      <c r="P927" s="24"/>
      <c r="Q927" s="24"/>
      <c r="R927" s="24"/>
      <c r="S927" s="24"/>
      <c r="T927" s="24"/>
      <c r="U927" s="24"/>
      <c r="V927" s="24"/>
      <c r="W927" s="24"/>
      <c r="X927" s="24"/>
      <c r="Y927" s="24"/>
      <c r="Z927" s="24"/>
    </row>
    <row r="928" spans="8:26" ht="15.75" customHeight="1">
      <c r="H928" s="136"/>
      <c r="I928" s="136"/>
      <c r="K928" s="30"/>
      <c r="M928" s="30"/>
      <c r="P928" s="24"/>
      <c r="Q928" s="24"/>
      <c r="R928" s="24"/>
      <c r="S928" s="24"/>
      <c r="T928" s="24"/>
      <c r="U928" s="24"/>
      <c r="V928" s="24"/>
      <c r="W928" s="24"/>
      <c r="X928" s="24"/>
      <c r="Y928" s="24"/>
      <c r="Z928" s="24"/>
    </row>
    <row r="929" spans="8:26" ht="15.75" customHeight="1">
      <c r="H929" s="136"/>
      <c r="I929" s="136"/>
      <c r="K929" s="30"/>
      <c r="M929" s="30"/>
      <c r="P929" s="24"/>
      <c r="Q929" s="24"/>
      <c r="R929" s="24"/>
      <c r="S929" s="24"/>
      <c r="T929" s="24"/>
      <c r="U929" s="24"/>
      <c r="V929" s="24"/>
      <c r="W929" s="24"/>
      <c r="X929" s="24"/>
      <c r="Y929" s="24"/>
      <c r="Z929" s="24"/>
    </row>
    <row r="930" spans="8:26" ht="15.75" customHeight="1">
      <c r="H930" s="136"/>
      <c r="I930" s="136"/>
      <c r="K930" s="30"/>
      <c r="M930" s="30"/>
      <c r="P930" s="24"/>
      <c r="Q930" s="24"/>
      <c r="R930" s="24"/>
      <c r="S930" s="24"/>
      <c r="T930" s="24"/>
      <c r="U930" s="24"/>
      <c r="V930" s="24"/>
      <c r="W930" s="24"/>
      <c r="X930" s="24"/>
      <c r="Y930" s="24"/>
      <c r="Z930" s="24"/>
    </row>
    <row r="931" spans="8:26" ht="15.75" customHeight="1">
      <c r="H931" s="136"/>
      <c r="I931" s="136"/>
      <c r="K931" s="30"/>
      <c r="M931" s="30"/>
      <c r="P931" s="24"/>
      <c r="Q931" s="24"/>
      <c r="R931" s="24"/>
      <c r="S931" s="24"/>
      <c r="T931" s="24"/>
      <c r="U931" s="24"/>
      <c r="V931" s="24"/>
      <c r="W931" s="24"/>
      <c r="X931" s="24"/>
      <c r="Y931" s="24"/>
      <c r="Z931" s="24"/>
    </row>
    <row r="932" spans="8:26" ht="15.75" customHeight="1">
      <c r="H932" s="136"/>
      <c r="I932" s="136"/>
      <c r="K932" s="30"/>
      <c r="M932" s="30"/>
      <c r="P932" s="24"/>
      <c r="Q932" s="24"/>
      <c r="R932" s="24"/>
      <c r="S932" s="24"/>
      <c r="T932" s="24"/>
      <c r="U932" s="24"/>
      <c r="V932" s="24"/>
      <c r="W932" s="24"/>
      <c r="X932" s="24"/>
      <c r="Y932" s="24"/>
      <c r="Z932" s="24"/>
    </row>
    <row r="933" spans="8:26" ht="15.75" customHeight="1">
      <c r="H933" s="136"/>
      <c r="I933" s="136"/>
      <c r="K933" s="30"/>
      <c r="M933" s="30"/>
      <c r="P933" s="24"/>
      <c r="Q933" s="24"/>
      <c r="R933" s="24"/>
      <c r="S933" s="24"/>
      <c r="T933" s="24"/>
      <c r="U933" s="24"/>
      <c r="V933" s="24"/>
      <c r="W933" s="24"/>
      <c r="X933" s="24"/>
      <c r="Y933" s="24"/>
      <c r="Z933" s="24"/>
    </row>
    <row r="934" spans="8:26" ht="15.75" customHeight="1">
      <c r="H934" s="136"/>
      <c r="I934" s="136"/>
      <c r="K934" s="30"/>
      <c r="M934" s="30"/>
      <c r="P934" s="24"/>
      <c r="Q934" s="24"/>
      <c r="R934" s="24"/>
      <c r="S934" s="24"/>
      <c r="T934" s="24"/>
      <c r="U934" s="24"/>
      <c r="V934" s="24"/>
      <c r="W934" s="24"/>
      <c r="X934" s="24"/>
      <c r="Y934" s="24"/>
      <c r="Z934" s="24"/>
    </row>
    <row r="935" spans="8:26" ht="15.75" customHeight="1">
      <c r="H935" s="136"/>
      <c r="I935" s="136"/>
      <c r="K935" s="30"/>
      <c r="M935" s="30"/>
      <c r="P935" s="24"/>
      <c r="Q935" s="24"/>
      <c r="R935" s="24"/>
      <c r="S935" s="24"/>
      <c r="T935" s="24"/>
      <c r="U935" s="24"/>
      <c r="V935" s="24"/>
      <c r="W935" s="24"/>
      <c r="X935" s="24"/>
      <c r="Y935" s="24"/>
      <c r="Z935" s="24"/>
    </row>
    <row r="936" spans="8:26" ht="15.75" customHeight="1">
      <c r="H936" s="136"/>
      <c r="I936" s="136"/>
      <c r="K936" s="30"/>
      <c r="M936" s="30"/>
      <c r="P936" s="24"/>
      <c r="Q936" s="24"/>
      <c r="R936" s="24"/>
      <c r="S936" s="24"/>
      <c r="T936" s="24"/>
      <c r="U936" s="24"/>
      <c r="V936" s="24"/>
      <c r="W936" s="24"/>
      <c r="X936" s="24"/>
      <c r="Y936" s="24"/>
      <c r="Z936" s="24"/>
    </row>
    <row r="937" spans="8:26" ht="15.75" customHeight="1">
      <c r="H937" s="136"/>
      <c r="I937" s="136"/>
      <c r="K937" s="30"/>
      <c r="M937" s="30"/>
      <c r="P937" s="24"/>
      <c r="Q937" s="24"/>
      <c r="R937" s="24"/>
      <c r="S937" s="24"/>
      <c r="T937" s="24"/>
      <c r="U937" s="24"/>
      <c r="V937" s="24"/>
      <c r="W937" s="24"/>
      <c r="X937" s="24"/>
      <c r="Y937" s="24"/>
      <c r="Z937" s="24"/>
    </row>
    <row r="938" spans="8:26" ht="15.75" customHeight="1">
      <c r="H938" s="136"/>
      <c r="I938" s="136"/>
      <c r="K938" s="30"/>
      <c r="M938" s="30"/>
      <c r="P938" s="24"/>
      <c r="Q938" s="24"/>
      <c r="R938" s="24"/>
      <c r="S938" s="24"/>
      <c r="T938" s="24"/>
      <c r="U938" s="24"/>
      <c r="V938" s="24"/>
      <c r="W938" s="24"/>
      <c r="X938" s="24"/>
      <c r="Y938" s="24"/>
      <c r="Z938" s="24"/>
    </row>
    <row r="939" spans="8:26" ht="15.75" customHeight="1">
      <c r="H939" s="136"/>
      <c r="I939" s="136"/>
      <c r="K939" s="30"/>
      <c r="M939" s="30"/>
      <c r="P939" s="24"/>
      <c r="Q939" s="24"/>
      <c r="R939" s="24"/>
      <c r="S939" s="24"/>
      <c r="T939" s="24"/>
      <c r="U939" s="24"/>
      <c r="V939" s="24"/>
      <c r="W939" s="24"/>
      <c r="X939" s="24"/>
      <c r="Y939" s="24"/>
      <c r="Z939" s="24"/>
    </row>
    <row r="940" spans="8:26" ht="15.75" customHeight="1">
      <c r="H940" s="136"/>
      <c r="I940" s="136"/>
      <c r="K940" s="30"/>
      <c r="M940" s="30"/>
      <c r="P940" s="24"/>
      <c r="Q940" s="24"/>
      <c r="R940" s="24"/>
      <c r="S940" s="24"/>
      <c r="T940" s="24"/>
      <c r="U940" s="24"/>
      <c r="V940" s="24"/>
      <c r="W940" s="24"/>
      <c r="X940" s="24"/>
      <c r="Y940" s="24"/>
      <c r="Z940" s="24"/>
    </row>
    <row r="941" spans="8:26" ht="15.75" customHeight="1">
      <c r="H941" s="136"/>
      <c r="I941" s="136"/>
      <c r="K941" s="30"/>
      <c r="M941" s="30"/>
      <c r="P941" s="24"/>
      <c r="Q941" s="24"/>
      <c r="R941" s="24"/>
      <c r="S941" s="24"/>
      <c r="T941" s="24"/>
      <c r="U941" s="24"/>
      <c r="V941" s="24"/>
      <c r="W941" s="24"/>
      <c r="X941" s="24"/>
      <c r="Y941" s="24"/>
      <c r="Z941" s="24"/>
    </row>
    <row r="942" spans="8:26" ht="15.75" customHeight="1">
      <c r="H942" s="136"/>
      <c r="I942" s="136"/>
      <c r="K942" s="30"/>
      <c r="M942" s="30"/>
      <c r="P942" s="24"/>
      <c r="Q942" s="24"/>
      <c r="R942" s="24"/>
      <c r="S942" s="24"/>
      <c r="T942" s="24"/>
      <c r="U942" s="24"/>
      <c r="V942" s="24"/>
      <c r="W942" s="24"/>
      <c r="X942" s="24"/>
      <c r="Y942" s="24"/>
      <c r="Z942" s="24"/>
    </row>
    <row r="943" spans="8:26" ht="15.75" customHeight="1">
      <c r="H943" s="136"/>
      <c r="I943" s="136"/>
      <c r="K943" s="30"/>
      <c r="M943" s="30"/>
      <c r="P943" s="24"/>
      <c r="Q943" s="24"/>
      <c r="R943" s="24"/>
      <c r="S943" s="24"/>
      <c r="T943" s="24"/>
      <c r="U943" s="24"/>
      <c r="V943" s="24"/>
      <c r="W943" s="24"/>
      <c r="X943" s="24"/>
      <c r="Y943" s="24"/>
      <c r="Z943" s="24"/>
    </row>
    <row r="944" spans="8:26" ht="15.75" customHeight="1">
      <c r="H944" s="136"/>
      <c r="I944" s="136"/>
      <c r="K944" s="30"/>
      <c r="M944" s="30"/>
      <c r="P944" s="24"/>
      <c r="Q944" s="24"/>
      <c r="R944" s="24"/>
      <c r="S944" s="24"/>
      <c r="T944" s="24"/>
      <c r="U944" s="24"/>
      <c r="V944" s="24"/>
      <c r="W944" s="24"/>
      <c r="X944" s="24"/>
      <c r="Y944" s="24"/>
      <c r="Z944" s="24"/>
    </row>
    <row r="945" spans="8:26" ht="15.75" customHeight="1">
      <c r="H945" s="136"/>
      <c r="I945" s="136"/>
      <c r="K945" s="30"/>
      <c r="M945" s="30"/>
      <c r="P945" s="24"/>
      <c r="Q945" s="24"/>
      <c r="R945" s="24"/>
      <c r="S945" s="24"/>
      <c r="T945" s="24"/>
      <c r="U945" s="24"/>
      <c r="V945" s="24"/>
      <c r="W945" s="24"/>
      <c r="X945" s="24"/>
      <c r="Y945" s="24"/>
      <c r="Z945" s="24"/>
    </row>
    <row r="946" spans="8:26" ht="15.75" customHeight="1">
      <c r="H946" s="136"/>
      <c r="I946" s="136"/>
      <c r="K946" s="30"/>
      <c r="M946" s="30"/>
      <c r="P946" s="24"/>
      <c r="Q946" s="24"/>
      <c r="R946" s="24"/>
      <c r="S946" s="24"/>
      <c r="T946" s="24"/>
      <c r="U946" s="24"/>
      <c r="V946" s="24"/>
      <c r="W946" s="24"/>
      <c r="X946" s="24"/>
      <c r="Y946" s="24"/>
      <c r="Z946" s="24"/>
    </row>
    <row r="947" spans="8:26" ht="15.75" customHeight="1">
      <c r="H947" s="136"/>
      <c r="I947" s="136"/>
      <c r="K947" s="30"/>
      <c r="M947" s="30"/>
      <c r="P947" s="24"/>
      <c r="Q947" s="24"/>
      <c r="R947" s="24"/>
      <c r="S947" s="24"/>
      <c r="T947" s="24"/>
      <c r="U947" s="24"/>
      <c r="V947" s="24"/>
      <c r="W947" s="24"/>
      <c r="X947" s="24"/>
      <c r="Y947" s="24"/>
      <c r="Z947" s="24"/>
    </row>
    <row r="948" spans="8:26" ht="15.75" customHeight="1">
      <c r="H948" s="136"/>
      <c r="I948" s="136"/>
      <c r="K948" s="30"/>
      <c r="M948" s="30"/>
      <c r="P948" s="24"/>
      <c r="Q948" s="24"/>
      <c r="R948" s="24"/>
      <c r="S948" s="24"/>
      <c r="T948" s="24"/>
      <c r="U948" s="24"/>
      <c r="V948" s="24"/>
      <c r="W948" s="24"/>
      <c r="X948" s="24"/>
      <c r="Y948" s="24"/>
      <c r="Z948" s="24"/>
    </row>
    <row r="949" spans="8:26" ht="15.75" customHeight="1">
      <c r="H949" s="136"/>
      <c r="I949" s="136"/>
      <c r="K949" s="30"/>
      <c r="M949" s="30"/>
      <c r="P949" s="24"/>
      <c r="Q949" s="24"/>
      <c r="R949" s="24"/>
      <c r="S949" s="24"/>
      <c r="T949" s="24"/>
      <c r="U949" s="24"/>
      <c r="V949" s="24"/>
      <c r="W949" s="24"/>
      <c r="X949" s="24"/>
      <c r="Y949" s="24"/>
      <c r="Z949" s="24"/>
    </row>
    <row r="950" spans="8:26" ht="15.75" customHeight="1">
      <c r="H950" s="136"/>
      <c r="I950" s="136"/>
      <c r="K950" s="30"/>
      <c r="M950" s="30"/>
      <c r="P950" s="24"/>
      <c r="Q950" s="24"/>
      <c r="R950" s="24"/>
      <c r="S950" s="24"/>
      <c r="T950" s="24"/>
      <c r="U950" s="24"/>
      <c r="V950" s="24"/>
      <c r="W950" s="24"/>
      <c r="X950" s="24"/>
      <c r="Y950" s="24"/>
      <c r="Z950" s="24"/>
    </row>
    <row r="951" spans="8:26" ht="15.75" customHeight="1">
      <c r="H951" s="136"/>
      <c r="I951" s="136"/>
      <c r="K951" s="30"/>
      <c r="M951" s="30"/>
      <c r="P951" s="24"/>
      <c r="Q951" s="24"/>
      <c r="R951" s="24"/>
      <c r="S951" s="24"/>
      <c r="T951" s="24"/>
      <c r="U951" s="24"/>
      <c r="V951" s="24"/>
      <c r="W951" s="24"/>
      <c r="X951" s="24"/>
      <c r="Y951" s="24"/>
      <c r="Z951" s="24"/>
    </row>
    <row r="952" spans="8:26" ht="15.75" customHeight="1">
      <c r="H952" s="136"/>
      <c r="I952" s="136"/>
      <c r="K952" s="30"/>
      <c r="M952" s="30"/>
      <c r="P952" s="24"/>
      <c r="Q952" s="24"/>
      <c r="R952" s="24"/>
      <c r="S952" s="24"/>
      <c r="T952" s="24"/>
      <c r="U952" s="24"/>
      <c r="V952" s="24"/>
      <c r="W952" s="24"/>
      <c r="X952" s="24"/>
      <c r="Y952" s="24"/>
      <c r="Z952" s="24"/>
    </row>
    <row r="953" spans="8:26" ht="15.75" customHeight="1">
      <c r="H953" s="136"/>
      <c r="I953" s="136"/>
      <c r="K953" s="30"/>
      <c r="M953" s="30"/>
      <c r="P953" s="24"/>
      <c r="Q953" s="24"/>
      <c r="R953" s="24"/>
      <c r="S953" s="24"/>
      <c r="T953" s="24"/>
      <c r="U953" s="24"/>
      <c r="V953" s="24"/>
      <c r="W953" s="24"/>
      <c r="X953" s="24"/>
      <c r="Y953" s="24"/>
      <c r="Z953" s="24"/>
    </row>
    <row r="954" spans="8:26" ht="15.75" customHeight="1">
      <c r="H954" s="136"/>
      <c r="I954" s="136"/>
      <c r="K954" s="30"/>
      <c r="M954" s="30"/>
      <c r="P954" s="24"/>
      <c r="Q954" s="24"/>
      <c r="R954" s="24"/>
      <c r="S954" s="24"/>
      <c r="T954" s="24"/>
      <c r="U954" s="24"/>
      <c r="V954" s="24"/>
      <c r="W954" s="24"/>
      <c r="X954" s="24"/>
      <c r="Y954" s="24"/>
      <c r="Z954" s="24"/>
    </row>
    <row r="955" spans="8:26" ht="15.75" customHeight="1">
      <c r="H955" s="136"/>
      <c r="I955" s="136"/>
      <c r="K955" s="30"/>
      <c r="M955" s="30"/>
      <c r="P955" s="24"/>
      <c r="Q955" s="24"/>
      <c r="R955" s="24"/>
      <c r="S955" s="24"/>
      <c r="T955" s="24"/>
      <c r="U955" s="24"/>
      <c r="V955" s="24"/>
      <c r="W955" s="24"/>
      <c r="X955" s="24"/>
      <c r="Y955" s="24"/>
      <c r="Z955" s="24"/>
    </row>
    <row r="956" spans="8:26" ht="15.75" customHeight="1">
      <c r="H956" s="136"/>
      <c r="I956" s="136"/>
      <c r="K956" s="30"/>
      <c r="M956" s="30"/>
      <c r="P956" s="24"/>
      <c r="Q956" s="24"/>
      <c r="R956" s="24"/>
      <c r="S956" s="24"/>
      <c r="T956" s="24"/>
      <c r="U956" s="24"/>
      <c r="V956" s="24"/>
      <c r="W956" s="24"/>
      <c r="X956" s="24"/>
      <c r="Y956" s="24"/>
      <c r="Z956" s="24"/>
    </row>
    <row r="957" spans="8:26" ht="15.75" customHeight="1">
      <c r="H957" s="136"/>
      <c r="I957" s="136"/>
      <c r="K957" s="30"/>
      <c r="M957" s="30"/>
      <c r="P957" s="24"/>
      <c r="Q957" s="24"/>
      <c r="R957" s="24"/>
      <c r="S957" s="24"/>
      <c r="T957" s="24"/>
      <c r="U957" s="24"/>
      <c r="V957" s="24"/>
      <c r="W957" s="24"/>
      <c r="X957" s="24"/>
      <c r="Y957" s="24"/>
      <c r="Z957" s="24"/>
    </row>
    <row r="958" spans="8:26" ht="15.75" customHeight="1">
      <c r="H958" s="136"/>
      <c r="I958" s="136"/>
      <c r="K958" s="30"/>
      <c r="M958" s="30"/>
      <c r="P958" s="24"/>
      <c r="Q958" s="24"/>
      <c r="R958" s="24"/>
      <c r="S958" s="24"/>
      <c r="T958" s="24"/>
      <c r="U958" s="24"/>
      <c r="V958" s="24"/>
      <c r="W958" s="24"/>
      <c r="X958" s="24"/>
      <c r="Y958" s="24"/>
      <c r="Z958" s="24"/>
    </row>
    <row r="959" spans="8:26" ht="15.75" customHeight="1">
      <c r="H959" s="136"/>
      <c r="I959" s="136"/>
      <c r="K959" s="30"/>
      <c r="M959" s="30"/>
      <c r="P959" s="24"/>
      <c r="Q959" s="24"/>
      <c r="R959" s="24"/>
      <c r="S959" s="24"/>
      <c r="T959" s="24"/>
      <c r="U959" s="24"/>
      <c r="V959" s="24"/>
      <c r="W959" s="24"/>
      <c r="X959" s="24"/>
      <c r="Y959" s="24"/>
      <c r="Z959" s="24"/>
    </row>
    <row r="960" spans="8:26" ht="15.75" customHeight="1">
      <c r="H960" s="136"/>
      <c r="I960" s="136"/>
      <c r="K960" s="30"/>
      <c r="M960" s="30"/>
      <c r="P960" s="24"/>
      <c r="Q960" s="24"/>
      <c r="R960" s="24"/>
      <c r="S960" s="24"/>
      <c r="T960" s="24"/>
      <c r="U960" s="24"/>
      <c r="V960" s="24"/>
      <c r="W960" s="24"/>
      <c r="X960" s="24"/>
      <c r="Y960" s="24"/>
      <c r="Z960" s="24"/>
    </row>
    <row r="961" spans="8:26" ht="15.75" customHeight="1">
      <c r="H961" s="136"/>
      <c r="I961" s="136"/>
      <c r="K961" s="30"/>
      <c r="M961" s="30"/>
      <c r="P961" s="24"/>
      <c r="Q961" s="24"/>
      <c r="R961" s="24"/>
      <c r="S961" s="24"/>
      <c r="T961" s="24"/>
      <c r="U961" s="24"/>
      <c r="V961" s="24"/>
      <c r="W961" s="24"/>
      <c r="X961" s="24"/>
      <c r="Y961" s="24"/>
      <c r="Z961" s="24"/>
    </row>
    <row r="962" spans="8:26" ht="15.75" customHeight="1">
      <c r="H962" s="136"/>
      <c r="I962" s="136"/>
      <c r="K962" s="30"/>
      <c r="M962" s="30"/>
      <c r="P962" s="24"/>
      <c r="Q962" s="24"/>
      <c r="R962" s="24"/>
      <c r="S962" s="24"/>
      <c r="T962" s="24"/>
      <c r="U962" s="24"/>
      <c r="V962" s="24"/>
      <c r="W962" s="24"/>
      <c r="X962" s="24"/>
      <c r="Y962" s="24"/>
      <c r="Z962" s="24"/>
    </row>
    <row r="963" spans="8:26" ht="15.75" customHeight="1">
      <c r="H963" s="136"/>
      <c r="I963" s="136"/>
      <c r="K963" s="30"/>
      <c r="M963" s="30"/>
      <c r="P963" s="24"/>
      <c r="Q963" s="24"/>
      <c r="R963" s="24"/>
      <c r="S963" s="24"/>
      <c r="T963" s="24"/>
      <c r="U963" s="24"/>
      <c r="V963" s="24"/>
      <c r="W963" s="24"/>
      <c r="X963" s="24"/>
      <c r="Y963" s="24"/>
      <c r="Z963" s="24"/>
    </row>
    <row r="964" spans="8:26" ht="15.75" customHeight="1">
      <c r="H964" s="136"/>
      <c r="I964" s="136"/>
      <c r="K964" s="30"/>
      <c r="M964" s="30"/>
      <c r="P964" s="24"/>
      <c r="Q964" s="24"/>
      <c r="R964" s="24"/>
      <c r="S964" s="24"/>
      <c r="T964" s="24"/>
      <c r="U964" s="24"/>
      <c r="V964" s="24"/>
      <c r="W964" s="24"/>
      <c r="X964" s="24"/>
      <c r="Y964" s="24"/>
      <c r="Z964" s="24"/>
    </row>
    <row r="965" spans="8:26" ht="15.75" customHeight="1">
      <c r="H965" s="136"/>
      <c r="I965" s="136"/>
      <c r="K965" s="30"/>
      <c r="M965" s="30"/>
      <c r="P965" s="24"/>
      <c r="Q965" s="24"/>
      <c r="R965" s="24"/>
      <c r="S965" s="24"/>
      <c r="T965" s="24"/>
      <c r="U965" s="24"/>
      <c r="V965" s="24"/>
      <c r="W965" s="24"/>
      <c r="X965" s="24"/>
      <c r="Y965" s="24"/>
      <c r="Z965" s="24"/>
    </row>
    <row r="966" spans="8:26" ht="15.75" customHeight="1">
      <c r="H966" s="136"/>
      <c r="I966" s="136"/>
      <c r="K966" s="30"/>
      <c r="M966" s="30"/>
      <c r="P966" s="24"/>
      <c r="Q966" s="24"/>
      <c r="R966" s="24"/>
      <c r="S966" s="24"/>
      <c r="T966" s="24"/>
      <c r="U966" s="24"/>
      <c r="V966" s="24"/>
      <c r="W966" s="24"/>
      <c r="X966" s="24"/>
      <c r="Y966" s="24"/>
      <c r="Z966" s="24"/>
    </row>
    <row r="967" spans="8:26" ht="15.75" customHeight="1">
      <c r="H967" s="136"/>
      <c r="I967" s="136"/>
      <c r="K967" s="30"/>
      <c r="M967" s="30"/>
      <c r="P967" s="24"/>
      <c r="Q967" s="24"/>
      <c r="R967" s="24"/>
      <c r="S967" s="24"/>
      <c r="T967" s="24"/>
      <c r="U967" s="24"/>
      <c r="V967" s="24"/>
      <c r="W967" s="24"/>
      <c r="X967" s="24"/>
      <c r="Y967" s="24"/>
      <c r="Z967" s="24"/>
    </row>
    <row r="968" spans="8:26" ht="15.75" customHeight="1">
      <c r="H968" s="136"/>
      <c r="I968" s="136"/>
      <c r="K968" s="30"/>
      <c r="M968" s="30"/>
      <c r="P968" s="24"/>
      <c r="Q968" s="24"/>
      <c r="R968" s="24"/>
      <c r="S968" s="24"/>
      <c r="T968" s="24"/>
      <c r="U968" s="24"/>
      <c r="V968" s="24"/>
      <c r="W968" s="24"/>
      <c r="X968" s="24"/>
      <c r="Y968" s="24"/>
      <c r="Z968" s="24"/>
    </row>
    <row r="969" spans="8:26" ht="15.75" customHeight="1">
      <c r="H969" s="136"/>
      <c r="I969" s="136"/>
      <c r="K969" s="30"/>
      <c r="M969" s="30"/>
      <c r="P969" s="24"/>
      <c r="Q969" s="24"/>
      <c r="R969" s="24"/>
      <c r="S969" s="24"/>
      <c r="T969" s="24"/>
      <c r="U969" s="24"/>
      <c r="V969" s="24"/>
      <c r="W969" s="24"/>
      <c r="X969" s="24"/>
      <c r="Y969" s="24"/>
      <c r="Z969" s="24"/>
    </row>
    <row r="970" spans="8:26" ht="15.75" customHeight="1">
      <c r="H970" s="136"/>
      <c r="I970" s="136"/>
      <c r="K970" s="30"/>
      <c r="M970" s="30"/>
      <c r="P970" s="24"/>
      <c r="Q970" s="24"/>
      <c r="R970" s="24"/>
      <c r="S970" s="24"/>
      <c r="T970" s="24"/>
      <c r="U970" s="24"/>
      <c r="V970" s="24"/>
      <c r="W970" s="24"/>
      <c r="X970" s="24"/>
      <c r="Y970" s="24"/>
      <c r="Z970" s="24"/>
    </row>
    <row r="971" spans="8:26" ht="15.75" customHeight="1">
      <c r="H971" s="136"/>
      <c r="I971" s="136"/>
      <c r="K971" s="30"/>
      <c r="M971" s="30"/>
      <c r="P971" s="24"/>
      <c r="Q971" s="24"/>
      <c r="R971" s="24"/>
      <c r="S971" s="24"/>
      <c r="T971" s="24"/>
      <c r="U971" s="24"/>
      <c r="V971" s="24"/>
      <c r="W971" s="24"/>
      <c r="X971" s="24"/>
      <c r="Y971" s="24"/>
      <c r="Z971" s="24"/>
    </row>
    <row r="972" spans="8:26" ht="15.75" customHeight="1">
      <c r="H972" s="136"/>
      <c r="I972" s="136"/>
      <c r="K972" s="30"/>
      <c r="M972" s="30"/>
      <c r="P972" s="24"/>
      <c r="Q972" s="24"/>
      <c r="R972" s="24"/>
      <c r="S972" s="24"/>
      <c r="T972" s="24"/>
      <c r="U972" s="24"/>
      <c r="V972" s="24"/>
      <c r="W972" s="24"/>
      <c r="X972" s="24"/>
      <c r="Y972" s="24"/>
      <c r="Z972" s="24"/>
    </row>
    <row r="973" spans="8:26" ht="15.75" customHeight="1">
      <c r="H973" s="136"/>
      <c r="I973" s="136"/>
      <c r="K973" s="30"/>
      <c r="M973" s="30"/>
      <c r="P973" s="24"/>
      <c r="Q973" s="24"/>
      <c r="R973" s="24"/>
      <c r="S973" s="24"/>
      <c r="T973" s="24"/>
      <c r="U973" s="24"/>
      <c r="V973" s="24"/>
      <c r="W973" s="24"/>
      <c r="X973" s="24"/>
      <c r="Y973" s="24"/>
      <c r="Z973" s="24"/>
    </row>
    <row r="974" spans="8:26" ht="15.75" customHeight="1">
      <c r="H974" s="136"/>
      <c r="I974" s="136"/>
      <c r="K974" s="30"/>
      <c r="M974" s="30"/>
      <c r="P974" s="24"/>
      <c r="Q974" s="24"/>
      <c r="R974" s="24"/>
      <c r="S974" s="24"/>
      <c r="T974" s="24"/>
      <c r="U974" s="24"/>
      <c r="V974" s="24"/>
      <c r="W974" s="24"/>
      <c r="X974" s="24"/>
      <c r="Y974" s="24"/>
      <c r="Z974" s="24"/>
    </row>
    <row r="975" spans="8:26" ht="15.75" customHeight="1">
      <c r="H975" s="136"/>
      <c r="I975" s="136"/>
      <c r="K975" s="30"/>
      <c r="M975" s="30"/>
      <c r="P975" s="24"/>
      <c r="Q975" s="24"/>
      <c r="R975" s="24"/>
      <c r="S975" s="24"/>
      <c r="T975" s="24"/>
      <c r="U975" s="24"/>
      <c r="V975" s="24"/>
      <c r="W975" s="24"/>
      <c r="X975" s="24"/>
      <c r="Y975" s="24"/>
      <c r="Z975" s="24"/>
    </row>
    <row r="976" spans="8:26" ht="15.75" customHeight="1">
      <c r="H976" s="136"/>
      <c r="I976" s="136"/>
      <c r="K976" s="30"/>
      <c r="M976" s="30"/>
      <c r="P976" s="24"/>
      <c r="Q976" s="24"/>
      <c r="R976" s="24"/>
      <c r="S976" s="24"/>
      <c r="T976" s="24"/>
      <c r="U976" s="24"/>
      <c r="V976" s="24"/>
      <c r="W976" s="24"/>
      <c r="X976" s="24"/>
      <c r="Y976" s="24"/>
      <c r="Z976" s="24"/>
    </row>
    <row r="977" spans="8:26" ht="15.75" customHeight="1">
      <c r="H977" s="136"/>
      <c r="I977" s="136"/>
      <c r="K977" s="30"/>
      <c r="M977" s="30"/>
      <c r="P977" s="24"/>
      <c r="Q977" s="24"/>
      <c r="R977" s="24"/>
      <c r="S977" s="24"/>
      <c r="T977" s="24"/>
      <c r="U977" s="24"/>
      <c r="V977" s="24"/>
      <c r="W977" s="24"/>
      <c r="X977" s="24"/>
      <c r="Y977" s="24"/>
      <c r="Z977" s="24"/>
    </row>
    <row r="978" spans="8:26" ht="15.75" customHeight="1">
      <c r="H978" s="136"/>
      <c r="I978" s="136"/>
      <c r="K978" s="30"/>
      <c r="M978" s="30"/>
      <c r="P978" s="24"/>
      <c r="Q978" s="24"/>
      <c r="R978" s="24"/>
      <c r="S978" s="24"/>
      <c r="T978" s="24"/>
      <c r="U978" s="24"/>
      <c r="V978" s="24"/>
      <c r="W978" s="24"/>
      <c r="X978" s="24"/>
      <c r="Y978" s="24"/>
      <c r="Z978" s="24"/>
    </row>
    <row r="979" spans="8:26" ht="15.75" customHeight="1">
      <c r="H979" s="136"/>
      <c r="I979" s="136"/>
      <c r="K979" s="30"/>
      <c r="M979" s="30"/>
      <c r="P979" s="24"/>
      <c r="Q979" s="24"/>
      <c r="R979" s="24"/>
      <c r="S979" s="24"/>
      <c r="T979" s="24"/>
      <c r="U979" s="24"/>
      <c r="V979" s="24"/>
      <c r="W979" s="24"/>
      <c r="X979" s="24"/>
      <c r="Y979" s="24"/>
      <c r="Z979" s="24"/>
    </row>
    <row r="980" spans="8:26" ht="15.75" customHeight="1">
      <c r="H980" s="136"/>
      <c r="I980" s="136"/>
      <c r="K980" s="30"/>
      <c r="M980" s="30"/>
      <c r="P980" s="24"/>
      <c r="Q980" s="24"/>
      <c r="R980" s="24"/>
      <c r="S980" s="24"/>
      <c r="T980" s="24"/>
      <c r="U980" s="24"/>
      <c r="V980" s="24"/>
      <c r="W980" s="24"/>
      <c r="X980" s="24"/>
      <c r="Y980" s="24"/>
      <c r="Z980" s="24"/>
    </row>
    <row r="981" spans="8:26" ht="15.75" customHeight="1">
      <c r="H981" s="136"/>
      <c r="I981" s="136"/>
      <c r="K981" s="30"/>
      <c r="M981" s="30"/>
      <c r="P981" s="24"/>
      <c r="Q981" s="24"/>
      <c r="R981" s="24"/>
      <c r="S981" s="24"/>
      <c r="T981" s="24"/>
      <c r="U981" s="24"/>
      <c r="V981" s="24"/>
      <c r="W981" s="24"/>
      <c r="X981" s="24"/>
      <c r="Y981" s="24"/>
      <c r="Z981" s="24"/>
    </row>
    <row r="982" spans="8:26" ht="15.75" customHeight="1">
      <c r="H982" s="136"/>
      <c r="I982" s="136"/>
      <c r="K982" s="30"/>
      <c r="M982" s="30"/>
      <c r="P982" s="24"/>
      <c r="Q982" s="24"/>
      <c r="R982" s="24"/>
      <c r="S982" s="24"/>
      <c r="T982" s="24"/>
      <c r="U982" s="24"/>
      <c r="V982" s="24"/>
      <c r="W982" s="24"/>
      <c r="X982" s="24"/>
      <c r="Y982" s="24"/>
      <c r="Z982" s="24"/>
    </row>
    <row r="983" spans="8:26" ht="15.75" customHeight="1">
      <c r="H983" s="136"/>
      <c r="I983" s="136"/>
      <c r="K983" s="30"/>
      <c r="M983" s="30"/>
      <c r="P983" s="24"/>
      <c r="Q983" s="24"/>
      <c r="R983" s="24"/>
      <c r="S983" s="24"/>
      <c r="T983" s="24"/>
      <c r="U983" s="24"/>
      <c r="V983" s="24"/>
      <c r="W983" s="24"/>
      <c r="X983" s="24"/>
      <c r="Y983" s="24"/>
      <c r="Z983" s="24"/>
    </row>
    <row r="984" spans="8:26" ht="15.75" customHeight="1">
      <c r="H984" s="136"/>
      <c r="I984" s="136"/>
      <c r="K984" s="30"/>
      <c r="M984" s="30"/>
      <c r="P984" s="24"/>
      <c r="Q984" s="24"/>
      <c r="R984" s="24"/>
      <c r="S984" s="24"/>
      <c r="T984" s="24"/>
      <c r="U984" s="24"/>
      <c r="V984" s="24"/>
      <c r="W984" s="24"/>
      <c r="X984" s="24"/>
      <c r="Y984" s="24"/>
      <c r="Z984" s="24"/>
    </row>
    <row r="985" spans="8:26" ht="15.75" customHeight="1">
      <c r="H985" s="136"/>
      <c r="I985" s="136"/>
      <c r="K985" s="30"/>
      <c r="M985" s="30"/>
      <c r="P985" s="24"/>
      <c r="Q985" s="24"/>
      <c r="R985" s="24"/>
      <c r="S985" s="24"/>
      <c r="T985" s="24"/>
      <c r="U985" s="24"/>
      <c r="V985" s="24"/>
      <c r="W985" s="24"/>
      <c r="X985" s="24"/>
      <c r="Y985" s="24"/>
      <c r="Z985" s="24"/>
    </row>
    <row r="986" spans="8:26" ht="15.75" customHeight="1">
      <c r="H986" s="136"/>
      <c r="I986" s="136"/>
      <c r="K986" s="30"/>
      <c r="M986" s="30"/>
      <c r="P986" s="24"/>
      <c r="Q986" s="24"/>
      <c r="R986" s="24"/>
      <c r="S986" s="24"/>
      <c r="T986" s="24"/>
      <c r="U986" s="24"/>
      <c r="V986" s="24"/>
      <c r="W986" s="24"/>
      <c r="X986" s="24"/>
      <c r="Y986" s="24"/>
      <c r="Z986" s="24"/>
    </row>
    <row r="987" spans="8:26" ht="15.75" customHeight="1">
      <c r="H987" s="136"/>
      <c r="I987" s="136"/>
      <c r="K987" s="30"/>
      <c r="M987" s="30"/>
      <c r="P987" s="24"/>
      <c r="Q987" s="24"/>
      <c r="R987" s="24"/>
      <c r="S987" s="24"/>
      <c r="T987" s="24"/>
      <c r="U987" s="24"/>
      <c r="V987" s="24"/>
      <c r="W987" s="24"/>
      <c r="X987" s="24"/>
      <c r="Y987" s="24"/>
      <c r="Z987" s="24"/>
    </row>
    <row r="988" spans="8:26" ht="15.75" customHeight="1">
      <c r="H988" s="136"/>
      <c r="I988" s="136"/>
      <c r="K988" s="30"/>
      <c r="M988" s="30"/>
      <c r="P988" s="24"/>
      <c r="Q988" s="24"/>
      <c r="R988" s="24"/>
      <c r="S988" s="24"/>
      <c r="T988" s="24"/>
      <c r="U988" s="24"/>
      <c r="V988" s="24"/>
      <c r="W988" s="24"/>
      <c r="X988" s="24"/>
      <c r="Y988" s="24"/>
      <c r="Z988" s="24"/>
    </row>
    <row r="989" spans="8:26" ht="15.75" customHeight="1">
      <c r="H989" s="136"/>
      <c r="I989" s="136"/>
      <c r="K989" s="30"/>
      <c r="M989" s="30"/>
      <c r="P989" s="24"/>
      <c r="Q989" s="24"/>
      <c r="R989" s="24"/>
      <c r="S989" s="24"/>
      <c r="T989" s="24"/>
      <c r="U989" s="24"/>
      <c r="V989" s="24"/>
      <c r="W989" s="24"/>
      <c r="X989" s="24"/>
      <c r="Y989" s="24"/>
      <c r="Z989" s="24"/>
    </row>
    <row r="990" spans="8:26" ht="15.75" customHeight="1">
      <c r="H990" s="136"/>
      <c r="I990" s="136"/>
      <c r="K990" s="30"/>
      <c r="M990" s="30"/>
      <c r="P990" s="24"/>
      <c r="Q990" s="24"/>
      <c r="R990" s="24"/>
      <c r="S990" s="24"/>
      <c r="T990" s="24"/>
      <c r="U990" s="24"/>
      <c r="V990" s="24"/>
      <c r="W990" s="24"/>
      <c r="X990" s="24"/>
      <c r="Y990" s="24"/>
      <c r="Z990" s="24"/>
    </row>
    <row r="991" spans="8:26" ht="15.75" customHeight="1">
      <c r="H991" s="136"/>
      <c r="I991" s="136"/>
      <c r="K991" s="30"/>
      <c r="M991" s="30"/>
      <c r="P991" s="24"/>
      <c r="Q991" s="24"/>
      <c r="R991" s="24"/>
      <c r="S991" s="24"/>
      <c r="T991" s="24"/>
      <c r="U991" s="24"/>
      <c r="V991" s="24"/>
      <c r="W991" s="24"/>
      <c r="X991" s="24"/>
      <c r="Y991" s="24"/>
      <c r="Z991" s="24"/>
    </row>
    <row r="992" spans="8:26" ht="15.75" customHeight="1">
      <c r="H992" s="136"/>
      <c r="I992" s="136"/>
      <c r="K992" s="30"/>
      <c r="M992" s="30"/>
      <c r="P992" s="24"/>
      <c r="Q992" s="24"/>
      <c r="R992" s="24"/>
      <c r="S992" s="24"/>
      <c r="T992" s="24"/>
      <c r="U992" s="24"/>
      <c r="V992" s="24"/>
      <c r="W992" s="24"/>
      <c r="X992" s="24"/>
      <c r="Y992" s="24"/>
      <c r="Z992" s="24"/>
    </row>
    <row r="993" spans="8:26" ht="15.75" customHeight="1">
      <c r="H993" s="136"/>
      <c r="I993" s="136"/>
      <c r="K993" s="30"/>
      <c r="M993" s="30"/>
      <c r="P993" s="24"/>
      <c r="Q993" s="24"/>
      <c r="R993" s="24"/>
      <c r="S993" s="24"/>
      <c r="T993" s="24"/>
      <c r="U993" s="24"/>
      <c r="V993" s="24"/>
      <c r="W993" s="24"/>
      <c r="X993" s="24"/>
      <c r="Y993" s="24"/>
      <c r="Z993" s="24"/>
    </row>
    <row r="994" spans="8:26" ht="15.75" customHeight="1">
      <c r="H994" s="136"/>
      <c r="I994" s="136"/>
      <c r="K994" s="30"/>
      <c r="M994" s="30"/>
      <c r="P994" s="24"/>
      <c r="Q994" s="24"/>
      <c r="R994" s="24"/>
      <c r="S994" s="24"/>
      <c r="T994" s="24"/>
      <c r="U994" s="24"/>
      <c r="V994" s="24"/>
      <c r="W994" s="24"/>
      <c r="X994" s="24"/>
      <c r="Y994" s="24"/>
      <c r="Z994" s="24"/>
    </row>
    <row r="995" spans="8:26" ht="15.75" customHeight="1">
      <c r="H995" s="136"/>
      <c r="I995" s="136"/>
      <c r="K995" s="30"/>
      <c r="M995" s="30"/>
      <c r="P995" s="24"/>
      <c r="Q995" s="24"/>
      <c r="R995" s="24"/>
      <c r="S995" s="24"/>
      <c r="T995" s="24"/>
      <c r="U995" s="24"/>
      <c r="V995" s="24"/>
      <c r="W995" s="24"/>
      <c r="X995" s="24"/>
      <c r="Y995" s="24"/>
      <c r="Z995" s="24"/>
    </row>
    <row r="996" spans="8:26" ht="15.75" customHeight="1">
      <c r="H996" s="136"/>
      <c r="I996" s="136"/>
      <c r="K996" s="30"/>
      <c r="M996" s="30"/>
      <c r="P996" s="24"/>
      <c r="Q996" s="24"/>
      <c r="R996" s="24"/>
      <c r="S996" s="24"/>
      <c r="T996" s="24"/>
      <c r="U996" s="24"/>
      <c r="V996" s="24"/>
      <c r="W996" s="24"/>
      <c r="X996" s="24"/>
      <c r="Y996" s="24"/>
      <c r="Z996" s="24"/>
    </row>
    <row r="997" spans="8:26" ht="15.75" customHeight="1">
      <c r="H997" s="136"/>
      <c r="I997" s="136"/>
      <c r="K997" s="30"/>
      <c r="M997" s="30"/>
      <c r="P997" s="24"/>
      <c r="Q997" s="24"/>
      <c r="R997" s="24"/>
      <c r="S997" s="24"/>
      <c r="T997" s="24"/>
      <c r="U997" s="24"/>
      <c r="V997" s="24"/>
      <c r="W997" s="24"/>
      <c r="X997" s="24"/>
      <c r="Y997" s="24"/>
      <c r="Z997" s="24"/>
    </row>
    <row r="998" spans="8:26" ht="15.75" customHeight="1">
      <c r="H998" s="136"/>
      <c r="I998" s="136"/>
      <c r="K998" s="30"/>
      <c r="M998" s="30"/>
      <c r="P998" s="24"/>
      <c r="Q998" s="24"/>
      <c r="R998" s="24"/>
      <c r="S998" s="24"/>
      <c r="T998" s="24"/>
      <c r="U998" s="24"/>
      <c r="V998" s="24"/>
      <c r="W998" s="24"/>
      <c r="X998" s="24"/>
      <c r="Y998" s="24"/>
      <c r="Z998" s="24"/>
    </row>
    <row r="999" spans="8:26" ht="15.75" customHeight="1">
      <c r="H999" s="136"/>
      <c r="I999" s="136"/>
      <c r="K999" s="30"/>
      <c r="M999" s="30"/>
      <c r="P999" s="24"/>
      <c r="Q999" s="24"/>
      <c r="R999" s="24"/>
      <c r="S999" s="24"/>
      <c r="T999" s="24"/>
      <c r="U999" s="24"/>
      <c r="V999" s="24"/>
      <c r="W999" s="24"/>
      <c r="X999" s="24"/>
      <c r="Y999" s="24"/>
      <c r="Z999" s="24"/>
    </row>
    <row r="1000" spans="8:26" ht="15.75" customHeight="1">
      <c r="H1000" s="136"/>
      <c r="I1000" s="136"/>
      <c r="K1000" s="30"/>
      <c r="M1000" s="30"/>
      <c r="P1000" s="24"/>
      <c r="Q1000" s="24"/>
      <c r="R1000" s="24"/>
      <c r="S1000" s="24"/>
      <c r="T1000" s="24"/>
      <c r="U1000" s="24"/>
      <c r="V1000" s="24"/>
      <c r="W1000" s="24"/>
      <c r="X1000" s="24"/>
      <c r="Y1000" s="24"/>
      <c r="Z1000" s="24"/>
    </row>
  </sheetData>
  <mergeCells count="11">
    <mergeCell ref="H1:H2"/>
    <mergeCell ref="I1:I2"/>
    <mergeCell ref="J1:M1"/>
    <mergeCell ref="N1:P1"/>
    <mergeCell ref="A1:A2"/>
    <mergeCell ref="B1:B2"/>
    <mergeCell ref="C1:C2"/>
    <mergeCell ref="D1:D2"/>
    <mergeCell ref="E1:E2"/>
    <mergeCell ref="F1:F2"/>
    <mergeCell ref="G1:G2"/>
  </mergeCells>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90" zoomScaleNormal="90" workbookViewId="0">
      <pane xSplit="9" ySplit="2" topLeftCell="J3" activePane="bottomRight" state="frozen"/>
      <selection pane="topRight" activeCell="J1" sqref="J1"/>
      <selection pane="bottomLeft" activeCell="A3" sqref="A3"/>
      <selection pane="bottomRight" activeCell="J3" sqref="J3"/>
    </sheetView>
  </sheetViews>
  <sheetFormatPr baseColWidth="10" defaultColWidth="12.625" defaultRowHeight="15" customHeight="1"/>
  <cols>
    <col min="1" max="1" width="6.125" customWidth="1"/>
    <col min="2" max="2" width="13.875" customWidth="1"/>
    <col min="3" max="3" width="16.5" customWidth="1"/>
    <col min="4" max="4" width="6.625" customWidth="1"/>
    <col min="5" max="5" width="34.5" customWidth="1"/>
    <col min="6" max="6" width="6.125" customWidth="1"/>
    <col min="7" max="7" width="31.625" customWidth="1"/>
    <col min="8" max="8" width="13.75" customWidth="1"/>
    <col min="9" max="9" width="13.375" customWidth="1"/>
    <col min="10" max="10" width="26" customWidth="1"/>
    <col min="11" max="11" width="7.375" customWidth="1"/>
    <col min="12" max="12" width="53.125" customWidth="1"/>
    <col min="13" max="13" width="8.25" customWidth="1"/>
    <col min="14" max="15" width="53.125" customWidth="1"/>
    <col min="16" max="16" width="10.75" customWidth="1"/>
    <col min="17" max="17" width="74.125" customWidth="1"/>
    <col min="18" max="26" width="9.375" customWidth="1"/>
  </cols>
  <sheetData>
    <row r="1" spans="1:26" ht="16.5" customHeight="1">
      <c r="A1" s="682" t="s">
        <v>0</v>
      </c>
      <c r="B1" s="684" t="s">
        <v>1</v>
      </c>
      <c r="C1" s="684" t="s">
        <v>2</v>
      </c>
      <c r="D1" s="684" t="s">
        <v>3</v>
      </c>
      <c r="E1" s="684" t="s">
        <v>3</v>
      </c>
      <c r="F1" s="684" t="s">
        <v>4</v>
      </c>
      <c r="G1" s="684" t="s">
        <v>4</v>
      </c>
      <c r="H1" s="675" t="s">
        <v>2259</v>
      </c>
      <c r="I1" s="677" t="s">
        <v>2260</v>
      </c>
      <c r="J1" s="679" t="s">
        <v>2261</v>
      </c>
      <c r="K1" s="680"/>
      <c r="L1" s="680"/>
      <c r="M1" s="680"/>
      <c r="N1" s="679" t="s">
        <v>2262</v>
      </c>
      <c r="O1" s="680"/>
      <c r="P1" s="681"/>
      <c r="Q1" s="120"/>
      <c r="R1" s="120"/>
      <c r="S1" s="120"/>
      <c r="T1" s="120"/>
      <c r="U1" s="120"/>
      <c r="V1" s="120"/>
      <c r="W1" s="120"/>
      <c r="X1" s="120"/>
      <c r="Y1" s="120"/>
      <c r="Z1" s="120"/>
    </row>
    <row r="2" spans="1:26" ht="115.5" customHeight="1">
      <c r="A2" s="683"/>
      <c r="B2" s="676"/>
      <c r="C2" s="676"/>
      <c r="D2" s="676"/>
      <c r="E2" s="676"/>
      <c r="F2" s="676"/>
      <c r="G2" s="676"/>
      <c r="H2" s="676"/>
      <c r="I2" s="678"/>
      <c r="J2" s="15" t="s">
        <v>8</v>
      </c>
      <c r="K2" s="16" t="s">
        <v>9</v>
      </c>
      <c r="L2" s="1" t="s">
        <v>10</v>
      </c>
      <c r="M2" s="34" t="s">
        <v>9</v>
      </c>
      <c r="N2" s="1" t="s">
        <v>2263</v>
      </c>
      <c r="O2" s="1" t="s">
        <v>2264</v>
      </c>
      <c r="P2" s="16" t="s">
        <v>9</v>
      </c>
      <c r="Q2" s="121"/>
      <c r="R2" s="121"/>
      <c r="S2" s="121"/>
      <c r="T2" s="121"/>
      <c r="U2" s="121"/>
      <c r="V2" s="121"/>
      <c r="W2" s="121"/>
      <c r="X2" s="121"/>
      <c r="Y2" s="121"/>
      <c r="Z2" s="121"/>
    </row>
    <row r="3" spans="1:26" ht="198">
      <c r="A3" s="35" t="s">
        <v>16</v>
      </c>
      <c r="B3" s="36" t="s">
        <v>17</v>
      </c>
      <c r="C3" s="36" t="s">
        <v>200</v>
      </c>
      <c r="D3" s="37" t="s">
        <v>201</v>
      </c>
      <c r="E3" s="38" t="s">
        <v>202</v>
      </c>
      <c r="F3" s="37" t="s">
        <v>203</v>
      </c>
      <c r="G3" s="38" t="s">
        <v>204</v>
      </c>
      <c r="H3" s="5"/>
      <c r="I3" s="40" t="s">
        <v>239</v>
      </c>
      <c r="J3" s="41" t="s">
        <v>240</v>
      </c>
      <c r="K3" s="123">
        <v>20000000</v>
      </c>
      <c r="L3" s="38" t="s">
        <v>241</v>
      </c>
      <c r="M3" s="125">
        <v>20000000</v>
      </c>
      <c r="N3" s="130" t="s">
        <v>2901</v>
      </c>
      <c r="O3" s="10" t="s">
        <v>1795</v>
      </c>
      <c r="P3" s="137">
        <v>0</v>
      </c>
      <c r="Q3" s="11"/>
      <c r="R3" s="32"/>
      <c r="S3" s="32"/>
      <c r="T3" s="32"/>
      <c r="U3" s="32"/>
      <c r="V3" s="32"/>
      <c r="W3" s="32"/>
      <c r="X3" s="32"/>
      <c r="Y3" s="32"/>
      <c r="Z3" s="32"/>
    </row>
    <row r="4" spans="1:26" ht="165">
      <c r="A4" s="44" t="s">
        <v>16</v>
      </c>
      <c r="B4" s="3" t="s">
        <v>17</v>
      </c>
      <c r="C4" s="3" t="s">
        <v>200</v>
      </c>
      <c r="D4" s="2" t="s">
        <v>201</v>
      </c>
      <c r="E4" s="4" t="s">
        <v>202</v>
      </c>
      <c r="F4" s="2" t="s">
        <v>366</v>
      </c>
      <c r="G4" s="4" t="s">
        <v>367</v>
      </c>
      <c r="H4" s="5"/>
      <c r="I4" s="45" t="s">
        <v>239</v>
      </c>
      <c r="J4" s="20" t="s">
        <v>376</v>
      </c>
      <c r="K4" s="6">
        <v>80000000</v>
      </c>
      <c r="L4" s="4"/>
      <c r="M4" s="72">
        <v>0</v>
      </c>
      <c r="N4" s="10" t="s">
        <v>2902</v>
      </c>
      <c r="O4" s="138" t="s">
        <v>2903</v>
      </c>
      <c r="P4" s="7"/>
      <c r="Q4" s="11"/>
      <c r="R4" s="14"/>
      <c r="S4" s="14"/>
      <c r="T4" s="14"/>
      <c r="U4" s="14"/>
      <c r="V4" s="14"/>
      <c r="W4" s="14"/>
      <c r="X4" s="14"/>
      <c r="Y4" s="14"/>
      <c r="Z4" s="14"/>
    </row>
    <row r="5" spans="1:26" ht="99">
      <c r="A5" s="44" t="s">
        <v>16</v>
      </c>
      <c r="B5" s="3" t="s">
        <v>17</v>
      </c>
      <c r="C5" s="3" t="s">
        <v>200</v>
      </c>
      <c r="D5" s="2" t="s">
        <v>201</v>
      </c>
      <c r="E5" s="4" t="s">
        <v>202</v>
      </c>
      <c r="F5" s="2" t="s">
        <v>242</v>
      </c>
      <c r="G5" s="4" t="s">
        <v>243</v>
      </c>
      <c r="H5" s="5"/>
      <c r="I5" s="45" t="s">
        <v>239</v>
      </c>
      <c r="J5" s="20" t="s">
        <v>254</v>
      </c>
      <c r="K5" s="6">
        <v>10000000</v>
      </c>
      <c r="L5" s="4" t="s">
        <v>255</v>
      </c>
      <c r="M5" s="72">
        <v>200000000</v>
      </c>
      <c r="N5" s="4"/>
      <c r="O5" s="4"/>
      <c r="P5" s="7"/>
      <c r="Q5" s="11"/>
      <c r="R5" s="24"/>
      <c r="S5" s="24"/>
      <c r="T5" s="24"/>
      <c r="U5" s="24"/>
      <c r="V5" s="24"/>
      <c r="W5" s="24"/>
      <c r="X5" s="24"/>
      <c r="Y5" s="24"/>
      <c r="Z5" s="24"/>
    </row>
    <row r="6" spans="1:26" ht="181.5">
      <c r="A6" s="44" t="s">
        <v>16</v>
      </c>
      <c r="B6" s="3" t="s">
        <v>17</v>
      </c>
      <c r="C6" s="3" t="s">
        <v>200</v>
      </c>
      <c r="D6" s="2" t="s">
        <v>201</v>
      </c>
      <c r="E6" s="4" t="s">
        <v>202</v>
      </c>
      <c r="F6" s="2" t="s">
        <v>258</v>
      </c>
      <c r="G6" s="4" t="s">
        <v>259</v>
      </c>
      <c r="H6" s="5"/>
      <c r="I6" s="45" t="s">
        <v>239</v>
      </c>
      <c r="J6" s="20" t="s">
        <v>265</v>
      </c>
      <c r="K6" s="6">
        <v>20000000</v>
      </c>
      <c r="L6" s="4" t="s">
        <v>265</v>
      </c>
      <c r="M6" s="72">
        <v>20000000</v>
      </c>
      <c r="N6" s="10" t="s">
        <v>2904</v>
      </c>
      <c r="O6" s="139" t="s">
        <v>2905</v>
      </c>
      <c r="P6" s="137" t="s">
        <v>2906</v>
      </c>
      <c r="Q6" s="11"/>
      <c r="R6" s="24"/>
      <c r="S6" s="24"/>
      <c r="T6" s="24"/>
      <c r="U6" s="24"/>
      <c r="V6" s="24"/>
      <c r="W6" s="24"/>
      <c r="X6" s="24"/>
      <c r="Y6" s="24"/>
      <c r="Z6" s="24"/>
    </row>
    <row r="7" spans="1:26" ht="99">
      <c r="A7" s="44" t="s">
        <v>16</v>
      </c>
      <c r="B7" s="3" t="s">
        <v>17</v>
      </c>
      <c r="C7" s="3" t="s">
        <v>200</v>
      </c>
      <c r="D7" s="2" t="s">
        <v>201</v>
      </c>
      <c r="E7" s="4" t="s">
        <v>202</v>
      </c>
      <c r="F7" s="2" t="s">
        <v>266</v>
      </c>
      <c r="G7" s="4" t="s">
        <v>267</v>
      </c>
      <c r="H7" s="5"/>
      <c r="I7" s="45" t="s">
        <v>239</v>
      </c>
      <c r="J7" s="20" t="s">
        <v>276</v>
      </c>
      <c r="K7" s="6">
        <v>0</v>
      </c>
      <c r="L7" s="4" t="s">
        <v>277</v>
      </c>
      <c r="M7" s="72">
        <v>7000000</v>
      </c>
      <c r="N7" s="10"/>
      <c r="O7" s="140"/>
      <c r="P7" s="7"/>
      <c r="Q7" s="11"/>
      <c r="R7" s="24"/>
      <c r="S7" s="24"/>
      <c r="T7" s="24"/>
      <c r="U7" s="24"/>
      <c r="V7" s="24"/>
      <c r="W7" s="24"/>
      <c r="X7" s="24"/>
      <c r="Y7" s="24"/>
      <c r="Z7" s="24"/>
    </row>
    <row r="8" spans="1:26" ht="99">
      <c r="A8" s="44" t="s">
        <v>16</v>
      </c>
      <c r="B8" s="3" t="s">
        <v>17</v>
      </c>
      <c r="C8" s="3" t="s">
        <v>200</v>
      </c>
      <c r="D8" s="2" t="s">
        <v>201</v>
      </c>
      <c r="E8" s="4" t="s">
        <v>202</v>
      </c>
      <c r="F8" s="2" t="s">
        <v>285</v>
      </c>
      <c r="G8" s="4" t="s">
        <v>286</v>
      </c>
      <c r="H8" s="5"/>
      <c r="I8" s="45" t="s">
        <v>239</v>
      </c>
      <c r="J8" s="20" t="s">
        <v>292</v>
      </c>
      <c r="K8" s="6">
        <v>200000000</v>
      </c>
      <c r="L8" s="4"/>
      <c r="M8" s="72">
        <v>0</v>
      </c>
      <c r="N8" s="10" t="s">
        <v>2907</v>
      </c>
      <c r="O8" s="141" t="s">
        <v>2908</v>
      </c>
      <c r="P8" s="137" t="s">
        <v>2909</v>
      </c>
      <c r="Q8" s="11"/>
      <c r="R8" s="24"/>
      <c r="S8" s="24"/>
      <c r="T8" s="24"/>
      <c r="U8" s="24"/>
      <c r="V8" s="24"/>
      <c r="W8" s="24"/>
      <c r="X8" s="24"/>
      <c r="Y8" s="24"/>
      <c r="Z8" s="24"/>
    </row>
    <row r="9" spans="1:26" ht="66">
      <c r="A9" s="49" t="s">
        <v>2112</v>
      </c>
      <c r="B9" s="50" t="s">
        <v>2113</v>
      </c>
      <c r="C9" s="50" t="s">
        <v>2121</v>
      </c>
      <c r="D9" s="51" t="s">
        <v>2135</v>
      </c>
      <c r="E9" s="27" t="s">
        <v>2136</v>
      </c>
      <c r="F9" s="51" t="s">
        <v>2137</v>
      </c>
      <c r="G9" s="27" t="s">
        <v>2138</v>
      </c>
      <c r="H9" s="52"/>
      <c r="I9" s="45" t="s">
        <v>239</v>
      </c>
      <c r="J9" s="25"/>
      <c r="K9" s="78">
        <v>0</v>
      </c>
      <c r="L9" s="27"/>
      <c r="M9" s="79">
        <v>0</v>
      </c>
      <c r="N9" s="4"/>
      <c r="O9" s="4"/>
      <c r="P9" s="7"/>
      <c r="Q9" s="11"/>
      <c r="R9" s="24"/>
      <c r="S9" s="24"/>
      <c r="T9" s="24"/>
      <c r="U9" s="24"/>
      <c r="V9" s="24"/>
      <c r="W9" s="24"/>
      <c r="X9" s="24"/>
      <c r="Y9" s="24"/>
      <c r="Z9" s="24"/>
    </row>
    <row r="10" spans="1:26">
      <c r="P10" s="24"/>
      <c r="Q10" s="24"/>
      <c r="R10" s="24"/>
      <c r="S10" s="24"/>
      <c r="T10" s="24"/>
      <c r="U10" s="24"/>
      <c r="V10" s="24"/>
      <c r="W10" s="24"/>
      <c r="X10" s="24"/>
      <c r="Y10" s="24"/>
      <c r="Z10" s="24"/>
    </row>
    <row r="11" spans="1:26">
      <c r="P11" s="24"/>
      <c r="Q11" s="24"/>
      <c r="R11" s="24"/>
      <c r="S11" s="24"/>
      <c r="T11" s="24"/>
      <c r="U11" s="24"/>
      <c r="V11" s="24"/>
      <c r="W11" s="24"/>
      <c r="X11" s="24"/>
      <c r="Y11" s="24"/>
      <c r="Z11" s="24"/>
    </row>
    <row r="12" spans="1:26">
      <c r="P12" s="24"/>
      <c r="Q12" s="24"/>
      <c r="R12" s="24"/>
      <c r="S12" s="24"/>
      <c r="T12" s="24"/>
      <c r="U12" s="24"/>
      <c r="V12" s="24"/>
      <c r="W12" s="24"/>
      <c r="X12" s="24"/>
      <c r="Y12" s="24"/>
      <c r="Z12" s="24"/>
    </row>
    <row r="13" spans="1:26">
      <c r="P13" s="24"/>
      <c r="Q13" s="24"/>
      <c r="R13" s="24"/>
      <c r="S13" s="24"/>
      <c r="T13" s="24"/>
      <c r="U13" s="24"/>
      <c r="V13" s="24"/>
      <c r="W13" s="24"/>
      <c r="X13" s="24"/>
      <c r="Y13" s="24"/>
      <c r="Z13" s="24"/>
    </row>
    <row r="14" spans="1:26">
      <c r="P14" s="24"/>
      <c r="Q14" s="24"/>
      <c r="R14" s="24"/>
      <c r="S14" s="24"/>
      <c r="T14" s="24"/>
      <c r="U14" s="24"/>
      <c r="V14" s="24"/>
      <c r="W14" s="24"/>
      <c r="X14" s="24"/>
      <c r="Y14" s="24"/>
      <c r="Z14" s="24"/>
    </row>
    <row r="15" spans="1:26">
      <c r="P15" s="24"/>
      <c r="Q15" s="24"/>
      <c r="R15" s="24"/>
      <c r="S15" s="24"/>
      <c r="T15" s="24"/>
      <c r="U15" s="24"/>
      <c r="V15" s="24"/>
      <c r="W15" s="24"/>
      <c r="X15" s="24"/>
      <c r="Y15" s="24"/>
      <c r="Z15" s="24"/>
    </row>
    <row r="16" spans="1:26">
      <c r="P16" s="24"/>
      <c r="Q16" s="24"/>
      <c r="R16" s="24"/>
      <c r="S16" s="24"/>
      <c r="T16" s="24"/>
      <c r="U16" s="24"/>
      <c r="V16" s="24"/>
      <c r="W16" s="24"/>
      <c r="X16" s="24"/>
      <c r="Y16" s="24"/>
      <c r="Z16" s="24"/>
    </row>
    <row r="17" spans="16:26">
      <c r="P17" s="24"/>
      <c r="Q17" s="24"/>
      <c r="R17" s="24"/>
      <c r="S17" s="24"/>
      <c r="T17" s="24"/>
      <c r="U17" s="24"/>
      <c r="V17" s="24"/>
      <c r="W17" s="24"/>
      <c r="X17" s="24"/>
      <c r="Y17" s="24"/>
      <c r="Z17" s="24"/>
    </row>
    <row r="18" spans="16:26">
      <c r="P18" s="24"/>
      <c r="Q18" s="24"/>
      <c r="R18" s="24"/>
      <c r="S18" s="24"/>
      <c r="T18" s="24"/>
      <c r="U18" s="24"/>
      <c r="V18" s="24"/>
      <c r="W18" s="24"/>
      <c r="X18" s="24"/>
      <c r="Y18" s="24"/>
      <c r="Z18" s="24"/>
    </row>
    <row r="19" spans="16:26">
      <c r="P19" s="24"/>
      <c r="Q19" s="24"/>
      <c r="R19" s="24"/>
      <c r="S19" s="24"/>
      <c r="T19" s="24"/>
      <c r="U19" s="24"/>
      <c r="V19" s="24"/>
      <c r="W19" s="24"/>
      <c r="X19" s="24"/>
      <c r="Y19" s="24"/>
      <c r="Z19" s="24"/>
    </row>
    <row r="20" spans="16:26">
      <c r="P20" s="24"/>
      <c r="Q20" s="24"/>
      <c r="R20" s="24"/>
      <c r="S20" s="24"/>
      <c r="T20" s="24"/>
      <c r="U20" s="24"/>
      <c r="V20" s="24"/>
      <c r="W20" s="24"/>
      <c r="X20" s="24"/>
      <c r="Y20" s="24"/>
      <c r="Z20" s="24"/>
    </row>
    <row r="21" spans="16:26" ht="15.75" customHeight="1">
      <c r="P21" s="24"/>
      <c r="Q21" s="24"/>
      <c r="R21" s="24"/>
      <c r="S21" s="24"/>
      <c r="T21" s="24"/>
      <c r="U21" s="24"/>
      <c r="V21" s="24"/>
      <c r="W21" s="24"/>
      <c r="X21" s="24"/>
      <c r="Y21" s="24"/>
      <c r="Z21" s="24"/>
    </row>
    <row r="22" spans="16:26" ht="15.75" customHeight="1">
      <c r="P22" s="24"/>
      <c r="Q22" s="24"/>
      <c r="R22" s="24"/>
      <c r="S22" s="24"/>
      <c r="T22" s="24"/>
      <c r="U22" s="24"/>
      <c r="V22" s="24"/>
      <c r="W22" s="24"/>
      <c r="X22" s="24"/>
      <c r="Y22" s="24"/>
      <c r="Z22" s="24"/>
    </row>
    <row r="23" spans="16:26" ht="15.75" customHeight="1">
      <c r="P23" s="24"/>
      <c r="Q23" s="24"/>
      <c r="R23" s="24"/>
      <c r="S23" s="24"/>
      <c r="T23" s="24"/>
      <c r="U23" s="24"/>
      <c r="V23" s="24"/>
      <c r="W23" s="24"/>
      <c r="X23" s="24"/>
      <c r="Y23" s="24"/>
      <c r="Z23" s="24"/>
    </row>
    <row r="24" spans="16:26" ht="15.75" customHeight="1">
      <c r="P24" s="24"/>
      <c r="Q24" s="24"/>
      <c r="R24" s="24"/>
      <c r="S24" s="24"/>
      <c r="T24" s="24"/>
      <c r="U24" s="24"/>
      <c r="V24" s="24"/>
      <c r="W24" s="24"/>
      <c r="X24" s="24"/>
      <c r="Y24" s="24"/>
      <c r="Z24" s="24"/>
    </row>
    <row r="25" spans="16:26" ht="15.75" customHeight="1">
      <c r="P25" s="24"/>
      <c r="Q25" s="24"/>
      <c r="R25" s="24"/>
      <c r="S25" s="24"/>
      <c r="T25" s="24"/>
      <c r="U25" s="24"/>
      <c r="V25" s="24"/>
      <c r="W25" s="24"/>
      <c r="X25" s="24"/>
      <c r="Y25" s="24"/>
      <c r="Z25" s="24"/>
    </row>
    <row r="26" spans="16:26" ht="15.75" customHeight="1">
      <c r="P26" s="24"/>
      <c r="Q26" s="24"/>
      <c r="R26" s="24"/>
      <c r="S26" s="24"/>
      <c r="T26" s="24"/>
      <c r="U26" s="24"/>
      <c r="V26" s="24"/>
      <c r="W26" s="24"/>
      <c r="X26" s="24"/>
      <c r="Y26" s="24"/>
      <c r="Z26" s="24"/>
    </row>
    <row r="27" spans="16:26" ht="15.75" customHeight="1">
      <c r="P27" s="24"/>
      <c r="Q27" s="24"/>
      <c r="R27" s="24"/>
      <c r="S27" s="24"/>
      <c r="T27" s="24"/>
      <c r="U27" s="24"/>
      <c r="V27" s="24"/>
      <c r="W27" s="24"/>
      <c r="X27" s="24"/>
      <c r="Y27" s="24"/>
      <c r="Z27" s="24"/>
    </row>
    <row r="28" spans="16:26" ht="15.75" customHeight="1">
      <c r="P28" s="24"/>
      <c r="Q28" s="24"/>
      <c r="R28" s="24"/>
      <c r="S28" s="24"/>
      <c r="T28" s="24"/>
      <c r="U28" s="24"/>
      <c r="V28" s="24"/>
      <c r="W28" s="24"/>
      <c r="X28" s="24"/>
      <c r="Y28" s="24"/>
      <c r="Z28" s="24"/>
    </row>
    <row r="29" spans="16:26" ht="15.75" customHeight="1">
      <c r="P29" s="24"/>
      <c r="Q29" s="24"/>
      <c r="R29" s="24"/>
      <c r="S29" s="24"/>
      <c r="T29" s="24"/>
      <c r="U29" s="24"/>
      <c r="V29" s="24"/>
      <c r="W29" s="24"/>
      <c r="X29" s="24"/>
      <c r="Y29" s="24"/>
      <c r="Z29" s="24"/>
    </row>
    <row r="30" spans="16:26" ht="15.75" customHeight="1">
      <c r="P30" s="24"/>
      <c r="Q30" s="24"/>
      <c r="R30" s="24"/>
      <c r="S30" s="24"/>
      <c r="T30" s="24"/>
      <c r="U30" s="24"/>
      <c r="V30" s="24"/>
      <c r="W30" s="24"/>
      <c r="X30" s="24"/>
      <c r="Y30" s="24"/>
      <c r="Z30" s="24"/>
    </row>
    <row r="31" spans="16:26" ht="15.75" customHeight="1">
      <c r="P31" s="24"/>
      <c r="Q31" s="24"/>
      <c r="R31" s="24"/>
      <c r="S31" s="24"/>
      <c r="T31" s="24"/>
      <c r="U31" s="24"/>
      <c r="V31" s="24"/>
      <c r="W31" s="24"/>
      <c r="X31" s="24"/>
      <c r="Y31" s="24"/>
      <c r="Z31" s="24"/>
    </row>
    <row r="32" spans="16:26" ht="15.75" customHeight="1">
      <c r="P32" s="24"/>
      <c r="Q32" s="24"/>
      <c r="R32" s="24"/>
      <c r="S32" s="24"/>
      <c r="T32" s="24"/>
      <c r="U32" s="24"/>
      <c r="V32" s="24"/>
      <c r="W32" s="24"/>
      <c r="X32" s="24"/>
      <c r="Y32" s="24"/>
      <c r="Z32" s="24"/>
    </row>
    <row r="33" spans="16:26" ht="15.75" customHeight="1">
      <c r="P33" s="24"/>
      <c r="Q33" s="24"/>
      <c r="R33" s="24"/>
      <c r="S33" s="24"/>
      <c r="T33" s="24"/>
      <c r="U33" s="24"/>
      <c r="V33" s="24"/>
      <c r="W33" s="24"/>
      <c r="X33" s="24"/>
      <c r="Y33" s="24"/>
      <c r="Z33" s="24"/>
    </row>
    <row r="34" spans="16:26" ht="15.75" customHeight="1">
      <c r="P34" s="24"/>
      <c r="Q34" s="24"/>
      <c r="R34" s="24"/>
      <c r="S34" s="24"/>
      <c r="T34" s="24"/>
      <c r="U34" s="24"/>
      <c r="V34" s="24"/>
      <c r="W34" s="24"/>
      <c r="X34" s="24"/>
      <c r="Y34" s="24"/>
      <c r="Z34" s="24"/>
    </row>
    <row r="35" spans="16:26" ht="15.75" customHeight="1">
      <c r="P35" s="24"/>
      <c r="Q35" s="24"/>
      <c r="R35" s="24"/>
      <c r="S35" s="24"/>
      <c r="T35" s="24"/>
      <c r="U35" s="24"/>
      <c r="V35" s="24"/>
      <c r="W35" s="24"/>
      <c r="X35" s="24"/>
      <c r="Y35" s="24"/>
      <c r="Z35" s="24"/>
    </row>
    <row r="36" spans="16:26" ht="15.75" customHeight="1">
      <c r="P36" s="24"/>
      <c r="Q36" s="24"/>
      <c r="R36" s="24"/>
      <c r="S36" s="24"/>
      <c r="T36" s="24"/>
      <c r="U36" s="24"/>
      <c r="V36" s="24"/>
      <c r="W36" s="24"/>
      <c r="X36" s="24"/>
      <c r="Y36" s="24"/>
      <c r="Z36" s="24"/>
    </row>
    <row r="37" spans="16:26" ht="15.75" customHeight="1">
      <c r="P37" s="24"/>
      <c r="Q37" s="24"/>
      <c r="R37" s="24"/>
      <c r="S37" s="24"/>
      <c r="T37" s="24"/>
      <c r="U37" s="24"/>
      <c r="V37" s="24"/>
      <c r="W37" s="24"/>
      <c r="X37" s="24"/>
      <c r="Y37" s="24"/>
      <c r="Z37" s="24"/>
    </row>
    <row r="38" spans="16:26" ht="15.75" customHeight="1">
      <c r="P38" s="24"/>
      <c r="Q38" s="24"/>
      <c r="R38" s="24"/>
      <c r="S38" s="24"/>
      <c r="T38" s="24"/>
      <c r="U38" s="24"/>
      <c r="V38" s="24"/>
      <c r="W38" s="24"/>
      <c r="X38" s="24"/>
      <c r="Y38" s="24"/>
      <c r="Z38" s="24"/>
    </row>
    <row r="39" spans="16:26" ht="15.75" customHeight="1">
      <c r="P39" s="24"/>
      <c r="Q39" s="24"/>
      <c r="R39" s="24"/>
      <c r="S39" s="24"/>
      <c r="T39" s="24"/>
      <c r="U39" s="24"/>
      <c r="V39" s="24"/>
      <c r="W39" s="24"/>
      <c r="X39" s="24"/>
      <c r="Y39" s="24"/>
      <c r="Z39" s="24"/>
    </row>
    <row r="40" spans="16:26" ht="15.75" customHeight="1">
      <c r="P40" s="24"/>
      <c r="Q40" s="24"/>
      <c r="R40" s="24"/>
      <c r="S40" s="24"/>
      <c r="T40" s="24"/>
      <c r="U40" s="24"/>
      <c r="V40" s="24"/>
      <c r="W40" s="24"/>
      <c r="X40" s="24"/>
      <c r="Y40" s="24"/>
      <c r="Z40" s="24"/>
    </row>
    <row r="41" spans="16:26" ht="15.75" customHeight="1">
      <c r="P41" s="24"/>
      <c r="Q41" s="24"/>
      <c r="R41" s="24"/>
      <c r="S41" s="24"/>
      <c r="T41" s="24"/>
      <c r="U41" s="24"/>
      <c r="V41" s="24"/>
      <c r="W41" s="24"/>
      <c r="X41" s="24"/>
      <c r="Y41" s="24"/>
      <c r="Z41" s="24"/>
    </row>
    <row r="42" spans="16:26" ht="15.75" customHeight="1">
      <c r="P42" s="24"/>
      <c r="Q42" s="24"/>
      <c r="R42" s="24"/>
      <c r="S42" s="24"/>
      <c r="T42" s="24"/>
      <c r="U42" s="24"/>
      <c r="V42" s="24"/>
      <c r="W42" s="24"/>
      <c r="X42" s="24"/>
      <c r="Y42" s="24"/>
      <c r="Z42" s="24"/>
    </row>
    <row r="43" spans="16:26" ht="15.75" customHeight="1">
      <c r="P43" s="24"/>
      <c r="Q43" s="24"/>
      <c r="R43" s="24"/>
      <c r="S43" s="24"/>
      <c r="T43" s="24"/>
      <c r="U43" s="24"/>
      <c r="V43" s="24"/>
      <c r="W43" s="24"/>
      <c r="X43" s="24"/>
      <c r="Y43" s="24"/>
      <c r="Z43" s="24"/>
    </row>
    <row r="44" spans="16:26" ht="15.75" customHeight="1">
      <c r="P44" s="24"/>
      <c r="Q44" s="24"/>
      <c r="R44" s="24"/>
      <c r="S44" s="24"/>
      <c r="T44" s="24"/>
      <c r="U44" s="24"/>
      <c r="V44" s="24"/>
      <c r="W44" s="24"/>
      <c r="X44" s="24"/>
      <c r="Y44" s="24"/>
      <c r="Z44" s="24"/>
    </row>
    <row r="45" spans="16:26" ht="15.75" customHeight="1">
      <c r="P45" s="24"/>
      <c r="Q45" s="24"/>
      <c r="R45" s="24"/>
      <c r="S45" s="24"/>
      <c r="T45" s="24"/>
      <c r="U45" s="24"/>
      <c r="V45" s="24"/>
      <c r="W45" s="24"/>
      <c r="X45" s="24"/>
      <c r="Y45" s="24"/>
      <c r="Z45" s="24"/>
    </row>
    <row r="46" spans="16:26" ht="15.75" customHeight="1">
      <c r="P46" s="24"/>
      <c r="Q46" s="24"/>
      <c r="R46" s="24"/>
      <c r="S46" s="24"/>
      <c r="T46" s="24"/>
      <c r="U46" s="24"/>
      <c r="V46" s="24"/>
      <c r="W46" s="24"/>
      <c r="X46" s="24"/>
      <c r="Y46" s="24"/>
      <c r="Z46" s="24"/>
    </row>
    <row r="47" spans="16:26" ht="15.75" customHeight="1">
      <c r="P47" s="24"/>
      <c r="Q47" s="24"/>
      <c r="R47" s="24"/>
      <c r="S47" s="24"/>
      <c r="T47" s="24"/>
      <c r="U47" s="24"/>
      <c r="V47" s="24"/>
      <c r="W47" s="24"/>
      <c r="X47" s="24"/>
      <c r="Y47" s="24"/>
      <c r="Z47" s="24"/>
    </row>
    <row r="48" spans="16:26" ht="15.75" customHeight="1">
      <c r="P48" s="24"/>
      <c r="Q48" s="24"/>
      <c r="R48" s="24"/>
      <c r="S48" s="24"/>
      <c r="T48" s="24"/>
      <c r="U48" s="24"/>
      <c r="V48" s="24"/>
      <c r="W48" s="24"/>
      <c r="X48" s="24"/>
      <c r="Y48" s="24"/>
      <c r="Z48" s="24"/>
    </row>
    <row r="49" spans="16:26" ht="15.75" customHeight="1">
      <c r="P49" s="24"/>
      <c r="Q49" s="24"/>
      <c r="R49" s="24"/>
      <c r="S49" s="24"/>
      <c r="T49" s="24"/>
      <c r="U49" s="24"/>
      <c r="V49" s="24"/>
      <c r="W49" s="24"/>
      <c r="X49" s="24"/>
      <c r="Y49" s="24"/>
      <c r="Z49" s="24"/>
    </row>
    <row r="50" spans="16:26" ht="15.75" customHeight="1">
      <c r="P50" s="24"/>
      <c r="Q50" s="24"/>
      <c r="R50" s="24"/>
      <c r="S50" s="24"/>
      <c r="T50" s="24"/>
      <c r="U50" s="24"/>
      <c r="V50" s="24"/>
      <c r="W50" s="24"/>
      <c r="X50" s="24"/>
      <c r="Y50" s="24"/>
      <c r="Z50" s="24"/>
    </row>
    <row r="51" spans="16:26" ht="15.75" customHeight="1">
      <c r="P51" s="24"/>
      <c r="Q51" s="24"/>
      <c r="R51" s="24"/>
      <c r="S51" s="24"/>
      <c r="T51" s="24"/>
      <c r="U51" s="24"/>
      <c r="V51" s="24"/>
      <c r="W51" s="24"/>
      <c r="X51" s="24"/>
      <c r="Y51" s="24"/>
      <c r="Z51" s="24"/>
    </row>
    <row r="52" spans="16:26" ht="15.75" customHeight="1">
      <c r="P52" s="24"/>
      <c r="Q52" s="24"/>
      <c r="R52" s="24"/>
      <c r="S52" s="24"/>
      <c r="T52" s="24"/>
      <c r="U52" s="24"/>
      <c r="V52" s="24"/>
      <c r="W52" s="24"/>
      <c r="X52" s="24"/>
      <c r="Y52" s="24"/>
      <c r="Z52" s="24"/>
    </row>
    <row r="53" spans="16:26" ht="15.75" customHeight="1">
      <c r="P53" s="24"/>
      <c r="Q53" s="24"/>
      <c r="R53" s="24"/>
      <c r="S53" s="24"/>
      <c r="T53" s="24"/>
      <c r="U53" s="24"/>
      <c r="V53" s="24"/>
      <c r="W53" s="24"/>
      <c r="X53" s="24"/>
      <c r="Y53" s="24"/>
      <c r="Z53" s="24"/>
    </row>
    <row r="54" spans="16:26" ht="15.75" customHeight="1">
      <c r="P54" s="24"/>
      <c r="Q54" s="24"/>
      <c r="R54" s="24"/>
      <c r="S54" s="24"/>
      <c r="T54" s="24"/>
      <c r="U54" s="24"/>
      <c r="V54" s="24"/>
      <c r="W54" s="24"/>
      <c r="X54" s="24"/>
      <c r="Y54" s="24"/>
      <c r="Z54" s="24"/>
    </row>
    <row r="55" spans="16:26" ht="15.75" customHeight="1">
      <c r="P55" s="24"/>
      <c r="Q55" s="24"/>
      <c r="R55" s="24"/>
      <c r="S55" s="24"/>
      <c r="T55" s="24"/>
      <c r="U55" s="24"/>
      <c r="V55" s="24"/>
      <c r="W55" s="24"/>
      <c r="X55" s="24"/>
      <c r="Y55" s="24"/>
      <c r="Z55" s="24"/>
    </row>
    <row r="56" spans="16:26" ht="15.75" customHeight="1">
      <c r="P56" s="24"/>
      <c r="Q56" s="24"/>
      <c r="R56" s="24"/>
      <c r="S56" s="24"/>
      <c r="T56" s="24"/>
      <c r="U56" s="24"/>
      <c r="V56" s="24"/>
      <c r="W56" s="24"/>
      <c r="X56" s="24"/>
      <c r="Y56" s="24"/>
      <c r="Z56" s="24"/>
    </row>
    <row r="57" spans="16:26" ht="15.75" customHeight="1">
      <c r="P57" s="24"/>
      <c r="Q57" s="24"/>
      <c r="R57" s="24"/>
      <c r="S57" s="24"/>
      <c r="T57" s="24"/>
      <c r="U57" s="24"/>
      <c r="V57" s="24"/>
      <c r="W57" s="24"/>
      <c r="X57" s="24"/>
      <c r="Y57" s="24"/>
      <c r="Z57" s="24"/>
    </row>
    <row r="58" spans="16:26" ht="15.75" customHeight="1">
      <c r="P58" s="24"/>
      <c r="Q58" s="24"/>
      <c r="R58" s="24"/>
      <c r="S58" s="24"/>
      <c r="T58" s="24"/>
      <c r="U58" s="24"/>
      <c r="V58" s="24"/>
      <c r="W58" s="24"/>
      <c r="X58" s="24"/>
      <c r="Y58" s="24"/>
      <c r="Z58" s="24"/>
    </row>
    <row r="59" spans="16:26" ht="15.75" customHeight="1">
      <c r="P59" s="24"/>
      <c r="Q59" s="24"/>
      <c r="R59" s="24"/>
      <c r="S59" s="24"/>
      <c r="T59" s="24"/>
      <c r="U59" s="24"/>
      <c r="V59" s="24"/>
      <c r="W59" s="24"/>
      <c r="X59" s="24"/>
      <c r="Y59" s="24"/>
      <c r="Z59" s="24"/>
    </row>
    <row r="60" spans="16:26" ht="15.75" customHeight="1">
      <c r="P60" s="24"/>
      <c r="Q60" s="24"/>
      <c r="R60" s="24"/>
      <c r="S60" s="24"/>
      <c r="T60" s="24"/>
      <c r="U60" s="24"/>
      <c r="V60" s="24"/>
      <c r="W60" s="24"/>
      <c r="X60" s="24"/>
      <c r="Y60" s="24"/>
      <c r="Z60" s="24"/>
    </row>
    <row r="61" spans="16:26" ht="15.75" customHeight="1">
      <c r="P61" s="24"/>
      <c r="Q61" s="24"/>
      <c r="R61" s="24"/>
      <c r="S61" s="24"/>
      <c r="T61" s="24"/>
      <c r="U61" s="24"/>
      <c r="V61" s="24"/>
      <c r="W61" s="24"/>
      <c r="X61" s="24"/>
      <c r="Y61" s="24"/>
      <c r="Z61" s="24"/>
    </row>
    <row r="62" spans="16:26" ht="15.75" customHeight="1">
      <c r="P62" s="24"/>
      <c r="Q62" s="24"/>
      <c r="R62" s="24"/>
      <c r="S62" s="24"/>
      <c r="T62" s="24"/>
      <c r="U62" s="24"/>
      <c r="V62" s="24"/>
      <c r="W62" s="24"/>
      <c r="X62" s="24"/>
      <c r="Y62" s="24"/>
      <c r="Z62" s="24"/>
    </row>
    <row r="63" spans="16:26" ht="15.75" customHeight="1">
      <c r="P63" s="24"/>
      <c r="Q63" s="24"/>
      <c r="R63" s="24"/>
      <c r="S63" s="24"/>
      <c r="T63" s="24"/>
      <c r="U63" s="24"/>
      <c r="V63" s="24"/>
      <c r="W63" s="24"/>
      <c r="X63" s="24"/>
      <c r="Y63" s="24"/>
      <c r="Z63" s="24"/>
    </row>
    <row r="64" spans="16:26" ht="15.75" customHeight="1">
      <c r="P64" s="24"/>
      <c r="Q64" s="24"/>
      <c r="R64" s="24"/>
      <c r="S64" s="24"/>
      <c r="T64" s="24"/>
      <c r="U64" s="24"/>
      <c r="V64" s="24"/>
      <c r="W64" s="24"/>
      <c r="X64" s="24"/>
      <c r="Y64" s="24"/>
      <c r="Z64" s="24"/>
    </row>
    <row r="65" spans="16:26" ht="15.75" customHeight="1">
      <c r="P65" s="24"/>
      <c r="Q65" s="24"/>
      <c r="R65" s="24"/>
      <c r="S65" s="24"/>
      <c r="T65" s="24"/>
      <c r="U65" s="24"/>
      <c r="V65" s="24"/>
      <c r="W65" s="24"/>
      <c r="X65" s="24"/>
      <c r="Y65" s="24"/>
      <c r="Z65" s="24"/>
    </row>
    <row r="66" spans="16:26" ht="15.75" customHeight="1">
      <c r="P66" s="24"/>
      <c r="Q66" s="24"/>
      <c r="R66" s="24"/>
      <c r="S66" s="24"/>
      <c r="T66" s="24"/>
      <c r="U66" s="24"/>
      <c r="V66" s="24"/>
      <c r="W66" s="24"/>
      <c r="X66" s="24"/>
      <c r="Y66" s="24"/>
      <c r="Z66" s="24"/>
    </row>
    <row r="67" spans="16:26" ht="15.75" customHeight="1">
      <c r="P67" s="24"/>
      <c r="Q67" s="24"/>
      <c r="R67" s="24"/>
      <c r="S67" s="24"/>
      <c r="T67" s="24"/>
      <c r="U67" s="24"/>
      <c r="V67" s="24"/>
      <c r="W67" s="24"/>
      <c r="X67" s="24"/>
      <c r="Y67" s="24"/>
      <c r="Z67" s="24"/>
    </row>
    <row r="68" spans="16:26" ht="15.75" customHeight="1">
      <c r="P68" s="24"/>
      <c r="Q68" s="24"/>
      <c r="R68" s="24"/>
      <c r="S68" s="24"/>
      <c r="T68" s="24"/>
      <c r="U68" s="24"/>
      <c r="V68" s="24"/>
      <c r="W68" s="24"/>
      <c r="X68" s="24"/>
      <c r="Y68" s="24"/>
      <c r="Z68" s="24"/>
    </row>
    <row r="69" spans="16:26" ht="15.75" customHeight="1">
      <c r="P69" s="24"/>
      <c r="Q69" s="24"/>
      <c r="R69" s="24"/>
      <c r="S69" s="24"/>
      <c r="T69" s="24"/>
      <c r="U69" s="24"/>
      <c r="V69" s="24"/>
      <c r="W69" s="24"/>
      <c r="X69" s="24"/>
      <c r="Y69" s="24"/>
      <c r="Z69" s="24"/>
    </row>
    <row r="70" spans="16:26" ht="15.75" customHeight="1">
      <c r="P70" s="24"/>
      <c r="Q70" s="24"/>
      <c r="R70" s="24"/>
      <c r="S70" s="24"/>
      <c r="T70" s="24"/>
      <c r="U70" s="24"/>
      <c r="V70" s="24"/>
      <c r="W70" s="24"/>
      <c r="X70" s="24"/>
      <c r="Y70" s="24"/>
      <c r="Z70" s="24"/>
    </row>
    <row r="71" spans="16:26" ht="15.75" customHeight="1">
      <c r="P71" s="24"/>
      <c r="Q71" s="24"/>
      <c r="R71" s="24"/>
      <c r="S71" s="24"/>
      <c r="T71" s="24"/>
      <c r="U71" s="24"/>
      <c r="V71" s="24"/>
      <c r="W71" s="24"/>
      <c r="X71" s="24"/>
      <c r="Y71" s="24"/>
      <c r="Z71" s="24"/>
    </row>
    <row r="72" spans="16:26" ht="15.75" customHeight="1">
      <c r="P72" s="24"/>
      <c r="Q72" s="24"/>
      <c r="R72" s="24"/>
      <c r="S72" s="24"/>
      <c r="T72" s="24"/>
      <c r="U72" s="24"/>
      <c r="V72" s="24"/>
      <c r="W72" s="24"/>
      <c r="X72" s="24"/>
      <c r="Y72" s="24"/>
      <c r="Z72" s="24"/>
    </row>
    <row r="73" spans="16:26" ht="15.75" customHeight="1">
      <c r="P73" s="24"/>
      <c r="Q73" s="24"/>
      <c r="R73" s="24"/>
      <c r="S73" s="24"/>
      <c r="T73" s="24"/>
      <c r="U73" s="24"/>
      <c r="V73" s="24"/>
      <c r="W73" s="24"/>
      <c r="X73" s="24"/>
      <c r="Y73" s="24"/>
      <c r="Z73" s="24"/>
    </row>
    <row r="74" spans="16:26" ht="15.75" customHeight="1">
      <c r="P74" s="24"/>
      <c r="Q74" s="24"/>
      <c r="R74" s="24"/>
      <c r="S74" s="24"/>
      <c r="T74" s="24"/>
      <c r="U74" s="24"/>
      <c r="V74" s="24"/>
      <c r="W74" s="24"/>
      <c r="X74" s="24"/>
      <c r="Y74" s="24"/>
      <c r="Z74" s="24"/>
    </row>
    <row r="75" spans="16:26" ht="15.75" customHeight="1">
      <c r="P75" s="24"/>
      <c r="Q75" s="24"/>
      <c r="R75" s="24"/>
      <c r="S75" s="24"/>
      <c r="T75" s="24"/>
      <c r="U75" s="24"/>
      <c r="V75" s="24"/>
      <c r="W75" s="24"/>
      <c r="X75" s="24"/>
      <c r="Y75" s="24"/>
      <c r="Z75" s="24"/>
    </row>
    <row r="76" spans="16:26" ht="15.75" customHeight="1">
      <c r="P76" s="24"/>
      <c r="Q76" s="24"/>
      <c r="R76" s="24"/>
      <c r="S76" s="24"/>
      <c r="T76" s="24"/>
      <c r="U76" s="24"/>
      <c r="V76" s="24"/>
      <c r="W76" s="24"/>
      <c r="X76" s="24"/>
      <c r="Y76" s="24"/>
      <c r="Z76" s="24"/>
    </row>
    <row r="77" spans="16:26" ht="15.75" customHeight="1">
      <c r="P77" s="24"/>
      <c r="Q77" s="24"/>
      <c r="R77" s="24"/>
      <c r="S77" s="24"/>
      <c r="T77" s="24"/>
      <c r="U77" s="24"/>
      <c r="V77" s="24"/>
      <c r="W77" s="24"/>
      <c r="X77" s="24"/>
      <c r="Y77" s="24"/>
      <c r="Z77" s="24"/>
    </row>
    <row r="78" spans="16:26" ht="15.75" customHeight="1">
      <c r="P78" s="24"/>
      <c r="Q78" s="24"/>
      <c r="R78" s="24"/>
      <c r="S78" s="24"/>
      <c r="T78" s="24"/>
      <c r="U78" s="24"/>
      <c r="V78" s="24"/>
      <c r="W78" s="24"/>
      <c r="X78" s="24"/>
      <c r="Y78" s="24"/>
      <c r="Z78" s="24"/>
    </row>
    <row r="79" spans="16:26" ht="15.75" customHeight="1">
      <c r="P79" s="24"/>
      <c r="Q79" s="24"/>
      <c r="R79" s="24"/>
      <c r="S79" s="24"/>
      <c r="T79" s="24"/>
      <c r="U79" s="24"/>
      <c r="V79" s="24"/>
      <c r="W79" s="24"/>
      <c r="X79" s="24"/>
      <c r="Y79" s="24"/>
      <c r="Z79" s="24"/>
    </row>
    <row r="80" spans="16:26" ht="15.75" customHeight="1">
      <c r="P80" s="24"/>
      <c r="Q80" s="24"/>
      <c r="R80" s="24"/>
      <c r="S80" s="24"/>
      <c r="T80" s="24"/>
      <c r="U80" s="24"/>
      <c r="V80" s="24"/>
      <c r="W80" s="24"/>
      <c r="X80" s="24"/>
      <c r="Y80" s="24"/>
      <c r="Z80" s="24"/>
    </row>
    <row r="81" spans="16:26" ht="15.75" customHeight="1">
      <c r="P81" s="24"/>
      <c r="Q81" s="24"/>
      <c r="R81" s="24"/>
      <c r="S81" s="24"/>
      <c r="T81" s="24"/>
      <c r="U81" s="24"/>
      <c r="V81" s="24"/>
      <c r="W81" s="24"/>
      <c r="X81" s="24"/>
      <c r="Y81" s="24"/>
      <c r="Z81" s="24"/>
    </row>
    <row r="82" spans="16:26" ht="15.75" customHeight="1">
      <c r="P82" s="24"/>
      <c r="Q82" s="24"/>
      <c r="R82" s="24"/>
      <c r="S82" s="24"/>
      <c r="T82" s="24"/>
      <c r="U82" s="24"/>
      <c r="V82" s="24"/>
      <c r="W82" s="24"/>
      <c r="X82" s="24"/>
      <c r="Y82" s="24"/>
      <c r="Z82" s="24"/>
    </row>
    <row r="83" spans="16:26" ht="15.75" customHeight="1">
      <c r="P83" s="24"/>
      <c r="Q83" s="24"/>
      <c r="R83" s="24"/>
      <c r="S83" s="24"/>
      <c r="T83" s="24"/>
      <c r="U83" s="24"/>
      <c r="V83" s="24"/>
      <c r="W83" s="24"/>
      <c r="X83" s="24"/>
      <c r="Y83" s="24"/>
      <c r="Z83" s="24"/>
    </row>
    <row r="84" spans="16:26" ht="15.75" customHeight="1">
      <c r="P84" s="24"/>
      <c r="Q84" s="24"/>
      <c r="R84" s="24"/>
      <c r="S84" s="24"/>
      <c r="T84" s="24"/>
      <c r="U84" s="24"/>
      <c r="V84" s="24"/>
      <c r="W84" s="24"/>
      <c r="X84" s="24"/>
      <c r="Y84" s="24"/>
      <c r="Z84" s="24"/>
    </row>
    <row r="85" spans="16:26" ht="15.75" customHeight="1">
      <c r="P85" s="24"/>
      <c r="Q85" s="24"/>
      <c r="R85" s="24"/>
      <c r="S85" s="24"/>
      <c r="T85" s="24"/>
      <c r="U85" s="24"/>
      <c r="V85" s="24"/>
      <c r="W85" s="24"/>
      <c r="X85" s="24"/>
      <c r="Y85" s="24"/>
      <c r="Z85" s="24"/>
    </row>
    <row r="86" spans="16:26" ht="15.75" customHeight="1">
      <c r="P86" s="24"/>
      <c r="Q86" s="24"/>
      <c r="R86" s="24"/>
      <c r="S86" s="24"/>
      <c r="T86" s="24"/>
      <c r="U86" s="24"/>
      <c r="V86" s="24"/>
      <c r="W86" s="24"/>
      <c r="X86" s="24"/>
      <c r="Y86" s="24"/>
      <c r="Z86" s="24"/>
    </row>
    <row r="87" spans="16:26" ht="15.75" customHeight="1">
      <c r="P87" s="24"/>
      <c r="Q87" s="24"/>
      <c r="R87" s="24"/>
      <c r="S87" s="24"/>
      <c r="T87" s="24"/>
      <c r="U87" s="24"/>
      <c r="V87" s="24"/>
      <c r="W87" s="24"/>
      <c r="X87" s="24"/>
      <c r="Y87" s="24"/>
      <c r="Z87" s="24"/>
    </row>
    <row r="88" spans="16:26" ht="15.75" customHeight="1">
      <c r="P88" s="24"/>
      <c r="Q88" s="24"/>
      <c r="R88" s="24"/>
      <c r="S88" s="24"/>
      <c r="T88" s="24"/>
      <c r="U88" s="24"/>
      <c r="V88" s="24"/>
      <c r="W88" s="24"/>
      <c r="X88" s="24"/>
      <c r="Y88" s="24"/>
      <c r="Z88" s="24"/>
    </row>
    <row r="89" spans="16:26" ht="15.75" customHeight="1">
      <c r="P89" s="24"/>
      <c r="Q89" s="24"/>
      <c r="R89" s="24"/>
      <c r="S89" s="24"/>
      <c r="T89" s="24"/>
      <c r="U89" s="24"/>
      <c r="V89" s="24"/>
      <c r="W89" s="24"/>
      <c r="X89" s="24"/>
      <c r="Y89" s="24"/>
      <c r="Z89" s="24"/>
    </row>
    <row r="90" spans="16:26" ht="15.75" customHeight="1">
      <c r="P90" s="24"/>
      <c r="Q90" s="24"/>
      <c r="R90" s="24"/>
      <c r="S90" s="24"/>
      <c r="T90" s="24"/>
      <c r="U90" s="24"/>
      <c r="V90" s="24"/>
      <c r="W90" s="24"/>
      <c r="X90" s="24"/>
      <c r="Y90" s="24"/>
      <c r="Z90" s="24"/>
    </row>
    <row r="91" spans="16:26" ht="15.75" customHeight="1">
      <c r="P91" s="24"/>
      <c r="Q91" s="24"/>
      <c r="R91" s="24"/>
      <c r="S91" s="24"/>
      <c r="T91" s="24"/>
      <c r="U91" s="24"/>
      <c r="V91" s="24"/>
      <c r="W91" s="24"/>
      <c r="X91" s="24"/>
      <c r="Y91" s="24"/>
      <c r="Z91" s="24"/>
    </row>
    <row r="92" spans="16:26" ht="15.75" customHeight="1">
      <c r="P92" s="24"/>
      <c r="Q92" s="24"/>
      <c r="R92" s="24"/>
      <c r="S92" s="24"/>
      <c r="T92" s="24"/>
      <c r="U92" s="24"/>
      <c r="V92" s="24"/>
      <c r="W92" s="24"/>
      <c r="X92" s="24"/>
      <c r="Y92" s="24"/>
      <c r="Z92" s="24"/>
    </row>
    <row r="93" spans="16:26" ht="15.75" customHeight="1">
      <c r="P93" s="24"/>
      <c r="Q93" s="24"/>
      <c r="R93" s="24"/>
      <c r="S93" s="24"/>
      <c r="T93" s="24"/>
      <c r="U93" s="24"/>
      <c r="V93" s="24"/>
      <c r="W93" s="24"/>
      <c r="X93" s="24"/>
      <c r="Y93" s="24"/>
      <c r="Z93" s="24"/>
    </row>
    <row r="94" spans="16:26" ht="15.75" customHeight="1">
      <c r="P94" s="24"/>
      <c r="Q94" s="24"/>
      <c r="R94" s="24"/>
      <c r="S94" s="24"/>
      <c r="T94" s="24"/>
      <c r="U94" s="24"/>
      <c r="V94" s="24"/>
      <c r="W94" s="24"/>
      <c r="X94" s="24"/>
      <c r="Y94" s="24"/>
      <c r="Z94" s="24"/>
    </row>
    <row r="95" spans="16:26" ht="15.75" customHeight="1">
      <c r="P95" s="24"/>
      <c r="Q95" s="24"/>
      <c r="R95" s="24"/>
      <c r="S95" s="24"/>
      <c r="T95" s="24"/>
      <c r="U95" s="24"/>
      <c r="V95" s="24"/>
      <c r="W95" s="24"/>
      <c r="X95" s="24"/>
      <c r="Y95" s="24"/>
      <c r="Z95" s="24"/>
    </row>
    <row r="96" spans="16:26" ht="15.75" customHeight="1">
      <c r="P96" s="24"/>
      <c r="Q96" s="24"/>
      <c r="R96" s="24"/>
      <c r="S96" s="24"/>
      <c r="T96" s="24"/>
      <c r="U96" s="24"/>
      <c r="V96" s="24"/>
      <c r="W96" s="24"/>
      <c r="X96" s="24"/>
      <c r="Y96" s="24"/>
      <c r="Z96" s="24"/>
    </row>
    <row r="97" spans="16:26" ht="15.75" customHeight="1">
      <c r="P97" s="24"/>
      <c r="Q97" s="24"/>
      <c r="R97" s="24"/>
      <c r="S97" s="24"/>
      <c r="T97" s="24"/>
      <c r="U97" s="24"/>
      <c r="V97" s="24"/>
      <c r="W97" s="24"/>
      <c r="X97" s="24"/>
      <c r="Y97" s="24"/>
      <c r="Z97" s="24"/>
    </row>
    <row r="98" spans="16:26" ht="15.75" customHeight="1">
      <c r="P98" s="24"/>
      <c r="Q98" s="24"/>
      <c r="R98" s="24"/>
      <c r="S98" s="24"/>
      <c r="T98" s="24"/>
      <c r="U98" s="24"/>
      <c r="V98" s="24"/>
      <c r="W98" s="24"/>
      <c r="X98" s="24"/>
      <c r="Y98" s="24"/>
      <c r="Z98" s="24"/>
    </row>
    <row r="99" spans="16:26" ht="15.75" customHeight="1">
      <c r="P99" s="24"/>
      <c r="Q99" s="24"/>
      <c r="R99" s="24"/>
      <c r="S99" s="24"/>
      <c r="T99" s="24"/>
      <c r="U99" s="24"/>
      <c r="V99" s="24"/>
      <c r="W99" s="24"/>
      <c r="X99" s="24"/>
      <c r="Y99" s="24"/>
      <c r="Z99" s="24"/>
    </row>
    <row r="100" spans="16:26" ht="15.75" customHeight="1">
      <c r="P100" s="24"/>
      <c r="Q100" s="24"/>
      <c r="R100" s="24"/>
      <c r="S100" s="24"/>
      <c r="T100" s="24"/>
      <c r="U100" s="24"/>
      <c r="V100" s="24"/>
      <c r="W100" s="24"/>
      <c r="X100" s="24"/>
      <c r="Y100" s="24"/>
      <c r="Z100" s="24"/>
    </row>
    <row r="101" spans="16:26" ht="15.75" customHeight="1">
      <c r="P101" s="24"/>
      <c r="Q101" s="24"/>
      <c r="R101" s="24"/>
      <c r="S101" s="24"/>
      <c r="T101" s="24"/>
      <c r="U101" s="24"/>
      <c r="V101" s="24"/>
      <c r="W101" s="24"/>
      <c r="X101" s="24"/>
      <c r="Y101" s="24"/>
      <c r="Z101" s="24"/>
    </row>
    <row r="102" spans="16:26" ht="15.75" customHeight="1">
      <c r="P102" s="24"/>
      <c r="Q102" s="24"/>
      <c r="R102" s="24"/>
      <c r="S102" s="24"/>
      <c r="T102" s="24"/>
      <c r="U102" s="24"/>
      <c r="V102" s="24"/>
      <c r="W102" s="24"/>
      <c r="X102" s="24"/>
      <c r="Y102" s="24"/>
      <c r="Z102" s="24"/>
    </row>
    <row r="103" spans="16:26" ht="15.75" customHeight="1">
      <c r="P103" s="24"/>
      <c r="Q103" s="24"/>
      <c r="R103" s="24"/>
      <c r="S103" s="24"/>
      <c r="T103" s="24"/>
      <c r="U103" s="24"/>
      <c r="V103" s="24"/>
      <c r="W103" s="24"/>
      <c r="X103" s="24"/>
      <c r="Y103" s="24"/>
      <c r="Z103" s="24"/>
    </row>
    <row r="104" spans="16:26" ht="15.75" customHeight="1">
      <c r="P104" s="24"/>
      <c r="Q104" s="24"/>
      <c r="R104" s="24"/>
      <c r="S104" s="24"/>
      <c r="T104" s="24"/>
      <c r="U104" s="24"/>
      <c r="V104" s="24"/>
      <c r="W104" s="24"/>
      <c r="X104" s="24"/>
      <c r="Y104" s="24"/>
      <c r="Z104" s="24"/>
    </row>
    <row r="105" spans="16:26" ht="15.75" customHeight="1">
      <c r="P105" s="24"/>
      <c r="Q105" s="24"/>
      <c r="R105" s="24"/>
      <c r="S105" s="24"/>
      <c r="T105" s="24"/>
      <c r="U105" s="24"/>
      <c r="V105" s="24"/>
      <c r="W105" s="24"/>
      <c r="X105" s="24"/>
      <c r="Y105" s="24"/>
      <c r="Z105" s="24"/>
    </row>
    <row r="106" spans="16:26" ht="15.75" customHeight="1">
      <c r="P106" s="24"/>
      <c r="Q106" s="24"/>
      <c r="R106" s="24"/>
      <c r="S106" s="24"/>
      <c r="T106" s="24"/>
      <c r="U106" s="24"/>
      <c r="V106" s="24"/>
      <c r="W106" s="24"/>
      <c r="X106" s="24"/>
      <c r="Y106" s="24"/>
      <c r="Z106" s="24"/>
    </row>
    <row r="107" spans="16:26" ht="15.75" customHeight="1">
      <c r="P107" s="24"/>
      <c r="Q107" s="24"/>
      <c r="R107" s="24"/>
      <c r="S107" s="24"/>
      <c r="T107" s="24"/>
      <c r="U107" s="24"/>
      <c r="V107" s="24"/>
      <c r="W107" s="24"/>
      <c r="X107" s="24"/>
      <c r="Y107" s="24"/>
      <c r="Z107" s="24"/>
    </row>
    <row r="108" spans="16:26" ht="15.75" customHeight="1">
      <c r="P108" s="24"/>
      <c r="Q108" s="24"/>
      <c r="R108" s="24"/>
      <c r="S108" s="24"/>
      <c r="T108" s="24"/>
      <c r="U108" s="24"/>
      <c r="V108" s="24"/>
      <c r="W108" s="24"/>
      <c r="X108" s="24"/>
      <c r="Y108" s="24"/>
      <c r="Z108" s="24"/>
    </row>
    <row r="109" spans="16:26" ht="15.75" customHeight="1">
      <c r="P109" s="24"/>
      <c r="Q109" s="24"/>
      <c r="R109" s="24"/>
      <c r="S109" s="24"/>
      <c r="T109" s="24"/>
      <c r="U109" s="24"/>
      <c r="V109" s="24"/>
      <c r="W109" s="24"/>
      <c r="X109" s="24"/>
      <c r="Y109" s="24"/>
      <c r="Z109" s="24"/>
    </row>
    <row r="110" spans="16:26" ht="15.75" customHeight="1">
      <c r="P110" s="24"/>
      <c r="Q110" s="24"/>
      <c r="R110" s="24"/>
      <c r="S110" s="24"/>
      <c r="T110" s="24"/>
      <c r="U110" s="24"/>
      <c r="V110" s="24"/>
      <c r="W110" s="24"/>
      <c r="X110" s="24"/>
      <c r="Y110" s="24"/>
      <c r="Z110" s="24"/>
    </row>
    <row r="111" spans="16:26" ht="15.75" customHeight="1">
      <c r="P111" s="24"/>
      <c r="Q111" s="24"/>
      <c r="R111" s="24"/>
      <c r="S111" s="24"/>
      <c r="T111" s="24"/>
      <c r="U111" s="24"/>
      <c r="V111" s="24"/>
      <c r="W111" s="24"/>
      <c r="X111" s="24"/>
      <c r="Y111" s="24"/>
      <c r="Z111" s="24"/>
    </row>
    <row r="112" spans="16:26" ht="15.75" customHeight="1">
      <c r="P112" s="24"/>
      <c r="Q112" s="24"/>
      <c r="R112" s="24"/>
      <c r="S112" s="24"/>
      <c r="T112" s="24"/>
      <c r="U112" s="24"/>
      <c r="V112" s="24"/>
      <c r="W112" s="24"/>
      <c r="X112" s="24"/>
      <c r="Y112" s="24"/>
      <c r="Z112" s="24"/>
    </row>
    <row r="113" spans="16:26" ht="15.75" customHeight="1">
      <c r="P113" s="24"/>
      <c r="Q113" s="24"/>
      <c r="R113" s="24"/>
      <c r="S113" s="24"/>
      <c r="T113" s="24"/>
      <c r="U113" s="24"/>
      <c r="V113" s="24"/>
      <c r="W113" s="24"/>
      <c r="X113" s="24"/>
      <c r="Y113" s="24"/>
      <c r="Z113" s="24"/>
    </row>
    <row r="114" spans="16:26" ht="15.75" customHeight="1">
      <c r="P114" s="24"/>
      <c r="Q114" s="24"/>
      <c r="R114" s="24"/>
      <c r="S114" s="24"/>
      <c r="T114" s="24"/>
      <c r="U114" s="24"/>
      <c r="V114" s="24"/>
      <c r="W114" s="24"/>
      <c r="X114" s="24"/>
      <c r="Y114" s="24"/>
      <c r="Z114" s="24"/>
    </row>
    <row r="115" spans="16:26" ht="15.75" customHeight="1">
      <c r="P115" s="24"/>
      <c r="Q115" s="24"/>
      <c r="R115" s="24"/>
      <c r="S115" s="24"/>
      <c r="T115" s="24"/>
      <c r="U115" s="24"/>
      <c r="V115" s="24"/>
      <c r="W115" s="24"/>
      <c r="X115" s="24"/>
      <c r="Y115" s="24"/>
      <c r="Z115" s="24"/>
    </row>
    <row r="116" spans="16:26" ht="15.75" customHeight="1">
      <c r="P116" s="24"/>
      <c r="Q116" s="24"/>
      <c r="R116" s="24"/>
      <c r="S116" s="24"/>
      <c r="T116" s="24"/>
      <c r="U116" s="24"/>
      <c r="V116" s="24"/>
      <c r="W116" s="24"/>
      <c r="X116" s="24"/>
      <c r="Y116" s="24"/>
      <c r="Z116" s="24"/>
    </row>
    <row r="117" spans="16:26" ht="15.75" customHeight="1">
      <c r="P117" s="24"/>
      <c r="Q117" s="24"/>
      <c r="R117" s="24"/>
      <c r="S117" s="24"/>
      <c r="T117" s="24"/>
      <c r="U117" s="24"/>
      <c r="V117" s="24"/>
      <c r="W117" s="24"/>
      <c r="X117" s="24"/>
      <c r="Y117" s="24"/>
      <c r="Z117" s="24"/>
    </row>
    <row r="118" spans="16:26" ht="15.75" customHeight="1">
      <c r="P118" s="24"/>
      <c r="Q118" s="24"/>
      <c r="R118" s="24"/>
      <c r="S118" s="24"/>
      <c r="T118" s="24"/>
      <c r="U118" s="24"/>
      <c r="V118" s="24"/>
      <c r="W118" s="24"/>
      <c r="X118" s="24"/>
      <c r="Y118" s="24"/>
      <c r="Z118" s="24"/>
    </row>
    <row r="119" spans="16:26" ht="15.75" customHeight="1">
      <c r="P119" s="24"/>
      <c r="Q119" s="24"/>
      <c r="R119" s="24"/>
      <c r="S119" s="24"/>
      <c r="T119" s="24"/>
      <c r="U119" s="24"/>
      <c r="V119" s="24"/>
      <c r="W119" s="24"/>
      <c r="X119" s="24"/>
      <c r="Y119" s="24"/>
      <c r="Z119" s="24"/>
    </row>
    <row r="120" spans="16:26" ht="15.75" customHeight="1">
      <c r="P120" s="24"/>
      <c r="Q120" s="24"/>
      <c r="R120" s="24"/>
      <c r="S120" s="24"/>
      <c r="T120" s="24"/>
      <c r="U120" s="24"/>
      <c r="V120" s="24"/>
      <c r="W120" s="24"/>
      <c r="X120" s="24"/>
      <c r="Y120" s="24"/>
      <c r="Z120" s="24"/>
    </row>
    <row r="121" spans="16:26" ht="15.75" customHeight="1">
      <c r="P121" s="24"/>
      <c r="Q121" s="24"/>
      <c r="R121" s="24"/>
      <c r="S121" s="24"/>
      <c r="T121" s="24"/>
      <c r="U121" s="24"/>
      <c r="V121" s="24"/>
      <c r="W121" s="24"/>
      <c r="X121" s="24"/>
      <c r="Y121" s="24"/>
      <c r="Z121" s="24"/>
    </row>
    <row r="122" spans="16:26" ht="15.75" customHeight="1">
      <c r="P122" s="24"/>
      <c r="Q122" s="24"/>
      <c r="R122" s="24"/>
      <c r="S122" s="24"/>
      <c r="T122" s="24"/>
      <c r="U122" s="24"/>
      <c r="V122" s="24"/>
      <c r="W122" s="24"/>
      <c r="X122" s="24"/>
      <c r="Y122" s="24"/>
      <c r="Z122" s="24"/>
    </row>
    <row r="123" spans="16:26" ht="15.75" customHeight="1">
      <c r="P123" s="24"/>
      <c r="Q123" s="24"/>
      <c r="R123" s="24"/>
      <c r="S123" s="24"/>
      <c r="T123" s="24"/>
      <c r="U123" s="24"/>
      <c r="V123" s="24"/>
      <c r="W123" s="24"/>
      <c r="X123" s="24"/>
      <c r="Y123" s="24"/>
      <c r="Z123" s="24"/>
    </row>
    <row r="124" spans="16:26" ht="15.75" customHeight="1">
      <c r="P124" s="24"/>
      <c r="Q124" s="24"/>
      <c r="R124" s="24"/>
      <c r="S124" s="24"/>
      <c r="T124" s="24"/>
      <c r="U124" s="24"/>
      <c r="V124" s="24"/>
      <c r="W124" s="24"/>
      <c r="X124" s="24"/>
      <c r="Y124" s="24"/>
      <c r="Z124" s="24"/>
    </row>
    <row r="125" spans="16:26" ht="15.75" customHeight="1">
      <c r="P125" s="24"/>
      <c r="Q125" s="24"/>
      <c r="R125" s="24"/>
      <c r="S125" s="24"/>
      <c r="T125" s="24"/>
      <c r="U125" s="24"/>
      <c r="V125" s="24"/>
      <c r="W125" s="24"/>
      <c r="X125" s="24"/>
      <c r="Y125" s="24"/>
      <c r="Z125" s="24"/>
    </row>
    <row r="126" spans="16:26" ht="15.75" customHeight="1">
      <c r="P126" s="24"/>
      <c r="Q126" s="24"/>
      <c r="R126" s="24"/>
      <c r="S126" s="24"/>
      <c r="T126" s="24"/>
      <c r="U126" s="24"/>
      <c r="V126" s="24"/>
      <c r="W126" s="24"/>
      <c r="X126" s="24"/>
      <c r="Y126" s="24"/>
      <c r="Z126" s="24"/>
    </row>
    <row r="127" spans="16:26" ht="15.75" customHeight="1">
      <c r="P127" s="24"/>
      <c r="Q127" s="24"/>
      <c r="R127" s="24"/>
      <c r="S127" s="24"/>
      <c r="T127" s="24"/>
      <c r="U127" s="24"/>
      <c r="V127" s="24"/>
      <c r="W127" s="24"/>
      <c r="X127" s="24"/>
      <c r="Y127" s="24"/>
      <c r="Z127" s="24"/>
    </row>
    <row r="128" spans="16:26" ht="15.75" customHeight="1">
      <c r="P128" s="24"/>
      <c r="Q128" s="24"/>
      <c r="R128" s="24"/>
      <c r="S128" s="24"/>
      <c r="T128" s="24"/>
      <c r="U128" s="24"/>
      <c r="V128" s="24"/>
      <c r="W128" s="24"/>
      <c r="X128" s="24"/>
      <c r="Y128" s="24"/>
      <c r="Z128" s="24"/>
    </row>
    <row r="129" spans="16:26" ht="15.75" customHeight="1">
      <c r="P129" s="24"/>
      <c r="Q129" s="24"/>
      <c r="R129" s="24"/>
      <c r="S129" s="24"/>
      <c r="T129" s="24"/>
      <c r="U129" s="24"/>
      <c r="V129" s="24"/>
      <c r="W129" s="24"/>
      <c r="X129" s="24"/>
      <c r="Y129" s="24"/>
      <c r="Z129" s="24"/>
    </row>
    <row r="130" spans="16:26" ht="15.75" customHeight="1">
      <c r="P130" s="24"/>
      <c r="Q130" s="24"/>
      <c r="R130" s="24"/>
      <c r="S130" s="24"/>
      <c r="T130" s="24"/>
      <c r="U130" s="24"/>
      <c r="V130" s="24"/>
      <c r="W130" s="24"/>
      <c r="X130" s="24"/>
      <c r="Y130" s="24"/>
      <c r="Z130" s="24"/>
    </row>
    <row r="131" spans="16:26" ht="15.75" customHeight="1">
      <c r="P131" s="24"/>
      <c r="Q131" s="24"/>
      <c r="R131" s="24"/>
      <c r="S131" s="24"/>
      <c r="T131" s="24"/>
      <c r="U131" s="24"/>
      <c r="V131" s="24"/>
      <c r="W131" s="24"/>
      <c r="X131" s="24"/>
      <c r="Y131" s="24"/>
      <c r="Z131" s="24"/>
    </row>
    <row r="132" spans="16:26" ht="15.75" customHeight="1">
      <c r="P132" s="24"/>
      <c r="Q132" s="24"/>
      <c r="R132" s="24"/>
      <c r="S132" s="24"/>
      <c r="T132" s="24"/>
      <c r="U132" s="24"/>
      <c r="V132" s="24"/>
      <c r="W132" s="24"/>
      <c r="X132" s="24"/>
      <c r="Y132" s="24"/>
      <c r="Z132" s="24"/>
    </row>
    <row r="133" spans="16:26" ht="15.75" customHeight="1">
      <c r="P133" s="24"/>
      <c r="Q133" s="24"/>
      <c r="R133" s="24"/>
      <c r="S133" s="24"/>
      <c r="T133" s="24"/>
      <c r="U133" s="24"/>
      <c r="V133" s="24"/>
      <c r="W133" s="24"/>
      <c r="X133" s="24"/>
      <c r="Y133" s="24"/>
      <c r="Z133" s="24"/>
    </row>
    <row r="134" spans="16:26" ht="15.75" customHeight="1">
      <c r="P134" s="24"/>
      <c r="Q134" s="24"/>
      <c r="R134" s="24"/>
      <c r="S134" s="24"/>
      <c r="T134" s="24"/>
      <c r="U134" s="24"/>
      <c r="V134" s="24"/>
      <c r="W134" s="24"/>
      <c r="X134" s="24"/>
      <c r="Y134" s="24"/>
      <c r="Z134" s="24"/>
    </row>
    <row r="135" spans="16:26" ht="15.75" customHeight="1">
      <c r="P135" s="24"/>
      <c r="Q135" s="24"/>
      <c r="R135" s="24"/>
      <c r="S135" s="24"/>
      <c r="T135" s="24"/>
      <c r="U135" s="24"/>
      <c r="V135" s="24"/>
      <c r="W135" s="24"/>
      <c r="X135" s="24"/>
      <c r="Y135" s="24"/>
      <c r="Z135" s="24"/>
    </row>
    <row r="136" spans="16:26" ht="15.75" customHeight="1">
      <c r="P136" s="24"/>
      <c r="Q136" s="24"/>
      <c r="R136" s="24"/>
      <c r="S136" s="24"/>
      <c r="T136" s="24"/>
      <c r="U136" s="24"/>
      <c r="V136" s="24"/>
      <c r="W136" s="24"/>
      <c r="X136" s="24"/>
      <c r="Y136" s="24"/>
      <c r="Z136" s="24"/>
    </row>
    <row r="137" spans="16:26" ht="15.75" customHeight="1">
      <c r="P137" s="24"/>
      <c r="Q137" s="24"/>
      <c r="R137" s="24"/>
      <c r="S137" s="24"/>
      <c r="T137" s="24"/>
      <c r="U137" s="24"/>
      <c r="V137" s="24"/>
      <c r="W137" s="24"/>
      <c r="X137" s="24"/>
      <c r="Y137" s="24"/>
      <c r="Z137" s="24"/>
    </row>
    <row r="138" spans="16:26" ht="15.75" customHeight="1">
      <c r="P138" s="24"/>
      <c r="Q138" s="24"/>
      <c r="R138" s="24"/>
      <c r="S138" s="24"/>
      <c r="T138" s="24"/>
      <c r="U138" s="24"/>
      <c r="V138" s="24"/>
      <c r="W138" s="24"/>
      <c r="X138" s="24"/>
      <c r="Y138" s="24"/>
      <c r="Z138" s="24"/>
    </row>
    <row r="139" spans="16:26" ht="15.75" customHeight="1">
      <c r="P139" s="24"/>
      <c r="Q139" s="24"/>
      <c r="R139" s="24"/>
      <c r="S139" s="24"/>
      <c r="T139" s="24"/>
      <c r="U139" s="24"/>
      <c r="V139" s="24"/>
      <c r="W139" s="24"/>
      <c r="X139" s="24"/>
      <c r="Y139" s="24"/>
      <c r="Z139" s="24"/>
    </row>
    <row r="140" spans="16:26" ht="15.75" customHeight="1">
      <c r="P140" s="24"/>
      <c r="Q140" s="24"/>
      <c r="R140" s="24"/>
      <c r="S140" s="24"/>
      <c r="T140" s="24"/>
      <c r="U140" s="24"/>
      <c r="V140" s="24"/>
      <c r="W140" s="24"/>
      <c r="X140" s="24"/>
      <c r="Y140" s="24"/>
      <c r="Z140" s="24"/>
    </row>
    <row r="141" spans="16:26" ht="15.75" customHeight="1">
      <c r="P141" s="24"/>
      <c r="Q141" s="24"/>
      <c r="R141" s="24"/>
      <c r="S141" s="24"/>
      <c r="T141" s="24"/>
      <c r="U141" s="24"/>
      <c r="V141" s="24"/>
      <c r="W141" s="24"/>
      <c r="X141" s="24"/>
      <c r="Y141" s="24"/>
      <c r="Z141" s="24"/>
    </row>
    <row r="142" spans="16:26" ht="15.75" customHeight="1">
      <c r="P142" s="24"/>
      <c r="Q142" s="24"/>
      <c r="R142" s="24"/>
      <c r="S142" s="24"/>
      <c r="T142" s="24"/>
      <c r="U142" s="24"/>
      <c r="V142" s="24"/>
      <c r="W142" s="24"/>
      <c r="X142" s="24"/>
      <c r="Y142" s="24"/>
      <c r="Z142" s="24"/>
    </row>
    <row r="143" spans="16:26" ht="15.75" customHeight="1">
      <c r="P143" s="24"/>
      <c r="Q143" s="24"/>
      <c r="R143" s="24"/>
      <c r="S143" s="24"/>
      <c r="T143" s="24"/>
      <c r="U143" s="24"/>
      <c r="V143" s="24"/>
      <c r="W143" s="24"/>
      <c r="X143" s="24"/>
      <c r="Y143" s="24"/>
      <c r="Z143" s="24"/>
    </row>
    <row r="144" spans="16:26" ht="15.75" customHeight="1">
      <c r="P144" s="24"/>
      <c r="Q144" s="24"/>
      <c r="R144" s="24"/>
      <c r="S144" s="24"/>
      <c r="T144" s="24"/>
      <c r="U144" s="24"/>
      <c r="V144" s="24"/>
      <c r="W144" s="24"/>
      <c r="X144" s="24"/>
      <c r="Y144" s="24"/>
      <c r="Z144" s="24"/>
    </row>
    <row r="145" spans="16:26" ht="15.75" customHeight="1">
      <c r="P145" s="24"/>
      <c r="Q145" s="24"/>
      <c r="R145" s="24"/>
      <c r="S145" s="24"/>
      <c r="T145" s="24"/>
      <c r="U145" s="24"/>
      <c r="V145" s="24"/>
      <c r="W145" s="24"/>
      <c r="X145" s="24"/>
      <c r="Y145" s="24"/>
      <c r="Z145" s="24"/>
    </row>
    <row r="146" spans="16:26" ht="15.75" customHeight="1">
      <c r="P146" s="24"/>
      <c r="Q146" s="24"/>
      <c r="R146" s="24"/>
      <c r="S146" s="24"/>
      <c r="T146" s="24"/>
      <c r="U146" s="24"/>
      <c r="V146" s="24"/>
      <c r="W146" s="24"/>
      <c r="X146" s="24"/>
      <c r="Y146" s="24"/>
      <c r="Z146" s="24"/>
    </row>
    <row r="147" spans="16:26" ht="15.75" customHeight="1">
      <c r="P147" s="24"/>
      <c r="Q147" s="24"/>
      <c r="R147" s="24"/>
      <c r="S147" s="24"/>
      <c r="T147" s="24"/>
      <c r="U147" s="24"/>
      <c r="V147" s="24"/>
      <c r="W147" s="24"/>
      <c r="X147" s="24"/>
      <c r="Y147" s="24"/>
      <c r="Z147" s="24"/>
    </row>
    <row r="148" spans="16:26" ht="15.75" customHeight="1">
      <c r="P148" s="24"/>
      <c r="Q148" s="24"/>
      <c r="R148" s="24"/>
      <c r="S148" s="24"/>
      <c r="T148" s="24"/>
      <c r="U148" s="24"/>
      <c r="V148" s="24"/>
      <c r="W148" s="24"/>
      <c r="X148" s="24"/>
      <c r="Y148" s="24"/>
      <c r="Z148" s="24"/>
    </row>
    <row r="149" spans="16:26" ht="15.75" customHeight="1">
      <c r="P149" s="24"/>
      <c r="Q149" s="24"/>
      <c r="R149" s="24"/>
      <c r="S149" s="24"/>
      <c r="T149" s="24"/>
      <c r="U149" s="24"/>
      <c r="V149" s="24"/>
      <c r="W149" s="24"/>
      <c r="X149" s="24"/>
      <c r="Y149" s="24"/>
      <c r="Z149" s="24"/>
    </row>
    <row r="150" spans="16:26" ht="15.75" customHeight="1">
      <c r="P150" s="24"/>
      <c r="Q150" s="24"/>
      <c r="R150" s="24"/>
      <c r="S150" s="24"/>
      <c r="T150" s="24"/>
      <c r="U150" s="24"/>
      <c r="V150" s="24"/>
      <c r="W150" s="24"/>
      <c r="X150" s="24"/>
      <c r="Y150" s="24"/>
      <c r="Z150" s="24"/>
    </row>
    <row r="151" spans="16:26" ht="15.75" customHeight="1">
      <c r="P151" s="24"/>
      <c r="Q151" s="24"/>
      <c r="R151" s="24"/>
      <c r="S151" s="24"/>
      <c r="T151" s="24"/>
      <c r="U151" s="24"/>
      <c r="V151" s="24"/>
      <c r="W151" s="24"/>
      <c r="X151" s="24"/>
      <c r="Y151" s="24"/>
      <c r="Z151" s="24"/>
    </row>
    <row r="152" spans="16:26" ht="15.75" customHeight="1">
      <c r="P152" s="24"/>
      <c r="Q152" s="24"/>
      <c r="R152" s="24"/>
      <c r="S152" s="24"/>
      <c r="T152" s="24"/>
      <c r="U152" s="24"/>
      <c r="V152" s="24"/>
      <c r="W152" s="24"/>
      <c r="X152" s="24"/>
      <c r="Y152" s="24"/>
      <c r="Z152" s="24"/>
    </row>
    <row r="153" spans="16:26" ht="15.75" customHeight="1">
      <c r="P153" s="24"/>
      <c r="Q153" s="24"/>
      <c r="R153" s="24"/>
      <c r="S153" s="24"/>
      <c r="T153" s="24"/>
      <c r="U153" s="24"/>
      <c r="V153" s="24"/>
      <c r="W153" s="24"/>
      <c r="X153" s="24"/>
      <c r="Y153" s="24"/>
      <c r="Z153" s="24"/>
    </row>
    <row r="154" spans="16:26" ht="15.75" customHeight="1">
      <c r="P154" s="24"/>
      <c r="Q154" s="24"/>
      <c r="R154" s="24"/>
      <c r="S154" s="24"/>
      <c r="T154" s="24"/>
      <c r="U154" s="24"/>
      <c r="V154" s="24"/>
      <c r="W154" s="24"/>
      <c r="X154" s="24"/>
      <c r="Y154" s="24"/>
      <c r="Z154" s="24"/>
    </row>
    <row r="155" spans="16:26" ht="15.75" customHeight="1">
      <c r="P155" s="24"/>
      <c r="Q155" s="24"/>
      <c r="R155" s="24"/>
      <c r="S155" s="24"/>
      <c r="T155" s="24"/>
      <c r="U155" s="24"/>
      <c r="V155" s="24"/>
      <c r="W155" s="24"/>
      <c r="X155" s="24"/>
      <c r="Y155" s="24"/>
      <c r="Z155" s="24"/>
    </row>
    <row r="156" spans="16:26" ht="15.75" customHeight="1">
      <c r="P156" s="24"/>
      <c r="Q156" s="24"/>
      <c r="R156" s="24"/>
      <c r="S156" s="24"/>
      <c r="T156" s="24"/>
      <c r="U156" s="24"/>
      <c r="V156" s="24"/>
      <c r="W156" s="24"/>
      <c r="X156" s="24"/>
      <c r="Y156" s="24"/>
      <c r="Z156" s="24"/>
    </row>
    <row r="157" spans="16:26" ht="15.75" customHeight="1">
      <c r="P157" s="24"/>
      <c r="Q157" s="24"/>
      <c r="R157" s="24"/>
      <c r="S157" s="24"/>
      <c r="T157" s="24"/>
      <c r="U157" s="24"/>
      <c r="V157" s="24"/>
      <c r="W157" s="24"/>
      <c r="X157" s="24"/>
      <c r="Y157" s="24"/>
      <c r="Z157" s="24"/>
    </row>
    <row r="158" spans="16:26" ht="15.75" customHeight="1">
      <c r="P158" s="24"/>
      <c r="Q158" s="24"/>
      <c r="R158" s="24"/>
      <c r="S158" s="24"/>
      <c r="T158" s="24"/>
      <c r="U158" s="24"/>
      <c r="V158" s="24"/>
      <c r="W158" s="24"/>
      <c r="X158" s="24"/>
      <c r="Y158" s="24"/>
      <c r="Z158" s="24"/>
    </row>
    <row r="159" spans="16:26" ht="15.75" customHeight="1">
      <c r="P159" s="24"/>
      <c r="Q159" s="24"/>
      <c r="R159" s="24"/>
      <c r="S159" s="24"/>
      <c r="T159" s="24"/>
      <c r="U159" s="24"/>
      <c r="V159" s="24"/>
      <c r="W159" s="24"/>
      <c r="X159" s="24"/>
      <c r="Y159" s="24"/>
      <c r="Z159" s="24"/>
    </row>
    <row r="160" spans="16:26" ht="15.75" customHeight="1">
      <c r="P160" s="24"/>
      <c r="Q160" s="24"/>
      <c r="R160" s="24"/>
      <c r="S160" s="24"/>
      <c r="T160" s="24"/>
      <c r="U160" s="24"/>
      <c r="V160" s="24"/>
      <c r="W160" s="24"/>
      <c r="X160" s="24"/>
      <c r="Y160" s="24"/>
      <c r="Z160" s="24"/>
    </row>
    <row r="161" spans="16:26" ht="15.75" customHeight="1">
      <c r="P161" s="24"/>
      <c r="Q161" s="24"/>
      <c r="R161" s="24"/>
      <c r="S161" s="24"/>
      <c r="T161" s="24"/>
      <c r="U161" s="24"/>
      <c r="V161" s="24"/>
      <c r="W161" s="24"/>
      <c r="X161" s="24"/>
      <c r="Y161" s="24"/>
      <c r="Z161" s="24"/>
    </row>
    <row r="162" spans="16:26" ht="15.75" customHeight="1">
      <c r="P162" s="24"/>
      <c r="Q162" s="24"/>
      <c r="R162" s="24"/>
      <c r="S162" s="24"/>
      <c r="T162" s="24"/>
      <c r="U162" s="24"/>
      <c r="V162" s="24"/>
      <c r="W162" s="24"/>
      <c r="X162" s="24"/>
      <c r="Y162" s="24"/>
      <c r="Z162" s="24"/>
    </row>
    <row r="163" spans="16:26" ht="15.75" customHeight="1">
      <c r="P163" s="24"/>
      <c r="Q163" s="24"/>
      <c r="R163" s="24"/>
      <c r="S163" s="24"/>
      <c r="T163" s="24"/>
      <c r="U163" s="24"/>
      <c r="V163" s="24"/>
      <c r="W163" s="24"/>
      <c r="X163" s="24"/>
      <c r="Y163" s="24"/>
      <c r="Z163" s="24"/>
    </row>
    <row r="164" spans="16:26" ht="15.75" customHeight="1">
      <c r="P164" s="24"/>
      <c r="Q164" s="24"/>
      <c r="R164" s="24"/>
      <c r="S164" s="24"/>
      <c r="T164" s="24"/>
      <c r="U164" s="24"/>
      <c r="V164" s="24"/>
      <c r="W164" s="24"/>
      <c r="X164" s="24"/>
      <c r="Y164" s="24"/>
      <c r="Z164" s="24"/>
    </row>
    <row r="165" spans="16:26" ht="15.75" customHeight="1">
      <c r="P165" s="24"/>
      <c r="Q165" s="24"/>
      <c r="R165" s="24"/>
      <c r="S165" s="24"/>
      <c r="T165" s="24"/>
      <c r="U165" s="24"/>
      <c r="V165" s="24"/>
      <c r="W165" s="24"/>
      <c r="X165" s="24"/>
      <c r="Y165" s="24"/>
      <c r="Z165" s="24"/>
    </row>
    <row r="166" spans="16:26" ht="15.75" customHeight="1">
      <c r="P166" s="24"/>
      <c r="Q166" s="24"/>
      <c r="R166" s="24"/>
      <c r="S166" s="24"/>
      <c r="T166" s="24"/>
      <c r="U166" s="24"/>
      <c r="V166" s="24"/>
      <c r="W166" s="24"/>
      <c r="X166" s="24"/>
      <c r="Y166" s="24"/>
      <c r="Z166" s="24"/>
    </row>
    <row r="167" spans="16:26" ht="15.75" customHeight="1">
      <c r="P167" s="24"/>
      <c r="Q167" s="24"/>
      <c r="R167" s="24"/>
      <c r="S167" s="24"/>
      <c r="T167" s="24"/>
      <c r="U167" s="24"/>
      <c r="V167" s="24"/>
      <c r="W167" s="24"/>
      <c r="X167" s="24"/>
      <c r="Y167" s="24"/>
      <c r="Z167" s="24"/>
    </row>
    <row r="168" spans="16:26" ht="15.75" customHeight="1">
      <c r="P168" s="24"/>
      <c r="Q168" s="24"/>
      <c r="R168" s="24"/>
      <c r="S168" s="24"/>
      <c r="T168" s="24"/>
      <c r="U168" s="24"/>
      <c r="V168" s="24"/>
      <c r="W168" s="24"/>
      <c r="X168" s="24"/>
      <c r="Y168" s="24"/>
      <c r="Z168" s="24"/>
    </row>
    <row r="169" spans="16:26" ht="15.75" customHeight="1">
      <c r="P169" s="24"/>
      <c r="Q169" s="24"/>
      <c r="R169" s="24"/>
      <c r="S169" s="24"/>
      <c r="T169" s="24"/>
      <c r="U169" s="24"/>
      <c r="V169" s="24"/>
      <c r="W169" s="24"/>
      <c r="X169" s="24"/>
      <c r="Y169" s="24"/>
      <c r="Z169" s="24"/>
    </row>
    <row r="170" spans="16:26" ht="15.75" customHeight="1">
      <c r="P170" s="24"/>
      <c r="Q170" s="24"/>
      <c r="R170" s="24"/>
      <c r="S170" s="24"/>
      <c r="T170" s="24"/>
      <c r="U170" s="24"/>
      <c r="V170" s="24"/>
      <c r="W170" s="24"/>
      <c r="X170" s="24"/>
      <c r="Y170" s="24"/>
      <c r="Z170" s="24"/>
    </row>
    <row r="171" spans="16:26" ht="15.75" customHeight="1">
      <c r="P171" s="24"/>
      <c r="Q171" s="24"/>
      <c r="R171" s="24"/>
      <c r="S171" s="24"/>
      <c r="T171" s="24"/>
      <c r="U171" s="24"/>
      <c r="V171" s="24"/>
      <c r="W171" s="24"/>
      <c r="X171" s="24"/>
      <c r="Y171" s="24"/>
      <c r="Z171" s="24"/>
    </row>
    <row r="172" spans="16:26" ht="15.75" customHeight="1">
      <c r="P172" s="24"/>
      <c r="Q172" s="24"/>
      <c r="R172" s="24"/>
      <c r="S172" s="24"/>
      <c r="T172" s="24"/>
      <c r="U172" s="24"/>
      <c r="V172" s="24"/>
      <c r="W172" s="24"/>
      <c r="X172" s="24"/>
      <c r="Y172" s="24"/>
      <c r="Z172" s="24"/>
    </row>
    <row r="173" spans="16:26" ht="15.75" customHeight="1">
      <c r="P173" s="24"/>
      <c r="Q173" s="24"/>
      <c r="R173" s="24"/>
      <c r="S173" s="24"/>
      <c r="T173" s="24"/>
      <c r="U173" s="24"/>
      <c r="V173" s="24"/>
      <c r="W173" s="24"/>
      <c r="X173" s="24"/>
      <c r="Y173" s="24"/>
      <c r="Z173" s="24"/>
    </row>
    <row r="174" spans="16:26" ht="15.75" customHeight="1">
      <c r="P174" s="24"/>
      <c r="Q174" s="24"/>
      <c r="R174" s="24"/>
      <c r="S174" s="24"/>
      <c r="T174" s="24"/>
      <c r="U174" s="24"/>
      <c r="V174" s="24"/>
      <c r="W174" s="24"/>
      <c r="X174" s="24"/>
      <c r="Y174" s="24"/>
      <c r="Z174" s="24"/>
    </row>
    <row r="175" spans="16:26" ht="15.75" customHeight="1">
      <c r="P175" s="24"/>
      <c r="Q175" s="24"/>
      <c r="R175" s="24"/>
      <c r="S175" s="24"/>
      <c r="T175" s="24"/>
      <c r="U175" s="24"/>
      <c r="V175" s="24"/>
      <c r="W175" s="24"/>
      <c r="X175" s="24"/>
      <c r="Y175" s="24"/>
      <c r="Z175" s="24"/>
    </row>
    <row r="176" spans="16:26" ht="15.75" customHeight="1">
      <c r="P176" s="24"/>
      <c r="Q176" s="24"/>
      <c r="R176" s="24"/>
      <c r="S176" s="24"/>
      <c r="T176" s="24"/>
      <c r="U176" s="24"/>
      <c r="V176" s="24"/>
      <c r="W176" s="24"/>
      <c r="X176" s="24"/>
      <c r="Y176" s="24"/>
      <c r="Z176" s="24"/>
    </row>
    <row r="177" spans="16:26" ht="15.75" customHeight="1">
      <c r="P177" s="24"/>
      <c r="Q177" s="24"/>
      <c r="R177" s="24"/>
      <c r="S177" s="24"/>
      <c r="T177" s="24"/>
      <c r="U177" s="24"/>
      <c r="V177" s="24"/>
      <c r="W177" s="24"/>
      <c r="X177" s="24"/>
      <c r="Y177" s="24"/>
      <c r="Z177" s="24"/>
    </row>
    <row r="178" spans="16:26" ht="15.75" customHeight="1">
      <c r="P178" s="24"/>
      <c r="Q178" s="24"/>
      <c r="R178" s="24"/>
      <c r="S178" s="24"/>
      <c r="T178" s="24"/>
      <c r="U178" s="24"/>
      <c r="V178" s="24"/>
      <c r="W178" s="24"/>
      <c r="X178" s="24"/>
      <c r="Y178" s="24"/>
      <c r="Z178" s="24"/>
    </row>
    <row r="179" spans="16:26" ht="15.75" customHeight="1">
      <c r="P179" s="24"/>
      <c r="Q179" s="24"/>
      <c r="R179" s="24"/>
      <c r="S179" s="24"/>
      <c r="T179" s="24"/>
      <c r="U179" s="24"/>
      <c r="V179" s="24"/>
      <c r="W179" s="24"/>
      <c r="X179" s="24"/>
      <c r="Y179" s="24"/>
      <c r="Z179" s="24"/>
    </row>
    <row r="180" spans="16:26" ht="15.75" customHeight="1">
      <c r="P180" s="24"/>
      <c r="Q180" s="24"/>
      <c r="R180" s="24"/>
      <c r="S180" s="24"/>
      <c r="T180" s="24"/>
      <c r="U180" s="24"/>
      <c r="V180" s="24"/>
      <c r="W180" s="24"/>
      <c r="X180" s="24"/>
      <c r="Y180" s="24"/>
      <c r="Z180" s="24"/>
    </row>
    <row r="181" spans="16:26" ht="15.75" customHeight="1">
      <c r="P181" s="24"/>
      <c r="Q181" s="24"/>
      <c r="R181" s="24"/>
      <c r="S181" s="24"/>
      <c r="T181" s="24"/>
      <c r="U181" s="24"/>
      <c r="V181" s="24"/>
      <c r="W181" s="24"/>
      <c r="X181" s="24"/>
      <c r="Y181" s="24"/>
      <c r="Z181" s="24"/>
    </row>
    <row r="182" spans="16:26" ht="15.75" customHeight="1">
      <c r="P182" s="24"/>
      <c r="Q182" s="24"/>
      <c r="R182" s="24"/>
      <c r="S182" s="24"/>
      <c r="T182" s="24"/>
      <c r="U182" s="24"/>
      <c r="V182" s="24"/>
      <c r="W182" s="24"/>
      <c r="X182" s="24"/>
      <c r="Y182" s="24"/>
      <c r="Z182" s="24"/>
    </row>
    <row r="183" spans="16:26" ht="15.75" customHeight="1">
      <c r="P183" s="24"/>
      <c r="Q183" s="24"/>
      <c r="R183" s="24"/>
      <c r="S183" s="24"/>
      <c r="T183" s="24"/>
      <c r="U183" s="24"/>
      <c r="V183" s="24"/>
      <c r="W183" s="24"/>
      <c r="X183" s="24"/>
      <c r="Y183" s="24"/>
      <c r="Z183" s="24"/>
    </row>
    <row r="184" spans="16:26" ht="15.75" customHeight="1">
      <c r="P184" s="24"/>
      <c r="Q184" s="24"/>
      <c r="R184" s="24"/>
      <c r="S184" s="24"/>
      <c r="T184" s="24"/>
      <c r="U184" s="24"/>
      <c r="V184" s="24"/>
      <c r="W184" s="24"/>
      <c r="X184" s="24"/>
      <c r="Y184" s="24"/>
      <c r="Z184" s="24"/>
    </row>
    <row r="185" spans="16:26" ht="15.75" customHeight="1">
      <c r="P185" s="24"/>
      <c r="Q185" s="24"/>
      <c r="R185" s="24"/>
      <c r="S185" s="24"/>
      <c r="T185" s="24"/>
      <c r="U185" s="24"/>
      <c r="V185" s="24"/>
      <c r="W185" s="24"/>
      <c r="X185" s="24"/>
      <c r="Y185" s="24"/>
      <c r="Z185" s="24"/>
    </row>
    <row r="186" spans="16:26" ht="15.75" customHeight="1">
      <c r="P186" s="24"/>
      <c r="Q186" s="24"/>
      <c r="R186" s="24"/>
      <c r="S186" s="24"/>
      <c r="T186" s="24"/>
      <c r="U186" s="24"/>
      <c r="V186" s="24"/>
      <c r="W186" s="24"/>
      <c r="X186" s="24"/>
      <c r="Y186" s="24"/>
      <c r="Z186" s="24"/>
    </row>
    <row r="187" spans="16:26" ht="15.75" customHeight="1">
      <c r="P187" s="24"/>
      <c r="Q187" s="24"/>
      <c r="R187" s="24"/>
      <c r="S187" s="24"/>
      <c r="T187" s="24"/>
      <c r="U187" s="24"/>
      <c r="V187" s="24"/>
      <c r="W187" s="24"/>
      <c r="X187" s="24"/>
      <c r="Y187" s="24"/>
      <c r="Z187" s="24"/>
    </row>
    <row r="188" spans="16:26" ht="15.75" customHeight="1">
      <c r="P188" s="24"/>
      <c r="Q188" s="24"/>
      <c r="R188" s="24"/>
      <c r="S188" s="24"/>
      <c r="T188" s="24"/>
      <c r="U188" s="24"/>
      <c r="V188" s="24"/>
      <c r="W188" s="24"/>
      <c r="X188" s="24"/>
      <c r="Y188" s="24"/>
      <c r="Z188" s="24"/>
    </row>
    <row r="189" spans="16:26" ht="15.75" customHeight="1">
      <c r="P189" s="24"/>
      <c r="Q189" s="24"/>
      <c r="R189" s="24"/>
      <c r="S189" s="24"/>
      <c r="T189" s="24"/>
      <c r="U189" s="24"/>
      <c r="V189" s="24"/>
      <c r="W189" s="24"/>
      <c r="X189" s="24"/>
      <c r="Y189" s="24"/>
      <c r="Z189" s="24"/>
    </row>
    <row r="190" spans="16:26" ht="15.75" customHeight="1">
      <c r="P190" s="24"/>
      <c r="Q190" s="24"/>
      <c r="R190" s="24"/>
      <c r="S190" s="24"/>
      <c r="T190" s="24"/>
      <c r="U190" s="24"/>
      <c r="V190" s="24"/>
      <c r="W190" s="24"/>
      <c r="X190" s="24"/>
      <c r="Y190" s="24"/>
      <c r="Z190" s="24"/>
    </row>
    <row r="191" spans="16:26" ht="15.75" customHeight="1">
      <c r="P191" s="24"/>
      <c r="Q191" s="24"/>
      <c r="R191" s="24"/>
      <c r="S191" s="24"/>
      <c r="T191" s="24"/>
      <c r="U191" s="24"/>
      <c r="V191" s="24"/>
      <c r="W191" s="24"/>
      <c r="X191" s="24"/>
      <c r="Y191" s="24"/>
      <c r="Z191" s="24"/>
    </row>
    <row r="192" spans="16:26" ht="15.75" customHeight="1">
      <c r="P192" s="24"/>
      <c r="Q192" s="24"/>
      <c r="R192" s="24"/>
      <c r="S192" s="24"/>
      <c r="T192" s="24"/>
      <c r="U192" s="24"/>
      <c r="V192" s="24"/>
      <c r="W192" s="24"/>
      <c r="X192" s="24"/>
      <c r="Y192" s="24"/>
      <c r="Z192" s="24"/>
    </row>
    <row r="193" spans="16:26" ht="15.75" customHeight="1">
      <c r="P193" s="24"/>
      <c r="Q193" s="24"/>
      <c r="R193" s="24"/>
      <c r="S193" s="24"/>
      <c r="T193" s="24"/>
      <c r="U193" s="24"/>
      <c r="V193" s="24"/>
      <c r="W193" s="24"/>
      <c r="X193" s="24"/>
      <c r="Y193" s="24"/>
      <c r="Z193" s="24"/>
    </row>
    <row r="194" spans="16:26" ht="15.75" customHeight="1">
      <c r="P194" s="24"/>
      <c r="Q194" s="24"/>
      <c r="R194" s="24"/>
      <c r="S194" s="24"/>
      <c r="T194" s="24"/>
      <c r="U194" s="24"/>
      <c r="V194" s="24"/>
      <c r="W194" s="24"/>
      <c r="X194" s="24"/>
      <c r="Y194" s="24"/>
      <c r="Z194" s="24"/>
    </row>
    <row r="195" spans="16:26" ht="15.75" customHeight="1">
      <c r="P195" s="24"/>
      <c r="Q195" s="24"/>
      <c r="R195" s="24"/>
      <c r="S195" s="24"/>
      <c r="T195" s="24"/>
      <c r="U195" s="24"/>
      <c r="V195" s="24"/>
      <c r="W195" s="24"/>
      <c r="X195" s="24"/>
      <c r="Y195" s="24"/>
      <c r="Z195" s="24"/>
    </row>
    <row r="196" spans="16:26" ht="15.75" customHeight="1">
      <c r="P196" s="24"/>
      <c r="Q196" s="24"/>
      <c r="R196" s="24"/>
      <c r="S196" s="24"/>
      <c r="T196" s="24"/>
      <c r="U196" s="24"/>
      <c r="V196" s="24"/>
      <c r="W196" s="24"/>
      <c r="X196" s="24"/>
      <c r="Y196" s="24"/>
      <c r="Z196" s="24"/>
    </row>
    <row r="197" spans="16:26" ht="15.75" customHeight="1">
      <c r="P197" s="24"/>
      <c r="Q197" s="24"/>
      <c r="R197" s="24"/>
      <c r="S197" s="24"/>
      <c r="T197" s="24"/>
      <c r="U197" s="24"/>
      <c r="V197" s="24"/>
      <c r="W197" s="24"/>
      <c r="X197" s="24"/>
      <c r="Y197" s="24"/>
      <c r="Z197" s="24"/>
    </row>
    <row r="198" spans="16:26" ht="15.75" customHeight="1">
      <c r="P198" s="24"/>
      <c r="Q198" s="24"/>
      <c r="R198" s="24"/>
      <c r="S198" s="24"/>
      <c r="T198" s="24"/>
      <c r="U198" s="24"/>
      <c r="V198" s="24"/>
      <c r="W198" s="24"/>
      <c r="X198" s="24"/>
      <c r="Y198" s="24"/>
      <c r="Z198" s="24"/>
    </row>
    <row r="199" spans="16:26" ht="15.75" customHeight="1">
      <c r="P199" s="24"/>
      <c r="Q199" s="24"/>
      <c r="R199" s="24"/>
      <c r="S199" s="24"/>
      <c r="T199" s="24"/>
      <c r="U199" s="24"/>
      <c r="V199" s="24"/>
      <c r="W199" s="24"/>
      <c r="X199" s="24"/>
      <c r="Y199" s="24"/>
      <c r="Z199" s="24"/>
    </row>
    <row r="200" spans="16:26" ht="15.75" customHeight="1">
      <c r="P200" s="24"/>
      <c r="Q200" s="24"/>
      <c r="R200" s="24"/>
      <c r="S200" s="24"/>
      <c r="T200" s="24"/>
      <c r="U200" s="24"/>
      <c r="V200" s="24"/>
      <c r="W200" s="24"/>
      <c r="X200" s="24"/>
      <c r="Y200" s="24"/>
      <c r="Z200" s="24"/>
    </row>
    <row r="201" spans="16:26" ht="15.75" customHeight="1">
      <c r="P201" s="24"/>
      <c r="Q201" s="24"/>
      <c r="R201" s="24"/>
      <c r="S201" s="24"/>
      <c r="T201" s="24"/>
      <c r="U201" s="24"/>
      <c r="V201" s="24"/>
      <c r="W201" s="24"/>
      <c r="X201" s="24"/>
      <c r="Y201" s="24"/>
      <c r="Z201" s="24"/>
    </row>
    <row r="202" spans="16:26" ht="15.75" customHeight="1">
      <c r="P202" s="24"/>
      <c r="Q202" s="24"/>
      <c r="R202" s="24"/>
      <c r="S202" s="24"/>
      <c r="T202" s="24"/>
      <c r="U202" s="24"/>
      <c r="V202" s="24"/>
      <c r="W202" s="24"/>
      <c r="X202" s="24"/>
      <c r="Y202" s="24"/>
      <c r="Z202" s="24"/>
    </row>
    <row r="203" spans="16:26" ht="15.75" customHeight="1">
      <c r="P203" s="24"/>
      <c r="Q203" s="24"/>
      <c r="R203" s="24"/>
      <c r="S203" s="24"/>
      <c r="T203" s="24"/>
      <c r="U203" s="24"/>
      <c r="V203" s="24"/>
      <c r="W203" s="24"/>
      <c r="X203" s="24"/>
      <c r="Y203" s="24"/>
      <c r="Z203" s="24"/>
    </row>
    <row r="204" spans="16:26" ht="15.75" customHeight="1">
      <c r="P204" s="24"/>
      <c r="Q204" s="24"/>
      <c r="R204" s="24"/>
      <c r="S204" s="24"/>
      <c r="T204" s="24"/>
      <c r="U204" s="24"/>
      <c r="V204" s="24"/>
      <c r="W204" s="24"/>
      <c r="X204" s="24"/>
      <c r="Y204" s="24"/>
      <c r="Z204" s="24"/>
    </row>
    <row r="205" spans="16:26" ht="15.75" customHeight="1">
      <c r="P205" s="24"/>
      <c r="Q205" s="24"/>
      <c r="R205" s="24"/>
      <c r="S205" s="24"/>
      <c r="T205" s="24"/>
      <c r="U205" s="24"/>
      <c r="V205" s="24"/>
      <c r="W205" s="24"/>
      <c r="X205" s="24"/>
      <c r="Y205" s="24"/>
      <c r="Z205" s="24"/>
    </row>
    <row r="206" spans="16:26" ht="15.75" customHeight="1">
      <c r="P206" s="24"/>
      <c r="Q206" s="24"/>
      <c r="R206" s="24"/>
      <c r="S206" s="24"/>
      <c r="T206" s="24"/>
      <c r="U206" s="24"/>
      <c r="V206" s="24"/>
      <c r="W206" s="24"/>
      <c r="X206" s="24"/>
      <c r="Y206" s="24"/>
      <c r="Z206" s="24"/>
    </row>
    <row r="207" spans="16:26" ht="15.75" customHeight="1">
      <c r="P207" s="24"/>
      <c r="Q207" s="24"/>
      <c r="R207" s="24"/>
      <c r="S207" s="24"/>
      <c r="T207" s="24"/>
      <c r="U207" s="24"/>
      <c r="V207" s="24"/>
      <c r="W207" s="24"/>
      <c r="X207" s="24"/>
      <c r="Y207" s="24"/>
      <c r="Z207" s="24"/>
    </row>
    <row r="208" spans="16:26" ht="15.75" customHeight="1">
      <c r="P208" s="24"/>
      <c r="Q208" s="24"/>
      <c r="R208" s="24"/>
      <c r="S208" s="24"/>
      <c r="T208" s="24"/>
      <c r="U208" s="24"/>
      <c r="V208" s="24"/>
      <c r="W208" s="24"/>
      <c r="X208" s="24"/>
      <c r="Y208" s="24"/>
      <c r="Z208" s="24"/>
    </row>
    <row r="209" spans="16:26" ht="15.75" customHeight="1">
      <c r="P209" s="24"/>
      <c r="Q209" s="24"/>
      <c r="R209" s="24"/>
      <c r="S209" s="24"/>
      <c r="T209" s="24"/>
      <c r="U209" s="24"/>
      <c r="V209" s="24"/>
      <c r="W209" s="24"/>
      <c r="X209" s="24"/>
      <c r="Y209" s="24"/>
      <c r="Z209" s="24"/>
    </row>
    <row r="210" spans="16:26" ht="15.75" customHeight="1">
      <c r="P210" s="24"/>
      <c r="Q210" s="24"/>
      <c r="R210" s="24"/>
      <c r="S210" s="24"/>
      <c r="T210" s="24"/>
      <c r="U210" s="24"/>
      <c r="V210" s="24"/>
      <c r="W210" s="24"/>
      <c r="X210" s="24"/>
      <c r="Y210" s="24"/>
      <c r="Z210" s="24"/>
    </row>
    <row r="211" spans="16:26" ht="15.75" customHeight="1">
      <c r="P211" s="24"/>
      <c r="Q211" s="24"/>
      <c r="R211" s="24"/>
      <c r="S211" s="24"/>
      <c r="T211" s="24"/>
      <c r="U211" s="24"/>
      <c r="V211" s="24"/>
      <c r="W211" s="24"/>
      <c r="X211" s="24"/>
      <c r="Y211" s="24"/>
      <c r="Z211" s="24"/>
    </row>
    <row r="212" spans="16:26" ht="15.75" customHeight="1">
      <c r="P212" s="24"/>
      <c r="Q212" s="24"/>
      <c r="R212" s="24"/>
      <c r="S212" s="24"/>
      <c r="T212" s="24"/>
      <c r="U212" s="24"/>
      <c r="V212" s="24"/>
      <c r="W212" s="24"/>
      <c r="X212" s="24"/>
      <c r="Y212" s="24"/>
      <c r="Z212" s="24"/>
    </row>
    <row r="213" spans="16:26" ht="15.75" customHeight="1">
      <c r="P213" s="24"/>
      <c r="Q213" s="24"/>
      <c r="R213" s="24"/>
      <c r="S213" s="24"/>
      <c r="T213" s="24"/>
      <c r="U213" s="24"/>
      <c r="V213" s="24"/>
      <c r="W213" s="24"/>
      <c r="X213" s="24"/>
      <c r="Y213" s="24"/>
      <c r="Z213" s="24"/>
    </row>
    <row r="214" spans="16:26" ht="15.75" customHeight="1">
      <c r="P214" s="24"/>
      <c r="Q214" s="24"/>
      <c r="R214" s="24"/>
      <c r="S214" s="24"/>
      <c r="T214" s="24"/>
      <c r="U214" s="24"/>
      <c r="V214" s="24"/>
      <c r="W214" s="24"/>
      <c r="X214" s="24"/>
      <c r="Y214" s="24"/>
      <c r="Z214" s="24"/>
    </row>
    <row r="215" spans="16:26" ht="15.75" customHeight="1">
      <c r="P215" s="24"/>
      <c r="Q215" s="24"/>
      <c r="R215" s="24"/>
      <c r="S215" s="24"/>
      <c r="T215" s="24"/>
      <c r="U215" s="24"/>
      <c r="V215" s="24"/>
      <c r="W215" s="24"/>
      <c r="X215" s="24"/>
      <c r="Y215" s="24"/>
      <c r="Z215" s="24"/>
    </row>
    <row r="216" spans="16:26" ht="15.75" customHeight="1">
      <c r="P216" s="24"/>
      <c r="Q216" s="24"/>
      <c r="R216" s="24"/>
      <c r="S216" s="24"/>
      <c r="T216" s="24"/>
      <c r="U216" s="24"/>
      <c r="V216" s="24"/>
      <c r="W216" s="24"/>
      <c r="X216" s="24"/>
      <c r="Y216" s="24"/>
      <c r="Z216" s="24"/>
    </row>
    <row r="217" spans="16:26" ht="15.75" customHeight="1">
      <c r="P217" s="24"/>
      <c r="Q217" s="24"/>
      <c r="R217" s="24"/>
      <c r="S217" s="24"/>
      <c r="T217" s="24"/>
      <c r="U217" s="24"/>
      <c r="V217" s="24"/>
      <c r="W217" s="24"/>
      <c r="X217" s="24"/>
      <c r="Y217" s="24"/>
      <c r="Z217" s="24"/>
    </row>
    <row r="218" spans="16:26" ht="15.75" customHeight="1">
      <c r="P218" s="24"/>
      <c r="Q218" s="24"/>
      <c r="R218" s="24"/>
      <c r="S218" s="24"/>
      <c r="T218" s="24"/>
      <c r="U218" s="24"/>
      <c r="V218" s="24"/>
      <c r="W218" s="24"/>
      <c r="X218" s="24"/>
      <c r="Y218" s="24"/>
      <c r="Z218" s="24"/>
    </row>
    <row r="219" spans="16:26" ht="15.75" customHeight="1">
      <c r="P219" s="24"/>
      <c r="Q219" s="24"/>
      <c r="R219" s="24"/>
      <c r="S219" s="24"/>
      <c r="T219" s="24"/>
      <c r="U219" s="24"/>
      <c r="V219" s="24"/>
      <c r="W219" s="24"/>
      <c r="X219" s="24"/>
      <c r="Y219" s="24"/>
      <c r="Z219" s="24"/>
    </row>
    <row r="220" spans="16:26" ht="15.75" customHeight="1">
      <c r="P220" s="24"/>
      <c r="Q220" s="24"/>
      <c r="R220" s="24"/>
      <c r="S220" s="24"/>
      <c r="T220" s="24"/>
      <c r="U220" s="24"/>
      <c r="V220" s="24"/>
      <c r="W220" s="24"/>
      <c r="X220" s="24"/>
      <c r="Y220" s="24"/>
      <c r="Z220" s="24"/>
    </row>
    <row r="221" spans="16:26" ht="15.75" customHeight="1">
      <c r="P221" s="24"/>
      <c r="Q221" s="24"/>
      <c r="R221" s="24"/>
      <c r="S221" s="24"/>
      <c r="T221" s="24"/>
      <c r="U221" s="24"/>
      <c r="V221" s="24"/>
      <c r="W221" s="24"/>
      <c r="X221" s="24"/>
      <c r="Y221" s="24"/>
      <c r="Z221" s="24"/>
    </row>
    <row r="222" spans="16:26" ht="15.75" customHeight="1">
      <c r="P222" s="24"/>
      <c r="Q222" s="24"/>
      <c r="R222" s="24"/>
      <c r="S222" s="24"/>
      <c r="T222" s="24"/>
      <c r="U222" s="24"/>
      <c r="V222" s="24"/>
      <c r="W222" s="24"/>
      <c r="X222" s="24"/>
      <c r="Y222" s="24"/>
      <c r="Z222" s="24"/>
    </row>
    <row r="223" spans="16:26" ht="15.75" customHeight="1">
      <c r="P223" s="24"/>
      <c r="Q223" s="24"/>
      <c r="R223" s="24"/>
      <c r="S223" s="24"/>
      <c r="T223" s="24"/>
      <c r="U223" s="24"/>
      <c r="V223" s="24"/>
      <c r="W223" s="24"/>
      <c r="X223" s="24"/>
      <c r="Y223" s="24"/>
      <c r="Z223" s="24"/>
    </row>
    <row r="224" spans="16:26" ht="15.75" customHeight="1">
      <c r="P224" s="24"/>
      <c r="Q224" s="24"/>
      <c r="R224" s="24"/>
      <c r="S224" s="24"/>
      <c r="T224" s="24"/>
      <c r="U224" s="24"/>
      <c r="V224" s="24"/>
      <c r="W224" s="24"/>
      <c r="X224" s="24"/>
      <c r="Y224" s="24"/>
      <c r="Z224" s="24"/>
    </row>
    <row r="225" spans="16:26" ht="15.75" customHeight="1">
      <c r="P225" s="24"/>
      <c r="Q225" s="24"/>
      <c r="R225" s="24"/>
      <c r="S225" s="24"/>
      <c r="T225" s="24"/>
      <c r="U225" s="24"/>
      <c r="V225" s="24"/>
      <c r="W225" s="24"/>
      <c r="X225" s="24"/>
      <c r="Y225" s="24"/>
      <c r="Z225" s="24"/>
    </row>
    <row r="226" spans="16:26" ht="15.75" customHeight="1">
      <c r="P226" s="24"/>
      <c r="Q226" s="24"/>
      <c r="R226" s="24"/>
      <c r="S226" s="24"/>
      <c r="T226" s="24"/>
      <c r="U226" s="24"/>
      <c r="V226" s="24"/>
      <c r="W226" s="24"/>
      <c r="X226" s="24"/>
      <c r="Y226" s="24"/>
      <c r="Z226" s="24"/>
    </row>
    <row r="227" spans="16:26" ht="15.75" customHeight="1">
      <c r="P227" s="24"/>
      <c r="Q227" s="24"/>
      <c r="R227" s="24"/>
      <c r="S227" s="24"/>
      <c r="T227" s="24"/>
      <c r="U227" s="24"/>
      <c r="V227" s="24"/>
      <c r="W227" s="24"/>
      <c r="X227" s="24"/>
      <c r="Y227" s="24"/>
      <c r="Z227" s="24"/>
    </row>
    <row r="228" spans="16:26" ht="15.75" customHeight="1">
      <c r="P228" s="24"/>
      <c r="Q228" s="24"/>
      <c r="R228" s="24"/>
      <c r="S228" s="24"/>
      <c r="T228" s="24"/>
      <c r="U228" s="24"/>
      <c r="V228" s="24"/>
      <c r="W228" s="24"/>
      <c r="X228" s="24"/>
      <c r="Y228" s="24"/>
      <c r="Z228" s="24"/>
    </row>
    <row r="229" spans="16:26" ht="15.75" customHeight="1">
      <c r="P229" s="24"/>
      <c r="Q229" s="24"/>
      <c r="R229" s="24"/>
      <c r="S229" s="24"/>
      <c r="T229" s="24"/>
      <c r="U229" s="24"/>
      <c r="V229" s="24"/>
      <c r="W229" s="24"/>
      <c r="X229" s="24"/>
      <c r="Y229" s="24"/>
      <c r="Z229" s="24"/>
    </row>
    <row r="230" spans="16:26" ht="15.75" customHeight="1">
      <c r="P230" s="24"/>
      <c r="Q230" s="24"/>
      <c r="R230" s="24"/>
      <c r="S230" s="24"/>
      <c r="T230" s="24"/>
      <c r="U230" s="24"/>
      <c r="V230" s="24"/>
      <c r="W230" s="24"/>
      <c r="X230" s="24"/>
      <c r="Y230" s="24"/>
      <c r="Z230" s="24"/>
    </row>
    <row r="231" spans="16:26" ht="15.75" customHeight="1">
      <c r="P231" s="24"/>
      <c r="Q231" s="24"/>
      <c r="R231" s="24"/>
      <c r="S231" s="24"/>
      <c r="T231" s="24"/>
      <c r="U231" s="24"/>
      <c r="V231" s="24"/>
      <c r="W231" s="24"/>
      <c r="X231" s="24"/>
      <c r="Y231" s="24"/>
      <c r="Z231" s="24"/>
    </row>
    <row r="232" spans="16:26" ht="15.75" customHeight="1">
      <c r="P232" s="24"/>
      <c r="Q232" s="24"/>
      <c r="R232" s="24"/>
      <c r="S232" s="24"/>
      <c r="T232" s="24"/>
      <c r="U232" s="24"/>
      <c r="V232" s="24"/>
      <c r="W232" s="24"/>
      <c r="X232" s="24"/>
      <c r="Y232" s="24"/>
      <c r="Z232" s="24"/>
    </row>
    <row r="233" spans="16:26" ht="15.75" customHeight="1">
      <c r="P233" s="24"/>
      <c r="Q233" s="24"/>
      <c r="R233" s="24"/>
      <c r="S233" s="24"/>
      <c r="T233" s="24"/>
      <c r="U233" s="24"/>
      <c r="V233" s="24"/>
      <c r="W233" s="24"/>
      <c r="X233" s="24"/>
      <c r="Y233" s="24"/>
      <c r="Z233" s="24"/>
    </row>
    <row r="234" spans="16:26" ht="15.75" customHeight="1">
      <c r="P234" s="24"/>
      <c r="Q234" s="24"/>
      <c r="R234" s="24"/>
      <c r="S234" s="24"/>
      <c r="T234" s="24"/>
      <c r="U234" s="24"/>
      <c r="V234" s="24"/>
      <c r="W234" s="24"/>
      <c r="X234" s="24"/>
      <c r="Y234" s="24"/>
      <c r="Z234" s="24"/>
    </row>
    <row r="235" spans="16:26" ht="15.75" customHeight="1">
      <c r="P235" s="24"/>
      <c r="Q235" s="24"/>
      <c r="R235" s="24"/>
      <c r="S235" s="24"/>
      <c r="T235" s="24"/>
      <c r="U235" s="24"/>
      <c r="V235" s="24"/>
      <c r="W235" s="24"/>
      <c r="X235" s="24"/>
      <c r="Y235" s="24"/>
      <c r="Z235" s="24"/>
    </row>
    <row r="236" spans="16:26" ht="15.75" customHeight="1">
      <c r="P236" s="24"/>
      <c r="Q236" s="24"/>
      <c r="R236" s="24"/>
      <c r="S236" s="24"/>
      <c r="T236" s="24"/>
      <c r="U236" s="24"/>
      <c r="V236" s="24"/>
      <c r="W236" s="24"/>
      <c r="X236" s="24"/>
      <c r="Y236" s="24"/>
      <c r="Z236" s="24"/>
    </row>
    <row r="237" spans="16:26" ht="15.75" customHeight="1">
      <c r="P237" s="24"/>
      <c r="Q237" s="24"/>
      <c r="R237" s="24"/>
      <c r="S237" s="24"/>
      <c r="T237" s="24"/>
      <c r="U237" s="24"/>
      <c r="V237" s="24"/>
      <c r="W237" s="24"/>
      <c r="X237" s="24"/>
      <c r="Y237" s="24"/>
      <c r="Z237" s="24"/>
    </row>
    <row r="238" spans="16:26" ht="15.75" customHeight="1">
      <c r="P238" s="24"/>
      <c r="Q238" s="24"/>
      <c r="R238" s="24"/>
      <c r="S238" s="24"/>
      <c r="T238" s="24"/>
      <c r="U238" s="24"/>
      <c r="V238" s="24"/>
      <c r="W238" s="24"/>
      <c r="X238" s="24"/>
      <c r="Y238" s="24"/>
      <c r="Z238" s="24"/>
    </row>
    <row r="239" spans="16:26" ht="15.75" customHeight="1">
      <c r="P239" s="24"/>
      <c r="Q239" s="24"/>
      <c r="R239" s="24"/>
      <c r="S239" s="24"/>
      <c r="T239" s="24"/>
      <c r="U239" s="24"/>
      <c r="V239" s="24"/>
      <c r="W239" s="24"/>
      <c r="X239" s="24"/>
      <c r="Y239" s="24"/>
      <c r="Z239" s="24"/>
    </row>
    <row r="240" spans="16:26" ht="15.75" customHeight="1">
      <c r="P240" s="24"/>
      <c r="Q240" s="24"/>
      <c r="R240" s="24"/>
      <c r="S240" s="24"/>
      <c r="T240" s="24"/>
      <c r="U240" s="24"/>
      <c r="V240" s="24"/>
      <c r="W240" s="24"/>
      <c r="X240" s="24"/>
      <c r="Y240" s="24"/>
      <c r="Z240" s="24"/>
    </row>
    <row r="241" spans="16:26" ht="15.75" customHeight="1">
      <c r="P241" s="24"/>
      <c r="Q241" s="24"/>
      <c r="R241" s="24"/>
      <c r="S241" s="24"/>
      <c r="T241" s="24"/>
      <c r="U241" s="24"/>
      <c r="V241" s="24"/>
      <c r="W241" s="24"/>
      <c r="X241" s="24"/>
      <c r="Y241" s="24"/>
      <c r="Z241" s="24"/>
    </row>
    <row r="242" spans="16:26" ht="15.75" customHeight="1">
      <c r="P242" s="24"/>
      <c r="Q242" s="24"/>
      <c r="R242" s="24"/>
      <c r="S242" s="24"/>
      <c r="T242" s="24"/>
      <c r="U242" s="24"/>
      <c r="V242" s="24"/>
      <c r="W242" s="24"/>
      <c r="X242" s="24"/>
      <c r="Y242" s="24"/>
      <c r="Z242" s="24"/>
    </row>
    <row r="243" spans="16:26" ht="15.75" customHeight="1">
      <c r="P243" s="24"/>
      <c r="Q243" s="24"/>
      <c r="R243" s="24"/>
      <c r="S243" s="24"/>
      <c r="T243" s="24"/>
      <c r="U243" s="24"/>
      <c r="V243" s="24"/>
      <c r="W243" s="24"/>
      <c r="X243" s="24"/>
      <c r="Y243" s="24"/>
      <c r="Z243" s="24"/>
    </row>
    <row r="244" spans="16:26" ht="15.75" customHeight="1">
      <c r="P244" s="24"/>
      <c r="Q244" s="24"/>
      <c r="R244" s="24"/>
      <c r="S244" s="24"/>
      <c r="T244" s="24"/>
      <c r="U244" s="24"/>
      <c r="V244" s="24"/>
      <c r="W244" s="24"/>
      <c r="X244" s="24"/>
      <c r="Y244" s="24"/>
      <c r="Z244" s="24"/>
    </row>
    <row r="245" spans="16:26" ht="15.75" customHeight="1">
      <c r="P245" s="24"/>
      <c r="Q245" s="24"/>
      <c r="R245" s="24"/>
      <c r="S245" s="24"/>
      <c r="T245" s="24"/>
      <c r="U245" s="24"/>
      <c r="V245" s="24"/>
      <c r="W245" s="24"/>
      <c r="X245" s="24"/>
      <c r="Y245" s="24"/>
      <c r="Z245" s="24"/>
    </row>
    <row r="246" spans="16:26" ht="15.75" customHeight="1">
      <c r="P246" s="24"/>
      <c r="Q246" s="24"/>
      <c r="R246" s="24"/>
      <c r="S246" s="24"/>
      <c r="T246" s="24"/>
      <c r="U246" s="24"/>
      <c r="V246" s="24"/>
      <c r="W246" s="24"/>
      <c r="X246" s="24"/>
      <c r="Y246" s="24"/>
      <c r="Z246" s="24"/>
    </row>
    <row r="247" spans="16:26" ht="15.75" customHeight="1">
      <c r="P247" s="24"/>
      <c r="Q247" s="24"/>
      <c r="R247" s="24"/>
      <c r="S247" s="24"/>
      <c r="T247" s="24"/>
      <c r="U247" s="24"/>
      <c r="V247" s="24"/>
      <c r="W247" s="24"/>
      <c r="X247" s="24"/>
      <c r="Y247" s="24"/>
      <c r="Z247" s="24"/>
    </row>
    <row r="248" spans="16:26" ht="15.75" customHeight="1">
      <c r="P248" s="24"/>
      <c r="Q248" s="24"/>
      <c r="R248" s="24"/>
      <c r="S248" s="24"/>
      <c r="T248" s="24"/>
      <c r="U248" s="24"/>
      <c r="V248" s="24"/>
      <c r="W248" s="24"/>
      <c r="X248" s="24"/>
      <c r="Y248" s="24"/>
      <c r="Z248" s="24"/>
    </row>
    <row r="249" spans="16:26" ht="15.75" customHeight="1">
      <c r="P249" s="24"/>
      <c r="Q249" s="24"/>
      <c r="R249" s="24"/>
      <c r="S249" s="24"/>
      <c r="T249" s="24"/>
      <c r="U249" s="24"/>
      <c r="V249" s="24"/>
      <c r="W249" s="24"/>
      <c r="X249" s="24"/>
      <c r="Y249" s="24"/>
      <c r="Z249" s="24"/>
    </row>
    <row r="250" spans="16:26" ht="15.75" customHeight="1">
      <c r="P250" s="24"/>
      <c r="Q250" s="24"/>
      <c r="R250" s="24"/>
      <c r="S250" s="24"/>
      <c r="T250" s="24"/>
      <c r="U250" s="24"/>
      <c r="V250" s="24"/>
      <c r="W250" s="24"/>
      <c r="X250" s="24"/>
      <c r="Y250" s="24"/>
      <c r="Z250" s="24"/>
    </row>
    <row r="251" spans="16:26" ht="15.75" customHeight="1">
      <c r="P251" s="24"/>
      <c r="Q251" s="24"/>
      <c r="R251" s="24"/>
      <c r="S251" s="24"/>
      <c r="T251" s="24"/>
      <c r="U251" s="24"/>
      <c r="V251" s="24"/>
      <c r="W251" s="24"/>
      <c r="X251" s="24"/>
      <c r="Y251" s="24"/>
      <c r="Z251" s="24"/>
    </row>
    <row r="252" spans="16:26" ht="15.75" customHeight="1">
      <c r="P252" s="24"/>
      <c r="Q252" s="24"/>
      <c r="R252" s="24"/>
      <c r="S252" s="24"/>
      <c r="T252" s="24"/>
      <c r="U252" s="24"/>
      <c r="V252" s="24"/>
      <c r="W252" s="24"/>
      <c r="X252" s="24"/>
      <c r="Y252" s="24"/>
      <c r="Z252" s="24"/>
    </row>
    <row r="253" spans="16:26" ht="15.75" customHeight="1">
      <c r="P253" s="24"/>
      <c r="Q253" s="24"/>
      <c r="R253" s="24"/>
      <c r="S253" s="24"/>
      <c r="T253" s="24"/>
      <c r="U253" s="24"/>
      <c r="V253" s="24"/>
      <c r="W253" s="24"/>
      <c r="X253" s="24"/>
      <c r="Y253" s="24"/>
      <c r="Z253" s="24"/>
    </row>
    <row r="254" spans="16:26" ht="15.75" customHeight="1">
      <c r="P254" s="24"/>
      <c r="Q254" s="24"/>
      <c r="R254" s="24"/>
      <c r="S254" s="24"/>
      <c r="T254" s="24"/>
      <c r="U254" s="24"/>
      <c r="V254" s="24"/>
      <c r="W254" s="24"/>
      <c r="X254" s="24"/>
      <c r="Y254" s="24"/>
      <c r="Z254" s="24"/>
    </row>
    <row r="255" spans="16:26" ht="15.75" customHeight="1">
      <c r="P255" s="24"/>
      <c r="Q255" s="24"/>
      <c r="R255" s="24"/>
      <c r="S255" s="24"/>
      <c r="T255" s="24"/>
      <c r="U255" s="24"/>
      <c r="V255" s="24"/>
      <c r="W255" s="24"/>
      <c r="X255" s="24"/>
      <c r="Y255" s="24"/>
      <c r="Z255" s="24"/>
    </row>
    <row r="256" spans="16:26" ht="15.75" customHeight="1">
      <c r="P256" s="24"/>
      <c r="Q256" s="24"/>
      <c r="R256" s="24"/>
      <c r="S256" s="24"/>
      <c r="T256" s="24"/>
      <c r="U256" s="24"/>
      <c r="V256" s="24"/>
      <c r="W256" s="24"/>
      <c r="X256" s="24"/>
      <c r="Y256" s="24"/>
      <c r="Z256" s="24"/>
    </row>
    <row r="257" spans="16:26" ht="15.75" customHeight="1">
      <c r="P257" s="24"/>
      <c r="Q257" s="24"/>
      <c r="R257" s="24"/>
      <c r="S257" s="24"/>
      <c r="T257" s="24"/>
      <c r="U257" s="24"/>
      <c r="V257" s="24"/>
      <c r="W257" s="24"/>
      <c r="X257" s="24"/>
      <c r="Y257" s="24"/>
      <c r="Z257" s="24"/>
    </row>
    <row r="258" spans="16:26" ht="15.75" customHeight="1">
      <c r="P258" s="24"/>
      <c r="Q258" s="24"/>
      <c r="R258" s="24"/>
      <c r="S258" s="24"/>
      <c r="T258" s="24"/>
      <c r="U258" s="24"/>
      <c r="V258" s="24"/>
      <c r="W258" s="24"/>
      <c r="X258" s="24"/>
      <c r="Y258" s="24"/>
      <c r="Z258" s="24"/>
    </row>
    <row r="259" spans="16:26" ht="15.75" customHeight="1">
      <c r="P259" s="24"/>
      <c r="Q259" s="24"/>
      <c r="R259" s="24"/>
      <c r="S259" s="24"/>
      <c r="T259" s="24"/>
      <c r="U259" s="24"/>
      <c r="V259" s="24"/>
      <c r="W259" s="24"/>
      <c r="X259" s="24"/>
      <c r="Y259" s="24"/>
      <c r="Z259" s="24"/>
    </row>
    <row r="260" spans="16:26" ht="15.75" customHeight="1">
      <c r="P260" s="24"/>
      <c r="Q260" s="24"/>
      <c r="R260" s="24"/>
      <c r="S260" s="24"/>
      <c r="T260" s="24"/>
      <c r="U260" s="24"/>
      <c r="V260" s="24"/>
      <c r="W260" s="24"/>
      <c r="X260" s="24"/>
      <c r="Y260" s="24"/>
      <c r="Z260" s="24"/>
    </row>
    <row r="261" spans="16:26" ht="15.75" customHeight="1">
      <c r="P261" s="24"/>
      <c r="Q261" s="24"/>
      <c r="R261" s="24"/>
      <c r="S261" s="24"/>
      <c r="T261" s="24"/>
      <c r="U261" s="24"/>
      <c r="V261" s="24"/>
      <c r="W261" s="24"/>
      <c r="X261" s="24"/>
      <c r="Y261" s="24"/>
      <c r="Z261" s="24"/>
    </row>
    <row r="262" spans="16:26" ht="15.75" customHeight="1">
      <c r="P262" s="24"/>
      <c r="Q262" s="24"/>
      <c r="R262" s="24"/>
      <c r="S262" s="24"/>
      <c r="T262" s="24"/>
      <c r="U262" s="24"/>
      <c r="V262" s="24"/>
      <c r="W262" s="24"/>
      <c r="X262" s="24"/>
      <c r="Y262" s="24"/>
      <c r="Z262" s="24"/>
    </row>
    <row r="263" spans="16:26" ht="15.75" customHeight="1">
      <c r="P263" s="24"/>
      <c r="Q263" s="24"/>
      <c r="R263" s="24"/>
      <c r="S263" s="24"/>
      <c r="T263" s="24"/>
      <c r="U263" s="24"/>
      <c r="V263" s="24"/>
      <c r="W263" s="24"/>
      <c r="X263" s="24"/>
      <c r="Y263" s="24"/>
      <c r="Z263" s="24"/>
    </row>
    <row r="264" spans="16:26" ht="15.75" customHeight="1">
      <c r="P264" s="24"/>
      <c r="Q264" s="24"/>
      <c r="R264" s="24"/>
      <c r="S264" s="24"/>
      <c r="T264" s="24"/>
      <c r="U264" s="24"/>
      <c r="V264" s="24"/>
      <c r="W264" s="24"/>
      <c r="X264" s="24"/>
      <c r="Y264" s="24"/>
      <c r="Z264" s="24"/>
    </row>
    <row r="265" spans="16:26" ht="15.75" customHeight="1">
      <c r="P265" s="24"/>
      <c r="Q265" s="24"/>
      <c r="R265" s="24"/>
      <c r="S265" s="24"/>
      <c r="T265" s="24"/>
      <c r="U265" s="24"/>
      <c r="V265" s="24"/>
      <c r="W265" s="24"/>
      <c r="X265" s="24"/>
      <c r="Y265" s="24"/>
      <c r="Z265" s="24"/>
    </row>
    <row r="266" spans="16:26" ht="15.75" customHeight="1">
      <c r="P266" s="24"/>
      <c r="Q266" s="24"/>
      <c r="R266" s="24"/>
      <c r="S266" s="24"/>
      <c r="T266" s="24"/>
      <c r="U266" s="24"/>
      <c r="V266" s="24"/>
      <c r="W266" s="24"/>
      <c r="X266" s="24"/>
      <c r="Y266" s="24"/>
      <c r="Z266" s="24"/>
    </row>
    <row r="267" spans="16:26" ht="15.75" customHeight="1">
      <c r="P267" s="24"/>
      <c r="Q267" s="24"/>
      <c r="R267" s="24"/>
      <c r="S267" s="24"/>
      <c r="T267" s="24"/>
      <c r="U267" s="24"/>
      <c r="V267" s="24"/>
      <c r="W267" s="24"/>
      <c r="X267" s="24"/>
      <c r="Y267" s="24"/>
      <c r="Z267" s="24"/>
    </row>
    <row r="268" spans="16:26" ht="15.75" customHeight="1">
      <c r="P268" s="24"/>
      <c r="Q268" s="24"/>
      <c r="R268" s="24"/>
      <c r="S268" s="24"/>
      <c r="T268" s="24"/>
      <c r="U268" s="24"/>
      <c r="V268" s="24"/>
      <c r="W268" s="24"/>
      <c r="X268" s="24"/>
      <c r="Y268" s="24"/>
      <c r="Z268" s="24"/>
    </row>
    <row r="269" spans="16:26" ht="15.75" customHeight="1">
      <c r="P269" s="24"/>
      <c r="Q269" s="24"/>
      <c r="R269" s="24"/>
      <c r="S269" s="24"/>
      <c r="T269" s="24"/>
      <c r="U269" s="24"/>
      <c r="V269" s="24"/>
      <c r="W269" s="24"/>
      <c r="X269" s="24"/>
      <c r="Y269" s="24"/>
      <c r="Z269" s="24"/>
    </row>
    <row r="270" spans="16:26" ht="15.75" customHeight="1">
      <c r="P270" s="24"/>
      <c r="Q270" s="24"/>
      <c r="R270" s="24"/>
      <c r="S270" s="24"/>
      <c r="T270" s="24"/>
      <c r="U270" s="24"/>
      <c r="V270" s="24"/>
      <c r="W270" s="24"/>
      <c r="X270" s="24"/>
      <c r="Y270" s="24"/>
      <c r="Z270" s="24"/>
    </row>
    <row r="271" spans="16:26" ht="15.75" customHeight="1">
      <c r="P271" s="24"/>
      <c r="Q271" s="24"/>
      <c r="R271" s="24"/>
      <c r="S271" s="24"/>
      <c r="T271" s="24"/>
      <c r="U271" s="24"/>
      <c r="V271" s="24"/>
      <c r="W271" s="24"/>
      <c r="X271" s="24"/>
      <c r="Y271" s="24"/>
      <c r="Z271" s="24"/>
    </row>
    <row r="272" spans="16:26" ht="15.75" customHeight="1">
      <c r="P272" s="24"/>
      <c r="Q272" s="24"/>
      <c r="R272" s="24"/>
      <c r="S272" s="24"/>
      <c r="T272" s="24"/>
      <c r="U272" s="24"/>
      <c r="V272" s="24"/>
      <c r="W272" s="24"/>
      <c r="X272" s="24"/>
      <c r="Y272" s="24"/>
      <c r="Z272" s="24"/>
    </row>
    <row r="273" spans="16:26" ht="15.75" customHeight="1">
      <c r="P273" s="24"/>
      <c r="Q273" s="24"/>
      <c r="R273" s="24"/>
      <c r="S273" s="24"/>
      <c r="T273" s="24"/>
      <c r="U273" s="24"/>
      <c r="V273" s="24"/>
      <c r="W273" s="24"/>
      <c r="X273" s="24"/>
      <c r="Y273" s="24"/>
      <c r="Z273" s="24"/>
    </row>
    <row r="274" spans="16:26" ht="15.75" customHeight="1">
      <c r="P274" s="24"/>
      <c r="Q274" s="24"/>
      <c r="R274" s="24"/>
      <c r="S274" s="24"/>
      <c r="T274" s="24"/>
      <c r="U274" s="24"/>
      <c r="V274" s="24"/>
      <c r="W274" s="24"/>
      <c r="X274" s="24"/>
      <c r="Y274" s="24"/>
      <c r="Z274" s="24"/>
    </row>
    <row r="275" spans="16:26" ht="15.75" customHeight="1">
      <c r="P275" s="24"/>
      <c r="Q275" s="24"/>
      <c r="R275" s="24"/>
      <c r="S275" s="24"/>
      <c r="T275" s="24"/>
      <c r="U275" s="24"/>
      <c r="V275" s="24"/>
      <c r="W275" s="24"/>
      <c r="X275" s="24"/>
      <c r="Y275" s="24"/>
      <c r="Z275" s="24"/>
    </row>
    <row r="276" spans="16:26" ht="15.75" customHeight="1">
      <c r="P276" s="24"/>
      <c r="Q276" s="24"/>
      <c r="R276" s="24"/>
      <c r="S276" s="24"/>
      <c r="T276" s="24"/>
      <c r="U276" s="24"/>
      <c r="V276" s="24"/>
      <c r="W276" s="24"/>
      <c r="X276" s="24"/>
      <c r="Y276" s="24"/>
      <c r="Z276" s="24"/>
    </row>
    <row r="277" spans="16:26" ht="15.75" customHeight="1">
      <c r="P277" s="24"/>
      <c r="Q277" s="24"/>
      <c r="R277" s="24"/>
      <c r="S277" s="24"/>
      <c r="T277" s="24"/>
      <c r="U277" s="24"/>
      <c r="V277" s="24"/>
      <c r="W277" s="24"/>
      <c r="X277" s="24"/>
      <c r="Y277" s="24"/>
      <c r="Z277" s="24"/>
    </row>
    <row r="278" spans="16:26" ht="15.75" customHeight="1">
      <c r="P278" s="24"/>
      <c r="Q278" s="24"/>
      <c r="R278" s="24"/>
      <c r="S278" s="24"/>
      <c r="T278" s="24"/>
      <c r="U278" s="24"/>
      <c r="V278" s="24"/>
      <c r="W278" s="24"/>
      <c r="X278" s="24"/>
      <c r="Y278" s="24"/>
      <c r="Z278" s="24"/>
    </row>
    <row r="279" spans="16:26" ht="15.75" customHeight="1">
      <c r="P279" s="24"/>
      <c r="Q279" s="24"/>
      <c r="R279" s="24"/>
      <c r="S279" s="24"/>
      <c r="T279" s="24"/>
      <c r="U279" s="24"/>
      <c r="V279" s="24"/>
      <c r="W279" s="24"/>
      <c r="X279" s="24"/>
      <c r="Y279" s="24"/>
      <c r="Z279" s="24"/>
    </row>
    <row r="280" spans="16:26" ht="15.75" customHeight="1">
      <c r="P280" s="24"/>
      <c r="Q280" s="24"/>
      <c r="R280" s="24"/>
      <c r="S280" s="24"/>
      <c r="T280" s="24"/>
      <c r="U280" s="24"/>
      <c r="V280" s="24"/>
      <c r="W280" s="24"/>
      <c r="X280" s="24"/>
      <c r="Y280" s="24"/>
      <c r="Z280" s="24"/>
    </row>
    <row r="281" spans="16:26" ht="15.75" customHeight="1">
      <c r="P281" s="24"/>
      <c r="Q281" s="24"/>
      <c r="R281" s="24"/>
      <c r="S281" s="24"/>
      <c r="T281" s="24"/>
      <c r="U281" s="24"/>
      <c r="V281" s="24"/>
      <c r="W281" s="24"/>
      <c r="X281" s="24"/>
      <c r="Y281" s="24"/>
      <c r="Z281" s="24"/>
    </row>
    <row r="282" spans="16:26" ht="15.75" customHeight="1">
      <c r="P282" s="24"/>
      <c r="Q282" s="24"/>
      <c r="R282" s="24"/>
      <c r="S282" s="24"/>
      <c r="T282" s="24"/>
      <c r="U282" s="24"/>
      <c r="V282" s="24"/>
      <c r="W282" s="24"/>
      <c r="X282" s="24"/>
      <c r="Y282" s="24"/>
      <c r="Z282" s="24"/>
    </row>
    <row r="283" spans="16:26" ht="15.75" customHeight="1">
      <c r="P283" s="24"/>
      <c r="Q283" s="24"/>
      <c r="R283" s="24"/>
      <c r="S283" s="24"/>
      <c r="T283" s="24"/>
      <c r="U283" s="24"/>
      <c r="V283" s="24"/>
      <c r="W283" s="24"/>
      <c r="X283" s="24"/>
      <c r="Y283" s="24"/>
      <c r="Z283" s="24"/>
    </row>
    <row r="284" spans="16:26" ht="15.75" customHeight="1">
      <c r="P284" s="24"/>
      <c r="Q284" s="24"/>
      <c r="R284" s="24"/>
      <c r="S284" s="24"/>
      <c r="T284" s="24"/>
      <c r="U284" s="24"/>
      <c r="V284" s="24"/>
      <c r="W284" s="24"/>
      <c r="X284" s="24"/>
      <c r="Y284" s="24"/>
      <c r="Z284" s="24"/>
    </row>
    <row r="285" spans="16:26" ht="15.75" customHeight="1">
      <c r="P285" s="24"/>
      <c r="Q285" s="24"/>
      <c r="R285" s="24"/>
      <c r="S285" s="24"/>
      <c r="T285" s="24"/>
      <c r="U285" s="24"/>
      <c r="V285" s="24"/>
      <c r="W285" s="24"/>
      <c r="X285" s="24"/>
      <c r="Y285" s="24"/>
      <c r="Z285" s="24"/>
    </row>
    <row r="286" spans="16:26" ht="15.75" customHeight="1">
      <c r="P286" s="24"/>
      <c r="Q286" s="24"/>
      <c r="R286" s="24"/>
      <c r="S286" s="24"/>
      <c r="T286" s="24"/>
      <c r="U286" s="24"/>
      <c r="V286" s="24"/>
      <c r="W286" s="24"/>
      <c r="X286" s="24"/>
      <c r="Y286" s="24"/>
      <c r="Z286" s="24"/>
    </row>
    <row r="287" spans="16:26" ht="15.75" customHeight="1">
      <c r="P287" s="24"/>
      <c r="Q287" s="24"/>
      <c r="R287" s="24"/>
      <c r="S287" s="24"/>
      <c r="T287" s="24"/>
      <c r="U287" s="24"/>
      <c r="V287" s="24"/>
      <c r="W287" s="24"/>
      <c r="X287" s="24"/>
      <c r="Y287" s="24"/>
      <c r="Z287" s="24"/>
    </row>
    <row r="288" spans="16:26" ht="15.75" customHeight="1">
      <c r="P288" s="24"/>
      <c r="Q288" s="24"/>
      <c r="R288" s="24"/>
      <c r="S288" s="24"/>
      <c r="T288" s="24"/>
      <c r="U288" s="24"/>
      <c r="V288" s="24"/>
      <c r="W288" s="24"/>
      <c r="X288" s="24"/>
      <c r="Y288" s="24"/>
      <c r="Z288" s="24"/>
    </row>
    <row r="289" spans="16:26" ht="15.75" customHeight="1">
      <c r="P289" s="24"/>
      <c r="Q289" s="24"/>
      <c r="R289" s="24"/>
      <c r="S289" s="24"/>
      <c r="T289" s="24"/>
      <c r="U289" s="24"/>
      <c r="V289" s="24"/>
      <c r="W289" s="24"/>
      <c r="X289" s="24"/>
      <c r="Y289" s="24"/>
      <c r="Z289" s="24"/>
    </row>
    <row r="290" spans="16:26" ht="15.75" customHeight="1">
      <c r="P290" s="24"/>
      <c r="Q290" s="24"/>
      <c r="R290" s="24"/>
      <c r="S290" s="24"/>
      <c r="T290" s="24"/>
      <c r="U290" s="24"/>
      <c r="V290" s="24"/>
      <c r="W290" s="24"/>
      <c r="X290" s="24"/>
      <c r="Y290" s="24"/>
      <c r="Z290" s="24"/>
    </row>
    <row r="291" spans="16:26" ht="15.75" customHeight="1">
      <c r="P291" s="24"/>
      <c r="Q291" s="24"/>
      <c r="R291" s="24"/>
      <c r="S291" s="24"/>
      <c r="T291" s="24"/>
      <c r="U291" s="24"/>
      <c r="V291" s="24"/>
      <c r="W291" s="24"/>
      <c r="X291" s="24"/>
      <c r="Y291" s="24"/>
      <c r="Z291" s="24"/>
    </row>
    <row r="292" spans="16:26" ht="15.75" customHeight="1">
      <c r="P292" s="24"/>
      <c r="Q292" s="24"/>
      <c r="R292" s="24"/>
      <c r="S292" s="24"/>
      <c r="T292" s="24"/>
      <c r="U292" s="24"/>
      <c r="V292" s="24"/>
      <c r="W292" s="24"/>
      <c r="X292" s="24"/>
      <c r="Y292" s="24"/>
      <c r="Z292" s="24"/>
    </row>
    <row r="293" spans="16:26" ht="15.75" customHeight="1">
      <c r="P293" s="24"/>
      <c r="Q293" s="24"/>
      <c r="R293" s="24"/>
      <c r="S293" s="24"/>
      <c r="T293" s="24"/>
      <c r="U293" s="24"/>
      <c r="V293" s="24"/>
      <c r="W293" s="24"/>
      <c r="X293" s="24"/>
      <c r="Y293" s="24"/>
      <c r="Z293" s="24"/>
    </row>
    <row r="294" spans="16:26" ht="15.75" customHeight="1">
      <c r="P294" s="24"/>
      <c r="Q294" s="24"/>
      <c r="R294" s="24"/>
      <c r="S294" s="24"/>
      <c r="T294" s="24"/>
      <c r="U294" s="24"/>
      <c r="V294" s="24"/>
      <c r="W294" s="24"/>
      <c r="X294" s="24"/>
      <c r="Y294" s="24"/>
      <c r="Z294" s="24"/>
    </row>
    <row r="295" spans="16:26" ht="15.75" customHeight="1">
      <c r="P295" s="24"/>
      <c r="Q295" s="24"/>
      <c r="R295" s="24"/>
      <c r="S295" s="24"/>
      <c r="T295" s="24"/>
      <c r="U295" s="24"/>
      <c r="V295" s="24"/>
      <c r="W295" s="24"/>
      <c r="X295" s="24"/>
      <c r="Y295" s="24"/>
      <c r="Z295" s="24"/>
    </row>
    <row r="296" spans="16:26" ht="15.75" customHeight="1">
      <c r="P296" s="24"/>
      <c r="Q296" s="24"/>
      <c r="R296" s="24"/>
      <c r="S296" s="24"/>
      <c r="T296" s="24"/>
      <c r="U296" s="24"/>
      <c r="V296" s="24"/>
      <c r="W296" s="24"/>
      <c r="X296" s="24"/>
      <c r="Y296" s="24"/>
      <c r="Z296" s="24"/>
    </row>
    <row r="297" spans="16:26" ht="15.75" customHeight="1">
      <c r="P297" s="24"/>
      <c r="Q297" s="24"/>
      <c r="R297" s="24"/>
      <c r="S297" s="24"/>
      <c r="T297" s="24"/>
      <c r="U297" s="24"/>
      <c r="V297" s="24"/>
      <c r="W297" s="24"/>
      <c r="X297" s="24"/>
      <c r="Y297" s="24"/>
      <c r="Z297" s="24"/>
    </row>
    <row r="298" spans="16:26" ht="15.75" customHeight="1">
      <c r="P298" s="24"/>
      <c r="Q298" s="24"/>
      <c r="R298" s="24"/>
      <c r="S298" s="24"/>
      <c r="T298" s="24"/>
      <c r="U298" s="24"/>
      <c r="V298" s="24"/>
      <c r="W298" s="24"/>
      <c r="X298" s="24"/>
      <c r="Y298" s="24"/>
      <c r="Z298" s="24"/>
    </row>
    <row r="299" spans="16:26" ht="15.75" customHeight="1">
      <c r="P299" s="24"/>
      <c r="Q299" s="24"/>
      <c r="R299" s="24"/>
      <c r="S299" s="24"/>
      <c r="T299" s="24"/>
      <c r="U299" s="24"/>
      <c r="V299" s="24"/>
      <c r="W299" s="24"/>
      <c r="X299" s="24"/>
      <c r="Y299" s="24"/>
      <c r="Z299" s="24"/>
    </row>
    <row r="300" spans="16:26" ht="15.75" customHeight="1">
      <c r="P300" s="24"/>
      <c r="Q300" s="24"/>
      <c r="R300" s="24"/>
      <c r="S300" s="24"/>
      <c r="T300" s="24"/>
      <c r="U300" s="24"/>
      <c r="V300" s="24"/>
      <c r="W300" s="24"/>
      <c r="X300" s="24"/>
      <c r="Y300" s="24"/>
      <c r="Z300" s="24"/>
    </row>
    <row r="301" spans="16:26" ht="15.75" customHeight="1">
      <c r="P301" s="24"/>
      <c r="Q301" s="24"/>
      <c r="R301" s="24"/>
      <c r="S301" s="24"/>
      <c r="T301" s="24"/>
      <c r="U301" s="24"/>
      <c r="V301" s="24"/>
      <c r="W301" s="24"/>
      <c r="X301" s="24"/>
      <c r="Y301" s="24"/>
      <c r="Z301" s="24"/>
    </row>
    <row r="302" spans="16:26" ht="15.75" customHeight="1">
      <c r="P302" s="24"/>
      <c r="Q302" s="24"/>
      <c r="R302" s="24"/>
      <c r="S302" s="24"/>
      <c r="T302" s="24"/>
      <c r="U302" s="24"/>
      <c r="V302" s="24"/>
      <c r="W302" s="24"/>
      <c r="X302" s="24"/>
      <c r="Y302" s="24"/>
      <c r="Z302" s="24"/>
    </row>
    <row r="303" spans="16:26" ht="15.75" customHeight="1">
      <c r="P303" s="24"/>
      <c r="Q303" s="24"/>
      <c r="R303" s="24"/>
      <c r="S303" s="24"/>
      <c r="T303" s="24"/>
      <c r="U303" s="24"/>
      <c r="V303" s="24"/>
      <c r="W303" s="24"/>
      <c r="X303" s="24"/>
      <c r="Y303" s="24"/>
      <c r="Z303" s="24"/>
    </row>
    <row r="304" spans="16:26" ht="15.75" customHeight="1">
      <c r="P304" s="24"/>
      <c r="Q304" s="24"/>
      <c r="R304" s="24"/>
      <c r="S304" s="24"/>
      <c r="T304" s="24"/>
      <c r="U304" s="24"/>
      <c r="V304" s="24"/>
      <c r="W304" s="24"/>
      <c r="X304" s="24"/>
      <c r="Y304" s="24"/>
      <c r="Z304" s="24"/>
    </row>
    <row r="305" spans="16:26" ht="15.75" customHeight="1">
      <c r="P305" s="24"/>
      <c r="Q305" s="24"/>
      <c r="R305" s="24"/>
      <c r="S305" s="24"/>
      <c r="T305" s="24"/>
      <c r="U305" s="24"/>
      <c r="V305" s="24"/>
      <c r="W305" s="24"/>
      <c r="X305" s="24"/>
      <c r="Y305" s="24"/>
      <c r="Z305" s="24"/>
    </row>
    <row r="306" spans="16:26" ht="15.75" customHeight="1">
      <c r="P306" s="24"/>
      <c r="Q306" s="24"/>
      <c r="R306" s="24"/>
      <c r="S306" s="24"/>
      <c r="T306" s="24"/>
      <c r="U306" s="24"/>
      <c r="V306" s="24"/>
      <c r="W306" s="24"/>
      <c r="X306" s="24"/>
      <c r="Y306" s="24"/>
      <c r="Z306" s="24"/>
    </row>
    <row r="307" spans="16:26" ht="15.75" customHeight="1">
      <c r="P307" s="24"/>
      <c r="Q307" s="24"/>
      <c r="R307" s="24"/>
      <c r="S307" s="24"/>
      <c r="T307" s="24"/>
      <c r="U307" s="24"/>
      <c r="V307" s="24"/>
      <c r="W307" s="24"/>
      <c r="X307" s="24"/>
      <c r="Y307" s="24"/>
      <c r="Z307" s="24"/>
    </row>
    <row r="308" spans="16:26" ht="15.75" customHeight="1">
      <c r="P308" s="24"/>
      <c r="Q308" s="24"/>
      <c r="R308" s="24"/>
      <c r="S308" s="24"/>
      <c r="T308" s="24"/>
      <c r="U308" s="24"/>
      <c r="V308" s="24"/>
      <c r="W308" s="24"/>
      <c r="X308" s="24"/>
      <c r="Y308" s="24"/>
      <c r="Z308" s="24"/>
    </row>
    <row r="309" spans="16:26" ht="15.75" customHeight="1">
      <c r="P309" s="24"/>
      <c r="Q309" s="24"/>
      <c r="R309" s="24"/>
      <c r="S309" s="24"/>
      <c r="T309" s="24"/>
      <c r="U309" s="24"/>
      <c r="V309" s="24"/>
      <c r="W309" s="24"/>
      <c r="X309" s="24"/>
      <c r="Y309" s="24"/>
      <c r="Z309" s="24"/>
    </row>
    <row r="310" spans="16:26" ht="15.75" customHeight="1">
      <c r="P310" s="24"/>
      <c r="Q310" s="24"/>
      <c r="R310" s="24"/>
      <c r="S310" s="24"/>
      <c r="T310" s="24"/>
      <c r="U310" s="24"/>
      <c r="V310" s="24"/>
      <c r="W310" s="24"/>
      <c r="X310" s="24"/>
      <c r="Y310" s="24"/>
      <c r="Z310" s="24"/>
    </row>
    <row r="311" spans="16:26" ht="15.75" customHeight="1">
      <c r="P311" s="24"/>
      <c r="Q311" s="24"/>
      <c r="R311" s="24"/>
      <c r="S311" s="24"/>
      <c r="T311" s="24"/>
      <c r="U311" s="24"/>
      <c r="V311" s="24"/>
      <c r="W311" s="24"/>
      <c r="X311" s="24"/>
      <c r="Y311" s="24"/>
      <c r="Z311" s="24"/>
    </row>
    <row r="312" spans="16:26" ht="15.75" customHeight="1">
      <c r="P312" s="24"/>
      <c r="Q312" s="24"/>
      <c r="R312" s="24"/>
      <c r="S312" s="24"/>
      <c r="T312" s="24"/>
      <c r="U312" s="24"/>
      <c r="V312" s="24"/>
      <c r="W312" s="24"/>
      <c r="X312" s="24"/>
      <c r="Y312" s="24"/>
      <c r="Z312" s="24"/>
    </row>
    <row r="313" spans="16:26" ht="15.75" customHeight="1">
      <c r="P313" s="24"/>
      <c r="Q313" s="24"/>
      <c r="R313" s="24"/>
      <c r="S313" s="24"/>
      <c r="T313" s="24"/>
      <c r="U313" s="24"/>
      <c r="V313" s="24"/>
      <c r="W313" s="24"/>
      <c r="X313" s="24"/>
      <c r="Y313" s="24"/>
      <c r="Z313" s="24"/>
    </row>
    <row r="314" spans="16:26" ht="15.75" customHeight="1">
      <c r="P314" s="24"/>
      <c r="Q314" s="24"/>
      <c r="R314" s="24"/>
      <c r="S314" s="24"/>
      <c r="T314" s="24"/>
      <c r="U314" s="24"/>
      <c r="V314" s="24"/>
      <c r="W314" s="24"/>
      <c r="X314" s="24"/>
      <c r="Y314" s="24"/>
      <c r="Z314" s="24"/>
    </row>
    <row r="315" spans="16:26" ht="15.75" customHeight="1">
      <c r="P315" s="24"/>
      <c r="Q315" s="24"/>
      <c r="R315" s="24"/>
      <c r="S315" s="24"/>
      <c r="T315" s="24"/>
      <c r="U315" s="24"/>
      <c r="V315" s="24"/>
      <c r="W315" s="24"/>
      <c r="X315" s="24"/>
      <c r="Y315" s="24"/>
      <c r="Z315" s="24"/>
    </row>
    <row r="316" spans="16:26" ht="15.75" customHeight="1">
      <c r="P316" s="24"/>
      <c r="Q316" s="24"/>
      <c r="R316" s="24"/>
      <c r="S316" s="24"/>
      <c r="T316" s="24"/>
      <c r="U316" s="24"/>
      <c r="V316" s="24"/>
      <c r="W316" s="24"/>
      <c r="X316" s="24"/>
      <c r="Y316" s="24"/>
      <c r="Z316" s="24"/>
    </row>
    <row r="317" spans="16:26" ht="15.75" customHeight="1">
      <c r="P317" s="24"/>
      <c r="Q317" s="24"/>
      <c r="R317" s="24"/>
      <c r="S317" s="24"/>
      <c r="T317" s="24"/>
      <c r="U317" s="24"/>
      <c r="V317" s="24"/>
      <c r="W317" s="24"/>
      <c r="X317" s="24"/>
      <c r="Y317" s="24"/>
      <c r="Z317" s="24"/>
    </row>
    <row r="318" spans="16:26" ht="15.75" customHeight="1">
      <c r="P318" s="24"/>
      <c r="Q318" s="24"/>
      <c r="R318" s="24"/>
      <c r="S318" s="24"/>
      <c r="T318" s="24"/>
      <c r="U318" s="24"/>
      <c r="V318" s="24"/>
      <c r="W318" s="24"/>
      <c r="X318" s="24"/>
      <c r="Y318" s="24"/>
      <c r="Z318" s="24"/>
    </row>
    <row r="319" spans="16:26" ht="15.75" customHeight="1">
      <c r="P319" s="24"/>
      <c r="Q319" s="24"/>
      <c r="R319" s="24"/>
      <c r="S319" s="24"/>
      <c r="T319" s="24"/>
      <c r="U319" s="24"/>
      <c r="V319" s="24"/>
      <c r="W319" s="24"/>
      <c r="X319" s="24"/>
      <c r="Y319" s="24"/>
      <c r="Z319" s="24"/>
    </row>
    <row r="320" spans="16:26" ht="15.75" customHeight="1">
      <c r="P320" s="24"/>
      <c r="Q320" s="24"/>
      <c r="R320" s="24"/>
      <c r="S320" s="24"/>
      <c r="T320" s="24"/>
      <c r="U320" s="24"/>
      <c r="V320" s="24"/>
      <c r="W320" s="24"/>
      <c r="X320" s="24"/>
      <c r="Y320" s="24"/>
      <c r="Z320" s="24"/>
    </row>
    <row r="321" spans="16:26" ht="15.75" customHeight="1">
      <c r="P321" s="24"/>
      <c r="Q321" s="24"/>
      <c r="R321" s="24"/>
      <c r="S321" s="24"/>
      <c r="T321" s="24"/>
      <c r="U321" s="24"/>
      <c r="V321" s="24"/>
      <c r="W321" s="24"/>
      <c r="X321" s="24"/>
      <c r="Y321" s="24"/>
      <c r="Z321" s="24"/>
    </row>
    <row r="322" spans="16:26" ht="15.75" customHeight="1">
      <c r="P322" s="24"/>
      <c r="Q322" s="24"/>
      <c r="R322" s="24"/>
      <c r="S322" s="24"/>
      <c r="T322" s="24"/>
      <c r="U322" s="24"/>
      <c r="V322" s="24"/>
      <c r="W322" s="24"/>
      <c r="X322" s="24"/>
      <c r="Y322" s="24"/>
      <c r="Z322" s="24"/>
    </row>
    <row r="323" spans="16:26" ht="15.75" customHeight="1">
      <c r="P323" s="24"/>
      <c r="Q323" s="24"/>
      <c r="R323" s="24"/>
      <c r="S323" s="24"/>
      <c r="T323" s="24"/>
      <c r="U323" s="24"/>
      <c r="V323" s="24"/>
      <c r="W323" s="24"/>
      <c r="X323" s="24"/>
      <c r="Y323" s="24"/>
      <c r="Z323" s="24"/>
    </row>
    <row r="324" spans="16:26" ht="15.75" customHeight="1">
      <c r="P324" s="24"/>
      <c r="Q324" s="24"/>
      <c r="R324" s="24"/>
      <c r="S324" s="24"/>
      <c r="T324" s="24"/>
      <c r="U324" s="24"/>
      <c r="V324" s="24"/>
      <c r="W324" s="24"/>
      <c r="X324" s="24"/>
      <c r="Y324" s="24"/>
      <c r="Z324" s="24"/>
    </row>
    <row r="325" spans="16:26" ht="15.75" customHeight="1">
      <c r="P325" s="24"/>
      <c r="Q325" s="24"/>
      <c r="R325" s="24"/>
      <c r="S325" s="24"/>
      <c r="T325" s="24"/>
      <c r="U325" s="24"/>
      <c r="V325" s="24"/>
      <c r="W325" s="24"/>
      <c r="X325" s="24"/>
      <c r="Y325" s="24"/>
      <c r="Z325" s="24"/>
    </row>
    <row r="326" spans="16:26" ht="15.75" customHeight="1">
      <c r="P326" s="24"/>
      <c r="Q326" s="24"/>
      <c r="R326" s="24"/>
      <c r="S326" s="24"/>
      <c r="T326" s="24"/>
      <c r="U326" s="24"/>
      <c r="V326" s="24"/>
      <c r="W326" s="24"/>
      <c r="X326" s="24"/>
      <c r="Y326" s="24"/>
      <c r="Z326" s="24"/>
    </row>
    <row r="327" spans="16:26" ht="15.75" customHeight="1">
      <c r="P327" s="24"/>
      <c r="Q327" s="24"/>
      <c r="R327" s="24"/>
      <c r="S327" s="24"/>
      <c r="T327" s="24"/>
      <c r="U327" s="24"/>
      <c r="V327" s="24"/>
      <c r="W327" s="24"/>
      <c r="X327" s="24"/>
      <c r="Y327" s="24"/>
      <c r="Z327" s="24"/>
    </row>
    <row r="328" spans="16:26" ht="15.75" customHeight="1">
      <c r="P328" s="24"/>
      <c r="Q328" s="24"/>
      <c r="R328" s="24"/>
      <c r="S328" s="24"/>
      <c r="T328" s="24"/>
      <c r="U328" s="24"/>
      <c r="V328" s="24"/>
      <c r="W328" s="24"/>
      <c r="X328" s="24"/>
      <c r="Y328" s="24"/>
      <c r="Z328" s="24"/>
    </row>
    <row r="329" spans="16:26" ht="15.75" customHeight="1">
      <c r="P329" s="24"/>
      <c r="Q329" s="24"/>
      <c r="R329" s="24"/>
      <c r="S329" s="24"/>
      <c r="T329" s="24"/>
      <c r="U329" s="24"/>
      <c r="V329" s="24"/>
      <c r="W329" s="24"/>
      <c r="X329" s="24"/>
      <c r="Y329" s="24"/>
      <c r="Z329" s="24"/>
    </row>
    <row r="330" spans="16:26" ht="15.75" customHeight="1">
      <c r="P330" s="24"/>
      <c r="Q330" s="24"/>
      <c r="R330" s="24"/>
      <c r="S330" s="24"/>
      <c r="T330" s="24"/>
      <c r="U330" s="24"/>
      <c r="V330" s="24"/>
      <c r="W330" s="24"/>
      <c r="X330" s="24"/>
      <c r="Y330" s="24"/>
      <c r="Z330" s="24"/>
    </row>
    <row r="331" spans="16:26" ht="15.75" customHeight="1">
      <c r="P331" s="24"/>
      <c r="Q331" s="24"/>
      <c r="R331" s="24"/>
      <c r="S331" s="24"/>
      <c r="T331" s="24"/>
      <c r="U331" s="24"/>
      <c r="V331" s="24"/>
      <c r="W331" s="24"/>
      <c r="X331" s="24"/>
      <c r="Y331" s="24"/>
      <c r="Z331" s="24"/>
    </row>
    <row r="332" spans="16:26" ht="15.75" customHeight="1">
      <c r="P332" s="24"/>
      <c r="Q332" s="24"/>
      <c r="R332" s="24"/>
      <c r="S332" s="24"/>
      <c r="T332" s="24"/>
      <c r="U332" s="24"/>
      <c r="V332" s="24"/>
      <c r="W332" s="24"/>
      <c r="X332" s="24"/>
      <c r="Y332" s="24"/>
      <c r="Z332" s="24"/>
    </row>
    <row r="333" spans="16:26" ht="15.75" customHeight="1">
      <c r="P333" s="24"/>
      <c r="Q333" s="24"/>
      <c r="R333" s="24"/>
      <c r="S333" s="24"/>
      <c r="T333" s="24"/>
      <c r="U333" s="24"/>
      <c r="V333" s="24"/>
      <c r="W333" s="24"/>
      <c r="X333" s="24"/>
      <c r="Y333" s="24"/>
      <c r="Z333" s="24"/>
    </row>
    <row r="334" spans="16:26" ht="15.75" customHeight="1">
      <c r="P334" s="24"/>
      <c r="Q334" s="24"/>
      <c r="R334" s="24"/>
      <c r="S334" s="24"/>
      <c r="T334" s="24"/>
      <c r="U334" s="24"/>
      <c r="V334" s="24"/>
      <c r="W334" s="24"/>
      <c r="X334" s="24"/>
      <c r="Y334" s="24"/>
      <c r="Z334" s="24"/>
    </row>
    <row r="335" spans="16:26" ht="15.75" customHeight="1">
      <c r="P335" s="24"/>
      <c r="Q335" s="24"/>
      <c r="R335" s="24"/>
      <c r="S335" s="24"/>
      <c r="T335" s="24"/>
      <c r="U335" s="24"/>
      <c r="V335" s="24"/>
      <c r="W335" s="24"/>
      <c r="X335" s="24"/>
      <c r="Y335" s="24"/>
      <c r="Z335" s="24"/>
    </row>
    <row r="336" spans="16:26" ht="15.75" customHeight="1">
      <c r="P336" s="24"/>
      <c r="Q336" s="24"/>
      <c r="R336" s="24"/>
      <c r="S336" s="24"/>
      <c r="T336" s="24"/>
      <c r="U336" s="24"/>
      <c r="V336" s="24"/>
      <c r="W336" s="24"/>
      <c r="X336" s="24"/>
      <c r="Y336" s="24"/>
      <c r="Z336" s="24"/>
    </row>
    <row r="337" spans="16:26" ht="15.75" customHeight="1">
      <c r="P337" s="24"/>
      <c r="Q337" s="24"/>
      <c r="R337" s="24"/>
      <c r="S337" s="24"/>
      <c r="T337" s="24"/>
      <c r="U337" s="24"/>
      <c r="V337" s="24"/>
      <c r="W337" s="24"/>
      <c r="X337" s="24"/>
      <c r="Y337" s="24"/>
      <c r="Z337" s="24"/>
    </row>
    <row r="338" spans="16:26" ht="15.75" customHeight="1">
      <c r="P338" s="24"/>
      <c r="Q338" s="24"/>
      <c r="R338" s="24"/>
      <c r="S338" s="24"/>
      <c r="T338" s="24"/>
      <c r="U338" s="24"/>
      <c r="V338" s="24"/>
      <c r="W338" s="24"/>
      <c r="X338" s="24"/>
      <c r="Y338" s="24"/>
      <c r="Z338" s="24"/>
    </row>
    <row r="339" spans="16:26" ht="15.75" customHeight="1">
      <c r="P339" s="24"/>
      <c r="Q339" s="24"/>
      <c r="R339" s="24"/>
      <c r="S339" s="24"/>
      <c r="T339" s="24"/>
      <c r="U339" s="24"/>
      <c r="V339" s="24"/>
      <c r="W339" s="24"/>
      <c r="X339" s="24"/>
      <c r="Y339" s="24"/>
      <c r="Z339" s="24"/>
    </row>
    <row r="340" spans="16:26" ht="15.75" customHeight="1">
      <c r="P340" s="24"/>
      <c r="Q340" s="24"/>
      <c r="R340" s="24"/>
      <c r="S340" s="24"/>
      <c r="T340" s="24"/>
      <c r="U340" s="24"/>
      <c r="V340" s="24"/>
      <c r="W340" s="24"/>
      <c r="X340" s="24"/>
      <c r="Y340" s="24"/>
      <c r="Z340" s="24"/>
    </row>
    <row r="341" spans="16:26" ht="15.75" customHeight="1">
      <c r="P341" s="24"/>
      <c r="Q341" s="24"/>
      <c r="R341" s="24"/>
      <c r="S341" s="24"/>
      <c r="T341" s="24"/>
      <c r="U341" s="24"/>
      <c r="V341" s="24"/>
      <c r="W341" s="24"/>
      <c r="X341" s="24"/>
      <c r="Y341" s="24"/>
      <c r="Z341" s="24"/>
    </row>
    <row r="342" spans="16:26" ht="15.75" customHeight="1">
      <c r="P342" s="24"/>
      <c r="Q342" s="24"/>
      <c r="R342" s="24"/>
      <c r="S342" s="24"/>
      <c r="T342" s="24"/>
      <c r="U342" s="24"/>
      <c r="V342" s="24"/>
      <c r="W342" s="24"/>
      <c r="X342" s="24"/>
      <c r="Y342" s="24"/>
      <c r="Z342" s="24"/>
    </row>
    <row r="343" spans="16:26" ht="15.75" customHeight="1">
      <c r="P343" s="24"/>
      <c r="Q343" s="24"/>
      <c r="R343" s="24"/>
      <c r="S343" s="24"/>
      <c r="T343" s="24"/>
      <c r="U343" s="24"/>
      <c r="V343" s="24"/>
      <c r="W343" s="24"/>
      <c r="X343" s="24"/>
      <c r="Y343" s="24"/>
      <c r="Z343" s="24"/>
    </row>
    <row r="344" spans="16:26" ht="15.75" customHeight="1">
      <c r="P344" s="24"/>
      <c r="Q344" s="24"/>
      <c r="R344" s="24"/>
      <c r="S344" s="24"/>
      <c r="T344" s="24"/>
      <c r="U344" s="24"/>
      <c r="V344" s="24"/>
      <c r="W344" s="24"/>
      <c r="X344" s="24"/>
      <c r="Y344" s="24"/>
      <c r="Z344" s="24"/>
    </row>
    <row r="345" spans="16:26" ht="15.75" customHeight="1">
      <c r="P345" s="24"/>
      <c r="Q345" s="24"/>
      <c r="R345" s="24"/>
      <c r="S345" s="24"/>
      <c r="T345" s="24"/>
      <c r="U345" s="24"/>
      <c r="V345" s="24"/>
      <c r="W345" s="24"/>
      <c r="X345" s="24"/>
      <c r="Y345" s="24"/>
      <c r="Z345" s="24"/>
    </row>
    <row r="346" spans="16:26" ht="15.75" customHeight="1">
      <c r="P346" s="24"/>
      <c r="Q346" s="24"/>
      <c r="R346" s="24"/>
      <c r="S346" s="24"/>
      <c r="T346" s="24"/>
      <c r="U346" s="24"/>
      <c r="V346" s="24"/>
      <c r="W346" s="24"/>
      <c r="X346" s="24"/>
      <c r="Y346" s="24"/>
      <c r="Z346" s="24"/>
    </row>
    <row r="347" spans="16:26" ht="15.75" customHeight="1">
      <c r="P347" s="24"/>
      <c r="Q347" s="24"/>
      <c r="R347" s="24"/>
      <c r="S347" s="24"/>
      <c r="T347" s="24"/>
      <c r="U347" s="24"/>
      <c r="V347" s="24"/>
      <c r="W347" s="24"/>
      <c r="X347" s="24"/>
      <c r="Y347" s="24"/>
      <c r="Z347" s="24"/>
    </row>
    <row r="348" spans="16:26" ht="15.75" customHeight="1">
      <c r="P348" s="24"/>
      <c r="Q348" s="24"/>
      <c r="R348" s="24"/>
      <c r="S348" s="24"/>
      <c r="T348" s="24"/>
      <c r="U348" s="24"/>
      <c r="V348" s="24"/>
      <c r="W348" s="24"/>
      <c r="X348" s="24"/>
      <c r="Y348" s="24"/>
      <c r="Z348" s="24"/>
    </row>
    <row r="349" spans="16:26" ht="15.75" customHeight="1">
      <c r="P349" s="24"/>
      <c r="Q349" s="24"/>
      <c r="R349" s="24"/>
      <c r="S349" s="24"/>
      <c r="T349" s="24"/>
      <c r="U349" s="24"/>
      <c r="V349" s="24"/>
      <c r="W349" s="24"/>
      <c r="X349" s="24"/>
      <c r="Y349" s="24"/>
      <c r="Z349" s="24"/>
    </row>
    <row r="350" spans="16:26" ht="15.75" customHeight="1">
      <c r="P350" s="24"/>
      <c r="Q350" s="24"/>
      <c r="R350" s="24"/>
      <c r="S350" s="24"/>
      <c r="T350" s="24"/>
      <c r="U350" s="24"/>
      <c r="V350" s="24"/>
      <c r="W350" s="24"/>
      <c r="X350" s="24"/>
      <c r="Y350" s="24"/>
      <c r="Z350" s="24"/>
    </row>
    <row r="351" spans="16:26" ht="15.75" customHeight="1">
      <c r="P351" s="24"/>
      <c r="Q351" s="24"/>
      <c r="R351" s="24"/>
      <c r="S351" s="24"/>
      <c r="T351" s="24"/>
      <c r="U351" s="24"/>
      <c r="V351" s="24"/>
      <c r="W351" s="24"/>
      <c r="X351" s="24"/>
      <c r="Y351" s="24"/>
      <c r="Z351" s="24"/>
    </row>
    <row r="352" spans="16:26" ht="15.75" customHeight="1">
      <c r="P352" s="24"/>
      <c r="Q352" s="24"/>
      <c r="R352" s="24"/>
      <c r="S352" s="24"/>
      <c r="T352" s="24"/>
      <c r="U352" s="24"/>
      <c r="V352" s="24"/>
      <c r="W352" s="24"/>
      <c r="X352" s="24"/>
      <c r="Y352" s="24"/>
      <c r="Z352" s="24"/>
    </row>
    <row r="353" spans="16:26" ht="15.75" customHeight="1">
      <c r="P353" s="24"/>
      <c r="Q353" s="24"/>
      <c r="R353" s="24"/>
      <c r="S353" s="24"/>
      <c r="T353" s="24"/>
      <c r="U353" s="24"/>
      <c r="V353" s="24"/>
      <c r="W353" s="24"/>
      <c r="X353" s="24"/>
      <c r="Y353" s="24"/>
      <c r="Z353" s="24"/>
    </row>
    <row r="354" spans="16:26" ht="15.75" customHeight="1">
      <c r="P354" s="24"/>
      <c r="Q354" s="24"/>
      <c r="R354" s="24"/>
      <c r="S354" s="24"/>
      <c r="T354" s="24"/>
      <c r="U354" s="24"/>
      <c r="V354" s="24"/>
      <c r="W354" s="24"/>
      <c r="X354" s="24"/>
      <c r="Y354" s="24"/>
      <c r="Z354" s="24"/>
    </row>
    <row r="355" spans="16:26" ht="15.75" customHeight="1">
      <c r="P355" s="24"/>
      <c r="Q355" s="24"/>
      <c r="R355" s="24"/>
      <c r="S355" s="24"/>
      <c r="T355" s="24"/>
      <c r="U355" s="24"/>
      <c r="V355" s="24"/>
      <c r="W355" s="24"/>
      <c r="X355" s="24"/>
      <c r="Y355" s="24"/>
      <c r="Z355" s="24"/>
    </row>
    <row r="356" spans="16:26" ht="15.75" customHeight="1">
      <c r="P356" s="24"/>
      <c r="Q356" s="24"/>
      <c r="R356" s="24"/>
      <c r="S356" s="24"/>
      <c r="T356" s="24"/>
      <c r="U356" s="24"/>
      <c r="V356" s="24"/>
      <c r="W356" s="24"/>
      <c r="X356" s="24"/>
      <c r="Y356" s="24"/>
      <c r="Z356" s="24"/>
    </row>
    <row r="357" spans="16:26" ht="15.75" customHeight="1">
      <c r="P357" s="24"/>
      <c r="Q357" s="24"/>
      <c r="R357" s="24"/>
      <c r="S357" s="24"/>
      <c r="T357" s="24"/>
      <c r="U357" s="24"/>
      <c r="V357" s="24"/>
      <c r="W357" s="24"/>
      <c r="X357" s="24"/>
      <c r="Y357" s="24"/>
      <c r="Z357" s="24"/>
    </row>
    <row r="358" spans="16:26" ht="15.75" customHeight="1">
      <c r="P358" s="24"/>
      <c r="Q358" s="24"/>
      <c r="R358" s="24"/>
      <c r="S358" s="24"/>
      <c r="T358" s="24"/>
      <c r="U358" s="24"/>
      <c r="V358" s="24"/>
      <c r="W358" s="24"/>
      <c r="X358" s="24"/>
      <c r="Y358" s="24"/>
      <c r="Z358" s="24"/>
    </row>
    <row r="359" spans="16:26" ht="15.75" customHeight="1">
      <c r="P359" s="24"/>
      <c r="Q359" s="24"/>
      <c r="R359" s="24"/>
      <c r="S359" s="24"/>
      <c r="T359" s="24"/>
      <c r="U359" s="24"/>
      <c r="V359" s="24"/>
      <c r="W359" s="24"/>
      <c r="X359" s="24"/>
      <c r="Y359" s="24"/>
      <c r="Z359" s="24"/>
    </row>
    <row r="360" spans="16:26" ht="15.75" customHeight="1">
      <c r="P360" s="24"/>
      <c r="Q360" s="24"/>
      <c r="R360" s="24"/>
      <c r="S360" s="24"/>
      <c r="T360" s="24"/>
      <c r="U360" s="24"/>
      <c r="V360" s="24"/>
      <c r="W360" s="24"/>
      <c r="X360" s="24"/>
      <c r="Y360" s="24"/>
      <c r="Z360" s="24"/>
    </row>
    <row r="361" spans="16:26" ht="15.75" customHeight="1">
      <c r="P361" s="24"/>
      <c r="Q361" s="24"/>
      <c r="R361" s="24"/>
      <c r="S361" s="24"/>
      <c r="T361" s="24"/>
      <c r="U361" s="24"/>
      <c r="V361" s="24"/>
      <c r="W361" s="24"/>
      <c r="X361" s="24"/>
      <c r="Y361" s="24"/>
      <c r="Z361" s="24"/>
    </row>
    <row r="362" spans="16:26" ht="15.75" customHeight="1">
      <c r="P362" s="24"/>
      <c r="Q362" s="24"/>
      <c r="R362" s="24"/>
      <c r="S362" s="24"/>
      <c r="T362" s="24"/>
      <c r="U362" s="24"/>
      <c r="V362" s="24"/>
      <c r="W362" s="24"/>
      <c r="X362" s="24"/>
      <c r="Y362" s="24"/>
      <c r="Z362" s="24"/>
    </row>
    <row r="363" spans="16:26" ht="15.75" customHeight="1">
      <c r="P363" s="24"/>
      <c r="Q363" s="24"/>
      <c r="R363" s="24"/>
      <c r="S363" s="24"/>
      <c r="T363" s="24"/>
      <c r="U363" s="24"/>
      <c r="V363" s="24"/>
      <c r="W363" s="24"/>
      <c r="X363" s="24"/>
      <c r="Y363" s="24"/>
      <c r="Z363" s="24"/>
    </row>
    <row r="364" spans="16:26" ht="15.75" customHeight="1">
      <c r="P364" s="24"/>
      <c r="Q364" s="24"/>
      <c r="R364" s="24"/>
      <c r="S364" s="24"/>
      <c r="T364" s="24"/>
      <c r="U364" s="24"/>
      <c r="V364" s="24"/>
      <c r="W364" s="24"/>
      <c r="X364" s="24"/>
      <c r="Y364" s="24"/>
      <c r="Z364" s="24"/>
    </row>
    <row r="365" spans="16:26" ht="15.75" customHeight="1">
      <c r="P365" s="24"/>
      <c r="Q365" s="24"/>
      <c r="R365" s="24"/>
      <c r="S365" s="24"/>
      <c r="T365" s="24"/>
      <c r="U365" s="24"/>
      <c r="V365" s="24"/>
      <c r="W365" s="24"/>
      <c r="X365" s="24"/>
      <c r="Y365" s="24"/>
      <c r="Z365" s="24"/>
    </row>
    <row r="366" spans="16:26" ht="15.75" customHeight="1">
      <c r="P366" s="24"/>
      <c r="Q366" s="24"/>
      <c r="R366" s="24"/>
      <c r="S366" s="24"/>
      <c r="T366" s="24"/>
      <c r="U366" s="24"/>
      <c r="V366" s="24"/>
      <c r="W366" s="24"/>
      <c r="X366" s="24"/>
      <c r="Y366" s="24"/>
      <c r="Z366" s="24"/>
    </row>
    <row r="367" spans="16:26" ht="15.75" customHeight="1">
      <c r="P367" s="24"/>
      <c r="Q367" s="24"/>
      <c r="R367" s="24"/>
      <c r="S367" s="24"/>
      <c r="T367" s="24"/>
      <c r="U367" s="24"/>
      <c r="V367" s="24"/>
      <c r="W367" s="24"/>
      <c r="X367" s="24"/>
      <c r="Y367" s="24"/>
      <c r="Z367" s="24"/>
    </row>
    <row r="368" spans="16:26" ht="15.75" customHeight="1">
      <c r="P368" s="24"/>
      <c r="Q368" s="24"/>
      <c r="R368" s="24"/>
      <c r="S368" s="24"/>
      <c r="T368" s="24"/>
      <c r="U368" s="24"/>
      <c r="V368" s="24"/>
      <c r="W368" s="24"/>
      <c r="X368" s="24"/>
      <c r="Y368" s="24"/>
      <c r="Z368" s="24"/>
    </row>
    <row r="369" spans="16:26" ht="15.75" customHeight="1">
      <c r="P369" s="24"/>
      <c r="Q369" s="24"/>
      <c r="R369" s="24"/>
      <c r="S369" s="24"/>
      <c r="T369" s="24"/>
      <c r="U369" s="24"/>
      <c r="V369" s="24"/>
      <c r="W369" s="24"/>
      <c r="X369" s="24"/>
      <c r="Y369" s="24"/>
      <c r="Z369" s="24"/>
    </row>
    <row r="370" spans="16:26" ht="15.75" customHeight="1">
      <c r="P370" s="24"/>
      <c r="Q370" s="24"/>
      <c r="R370" s="24"/>
      <c r="S370" s="24"/>
      <c r="T370" s="24"/>
      <c r="U370" s="24"/>
      <c r="V370" s="24"/>
      <c r="W370" s="24"/>
      <c r="X370" s="24"/>
      <c r="Y370" s="24"/>
      <c r="Z370" s="24"/>
    </row>
    <row r="371" spans="16:26" ht="15.75" customHeight="1">
      <c r="P371" s="24"/>
      <c r="Q371" s="24"/>
      <c r="R371" s="24"/>
      <c r="S371" s="24"/>
      <c r="T371" s="24"/>
      <c r="U371" s="24"/>
      <c r="V371" s="24"/>
      <c r="W371" s="24"/>
      <c r="X371" s="24"/>
      <c r="Y371" s="24"/>
      <c r="Z371" s="24"/>
    </row>
    <row r="372" spans="16:26" ht="15.75" customHeight="1">
      <c r="P372" s="24"/>
      <c r="Q372" s="24"/>
      <c r="R372" s="24"/>
      <c r="S372" s="24"/>
      <c r="T372" s="24"/>
      <c r="U372" s="24"/>
      <c r="V372" s="24"/>
      <c r="W372" s="24"/>
      <c r="X372" s="24"/>
      <c r="Y372" s="24"/>
      <c r="Z372" s="24"/>
    </row>
    <row r="373" spans="16:26" ht="15.75" customHeight="1">
      <c r="P373" s="24"/>
      <c r="Q373" s="24"/>
      <c r="R373" s="24"/>
      <c r="S373" s="24"/>
      <c r="T373" s="24"/>
      <c r="U373" s="24"/>
      <c r="V373" s="24"/>
      <c r="W373" s="24"/>
      <c r="X373" s="24"/>
      <c r="Y373" s="24"/>
      <c r="Z373" s="24"/>
    </row>
    <row r="374" spans="16:26" ht="15.75" customHeight="1">
      <c r="P374" s="24"/>
      <c r="Q374" s="24"/>
      <c r="R374" s="24"/>
      <c r="S374" s="24"/>
      <c r="T374" s="24"/>
      <c r="U374" s="24"/>
      <c r="V374" s="24"/>
      <c r="W374" s="24"/>
      <c r="X374" s="24"/>
      <c r="Y374" s="24"/>
      <c r="Z374" s="24"/>
    </row>
    <row r="375" spans="16:26" ht="15.75" customHeight="1">
      <c r="P375" s="24"/>
      <c r="Q375" s="24"/>
      <c r="R375" s="24"/>
      <c r="S375" s="24"/>
      <c r="T375" s="24"/>
      <c r="U375" s="24"/>
      <c r="V375" s="24"/>
      <c r="W375" s="24"/>
      <c r="X375" s="24"/>
      <c r="Y375" s="24"/>
      <c r="Z375" s="24"/>
    </row>
    <row r="376" spans="16:26" ht="15.75" customHeight="1">
      <c r="P376" s="24"/>
      <c r="Q376" s="24"/>
      <c r="R376" s="24"/>
      <c r="S376" s="24"/>
      <c r="T376" s="24"/>
      <c r="U376" s="24"/>
      <c r="V376" s="24"/>
      <c r="W376" s="24"/>
      <c r="X376" s="24"/>
      <c r="Y376" s="24"/>
      <c r="Z376" s="24"/>
    </row>
    <row r="377" spans="16:26" ht="15.75" customHeight="1">
      <c r="P377" s="24"/>
      <c r="Q377" s="24"/>
      <c r="R377" s="24"/>
      <c r="S377" s="24"/>
      <c r="T377" s="24"/>
      <c r="U377" s="24"/>
      <c r="V377" s="24"/>
      <c r="W377" s="24"/>
      <c r="X377" s="24"/>
      <c r="Y377" s="24"/>
      <c r="Z377" s="24"/>
    </row>
    <row r="378" spans="16:26" ht="15.75" customHeight="1">
      <c r="P378" s="24"/>
      <c r="Q378" s="24"/>
      <c r="R378" s="24"/>
      <c r="S378" s="24"/>
      <c r="T378" s="24"/>
      <c r="U378" s="24"/>
      <c r="V378" s="24"/>
      <c r="W378" s="24"/>
      <c r="X378" s="24"/>
      <c r="Y378" s="24"/>
      <c r="Z378" s="24"/>
    </row>
    <row r="379" spans="16:26" ht="15.75" customHeight="1">
      <c r="P379" s="24"/>
      <c r="Q379" s="24"/>
      <c r="R379" s="24"/>
      <c r="S379" s="24"/>
      <c r="T379" s="24"/>
      <c r="U379" s="24"/>
      <c r="V379" s="24"/>
      <c r="W379" s="24"/>
      <c r="X379" s="24"/>
      <c r="Y379" s="24"/>
      <c r="Z379" s="24"/>
    </row>
    <row r="380" spans="16:26" ht="15.75" customHeight="1">
      <c r="P380" s="24"/>
      <c r="Q380" s="24"/>
      <c r="R380" s="24"/>
      <c r="S380" s="24"/>
      <c r="T380" s="24"/>
      <c r="U380" s="24"/>
      <c r="V380" s="24"/>
      <c r="W380" s="24"/>
      <c r="X380" s="24"/>
      <c r="Y380" s="24"/>
      <c r="Z380" s="24"/>
    </row>
    <row r="381" spans="16:26" ht="15.75" customHeight="1">
      <c r="P381" s="24"/>
      <c r="Q381" s="24"/>
      <c r="R381" s="24"/>
      <c r="S381" s="24"/>
      <c r="T381" s="24"/>
      <c r="U381" s="24"/>
      <c r="V381" s="24"/>
      <c r="W381" s="24"/>
      <c r="X381" s="24"/>
      <c r="Y381" s="24"/>
      <c r="Z381" s="24"/>
    </row>
    <row r="382" spans="16:26" ht="15.75" customHeight="1">
      <c r="P382" s="24"/>
      <c r="Q382" s="24"/>
      <c r="R382" s="24"/>
      <c r="S382" s="24"/>
      <c r="T382" s="24"/>
      <c r="U382" s="24"/>
      <c r="V382" s="24"/>
      <c r="W382" s="24"/>
      <c r="X382" s="24"/>
      <c r="Y382" s="24"/>
      <c r="Z382" s="24"/>
    </row>
    <row r="383" spans="16:26" ht="15.75" customHeight="1">
      <c r="P383" s="24"/>
      <c r="Q383" s="24"/>
      <c r="R383" s="24"/>
      <c r="S383" s="24"/>
      <c r="T383" s="24"/>
      <c r="U383" s="24"/>
      <c r="V383" s="24"/>
      <c r="W383" s="24"/>
      <c r="X383" s="24"/>
      <c r="Y383" s="24"/>
      <c r="Z383" s="24"/>
    </row>
    <row r="384" spans="16:26" ht="15.75" customHeight="1">
      <c r="P384" s="24"/>
      <c r="Q384" s="24"/>
      <c r="R384" s="24"/>
      <c r="S384" s="24"/>
      <c r="T384" s="24"/>
      <c r="U384" s="24"/>
      <c r="V384" s="24"/>
      <c r="W384" s="24"/>
      <c r="X384" s="24"/>
      <c r="Y384" s="24"/>
      <c r="Z384" s="24"/>
    </row>
    <row r="385" spans="16:26" ht="15.75" customHeight="1">
      <c r="P385" s="24"/>
      <c r="Q385" s="24"/>
      <c r="R385" s="24"/>
      <c r="S385" s="24"/>
      <c r="T385" s="24"/>
      <c r="U385" s="24"/>
      <c r="V385" s="24"/>
      <c r="W385" s="24"/>
      <c r="X385" s="24"/>
      <c r="Y385" s="24"/>
      <c r="Z385" s="24"/>
    </row>
    <row r="386" spans="16:26" ht="15.75" customHeight="1">
      <c r="P386" s="24"/>
      <c r="Q386" s="24"/>
      <c r="R386" s="24"/>
      <c r="S386" s="24"/>
      <c r="T386" s="24"/>
      <c r="U386" s="24"/>
      <c r="V386" s="24"/>
      <c r="W386" s="24"/>
      <c r="X386" s="24"/>
      <c r="Y386" s="24"/>
      <c r="Z386" s="24"/>
    </row>
    <row r="387" spans="16:26" ht="15.75" customHeight="1">
      <c r="P387" s="24"/>
      <c r="Q387" s="24"/>
      <c r="R387" s="24"/>
      <c r="S387" s="24"/>
      <c r="T387" s="24"/>
      <c r="U387" s="24"/>
      <c r="V387" s="24"/>
      <c r="W387" s="24"/>
      <c r="X387" s="24"/>
      <c r="Y387" s="24"/>
      <c r="Z387" s="24"/>
    </row>
    <row r="388" spans="16:26" ht="15.75" customHeight="1">
      <c r="P388" s="24"/>
      <c r="Q388" s="24"/>
      <c r="R388" s="24"/>
      <c r="S388" s="24"/>
      <c r="T388" s="24"/>
      <c r="U388" s="24"/>
      <c r="V388" s="24"/>
      <c r="W388" s="24"/>
      <c r="X388" s="24"/>
      <c r="Y388" s="24"/>
      <c r="Z388" s="24"/>
    </row>
    <row r="389" spans="16:26" ht="15.75" customHeight="1">
      <c r="P389" s="24"/>
      <c r="Q389" s="24"/>
      <c r="R389" s="24"/>
      <c r="S389" s="24"/>
      <c r="T389" s="24"/>
      <c r="U389" s="24"/>
      <c r="V389" s="24"/>
      <c r="W389" s="24"/>
      <c r="X389" s="24"/>
      <c r="Y389" s="24"/>
      <c r="Z389" s="24"/>
    </row>
    <row r="390" spans="16:26" ht="15.75" customHeight="1">
      <c r="P390" s="24"/>
      <c r="Q390" s="24"/>
      <c r="R390" s="24"/>
      <c r="S390" s="24"/>
      <c r="T390" s="24"/>
      <c r="U390" s="24"/>
      <c r="V390" s="24"/>
      <c r="W390" s="24"/>
      <c r="X390" s="24"/>
      <c r="Y390" s="24"/>
      <c r="Z390" s="24"/>
    </row>
    <row r="391" spans="16:26" ht="15.75" customHeight="1">
      <c r="P391" s="24"/>
      <c r="Q391" s="24"/>
      <c r="R391" s="24"/>
      <c r="S391" s="24"/>
      <c r="T391" s="24"/>
      <c r="U391" s="24"/>
      <c r="V391" s="24"/>
      <c r="W391" s="24"/>
      <c r="X391" s="24"/>
      <c r="Y391" s="24"/>
      <c r="Z391" s="24"/>
    </row>
    <row r="392" spans="16:26" ht="15.75" customHeight="1">
      <c r="P392" s="24"/>
      <c r="Q392" s="24"/>
      <c r="R392" s="24"/>
      <c r="S392" s="24"/>
      <c r="T392" s="24"/>
      <c r="U392" s="24"/>
      <c r="V392" s="24"/>
      <c r="W392" s="24"/>
      <c r="X392" s="24"/>
      <c r="Y392" s="24"/>
      <c r="Z392" s="24"/>
    </row>
    <row r="393" spans="16:26" ht="15.75" customHeight="1">
      <c r="P393" s="24"/>
      <c r="Q393" s="24"/>
      <c r="R393" s="24"/>
      <c r="S393" s="24"/>
      <c r="T393" s="24"/>
      <c r="U393" s="24"/>
      <c r="V393" s="24"/>
      <c r="W393" s="24"/>
      <c r="X393" s="24"/>
      <c r="Y393" s="24"/>
      <c r="Z393" s="24"/>
    </row>
    <row r="394" spans="16:26" ht="15.75" customHeight="1">
      <c r="P394" s="24"/>
      <c r="Q394" s="24"/>
      <c r="R394" s="24"/>
      <c r="S394" s="24"/>
      <c r="T394" s="24"/>
      <c r="U394" s="24"/>
      <c r="V394" s="24"/>
      <c r="W394" s="24"/>
      <c r="X394" s="24"/>
      <c r="Y394" s="24"/>
      <c r="Z394" s="24"/>
    </row>
    <row r="395" spans="16:26" ht="15.75" customHeight="1">
      <c r="P395" s="24"/>
      <c r="Q395" s="24"/>
      <c r="R395" s="24"/>
      <c r="S395" s="24"/>
      <c r="T395" s="24"/>
      <c r="U395" s="24"/>
      <c r="V395" s="24"/>
      <c r="W395" s="24"/>
      <c r="X395" s="24"/>
      <c r="Y395" s="24"/>
      <c r="Z395" s="24"/>
    </row>
    <row r="396" spans="16:26" ht="15.75" customHeight="1">
      <c r="P396" s="24"/>
      <c r="Q396" s="24"/>
      <c r="R396" s="24"/>
      <c r="S396" s="24"/>
      <c r="T396" s="24"/>
      <c r="U396" s="24"/>
      <c r="V396" s="24"/>
      <c r="W396" s="24"/>
      <c r="X396" s="24"/>
      <c r="Y396" s="24"/>
      <c r="Z396" s="24"/>
    </row>
    <row r="397" spans="16:26" ht="15.75" customHeight="1">
      <c r="P397" s="24"/>
      <c r="Q397" s="24"/>
      <c r="R397" s="24"/>
      <c r="S397" s="24"/>
      <c r="T397" s="24"/>
      <c r="U397" s="24"/>
      <c r="V397" s="24"/>
      <c r="W397" s="24"/>
      <c r="X397" s="24"/>
      <c r="Y397" s="24"/>
      <c r="Z397" s="24"/>
    </row>
    <row r="398" spans="16:26" ht="15.75" customHeight="1">
      <c r="P398" s="24"/>
      <c r="Q398" s="24"/>
      <c r="R398" s="24"/>
      <c r="S398" s="24"/>
      <c r="T398" s="24"/>
      <c r="U398" s="24"/>
      <c r="V398" s="24"/>
      <c r="W398" s="24"/>
      <c r="X398" s="24"/>
      <c r="Y398" s="24"/>
      <c r="Z398" s="24"/>
    </row>
    <row r="399" spans="16:26" ht="15.75" customHeight="1">
      <c r="P399" s="24"/>
      <c r="Q399" s="24"/>
      <c r="R399" s="24"/>
      <c r="S399" s="24"/>
      <c r="T399" s="24"/>
      <c r="U399" s="24"/>
      <c r="V399" s="24"/>
      <c r="W399" s="24"/>
      <c r="X399" s="24"/>
      <c r="Y399" s="24"/>
      <c r="Z399" s="24"/>
    </row>
    <row r="400" spans="16:26" ht="15.75" customHeight="1">
      <c r="P400" s="24"/>
      <c r="Q400" s="24"/>
      <c r="R400" s="24"/>
      <c r="S400" s="24"/>
      <c r="T400" s="24"/>
      <c r="U400" s="24"/>
      <c r="V400" s="24"/>
      <c r="W400" s="24"/>
      <c r="X400" s="24"/>
      <c r="Y400" s="24"/>
      <c r="Z400" s="24"/>
    </row>
    <row r="401" spans="16:26" ht="15.75" customHeight="1">
      <c r="P401" s="24"/>
      <c r="Q401" s="24"/>
      <c r="R401" s="24"/>
      <c r="S401" s="24"/>
      <c r="T401" s="24"/>
      <c r="U401" s="24"/>
      <c r="V401" s="24"/>
      <c r="W401" s="24"/>
      <c r="X401" s="24"/>
      <c r="Y401" s="24"/>
      <c r="Z401" s="24"/>
    </row>
    <row r="402" spans="16:26" ht="15.75" customHeight="1">
      <c r="P402" s="24"/>
      <c r="Q402" s="24"/>
      <c r="R402" s="24"/>
      <c r="S402" s="24"/>
      <c r="T402" s="24"/>
      <c r="U402" s="24"/>
      <c r="V402" s="24"/>
      <c r="W402" s="24"/>
      <c r="X402" s="24"/>
      <c r="Y402" s="24"/>
      <c r="Z402" s="24"/>
    </row>
    <row r="403" spans="16:26" ht="15.75" customHeight="1">
      <c r="P403" s="24"/>
      <c r="Q403" s="24"/>
      <c r="R403" s="24"/>
      <c r="S403" s="24"/>
      <c r="T403" s="24"/>
      <c r="U403" s="24"/>
      <c r="V403" s="24"/>
      <c r="W403" s="24"/>
      <c r="X403" s="24"/>
      <c r="Y403" s="24"/>
      <c r="Z403" s="24"/>
    </row>
    <row r="404" spans="16:26" ht="15.75" customHeight="1">
      <c r="P404" s="24"/>
      <c r="Q404" s="24"/>
      <c r="R404" s="24"/>
      <c r="S404" s="24"/>
      <c r="T404" s="24"/>
      <c r="U404" s="24"/>
      <c r="V404" s="24"/>
      <c r="W404" s="24"/>
      <c r="X404" s="24"/>
      <c r="Y404" s="24"/>
      <c r="Z404" s="24"/>
    </row>
    <row r="405" spans="16:26" ht="15.75" customHeight="1">
      <c r="P405" s="24"/>
      <c r="Q405" s="24"/>
      <c r="R405" s="24"/>
      <c r="S405" s="24"/>
      <c r="T405" s="24"/>
      <c r="U405" s="24"/>
      <c r="V405" s="24"/>
      <c r="W405" s="24"/>
      <c r="X405" s="24"/>
      <c r="Y405" s="24"/>
      <c r="Z405" s="24"/>
    </row>
    <row r="406" spans="16:26" ht="15.75" customHeight="1">
      <c r="P406" s="24"/>
      <c r="Q406" s="24"/>
      <c r="R406" s="24"/>
      <c r="S406" s="24"/>
      <c r="T406" s="24"/>
      <c r="U406" s="24"/>
      <c r="V406" s="24"/>
      <c r="W406" s="24"/>
      <c r="X406" s="24"/>
      <c r="Y406" s="24"/>
      <c r="Z406" s="24"/>
    </row>
    <row r="407" spans="16:26" ht="15.75" customHeight="1">
      <c r="P407" s="24"/>
      <c r="Q407" s="24"/>
      <c r="R407" s="24"/>
      <c r="S407" s="24"/>
      <c r="T407" s="24"/>
      <c r="U407" s="24"/>
      <c r="V407" s="24"/>
      <c r="W407" s="24"/>
      <c r="X407" s="24"/>
      <c r="Y407" s="24"/>
      <c r="Z407" s="24"/>
    </row>
    <row r="408" spans="16:26" ht="15.75" customHeight="1">
      <c r="P408" s="24"/>
      <c r="Q408" s="24"/>
      <c r="R408" s="24"/>
      <c r="S408" s="24"/>
      <c r="T408" s="24"/>
      <c r="U408" s="24"/>
      <c r="V408" s="24"/>
      <c r="W408" s="24"/>
      <c r="X408" s="24"/>
      <c r="Y408" s="24"/>
      <c r="Z408" s="24"/>
    </row>
    <row r="409" spans="16:26" ht="15.75" customHeight="1">
      <c r="P409" s="24"/>
      <c r="Q409" s="24"/>
      <c r="R409" s="24"/>
      <c r="S409" s="24"/>
      <c r="T409" s="24"/>
      <c r="U409" s="24"/>
      <c r="V409" s="24"/>
      <c r="W409" s="24"/>
      <c r="X409" s="24"/>
      <c r="Y409" s="24"/>
      <c r="Z409" s="24"/>
    </row>
    <row r="410" spans="16:26" ht="15.75" customHeight="1">
      <c r="P410" s="24"/>
      <c r="Q410" s="24"/>
      <c r="R410" s="24"/>
      <c r="S410" s="24"/>
      <c r="T410" s="24"/>
      <c r="U410" s="24"/>
      <c r="V410" s="24"/>
      <c r="W410" s="24"/>
      <c r="X410" s="24"/>
      <c r="Y410" s="24"/>
      <c r="Z410" s="24"/>
    </row>
    <row r="411" spans="16:26" ht="15.75" customHeight="1">
      <c r="P411" s="24"/>
      <c r="Q411" s="24"/>
      <c r="R411" s="24"/>
      <c r="S411" s="24"/>
      <c r="T411" s="24"/>
      <c r="U411" s="24"/>
      <c r="V411" s="24"/>
      <c r="W411" s="24"/>
      <c r="X411" s="24"/>
      <c r="Y411" s="24"/>
      <c r="Z411" s="24"/>
    </row>
    <row r="412" spans="16:26" ht="15.75" customHeight="1">
      <c r="P412" s="24"/>
      <c r="Q412" s="24"/>
      <c r="R412" s="24"/>
      <c r="S412" s="24"/>
      <c r="T412" s="24"/>
      <c r="U412" s="24"/>
      <c r="V412" s="24"/>
      <c r="W412" s="24"/>
      <c r="X412" s="24"/>
      <c r="Y412" s="24"/>
      <c r="Z412" s="24"/>
    </row>
    <row r="413" spans="16:26" ht="15.75" customHeight="1">
      <c r="P413" s="24"/>
      <c r="Q413" s="24"/>
      <c r="R413" s="24"/>
      <c r="S413" s="24"/>
      <c r="T413" s="24"/>
      <c r="U413" s="24"/>
      <c r="V413" s="24"/>
      <c r="W413" s="24"/>
      <c r="X413" s="24"/>
      <c r="Y413" s="24"/>
      <c r="Z413" s="24"/>
    </row>
    <row r="414" spans="16:26" ht="15.75" customHeight="1">
      <c r="P414" s="24"/>
      <c r="Q414" s="24"/>
      <c r="R414" s="24"/>
      <c r="S414" s="24"/>
      <c r="T414" s="24"/>
      <c r="U414" s="24"/>
      <c r="V414" s="24"/>
      <c r="W414" s="24"/>
      <c r="X414" s="24"/>
      <c r="Y414" s="24"/>
      <c r="Z414" s="24"/>
    </row>
    <row r="415" spans="16:26" ht="15.75" customHeight="1">
      <c r="P415" s="24"/>
      <c r="Q415" s="24"/>
      <c r="R415" s="24"/>
      <c r="S415" s="24"/>
      <c r="T415" s="24"/>
      <c r="U415" s="24"/>
      <c r="V415" s="24"/>
      <c r="W415" s="24"/>
      <c r="X415" s="24"/>
      <c r="Y415" s="24"/>
      <c r="Z415" s="24"/>
    </row>
    <row r="416" spans="16:26" ht="15.75" customHeight="1">
      <c r="P416" s="24"/>
      <c r="Q416" s="24"/>
      <c r="R416" s="24"/>
      <c r="S416" s="24"/>
      <c r="T416" s="24"/>
      <c r="U416" s="24"/>
      <c r="V416" s="24"/>
      <c r="W416" s="24"/>
      <c r="X416" s="24"/>
      <c r="Y416" s="24"/>
      <c r="Z416" s="24"/>
    </row>
    <row r="417" spans="16:26" ht="15.75" customHeight="1">
      <c r="P417" s="24"/>
      <c r="Q417" s="24"/>
      <c r="R417" s="24"/>
      <c r="S417" s="24"/>
      <c r="T417" s="24"/>
      <c r="U417" s="24"/>
      <c r="V417" s="24"/>
      <c r="W417" s="24"/>
      <c r="X417" s="24"/>
      <c r="Y417" s="24"/>
      <c r="Z417" s="24"/>
    </row>
    <row r="418" spans="16:26" ht="15.75" customHeight="1">
      <c r="P418" s="24"/>
      <c r="Q418" s="24"/>
      <c r="R418" s="24"/>
      <c r="S418" s="24"/>
      <c r="T418" s="24"/>
      <c r="U418" s="24"/>
      <c r="V418" s="24"/>
      <c r="W418" s="24"/>
      <c r="X418" s="24"/>
      <c r="Y418" s="24"/>
      <c r="Z418" s="24"/>
    </row>
    <row r="419" spans="16:26" ht="15.75" customHeight="1">
      <c r="P419" s="24"/>
      <c r="Q419" s="24"/>
      <c r="R419" s="24"/>
      <c r="S419" s="24"/>
      <c r="T419" s="24"/>
      <c r="U419" s="24"/>
      <c r="V419" s="24"/>
      <c r="W419" s="24"/>
      <c r="X419" s="24"/>
      <c r="Y419" s="24"/>
      <c r="Z419" s="24"/>
    </row>
    <row r="420" spans="16:26" ht="15.75" customHeight="1">
      <c r="P420" s="24"/>
      <c r="Q420" s="24"/>
      <c r="R420" s="24"/>
      <c r="S420" s="24"/>
      <c r="T420" s="24"/>
      <c r="U420" s="24"/>
      <c r="V420" s="24"/>
      <c r="W420" s="24"/>
      <c r="X420" s="24"/>
      <c r="Y420" s="24"/>
      <c r="Z420" s="24"/>
    </row>
    <row r="421" spans="16:26" ht="15.75" customHeight="1">
      <c r="P421" s="24"/>
      <c r="Q421" s="24"/>
      <c r="R421" s="24"/>
      <c r="S421" s="24"/>
      <c r="T421" s="24"/>
      <c r="U421" s="24"/>
      <c r="V421" s="24"/>
      <c r="W421" s="24"/>
      <c r="X421" s="24"/>
      <c r="Y421" s="24"/>
      <c r="Z421" s="24"/>
    </row>
    <row r="422" spans="16:26" ht="15.75" customHeight="1">
      <c r="P422" s="24"/>
      <c r="Q422" s="24"/>
      <c r="R422" s="24"/>
      <c r="S422" s="24"/>
      <c r="T422" s="24"/>
      <c r="U422" s="24"/>
      <c r="V422" s="24"/>
      <c r="W422" s="24"/>
      <c r="X422" s="24"/>
      <c r="Y422" s="24"/>
      <c r="Z422" s="24"/>
    </row>
    <row r="423" spans="16:26" ht="15.75" customHeight="1">
      <c r="P423" s="24"/>
      <c r="Q423" s="24"/>
      <c r="R423" s="24"/>
      <c r="S423" s="24"/>
      <c r="T423" s="24"/>
      <c r="U423" s="24"/>
      <c r="V423" s="24"/>
      <c r="W423" s="24"/>
      <c r="X423" s="24"/>
      <c r="Y423" s="24"/>
      <c r="Z423" s="24"/>
    </row>
    <row r="424" spans="16:26" ht="15.75" customHeight="1">
      <c r="P424" s="24"/>
      <c r="Q424" s="24"/>
      <c r="R424" s="24"/>
      <c r="S424" s="24"/>
      <c r="T424" s="24"/>
      <c r="U424" s="24"/>
      <c r="V424" s="24"/>
      <c r="W424" s="24"/>
      <c r="X424" s="24"/>
      <c r="Y424" s="24"/>
      <c r="Z424" s="24"/>
    </row>
    <row r="425" spans="16:26" ht="15.75" customHeight="1">
      <c r="P425" s="24"/>
      <c r="Q425" s="24"/>
      <c r="R425" s="24"/>
      <c r="S425" s="24"/>
      <c r="T425" s="24"/>
      <c r="U425" s="24"/>
      <c r="V425" s="24"/>
      <c r="W425" s="24"/>
      <c r="X425" s="24"/>
      <c r="Y425" s="24"/>
      <c r="Z425" s="24"/>
    </row>
    <row r="426" spans="16:26" ht="15.75" customHeight="1">
      <c r="P426" s="24"/>
      <c r="Q426" s="24"/>
      <c r="R426" s="24"/>
      <c r="S426" s="24"/>
      <c r="T426" s="24"/>
      <c r="U426" s="24"/>
      <c r="V426" s="24"/>
      <c r="W426" s="24"/>
      <c r="X426" s="24"/>
      <c r="Y426" s="24"/>
      <c r="Z426" s="24"/>
    </row>
    <row r="427" spans="16:26" ht="15.75" customHeight="1">
      <c r="P427" s="24"/>
      <c r="Q427" s="24"/>
      <c r="R427" s="24"/>
      <c r="S427" s="24"/>
      <c r="T427" s="24"/>
      <c r="U427" s="24"/>
      <c r="V427" s="24"/>
      <c r="W427" s="24"/>
      <c r="X427" s="24"/>
      <c r="Y427" s="24"/>
      <c r="Z427" s="24"/>
    </row>
    <row r="428" spans="16:26" ht="15.75" customHeight="1">
      <c r="P428" s="24"/>
      <c r="Q428" s="24"/>
      <c r="R428" s="24"/>
      <c r="S428" s="24"/>
      <c r="T428" s="24"/>
      <c r="U428" s="24"/>
      <c r="V428" s="24"/>
      <c r="W428" s="24"/>
      <c r="X428" s="24"/>
      <c r="Y428" s="24"/>
      <c r="Z428" s="24"/>
    </row>
    <row r="429" spans="16:26" ht="15.75" customHeight="1">
      <c r="P429" s="24"/>
      <c r="Q429" s="24"/>
      <c r="R429" s="24"/>
      <c r="S429" s="24"/>
      <c r="T429" s="24"/>
      <c r="U429" s="24"/>
      <c r="V429" s="24"/>
      <c r="W429" s="24"/>
      <c r="X429" s="24"/>
      <c r="Y429" s="24"/>
      <c r="Z429" s="24"/>
    </row>
    <row r="430" spans="16:26" ht="15.75" customHeight="1">
      <c r="P430" s="24"/>
      <c r="Q430" s="24"/>
      <c r="R430" s="24"/>
      <c r="S430" s="24"/>
      <c r="T430" s="24"/>
      <c r="U430" s="24"/>
      <c r="V430" s="24"/>
      <c r="W430" s="24"/>
      <c r="X430" s="24"/>
      <c r="Y430" s="24"/>
      <c r="Z430" s="24"/>
    </row>
    <row r="431" spans="16:26" ht="15.75" customHeight="1">
      <c r="P431" s="24"/>
      <c r="Q431" s="24"/>
      <c r="R431" s="24"/>
      <c r="S431" s="24"/>
      <c r="T431" s="24"/>
      <c r="U431" s="24"/>
      <c r="V431" s="24"/>
      <c r="W431" s="24"/>
      <c r="X431" s="24"/>
      <c r="Y431" s="24"/>
      <c r="Z431" s="24"/>
    </row>
    <row r="432" spans="16:26" ht="15.75" customHeight="1">
      <c r="P432" s="24"/>
      <c r="Q432" s="24"/>
      <c r="R432" s="24"/>
      <c r="S432" s="24"/>
      <c r="T432" s="24"/>
      <c r="U432" s="24"/>
      <c r="V432" s="24"/>
      <c r="W432" s="24"/>
      <c r="X432" s="24"/>
      <c r="Y432" s="24"/>
      <c r="Z432" s="24"/>
    </row>
    <row r="433" spans="16:26" ht="15.75" customHeight="1">
      <c r="P433" s="24"/>
      <c r="Q433" s="24"/>
      <c r="R433" s="24"/>
      <c r="S433" s="24"/>
      <c r="T433" s="24"/>
      <c r="U433" s="24"/>
      <c r="V433" s="24"/>
      <c r="W433" s="24"/>
      <c r="X433" s="24"/>
      <c r="Y433" s="24"/>
      <c r="Z433" s="24"/>
    </row>
    <row r="434" spans="16:26" ht="15.75" customHeight="1">
      <c r="P434" s="24"/>
      <c r="Q434" s="24"/>
      <c r="R434" s="24"/>
      <c r="S434" s="24"/>
      <c r="T434" s="24"/>
      <c r="U434" s="24"/>
      <c r="V434" s="24"/>
      <c r="W434" s="24"/>
      <c r="X434" s="24"/>
      <c r="Y434" s="24"/>
      <c r="Z434" s="24"/>
    </row>
    <row r="435" spans="16:26" ht="15.75" customHeight="1">
      <c r="P435" s="24"/>
      <c r="Q435" s="24"/>
      <c r="R435" s="24"/>
      <c r="S435" s="24"/>
      <c r="T435" s="24"/>
      <c r="U435" s="24"/>
      <c r="V435" s="24"/>
      <c r="W435" s="24"/>
      <c r="X435" s="24"/>
      <c r="Y435" s="24"/>
      <c r="Z435" s="24"/>
    </row>
    <row r="436" spans="16:26" ht="15.75" customHeight="1">
      <c r="P436" s="24"/>
      <c r="Q436" s="24"/>
      <c r="R436" s="24"/>
      <c r="S436" s="24"/>
      <c r="T436" s="24"/>
      <c r="U436" s="24"/>
      <c r="V436" s="24"/>
      <c r="W436" s="24"/>
      <c r="X436" s="24"/>
      <c r="Y436" s="24"/>
      <c r="Z436" s="24"/>
    </row>
    <row r="437" spans="16:26" ht="15.75" customHeight="1">
      <c r="P437" s="24"/>
      <c r="Q437" s="24"/>
      <c r="R437" s="24"/>
      <c r="S437" s="24"/>
      <c r="T437" s="24"/>
      <c r="U437" s="24"/>
      <c r="V437" s="24"/>
      <c r="W437" s="24"/>
      <c r="X437" s="24"/>
      <c r="Y437" s="24"/>
      <c r="Z437" s="24"/>
    </row>
    <row r="438" spans="16:26" ht="15.75" customHeight="1">
      <c r="P438" s="24"/>
      <c r="Q438" s="24"/>
      <c r="R438" s="24"/>
      <c r="S438" s="24"/>
      <c r="T438" s="24"/>
      <c r="U438" s="24"/>
      <c r="V438" s="24"/>
      <c r="W438" s="24"/>
      <c r="X438" s="24"/>
      <c r="Y438" s="24"/>
      <c r="Z438" s="24"/>
    </row>
    <row r="439" spans="16:26" ht="15.75" customHeight="1">
      <c r="P439" s="24"/>
      <c r="Q439" s="24"/>
      <c r="R439" s="24"/>
      <c r="S439" s="24"/>
      <c r="T439" s="24"/>
      <c r="U439" s="24"/>
      <c r="V439" s="24"/>
      <c r="W439" s="24"/>
      <c r="X439" s="24"/>
      <c r="Y439" s="24"/>
      <c r="Z439" s="24"/>
    </row>
    <row r="440" spans="16:26" ht="15.75" customHeight="1">
      <c r="P440" s="24"/>
      <c r="Q440" s="24"/>
      <c r="R440" s="24"/>
      <c r="S440" s="24"/>
      <c r="T440" s="24"/>
      <c r="U440" s="24"/>
      <c r="V440" s="24"/>
      <c r="W440" s="24"/>
      <c r="X440" s="24"/>
      <c r="Y440" s="24"/>
      <c r="Z440" s="24"/>
    </row>
    <row r="441" spans="16:26" ht="15.75" customHeight="1">
      <c r="P441" s="24"/>
      <c r="Q441" s="24"/>
      <c r="R441" s="24"/>
      <c r="S441" s="24"/>
      <c r="T441" s="24"/>
      <c r="U441" s="24"/>
      <c r="V441" s="24"/>
      <c r="W441" s="24"/>
      <c r="X441" s="24"/>
      <c r="Y441" s="24"/>
      <c r="Z441" s="24"/>
    </row>
    <row r="442" spans="16:26" ht="15.75" customHeight="1">
      <c r="P442" s="24"/>
      <c r="Q442" s="24"/>
      <c r="R442" s="24"/>
      <c r="S442" s="24"/>
      <c r="T442" s="24"/>
      <c r="U442" s="24"/>
      <c r="V442" s="24"/>
      <c r="W442" s="24"/>
      <c r="X442" s="24"/>
      <c r="Y442" s="24"/>
      <c r="Z442" s="24"/>
    </row>
    <row r="443" spans="16:26" ht="15.75" customHeight="1">
      <c r="P443" s="24"/>
      <c r="Q443" s="24"/>
      <c r="R443" s="24"/>
      <c r="S443" s="24"/>
      <c r="T443" s="24"/>
      <c r="U443" s="24"/>
      <c r="V443" s="24"/>
      <c r="W443" s="24"/>
      <c r="X443" s="24"/>
      <c r="Y443" s="24"/>
      <c r="Z443" s="24"/>
    </row>
    <row r="444" spans="16:26" ht="15.75" customHeight="1">
      <c r="P444" s="24"/>
      <c r="Q444" s="24"/>
      <c r="R444" s="24"/>
      <c r="S444" s="24"/>
      <c r="T444" s="24"/>
      <c r="U444" s="24"/>
      <c r="V444" s="24"/>
      <c r="W444" s="24"/>
      <c r="X444" s="24"/>
      <c r="Y444" s="24"/>
      <c r="Z444" s="24"/>
    </row>
    <row r="445" spans="16:26" ht="15.75" customHeight="1">
      <c r="P445" s="24"/>
      <c r="Q445" s="24"/>
      <c r="R445" s="24"/>
      <c r="S445" s="24"/>
      <c r="T445" s="24"/>
      <c r="U445" s="24"/>
      <c r="V445" s="24"/>
      <c r="W445" s="24"/>
      <c r="X445" s="24"/>
      <c r="Y445" s="24"/>
      <c r="Z445" s="24"/>
    </row>
    <row r="446" spans="16:26" ht="15.75" customHeight="1">
      <c r="P446" s="24"/>
      <c r="Q446" s="24"/>
      <c r="R446" s="24"/>
      <c r="S446" s="24"/>
      <c r="T446" s="24"/>
      <c r="U446" s="24"/>
      <c r="V446" s="24"/>
      <c r="W446" s="24"/>
      <c r="X446" s="24"/>
      <c r="Y446" s="24"/>
      <c r="Z446" s="24"/>
    </row>
    <row r="447" spans="16:26" ht="15.75" customHeight="1">
      <c r="P447" s="24"/>
      <c r="Q447" s="24"/>
      <c r="R447" s="24"/>
      <c r="S447" s="24"/>
      <c r="T447" s="24"/>
      <c r="U447" s="24"/>
      <c r="V447" s="24"/>
      <c r="W447" s="24"/>
      <c r="X447" s="24"/>
      <c r="Y447" s="24"/>
      <c r="Z447" s="24"/>
    </row>
    <row r="448" spans="16:26" ht="15.75" customHeight="1">
      <c r="P448" s="24"/>
      <c r="Q448" s="24"/>
      <c r="R448" s="24"/>
      <c r="S448" s="24"/>
      <c r="T448" s="24"/>
      <c r="U448" s="24"/>
      <c r="V448" s="24"/>
      <c r="W448" s="24"/>
      <c r="X448" s="24"/>
      <c r="Y448" s="24"/>
      <c r="Z448" s="24"/>
    </row>
    <row r="449" spans="16:26" ht="15.75" customHeight="1">
      <c r="P449" s="24"/>
      <c r="Q449" s="24"/>
      <c r="R449" s="24"/>
      <c r="S449" s="24"/>
      <c r="T449" s="24"/>
      <c r="U449" s="24"/>
      <c r="V449" s="24"/>
      <c r="W449" s="24"/>
      <c r="X449" s="24"/>
      <c r="Y449" s="24"/>
      <c r="Z449" s="24"/>
    </row>
    <row r="450" spans="16:26" ht="15.75" customHeight="1">
      <c r="P450" s="24"/>
      <c r="Q450" s="24"/>
      <c r="R450" s="24"/>
      <c r="S450" s="24"/>
      <c r="T450" s="24"/>
      <c r="U450" s="24"/>
      <c r="V450" s="24"/>
      <c r="W450" s="24"/>
      <c r="X450" s="24"/>
      <c r="Y450" s="24"/>
      <c r="Z450" s="24"/>
    </row>
    <row r="451" spans="16:26" ht="15.75" customHeight="1">
      <c r="P451" s="24"/>
      <c r="Q451" s="24"/>
      <c r="R451" s="24"/>
      <c r="S451" s="24"/>
      <c r="T451" s="24"/>
      <c r="U451" s="24"/>
      <c r="V451" s="24"/>
      <c r="W451" s="24"/>
      <c r="X451" s="24"/>
      <c r="Y451" s="24"/>
      <c r="Z451" s="24"/>
    </row>
    <row r="452" spans="16:26" ht="15.75" customHeight="1">
      <c r="P452" s="24"/>
      <c r="Q452" s="24"/>
      <c r="R452" s="24"/>
      <c r="S452" s="24"/>
      <c r="T452" s="24"/>
      <c r="U452" s="24"/>
      <c r="V452" s="24"/>
      <c r="W452" s="24"/>
      <c r="X452" s="24"/>
      <c r="Y452" s="24"/>
      <c r="Z452" s="24"/>
    </row>
    <row r="453" spans="16:26" ht="15.75" customHeight="1">
      <c r="P453" s="24"/>
      <c r="Q453" s="24"/>
      <c r="R453" s="24"/>
      <c r="S453" s="24"/>
      <c r="T453" s="24"/>
      <c r="U453" s="24"/>
      <c r="V453" s="24"/>
      <c r="W453" s="24"/>
      <c r="X453" s="24"/>
      <c r="Y453" s="24"/>
      <c r="Z453" s="24"/>
    </row>
    <row r="454" spans="16:26" ht="15.75" customHeight="1">
      <c r="P454" s="24"/>
      <c r="Q454" s="24"/>
      <c r="R454" s="24"/>
      <c r="S454" s="24"/>
      <c r="T454" s="24"/>
      <c r="U454" s="24"/>
      <c r="V454" s="24"/>
      <c r="W454" s="24"/>
      <c r="X454" s="24"/>
      <c r="Y454" s="24"/>
      <c r="Z454" s="24"/>
    </row>
    <row r="455" spans="16:26" ht="15.75" customHeight="1">
      <c r="P455" s="24"/>
      <c r="Q455" s="24"/>
      <c r="R455" s="24"/>
      <c r="S455" s="24"/>
      <c r="T455" s="24"/>
      <c r="U455" s="24"/>
      <c r="V455" s="24"/>
      <c r="W455" s="24"/>
      <c r="X455" s="24"/>
      <c r="Y455" s="24"/>
      <c r="Z455" s="24"/>
    </row>
    <row r="456" spans="16:26" ht="15.75" customHeight="1">
      <c r="P456" s="24"/>
      <c r="Q456" s="24"/>
      <c r="R456" s="24"/>
      <c r="S456" s="24"/>
      <c r="T456" s="24"/>
      <c r="U456" s="24"/>
      <c r="V456" s="24"/>
      <c r="W456" s="24"/>
      <c r="X456" s="24"/>
      <c r="Y456" s="24"/>
      <c r="Z456" s="24"/>
    </row>
    <row r="457" spans="16:26" ht="15.75" customHeight="1">
      <c r="P457" s="24"/>
      <c r="Q457" s="24"/>
      <c r="R457" s="24"/>
      <c r="S457" s="24"/>
      <c r="T457" s="24"/>
      <c r="U457" s="24"/>
      <c r="V457" s="24"/>
      <c r="W457" s="24"/>
      <c r="X457" s="24"/>
      <c r="Y457" s="24"/>
      <c r="Z457" s="24"/>
    </row>
    <row r="458" spans="16:26" ht="15.75" customHeight="1">
      <c r="P458" s="24"/>
      <c r="Q458" s="24"/>
      <c r="R458" s="24"/>
      <c r="S458" s="24"/>
      <c r="T458" s="24"/>
      <c r="U458" s="24"/>
      <c r="V458" s="24"/>
      <c r="W458" s="24"/>
      <c r="X458" s="24"/>
      <c r="Y458" s="24"/>
      <c r="Z458" s="24"/>
    </row>
    <row r="459" spans="16:26" ht="15.75" customHeight="1">
      <c r="P459" s="24"/>
      <c r="Q459" s="24"/>
      <c r="R459" s="24"/>
      <c r="S459" s="24"/>
      <c r="T459" s="24"/>
      <c r="U459" s="24"/>
      <c r="V459" s="24"/>
      <c r="W459" s="24"/>
      <c r="X459" s="24"/>
      <c r="Y459" s="24"/>
      <c r="Z459" s="24"/>
    </row>
    <row r="460" spans="16:26" ht="15.75" customHeight="1">
      <c r="P460" s="24"/>
      <c r="Q460" s="24"/>
      <c r="R460" s="24"/>
      <c r="S460" s="24"/>
      <c r="T460" s="24"/>
      <c r="U460" s="24"/>
      <c r="V460" s="24"/>
      <c r="W460" s="24"/>
      <c r="X460" s="24"/>
      <c r="Y460" s="24"/>
      <c r="Z460" s="24"/>
    </row>
    <row r="461" spans="16:26" ht="15.75" customHeight="1">
      <c r="P461" s="24"/>
      <c r="Q461" s="24"/>
      <c r="R461" s="24"/>
      <c r="S461" s="24"/>
      <c r="T461" s="24"/>
      <c r="U461" s="24"/>
      <c r="V461" s="24"/>
      <c r="W461" s="24"/>
      <c r="X461" s="24"/>
      <c r="Y461" s="24"/>
      <c r="Z461" s="24"/>
    </row>
    <row r="462" spans="16:26" ht="15.75" customHeight="1">
      <c r="P462" s="24"/>
      <c r="Q462" s="24"/>
      <c r="R462" s="24"/>
      <c r="S462" s="24"/>
      <c r="T462" s="24"/>
      <c r="U462" s="24"/>
      <c r="V462" s="24"/>
      <c r="W462" s="24"/>
      <c r="X462" s="24"/>
      <c r="Y462" s="24"/>
      <c r="Z462" s="24"/>
    </row>
    <row r="463" spans="16:26" ht="15.75" customHeight="1">
      <c r="P463" s="24"/>
      <c r="Q463" s="24"/>
      <c r="R463" s="24"/>
      <c r="S463" s="24"/>
      <c r="T463" s="24"/>
      <c r="U463" s="24"/>
      <c r="V463" s="24"/>
      <c r="W463" s="24"/>
      <c r="X463" s="24"/>
      <c r="Y463" s="24"/>
      <c r="Z463" s="24"/>
    </row>
    <row r="464" spans="16:26" ht="15.75" customHeight="1">
      <c r="P464" s="24"/>
      <c r="Q464" s="24"/>
      <c r="R464" s="24"/>
      <c r="S464" s="24"/>
      <c r="T464" s="24"/>
      <c r="U464" s="24"/>
      <c r="V464" s="24"/>
      <c r="W464" s="24"/>
      <c r="X464" s="24"/>
      <c r="Y464" s="24"/>
      <c r="Z464" s="24"/>
    </row>
    <row r="465" spans="16:26" ht="15.75" customHeight="1">
      <c r="P465" s="24"/>
      <c r="Q465" s="24"/>
      <c r="R465" s="24"/>
      <c r="S465" s="24"/>
      <c r="T465" s="24"/>
      <c r="U465" s="24"/>
      <c r="V465" s="24"/>
      <c r="W465" s="24"/>
      <c r="X465" s="24"/>
      <c r="Y465" s="24"/>
      <c r="Z465" s="24"/>
    </row>
    <row r="466" spans="16:26" ht="15.75" customHeight="1">
      <c r="P466" s="24"/>
      <c r="Q466" s="24"/>
      <c r="R466" s="24"/>
      <c r="S466" s="24"/>
      <c r="T466" s="24"/>
      <c r="U466" s="24"/>
      <c r="V466" s="24"/>
      <c r="W466" s="24"/>
      <c r="X466" s="24"/>
      <c r="Y466" s="24"/>
      <c r="Z466" s="24"/>
    </row>
    <row r="467" spans="16:26" ht="15.75" customHeight="1">
      <c r="P467" s="24"/>
      <c r="Q467" s="24"/>
      <c r="R467" s="24"/>
      <c r="S467" s="24"/>
      <c r="T467" s="24"/>
      <c r="U467" s="24"/>
      <c r="V467" s="24"/>
      <c r="W467" s="24"/>
      <c r="X467" s="24"/>
      <c r="Y467" s="24"/>
      <c r="Z467" s="24"/>
    </row>
    <row r="468" spans="16:26" ht="15.75" customHeight="1">
      <c r="P468" s="24"/>
      <c r="Q468" s="24"/>
      <c r="R468" s="24"/>
      <c r="S468" s="24"/>
      <c r="T468" s="24"/>
      <c r="U468" s="24"/>
      <c r="V468" s="24"/>
      <c r="W468" s="24"/>
      <c r="X468" s="24"/>
      <c r="Y468" s="24"/>
      <c r="Z468" s="24"/>
    </row>
    <row r="469" spans="16:26" ht="15.75" customHeight="1">
      <c r="P469" s="24"/>
      <c r="Q469" s="24"/>
      <c r="R469" s="24"/>
      <c r="S469" s="24"/>
      <c r="T469" s="24"/>
      <c r="U469" s="24"/>
      <c r="V469" s="24"/>
      <c r="W469" s="24"/>
      <c r="X469" s="24"/>
      <c r="Y469" s="24"/>
      <c r="Z469" s="24"/>
    </row>
    <row r="470" spans="16:26" ht="15.75" customHeight="1">
      <c r="P470" s="24"/>
      <c r="Q470" s="24"/>
      <c r="R470" s="24"/>
      <c r="S470" s="24"/>
      <c r="T470" s="24"/>
      <c r="U470" s="24"/>
      <c r="V470" s="24"/>
      <c r="W470" s="24"/>
      <c r="X470" s="24"/>
      <c r="Y470" s="24"/>
      <c r="Z470" s="24"/>
    </row>
    <row r="471" spans="16:26" ht="15.75" customHeight="1">
      <c r="P471" s="24"/>
      <c r="Q471" s="24"/>
      <c r="R471" s="24"/>
      <c r="S471" s="24"/>
      <c r="T471" s="24"/>
      <c r="U471" s="24"/>
      <c r="V471" s="24"/>
      <c r="W471" s="24"/>
      <c r="X471" s="24"/>
      <c r="Y471" s="24"/>
      <c r="Z471" s="24"/>
    </row>
    <row r="472" spans="16:26" ht="15.75" customHeight="1">
      <c r="P472" s="24"/>
      <c r="Q472" s="24"/>
      <c r="R472" s="24"/>
      <c r="S472" s="24"/>
      <c r="T472" s="24"/>
      <c r="U472" s="24"/>
      <c r="V472" s="24"/>
      <c r="W472" s="24"/>
      <c r="X472" s="24"/>
      <c r="Y472" s="24"/>
      <c r="Z472" s="24"/>
    </row>
    <row r="473" spans="16:26" ht="15.75" customHeight="1">
      <c r="P473" s="24"/>
      <c r="Q473" s="24"/>
      <c r="R473" s="24"/>
      <c r="S473" s="24"/>
      <c r="T473" s="24"/>
      <c r="U473" s="24"/>
      <c r="V473" s="24"/>
      <c r="W473" s="24"/>
      <c r="X473" s="24"/>
      <c r="Y473" s="24"/>
      <c r="Z473" s="24"/>
    </row>
    <row r="474" spans="16:26" ht="15.75" customHeight="1">
      <c r="P474" s="24"/>
      <c r="Q474" s="24"/>
      <c r="R474" s="24"/>
      <c r="S474" s="24"/>
      <c r="T474" s="24"/>
      <c r="U474" s="24"/>
      <c r="V474" s="24"/>
      <c r="W474" s="24"/>
      <c r="X474" s="24"/>
      <c r="Y474" s="24"/>
      <c r="Z474" s="24"/>
    </row>
    <row r="475" spans="16:26" ht="15.75" customHeight="1">
      <c r="P475" s="24"/>
      <c r="Q475" s="24"/>
      <c r="R475" s="24"/>
      <c r="S475" s="24"/>
      <c r="T475" s="24"/>
      <c r="U475" s="24"/>
      <c r="V475" s="24"/>
      <c r="W475" s="24"/>
      <c r="X475" s="24"/>
      <c r="Y475" s="24"/>
      <c r="Z475" s="24"/>
    </row>
    <row r="476" spans="16:26" ht="15.75" customHeight="1">
      <c r="P476" s="24"/>
      <c r="Q476" s="24"/>
      <c r="R476" s="24"/>
      <c r="S476" s="24"/>
      <c r="T476" s="24"/>
      <c r="U476" s="24"/>
      <c r="V476" s="24"/>
      <c r="W476" s="24"/>
      <c r="X476" s="24"/>
      <c r="Y476" s="24"/>
      <c r="Z476" s="24"/>
    </row>
    <row r="477" spans="16:26" ht="15.75" customHeight="1">
      <c r="P477" s="24"/>
      <c r="Q477" s="24"/>
      <c r="R477" s="24"/>
      <c r="S477" s="24"/>
      <c r="T477" s="24"/>
      <c r="U477" s="24"/>
      <c r="V477" s="24"/>
      <c r="W477" s="24"/>
      <c r="X477" s="24"/>
      <c r="Y477" s="24"/>
      <c r="Z477" s="24"/>
    </row>
    <row r="478" spans="16:26" ht="15.75" customHeight="1">
      <c r="P478" s="24"/>
      <c r="Q478" s="24"/>
      <c r="R478" s="24"/>
      <c r="S478" s="24"/>
      <c r="T478" s="24"/>
      <c r="U478" s="24"/>
      <c r="V478" s="24"/>
      <c r="W478" s="24"/>
      <c r="X478" s="24"/>
      <c r="Y478" s="24"/>
      <c r="Z478" s="24"/>
    </row>
    <row r="479" spans="16:26" ht="15.75" customHeight="1">
      <c r="P479" s="24"/>
      <c r="Q479" s="24"/>
      <c r="R479" s="24"/>
      <c r="S479" s="24"/>
      <c r="T479" s="24"/>
      <c r="U479" s="24"/>
      <c r="V479" s="24"/>
      <c r="W479" s="24"/>
      <c r="X479" s="24"/>
      <c r="Y479" s="24"/>
      <c r="Z479" s="24"/>
    </row>
    <row r="480" spans="16:26" ht="15.75" customHeight="1">
      <c r="P480" s="24"/>
      <c r="Q480" s="24"/>
      <c r="R480" s="24"/>
      <c r="S480" s="24"/>
      <c r="T480" s="24"/>
      <c r="U480" s="24"/>
      <c r="V480" s="24"/>
      <c r="W480" s="24"/>
      <c r="X480" s="24"/>
      <c r="Y480" s="24"/>
      <c r="Z480" s="24"/>
    </row>
    <row r="481" spans="16:26" ht="15.75" customHeight="1">
      <c r="P481" s="24"/>
      <c r="Q481" s="24"/>
      <c r="R481" s="24"/>
      <c r="S481" s="24"/>
      <c r="T481" s="24"/>
      <c r="U481" s="24"/>
      <c r="V481" s="24"/>
      <c r="W481" s="24"/>
      <c r="X481" s="24"/>
      <c r="Y481" s="24"/>
      <c r="Z481" s="24"/>
    </row>
    <row r="482" spans="16:26" ht="15.75" customHeight="1">
      <c r="P482" s="24"/>
      <c r="Q482" s="24"/>
      <c r="R482" s="24"/>
      <c r="S482" s="24"/>
      <c r="T482" s="24"/>
      <c r="U482" s="24"/>
      <c r="V482" s="24"/>
      <c r="W482" s="24"/>
      <c r="X482" s="24"/>
      <c r="Y482" s="24"/>
      <c r="Z482" s="24"/>
    </row>
    <row r="483" spans="16:26" ht="15.75" customHeight="1">
      <c r="P483" s="24"/>
      <c r="Q483" s="24"/>
      <c r="R483" s="24"/>
      <c r="S483" s="24"/>
      <c r="T483" s="24"/>
      <c r="U483" s="24"/>
      <c r="V483" s="24"/>
      <c r="W483" s="24"/>
      <c r="X483" s="24"/>
      <c r="Y483" s="24"/>
      <c r="Z483" s="24"/>
    </row>
    <row r="484" spans="16:26" ht="15.75" customHeight="1">
      <c r="P484" s="24"/>
      <c r="Q484" s="24"/>
      <c r="R484" s="24"/>
      <c r="S484" s="24"/>
      <c r="T484" s="24"/>
      <c r="U484" s="24"/>
      <c r="V484" s="24"/>
      <c r="W484" s="24"/>
      <c r="X484" s="24"/>
      <c r="Y484" s="24"/>
      <c r="Z484" s="24"/>
    </row>
    <row r="485" spans="16:26" ht="15.75" customHeight="1">
      <c r="P485" s="24"/>
      <c r="Q485" s="24"/>
      <c r="R485" s="24"/>
      <c r="S485" s="24"/>
      <c r="T485" s="24"/>
      <c r="U485" s="24"/>
      <c r="V485" s="24"/>
      <c r="W485" s="24"/>
      <c r="X485" s="24"/>
      <c r="Y485" s="24"/>
      <c r="Z485" s="24"/>
    </row>
    <row r="486" spans="16:26" ht="15.75" customHeight="1">
      <c r="P486" s="24"/>
      <c r="Q486" s="24"/>
      <c r="R486" s="24"/>
      <c r="S486" s="24"/>
      <c r="T486" s="24"/>
      <c r="U486" s="24"/>
      <c r="V486" s="24"/>
      <c r="W486" s="24"/>
      <c r="X486" s="24"/>
      <c r="Y486" s="24"/>
      <c r="Z486" s="24"/>
    </row>
    <row r="487" spans="16:26" ht="15.75" customHeight="1">
      <c r="P487" s="24"/>
      <c r="Q487" s="24"/>
      <c r="R487" s="24"/>
      <c r="S487" s="24"/>
      <c r="T487" s="24"/>
      <c r="U487" s="24"/>
      <c r="V487" s="24"/>
      <c r="W487" s="24"/>
      <c r="X487" s="24"/>
      <c r="Y487" s="24"/>
      <c r="Z487" s="24"/>
    </row>
    <row r="488" spans="16:26" ht="15.75" customHeight="1">
      <c r="P488" s="24"/>
      <c r="Q488" s="24"/>
      <c r="R488" s="24"/>
      <c r="S488" s="24"/>
      <c r="T488" s="24"/>
      <c r="U488" s="24"/>
      <c r="V488" s="24"/>
      <c r="W488" s="24"/>
      <c r="X488" s="24"/>
      <c r="Y488" s="24"/>
      <c r="Z488" s="24"/>
    </row>
    <row r="489" spans="16:26" ht="15.75" customHeight="1">
      <c r="P489" s="24"/>
      <c r="Q489" s="24"/>
      <c r="R489" s="24"/>
      <c r="S489" s="24"/>
      <c r="T489" s="24"/>
      <c r="U489" s="24"/>
      <c r="V489" s="24"/>
      <c r="W489" s="24"/>
      <c r="X489" s="24"/>
      <c r="Y489" s="24"/>
      <c r="Z489" s="24"/>
    </row>
    <row r="490" spans="16:26" ht="15.75" customHeight="1">
      <c r="P490" s="24"/>
      <c r="Q490" s="24"/>
      <c r="R490" s="24"/>
      <c r="S490" s="24"/>
      <c r="T490" s="24"/>
      <c r="U490" s="24"/>
      <c r="V490" s="24"/>
      <c r="W490" s="24"/>
      <c r="X490" s="24"/>
      <c r="Y490" s="24"/>
      <c r="Z490" s="24"/>
    </row>
    <row r="491" spans="16:26" ht="15.75" customHeight="1">
      <c r="P491" s="24"/>
      <c r="Q491" s="24"/>
      <c r="R491" s="24"/>
      <c r="S491" s="24"/>
      <c r="T491" s="24"/>
      <c r="U491" s="24"/>
      <c r="V491" s="24"/>
      <c r="W491" s="24"/>
      <c r="X491" s="24"/>
      <c r="Y491" s="24"/>
      <c r="Z491" s="24"/>
    </row>
    <row r="492" spans="16:26" ht="15.75" customHeight="1">
      <c r="P492" s="24"/>
      <c r="Q492" s="24"/>
      <c r="R492" s="24"/>
      <c r="S492" s="24"/>
      <c r="T492" s="24"/>
      <c r="U492" s="24"/>
      <c r="V492" s="24"/>
      <c r="W492" s="24"/>
      <c r="X492" s="24"/>
      <c r="Y492" s="24"/>
      <c r="Z492" s="24"/>
    </row>
    <row r="493" spans="16:26" ht="15.75" customHeight="1">
      <c r="P493" s="24"/>
      <c r="Q493" s="24"/>
      <c r="R493" s="24"/>
      <c r="S493" s="24"/>
      <c r="T493" s="24"/>
      <c r="U493" s="24"/>
      <c r="V493" s="24"/>
      <c r="W493" s="24"/>
      <c r="X493" s="24"/>
      <c r="Y493" s="24"/>
      <c r="Z493" s="24"/>
    </row>
    <row r="494" spans="16:26" ht="15.75" customHeight="1">
      <c r="P494" s="24"/>
      <c r="Q494" s="24"/>
      <c r="R494" s="24"/>
      <c r="S494" s="24"/>
      <c r="T494" s="24"/>
      <c r="U494" s="24"/>
      <c r="V494" s="24"/>
      <c r="W494" s="24"/>
      <c r="X494" s="24"/>
      <c r="Y494" s="24"/>
      <c r="Z494" s="24"/>
    </row>
    <row r="495" spans="16:26" ht="15.75" customHeight="1">
      <c r="P495" s="24"/>
      <c r="Q495" s="24"/>
      <c r="R495" s="24"/>
      <c r="S495" s="24"/>
      <c r="T495" s="24"/>
      <c r="U495" s="24"/>
      <c r="V495" s="24"/>
      <c r="W495" s="24"/>
      <c r="X495" s="24"/>
      <c r="Y495" s="24"/>
      <c r="Z495" s="24"/>
    </row>
    <row r="496" spans="16:26" ht="15.75" customHeight="1">
      <c r="P496" s="24"/>
      <c r="Q496" s="24"/>
      <c r="R496" s="24"/>
      <c r="S496" s="24"/>
      <c r="T496" s="24"/>
      <c r="U496" s="24"/>
      <c r="V496" s="24"/>
      <c r="W496" s="24"/>
      <c r="X496" s="24"/>
      <c r="Y496" s="24"/>
      <c r="Z496" s="24"/>
    </row>
    <row r="497" spans="16:26" ht="15.75" customHeight="1">
      <c r="P497" s="24"/>
      <c r="Q497" s="24"/>
      <c r="R497" s="24"/>
      <c r="S497" s="24"/>
      <c r="T497" s="24"/>
      <c r="U497" s="24"/>
      <c r="V497" s="24"/>
      <c r="W497" s="24"/>
      <c r="X497" s="24"/>
      <c r="Y497" s="24"/>
      <c r="Z497" s="24"/>
    </row>
    <row r="498" spans="16:26" ht="15.75" customHeight="1">
      <c r="P498" s="24"/>
      <c r="Q498" s="24"/>
      <c r="R498" s="24"/>
      <c r="S498" s="24"/>
      <c r="T498" s="24"/>
      <c r="U498" s="24"/>
      <c r="V498" s="24"/>
      <c r="W498" s="24"/>
      <c r="X498" s="24"/>
      <c r="Y498" s="24"/>
      <c r="Z498" s="24"/>
    </row>
    <row r="499" spans="16:26" ht="15.75" customHeight="1">
      <c r="P499" s="24"/>
      <c r="Q499" s="24"/>
      <c r="R499" s="24"/>
      <c r="S499" s="24"/>
      <c r="T499" s="24"/>
      <c r="U499" s="24"/>
      <c r="V499" s="24"/>
      <c r="W499" s="24"/>
      <c r="X499" s="24"/>
      <c r="Y499" s="24"/>
      <c r="Z499" s="24"/>
    </row>
    <row r="500" spans="16:26" ht="15.75" customHeight="1">
      <c r="P500" s="24"/>
      <c r="Q500" s="24"/>
      <c r="R500" s="24"/>
      <c r="S500" s="24"/>
      <c r="T500" s="24"/>
      <c r="U500" s="24"/>
      <c r="V500" s="24"/>
      <c r="W500" s="24"/>
      <c r="X500" s="24"/>
      <c r="Y500" s="24"/>
      <c r="Z500" s="24"/>
    </row>
    <row r="501" spans="16:26" ht="15.75" customHeight="1">
      <c r="P501" s="24"/>
      <c r="Q501" s="24"/>
      <c r="R501" s="24"/>
      <c r="S501" s="24"/>
      <c r="T501" s="24"/>
      <c r="U501" s="24"/>
      <c r="V501" s="24"/>
      <c r="W501" s="24"/>
      <c r="X501" s="24"/>
      <c r="Y501" s="24"/>
      <c r="Z501" s="24"/>
    </row>
    <row r="502" spans="16:26" ht="15.75" customHeight="1">
      <c r="P502" s="24"/>
      <c r="Q502" s="24"/>
      <c r="R502" s="24"/>
      <c r="S502" s="24"/>
      <c r="T502" s="24"/>
      <c r="U502" s="24"/>
      <c r="V502" s="24"/>
      <c r="W502" s="24"/>
      <c r="X502" s="24"/>
      <c r="Y502" s="24"/>
      <c r="Z502" s="24"/>
    </row>
    <row r="503" spans="16:26" ht="15.75" customHeight="1">
      <c r="P503" s="24"/>
      <c r="Q503" s="24"/>
      <c r="R503" s="24"/>
      <c r="S503" s="24"/>
      <c r="T503" s="24"/>
      <c r="U503" s="24"/>
      <c r="V503" s="24"/>
      <c r="W503" s="24"/>
      <c r="X503" s="24"/>
      <c r="Y503" s="24"/>
      <c r="Z503" s="24"/>
    </row>
    <row r="504" spans="16:26" ht="15.75" customHeight="1">
      <c r="P504" s="24"/>
      <c r="Q504" s="24"/>
      <c r="R504" s="24"/>
      <c r="S504" s="24"/>
      <c r="T504" s="24"/>
      <c r="U504" s="24"/>
      <c r="V504" s="24"/>
      <c r="W504" s="24"/>
      <c r="X504" s="24"/>
      <c r="Y504" s="24"/>
      <c r="Z504" s="24"/>
    </row>
    <row r="505" spans="16:26" ht="15.75" customHeight="1">
      <c r="P505" s="24"/>
      <c r="Q505" s="24"/>
      <c r="R505" s="24"/>
      <c r="S505" s="24"/>
      <c r="T505" s="24"/>
      <c r="U505" s="24"/>
      <c r="V505" s="24"/>
      <c r="W505" s="24"/>
      <c r="X505" s="24"/>
      <c r="Y505" s="24"/>
      <c r="Z505" s="24"/>
    </row>
    <row r="506" spans="16:26" ht="15.75" customHeight="1">
      <c r="P506" s="24"/>
      <c r="Q506" s="24"/>
      <c r="R506" s="24"/>
      <c r="S506" s="24"/>
      <c r="T506" s="24"/>
      <c r="U506" s="24"/>
      <c r="V506" s="24"/>
      <c r="W506" s="24"/>
      <c r="X506" s="24"/>
      <c r="Y506" s="24"/>
      <c r="Z506" s="24"/>
    </row>
    <row r="507" spans="16:26" ht="15.75" customHeight="1">
      <c r="P507" s="24"/>
      <c r="Q507" s="24"/>
      <c r="R507" s="24"/>
      <c r="S507" s="24"/>
      <c r="T507" s="24"/>
      <c r="U507" s="24"/>
      <c r="V507" s="24"/>
      <c r="W507" s="24"/>
      <c r="X507" s="24"/>
      <c r="Y507" s="24"/>
      <c r="Z507" s="24"/>
    </row>
    <row r="508" spans="16:26" ht="15.75" customHeight="1">
      <c r="P508" s="24"/>
      <c r="Q508" s="24"/>
      <c r="R508" s="24"/>
      <c r="S508" s="24"/>
      <c r="T508" s="24"/>
      <c r="U508" s="24"/>
      <c r="V508" s="24"/>
      <c r="W508" s="24"/>
      <c r="X508" s="24"/>
      <c r="Y508" s="24"/>
      <c r="Z508" s="24"/>
    </row>
    <row r="509" spans="16:26" ht="15.75" customHeight="1">
      <c r="P509" s="24"/>
      <c r="Q509" s="24"/>
      <c r="R509" s="24"/>
      <c r="S509" s="24"/>
      <c r="T509" s="24"/>
      <c r="U509" s="24"/>
      <c r="V509" s="24"/>
      <c r="W509" s="24"/>
      <c r="X509" s="24"/>
      <c r="Y509" s="24"/>
      <c r="Z509" s="24"/>
    </row>
    <row r="510" spans="16:26" ht="15.75" customHeight="1">
      <c r="P510" s="24"/>
      <c r="Q510" s="24"/>
      <c r="R510" s="24"/>
      <c r="S510" s="24"/>
      <c r="T510" s="24"/>
      <c r="U510" s="24"/>
      <c r="V510" s="24"/>
      <c r="W510" s="24"/>
      <c r="X510" s="24"/>
      <c r="Y510" s="24"/>
      <c r="Z510" s="24"/>
    </row>
    <row r="511" spans="16:26" ht="15.75" customHeight="1">
      <c r="P511" s="24"/>
      <c r="Q511" s="24"/>
      <c r="R511" s="24"/>
      <c r="S511" s="24"/>
      <c r="T511" s="24"/>
      <c r="U511" s="24"/>
      <c r="V511" s="24"/>
      <c r="W511" s="24"/>
      <c r="X511" s="24"/>
      <c r="Y511" s="24"/>
      <c r="Z511" s="24"/>
    </row>
    <row r="512" spans="16:26" ht="15.75" customHeight="1">
      <c r="P512" s="24"/>
      <c r="Q512" s="24"/>
      <c r="R512" s="24"/>
      <c r="S512" s="24"/>
      <c r="T512" s="24"/>
      <c r="U512" s="24"/>
      <c r="V512" s="24"/>
      <c r="W512" s="24"/>
      <c r="X512" s="24"/>
      <c r="Y512" s="24"/>
      <c r="Z512" s="24"/>
    </row>
    <row r="513" spans="16:26" ht="15.75" customHeight="1">
      <c r="P513" s="24"/>
      <c r="Q513" s="24"/>
      <c r="R513" s="24"/>
      <c r="S513" s="24"/>
      <c r="T513" s="24"/>
      <c r="U513" s="24"/>
      <c r="V513" s="24"/>
      <c r="W513" s="24"/>
      <c r="X513" s="24"/>
      <c r="Y513" s="24"/>
      <c r="Z513" s="24"/>
    </row>
    <row r="514" spans="16:26" ht="15.75" customHeight="1">
      <c r="P514" s="24"/>
      <c r="Q514" s="24"/>
      <c r="R514" s="24"/>
      <c r="S514" s="24"/>
      <c r="T514" s="24"/>
      <c r="U514" s="24"/>
      <c r="V514" s="24"/>
      <c r="W514" s="24"/>
      <c r="X514" s="24"/>
      <c r="Y514" s="24"/>
      <c r="Z514" s="24"/>
    </row>
    <row r="515" spans="16:26" ht="15.75" customHeight="1">
      <c r="P515" s="24"/>
      <c r="Q515" s="24"/>
      <c r="R515" s="24"/>
      <c r="S515" s="24"/>
      <c r="T515" s="24"/>
      <c r="U515" s="24"/>
      <c r="V515" s="24"/>
      <c r="W515" s="24"/>
      <c r="X515" s="24"/>
      <c r="Y515" s="24"/>
      <c r="Z515" s="24"/>
    </row>
    <row r="516" spans="16:26" ht="15.75" customHeight="1">
      <c r="P516" s="24"/>
      <c r="Q516" s="24"/>
      <c r="R516" s="24"/>
      <c r="S516" s="24"/>
      <c r="T516" s="24"/>
      <c r="U516" s="24"/>
      <c r="V516" s="24"/>
      <c r="W516" s="24"/>
      <c r="X516" s="24"/>
      <c r="Y516" s="24"/>
      <c r="Z516" s="24"/>
    </row>
    <row r="517" spans="16:26" ht="15.75" customHeight="1">
      <c r="P517" s="24"/>
      <c r="Q517" s="24"/>
      <c r="R517" s="24"/>
      <c r="S517" s="24"/>
      <c r="T517" s="24"/>
      <c r="U517" s="24"/>
      <c r="V517" s="24"/>
      <c r="W517" s="24"/>
      <c r="X517" s="24"/>
      <c r="Y517" s="24"/>
      <c r="Z517" s="24"/>
    </row>
    <row r="518" spans="16:26" ht="15.75" customHeight="1">
      <c r="P518" s="24"/>
      <c r="Q518" s="24"/>
      <c r="R518" s="24"/>
      <c r="S518" s="24"/>
      <c r="T518" s="24"/>
      <c r="U518" s="24"/>
      <c r="V518" s="24"/>
      <c r="W518" s="24"/>
      <c r="X518" s="24"/>
      <c r="Y518" s="24"/>
      <c r="Z518" s="24"/>
    </row>
    <row r="519" spans="16:26" ht="15.75" customHeight="1">
      <c r="P519" s="24"/>
      <c r="Q519" s="24"/>
      <c r="R519" s="24"/>
      <c r="S519" s="24"/>
      <c r="T519" s="24"/>
      <c r="U519" s="24"/>
      <c r="V519" s="24"/>
      <c r="W519" s="24"/>
      <c r="X519" s="24"/>
      <c r="Y519" s="24"/>
      <c r="Z519" s="24"/>
    </row>
    <row r="520" spans="16:26" ht="15.75" customHeight="1">
      <c r="P520" s="24"/>
      <c r="Q520" s="24"/>
      <c r="R520" s="24"/>
      <c r="S520" s="24"/>
      <c r="T520" s="24"/>
      <c r="U520" s="24"/>
      <c r="V520" s="24"/>
      <c r="W520" s="24"/>
      <c r="X520" s="24"/>
      <c r="Y520" s="24"/>
      <c r="Z520" s="24"/>
    </row>
    <row r="521" spans="16:26" ht="15.75" customHeight="1">
      <c r="P521" s="24"/>
      <c r="Q521" s="24"/>
      <c r="R521" s="24"/>
      <c r="S521" s="24"/>
      <c r="T521" s="24"/>
      <c r="U521" s="24"/>
      <c r="V521" s="24"/>
      <c r="W521" s="24"/>
      <c r="X521" s="24"/>
      <c r="Y521" s="24"/>
      <c r="Z521" s="24"/>
    </row>
    <row r="522" spans="16:26" ht="15.75" customHeight="1">
      <c r="P522" s="24"/>
      <c r="Q522" s="24"/>
      <c r="R522" s="24"/>
      <c r="S522" s="24"/>
      <c r="T522" s="24"/>
      <c r="U522" s="24"/>
      <c r="V522" s="24"/>
      <c r="W522" s="24"/>
      <c r="X522" s="24"/>
      <c r="Y522" s="24"/>
      <c r="Z522" s="24"/>
    </row>
    <row r="523" spans="16:26" ht="15.75" customHeight="1">
      <c r="P523" s="24"/>
      <c r="Q523" s="24"/>
      <c r="R523" s="24"/>
      <c r="S523" s="24"/>
      <c r="T523" s="24"/>
      <c r="U523" s="24"/>
      <c r="V523" s="24"/>
      <c r="W523" s="24"/>
      <c r="X523" s="24"/>
      <c r="Y523" s="24"/>
      <c r="Z523" s="24"/>
    </row>
    <row r="524" spans="16:26" ht="15.75" customHeight="1">
      <c r="P524" s="24"/>
      <c r="Q524" s="24"/>
      <c r="R524" s="24"/>
      <c r="S524" s="24"/>
      <c r="T524" s="24"/>
      <c r="U524" s="24"/>
      <c r="V524" s="24"/>
      <c r="W524" s="24"/>
      <c r="X524" s="24"/>
      <c r="Y524" s="24"/>
      <c r="Z524" s="24"/>
    </row>
    <row r="525" spans="16:26" ht="15.75" customHeight="1">
      <c r="P525" s="24"/>
      <c r="Q525" s="24"/>
      <c r="R525" s="24"/>
      <c r="S525" s="24"/>
      <c r="T525" s="24"/>
      <c r="U525" s="24"/>
      <c r="V525" s="24"/>
      <c r="W525" s="24"/>
      <c r="X525" s="24"/>
      <c r="Y525" s="24"/>
      <c r="Z525" s="24"/>
    </row>
    <row r="526" spans="16:26" ht="15.75" customHeight="1">
      <c r="P526" s="24"/>
      <c r="Q526" s="24"/>
      <c r="R526" s="24"/>
      <c r="S526" s="24"/>
      <c r="T526" s="24"/>
      <c r="U526" s="24"/>
      <c r="V526" s="24"/>
      <c r="W526" s="24"/>
      <c r="X526" s="24"/>
      <c r="Y526" s="24"/>
      <c r="Z526" s="24"/>
    </row>
    <row r="527" spans="16:26" ht="15.75" customHeight="1">
      <c r="P527" s="24"/>
      <c r="Q527" s="24"/>
      <c r="R527" s="24"/>
      <c r="S527" s="24"/>
      <c r="T527" s="24"/>
      <c r="U527" s="24"/>
      <c r="V527" s="24"/>
      <c r="W527" s="24"/>
      <c r="X527" s="24"/>
      <c r="Y527" s="24"/>
      <c r="Z527" s="24"/>
    </row>
    <row r="528" spans="16:26" ht="15.75" customHeight="1">
      <c r="P528" s="24"/>
      <c r="Q528" s="24"/>
      <c r="R528" s="24"/>
      <c r="S528" s="24"/>
      <c r="T528" s="24"/>
      <c r="U528" s="24"/>
      <c r="V528" s="24"/>
      <c r="W528" s="24"/>
      <c r="X528" s="24"/>
      <c r="Y528" s="24"/>
      <c r="Z528" s="24"/>
    </row>
    <row r="529" spans="16:26" ht="15.75" customHeight="1">
      <c r="P529" s="24"/>
      <c r="Q529" s="24"/>
      <c r="R529" s="24"/>
      <c r="S529" s="24"/>
      <c r="T529" s="24"/>
      <c r="U529" s="24"/>
      <c r="V529" s="24"/>
      <c r="W529" s="24"/>
      <c r="X529" s="24"/>
      <c r="Y529" s="24"/>
      <c r="Z529" s="24"/>
    </row>
    <row r="530" spans="16:26" ht="15.75" customHeight="1">
      <c r="P530" s="24"/>
      <c r="Q530" s="24"/>
      <c r="R530" s="24"/>
      <c r="S530" s="24"/>
      <c r="T530" s="24"/>
      <c r="U530" s="24"/>
      <c r="V530" s="24"/>
      <c r="W530" s="24"/>
      <c r="X530" s="24"/>
      <c r="Y530" s="24"/>
      <c r="Z530" s="24"/>
    </row>
    <row r="531" spans="16:26" ht="15.75" customHeight="1">
      <c r="P531" s="24"/>
      <c r="Q531" s="24"/>
      <c r="R531" s="24"/>
      <c r="S531" s="24"/>
      <c r="T531" s="24"/>
      <c r="U531" s="24"/>
      <c r="V531" s="24"/>
      <c r="W531" s="24"/>
      <c r="X531" s="24"/>
      <c r="Y531" s="24"/>
      <c r="Z531" s="24"/>
    </row>
    <row r="532" spans="16:26" ht="15.75" customHeight="1">
      <c r="P532" s="24"/>
      <c r="Q532" s="24"/>
      <c r="R532" s="24"/>
      <c r="S532" s="24"/>
      <c r="T532" s="24"/>
      <c r="U532" s="24"/>
      <c r="V532" s="24"/>
      <c r="W532" s="24"/>
      <c r="X532" s="24"/>
      <c r="Y532" s="24"/>
      <c r="Z532" s="24"/>
    </row>
    <row r="533" spans="16:26" ht="15.75" customHeight="1">
      <c r="P533" s="24"/>
      <c r="Q533" s="24"/>
      <c r="R533" s="24"/>
      <c r="S533" s="24"/>
      <c r="T533" s="24"/>
      <c r="U533" s="24"/>
      <c r="V533" s="24"/>
      <c r="W533" s="24"/>
      <c r="X533" s="24"/>
      <c r="Y533" s="24"/>
      <c r="Z533" s="24"/>
    </row>
    <row r="534" spans="16:26" ht="15.75" customHeight="1">
      <c r="P534" s="24"/>
      <c r="Q534" s="24"/>
      <c r="R534" s="24"/>
      <c r="S534" s="24"/>
      <c r="T534" s="24"/>
      <c r="U534" s="24"/>
      <c r="V534" s="24"/>
      <c r="W534" s="24"/>
      <c r="X534" s="24"/>
      <c r="Y534" s="24"/>
      <c r="Z534" s="24"/>
    </row>
    <row r="535" spans="16:26" ht="15.75" customHeight="1">
      <c r="P535" s="24"/>
      <c r="Q535" s="24"/>
      <c r="R535" s="24"/>
      <c r="S535" s="24"/>
      <c r="T535" s="24"/>
      <c r="U535" s="24"/>
      <c r="V535" s="24"/>
      <c r="W535" s="24"/>
      <c r="X535" s="24"/>
      <c r="Y535" s="24"/>
      <c r="Z535" s="24"/>
    </row>
    <row r="536" spans="16:26" ht="15.75" customHeight="1">
      <c r="P536" s="24"/>
      <c r="Q536" s="24"/>
      <c r="R536" s="24"/>
      <c r="S536" s="24"/>
      <c r="T536" s="24"/>
      <c r="U536" s="24"/>
      <c r="V536" s="24"/>
      <c r="W536" s="24"/>
      <c r="X536" s="24"/>
      <c r="Y536" s="24"/>
      <c r="Z536" s="24"/>
    </row>
    <row r="537" spans="16:26" ht="15.75" customHeight="1">
      <c r="P537" s="24"/>
      <c r="Q537" s="24"/>
      <c r="R537" s="24"/>
      <c r="S537" s="24"/>
      <c r="T537" s="24"/>
      <c r="U537" s="24"/>
      <c r="V537" s="24"/>
      <c r="W537" s="24"/>
      <c r="X537" s="24"/>
      <c r="Y537" s="24"/>
      <c r="Z537" s="24"/>
    </row>
    <row r="538" spans="16:26" ht="15.75" customHeight="1">
      <c r="P538" s="24"/>
      <c r="Q538" s="24"/>
      <c r="R538" s="24"/>
      <c r="S538" s="24"/>
      <c r="T538" s="24"/>
      <c r="U538" s="24"/>
      <c r="V538" s="24"/>
      <c r="W538" s="24"/>
      <c r="X538" s="24"/>
      <c r="Y538" s="24"/>
      <c r="Z538" s="24"/>
    </row>
    <row r="539" spans="16:26" ht="15.75" customHeight="1">
      <c r="P539" s="24"/>
      <c r="Q539" s="24"/>
      <c r="R539" s="24"/>
      <c r="S539" s="24"/>
      <c r="T539" s="24"/>
      <c r="U539" s="24"/>
      <c r="V539" s="24"/>
      <c r="W539" s="24"/>
      <c r="X539" s="24"/>
      <c r="Y539" s="24"/>
      <c r="Z539" s="24"/>
    </row>
    <row r="540" spans="16:26" ht="15.75" customHeight="1">
      <c r="P540" s="24"/>
      <c r="Q540" s="24"/>
      <c r="R540" s="24"/>
      <c r="S540" s="24"/>
      <c r="T540" s="24"/>
      <c r="U540" s="24"/>
      <c r="V540" s="24"/>
      <c r="W540" s="24"/>
      <c r="X540" s="24"/>
      <c r="Y540" s="24"/>
      <c r="Z540" s="24"/>
    </row>
    <row r="541" spans="16:26" ht="15.75" customHeight="1">
      <c r="P541" s="24"/>
      <c r="Q541" s="24"/>
      <c r="R541" s="24"/>
      <c r="S541" s="24"/>
      <c r="T541" s="24"/>
      <c r="U541" s="24"/>
      <c r="V541" s="24"/>
      <c r="W541" s="24"/>
      <c r="X541" s="24"/>
      <c r="Y541" s="24"/>
      <c r="Z541" s="24"/>
    </row>
    <row r="542" spans="16:26" ht="15.75" customHeight="1">
      <c r="P542" s="24"/>
      <c r="Q542" s="24"/>
      <c r="R542" s="24"/>
      <c r="S542" s="24"/>
      <c r="T542" s="24"/>
      <c r="U542" s="24"/>
      <c r="V542" s="24"/>
      <c r="W542" s="24"/>
      <c r="X542" s="24"/>
      <c r="Y542" s="24"/>
      <c r="Z542" s="24"/>
    </row>
    <row r="543" spans="16:26" ht="15.75" customHeight="1">
      <c r="P543" s="24"/>
      <c r="Q543" s="24"/>
      <c r="R543" s="24"/>
      <c r="S543" s="24"/>
      <c r="T543" s="24"/>
      <c r="U543" s="24"/>
      <c r="V543" s="24"/>
      <c r="W543" s="24"/>
      <c r="X543" s="24"/>
      <c r="Y543" s="24"/>
      <c r="Z543" s="24"/>
    </row>
    <row r="544" spans="16:26" ht="15.75" customHeight="1">
      <c r="P544" s="24"/>
      <c r="Q544" s="24"/>
      <c r="R544" s="24"/>
      <c r="S544" s="24"/>
      <c r="T544" s="24"/>
      <c r="U544" s="24"/>
      <c r="V544" s="24"/>
      <c r="W544" s="24"/>
      <c r="X544" s="24"/>
      <c r="Y544" s="24"/>
      <c r="Z544" s="24"/>
    </row>
    <row r="545" spans="16:26" ht="15.75" customHeight="1">
      <c r="P545" s="24"/>
      <c r="Q545" s="24"/>
      <c r="R545" s="24"/>
      <c r="S545" s="24"/>
      <c r="T545" s="24"/>
      <c r="U545" s="24"/>
      <c r="V545" s="24"/>
      <c r="W545" s="24"/>
      <c r="X545" s="24"/>
      <c r="Y545" s="24"/>
      <c r="Z545" s="24"/>
    </row>
    <row r="546" spans="16:26" ht="15.75" customHeight="1">
      <c r="P546" s="24"/>
      <c r="Q546" s="24"/>
      <c r="R546" s="24"/>
      <c r="S546" s="24"/>
      <c r="T546" s="24"/>
      <c r="U546" s="24"/>
      <c r="V546" s="24"/>
      <c r="W546" s="24"/>
      <c r="X546" s="24"/>
      <c r="Y546" s="24"/>
      <c r="Z546" s="24"/>
    </row>
    <row r="547" spans="16:26" ht="15.75" customHeight="1">
      <c r="P547" s="24"/>
      <c r="Q547" s="24"/>
      <c r="R547" s="24"/>
      <c r="S547" s="24"/>
      <c r="T547" s="24"/>
      <c r="U547" s="24"/>
      <c r="V547" s="24"/>
      <c r="W547" s="24"/>
      <c r="X547" s="24"/>
      <c r="Y547" s="24"/>
      <c r="Z547" s="24"/>
    </row>
    <row r="548" spans="16:26" ht="15.75" customHeight="1">
      <c r="P548" s="24"/>
      <c r="Q548" s="24"/>
      <c r="R548" s="24"/>
      <c r="S548" s="24"/>
      <c r="T548" s="24"/>
      <c r="U548" s="24"/>
      <c r="V548" s="24"/>
      <c r="W548" s="24"/>
      <c r="X548" s="24"/>
      <c r="Y548" s="24"/>
      <c r="Z548" s="24"/>
    </row>
    <row r="549" spans="16:26" ht="15.75" customHeight="1">
      <c r="P549" s="24"/>
      <c r="Q549" s="24"/>
      <c r="R549" s="24"/>
      <c r="S549" s="24"/>
      <c r="T549" s="24"/>
      <c r="U549" s="24"/>
      <c r="V549" s="24"/>
      <c r="W549" s="24"/>
      <c r="X549" s="24"/>
      <c r="Y549" s="24"/>
      <c r="Z549" s="24"/>
    </row>
    <row r="550" spans="16:26" ht="15.75" customHeight="1">
      <c r="P550" s="24"/>
      <c r="Q550" s="24"/>
      <c r="R550" s="24"/>
      <c r="S550" s="24"/>
      <c r="T550" s="24"/>
      <c r="U550" s="24"/>
      <c r="V550" s="24"/>
      <c r="W550" s="24"/>
      <c r="X550" s="24"/>
      <c r="Y550" s="24"/>
      <c r="Z550" s="24"/>
    </row>
    <row r="551" spans="16:26" ht="15.75" customHeight="1">
      <c r="P551" s="24"/>
      <c r="Q551" s="24"/>
      <c r="R551" s="24"/>
      <c r="S551" s="24"/>
      <c r="T551" s="24"/>
      <c r="U551" s="24"/>
      <c r="V551" s="24"/>
      <c r="W551" s="24"/>
      <c r="X551" s="24"/>
      <c r="Y551" s="24"/>
      <c r="Z551" s="24"/>
    </row>
    <row r="552" spans="16:26" ht="15.75" customHeight="1">
      <c r="P552" s="24"/>
      <c r="Q552" s="24"/>
      <c r="R552" s="24"/>
      <c r="S552" s="24"/>
      <c r="T552" s="24"/>
      <c r="U552" s="24"/>
      <c r="V552" s="24"/>
      <c r="W552" s="24"/>
      <c r="X552" s="24"/>
      <c r="Y552" s="24"/>
      <c r="Z552" s="24"/>
    </row>
    <row r="553" spans="16:26" ht="15.75" customHeight="1">
      <c r="P553" s="24"/>
      <c r="Q553" s="24"/>
      <c r="R553" s="24"/>
      <c r="S553" s="24"/>
      <c r="T553" s="24"/>
      <c r="U553" s="24"/>
      <c r="V553" s="24"/>
      <c r="W553" s="24"/>
      <c r="X553" s="24"/>
      <c r="Y553" s="24"/>
      <c r="Z553" s="24"/>
    </row>
    <row r="554" spans="16:26" ht="15.75" customHeight="1">
      <c r="P554" s="24"/>
      <c r="Q554" s="24"/>
      <c r="R554" s="24"/>
      <c r="S554" s="24"/>
      <c r="T554" s="24"/>
      <c r="U554" s="24"/>
      <c r="V554" s="24"/>
      <c r="W554" s="24"/>
      <c r="X554" s="24"/>
      <c r="Y554" s="24"/>
      <c r="Z554" s="24"/>
    </row>
    <row r="555" spans="16:26" ht="15.75" customHeight="1">
      <c r="P555" s="24"/>
      <c r="Q555" s="24"/>
      <c r="R555" s="24"/>
      <c r="S555" s="24"/>
      <c r="T555" s="24"/>
      <c r="U555" s="24"/>
      <c r="V555" s="24"/>
      <c r="W555" s="24"/>
      <c r="X555" s="24"/>
      <c r="Y555" s="24"/>
      <c r="Z555" s="24"/>
    </row>
    <row r="556" spans="16:26" ht="15.75" customHeight="1">
      <c r="P556" s="24"/>
      <c r="Q556" s="24"/>
      <c r="R556" s="24"/>
      <c r="S556" s="24"/>
      <c r="T556" s="24"/>
      <c r="U556" s="24"/>
      <c r="V556" s="24"/>
      <c r="W556" s="24"/>
      <c r="X556" s="24"/>
      <c r="Y556" s="24"/>
      <c r="Z556" s="24"/>
    </row>
    <row r="557" spans="16:26" ht="15.75" customHeight="1">
      <c r="P557" s="24"/>
      <c r="Q557" s="24"/>
      <c r="R557" s="24"/>
      <c r="S557" s="24"/>
      <c r="T557" s="24"/>
      <c r="U557" s="24"/>
      <c r="V557" s="24"/>
      <c r="W557" s="24"/>
      <c r="X557" s="24"/>
      <c r="Y557" s="24"/>
      <c r="Z557" s="24"/>
    </row>
    <row r="558" spans="16:26" ht="15.75" customHeight="1">
      <c r="P558" s="24"/>
      <c r="Q558" s="24"/>
      <c r="R558" s="24"/>
      <c r="S558" s="24"/>
      <c r="T558" s="24"/>
      <c r="U558" s="24"/>
      <c r="V558" s="24"/>
      <c r="W558" s="24"/>
      <c r="X558" s="24"/>
      <c r="Y558" s="24"/>
      <c r="Z558" s="24"/>
    </row>
    <row r="559" spans="16:26" ht="15.75" customHeight="1">
      <c r="P559" s="24"/>
      <c r="Q559" s="24"/>
      <c r="R559" s="24"/>
      <c r="S559" s="24"/>
      <c r="T559" s="24"/>
      <c r="U559" s="24"/>
      <c r="V559" s="24"/>
      <c r="W559" s="24"/>
      <c r="X559" s="24"/>
      <c r="Y559" s="24"/>
      <c r="Z559" s="24"/>
    </row>
    <row r="560" spans="16:26" ht="15.75" customHeight="1">
      <c r="P560" s="24"/>
      <c r="Q560" s="24"/>
      <c r="R560" s="24"/>
      <c r="S560" s="24"/>
      <c r="T560" s="24"/>
      <c r="U560" s="24"/>
      <c r="V560" s="24"/>
      <c r="W560" s="24"/>
      <c r="X560" s="24"/>
      <c r="Y560" s="24"/>
      <c r="Z560" s="24"/>
    </row>
    <row r="561" spans="16:26" ht="15.75" customHeight="1">
      <c r="P561" s="24"/>
      <c r="Q561" s="24"/>
      <c r="R561" s="24"/>
      <c r="S561" s="24"/>
      <c r="T561" s="24"/>
      <c r="U561" s="24"/>
      <c r="V561" s="24"/>
      <c r="W561" s="24"/>
      <c r="X561" s="24"/>
      <c r="Y561" s="24"/>
      <c r="Z561" s="24"/>
    </row>
    <row r="562" spans="16:26" ht="15.75" customHeight="1">
      <c r="P562" s="24"/>
      <c r="Q562" s="24"/>
      <c r="R562" s="24"/>
      <c r="S562" s="24"/>
      <c r="T562" s="24"/>
      <c r="U562" s="24"/>
      <c r="V562" s="24"/>
      <c r="W562" s="24"/>
      <c r="X562" s="24"/>
      <c r="Y562" s="24"/>
      <c r="Z562" s="24"/>
    </row>
    <row r="563" spans="16:26" ht="15.75" customHeight="1">
      <c r="P563" s="24"/>
      <c r="Q563" s="24"/>
      <c r="R563" s="24"/>
      <c r="S563" s="24"/>
      <c r="T563" s="24"/>
      <c r="U563" s="24"/>
      <c r="V563" s="24"/>
      <c r="W563" s="24"/>
      <c r="X563" s="24"/>
      <c r="Y563" s="24"/>
      <c r="Z563" s="24"/>
    </row>
    <row r="564" spans="16:26" ht="15.75" customHeight="1">
      <c r="P564" s="24"/>
      <c r="Q564" s="24"/>
      <c r="R564" s="24"/>
      <c r="S564" s="24"/>
      <c r="T564" s="24"/>
      <c r="U564" s="24"/>
      <c r="V564" s="24"/>
      <c r="W564" s="24"/>
      <c r="X564" s="24"/>
      <c r="Y564" s="24"/>
      <c r="Z564" s="24"/>
    </row>
    <row r="565" spans="16:26" ht="15.75" customHeight="1">
      <c r="P565" s="24"/>
      <c r="Q565" s="24"/>
      <c r="R565" s="24"/>
      <c r="S565" s="24"/>
      <c r="T565" s="24"/>
      <c r="U565" s="24"/>
      <c r="V565" s="24"/>
      <c r="W565" s="24"/>
      <c r="X565" s="24"/>
      <c r="Y565" s="24"/>
      <c r="Z565" s="24"/>
    </row>
    <row r="566" spans="16:26" ht="15.75" customHeight="1">
      <c r="P566" s="24"/>
      <c r="Q566" s="24"/>
      <c r="R566" s="24"/>
      <c r="S566" s="24"/>
      <c r="T566" s="24"/>
      <c r="U566" s="24"/>
      <c r="V566" s="24"/>
      <c r="W566" s="24"/>
      <c r="X566" s="24"/>
      <c r="Y566" s="24"/>
      <c r="Z566" s="24"/>
    </row>
    <row r="567" spans="16:26" ht="15.75" customHeight="1">
      <c r="P567" s="24"/>
      <c r="Q567" s="24"/>
      <c r="R567" s="24"/>
      <c r="S567" s="24"/>
      <c r="T567" s="24"/>
      <c r="U567" s="24"/>
      <c r="V567" s="24"/>
      <c r="W567" s="24"/>
      <c r="X567" s="24"/>
      <c r="Y567" s="24"/>
      <c r="Z567" s="24"/>
    </row>
    <row r="568" spans="16:26" ht="15.75" customHeight="1">
      <c r="P568" s="24"/>
      <c r="Q568" s="24"/>
      <c r="R568" s="24"/>
      <c r="S568" s="24"/>
      <c r="T568" s="24"/>
      <c r="U568" s="24"/>
      <c r="V568" s="24"/>
      <c r="W568" s="24"/>
      <c r="X568" s="24"/>
      <c r="Y568" s="24"/>
      <c r="Z568" s="24"/>
    </row>
    <row r="569" spans="16:26" ht="15.75" customHeight="1">
      <c r="P569" s="24"/>
      <c r="Q569" s="24"/>
      <c r="R569" s="24"/>
      <c r="S569" s="24"/>
      <c r="T569" s="24"/>
      <c r="U569" s="24"/>
      <c r="V569" s="24"/>
      <c r="W569" s="24"/>
      <c r="X569" s="24"/>
      <c r="Y569" s="24"/>
      <c r="Z569" s="24"/>
    </row>
    <row r="570" spans="16:26" ht="15.75" customHeight="1">
      <c r="P570" s="24"/>
      <c r="Q570" s="24"/>
      <c r="R570" s="24"/>
      <c r="S570" s="24"/>
      <c r="T570" s="24"/>
      <c r="U570" s="24"/>
      <c r="V570" s="24"/>
      <c r="W570" s="24"/>
      <c r="X570" s="24"/>
      <c r="Y570" s="24"/>
      <c r="Z570" s="24"/>
    </row>
    <row r="571" spans="16:26" ht="15.75" customHeight="1">
      <c r="P571" s="24"/>
      <c r="Q571" s="24"/>
      <c r="R571" s="24"/>
      <c r="S571" s="24"/>
      <c r="T571" s="24"/>
      <c r="U571" s="24"/>
      <c r="V571" s="24"/>
      <c r="W571" s="24"/>
      <c r="X571" s="24"/>
      <c r="Y571" s="24"/>
      <c r="Z571" s="24"/>
    </row>
    <row r="572" spans="16:26" ht="15.75" customHeight="1">
      <c r="P572" s="24"/>
      <c r="Q572" s="24"/>
      <c r="R572" s="24"/>
      <c r="S572" s="24"/>
      <c r="T572" s="24"/>
      <c r="U572" s="24"/>
      <c r="V572" s="24"/>
      <c r="W572" s="24"/>
      <c r="X572" s="24"/>
      <c r="Y572" s="24"/>
      <c r="Z572" s="24"/>
    </row>
    <row r="573" spans="16:26" ht="15.75" customHeight="1">
      <c r="P573" s="24"/>
      <c r="Q573" s="24"/>
      <c r="R573" s="24"/>
      <c r="S573" s="24"/>
      <c r="T573" s="24"/>
      <c r="U573" s="24"/>
      <c r="V573" s="24"/>
      <c r="W573" s="24"/>
      <c r="X573" s="24"/>
      <c r="Y573" s="24"/>
      <c r="Z573" s="24"/>
    </row>
    <row r="574" spans="16:26" ht="15.75" customHeight="1">
      <c r="P574" s="24"/>
      <c r="Q574" s="24"/>
      <c r="R574" s="24"/>
      <c r="S574" s="24"/>
      <c r="T574" s="24"/>
      <c r="U574" s="24"/>
      <c r="V574" s="24"/>
      <c r="W574" s="24"/>
      <c r="X574" s="24"/>
      <c r="Y574" s="24"/>
      <c r="Z574" s="24"/>
    </row>
    <row r="575" spans="16:26" ht="15.75" customHeight="1">
      <c r="P575" s="24"/>
      <c r="Q575" s="24"/>
      <c r="R575" s="24"/>
      <c r="S575" s="24"/>
      <c r="T575" s="24"/>
      <c r="U575" s="24"/>
      <c r="V575" s="24"/>
      <c r="W575" s="24"/>
      <c r="X575" s="24"/>
      <c r="Y575" s="24"/>
      <c r="Z575" s="24"/>
    </row>
    <row r="576" spans="16:26" ht="15.75" customHeight="1">
      <c r="P576" s="24"/>
      <c r="Q576" s="24"/>
      <c r="R576" s="24"/>
      <c r="S576" s="24"/>
      <c r="T576" s="24"/>
      <c r="U576" s="24"/>
      <c r="V576" s="24"/>
      <c r="W576" s="24"/>
      <c r="X576" s="24"/>
      <c r="Y576" s="24"/>
      <c r="Z576" s="24"/>
    </row>
    <row r="577" spans="16:26" ht="15.75" customHeight="1">
      <c r="P577" s="24"/>
      <c r="Q577" s="24"/>
      <c r="R577" s="24"/>
      <c r="S577" s="24"/>
      <c r="T577" s="24"/>
      <c r="U577" s="24"/>
      <c r="V577" s="24"/>
      <c r="W577" s="24"/>
      <c r="X577" s="24"/>
      <c r="Y577" s="24"/>
      <c r="Z577" s="24"/>
    </row>
    <row r="578" spans="16:26" ht="15.75" customHeight="1">
      <c r="P578" s="24"/>
      <c r="Q578" s="24"/>
      <c r="R578" s="24"/>
      <c r="S578" s="24"/>
      <c r="T578" s="24"/>
      <c r="U578" s="24"/>
      <c r="V578" s="24"/>
      <c r="W578" s="24"/>
      <c r="X578" s="24"/>
      <c r="Y578" s="24"/>
      <c r="Z578" s="24"/>
    </row>
    <row r="579" spans="16:26" ht="15.75" customHeight="1">
      <c r="P579" s="24"/>
      <c r="Q579" s="24"/>
      <c r="R579" s="24"/>
      <c r="S579" s="24"/>
      <c r="T579" s="24"/>
      <c r="U579" s="24"/>
      <c r="V579" s="24"/>
      <c r="W579" s="24"/>
      <c r="X579" s="24"/>
      <c r="Y579" s="24"/>
      <c r="Z579" s="24"/>
    </row>
    <row r="580" spans="16:26" ht="15.75" customHeight="1">
      <c r="P580" s="24"/>
      <c r="Q580" s="24"/>
      <c r="R580" s="24"/>
      <c r="S580" s="24"/>
      <c r="T580" s="24"/>
      <c r="U580" s="24"/>
      <c r="V580" s="24"/>
      <c r="W580" s="24"/>
      <c r="X580" s="24"/>
      <c r="Y580" s="24"/>
      <c r="Z580" s="24"/>
    </row>
    <row r="581" spans="16:26" ht="15.75" customHeight="1">
      <c r="P581" s="24"/>
      <c r="Q581" s="24"/>
      <c r="R581" s="24"/>
      <c r="S581" s="24"/>
      <c r="T581" s="24"/>
      <c r="U581" s="24"/>
      <c r="V581" s="24"/>
      <c r="W581" s="24"/>
      <c r="X581" s="24"/>
      <c r="Y581" s="24"/>
      <c r="Z581" s="24"/>
    </row>
    <row r="582" spans="16:26" ht="15.75" customHeight="1">
      <c r="P582" s="24"/>
      <c r="Q582" s="24"/>
      <c r="R582" s="24"/>
      <c r="S582" s="24"/>
      <c r="T582" s="24"/>
      <c r="U582" s="24"/>
      <c r="V582" s="24"/>
      <c r="W582" s="24"/>
      <c r="X582" s="24"/>
      <c r="Y582" s="24"/>
      <c r="Z582" s="24"/>
    </row>
    <row r="583" spans="16:26" ht="15.75" customHeight="1">
      <c r="P583" s="24"/>
      <c r="Q583" s="24"/>
      <c r="R583" s="24"/>
      <c r="S583" s="24"/>
      <c r="T583" s="24"/>
      <c r="U583" s="24"/>
      <c r="V583" s="24"/>
      <c r="W583" s="24"/>
      <c r="X583" s="24"/>
      <c r="Y583" s="24"/>
      <c r="Z583" s="24"/>
    </row>
    <row r="584" spans="16:26" ht="15.75" customHeight="1">
      <c r="P584" s="24"/>
      <c r="Q584" s="24"/>
      <c r="R584" s="24"/>
      <c r="S584" s="24"/>
      <c r="T584" s="24"/>
      <c r="U584" s="24"/>
      <c r="V584" s="24"/>
      <c r="W584" s="24"/>
      <c r="X584" s="24"/>
      <c r="Y584" s="24"/>
      <c r="Z584" s="24"/>
    </row>
    <row r="585" spans="16:26" ht="15.75" customHeight="1">
      <c r="P585" s="24"/>
      <c r="Q585" s="24"/>
      <c r="R585" s="24"/>
      <c r="S585" s="24"/>
      <c r="T585" s="24"/>
      <c r="U585" s="24"/>
      <c r="V585" s="24"/>
      <c r="W585" s="24"/>
      <c r="X585" s="24"/>
      <c r="Y585" s="24"/>
      <c r="Z585" s="24"/>
    </row>
    <row r="586" spans="16:26" ht="15.75" customHeight="1">
      <c r="P586" s="24"/>
      <c r="Q586" s="24"/>
      <c r="R586" s="24"/>
      <c r="S586" s="24"/>
      <c r="T586" s="24"/>
      <c r="U586" s="24"/>
      <c r="V586" s="24"/>
      <c r="W586" s="24"/>
      <c r="X586" s="24"/>
      <c r="Y586" s="24"/>
      <c r="Z586" s="24"/>
    </row>
    <row r="587" spans="16:26" ht="15.75" customHeight="1">
      <c r="P587" s="24"/>
      <c r="Q587" s="24"/>
      <c r="R587" s="24"/>
      <c r="S587" s="24"/>
      <c r="T587" s="24"/>
      <c r="U587" s="24"/>
      <c r="V587" s="24"/>
      <c r="W587" s="24"/>
      <c r="X587" s="24"/>
      <c r="Y587" s="24"/>
      <c r="Z587" s="24"/>
    </row>
    <row r="588" spans="16:26" ht="15.75" customHeight="1">
      <c r="P588" s="24"/>
      <c r="Q588" s="24"/>
      <c r="R588" s="24"/>
      <c r="S588" s="24"/>
      <c r="T588" s="24"/>
      <c r="U588" s="24"/>
      <c r="V588" s="24"/>
      <c r="W588" s="24"/>
      <c r="X588" s="24"/>
      <c r="Y588" s="24"/>
      <c r="Z588" s="24"/>
    </row>
    <row r="589" spans="16:26" ht="15.75" customHeight="1">
      <c r="P589" s="24"/>
      <c r="Q589" s="24"/>
      <c r="R589" s="24"/>
      <c r="S589" s="24"/>
      <c r="T589" s="24"/>
      <c r="U589" s="24"/>
      <c r="V589" s="24"/>
      <c r="W589" s="24"/>
      <c r="X589" s="24"/>
      <c r="Y589" s="24"/>
      <c r="Z589" s="24"/>
    </row>
    <row r="590" spans="16:26" ht="15.75" customHeight="1">
      <c r="P590" s="24"/>
      <c r="Q590" s="24"/>
      <c r="R590" s="24"/>
      <c r="S590" s="24"/>
      <c r="T590" s="24"/>
      <c r="U590" s="24"/>
      <c r="V590" s="24"/>
      <c r="W590" s="24"/>
      <c r="X590" s="24"/>
      <c r="Y590" s="24"/>
      <c r="Z590" s="24"/>
    </row>
    <row r="591" spans="16:26" ht="15.75" customHeight="1">
      <c r="P591" s="24"/>
      <c r="Q591" s="24"/>
      <c r="R591" s="24"/>
      <c r="S591" s="24"/>
      <c r="T591" s="24"/>
      <c r="U591" s="24"/>
      <c r="V591" s="24"/>
      <c r="W591" s="24"/>
      <c r="X591" s="24"/>
      <c r="Y591" s="24"/>
      <c r="Z591" s="24"/>
    </row>
    <row r="592" spans="16:26" ht="15.75" customHeight="1">
      <c r="P592" s="24"/>
      <c r="Q592" s="24"/>
      <c r="R592" s="24"/>
      <c r="S592" s="24"/>
      <c r="T592" s="24"/>
      <c r="U592" s="24"/>
      <c r="V592" s="24"/>
      <c r="W592" s="24"/>
      <c r="X592" s="24"/>
      <c r="Y592" s="24"/>
      <c r="Z592" s="24"/>
    </row>
    <row r="593" spans="16:26" ht="15.75" customHeight="1">
      <c r="P593" s="24"/>
      <c r="Q593" s="24"/>
      <c r="R593" s="24"/>
      <c r="S593" s="24"/>
      <c r="T593" s="24"/>
      <c r="U593" s="24"/>
      <c r="V593" s="24"/>
      <c r="W593" s="24"/>
      <c r="X593" s="24"/>
      <c r="Y593" s="24"/>
      <c r="Z593" s="24"/>
    </row>
    <row r="594" spans="16:26" ht="15.75" customHeight="1">
      <c r="P594" s="24"/>
      <c r="Q594" s="24"/>
      <c r="R594" s="24"/>
      <c r="S594" s="24"/>
      <c r="T594" s="24"/>
      <c r="U594" s="24"/>
      <c r="V594" s="24"/>
      <c r="W594" s="24"/>
      <c r="X594" s="24"/>
      <c r="Y594" s="24"/>
      <c r="Z594" s="24"/>
    </row>
    <row r="595" spans="16:26" ht="15.75" customHeight="1">
      <c r="P595" s="24"/>
      <c r="Q595" s="24"/>
      <c r="R595" s="24"/>
      <c r="S595" s="24"/>
      <c r="T595" s="24"/>
      <c r="U595" s="24"/>
      <c r="V595" s="24"/>
      <c r="W595" s="24"/>
      <c r="X595" s="24"/>
      <c r="Y595" s="24"/>
      <c r="Z595" s="24"/>
    </row>
    <row r="596" spans="16:26" ht="15.75" customHeight="1">
      <c r="P596" s="24"/>
      <c r="Q596" s="24"/>
      <c r="R596" s="24"/>
      <c r="S596" s="24"/>
      <c r="T596" s="24"/>
      <c r="U596" s="24"/>
      <c r="V596" s="24"/>
      <c r="W596" s="24"/>
      <c r="X596" s="24"/>
      <c r="Y596" s="24"/>
      <c r="Z596" s="24"/>
    </row>
    <row r="597" spans="16:26" ht="15.75" customHeight="1">
      <c r="P597" s="24"/>
      <c r="Q597" s="24"/>
      <c r="R597" s="24"/>
      <c r="S597" s="24"/>
      <c r="T597" s="24"/>
      <c r="U597" s="24"/>
      <c r="V597" s="24"/>
      <c r="W597" s="24"/>
      <c r="X597" s="24"/>
      <c r="Y597" s="24"/>
      <c r="Z597" s="24"/>
    </row>
    <row r="598" spans="16:26" ht="15.75" customHeight="1">
      <c r="P598" s="24"/>
      <c r="Q598" s="24"/>
      <c r="R598" s="24"/>
      <c r="S598" s="24"/>
      <c r="T598" s="24"/>
      <c r="U598" s="24"/>
      <c r="V598" s="24"/>
      <c r="W598" s="24"/>
      <c r="X598" s="24"/>
      <c r="Y598" s="24"/>
      <c r="Z598" s="24"/>
    </row>
    <row r="599" spans="16:26" ht="15.75" customHeight="1">
      <c r="P599" s="24"/>
      <c r="Q599" s="24"/>
      <c r="R599" s="24"/>
      <c r="S599" s="24"/>
      <c r="T599" s="24"/>
      <c r="U599" s="24"/>
      <c r="V599" s="24"/>
      <c r="W599" s="24"/>
      <c r="X599" s="24"/>
      <c r="Y599" s="24"/>
      <c r="Z599" s="24"/>
    </row>
    <row r="600" spans="16:26" ht="15.75" customHeight="1">
      <c r="P600" s="24"/>
      <c r="Q600" s="24"/>
      <c r="R600" s="24"/>
      <c r="S600" s="24"/>
      <c r="T600" s="24"/>
      <c r="U600" s="24"/>
      <c r="V600" s="24"/>
      <c r="W600" s="24"/>
      <c r="X600" s="24"/>
      <c r="Y600" s="24"/>
      <c r="Z600" s="24"/>
    </row>
    <row r="601" spans="16:26" ht="15.75" customHeight="1">
      <c r="P601" s="24"/>
      <c r="Q601" s="24"/>
      <c r="R601" s="24"/>
      <c r="S601" s="24"/>
      <c r="T601" s="24"/>
      <c r="U601" s="24"/>
      <c r="V601" s="24"/>
      <c r="W601" s="24"/>
      <c r="X601" s="24"/>
      <c r="Y601" s="24"/>
      <c r="Z601" s="24"/>
    </row>
    <row r="602" spans="16:26" ht="15.75" customHeight="1">
      <c r="P602" s="24"/>
      <c r="Q602" s="24"/>
      <c r="R602" s="24"/>
      <c r="S602" s="24"/>
      <c r="T602" s="24"/>
      <c r="U602" s="24"/>
      <c r="V602" s="24"/>
      <c r="W602" s="24"/>
      <c r="X602" s="24"/>
      <c r="Y602" s="24"/>
      <c r="Z602" s="24"/>
    </row>
    <row r="603" spans="16:26" ht="15.75" customHeight="1">
      <c r="P603" s="24"/>
      <c r="Q603" s="24"/>
      <c r="R603" s="24"/>
      <c r="S603" s="24"/>
      <c r="T603" s="24"/>
      <c r="U603" s="24"/>
      <c r="V603" s="24"/>
      <c r="W603" s="24"/>
      <c r="X603" s="24"/>
      <c r="Y603" s="24"/>
      <c r="Z603" s="24"/>
    </row>
    <row r="604" spans="16:26" ht="15.75" customHeight="1">
      <c r="P604" s="24"/>
      <c r="Q604" s="24"/>
      <c r="R604" s="24"/>
      <c r="S604" s="24"/>
      <c r="T604" s="24"/>
      <c r="U604" s="24"/>
      <c r="V604" s="24"/>
      <c r="W604" s="24"/>
      <c r="X604" s="24"/>
      <c r="Y604" s="24"/>
      <c r="Z604" s="24"/>
    </row>
    <row r="605" spans="16:26" ht="15.75" customHeight="1">
      <c r="P605" s="24"/>
      <c r="Q605" s="24"/>
      <c r="R605" s="24"/>
      <c r="S605" s="24"/>
      <c r="T605" s="24"/>
      <c r="U605" s="24"/>
      <c r="V605" s="24"/>
      <c r="W605" s="24"/>
      <c r="X605" s="24"/>
      <c r="Y605" s="24"/>
      <c r="Z605" s="24"/>
    </row>
    <row r="606" spans="16:26" ht="15.75" customHeight="1">
      <c r="P606" s="24"/>
      <c r="Q606" s="24"/>
      <c r="R606" s="24"/>
      <c r="S606" s="24"/>
      <c r="T606" s="24"/>
      <c r="U606" s="24"/>
      <c r="V606" s="24"/>
      <c r="W606" s="24"/>
      <c r="X606" s="24"/>
      <c r="Y606" s="24"/>
      <c r="Z606" s="24"/>
    </row>
    <row r="607" spans="16:26" ht="15.75" customHeight="1">
      <c r="P607" s="24"/>
      <c r="Q607" s="24"/>
      <c r="R607" s="24"/>
      <c r="S607" s="24"/>
      <c r="T607" s="24"/>
      <c r="U607" s="24"/>
      <c r="V607" s="24"/>
      <c r="W607" s="24"/>
      <c r="X607" s="24"/>
      <c r="Y607" s="24"/>
      <c r="Z607" s="24"/>
    </row>
    <row r="608" spans="16:26" ht="15.75" customHeight="1">
      <c r="P608" s="24"/>
      <c r="Q608" s="24"/>
      <c r="R608" s="24"/>
      <c r="S608" s="24"/>
      <c r="T608" s="24"/>
      <c r="U608" s="24"/>
      <c r="V608" s="24"/>
      <c r="W608" s="24"/>
      <c r="X608" s="24"/>
      <c r="Y608" s="24"/>
      <c r="Z608" s="24"/>
    </row>
    <row r="609" spans="16:26" ht="15.75" customHeight="1">
      <c r="P609" s="24"/>
      <c r="Q609" s="24"/>
      <c r="R609" s="24"/>
      <c r="S609" s="24"/>
      <c r="T609" s="24"/>
      <c r="U609" s="24"/>
      <c r="V609" s="24"/>
      <c r="W609" s="24"/>
      <c r="X609" s="24"/>
      <c r="Y609" s="24"/>
      <c r="Z609" s="24"/>
    </row>
    <row r="610" spans="16:26" ht="15.75" customHeight="1">
      <c r="P610" s="24"/>
      <c r="Q610" s="24"/>
      <c r="R610" s="24"/>
      <c r="S610" s="24"/>
      <c r="T610" s="24"/>
      <c r="U610" s="24"/>
      <c r="V610" s="24"/>
      <c r="W610" s="24"/>
      <c r="X610" s="24"/>
      <c r="Y610" s="24"/>
      <c r="Z610" s="24"/>
    </row>
    <row r="611" spans="16:26" ht="15.75" customHeight="1">
      <c r="P611" s="24"/>
      <c r="Q611" s="24"/>
      <c r="R611" s="24"/>
      <c r="S611" s="24"/>
      <c r="T611" s="24"/>
      <c r="U611" s="24"/>
      <c r="V611" s="24"/>
      <c r="W611" s="24"/>
      <c r="X611" s="24"/>
      <c r="Y611" s="24"/>
      <c r="Z611" s="24"/>
    </row>
    <row r="612" spans="16:26" ht="15.75" customHeight="1">
      <c r="P612" s="24"/>
      <c r="Q612" s="24"/>
      <c r="R612" s="24"/>
      <c r="S612" s="24"/>
      <c r="T612" s="24"/>
      <c r="U612" s="24"/>
      <c r="V612" s="24"/>
      <c r="W612" s="24"/>
      <c r="X612" s="24"/>
      <c r="Y612" s="24"/>
      <c r="Z612" s="24"/>
    </row>
    <row r="613" spans="16:26" ht="15.75" customHeight="1">
      <c r="P613" s="24"/>
      <c r="Q613" s="24"/>
      <c r="R613" s="24"/>
      <c r="S613" s="24"/>
      <c r="T613" s="24"/>
      <c r="U613" s="24"/>
      <c r="V613" s="24"/>
      <c r="W613" s="24"/>
      <c r="X613" s="24"/>
      <c r="Y613" s="24"/>
      <c r="Z613" s="24"/>
    </row>
    <row r="614" spans="16:26" ht="15.75" customHeight="1">
      <c r="P614" s="24"/>
      <c r="Q614" s="24"/>
      <c r="R614" s="24"/>
      <c r="S614" s="24"/>
      <c r="T614" s="24"/>
      <c r="U614" s="24"/>
      <c r="V614" s="24"/>
      <c r="W614" s="24"/>
      <c r="X614" s="24"/>
      <c r="Y614" s="24"/>
      <c r="Z614" s="24"/>
    </row>
    <row r="615" spans="16:26" ht="15.75" customHeight="1">
      <c r="P615" s="24"/>
      <c r="Q615" s="24"/>
      <c r="R615" s="24"/>
      <c r="S615" s="24"/>
      <c r="T615" s="24"/>
      <c r="U615" s="24"/>
      <c r="V615" s="24"/>
      <c r="W615" s="24"/>
      <c r="X615" s="24"/>
      <c r="Y615" s="24"/>
      <c r="Z615" s="24"/>
    </row>
    <row r="616" spans="16:26" ht="15.75" customHeight="1">
      <c r="P616" s="24"/>
      <c r="Q616" s="24"/>
      <c r="R616" s="24"/>
      <c r="S616" s="24"/>
      <c r="T616" s="24"/>
      <c r="U616" s="24"/>
      <c r="V616" s="24"/>
      <c r="W616" s="24"/>
      <c r="X616" s="24"/>
      <c r="Y616" s="24"/>
      <c r="Z616" s="24"/>
    </row>
    <row r="617" spans="16:26" ht="15.75" customHeight="1">
      <c r="P617" s="24"/>
      <c r="Q617" s="24"/>
      <c r="R617" s="24"/>
      <c r="S617" s="24"/>
      <c r="T617" s="24"/>
      <c r="U617" s="24"/>
      <c r="V617" s="24"/>
      <c r="W617" s="24"/>
      <c r="X617" s="24"/>
      <c r="Y617" s="24"/>
      <c r="Z617" s="24"/>
    </row>
    <row r="618" spans="16:26" ht="15.75" customHeight="1">
      <c r="P618" s="24"/>
      <c r="Q618" s="24"/>
      <c r="R618" s="24"/>
      <c r="S618" s="24"/>
      <c r="T618" s="24"/>
      <c r="U618" s="24"/>
      <c r="V618" s="24"/>
      <c r="W618" s="24"/>
      <c r="X618" s="24"/>
      <c r="Y618" s="24"/>
      <c r="Z618" s="24"/>
    </row>
    <row r="619" spans="16:26" ht="15.75" customHeight="1">
      <c r="P619" s="24"/>
      <c r="Q619" s="24"/>
      <c r="R619" s="24"/>
      <c r="S619" s="24"/>
      <c r="T619" s="24"/>
      <c r="U619" s="24"/>
      <c r="V619" s="24"/>
      <c r="W619" s="24"/>
      <c r="X619" s="24"/>
      <c r="Y619" s="24"/>
      <c r="Z619" s="24"/>
    </row>
    <row r="620" spans="16:26" ht="15.75" customHeight="1">
      <c r="P620" s="24"/>
      <c r="Q620" s="24"/>
      <c r="R620" s="24"/>
      <c r="S620" s="24"/>
      <c r="T620" s="24"/>
      <c r="U620" s="24"/>
      <c r="V620" s="24"/>
      <c r="W620" s="24"/>
      <c r="X620" s="24"/>
      <c r="Y620" s="24"/>
      <c r="Z620" s="24"/>
    </row>
    <row r="621" spans="16:26" ht="15.75" customHeight="1">
      <c r="P621" s="24"/>
      <c r="Q621" s="24"/>
      <c r="R621" s="24"/>
      <c r="S621" s="24"/>
      <c r="T621" s="24"/>
      <c r="U621" s="24"/>
      <c r="V621" s="24"/>
      <c r="W621" s="24"/>
      <c r="X621" s="24"/>
      <c r="Y621" s="24"/>
      <c r="Z621" s="24"/>
    </row>
    <row r="622" spans="16:26" ht="15.75" customHeight="1">
      <c r="P622" s="24"/>
      <c r="Q622" s="24"/>
      <c r="R622" s="24"/>
      <c r="S622" s="24"/>
      <c r="T622" s="24"/>
      <c r="U622" s="24"/>
      <c r="V622" s="24"/>
      <c r="W622" s="24"/>
      <c r="X622" s="24"/>
      <c r="Y622" s="24"/>
      <c r="Z622" s="24"/>
    </row>
    <row r="623" spans="16:26" ht="15.75" customHeight="1">
      <c r="P623" s="24"/>
      <c r="Q623" s="24"/>
      <c r="R623" s="24"/>
      <c r="S623" s="24"/>
      <c r="T623" s="24"/>
      <c r="U623" s="24"/>
      <c r="V623" s="24"/>
      <c r="W623" s="24"/>
      <c r="X623" s="24"/>
      <c r="Y623" s="24"/>
      <c r="Z623" s="24"/>
    </row>
    <row r="624" spans="16:26" ht="15.75" customHeight="1">
      <c r="P624" s="24"/>
      <c r="Q624" s="24"/>
      <c r="R624" s="24"/>
      <c r="S624" s="24"/>
      <c r="T624" s="24"/>
      <c r="U624" s="24"/>
      <c r="V624" s="24"/>
      <c r="W624" s="24"/>
      <c r="X624" s="24"/>
      <c r="Y624" s="24"/>
      <c r="Z624" s="24"/>
    </row>
    <row r="625" spans="16:26" ht="15.75" customHeight="1">
      <c r="P625" s="24"/>
      <c r="Q625" s="24"/>
      <c r="R625" s="24"/>
      <c r="S625" s="24"/>
      <c r="T625" s="24"/>
      <c r="U625" s="24"/>
      <c r="V625" s="24"/>
      <c r="W625" s="24"/>
      <c r="X625" s="24"/>
      <c r="Y625" s="24"/>
      <c r="Z625" s="24"/>
    </row>
    <row r="626" spans="16:26" ht="15.75" customHeight="1">
      <c r="P626" s="24"/>
      <c r="Q626" s="24"/>
      <c r="R626" s="24"/>
      <c r="S626" s="24"/>
      <c r="T626" s="24"/>
      <c r="U626" s="24"/>
      <c r="V626" s="24"/>
      <c r="W626" s="24"/>
      <c r="X626" s="24"/>
      <c r="Y626" s="24"/>
      <c r="Z626" s="24"/>
    </row>
    <row r="627" spans="16:26" ht="15.75" customHeight="1">
      <c r="P627" s="24"/>
      <c r="Q627" s="24"/>
      <c r="R627" s="24"/>
      <c r="S627" s="24"/>
      <c r="T627" s="24"/>
      <c r="U627" s="24"/>
      <c r="V627" s="24"/>
      <c r="W627" s="24"/>
      <c r="X627" s="24"/>
      <c r="Y627" s="24"/>
      <c r="Z627" s="24"/>
    </row>
    <row r="628" spans="16:26" ht="15.75" customHeight="1">
      <c r="P628" s="24"/>
      <c r="Q628" s="24"/>
      <c r="R628" s="24"/>
      <c r="S628" s="24"/>
      <c r="T628" s="24"/>
      <c r="U628" s="24"/>
      <c r="V628" s="24"/>
      <c r="W628" s="24"/>
      <c r="X628" s="24"/>
      <c r="Y628" s="24"/>
      <c r="Z628" s="24"/>
    </row>
    <row r="629" spans="16:26" ht="15.75" customHeight="1">
      <c r="P629" s="24"/>
      <c r="Q629" s="24"/>
      <c r="R629" s="24"/>
      <c r="S629" s="24"/>
      <c r="T629" s="24"/>
      <c r="U629" s="24"/>
      <c r="V629" s="24"/>
      <c r="W629" s="24"/>
      <c r="X629" s="24"/>
      <c r="Y629" s="24"/>
      <c r="Z629" s="24"/>
    </row>
    <row r="630" spans="16:26" ht="15.75" customHeight="1">
      <c r="P630" s="24"/>
      <c r="Q630" s="24"/>
      <c r="R630" s="24"/>
      <c r="S630" s="24"/>
      <c r="T630" s="24"/>
      <c r="U630" s="24"/>
      <c r="V630" s="24"/>
      <c r="W630" s="24"/>
      <c r="X630" s="24"/>
      <c r="Y630" s="24"/>
      <c r="Z630" s="24"/>
    </row>
    <row r="631" spans="16:26" ht="15.75" customHeight="1">
      <c r="P631" s="24"/>
      <c r="Q631" s="24"/>
      <c r="R631" s="24"/>
      <c r="S631" s="24"/>
      <c r="T631" s="24"/>
      <c r="U631" s="24"/>
      <c r="V631" s="24"/>
      <c r="W631" s="24"/>
      <c r="X631" s="24"/>
      <c r="Y631" s="24"/>
      <c r="Z631" s="24"/>
    </row>
    <row r="632" spans="16:26" ht="15.75" customHeight="1">
      <c r="P632" s="24"/>
      <c r="Q632" s="24"/>
      <c r="R632" s="24"/>
      <c r="S632" s="24"/>
      <c r="T632" s="24"/>
      <c r="U632" s="24"/>
      <c r="V632" s="24"/>
      <c r="W632" s="24"/>
      <c r="X632" s="24"/>
      <c r="Y632" s="24"/>
      <c r="Z632" s="24"/>
    </row>
    <row r="633" spans="16:26" ht="15.75" customHeight="1">
      <c r="P633" s="24"/>
      <c r="Q633" s="24"/>
      <c r="R633" s="24"/>
      <c r="S633" s="24"/>
      <c r="T633" s="24"/>
      <c r="U633" s="24"/>
      <c r="V633" s="24"/>
      <c r="W633" s="24"/>
      <c r="X633" s="24"/>
      <c r="Y633" s="24"/>
      <c r="Z633" s="24"/>
    </row>
    <row r="634" spans="16:26" ht="15.75" customHeight="1">
      <c r="P634" s="24"/>
      <c r="Q634" s="24"/>
      <c r="R634" s="24"/>
      <c r="S634" s="24"/>
      <c r="T634" s="24"/>
      <c r="U634" s="24"/>
      <c r="V634" s="24"/>
      <c r="W634" s="24"/>
      <c r="X634" s="24"/>
      <c r="Y634" s="24"/>
      <c r="Z634" s="24"/>
    </row>
    <row r="635" spans="16:26" ht="15.75" customHeight="1">
      <c r="P635" s="24"/>
      <c r="Q635" s="24"/>
      <c r="R635" s="24"/>
      <c r="S635" s="24"/>
      <c r="T635" s="24"/>
      <c r="U635" s="24"/>
      <c r="V635" s="24"/>
      <c r="W635" s="24"/>
      <c r="X635" s="24"/>
      <c r="Y635" s="24"/>
      <c r="Z635" s="24"/>
    </row>
    <row r="636" spans="16:26" ht="15.75" customHeight="1">
      <c r="P636" s="24"/>
      <c r="Q636" s="24"/>
      <c r="R636" s="24"/>
      <c r="S636" s="24"/>
      <c r="T636" s="24"/>
      <c r="U636" s="24"/>
      <c r="V636" s="24"/>
      <c r="W636" s="24"/>
      <c r="X636" s="24"/>
      <c r="Y636" s="24"/>
      <c r="Z636" s="24"/>
    </row>
    <row r="637" spans="16:26" ht="15.75" customHeight="1">
      <c r="P637" s="24"/>
      <c r="Q637" s="24"/>
      <c r="R637" s="24"/>
      <c r="S637" s="24"/>
      <c r="T637" s="24"/>
      <c r="U637" s="24"/>
      <c r="V637" s="24"/>
      <c r="W637" s="24"/>
      <c r="X637" s="24"/>
      <c r="Y637" s="24"/>
      <c r="Z637" s="24"/>
    </row>
    <row r="638" spans="16:26" ht="15.75" customHeight="1">
      <c r="P638" s="24"/>
      <c r="Q638" s="24"/>
      <c r="R638" s="24"/>
      <c r="S638" s="24"/>
      <c r="T638" s="24"/>
      <c r="U638" s="24"/>
      <c r="V638" s="24"/>
      <c r="W638" s="24"/>
      <c r="X638" s="24"/>
      <c r="Y638" s="24"/>
      <c r="Z638" s="24"/>
    </row>
    <row r="639" spans="16:26" ht="15.75" customHeight="1">
      <c r="P639" s="24"/>
      <c r="Q639" s="24"/>
      <c r="R639" s="24"/>
      <c r="S639" s="24"/>
      <c r="T639" s="24"/>
      <c r="U639" s="24"/>
      <c r="V639" s="24"/>
      <c r="W639" s="24"/>
      <c r="X639" s="24"/>
      <c r="Y639" s="24"/>
      <c r="Z639" s="24"/>
    </row>
    <row r="640" spans="16:26" ht="15.75" customHeight="1">
      <c r="P640" s="24"/>
      <c r="Q640" s="24"/>
      <c r="R640" s="24"/>
      <c r="S640" s="24"/>
      <c r="T640" s="24"/>
      <c r="U640" s="24"/>
      <c r="V640" s="24"/>
      <c r="W640" s="24"/>
      <c r="X640" s="24"/>
      <c r="Y640" s="24"/>
      <c r="Z640" s="24"/>
    </row>
    <row r="641" spans="16:26" ht="15.75" customHeight="1">
      <c r="P641" s="24"/>
      <c r="Q641" s="24"/>
      <c r="R641" s="24"/>
      <c r="S641" s="24"/>
      <c r="T641" s="24"/>
      <c r="U641" s="24"/>
      <c r="V641" s="24"/>
      <c r="W641" s="24"/>
      <c r="X641" s="24"/>
      <c r="Y641" s="24"/>
      <c r="Z641" s="24"/>
    </row>
    <row r="642" spans="16:26" ht="15.75" customHeight="1">
      <c r="P642" s="24"/>
      <c r="Q642" s="24"/>
      <c r="R642" s="24"/>
      <c r="S642" s="24"/>
      <c r="T642" s="24"/>
      <c r="U642" s="24"/>
      <c r="V642" s="24"/>
      <c r="W642" s="24"/>
      <c r="X642" s="24"/>
      <c r="Y642" s="24"/>
      <c r="Z642" s="24"/>
    </row>
    <row r="643" spans="16:26" ht="15.75" customHeight="1">
      <c r="P643" s="24"/>
      <c r="Q643" s="24"/>
      <c r="R643" s="24"/>
      <c r="S643" s="24"/>
      <c r="T643" s="24"/>
      <c r="U643" s="24"/>
      <c r="V643" s="24"/>
      <c r="W643" s="24"/>
      <c r="X643" s="24"/>
      <c r="Y643" s="24"/>
      <c r="Z643" s="24"/>
    </row>
    <row r="644" spans="16:26" ht="15.75" customHeight="1">
      <c r="P644" s="24"/>
      <c r="Q644" s="24"/>
      <c r="R644" s="24"/>
      <c r="S644" s="24"/>
      <c r="T644" s="24"/>
      <c r="U644" s="24"/>
      <c r="V644" s="24"/>
      <c r="W644" s="24"/>
      <c r="X644" s="24"/>
      <c r="Y644" s="24"/>
      <c r="Z644" s="24"/>
    </row>
    <row r="645" spans="16:26" ht="15.75" customHeight="1">
      <c r="P645" s="24"/>
      <c r="Q645" s="24"/>
      <c r="R645" s="24"/>
      <c r="S645" s="24"/>
      <c r="T645" s="24"/>
      <c r="U645" s="24"/>
      <c r="V645" s="24"/>
      <c r="W645" s="24"/>
      <c r="X645" s="24"/>
      <c r="Y645" s="24"/>
      <c r="Z645" s="24"/>
    </row>
    <row r="646" spans="16:26" ht="15.75" customHeight="1">
      <c r="P646" s="24"/>
      <c r="Q646" s="24"/>
      <c r="R646" s="24"/>
      <c r="S646" s="24"/>
      <c r="T646" s="24"/>
      <c r="U646" s="24"/>
      <c r="V646" s="24"/>
      <c r="W646" s="24"/>
      <c r="X646" s="24"/>
      <c r="Y646" s="24"/>
      <c r="Z646" s="24"/>
    </row>
    <row r="647" spans="16:26" ht="15.75" customHeight="1">
      <c r="P647" s="24"/>
      <c r="Q647" s="24"/>
      <c r="R647" s="24"/>
      <c r="S647" s="24"/>
      <c r="T647" s="24"/>
      <c r="U647" s="24"/>
      <c r="V647" s="24"/>
      <c r="W647" s="24"/>
      <c r="X647" s="24"/>
      <c r="Y647" s="24"/>
      <c r="Z647" s="24"/>
    </row>
    <row r="648" spans="16:26" ht="15.75" customHeight="1">
      <c r="P648" s="24"/>
      <c r="Q648" s="24"/>
      <c r="R648" s="24"/>
      <c r="S648" s="24"/>
      <c r="T648" s="24"/>
      <c r="U648" s="24"/>
      <c r="V648" s="24"/>
      <c r="W648" s="24"/>
      <c r="X648" s="24"/>
      <c r="Y648" s="24"/>
      <c r="Z648" s="24"/>
    </row>
    <row r="649" spans="16:26" ht="15.75" customHeight="1">
      <c r="P649" s="24"/>
      <c r="Q649" s="24"/>
      <c r="R649" s="24"/>
      <c r="S649" s="24"/>
      <c r="T649" s="24"/>
      <c r="U649" s="24"/>
      <c r="V649" s="24"/>
      <c r="W649" s="24"/>
      <c r="X649" s="24"/>
      <c r="Y649" s="24"/>
      <c r="Z649" s="24"/>
    </row>
    <row r="650" spans="16:26" ht="15.75" customHeight="1">
      <c r="P650" s="24"/>
      <c r="Q650" s="24"/>
      <c r="R650" s="24"/>
      <c r="S650" s="24"/>
      <c r="T650" s="24"/>
      <c r="U650" s="24"/>
      <c r="V650" s="24"/>
      <c r="W650" s="24"/>
      <c r="X650" s="24"/>
      <c r="Y650" s="24"/>
      <c r="Z650" s="24"/>
    </row>
    <row r="651" spans="16:26" ht="15.75" customHeight="1">
      <c r="P651" s="24"/>
      <c r="Q651" s="24"/>
      <c r="R651" s="24"/>
      <c r="S651" s="24"/>
      <c r="T651" s="24"/>
      <c r="U651" s="24"/>
      <c r="V651" s="24"/>
      <c r="W651" s="24"/>
      <c r="X651" s="24"/>
      <c r="Y651" s="24"/>
      <c r="Z651" s="24"/>
    </row>
    <row r="652" spans="16:26" ht="15.75" customHeight="1">
      <c r="P652" s="24"/>
      <c r="Q652" s="24"/>
      <c r="R652" s="24"/>
      <c r="S652" s="24"/>
      <c r="T652" s="24"/>
      <c r="U652" s="24"/>
      <c r="V652" s="24"/>
      <c r="W652" s="24"/>
      <c r="X652" s="24"/>
      <c r="Y652" s="24"/>
      <c r="Z652" s="24"/>
    </row>
    <row r="653" spans="16:26" ht="15.75" customHeight="1">
      <c r="P653" s="24"/>
      <c r="Q653" s="24"/>
      <c r="R653" s="24"/>
      <c r="S653" s="24"/>
      <c r="T653" s="24"/>
      <c r="U653" s="24"/>
      <c r="V653" s="24"/>
      <c r="W653" s="24"/>
      <c r="X653" s="24"/>
      <c r="Y653" s="24"/>
      <c r="Z653" s="24"/>
    </row>
    <row r="654" spans="16:26" ht="15.75" customHeight="1">
      <c r="P654" s="24"/>
      <c r="Q654" s="24"/>
      <c r="R654" s="24"/>
      <c r="S654" s="24"/>
      <c r="T654" s="24"/>
      <c r="U654" s="24"/>
      <c r="V654" s="24"/>
      <c r="W654" s="24"/>
      <c r="X654" s="24"/>
      <c r="Y654" s="24"/>
      <c r="Z654" s="24"/>
    </row>
    <row r="655" spans="16:26" ht="15.75" customHeight="1">
      <c r="P655" s="24"/>
      <c r="Q655" s="24"/>
      <c r="R655" s="24"/>
      <c r="S655" s="24"/>
      <c r="T655" s="24"/>
      <c r="U655" s="24"/>
      <c r="V655" s="24"/>
      <c r="W655" s="24"/>
      <c r="X655" s="24"/>
      <c r="Y655" s="24"/>
      <c r="Z655" s="24"/>
    </row>
    <row r="656" spans="16:26" ht="15.75" customHeight="1">
      <c r="P656" s="24"/>
      <c r="Q656" s="24"/>
      <c r="R656" s="24"/>
      <c r="S656" s="24"/>
      <c r="T656" s="24"/>
      <c r="U656" s="24"/>
      <c r="V656" s="24"/>
      <c r="W656" s="24"/>
      <c r="X656" s="24"/>
      <c r="Y656" s="24"/>
      <c r="Z656" s="24"/>
    </row>
    <row r="657" spans="16:26" ht="15.75" customHeight="1">
      <c r="P657" s="24"/>
      <c r="Q657" s="24"/>
      <c r="R657" s="24"/>
      <c r="S657" s="24"/>
      <c r="T657" s="24"/>
      <c r="U657" s="24"/>
      <c r="V657" s="24"/>
      <c r="W657" s="24"/>
      <c r="X657" s="24"/>
      <c r="Y657" s="24"/>
      <c r="Z657" s="24"/>
    </row>
    <row r="658" spans="16:26" ht="15.75" customHeight="1">
      <c r="P658" s="24"/>
      <c r="Q658" s="24"/>
      <c r="R658" s="24"/>
      <c r="S658" s="24"/>
      <c r="T658" s="24"/>
      <c r="U658" s="24"/>
      <c r="V658" s="24"/>
      <c r="W658" s="24"/>
      <c r="X658" s="24"/>
      <c r="Y658" s="24"/>
      <c r="Z658" s="24"/>
    </row>
    <row r="659" spans="16:26" ht="15.75" customHeight="1">
      <c r="P659" s="24"/>
      <c r="Q659" s="24"/>
      <c r="R659" s="24"/>
      <c r="S659" s="24"/>
      <c r="T659" s="24"/>
      <c r="U659" s="24"/>
      <c r="V659" s="24"/>
      <c r="W659" s="24"/>
      <c r="X659" s="24"/>
      <c r="Y659" s="24"/>
      <c r="Z659" s="24"/>
    </row>
    <row r="660" spans="16:26" ht="15.75" customHeight="1">
      <c r="P660" s="24"/>
      <c r="Q660" s="24"/>
      <c r="R660" s="24"/>
      <c r="S660" s="24"/>
      <c r="T660" s="24"/>
      <c r="U660" s="24"/>
      <c r="V660" s="24"/>
      <c r="W660" s="24"/>
      <c r="X660" s="24"/>
      <c r="Y660" s="24"/>
      <c r="Z660" s="24"/>
    </row>
    <row r="661" spans="16:26" ht="15.75" customHeight="1">
      <c r="P661" s="24"/>
      <c r="Q661" s="24"/>
      <c r="R661" s="24"/>
      <c r="S661" s="24"/>
      <c r="T661" s="24"/>
      <c r="U661" s="24"/>
      <c r="V661" s="24"/>
      <c r="W661" s="24"/>
      <c r="X661" s="24"/>
      <c r="Y661" s="24"/>
      <c r="Z661" s="24"/>
    </row>
    <row r="662" spans="16:26" ht="15.75" customHeight="1">
      <c r="P662" s="24"/>
      <c r="Q662" s="24"/>
      <c r="R662" s="24"/>
      <c r="S662" s="24"/>
      <c r="T662" s="24"/>
      <c r="U662" s="24"/>
      <c r="V662" s="24"/>
      <c r="W662" s="24"/>
      <c r="X662" s="24"/>
      <c r="Y662" s="24"/>
      <c r="Z662" s="24"/>
    </row>
    <row r="663" spans="16:26" ht="15.75" customHeight="1">
      <c r="P663" s="24"/>
      <c r="Q663" s="24"/>
      <c r="R663" s="24"/>
      <c r="S663" s="24"/>
      <c r="T663" s="24"/>
      <c r="U663" s="24"/>
      <c r="V663" s="24"/>
      <c r="W663" s="24"/>
      <c r="X663" s="24"/>
      <c r="Y663" s="24"/>
      <c r="Z663" s="24"/>
    </row>
    <row r="664" spans="16:26" ht="15.75" customHeight="1">
      <c r="P664" s="24"/>
      <c r="Q664" s="24"/>
      <c r="R664" s="24"/>
      <c r="S664" s="24"/>
      <c r="T664" s="24"/>
      <c r="U664" s="24"/>
      <c r="V664" s="24"/>
      <c r="W664" s="24"/>
      <c r="X664" s="24"/>
      <c r="Y664" s="24"/>
      <c r="Z664" s="24"/>
    </row>
    <row r="665" spans="16:26" ht="15.75" customHeight="1">
      <c r="P665" s="24"/>
      <c r="Q665" s="24"/>
      <c r="R665" s="24"/>
      <c r="S665" s="24"/>
      <c r="T665" s="24"/>
      <c r="U665" s="24"/>
      <c r="V665" s="24"/>
      <c r="W665" s="24"/>
      <c r="X665" s="24"/>
      <c r="Y665" s="24"/>
      <c r="Z665" s="24"/>
    </row>
    <row r="666" spans="16:26" ht="15.75" customHeight="1">
      <c r="P666" s="24"/>
      <c r="Q666" s="24"/>
      <c r="R666" s="24"/>
      <c r="S666" s="24"/>
      <c r="T666" s="24"/>
      <c r="U666" s="24"/>
      <c r="V666" s="24"/>
      <c r="W666" s="24"/>
      <c r="X666" s="24"/>
      <c r="Y666" s="24"/>
      <c r="Z666" s="24"/>
    </row>
    <row r="667" spans="16:26" ht="15.75" customHeight="1">
      <c r="P667" s="24"/>
      <c r="Q667" s="24"/>
      <c r="R667" s="24"/>
      <c r="S667" s="24"/>
      <c r="T667" s="24"/>
      <c r="U667" s="24"/>
      <c r="V667" s="24"/>
      <c r="W667" s="24"/>
      <c r="X667" s="24"/>
      <c r="Y667" s="24"/>
      <c r="Z667" s="24"/>
    </row>
    <row r="668" spans="16:26" ht="15.75" customHeight="1">
      <c r="P668" s="24"/>
      <c r="Q668" s="24"/>
      <c r="R668" s="24"/>
      <c r="S668" s="24"/>
      <c r="T668" s="24"/>
      <c r="U668" s="24"/>
      <c r="V668" s="24"/>
      <c r="W668" s="24"/>
      <c r="X668" s="24"/>
      <c r="Y668" s="24"/>
      <c r="Z668" s="24"/>
    </row>
    <row r="669" spans="16:26" ht="15.75" customHeight="1">
      <c r="P669" s="24"/>
      <c r="Q669" s="24"/>
      <c r="R669" s="24"/>
      <c r="S669" s="24"/>
      <c r="T669" s="24"/>
      <c r="U669" s="24"/>
      <c r="V669" s="24"/>
      <c r="W669" s="24"/>
      <c r="X669" s="24"/>
      <c r="Y669" s="24"/>
      <c r="Z669" s="24"/>
    </row>
    <row r="670" spans="16:26" ht="15.75" customHeight="1">
      <c r="P670" s="24"/>
      <c r="Q670" s="24"/>
      <c r="R670" s="24"/>
      <c r="S670" s="24"/>
      <c r="T670" s="24"/>
      <c r="U670" s="24"/>
      <c r="V670" s="24"/>
      <c r="W670" s="24"/>
      <c r="X670" s="24"/>
      <c r="Y670" s="24"/>
      <c r="Z670" s="24"/>
    </row>
    <row r="671" spans="16:26" ht="15.75" customHeight="1">
      <c r="P671" s="24"/>
      <c r="Q671" s="24"/>
      <c r="R671" s="24"/>
      <c r="S671" s="24"/>
      <c r="T671" s="24"/>
      <c r="U671" s="24"/>
      <c r="V671" s="24"/>
      <c r="W671" s="24"/>
      <c r="X671" s="24"/>
      <c r="Y671" s="24"/>
      <c r="Z671" s="24"/>
    </row>
    <row r="672" spans="16:26" ht="15.75" customHeight="1">
      <c r="P672" s="24"/>
      <c r="Q672" s="24"/>
      <c r="R672" s="24"/>
      <c r="S672" s="24"/>
      <c r="T672" s="24"/>
      <c r="U672" s="24"/>
      <c r="V672" s="24"/>
      <c r="W672" s="24"/>
      <c r="X672" s="24"/>
      <c r="Y672" s="24"/>
      <c r="Z672" s="24"/>
    </row>
    <row r="673" spans="16:26" ht="15.75" customHeight="1">
      <c r="P673" s="24"/>
      <c r="Q673" s="24"/>
      <c r="R673" s="24"/>
      <c r="S673" s="24"/>
      <c r="T673" s="24"/>
      <c r="U673" s="24"/>
      <c r="V673" s="24"/>
      <c r="W673" s="24"/>
      <c r="X673" s="24"/>
      <c r="Y673" s="24"/>
      <c r="Z673" s="24"/>
    </row>
    <row r="674" spans="16:26" ht="15.75" customHeight="1">
      <c r="P674" s="24"/>
      <c r="Q674" s="24"/>
      <c r="R674" s="24"/>
      <c r="S674" s="24"/>
      <c r="T674" s="24"/>
      <c r="U674" s="24"/>
      <c r="V674" s="24"/>
      <c r="W674" s="24"/>
      <c r="X674" s="24"/>
      <c r="Y674" s="24"/>
      <c r="Z674" s="24"/>
    </row>
    <row r="675" spans="16:26" ht="15.75" customHeight="1">
      <c r="P675" s="24"/>
      <c r="Q675" s="24"/>
      <c r="R675" s="24"/>
      <c r="S675" s="24"/>
      <c r="T675" s="24"/>
      <c r="U675" s="24"/>
      <c r="V675" s="24"/>
      <c r="W675" s="24"/>
      <c r="X675" s="24"/>
      <c r="Y675" s="24"/>
      <c r="Z675" s="24"/>
    </row>
    <row r="676" spans="16:26" ht="15.75" customHeight="1">
      <c r="P676" s="24"/>
      <c r="Q676" s="24"/>
      <c r="R676" s="24"/>
      <c r="S676" s="24"/>
      <c r="T676" s="24"/>
      <c r="U676" s="24"/>
      <c r="V676" s="24"/>
      <c r="W676" s="24"/>
      <c r="X676" s="24"/>
      <c r="Y676" s="24"/>
      <c r="Z676" s="24"/>
    </row>
    <row r="677" spans="16:26" ht="15.75" customHeight="1">
      <c r="P677" s="24"/>
      <c r="Q677" s="24"/>
      <c r="R677" s="24"/>
      <c r="S677" s="24"/>
      <c r="T677" s="24"/>
      <c r="U677" s="24"/>
      <c r="V677" s="24"/>
      <c r="W677" s="24"/>
      <c r="X677" s="24"/>
      <c r="Y677" s="24"/>
      <c r="Z677" s="24"/>
    </row>
    <row r="678" spans="16:26" ht="15.75" customHeight="1">
      <c r="P678" s="24"/>
      <c r="Q678" s="24"/>
      <c r="R678" s="24"/>
      <c r="S678" s="24"/>
      <c r="T678" s="24"/>
      <c r="U678" s="24"/>
      <c r="V678" s="24"/>
      <c r="W678" s="24"/>
      <c r="X678" s="24"/>
      <c r="Y678" s="24"/>
      <c r="Z678" s="24"/>
    </row>
    <row r="679" spans="16:26" ht="15.75" customHeight="1">
      <c r="P679" s="24"/>
      <c r="Q679" s="24"/>
      <c r="R679" s="24"/>
      <c r="S679" s="24"/>
      <c r="T679" s="24"/>
      <c r="U679" s="24"/>
      <c r="V679" s="24"/>
      <c r="W679" s="24"/>
      <c r="X679" s="24"/>
      <c r="Y679" s="24"/>
      <c r="Z679" s="24"/>
    </row>
    <row r="680" spans="16:26" ht="15.75" customHeight="1">
      <c r="P680" s="24"/>
      <c r="Q680" s="24"/>
      <c r="R680" s="24"/>
      <c r="S680" s="24"/>
      <c r="T680" s="24"/>
      <c r="U680" s="24"/>
      <c r="V680" s="24"/>
      <c r="W680" s="24"/>
      <c r="X680" s="24"/>
      <c r="Y680" s="24"/>
      <c r="Z680" s="24"/>
    </row>
    <row r="681" spans="16:26" ht="15.75" customHeight="1">
      <c r="P681" s="24"/>
      <c r="Q681" s="24"/>
      <c r="R681" s="24"/>
      <c r="S681" s="24"/>
      <c r="T681" s="24"/>
      <c r="U681" s="24"/>
      <c r="V681" s="24"/>
      <c r="W681" s="24"/>
      <c r="X681" s="24"/>
      <c r="Y681" s="24"/>
      <c r="Z681" s="24"/>
    </row>
    <row r="682" spans="16:26" ht="15.75" customHeight="1">
      <c r="P682" s="24"/>
      <c r="Q682" s="24"/>
      <c r="R682" s="24"/>
      <c r="S682" s="24"/>
      <c r="T682" s="24"/>
      <c r="U682" s="24"/>
      <c r="V682" s="24"/>
      <c r="W682" s="24"/>
      <c r="X682" s="24"/>
      <c r="Y682" s="24"/>
      <c r="Z682" s="24"/>
    </row>
    <row r="683" spans="16:26" ht="15.75" customHeight="1">
      <c r="P683" s="24"/>
      <c r="Q683" s="24"/>
      <c r="R683" s="24"/>
      <c r="S683" s="24"/>
      <c r="T683" s="24"/>
      <c r="U683" s="24"/>
      <c r="V683" s="24"/>
      <c r="W683" s="24"/>
      <c r="X683" s="24"/>
      <c r="Y683" s="24"/>
      <c r="Z683" s="24"/>
    </row>
    <row r="684" spans="16:26" ht="15.75" customHeight="1">
      <c r="P684" s="24"/>
      <c r="Q684" s="24"/>
      <c r="R684" s="24"/>
      <c r="S684" s="24"/>
      <c r="T684" s="24"/>
      <c r="U684" s="24"/>
      <c r="V684" s="24"/>
      <c r="W684" s="24"/>
      <c r="X684" s="24"/>
      <c r="Y684" s="24"/>
      <c r="Z684" s="24"/>
    </row>
    <row r="685" spans="16:26" ht="15.75" customHeight="1">
      <c r="P685" s="24"/>
      <c r="Q685" s="24"/>
      <c r="R685" s="24"/>
      <c r="S685" s="24"/>
      <c r="T685" s="24"/>
      <c r="U685" s="24"/>
      <c r="V685" s="24"/>
      <c r="W685" s="24"/>
      <c r="X685" s="24"/>
      <c r="Y685" s="24"/>
      <c r="Z685" s="24"/>
    </row>
    <row r="686" spans="16:26" ht="15.75" customHeight="1">
      <c r="P686" s="24"/>
      <c r="Q686" s="24"/>
      <c r="R686" s="24"/>
      <c r="S686" s="24"/>
      <c r="T686" s="24"/>
      <c r="U686" s="24"/>
      <c r="V686" s="24"/>
      <c r="W686" s="24"/>
      <c r="X686" s="24"/>
      <c r="Y686" s="24"/>
      <c r="Z686" s="24"/>
    </row>
    <row r="687" spans="16:26" ht="15.75" customHeight="1">
      <c r="P687" s="24"/>
      <c r="Q687" s="24"/>
      <c r="R687" s="24"/>
      <c r="S687" s="24"/>
      <c r="T687" s="24"/>
      <c r="U687" s="24"/>
      <c r="V687" s="24"/>
      <c r="W687" s="24"/>
      <c r="X687" s="24"/>
      <c r="Y687" s="24"/>
      <c r="Z687" s="24"/>
    </row>
    <row r="688" spans="16:26" ht="15.75" customHeight="1">
      <c r="P688" s="24"/>
      <c r="Q688" s="24"/>
      <c r="R688" s="24"/>
      <c r="S688" s="24"/>
      <c r="T688" s="24"/>
      <c r="U688" s="24"/>
      <c r="V688" s="24"/>
      <c r="W688" s="24"/>
      <c r="X688" s="24"/>
      <c r="Y688" s="24"/>
      <c r="Z688" s="24"/>
    </row>
    <row r="689" spans="16:26" ht="15.75" customHeight="1">
      <c r="P689" s="24"/>
      <c r="Q689" s="24"/>
      <c r="R689" s="24"/>
      <c r="S689" s="24"/>
      <c r="T689" s="24"/>
      <c r="U689" s="24"/>
      <c r="V689" s="24"/>
      <c r="W689" s="24"/>
      <c r="X689" s="24"/>
      <c r="Y689" s="24"/>
      <c r="Z689" s="24"/>
    </row>
    <row r="690" spans="16:26" ht="15.75" customHeight="1">
      <c r="P690" s="24"/>
      <c r="Q690" s="24"/>
      <c r="R690" s="24"/>
      <c r="S690" s="24"/>
      <c r="T690" s="24"/>
      <c r="U690" s="24"/>
      <c r="V690" s="24"/>
      <c r="W690" s="24"/>
      <c r="X690" s="24"/>
      <c r="Y690" s="24"/>
      <c r="Z690" s="24"/>
    </row>
    <row r="691" spans="16:26" ht="15.75" customHeight="1">
      <c r="P691" s="24"/>
      <c r="Q691" s="24"/>
      <c r="R691" s="24"/>
      <c r="S691" s="24"/>
      <c r="T691" s="24"/>
      <c r="U691" s="24"/>
      <c r="V691" s="24"/>
      <c r="W691" s="24"/>
      <c r="X691" s="24"/>
      <c r="Y691" s="24"/>
      <c r="Z691" s="24"/>
    </row>
    <row r="692" spans="16:26" ht="15.75" customHeight="1">
      <c r="P692" s="24"/>
      <c r="Q692" s="24"/>
      <c r="R692" s="24"/>
      <c r="S692" s="24"/>
      <c r="T692" s="24"/>
      <c r="U692" s="24"/>
      <c r="V692" s="24"/>
      <c r="W692" s="24"/>
      <c r="X692" s="24"/>
      <c r="Y692" s="24"/>
      <c r="Z692" s="24"/>
    </row>
    <row r="693" spans="16:26" ht="15.75" customHeight="1">
      <c r="P693" s="24"/>
      <c r="Q693" s="24"/>
      <c r="R693" s="24"/>
      <c r="S693" s="24"/>
      <c r="T693" s="24"/>
      <c r="U693" s="24"/>
      <c r="V693" s="24"/>
      <c r="W693" s="24"/>
      <c r="X693" s="24"/>
      <c r="Y693" s="24"/>
      <c r="Z693" s="24"/>
    </row>
    <row r="694" spans="16:26" ht="15.75" customHeight="1">
      <c r="P694" s="24"/>
      <c r="Q694" s="24"/>
      <c r="R694" s="24"/>
      <c r="S694" s="24"/>
      <c r="T694" s="24"/>
      <c r="U694" s="24"/>
      <c r="V694" s="24"/>
      <c r="W694" s="24"/>
      <c r="X694" s="24"/>
      <c r="Y694" s="24"/>
      <c r="Z694" s="24"/>
    </row>
    <row r="695" spans="16:26" ht="15.75" customHeight="1">
      <c r="P695" s="24"/>
      <c r="Q695" s="24"/>
      <c r="R695" s="24"/>
      <c r="S695" s="24"/>
      <c r="T695" s="24"/>
      <c r="U695" s="24"/>
      <c r="V695" s="24"/>
      <c r="W695" s="24"/>
      <c r="X695" s="24"/>
      <c r="Y695" s="24"/>
      <c r="Z695" s="24"/>
    </row>
    <row r="696" spans="16:26" ht="15.75" customHeight="1">
      <c r="P696" s="24"/>
      <c r="Q696" s="24"/>
      <c r="R696" s="24"/>
      <c r="S696" s="24"/>
      <c r="T696" s="24"/>
      <c r="U696" s="24"/>
      <c r="V696" s="24"/>
      <c r="W696" s="24"/>
      <c r="X696" s="24"/>
      <c r="Y696" s="24"/>
      <c r="Z696" s="24"/>
    </row>
    <row r="697" spans="16:26" ht="15.75" customHeight="1">
      <c r="P697" s="24"/>
      <c r="Q697" s="24"/>
      <c r="R697" s="24"/>
      <c r="S697" s="24"/>
      <c r="T697" s="24"/>
      <c r="U697" s="24"/>
      <c r="V697" s="24"/>
      <c r="W697" s="24"/>
      <c r="X697" s="24"/>
      <c r="Y697" s="24"/>
      <c r="Z697" s="24"/>
    </row>
    <row r="698" spans="16:26" ht="15.75" customHeight="1">
      <c r="P698" s="24"/>
      <c r="Q698" s="24"/>
      <c r="R698" s="24"/>
      <c r="S698" s="24"/>
      <c r="T698" s="24"/>
      <c r="U698" s="24"/>
      <c r="V698" s="24"/>
      <c r="W698" s="24"/>
      <c r="X698" s="24"/>
      <c r="Y698" s="24"/>
      <c r="Z698" s="24"/>
    </row>
    <row r="699" spans="16:26" ht="15.75" customHeight="1">
      <c r="P699" s="24"/>
      <c r="Q699" s="24"/>
      <c r="R699" s="24"/>
      <c r="S699" s="24"/>
      <c r="T699" s="24"/>
      <c r="U699" s="24"/>
      <c r="V699" s="24"/>
      <c r="W699" s="24"/>
      <c r="X699" s="24"/>
      <c r="Y699" s="24"/>
      <c r="Z699" s="24"/>
    </row>
    <row r="700" spans="16:26" ht="15.75" customHeight="1">
      <c r="P700" s="24"/>
      <c r="Q700" s="24"/>
      <c r="R700" s="24"/>
      <c r="S700" s="24"/>
      <c r="T700" s="24"/>
      <c r="U700" s="24"/>
      <c r="V700" s="24"/>
      <c r="W700" s="24"/>
      <c r="X700" s="24"/>
      <c r="Y700" s="24"/>
      <c r="Z700" s="24"/>
    </row>
    <row r="701" spans="16:26" ht="15.75" customHeight="1">
      <c r="P701" s="24"/>
      <c r="Q701" s="24"/>
      <c r="R701" s="24"/>
      <c r="S701" s="24"/>
      <c r="T701" s="24"/>
      <c r="U701" s="24"/>
      <c r="V701" s="24"/>
      <c r="W701" s="24"/>
      <c r="X701" s="24"/>
      <c r="Y701" s="24"/>
      <c r="Z701" s="24"/>
    </row>
    <row r="702" spans="16:26" ht="15.75" customHeight="1">
      <c r="P702" s="24"/>
      <c r="Q702" s="24"/>
      <c r="R702" s="24"/>
      <c r="S702" s="24"/>
      <c r="T702" s="24"/>
      <c r="U702" s="24"/>
      <c r="V702" s="24"/>
      <c r="W702" s="24"/>
      <c r="X702" s="24"/>
      <c r="Y702" s="24"/>
      <c r="Z702" s="24"/>
    </row>
    <row r="703" spans="16:26" ht="15.75" customHeight="1">
      <c r="P703" s="24"/>
      <c r="Q703" s="24"/>
      <c r="R703" s="24"/>
      <c r="S703" s="24"/>
      <c r="T703" s="24"/>
      <c r="U703" s="24"/>
      <c r="V703" s="24"/>
      <c r="W703" s="24"/>
      <c r="X703" s="24"/>
      <c r="Y703" s="24"/>
      <c r="Z703" s="24"/>
    </row>
    <row r="704" spans="16:26" ht="15.75" customHeight="1">
      <c r="P704" s="24"/>
      <c r="Q704" s="24"/>
      <c r="R704" s="24"/>
      <c r="S704" s="24"/>
      <c r="T704" s="24"/>
      <c r="U704" s="24"/>
      <c r="V704" s="24"/>
      <c r="W704" s="24"/>
      <c r="X704" s="24"/>
      <c r="Y704" s="24"/>
      <c r="Z704" s="24"/>
    </row>
    <row r="705" spans="16:26" ht="15.75" customHeight="1">
      <c r="P705" s="24"/>
      <c r="Q705" s="24"/>
      <c r="R705" s="24"/>
      <c r="S705" s="24"/>
      <c r="T705" s="24"/>
      <c r="U705" s="24"/>
      <c r="V705" s="24"/>
      <c r="W705" s="24"/>
      <c r="X705" s="24"/>
      <c r="Y705" s="24"/>
      <c r="Z705" s="24"/>
    </row>
    <row r="706" spans="16:26" ht="15.75" customHeight="1">
      <c r="P706" s="24"/>
      <c r="Q706" s="24"/>
      <c r="R706" s="24"/>
      <c r="S706" s="24"/>
      <c r="T706" s="24"/>
      <c r="U706" s="24"/>
      <c r="V706" s="24"/>
      <c r="W706" s="24"/>
      <c r="X706" s="24"/>
      <c r="Y706" s="24"/>
      <c r="Z706" s="24"/>
    </row>
    <row r="707" spans="16:26" ht="15.75" customHeight="1">
      <c r="P707" s="24"/>
      <c r="Q707" s="24"/>
      <c r="R707" s="24"/>
      <c r="S707" s="24"/>
      <c r="T707" s="24"/>
      <c r="U707" s="24"/>
      <c r="V707" s="24"/>
      <c r="W707" s="24"/>
      <c r="X707" s="24"/>
      <c r="Y707" s="24"/>
      <c r="Z707" s="24"/>
    </row>
    <row r="708" spans="16:26" ht="15.75" customHeight="1">
      <c r="P708" s="24"/>
      <c r="Q708" s="24"/>
      <c r="R708" s="24"/>
      <c r="S708" s="24"/>
      <c r="T708" s="24"/>
      <c r="U708" s="24"/>
      <c r="V708" s="24"/>
      <c r="W708" s="24"/>
      <c r="X708" s="24"/>
      <c r="Y708" s="24"/>
      <c r="Z708" s="24"/>
    </row>
    <row r="709" spans="16:26" ht="15.75" customHeight="1">
      <c r="P709" s="24"/>
      <c r="Q709" s="24"/>
      <c r="R709" s="24"/>
      <c r="S709" s="24"/>
      <c r="T709" s="24"/>
      <c r="U709" s="24"/>
      <c r="V709" s="24"/>
      <c r="W709" s="24"/>
      <c r="X709" s="24"/>
      <c r="Y709" s="24"/>
      <c r="Z709" s="24"/>
    </row>
    <row r="710" spans="16:26" ht="15.75" customHeight="1">
      <c r="P710" s="24"/>
      <c r="Q710" s="24"/>
      <c r="R710" s="24"/>
      <c r="S710" s="24"/>
      <c r="T710" s="24"/>
      <c r="U710" s="24"/>
      <c r="V710" s="24"/>
      <c r="W710" s="24"/>
      <c r="X710" s="24"/>
      <c r="Y710" s="24"/>
      <c r="Z710" s="24"/>
    </row>
    <row r="711" spans="16:26" ht="15.75" customHeight="1">
      <c r="P711" s="24"/>
      <c r="Q711" s="24"/>
      <c r="R711" s="24"/>
      <c r="S711" s="24"/>
      <c r="T711" s="24"/>
      <c r="U711" s="24"/>
      <c r="V711" s="24"/>
      <c r="W711" s="24"/>
      <c r="X711" s="24"/>
      <c r="Y711" s="24"/>
      <c r="Z711" s="24"/>
    </row>
    <row r="712" spans="16:26" ht="15.75" customHeight="1">
      <c r="P712" s="24"/>
      <c r="Q712" s="24"/>
      <c r="R712" s="24"/>
      <c r="S712" s="24"/>
      <c r="T712" s="24"/>
      <c r="U712" s="24"/>
      <c r="V712" s="24"/>
      <c r="W712" s="24"/>
      <c r="X712" s="24"/>
      <c r="Y712" s="24"/>
      <c r="Z712" s="24"/>
    </row>
    <row r="713" spans="16:26" ht="15.75" customHeight="1">
      <c r="P713" s="24"/>
      <c r="Q713" s="24"/>
      <c r="R713" s="24"/>
      <c r="S713" s="24"/>
      <c r="T713" s="24"/>
      <c r="U713" s="24"/>
      <c r="V713" s="24"/>
      <c r="W713" s="24"/>
      <c r="X713" s="24"/>
      <c r="Y713" s="24"/>
      <c r="Z713" s="24"/>
    </row>
    <row r="714" spans="16:26" ht="15.75" customHeight="1">
      <c r="P714" s="24"/>
      <c r="Q714" s="24"/>
      <c r="R714" s="24"/>
      <c r="S714" s="24"/>
      <c r="T714" s="24"/>
      <c r="U714" s="24"/>
      <c r="V714" s="24"/>
      <c r="W714" s="24"/>
      <c r="X714" s="24"/>
      <c r="Y714" s="24"/>
      <c r="Z714" s="24"/>
    </row>
    <row r="715" spans="16:26" ht="15.75" customHeight="1">
      <c r="P715" s="24"/>
      <c r="Q715" s="24"/>
      <c r="R715" s="24"/>
      <c r="S715" s="24"/>
      <c r="T715" s="24"/>
      <c r="U715" s="24"/>
      <c r="V715" s="24"/>
      <c r="W715" s="24"/>
      <c r="X715" s="24"/>
      <c r="Y715" s="24"/>
      <c r="Z715" s="24"/>
    </row>
    <row r="716" spans="16:26" ht="15.75" customHeight="1">
      <c r="P716" s="24"/>
      <c r="Q716" s="24"/>
      <c r="R716" s="24"/>
      <c r="S716" s="24"/>
      <c r="T716" s="24"/>
      <c r="U716" s="24"/>
      <c r="V716" s="24"/>
      <c r="W716" s="24"/>
      <c r="X716" s="24"/>
      <c r="Y716" s="24"/>
      <c r="Z716" s="24"/>
    </row>
    <row r="717" spans="16:26" ht="15.75" customHeight="1">
      <c r="P717" s="24"/>
      <c r="Q717" s="24"/>
      <c r="R717" s="24"/>
      <c r="S717" s="24"/>
      <c r="T717" s="24"/>
      <c r="U717" s="24"/>
      <c r="V717" s="24"/>
      <c r="W717" s="24"/>
      <c r="X717" s="24"/>
      <c r="Y717" s="24"/>
      <c r="Z717" s="24"/>
    </row>
    <row r="718" spans="16:26" ht="15.75" customHeight="1">
      <c r="P718" s="24"/>
      <c r="Q718" s="24"/>
      <c r="R718" s="24"/>
      <c r="S718" s="24"/>
      <c r="T718" s="24"/>
      <c r="U718" s="24"/>
      <c r="V718" s="24"/>
      <c r="W718" s="24"/>
      <c r="X718" s="24"/>
      <c r="Y718" s="24"/>
      <c r="Z718" s="24"/>
    </row>
    <row r="719" spans="16:26" ht="15.75" customHeight="1">
      <c r="P719" s="24"/>
      <c r="Q719" s="24"/>
      <c r="R719" s="24"/>
      <c r="S719" s="24"/>
      <c r="T719" s="24"/>
      <c r="U719" s="24"/>
      <c r="V719" s="24"/>
      <c r="W719" s="24"/>
      <c r="X719" s="24"/>
      <c r="Y719" s="24"/>
      <c r="Z719" s="24"/>
    </row>
    <row r="720" spans="16:26" ht="15.75" customHeight="1">
      <c r="P720" s="24"/>
      <c r="Q720" s="24"/>
      <c r="R720" s="24"/>
      <c r="S720" s="24"/>
      <c r="T720" s="24"/>
      <c r="U720" s="24"/>
      <c r="V720" s="24"/>
      <c r="W720" s="24"/>
      <c r="X720" s="24"/>
      <c r="Y720" s="24"/>
      <c r="Z720" s="24"/>
    </row>
    <row r="721" spans="16:26" ht="15.75" customHeight="1">
      <c r="P721" s="24"/>
      <c r="Q721" s="24"/>
      <c r="R721" s="24"/>
      <c r="S721" s="24"/>
      <c r="T721" s="24"/>
      <c r="U721" s="24"/>
      <c r="V721" s="24"/>
      <c r="W721" s="24"/>
      <c r="X721" s="24"/>
      <c r="Y721" s="24"/>
      <c r="Z721" s="24"/>
    </row>
    <row r="722" spans="16:26" ht="15.75" customHeight="1">
      <c r="P722" s="24"/>
      <c r="Q722" s="24"/>
      <c r="R722" s="24"/>
      <c r="S722" s="24"/>
      <c r="T722" s="24"/>
      <c r="U722" s="24"/>
      <c r="V722" s="24"/>
      <c r="W722" s="24"/>
      <c r="X722" s="24"/>
      <c r="Y722" s="24"/>
      <c r="Z722" s="24"/>
    </row>
    <row r="723" spans="16:26" ht="15.75" customHeight="1">
      <c r="P723" s="24"/>
      <c r="Q723" s="24"/>
      <c r="R723" s="24"/>
      <c r="S723" s="24"/>
      <c r="T723" s="24"/>
      <c r="U723" s="24"/>
      <c r="V723" s="24"/>
      <c r="W723" s="24"/>
      <c r="X723" s="24"/>
      <c r="Y723" s="24"/>
      <c r="Z723" s="24"/>
    </row>
    <row r="724" spans="16:26" ht="15.75" customHeight="1">
      <c r="P724" s="24"/>
      <c r="Q724" s="24"/>
      <c r="R724" s="24"/>
      <c r="S724" s="24"/>
      <c r="T724" s="24"/>
      <c r="U724" s="24"/>
      <c r="V724" s="24"/>
      <c r="W724" s="24"/>
      <c r="X724" s="24"/>
      <c r="Y724" s="24"/>
      <c r="Z724" s="24"/>
    </row>
    <row r="725" spans="16:26" ht="15.75" customHeight="1">
      <c r="P725" s="24"/>
      <c r="Q725" s="24"/>
      <c r="R725" s="24"/>
      <c r="S725" s="24"/>
      <c r="T725" s="24"/>
      <c r="U725" s="24"/>
      <c r="V725" s="24"/>
      <c r="W725" s="24"/>
      <c r="X725" s="24"/>
      <c r="Y725" s="24"/>
      <c r="Z725" s="24"/>
    </row>
    <row r="726" spans="16:26" ht="15.75" customHeight="1">
      <c r="P726" s="24"/>
      <c r="Q726" s="24"/>
      <c r="R726" s="24"/>
      <c r="S726" s="24"/>
      <c r="T726" s="24"/>
      <c r="U726" s="24"/>
      <c r="V726" s="24"/>
      <c r="W726" s="24"/>
      <c r="X726" s="24"/>
      <c r="Y726" s="24"/>
      <c r="Z726" s="24"/>
    </row>
    <row r="727" spans="16:26" ht="15.75" customHeight="1">
      <c r="P727" s="24"/>
      <c r="Q727" s="24"/>
      <c r="R727" s="24"/>
      <c r="S727" s="24"/>
      <c r="T727" s="24"/>
      <c r="U727" s="24"/>
      <c r="V727" s="24"/>
      <c r="W727" s="24"/>
      <c r="X727" s="24"/>
      <c r="Y727" s="24"/>
      <c r="Z727" s="24"/>
    </row>
    <row r="728" spans="16:26" ht="15.75" customHeight="1">
      <c r="P728" s="24"/>
      <c r="Q728" s="24"/>
      <c r="R728" s="24"/>
      <c r="S728" s="24"/>
      <c r="T728" s="24"/>
      <c r="U728" s="24"/>
      <c r="V728" s="24"/>
      <c r="W728" s="24"/>
      <c r="X728" s="24"/>
      <c r="Y728" s="24"/>
      <c r="Z728" s="24"/>
    </row>
    <row r="729" spans="16:26" ht="15.75" customHeight="1">
      <c r="P729" s="24"/>
      <c r="Q729" s="24"/>
      <c r="R729" s="24"/>
      <c r="S729" s="24"/>
      <c r="T729" s="24"/>
      <c r="U729" s="24"/>
      <c r="V729" s="24"/>
      <c r="W729" s="24"/>
      <c r="X729" s="24"/>
      <c r="Y729" s="24"/>
      <c r="Z729" s="24"/>
    </row>
    <row r="730" spans="16:26" ht="15.75" customHeight="1">
      <c r="P730" s="24"/>
      <c r="Q730" s="24"/>
      <c r="R730" s="24"/>
      <c r="S730" s="24"/>
      <c r="T730" s="24"/>
      <c r="U730" s="24"/>
      <c r="V730" s="24"/>
      <c r="W730" s="24"/>
      <c r="X730" s="24"/>
      <c r="Y730" s="24"/>
      <c r="Z730" s="24"/>
    </row>
    <row r="731" spans="16:26" ht="15.75" customHeight="1">
      <c r="P731" s="24"/>
      <c r="Q731" s="24"/>
      <c r="R731" s="24"/>
      <c r="S731" s="24"/>
      <c r="T731" s="24"/>
      <c r="U731" s="24"/>
      <c r="V731" s="24"/>
      <c r="W731" s="24"/>
      <c r="X731" s="24"/>
      <c r="Y731" s="24"/>
      <c r="Z731" s="24"/>
    </row>
    <row r="732" spans="16:26" ht="15.75" customHeight="1">
      <c r="P732" s="24"/>
      <c r="Q732" s="24"/>
      <c r="R732" s="24"/>
      <c r="S732" s="24"/>
      <c r="T732" s="24"/>
      <c r="U732" s="24"/>
      <c r="V732" s="24"/>
      <c r="W732" s="24"/>
      <c r="X732" s="24"/>
      <c r="Y732" s="24"/>
      <c r="Z732" s="24"/>
    </row>
    <row r="733" spans="16:26" ht="15.75" customHeight="1">
      <c r="P733" s="24"/>
      <c r="Q733" s="24"/>
      <c r="R733" s="24"/>
      <c r="S733" s="24"/>
      <c r="T733" s="24"/>
      <c r="U733" s="24"/>
      <c r="V733" s="24"/>
      <c r="W733" s="24"/>
      <c r="X733" s="24"/>
      <c r="Y733" s="24"/>
      <c r="Z733" s="24"/>
    </row>
    <row r="734" spans="16:26" ht="15.75" customHeight="1">
      <c r="P734" s="24"/>
      <c r="Q734" s="24"/>
      <c r="R734" s="24"/>
      <c r="S734" s="24"/>
      <c r="T734" s="24"/>
      <c r="U734" s="24"/>
      <c r="V734" s="24"/>
      <c r="W734" s="24"/>
      <c r="X734" s="24"/>
      <c r="Y734" s="24"/>
      <c r="Z734" s="24"/>
    </row>
    <row r="735" spans="16:26" ht="15.75" customHeight="1">
      <c r="P735" s="24"/>
      <c r="Q735" s="24"/>
      <c r="R735" s="24"/>
      <c r="S735" s="24"/>
      <c r="T735" s="24"/>
      <c r="U735" s="24"/>
      <c r="V735" s="24"/>
      <c r="W735" s="24"/>
      <c r="X735" s="24"/>
      <c r="Y735" s="24"/>
      <c r="Z735" s="24"/>
    </row>
    <row r="736" spans="16:26" ht="15.75" customHeight="1">
      <c r="P736" s="24"/>
      <c r="Q736" s="24"/>
      <c r="R736" s="24"/>
      <c r="S736" s="24"/>
      <c r="T736" s="24"/>
      <c r="U736" s="24"/>
      <c r="V736" s="24"/>
      <c r="W736" s="24"/>
      <c r="X736" s="24"/>
      <c r="Y736" s="24"/>
      <c r="Z736" s="24"/>
    </row>
    <row r="737" spans="16:26" ht="15.75" customHeight="1">
      <c r="P737" s="24"/>
      <c r="Q737" s="24"/>
      <c r="R737" s="24"/>
      <c r="S737" s="24"/>
      <c r="T737" s="24"/>
      <c r="U737" s="24"/>
      <c r="V737" s="24"/>
      <c r="W737" s="24"/>
      <c r="X737" s="24"/>
      <c r="Y737" s="24"/>
      <c r="Z737" s="24"/>
    </row>
    <row r="738" spans="16:26" ht="15.75" customHeight="1">
      <c r="P738" s="24"/>
      <c r="Q738" s="24"/>
      <c r="R738" s="24"/>
      <c r="S738" s="24"/>
      <c r="T738" s="24"/>
      <c r="U738" s="24"/>
      <c r="V738" s="24"/>
      <c r="W738" s="24"/>
      <c r="X738" s="24"/>
      <c r="Y738" s="24"/>
      <c r="Z738" s="24"/>
    </row>
    <row r="739" spans="16:26" ht="15.75" customHeight="1">
      <c r="P739" s="24"/>
      <c r="Q739" s="24"/>
      <c r="R739" s="24"/>
      <c r="S739" s="24"/>
      <c r="T739" s="24"/>
      <c r="U739" s="24"/>
      <c r="V739" s="24"/>
      <c r="W739" s="24"/>
      <c r="X739" s="24"/>
      <c r="Y739" s="24"/>
      <c r="Z739" s="24"/>
    </row>
    <row r="740" spans="16:26" ht="15.75" customHeight="1">
      <c r="P740" s="24"/>
      <c r="Q740" s="24"/>
      <c r="R740" s="24"/>
      <c r="S740" s="24"/>
      <c r="T740" s="24"/>
      <c r="U740" s="24"/>
      <c r="V740" s="24"/>
      <c r="W740" s="24"/>
      <c r="X740" s="24"/>
      <c r="Y740" s="24"/>
      <c r="Z740" s="24"/>
    </row>
    <row r="741" spans="16:26" ht="15.75" customHeight="1">
      <c r="P741" s="24"/>
      <c r="Q741" s="24"/>
      <c r="R741" s="24"/>
      <c r="S741" s="24"/>
      <c r="T741" s="24"/>
      <c r="U741" s="24"/>
      <c r="V741" s="24"/>
      <c r="W741" s="24"/>
      <c r="X741" s="24"/>
      <c r="Y741" s="24"/>
      <c r="Z741" s="24"/>
    </row>
    <row r="742" spans="16:26" ht="15.75" customHeight="1">
      <c r="P742" s="24"/>
      <c r="Q742" s="24"/>
      <c r="R742" s="24"/>
      <c r="S742" s="24"/>
      <c r="T742" s="24"/>
      <c r="U742" s="24"/>
      <c r="V742" s="24"/>
      <c r="W742" s="24"/>
      <c r="X742" s="24"/>
      <c r="Y742" s="24"/>
      <c r="Z742" s="24"/>
    </row>
    <row r="743" spans="16:26" ht="15.75" customHeight="1">
      <c r="P743" s="24"/>
      <c r="Q743" s="24"/>
      <c r="R743" s="24"/>
      <c r="S743" s="24"/>
      <c r="T743" s="24"/>
      <c r="U743" s="24"/>
      <c r="V743" s="24"/>
      <c r="W743" s="24"/>
      <c r="X743" s="24"/>
      <c r="Y743" s="24"/>
      <c r="Z743" s="24"/>
    </row>
    <row r="744" spans="16:26" ht="15.75" customHeight="1">
      <c r="P744" s="24"/>
      <c r="Q744" s="24"/>
      <c r="R744" s="24"/>
      <c r="S744" s="24"/>
      <c r="T744" s="24"/>
      <c r="U744" s="24"/>
      <c r="V744" s="24"/>
      <c r="W744" s="24"/>
      <c r="X744" s="24"/>
      <c r="Y744" s="24"/>
      <c r="Z744" s="24"/>
    </row>
    <row r="745" spans="16:26" ht="15.75" customHeight="1">
      <c r="P745" s="24"/>
      <c r="Q745" s="24"/>
      <c r="R745" s="24"/>
      <c r="S745" s="24"/>
      <c r="T745" s="24"/>
      <c r="U745" s="24"/>
      <c r="V745" s="24"/>
      <c r="W745" s="24"/>
      <c r="X745" s="24"/>
      <c r="Y745" s="24"/>
      <c r="Z745" s="24"/>
    </row>
    <row r="746" spans="16:26" ht="15.75" customHeight="1">
      <c r="P746" s="24"/>
      <c r="Q746" s="24"/>
      <c r="R746" s="24"/>
      <c r="S746" s="24"/>
      <c r="T746" s="24"/>
      <c r="U746" s="24"/>
      <c r="V746" s="24"/>
      <c r="W746" s="24"/>
      <c r="X746" s="24"/>
      <c r="Y746" s="24"/>
      <c r="Z746" s="24"/>
    </row>
    <row r="747" spans="16:26" ht="15.75" customHeight="1">
      <c r="P747" s="24"/>
      <c r="Q747" s="24"/>
      <c r="R747" s="24"/>
      <c r="S747" s="24"/>
      <c r="T747" s="24"/>
      <c r="U747" s="24"/>
      <c r="V747" s="24"/>
      <c r="W747" s="24"/>
      <c r="X747" s="24"/>
      <c r="Y747" s="24"/>
      <c r="Z747" s="24"/>
    </row>
    <row r="748" spans="16:26" ht="15.75" customHeight="1">
      <c r="P748" s="24"/>
      <c r="Q748" s="24"/>
      <c r="R748" s="24"/>
      <c r="S748" s="24"/>
      <c r="T748" s="24"/>
      <c r="U748" s="24"/>
      <c r="V748" s="24"/>
      <c r="W748" s="24"/>
      <c r="X748" s="24"/>
      <c r="Y748" s="24"/>
      <c r="Z748" s="24"/>
    </row>
    <row r="749" spans="16:26" ht="15.75" customHeight="1">
      <c r="P749" s="24"/>
      <c r="Q749" s="24"/>
      <c r="R749" s="24"/>
      <c r="S749" s="24"/>
      <c r="T749" s="24"/>
      <c r="U749" s="24"/>
      <c r="V749" s="24"/>
      <c r="W749" s="24"/>
      <c r="X749" s="24"/>
      <c r="Y749" s="24"/>
      <c r="Z749" s="24"/>
    </row>
    <row r="750" spans="16:26" ht="15.75" customHeight="1">
      <c r="P750" s="24"/>
      <c r="Q750" s="24"/>
      <c r="R750" s="24"/>
      <c r="S750" s="24"/>
      <c r="T750" s="24"/>
      <c r="U750" s="24"/>
      <c r="V750" s="24"/>
      <c r="W750" s="24"/>
      <c r="X750" s="24"/>
      <c r="Y750" s="24"/>
      <c r="Z750" s="24"/>
    </row>
    <row r="751" spans="16:26" ht="15.75" customHeight="1">
      <c r="P751" s="24"/>
      <c r="Q751" s="24"/>
      <c r="R751" s="24"/>
      <c r="S751" s="24"/>
      <c r="T751" s="24"/>
      <c r="U751" s="24"/>
      <c r="V751" s="24"/>
      <c r="W751" s="24"/>
      <c r="X751" s="24"/>
      <c r="Y751" s="24"/>
      <c r="Z751" s="24"/>
    </row>
    <row r="752" spans="16:26" ht="15.75" customHeight="1">
      <c r="P752" s="24"/>
      <c r="Q752" s="24"/>
      <c r="R752" s="24"/>
      <c r="S752" s="24"/>
      <c r="T752" s="24"/>
      <c r="U752" s="24"/>
      <c r="V752" s="24"/>
      <c r="W752" s="24"/>
      <c r="X752" s="24"/>
      <c r="Y752" s="24"/>
      <c r="Z752" s="24"/>
    </row>
    <row r="753" spans="16:26" ht="15.75" customHeight="1">
      <c r="P753" s="24"/>
      <c r="Q753" s="24"/>
      <c r="R753" s="24"/>
      <c r="S753" s="24"/>
      <c r="T753" s="24"/>
      <c r="U753" s="24"/>
      <c r="V753" s="24"/>
      <c r="W753" s="24"/>
      <c r="X753" s="24"/>
      <c r="Y753" s="24"/>
      <c r="Z753" s="24"/>
    </row>
    <row r="754" spans="16:26" ht="15.75" customHeight="1">
      <c r="P754" s="24"/>
      <c r="Q754" s="24"/>
      <c r="R754" s="24"/>
      <c r="S754" s="24"/>
      <c r="T754" s="24"/>
      <c r="U754" s="24"/>
      <c r="V754" s="24"/>
      <c r="W754" s="24"/>
      <c r="X754" s="24"/>
      <c r="Y754" s="24"/>
      <c r="Z754" s="24"/>
    </row>
    <row r="755" spans="16:26" ht="15.75" customHeight="1">
      <c r="P755" s="24"/>
      <c r="Q755" s="24"/>
      <c r="R755" s="24"/>
      <c r="S755" s="24"/>
      <c r="T755" s="24"/>
      <c r="U755" s="24"/>
      <c r="V755" s="24"/>
      <c r="W755" s="24"/>
      <c r="X755" s="24"/>
      <c r="Y755" s="24"/>
      <c r="Z755" s="24"/>
    </row>
    <row r="756" spans="16:26" ht="15.75" customHeight="1">
      <c r="P756" s="24"/>
      <c r="Q756" s="24"/>
      <c r="R756" s="24"/>
      <c r="S756" s="24"/>
      <c r="T756" s="24"/>
      <c r="U756" s="24"/>
      <c r="V756" s="24"/>
      <c r="W756" s="24"/>
      <c r="X756" s="24"/>
      <c r="Y756" s="24"/>
      <c r="Z756" s="24"/>
    </row>
    <row r="757" spans="16:26" ht="15.75" customHeight="1">
      <c r="P757" s="24"/>
      <c r="Q757" s="24"/>
      <c r="R757" s="24"/>
      <c r="S757" s="24"/>
      <c r="T757" s="24"/>
      <c r="U757" s="24"/>
      <c r="V757" s="24"/>
      <c r="W757" s="24"/>
      <c r="X757" s="24"/>
      <c r="Y757" s="24"/>
      <c r="Z757" s="24"/>
    </row>
    <row r="758" spans="16:26" ht="15.75" customHeight="1">
      <c r="P758" s="24"/>
      <c r="Q758" s="24"/>
      <c r="R758" s="24"/>
      <c r="S758" s="24"/>
      <c r="T758" s="24"/>
      <c r="U758" s="24"/>
      <c r="V758" s="24"/>
      <c r="W758" s="24"/>
      <c r="X758" s="24"/>
      <c r="Y758" s="24"/>
      <c r="Z758" s="24"/>
    </row>
    <row r="759" spans="16:26" ht="15.75" customHeight="1">
      <c r="P759" s="24"/>
      <c r="Q759" s="24"/>
      <c r="R759" s="24"/>
      <c r="S759" s="24"/>
      <c r="T759" s="24"/>
      <c r="U759" s="24"/>
      <c r="V759" s="24"/>
      <c r="W759" s="24"/>
      <c r="X759" s="24"/>
      <c r="Y759" s="24"/>
      <c r="Z759" s="24"/>
    </row>
    <row r="760" spans="16:26" ht="15.75" customHeight="1">
      <c r="P760" s="24"/>
      <c r="Q760" s="24"/>
      <c r="R760" s="24"/>
      <c r="S760" s="24"/>
      <c r="T760" s="24"/>
      <c r="U760" s="24"/>
      <c r="V760" s="24"/>
      <c r="W760" s="24"/>
      <c r="X760" s="24"/>
      <c r="Y760" s="24"/>
      <c r="Z760" s="24"/>
    </row>
    <row r="761" spans="16:26" ht="15.75" customHeight="1">
      <c r="P761" s="24"/>
      <c r="Q761" s="24"/>
      <c r="R761" s="24"/>
      <c r="S761" s="24"/>
      <c r="T761" s="24"/>
      <c r="U761" s="24"/>
      <c r="V761" s="24"/>
      <c r="W761" s="24"/>
      <c r="X761" s="24"/>
      <c r="Y761" s="24"/>
      <c r="Z761" s="24"/>
    </row>
    <row r="762" spans="16:26" ht="15.75" customHeight="1">
      <c r="P762" s="24"/>
      <c r="Q762" s="24"/>
      <c r="R762" s="24"/>
      <c r="S762" s="24"/>
      <c r="T762" s="24"/>
      <c r="U762" s="24"/>
      <c r="V762" s="24"/>
      <c r="W762" s="24"/>
      <c r="X762" s="24"/>
      <c r="Y762" s="24"/>
      <c r="Z762" s="24"/>
    </row>
    <row r="763" spans="16:26" ht="15.75" customHeight="1">
      <c r="P763" s="24"/>
      <c r="Q763" s="24"/>
      <c r="R763" s="24"/>
      <c r="S763" s="24"/>
      <c r="T763" s="24"/>
      <c r="U763" s="24"/>
      <c r="V763" s="24"/>
      <c r="W763" s="24"/>
      <c r="X763" s="24"/>
      <c r="Y763" s="24"/>
      <c r="Z763" s="24"/>
    </row>
    <row r="764" spans="16:26" ht="15.75" customHeight="1">
      <c r="P764" s="24"/>
      <c r="Q764" s="24"/>
      <c r="R764" s="24"/>
      <c r="S764" s="24"/>
      <c r="T764" s="24"/>
      <c r="U764" s="24"/>
      <c r="V764" s="24"/>
      <c r="W764" s="24"/>
      <c r="X764" s="24"/>
      <c r="Y764" s="24"/>
      <c r="Z764" s="24"/>
    </row>
    <row r="765" spans="16:26" ht="15.75" customHeight="1">
      <c r="P765" s="24"/>
      <c r="Q765" s="24"/>
      <c r="R765" s="24"/>
      <c r="S765" s="24"/>
      <c r="T765" s="24"/>
      <c r="U765" s="24"/>
      <c r="V765" s="24"/>
      <c r="W765" s="24"/>
      <c r="X765" s="24"/>
      <c r="Y765" s="24"/>
      <c r="Z765" s="24"/>
    </row>
    <row r="766" spans="16:26" ht="15.75" customHeight="1">
      <c r="P766" s="24"/>
      <c r="Q766" s="24"/>
      <c r="R766" s="24"/>
      <c r="S766" s="24"/>
      <c r="T766" s="24"/>
      <c r="U766" s="24"/>
      <c r="V766" s="24"/>
      <c r="W766" s="24"/>
      <c r="X766" s="24"/>
      <c r="Y766" s="24"/>
      <c r="Z766" s="24"/>
    </row>
    <row r="767" spans="16:26" ht="15.75" customHeight="1">
      <c r="P767" s="24"/>
      <c r="Q767" s="24"/>
      <c r="R767" s="24"/>
      <c r="S767" s="24"/>
      <c r="T767" s="24"/>
      <c r="U767" s="24"/>
      <c r="V767" s="24"/>
      <c r="W767" s="24"/>
      <c r="X767" s="24"/>
      <c r="Y767" s="24"/>
      <c r="Z767" s="24"/>
    </row>
    <row r="768" spans="16:26" ht="15.75" customHeight="1">
      <c r="P768" s="24"/>
      <c r="Q768" s="24"/>
      <c r="R768" s="24"/>
      <c r="S768" s="24"/>
      <c r="T768" s="24"/>
      <c r="U768" s="24"/>
      <c r="V768" s="24"/>
      <c r="W768" s="24"/>
      <c r="X768" s="24"/>
      <c r="Y768" s="24"/>
      <c r="Z768" s="24"/>
    </row>
    <row r="769" spans="16:26" ht="15.75" customHeight="1">
      <c r="P769" s="24"/>
      <c r="Q769" s="24"/>
      <c r="R769" s="24"/>
      <c r="S769" s="24"/>
      <c r="T769" s="24"/>
      <c r="U769" s="24"/>
      <c r="V769" s="24"/>
      <c r="W769" s="24"/>
      <c r="X769" s="24"/>
      <c r="Y769" s="24"/>
      <c r="Z769" s="24"/>
    </row>
    <row r="770" spans="16:26" ht="15.75" customHeight="1">
      <c r="P770" s="24"/>
      <c r="Q770" s="24"/>
      <c r="R770" s="24"/>
      <c r="S770" s="24"/>
      <c r="T770" s="24"/>
      <c r="U770" s="24"/>
      <c r="V770" s="24"/>
      <c r="W770" s="24"/>
      <c r="X770" s="24"/>
      <c r="Y770" s="24"/>
      <c r="Z770" s="24"/>
    </row>
    <row r="771" spans="16:26" ht="15.75" customHeight="1">
      <c r="P771" s="24"/>
      <c r="Q771" s="24"/>
      <c r="R771" s="24"/>
      <c r="S771" s="24"/>
      <c r="T771" s="24"/>
      <c r="U771" s="24"/>
      <c r="V771" s="24"/>
      <c r="W771" s="24"/>
      <c r="X771" s="24"/>
      <c r="Y771" s="24"/>
      <c r="Z771" s="24"/>
    </row>
    <row r="772" spans="16:26" ht="15.75" customHeight="1">
      <c r="P772" s="24"/>
      <c r="Q772" s="24"/>
      <c r="R772" s="24"/>
      <c r="S772" s="24"/>
      <c r="T772" s="24"/>
      <c r="U772" s="24"/>
      <c r="V772" s="24"/>
      <c r="W772" s="24"/>
      <c r="X772" s="24"/>
      <c r="Y772" s="24"/>
      <c r="Z772" s="24"/>
    </row>
    <row r="773" spans="16:26" ht="15.75" customHeight="1">
      <c r="P773" s="24"/>
      <c r="Q773" s="24"/>
      <c r="R773" s="24"/>
      <c r="S773" s="24"/>
      <c r="T773" s="24"/>
      <c r="U773" s="24"/>
      <c r="V773" s="24"/>
      <c r="W773" s="24"/>
      <c r="X773" s="24"/>
      <c r="Y773" s="24"/>
      <c r="Z773" s="24"/>
    </row>
    <row r="774" spans="16:26" ht="15.75" customHeight="1">
      <c r="P774" s="24"/>
      <c r="Q774" s="24"/>
      <c r="R774" s="24"/>
      <c r="S774" s="24"/>
      <c r="T774" s="24"/>
      <c r="U774" s="24"/>
      <c r="V774" s="24"/>
      <c r="W774" s="24"/>
      <c r="X774" s="24"/>
      <c r="Y774" s="24"/>
      <c r="Z774" s="24"/>
    </row>
    <row r="775" spans="16:26" ht="15.75" customHeight="1">
      <c r="P775" s="24"/>
      <c r="Q775" s="24"/>
      <c r="R775" s="24"/>
      <c r="S775" s="24"/>
      <c r="T775" s="24"/>
      <c r="U775" s="24"/>
      <c r="V775" s="24"/>
      <c r="W775" s="24"/>
      <c r="X775" s="24"/>
      <c r="Y775" s="24"/>
      <c r="Z775" s="24"/>
    </row>
    <row r="776" spans="16:26" ht="15.75" customHeight="1">
      <c r="P776" s="24"/>
      <c r="Q776" s="24"/>
      <c r="R776" s="24"/>
      <c r="S776" s="24"/>
      <c r="T776" s="24"/>
      <c r="U776" s="24"/>
      <c r="V776" s="24"/>
      <c r="W776" s="24"/>
      <c r="X776" s="24"/>
      <c r="Y776" s="24"/>
      <c r="Z776" s="24"/>
    </row>
    <row r="777" spans="16:26" ht="15.75" customHeight="1">
      <c r="P777" s="24"/>
      <c r="Q777" s="24"/>
      <c r="R777" s="24"/>
      <c r="S777" s="24"/>
      <c r="T777" s="24"/>
      <c r="U777" s="24"/>
      <c r="V777" s="24"/>
      <c r="W777" s="24"/>
      <c r="X777" s="24"/>
      <c r="Y777" s="24"/>
      <c r="Z777" s="24"/>
    </row>
    <row r="778" spans="16:26" ht="15.75" customHeight="1">
      <c r="P778" s="24"/>
      <c r="Q778" s="24"/>
      <c r="R778" s="24"/>
      <c r="S778" s="24"/>
      <c r="T778" s="24"/>
      <c r="U778" s="24"/>
      <c r="V778" s="24"/>
      <c r="W778" s="24"/>
      <c r="X778" s="24"/>
      <c r="Y778" s="24"/>
      <c r="Z778" s="24"/>
    </row>
    <row r="779" spans="16:26" ht="15.75" customHeight="1">
      <c r="P779" s="24"/>
      <c r="Q779" s="24"/>
      <c r="R779" s="24"/>
      <c r="S779" s="24"/>
      <c r="T779" s="24"/>
      <c r="U779" s="24"/>
      <c r="V779" s="24"/>
      <c r="W779" s="24"/>
      <c r="X779" s="24"/>
      <c r="Y779" s="24"/>
      <c r="Z779" s="24"/>
    </row>
    <row r="780" spans="16:26" ht="15.75" customHeight="1">
      <c r="P780" s="24"/>
      <c r="Q780" s="24"/>
      <c r="R780" s="24"/>
      <c r="S780" s="24"/>
      <c r="T780" s="24"/>
      <c r="U780" s="24"/>
      <c r="V780" s="24"/>
      <c r="W780" s="24"/>
      <c r="X780" s="24"/>
      <c r="Y780" s="24"/>
      <c r="Z780" s="24"/>
    </row>
    <row r="781" spans="16:26" ht="15.75" customHeight="1">
      <c r="P781" s="24"/>
      <c r="Q781" s="24"/>
      <c r="R781" s="24"/>
      <c r="S781" s="24"/>
      <c r="T781" s="24"/>
      <c r="U781" s="24"/>
      <c r="V781" s="24"/>
      <c r="W781" s="24"/>
      <c r="X781" s="24"/>
      <c r="Y781" s="24"/>
      <c r="Z781" s="24"/>
    </row>
    <row r="782" spans="16:26" ht="15.75" customHeight="1">
      <c r="P782" s="24"/>
      <c r="Q782" s="24"/>
      <c r="R782" s="24"/>
      <c r="S782" s="24"/>
      <c r="T782" s="24"/>
      <c r="U782" s="24"/>
      <c r="V782" s="24"/>
      <c r="W782" s="24"/>
      <c r="X782" s="24"/>
      <c r="Y782" s="24"/>
      <c r="Z782" s="24"/>
    </row>
    <row r="783" spans="16:26" ht="15.75" customHeight="1">
      <c r="P783" s="24"/>
      <c r="Q783" s="24"/>
      <c r="R783" s="24"/>
      <c r="S783" s="24"/>
      <c r="T783" s="24"/>
      <c r="U783" s="24"/>
      <c r="V783" s="24"/>
      <c r="W783" s="24"/>
      <c r="X783" s="24"/>
      <c r="Y783" s="24"/>
      <c r="Z783" s="24"/>
    </row>
    <row r="784" spans="16:26" ht="15.75" customHeight="1">
      <c r="P784" s="24"/>
      <c r="Q784" s="24"/>
      <c r="R784" s="24"/>
      <c r="S784" s="24"/>
      <c r="T784" s="24"/>
      <c r="U784" s="24"/>
      <c r="V784" s="24"/>
      <c r="W784" s="24"/>
      <c r="X784" s="24"/>
      <c r="Y784" s="24"/>
      <c r="Z784" s="24"/>
    </row>
    <row r="785" spans="16:26" ht="15.75" customHeight="1">
      <c r="P785" s="24"/>
      <c r="Q785" s="24"/>
      <c r="R785" s="24"/>
      <c r="S785" s="24"/>
      <c r="T785" s="24"/>
      <c r="U785" s="24"/>
      <c r="V785" s="24"/>
      <c r="W785" s="24"/>
      <c r="X785" s="24"/>
      <c r="Y785" s="24"/>
      <c r="Z785" s="24"/>
    </row>
    <row r="786" spans="16:26" ht="15.75" customHeight="1">
      <c r="P786" s="24"/>
      <c r="Q786" s="24"/>
      <c r="R786" s="24"/>
      <c r="S786" s="24"/>
      <c r="T786" s="24"/>
      <c r="U786" s="24"/>
      <c r="V786" s="24"/>
      <c r="W786" s="24"/>
      <c r="X786" s="24"/>
      <c r="Y786" s="24"/>
      <c r="Z786" s="24"/>
    </row>
    <row r="787" spans="16:26" ht="15.75" customHeight="1">
      <c r="P787" s="24"/>
      <c r="Q787" s="24"/>
      <c r="R787" s="24"/>
      <c r="S787" s="24"/>
      <c r="T787" s="24"/>
      <c r="U787" s="24"/>
      <c r="V787" s="24"/>
      <c r="W787" s="24"/>
      <c r="X787" s="24"/>
      <c r="Y787" s="24"/>
      <c r="Z787" s="24"/>
    </row>
    <row r="788" spans="16:26" ht="15.75" customHeight="1">
      <c r="P788" s="24"/>
      <c r="Q788" s="24"/>
      <c r="R788" s="24"/>
      <c r="S788" s="24"/>
      <c r="T788" s="24"/>
      <c r="U788" s="24"/>
      <c r="V788" s="24"/>
      <c r="W788" s="24"/>
      <c r="X788" s="24"/>
      <c r="Y788" s="24"/>
      <c r="Z788" s="24"/>
    </row>
    <row r="789" spans="16:26" ht="15.75" customHeight="1">
      <c r="P789" s="24"/>
      <c r="Q789" s="24"/>
      <c r="R789" s="24"/>
      <c r="S789" s="24"/>
      <c r="T789" s="24"/>
      <c r="U789" s="24"/>
      <c r="V789" s="24"/>
      <c r="W789" s="24"/>
      <c r="X789" s="24"/>
      <c r="Y789" s="24"/>
      <c r="Z789" s="24"/>
    </row>
    <row r="790" spans="16:26" ht="15.75" customHeight="1">
      <c r="P790" s="24"/>
      <c r="Q790" s="24"/>
      <c r="R790" s="24"/>
      <c r="S790" s="24"/>
      <c r="T790" s="24"/>
      <c r="U790" s="24"/>
      <c r="V790" s="24"/>
      <c r="W790" s="24"/>
      <c r="X790" s="24"/>
      <c r="Y790" s="24"/>
      <c r="Z790" s="24"/>
    </row>
    <row r="791" spans="16:26" ht="15.75" customHeight="1">
      <c r="P791" s="24"/>
      <c r="Q791" s="24"/>
      <c r="R791" s="24"/>
      <c r="S791" s="24"/>
      <c r="T791" s="24"/>
      <c r="U791" s="24"/>
      <c r="V791" s="24"/>
      <c r="W791" s="24"/>
      <c r="X791" s="24"/>
      <c r="Y791" s="24"/>
      <c r="Z791" s="24"/>
    </row>
    <row r="792" spans="16:26" ht="15.75" customHeight="1">
      <c r="P792" s="24"/>
      <c r="Q792" s="24"/>
      <c r="R792" s="24"/>
      <c r="S792" s="24"/>
      <c r="T792" s="24"/>
      <c r="U792" s="24"/>
      <c r="V792" s="24"/>
      <c r="W792" s="24"/>
      <c r="X792" s="24"/>
      <c r="Y792" s="24"/>
      <c r="Z792" s="24"/>
    </row>
    <row r="793" spans="16:26" ht="15.75" customHeight="1">
      <c r="P793" s="24"/>
      <c r="Q793" s="24"/>
      <c r="R793" s="24"/>
      <c r="S793" s="24"/>
      <c r="T793" s="24"/>
      <c r="U793" s="24"/>
      <c r="V793" s="24"/>
      <c r="W793" s="24"/>
      <c r="X793" s="24"/>
      <c r="Y793" s="24"/>
      <c r="Z793" s="24"/>
    </row>
    <row r="794" spans="16:26" ht="15.75" customHeight="1">
      <c r="P794" s="24"/>
      <c r="Q794" s="24"/>
      <c r="R794" s="24"/>
      <c r="S794" s="24"/>
      <c r="T794" s="24"/>
      <c r="U794" s="24"/>
      <c r="V794" s="24"/>
      <c r="W794" s="24"/>
      <c r="X794" s="24"/>
      <c r="Y794" s="24"/>
      <c r="Z794" s="24"/>
    </row>
    <row r="795" spans="16:26" ht="15.75" customHeight="1">
      <c r="P795" s="24"/>
      <c r="Q795" s="24"/>
      <c r="R795" s="24"/>
      <c r="S795" s="24"/>
      <c r="T795" s="24"/>
      <c r="U795" s="24"/>
      <c r="V795" s="24"/>
      <c r="W795" s="24"/>
      <c r="X795" s="24"/>
      <c r="Y795" s="24"/>
      <c r="Z795" s="24"/>
    </row>
    <row r="796" spans="16:26" ht="15.75" customHeight="1">
      <c r="P796" s="24"/>
      <c r="Q796" s="24"/>
      <c r="R796" s="24"/>
      <c r="S796" s="24"/>
      <c r="T796" s="24"/>
      <c r="U796" s="24"/>
      <c r="V796" s="24"/>
      <c r="W796" s="24"/>
      <c r="X796" s="24"/>
      <c r="Y796" s="24"/>
      <c r="Z796" s="24"/>
    </row>
    <row r="797" spans="16:26" ht="15.75" customHeight="1">
      <c r="P797" s="24"/>
      <c r="Q797" s="24"/>
      <c r="R797" s="24"/>
      <c r="S797" s="24"/>
      <c r="T797" s="24"/>
      <c r="U797" s="24"/>
      <c r="V797" s="24"/>
      <c r="W797" s="24"/>
      <c r="X797" s="24"/>
      <c r="Y797" s="24"/>
      <c r="Z797" s="24"/>
    </row>
    <row r="798" spans="16:26" ht="15.75" customHeight="1">
      <c r="P798" s="24"/>
      <c r="Q798" s="24"/>
      <c r="R798" s="24"/>
      <c r="S798" s="24"/>
      <c r="T798" s="24"/>
      <c r="U798" s="24"/>
      <c r="V798" s="24"/>
      <c r="W798" s="24"/>
      <c r="X798" s="24"/>
      <c r="Y798" s="24"/>
      <c r="Z798" s="24"/>
    </row>
    <row r="799" spans="16:26" ht="15.75" customHeight="1">
      <c r="P799" s="24"/>
      <c r="Q799" s="24"/>
      <c r="R799" s="24"/>
      <c r="S799" s="24"/>
      <c r="T799" s="24"/>
      <c r="U799" s="24"/>
      <c r="V799" s="24"/>
      <c r="W799" s="24"/>
      <c r="X799" s="24"/>
      <c r="Y799" s="24"/>
      <c r="Z799" s="24"/>
    </row>
    <row r="800" spans="16:26" ht="15.75" customHeight="1">
      <c r="P800" s="24"/>
      <c r="Q800" s="24"/>
      <c r="R800" s="24"/>
      <c r="S800" s="24"/>
      <c r="T800" s="24"/>
      <c r="U800" s="24"/>
      <c r="V800" s="24"/>
      <c r="W800" s="24"/>
      <c r="X800" s="24"/>
      <c r="Y800" s="24"/>
      <c r="Z800" s="24"/>
    </row>
    <row r="801" spans="16:26" ht="15.75" customHeight="1">
      <c r="P801" s="24"/>
      <c r="Q801" s="24"/>
      <c r="R801" s="24"/>
      <c r="S801" s="24"/>
      <c r="T801" s="24"/>
      <c r="U801" s="24"/>
      <c r="V801" s="24"/>
      <c r="W801" s="24"/>
      <c r="X801" s="24"/>
      <c r="Y801" s="24"/>
      <c r="Z801" s="24"/>
    </row>
    <row r="802" spans="16:26" ht="15.75" customHeight="1">
      <c r="P802" s="24"/>
      <c r="Q802" s="24"/>
      <c r="R802" s="24"/>
      <c r="S802" s="24"/>
      <c r="T802" s="24"/>
      <c r="U802" s="24"/>
      <c r="V802" s="24"/>
      <c r="W802" s="24"/>
      <c r="X802" s="24"/>
      <c r="Y802" s="24"/>
      <c r="Z802" s="24"/>
    </row>
    <row r="803" spans="16:26" ht="15.75" customHeight="1">
      <c r="P803" s="24"/>
      <c r="Q803" s="24"/>
      <c r="R803" s="24"/>
      <c r="S803" s="24"/>
      <c r="T803" s="24"/>
      <c r="U803" s="24"/>
      <c r="V803" s="24"/>
      <c r="W803" s="24"/>
      <c r="X803" s="24"/>
      <c r="Y803" s="24"/>
      <c r="Z803" s="24"/>
    </row>
    <row r="804" spans="16:26" ht="15.75" customHeight="1">
      <c r="P804" s="24"/>
      <c r="Q804" s="24"/>
      <c r="R804" s="24"/>
      <c r="S804" s="24"/>
      <c r="T804" s="24"/>
      <c r="U804" s="24"/>
      <c r="V804" s="24"/>
      <c r="W804" s="24"/>
      <c r="X804" s="24"/>
      <c r="Y804" s="24"/>
      <c r="Z804" s="24"/>
    </row>
    <row r="805" spans="16:26" ht="15.75" customHeight="1">
      <c r="P805" s="24"/>
      <c r="Q805" s="24"/>
      <c r="R805" s="24"/>
      <c r="S805" s="24"/>
      <c r="T805" s="24"/>
      <c r="U805" s="24"/>
      <c r="V805" s="24"/>
      <c r="W805" s="24"/>
      <c r="X805" s="24"/>
      <c r="Y805" s="24"/>
      <c r="Z805" s="24"/>
    </row>
    <row r="806" spans="16:26" ht="15.75" customHeight="1">
      <c r="P806" s="24"/>
      <c r="Q806" s="24"/>
      <c r="R806" s="24"/>
      <c r="S806" s="24"/>
      <c r="T806" s="24"/>
      <c r="U806" s="24"/>
      <c r="V806" s="24"/>
      <c r="W806" s="24"/>
      <c r="X806" s="24"/>
      <c r="Y806" s="24"/>
      <c r="Z806" s="24"/>
    </row>
    <row r="807" spans="16:26" ht="15.75" customHeight="1">
      <c r="P807" s="24"/>
      <c r="Q807" s="24"/>
      <c r="R807" s="24"/>
      <c r="S807" s="24"/>
      <c r="T807" s="24"/>
      <c r="U807" s="24"/>
      <c r="V807" s="24"/>
      <c r="W807" s="24"/>
      <c r="X807" s="24"/>
      <c r="Y807" s="24"/>
      <c r="Z807" s="24"/>
    </row>
    <row r="808" spans="16:26" ht="15.75" customHeight="1">
      <c r="P808" s="24"/>
      <c r="Q808" s="24"/>
      <c r="R808" s="24"/>
      <c r="S808" s="24"/>
      <c r="T808" s="24"/>
      <c r="U808" s="24"/>
      <c r="V808" s="24"/>
      <c r="W808" s="24"/>
      <c r="X808" s="24"/>
      <c r="Y808" s="24"/>
      <c r="Z808" s="24"/>
    </row>
    <row r="809" spans="16:26" ht="15.75" customHeight="1">
      <c r="P809" s="24"/>
      <c r="Q809" s="24"/>
      <c r="R809" s="24"/>
      <c r="S809" s="24"/>
      <c r="T809" s="24"/>
      <c r="U809" s="24"/>
      <c r="V809" s="24"/>
      <c r="W809" s="24"/>
      <c r="X809" s="24"/>
      <c r="Y809" s="24"/>
      <c r="Z809" s="24"/>
    </row>
    <row r="810" spans="16:26" ht="15.75" customHeight="1">
      <c r="P810" s="24"/>
      <c r="Q810" s="24"/>
      <c r="R810" s="24"/>
      <c r="S810" s="24"/>
      <c r="T810" s="24"/>
      <c r="U810" s="24"/>
      <c r="V810" s="24"/>
      <c r="W810" s="24"/>
      <c r="X810" s="24"/>
      <c r="Y810" s="24"/>
      <c r="Z810" s="24"/>
    </row>
    <row r="811" spans="16:26" ht="15.75" customHeight="1">
      <c r="P811" s="24"/>
      <c r="Q811" s="24"/>
      <c r="R811" s="24"/>
      <c r="S811" s="24"/>
      <c r="T811" s="24"/>
      <c r="U811" s="24"/>
      <c r="V811" s="24"/>
      <c r="W811" s="24"/>
      <c r="X811" s="24"/>
      <c r="Y811" s="24"/>
      <c r="Z811" s="24"/>
    </row>
    <row r="812" spans="16:26" ht="15.75" customHeight="1">
      <c r="P812" s="24"/>
      <c r="Q812" s="24"/>
      <c r="R812" s="24"/>
      <c r="S812" s="24"/>
      <c r="T812" s="24"/>
      <c r="U812" s="24"/>
      <c r="V812" s="24"/>
      <c r="W812" s="24"/>
      <c r="X812" s="24"/>
      <c r="Y812" s="24"/>
      <c r="Z812" s="24"/>
    </row>
    <row r="813" spans="16:26" ht="15.75" customHeight="1">
      <c r="P813" s="24"/>
      <c r="Q813" s="24"/>
      <c r="R813" s="24"/>
      <c r="S813" s="24"/>
      <c r="T813" s="24"/>
      <c r="U813" s="24"/>
      <c r="V813" s="24"/>
      <c r="W813" s="24"/>
      <c r="X813" s="24"/>
      <c r="Y813" s="24"/>
      <c r="Z813" s="24"/>
    </row>
    <row r="814" spans="16:26" ht="15.75" customHeight="1">
      <c r="P814" s="24"/>
      <c r="Q814" s="24"/>
      <c r="R814" s="24"/>
      <c r="S814" s="24"/>
      <c r="T814" s="24"/>
      <c r="U814" s="24"/>
      <c r="V814" s="24"/>
      <c r="W814" s="24"/>
      <c r="X814" s="24"/>
      <c r="Y814" s="24"/>
      <c r="Z814" s="24"/>
    </row>
    <row r="815" spans="16:26" ht="15.75" customHeight="1">
      <c r="P815" s="24"/>
      <c r="Q815" s="24"/>
      <c r="R815" s="24"/>
      <c r="S815" s="24"/>
      <c r="T815" s="24"/>
      <c r="U815" s="24"/>
      <c r="V815" s="24"/>
      <c r="W815" s="24"/>
      <c r="X815" s="24"/>
      <c r="Y815" s="24"/>
      <c r="Z815" s="24"/>
    </row>
    <row r="816" spans="16:26" ht="15.75" customHeight="1">
      <c r="P816" s="24"/>
      <c r="Q816" s="24"/>
      <c r="R816" s="24"/>
      <c r="S816" s="24"/>
      <c r="T816" s="24"/>
      <c r="U816" s="24"/>
      <c r="V816" s="24"/>
      <c r="W816" s="24"/>
      <c r="X816" s="24"/>
      <c r="Y816" s="24"/>
      <c r="Z816" s="24"/>
    </row>
    <row r="817" spans="16:26" ht="15.75" customHeight="1">
      <c r="P817" s="24"/>
      <c r="Q817" s="24"/>
      <c r="R817" s="24"/>
      <c r="S817" s="24"/>
      <c r="T817" s="24"/>
      <c r="U817" s="24"/>
      <c r="V817" s="24"/>
      <c r="W817" s="24"/>
      <c r="X817" s="24"/>
      <c r="Y817" s="24"/>
      <c r="Z817" s="24"/>
    </row>
    <row r="818" spans="16:26" ht="15.75" customHeight="1">
      <c r="P818" s="24"/>
      <c r="Q818" s="24"/>
      <c r="R818" s="24"/>
      <c r="S818" s="24"/>
      <c r="T818" s="24"/>
      <c r="U818" s="24"/>
      <c r="V818" s="24"/>
      <c r="W818" s="24"/>
      <c r="X818" s="24"/>
      <c r="Y818" s="24"/>
      <c r="Z818" s="24"/>
    </row>
    <row r="819" spans="16:26" ht="15.75" customHeight="1">
      <c r="P819" s="24"/>
      <c r="Q819" s="24"/>
      <c r="R819" s="24"/>
      <c r="S819" s="24"/>
      <c r="T819" s="24"/>
      <c r="U819" s="24"/>
      <c r="V819" s="24"/>
      <c r="W819" s="24"/>
      <c r="X819" s="24"/>
      <c r="Y819" s="24"/>
      <c r="Z819" s="24"/>
    </row>
    <row r="820" spans="16:26" ht="15.75" customHeight="1">
      <c r="P820" s="24"/>
      <c r="Q820" s="24"/>
      <c r="R820" s="24"/>
      <c r="S820" s="24"/>
      <c r="T820" s="24"/>
      <c r="U820" s="24"/>
      <c r="V820" s="24"/>
      <c r="W820" s="24"/>
      <c r="X820" s="24"/>
      <c r="Y820" s="24"/>
      <c r="Z820" s="24"/>
    </row>
    <row r="821" spans="16:26" ht="15.75" customHeight="1">
      <c r="P821" s="24"/>
      <c r="Q821" s="24"/>
      <c r="R821" s="24"/>
      <c r="S821" s="24"/>
      <c r="T821" s="24"/>
      <c r="U821" s="24"/>
      <c r="V821" s="24"/>
      <c r="W821" s="24"/>
      <c r="X821" s="24"/>
      <c r="Y821" s="24"/>
      <c r="Z821" s="24"/>
    </row>
    <row r="822" spans="16:26" ht="15.75" customHeight="1">
      <c r="P822" s="24"/>
      <c r="Q822" s="24"/>
      <c r="R822" s="24"/>
      <c r="S822" s="24"/>
      <c r="T822" s="24"/>
      <c r="U822" s="24"/>
      <c r="V822" s="24"/>
      <c r="W822" s="24"/>
      <c r="X822" s="24"/>
      <c r="Y822" s="24"/>
      <c r="Z822" s="24"/>
    </row>
    <row r="823" spans="16:26" ht="15.75" customHeight="1">
      <c r="P823" s="24"/>
      <c r="Q823" s="24"/>
      <c r="R823" s="24"/>
      <c r="S823" s="24"/>
      <c r="T823" s="24"/>
      <c r="U823" s="24"/>
      <c r="V823" s="24"/>
      <c r="W823" s="24"/>
      <c r="X823" s="24"/>
      <c r="Y823" s="24"/>
      <c r="Z823" s="24"/>
    </row>
    <row r="824" spans="16:26" ht="15.75" customHeight="1">
      <c r="P824" s="24"/>
      <c r="Q824" s="24"/>
      <c r="R824" s="24"/>
      <c r="S824" s="24"/>
      <c r="T824" s="24"/>
      <c r="U824" s="24"/>
      <c r="V824" s="24"/>
      <c r="W824" s="24"/>
      <c r="X824" s="24"/>
      <c r="Y824" s="24"/>
      <c r="Z824" s="24"/>
    </row>
    <row r="825" spans="16:26" ht="15.75" customHeight="1">
      <c r="P825" s="24"/>
      <c r="Q825" s="24"/>
      <c r="R825" s="24"/>
      <c r="S825" s="24"/>
      <c r="T825" s="24"/>
      <c r="U825" s="24"/>
      <c r="V825" s="24"/>
      <c r="W825" s="24"/>
      <c r="X825" s="24"/>
      <c r="Y825" s="24"/>
      <c r="Z825" s="24"/>
    </row>
    <row r="826" spans="16:26" ht="15.75" customHeight="1">
      <c r="P826" s="24"/>
      <c r="Q826" s="24"/>
      <c r="R826" s="24"/>
      <c r="S826" s="24"/>
      <c r="T826" s="24"/>
      <c r="U826" s="24"/>
      <c r="V826" s="24"/>
      <c r="W826" s="24"/>
      <c r="X826" s="24"/>
      <c r="Y826" s="24"/>
      <c r="Z826" s="24"/>
    </row>
    <row r="827" spans="16:26" ht="15.75" customHeight="1">
      <c r="P827" s="24"/>
      <c r="Q827" s="24"/>
      <c r="R827" s="24"/>
      <c r="S827" s="24"/>
      <c r="T827" s="24"/>
      <c r="U827" s="24"/>
      <c r="V827" s="24"/>
      <c r="W827" s="24"/>
      <c r="X827" s="24"/>
      <c r="Y827" s="24"/>
      <c r="Z827" s="24"/>
    </row>
    <row r="828" spans="16:26" ht="15.75" customHeight="1">
      <c r="P828" s="24"/>
      <c r="Q828" s="24"/>
      <c r="R828" s="24"/>
      <c r="S828" s="24"/>
      <c r="T828" s="24"/>
      <c r="U828" s="24"/>
      <c r="V828" s="24"/>
      <c r="W828" s="24"/>
      <c r="X828" s="24"/>
      <c r="Y828" s="24"/>
      <c r="Z828" s="24"/>
    </row>
    <row r="829" spans="16:26" ht="15.75" customHeight="1">
      <c r="P829" s="24"/>
      <c r="Q829" s="24"/>
      <c r="R829" s="24"/>
      <c r="S829" s="24"/>
      <c r="T829" s="24"/>
      <c r="U829" s="24"/>
      <c r="V829" s="24"/>
      <c r="W829" s="24"/>
      <c r="X829" s="24"/>
      <c r="Y829" s="24"/>
      <c r="Z829" s="24"/>
    </row>
    <row r="830" spans="16:26" ht="15.75" customHeight="1">
      <c r="P830" s="24"/>
      <c r="Q830" s="24"/>
      <c r="R830" s="24"/>
      <c r="S830" s="24"/>
      <c r="T830" s="24"/>
      <c r="U830" s="24"/>
      <c r="V830" s="24"/>
      <c r="W830" s="24"/>
      <c r="X830" s="24"/>
      <c r="Y830" s="24"/>
      <c r="Z830" s="24"/>
    </row>
    <row r="831" spans="16:26" ht="15.75" customHeight="1">
      <c r="P831" s="24"/>
      <c r="Q831" s="24"/>
      <c r="R831" s="24"/>
      <c r="S831" s="24"/>
      <c r="T831" s="24"/>
      <c r="U831" s="24"/>
      <c r="V831" s="24"/>
      <c r="W831" s="24"/>
      <c r="X831" s="24"/>
      <c r="Y831" s="24"/>
      <c r="Z831" s="24"/>
    </row>
    <row r="832" spans="16:26" ht="15.75" customHeight="1">
      <c r="P832" s="24"/>
      <c r="Q832" s="24"/>
      <c r="R832" s="24"/>
      <c r="S832" s="24"/>
      <c r="T832" s="24"/>
      <c r="U832" s="24"/>
      <c r="V832" s="24"/>
      <c r="W832" s="24"/>
      <c r="X832" s="24"/>
      <c r="Y832" s="24"/>
      <c r="Z832" s="24"/>
    </row>
    <row r="833" spans="16:26" ht="15.75" customHeight="1">
      <c r="P833" s="24"/>
      <c r="Q833" s="24"/>
      <c r="R833" s="24"/>
      <c r="S833" s="24"/>
      <c r="T833" s="24"/>
      <c r="U833" s="24"/>
      <c r="V833" s="24"/>
      <c r="W833" s="24"/>
      <c r="X833" s="24"/>
      <c r="Y833" s="24"/>
      <c r="Z833" s="24"/>
    </row>
    <row r="834" spans="16:26" ht="15.75" customHeight="1">
      <c r="P834" s="24"/>
      <c r="Q834" s="24"/>
      <c r="R834" s="24"/>
      <c r="S834" s="24"/>
      <c r="T834" s="24"/>
      <c r="U834" s="24"/>
      <c r="V834" s="24"/>
      <c r="W834" s="24"/>
      <c r="X834" s="24"/>
      <c r="Y834" s="24"/>
      <c r="Z834" s="24"/>
    </row>
    <row r="835" spans="16:26" ht="15.75" customHeight="1">
      <c r="P835" s="24"/>
      <c r="Q835" s="24"/>
      <c r="R835" s="24"/>
      <c r="S835" s="24"/>
      <c r="T835" s="24"/>
      <c r="U835" s="24"/>
      <c r="V835" s="24"/>
      <c r="W835" s="24"/>
      <c r="X835" s="24"/>
      <c r="Y835" s="24"/>
      <c r="Z835" s="24"/>
    </row>
    <row r="836" spans="16:26" ht="15.75" customHeight="1">
      <c r="P836" s="24"/>
      <c r="Q836" s="24"/>
      <c r="R836" s="24"/>
      <c r="S836" s="24"/>
      <c r="T836" s="24"/>
      <c r="U836" s="24"/>
      <c r="V836" s="24"/>
      <c r="W836" s="24"/>
      <c r="X836" s="24"/>
      <c r="Y836" s="24"/>
      <c r="Z836" s="24"/>
    </row>
    <row r="837" spans="16:26" ht="15.75" customHeight="1">
      <c r="P837" s="24"/>
      <c r="Q837" s="24"/>
      <c r="R837" s="24"/>
      <c r="S837" s="24"/>
      <c r="T837" s="24"/>
      <c r="U837" s="24"/>
      <c r="V837" s="24"/>
      <c r="W837" s="24"/>
      <c r="X837" s="24"/>
      <c r="Y837" s="24"/>
      <c r="Z837" s="24"/>
    </row>
    <row r="838" spans="16:26" ht="15.75" customHeight="1">
      <c r="P838" s="24"/>
      <c r="Q838" s="24"/>
      <c r="R838" s="24"/>
      <c r="S838" s="24"/>
      <c r="T838" s="24"/>
      <c r="U838" s="24"/>
      <c r="V838" s="24"/>
      <c r="W838" s="24"/>
      <c r="X838" s="24"/>
      <c r="Y838" s="24"/>
      <c r="Z838" s="24"/>
    </row>
    <row r="839" spans="16:26" ht="15.75" customHeight="1">
      <c r="P839" s="24"/>
      <c r="Q839" s="24"/>
      <c r="R839" s="24"/>
      <c r="S839" s="24"/>
      <c r="T839" s="24"/>
      <c r="U839" s="24"/>
      <c r="V839" s="24"/>
      <c r="W839" s="24"/>
      <c r="X839" s="24"/>
      <c r="Y839" s="24"/>
      <c r="Z839" s="24"/>
    </row>
    <row r="840" spans="16:26" ht="15.75" customHeight="1">
      <c r="P840" s="24"/>
      <c r="Q840" s="24"/>
      <c r="R840" s="24"/>
      <c r="S840" s="24"/>
      <c r="T840" s="24"/>
      <c r="U840" s="24"/>
      <c r="V840" s="24"/>
      <c r="W840" s="24"/>
      <c r="X840" s="24"/>
      <c r="Y840" s="24"/>
      <c r="Z840" s="24"/>
    </row>
    <row r="841" spans="16:26" ht="15.75" customHeight="1">
      <c r="P841" s="24"/>
      <c r="Q841" s="24"/>
      <c r="R841" s="24"/>
      <c r="S841" s="24"/>
      <c r="T841" s="24"/>
      <c r="U841" s="24"/>
      <c r="V841" s="24"/>
      <c r="W841" s="24"/>
      <c r="X841" s="24"/>
      <c r="Y841" s="24"/>
      <c r="Z841" s="24"/>
    </row>
    <row r="842" spans="16:26" ht="15.75" customHeight="1">
      <c r="P842" s="24"/>
      <c r="Q842" s="24"/>
      <c r="R842" s="24"/>
      <c r="S842" s="24"/>
      <c r="T842" s="24"/>
      <c r="U842" s="24"/>
      <c r="V842" s="24"/>
      <c r="W842" s="24"/>
      <c r="X842" s="24"/>
      <c r="Y842" s="24"/>
      <c r="Z842" s="24"/>
    </row>
    <row r="843" spans="16:26" ht="15.75" customHeight="1">
      <c r="P843" s="24"/>
      <c r="Q843" s="24"/>
      <c r="R843" s="24"/>
      <c r="S843" s="24"/>
      <c r="T843" s="24"/>
      <c r="U843" s="24"/>
      <c r="V843" s="24"/>
      <c r="W843" s="24"/>
      <c r="X843" s="24"/>
      <c r="Y843" s="24"/>
      <c r="Z843" s="24"/>
    </row>
    <row r="844" spans="16:26" ht="15.75" customHeight="1">
      <c r="P844" s="24"/>
      <c r="Q844" s="24"/>
      <c r="R844" s="24"/>
      <c r="S844" s="24"/>
      <c r="T844" s="24"/>
      <c r="U844" s="24"/>
      <c r="V844" s="24"/>
      <c r="W844" s="24"/>
      <c r="X844" s="24"/>
      <c r="Y844" s="24"/>
      <c r="Z844" s="24"/>
    </row>
    <row r="845" spans="16:26" ht="15.75" customHeight="1">
      <c r="P845" s="24"/>
      <c r="Q845" s="24"/>
      <c r="R845" s="24"/>
      <c r="S845" s="24"/>
      <c r="T845" s="24"/>
      <c r="U845" s="24"/>
      <c r="V845" s="24"/>
      <c r="W845" s="24"/>
      <c r="X845" s="24"/>
      <c r="Y845" s="24"/>
      <c r="Z845" s="24"/>
    </row>
    <row r="846" spans="16:26" ht="15.75" customHeight="1">
      <c r="P846" s="24"/>
      <c r="Q846" s="24"/>
      <c r="R846" s="24"/>
      <c r="S846" s="24"/>
      <c r="T846" s="24"/>
      <c r="U846" s="24"/>
      <c r="V846" s="24"/>
      <c r="W846" s="24"/>
      <c r="X846" s="24"/>
      <c r="Y846" s="24"/>
      <c r="Z846" s="24"/>
    </row>
    <row r="847" spans="16:26" ht="15.75" customHeight="1">
      <c r="P847" s="24"/>
      <c r="Q847" s="24"/>
      <c r="R847" s="24"/>
      <c r="S847" s="24"/>
      <c r="T847" s="24"/>
      <c r="U847" s="24"/>
      <c r="V847" s="24"/>
      <c r="W847" s="24"/>
      <c r="X847" s="24"/>
      <c r="Y847" s="24"/>
      <c r="Z847" s="24"/>
    </row>
    <row r="848" spans="16:26" ht="15.75" customHeight="1">
      <c r="P848" s="24"/>
      <c r="Q848" s="24"/>
      <c r="R848" s="24"/>
      <c r="S848" s="24"/>
      <c r="T848" s="24"/>
      <c r="U848" s="24"/>
      <c r="V848" s="24"/>
      <c r="W848" s="24"/>
      <c r="X848" s="24"/>
      <c r="Y848" s="24"/>
      <c r="Z848" s="24"/>
    </row>
    <row r="849" spans="16:26" ht="15.75" customHeight="1">
      <c r="P849" s="24"/>
      <c r="Q849" s="24"/>
      <c r="R849" s="24"/>
      <c r="S849" s="24"/>
      <c r="T849" s="24"/>
      <c r="U849" s="24"/>
      <c r="V849" s="24"/>
      <c r="W849" s="24"/>
      <c r="X849" s="24"/>
      <c r="Y849" s="24"/>
      <c r="Z849" s="24"/>
    </row>
    <row r="850" spans="16:26" ht="15.75" customHeight="1">
      <c r="P850" s="24"/>
      <c r="Q850" s="24"/>
      <c r="R850" s="24"/>
      <c r="S850" s="24"/>
      <c r="T850" s="24"/>
      <c r="U850" s="24"/>
      <c r="V850" s="24"/>
      <c r="W850" s="24"/>
      <c r="X850" s="24"/>
      <c r="Y850" s="24"/>
      <c r="Z850" s="24"/>
    </row>
    <row r="851" spans="16:26" ht="15.75" customHeight="1">
      <c r="P851" s="24"/>
      <c r="Q851" s="24"/>
      <c r="R851" s="24"/>
      <c r="S851" s="24"/>
      <c r="T851" s="24"/>
      <c r="U851" s="24"/>
      <c r="V851" s="24"/>
      <c r="W851" s="24"/>
      <c r="X851" s="24"/>
      <c r="Y851" s="24"/>
      <c r="Z851" s="24"/>
    </row>
    <row r="852" spans="16:26" ht="15.75" customHeight="1">
      <c r="P852" s="24"/>
      <c r="Q852" s="24"/>
      <c r="R852" s="24"/>
      <c r="S852" s="24"/>
      <c r="T852" s="24"/>
      <c r="U852" s="24"/>
      <c r="V852" s="24"/>
      <c r="W852" s="24"/>
      <c r="X852" s="24"/>
      <c r="Y852" s="24"/>
      <c r="Z852" s="24"/>
    </row>
    <row r="853" spans="16:26" ht="15.75" customHeight="1">
      <c r="P853" s="24"/>
      <c r="Q853" s="24"/>
      <c r="R853" s="24"/>
      <c r="S853" s="24"/>
      <c r="T853" s="24"/>
      <c r="U853" s="24"/>
      <c r="V853" s="24"/>
      <c r="W853" s="24"/>
      <c r="X853" s="24"/>
      <c r="Y853" s="24"/>
      <c r="Z853" s="24"/>
    </row>
    <row r="854" spans="16:26" ht="15.75" customHeight="1">
      <c r="P854" s="24"/>
      <c r="Q854" s="24"/>
      <c r="R854" s="24"/>
      <c r="S854" s="24"/>
      <c r="T854" s="24"/>
      <c r="U854" s="24"/>
      <c r="V854" s="24"/>
      <c r="W854" s="24"/>
      <c r="X854" s="24"/>
      <c r="Y854" s="24"/>
      <c r="Z854" s="24"/>
    </row>
    <row r="855" spans="16:26" ht="15.75" customHeight="1">
      <c r="P855" s="24"/>
      <c r="Q855" s="24"/>
      <c r="R855" s="24"/>
      <c r="S855" s="24"/>
      <c r="T855" s="24"/>
      <c r="U855" s="24"/>
      <c r="V855" s="24"/>
      <c r="W855" s="24"/>
      <c r="X855" s="24"/>
      <c r="Y855" s="24"/>
      <c r="Z855" s="24"/>
    </row>
    <row r="856" spans="16:26" ht="15.75" customHeight="1">
      <c r="P856" s="24"/>
      <c r="Q856" s="24"/>
      <c r="R856" s="24"/>
      <c r="S856" s="24"/>
      <c r="T856" s="24"/>
      <c r="U856" s="24"/>
      <c r="V856" s="24"/>
      <c r="W856" s="24"/>
      <c r="X856" s="24"/>
      <c r="Y856" s="24"/>
      <c r="Z856" s="24"/>
    </row>
    <row r="857" spans="16:26" ht="15.75" customHeight="1">
      <c r="P857" s="24"/>
      <c r="Q857" s="24"/>
      <c r="R857" s="24"/>
      <c r="S857" s="24"/>
      <c r="T857" s="24"/>
      <c r="U857" s="24"/>
      <c r="V857" s="24"/>
      <c r="W857" s="24"/>
      <c r="X857" s="24"/>
      <c r="Y857" s="24"/>
      <c r="Z857" s="24"/>
    </row>
    <row r="858" spans="16:26" ht="15.75" customHeight="1">
      <c r="P858" s="24"/>
      <c r="Q858" s="24"/>
      <c r="R858" s="24"/>
      <c r="S858" s="24"/>
      <c r="T858" s="24"/>
      <c r="U858" s="24"/>
      <c r="V858" s="24"/>
      <c r="W858" s="24"/>
      <c r="X858" s="24"/>
      <c r="Y858" s="24"/>
      <c r="Z858" s="24"/>
    </row>
    <row r="859" spans="16:26" ht="15.75" customHeight="1">
      <c r="P859" s="24"/>
      <c r="Q859" s="24"/>
      <c r="R859" s="24"/>
      <c r="S859" s="24"/>
      <c r="T859" s="24"/>
      <c r="U859" s="24"/>
      <c r="V859" s="24"/>
      <c r="W859" s="24"/>
      <c r="X859" s="24"/>
      <c r="Y859" s="24"/>
      <c r="Z859" s="24"/>
    </row>
    <row r="860" spans="16:26" ht="15.75" customHeight="1">
      <c r="P860" s="24"/>
      <c r="Q860" s="24"/>
      <c r="R860" s="24"/>
      <c r="S860" s="24"/>
      <c r="T860" s="24"/>
      <c r="U860" s="24"/>
      <c r="V860" s="24"/>
      <c r="W860" s="24"/>
      <c r="X860" s="24"/>
      <c r="Y860" s="24"/>
      <c r="Z860" s="24"/>
    </row>
    <row r="861" spans="16:26" ht="15.75" customHeight="1">
      <c r="P861" s="24"/>
      <c r="Q861" s="24"/>
      <c r="R861" s="24"/>
      <c r="S861" s="24"/>
      <c r="T861" s="24"/>
      <c r="U861" s="24"/>
      <c r="V861" s="24"/>
      <c r="W861" s="24"/>
      <c r="X861" s="24"/>
      <c r="Y861" s="24"/>
      <c r="Z861" s="24"/>
    </row>
    <row r="862" spans="16:26" ht="15.75" customHeight="1">
      <c r="P862" s="24"/>
      <c r="Q862" s="24"/>
      <c r="R862" s="24"/>
      <c r="S862" s="24"/>
      <c r="T862" s="24"/>
      <c r="U862" s="24"/>
      <c r="V862" s="24"/>
      <c r="W862" s="24"/>
      <c r="X862" s="24"/>
      <c r="Y862" s="24"/>
      <c r="Z862" s="24"/>
    </row>
    <row r="863" spans="16:26" ht="15.75" customHeight="1">
      <c r="P863" s="24"/>
      <c r="Q863" s="24"/>
      <c r="R863" s="24"/>
      <c r="S863" s="24"/>
      <c r="T863" s="24"/>
      <c r="U863" s="24"/>
      <c r="V863" s="24"/>
      <c r="W863" s="24"/>
      <c r="X863" s="24"/>
      <c r="Y863" s="24"/>
      <c r="Z863" s="24"/>
    </row>
    <row r="864" spans="16:26" ht="15.75" customHeight="1">
      <c r="P864" s="24"/>
      <c r="Q864" s="24"/>
      <c r="R864" s="24"/>
      <c r="S864" s="24"/>
      <c r="T864" s="24"/>
      <c r="U864" s="24"/>
      <c r="V864" s="24"/>
      <c r="W864" s="24"/>
      <c r="X864" s="24"/>
      <c r="Y864" s="24"/>
      <c r="Z864" s="24"/>
    </row>
    <row r="865" spans="16:26" ht="15.75" customHeight="1">
      <c r="P865" s="24"/>
      <c r="Q865" s="24"/>
      <c r="R865" s="24"/>
      <c r="S865" s="24"/>
      <c r="T865" s="24"/>
      <c r="U865" s="24"/>
      <c r="V865" s="24"/>
      <c r="W865" s="24"/>
      <c r="X865" s="24"/>
      <c r="Y865" s="24"/>
      <c r="Z865" s="24"/>
    </row>
    <row r="866" spans="16:26" ht="15.75" customHeight="1">
      <c r="P866" s="24"/>
      <c r="Q866" s="24"/>
      <c r="R866" s="24"/>
      <c r="S866" s="24"/>
      <c r="T866" s="24"/>
      <c r="U866" s="24"/>
      <c r="V866" s="24"/>
      <c r="W866" s="24"/>
      <c r="X866" s="24"/>
      <c r="Y866" s="24"/>
      <c r="Z866" s="24"/>
    </row>
    <row r="867" spans="16:26" ht="15.75" customHeight="1">
      <c r="P867" s="24"/>
      <c r="Q867" s="24"/>
      <c r="R867" s="24"/>
      <c r="S867" s="24"/>
      <c r="T867" s="24"/>
      <c r="U867" s="24"/>
      <c r="V867" s="24"/>
      <c r="W867" s="24"/>
      <c r="X867" s="24"/>
      <c r="Y867" s="24"/>
      <c r="Z867" s="24"/>
    </row>
    <row r="868" spans="16:26" ht="15.75" customHeight="1">
      <c r="P868" s="24"/>
      <c r="Q868" s="24"/>
      <c r="R868" s="24"/>
      <c r="S868" s="24"/>
      <c r="T868" s="24"/>
      <c r="U868" s="24"/>
      <c r="V868" s="24"/>
      <c r="W868" s="24"/>
      <c r="X868" s="24"/>
      <c r="Y868" s="24"/>
      <c r="Z868" s="24"/>
    </row>
    <row r="869" spans="16:26" ht="15.75" customHeight="1">
      <c r="P869" s="24"/>
      <c r="Q869" s="24"/>
      <c r="R869" s="24"/>
      <c r="S869" s="24"/>
      <c r="T869" s="24"/>
      <c r="U869" s="24"/>
      <c r="V869" s="24"/>
      <c r="W869" s="24"/>
      <c r="X869" s="24"/>
      <c r="Y869" s="24"/>
      <c r="Z869" s="24"/>
    </row>
    <row r="870" spans="16:26" ht="15.75" customHeight="1">
      <c r="P870" s="24"/>
      <c r="Q870" s="24"/>
      <c r="R870" s="24"/>
      <c r="S870" s="24"/>
      <c r="T870" s="24"/>
      <c r="U870" s="24"/>
      <c r="V870" s="24"/>
      <c r="W870" s="24"/>
      <c r="X870" s="24"/>
      <c r="Y870" s="24"/>
      <c r="Z870" s="24"/>
    </row>
    <row r="871" spans="16:26" ht="15.75" customHeight="1">
      <c r="P871" s="24"/>
      <c r="Q871" s="24"/>
      <c r="R871" s="24"/>
      <c r="S871" s="24"/>
      <c r="T871" s="24"/>
      <c r="U871" s="24"/>
      <c r="V871" s="24"/>
      <c r="W871" s="24"/>
      <c r="X871" s="24"/>
      <c r="Y871" s="24"/>
      <c r="Z871" s="24"/>
    </row>
    <row r="872" spans="16:26" ht="15.75" customHeight="1">
      <c r="P872" s="24"/>
      <c r="Q872" s="24"/>
      <c r="R872" s="24"/>
      <c r="S872" s="24"/>
      <c r="T872" s="24"/>
      <c r="U872" s="24"/>
      <c r="V872" s="24"/>
      <c r="W872" s="24"/>
      <c r="X872" s="24"/>
      <c r="Y872" s="24"/>
      <c r="Z872" s="24"/>
    </row>
    <row r="873" spans="16:26" ht="15.75" customHeight="1">
      <c r="P873" s="24"/>
      <c r="Q873" s="24"/>
      <c r="R873" s="24"/>
      <c r="S873" s="24"/>
      <c r="T873" s="24"/>
      <c r="U873" s="24"/>
      <c r="V873" s="24"/>
      <c r="W873" s="24"/>
      <c r="X873" s="24"/>
      <c r="Y873" s="24"/>
      <c r="Z873" s="24"/>
    </row>
    <row r="874" spans="16:26" ht="15.75" customHeight="1">
      <c r="P874" s="24"/>
      <c r="Q874" s="24"/>
      <c r="R874" s="24"/>
      <c r="S874" s="24"/>
      <c r="T874" s="24"/>
      <c r="U874" s="24"/>
      <c r="V874" s="24"/>
      <c r="W874" s="24"/>
      <c r="X874" s="24"/>
      <c r="Y874" s="24"/>
      <c r="Z874" s="24"/>
    </row>
    <row r="875" spans="16:26" ht="15.75" customHeight="1">
      <c r="P875" s="24"/>
      <c r="Q875" s="24"/>
      <c r="R875" s="24"/>
      <c r="S875" s="24"/>
      <c r="T875" s="24"/>
      <c r="U875" s="24"/>
      <c r="V875" s="24"/>
      <c r="W875" s="24"/>
      <c r="X875" s="24"/>
      <c r="Y875" s="24"/>
      <c r="Z875" s="24"/>
    </row>
    <row r="876" spans="16:26" ht="15.75" customHeight="1">
      <c r="P876" s="24"/>
      <c r="Q876" s="24"/>
      <c r="R876" s="24"/>
      <c r="S876" s="24"/>
      <c r="T876" s="24"/>
      <c r="U876" s="24"/>
      <c r="V876" s="24"/>
      <c r="W876" s="24"/>
      <c r="X876" s="24"/>
      <c r="Y876" s="24"/>
      <c r="Z876" s="24"/>
    </row>
    <row r="877" spans="16:26" ht="15.75" customHeight="1">
      <c r="P877" s="24"/>
      <c r="Q877" s="24"/>
      <c r="R877" s="24"/>
      <c r="S877" s="24"/>
      <c r="T877" s="24"/>
      <c r="U877" s="24"/>
      <c r="V877" s="24"/>
      <c r="W877" s="24"/>
      <c r="X877" s="24"/>
      <c r="Y877" s="24"/>
      <c r="Z877" s="24"/>
    </row>
    <row r="878" spans="16:26" ht="15.75" customHeight="1">
      <c r="P878" s="24"/>
      <c r="Q878" s="24"/>
      <c r="R878" s="24"/>
      <c r="S878" s="24"/>
      <c r="T878" s="24"/>
      <c r="U878" s="24"/>
      <c r="V878" s="24"/>
      <c r="W878" s="24"/>
      <c r="X878" s="24"/>
      <c r="Y878" s="24"/>
      <c r="Z878" s="24"/>
    </row>
    <row r="879" spans="16:26" ht="15.75" customHeight="1">
      <c r="P879" s="24"/>
      <c r="Q879" s="24"/>
      <c r="R879" s="24"/>
      <c r="S879" s="24"/>
      <c r="T879" s="24"/>
      <c r="U879" s="24"/>
      <c r="V879" s="24"/>
      <c r="W879" s="24"/>
      <c r="X879" s="24"/>
      <c r="Y879" s="24"/>
      <c r="Z879" s="24"/>
    </row>
    <row r="880" spans="16:26" ht="15.75" customHeight="1">
      <c r="P880" s="24"/>
      <c r="Q880" s="24"/>
      <c r="R880" s="24"/>
      <c r="S880" s="24"/>
      <c r="T880" s="24"/>
      <c r="U880" s="24"/>
      <c r="V880" s="24"/>
      <c r="W880" s="24"/>
      <c r="X880" s="24"/>
      <c r="Y880" s="24"/>
      <c r="Z880" s="24"/>
    </row>
    <row r="881" spans="16:26" ht="15.75" customHeight="1">
      <c r="P881" s="24"/>
      <c r="Q881" s="24"/>
      <c r="R881" s="24"/>
      <c r="S881" s="24"/>
      <c r="T881" s="24"/>
      <c r="U881" s="24"/>
      <c r="V881" s="24"/>
      <c r="W881" s="24"/>
      <c r="X881" s="24"/>
      <c r="Y881" s="24"/>
      <c r="Z881" s="24"/>
    </row>
    <row r="882" spans="16:26" ht="15.75" customHeight="1">
      <c r="P882" s="24"/>
      <c r="Q882" s="24"/>
      <c r="R882" s="24"/>
      <c r="S882" s="24"/>
      <c r="T882" s="24"/>
      <c r="U882" s="24"/>
      <c r="V882" s="24"/>
      <c r="W882" s="24"/>
      <c r="X882" s="24"/>
      <c r="Y882" s="24"/>
      <c r="Z882" s="24"/>
    </row>
    <row r="883" spans="16:26" ht="15.75" customHeight="1">
      <c r="P883" s="24"/>
      <c r="Q883" s="24"/>
      <c r="R883" s="24"/>
      <c r="S883" s="24"/>
      <c r="T883" s="24"/>
      <c r="U883" s="24"/>
      <c r="V883" s="24"/>
      <c r="W883" s="24"/>
      <c r="X883" s="24"/>
      <c r="Y883" s="24"/>
      <c r="Z883" s="24"/>
    </row>
    <row r="884" spans="16:26" ht="15.75" customHeight="1">
      <c r="P884" s="24"/>
      <c r="Q884" s="24"/>
      <c r="R884" s="24"/>
      <c r="S884" s="24"/>
      <c r="T884" s="24"/>
      <c r="U884" s="24"/>
      <c r="V884" s="24"/>
      <c r="W884" s="24"/>
      <c r="X884" s="24"/>
      <c r="Y884" s="24"/>
      <c r="Z884" s="24"/>
    </row>
    <row r="885" spans="16:26" ht="15.75" customHeight="1">
      <c r="P885" s="24"/>
      <c r="Q885" s="24"/>
      <c r="R885" s="24"/>
      <c r="S885" s="24"/>
      <c r="T885" s="24"/>
      <c r="U885" s="24"/>
      <c r="V885" s="24"/>
      <c r="W885" s="24"/>
      <c r="X885" s="24"/>
      <c r="Y885" s="24"/>
      <c r="Z885" s="24"/>
    </row>
    <row r="886" spans="16:26" ht="15.75" customHeight="1">
      <c r="P886" s="24"/>
      <c r="Q886" s="24"/>
      <c r="R886" s="24"/>
      <c r="S886" s="24"/>
      <c r="T886" s="24"/>
      <c r="U886" s="24"/>
      <c r="V886" s="24"/>
      <c r="W886" s="24"/>
      <c r="X886" s="24"/>
      <c r="Y886" s="24"/>
      <c r="Z886" s="24"/>
    </row>
    <row r="887" spans="16:26" ht="15.75" customHeight="1">
      <c r="P887" s="24"/>
      <c r="Q887" s="24"/>
      <c r="R887" s="24"/>
      <c r="S887" s="24"/>
      <c r="T887" s="24"/>
      <c r="U887" s="24"/>
      <c r="V887" s="24"/>
      <c r="W887" s="24"/>
      <c r="X887" s="24"/>
      <c r="Y887" s="24"/>
      <c r="Z887" s="24"/>
    </row>
    <row r="888" spans="16:26" ht="15.75" customHeight="1">
      <c r="P888" s="24"/>
      <c r="Q888" s="24"/>
      <c r="R888" s="24"/>
      <c r="S888" s="24"/>
      <c r="T888" s="24"/>
      <c r="U888" s="24"/>
      <c r="V888" s="24"/>
      <c r="W888" s="24"/>
      <c r="X888" s="24"/>
      <c r="Y888" s="24"/>
      <c r="Z888" s="24"/>
    </row>
    <row r="889" spans="16:26" ht="15.75" customHeight="1">
      <c r="P889" s="24"/>
      <c r="Q889" s="24"/>
      <c r="R889" s="24"/>
      <c r="S889" s="24"/>
      <c r="T889" s="24"/>
      <c r="U889" s="24"/>
      <c r="V889" s="24"/>
      <c r="W889" s="24"/>
      <c r="X889" s="24"/>
      <c r="Y889" s="24"/>
      <c r="Z889" s="24"/>
    </row>
    <row r="890" spans="16:26" ht="15.75" customHeight="1">
      <c r="P890" s="24"/>
      <c r="Q890" s="24"/>
      <c r="R890" s="24"/>
      <c r="S890" s="24"/>
      <c r="T890" s="24"/>
      <c r="U890" s="24"/>
      <c r="V890" s="24"/>
      <c r="W890" s="24"/>
      <c r="X890" s="24"/>
      <c r="Y890" s="24"/>
      <c r="Z890" s="24"/>
    </row>
    <row r="891" spans="16:26" ht="15.75" customHeight="1">
      <c r="P891" s="24"/>
      <c r="Q891" s="24"/>
      <c r="R891" s="24"/>
      <c r="S891" s="24"/>
      <c r="T891" s="24"/>
      <c r="U891" s="24"/>
      <c r="V891" s="24"/>
      <c r="W891" s="24"/>
      <c r="X891" s="24"/>
      <c r="Y891" s="24"/>
      <c r="Z891" s="24"/>
    </row>
    <row r="892" spans="16:26" ht="15.75" customHeight="1">
      <c r="P892" s="24"/>
      <c r="Q892" s="24"/>
      <c r="R892" s="24"/>
      <c r="S892" s="24"/>
      <c r="T892" s="24"/>
      <c r="U892" s="24"/>
      <c r="V892" s="24"/>
      <c r="W892" s="24"/>
      <c r="X892" s="24"/>
      <c r="Y892" s="24"/>
      <c r="Z892" s="24"/>
    </row>
    <row r="893" spans="16:26" ht="15.75" customHeight="1">
      <c r="P893" s="24"/>
      <c r="Q893" s="24"/>
      <c r="R893" s="24"/>
      <c r="S893" s="24"/>
      <c r="T893" s="24"/>
      <c r="U893" s="24"/>
      <c r="V893" s="24"/>
      <c r="W893" s="24"/>
      <c r="X893" s="24"/>
      <c r="Y893" s="24"/>
      <c r="Z893" s="24"/>
    </row>
    <row r="894" spans="16:26" ht="15.75" customHeight="1">
      <c r="P894" s="24"/>
      <c r="Q894" s="24"/>
      <c r="R894" s="24"/>
      <c r="S894" s="24"/>
      <c r="T894" s="24"/>
      <c r="U894" s="24"/>
      <c r="V894" s="24"/>
      <c r="W894" s="24"/>
      <c r="X894" s="24"/>
      <c r="Y894" s="24"/>
      <c r="Z894" s="24"/>
    </row>
    <row r="895" spans="16:26" ht="15.75" customHeight="1">
      <c r="P895" s="24"/>
      <c r="Q895" s="24"/>
      <c r="R895" s="24"/>
      <c r="S895" s="24"/>
      <c r="T895" s="24"/>
      <c r="U895" s="24"/>
      <c r="V895" s="24"/>
      <c r="W895" s="24"/>
      <c r="X895" s="24"/>
      <c r="Y895" s="24"/>
      <c r="Z895" s="24"/>
    </row>
    <row r="896" spans="16:26" ht="15.75" customHeight="1">
      <c r="P896" s="24"/>
      <c r="Q896" s="24"/>
      <c r="R896" s="24"/>
      <c r="S896" s="24"/>
      <c r="T896" s="24"/>
      <c r="U896" s="24"/>
      <c r="V896" s="24"/>
      <c r="W896" s="24"/>
      <c r="X896" s="24"/>
      <c r="Y896" s="24"/>
      <c r="Z896" s="24"/>
    </row>
    <row r="897" spans="16:26" ht="15.75" customHeight="1">
      <c r="P897" s="24"/>
      <c r="Q897" s="24"/>
      <c r="R897" s="24"/>
      <c r="S897" s="24"/>
      <c r="T897" s="24"/>
      <c r="U897" s="24"/>
      <c r="V897" s="24"/>
      <c r="W897" s="24"/>
      <c r="X897" s="24"/>
      <c r="Y897" s="24"/>
      <c r="Z897" s="24"/>
    </row>
    <row r="898" spans="16:26" ht="15.75" customHeight="1">
      <c r="P898" s="24"/>
      <c r="Q898" s="24"/>
      <c r="R898" s="24"/>
      <c r="S898" s="24"/>
      <c r="T898" s="24"/>
      <c r="U898" s="24"/>
      <c r="V898" s="24"/>
      <c r="W898" s="24"/>
      <c r="X898" s="24"/>
      <c r="Y898" s="24"/>
      <c r="Z898" s="24"/>
    </row>
    <row r="899" spans="16:26" ht="15.75" customHeight="1">
      <c r="P899" s="24"/>
      <c r="Q899" s="24"/>
      <c r="R899" s="24"/>
      <c r="S899" s="24"/>
      <c r="T899" s="24"/>
      <c r="U899" s="24"/>
      <c r="V899" s="24"/>
      <c r="W899" s="24"/>
      <c r="X899" s="24"/>
      <c r="Y899" s="24"/>
      <c r="Z899" s="24"/>
    </row>
    <row r="900" spans="16:26" ht="15.75" customHeight="1">
      <c r="P900" s="24"/>
      <c r="Q900" s="24"/>
      <c r="R900" s="24"/>
      <c r="S900" s="24"/>
      <c r="T900" s="24"/>
      <c r="U900" s="24"/>
      <c r="V900" s="24"/>
      <c r="W900" s="24"/>
      <c r="X900" s="24"/>
      <c r="Y900" s="24"/>
      <c r="Z900" s="24"/>
    </row>
    <row r="901" spans="16:26" ht="15.75" customHeight="1">
      <c r="P901" s="24"/>
      <c r="Q901" s="24"/>
      <c r="R901" s="24"/>
      <c r="S901" s="24"/>
      <c r="T901" s="24"/>
      <c r="U901" s="24"/>
      <c r="V901" s="24"/>
      <c r="W901" s="24"/>
      <c r="X901" s="24"/>
      <c r="Y901" s="24"/>
      <c r="Z901" s="24"/>
    </row>
    <row r="902" spans="16:26" ht="15.75" customHeight="1">
      <c r="P902" s="24"/>
      <c r="Q902" s="24"/>
      <c r="R902" s="24"/>
      <c r="S902" s="24"/>
      <c r="T902" s="24"/>
      <c r="U902" s="24"/>
      <c r="V902" s="24"/>
      <c r="W902" s="24"/>
      <c r="X902" s="24"/>
      <c r="Y902" s="24"/>
      <c r="Z902" s="24"/>
    </row>
    <row r="903" spans="16:26" ht="15.75" customHeight="1">
      <c r="P903" s="24"/>
      <c r="Q903" s="24"/>
      <c r="R903" s="24"/>
      <c r="S903" s="24"/>
      <c r="T903" s="24"/>
      <c r="U903" s="24"/>
      <c r="V903" s="24"/>
      <c r="W903" s="24"/>
      <c r="X903" s="24"/>
      <c r="Y903" s="24"/>
      <c r="Z903" s="24"/>
    </row>
    <row r="904" spans="16:26" ht="15.75" customHeight="1">
      <c r="P904" s="24"/>
      <c r="Q904" s="24"/>
      <c r="R904" s="24"/>
      <c r="S904" s="24"/>
      <c r="T904" s="24"/>
      <c r="U904" s="24"/>
      <c r="V904" s="24"/>
      <c r="W904" s="24"/>
      <c r="X904" s="24"/>
      <c r="Y904" s="24"/>
      <c r="Z904" s="24"/>
    </row>
    <row r="905" spans="16:26" ht="15.75" customHeight="1">
      <c r="P905" s="24"/>
      <c r="Q905" s="24"/>
      <c r="R905" s="24"/>
      <c r="S905" s="24"/>
      <c r="T905" s="24"/>
      <c r="U905" s="24"/>
      <c r="V905" s="24"/>
      <c r="W905" s="24"/>
      <c r="X905" s="24"/>
      <c r="Y905" s="24"/>
      <c r="Z905" s="24"/>
    </row>
    <row r="906" spans="16:26" ht="15.75" customHeight="1">
      <c r="P906" s="24"/>
      <c r="Q906" s="24"/>
      <c r="R906" s="24"/>
      <c r="S906" s="24"/>
      <c r="T906" s="24"/>
      <c r="U906" s="24"/>
      <c r="V906" s="24"/>
      <c r="W906" s="24"/>
      <c r="X906" s="24"/>
      <c r="Y906" s="24"/>
      <c r="Z906" s="24"/>
    </row>
    <row r="907" spans="16:26" ht="15.75" customHeight="1">
      <c r="P907" s="24"/>
      <c r="Q907" s="24"/>
      <c r="R907" s="24"/>
      <c r="S907" s="24"/>
      <c r="T907" s="24"/>
      <c r="U907" s="24"/>
      <c r="V907" s="24"/>
      <c r="W907" s="24"/>
      <c r="X907" s="24"/>
      <c r="Y907" s="24"/>
      <c r="Z907" s="24"/>
    </row>
    <row r="908" spans="16:26" ht="15.75" customHeight="1">
      <c r="P908" s="24"/>
      <c r="Q908" s="24"/>
      <c r="R908" s="24"/>
      <c r="S908" s="24"/>
      <c r="T908" s="24"/>
      <c r="U908" s="24"/>
      <c r="V908" s="24"/>
      <c r="W908" s="24"/>
      <c r="X908" s="24"/>
      <c r="Y908" s="24"/>
      <c r="Z908" s="24"/>
    </row>
    <row r="909" spans="16:26" ht="15.75" customHeight="1">
      <c r="P909" s="24"/>
      <c r="Q909" s="24"/>
      <c r="R909" s="24"/>
      <c r="S909" s="24"/>
      <c r="T909" s="24"/>
      <c r="U909" s="24"/>
      <c r="V909" s="24"/>
      <c r="W909" s="24"/>
      <c r="X909" s="24"/>
      <c r="Y909" s="24"/>
      <c r="Z909" s="24"/>
    </row>
    <row r="910" spans="16:26" ht="15.75" customHeight="1">
      <c r="P910" s="24"/>
      <c r="Q910" s="24"/>
      <c r="R910" s="24"/>
      <c r="S910" s="24"/>
      <c r="T910" s="24"/>
      <c r="U910" s="24"/>
      <c r="V910" s="24"/>
      <c r="W910" s="24"/>
      <c r="X910" s="24"/>
      <c r="Y910" s="24"/>
      <c r="Z910" s="24"/>
    </row>
    <row r="911" spans="16:26" ht="15.75" customHeight="1">
      <c r="P911" s="24"/>
      <c r="Q911" s="24"/>
      <c r="R911" s="24"/>
      <c r="S911" s="24"/>
      <c r="T911" s="24"/>
      <c r="U911" s="24"/>
      <c r="V911" s="24"/>
      <c r="W911" s="24"/>
      <c r="X911" s="24"/>
      <c r="Y911" s="24"/>
      <c r="Z911" s="24"/>
    </row>
    <row r="912" spans="16:26" ht="15.75" customHeight="1">
      <c r="P912" s="24"/>
      <c r="Q912" s="24"/>
      <c r="R912" s="24"/>
      <c r="S912" s="24"/>
      <c r="T912" s="24"/>
      <c r="U912" s="24"/>
      <c r="V912" s="24"/>
      <c r="W912" s="24"/>
      <c r="X912" s="24"/>
      <c r="Y912" s="24"/>
      <c r="Z912" s="24"/>
    </row>
    <row r="913" spans="16:26" ht="15.75" customHeight="1">
      <c r="P913" s="24"/>
      <c r="Q913" s="24"/>
      <c r="R913" s="24"/>
      <c r="S913" s="24"/>
      <c r="T913" s="24"/>
      <c r="U913" s="24"/>
      <c r="V913" s="24"/>
      <c r="W913" s="24"/>
      <c r="X913" s="24"/>
      <c r="Y913" s="24"/>
      <c r="Z913" s="24"/>
    </row>
    <row r="914" spans="16:26" ht="15.75" customHeight="1">
      <c r="P914" s="24"/>
      <c r="Q914" s="24"/>
      <c r="R914" s="24"/>
      <c r="S914" s="24"/>
      <c r="T914" s="24"/>
      <c r="U914" s="24"/>
      <c r="V914" s="24"/>
      <c r="W914" s="24"/>
      <c r="X914" s="24"/>
      <c r="Y914" s="24"/>
      <c r="Z914" s="24"/>
    </row>
    <row r="915" spans="16:26" ht="15.75" customHeight="1">
      <c r="P915" s="24"/>
      <c r="Q915" s="24"/>
      <c r="R915" s="24"/>
      <c r="S915" s="24"/>
      <c r="T915" s="24"/>
      <c r="U915" s="24"/>
      <c r="V915" s="24"/>
      <c r="W915" s="24"/>
      <c r="X915" s="24"/>
      <c r="Y915" s="24"/>
      <c r="Z915" s="24"/>
    </row>
    <row r="916" spans="16:26" ht="15.75" customHeight="1">
      <c r="P916" s="24"/>
      <c r="Q916" s="24"/>
      <c r="R916" s="24"/>
      <c r="S916" s="24"/>
      <c r="T916" s="24"/>
      <c r="U916" s="24"/>
      <c r="V916" s="24"/>
      <c r="W916" s="24"/>
      <c r="X916" s="24"/>
      <c r="Y916" s="24"/>
      <c r="Z916" s="24"/>
    </row>
    <row r="917" spans="16:26" ht="15.75" customHeight="1">
      <c r="P917" s="24"/>
      <c r="Q917" s="24"/>
      <c r="R917" s="24"/>
      <c r="S917" s="24"/>
      <c r="T917" s="24"/>
      <c r="U917" s="24"/>
      <c r="V917" s="24"/>
      <c r="W917" s="24"/>
      <c r="X917" s="24"/>
      <c r="Y917" s="24"/>
      <c r="Z917" s="24"/>
    </row>
    <row r="918" spans="16:26" ht="15.75" customHeight="1">
      <c r="P918" s="24"/>
      <c r="Q918" s="24"/>
      <c r="R918" s="24"/>
      <c r="S918" s="24"/>
      <c r="T918" s="24"/>
      <c r="U918" s="24"/>
      <c r="V918" s="24"/>
      <c r="W918" s="24"/>
      <c r="X918" s="24"/>
      <c r="Y918" s="24"/>
      <c r="Z918" s="24"/>
    </row>
    <row r="919" spans="16:26" ht="15.75" customHeight="1">
      <c r="P919" s="24"/>
      <c r="Q919" s="24"/>
      <c r="R919" s="24"/>
      <c r="S919" s="24"/>
      <c r="T919" s="24"/>
      <c r="U919" s="24"/>
      <c r="V919" s="24"/>
      <c r="W919" s="24"/>
      <c r="X919" s="24"/>
      <c r="Y919" s="24"/>
      <c r="Z919" s="24"/>
    </row>
    <row r="920" spans="16:26" ht="15.75" customHeight="1">
      <c r="P920" s="24"/>
      <c r="Q920" s="24"/>
      <c r="R920" s="24"/>
      <c r="S920" s="24"/>
      <c r="T920" s="24"/>
      <c r="U920" s="24"/>
      <c r="V920" s="24"/>
      <c r="W920" s="24"/>
      <c r="X920" s="24"/>
      <c r="Y920" s="24"/>
      <c r="Z920" s="24"/>
    </row>
    <row r="921" spans="16:26" ht="15.75" customHeight="1">
      <c r="P921" s="24"/>
      <c r="Q921" s="24"/>
      <c r="R921" s="24"/>
      <c r="S921" s="24"/>
      <c r="T921" s="24"/>
      <c r="U921" s="24"/>
      <c r="V921" s="24"/>
      <c r="W921" s="24"/>
      <c r="X921" s="24"/>
      <c r="Y921" s="24"/>
      <c r="Z921" s="24"/>
    </row>
    <row r="922" spans="16:26" ht="15.75" customHeight="1">
      <c r="P922" s="24"/>
      <c r="Q922" s="24"/>
      <c r="R922" s="24"/>
      <c r="S922" s="24"/>
      <c r="T922" s="24"/>
      <c r="U922" s="24"/>
      <c r="V922" s="24"/>
      <c r="W922" s="24"/>
      <c r="X922" s="24"/>
      <c r="Y922" s="24"/>
      <c r="Z922" s="24"/>
    </row>
    <row r="923" spans="16:26" ht="15.75" customHeight="1">
      <c r="P923" s="24"/>
      <c r="Q923" s="24"/>
      <c r="R923" s="24"/>
      <c r="S923" s="24"/>
      <c r="T923" s="24"/>
      <c r="U923" s="24"/>
      <c r="V923" s="24"/>
      <c r="W923" s="24"/>
      <c r="X923" s="24"/>
      <c r="Y923" s="24"/>
      <c r="Z923" s="24"/>
    </row>
    <row r="924" spans="16:26" ht="15.75" customHeight="1">
      <c r="P924" s="24"/>
      <c r="Q924" s="24"/>
      <c r="R924" s="24"/>
      <c r="S924" s="24"/>
      <c r="T924" s="24"/>
      <c r="U924" s="24"/>
      <c r="V924" s="24"/>
      <c r="W924" s="24"/>
      <c r="X924" s="24"/>
      <c r="Y924" s="24"/>
      <c r="Z924" s="24"/>
    </row>
    <row r="925" spans="16:26" ht="15.75" customHeight="1">
      <c r="P925" s="24"/>
      <c r="Q925" s="24"/>
      <c r="R925" s="24"/>
      <c r="S925" s="24"/>
      <c r="T925" s="24"/>
      <c r="U925" s="24"/>
      <c r="V925" s="24"/>
      <c r="W925" s="24"/>
      <c r="X925" s="24"/>
      <c r="Y925" s="24"/>
      <c r="Z925" s="24"/>
    </row>
    <row r="926" spans="16:26" ht="15.75" customHeight="1">
      <c r="P926" s="24"/>
      <c r="Q926" s="24"/>
      <c r="R926" s="24"/>
      <c r="S926" s="24"/>
      <c r="T926" s="24"/>
      <c r="U926" s="24"/>
      <c r="V926" s="24"/>
      <c r="W926" s="24"/>
      <c r="X926" s="24"/>
      <c r="Y926" s="24"/>
      <c r="Z926" s="24"/>
    </row>
    <row r="927" spans="16:26" ht="15.75" customHeight="1">
      <c r="P927" s="24"/>
      <c r="Q927" s="24"/>
      <c r="R927" s="24"/>
      <c r="S927" s="24"/>
      <c r="T927" s="24"/>
      <c r="U927" s="24"/>
      <c r="V927" s="24"/>
      <c r="W927" s="24"/>
      <c r="X927" s="24"/>
      <c r="Y927" s="24"/>
      <c r="Z927" s="24"/>
    </row>
    <row r="928" spans="16:26" ht="15.75" customHeight="1">
      <c r="P928" s="24"/>
      <c r="Q928" s="24"/>
      <c r="R928" s="24"/>
      <c r="S928" s="24"/>
      <c r="T928" s="24"/>
      <c r="U928" s="24"/>
      <c r="V928" s="24"/>
      <c r="W928" s="24"/>
      <c r="X928" s="24"/>
      <c r="Y928" s="24"/>
      <c r="Z928" s="24"/>
    </row>
    <row r="929" spans="16:26" ht="15.75" customHeight="1">
      <c r="P929" s="24"/>
      <c r="Q929" s="24"/>
      <c r="R929" s="24"/>
      <c r="S929" s="24"/>
      <c r="T929" s="24"/>
      <c r="U929" s="24"/>
      <c r="V929" s="24"/>
      <c r="W929" s="24"/>
      <c r="X929" s="24"/>
      <c r="Y929" s="24"/>
      <c r="Z929" s="24"/>
    </row>
    <row r="930" spans="16:26" ht="15.75" customHeight="1">
      <c r="P930" s="24"/>
      <c r="Q930" s="24"/>
      <c r="R930" s="24"/>
      <c r="S930" s="24"/>
      <c r="T930" s="24"/>
      <c r="U930" s="24"/>
      <c r="V930" s="24"/>
      <c r="W930" s="24"/>
      <c r="X930" s="24"/>
      <c r="Y930" s="24"/>
      <c r="Z930" s="24"/>
    </row>
    <row r="931" spans="16:26" ht="15.75" customHeight="1">
      <c r="P931" s="24"/>
      <c r="Q931" s="24"/>
      <c r="R931" s="24"/>
      <c r="S931" s="24"/>
      <c r="T931" s="24"/>
      <c r="U931" s="24"/>
      <c r="V931" s="24"/>
      <c r="W931" s="24"/>
      <c r="X931" s="24"/>
      <c r="Y931" s="24"/>
      <c r="Z931" s="24"/>
    </row>
    <row r="932" spans="16:26" ht="15.75" customHeight="1">
      <c r="P932" s="24"/>
      <c r="Q932" s="24"/>
      <c r="R932" s="24"/>
      <c r="S932" s="24"/>
      <c r="T932" s="24"/>
      <c r="U932" s="24"/>
      <c r="V932" s="24"/>
      <c r="W932" s="24"/>
      <c r="X932" s="24"/>
      <c r="Y932" s="24"/>
      <c r="Z932" s="24"/>
    </row>
    <row r="933" spans="16:26" ht="15.75" customHeight="1">
      <c r="P933" s="24"/>
      <c r="Q933" s="24"/>
      <c r="R933" s="24"/>
      <c r="S933" s="24"/>
      <c r="T933" s="24"/>
      <c r="U933" s="24"/>
      <c r="V933" s="24"/>
      <c r="W933" s="24"/>
      <c r="X933" s="24"/>
      <c r="Y933" s="24"/>
      <c r="Z933" s="24"/>
    </row>
    <row r="934" spans="16:26" ht="15.75" customHeight="1">
      <c r="P934" s="24"/>
      <c r="Q934" s="24"/>
      <c r="R934" s="24"/>
      <c r="S934" s="24"/>
      <c r="T934" s="24"/>
      <c r="U934" s="24"/>
      <c r="V934" s="24"/>
      <c r="W934" s="24"/>
      <c r="X934" s="24"/>
      <c r="Y934" s="24"/>
      <c r="Z934" s="24"/>
    </row>
    <row r="935" spans="16:26" ht="15.75" customHeight="1">
      <c r="P935" s="24"/>
      <c r="Q935" s="24"/>
      <c r="R935" s="24"/>
      <c r="S935" s="24"/>
      <c r="T935" s="24"/>
      <c r="U935" s="24"/>
      <c r="V935" s="24"/>
      <c r="W935" s="24"/>
      <c r="X935" s="24"/>
      <c r="Y935" s="24"/>
      <c r="Z935" s="24"/>
    </row>
    <row r="936" spans="16:26" ht="15.75" customHeight="1">
      <c r="P936" s="24"/>
      <c r="Q936" s="24"/>
      <c r="R936" s="24"/>
      <c r="S936" s="24"/>
      <c r="T936" s="24"/>
      <c r="U936" s="24"/>
      <c r="V936" s="24"/>
      <c r="W936" s="24"/>
      <c r="X936" s="24"/>
      <c r="Y936" s="24"/>
      <c r="Z936" s="24"/>
    </row>
    <row r="937" spans="16:26" ht="15.75" customHeight="1">
      <c r="P937" s="24"/>
      <c r="Q937" s="24"/>
      <c r="R937" s="24"/>
      <c r="S937" s="24"/>
      <c r="T937" s="24"/>
      <c r="U937" s="24"/>
      <c r="V937" s="24"/>
      <c r="W937" s="24"/>
      <c r="X937" s="24"/>
      <c r="Y937" s="24"/>
      <c r="Z937" s="24"/>
    </row>
    <row r="938" spans="16:26" ht="15.75" customHeight="1">
      <c r="P938" s="24"/>
      <c r="Q938" s="24"/>
      <c r="R938" s="24"/>
      <c r="S938" s="24"/>
      <c r="T938" s="24"/>
      <c r="U938" s="24"/>
      <c r="V938" s="24"/>
      <c r="W938" s="24"/>
      <c r="X938" s="24"/>
      <c r="Y938" s="24"/>
      <c r="Z938" s="24"/>
    </row>
    <row r="939" spans="16:26" ht="15.75" customHeight="1">
      <c r="P939" s="24"/>
      <c r="Q939" s="24"/>
      <c r="R939" s="24"/>
      <c r="S939" s="24"/>
      <c r="T939" s="24"/>
      <c r="U939" s="24"/>
      <c r="V939" s="24"/>
      <c r="W939" s="24"/>
      <c r="X939" s="24"/>
      <c r="Y939" s="24"/>
      <c r="Z939" s="24"/>
    </row>
    <row r="940" spans="16:26" ht="15.75" customHeight="1">
      <c r="P940" s="24"/>
      <c r="Q940" s="24"/>
      <c r="R940" s="24"/>
      <c r="S940" s="24"/>
      <c r="T940" s="24"/>
      <c r="U940" s="24"/>
      <c r="V940" s="24"/>
      <c r="W940" s="24"/>
      <c r="X940" s="24"/>
      <c r="Y940" s="24"/>
      <c r="Z940" s="24"/>
    </row>
    <row r="941" spans="16:26" ht="15.75" customHeight="1">
      <c r="P941" s="24"/>
      <c r="Q941" s="24"/>
      <c r="R941" s="24"/>
      <c r="S941" s="24"/>
      <c r="T941" s="24"/>
      <c r="U941" s="24"/>
      <c r="V941" s="24"/>
      <c r="W941" s="24"/>
      <c r="X941" s="24"/>
      <c r="Y941" s="24"/>
      <c r="Z941" s="24"/>
    </row>
    <row r="942" spans="16:26" ht="15.75" customHeight="1">
      <c r="P942" s="24"/>
      <c r="Q942" s="24"/>
      <c r="R942" s="24"/>
      <c r="S942" s="24"/>
      <c r="T942" s="24"/>
      <c r="U942" s="24"/>
      <c r="V942" s="24"/>
      <c r="W942" s="24"/>
      <c r="X942" s="24"/>
      <c r="Y942" s="24"/>
      <c r="Z942" s="24"/>
    </row>
    <row r="943" spans="16:26" ht="15.75" customHeight="1">
      <c r="P943" s="24"/>
      <c r="Q943" s="24"/>
      <c r="R943" s="24"/>
      <c r="S943" s="24"/>
      <c r="T943" s="24"/>
      <c r="U943" s="24"/>
      <c r="V943" s="24"/>
      <c r="W943" s="24"/>
      <c r="X943" s="24"/>
      <c r="Y943" s="24"/>
      <c r="Z943" s="24"/>
    </row>
    <row r="944" spans="16:26" ht="15.75" customHeight="1">
      <c r="P944" s="24"/>
      <c r="Q944" s="24"/>
      <c r="R944" s="24"/>
      <c r="S944" s="24"/>
      <c r="T944" s="24"/>
      <c r="U944" s="24"/>
      <c r="V944" s="24"/>
      <c r="W944" s="24"/>
      <c r="X944" s="24"/>
      <c r="Y944" s="24"/>
      <c r="Z944" s="24"/>
    </row>
    <row r="945" spans="16:26" ht="15.75" customHeight="1">
      <c r="P945" s="24"/>
      <c r="Q945" s="24"/>
      <c r="R945" s="24"/>
      <c r="S945" s="24"/>
      <c r="T945" s="24"/>
      <c r="U945" s="24"/>
      <c r="V945" s="24"/>
      <c r="W945" s="24"/>
      <c r="X945" s="24"/>
      <c r="Y945" s="24"/>
      <c r="Z945" s="24"/>
    </row>
    <row r="946" spans="16:26" ht="15.75" customHeight="1">
      <c r="P946" s="24"/>
      <c r="Q946" s="24"/>
      <c r="R946" s="24"/>
      <c r="S946" s="24"/>
      <c r="T946" s="24"/>
      <c r="U946" s="24"/>
      <c r="V946" s="24"/>
      <c r="W946" s="24"/>
      <c r="X946" s="24"/>
      <c r="Y946" s="24"/>
      <c r="Z946" s="24"/>
    </row>
    <row r="947" spans="16:26" ht="15.75" customHeight="1">
      <c r="P947" s="24"/>
      <c r="Q947" s="24"/>
      <c r="R947" s="24"/>
      <c r="S947" s="24"/>
      <c r="T947" s="24"/>
      <c r="U947" s="24"/>
      <c r="V947" s="24"/>
      <c r="W947" s="24"/>
      <c r="X947" s="24"/>
      <c r="Y947" s="24"/>
      <c r="Z947" s="24"/>
    </row>
    <row r="948" spans="16:26" ht="15.75" customHeight="1">
      <c r="P948" s="24"/>
      <c r="Q948" s="24"/>
      <c r="R948" s="24"/>
      <c r="S948" s="24"/>
      <c r="T948" s="24"/>
      <c r="U948" s="24"/>
      <c r="V948" s="24"/>
      <c r="W948" s="24"/>
      <c r="X948" s="24"/>
      <c r="Y948" s="24"/>
      <c r="Z948" s="24"/>
    </row>
    <row r="949" spans="16:26" ht="15.75" customHeight="1">
      <c r="P949" s="24"/>
      <c r="Q949" s="24"/>
      <c r="R949" s="24"/>
      <c r="S949" s="24"/>
      <c r="T949" s="24"/>
      <c r="U949" s="24"/>
      <c r="V949" s="24"/>
      <c r="W949" s="24"/>
      <c r="X949" s="24"/>
      <c r="Y949" s="24"/>
      <c r="Z949" s="24"/>
    </row>
    <row r="950" spans="16:26" ht="15.75" customHeight="1">
      <c r="P950" s="24"/>
      <c r="Q950" s="24"/>
      <c r="R950" s="24"/>
      <c r="S950" s="24"/>
      <c r="T950" s="24"/>
      <c r="U950" s="24"/>
      <c r="V950" s="24"/>
      <c r="W950" s="24"/>
      <c r="X950" s="24"/>
      <c r="Y950" s="24"/>
      <c r="Z950" s="24"/>
    </row>
    <row r="951" spans="16:26" ht="15.75" customHeight="1">
      <c r="P951" s="24"/>
      <c r="Q951" s="24"/>
      <c r="R951" s="24"/>
      <c r="S951" s="24"/>
      <c r="T951" s="24"/>
      <c r="U951" s="24"/>
      <c r="V951" s="24"/>
      <c r="W951" s="24"/>
      <c r="X951" s="24"/>
      <c r="Y951" s="24"/>
      <c r="Z951" s="24"/>
    </row>
    <row r="952" spans="16:26" ht="15.75" customHeight="1">
      <c r="P952" s="24"/>
      <c r="Q952" s="24"/>
      <c r="R952" s="24"/>
      <c r="S952" s="24"/>
      <c r="T952" s="24"/>
      <c r="U952" s="24"/>
      <c r="V952" s="24"/>
      <c r="W952" s="24"/>
      <c r="X952" s="24"/>
      <c r="Y952" s="24"/>
      <c r="Z952" s="24"/>
    </row>
    <row r="953" spans="16:26" ht="15.75" customHeight="1">
      <c r="P953" s="24"/>
      <c r="Q953" s="24"/>
      <c r="R953" s="24"/>
      <c r="S953" s="24"/>
      <c r="T953" s="24"/>
      <c r="U953" s="24"/>
      <c r="V953" s="24"/>
      <c r="W953" s="24"/>
      <c r="X953" s="24"/>
      <c r="Y953" s="24"/>
      <c r="Z953" s="24"/>
    </row>
    <row r="954" spans="16:26" ht="15.75" customHeight="1">
      <c r="P954" s="24"/>
      <c r="Q954" s="24"/>
      <c r="R954" s="24"/>
      <c r="S954" s="24"/>
      <c r="T954" s="24"/>
      <c r="U954" s="24"/>
      <c r="V954" s="24"/>
      <c r="W954" s="24"/>
      <c r="X954" s="24"/>
      <c r="Y954" s="24"/>
      <c r="Z954" s="24"/>
    </row>
    <row r="955" spans="16:26" ht="15.75" customHeight="1">
      <c r="P955" s="24"/>
      <c r="Q955" s="24"/>
      <c r="R955" s="24"/>
      <c r="S955" s="24"/>
      <c r="T955" s="24"/>
      <c r="U955" s="24"/>
      <c r="V955" s="24"/>
      <c r="W955" s="24"/>
      <c r="X955" s="24"/>
      <c r="Y955" s="24"/>
      <c r="Z955" s="24"/>
    </row>
    <row r="956" spans="16:26" ht="15.75" customHeight="1">
      <c r="P956" s="24"/>
      <c r="Q956" s="24"/>
      <c r="R956" s="24"/>
      <c r="S956" s="24"/>
      <c r="T956" s="24"/>
      <c r="U956" s="24"/>
      <c r="V956" s="24"/>
      <c r="W956" s="24"/>
      <c r="X956" s="24"/>
      <c r="Y956" s="24"/>
      <c r="Z956" s="24"/>
    </row>
    <row r="957" spans="16:26" ht="15.75" customHeight="1">
      <c r="P957" s="24"/>
      <c r="Q957" s="24"/>
      <c r="R957" s="24"/>
      <c r="S957" s="24"/>
      <c r="T957" s="24"/>
      <c r="U957" s="24"/>
      <c r="V957" s="24"/>
      <c r="W957" s="24"/>
      <c r="X957" s="24"/>
      <c r="Y957" s="24"/>
      <c r="Z957" s="24"/>
    </row>
    <row r="958" spans="16:26" ht="15.75" customHeight="1">
      <c r="P958" s="24"/>
      <c r="Q958" s="24"/>
      <c r="R958" s="24"/>
      <c r="S958" s="24"/>
      <c r="T958" s="24"/>
      <c r="U958" s="24"/>
      <c r="V958" s="24"/>
      <c r="W958" s="24"/>
      <c r="X958" s="24"/>
      <c r="Y958" s="24"/>
      <c r="Z958" s="24"/>
    </row>
    <row r="959" spans="16:26" ht="15.75" customHeight="1">
      <c r="P959" s="24"/>
      <c r="Q959" s="24"/>
      <c r="R959" s="24"/>
      <c r="S959" s="24"/>
      <c r="T959" s="24"/>
      <c r="U959" s="24"/>
      <c r="V959" s="24"/>
      <c r="W959" s="24"/>
      <c r="X959" s="24"/>
      <c r="Y959" s="24"/>
      <c r="Z959" s="24"/>
    </row>
    <row r="960" spans="16:26" ht="15.75" customHeight="1">
      <c r="P960" s="24"/>
      <c r="Q960" s="24"/>
      <c r="R960" s="24"/>
      <c r="S960" s="24"/>
      <c r="T960" s="24"/>
      <c r="U960" s="24"/>
      <c r="V960" s="24"/>
      <c r="W960" s="24"/>
      <c r="X960" s="24"/>
      <c r="Y960" s="24"/>
      <c r="Z960" s="24"/>
    </row>
    <row r="961" spans="16:26" ht="15.75" customHeight="1">
      <c r="P961" s="24"/>
      <c r="Q961" s="24"/>
      <c r="R961" s="24"/>
      <c r="S961" s="24"/>
      <c r="T961" s="24"/>
      <c r="U961" s="24"/>
      <c r="V961" s="24"/>
      <c r="W961" s="24"/>
      <c r="X961" s="24"/>
      <c r="Y961" s="24"/>
      <c r="Z961" s="24"/>
    </row>
    <row r="962" spans="16:26" ht="15.75" customHeight="1">
      <c r="P962" s="24"/>
      <c r="Q962" s="24"/>
      <c r="R962" s="24"/>
      <c r="S962" s="24"/>
      <c r="T962" s="24"/>
      <c r="U962" s="24"/>
      <c r="V962" s="24"/>
      <c r="W962" s="24"/>
      <c r="X962" s="24"/>
      <c r="Y962" s="24"/>
      <c r="Z962" s="24"/>
    </row>
    <row r="963" spans="16:26" ht="15.75" customHeight="1">
      <c r="P963" s="24"/>
      <c r="Q963" s="24"/>
      <c r="R963" s="24"/>
      <c r="S963" s="24"/>
      <c r="T963" s="24"/>
      <c r="U963" s="24"/>
      <c r="V963" s="24"/>
      <c r="W963" s="24"/>
      <c r="X963" s="24"/>
      <c r="Y963" s="24"/>
      <c r="Z963" s="24"/>
    </row>
    <row r="964" spans="16:26" ht="15.75" customHeight="1">
      <c r="P964" s="24"/>
      <c r="Q964" s="24"/>
      <c r="R964" s="24"/>
      <c r="S964" s="24"/>
      <c r="T964" s="24"/>
      <c r="U964" s="24"/>
      <c r="V964" s="24"/>
      <c r="W964" s="24"/>
      <c r="X964" s="24"/>
      <c r="Y964" s="24"/>
      <c r="Z964" s="24"/>
    </row>
    <row r="965" spans="16:26" ht="15.75" customHeight="1">
      <c r="P965" s="24"/>
      <c r="Q965" s="24"/>
      <c r="R965" s="24"/>
      <c r="S965" s="24"/>
      <c r="T965" s="24"/>
      <c r="U965" s="24"/>
      <c r="V965" s="24"/>
      <c r="W965" s="24"/>
      <c r="X965" s="24"/>
      <c r="Y965" s="24"/>
      <c r="Z965" s="24"/>
    </row>
    <row r="966" spans="16:26" ht="15.75" customHeight="1">
      <c r="P966" s="24"/>
      <c r="Q966" s="24"/>
      <c r="R966" s="24"/>
      <c r="S966" s="24"/>
      <c r="T966" s="24"/>
      <c r="U966" s="24"/>
      <c r="V966" s="24"/>
      <c r="W966" s="24"/>
      <c r="X966" s="24"/>
      <c r="Y966" s="24"/>
      <c r="Z966" s="24"/>
    </row>
    <row r="967" spans="16:26" ht="15.75" customHeight="1">
      <c r="P967" s="24"/>
      <c r="Q967" s="24"/>
      <c r="R967" s="24"/>
      <c r="S967" s="24"/>
      <c r="T967" s="24"/>
      <c r="U967" s="24"/>
      <c r="V967" s="24"/>
      <c r="W967" s="24"/>
      <c r="X967" s="24"/>
      <c r="Y967" s="24"/>
      <c r="Z967" s="24"/>
    </row>
    <row r="968" spans="16:26" ht="15.75" customHeight="1">
      <c r="P968" s="24"/>
      <c r="Q968" s="24"/>
      <c r="R968" s="24"/>
      <c r="S968" s="24"/>
      <c r="T968" s="24"/>
      <c r="U968" s="24"/>
      <c r="V968" s="24"/>
      <c r="W968" s="24"/>
      <c r="X968" s="24"/>
      <c r="Y968" s="24"/>
      <c r="Z968" s="24"/>
    </row>
    <row r="969" spans="16:26" ht="15.75" customHeight="1">
      <c r="P969" s="24"/>
      <c r="Q969" s="24"/>
      <c r="R969" s="24"/>
      <c r="S969" s="24"/>
      <c r="T969" s="24"/>
      <c r="U969" s="24"/>
      <c r="V969" s="24"/>
      <c r="W969" s="24"/>
      <c r="X969" s="24"/>
      <c r="Y969" s="24"/>
      <c r="Z969" s="24"/>
    </row>
    <row r="970" spans="16:26" ht="15.75" customHeight="1">
      <c r="P970" s="24"/>
      <c r="Q970" s="24"/>
      <c r="R970" s="24"/>
      <c r="S970" s="24"/>
      <c r="T970" s="24"/>
      <c r="U970" s="24"/>
      <c r="V970" s="24"/>
      <c r="W970" s="24"/>
      <c r="X970" s="24"/>
      <c r="Y970" s="24"/>
      <c r="Z970" s="24"/>
    </row>
    <row r="971" spans="16:26" ht="15.75" customHeight="1">
      <c r="P971" s="24"/>
      <c r="Q971" s="24"/>
      <c r="R971" s="24"/>
      <c r="S971" s="24"/>
      <c r="T971" s="24"/>
      <c r="U971" s="24"/>
      <c r="V971" s="24"/>
      <c r="W971" s="24"/>
      <c r="X971" s="24"/>
      <c r="Y971" s="24"/>
      <c r="Z971" s="24"/>
    </row>
    <row r="972" spans="16:26" ht="15.75" customHeight="1">
      <c r="P972" s="24"/>
      <c r="Q972" s="24"/>
      <c r="R972" s="24"/>
      <c r="S972" s="24"/>
      <c r="T972" s="24"/>
      <c r="U972" s="24"/>
      <c r="V972" s="24"/>
      <c r="W972" s="24"/>
      <c r="X972" s="24"/>
      <c r="Y972" s="24"/>
      <c r="Z972" s="24"/>
    </row>
    <row r="973" spans="16:26" ht="15.75" customHeight="1">
      <c r="P973" s="24"/>
      <c r="Q973" s="24"/>
      <c r="R973" s="24"/>
      <c r="S973" s="24"/>
      <c r="T973" s="24"/>
      <c r="U973" s="24"/>
      <c r="V973" s="24"/>
      <c r="W973" s="24"/>
      <c r="X973" s="24"/>
      <c r="Y973" s="24"/>
      <c r="Z973" s="24"/>
    </row>
    <row r="974" spans="16:26" ht="15.75" customHeight="1">
      <c r="P974" s="24"/>
      <c r="Q974" s="24"/>
      <c r="R974" s="24"/>
      <c r="S974" s="24"/>
      <c r="T974" s="24"/>
      <c r="U974" s="24"/>
      <c r="V974" s="24"/>
      <c r="W974" s="24"/>
      <c r="X974" s="24"/>
      <c r="Y974" s="24"/>
      <c r="Z974" s="24"/>
    </row>
    <row r="975" spans="16:26" ht="15.75" customHeight="1">
      <c r="P975" s="24"/>
      <c r="Q975" s="24"/>
      <c r="R975" s="24"/>
      <c r="S975" s="24"/>
      <c r="T975" s="24"/>
      <c r="U975" s="24"/>
      <c r="V975" s="24"/>
      <c r="W975" s="24"/>
      <c r="X975" s="24"/>
      <c r="Y975" s="24"/>
      <c r="Z975" s="24"/>
    </row>
    <row r="976" spans="16:26" ht="15.75" customHeight="1">
      <c r="P976" s="24"/>
      <c r="Q976" s="24"/>
      <c r="R976" s="24"/>
      <c r="S976" s="24"/>
      <c r="T976" s="24"/>
      <c r="U976" s="24"/>
      <c r="V976" s="24"/>
      <c r="W976" s="24"/>
      <c r="X976" s="24"/>
      <c r="Y976" s="24"/>
      <c r="Z976" s="24"/>
    </row>
    <row r="977" spans="16:26" ht="15.75" customHeight="1">
      <c r="P977" s="24"/>
      <c r="Q977" s="24"/>
      <c r="R977" s="24"/>
      <c r="S977" s="24"/>
      <c r="T977" s="24"/>
      <c r="U977" s="24"/>
      <c r="V977" s="24"/>
      <c r="W977" s="24"/>
      <c r="X977" s="24"/>
      <c r="Y977" s="24"/>
      <c r="Z977" s="24"/>
    </row>
    <row r="978" spans="16:26" ht="15.75" customHeight="1">
      <c r="P978" s="24"/>
      <c r="Q978" s="24"/>
      <c r="R978" s="24"/>
      <c r="S978" s="24"/>
      <c r="T978" s="24"/>
      <c r="U978" s="24"/>
      <c r="V978" s="24"/>
      <c r="W978" s="24"/>
      <c r="X978" s="24"/>
      <c r="Y978" s="24"/>
      <c r="Z978" s="24"/>
    </row>
    <row r="979" spans="16:26" ht="15.75" customHeight="1">
      <c r="P979" s="24"/>
      <c r="Q979" s="24"/>
      <c r="R979" s="24"/>
      <c r="S979" s="24"/>
      <c r="T979" s="24"/>
      <c r="U979" s="24"/>
      <c r="V979" s="24"/>
      <c r="W979" s="24"/>
      <c r="X979" s="24"/>
      <c r="Y979" s="24"/>
      <c r="Z979" s="24"/>
    </row>
    <row r="980" spans="16:26" ht="15.75" customHeight="1">
      <c r="P980" s="24"/>
      <c r="Q980" s="24"/>
      <c r="R980" s="24"/>
      <c r="S980" s="24"/>
      <c r="T980" s="24"/>
      <c r="U980" s="24"/>
      <c r="V980" s="24"/>
      <c r="W980" s="24"/>
      <c r="X980" s="24"/>
      <c r="Y980" s="24"/>
      <c r="Z980" s="24"/>
    </row>
    <row r="981" spans="16:26" ht="15.75" customHeight="1">
      <c r="P981" s="24"/>
      <c r="Q981" s="24"/>
      <c r="R981" s="24"/>
      <c r="S981" s="24"/>
      <c r="T981" s="24"/>
      <c r="U981" s="24"/>
      <c r="V981" s="24"/>
      <c r="W981" s="24"/>
      <c r="X981" s="24"/>
      <c r="Y981" s="24"/>
      <c r="Z981" s="24"/>
    </row>
    <row r="982" spans="16:26" ht="15.75" customHeight="1">
      <c r="P982" s="24"/>
      <c r="Q982" s="24"/>
      <c r="R982" s="24"/>
      <c r="S982" s="24"/>
      <c r="T982" s="24"/>
      <c r="U982" s="24"/>
      <c r="V982" s="24"/>
      <c r="W982" s="24"/>
      <c r="X982" s="24"/>
      <c r="Y982" s="24"/>
      <c r="Z982" s="24"/>
    </row>
    <row r="983" spans="16:26" ht="15.75" customHeight="1">
      <c r="P983" s="24"/>
      <c r="Q983" s="24"/>
      <c r="R983" s="24"/>
      <c r="S983" s="24"/>
      <c r="T983" s="24"/>
      <c r="U983" s="24"/>
      <c r="V983" s="24"/>
      <c r="W983" s="24"/>
      <c r="X983" s="24"/>
      <c r="Y983" s="24"/>
      <c r="Z983" s="24"/>
    </row>
    <row r="984" spans="16:26" ht="15.75" customHeight="1">
      <c r="P984" s="24"/>
      <c r="Q984" s="24"/>
      <c r="R984" s="24"/>
      <c r="S984" s="24"/>
      <c r="T984" s="24"/>
      <c r="U984" s="24"/>
      <c r="V984" s="24"/>
      <c r="W984" s="24"/>
      <c r="X984" s="24"/>
      <c r="Y984" s="24"/>
      <c r="Z984" s="24"/>
    </row>
    <row r="985" spans="16:26" ht="15.75" customHeight="1">
      <c r="P985" s="24"/>
      <c r="Q985" s="24"/>
      <c r="R985" s="24"/>
      <c r="S985" s="24"/>
      <c r="T985" s="24"/>
      <c r="U985" s="24"/>
      <c r="V985" s="24"/>
      <c r="W985" s="24"/>
      <c r="X985" s="24"/>
      <c r="Y985" s="24"/>
      <c r="Z985" s="24"/>
    </row>
    <row r="986" spans="16:26" ht="15.75" customHeight="1">
      <c r="P986" s="24"/>
      <c r="Q986" s="24"/>
      <c r="R986" s="24"/>
      <c r="S986" s="24"/>
      <c r="T986" s="24"/>
      <c r="U986" s="24"/>
      <c r="V986" s="24"/>
      <c r="W986" s="24"/>
      <c r="X986" s="24"/>
      <c r="Y986" s="24"/>
      <c r="Z986" s="24"/>
    </row>
    <row r="987" spans="16:26" ht="15.75" customHeight="1">
      <c r="P987" s="24"/>
      <c r="Q987" s="24"/>
      <c r="R987" s="24"/>
      <c r="S987" s="24"/>
      <c r="T987" s="24"/>
      <c r="U987" s="24"/>
      <c r="V987" s="24"/>
      <c r="W987" s="24"/>
      <c r="X987" s="24"/>
      <c r="Y987" s="24"/>
      <c r="Z987" s="24"/>
    </row>
    <row r="988" spans="16:26" ht="15.75" customHeight="1">
      <c r="P988" s="24"/>
      <c r="Q988" s="24"/>
      <c r="R988" s="24"/>
      <c r="S988" s="24"/>
      <c r="T988" s="24"/>
      <c r="U988" s="24"/>
      <c r="V988" s="24"/>
      <c r="W988" s="24"/>
      <c r="X988" s="24"/>
      <c r="Y988" s="24"/>
      <c r="Z988" s="24"/>
    </row>
    <row r="989" spans="16:26" ht="15.75" customHeight="1">
      <c r="P989" s="24"/>
      <c r="Q989" s="24"/>
      <c r="R989" s="24"/>
      <c r="S989" s="24"/>
      <c r="T989" s="24"/>
      <c r="U989" s="24"/>
      <c r="V989" s="24"/>
      <c r="W989" s="24"/>
      <c r="X989" s="24"/>
      <c r="Y989" s="24"/>
      <c r="Z989" s="24"/>
    </row>
    <row r="990" spans="16:26" ht="15.75" customHeight="1">
      <c r="P990" s="24"/>
      <c r="Q990" s="24"/>
      <c r="R990" s="24"/>
      <c r="S990" s="24"/>
      <c r="T990" s="24"/>
      <c r="U990" s="24"/>
      <c r="V990" s="24"/>
      <c r="W990" s="24"/>
      <c r="X990" s="24"/>
      <c r="Y990" s="24"/>
      <c r="Z990" s="24"/>
    </row>
    <row r="991" spans="16:26" ht="15.75" customHeight="1">
      <c r="P991" s="24"/>
      <c r="Q991" s="24"/>
      <c r="R991" s="24"/>
      <c r="S991" s="24"/>
      <c r="T991" s="24"/>
      <c r="U991" s="24"/>
      <c r="V991" s="24"/>
      <c r="W991" s="24"/>
      <c r="X991" s="24"/>
      <c r="Y991" s="24"/>
      <c r="Z991" s="24"/>
    </row>
    <row r="992" spans="16:26" ht="15.75" customHeight="1">
      <c r="P992" s="24"/>
      <c r="Q992" s="24"/>
      <c r="R992" s="24"/>
      <c r="S992" s="24"/>
      <c r="T992" s="24"/>
      <c r="U992" s="24"/>
      <c r="V992" s="24"/>
      <c r="W992" s="24"/>
      <c r="X992" s="24"/>
      <c r="Y992" s="24"/>
      <c r="Z992" s="24"/>
    </row>
    <row r="993" spans="16:26" ht="15.75" customHeight="1">
      <c r="P993" s="24"/>
      <c r="Q993" s="24"/>
      <c r="R993" s="24"/>
      <c r="S993" s="24"/>
      <c r="T993" s="24"/>
      <c r="U993" s="24"/>
      <c r="V993" s="24"/>
      <c r="W993" s="24"/>
      <c r="X993" s="24"/>
      <c r="Y993" s="24"/>
      <c r="Z993" s="24"/>
    </row>
    <row r="994" spans="16:26" ht="15.75" customHeight="1">
      <c r="P994" s="24"/>
      <c r="Q994" s="24"/>
      <c r="R994" s="24"/>
      <c r="S994" s="24"/>
      <c r="T994" s="24"/>
      <c r="U994" s="24"/>
      <c r="V994" s="24"/>
      <c r="W994" s="24"/>
      <c r="X994" s="24"/>
      <c r="Y994" s="24"/>
      <c r="Z994" s="24"/>
    </row>
    <row r="995" spans="16:26" ht="15.75" customHeight="1">
      <c r="P995" s="24"/>
      <c r="Q995" s="24"/>
      <c r="R995" s="24"/>
      <c r="S995" s="24"/>
      <c r="T995" s="24"/>
      <c r="U995" s="24"/>
      <c r="V995" s="24"/>
      <c r="W995" s="24"/>
      <c r="X995" s="24"/>
      <c r="Y995" s="24"/>
      <c r="Z995" s="24"/>
    </row>
    <row r="996" spans="16:26" ht="15.75" customHeight="1">
      <c r="P996" s="24"/>
      <c r="Q996" s="24"/>
      <c r="R996" s="24"/>
      <c r="S996" s="24"/>
      <c r="T996" s="24"/>
      <c r="U996" s="24"/>
      <c r="V996" s="24"/>
      <c r="W996" s="24"/>
      <c r="X996" s="24"/>
      <c r="Y996" s="24"/>
      <c r="Z996" s="24"/>
    </row>
    <row r="997" spans="16:26" ht="15.75" customHeight="1">
      <c r="P997" s="24"/>
      <c r="Q997" s="24"/>
      <c r="R997" s="24"/>
      <c r="S997" s="24"/>
      <c r="T997" s="24"/>
      <c r="U997" s="24"/>
      <c r="V997" s="24"/>
      <c r="W997" s="24"/>
      <c r="X997" s="24"/>
      <c r="Y997" s="24"/>
      <c r="Z997" s="24"/>
    </row>
    <row r="998" spans="16:26" ht="15.75" customHeight="1">
      <c r="P998" s="24"/>
      <c r="Q998" s="24"/>
      <c r="R998" s="24"/>
      <c r="S998" s="24"/>
      <c r="T998" s="24"/>
      <c r="U998" s="24"/>
      <c r="V998" s="24"/>
      <c r="W998" s="24"/>
      <c r="X998" s="24"/>
      <c r="Y998" s="24"/>
      <c r="Z998" s="24"/>
    </row>
    <row r="999" spans="16:26" ht="15.75" customHeight="1">
      <c r="P999" s="24"/>
      <c r="Q999" s="24"/>
      <c r="R999" s="24"/>
      <c r="S999" s="24"/>
      <c r="T999" s="24"/>
      <c r="U999" s="24"/>
      <c r="V999" s="24"/>
      <c r="W999" s="24"/>
      <c r="X999" s="24"/>
      <c r="Y999" s="24"/>
      <c r="Z999" s="24"/>
    </row>
    <row r="1000" spans="16:26" ht="15.75" customHeight="1">
      <c r="P1000" s="24"/>
      <c r="Q1000" s="24"/>
      <c r="R1000" s="24"/>
      <c r="S1000" s="24"/>
      <c r="T1000" s="24"/>
      <c r="U1000" s="24"/>
      <c r="V1000" s="24"/>
      <c r="W1000" s="24"/>
      <c r="X1000" s="24"/>
      <c r="Y1000" s="24"/>
      <c r="Z1000" s="24"/>
    </row>
  </sheetData>
  <mergeCells count="11">
    <mergeCell ref="H1:H2"/>
    <mergeCell ref="I1:I2"/>
    <mergeCell ref="J1:M1"/>
    <mergeCell ref="N1:P1"/>
    <mergeCell ref="A1:A2"/>
    <mergeCell ref="B1:B2"/>
    <mergeCell ref="C1:C2"/>
    <mergeCell ref="D1:D2"/>
    <mergeCell ref="E1:E2"/>
    <mergeCell ref="F1:F2"/>
    <mergeCell ref="G1:G2"/>
  </mergeCells>
  <hyperlinks>
    <hyperlink ref="O4" r:id="rId1"/>
    <hyperlink ref="O6" r:id="rId2"/>
    <hyperlink ref="O8" r:id="rId3"/>
  </hyperlinks>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D1" zoomScaleNormal="100" workbookViewId="0">
      <pane xSplit="6" ySplit="2" topLeftCell="J3" activePane="bottomRight" state="frozen"/>
      <selection activeCell="D1" sqref="D1"/>
      <selection pane="topRight" activeCell="J1" sqref="J1"/>
      <selection pane="bottomLeft" activeCell="D3" sqref="D3"/>
      <selection pane="bottomRight" activeCell="J3" sqref="J3"/>
    </sheetView>
  </sheetViews>
  <sheetFormatPr baseColWidth="10" defaultColWidth="12.625" defaultRowHeight="15" customHeight="1"/>
  <cols>
    <col min="1" max="1" width="7.5" customWidth="1"/>
    <col min="2" max="2" width="13.875" customWidth="1"/>
    <col min="3" max="3" width="16.5" customWidth="1"/>
    <col min="4" max="4" width="6.625" customWidth="1"/>
    <col min="5" max="5" width="34.5" customWidth="1"/>
    <col min="6" max="6" width="6.125" customWidth="1"/>
    <col min="7" max="7" width="28.125" customWidth="1"/>
    <col min="8" max="8" width="13.75" customWidth="1"/>
    <col min="9" max="9" width="13.375" customWidth="1"/>
    <col min="10" max="10" width="29.25" customWidth="1"/>
    <col min="11" max="11" width="9.125" customWidth="1"/>
    <col min="12" max="12" width="38.375" customWidth="1"/>
    <col min="13" max="13" width="9.125" customWidth="1"/>
    <col min="14" max="15" width="53.125" customWidth="1"/>
    <col min="16" max="16" width="12.875" customWidth="1"/>
    <col min="17" max="17" width="74.125" customWidth="1"/>
    <col min="18" max="26" width="9.375" customWidth="1"/>
  </cols>
  <sheetData>
    <row r="1" spans="1:26" ht="16.5" customHeight="1">
      <c r="A1" s="682" t="s">
        <v>0</v>
      </c>
      <c r="B1" s="684" t="s">
        <v>1</v>
      </c>
      <c r="C1" s="684" t="s">
        <v>2</v>
      </c>
      <c r="D1" s="684" t="s">
        <v>3</v>
      </c>
      <c r="E1" s="684" t="s">
        <v>3</v>
      </c>
      <c r="F1" s="684" t="s">
        <v>4</v>
      </c>
      <c r="G1" s="684" t="s">
        <v>4</v>
      </c>
      <c r="H1" s="675" t="s">
        <v>2259</v>
      </c>
      <c r="I1" s="677" t="s">
        <v>2260</v>
      </c>
      <c r="J1" s="679" t="s">
        <v>2261</v>
      </c>
      <c r="K1" s="680"/>
      <c r="L1" s="680"/>
      <c r="M1" s="680"/>
      <c r="N1" s="679" t="s">
        <v>2262</v>
      </c>
      <c r="O1" s="680"/>
      <c r="P1" s="681"/>
      <c r="Q1" s="32"/>
      <c r="R1" s="32"/>
      <c r="S1" s="32"/>
      <c r="T1" s="32"/>
      <c r="U1" s="32"/>
      <c r="V1" s="32"/>
      <c r="W1" s="32"/>
      <c r="X1" s="32"/>
      <c r="Y1" s="32"/>
      <c r="Z1" s="32"/>
    </row>
    <row r="2" spans="1:26" ht="81.75" customHeight="1">
      <c r="A2" s="683"/>
      <c r="B2" s="676"/>
      <c r="C2" s="676"/>
      <c r="D2" s="676"/>
      <c r="E2" s="676"/>
      <c r="F2" s="676"/>
      <c r="G2" s="676"/>
      <c r="H2" s="676"/>
      <c r="I2" s="678"/>
      <c r="J2" s="15" t="s">
        <v>8</v>
      </c>
      <c r="K2" s="16" t="s">
        <v>9</v>
      </c>
      <c r="L2" s="1" t="s">
        <v>10</v>
      </c>
      <c r="M2" s="34" t="s">
        <v>9</v>
      </c>
      <c r="N2" s="15" t="s">
        <v>2263</v>
      </c>
      <c r="O2" s="1" t="s">
        <v>2264</v>
      </c>
      <c r="P2" s="17" t="s">
        <v>9</v>
      </c>
      <c r="Q2" s="14"/>
      <c r="R2" s="14"/>
      <c r="S2" s="14"/>
      <c r="T2" s="14"/>
      <c r="U2" s="14"/>
      <c r="V2" s="14"/>
      <c r="W2" s="14"/>
      <c r="X2" s="14"/>
      <c r="Y2" s="14"/>
      <c r="Z2" s="14"/>
    </row>
    <row r="3" spans="1:26" ht="99.95" customHeight="1">
      <c r="A3" s="35" t="s">
        <v>16</v>
      </c>
      <c r="B3" s="36" t="s">
        <v>17</v>
      </c>
      <c r="C3" s="36" t="s">
        <v>18</v>
      </c>
      <c r="D3" s="37" t="s">
        <v>19</v>
      </c>
      <c r="E3" s="38" t="s">
        <v>20</v>
      </c>
      <c r="F3" s="37" t="s">
        <v>21</v>
      </c>
      <c r="G3" s="38" t="s">
        <v>22</v>
      </c>
      <c r="H3" s="39"/>
      <c r="I3" s="40" t="s">
        <v>26</v>
      </c>
      <c r="J3" s="41" t="s">
        <v>27</v>
      </c>
      <c r="K3" s="42">
        <v>19624043</v>
      </c>
      <c r="L3" s="38" t="s">
        <v>27</v>
      </c>
      <c r="M3" s="43">
        <v>43465295</v>
      </c>
      <c r="N3" s="142" t="s">
        <v>2910</v>
      </c>
      <c r="O3" s="143" t="s">
        <v>2911</v>
      </c>
      <c r="P3" s="144" t="s">
        <v>2912</v>
      </c>
      <c r="Q3" s="11"/>
      <c r="R3" s="32"/>
      <c r="S3" s="32"/>
      <c r="T3" s="32"/>
      <c r="U3" s="32"/>
      <c r="V3" s="32"/>
      <c r="W3" s="32"/>
      <c r="X3" s="32"/>
      <c r="Y3" s="32"/>
      <c r="Z3" s="32"/>
    </row>
    <row r="4" spans="1:26" ht="99.95" customHeight="1">
      <c r="A4" s="44" t="s">
        <v>16</v>
      </c>
      <c r="B4" s="3" t="s">
        <v>17</v>
      </c>
      <c r="C4" s="3" t="s">
        <v>18</v>
      </c>
      <c r="D4" s="2" t="s">
        <v>19</v>
      </c>
      <c r="E4" s="4" t="s">
        <v>20</v>
      </c>
      <c r="F4" s="2" t="s">
        <v>34</v>
      </c>
      <c r="G4" s="4" t="s">
        <v>35</v>
      </c>
      <c r="H4" s="5"/>
      <c r="I4" s="45" t="s">
        <v>41</v>
      </c>
      <c r="J4" s="20" t="s">
        <v>42</v>
      </c>
      <c r="K4" s="23">
        <v>0</v>
      </c>
      <c r="L4" s="4" t="s">
        <v>42</v>
      </c>
      <c r="M4" s="46">
        <v>0</v>
      </c>
      <c r="N4" s="145" t="s">
        <v>2913</v>
      </c>
      <c r="O4" s="146" t="s">
        <v>2914</v>
      </c>
      <c r="P4" s="147"/>
      <c r="Q4" s="148"/>
      <c r="R4" s="14"/>
      <c r="S4" s="14"/>
      <c r="T4" s="14"/>
      <c r="U4" s="14"/>
      <c r="V4" s="14"/>
      <c r="W4" s="14"/>
      <c r="X4" s="14"/>
      <c r="Y4" s="14"/>
      <c r="Z4" s="14"/>
    </row>
    <row r="5" spans="1:26" ht="99.95" customHeight="1">
      <c r="A5" s="44" t="s">
        <v>16</v>
      </c>
      <c r="B5" s="3" t="s">
        <v>17</v>
      </c>
      <c r="C5" s="3" t="s">
        <v>18</v>
      </c>
      <c r="D5" s="2" t="s">
        <v>19</v>
      </c>
      <c r="E5" s="4" t="s">
        <v>20</v>
      </c>
      <c r="F5" s="2" t="s">
        <v>44</v>
      </c>
      <c r="G5" s="4" t="s">
        <v>48</v>
      </c>
      <c r="H5" s="5"/>
      <c r="I5" s="45" t="s">
        <v>41</v>
      </c>
      <c r="J5" s="20" t="s">
        <v>49</v>
      </c>
      <c r="K5" s="23">
        <v>0</v>
      </c>
      <c r="L5" s="4" t="s">
        <v>49</v>
      </c>
      <c r="M5" s="46">
        <v>0</v>
      </c>
      <c r="N5" s="149" t="s">
        <v>2915</v>
      </c>
      <c r="O5" s="150" t="s">
        <v>2916</v>
      </c>
      <c r="P5" s="151"/>
      <c r="Q5" s="148"/>
      <c r="R5" s="24"/>
      <c r="S5" s="24"/>
      <c r="T5" s="24"/>
      <c r="U5" s="24"/>
      <c r="V5" s="24"/>
      <c r="W5" s="24"/>
      <c r="X5" s="24"/>
      <c r="Y5" s="24"/>
      <c r="Z5" s="24"/>
    </row>
    <row r="6" spans="1:26" ht="99.95" customHeight="1">
      <c r="A6" s="44" t="s">
        <v>936</v>
      </c>
      <c r="B6" s="3" t="s">
        <v>937</v>
      </c>
      <c r="C6" s="3" t="s">
        <v>938</v>
      </c>
      <c r="D6" s="2" t="s">
        <v>939</v>
      </c>
      <c r="E6" s="4" t="s">
        <v>940</v>
      </c>
      <c r="F6" s="2" t="s">
        <v>941</v>
      </c>
      <c r="G6" s="4" t="s">
        <v>942</v>
      </c>
      <c r="H6" s="5" t="s">
        <v>26</v>
      </c>
      <c r="I6" s="45"/>
      <c r="J6" s="20" t="s">
        <v>946</v>
      </c>
      <c r="K6" s="23">
        <v>17000000</v>
      </c>
      <c r="L6" s="2"/>
      <c r="M6" s="46">
        <v>0</v>
      </c>
      <c r="N6" s="149" t="s">
        <v>2917</v>
      </c>
      <c r="O6" s="150" t="s">
        <v>2918</v>
      </c>
      <c r="P6" s="152"/>
      <c r="Q6" s="11"/>
      <c r="R6" s="24"/>
      <c r="S6" s="24"/>
      <c r="T6" s="24"/>
      <c r="U6" s="24"/>
      <c r="V6" s="24"/>
      <c r="W6" s="24"/>
      <c r="X6" s="24"/>
      <c r="Y6" s="24"/>
      <c r="Z6" s="24"/>
    </row>
    <row r="7" spans="1:26" ht="99.95" customHeight="1">
      <c r="A7" s="44" t="s">
        <v>1374</v>
      </c>
      <c r="B7" s="3" t="s">
        <v>1375</v>
      </c>
      <c r="C7" s="3" t="s">
        <v>1376</v>
      </c>
      <c r="D7" s="2" t="s">
        <v>1377</v>
      </c>
      <c r="E7" s="4" t="s">
        <v>1378</v>
      </c>
      <c r="F7" s="2" t="s">
        <v>1379</v>
      </c>
      <c r="G7" s="4" t="s">
        <v>1380</v>
      </c>
      <c r="H7" s="5" t="s">
        <v>26</v>
      </c>
      <c r="I7" s="45"/>
      <c r="J7" s="20" t="s">
        <v>1381</v>
      </c>
      <c r="K7" s="23">
        <v>104000000</v>
      </c>
      <c r="L7" s="4" t="s">
        <v>1381</v>
      </c>
      <c r="M7" s="46">
        <v>240000000</v>
      </c>
      <c r="N7" s="149" t="s">
        <v>2919</v>
      </c>
      <c r="O7" s="150" t="s">
        <v>2920</v>
      </c>
      <c r="P7" s="152"/>
      <c r="Q7" s="11"/>
      <c r="R7" s="24"/>
      <c r="S7" s="24"/>
      <c r="T7" s="24"/>
      <c r="U7" s="24"/>
      <c r="V7" s="24"/>
      <c r="W7" s="24"/>
      <c r="X7" s="24"/>
      <c r="Y7" s="24"/>
      <c r="Z7" s="24"/>
    </row>
    <row r="8" spans="1:26" ht="99.95" customHeight="1">
      <c r="A8" s="44" t="s">
        <v>16</v>
      </c>
      <c r="B8" s="3" t="s">
        <v>17</v>
      </c>
      <c r="C8" s="3" t="s">
        <v>18</v>
      </c>
      <c r="D8" s="2" t="s">
        <v>110</v>
      </c>
      <c r="E8" s="4" t="s">
        <v>111</v>
      </c>
      <c r="F8" s="2" t="s">
        <v>121</v>
      </c>
      <c r="G8" s="4" t="s">
        <v>122</v>
      </c>
      <c r="H8" s="5" t="s">
        <v>26</v>
      </c>
      <c r="I8" s="45"/>
      <c r="J8" s="153" t="s">
        <v>2921</v>
      </c>
      <c r="K8" s="23">
        <v>13000000</v>
      </c>
      <c r="L8" s="4" t="s">
        <v>124</v>
      </c>
      <c r="M8" s="46">
        <v>22000000</v>
      </c>
      <c r="N8" s="145" t="s">
        <v>2922</v>
      </c>
      <c r="O8" s="146" t="s">
        <v>2923</v>
      </c>
      <c r="P8" s="151"/>
      <c r="Q8" s="11"/>
      <c r="R8" s="24"/>
      <c r="S8" s="24"/>
      <c r="T8" s="24"/>
      <c r="U8" s="24"/>
      <c r="V8" s="24"/>
      <c r="W8" s="24"/>
      <c r="X8" s="24"/>
      <c r="Y8" s="24"/>
      <c r="Z8" s="24"/>
    </row>
    <row r="9" spans="1:26" ht="99.95" customHeight="1">
      <c r="A9" s="44" t="s">
        <v>16</v>
      </c>
      <c r="B9" s="3" t="s">
        <v>17</v>
      </c>
      <c r="C9" s="3" t="s">
        <v>18</v>
      </c>
      <c r="D9" s="2" t="s">
        <v>110</v>
      </c>
      <c r="E9" s="4" t="s">
        <v>111</v>
      </c>
      <c r="F9" s="2" t="s">
        <v>151</v>
      </c>
      <c r="G9" s="4" t="s">
        <v>152</v>
      </c>
      <c r="H9" s="5" t="s">
        <v>26</v>
      </c>
      <c r="I9" s="45"/>
      <c r="J9" s="154" t="s">
        <v>157</v>
      </c>
      <c r="K9" s="23">
        <v>5000000</v>
      </c>
      <c r="L9" s="9" t="s">
        <v>158</v>
      </c>
      <c r="M9" s="46">
        <v>11000000</v>
      </c>
      <c r="N9" s="155" t="s">
        <v>2924</v>
      </c>
      <c r="O9" s="156" t="s">
        <v>2925</v>
      </c>
      <c r="P9" s="151"/>
      <c r="Q9" s="11"/>
      <c r="R9" s="24"/>
      <c r="S9" s="24"/>
      <c r="T9" s="24"/>
      <c r="U9" s="24"/>
      <c r="V9" s="24"/>
      <c r="W9" s="24"/>
      <c r="X9" s="24"/>
      <c r="Y9" s="24"/>
      <c r="Z9" s="24"/>
    </row>
    <row r="10" spans="1:26" ht="99.95" customHeight="1">
      <c r="A10" s="44" t="s">
        <v>16</v>
      </c>
      <c r="B10" s="3" t="s">
        <v>17</v>
      </c>
      <c r="C10" s="3" t="s">
        <v>18</v>
      </c>
      <c r="D10" s="2" t="s">
        <v>110</v>
      </c>
      <c r="E10" s="4" t="s">
        <v>111</v>
      </c>
      <c r="F10" s="2" t="s">
        <v>168</v>
      </c>
      <c r="G10" s="4" t="s">
        <v>169</v>
      </c>
      <c r="H10" s="5"/>
      <c r="I10" s="45" t="s">
        <v>41</v>
      </c>
      <c r="J10" s="154" t="s">
        <v>178</v>
      </c>
      <c r="K10" s="23">
        <v>9000000</v>
      </c>
      <c r="L10" s="4"/>
      <c r="M10" s="46">
        <v>0</v>
      </c>
      <c r="N10" s="149" t="s">
        <v>2926</v>
      </c>
      <c r="O10" s="150" t="s">
        <v>2926</v>
      </c>
      <c r="P10" s="151"/>
      <c r="Q10" s="11"/>
      <c r="R10" s="24"/>
      <c r="S10" s="24"/>
      <c r="T10" s="24"/>
      <c r="U10" s="24"/>
      <c r="V10" s="24"/>
      <c r="W10" s="24"/>
      <c r="X10" s="24"/>
      <c r="Y10" s="24"/>
      <c r="Z10" s="24"/>
    </row>
    <row r="11" spans="1:26" ht="99.95" customHeight="1">
      <c r="A11" s="44" t="s">
        <v>1374</v>
      </c>
      <c r="B11" s="3" t="s">
        <v>1375</v>
      </c>
      <c r="C11" s="3" t="s">
        <v>1665</v>
      </c>
      <c r="D11" s="2" t="s">
        <v>1666</v>
      </c>
      <c r="E11" s="4" t="s">
        <v>1667</v>
      </c>
      <c r="F11" s="2" t="s">
        <v>1694</v>
      </c>
      <c r="G11" s="4" t="s">
        <v>1695</v>
      </c>
      <c r="H11" s="5" t="s">
        <v>26</v>
      </c>
      <c r="I11" s="45"/>
      <c r="J11" s="20"/>
      <c r="K11" s="23">
        <v>0</v>
      </c>
      <c r="L11" s="4" t="s">
        <v>1696</v>
      </c>
      <c r="M11" s="46">
        <v>30000000</v>
      </c>
      <c r="N11" s="149" t="s">
        <v>2927</v>
      </c>
      <c r="O11" s="150" t="s">
        <v>2928</v>
      </c>
      <c r="P11" s="151"/>
      <c r="Q11" s="11"/>
      <c r="R11" s="24"/>
      <c r="S11" s="24"/>
      <c r="T11" s="24"/>
      <c r="U11" s="24"/>
      <c r="V11" s="24"/>
      <c r="W11" s="24"/>
      <c r="X11" s="24"/>
      <c r="Y11" s="24"/>
      <c r="Z11" s="24"/>
    </row>
    <row r="12" spans="1:26" ht="99.95" customHeight="1">
      <c r="A12" s="44" t="s">
        <v>1374</v>
      </c>
      <c r="B12" s="3" t="s">
        <v>1375</v>
      </c>
      <c r="C12" s="3" t="s">
        <v>1665</v>
      </c>
      <c r="D12" s="2" t="s">
        <v>1666</v>
      </c>
      <c r="E12" s="4" t="s">
        <v>1667</v>
      </c>
      <c r="F12" s="2" t="s">
        <v>1697</v>
      </c>
      <c r="G12" s="4" t="s">
        <v>1698</v>
      </c>
      <c r="H12" s="5" t="s">
        <v>26</v>
      </c>
      <c r="I12" s="45"/>
      <c r="J12" s="20" t="s">
        <v>1699</v>
      </c>
      <c r="K12" s="23">
        <v>152000000</v>
      </c>
      <c r="L12" s="4"/>
      <c r="M12" s="46">
        <v>0</v>
      </c>
      <c r="N12" s="149" t="s">
        <v>2929</v>
      </c>
      <c r="O12" s="150" t="s">
        <v>2929</v>
      </c>
      <c r="P12" s="151"/>
      <c r="Q12" s="11"/>
      <c r="R12" s="24"/>
      <c r="S12" s="24"/>
      <c r="T12" s="24"/>
      <c r="U12" s="24"/>
      <c r="V12" s="24"/>
      <c r="W12" s="24"/>
      <c r="X12" s="24"/>
      <c r="Y12" s="24"/>
      <c r="Z12" s="24"/>
    </row>
    <row r="13" spans="1:26" ht="99.95" customHeight="1">
      <c r="A13" s="44" t="s">
        <v>16</v>
      </c>
      <c r="B13" s="3" t="s">
        <v>17</v>
      </c>
      <c r="C13" s="3" t="s">
        <v>200</v>
      </c>
      <c r="D13" s="2" t="s">
        <v>201</v>
      </c>
      <c r="E13" s="4" t="s">
        <v>202</v>
      </c>
      <c r="F13" s="2" t="s">
        <v>419</v>
      </c>
      <c r="G13" s="4" t="s">
        <v>420</v>
      </c>
      <c r="H13" s="5"/>
      <c r="I13" s="45" t="s">
        <v>41</v>
      </c>
      <c r="J13" s="20"/>
      <c r="K13" s="23">
        <v>0</v>
      </c>
      <c r="L13" s="4"/>
      <c r="M13" s="46">
        <v>0</v>
      </c>
      <c r="N13" s="157" t="s">
        <v>2930</v>
      </c>
      <c r="O13" s="157" t="s">
        <v>2930</v>
      </c>
      <c r="P13" s="151"/>
      <c r="Q13" s="11"/>
      <c r="R13" s="24"/>
      <c r="S13" s="24"/>
      <c r="T13" s="24"/>
      <c r="U13" s="24"/>
      <c r="V13" s="24"/>
      <c r="W13" s="24"/>
      <c r="X13" s="24"/>
      <c r="Y13" s="24"/>
      <c r="Z13" s="24"/>
    </row>
    <row r="14" spans="1:26" ht="99.95" customHeight="1">
      <c r="A14" s="49" t="s">
        <v>16</v>
      </c>
      <c r="B14" s="50" t="s">
        <v>17</v>
      </c>
      <c r="C14" s="50" t="s">
        <v>870</v>
      </c>
      <c r="D14" s="51" t="s">
        <v>919</v>
      </c>
      <c r="E14" s="27" t="s">
        <v>920</v>
      </c>
      <c r="F14" s="51" t="s">
        <v>930</v>
      </c>
      <c r="G14" s="27" t="s">
        <v>931</v>
      </c>
      <c r="H14" s="52"/>
      <c r="I14" s="53" t="s">
        <v>26</v>
      </c>
      <c r="J14" s="25"/>
      <c r="K14" s="26">
        <v>19000000</v>
      </c>
      <c r="L14" s="27"/>
      <c r="M14" s="54">
        <v>43000000</v>
      </c>
      <c r="N14" s="158" t="s">
        <v>2931</v>
      </c>
      <c r="O14" s="159" t="s">
        <v>2932</v>
      </c>
      <c r="P14" s="147"/>
      <c r="Q14" s="11"/>
      <c r="R14" s="24"/>
      <c r="S14" s="24"/>
      <c r="T14" s="24"/>
      <c r="U14" s="24"/>
      <c r="V14" s="24"/>
      <c r="W14" s="24"/>
      <c r="X14" s="24"/>
      <c r="Y14" s="24"/>
      <c r="Z14" s="24"/>
    </row>
    <row r="15" spans="1:26" ht="16.5">
      <c r="A15" s="84"/>
      <c r="B15" s="84"/>
      <c r="C15" s="84"/>
      <c r="D15" s="84"/>
      <c r="E15" s="84"/>
      <c r="F15" s="84"/>
      <c r="G15" s="84"/>
      <c r="H15" s="85"/>
      <c r="I15" s="85"/>
      <c r="J15" s="84"/>
      <c r="K15" s="97"/>
      <c r="L15" s="84"/>
      <c r="M15" s="98"/>
      <c r="N15" s="84"/>
      <c r="O15" s="84"/>
      <c r="P15" s="84"/>
      <c r="Q15" s="32"/>
      <c r="R15" s="24"/>
      <c r="S15" s="24"/>
      <c r="T15" s="24"/>
      <c r="U15" s="24"/>
      <c r="V15" s="24"/>
      <c r="W15" s="24"/>
      <c r="X15" s="24"/>
      <c r="Y15" s="24"/>
      <c r="Z15" s="24"/>
    </row>
    <row r="16" spans="1:26" ht="16.5">
      <c r="A16" s="84"/>
      <c r="B16" s="84"/>
      <c r="C16" s="84"/>
      <c r="D16" s="84"/>
      <c r="E16" s="84"/>
      <c r="F16" s="84"/>
      <c r="G16" s="84"/>
      <c r="H16" s="85"/>
      <c r="I16" s="85"/>
      <c r="J16" s="14"/>
      <c r="K16" s="99"/>
      <c r="L16" s="14"/>
      <c r="M16" s="99"/>
      <c r="N16" s="14"/>
      <c r="O16" s="14"/>
      <c r="P16" s="14"/>
      <c r="Q16" s="14"/>
      <c r="R16" s="24"/>
      <c r="S16" s="24"/>
      <c r="T16" s="24"/>
      <c r="U16" s="24"/>
      <c r="V16" s="24"/>
      <c r="W16" s="24"/>
      <c r="X16" s="24"/>
      <c r="Y16" s="24"/>
      <c r="Z16" s="24"/>
    </row>
    <row r="17" spans="11:26">
      <c r="K17" s="30"/>
      <c r="M17" s="30"/>
      <c r="N17" s="160"/>
      <c r="O17" s="160"/>
      <c r="P17" s="24"/>
      <c r="Q17" s="24"/>
      <c r="R17" s="24"/>
      <c r="S17" s="24"/>
      <c r="T17" s="24"/>
      <c r="U17" s="24"/>
      <c r="V17" s="24"/>
      <c r="W17" s="24"/>
      <c r="X17" s="24"/>
      <c r="Y17" s="24"/>
      <c r="Z17" s="24"/>
    </row>
    <row r="18" spans="11:26">
      <c r="K18" s="30"/>
      <c r="M18" s="30"/>
      <c r="N18" s="160"/>
      <c r="O18" s="160"/>
      <c r="P18" s="24"/>
      <c r="Q18" s="24"/>
      <c r="R18" s="24"/>
      <c r="S18" s="24"/>
      <c r="T18" s="24"/>
      <c r="U18" s="24"/>
      <c r="V18" s="24"/>
      <c r="W18" s="24"/>
      <c r="X18" s="24"/>
      <c r="Y18" s="24"/>
      <c r="Z18" s="24"/>
    </row>
    <row r="19" spans="11:26">
      <c r="K19" s="30"/>
      <c r="M19" s="30"/>
      <c r="N19" s="160"/>
      <c r="O19" s="160"/>
      <c r="P19" s="24"/>
      <c r="Q19" s="24"/>
      <c r="R19" s="24"/>
      <c r="S19" s="24"/>
      <c r="T19" s="24"/>
      <c r="U19" s="24"/>
      <c r="V19" s="24"/>
      <c r="W19" s="24"/>
      <c r="X19" s="24"/>
      <c r="Y19" s="24"/>
      <c r="Z19" s="24"/>
    </row>
    <row r="20" spans="11:26">
      <c r="K20" s="30"/>
      <c r="M20" s="30"/>
      <c r="N20" s="160"/>
      <c r="O20" s="160"/>
      <c r="P20" s="24"/>
      <c r="Q20" s="24"/>
      <c r="R20" s="24"/>
      <c r="S20" s="24"/>
      <c r="T20" s="24"/>
      <c r="U20" s="24"/>
      <c r="V20" s="24"/>
      <c r="W20" s="24"/>
      <c r="X20" s="24"/>
      <c r="Y20" s="24"/>
      <c r="Z20" s="24"/>
    </row>
    <row r="21" spans="11:26" ht="15.75" customHeight="1">
      <c r="K21" s="30"/>
      <c r="M21" s="30"/>
      <c r="N21" s="160"/>
      <c r="O21" s="160"/>
      <c r="P21" s="24"/>
      <c r="Q21" s="24"/>
      <c r="R21" s="24"/>
      <c r="S21" s="24"/>
      <c r="T21" s="24"/>
      <c r="U21" s="24"/>
      <c r="V21" s="24"/>
      <c r="W21" s="24"/>
      <c r="X21" s="24"/>
      <c r="Y21" s="24"/>
      <c r="Z21" s="24"/>
    </row>
    <row r="22" spans="11:26" ht="15.75" customHeight="1">
      <c r="K22" s="30"/>
      <c r="M22" s="30"/>
      <c r="N22" s="160"/>
      <c r="O22" s="160"/>
      <c r="P22" s="24"/>
      <c r="Q22" s="24"/>
      <c r="R22" s="24"/>
      <c r="S22" s="24"/>
      <c r="T22" s="24"/>
      <c r="U22" s="24"/>
      <c r="V22" s="24"/>
      <c r="W22" s="24"/>
      <c r="X22" s="24"/>
      <c r="Y22" s="24"/>
      <c r="Z22" s="24"/>
    </row>
    <row r="23" spans="11:26" ht="15.75" customHeight="1">
      <c r="K23" s="30"/>
      <c r="M23" s="30"/>
      <c r="N23" s="160"/>
      <c r="O23" s="160"/>
      <c r="P23" s="24"/>
      <c r="Q23" s="24"/>
      <c r="R23" s="24"/>
      <c r="S23" s="24"/>
      <c r="T23" s="24"/>
      <c r="U23" s="24"/>
      <c r="V23" s="24"/>
      <c r="W23" s="24"/>
      <c r="X23" s="24"/>
      <c r="Y23" s="24"/>
      <c r="Z23" s="24"/>
    </row>
    <row r="24" spans="11:26" ht="15.75" customHeight="1">
      <c r="K24" s="30"/>
      <c r="M24" s="30"/>
      <c r="N24" s="160"/>
      <c r="O24" s="160"/>
      <c r="P24" s="24"/>
      <c r="Q24" s="24"/>
      <c r="R24" s="24"/>
      <c r="S24" s="24"/>
      <c r="T24" s="24"/>
      <c r="U24" s="24"/>
      <c r="V24" s="24"/>
      <c r="W24" s="24"/>
      <c r="X24" s="24"/>
      <c r="Y24" s="24"/>
      <c r="Z24" s="24"/>
    </row>
    <row r="25" spans="11:26" ht="15.75" customHeight="1">
      <c r="K25" s="30"/>
      <c r="M25" s="30"/>
      <c r="N25" s="160"/>
      <c r="O25" s="160"/>
      <c r="P25" s="24"/>
      <c r="Q25" s="24"/>
      <c r="R25" s="24"/>
      <c r="S25" s="24"/>
      <c r="T25" s="24"/>
      <c r="U25" s="24"/>
      <c r="V25" s="24"/>
      <c r="W25" s="24"/>
      <c r="X25" s="24"/>
      <c r="Y25" s="24"/>
      <c r="Z25" s="24"/>
    </row>
    <row r="26" spans="11:26" ht="15.75" customHeight="1">
      <c r="K26" s="30"/>
      <c r="M26" s="30"/>
      <c r="N26" s="160"/>
      <c r="O26" s="160"/>
      <c r="P26" s="24"/>
      <c r="Q26" s="24"/>
      <c r="R26" s="24"/>
      <c r="S26" s="24"/>
      <c r="T26" s="24"/>
      <c r="U26" s="24"/>
      <c r="V26" s="24"/>
      <c r="W26" s="24"/>
      <c r="X26" s="24"/>
      <c r="Y26" s="24"/>
      <c r="Z26" s="24"/>
    </row>
    <row r="27" spans="11:26" ht="15.75" customHeight="1">
      <c r="K27" s="30"/>
      <c r="M27" s="30"/>
      <c r="N27" s="160"/>
      <c r="O27" s="160"/>
      <c r="P27" s="24"/>
      <c r="Q27" s="24"/>
      <c r="R27" s="24"/>
      <c r="S27" s="24"/>
      <c r="T27" s="24"/>
      <c r="U27" s="24"/>
      <c r="V27" s="24"/>
      <c r="W27" s="24"/>
      <c r="X27" s="24"/>
      <c r="Y27" s="24"/>
      <c r="Z27" s="24"/>
    </row>
    <row r="28" spans="11:26" ht="15.75" customHeight="1">
      <c r="K28" s="30"/>
      <c r="M28" s="30"/>
      <c r="N28" s="160"/>
      <c r="O28" s="160"/>
      <c r="P28" s="24"/>
      <c r="Q28" s="24"/>
      <c r="R28" s="24"/>
      <c r="S28" s="24"/>
      <c r="T28" s="24"/>
      <c r="U28" s="24"/>
      <c r="V28" s="24"/>
      <c r="W28" s="24"/>
      <c r="X28" s="24"/>
      <c r="Y28" s="24"/>
      <c r="Z28" s="24"/>
    </row>
    <row r="29" spans="11:26" ht="15.75" customHeight="1">
      <c r="K29" s="30"/>
      <c r="M29" s="30"/>
      <c r="N29" s="160"/>
      <c r="O29" s="160"/>
      <c r="P29" s="24"/>
      <c r="Q29" s="24"/>
      <c r="R29" s="24"/>
      <c r="S29" s="24"/>
      <c r="T29" s="24"/>
      <c r="U29" s="24"/>
      <c r="V29" s="24"/>
      <c r="W29" s="24"/>
      <c r="X29" s="24"/>
      <c r="Y29" s="24"/>
      <c r="Z29" s="24"/>
    </row>
    <row r="30" spans="11:26" ht="15.75" customHeight="1">
      <c r="K30" s="30"/>
      <c r="M30" s="30"/>
      <c r="N30" s="160"/>
      <c r="O30" s="160"/>
      <c r="P30" s="24"/>
      <c r="Q30" s="24"/>
      <c r="R30" s="24"/>
      <c r="S30" s="24"/>
      <c r="T30" s="24"/>
      <c r="U30" s="24"/>
      <c r="V30" s="24"/>
      <c r="W30" s="24"/>
      <c r="X30" s="24"/>
      <c r="Y30" s="24"/>
      <c r="Z30" s="24"/>
    </row>
    <row r="31" spans="11:26" ht="15.75" customHeight="1">
      <c r="K31" s="30"/>
      <c r="M31" s="30"/>
      <c r="N31" s="160"/>
      <c r="O31" s="160"/>
      <c r="P31" s="24"/>
      <c r="Q31" s="24"/>
      <c r="R31" s="24"/>
      <c r="S31" s="24"/>
      <c r="T31" s="24"/>
      <c r="U31" s="24"/>
      <c r="V31" s="24"/>
      <c r="W31" s="24"/>
      <c r="X31" s="24"/>
      <c r="Y31" s="24"/>
      <c r="Z31" s="24"/>
    </row>
    <row r="32" spans="11:26" ht="15.75" customHeight="1">
      <c r="K32" s="30"/>
      <c r="M32" s="30"/>
      <c r="N32" s="160"/>
      <c r="O32" s="160"/>
      <c r="P32" s="24"/>
      <c r="Q32" s="24"/>
      <c r="R32" s="24"/>
      <c r="S32" s="24"/>
      <c r="T32" s="24"/>
      <c r="U32" s="24"/>
      <c r="V32" s="24"/>
      <c r="W32" s="24"/>
      <c r="X32" s="24"/>
      <c r="Y32" s="24"/>
      <c r="Z32" s="24"/>
    </row>
    <row r="33" spans="11:26" ht="15.75" customHeight="1">
      <c r="K33" s="30"/>
      <c r="M33" s="30"/>
      <c r="N33" s="160"/>
      <c r="O33" s="160"/>
      <c r="P33" s="24"/>
      <c r="Q33" s="24"/>
      <c r="R33" s="24"/>
      <c r="S33" s="24"/>
      <c r="T33" s="24"/>
      <c r="U33" s="24"/>
      <c r="V33" s="24"/>
      <c r="W33" s="24"/>
      <c r="X33" s="24"/>
      <c r="Y33" s="24"/>
      <c r="Z33" s="24"/>
    </row>
    <row r="34" spans="11:26" ht="15.75" customHeight="1">
      <c r="K34" s="30"/>
      <c r="M34" s="30"/>
      <c r="N34" s="160"/>
      <c r="O34" s="160"/>
      <c r="P34" s="24"/>
      <c r="Q34" s="24"/>
      <c r="R34" s="24"/>
      <c r="S34" s="24"/>
      <c r="T34" s="24"/>
      <c r="U34" s="24"/>
      <c r="V34" s="24"/>
      <c r="W34" s="24"/>
      <c r="X34" s="24"/>
      <c r="Y34" s="24"/>
      <c r="Z34" s="24"/>
    </row>
    <row r="35" spans="11:26" ht="15.75" customHeight="1">
      <c r="K35" s="30"/>
      <c r="M35" s="30"/>
      <c r="N35" s="160"/>
      <c r="O35" s="160"/>
      <c r="P35" s="24"/>
      <c r="Q35" s="24"/>
      <c r="R35" s="24"/>
      <c r="S35" s="24"/>
      <c r="T35" s="24"/>
      <c r="U35" s="24"/>
      <c r="V35" s="24"/>
      <c r="W35" s="24"/>
      <c r="X35" s="24"/>
      <c r="Y35" s="24"/>
      <c r="Z35" s="24"/>
    </row>
    <row r="36" spans="11:26" ht="15.75" customHeight="1">
      <c r="K36" s="30"/>
      <c r="M36" s="30"/>
      <c r="N36" s="160"/>
      <c r="O36" s="160"/>
      <c r="P36" s="24"/>
      <c r="Q36" s="24"/>
      <c r="R36" s="24"/>
      <c r="S36" s="24"/>
      <c r="T36" s="24"/>
      <c r="U36" s="24"/>
      <c r="V36" s="24"/>
      <c r="W36" s="24"/>
      <c r="X36" s="24"/>
      <c r="Y36" s="24"/>
      <c r="Z36" s="24"/>
    </row>
    <row r="37" spans="11:26" ht="15.75" customHeight="1">
      <c r="K37" s="30"/>
      <c r="M37" s="30"/>
      <c r="N37" s="160"/>
      <c r="O37" s="160"/>
      <c r="P37" s="24"/>
      <c r="Q37" s="24"/>
      <c r="R37" s="24"/>
      <c r="S37" s="24"/>
      <c r="T37" s="24"/>
      <c r="U37" s="24"/>
      <c r="V37" s="24"/>
      <c r="W37" s="24"/>
      <c r="X37" s="24"/>
      <c r="Y37" s="24"/>
      <c r="Z37" s="24"/>
    </row>
    <row r="38" spans="11:26" ht="15.75" customHeight="1">
      <c r="K38" s="30"/>
      <c r="M38" s="30"/>
      <c r="N38" s="160"/>
      <c r="O38" s="160"/>
      <c r="P38" s="24"/>
      <c r="Q38" s="24"/>
      <c r="R38" s="24"/>
      <c r="S38" s="24"/>
      <c r="T38" s="24"/>
      <c r="U38" s="24"/>
      <c r="V38" s="24"/>
      <c r="W38" s="24"/>
      <c r="X38" s="24"/>
      <c r="Y38" s="24"/>
      <c r="Z38" s="24"/>
    </row>
    <row r="39" spans="11:26" ht="15.75" customHeight="1">
      <c r="K39" s="30"/>
      <c r="M39" s="30"/>
      <c r="N39" s="160"/>
      <c r="O39" s="160"/>
      <c r="P39" s="24"/>
      <c r="Q39" s="24"/>
      <c r="R39" s="24"/>
      <c r="S39" s="24"/>
      <c r="T39" s="24"/>
      <c r="U39" s="24"/>
      <c r="V39" s="24"/>
      <c r="W39" s="24"/>
      <c r="X39" s="24"/>
      <c r="Y39" s="24"/>
      <c r="Z39" s="24"/>
    </row>
    <row r="40" spans="11:26" ht="15.75" customHeight="1">
      <c r="K40" s="30"/>
      <c r="M40" s="30"/>
      <c r="N40" s="160"/>
      <c r="O40" s="160"/>
      <c r="P40" s="24"/>
      <c r="Q40" s="24"/>
      <c r="R40" s="24"/>
      <c r="S40" s="24"/>
      <c r="T40" s="24"/>
      <c r="U40" s="24"/>
      <c r="V40" s="24"/>
      <c r="W40" s="24"/>
      <c r="X40" s="24"/>
      <c r="Y40" s="24"/>
      <c r="Z40" s="24"/>
    </row>
    <row r="41" spans="11:26" ht="15.75" customHeight="1">
      <c r="K41" s="30"/>
      <c r="M41" s="30"/>
      <c r="N41" s="160"/>
      <c r="O41" s="160"/>
      <c r="P41" s="24"/>
      <c r="Q41" s="24"/>
      <c r="R41" s="24"/>
      <c r="S41" s="24"/>
      <c r="T41" s="24"/>
      <c r="U41" s="24"/>
      <c r="V41" s="24"/>
      <c r="W41" s="24"/>
      <c r="X41" s="24"/>
      <c r="Y41" s="24"/>
      <c r="Z41" s="24"/>
    </row>
    <row r="42" spans="11:26" ht="15.75" customHeight="1">
      <c r="K42" s="30"/>
      <c r="M42" s="30"/>
      <c r="N42" s="160"/>
      <c r="O42" s="160"/>
      <c r="P42" s="24"/>
      <c r="Q42" s="24"/>
      <c r="R42" s="24"/>
      <c r="S42" s="24"/>
      <c r="T42" s="24"/>
      <c r="U42" s="24"/>
      <c r="V42" s="24"/>
      <c r="W42" s="24"/>
      <c r="X42" s="24"/>
      <c r="Y42" s="24"/>
      <c r="Z42" s="24"/>
    </row>
    <row r="43" spans="11:26" ht="15.75" customHeight="1">
      <c r="K43" s="30"/>
      <c r="M43" s="30"/>
      <c r="N43" s="160"/>
      <c r="O43" s="160"/>
      <c r="P43" s="24"/>
      <c r="Q43" s="24"/>
      <c r="R43" s="24"/>
      <c r="S43" s="24"/>
      <c r="T43" s="24"/>
      <c r="U43" s="24"/>
      <c r="V43" s="24"/>
      <c r="W43" s="24"/>
      <c r="X43" s="24"/>
      <c r="Y43" s="24"/>
      <c r="Z43" s="24"/>
    </row>
    <row r="44" spans="11:26" ht="15.75" customHeight="1">
      <c r="K44" s="30"/>
      <c r="M44" s="30"/>
      <c r="N44" s="160"/>
      <c r="O44" s="160"/>
      <c r="P44" s="24"/>
      <c r="Q44" s="24"/>
      <c r="R44" s="24"/>
      <c r="S44" s="24"/>
      <c r="T44" s="24"/>
      <c r="U44" s="24"/>
      <c r="V44" s="24"/>
      <c r="W44" s="24"/>
      <c r="X44" s="24"/>
      <c r="Y44" s="24"/>
      <c r="Z44" s="24"/>
    </row>
    <row r="45" spans="11:26" ht="15.75" customHeight="1">
      <c r="K45" s="30"/>
      <c r="M45" s="30"/>
      <c r="N45" s="160"/>
      <c r="O45" s="160"/>
      <c r="P45" s="24"/>
      <c r="Q45" s="24"/>
      <c r="R45" s="24"/>
      <c r="S45" s="24"/>
      <c r="T45" s="24"/>
      <c r="U45" s="24"/>
      <c r="V45" s="24"/>
      <c r="W45" s="24"/>
      <c r="X45" s="24"/>
      <c r="Y45" s="24"/>
      <c r="Z45" s="24"/>
    </row>
    <row r="46" spans="11:26" ht="15.75" customHeight="1">
      <c r="K46" s="30"/>
      <c r="M46" s="30"/>
      <c r="N46" s="160"/>
      <c r="O46" s="160"/>
      <c r="P46" s="24"/>
      <c r="Q46" s="24"/>
      <c r="R46" s="24"/>
      <c r="S46" s="24"/>
      <c r="T46" s="24"/>
      <c r="U46" s="24"/>
      <c r="V46" s="24"/>
      <c r="W46" s="24"/>
      <c r="X46" s="24"/>
      <c r="Y46" s="24"/>
      <c r="Z46" s="24"/>
    </row>
    <row r="47" spans="11:26" ht="15.75" customHeight="1">
      <c r="K47" s="30"/>
      <c r="M47" s="30"/>
      <c r="N47" s="160"/>
      <c r="O47" s="160"/>
      <c r="P47" s="24"/>
      <c r="Q47" s="24"/>
      <c r="R47" s="24"/>
      <c r="S47" s="24"/>
      <c r="T47" s="24"/>
      <c r="U47" s="24"/>
      <c r="V47" s="24"/>
      <c r="W47" s="24"/>
      <c r="X47" s="24"/>
      <c r="Y47" s="24"/>
      <c r="Z47" s="24"/>
    </row>
    <row r="48" spans="11:26" ht="15.75" customHeight="1">
      <c r="K48" s="30"/>
      <c r="M48" s="30"/>
      <c r="N48" s="160"/>
      <c r="O48" s="160"/>
      <c r="P48" s="24"/>
      <c r="Q48" s="24"/>
      <c r="R48" s="24"/>
      <c r="S48" s="24"/>
      <c r="T48" s="24"/>
      <c r="U48" s="24"/>
      <c r="V48" s="24"/>
      <c r="W48" s="24"/>
      <c r="X48" s="24"/>
      <c r="Y48" s="24"/>
      <c r="Z48" s="24"/>
    </row>
    <row r="49" spans="11:26" ht="15.75" customHeight="1">
      <c r="K49" s="30"/>
      <c r="M49" s="30"/>
      <c r="N49" s="160"/>
      <c r="O49" s="160"/>
      <c r="P49" s="24"/>
      <c r="Q49" s="24"/>
      <c r="R49" s="24"/>
      <c r="S49" s="24"/>
      <c r="T49" s="24"/>
      <c r="U49" s="24"/>
      <c r="V49" s="24"/>
      <c r="W49" s="24"/>
      <c r="X49" s="24"/>
      <c r="Y49" s="24"/>
      <c r="Z49" s="24"/>
    </row>
    <row r="50" spans="11:26" ht="15.75" customHeight="1">
      <c r="K50" s="30"/>
      <c r="M50" s="30"/>
      <c r="N50" s="160"/>
      <c r="O50" s="160"/>
      <c r="P50" s="24"/>
      <c r="Q50" s="24"/>
      <c r="R50" s="24"/>
      <c r="S50" s="24"/>
      <c r="T50" s="24"/>
      <c r="U50" s="24"/>
      <c r="V50" s="24"/>
      <c r="W50" s="24"/>
      <c r="X50" s="24"/>
      <c r="Y50" s="24"/>
      <c r="Z50" s="24"/>
    </row>
    <row r="51" spans="11:26" ht="15.75" customHeight="1">
      <c r="K51" s="30"/>
      <c r="M51" s="30"/>
      <c r="N51" s="160"/>
      <c r="O51" s="160"/>
      <c r="P51" s="24"/>
      <c r="Q51" s="24"/>
      <c r="R51" s="24"/>
      <c r="S51" s="24"/>
      <c r="T51" s="24"/>
      <c r="U51" s="24"/>
      <c r="V51" s="24"/>
      <c r="W51" s="24"/>
      <c r="X51" s="24"/>
      <c r="Y51" s="24"/>
      <c r="Z51" s="24"/>
    </row>
    <row r="52" spans="11:26" ht="15.75" customHeight="1">
      <c r="K52" s="30"/>
      <c r="M52" s="30"/>
      <c r="N52" s="160"/>
      <c r="O52" s="160"/>
      <c r="P52" s="24"/>
      <c r="Q52" s="24"/>
      <c r="R52" s="24"/>
      <c r="S52" s="24"/>
      <c r="T52" s="24"/>
      <c r="U52" s="24"/>
      <c r="V52" s="24"/>
      <c r="W52" s="24"/>
      <c r="X52" s="24"/>
      <c r="Y52" s="24"/>
      <c r="Z52" s="24"/>
    </row>
    <row r="53" spans="11:26" ht="15.75" customHeight="1">
      <c r="K53" s="30"/>
      <c r="M53" s="30"/>
      <c r="N53" s="160"/>
      <c r="O53" s="160"/>
      <c r="P53" s="24"/>
      <c r="Q53" s="24"/>
      <c r="R53" s="24"/>
      <c r="S53" s="24"/>
      <c r="T53" s="24"/>
      <c r="U53" s="24"/>
      <c r="V53" s="24"/>
      <c r="W53" s="24"/>
      <c r="X53" s="24"/>
      <c r="Y53" s="24"/>
      <c r="Z53" s="24"/>
    </row>
    <row r="54" spans="11:26" ht="15.75" customHeight="1">
      <c r="K54" s="30"/>
      <c r="M54" s="30"/>
      <c r="N54" s="160"/>
      <c r="O54" s="160"/>
      <c r="P54" s="24"/>
      <c r="Q54" s="24"/>
      <c r="R54" s="24"/>
      <c r="S54" s="24"/>
      <c r="T54" s="24"/>
      <c r="U54" s="24"/>
      <c r="V54" s="24"/>
      <c r="W54" s="24"/>
      <c r="X54" s="24"/>
      <c r="Y54" s="24"/>
      <c r="Z54" s="24"/>
    </row>
    <row r="55" spans="11:26" ht="15.75" customHeight="1">
      <c r="K55" s="30"/>
      <c r="M55" s="30"/>
      <c r="N55" s="160"/>
      <c r="O55" s="160"/>
      <c r="P55" s="24"/>
      <c r="Q55" s="24"/>
      <c r="R55" s="24"/>
      <c r="S55" s="24"/>
      <c r="T55" s="24"/>
      <c r="U55" s="24"/>
      <c r="V55" s="24"/>
      <c r="W55" s="24"/>
      <c r="X55" s="24"/>
      <c r="Y55" s="24"/>
      <c r="Z55" s="24"/>
    </row>
    <row r="56" spans="11:26" ht="15.75" customHeight="1">
      <c r="K56" s="30"/>
      <c r="M56" s="30"/>
      <c r="N56" s="160"/>
      <c r="O56" s="160"/>
      <c r="P56" s="24"/>
      <c r="Q56" s="24"/>
      <c r="R56" s="24"/>
      <c r="S56" s="24"/>
      <c r="T56" s="24"/>
      <c r="U56" s="24"/>
      <c r="V56" s="24"/>
      <c r="W56" s="24"/>
      <c r="X56" s="24"/>
      <c r="Y56" s="24"/>
      <c r="Z56" s="24"/>
    </row>
    <row r="57" spans="11:26" ht="15.75" customHeight="1">
      <c r="K57" s="30"/>
      <c r="M57" s="30"/>
      <c r="N57" s="160"/>
      <c r="O57" s="160"/>
      <c r="P57" s="24"/>
      <c r="Q57" s="24"/>
      <c r="R57" s="24"/>
      <c r="S57" s="24"/>
      <c r="T57" s="24"/>
      <c r="U57" s="24"/>
      <c r="V57" s="24"/>
      <c r="W57" s="24"/>
      <c r="X57" s="24"/>
      <c r="Y57" s="24"/>
      <c r="Z57" s="24"/>
    </row>
    <row r="58" spans="11:26" ht="15.75" customHeight="1">
      <c r="K58" s="30"/>
      <c r="M58" s="30"/>
      <c r="N58" s="160"/>
      <c r="O58" s="160"/>
      <c r="P58" s="24"/>
      <c r="Q58" s="24"/>
      <c r="R58" s="24"/>
      <c r="S58" s="24"/>
      <c r="T58" s="24"/>
      <c r="U58" s="24"/>
      <c r="V58" s="24"/>
      <c r="W58" s="24"/>
      <c r="X58" s="24"/>
      <c r="Y58" s="24"/>
      <c r="Z58" s="24"/>
    </row>
    <row r="59" spans="11:26" ht="15.75" customHeight="1">
      <c r="K59" s="30"/>
      <c r="M59" s="30"/>
      <c r="N59" s="160"/>
      <c r="O59" s="160"/>
      <c r="P59" s="24"/>
      <c r="Q59" s="24"/>
      <c r="R59" s="24"/>
      <c r="S59" s="24"/>
      <c r="T59" s="24"/>
      <c r="U59" s="24"/>
      <c r="V59" s="24"/>
      <c r="W59" s="24"/>
      <c r="X59" s="24"/>
      <c r="Y59" s="24"/>
      <c r="Z59" s="24"/>
    </row>
    <row r="60" spans="11:26" ht="15.75" customHeight="1">
      <c r="K60" s="30"/>
      <c r="M60" s="30"/>
      <c r="N60" s="160"/>
      <c r="O60" s="160"/>
      <c r="P60" s="24"/>
      <c r="Q60" s="24"/>
      <c r="R60" s="24"/>
      <c r="S60" s="24"/>
      <c r="T60" s="24"/>
      <c r="U60" s="24"/>
      <c r="V60" s="24"/>
      <c r="W60" s="24"/>
      <c r="X60" s="24"/>
      <c r="Y60" s="24"/>
      <c r="Z60" s="24"/>
    </row>
    <row r="61" spans="11:26" ht="15.75" customHeight="1">
      <c r="K61" s="30"/>
      <c r="M61" s="30"/>
      <c r="N61" s="160"/>
      <c r="O61" s="160"/>
      <c r="P61" s="24"/>
      <c r="Q61" s="24"/>
      <c r="R61" s="24"/>
      <c r="S61" s="24"/>
      <c r="T61" s="24"/>
      <c r="U61" s="24"/>
      <c r="V61" s="24"/>
      <c r="W61" s="24"/>
      <c r="X61" s="24"/>
      <c r="Y61" s="24"/>
      <c r="Z61" s="24"/>
    </row>
    <row r="62" spans="11:26" ht="15.75" customHeight="1">
      <c r="K62" s="30"/>
      <c r="M62" s="30"/>
      <c r="N62" s="160"/>
      <c r="O62" s="160"/>
      <c r="P62" s="24"/>
      <c r="Q62" s="24"/>
      <c r="R62" s="24"/>
      <c r="S62" s="24"/>
      <c r="T62" s="24"/>
      <c r="U62" s="24"/>
      <c r="V62" s="24"/>
      <c r="W62" s="24"/>
      <c r="X62" s="24"/>
      <c r="Y62" s="24"/>
      <c r="Z62" s="24"/>
    </row>
    <row r="63" spans="11:26" ht="15.75" customHeight="1">
      <c r="K63" s="30"/>
      <c r="M63" s="30"/>
      <c r="N63" s="160"/>
      <c r="O63" s="160"/>
      <c r="P63" s="24"/>
      <c r="Q63" s="24"/>
      <c r="R63" s="24"/>
      <c r="S63" s="24"/>
      <c r="T63" s="24"/>
      <c r="U63" s="24"/>
      <c r="V63" s="24"/>
      <c r="W63" s="24"/>
      <c r="X63" s="24"/>
      <c r="Y63" s="24"/>
      <c r="Z63" s="24"/>
    </row>
    <row r="64" spans="11:26" ht="15.75" customHeight="1">
      <c r="K64" s="30"/>
      <c r="M64" s="30"/>
      <c r="N64" s="160"/>
      <c r="O64" s="160"/>
      <c r="P64" s="24"/>
      <c r="Q64" s="24"/>
      <c r="R64" s="24"/>
      <c r="S64" s="24"/>
      <c r="T64" s="24"/>
      <c r="U64" s="24"/>
      <c r="V64" s="24"/>
      <c r="W64" s="24"/>
      <c r="X64" s="24"/>
      <c r="Y64" s="24"/>
      <c r="Z64" s="24"/>
    </row>
    <row r="65" spans="11:26" ht="15.75" customHeight="1">
      <c r="K65" s="30"/>
      <c r="M65" s="30"/>
      <c r="N65" s="160"/>
      <c r="O65" s="160"/>
      <c r="P65" s="24"/>
      <c r="Q65" s="24"/>
      <c r="R65" s="24"/>
      <c r="S65" s="24"/>
      <c r="T65" s="24"/>
      <c r="U65" s="24"/>
      <c r="V65" s="24"/>
      <c r="W65" s="24"/>
      <c r="X65" s="24"/>
      <c r="Y65" s="24"/>
      <c r="Z65" s="24"/>
    </row>
    <row r="66" spans="11:26" ht="15.75" customHeight="1">
      <c r="K66" s="30"/>
      <c r="M66" s="30"/>
      <c r="N66" s="160"/>
      <c r="O66" s="160"/>
      <c r="P66" s="24"/>
      <c r="Q66" s="24"/>
      <c r="R66" s="24"/>
      <c r="S66" s="24"/>
      <c r="T66" s="24"/>
      <c r="U66" s="24"/>
      <c r="V66" s="24"/>
      <c r="W66" s="24"/>
      <c r="X66" s="24"/>
      <c r="Y66" s="24"/>
      <c r="Z66" s="24"/>
    </row>
    <row r="67" spans="11:26" ht="15.75" customHeight="1">
      <c r="K67" s="30"/>
      <c r="M67" s="30"/>
      <c r="N67" s="160"/>
      <c r="O67" s="160"/>
      <c r="P67" s="24"/>
      <c r="Q67" s="24"/>
      <c r="R67" s="24"/>
      <c r="S67" s="24"/>
      <c r="T67" s="24"/>
      <c r="U67" s="24"/>
      <c r="V67" s="24"/>
      <c r="W67" s="24"/>
      <c r="X67" s="24"/>
      <c r="Y67" s="24"/>
      <c r="Z67" s="24"/>
    </row>
    <row r="68" spans="11:26" ht="15.75" customHeight="1">
      <c r="K68" s="30"/>
      <c r="M68" s="30"/>
      <c r="N68" s="160"/>
      <c r="O68" s="160"/>
      <c r="P68" s="24"/>
      <c r="Q68" s="24"/>
      <c r="R68" s="24"/>
      <c r="S68" s="24"/>
      <c r="T68" s="24"/>
      <c r="U68" s="24"/>
      <c r="V68" s="24"/>
      <c r="W68" s="24"/>
      <c r="X68" s="24"/>
      <c r="Y68" s="24"/>
      <c r="Z68" s="24"/>
    </row>
    <row r="69" spans="11:26" ht="15.75" customHeight="1">
      <c r="K69" s="30"/>
      <c r="M69" s="30"/>
      <c r="N69" s="160"/>
      <c r="O69" s="160"/>
      <c r="P69" s="24"/>
      <c r="Q69" s="24"/>
      <c r="R69" s="24"/>
      <c r="S69" s="24"/>
      <c r="T69" s="24"/>
      <c r="U69" s="24"/>
      <c r="V69" s="24"/>
      <c r="W69" s="24"/>
      <c r="X69" s="24"/>
      <c r="Y69" s="24"/>
      <c r="Z69" s="24"/>
    </row>
    <row r="70" spans="11:26" ht="15.75" customHeight="1">
      <c r="K70" s="30"/>
      <c r="M70" s="30"/>
      <c r="N70" s="160"/>
      <c r="O70" s="160"/>
      <c r="P70" s="24"/>
      <c r="Q70" s="24"/>
      <c r="R70" s="24"/>
      <c r="S70" s="24"/>
      <c r="T70" s="24"/>
      <c r="U70" s="24"/>
      <c r="V70" s="24"/>
      <c r="W70" s="24"/>
      <c r="X70" s="24"/>
      <c r="Y70" s="24"/>
      <c r="Z70" s="24"/>
    </row>
    <row r="71" spans="11:26" ht="15.75" customHeight="1">
      <c r="K71" s="30"/>
      <c r="M71" s="30"/>
      <c r="N71" s="160"/>
      <c r="O71" s="160"/>
      <c r="P71" s="24"/>
      <c r="Q71" s="24"/>
      <c r="R71" s="24"/>
      <c r="S71" s="24"/>
      <c r="T71" s="24"/>
      <c r="U71" s="24"/>
      <c r="V71" s="24"/>
      <c r="W71" s="24"/>
      <c r="X71" s="24"/>
      <c r="Y71" s="24"/>
      <c r="Z71" s="24"/>
    </row>
    <row r="72" spans="11:26" ht="15.75" customHeight="1">
      <c r="K72" s="30"/>
      <c r="M72" s="30"/>
      <c r="N72" s="160"/>
      <c r="O72" s="160"/>
      <c r="P72" s="24"/>
      <c r="Q72" s="24"/>
      <c r="R72" s="24"/>
      <c r="S72" s="24"/>
      <c r="T72" s="24"/>
      <c r="U72" s="24"/>
      <c r="V72" s="24"/>
      <c r="W72" s="24"/>
      <c r="X72" s="24"/>
      <c r="Y72" s="24"/>
      <c r="Z72" s="24"/>
    </row>
    <row r="73" spans="11:26" ht="15.75" customHeight="1">
      <c r="K73" s="30"/>
      <c r="M73" s="30"/>
      <c r="N73" s="160"/>
      <c r="O73" s="160"/>
      <c r="P73" s="24"/>
      <c r="Q73" s="24"/>
      <c r="R73" s="24"/>
      <c r="S73" s="24"/>
      <c r="T73" s="24"/>
      <c r="U73" s="24"/>
      <c r="V73" s="24"/>
      <c r="W73" s="24"/>
      <c r="X73" s="24"/>
      <c r="Y73" s="24"/>
      <c r="Z73" s="24"/>
    </row>
    <row r="74" spans="11:26" ht="15.75" customHeight="1">
      <c r="K74" s="30"/>
      <c r="M74" s="30"/>
      <c r="N74" s="160"/>
      <c r="O74" s="160"/>
      <c r="P74" s="24"/>
      <c r="Q74" s="24"/>
      <c r="R74" s="24"/>
      <c r="S74" s="24"/>
      <c r="T74" s="24"/>
      <c r="U74" s="24"/>
      <c r="V74" s="24"/>
      <c r="W74" s="24"/>
      <c r="X74" s="24"/>
      <c r="Y74" s="24"/>
      <c r="Z74" s="24"/>
    </row>
    <row r="75" spans="11:26" ht="15.75" customHeight="1">
      <c r="K75" s="30"/>
      <c r="M75" s="30"/>
      <c r="N75" s="160"/>
      <c r="O75" s="160"/>
      <c r="P75" s="24"/>
      <c r="Q75" s="24"/>
      <c r="R75" s="24"/>
      <c r="S75" s="24"/>
      <c r="T75" s="24"/>
      <c r="U75" s="24"/>
      <c r="V75" s="24"/>
      <c r="W75" s="24"/>
      <c r="X75" s="24"/>
      <c r="Y75" s="24"/>
      <c r="Z75" s="24"/>
    </row>
    <row r="76" spans="11:26" ht="15.75" customHeight="1">
      <c r="K76" s="30"/>
      <c r="M76" s="30"/>
      <c r="N76" s="160"/>
      <c r="O76" s="160"/>
      <c r="P76" s="24"/>
      <c r="Q76" s="24"/>
      <c r="R76" s="24"/>
      <c r="S76" s="24"/>
      <c r="T76" s="24"/>
      <c r="U76" s="24"/>
      <c r="V76" s="24"/>
      <c r="W76" s="24"/>
      <c r="X76" s="24"/>
      <c r="Y76" s="24"/>
      <c r="Z76" s="24"/>
    </row>
    <row r="77" spans="11:26" ht="15.75" customHeight="1">
      <c r="K77" s="30"/>
      <c r="M77" s="30"/>
      <c r="N77" s="160"/>
      <c r="O77" s="160"/>
      <c r="P77" s="24"/>
      <c r="Q77" s="24"/>
      <c r="R77" s="24"/>
      <c r="S77" s="24"/>
      <c r="T77" s="24"/>
      <c r="U77" s="24"/>
      <c r="V77" s="24"/>
      <c r="W77" s="24"/>
      <c r="X77" s="24"/>
      <c r="Y77" s="24"/>
      <c r="Z77" s="24"/>
    </row>
    <row r="78" spans="11:26" ht="15.75" customHeight="1">
      <c r="K78" s="30"/>
      <c r="M78" s="30"/>
      <c r="N78" s="160"/>
      <c r="O78" s="160"/>
      <c r="P78" s="24"/>
      <c r="Q78" s="24"/>
      <c r="R78" s="24"/>
      <c r="S78" s="24"/>
      <c r="T78" s="24"/>
      <c r="U78" s="24"/>
      <c r="V78" s="24"/>
      <c r="W78" s="24"/>
      <c r="X78" s="24"/>
      <c r="Y78" s="24"/>
      <c r="Z78" s="24"/>
    </row>
    <row r="79" spans="11:26" ht="15.75" customHeight="1">
      <c r="K79" s="30"/>
      <c r="M79" s="30"/>
      <c r="N79" s="160"/>
      <c r="O79" s="160"/>
      <c r="P79" s="24"/>
      <c r="Q79" s="24"/>
      <c r="R79" s="24"/>
      <c r="S79" s="24"/>
      <c r="T79" s="24"/>
      <c r="U79" s="24"/>
      <c r="V79" s="24"/>
      <c r="W79" s="24"/>
      <c r="X79" s="24"/>
      <c r="Y79" s="24"/>
      <c r="Z79" s="24"/>
    </row>
    <row r="80" spans="11:26" ht="15.75" customHeight="1">
      <c r="K80" s="30"/>
      <c r="M80" s="30"/>
      <c r="N80" s="160"/>
      <c r="O80" s="160"/>
      <c r="P80" s="24"/>
      <c r="Q80" s="24"/>
      <c r="R80" s="24"/>
      <c r="S80" s="24"/>
      <c r="T80" s="24"/>
      <c r="U80" s="24"/>
      <c r="V80" s="24"/>
      <c r="W80" s="24"/>
      <c r="X80" s="24"/>
      <c r="Y80" s="24"/>
      <c r="Z80" s="24"/>
    </row>
    <row r="81" spans="11:26" ht="15.75" customHeight="1">
      <c r="K81" s="30"/>
      <c r="M81" s="30"/>
      <c r="N81" s="160"/>
      <c r="O81" s="160"/>
      <c r="P81" s="24"/>
      <c r="Q81" s="24"/>
      <c r="R81" s="24"/>
      <c r="S81" s="24"/>
      <c r="T81" s="24"/>
      <c r="U81" s="24"/>
      <c r="V81" s="24"/>
      <c r="W81" s="24"/>
      <c r="X81" s="24"/>
      <c r="Y81" s="24"/>
      <c r="Z81" s="24"/>
    </row>
    <row r="82" spans="11:26" ht="15.75" customHeight="1">
      <c r="K82" s="30"/>
      <c r="M82" s="30"/>
      <c r="N82" s="160"/>
      <c r="O82" s="160"/>
      <c r="P82" s="24"/>
      <c r="Q82" s="24"/>
      <c r="R82" s="24"/>
      <c r="S82" s="24"/>
      <c r="T82" s="24"/>
      <c r="U82" s="24"/>
      <c r="V82" s="24"/>
      <c r="W82" s="24"/>
      <c r="X82" s="24"/>
      <c r="Y82" s="24"/>
      <c r="Z82" s="24"/>
    </row>
    <row r="83" spans="11:26" ht="15.75" customHeight="1">
      <c r="K83" s="30"/>
      <c r="M83" s="30"/>
      <c r="N83" s="160"/>
      <c r="O83" s="160"/>
      <c r="P83" s="24"/>
      <c r="Q83" s="24"/>
      <c r="R83" s="24"/>
      <c r="S83" s="24"/>
      <c r="T83" s="24"/>
      <c r="U83" s="24"/>
      <c r="V83" s="24"/>
      <c r="W83" s="24"/>
      <c r="X83" s="24"/>
      <c r="Y83" s="24"/>
      <c r="Z83" s="24"/>
    </row>
    <row r="84" spans="11:26" ht="15.75" customHeight="1">
      <c r="K84" s="30"/>
      <c r="M84" s="30"/>
      <c r="N84" s="160"/>
      <c r="O84" s="160"/>
      <c r="P84" s="24"/>
      <c r="Q84" s="24"/>
      <c r="R84" s="24"/>
      <c r="S84" s="24"/>
      <c r="T84" s="24"/>
      <c r="U84" s="24"/>
      <c r="V84" s="24"/>
      <c r="W84" s="24"/>
      <c r="X84" s="24"/>
      <c r="Y84" s="24"/>
      <c r="Z84" s="24"/>
    </row>
    <row r="85" spans="11:26" ht="15.75" customHeight="1">
      <c r="K85" s="30"/>
      <c r="M85" s="30"/>
      <c r="N85" s="160"/>
      <c r="O85" s="160"/>
      <c r="P85" s="24"/>
      <c r="Q85" s="24"/>
      <c r="R85" s="24"/>
      <c r="S85" s="24"/>
      <c r="T85" s="24"/>
      <c r="U85" s="24"/>
      <c r="V85" s="24"/>
      <c r="W85" s="24"/>
      <c r="X85" s="24"/>
      <c r="Y85" s="24"/>
      <c r="Z85" s="24"/>
    </row>
    <row r="86" spans="11:26" ht="15.75" customHeight="1">
      <c r="K86" s="30"/>
      <c r="M86" s="30"/>
      <c r="N86" s="160"/>
      <c r="O86" s="160"/>
      <c r="P86" s="24"/>
      <c r="Q86" s="24"/>
      <c r="R86" s="24"/>
      <c r="S86" s="24"/>
      <c r="T86" s="24"/>
      <c r="U86" s="24"/>
      <c r="V86" s="24"/>
      <c r="W86" s="24"/>
      <c r="X86" s="24"/>
      <c r="Y86" s="24"/>
      <c r="Z86" s="24"/>
    </row>
    <row r="87" spans="11:26" ht="15.75" customHeight="1">
      <c r="K87" s="30"/>
      <c r="M87" s="30"/>
      <c r="N87" s="160"/>
      <c r="O87" s="160"/>
      <c r="P87" s="24"/>
      <c r="Q87" s="24"/>
      <c r="R87" s="24"/>
      <c r="S87" s="24"/>
      <c r="T87" s="24"/>
      <c r="U87" s="24"/>
      <c r="V87" s="24"/>
      <c r="W87" s="24"/>
      <c r="X87" s="24"/>
      <c r="Y87" s="24"/>
      <c r="Z87" s="24"/>
    </row>
    <row r="88" spans="11:26" ht="15.75" customHeight="1">
      <c r="K88" s="30"/>
      <c r="M88" s="30"/>
      <c r="N88" s="160"/>
      <c r="O88" s="160"/>
      <c r="P88" s="24"/>
      <c r="Q88" s="24"/>
      <c r="R88" s="24"/>
      <c r="S88" s="24"/>
      <c r="T88" s="24"/>
      <c r="U88" s="24"/>
      <c r="V88" s="24"/>
      <c r="W88" s="24"/>
      <c r="X88" s="24"/>
      <c r="Y88" s="24"/>
      <c r="Z88" s="24"/>
    </row>
    <row r="89" spans="11:26" ht="15.75" customHeight="1">
      <c r="K89" s="30"/>
      <c r="M89" s="30"/>
      <c r="N89" s="160"/>
      <c r="O89" s="160"/>
      <c r="P89" s="24"/>
      <c r="Q89" s="24"/>
      <c r="R89" s="24"/>
      <c r="S89" s="24"/>
      <c r="T89" s="24"/>
      <c r="U89" s="24"/>
      <c r="V89" s="24"/>
      <c r="W89" s="24"/>
      <c r="X89" s="24"/>
      <c r="Y89" s="24"/>
      <c r="Z89" s="24"/>
    </row>
    <row r="90" spans="11:26" ht="15.75" customHeight="1">
      <c r="K90" s="30"/>
      <c r="M90" s="30"/>
      <c r="N90" s="160"/>
      <c r="O90" s="160"/>
      <c r="P90" s="24"/>
      <c r="Q90" s="24"/>
      <c r="R90" s="24"/>
      <c r="S90" s="24"/>
      <c r="T90" s="24"/>
      <c r="U90" s="24"/>
      <c r="V90" s="24"/>
      <c r="W90" s="24"/>
      <c r="X90" s="24"/>
      <c r="Y90" s="24"/>
      <c r="Z90" s="24"/>
    </row>
    <row r="91" spans="11:26" ht="15.75" customHeight="1">
      <c r="K91" s="30"/>
      <c r="M91" s="30"/>
      <c r="N91" s="160"/>
      <c r="O91" s="160"/>
      <c r="P91" s="24"/>
      <c r="Q91" s="24"/>
      <c r="R91" s="24"/>
      <c r="S91" s="24"/>
      <c r="T91" s="24"/>
      <c r="U91" s="24"/>
      <c r="V91" s="24"/>
      <c r="W91" s="24"/>
      <c r="X91" s="24"/>
      <c r="Y91" s="24"/>
      <c r="Z91" s="24"/>
    </row>
    <row r="92" spans="11:26" ht="15.75" customHeight="1">
      <c r="K92" s="30"/>
      <c r="M92" s="30"/>
      <c r="N92" s="160"/>
      <c r="O92" s="160"/>
      <c r="P92" s="24"/>
      <c r="Q92" s="24"/>
      <c r="R92" s="24"/>
      <c r="S92" s="24"/>
      <c r="T92" s="24"/>
      <c r="U92" s="24"/>
      <c r="V92" s="24"/>
      <c r="W92" s="24"/>
      <c r="X92" s="24"/>
      <c r="Y92" s="24"/>
      <c r="Z92" s="24"/>
    </row>
    <row r="93" spans="11:26" ht="15.75" customHeight="1">
      <c r="K93" s="30"/>
      <c r="M93" s="30"/>
      <c r="N93" s="160"/>
      <c r="O93" s="160"/>
      <c r="P93" s="24"/>
      <c r="Q93" s="24"/>
      <c r="R93" s="24"/>
      <c r="S93" s="24"/>
      <c r="T93" s="24"/>
      <c r="U93" s="24"/>
      <c r="V93" s="24"/>
      <c r="W93" s="24"/>
      <c r="X93" s="24"/>
      <c r="Y93" s="24"/>
      <c r="Z93" s="24"/>
    </row>
    <row r="94" spans="11:26" ht="15.75" customHeight="1">
      <c r="K94" s="30"/>
      <c r="M94" s="30"/>
      <c r="N94" s="160"/>
      <c r="O94" s="160"/>
      <c r="P94" s="24"/>
      <c r="Q94" s="24"/>
      <c r="R94" s="24"/>
      <c r="S94" s="24"/>
      <c r="T94" s="24"/>
      <c r="U94" s="24"/>
      <c r="V94" s="24"/>
      <c r="W94" s="24"/>
      <c r="X94" s="24"/>
      <c r="Y94" s="24"/>
      <c r="Z94" s="24"/>
    </row>
    <row r="95" spans="11:26" ht="15.75" customHeight="1">
      <c r="K95" s="30"/>
      <c r="M95" s="30"/>
      <c r="N95" s="160"/>
      <c r="O95" s="160"/>
      <c r="P95" s="24"/>
      <c r="Q95" s="24"/>
      <c r="R95" s="24"/>
      <c r="S95" s="24"/>
      <c r="T95" s="24"/>
      <c r="U95" s="24"/>
      <c r="V95" s="24"/>
      <c r="W95" s="24"/>
      <c r="X95" s="24"/>
      <c r="Y95" s="24"/>
      <c r="Z95" s="24"/>
    </row>
    <row r="96" spans="11:26" ht="15.75" customHeight="1">
      <c r="K96" s="30"/>
      <c r="M96" s="30"/>
      <c r="N96" s="160"/>
      <c r="O96" s="160"/>
      <c r="P96" s="24"/>
      <c r="Q96" s="24"/>
      <c r="R96" s="24"/>
      <c r="S96" s="24"/>
      <c r="T96" s="24"/>
      <c r="U96" s="24"/>
      <c r="V96" s="24"/>
      <c r="W96" s="24"/>
      <c r="X96" s="24"/>
      <c r="Y96" s="24"/>
      <c r="Z96" s="24"/>
    </row>
    <row r="97" spans="11:26" ht="15.75" customHeight="1">
      <c r="K97" s="30"/>
      <c r="M97" s="30"/>
      <c r="N97" s="160"/>
      <c r="O97" s="160"/>
      <c r="P97" s="24"/>
      <c r="Q97" s="24"/>
      <c r="R97" s="24"/>
      <c r="S97" s="24"/>
      <c r="T97" s="24"/>
      <c r="U97" s="24"/>
      <c r="V97" s="24"/>
      <c r="W97" s="24"/>
      <c r="X97" s="24"/>
      <c r="Y97" s="24"/>
      <c r="Z97" s="24"/>
    </row>
    <row r="98" spans="11:26" ht="15.75" customHeight="1">
      <c r="K98" s="30"/>
      <c r="M98" s="30"/>
      <c r="N98" s="160"/>
      <c r="O98" s="160"/>
      <c r="P98" s="24"/>
      <c r="Q98" s="24"/>
      <c r="R98" s="24"/>
      <c r="S98" s="24"/>
      <c r="T98" s="24"/>
      <c r="U98" s="24"/>
      <c r="V98" s="24"/>
      <c r="W98" s="24"/>
      <c r="X98" s="24"/>
      <c r="Y98" s="24"/>
      <c r="Z98" s="24"/>
    </row>
    <row r="99" spans="11:26" ht="15.75" customHeight="1">
      <c r="K99" s="30"/>
      <c r="M99" s="30"/>
      <c r="N99" s="160"/>
      <c r="O99" s="160"/>
      <c r="P99" s="24"/>
      <c r="Q99" s="24"/>
      <c r="R99" s="24"/>
      <c r="S99" s="24"/>
      <c r="T99" s="24"/>
      <c r="U99" s="24"/>
      <c r="V99" s="24"/>
      <c r="W99" s="24"/>
      <c r="X99" s="24"/>
      <c r="Y99" s="24"/>
      <c r="Z99" s="24"/>
    </row>
    <row r="100" spans="11:26" ht="15.75" customHeight="1">
      <c r="K100" s="30"/>
      <c r="M100" s="30"/>
      <c r="N100" s="160"/>
      <c r="O100" s="160"/>
      <c r="P100" s="24"/>
      <c r="Q100" s="24"/>
      <c r="R100" s="24"/>
      <c r="S100" s="24"/>
      <c r="T100" s="24"/>
      <c r="U100" s="24"/>
      <c r="V100" s="24"/>
      <c r="W100" s="24"/>
      <c r="X100" s="24"/>
      <c r="Y100" s="24"/>
      <c r="Z100" s="24"/>
    </row>
    <row r="101" spans="11:26" ht="15.75" customHeight="1">
      <c r="K101" s="30"/>
      <c r="M101" s="30"/>
      <c r="N101" s="160"/>
      <c r="O101" s="160"/>
      <c r="P101" s="24"/>
      <c r="Q101" s="24"/>
      <c r="R101" s="24"/>
      <c r="S101" s="24"/>
      <c r="T101" s="24"/>
      <c r="U101" s="24"/>
      <c r="V101" s="24"/>
      <c r="W101" s="24"/>
      <c r="X101" s="24"/>
      <c r="Y101" s="24"/>
      <c r="Z101" s="24"/>
    </row>
    <row r="102" spans="11:26" ht="15.75" customHeight="1">
      <c r="K102" s="30"/>
      <c r="M102" s="30"/>
      <c r="N102" s="160"/>
      <c r="O102" s="160"/>
      <c r="P102" s="24"/>
      <c r="Q102" s="24"/>
      <c r="R102" s="24"/>
      <c r="S102" s="24"/>
      <c r="T102" s="24"/>
      <c r="U102" s="24"/>
      <c r="V102" s="24"/>
      <c r="W102" s="24"/>
      <c r="X102" s="24"/>
      <c r="Y102" s="24"/>
      <c r="Z102" s="24"/>
    </row>
    <row r="103" spans="11:26" ht="15.75" customHeight="1">
      <c r="K103" s="30"/>
      <c r="M103" s="30"/>
      <c r="N103" s="160"/>
      <c r="O103" s="160"/>
      <c r="P103" s="24"/>
      <c r="Q103" s="24"/>
      <c r="R103" s="24"/>
      <c r="S103" s="24"/>
      <c r="T103" s="24"/>
      <c r="U103" s="24"/>
      <c r="V103" s="24"/>
      <c r="W103" s="24"/>
      <c r="X103" s="24"/>
      <c r="Y103" s="24"/>
      <c r="Z103" s="24"/>
    </row>
    <row r="104" spans="11:26" ht="15.75" customHeight="1">
      <c r="K104" s="30"/>
      <c r="M104" s="30"/>
      <c r="N104" s="160"/>
      <c r="O104" s="160"/>
      <c r="P104" s="24"/>
      <c r="Q104" s="24"/>
      <c r="R104" s="24"/>
      <c r="S104" s="24"/>
      <c r="T104" s="24"/>
      <c r="U104" s="24"/>
      <c r="V104" s="24"/>
      <c r="W104" s="24"/>
      <c r="X104" s="24"/>
      <c r="Y104" s="24"/>
      <c r="Z104" s="24"/>
    </row>
    <row r="105" spans="11:26" ht="15.75" customHeight="1">
      <c r="K105" s="30"/>
      <c r="M105" s="30"/>
      <c r="N105" s="160"/>
      <c r="O105" s="160"/>
      <c r="P105" s="24"/>
      <c r="Q105" s="24"/>
      <c r="R105" s="24"/>
      <c r="S105" s="24"/>
      <c r="T105" s="24"/>
      <c r="U105" s="24"/>
      <c r="V105" s="24"/>
      <c r="W105" s="24"/>
      <c r="X105" s="24"/>
      <c r="Y105" s="24"/>
      <c r="Z105" s="24"/>
    </row>
    <row r="106" spans="11:26" ht="15.75" customHeight="1">
      <c r="K106" s="30"/>
      <c r="M106" s="30"/>
      <c r="N106" s="160"/>
      <c r="O106" s="160"/>
      <c r="P106" s="24"/>
      <c r="Q106" s="24"/>
      <c r="R106" s="24"/>
      <c r="S106" s="24"/>
      <c r="T106" s="24"/>
      <c r="U106" s="24"/>
      <c r="V106" s="24"/>
      <c r="W106" s="24"/>
      <c r="X106" s="24"/>
      <c r="Y106" s="24"/>
      <c r="Z106" s="24"/>
    </row>
    <row r="107" spans="11:26" ht="15.75" customHeight="1">
      <c r="K107" s="30"/>
      <c r="M107" s="30"/>
      <c r="N107" s="160"/>
      <c r="O107" s="160"/>
      <c r="P107" s="24"/>
      <c r="Q107" s="24"/>
      <c r="R107" s="24"/>
      <c r="S107" s="24"/>
      <c r="T107" s="24"/>
      <c r="U107" s="24"/>
      <c r="V107" s="24"/>
      <c r="W107" s="24"/>
      <c r="X107" s="24"/>
      <c r="Y107" s="24"/>
      <c r="Z107" s="24"/>
    </row>
    <row r="108" spans="11:26" ht="15.75" customHeight="1">
      <c r="K108" s="30"/>
      <c r="M108" s="30"/>
      <c r="N108" s="160"/>
      <c r="O108" s="160"/>
      <c r="P108" s="24"/>
      <c r="Q108" s="24"/>
      <c r="R108" s="24"/>
      <c r="S108" s="24"/>
      <c r="T108" s="24"/>
      <c r="U108" s="24"/>
      <c r="V108" s="24"/>
      <c r="W108" s="24"/>
      <c r="X108" s="24"/>
      <c r="Y108" s="24"/>
      <c r="Z108" s="24"/>
    </row>
    <row r="109" spans="11:26" ht="15.75" customHeight="1">
      <c r="K109" s="30"/>
      <c r="M109" s="30"/>
      <c r="N109" s="160"/>
      <c r="O109" s="160"/>
      <c r="P109" s="24"/>
      <c r="Q109" s="24"/>
      <c r="R109" s="24"/>
      <c r="S109" s="24"/>
      <c r="T109" s="24"/>
      <c r="U109" s="24"/>
      <c r="V109" s="24"/>
      <c r="W109" s="24"/>
      <c r="X109" s="24"/>
      <c r="Y109" s="24"/>
      <c r="Z109" s="24"/>
    </row>
    <row r="110" spans="11:26" ht="15.75" customHeight="1">
      <c r="K110" s="30"/>
      <c r="M110" s="30"/>
      <c r="N110" s="160"/>
      <c r="O110" s="160"/>
      <c r="P110" s="24"/>
      <c r="Q110" s="24"/>
      <c r="R110" s="24"/>
      <c r="S110" s="24"/>
      <c r="T110" s="24"/>
      <c r="U110" s="24"/>
      <c r="V110" s="24"/>
      <c r="W110" s="24"/>
      <c r="X110" s="24"/>
      <c r="Y110" s="24"/>
      <c r="Z110" s="24"/>
    </row>
    <row r="111" spans="11:26" ht="15.75" customHeight="1">
      <c r="K111" s="30"/>
      <c r="M111" s="30"/>
      <c r="N111" s="160"/>
      <c r="O111" s="160"/>
      <c r="P111" s="24"/>
      <c r="Q111" s="24"/>
      <c r="R111" s="24"/>
      <c r="S111" s="24"/>
      <c r="T111" s="24"/>
      <c r="U111" s="24"/>
      <c r="V111" s="24"/>
      <c r="W111" s="24"/>
      <c r="X111" s="24"/>
      <c r="Y111" s="24"/>
      <c r="Z111" s="24"/>
    </row>
    <row r="112" spans="11:26" ht="15.75" customHeight="1">
      <c r="K112" s="30"/>
      <c r="M112" s="30"/>
      <c r="N112" s="160"/>
      <c r="O112" s="160"/>
      <c r="P112" s="24"/>
      <c r="Q112" s="24"/>
      <c r="R112" s="24"/>
      <c r="S112" s="24"/>
      <c r="T112" s="24"/>
      <c r="U112" s="24"/>
      <c r="V112" s="24"/>
      <c r="W112" s="24"/>
      <c r="X112" s="24"/>
      <c r="Y112" s="24"/>
      <c r="Z112" s="24"/>
    </row>
    <row r="113" spans="11:26" ht="15.75" customHeight="1">
      <c r="K113" s="30"/>
      <c r="M113" s="30"/>
      <c r="N113" s="160"/>
      <c r="O113" s="160"/>
      <c r="P113" s="24"/>
      <c r="Q113" s="24"/>
      <c r="R113" s="24"/>
      <c r="S113" s="24"/>
      <c r="T113" s="24"/>
      <c r="U113" s="24"/>
      <c r="V113" s="24"/>
      <c r="W113" s="24"/>
      <c r="X113" s="24"/>
      <c r="Y113" s="24"/>
      <c r="Z113" s="24"/>
    </row>
    <row r="114" spans="11:26" ht="15.75" customHeight="1">
      <c r="K114" s="30"/>
      <c r="M114" s="30"/>
      <c r="N114" s="160"/>
      <c r="O114" s="160"/>
      <c r="P114" s="24"/>
      <c r="Q114" s="24"/>
      <c r="R114" s="24"/>
      <c r="S114" s="24"/>
      <c r="T114" s="24"/>
      <c r="U114" s="24"/>
      <c r="V114" s="24"/>
      <c r="W114" s="24"/>
      <c r="X114" s="24"/>
      <c r="Y114" s="24"/>
      <c r="Z114" s="24"/>
    </row>
    <row r="115" spans="11:26" ht="15.75" customHeight="1">
      <c r="K115" s="30"/>
      <c r="M115" s="30"/>
      <c r="N115" s="160"/>
      <c r="O115" s="160"/>
      <c r="P115" s="24"/>
      <c r="Q115" s="24"/>
      <c r="R115" s="24"/>
      <c r="S115" s="24"/>
      <c r="T115" s="24"/>
      <c r="U115" s="24"/>
      <c r="V115" s="24"/>
      <c r="W115" s="24"/>
      <c r="X115" s="24"/>
      <c r="Y115" s="24"/>
      <c r="Z115" s="24"/>
    </row>
    <row r="116" spans="11:26" ht="15.75" customHeight="1">
      <c r="K116" s="30"/>
      <c r="M116" s="30"/>
      <c r="N116" s="160"/>
      <c r="O116" s="160"/>
      <c r="P116" s="24"/>
      <c r="Q116" s="24"/>
      <c r="R116" s="24"/>
      <c r="S116" s="24"/>
      <c r="T116" s="24"/>
      <c r="U116" s="24"/>
      <c r="V116" s="24"/>
      <c r="W116" s="24"/>
      <c r="X116" s="24"/>
      <c r="Y116" s="24"/>
      <c r="Z116" s="24"/>
    </row>
    <row r="117" spans="11:26" ht="15.75" customHeight="1">
      <c r="K117" s="30"/>
      <c r="M117" s="30"/>
      <c r="N117" s="160"/>
      <c r="O117" s="160"/>
      <c r="P117" s="24"/>
      <c r="Q117" s="24"/>
      <c r="R117" s="24"/>
      <c r="S117" s="24"/>
      <c r="T117" s="24"/>
      <c r="U117" s="24"/>
      <c r="V117" s="24"/>
      <c r="W117" s="24"/>
      <c r="X117" s="24"/>
      <c r="Y117" s="24"/>
      <c r="Z117" s="24"/>
    </row>
    <row r="118" spans="11:26" ht="15.75" customHeight="1">
      <c r="K118" s="30"/>
      <c r="M118" s="30"/>
      <c r="N118" s="160"/>
      <c r="O118" s="160"/>
      <c r="P118" s="24"/>
      <c r="Q118" s="24"/>
      <c r="R118" s="24"/>
      <c r="S118" s="24"/>
      <c r="T118" s="24"/>
      <c r="U118" s="24"/>
      <c r="V118" s="24"/>
      <c r="W118" s="24"/>
      <c r="X118" s="24"/>
      <c r="Y118" s="24"/>
      <c r="Z118" s="24"/>
    </row>
    <row r="119" spans="11:26" ht="15.75" customHeight="1">
      <c r="K119" s="30"/>
      <c r="M119" s="30"/>
      <c r="N119" s="160"/>
      <c r="O119" s="160"/>
      <c r="P119" s="24"/>
      <c r="Q119" s="24"/>
      <c r="R119" s="24"/>
      <c r="S119" s="24"/>
      <c r="T119" s="24"/>
      <c r="U119" s="24"/>
      <c r="V119" s="24"/>
      <c r="W119" s="24"/>
      <c r="X119" s="24"/>
      <c r="Y119" s="24"/>
      <c r="Z119" s="24"/>
    </row>
    <row r="120" spans="11:26" ht="15.75" customHeight="1">
      <c r="K120" s="30"/>
      <c r="M120" s="30"/>
      <c r="N120" s="160"/>
      <c r="O120" s="160"/>
      <c r="P120" s="24"/>
      <c r="Q120" s="24"/>
      <c r="R120" s="24"/>
      <c r="S120" s="24"/>
      <c r="T120" s="24"/>
      <c r="U120" s="24"/>
      <c r="V120" s="24"/>
      <c r="W120" s="24"/>
      <c r="X120" s="24"/>
      <c r="Y120" s="24"/>
      <c r="Z120" s="24"/>
    </row>
    <row r="121" spans="11:26" ht="15.75" customHeight="1">
      <c r="K121" s="30"/>
      <c r="M121" s="30"/>
      <c r="N121" s="160"/>
      <c r="O121" s="160"/>
      <c r="P121" s="24"/>
      <c r="Q121" s="24"/>
      <c r="R121" s="24"/>
      <c r="S121" s="24"/>
      <c r="T121" s="24"/>
      <c r="U121" s="24"/>
      <c r="V121" s="24"/>
      <c r="W121" s="24"/>
      <c r="X121" s="24"/>
      <c r="Y121" s="24"/>
      <c r="Z121" s="24"/>
    </row>
    <row r="122" spans="11:26" ht="15.75" customHeight="1">
      <c r="K122" s="30"/>
      <c r="M122" s="30"/>
      <c r="N122" s="160"/>
      <c r="O122" s="160"/>
      <c r="P122" s="24"/>
      <c r="Q122" s="24"/>
      <c r="R122" s="24"/>
      <c r="S122" s="24"/>
      <c r="T122" s="24"/>
      <c r="U122" s="24"/>
      <c r="V122" s="24"/>
      <c r="W122" s="24"/>
      <c r="X122" s="24"/>
      <c r="Y122" s="24"/>
      <c r="Z122" s="24"/>
    </row>
    <row r="123" spans="11:26" ht="15.75" customHeight="1">
      <c r="K123" s="30"/>
      <c r="M123" s="30"/>
      <c r="N123" s="160"/>
      <c r="O123" s="160"/>
      <c r="P123" s="24"/>
      <c r="Q123" s="24"/>
      <c r="R123" s="24"/>
      <c r="S123" s="24"/>
      <c r="T123" s="24"/>
      <c r="U123" s="24"/>
      <c r="V123" s="24"/>
      <c r="W123" s="24"/>
      <c r="X123" s="24"/>
      <c r="Y123" s="24"/>
      <c r="Z123" s="24"/>
    </row>
    <row r="124" spans="11:26" ht="15.75" customHeight="1">
      <c r="K124" s="30"/>
      <c r="M124" s="30"/>
      <c r="N124" s="160"/>
      <c r="O124" s="160"/>
      <c r="P124" s="24"/>
      <c r="Q124" s="24"/>
      <c r="R124" s="24"/>
      <c r="S124" s="24"/>
      <c r="T124" s="24"/>
      <c r="U124" s="24"/>
      <c r="V124" s="24"/>
      <c r="W124" s="24"/>
      <c r="X124" s="24"/>
      <c r="Y124" s="24"/>
      <c r="Z124" s="24"/>
    </row>
    <row r="125" spans="11:26" ht="15.75" customHeight="1">
      <c r="K125" s="30"/>
      <c r="M125" s="30"/>
      <c r="N125" s="160"/>
      <c r="O125" s="160"/>
      <c r="P125" s="24"/>
      <c r="Q125" s="24"/>
      <c r="R125" s="24"/>
      <c r="S125" s="24"/>
      <c r="T125" s="24"/>
      <c r="U125" s="24"/>
      <c r="V125" s="24"/>
      <c r="W125" s="24"/>
      <c r="X125" s="24"/>
      <c r="Y125" s="24"/>
      <c r="Z125" s="24"/>
    </row>
    <row r="126" spans="11:26" ht="15.75" customHeight="1">
      <c r="K126" s="30"/>
      <c r="M126" s="30"/>
      <c r="N126" s="160"/>
      <c r="O126" s="160"/>
      <c r="P126" s="24"/>
      <c r="Q126" s="24"/>
      <c r="R126" s="24"/>
      <c r="S126" s="24"/>
      <c r="T126" s="24"/>
      <c r="U126" s="24"/>
      <c r="V126" s="24"/>
      <c r="W126" s="24"/>
      <c r="X126" s="24"/>
      <c r="Y126" s="24"/>
      <c r="Z126" s="24"/>
    </row>
    <row r="127" spans="11:26" ht="15.75" customHeight="1">
      <c r="K127" s="30"/>
      <c r="M127" s="30"/>
      <c r="N127" s="160"/>
      <c r="O127" s="160"/>
      <c r="P127" s="24"/>
      <c r="Q127" s="24"/>
      <c r="R127" s="24"/>
      <c r="S127" s="24"/>
      <c r="T127" s="24"/>
      <c r="U127" s="24"/>
      <c r="V127" s="24"/>
      <c r="W127" s="24"/>
      <c r="X127" s="24"/>
      <c r="Y127" s="24"/>
      <c r="Z127" s="24"/>
    </row>
    <row r="128" spans="11:26" ht="15.75" customHeight="1">
      <c r="K128" s="30"/>
      <c r="M128" s="30"/>
      <c r="N128" s="160"/>
      <c r="O128" s="160"/>
      <c r="P128" s="24"/>
      <c r="Q128" s="24"/>
      <c r="R128" s="24"/>
      <c r="S128" s="24"/>
      <c r="T128" s="24"/>
      <c r="U128" s="24"/>
      <c r="V128" s="24"/>
      <c r="W128" s="24"/>
      <c r="X128" s="24"/>
      <c r="Y128" s="24"/>
      <c r="Z128" s="24"/>
    </row>
    <row r="129" spans="11:26" ht="15.75" customHeight="1">
      <c r="K129" s="30"/>
      <c r="M129" s="30"/>
      <c r="N129" s="160"/>
      <c r="O129" s="160"/>
      <c r="P129" s="24"/>
      <c r="Q129" s="24"/>
      <c r="R129" s="24"/>
      <c r="S129" s="24"/>
      <c r="T129" s="24"/>
      <c r="U129" s="24"/>
      <c r="V129" s="24"/>
      <c r="W129" s="24"/>
      <c r="X129" s="24"/>
      <c r="Y129" s="24"/>
      <c r="Z129" s="24"/>
    </row>
    <row r="130" spans="11:26" ht="15.75" customHeight="1">
      <c r="K130" s="30"/>
      <c r="M130" s="30"/>
      <c r="N130" s="160"/>
      <c r="O130" s="160"/>
      <c r="P130" s="24"/>
      <c r="Q130" s="24"/>
      <c r="R130" s="24"/>
      <c r="S130" s="24"/>
      <c r="T130" s="24"/>
      <c r="U130" s="24"/>
      <c r="V130" s="24"/>
      <c r="W130" s="24"/>
      <c r="X130" s="24"/>
      <c r="Y130" s="24"/>
      <c r="Z130" s="24"/>
    </row>
    <row r="131" spans="11:26" ht="15.75" customHeight="1">
      <c r="K131" s="30"/>
      <c r="M131" s="30"/>
      <c r="N131" s="160"/>
      <c r="O131" s="160"/>
      <c r="P131" s="24"/>
      <c r="Q131" s="24"/>
      <c r="R131" s="24"/>
      <c r="S131" s="24"/>
      <c r="T131" s="24"/>
      <c r="U131" s="24"/>
      <c r="V131" s="24"/>
      <c r="W131" s="24"/>
      <c r="X131" s="24"/>
      <c r="Y131" s="24"/>
      <c r="Z131" s="24"/>
    </row>
    <row r="132" spans="11:26" ht="15.75" customHeight="1">
      <c r="K132" s="30"/>
      <c r="M132" s="30"/>
      <c r="N132" s="160"/>
      <c r="O132" s="160"/>
      <c r="P132" s="24"/>
      <c r="Q132" s="24"/>
      <c r="R132" s="24"/>
      <c r="S132" s="24"/>
      <c r="T132" s="24"/>
      <c r="U132" s="24"/>
      <c r="V132" s="24"/>
      <c r="W132" s="24"/>
      <c r="X132" s="24"/>
      <c r="Y132" s="24"/>
      <c r="Z132" s="24"/>
    </row>
    <row r="133" spans="11:26" ht="15.75" customHeight="1">
      <c r="K133" s="30"/>
      <c r="M133" s="30"/>
      <c r="N133" s="160"/>
      <c r="O133" s="160"/>
      <c r="P133" s="24"/>
      <c r="Q133" s="24"/>
      <c r="R133" s="24"/>
      <c r="S133" s="24"/>
      <c r="T133" s="24"/>
      <c r="U133" s="24"/>
      <c r="V133" s="24"/>
      <c r="W133" s="24"/>
      <c r="X133" s="24"/>
      <c r="Y133" s="24"/>
      <c r="Z133" s="24"/>
    </row>
    <row r="134" spans="11:26" ht="15.75" customHeight="1">
      <c r="K134" s="30"/>
      <c r="M134" s="30"/>
      <c r="N134" s="160"/>
      <c r="O134" s="160"/>
      <c r="P134" s="24"/>
      <c r="Q134" s="24"/>
      <c r="R134" s="24"/>
      <c r="S134" s="24"/>
      <c r="T134" s="24"/>
      <c r="U134" s="24"/>
      <c r="V134" s="24"/>
      <c r="W134" s="24"/>
      <c r="X134" s="24"/>
      <c r="Y134" s="24"/>
      <c r="Z134" s="24"/>
    </row>
    <row r="135" spans="11:26" ht="15.75" customHeight="1">
      <c r="K135" s="30"/>
      <c r="M135" s="30"/>
      <c r="N135" s="160"/>
      <c r="O135" s="160"/>
      <c r="P135" s="24"/>
      <c r="Q135" s="24"/>
      <c r="R135" s="24"/>
      <c r="S135" s="24"/>
      <c r="T135" s="24"/>
      <c r="U135" s="24"/>
      <c r="V135" s="24"/>
      <c r="W135" s="24"/>
      <c r="X135" s="24"/>
      <c r="Y135" s="24"/>
      <c r="Z135" s="24"/>
    </row>
    <row r="136" spans="11:26" ht="15.75" customHeight="1">
      <c r="K136" s="30"/>
      <c r="M136" s="30"/>
      <c r="N136" s="160"/>
      <c r="O136" s="160"/>
      <c r="P136" s="24"/>
      <c r="Q136" s="24"/>
      <c r="R136" s="24"/>
      <c r="S136" s="24"/>
      <c r="T136" s="24"/>
      <c r="U136" s="24"/>
      <c r="V136" s="24"/>
      <c r="W136" s="24"/>
      <c r="X136" s="24"/>
      <c r="Y136" s="24"/>
      <c r="Z136" s="24"/>
    </row>
    <row r="137" spans="11:26" ht="15.75" customHeight="1">
      <c r="K137" s="30"/>
      <c r="M137" s="30"/>
      <c r="N137" s="160"/>
      <c r="O137" s="160"/>
      <c r="P137" s="24"/>
      <c r="Q137" s="24"/>
      <c r="R137" s="24"/>
      <c r="S137" s="24"/>
      <c r="T137" s="24"/>
      <c r="U137" s="24"/>
      <c r="V137" s="24"/>
      <c r="W137" s="24"/>
      <c r="X137" s="24"/>
      <c r="Y137" s="24"/>
      <c r="Z137" s="24"/>
    </row>
    <row r="138" spans="11:26" ht="15.75" customHeight="1">
      <c r="K138" s="30"/>
      <c r="M138" s="30"/>
      <c r="N138" s="160"/>
      <c r="O138" s="160"/>
      <c r="P138" s="24"/>
      <c r="Q138" s="24"/>
      <c r="R138" s="24"/>
      <c r="S138" s="24"/>
      <c r="T138" s="24"/>
      <c r="U138" s="24"/>
      <c r="V138" s="24"/>
      <c r="W138" s="24"/>
      <c r="X138" s="24"/>
      <c r="Y138" s="24"/>
      <c r="Z138" s="24"/>
    </row>
    <row r="139" spans="11:26" ht="15.75" customHeight="1">
      <c r="K139" s="30"/>
      <c r="M139" s="30"/>
      <c r="N139" s="160"/>
      <c r="O139" s="160"/>
      <c r="P139" s="24"/>
      <c r="Q139" s="24"/>
      <c r="R139" s="24"/>
      <c r="S139" s="24"/>
      <c r="T139" s="24"/>
      <c r="U139" s="24"/>
      <c r="V139" s="24"/>
      <c r="W139" s="24"/>
      <c r="X139" s="24"/>
      <c r="Y139" s="24"/>
      <c r="Z139" s="24"/>
    </row>
    <row r="140" spans="11:26" ht="15.75" customHeight="1">
      <c r="K140" s="30"/>
      <c r="M140" s="30"/>
      <c r="N140" s="160"/>
      <c r="O140" s="160"/>
      <c r="P140" s="24"/>
      <c r="Q140" s="24"/>
      <c r="R140" s="24"/>
      <c r="S140" s="24"/>
      <c r="T140" s="24"/>
      <c r="U140" s="24"/>
      <c r="V140" s="24"/>
      <c r="W140" s="24"/>
      <c r="X140" s="24"/>
      <c r="Y140" s="24"/>
      <c r="Z140" s="24"/>
    </row>
    <row r="141" spans="11:26" ht="15.75" customHeight="1">
      <c r="K141" s="30"/>
      <c r="M141" s="30"/>
      <c r="N141" s="160"/>
      <c r="O141" s="160"/>
      <c r="P141" s="24"/>
      <c r="Q141" s="24"/>
      <c r="R141" s="24"/>
      <c r="S141" s="24"/>
      <c r="T141" s="24"/>
      <c r="U141" s="24"/>
      <c r="V141" s="24"/>
      <c r="W141" s="24"/>
      <c r="X141" s="24"/>
      <c r="Y141" s="24"/>
      <c r="Z141" s="24"/>
    </row>
    <row r="142" spans="11:26" ht="15.75" customHeight="1">
      <c r="K142" s="30"/>
      <c r="M142" s="30"/>
      <c r="N142" s="160"/>
      <c r="O142" s="160"/>
      <c r="P142" s="24"/>
      <c r="Q142" s="24"/>
      <c r="R142" s="24"/>
      <c r="S142" s="24"/>
      <c r="T142" s="24"/>
      <c r="U142" s="24"/>
      <c r="V142" s="24"/>
      <c r="W142" s="24"/>
      <c r="X142" s="24"/>
      <c r="Y142" s="24"/>
      <c r="Z142" s="24"/>
    </row>
    <row r="143" spans="11:26" ht="15.75" customHeight="1">
      <c r="K143" s="30"/>
      <c r="M143" s="30"/>
      <c r="N143" s="160"/>
      <c r="O143" s="160"/>
      <c r="P143" s="24"/>
      <c r="Q143" s="24"/>
      <c r="R143" s="24"/>
      <c r="S143" s="24"/>
      <c r="T143" s="24"/>
      <c r="U143" s="24"/>
      <c r="V143" s="24"/>
      <c r="W143" s="24"/>
      <c r="X143" s="24"/>
      <c r="Y143" s="24"/>
      <c r="Z143" s="24"/>
    </row>
    <row r="144" spans="11:26" ht="15.75" customHeight="1">
      <c r="K144" s="30"/>
      <c r="M144" s="30"/>
      <c r="N144" s="160"/>
      <c r="O144" s="160"/>
      <c r="P144" s="24"/>
      <c r="Q144" s="24"/>
      <c r="R144" s="24"/>
      <c r="S144" s="24"/>
      <c r="T144" s="24"/>
      <c r="U144" s="24"/>
      <c r="V144" s="24"/>
      <c r="W144" s="24"/>
      <c r="X144" s="24"/>
      <c r="Y144" s="24"/>
      <c r="Z144" s="24"/>
    </row>
    <row r="145" spans="11:26" ht="15.75" customHeight="1">
      <c r="K145" s="30"/>
      <c r="M145" s="30"/>
      <c r="N145" s="160"/>
      <c r="O145" s="160"/>
      <c r="P145" s="24"/>
      <c r="Q145" s="24"/>
      <c r="R145" s="24"/>
      <c r="S145" s="24"/>
      <c r="T145" s="24"/>
      <c r="U145" s="24"/>
      <c r="V145" s="24"/>
      <c r="W145" s="24"/>
      <c r="X145" s="24"/>
      <c r="Y145" s="24"/>
      <c r="Z145" s="24"/>
    </row>
    <row r="146" spans="11:26" ht="15.75" customHeight="1">
      <c r="K146" s="30"/>
      <c r="M146" s="30"/>
      <c r="N146" s="160"/>
      <c r="O146" s="160"/>
      <c r="P146" s="24"/>
      <c r="Q146" s="24"/>
      <c r="R146" s="24"/>
      <c r="S146" s="24"/>
      <c r="T146" s="24"/>
      <c r="U146" s="24"/>
      <c r="V146" s="24"/>
      <c r="W146" s="24"/>
      <c r="X146" s="24"/>
      <c r="Y146" s="24"/>
      <c r="Z146" s="24"/>
    </row>
    <row r="147" spans="11:26" ht="15.75" customHeight="1">
      <c r="K147" s="30"/>
      <c r="M147" s="30"/>
      <c r="N147" s="160"/>
      <c r="O147" s="160"/>
      <c r="P147" s="24"/>
      <c r="Q147" s="24"/>
      <c r="R147" s="24"/>
      <c r="S147" s="24"/>
      <c r="T147" s="24"/>
      <c r="U147" s="24"/>
      <c r="V147" s="24"/>
      <c r="W147" s="24"/>
      <c r="X147" s="24"/>
      <c r="Y147" s="24"/>
      <c r="Z147" s="24"/>
    </row>
    <row r="148" spans="11:26" ht="15.75" customHeight="1">
      <c r="K148" s="30"/>
      <c r="M148" s="30"/>
      <c r="N148" s="160"/>
      <c r="O148" s="160"/>
      <c r="P148" s="24"/>
      <c r="Q148" s="24"/>
      <c r="R148" s="24"/>
      <c r="S148" s="24"/>
      <c r="T148" s="24"/>
      <c r="U148" s="24"/>
      <c r="V148" s="24"/>
      <c r="W148" s="24"/>
      <c r="X148" s="24"/>
      <c r="Y148" s="24"/>
      <c r="Z148" s="24"/>
    </row>
    <row r="149" spans="11:26" ht="15.75" customHeight="1">
      <c r="K149" s="30"/>
      <c r="M149" s="30"/>
      <c r="N149" s="160"/>
      <c r="O149" s="160"/>
      <c r="P149" s="24"/>
      <c r="Q149" s="24"/>
      <c r="R149" s="24"/>
      <c r="S149" s="24"/>
      <c r="T149" s="24"/>
      <c r="U149" s="24"/>
      <c r="V149" s="24"/>
      <c r="W149" s="24"/>
      <c r="X149" s="24"/>
      <c r="Y149" s="24"/>
      <c r="Z149" s="24"/>
    </row>
    <row r="150" spans="11:26" ht="15.75" customHeight="1">
      <c r="K150" s="30"/>
      <c r="M150" s="30"/>
      <c r="N150" s="160"/>
      <c r="O150" s="160"/>
      <c r="P150" s="24"/>
      <c r="Q150" s="24"/>
      <c r="R150" s="24"/>
      <c r="S150" s="24"/>
      <c r="T150" s="24"/>
      <c r="U150" s="24"/>
      <c r="V150" s="24"/>
      <c r="W150" s="24"/>
      <c r="X150" s="24"/>
      <c r="Y150" s="24"/>
      <c r="Z150" s="24"/>
    </row>
    <row r="151" spans="11:26" ht="15.75" customHeight="1">
      <c r="K151" s="30"/>
      <c r="M151" s="30"/>
      <c r="N151" s="160"/>
      <c r="O151" s="160"/>
      <c r="P151" s="24"/>
      <c r="Q151" s="24"/>
      <c r="R151" s="24"/>
      <c r="S151" s="24"/>
      <c r="T151" s="24"/>
      <c r="U151" s="24"/>
      <c r="V151" s="24"/>
      <c r="W151" s="24"/>
      <c r="X151" s="24"/>
      <c r="Y151" s="24"/>
      <c r="Z151" s="24"/>
    </row>
    <row r="152" spans="11:26" ht="15.75" customHeight="1">
      <c r="K152" s="30"/>
      <c r="M152" s="30"/>
      <c r="N152" s="160"/>
      <c r="O152" s="160"/>
      <c r="P152" s="24"/>
      <c r="Q152" s="24"/>
      <c r="R152" s="24"/>
      <c r="S152" s="24"/>
      <c r="T152" s="24"/>
      <c r="U152" s="24"/>
      <c r="V152" s="24"/>
      <c r="W152" s="24"/>
      <c r="X152" s="24"/>
      <c r="Y152" s="24"/>
      <c r="Z152" s="24"/>
    </row>
    <row r="153" spans="11:26" ht="15.75" customHeight="1">
      <c r="K153" s="30"/>
      <c r="M153" s="30"/>
      <c r="N153" s="160"/>
      <c r="O153" s="160"/>
      <c r="P153" s="24"/>
      <c r="Q153" s="24"/>
      <c r="R153" s="24"/>
      <c r="S153" s="24"/>
      <c r="T153" s="24"/>
      <c r="U153" s="24"/>
      <c r="V153" s="24"/>
      <c r="W153" s="24"/>
      <c r="X153" s="24"/>
      <c r="Y153" s="24"/>
      <c r="Z153" s="24"/>
    </row>
    <row r="154" spans="11:26" ht="15.75" customHeight="1">
      <c r="K154" s="30"/>
      <c r="M154" s="30"/>
      <c r="N154" s="160"/>
      <c r="O154" s="160"/>
      <c r="P154" s="24"/>
      <c r="Q154" s="24"/>
      <c r="R154" s="24"/>
      <c r="S154" s="24"/>
      <c r="T154" s="24"/>
      <c r="U154" s="24"/>
      <c r="V154" s="24"/>
      <c r="W154" s="24"/>
      <c r="X154" s="24"/>
      <c r="Y154" s="24"/>
      <c r="Z154" s="24"/>
    </row>
    <row r="155" spans="11:26" ht="15.75" customHeight="1">
      <c r="K155" s="30"/>
      <c r="M155" s="30"/>
      <c r="N155" s="160"/>
      <c r="O155" s="160"/>
      <c r="P155" s="24"/>
      <c r="Q155" s="24"/>
      <c r="R155" s="24"/>
      <c r="S155" s="24"/>
      <c r="T155" s="24"/>
      <c r="U155" s="24"/>
      <c r="V155" s="24"/>
      <c r="W155" s="24"/>
      <c r="X155" s="24"/>
      <c r="Y155" s="24"/>
      <c r="Z155" s="24"/>
    </row>
    <row r="156" spans="11:26" ht="15.75" customHeight="1">
      <c r="K156" s="30"/>
      <c r="M156" s="30"/>
      <c r="N156" s="160"/>
      <c r="O156" s="160"/>
      <c r="P156" s="24"/>
      <c r="Q156" s="24"/>
      <c r="R156" s="24"/>
      <c r="S156" s="24"/>
      <c r="T156" s="24"/>
      <c r="U156" s="24"/>
      <c r="V156" s="24"/>
      <c r="W156" s="24"/>
      <c r="X156" s="24"/>
      <c r="Y156" s="24"/>
      <c r="Z156" s="24"/>
    </row>
    <row r="157" spans="11:26" ht="15.75" customHeight="1">
      <c r="K157" s="30"/>
      <c r="M157" s="30"/>
      <c r="N157" s="160"/>
      <c r="O157" s="160"/>
      <c r="P157" s="24"/>
      <c r="Q157" s="24"/>
      <c r="R157" s="24"/>
      <c r="S157" s="24"/>
      <c r="T157" s="24"/>
      <c r="U157" s="24"/>
      <c r="V157" s="24"/>
      <c r="W157" s="24"/>
      <c r="X157" s="24"/>
      <c r="Y157" s="24"/>
      <c r="Z157" s="24"/>
    </row>
    <row r="158" spans="11:26" ht="15.75" customHeight="1">
      <c r="K158" s="30"/>
      <c r="M158" s="30"/>
      <c r="N158" s="160"/>
      <c r="O158" s="160"/>
      <c r="P158" s="24"/>
      <c r="Q158" s="24"/>
      <c r="R158" s="24"/>
      <c r="S158" s="24"/>
      <c r="T158" s="24"/>
      <c r="U158" s="24"/>
      <c r="V158" s="24"/>
      <c r="W158" s="24"/>
      <c r="X158" s="24"/>
      <c r="Y158" s="24"/>
      <c r="Z158" s="24"/>
    </row>
    <row r="159" spans="11:26" ht="15.75" customHeight="1">
      <c r="K159" s="30"/>
      <c r="M159" s="30"/>
      <c r="N159" s="160"/>
      <c r="O159" s="160"/>
      <c r="P159" s="24"/>
      <c r="Q159" s="24"/>
      <c r="R159" s="24"/>
      <c r="S159" s="24"/>
      <c r="T159" s="24"/>
      <c r="U159" s="24"/>
      <c r="V159" s="24"/>
      <c r="W159" s="24"/>
      <c r="X159" s="24"/>
      <c r="Y159" s="24"/>
      <c r="Z159" s="24"/>
    </row>
    <row r="160" spans="11:26" ht="15.75" customHeight="1">
      <c r="K160" s="30"/>
      <c r="M160" s="30"/>
      <c r="N160" s="160"/>
      <c r="O160" s="160"/>
      <c r="P160" s="24"/>
      <c r="Q160" s="24"/>
      <c r="R160" s="24"/>
      <c r="S160" s="24"/>
      <c r="T160" s="24"/>
      <c r="U160" s="24"/>
      <c r="V160" s="24"/>
      <c r="W160" s="24"/>
      <c r="X160" s="24"/>
      <c r="Y160" s="24"/>
      <c r="Z160" s="24"/>
    </row>
    <row r="161" spans="11:26" ht="15.75" customHeight="1">
      <c r="K161" s="30"/>
      <c r="M161" s="30"/>
      <c r="N161" s="160"/>
      <c r="O161" s="160"/>
      <c r="P161" s="24"/>
      <c r="Q161" s="24"/>
      <c r="R161" s="24"/>
      <c r="S161" s="24"/>
      <c r="T161" s="24"/>
      <c r="U161" s="24"/>
      <c r="V161" s="24"/>
      <c r="W161" s="24"/>
      <c r="X161" s="24"/>
      <c r="Y161" s="24"/>
      <c r="Z161" s="24"/>
    </row>
    <row r="162" spans="11:26" ht="15.75" customHeight="1">
      <c r="K162" s="30"/>
      <c r="M162" s="30"/>
      <c r="N162" s="160"/>
      <c r="O162" s="160"/>
      <c r="P162" s="24"/>
      <c r="Q162" s="24"/>
      <c r="R162" s="24"/>
      <c r="S162" s="24"/>
      <c r="T162" s="24"/>
      <c r="U162" s="24"/>
      <c r="V162" s="24"/>
      <c r="W162" s="24"/>
      <c r="X162" s="24"/>
      <c r="Y162" s="24"/>
      <c r="Z162" s="24"/>
    </row>
    <row r="163" spans="11:26" ht="15.75" customHeight="1">
      <c r="K163" s="30"/>
      <c r="M163" s="30"/>
      <c r="N163" s="160"/>
      <c r="O163" s="160"/>
      <c r="P163" s="24"/>
      <c r="Q163" s="24"/>
      <c r="R163" s="24"/>
      <c r="S163" s="24"/>
      <c r="T163" s="24"/>
      <c r="U163" s="24"/>
      <c r="V163" s="24"/>
      <c r="W163" s="24"/>
      <c r="X163" s="24"/>
      <c r="Y163" s="24"/>
      <c r="Z163" s="24"/>
    </row>
    <row r="164" spans="11:26" ht="15.75" customHeight="1">
      <c r="K164" s="30"/>
      <c r="M164" s="30"/>
      <c r="N164" s="160"/>
      <c r="O164" s="160"/>
      <c r="P164" s="24"/>
      <c r="Q164" s="24"/>
      <c r="R164" s="24"/>
      <c r="S164" s="24"/>
      <c r="T164" s="24"/>
      <c r="U164" s="24"/>
      <c r="V164" s="24"/>
      <c r="W164" s="24"/>
      <c r="X164" s="24"/>
      <c r="Y164" s="24"/>
      <c r="Z164" s="24"/>
    </row>
    <row r="165" spans="11:26" ht="15.75" customHeight="1">
      <c r="K165" s="30"/>
      <c r="M165" s="30"/>
      <c r="N165" s="160"/>
      <c r="O165" s="160"/>
      <c r="P165" s="24"/>
      <c r="Q165" s="24"/>
      <c r="R165" s="24"/>
      <c r="S165" s="24"/>
      <c r="T165" s="24"/>
      <c r="U165" s="24"/>
      <c r="V165" s="24"/>
      <c r="W165" s="24"/>
      <c r="X165" s="24"/>
      <c r="Y165" s="24"/>
      <c r="Z165" s="24"/>
    </row>
    <row r="166" spans="11:26" ht="15.75" customHeight="1">
      <c r="K166" s="30"/>
      <c r="M166" s="30"/>
      <c r="N166" s="160"/>
      <c r="O166" s="160"/>
      <c r="P166" s="24"/>
      <c r="Q166" s="24"/>
      <c r="R166" s="24"/>
      <c r="S166" s="24"/>
      <c r="T166" s="24"/>
      <c r="U166" s="24"/>
      <c r="V166" s="24"/>
      <c r="W166" s="24"/>
      <c r="X166" s="24"/>
      <c r="Y166" s="24"/>
      <c r="Z166" s="24"/>
    </row>
    <row r="167" spans="11:26" ht="15.75" customHeight="1">
      <c r="K167" s="30"/>
      <c r="M167" s="30"/>
      <c r="N167" s="160"/>
      <c r="O167" s="160"/>
      <c r="P167" s="24"/>
      <c r="Q167" s="24"/>
      <c r="R167" s="24"/>
      <c r="S167" s="24"/>
      <c r="T167" s="24"/>
      <c r="U167" s="24"/>
      <c r="V167" s="24"/>
      <c r="W167" s="24"/>
      <c r="X167" s="24"/>
      <c r="Y167" s="24"/>
      <c r="Z167" s="24"/>
    </row>
    <row r="168" spans="11:26" ht="15.75" customHeight="1">
      <c r="K168" s="30"/>
      <c r="M168" s="30"/>
      <c r="N168" s="160"/>
      <c r="O168" s="160"/>
      <c r="P168" s="24"/>
      <c r="Q168" s="24"/>
      <c r="R168" s="24"/>
      <c r="S168" s="24"/>
      <c r="T168" s="24"/>
      <c r="U168" s="24"/>
      <c r="V168" s="24"/>
      <c r="W168" s="24"/>
      <c r="X168" s="24"/>
      <c r="Y168" s="24"/>
      <c r="Z168" s="24"/>
    </row>
    <row r="169" spans="11:26" ht="15.75" customHeight="1">
      <c r="K169" s="30"/>
      <c r="M169" s="30"/>
      <c r="N169" s="160"/>
      <c r="O169" s="160"/>
      <c r="P169" s="24"/>
      <c r="Q169" s="24"/>
      <c r="R169" s="24"/>
      <c r="S169" s="24"/>
      <c r="T169" s="24"/>
      <c r="U169" s="24"/>
      <c r="V169" s="24"/>
      <c r="W169" s="24"/>
      <c r="X169" s="24"/>
      <c r="Y169" s="24"/>
      <c r="Z169" s="24"/>
    </row>
    <row r="170" spans="11:26" ht="15.75" customHeight="1">
      <c r="K170" s="30"/>
      <c r="M170" s="30"/>
      <c r="N170" s="160"/>
      <c r="O170" s="160"/>
      <c r="P170" s="24"/>
      <c r="Q170" s="24"/>
      <c r="R170" s="24"/>
      <c r="S170" s="24"/>
      <c r="T170" s="24"/>
      <c r="U170" s="24"/>
      <c r="V170" s="24"/>
      <c r="W170" s="24"/>
      <c r="X170" s="24"/>
      <c r="Y170" s="24"/>
      <c r="Z170" s="24"/>
    </row>
    <row r="171" spans="11:26" ht="15.75" customHeight="1">
      <c r="K171" s="30"/>
      <c r="M171" s="30"/>
      <c r="N171" s="160"/>
      <c r="O171" s="160"/>
      <c r="P171" s="24"/>
      <c r="Q171" s="24"/>
      <c r="R171" s="24"/>
      <c r="S171" s="24"/>
      <c r="T171" s="24"/>
      <c r="U171" s="24"/>
      <c r="V171" s="24"/>
      <c r="W171" s="24"/>
      <c r="X171" s="24"/>
      <c r="Y171" s="24"/>
      <c r="Z171" s="24"/>
    </row>
    <row r="172" spans="11:26" ht="15.75" customHeight="1">
      <c r="K172" s="30"/>
      <c r="M172" s="30"/>
      <c r="N172" s="160"/>
      <c r="O172" s="160"/>
      <c r="P172" s="24"/>
      <c r="Q172" s="24"/>
      <c r="R172" s="24"/>
      <c r="S172" s="24"/>
      <c r="T172" s="24"/>
      <c r="U172" s="24"/>
      <c r="V172" s="24"/>
      <c r="W172" s="24"/>
      <c r="X172" s="24"/>
      <c r="Y172" s="24"/>
      <c r="Z172" s="24"/>
    </row>
    <row r="173" spans="11:26" ht="15.75" customHeight="1">
      <c r="K173" s="30"/>
      <c r="M173" s="30"/>
      <c r="N173" s="160"/>
      <c r="O173" s="160"/>
      <c r="P173" s="24"/>
      <c r="Q173" s="24"/>
      <c r="R173" s="24"/>
      <c r="S173" s="24"/>
      <c r="T173" s="24"/>
      <c r="U173" s="24"/>
      <c r="V173" s="24"/>
      <c r="W173" s="24"/>
      <c r="X173" s="24"/>
      <c r="Y173" s="24"/>
      <c r="Z173" s="24"/>
    </row>
    <row r="174" spans="11:26" ht="15.75" customHeight="1">
      <c r="K174" s="30"/>
      <c r="M174" s="30"/>
      <c r="N174" s="160"/>
      <c r="O174" s="160"/>
      <c r="P174" s="24"/>
      <c r="Q174" s="24"/>
      <c r="R174" s="24"/>
      <c r="S174" s="24"/>
      <c r="T174" s="24"/>
      <c r="U174" s="24"/>
      <c r="V174" s="24"/>
      <c r="W174" s="24"/>
      <c r="X174" s="24"/>
      <c r="Y174" s="24"/>
      <c r="Z174" s="24"/>
    </row>
    <row r="175" spans="11:26" ht="15.75" customHeight="1">
      <c r="K175" s="30"/>
      <c r="M175" s="30"/>
      <c r="N175" s="160"/>
      <c r="O175" s="160"/>
      <c r="P175" s="24"/>
      <c r="Q175" s="24"/>
      <c r="R175" s="24"/>
      <c r="S175" s="24"/>
      <c r="T175" s="24"/>
      <c r="U175" s="24"/>
      <c r="V175" s="24"/>
      <c r="W175" s="24"/>
      <c r="X175" s="24"/>
      <c r="Y175" s="24"/>
      <c r="Z175" s="24"/>
    </row>
    <row r="176" spans="11:26" ht="15.75" customHeight="1">
      <c r="K176" s="30"/>
      <c r="M176" s="30"/>
      <c r="N176" s="160"/>
      <c r="O176" s="160"/>
      <c r="P176" s="24"/>
      <c r="Q176" s="24"/>
      <c r="R176" s="24"/>
      <c r="S176" s="24"/>
      <c r="T176" s="24"/>
      <c r="U176" s="24"/>
      <c r="V176" s="24"/>
      <c r="W176" s="24"/>
      <c r="X176" s="24"/>
      <c r="Y176" s="24"/>
      <c r="Z176" s="24"/>
    </row>
    <row r="177" spans="11:26" ht="15.75" customHeight="1">
      <c r="K177" s="30"/>
      <c r="M177" s="30"/>
      <c r="N177" s="160"/>
      <c r="O177" s="160"/>
      <c r="P177" s="24"/>
      <c r="Q177" s="24"/>
      <c r="R177" s="24"/>
      <c r="S177" s="24"/>
      <c r="T177" s="24"/>
      <c r="U177" s="24"/>
      <c r="V177" s="24"/>
      <c r="W177" s="24"/>
      <c r="X177" s="24"/>
      <c r="Y177" s="24"/>
      <c r="Z177" s="24"/>
    </row>
    <row r="178" spans="11:26" ht="15.75" customHeight="1">
      <c r="K178" s="30"/>
      <c r="M178" s="30"/>
      <c r="N178" s="160"/>
      <c r="O178" s="160"/>
      <c r="P178" s="24"/>
      <c r="Q178" s="24"/>
      <c r="R178" s="24"/>
      <c r="S178" s="24"/>
      <c r="T178" s="24"/>
      <c r="U178" s="24"/>
      <c r="V178" s="24"/>
      <c r="W178" s="24"/>
      <c r="X178" s="24"/>
      <c r="Y178" s="24"/>
      <c r="Z178" s="24"/>
    </row>
    <row r="179" spans="11:26" ht="15.75" customHeight="1">
      <c r="K179" s="30"/>
      <c r="M179" s="30"/>
      <c r="N179" s="160"/>
      <c r="O179" s="160"/>
      <c r="P179" s="24"/>
      <c r="Q179" s="24"/>
      <c r="R179" s="24"/>
      <c r="S179" s="24"/>
      <c r="T179" s="24"/>
      <c r="U179" s="24"/>
      <c r="V179" s="24"/>
      <c r="W179" s="24"/>
      <c r="X179" s="24"/>
      <c r="Y179" s="24"/>
      <c r="Z179" s="24"/>
    </row>
    <row r="180" spans="11:26" ht="15.75" customHeight="1">
      <c r="K180" s="30"/>
      <c r="M180" s="30"/>
      <c r="N180" s="160"/>
      <c r="O180" s="160"/>
      <c r="P180" s="24"/>
      <c r="Q180" s="24"/>
      <c r="R180" s="24"/>
      <c r="S180" s="24"/>
      <c r="T180" s="24"/>
      <c r="U180" s="24"/>
      <c r="V180" s="24"/>
      <c r="W180" s="24"/>
      <c r="X180" s="24"/>
      <c r="Y180" s="24"/>
      <c r="Z180" s="24"/>
    </row>
    <row r="181" spans="11:26" ht="15.75" customHeight="1">
      <c r="K181" s="30"/>
      <c r="M181" s="30"/>
      <c r="N181" s="160"/>
      <c r="O181" s="160"/>
      <c r="P181" s="24"/>
      <c r="Q181" s="24"/>
      <c r="R181" s="24"/>
      <c r="S181" s="24"/>
      <c r="T181" s="24"/>
      <c r="U181" s="24"/>
      <c r="V181" s="24"/>
      <c r="W181" s="24"/>
      <c r="X181" s="24"/>
      <c r="Y181" s="24"/>
      <c r="Z181" s="24"/>
    </row>
    <row r="182" spans="11:26" ht="15.75" customHeight="1">
      <c r="K182" s="30"/>
      <c r="M182" s="30"/>
      <c r="N182" s="160"/>
      <c r="O182" s="160"/>
      <c r="P182" s="24"/>
      <c r="Q182" s="24"/>
      <c r="R182" s="24"/>
      <c r="S182" s="24"/>
      <c r="T182" s="24"/>
      <c r="U182" s="24"/>
      <c r="V182" s="24"/>
      <c r="W182" s="24"/>
      <c r="X182" s="24"/>
      <c r="Y182" s="24"/>
      <c r="Z182" s="24"/>
    </row>
    <row r="183" spans="11:26" ht="15.75" customHeight="1">
      <c r="K183" s="30"/>
      <c r="M183" s="30"/>
      <c r="N183" s="160"/>
      <c r="O183" s="160"/>
      <c r="P183" s="24"/>
      <c r="Q183" s="24"/>
      <c r="R183" s="24"/>
      <c r="S183" s="24"/>
      <c r="T183" s="24"/>
      <c r="U183" s="24"/>
      <c r="V183" s="24"/>
      <c r="W183" s="24"/>
      <c r="X183" s="24"/>
      <c r="Y183" s="24"/>
      <c r="Z183" s="24"/>
    </row>
    <row r="184" spans="11:26" ht="15.75" customHeight="1">
      <c r="K184" s="30"/>
      <c r="M184" s="30"/>
      <c r="N184" s="160"/>
      <c r="O184" s="160"/>
      <c r="P184" s="24"/>
      <c r="Q184" s="24"/>
      <c r="R184" s="24"/>
      <c r="S184" s="24"/>
      <c r="T184" s="24"/>
      <c r="U184" s="24"/>
      <c r="V184" s="24"/>
      <c r="W184" s="24"/>
      <c r="X184" s="24"/>
      <c r="Y184" s="24"/>
      <c r="Z184" s="24"/>
    </row>
    <row r="185" spans="11:26" ht="15.75" customHeight="1">
      <c r="K185" s="30"/>
      <c r="M185" s="30"/>
      <c r="N185" s="160"/>
      <c r="O185" s="160"/>
      <c r="P185" s="24"/>
      <c r="Q185" s="24"/>
      <c r="R185" s="24"/>
      <c r="S185" s="24"/>
      <c r="T185" s="24"/>
      <c r="U185" s="24"/>
      <c r="V185" s="24"/>
      <c r="W185" s="24"/>
      <c r="X185" s="24"/>
      <c r="Y185" s="24"/>
      <c r="Z185" s="24"/>
    </row>
    <row r="186" spans="11:26" ht="15.75" customHeight="1">
      <c r="K186" s="30"/>
      <c r="M186" s="30"/>
      <c r="N186" s="160"/>
      <c r="O186" s="160"/>
      <c r="P186" s="24"/>
      <c r="Q186" s="24"/>
      <c r="R186" s="24"/>
      <c r="S186" s="24"/>
      <c r="T186" s="24"/>
      <c r="U186" s="24"/>
      <c r="V186" s="24"/>
      <c r="W186" s="24"/>
      <c r="X186" s="24"/>
      <c r="Y186" s="24"/>
      <c r="Z186" s="24"/>
    </row>
    <row r="187" spans="11:26" ht="15.75" customHeight="1">
      <c r="K187" s="30"/>
      <c r="M187" s="30"/>
      <c r="N187" s="160"/>
      <c r="O187" s="160"/>
      <c r="P187" s="24"/>
      <c r="Q187" s="24"/>
      <c r="R187" s="24"/>
      <c r="S187" s="24"/>
      <c r="T187" s="24"/>
      <c r="U187" s="24"/>
      <c r="V187" s="24"/>
      <c r="W187" s="24"/>
      <c r="X187" s="24"/>
      <c r="Y187" s="24"/>
      <c r="Z187" s="24"/>
    </row>
    <row r="188" spans="11:26" ht="15.75" customHeight="1">
      <c r="K188" s="30"/>
      <c r="M188" s="30"/>
      <c r="N188" s="160"/>
      <c r="O188" s="160"/>
      <c r="P188" s="24"/>
      <c r="Q188" s="24"/>
      <c r="R188" s="24"/>
      <c r="S188" s="24"/>
      <c r="T188" s="24"/>
      <c r="U188" s="24"/>
      <c r="V188" s="24"/>
      <c r="W188" s="24"/>
      <c r="X188" s="24"/>
      <c r="Y188" s="24"/>
      <c r="Z188" s="24"/>
    </row>
    <row r="189" spans="11:26" ht="15.75" customHeight="1">
      <c r="K189" s="30"/>
      <c r="M189" s="30"/>
      <c r="N189" s="160"/>
      <c r="O189" s="160"/>
      <c r="P189" s="24"/>
      <c r="Q189" s="24"/>
      <c r="R189" s="24"/>
      <c r="S189" s="24"/>
      <c r="T189" s="24"/>
      <c r="U189" s="24"/>
      <c r="V189" s="24"/>
      <c r="W189" s="24"/>
      <c r="X189" s="24"/>
      <c r="Y189" s="24"/>
      <c r="Z189" s="24"/>
    </row>
    <row r="190" spans="11:26" ht="15.75" customHeight="1">
      <c r="K190" s="30"/>
      <c r="M190" s="30"/>
      <c r="N190" s="160"/>
      <c r="O190" s="160"/>
      <c r="P190" s="24"/>
      <c r="Q190" s="24"/>
      <c r="R190" s="24"/>
      <c r="S190" s="24"/>
      <c r="T190" s="24"/>
      <c r="U190" s="24"/>
      <c r="V190" s="24"/>
      <c r="W190" s="24"/>
      <c r="X190" s="24"/>
      <c r="Y190" s="24"/>
      <c r="Z190" s="24"/>
    </row>
    <row r="191" spans="11:26" ht="15.75" customHeight="1">
      <c r="K191" s="30"/>
      <c r="M191" s="30"/>
      <c r="N191" s="160"/>
      <c r="O191" s="160"/>
      <c r="P191" s="24"/>
      <c r="Q191" s="24"/>
      <c r="R191" s="24"/>
      <c r="S191" s="24"/>
      <c r="T191" s="24"/>
      <c r="U191" s="24"/>
      <c r="V191" s="24"/>
      <c r="W191" s="24"/>
      <c r="X191" s="24"/>
      <c r="Y191" s="24"/>
      <c r="Z191" s="24"/>
    </row>
    <row r="192" spans="11:26" ht="15.75" customHeight="1">
      <c r="K192" s="30"/>
      <c r="M192" s="30"/>
      <c r="N192" s="160"/>
      <c r="O192" s="160"/>
      <c r="P192" s="24"/>
      <c r="Q192" s="24"/>
      <c r="R192" s="24"/>
      <c r="S192" s="24"/>
      <c r="T192" s="24"/>
      <c r="U192" s="24"/>
      <c r="V192" s="24"/>
      <c r="W192" s="24"/>
      <c r="X192" s="24"/>
      <c r="Y192" s="24"/>
      <c r="Z192" s="24"/>
    </row>
    <row r="193" spans="11:26" ht="15.75" customHeight="1">
      <c r="K193" s="30"/>
      <c r="M193" s="30"/>
      <c r="N193" s="160"/>
      <c r="O193" s="160"/>
      <c r="P193" s="24"/>
      <c r="Q193" s="24"/>
      <c r="R193" s="24"/>
      <c r="S193" s="24"/>
      <c r="T193" s="24"/>
      <c r="U193" s="24"/>
      <c r="V193" s="24"/>
      <c r="W193" s="24"/>
      <c r="X193" s="24"/>
      <c r="Y193" s="24"/>
      <c r="Z193" s="24"/>
    </row>
    <row r="194" spans="11:26" ht="15.75" customHeight="1">
      <c r="K194" s="30"/>
      <c r="M194" s="30"/>
      <c r="N194" s="160"/>
      <c r="O194" s="160"/>
      <c r="P194" s="24"/>
      <c r="Q194" s="24"/>
      <c r="R194" s="24"/>
      <c r="S194" s="24"/>
      <c r="T194" s="24"/>
      <c r="U194" s="24"/>
      <c r="V194" s="24"/>
      <c r="W194" s="24"/>
      <c r="X194" s="24"/>
      <c r="Y194" s="24"/>
      <c r="Z194" s="24"/>
    </row>
    <row r="195" spans="11:26" ht="15.75" customHeight="1">
      <c r="K195" s="30"/>
      <c r="M195" s="30"/>
      <c r="N195" s="160"/>
      <c r="O195" s="160"/>
      <c r="P195" s="24"/>
      <c r="Q195" s="24"/>
      <c r="R195" s="24"/>
      <c r="S195" s="24"/>
      <c r="T195" s="24"/>
      <c r="U195" s="24"/>
      <c r="V195" s="24"/>
      <c r="W195" s="24"/>
      <c r="X195" s="24"/>
      <c r="Y195" s="24"/>
      <c r="Z195" s="24"/>
    </row>
    <row r="196" spans="11:26" ht="15.75" customHeight="1">
      <c r="K196" s="30"/>
      <c r="M196" s="30"/>
      <c r="N196" s="160"/>
      <c r="O196" s="160"/>
      <c r="P196" s="24"/>
      <c r="Q196" s="24"/>
      <c r="R196" s="24"/>
      <c r="S196" s="24"/>
      <c r="T196" s="24"/>
      <c r="U196" s="24"/>
      <c r="V196" s="24"/>
      <c r="W196" s="24"/>
      <c r="X196" s="24"/>
      <c r="Y196" s="24"/>
      <c r="Z196" s="24"/>
    </row>
    <row r="197" spans="11:26" ht="15.75" customHeight="1">
      <c r="K197" s="30"/>
      <c r="M197" s="30"/>
      <c r="N197" s="160"/>
      <c r="O197" s="160"/>
      <c r="P197" s="24"/>
      <c r="Q197" s="24"/>
      <c r="R197" s="24"/>
      <c r="S197" s="24"/>
      <c r="T197" s="24"/>
      <c r="U197" s="24"/>
      <c r="V197" s="24"/>
      <c r="W197" s="24"/>
      <c r="X197" s="24"/>
      <c r="Y197" s="24"/>
      <c r="Z197" s="24"/>
    </row>
    <row r="198" spans="11:26" ht="15.75" customHeight="1">
      <c r="K198" s="30"/>
      <c r="M198" s="30"/>
      <c r="N198" s="160"/>
      <c r="O198" s="160"/>
      <c r="P198" s="24"/>
      <c r="Q198" s="24"/>
      <c r="R198" s="24"/>
      <c r="S198" s="24"/>
      <c r="T198" s="24"/>
      <c r="U198" s="24"/>
      <c r="V198" s="24"/>
      <c r="W198" s="24"/>
      <c r="X198" s="24"/>
      <c r="Y198" s="24"/>
      <c r="Z198" s="24"/>
    </row>
    <row r="199" spans="11:26" ht="15.75" customHeight="1">
      <c r="K199" s="30"/>
      <c r="M199" s="30"/>
      <c r="N199" s="160"/>
      <c r="O199" s="160"/>
      <c r="P199" s="24"/>
      <c r="Q199" s="24"/>
      <c r="R199" s="24"/>
      <c r="S199" s="24"/>
      <c r="T199" s="24"/>
      <c r="U199" s="24"/>
      <c r="V199" s="24"/>
      <c r="W199" s="24"/>
      <c r="X199" s="24"/>
      <c r="Y199" s="24"/>
      <c r="Z199" s="24"/>
    </row>
    <row r="200" spans="11:26" ht="15.75" customHeight="1">
      <c r="K200" s="30"/>
      <c r="M200" s="30"/>
      <c r="N200" s="160"/>
      <c r="O200" s="160"/>
      <c r="P200" s="24"/>
      <c r="Q200" s="24"/>
      <c r="R200" s="24"/>
      <c r="S200" s="24"/>
      <c r="T200" s="24"/>
      <c r="U200" s="24"/>
      <c r="V200" s="24"/>
      <c r="W200" s="24"/>
      <c r="X200" s="24"/>
      <c r="Y200" s="24"/>
      <c r="Z200" s="24"/>
    </row>
    <row r="201" spans="11:26" ht="15.75" customHeight="1">
      <c r="K201" s="30"/>
      <c r="M201" s="30"/>
      <c r="N201" s="160"/>
      <c r="O201" s="160"/>
      <c r="P201" s="24"/>
      <c r="Q201" s="24"/>
      <c r="R201" s="24"/>
      <c r="S201" s="24"/>
      <c r="T201" s="24"/>
      <c r="U201" s="24"/>
      <c r="V201" s="24"/>
      <c r="W201" s="24"/>
      <c r="X201" s="24"/>
      <c r="Y201" s="24"/>
      <c r="Z201" s="24"/>
    </row>
    <row r="202" spans="11:26" ht="15.75" customHeight="1">
      <c r="K202" s="30"/>
      <c r="M202" s="30"/>
      <c r="N202" s="160"/>
      <c r="O202" s="160"/>
      <c r="P202" s="24"/>
      <c r="Q202" s="24"/>
      <c r="R202" s="24"/>
      <c r="S202" s="24"/>
      <c r="T202" s="24"/>
      <c r="U202" s="24"/>
      <c r="V202" s="24"/>
      <c r="W202" s="24"/>
      <c r="X202" s="24"/>
      <c r="Y202" s="24"/>
      <c r="Z202" s="24"/>
    </row>
    <row r="203" spans="11:26" ht="15.75" customHeight="1">
      <c r="K203" s="30"/>
      <c r="M203" s="30"/>
      <c r="N203" s="160"/>
      <c r="O203" s="160"/>
      <c r="P203" s="24"/>
      <c r="Q203" s="24"/>
      <c r="R203" s="24"/>
      <c r="S203" s="24"/>
      <c r="T203" s="24"/>
      <c r="U203" s="24"/>
      <c r="V203" s="24"/>
      <c r="W203" s="24"/>
      <c r="X203" s="24"/>
      <c r="Y203" s="24"/>
      <c r="Z203" s="24"/>
    </row>
    <row r="204" spans="11:26" ht="15.75" customHeight="1">
      <c r="K204" s="30"/>
      <c r="M204" s="30"/>
      <c r="N204" s="160"/>
      <c r="O204" s="160"/>
      <c r="P204" s="24"/>
      <c r="Q204" s="24"/>
      <c r="R204" s="24"/>
      <c r="S204" s="24"/>
      <c r="T204" s="24"/>
      <c r="U204" s="24"/>
      <c r="V204" s="24"/>
      <c r="W204" s="24"/>
      <c r="X204" s="24"/>
      <c r="Y204" s="24"/>
      <c r="Z204" s="24"/>
    </row>
    <row r="205" spans="11:26" ht="15.75" customHeight="1">
      <c r="K205" s="30"/>
      <c r="M205" s="30"/>
      <c r="N205" s="160"/>
      <c r="O205" s="160"/>
      <c r="P205" s="24"/>
      <c r="Q205" s="24"/>
      <c r="R205" s="24"/>
      <c r="S205" s="24"/>
      <c r="T205" s="24"/>
      <c r="U205" s="24"/>
      <c r="V205" s="24"/>
      <c r="W205" s="24"/>
      <c r="X205" s="24"/>
      <c r="Y205" s="24"/>
      <c r="Z205" s="24"/>
    </row>
    <row r="206" spans="11:26" ht="15.75" customHeight="1">
      <c r="K206" s="30"/>
      <c r="M206" s="30"/>
      <c r="N206" s="160"/>
      <c r="O206" s="160"/>
      <c r="P206" s="24"/>
      <c r="Q206" s="24"/>
      <c r="R206" s="24"/>
      <c r="S206" s="24"/>
      <c r="T206" s="24"/>
      <c r="U206" s="24"/>
      <c r="V206" s="24"/>
      <c r="W206" s="24"/>
      <c r="X206" s="24"/>
      <c r="Y206" s="24"/>
      <c r="Z206" s="24"/>
    </row>
    <row r="207" spans="11:26" ht="15.75" customHeight="1">
      <c r="K207" s="30"/>
      <c r="M207" s="30"/>
      <c r="N207" s="160"/>
      <c r="O207" s="160"/>
      <c r="P207" s="24"/>
      <c r="Q207" s="24"/>
      <c r="R207" s="24"/>
      <c r="S207" s="24"/>
      <c r="T207" s="24"/>
      <c r="U207" s="24"/>
      <c r="V207" s="24"/>
      <c r="W207" s="24"/>
      <c r="X207" s="24"/>
      <c r="Y207" s="24"/>
      <c r="Z207" s="24"/>
    </row>
    <row r="208" spans="11:26" ht="15.75" customHeight="1">
      <c r="K208" s="30"/>
      <c r="M208" s="30"/>
      <c r="N208" s="160"/>
      <c r="O208" s="160"/>
      <c r="P208" s="24"/>
      <c r="Q208" s="24"/>
      <c r="R208" s="24"/>
      <c r="S208" s="24"/>
      <c r="T208" s="24"/>
      <c r="U208" s="24"/>
      <c r="V208" s="24"/>
      <c r="W208" s="24"/>
      <c r="X208" s="24"/>
      <c r="Y208" s="24"/>
      <c r="Z208" s="24"/>
    </row>
    <row r="209" spans="11:26" ht="15.75" customHeight="1">
      <c r="K209" s="30"/>
      <c r="M209" s="30"/>
      <c r="N209" s="160"/>
      <c r="O209" s="160"/>
      <c r="P209" s="24"/>
      <c r="Q209" s="24"/>
      <c r="R209" s="24"/>
      <c r="S209" s="24"/>
      <c r="T209" s="24"/>
      <c r="U209" s="24"/>
      <c r="V209" s="24"/>
      <c r="W209" s="24"/>
      <c r="X209" s="24"/>
      <c r="Y209" s="24"/>
      <c r="Z209" s="24"/>
    </row>
    <row r="210" spans="11:26" ht="15.75" customHeight="1">
      <c r="K210" s="30"/>
      <c r="M210" s="30"/>
      <c r="N210" s="160"/>
      <c r="O210" s="160"/>
      <c r="P210" s="24"/>
      <c r="Q210" s="24"/>
      <c r="R210" s="24"/>
      <c r="S210" s="24"/>
      <c r="T210" s="24"/>
      <c r="U210" s="24"/>
      <c r="V210" s="24"/>
      <c r="W210" s="24"/>
      <c r="X210" s="24"/>
      <c r="Y210" s="24"/>
      <c r="Z210" s="24"/>
    </row>
    <row r="211" spans="11:26" ht="15.75" customHeight="1">
      <c r="K211" s="30"/>
      <c r="M211" s="30"/>
      <c r="N211" s="160"/>
      <c r="O211" s="160"/>
      <c r="P211" s="24"/>
      <c r="Q211" s="24"/>
      <c r="R211" s="24"/>
      <c r="S211" s="24"/>
      <c r="T211" s="24"/>
      <c r="U211" s="24"/>
      <c r="V211" s="24"/>
      <c r="W211" s="24"/>
      <c r="X211" s="24"/>
      <c r="Y211" s="24"/>
      <c r="Z211" s="24"/>
    </row>
    <row r="212" spans="11:26" ht="15.75" customHeight="1">
      <c r="K212" s="30"/>
      <c r="M212" s="30"/>
      <c r="N212" s="160"/>
      <c r="O212" s="160"/>
      <c r="P212" s="24"/>
      <c r="Q212" s="24"/>
      <c r="R212" s="24"/>
      <c r="S212" s="24"/>
      <c r="T212" s="24"/>
      <c r="U212" s="24"/>
      <c r="V212" s="24"/>
      <c r="W212" s="24"/>
      <c r="X212" s="24"/>
      <c r="Y212" s="24"/>
      <c r="Z212" s="24"/>
    </row>
    <row r="213" spans="11:26" ht="15.75" customHeight="1">
      <c r="K213" s="30"/>
      <c r="M213" s="30"/>
      <c r="N213" s="160"/>
      <c r="O213" s="160"/>
      <c r="P213" s="24"/>
      <c r="Q213" s="24"/>
      <c r="R213" s="24"/>
      <c r="S213" s="24"/>
      <c r="T213" s="24"/>
      <c r="U213" s="24"/>
      <c r="V213" s="24"/>
      <c r="W213" s="24"/>
      <c r="X213" s="24"/>
      <c r="Y213" s="24"/>
      <c r="Z213" s="24"/>
    </row>
    <row r="214" spans="11:26" ht="15.75" customHeight="1">
      <c r="K214" s="30"/>
      <c r="M214" s="30"/>
      <c r="N214" s="160"/>
      <c r="O214" s="160"/>
      <c r="P214" s="24"/>
      <c r="Q214" s="24"/>
      <c r="R214" s="24"/>
      <c r="S214" s="24"/>
      <c r="T214" s="24"/>
      <c r="U214" s="24"/>
      <c r="V214" s="24"/>
      <c r="W214" s="24"/>
      <c r="X214" s="24"/>
      <c r="Y214" s="24"/>
      <c r="Z214" s="24"/>
    </row>
    <row r="215" spans="11:26" ht="15.75" customHeight="1">
      <c r="K215" s="30"/>
      <c r="M215" s="30"/>
      <c r="N215" s="160"/>
      <c r="O215" s="160"/>
      <c r="P215" s="24"/>
      <c r="Q215" s="24"/>
      <c r="R215" s="24"/>
      <c r="S215" s="24"/>
      <c r="T215" s="24"/>
      <c r="U215" s="24"/>
      <c r="V215" s="24"/>
      <c r="W215" s="24"/>
      <c r="X215" s="24"/>
      <c r="Y215" s="24"/>
      <c r="Z215" s="24"/>
    </row>
    <row r="216" spans="11:26" ht="15.75" customHeight="1">
      <c r="K216" s="30"/>
      <c r="M216" s="30"/>
      <c r="N216" s="160"/>
      <c r="O216" s="160"/>
      <c r="P216" s="24"/>
      <c r="Q216" s="24"/>
      <c r="R216" s="24"/>
      <c r="S216" s="24"/>
      <c r="T216" s="24"/>
      <c r="U216" s="24"/>
      <c r="V216" s="24"/>
      <c r="W216" s="24"/>
      <c r="X216" s="24"/>
      <c r="Y216" s="24"/>
      <c r="Z216" s="24"/>
    </row>
    <row r="217" spans="11:26" ht="15.75" customHeight="1">
      <c r="K217" s="30"/>
      <c r="M217" s="30"/>
      <c r="N217" s="160"/>
      <c r="O217" s="160"/>
      <c r="P217" s="24"/>
      <c r="Q217" s="24"/>
      <c r="R217" s="24"/>
      <c r="S217" s="24"/>
      <c r="T217" s="24"/>
      <c r="U217" s="24"/>
      <c r="V217" s="24"/>
      <c r="W217" s="24"/>
      <c r="X217" s="24"/>
      <c r="Y217" s="24"/>
      <c r="Z217" s="24"/>
    </row>
    <row r="218" spans="11:26" ht="15.75" customHeight="1">
      <c r="K218" s="30"/>
      <c r="M218" s="30"/>
      <c r="N218" s="160"/>
      <c r="O218" s="160"/>
      <c r="P218" s="24"/>
      <c r="Q218" s="24"/>
      <c r="R218" s="24"/>
      <c r="S218" s="24"/>
      <c r="T218" s="24"/>
      <c r="U218" s="24"/>
      <c r="V218" s="24"/>
      <c r="W218" s="24"/>
      <c r="X218" s="24"/>
      <c r="Y218" s="24"/>
      <c r="Z218" s="24"/>
    </row>
    <row r="219" spans="11:26" ht="15.75" customHeight="1">
      <c r="K219" s="30"/>
      <c r="M219" s="30"/>
      <c r="N219" s="160"/>
      <c r="O219" s="160"/>
      <c r="P219" s="24"/>
      <c r="Q219" s="24"/>
      <c r="R219" s="24"/>
      <c r="S219" s="24"/>
      <c r="T219" s="24"/>
      <c r="U219" s="24"/>
      <c r="V219" s="24"/>
      <c r="W219" s="24"/>
      <c r="X219" s="24"/>
      <c r="Y219" s="24"/>
      <c r="Z219" s="24"/>
    </row>
    <row r="220" spans="11:26" ht="15.75" customHeight="1">
      <c r="K220" s="30"/>
      <c r="M220" s="30"/>
      <c r="N220" s="160"/>
      <c r="O220" s="160"/>
      <c r="P220" s="24"/>
      <c r="Q220" s="24"/>
      <c r="R220" s="24"/>
      <c r="S220" s="24"/>
      <c r="T220" s="24"/>
      <c r="U220" s="24"/>
      <c r="V220" s="24"/>
      <c r="W220" s="24"/>
      <c r="X220" s="24"/>
      <c r="Y220" s="24"/>
      <c r="Z220" s="24"/>
    </row>
    <row r="221" spans="11:26" ht="15.75" customHeight="1">
      <c r="K221" s="30"/>
      <c r="M221" s="30"/>
      <c r="N221" s="160"/>
      <c r="O221" s="160"/>
      <c r="P221" s="24"/>
      <c r="Q221" s="24"/>
      <c r="R221" s="24"/>
      <c r="S221" s="24"/>
      <c r="T221" s="24"/>
      <c r="U221" s="24"/>
      <c r="V221" s="24"/>
      <c r="W221" s="24"/>
      <c r="X221" s="24"/>
      <c r="Y221" s="24"/>
      <c r="Z221" s="24"/>
    </row>
    <row r="222" spans="11:26" ht="15.75" customHeight="1">
      <c r="K222" s="30"/>
      <c r="M222" s="30"/>
      <c r="N222" s="160"/>
      <c r="O222" s="160"/>
      <c r="P222" s="24"/>
      <c r="Q222" s="24"/>
      <c r="R222" s="24"/>
      <c r="S222" s="24"/>
      <c r="T222" s="24"/>
      <c r="U222" s="24"/>
      <c r="V222" s="24"/>
      <c r="W222" s="24"/>
      <c r="X222" s="24"/>
      <c r="Y222" s="24"/>
      <c r="Z222" s="24"/>
    </row>
    <row r="223" spans="11:26" ht="15.75" customHeight="1">
      <c r="K223" s="30"/>
      <c r="M223" s="30"/>
      <c r="N223" s="160"/>
      <c r="O223" s="160"/>
      <c r="P223" s="24"/>
      <c r="Q223" s="24"/>
      <c r="R223" s="24"/>
      <c r="S223" s="24"/>
      <c r="T223" s="24"/>
      <c r="U223" s="24"/>
      <c r="V223" s="24"/>
      <c r="W223" s="24"/>
      <c r="X223" s="24"/>
      <c r="Y223" s="24"/>
      <c r="Z223" s="24"/>
    </row>
    <row r="224" spans="11:26" ht="15.75" customHeight="1">
      <c r="K224" s="30"/>
      <c r="M224" s="30"/>
      <c r="N224" s="160"/>
      <c r="O224" s="160"/>
      <c r="P224" s="24"/>
      <c r="Q224" s="24"/>
      <c r="R224" s="24"/>
      <c r="S224" s="24"/>
      <c r="T224" s="24"/>
      <c r="U224" s="24"/>
      <c r="V224" s="24"/>
      <c r="W224" s="24"/>
      <c r="X224" s="24"/>
      <c r="Y224" s="24"/>
      <c r="Z224" s="24"/>
    </row>
    <row r="225" spans="11:26" ht="15.75" customHeight="1">
      <c r="K225" s="30"/>
      <c r="M225" s="30"/>
      <c r="N225" s="160"/>
      <c r="O225" s="160"/>
      <c r="P225" s="24"/>
      <c r="Q225" s="24"/>
      <c r="R225" s="24"/>
      <c r="S225" s="24"/>
      <c r="T225" s="24"/>
      <c r="U225" s="24"/>
      <c r="V225" s="24"/>
      <c r="W225" s="24"/>
      <c r="X225" s="24"/>
      <c r="Y225" s="24"/>
      <c r="Z225" s="24"/>
    </row>
    <row r="226" spans="11:26" ht="15.75" customHeight="1">
      <c r="K226" s="30"/>
      <c r="M226" s="30"/>
      <c r="N226" s="160"/>
      <c r="O226" s="160"/>
      <c r="P226" s="24"/>
      <c r="Q226" s="24"/>
      <c r="R226" s="24"/>
      <c r="S226" s="24"/>
      <c r="T226" s="24"/>
      <c r="U226" s="24"/>
      <c r="V226" s="24"/>
      <c r="W226" s="24"/>
      <c r="X226" s="24"/>
      <c r="Y226" s="24"/>
      <c r="Z226" s="24"/>
    </row>
    <row r="227" spans="11:26" ht="15.75" customHeight="1">
      <c r="K227" s="30"/>
      <c r="M227" s="30"/>
      <c r="N227" s="160"/>
      <c r="O227" s="160"/>
      <c r="P227" s="24"/>
      <c r="Q227" s="24"/>
      <c r="R227" s="24"/>
      <c r="S227" s="24"/>
      <c r="T227" s="24"/>
      <c r="U227" s="24"/>
      <c r="V227" s="24"/>
      <c r="W227" s="24"/>
      <c r="X227" s="24"/>
      <c r="Y227" s="24"/>
      <c r="Z227" s="24"/>
    </row>
    <row r="228" spans="11:26" ht="15.75" customHeight="1">
      <c r="K228" s="30"/>
      <c r="M228" s="30"/>
      <c r="N228" s="160"/>
      <c r="O228" s="160"/>
      <c r="P228" s="24"/>
      <c r="Q228" s="24"/>
      <c r="R228" s="24"/>
      <c r="S228" s="24"/>
      <c r="T228" s="24"/>
      <c r="U228" s="24"/>
      <c r="V228" s="24"/>
      <c r="W228" s="24"/>
      <c r="X228" s="24"/>
      <c r="Y228" s="24"/>
      <c r="Z228" s="24"/>
    </row>
    <row r="229" spans="11:26" ht="15.75" customHeight="1">
      <c r="K229" s="30"/>
      <c r="M229" s="30"/>
      <c r="N229" s="160"/>
      <c r="O229" s="160"/>
      <c r="P229" s="24"/>
      <c r="Q229" s="24"/>
      <c r="R229" s="24"/>
      <c r="S229" s="24"/>
      <c r="T229" s="24"/>
      <c r="U229" s="24"/>
      <c r="V229" s="24"/>
      <c r="W229" s="24"/>
      <c r="X229" s="24"/>
      <c r="Y229" s="24"/>
      <c r="Z229" s="24"/>
    </row>
    <row r="230" spans="11:26" ht="15.75" customHeight="1">
      <c r="K230" s="30"/>
      <c r="M230" s="30"/>
      <c r="N230" s="160"/>
      <c r="O230" s="160"/>
      <c r="P230" s="24"/>
      <c r="Q230" s="24"/>
      <c r="R230" s="24"/>
      <c r="S230" s="24"/>
      <c r="T230" s="24"/>
      <c r="U230" s="24"/>
      <c r="V230" s="24"/>
      <c r="W230" s="24"/>
      <c r="X230" s="24"/>
      <c r="Y230" s="24"/>
      <c r="Z230" s="24"/>
    </row>
    <row r="231" spans="11:26" ht="15.75" customHeight="1">
      <c r="K231" s="30"/>
      <c r="M231" s="30"/>
      <c r="N231" s="160"/>
      <c r="O231" s="160"/>
      <c r="P231" s="24"/>
      <c r="Q231" s="24"/>
      <c r="R231" s="24"/>
      <c r="S231" s="24"/>
      <c r="T231" s="24"/>
      <c r="U231" s="24"/>
      <c r="V231" s="24"/>
      <c r="W231" s="24"/>
      <c r="X231" s="24"/>
      <c r="Y231" s="24"/>
      <c r="Z231" s="24"/>
    </row>
    <row r="232" spans="11:26" ht="15.75" customHeight="1">
      <c r="K232" s="30"/>
      <c r="M232" s="30"/>
      <c r="N232" s="160"/>
      <c r="O232" s="160"/>
      <c r="P232" s="24"/>
      <c r="Q232" s="24"/>
      <c r="R232" s="24"/>
      <c r="S232" s="24"/>
      <c r="T232" s="24"/>
      <c r="U232" s="24"/>
      <c r="V232" s="24"/>
      <c r="W232" s="24"/>
      <c r="X232" s="24"/>
      <c r="Y232" s="24"/>
      <c r="Z232" s="24"/>
    </row>
    <row r="233" spans="11:26" ht="15.75" customHeight="1">
      <c r="K233" s="30"/>
      <c r="M233" s="30"/>
      <c r="N233" s="160"/>
      <c r="O233" s="160"/>
      <c r="P233" s="24"/>
      <c r="Q233" s="24"/>
      <c r="R233" s="24"/>
      <c r="S233" s="24"/>
      <c r="T233" s="24"/>
      <c r="U233" s="24"/>
      <c r="V233" s="24"/>
      <c r="W233" s="24"/>
      <c r="X233" s="24"/>
      <c r="Y233" s="24"/>
      <c r="Z233" s="24"/>
    </row>
    <row r="234" spans="11:26" ht="15.75" customHeight="1">
      <c r="K234" s="30"/>
      <c r="M234" s="30"/>
      <c r="N234" s="160"/>
      <c r="O234" s="160"/>
      <c r="P234" s="24"/>
      <c r="Q234" s="24"/>
      <c r="R234" s="24"/>
      <c r="S234" s="24"/>
      <c r="T234" s="24"/>
      <c r="U234" s="24"/>
      <c r="V234" s="24"/>
      <c r="W234" s="24"/>
      <c r="X234" s="24"/>
      <c r="Y234" s="24"/>
      <c r="Z234" s="24"/>
    </row>
    <row r="235" spans="11:26" ht="15.75" customHeight="1">
      <c r="K235" s="30"/>
      <c r="M235" s="30"/>
      <c r="N235" s="160"/>
      <c r="O235" s="160"/>
      <c r="P235" s="24"/>
      <c r="Q235" s="24"/>
      <c r="R235" s="24"/>
      <c r="S235" s="24"/>
      <c r="T235" s="24"/>
      <c r="U235" s="24"/>
      <c r="V235" s="24"/>
      <c r="W235" s="24"/>
      <c r="X235" s="24"/>
      <c r="Y235" s="24"/>
      <c r="Z235" s="24"/>
    </row>
    <row r="236" spans="11:26" ht="15.75" customHeight="1">
      <c r="K236" s="30"/>
      <c r="M236" s="30"/>
      <c r="N236" s="160"/>
      <c r="O236" s="160"/>
      <c r="P236" s="24"/>
      <c r="Q236" s="24"/>
      <c r="R236" s="24"/>
      <c r="S236" s="24"/>
      <c r="T236" s="24"/>
      <c r="U236" s="24"/>
      <c r="V236" s="24"/>
      <c r="W236" s="24"/>
      <c r="X236" s="24"/>
      <c r="Y236" s="24"/>
      <c r="Z236" s="24"/>
    </row>
    <row r="237" spans="11:26" ht="15.75" customHeight="1">
      <c r="K237" s="30"/>
      <c r="M237" s="30"/>
      <c r="N237" s="160"/>
      <c r="O237" s="160"/>
      <c r="P237" s="24"/>
      <c r="Q237" s="24"/>
      <c r="R237" s="24"/>
      <c r="S237" s="24"/>
      <c r="T237" s="24"/>
      <c r="U237" s="24"/>
      <c r="V237" s="24"/>
      <c r="W237" s="24"/>
      <c r="X237" s="24"/>
      <c r="Y237" s="24"/>
      <c r="Z237" s="24"/>
    </row>
    <row r="238" spans="11:26" ht="15.75" customHeight="1">
      <c r="K238" s="30"/>
      <c r="M238" s="30"/>
      <c r="N238" s="160"/>
      <c r="O238" s="160"/>
      <c r="P238" s="24"/>
      <c r="Q238" s="24"/>
      <c r="R238" s="24"/>
      <c r="S238" s="24"/>
      <c r="T238" s="24"/>
      <c r="U238" s="24"/>
      <c r="V238" s="24"/>
      <c r="W238" s="24"/>
      <c r="X238" s="24"/>
      <c r="Y238" s="24"/>
      <c r="Z238" s="24"/>
    </row>
    <row r="239" spans="11:26" ht="15.75" customHeight="1">
      <c r="K239" s="30"/>
      <c r="M239" s="30"/>
      <c r="N239" s="160"/>
      <c r="O239" s="160"/>
      <c r="P239" s="24"/>
      <c r="Q239" s="24"/>
      <c r="R239" s="24"/>
      <c r="S239" s="24"/>
      <c r="T239" s="24"/>
      <c r="U239" s="24"/>
      <c r="V239" s="24"/>
      <c r="W239" s="24"/>
      <c r="X239" s="24"/>
      <c r="Y239" s="24"/>
      <c r="Z239" s="24"/>
    </row>
    <row r="240" spans="11:26" ht="15.75" customHeight="1">
      <c r="K240" s="30"/>
      <c r="M240" s="30"/>
      <c r="N240" s="160"/>
      <c r="O240" s="160"/>
      <c r="P240" s="24"/>
      <c r="Q240" s="24"/>
      <c r="R240" s="24"/>
      <c r="S240" s="24"/>
      <c r="T240" s="24"/>
      <c r="U240" s="24"/>
      <c r="V240" s="24"/>
      <c r="W240" s="24"/>
      <c r="X240" s="24"/>
      <c r="Y240" s="24"/>
      <c r="Z240" s="24"/>
    </row>
    <row r="241" spans="11:26" ht="15.75" customHeight="1">
      <c r="K241" s="30"/>
      <c r="M241" s="30"/>
      <c r="N241" s="160"/>
      <c r="O241" s="160"/>
      <c r="P241" s="24"/>
      <c r="Q241" s="24"/>
      <c r="R241" s="24"/>
      <c r="S241" s="24"/>
      <c r="T241" s="24"/>
      <c r="U241" s="24"/>
      <c r="V241" s="24"/>
      <c r="W241" s="24"/>
      <c r="X241" s="24"/>
      <c r="Y241" s="24"/>
      <c r="Z241" s="24"/>
    </row>
    <row r="242" spans="11:26" ht="15.75" customHeight="1">
      <c r="K242" s="30"/>
      <c r="M242" s="30"/>
      <c r="N242" s="160"/>
      <c r="O242" s="160"/>
      <c r="P242" s="24"/>
      <c r="Q242" s="24"/>
      <c r="R242" s="24"/>
      <c r="S242" s="24"/>
      <c r="T242" s="24"/>
      <c r="U242" s="24"/>
      <c r="V242" s="24"/>
      <c r="W242" s="24"/>
      <c r="X242" s="24"/>
      <c r="Y242" s="24"/>
      <c r="Z242" s="24"/>
    </row>
    <row r="243" spans="11:26" ht="15.75" customHeight="1">
      <c r="K243" s="30"/>
      <c r="M243" s="30"/>
      <c r="N243" s="160"/>
      <c r="O243" s="160"/>
      <c r="P243" s="24"/>
      <c r="Q243" s="24"/>
      <c r="R243" s="24"/>
      <c r="S243" s="24"/>
      <c r="T243" s="24"/>
      <c r="U243" s="24"/>
      <c r="V243" s="24"/>
      <c r="W243" s="24"/>
      <c r="X243" s="24"/>
      <c r="Y243" s="24"/>
      <c r="Z243" s="24"/>
    </row>
    <row r="244" spans="11:26" ht="15.75" customHeight="1">
      <c r="K244" s="30"/>
      <c r="M244" s="30"/>
      <c r="N244" s="160"/>
      <c r="O244" s="160"/>
      <c r="P244" s="24"/>
      <c r="Q244" s="24"/>
      <c r="R244" s="24"/>
      <c r="S244" s="24"/>
      <c r="T244" s="24"/>
      <c r="U244" s="24"/>
      <c r="V244" s="24"/>
      <c r="W244" s="24"/>
      <c r="X244" s="24"/>
      <c r="Y244" s="24"/>
      <c r="Z244" s="24"/>
    </row>
    <row r="245" spans="11:26" ht="15.75" customHeight="1">
      <c r="K245" s="30"/>
      <c r="M245" s="30"/>
      <c r="N245" s="160"/>
      <c r="O245" s="160"/>
      <c r="P245" s="24"/>
      <c r="Q245" s="24"/>
      <c r="R245" s="24"/>
      <c r="S245" s="24"/>
      <c r="T245" s="24"/>
      <c r="U245" s="24"/>
      <c r="V245" s="24"/>
      <c r="W245" s="24"/>
      <c r="X245" s="24"/>
      <c r="Y245" s="24"/>
      <c r="Z245" s="24"/>
    </row>
    <row r="246" spans="11:26" ht="15.75" customHeight="1">
      <c r="K246" s="30"/>
      <c r="M246" s="30"/>
      <c r="N246" s="160"/>
      <c r="O246" s="160"/>
      <c r="P246" s="24"/>
      <c r="Q246" s="24"/>
      <c r="R246" s="24"/>
      <c r="S246" s="24"/>
      <c r="T246" s="24"/>
      <c r="U246" s="24"/>
      <c r="V246" s="24"/>
      <c r="W246" s="24"/>
      <c r="X246" s="24"/>
      <c r="Y246" s="24"/>
      <c r="Z246" s="24"/>
    </row>
    <row r="247" spans="11:26" ht="15.75" customHeight="1">
      <c r="K247" s="30"/>
      <c r="M247" s="30"/>
      <c r="N247" s="160"/>
      <c r="O247" s="160"/>
      <c r="P247" s="24"/>
      <c r="Q247" s="24"/>
      <c r="R247" s="24"/>
      <c r="S247" s="24"/>
      <c r="T247" s="24"/>
      <c r="U247" s="24"/>
      <c r="V247" s="24"/>
      <c r="W247" s="24"/>
      <c r="X247" s="24"/>
      <c r="Y247" s="24"/>
      <c r="Z247" s="24"/>
    </row>
    <row r="248" spans="11:26" ht="15.75" customHeight="1">
      <c r="K248" s="30"/>
      <c r="M248" s="30"/>
      <c r="N248" s="160"/>
      <c r="O248" s="160"/>
      <c r="P248" s="24"/>
      <c r="Q248" s="24"/>
      <c r="R248" s="24"/>
      <c r="S248" s="24"/>
      <c r="T248" s="24"/>
      <c r="U248" s="24"/>
      <c r="V248" s="24"/>
      <c r="W248" s="24"/>
      <c r="X248" s="24"/>
      <c r="Y248" s="24"/>
      <c r="Z248" s="24"/>
    </row>
    <row r="249" spans="11:26" ht="15.75" customHeight="1">
      <c r="K249" s="30"/>
      <c r="M249" s="30"/>
      <c r="N249" s="160"/>
      <c r="O249" s="160"/>
      <c r="P249" s="24"/>
      <c r="Q249" s="24"/>
      <c r="R249" s="24"/>
      <c r="S249" s="24"/>
      <c r="T249" s="24"/>
      <c r="U249" s="24"/>
      <c r="V249" s="24"/>
      <c r="W249" s="24"/>
      <c r="X249" s="24"/>
      <c r="Y249" s="24"/>
      <c r="Z249" s="24"/>
    </row>
    <row r="250" spans="11:26" ht="15.75" customHeight="1">
      <c r="K250" s="30"/>
      <c r="M250" s="30"/>
      <c r="N250" s="160"/>
      <c r="O250" s="160"/>
      <c r="P250" s="24"/>
      <c r="Q250" s="24"/>
      <c r="R250" s="24"/>
      <c r="S250" s="24"/>
      <c r="T250" s="24"/>
      <c r="U250" s="24"/>
      <c r="V250" s="24"/>
      <c r="W250" s="24"/>
      <c r="X250" s="24"/>
      <c r="Y250" s="24"/>
      <c r="Z250" s="24"/>
    </row>
    <row r="251" spans="11:26" ht="15.75" customHeight="1">
      <c r="K251" s="30"/>
      <c r="M251" s="30"/>
      <c r="N251" s="160"/>
      <c r="O251" s="160"/>
      <c r="P251" s="24"/>
      <c r="Q251" s="24"/>
      <c r="R251" s="24"/>
      <c r="S251" s="24"/>
      <c r="T251" s="24"/>
      <c r="U251" s="24"/>
      <c r="V251" s="24"/>
      <c r="W251" s="24"/>
      <c r="X251" s="24"/>
      <c r="Y251" s="24"/>
      <c r="Z251" s="24"/>
    </row>
    <row r="252" spans="11:26" ht="15.75" customHeight="1">
      <c r="K252" s="30"/>
      <c r="M252" s="30"/>
      <c r="N252" s="160"/>
      <c r="O252" s="160"/>
      <c r="P252" s="24"/>
      <c r="Q252" s="24"/>
      <c r="R252" s="24"/>
      <c r="S252" s="24"/>
      <c r="T252" s="24"/>
      <c r="U252" s="24"/>
      <c r="V252" s="24"/>
      <c r="W252" s="24"/>
      <c r="X252" s="24"/>
      <c r="Y252" s="24"/>
      <c r="Z252" s="24"/>
    </row>
    <row r="253" spans="11:26" ht="15.75" customHeight="1">
      <c r="K253" s="30"/>
      <c r="M253" s="30"/>
      <c r="N253" s="160"/>
      <c r="O253" s="160"/>
      <c r="P253" s="24"/>
      <c r="Q253" s="24"/>
      <c r="R253" s="24"/>
      <c r="S253" s="24"/>
      <c r="T253" s="24"/>
      <c r="U253" s="24"/>
      <c r="V253" s="24"/>
      <c r="W253" s="24"/>
      <c r="X253" s="24"/>
      <c r="Y253" s="24"/>
      <c r="Z253" s="24"/>
    </row>
    <row r="254" spans="11:26" ht="15.75" customHeight="1">
      <c r="K254" s="30"/>
      <c r="M254" s="30"/>
      <c r="N254" s="160"/>
      <c r="O254" s="160"/>
      <c r="P254" s="24"/>
      <c r="Q254" s="24"/>
      <c r="R254" s="24"/>
      <c r="S254" s="24"/>
      <c r="T254" s="24"/>
      <c r="U254" s="24"/>
      <c r="V254" s="24"/>
      <c r="W254" s="24"/>
      <c r="X254" s="24"/>
      <c r="Y254" s="24"/>
      <c r="Z254" s="24"/>
    </row>
    <row r="255" spans="11:26" ht="15.75" customHeight="1">
      <c r="K255" s="30"/>
      <c r="M255" s="30"/>
      <c r="N255" s="160"/>
      <c r="O255" s="160"/>
      <c r="P255" s="24"/>
      <c r="Q255" s="24"/>
      <c r="R255" s="24"/>
      <c r="S255" s="24"/>
      <c r="T255" s="24"/>
      <c r="U255" s="24"/>
      <c r="V255" s="24"/>
      <c r="W255" s="24"/>
      <c r="X255" s="24"/>
      <c r="Y255" s="24"/>
      <c r="Z255" s="24"/>
    </row>
    <row r="256" spans="11:26" ht="15.75" customHeight="1">
      <c r="K256" s="30"/>
      <c r="M256" s="30"/>
      <c r="N256" s="160"/>
      <c r="O256" s="160"/>
      <c r="P256" s="24"/>
      <c r="Q256" s="24"/>
      <c r="R256" s="24"/>
      <c r="S256" s="24"/>
      <c r="T256" s="24"/>
      <c r="U256" s="24"/>
      <c r="V256" s="24"/>
      <c r="W256" s="24"/>
      <c r="X256" s="24"/>
      <c r="Y256" s="24"/>
      <c r="Z256" s="24"/>
    </row>
    <row r="257" spans="11:26" ht="15.75" customHeight="1">
      <c r="K257" s="30"/>
      <c r="M257" s="30"/>
      <c r="N257" s="160"/>
      <c r="O257" s="160"/>
      <c r="P257" s="24"/>
      <c r="Q257" s="24"/>
      <c r="R257" s="24"/>
      <c r="S257" s="24"/>
      <c r="T257" s="24"/>
      <c r="U257" s="24"/>
      <c r="V257" s="24"/>
      <c r="W257" s="24"/>
      <c r="X257" s="24"/>
      <c r="Y257" s="24"/>
      <c r="Z257" s="24"/>
    </row>
    <row r="258" spans="11:26" ht="15.75" customHeight="1">
      <c r="K258" s="30"/>
      <c r="M258" s="30"/>
      <c r="N258" s="160"/>
      <c r="O258" s="160"/>
      <c r="P258" s="24"/>
      <c r="Q258" s="24"/>
      <c r="R258" s="24"/>
      <c r="S258" s="24"/>
      <c r="T258" s="24"/>
      <c r="U258" s="24"/>
      <c r="V258" s="24"/>
      <c r="W258" s="24"/>
      <c r="X258" s="24"/>
      <c r="Y258" s="24"/>
      <c r="Z258" s="24"/>
    </row>
    <row r="259" spans="11:26" ht="15.75" customHeight="1">
      <c r="K259" s="30"/>
      <c r="M259" s="30"/>
      <c r="N259" s="160"/>
      <c r="O259" s="160"/>
      <c r="P259" s="24"/>
      <c r="Q259" s="24"/>
      <c r="R259" s="24"/>
      <c r="S259" s="24"/>
      <c r="T259" s="24"/>
      <c r="U259" s="24"/>
      <c r="V259" s="24"/>
      <c r="W259" s="24"/>
      <c r="X259" s="24"/>
      <c r="Y259" s="24"/>
      <c r="Z259" s="24"/>
    </row>
    <row r="260" spans="11:26" ht="15.75" customHeight="1">
      <c r="K260" s="30"/>
      <c r="M260" s="30"/>
      <c r="N260" s="160"/>
      <c r="O260" s="160"/>
      <c r="P260" s="24"/>
      <c r="Q260" s="24"/>
      <c r="R260" s="24"/>
      <c r="S260" s="24"/>
      <c r="T260" s="24"/>
      <c r="U260" s="24"/>
      <c r="V260" s="24"/>
      <c r="W260" s="24"/>
      <c r="X260" s="24"/>
      <c r="Y260" s="24"/>
      <c r="Z260" s="24"/>
    </row>
    <row r="261" spans="11:26" ht="15.75" customHeight="1">
      <c r="K261" s="30"/>
      <c r="M261" s="30"/>
      <c r="N261" s="160"/>
      <c r="O261" s="160"/>
      <c r="P261" s="24"/>
      <c r="Q261" s="24"/>
      <c r="R261" s="24"/>
      <c r="S261" s="24"/>
      <c r="T261" s="24"/>
      <c r="U261" s="24"/>
      <c r="V261" s="24"/>
      <c r="W261" s="24"/>
      <c r="X261" s="24"/>
      <c r="Y261" s="24"/>
      <c r="Z261" s="24"/>
    </row>
    <row r="262" spans="11:26" ht="15.75" customHeight="1">
      <c r="K262" s="30"/>
      <c r="M262" s="30"/>
      <c r="N262" s="160"/>
      <c r="O262" s="160"/>
      <c r="P262" s="24"/>
      <c r="Q262" s="24"/>
      <c r="R262" s="24"/>
      <c r="S262" s="24"/>
      <c r="T262" s="24"/>
      <c r="U262" s="24"/>
      <c r="V262" s="24"/>
      <c r="W262" s="24"/>
      <c r="X262" s="24"/>
      <c r="Y262" s="24"/>
      <c r="Z262" s="24"/>
    </row>
    <row r="263" spans="11:26" ht="15.75" customHeight="1">
      <c r="K263" s="30"/>
      <c r="M263" s="30"/>
      <c r="N263" s="160"/>
      <c r="O263" s="160"/>
      <c r="P263" s="24"/>
      <c r="Q263" s="24"/>
      <c r="R263" s="24"/>
      <c r="S263" s="24"/>
      <c r="T263" s="24"/>
      <c r="U263" s="24"/>
      <c r="V263" s="24"/>
      <c r="W263" s="24"/>
      <c r="X263" s="24"/>
      <c r="Y263" s="24"/>
      <c r="Z263" s="24"/>
    </row>
    <row r="264" spans="11:26" ht="15.75" customHeight="1">
      <c r="K264" s="30"/>
      <c r="M264" s="30"/>
      <c r="N264" s="160"/>
      <c r="O264" s="160"/>
      <c r="P264" s="24"/>
      <c r="Q264" s="24"/>
      <c r="R264" s="24"/>
      <c r="S264" s="24"/>
      <c r="T264" s="24"/>
      <c r="U264" s="24"/>
      <c r="V264" s="24"/>
      <c r="W264" s="24"/>
      <c r="X264" s="24"/>
      <c r="Y264" s="24"/>
      <c r="Z264" s="24"/>
    </row>
    <row r="265" spans="11:26" ht="15.75" customHeight="1">
      <c r="K265" s="30"/>
      <c r="M265" s="30"/>
      <c r="N265" s="160"/>
      <c r="O265" s="160"/>
      <c r="P265" s="24"/>
      <c r="Q265" s="24"/>
      <c r="R265" s="24"/>
      <c r="S265" s="24"/>
      <c r="T265" s="24"/>
      <c r="U265" s="24"/>
      <c r="V265" s="24"/>
      <c r="W265" s="24"/>
      <c r="X265" s="24"/>
      <c r="Y265" s="24"/>
      <c r="Z265" s="24"/>
    </row>
    <row r="266" spans="11:26" ht="15.75" customHeight="1">
      <c r="K266" s="30"/>
      <c r="M266" s="30"/>
      <c r="N266" s="160"/>
      <c r="O266" s="160"/>
      <c r="P266" s="24"/>
      <c r="Q266" s="24"/>
      <c r="R266" s="24"/>
      <c r="S266" s="24"/>
      <c r="T266" s="24"/>
      <c r="U266" s="24"/>
      <c r="V266" s="24"/>
      <c r="W266" s="24"/>
      <c r="X266" s="24"/>
      <c r="Y266" s="24"/>
      <c r="Z266" s="24"/>
    </row>
    <row r="267" spans="11:26" ht="15.75" customHeight="1">
      <c r="K267" s="30"/>
      <c r="M267" s="30"/>
      <c r="N267" s="160"/>
      <c r="O267" s="160"/>
      <c r="P267" s="24"/>
      <c r="Q267" s="24"/>
      <c r="R267" s="24"/>
      <c r="S267" s="24"/>
      <c r="T267" s="24"/>
      <c r="U267" s="24"/>
      <c r="V267" s="24"/>
      <c r="W267" s="24"/>
      <c r="X267" s="24"/>
      <c r="Y267" s="24"/>
      <c r="Z267" s="24"/>
    </row>
    <row r="268" spans="11:26" ht="15.75" customHeight="1">
      <c r="K268" s="30"/>
      <c r="M268" s="30"/>
      <c r="N268" s="160"/>
      <c r="O268" s="160"/>
      <c r="P268" s="24"/>
      <c r="Q268" s="24"/>
      <c r="R268" s="24"/>
      <c r="S268" s="24"/>
      <c r="T268" s="24"/>
      <c r="U268" s="24"/>
      <c r="V268" s="24"/>
      <c r="W268" s="24"/>
      <c r="X268" s="24"/>
      <c r="Y268" s="24"/>
      <c r="Z268" s="24"/>
    </row>
    <row r="269" spans="11:26" ht="15.75" customHeight="1">
      <c r="K269" s="30"/>
      <c r="M269" s="30"/>
      <c r="N269" s="160"/>
      <c r="O269" s="160"/>
      <c r="P269" s="24"/>
      <c r="Q269" s="24"/>
      <c r="R269" s="24"/>
      <c r="S269" s="24"/>
      <c r="T269" s="24"/>
      <c r="U269" s="24"/>
      <c r="V269" s="24"/>
      <c r="W269" s="24"/>
      <c r="X269" s="24"/>
      <c r="Y269" s="24"/>
      <c r="Z269" s="24"/>
    </row>
    <row r="270" spans="11:26" ht="15.75" customHeight="1">
      <c r="K270" s="30"/>
      <c r="M270" s="30"/>
      <c r="N270" s="160"/>
      <c r="O270" s="160"/>
      <c r="P270" s="24"/>
      <c r="Q270" s="24"/>
      <c r="R270" s="24"/>
      <c r="S270" s="24"/>
      <c r="T270" s="24"/>
      <c r="U270" s="24"/>
      <c r="V270" s="24"/>
      <c r="W270" s="24"/>
      <c r="X270" s="24"/>
      <c r="Y270" s="24"/>
      <c r="Z270" s="24"/>
    </row>
    <row r="271" spans="11:26" ht="15.75" customHeight="1">
      <c r="K271" s="30"/>
      <c r="M271" s="30"/>
      <c r="N271" s="160"/>
      <c r="O271" s="160"/>
      <c r="P271" s="24"/>
      <c r="Q271" s="24"/>
      <c r="R271" s="24"/>
      <c r="S271" s="24"/>
      <c r="T271" s="24"/>
      <c r="U271" s="24"/>
      <c r="V271" s="24"/>
      <c r="W271" s="24"/>
      <c r="X271" s="24"/>
      <c r="Y271" s="24"/>
      <c r="Z271" s="24"/>
    </row>
    <row r="272" spans="11:26" ht="15.75" customHeight="1">
      <c r="K272" s="30"/>
      <c r="M272" s="30"/>
      <c r="N272" s="160"/>
      <c r="O272" s="160"/>
      <c r="P272" s="24"/>
      <c r="Q272" s="24"/>
      <c r="R272" s="24"/>
      <c r="S272" s="24"/>
      <c r="T272" s="24"/>
      <c r="U272" s="24"/>
      <c r="V272" s="24"/>
      <c r="W272" s="24"/>
      <c r="X272" s="24"/>
      <c r="Y272" s="24"/>
      <c r="Z272" s="24"/>
    </row>
    <row r="273" spans="11:26" ht="15.75" customHeight="1">
      <c r="K273" s="30"/>
      <c r="M273" s="30"/>
      <c r="N273" s="160"/>
      <c r="O273" s="160"/>
      <c r="P273" s="24"/>
      <c r="Q273" s="24"/>
      <c r="R273" s="24"/>
      <c r="S273" s="24"/>
      <c r="T273" s="24"/>
      <c r="U273" s="24"/>
      <c r="V273" s="24"/>
      <c r="W273" s="24"/>
      <c r="X273" s="24"/>
      <c r="Y273" s="24"/>
      <c r="Z273" s="24"/>
    </row>
    <row r="274" spans="11:26" ht="15.75" customHeight="1">
      <c r="K274" s="30"/>
      <c r="M274" s="30"/>
      <c r="N274" s="160"/>
      <c r="O274" s="160"/>
      <c r="P274" s="24"/>
      <c r="Q274" s="24"/>
      <c r="R274" s="24"/>
      <c r="S274" s="24"/>
      <c r="T274" s="24"/>
      <c r="U274" s="24"/>
      <c r="V274" s="24"/>
      <c r="W274" s="24"/>
      <c r="X274" s="24"/>
      <c r="Y274" s="24"/>
      <c r="Z274" s="24"/>
    </row>
    <row r="275" spans="11:26" ht="15.75" customHeight="1">
      <c r="K275" s="30"/>
      <c r="M275" s="30"/>
      <c r="N275" s="160"/>
      <c r="O275" s="160"/>
      <c r="P275" s="24"/>
      <c r="Q275" s="24"/>
      <c r="R275" s="24"/>
      <c r="S275" s="24"/>
      <c r="T275" s="24"/>
      <c r="U275" s="24"/>
      <c r="V275" s="24"/>
      <c r="W275" s="24"/>
      <c r="X275" s="24"/>
      <c r="Y275" s="24"/>
      <c r="Z275" s="24"/>
    </row>
    <row r="276" spans="11:26" ht="15.75" customHeight="1">
      <c r="K276" s="30"/>
      <c r="M276" s="30"/>
      <c r="N276" s="160"/>
      <c r="O276" s="160"/>
      <c r="P276" s="24"/>
      <c r="Q276" s="24"/>
      <c r="R276" s="24"/>
      <c r="S276" s="24"/>
      <c r="T276" s="24"/>
      <c r="U276" s="24"/>
      <c r="V276" s="24"/>
      <c r="W276" s="24"/>
      <c r="X276" s="24"/>
      <c r="Y276" s="24"/>
      <c r="Z276" s="24"/>
    </row>
    <row r="277" spans="11:26" ht="15.75" customHeight="1">
      <c r="K277" s="30"/>
      <c r="M277" s="30"/>
      <c r="N277" s="160"/>
      <c r="O277" s="160"/>
      <c r="P277" s="24"/>
      <c r="Q277" s="24"/>
      <c r="R277" s="24"/>
      <c r="S277" s="24"/>
      <c r="T277" s="24"/>
      <c r="U277" s="24"/>
      <c r="V277" s="24"/>
      <c r="W277" s="24"/>
      <c r="X277" s="24"/>
      <c r="Y277" s="24"/>
      <c r="Z277" s="24"/>
    </row>
    <row r="278" spans="11:26" ht="15.75" customHeight="1">
      <c r="K278" s="30"/>
      <c r="M278" s="30"/>
      <c r="N278" s="160"/>
      <c r="O278" s="160"/>
      <c r="P278" s="24"/>
      <c r="Q278" s="24"/>
      <c r="R278" s="24"/>
      <c r="S278" s="24"/>
      <c r="T278" s="24"/>
      <c r="U278" s="24"/>
      <c r="V278" s="24"/>
      <c r="W278" s="24"/>
      <c r="X278" s="24"/>
      <c r="Y278" s="24"/>
      <c r="Z278" s="24"/>
    </row>
    <row r="279" spans="11:26" ht="15.75" customHeight="1">
      <c r="K279" s="30"/>
      <c r="M279" s="30"/>
      <c r="N279" s="160"/>
      <c r="O279" s="160"/>
      <c r="P279" s="24"/>
      <c r="Q279" s="24"/>
      <c r="R279" s="24"/>
      <c r="S279" s="24"/>
      <c r="T279" s="24"/>
      <c r="U279" s="24"/>
      <c r="V279" s="24"/>
      <c r="W279" s="24"/>
      <c r="X279" s="24"/>
      <c r="Y279" s="24"/>
      <c r="Z279" s="24"/>
    </row>
    <row r="280" spans="11:26" ht="15.75" customHeight="1">
      <c r="K280" s="30"/>
      <c r="M280" s="30"/>
      <c r="N280" s="160"/>
      <c r="O280" s="160"/>
      <c r="P280" s="24"/>
      <c r="Q280" s="24"/>
      <c r="R280" s="24"/>
      <c r="S280" s="24"/>
      <c r="T280" s="24"/>
      <c r="U280" s="24"/>
      <c r="V280" s="24"/>
      <c r="W280" s="24"/>
      <c r="X280" s="24"/>
      <c r="Y280" s="24"/>
      <c r="Z280" s="24"/>
    </row>
    <row r="281" spans="11:26" ht="15.75" customHeight="1">
      <c r="K281" s="30"/>
      <c r="M281" s="30"/>
      <c r="N281" s="160"/>
      <c r="O281" s="160"/>
      <c r="P281" s="24"/>
      <c r="Q281" s="24"/>
      <c r="R281" s="24"/>
      <c r="S281" s="24"/>
      <c r="T281" s="24"/>
      <c r="U281" s="24"/>
      <c r="V281" s="24"/>
      <c r="W281" s="24"/>
      <c r="X281" s="24"/>
      <c r="Y281" s="24"/>
      <c r="Z281" s="24"/>
    </row>
    <row r="282" spans="11:26" ht="15.75" customHeight="1">
      <c r="K282" s="30"/>
      <c r="M282" s="30"/>
      <c r="N282" s="160"/>
      <c r="O282" s="160"/>
      <c r="P282" s="24"/>
      <c r="Q282" s="24"/>
      <c r="R282" s="24"/>
      <c r="S282" s="24"/>
      <c r="T282" s="24"/>
      <c r="U282" s="24"/>
      <c r="V282" s="24"/>
      <c r="W282" s="24"/>
      <c r="X282" s="24"/>
      <c r="Y282" s="24"/>
      <c r="Z282" s="24"/>
    </row>
    <row r="283" spans="11:26" ht="15.75" customHeight="1">
      <c r="K283" s="30"/>
      <c r="M283" s="30"/>
      <c r="N283" s="160"/>
      <c r="O283" s="160"/>
      <c r="P283" s="24"/>
      <c r="Q283" s="24"/>
      <c r="R283" s="24"/>
      <c r="S283" s="24"/>
      <c r="T283" s="24"/>
      <c r="U283" s="24"/>
      <c r="V283" s="24"/>
      <c r="W283" s="24"/>
      <c r="X283" s="24"/>
      <c r="Y283" s="24"/>
      <c r="Z283" s="24"/>
    </row>
    <row r="284" spans="11:26" ht="15.75" customHeight="1">
      <c r="K284" s="30"/>
      <c r="M284" s="30"/>
      <c r="N284" s="160"/>
      <c r="O284" s="160"/>
      <c r="P284" s="24"/>
      <c r="Q284" s="24"/>
      <c r="R284" s="24"/>
      <c r="S284" s="24"/>
      <c r="T284" s="24"/>
      <c r="U284" s="24"/>
      <c r="V284" s="24"/>
      <c r="W284" s="24"/>
      <c r="X284" s="24"/>
      <c r="Y284" s="24"/>
      <c r="Z284" s="24"/>
    </row>
    <row r="285" spans="11:26" ht="15.75" customHeight="1">
      <c r="K285" s="30"/>
      <c r="M285" s="30"/>
      <c r="N285" s="160"/>
      <c r="O285" s="160"/>
      <c r="P285" s="24"/>
      <c r="Q285" s="24"/>
      <c r="R285" s="24"/>
      <c r="S285" s="24"/>
      <c r="T285" s="24"/>
      <c r="U285" s="24"/>
      <c r="V285" s="24"/>
      <c r="W285" s="24"/>
      <c r="X285" s="24"/>
      <c r="Y285" s="24"/>
      <c r="Z285" s="24"/>
    </row>
    <row r="286" spans="11:26" ht="15.75" customHeight="1">
      <c r="K286" s="30"/>
      <c r="M286" s="30"/>
      <c r="N286" s="160"/>
      <c r="O286" s="160"/>
      <c r="P286" s="24"/>
      <c r="Q286" s="24"/>
      <c r="R286" s="24"/>
      <c r="S286" s="24"/>
      <c r="T286" s="24"/>
      <c r="U286" s="24"/>
      <c r="V286" s="24"/>
      <c r="W286" s="24"/>
      <c r="X286" s="24"/>
      <c r="Y286" s="24"/>
      <c r="Z286" s="24"/>
    </row>
    <row r="287" spans="11:26" ht="15.75" customHeight="1">
      <c r="K287" s="30"/>
      <c r="M287" s="30"/>
      <c r="N287" s="160"/>
      <c r="O287" s="160"/>
      <c r="P287" s="24"/>
      <c r="Q287" s="24"/>
      <c r="R287" s="24"/>
      <c r="S287" s="24"/>
      <c r="T287" s="24"/>
      <c r="U287" s="24"/>
      <c r="V287" s="24"/>
      <c r="W287" s="24"/>
      <c r="X287" s="24"/>
      <c r="Y287" s="24"/>
      <c r="Z287" s="24"/>
    </row>
    <row r="288" spans="11:26" ht="15.75" customHeight="1">
      <c r="K288" s="30"/>
      <c r="M288" s="30"/>
      <c r="N288" s="160"/>
      <c r="O288" s="160"/>
      <c r="P288" s="24"/>
      <c r="Q288" s="24"/>
      <c r="R288" s="24"/>
      <c r="S288" s="24"/>
      <c r="T288" s="24"/>
      <c r="U288" s="24"/>
      <c r="V288" s="24"/>
      <c r="W288" s="24"/>
      <c r="X288" s="24"/>
      <c r="Y288" s="24"/>
      <c r="Z288" s="24"/>
    </row>
    <row r="289" spans="11:26" ht="15.75" customHeight="1">
      <c r="K289" s="30"/>
      <c r="M289" s="30"/>
      <c r="N289" s="160"/>
      <c r="O289" s="160"/>
      <c r="P289" s="24"/>
      <c r="Q289" s="24"/>
      <c r="R289" s="24"/>
      <c r="S289" s="24"/>
      <c r="T289" s="24"/>
      <c r="U289" s="24"/>
      <c r="V289" s="24"/>
      <c r="W289" s="24"/>
      <c r="X289" s="24"/>
      <c r="Y289" s="24"/>
      <c r="Z289" s="24"/>
    </row>
    <row r="290" spans="11:26" ht="15.75" customHeight="1">
      <c r="K290" s="30"/>
      <c r="M290" s="30"/>
      <c r="N290" s="160"/>
      <c r="O290" s="160"/>
      <c r="P290" s="24"/>
      <c r="Q290" s="24"/>
      <c r="R290" s="24"/>
      <c r="S290" s="24"/>
      <c r="T290" s="24"/>
      <c r="U290" s="24"/>
      <c r="V290" s="24"/>
      <c r="W290" s="24"/>
      <c r="X290" s="24"/>
      <c r="Y290" s="24"/>
      <c r="Z290" s="24"/>
    </row>
    <row r="291" spans="11:26" ht="15.75" customHeight="1">
      <c r="K291" s="30"/>
      <c r="M291" s="30"/>
      <c r="N291" s="160"/>
      <c r="O291" s="160"/>
      <c r="P291" s="24"/>
      <c r="Q291" s="24"/>
      <c r="R291" s="24"/>
      <c r="S291" s="24"/>
      <c r="T291" s="24"/>
      <c r="U291" s="24"/>
      <c r="V291" s="24"/>
      <c r="W291" s="24"/>
      <c r="X291" s="24"/>
      <c r="Y291" s="24"/>
      <c r="Z291" s="24"/>
    </row>
    <row r="292" spans="11:26" ht="15.75" customHeight="1">
      <c r="K292" s="30"/>
      <c r="M292" s="30"/>
      <c r="N292" s="160"/>
      <c r="O292" s="160"/>
      <c r="P292" s="24"/>
      <c r="Q292" s="24"/>
      <c r="R292" s="24"/>
      <c r="S292" s="24"/>
      <c r="T292" s="24"/>
      <c r="U292" s="24"/>
      <c r="V292" s="24"/>
      <c r="W292" s="24"/>
      <c r="X292" s="24"/>
      <c r="Y292" s="24"/>
      <c r="Z292" s="24"/>
    </row>
    <row r="293" spans="11:26" ht="15.75" customHeight="1">
      <c r="K293" s="30"/>
      <c r="M293" s="30"/>
      <c r="N293" s="160"/>
      <c r="O293" s="160"/>
      <c r="P293" s="24"/>
      <c r="Q293" s="24"/>
      <c r="R293" s="24"/>
      <c r="S293" s="24"/>
      <c r="T293" s="24"/>
      <c r="U293" s="24"/>
      <c r="V293" s="24"/>
      <c r="W293" s="24"/>
      <c r="X293" s="24"/>
      <c r="Y293" s="24"/>
      <c r="Z293" s="24"/>
    </row>
    <row r="294" spans="11:26" ht="15.75" customHeight="1">
      <c r="K294" s="30"/>
      <c r="M294" s="30"/>
      <c r="N294" s="160"/>
      <c r="O294" s="160"/>
      <c r="P294" s="24"/>
      <c r="Q294" s="24"/>
      <c r="R294" s="24"/>
      <c r="S294" s="24"/>
      <c r="T294" s="24"/>
      <c r="U294" s="24"/>
      <c r="V294" s="24"/>
      <c r="W294" s="24"/>
      <c r="X294" s="24"/>
      <c r="Y294" s="24"/>
      <c r="Z294" s="24"/>
    </row>
    <row r="295" spans="11:26" ht="15.75" customHeight="1">
      <c r="K295" s="30"/>
      <c r="M295" s="30"/>
      <c r="N295" s="160"/>
      <c r="O295" s="160"/>
      <c r="P295" s="24"/>
      <c r="Q295" s="24"/>
      <c r="R295" s="24"/>
      <c r="S295" s="24"/>
      <c r="T295" s="24"/>
      <c r="U295" s="24"/>
      <c r="V295" s="24"/>
      <c r="W295" s="24"/>
      <c r="X295" s="24"/>
      <c r="Y295" s="24"/>
      <c r="Z295" s="24"/>
    </row>
    <row r="296" spans="11:26" ht="15.75" customHeight="1">
      <c r="K296" s="30"/>
      <c r="M296" s="30"/>
      <c r="N296" s="160"/>
      <c r="O296" s="160"/>
      <c r="P296" s="24"/>
      <c r="Q296" s="24"/>
      <c r="R296" s="24"/>
      <c r="S296" s="24"/>
      <c r="T296" s="24"/>
      <c r="U296" s="24"/>
      <c r="V296" s="24"/>
      <c r="W296" s="24"/>
      <c r="X296" s="24"/>
      <c r="Y296" s="24"/>
      <c r="Z296" s="24"/>
    </row>
    <row r="297" spans="11:26" ht="15.75" customHeight="1">
      <c r="K297" s="30"/>
      <c r="M297" s="30"/>
      <c r="N297" s="160"/>
      <c r="O297" s="160"/>
      <c r="P297" s="24"/>
      <c r="Q297" s="24"/>
      <c r="R297" s="24"/>
      <c r="S297" s="24"/>
      <c r="T297" s="24"/>
      <c r="U297" s="24"/>
      <c r="V297" s="24"/>
      <c r="W297" s="24"/>
      <c r="X297" s="24"/>
      <c r="Y297" s="24"/>
      <c r="Z297" s="24"/>
    </row>
    <row r="298" spans="11:26" ht="15.75" customHeight="1">
      <c r="K298" s="30"/>
      <c r="M298" s="30"/>
      <c r="N298" s="160"/>
      <c r="O298" s="160"/>
      <c r="P298" s="24"/>
      <c r="Q298" s="24"/>
      <c r="R298" s="24"/>
      <c r="S298" s="24"/>
      <c r="T298" s="24"/>
      <c r="U298" s="24"/>
      <c r="V298" s="24"/>
      <c r="W298" s="24"/>
      <c r="X298" s="24"/>
      <c r="Y298" s="24"/>
      <c r="Z298" s="24"/>
    </row>
    <row r="299" spans="11:26" ht="15.75" customHeight="1">
      <c r="K299" s="30"/>
      <c r="M299" s="30"/>
      <c r="N299" s="160"/>
      <c r="O299" s="160"/>
      <c r="P299" s="24"/>
      <c r="Q299" s="24"/>
      <c r="R299" s="24"/>
      <c r="S299" s="24"/>
      <c r="T299" s="24"/>
      <c r="U299" s="24"/>
      <c r="V299" s="24"/>
      <c r="W299" s="24"/>
      <c r="X299" s="24"/>
      <c r="Y299" s="24"/>
      <c r="Z299" s="24"/>
    </row>
    <row r="300" spans="11:26" ht="15.75" customHeight="1">
      <c r="K300" s="30"/>
      <c r="M300" s="30"/>
      <c r="N300" s="160"/>
      <c r="O300" s="160"/>
      <c r="P300" s="24"/>
      <c r="Q300" s="24"/>
      <c r="R300" s="24"/>
      <c r="S300" s="24"/>
      <c r="T300" s="24"/>
      <c r="U300" s="24"/>
      <c r="V300" s="24"/>
      <c r="W300" s="24"/>
      <c r="X300" s="24"/>
      <c r="Y300" s="24"/>
      <c r="Z300" s="24"/>
    </row>
    <row r="301" spans="11:26" ht="15.75" customHeight="1">
      <c r="K301" s="30"/>
      <c r="M301" s="30"/>
      <c r="N301" s="160"/>
      <c r="O301" s="160"/>
      <c r="P301" s="24"/>
      <c r="Q301" s="24"/>
      <c r="R301" s="24"/>
      <c r="S301" s="24"/>
      <c r="T301" s="24"/>
      <c r="U301" s="24"/>
      <c r="V301" s="24"/>
      <c r="W301" s="24"/>
      <c r="X301" s="24"/>
      <c r="Y301" s="24"/>
      <c r="Z301" s="24"/>
    </row>
    <row r="302" spans="11:26" ht="15.75" customHeight="1">
      <c r="K302" s="30"/>
      <c r="M302" s="30"/>
      <c r="N302" s="160"/>
      <c r="O302" s="160"/>
      <c r="P302" s="24"/>
      <c r="Q302" s="24"/>
      <c r="R302" s="24"/>
      <c r="S302" s="24"/>
      <c r="T302" s="24"/>
      <c r="U302" s="24"/>
      <c r="V302" s="24"/>
      <c r="W302" s="24"/>
      <c r="X302" s="24"/>
      <c r="Y302" s="24"/>
      <c r="Z302" s="24"/>
    </row>
    <row r="303" spans="11:26" ht="15.75" customHeight="1">
      <c r="K303" s="30"/>
      <c r="M303" s="30"/>
      <c r="N303" s="160"/>
      <c r="O303" s="160"/>
      <c r="P303" s="24"/>
      <c r="Q303" s="24"/>
      <c r="R303" s="24"/>
      <c r="S303" s="24"/>
      <c r="T303" s="24"/>
      <c r="U303" s="24"/>
      <c r="V303" s="24"/>
      <c r="W303" s="24"/>
      <c r="X303" s="24"/>
      <c r="Y303" s="24"/>
      <c r="Z303" s="24"/>
    </row>
    <row r="304" spans="11:26" ht="15.75" customHeight="1">
      <c r="K304" s="30"/>
      <c r="M304" s="30"/>
      <c r="N304" s="160"/>
      <c r="O304" s="160"/>
      <c r="P304" s="24"/>
      <c r="Q304" s="24"/>
      <c r="R304" s="24"/>
      <c r="S304" s="24"/>
      <c r="T304" s="24"/>
      <c r="U304" s="24"/>
      <c r="V304" s="24"/>
      <c r="W304" s="24"/>
      <c r="X304" s="24"/>
      <c r="Y304" s="24"/>
      <c r="Z304" s="24"/>
    </row>
    <row r="305" spans="11:26" ht="15.75" customHeight="1">
      <c r="K305" s="30"/>
      <c r="M305" s="30"/>
      <c r="N305" s="160"/>
      <c r="O305" s="160"/>
      <c r="P305" s="24"/>
      <c r="Q305" s="24"/>
      <c r="R305" s="24"/>
      <c r="S305" s="24"/>
      <c r="T305" s="24"/>
      <c r="U305" s="24"/>
      <c r="V305" s="24"/>
      <c r="W305" s="24"/>
      <c r="X305" s="24"/>
      <c r="Y305" s="24"/>
      <c r="Z305" s="24"/>
    </row>
    <row r="306" spans="11:26" ht="15.75" customHeight="1">
      <c r="K306" s="30"/>
      <c r="M306" s="30"/>
      <c r="N306" s="160"/>
      <c r="O306" s="160"/>
      <c r="P306" s="24"/>
      <c r="Q306" s="24"/>
      <c r="R306" s="24"/>
      <c r="S306" s="24"/>
      <c r="T306" s="24"/>
      <c r="U306" s="24"/>
      <c r="V306" s="24"/>
      <c r="W306" s="24"/>
      <c r="X306" s="24"/>
      <c r="Y306" s="24"/>
      <c r="Z306" s="24"/>
    </row>
    <row r="307" spans="11:26" ht="15.75" customHeight="1">
      <c r="K307" s="30"/>
      <c r="M307" s="30"/>
      <c r="N307" s="160"/>
      <c r="O307" s="160"/>
      <c r="P307" s="24"/>
      <c r="Q307" s="24"/>
      <c r="R307" s="24"/>
      <c r="S307" s="24"/>
      <c r="T307" s="24"/>
      <c r="U307" s="24"/>
      <c r="V307" s="24"/>
      <c r="W307" s="24"/>
      <c r="X307" s="24"/>
      <c r="Y307" s="24"/>
      <c r="Z307" s="24"/>
    </row>
    <row r="308" spans="11:26" ht="15.75" customHeight="1">
      <c r="K308" s="30"/>
      <c r="M308" s="30"/>
      <c r="N308" s="160"/>
      <c r="O308" s="160"/>
      <c r="P308" s="24"/>
      <c r="Q308" s="24"/>
      <c r="R308" s="24"/>
      <c r="S308" s="24"/>
      <c r="T308" s="24"/>
      <c r="U308" s="24"/>
      <c r="V308" s="24"/>
      <c r="W308" s="24"/>
      <c r="X308" s="24"/>
      <c r="Y308" s="24"/>
      <c r="Z308" s="24"/>
    </row>
    <row r="309" spans="11:26" ht="15.75" customHeight="1">
      <c r="K309" s="30"/>
      <c r="M309" s="30"/>
      <c r="N309" s="160"/>
      <c r="O309" s="160"/>
      <c r="P309" s="24"/>
      <c r="Q309" s="24"/>
      <c r="R309" s="24"/>
      <c r="S309" s="24"/>
      <c r="T309" s="24"/>
      <c r="U309" s="24"/>
      <c r="V309" s="24"/>
      <c r="W309" s="24"/>
      <c r="X309" s="24"/>
      <c r="Y309" s="24"/>
      <c r="Z309" s="24"/>
    </row>
    <row r="310" spans="11:26" ht="15.75" customHeight="1">
      <c r="K310" s="30"/>
      <c r="M310" s="30"/>
      <c r="N310" s="160"/>
      <c r="O310" s="160"/>
      <c r="P310" s="24"/>
      <c r="Q310" s="24"/>
      <c r="R310" s="24"/>
      <c r="S310" s="24"/>
      <c r="T310" s="24"/>
      <c r="U310" s="24"/>
      <c r="V310" s="24"/>
      <c r="W310" s="24"/>
      <c r="X310" s="24"/>
      <c r="Y310" s="24"/>
      <c r="Z310" s="24"/>
    </row>
    <row r="311" spans="11:26" ht="15.75" customHeight="1">
      <c r="K311" s="30"/>
      <c r="M311" s="30"/>
      <c r="N311" s="160"/>
      <c r="O311" s="160"/>
      <c r="P311" s="24"/>
      <c r="Q311" s="24"/>
      <c r="R311" s="24"/>
      <c r="S311" s="24"/>
      <c r="T311" s="24"/>
      <c r="U311" s="24"/>
      <c r="V311" s="24"/>
      <c r="W311" s="24"/>
      <c r="X311" s="24"/>
      <c r="Y311" s="24"/>
      <c r="Z311" s="24"/>
    </row>
    <row r="312" spans="11:26" ht="15.75" customHeight="1">
      <c r="K312" s="30"/>
      <c r="M312" s="30"/>
      <c r="N312" s="160"/>
      <c r="O312" s="160"/>
      <c r="P312" s="24"/>
      <c r="Q312" s="24"/>
      <c r="R312" s="24"/>
      <c r="S312" s="24"/>
      <c r="T312" s="24"/>
      <c r="U312" s="24"/>
      <c r="V312" s="24"/>
      <c r="W312" s="24"/>
      <c r="X312" s="24"/>
      <c r="Y312" s="24"/>
      <c r="Z312" s="24"/>
    </row>
    <row r="313" spans="11:26" ht="15.75" customHeight="1">
      <c r="K313" s="30"/>
      <c r="M313" s="30"/>
      <c r="N313" s="160"/>
      <c r="O313" s="160"/>
      <c r="P313" s="24"/>
      <c r="Q313" s="24"/>
      <c r="R313" s="24"/>
      <c r="S313" s="24"/>
      <c r="T313" s="24"/>
      <c r="U313" s="24"/>
      <c r="V313" s="24"/>
      <c r="W313" s="24"/>
      <c r="X313" s="24"/>
      <c r="Y313" s="24"/>
      <c r="Z313" s="24"/>
    </row>
    <row r="314" spans="11:26" ht="15.75" customHeight="1">
      <c r="K314" s="30"/>
      <c r="M314" s="30"/>
      <c r="N314" s="160"/>
      <c r="O314" s="160"/>
      <c r="P314" s="24"/>
      <c r="Q314" s="24"/>
      <c r="R314" s="24"/>
      <c r="S314" s="24"/>
      <c r="T314" s="24"/>
      <c r="U314" s="24"/>
      <c r="V314" s="24"/>
      <c r="W314" s="24"/>
      <c r="X314" s="24"/>
      <c r="Y314" s="24"/>
      <c r="Z314" s="24"/>
    </row>
    <row r="315" spans="11:26" ht="15.75" customHeight="1">
      <c r="K315" s="30"/>
      <c r="M315" s="30"/>
      <c r="N315" s="160"/>
      <c r="O315" s="160"/>
      <c r="P315" s="24"/>
      <c r="Q315" s="24"/>
      <c r="R315" s="24"/>
      <c r="S315" s="24"/>
      <c r="T315" s="24"/>
      <c r="U315" s="24"/>
      <c r="V315" s="24"/>
      <c r="W315" s="24"/>
      <c r="X315" s="24"/>
      <c r="Y315" s="24"/>
      <c r="Z315" s="24"/>
    </row>
    <row r="316" spans="11:26" ht="15.75" customHeight="1">
      <c r="K316" s="30"/>
      <c r="M316" s="30"/>
      <c r="N316" s="160"/>
      <c r="O316" s="160"/>
      <c r="P316" s="24"/>
      <c r="Q316" s="24"/>
      <c r="R316" s="24"/>
      <c r="S316" s="24"/>
      <c r="T316" s="24"/>
      <c r="U316" s="24"/>
      <c r="V316" s="24"/>
      <c r="W316" s="24"/>
      <c r="X316" s="24"/>
      <c r="Y316" s="24"/>
      <c r="Z316" s="24"/>
    </row>
    <row r="317" spans="11:26" ht="15.75" customHeight="1">
      <c r="K317" s="30"/>
      <c r="M317" s="30"/>
      <c r="N317" s="160"/>
      <c r="O317" s="160"/>
      <c r="P317" s="24"/>
      <c r="Q317" s="24"/>
      <c r="R317" s="24"/>
      <c r="S317" s="24"/>
      <c r="T317" s="24"/>
      <c r="U317" s="24"/>
      <c r="V317" s="24"/>
      <c r="W317" s="24"/>
      <c r="X317" s="24"/>
      <c r="Y317" s="24"/>
      <c r="Z317" s="24"/>
    </row>
    <row r="318" spans="11:26" ht="15.75" customHeight="1">
      <c r="K318" s="30"/>
      <c r="M318" s="30"/>
      <c r="N318" s="160"/>
      <c r="O318" s="160"/>
      <c r="P318" s="24"/>
      <c r="Q318" s="24"/>
      <c r="R318" s="24"/>
      <c r="S318" s="24"/>
      <c r="T318" s="24"/>
      <c r="U318" s="24"/>
      <c r="V318" s="24"/>
      <c r="W318" s="24"/>
      <c r="X318" s="24"/>
      <c r="Y318" s="24"/>
      <c r="Z318" s="24"/>
    </row>
    <row r="319" spans="11:26" ht="15.75" customHeight="1">
      <c r="K319" s="30"/>
      <c r="M319" s="30"/>
      <c r="N319" s="160"/>
      <c r="O319" s="160"/>
      <c r="P319" s="24"/>
      <c r="Q319" s="24"/>
      <c r="R319" s="24"/>
      <c r="S319" s="24"/>
      <c r="T319" s="24"/>
      <c r="U319" s="24"/>
      <c r="V319" s="24"/>
      <c r="W319" s="24"/>
      <c r="X319" s="24"/>
      <c r="Y319" s="24"/>
      <c r="Z319" s="24"/>
    </row>
    <row r="320" spans="11:26" ht="15.75" customHeight="1">
      <c r="K320" s="30"/>
      <c r="M320" s="30"/>
      <c r="N320" s="160"/>
      <c r="O320" s="160"/>
      <c r="P320" s="24"/>
      <c r="Q320" s="24"/>
      <c r="R320" s="24"/>
      <c r="S320" s="24"/>
      <c r="T320" s="24"/>
      <c r="U320" s="24"/>
      <c r="V320" s="24"/>
      <c r="W320" s="24"/>
      <c r="X320" s="24"/>
      <c r="Y320" s="24"/>
      <c r="Z320" s="24"/>
    </row>
    <row r="321" spans="11:26" ht="15.75" customHeight="1">
      <c r="K321" s="30"/>
      <c r="M321" s="30"/>
      <c r="N321" s="160"/>
      <c r="O321" s="160"/>
      <c r="P321" s="24"/>
      <c r="Q321" s="24"/>
      <c r="R321" s="24"/>
      <c r="S321" s="24"/>
      <c r="T321" s="24"/>
      <c r="U321" s="24"/>
      <c r="V321" s="24"/>
      <c r="W321" s="24"/>
      <c r="X321" s="24"/>
      <c r="Y321" s="24"/>
      <c r="Z321" s="24"/>
    </row>
    <row r="322" spans="11:26" ht="15.75" customHeight="1">
      <c r="K322" s="30"/>
      <c r="M322" s="30"/>
      <c r="N322" s="160"/>
      <c r="O322" s="160"/>
      <c r="P322" s="24"/>
      <c r="Q322" s="24"/>
      <c r="R322" s="24"/>
      <c r="S322" s="24"/>
      <c r="T322" s="24"/>
      <c r="U322" s="24"/>
      <c r="V322" s="24"/>
      <c r="W322" s="24"/>
      <c r="X322" s="24"/>
      <c r="Y322" s="24"/>
      <c r="Z322" s="24"/>
    </row>
    <row r="323" spans="11:26" ht="15.75" customHeight="1">
      <c r="K323" s="30"/>
      <c r="M323" s="30"/>
      <c r="N323" s="160"/>
      <c r="O323" s="160"/>
      <c r="P323" s="24"/>
      <c r="Q323" s="24"/>
      <c r="R323" s="24"/>
      <c r="S323" s="24"/>
      <c r="T323" s="24"/>
      <c r="U323" s="24"/>
      <c r="V323" s="24"/>
      <c r="W323" s="24"/>
      <c r="X323" s="24"/>
      <c r="Y323" s="24"/>
      <c r="Z323" s="24"/>
    </row>
    <row r="324" spans="11:26" ht="15.75" customHeight="1">
      <c r="K324" s="30"/>
      <c r="M324" s="30"/>
      <c r="N324" s="160"/>
      <c r="O324" s="160"/>
      <c r="P324" s="24"/>
      <c r="Q324" s="24"/>
      <c r="R324" s="24"/>
      <c r="S324" s="24"/>
      <c r="T324" s="24"/>
      <c r="U324" s="24"/>
      <c r="V324" s="24"/>
      <c r="W324" s="24"/>
      <c r="X324" s="24"/>
      <c r="Y324" s="24"/>
      <c r="Z324" s="24"/>
    </row>
    <row r="325" spans="11:26" ht="15.75" customHeight="1">
      <c r="K325" s="30"/>
      <c r="M325" s="30"/>
      <c r="N325" s="160"/>
      <c r="O325" s="160"/>
      <c r="P325" s="24"/>
      <c r="Q325" s="24"/>
      <c r="R325" s="24"/>
      <c r="S325" s="24"/>
      <c r="T325" s="24"/>
      <c r="U325" s="24"/>
      <c r="V325" s="24"/>
      <c r="W325" s="24"/>
      <c r="X325" s="24"/>
      <c r="Y325" s="24"/>
      <c r="Z325" s="24"/>
    </row>
    <row r="326" spans="11:26" ht="15.75" customHeight="1">
      <c r="K326" s="30"/>
      <c r="M326" s="30"/>
      <c r="N326" s="160"/>
      <c r="O326" s="160"/>
      <c r="P326" s="24"/>
      <c r="Q326" s="24"/>
      <c r="R326" s="24"/>
      <c r="S326" s="24"/>
      <c r="T326" s="24"/>
      <c r="U326" s="24"/>
      <c r="V326" s="24"/>
      <c r="W326" s="24"/>
      <c r="X326" s="24"/>
      <c r="Y326" s="24"/>
      <c r="Z326" s="24"/>
    </row>
    <row r="327" spans="11:26" ht="15.75" customHeight="1">
      <c r="K327" s="30"/>
      <c r="M327" s="30"/>
      <c r="N327" s="160"/>
      <c r="O327" s="160"/>
      <c r="P327" s="24"/>
      <c r="Q327" s="24"/>
      <c r="R327" s="24"/>
      <c r="S327" s="24"/>
      <c r="T327" s="24"/>
      <c r="U327" s="24"/>
      <c r="V327" s="24"/>
      <c r="W327" s="24"/>
      <c r="X327" s="24"/>
      <c r="Y327" s="24"/>
      <c r="Z327" s="24"/>
    </row>
    <row r="328" spans="11:26" ht="15.75" customHeight="1">
      <c r="K328" s="30"/>
      <c r="M328" s="30"/>
      <c r="N328" s="160"/>
      <c r="O328" s="160"/>
      <c r="P328" s="24"/>
      <c r="Q328" s="24"/>
      <c r="R328" s="24"/>
      <c r="S328" s="24"/>
      <c r="T328" s="24"/>
      <c r="U328" s="24"/>
      <c r="V328" s="24"/>
      <c r="W328" s="24"/>
      <c r="X328" s="24"/>
      <c r="Y328" s="24"/>
      <c r="Z328" s="24"/>
    </row>
    <row r="329" spans="11:26" ht="15.75" customHeight="1">
      <c r="K329" s="30"/>
      <c r="M329" s="30"/>
      <c r="N329" s="160"/>
      <c r="O329" s="160"/>
      <c r="P329" s="24"/>
      <c r="Q329" s="24"/>
      <c r="R329" s="24"/>
      <c r="S329" s="24"/>
      <c r="T329" s="24"/>
      <c r="U329" s="24"/>
      <c r="V329" s="24"/>
      <c r="W329" s="24"/>
      <c r="X329" s="24"/>
      <c r="Y329" s="24"/>
      <c r="Z329" s="24"/>
    </row>
    <row r="330" spans="11:26" ht="15.75" customHeight="1">
      <c r="K330" s="30"/>
      <c r="M330" s="30"/>
      <c r="N330" s="160"/>
      <c r="O330" s="160"/>
      <c r="P330" s="24"/>
      <c r="Q330" s="24"/>
      <c r="R330" s="24"/>
      <c r="S330" s="24"/>
      <c r="T330" s="24"/>
      <c r="U330" s="24"/>
      <c r="V330" s="24"/>
      <c r="W330" s="24"/>
      <c r="X330" s="24"/>
      <c r="Y330" s="24"/>
      <c r="Z330" s="24"/>
    </row>
    <row r="331" spans="11:26" ht="15.75" customHeight="1">
      <c r="K331" s="30"/>
      <c r="M331" s="30"/>
      <c r="N331" s="160"/>
      <c r="O331" s="160"/>
      <c r="P331" s="24"/>
      <c r="Q331" s="24"/>
      <c r="R331" s="24"/>
      <c r="S331" s="24"/>
      <c r="T331" s="24"/>
      <c r="U331" s="24"/>
      <c r="V331" s="24"/>
      <c r="W331" s="24"/>
      <c r="X331" s="24"/>
      <c r="Y331" s="24"/>
      <c r="Z331" s="24"/>
    </row>
    <row r="332" spans="11:26" ht="15.75" customHeight="1">
      <c r="K332" s="30"/>
      <c r="M332" s="30"/>
      <c r="N332" s="160"/>
      <c r="O332" s="160"/>
      <c r="P332" s="24"/>
      <c r="Q332" s="24"/>
      <c r="R332" s="24"/>
      <c r="S332" s="24"/>
      <c r="T332" s="24"/>
      <c r="U332" s="24"/>
      <c r="V332" s="24"/>
      <c r="W332" s="24"/>
      <c r="X332" s="24"/>
      <c r="Y332" s="24"/>
      <c r="Z332" s="24"/>
    </row>
    <row r="333" spans="11:26" ht="15.75" customHeight="1">
      <c r="K333" s="30"/>
      <c r="M333" s="30"/>
      <c r="N333" s="160"/>
      <c r="O333" s="160"/>
      <c r="P333" s="24"/>
      <c r="Q333" s="24"/>
      <c r="R333" s="24"/>
      <c r="S333" s="24"/>
      <c r="T333" s="24"/>
      <c r="U333" s="24"/>
      <c r="V333" s="24"/>
      <c r="W333" s="24"/>
      <c r="X333" s="24"/>
      <c r="Y333" s="24"/>
      <c r="Z333" s="24"/>
    </row>
    <row r="334" spans="11:26" ht="15.75" customHeight="1">
      <c r="K334" s="30"/>
      <c r="M334" s="30"/>
      <c r="N334" s="160"/>
      <c r="O334" s="160"/>
      <c r="P334" s="24"/>
      <c r="Q334" s="24"/>
      <c r="R334" s="24"/>
      <c r="S334" s="24"/>
      <c r="T334" s="24"/>
      <c r="U334" s="24"/>
      <c r="V334" s="24"/>
      <c r="W334" s="24"/>
      <c r="X334" s="24"/>
      <c r="Y334" s="24"/>
      <c r="Z334" s="24"/>
    </row>
    <row r="335" spans="11:26" ht="15.75" customHeight="1">
      <c r="K335" s="30"/>
      <c r="M335" s="30"/>
      <c r="N335" s="160"/>
      <c r="O335" s="160"/>
      <c r="P335" s="24"/>
      <c r="Q335" s="24"/>
      <c r="R335" s="24"/>
      <c r="S335" s="24"/>
      <c r="T335" s="24"/>
      <c r="U335" s="24"/>
      <c r="V335" s="24"/>
      <c r="W335" s="24"/>
      <c r="X335" s="24"/>
      <c r="Y335" s="24"/>
      <c r="Z335" s="24"/>
    </row>
    <row r="336" spans="11:26" ht="15.75" customHeight="1">
      <c r="K336" s="30"/>
      <c r="M336" s="30"/>
      <c r="N336" s="160"/>
      <c r="O336" s="160"/>
      <c r="P336" s="24"/>
      <c r="Q336" s="24"/>
      <c r="R336" s="24"/>
      <c r="S336" s="24"/>
      <c r="T336" s="24"/>
      <c r="U336" s="24"/>
      <c r="V336" s="24"/>
      <c r="W336" s="24"/>
      <c r="X336" s="24"/>
      <c r="Y336" s="24"/>
      <c r="Z336" s="24"/>
    </row>
    <row r="337" spans="11:26" ht="15.75" customHeight="1">
      <c r="K337" s="30"/>
      <c r="M337" s="30"/>
      <c r="N337" s="160"/>
      <c r="O337" s="160"/>
      <c r="P337" s="24"/>
      <c r="Q337" s="24"/>
      <c r="R337" s="24"/>
      <c r="S337" s="24"/>
      <c r="T337" s="24"/>
      <c r="U337" s="24"/>
      <c r="V337" s="24"/>
      <c r="W337" s="24"/>
      <c r="X337" s="24"/>
      <c r="Y337" s="24"/>
      <c r="Z337" s="24"/>
    </row>
    <row r="338" spans="11:26" ht="15.75" customHeight="1">
      <c r="K338" s="30"/>
      <c r="M338" s="30"/>
      <c r="N338" s="160"/>
      <c r="O338" s="160"/>
      <c r="P338" s="24"/>
      <c r="Q338" s="24"/>
      <c r="R338" s="24"/>
      <c r="S338" s="24"/>
      <c r="T338" s="24"/>
      <c r="U338" s="24"/>
      <c r="V338" s="24"/>
      <c r="W338" s="24"/>
      <c r="X338" s="24"/>
      <c r="Y338" s="24"/>
      <c r="Z338" s="24"/>
    </row>
    <row r="339" spans="11:26" ht="15.75" customHeight="1">
      <c r="K339" s="30"/>
      <c r="M339" s="30"/>
      <c r="N339" s="160"/>
      <c r="O339" s="160"/>
      <c r="P339" s="24"/>
      <c r="Q339" s="24"/>
      <c r="R339" s="24"/>
      <c r="S339" s="24"/>
      <c r="T339" s="24"/>
      <c r="U339" s="24"/>
      <c r="V339" s="24"/>
      <c r="W339" s="24"/>
      <c r="X339" s="24"/>
      <c r="Y339" s="24"/>
      <c r="Z339" s="24"/>
    </row>
    <row r="340" spans="11:26" ht="15.75" customHeight="1">
      <c r="K340" s="30"/>
      <c r="M340" s="30"/>
      <c r="N340" s="160"/>
      <c r="O340" s="160"/>
      <c r="P340" s="24"/>
      <c r="Q340" s="24"/>
      <c r="R340" s="24"/>
      <c r="S340" s="24"/>
      <c r="T340" s="24"/>
      <c r="U340" s="24"/>
      <c r="V340" s="24"/>
      <c r="W340" s="24"/>
      <c r="X340" s="24"/>
      <c r="Y340" s="24"/>
      <c r="Z340" s="24"/>
    </row>
    <row r="341" spans="11:26" ht="15.75" customHeight="1">
      <c r="K341" s="30"/>
      <c r="M341" s="30"/>
      <c r="N341" s="160"/>
      <c r="O341" s="160"/>
      <c r="P341" s="24"/>
      <c r="Q341" s="24"/>
      <c r="R341" s="24"/>
      <c r="S341" s="24"/>
      <c r="T341" s="24"/>
      <c r="U341" s="24"/>
      <c r="V341" s="24"/>
      <c r="W341" s="24"/>
      <c r="X341" s="24"/>
      <c r="Y341" s="24"/>
      <c r="Z341" s="24"/>
    </row>
    <row r="342" spans="11:26" ht="15.75" customHeight="1">
      <c r="K342" s="30"/>
      <c r="M342" s="30"/>
      <c r="N342" s="160"/>
      <c r="O342" s="160"/>
      <c r="P342" s="24"/>
      <c r="Q342" s="24"/>
      <c r="R342" s="24"/>
      <c r="S342" s="24"/>
      <c r="T342" s="24"/>
      <c r="U342" s="24"/>
      <c r="V342" s="24"/>
      <c r="W342" s="24"/>
      <c r="X342" s="24"/>
      <c r="Y342" s="24"/>
      <c r="Z342" s="24"/>
    </row>
    <row r="343" spans="11:26" ht="15.75" customHeight="1">
      <c r="K343" s="30"/>
      <c r="M343" s="30"/>
      <c r="N343" s="160"/>
      <c r="O343" s="160"/>
      <c r="P343" s="24"/>
      <c r="Q343" s="24"/>
      <c r="R343" s="24"/>
      <c r="S343" s="24"/>
      <c r="T343" s="24"/>
      <c r="U343" s="24"/>
      <c r="V343" s="24"/>
      <c r="W343" s="24"/>
      <c r="X343" s="24"/>
      <c r="Y343" s="24"/>
      <c r="Z343" s="24"/>
    </row>
    <row r="344" spans="11:26" ht="15.75" customHeight="1">
      <c r="K344" s="30"/>
      <c r="M344" s="30"/>
      <c r="N344" s="160"/>
      <c r="O344" s="160"/>
      <c r="P344" s="24"/>
      <c r="Q344" s="24"/>
      <c r="R344" s="24"/>
      <c r="S344" s="24"/>
      <c r="T344" s="24"/>
      <c r="U344" s="24"/>
      <c r="V344" s="24"/>
      <c r="W344" s="24"/>
      <c r="X344" s="24"/>
      <c r="Y344" s="24"/>
      <c r="Z344" s="24"/>
    </row>
    <row r="345" spans="11:26" ht="15.75" customHeight="1">
      <c r="K345" s="30"/>
      <c r="M345" s="30"/>
      <c r="N345" s="160"/>
      <c r="O345" s="160"/>
      <c r="P345" s="24"/>
      <c r="Q345" s="24"/>
      <c r="R345" s="24"/>
      <c r="S345" s="24"/>
      <c r="T345" s="24"/>
      <c r="U345" s="24"/>
      <c r="V345" s="24"/>
      <c r="W345" s="24"/>
      <c r="X345" s="24"/>
      <c r="Y345" s="24"/>
      <c r="Z345" s="24"/>
    </row>
    <row r="346" spans="11:26" ht="15.75" customHeight="1">
      <c r="K346" s="30"/>
      <c r="M346" s="30"/>
      <c r="N346" s="160"/>
      <c r="O346" s="160"/>
      <c r="P346" s="24"/>
      <c r="Q346" s="24"/>
      <c r="R346" s="24"/>
      <c r="S346" s="24"/>
      <c r="T346" s="24"/>
      <c r="U346" s="24"/>
      <c r="V346" s="24"/>
      <c r="W346" s="24"/>
      <c r="X346" s="24"/>
      <c r="Y346" s="24"/>
      <c r="Z346" s="24"/>
    </row>
    <row r="347" spans="11:26" ht="15.75" customHeight="1">
      <c r="K347" s="30"/>
      <c r="M347" s="30"/>
      <c r="N347" s="160"/>
      <c r="O347" s="160"/>
      <c r="P347" s="24"/>
      <c r="Q347" s="24"/>
      <c r="R347" s="24"/>
      <c r="S347" s="24"/>
      <c r="T347" s="24"/>
      <c r="U347" s="24"/>
      <c r="V347" s="24"/>
      <c r="W347" s="24"/>
      <c r="X347" s="24"/>
      <c r="Y347" s="24"/>
      <c r="Z347" s="24"/>
    </row>
    <row r="348" spans="11:26" ht="15.75" customHeight="1">
      <c r="K348" s="30"/>
      <c r="M348" s="30"/>
      <c r="N348" s="160"/>
      <c r="O348" s="160"/>
      <c r="P348" s="24"/>
      <c r="Q348" s="24"/>
      <c r="R348" s="24"/>
      <c r="S348" s="24"/>
      <c r="T348" s="24"/>
      <c r="U348" s="24"/>
      <c r="V348" s="24"/>
      <c r="W348" s="24"/>
      <c r="X348" s="24"/>
      <c r="Y348" s="24"/>
      <c r="Z348" s="24"/>
    </row>
    <row r="349" spans="11:26" ht="15.75" customHeight="1">
      <c r="K349" s="30"/>
      <c r="M349" s="30"/>
      <c r="N349" s="160"/>
      <c r="O349" s="160"/>
      <c r="P349" s="24"/>
      <c r="Q349" s="24"/>
      <c r="R349" s="24"/>
      <c r="S349" s="24"/>
      <c r="T349" s="24"/>
      <c r="U349" s="24"/>
      <c r="V349" s="24"/>
      <c r="W349" s="24"/>
      <c r="X349" s="24"/>
      <c r="Y349" s="24"/>
      <c r="Z349" s="24"/>
    </row>
    <row r="350" spans="11:26" ht="15.75" customHeight="1">
      <c r="K350" s="30"/>
      <c r="M350" s="30"/>
      <c r="N350" s="160"/>
      <c r="O350" s="160"/>
      <c r="P350" s="24"/>
      <c r="Q350" s="24"/>
      <c r="R350" s="24"/>
      <c r="S350" s="24"/>
      <c r="T350" s="24"/>
      <c r="U350" s="24"/>
      <c r="V350" s="24"/>
      <c r="W350" s="24"/>
      <c r="X350" s="24"/>
      <c r="Y350" s="24"/>
      <c r="Z350" s="24"/>
    </row>
    <row r="351" spans="11:26" ht="15.75" customHeight="1">
      <c r="K351" s="30"/>
      <c r="M351" s="30"/>
      <c r="N351" s="160"/>
      <c r="O351" s="160"/>
      <c r="P351" s="24"/>
      <c r="Q351" s="24"/>
      <c r="R351" s="24"/>
      <c r="S351" s="24"/>
      <c r="T351" s="24"/>
      <c r="U351" s="24"/>
      <c r="V351" s="24"/>
      <c r="W351" s="24"/>
      <c r="X351" s="24"/>
      <c r="Y351" s="24"/>
      <c r="Z351" s="24"/>
    </row>
    <row r="352" spans="11:26" ht="15.75" customHeight="1">
      <c r="K352" s="30"/>
      <c r="M352" s="30"/>
      <c r="N352" s="160"/>
      <c r="O352" s="160"/>
      <c r="P352" s="24"/>
      <c r="Q352" s="24"/>
      <c r="R352" s="24"/>
      <c r="S352" s="24"/>
      <c r="T352" s="24"/>
      <c r="U352" s="24"/>
      <c r="V352" s="24"/>
      <c r="W352" s="24"/>
      <c r="X352" s="24"/>
      <c r="Y352" s="24"/>
      <c r="Z352" s="24"/>
    </row>
    <row r="353" spans="11:26" ht="15.75" customHeight="1">
      <c r="K353" s="30"/>
      <c r="M353" s="30"/>
      <c r="N353" s="160"/>
      <c r="O353" s="160"/>
      <c r="P353" s="24"/>
      <c r="Q353" s="24"/>
      <c r="R353" s="24"/>
      <c r="S353" s="24"/>
      <c r="T353" s="24"/>
      <c r="U353" s="24"/>
      <c r="V353" s="24"/>
      <c r="W353" s="24"/>
      <c r="X353" s="24"/>
      <c r="Y353" s="24"/>
      <c r="Z353" s="24"/>
    </row>
    <row r="354" spans="11:26" ht="15.75" customHeight="1">
      <c r="K354" s="30"/>
      <c r="M354" s="30"/>
      <c r="N354" s="160"/>
      <c r="O354" s="160"/>
      <c r="P354" s="24"/>
      <c r="Q354" s="24"/>
      <c r="R354" s="24"/>
      <c r="S354" s="24"/>
      <c r="T354" s="24"/>
      <c r="U354" s="24"/>
      <c r="V354" s="24"/>
      <c r="W354" s="24"/>
      <c r="X354" s="24"/>
      <c r="Y354" s="24"/>
      <c r="Z354" s="24"/>
    </row>
    <row r="355" spans="11:26" ht="15.75" customHeight="1">
      <c r="K355" s="30"/>
      <c r="M355" s="30"/>
      <c r="N355" s="160"/>
      <c r="O355" s="160"/>
      <c r="P355" s="24"/>
      <c r="Q355" s="24"/>
      <c r="R355" s="24"/>
      <c r="S355" s="24"/>
      <c r="T355" s="24"/>
      <c r="U355" s="24"/>
      <c r="V355" s="24"/>
      <c r="W355" s="24"/>
      <c r="X355" s="24"/>
      <c r="Y355" s="24"/>
      <c r="Z355" s="24"/>
    </row>
    <row r="356" spans="11:26" ht="15.75" customHeight="1">
      <c r="K356" s="30"/>
      <c r="M356" s="30"/>
      <c r="N356" s="160"/>
      <c r="O356" s="160"/>
      <c r="P356" s="24"/>
      <c r="Q356" s="24"/>
      <c r="R356" s="24"/>
      <c r="S356" s="24"/>
      <c r="T356" s="24"/>
      <c r="U356" s="24"/>
      <c r="V356" s="24"/>
      <c r="W356" s="24"/>
      <c r="X356" s="24"/>
      <c r="Y356" s="24"/>
      <c r="Z356" s="24"/>
    </row>
    <row r="357" spans="11:26" ht="15.75" customHeight="1">
      <c r="K357" s="30"/>
      <c r="M357" s="30"/>
      <c r="N357" s="160"/>
      <c r="O357" s="160"/>
      <c r="P357" s="24"/>
      <c r="Q357" s="24"/>
      <c r="R357" s="24"/>
      <c r="S357" s="24"/>
      <c r="T357" s="24"/>
      <c r="U357" s="24"/>
      <c r="V357" s="24"/>
      <c r="W357" s="24"/>
      <c r="X357" s="24"/>
      <c r="Y357" s="24"/>
      <c r="Z357" s="24"/>
    </row>
    <row r="358" spans="11:26" ht="15.75" customHeight="1">
      <c r="K358" s="30"/>
      <c r="M358" s="30"/>
      <c r="N358" s="160"/>
      <c r="O358" s="160"/>
      <c r="P358" s="24"/>
      <c r="Q358" s="24"/>
      <c r="R358" s="24"/>
      <c r="S358" s="24"/>
      <c r="T358" s="24"/>
      <c r="U358" s="24"/>
      <c r="V358" s="24"/>
      <c r="W358" s="24"/>
      <c r="X358" s="24"/>
      <c r="Y358" s="24"/>
      <c r="Z358" s="24"/>
    </row>
    <row r="359" spans="11:26" ht="15.75" customHeight="1">
      <c r="K359" s="30"/>
      <c r="M359" s="30"/>
      <c r="N359" s="160"/>
      <c r="O359" s="160"/>
      <c r="P359" s="24"/>
      <c r="Q359" s="24"/>
      <c r="R359" s="24"/>
      <c r="S359" s="24"/>
      <c r="T359" s="24"/>
      <c r="U359" s="24"/>
      <c r="V359" s="24"/>
      <c r="W359" s="24"/>
      <c r="X359" s="24"/>
      <c r="Y359" s="24"/>
      <c r="Z359" s="24"/>
    </row>
    <row r="360" spans="11:26" ht="15.75" customHeight="1">
      <c r="K360" s="30"/>
      <c r="M360" s="30"/>
      <c r="N360" s="160"/>
      <c r="O360" s="160"/>
      <c r="P360" s="24"/>
      <c r="Q360" s="24"/>
      <c r="R360" s="24"/>
      <c r="S360" s="24"/>
      <c r="T360" s="24"/>
      <c r="U360" s="24"/>
      <c r="V360" s="24"/>
      <c r="W360" s="24"/>
      <c r="X360" s="24"/>
      <c r="Y360" s="24"/>
      <c r="Z360" s="24"/>
    </row>
    <row r="361" spans="11:26" ht="15.75" customHeight="1">
      <c r="K361" s="30"/>
      <c r="M361" s="30"/>
      <c r="N361" s="160"/>
      <c r="O361" s="160"/>
      <c r="P361" s="24"/>
      <c r="Q361" s="24"/>
      <c r="R361" s="24"/>
      <c r="S361" s="24"/>
      <c r="T361" s="24"/>
      <c r="U361" s="24"/>
      <c r="V361" s="24"/>
      <c r="W361" s="24"/>
      <c r="X361" s="24"/>
      <c r="Y361" s="24"/>
      <c r="Z361" s="24"/>
    </row>
    <row r="362" spans="11:26" ht="15.75" customHeight="1">
      <c r="K362" s="30"/>
      <c r="M362" s="30"/>
      <c r="N362" s="160"/>
      <c r="O362" s="160"/>
      <c r="P362" s="24"/>
      <c r="Q362" s="24"/>
      <c r="R362" s="24"/>
      <c r="S362" s="24"/>
      <c r="T362" s="24"/>
      <c r="U362" s="24"/>
      <c r="V362" s="24"/>
      <c r="W362" s="24"/>
      <c r="X362" s="24"/>
      <c r="Y362" s="24"/>
      <c r="Z362" s="24"/>
    </row>
    <row r="363" spans="11:26" ht="15.75" customHeight="1">
      <c r="K363" s="30"/>
      <c r="M363" s="30"/>
      <c r="N363" s="160"/>
      <c r="O363" s="160"/>
      <c r="P363" s="24"/>
      <c r="Q363" s="24"/>
      <c r="R363" s="24"/>
      <c r="S363" s="24"/>
      <c r="T363" s="24"/>
      <c r="U363" s="24"/>
      <c r="V363" s="24"/>
      <c r="W363" s="24"/>
      <c r="X363" s="24"/>
      <c r="Y363" s="24"/>
      <c r="Z363" s="24"/>
    </row>
    <row r="364" spans="11:26" ht="15.75" customHeight="1">
      <c r="K364" s="30"/>
      <c r="M364" s="30"/>
      <c r="N364" s="160"/>
      <c r="O364" s="160"/>
      <c r="P364" s="24"/>
      <c r="Q364" s="24"/>
      <c r="R364" s="24"/>
      <c r="S364" s="24"/>
      <c r="T364" s="24"/>
      <c r="U364" s="24"/>
      <c r="V364" s="24"/>
      <c r="W364" s="24"/>
      <c r="X364" s="24"/>
      <c r="Y364" s="24"/>
      <c r="Z364" s="24"/>
    </row>
    <row r="365" spans="11:26" ht="15.75" customHeight="1">
      <c r="K365" s="30"/>
      <c r="M365" s="30"/>
      <c r="N365" s="160"/>
      <c r="O365" s="160"/>
      <c r="P365" s="24"/>
      <c r="Q365" s="24"/>
      <c r="R365" s="24"/>
      <c r="S365" s="24"/>
      <c r="T365" s="24"/>
      <c r="U365" s="24"/>
      <c r="V365" s="24"/>
      <c r="W365" s="24"/>
      <c r="X365" s="24"/>
      <c r="Y365" s="24"/>
      <c r="Z365" s="24"/>
    </row>
    <row r="366" spans="11:26" ht="15.75" customHeight="1">
      <c r="K366" s="30"/>
      <c r="M366" s="30"/>
      <c r="N366" s="160"/>
      <c r="O366" s="160"/>
      <c r="P366" s="24"/>
      <c r="Q366" s="24"/>
      <c r="R366" s="24"/>
      <c r="S366" s="24"/>
      <c r="T366" s="24"/>
      <c r="U366" s="24"/>
      <c r="V366" s="24"/>
      <c r="W366" s="24"/>
      <c r="X366" s="24"/>
      <c r="Y366" s="24"/>
      <c r="Z366" s="24"/>
    </row>
    <row r="367" spans="11:26" ht="15.75" customHeight="1">
      <c r="K367" s="30"/>
      <c r="M367" s="30"/>
      <c r="N367" s="160"/>
      <c r="O367" s="160"/>
      <c r="P367" s="24"/>
      <c r="Q367" s="24"/>
      <c r="R367" s="24"/>
      <c r="S367" s="24"/>
      <c r="T367" s="24"/>
      <c r="U367" s="24"/>
      <c r="V367" s="24"/>
      <c r="W367" s="24"/>
      <c r="X367" s="24"/>
      <c r="Y367" s="24"/>
      <c r="Z367" s="24"/>
    </row>
    <row r="368" spans="11:26" ht="15.75" customHeight="1">
      <c r="K368" s="30"/>
      <c r="M368" s="30"/>
      <c r="N368" s="160"/>
      <c r="O368" s="160"/>
      <c r="P368" s="24"/>
      <c r="Q368" s="24"/>
      <c r="R368" s="24"/>
      <c r="S368" s="24"/>
      <c r="T368" s="24"/>
      <c r="U368" s="24"/>
      <c r="V368" s="24"/>
      <c r="W368" s="24"/>
      <c r="X368" s="24"/>
      <c r="Y368" s="24"/>
      <c r="Z368" s="24"/>
    </row>
    <row r="369" spans="11:26" ht="15.75" customHeight="1">
      <c r="K369" s="30"/>
      <c r="M369" s="30"/>
      <c r="N369" s="160"/>
      <c r="O369" s="160"/>
      <c r="P369" s="24"/>
      <c r="Q369" s="24"/>
      <c r="R369" s="24"/>
      <c r="S369" s="24"/>
      <c r="T369" s="24"/>
      <c r="U369" s="24"/>
      <c r="V369" s="24"/>
      <c r="W369" s="24"/>
      <c r="X369" s="24"/>
      <c r="Y369" s="24"/>
      <c r="Z369" s="24"/>
    </row>
    <row r="370" spans="11:26" ht="15.75" customHeight="1">
      <c r="K370" s="30"/>
      <c r="M370" s="30"/>
      <c r="N370" s="160"/>
      <c r="O370" s="160"/>
      <c r="P370" s="24"/>
      <c r="Q370" s="24"/>
      <c r="R370" s="24"/>
      <c r="S370" s="24"/>
      <c r="T370" s="24"/>
      <c r="U370" s="24"/>
      <c r="V370" s="24"/>
      <c r="W370" s="24"/>
      <c r="X370" s="24"/>
      <c r="Y370" s="24"/>
      <c r="Z370" s="24"/>
    </row>
    <row r="371" spans="11:26" ht="15.75" customHeight="1">
      <c r="K371" s="30"/>
      <c r="M371" s="30"/>
      <c r="N371" s="160"/>
      <c r="O371" s="160"/>
      <c r="P371" s="24"/>
      <c r="Q371" s="24"/>
      <c r="R371" s="24"/>
      <c r="S371" s="24"/>
      <c r="T371" s="24"/>
      <c r="U371" s="24"/>
      <c r="V371" s="24"/>
      <c r="W371" s="24"/>
      <c r="X371" s="24"/>
      <c r="Y371" s="24"/>
      <c r="Z371" s="24"/>
    </row>
    <row r="372" spans="11:26" ht="15.75" customHeight="1">
      <c r="K372" s="30"/>
      <c r="M372" s="30"/>
      <c r="N372" s="160"/>
      <c r="O372" s="160"/>
      <c r="P372" s="24"/>
      <c r="Q372" s="24"/>
      <c r="R372" s="24"/>
      <c r="S372" s="24"/>
      <c r="T372" s="24"/>
      <c r="U372" s="24"/>
      <c r="V372" s="24"/>
      <c r="W372" s="24"/>
      <c r="X372" s="24"/>
      <c r="Y372" s="24"/>
      <c r="Z372" s="24"/>
    </row>
    <row r="373" spans="11:26" ht="15.75" customHeight="1">
      <c r="K373" s="30"/>
      <c r="M373" s="30"/>
      <c r="N373" s="160"/>
      <c r="O373" s="160"/>
      <c r="P373" s="24"/>
      <c r="Q373" s="24"/>
      <c r="R373" s="24"/>
      <c r="S373" s="24"/>
      <c r="T373" s="24"/>
      <c r="U373" s="24"/>
      <c r="V373" s="24"/>
      <c r="W373" s="24"/>
      <c r="X373" s="24"/>
      <c r="Y373" s="24"/>
      <c r="Z373" s="24"/>
    </row>
    <row r="374" spans="11:26" ht="15.75" customHeight="1">
      <c r="K374" s="30"/>
      <c r="M374" s="30"/>
      <c r="N374" s="160"/>
      <c r="O374" s="160"/>
      <c r="P374" s="24"/>
      <c r="Q374" s="24"/>
      <c r="R374" s="24"/>
      <c r="S374" s="24"/>
      <c r="T374" s="24"/>
      <c r="U374" s="24"/>
      <c r="V374" s="24"/>
      <c r="W374" s="24"/>
      <c r="X374" s="24"/>
      <c r="Y374" s="24"/>
      <c r="Z374" s="24"/>
    </row>
    <row r="375" spans="11:26" ht="15.75" customHeight="1">
      <c r="K375" s="30"/>
      <c r="M375" s="30"/>
      <c r="N375" s="160"/>
      <c r="O375" s="160"/>
      <c r="P375" s="24"/>
      <c r="Q375" s="24"/>
      <c r="R375" s="24"/>
      <c r="S375" s="24"/>
      <c r="T375" s="24"/>
      <c r="U375" s="24"/>
      <c r="V375" s="24"/>
      <c r="W375" s="24"/>
      <c r="X375" s="24"/>
      <c r="Y375" s="24"/>
      <c r="Z375" s="24"/>
    </row>
    <row r="376" spans="11:26" ht="15.75" customHeight="1">
      <c r="K376" s="30"/>
      <c r="M376" s="30"/>
      <c r="N376" s="160"/>
      <c r="O376" s="160"/>
      <c r="P376" s="24"/>
      <c r="Q376" s="24"/>
      <c r="R376" s="24"/>
      <c r="S376" s="24"/>
      <c r="T376" s="24"/>
      <c r="U376" s="24"/>
      <c r="V376" s="24"/>
      <c r="W376" s="24"/>
      <c r="X376" s="24"/>
      <c r="Y376" s="24"/>
      <c r="Z376" s="24"/>
    </row>
    <row r="377" spans="11:26" ht="15.75" customHeight="1">
      <c r="K377" s="30"/>
      <c r="M377" s="30"/>
      <c r="N377" s="160"/>
      <c r="O377" s="160"/>
      <c r="P377" s="24"/>
      <c r="Q377" s="24"/>
      <c r="R377" s="24"/>
      <c r="S377" s="24"/>
      <c r="T377" s="24"/>
      <c r="U377" s="24"/>
      <c r="V377" s="24"/>
      <c r="W377" s="24"/>
      <c r="X377" s="24"/>
      <c r="Y377" s="24"/>
      <c r="Z377" s="24"/>
    </row>
    <row r="378" spans="11:26" ht="15.75" customHeight="1">
      <c r="K378" s="30"/>
      <c r="M378" s="30"/>
      <c r="N378" s="160"/>
      <c r="O378" s="160"/>
      <c r="P378" s="24"/>
      <c r="Q378" s="24"/>
      <c r="R378" s="24"/>
      <c r="S378" s="24"/>
      <c r="T378" s="24"/>
      <c r="U378" s="24"/>
      <c r="V378" s="24"/>
      <c r="W378" s="24"/>
      <c r="X378" s="24"/>
      <c r="Y378" s="24"/>
      <c r="Z378" s="24"/>
    </row>
    <row r="379" spans="11:26" ht="15.75" customHeight="1">
      <c r="K379" s="30"/>
      <c r="M379" s="30"/>
      <c r="N379" s="160"/>
      <c r="O379" s="160"/>
      <c r="P379" s="24"/>
      <c r="Q379" s="24"/>
      <c r="R379" s="24"/>
      <c r="S379" s="24"/>
      <c r="T379" s="24"/>
      <c r="U379" s="24"/>
      <c r="V379" s="24"/>
      <c r="W379" s="24"/>
      <c r="X379" s="24"/>
      <c r="Y379" s="24"/>
      <c r="Z379" s="24"/>
    </row>
    <row r="380" spans="11:26" ht="15.75" customHeight="1">
      <c r="K380" s="30"/>
      <c r="M380" s="30"/>
      <c r="N380" s="160"/>
      <c r="O380" s="160"/>
      <c r="P380" s="24"/>
      <c r="Q380" s="24"/>
      <c r="R380" s="24"/>
      <c r="S380" s="24"/>
      <c r="T380" s="24"/>
      <c r="U380" s="24"/>
      <c r="V380" s="24"/>
      <c r="W380" s="24"/>
      <c r="X380" s="24"/>
      <c r="Y380" s="24"/>
      <c r="Z380" s="24"/>
    </row>
    <row r="381" spans="11:26" ht="15.75" customHeight="1">
      <c r="K381" s="30"/>
      <c r="M381" s="30"/>
      <c r="N381" s="160"/>
      <c r="O381" s="160"/>
      <c r="P381" s="24"/>
      <c r="Q381" s="24"/>
      <c r="R381" s="24"/>
      <c r="S381" s="24"/>
      <c r="T381" s="24"/>
      <c r="U381" s="24"/>
      <c r="V381" s="24"/>
      <c r="W381" s="24"/>
      <c r="X381" s="24"/>
      <c r="Y381" s="24"/>
      <c r="Z381" s="24"/>
    </row>
    <row r="382" spans="11:26" ht="15.75" customHeight="1">
      <c r="K382" s="30"/>
      <c r="M382" s="30"/>
      <c r="N382" s="160"/>
      <c r="O382" s="160"/>
      <c r="P382" s="24"/>
      <c r="Q382" s="24"/>
      <c r="R382" s="24"/>
      <c r="S382" s="24"/>
      <c r="T382" s="24"/>
      <c r="U382" s="24"/>
      <c r="V382" s="24"/>
      <c r="W382" s="24"/>
      <c r="X382" s="24"/>
      <c r="Y382" s="24"/>
      <c r="Z382" s="24"/>
    </row>
    <row r="383" spans="11:26" ht="15.75" customHeight="1">
      <c r="K383" s="30"/>
      <c r="M383" s="30"/>
      <c r="N383" s="160"/>
      <c r="O383" s="160"/>
      <c r="P383" s="24"/>
      <c r="Q383" s="24"/>
      <c r="R383" s="24"/>
      <c r="S383" s="24"/>
      <c r="T383" s="24"/>
      <c r="U383" s="24"/>
      <c r="V383" s="24"/>
      <c r="W383" s="24"/>
      <c r="X383" s="24"/>
      <c r="Y383" s="24"/>
      <c r="Z383" s="24"/>
    </row>
    <row r="384" spans="11:26" ht="15.75" customHeight="1">
      <c r="K384" s="30"/>
      <c r="M384" s="30"/>
      <c r="N384" s="160"/>
      <c r="O384" s="160"/>
      <c r="P384" s="24"/>
      <c r="Q384" s="24"/>
      <c r="R384" s="24"/>
      <c r="S384" s="24"/>
      <c r="T384" s="24"/>
      <c r="U384" s="24"/>
      <c r="V384" s="24"/>
      <c r="W384" s="24"/>
      <c r="X384" s="24"/>
      <c r="Y384" s="24"/>
      <c r="Z384" s="24"/>
    </row>
    <row r="385" spans="11:26" ht="15.75" customHeight="1">
      <c r="K385" s="30"/>
      <c r="M385" s="30"/>
      <c r="N385" s="160"/>
      <c r="O385" s="160"/>
      <c r="P385" s="24"/>
      <c r="Q385" s="24"/>
      <c r="R385" s="24"/>
      <c r="S385" s="24"/>
      <c r="T385" s="24"/>
      <c r="U385" s="24"/>
      <c r="V385" s="24"/>
      <c r="W385" s="24"/>
      <c r="X385" s="24"/>
      <c r="Y385" s="24"/>
      <c r="Z385" s="24"/>
    </row>
    <row r="386" spans="11:26" ht="15.75" customHeight="1">
      <c r="K386" s="30"/>
      <c r="M386" s="30"/>
      <c r="N386" s="160"/>
      <c r="O386" s="160"/>
      <c r="P386" s="24"/>
      <c r="Q386" s="24"/>
      <c r="R386" s="24"/>
      <c r="S386" s="24"/>
      <c r="T386" s="24"/>
      <c r="U386" s="24"/>
      <c r="V386" s="24"/>
      <c r="W386" s="24"/>
      <c r="X386" s="24"/>
      <c r="Y386" s="24"/>
      <c r="Z386" s="24"/>
    </row>
    <row r="387" spans="11:26" ht="15.75" customHeight="1">
      <c r="K387" s="30"/>
      <c r="M387" s="30"/>
      <c r="N387" s="160"/>
      <c r="O387" s="160"/>
      <c r="P387" s="24"/>
      <c r="Q387" s="24"/>
      <c r="R387" s="24"/>
      <c r="S387" s="24"/>
      <c r="T387" s="24"/>
      <c r="U387" s="24"/>
      <c r="V387" s="24"/>
      <c r="W387" s="24"/>
      <c r="X387" s="24"/>
      <c r="Y387" s="24"/>
      <c r="Z387" s="24"/>
    </row>
    <row r="388" spans="11:26" ht="15.75" customHeight="1">
      <c r="K388" s="30"/>
      <c r="M388" s="30"/>
      <c r="N388" s="160"/>
      <c r="O388" s="160"/>
      <c r="P388" s="24"/>
      <c r="Q388" s="24"/>
      <c r="R388" s="24"/>
      <c r="S388" s="24"/>
      <c r="T388" s="24"/>
      <c r="U388" s="24"/>
      <c r="V388" s="24"/>
      <c r="W388" s="24"/>
      <c r="X388" s="24"/>
      <c r="Y388" s="24"/>
      <c r="Z388" s="24"/>
    </row>
    <row r="389" spans="11:26" ht="15.75" customHeight="1">
      <c r="K389" s="30"/>
      <c r="M389" s="30"/>
      <c r="N389" s="160"/>
      <c r="O389" s="160"/>
      <c r="P389" s="24"/>
      <c r="Q389" s="24"/>
      <c r="R389" s="24"/>
      <c r="S389" s="24"/>
      <c r="T389" s="24"/>
      <c r="U389" s="24"/>
      <c r="V389" s="24"/>
      <c r="W389" s="24"/>
      <c r="X389" s="24"/>
      <c r="Y389" s="24"/>
      <c r="Z389" s="24"/>
    </row>
    <row r="390" spans="11:26" ht="15.75" customHeight="1">
      <c r="K390" s="30"/>
      <c r="M390" s="30"/>
      <c r="N390" s="160"/>
      <c r="O390" s="160"/>
      <c r="P390" s="24"/>
      <c r="Q390" s="24"/>
      <c r="R390" s="24"/>
      <c r="S390" s="24"/>
      <c r="T390" s="24"/>
      <c r="U390" s="24"/>
      <c r="V390" s="24"/>
      <c r="W390" s="24"/>
      <c r="X390" s="24"/>
      <c r="Y390" s="24"/>
      <c r="Z390" s="24"/>
    </row>
    <row r="391" spans="11:26" ht="15.75" customHeight="1">
      <c r="K391" s="30"/>
      <c r="M391" s="30"/>
      <c r="N391" s="160"/>
      <c r="O391" s="160"/>
      <c r="P391" s="24"/>
      <c r="Q391" s="24"/>
      <c r="R391" s="24"/>
      <c r="S391" s="24"/>
      <c r="T391" s="24"/>
      <c r="U391" s="24"/>
      <c r="V391" s="24"/>
      <c r="W391" s="24"/>
      <c r="X391" s="24"/>
      <c r="Y391" s="24"/>
      <c r="Z391" s="24"/>
    </row>
    <row r="392" spans="11:26" ht="15.75" customHeight="1">
      <c r="K392" s="30"/>
      <c r="M392" s="30"/>
      <c r="N392" s="160"/>
      <c r="O392" s="160"/>
      <c r="P392" s="24"/>
      <c r="Q392" s="24"/>
      <c r="R392" s="24"/>
      <c r="S392" s="24"/>
      <c r="T392" s="24"/>
      <c r="U392" s="24"/>
      <c r="V392" s="24"/>
      <c r="W392" s="24"/>
      <c r="X392" s="24"/>
      <c r="Y392" s="24"/>
      <c r="Z392" s="24"/>
    </row>
    <row r="393" spans="11:26" ht="15.75" customHeight="1">
      <c r="K393" s="30"/>
      <c r="M393" s="30"/>
      <c r="N393" s="160"/>
      <c r="O393" s="160"/>
      <c r="P393" s="24"/>
      <c r="Q393" s="24"/>
      <c r="R393" s="24"/>
      <c r="S393" s="24"/>
      <c r="T393" s="24"/>
      <c r="U393" s="24"/>
      <c r="V393" s="24"/>
      <c r="W393" s="24"/>
      <c r="X393" s="24"/>
      <c r="Y393" s="24"/>
      <c r="Z393" s="24"/>
    </row>
    <row r="394" spans="11:26" ht="15.75" customHeight="1">
      <c r="K394" s="30"/>
      <c r="M394" s="30"/>
      <c r="N394" s="160"/>
      <c r="O394" s="160"/>
      <c r="P394" s="24"/>
      <c r="Q394" s="24"/>
      <c r="R394" s="24"/>
      <c r="S394" s="24"/>
      <c r="T394" s="24"/>
      <c r="U394" s="24"/>
      <c r="V394" s="24"/>
      <c r="W394" s="24"/>
      <c r="X394" s="24"/>
      <c r="Y394" s="24"/>
      <c r="Z394" s="24"/>
    </row>
    <row r="395" spans="11:26" ht="15.75" customHeight="1">
      <c r="K395" s="30"/>
      <c r="M395" s="30"/>
      <c r="N395" s="160"/>
      <c r="O395" s="160"/>
      <c r="P395" s="24"/>
      <c r="Q395" s="24"/>
      <c r="R395" s="24"/>
      <c r="S395" s="24"/>
      <c r="T395" s="24"/>
      <c r="U395" s="24"/>
      <c r="V395" s="24"/>
      <c r="W395" s="24"/>
      <c r="X395" s="24"/>
      <c r="Y395" s="24"/>
      <c r="Z395" s="24"/>
    </row>
    <row r="396" spans="11:26" ht="15.75" customHeight="1">
      <c r="K396" s="30"/>
      <c r="M396" s="30"/>
      <c r="N396" s="160"/>
      <c r="O396" s="160"/>
      <c r="P396" s="24"/>
      <c r="Q396" s="24"/>
      <c r="R396" s="24"/>
      <c r="S396" s="24"/>
      <c r="T396" s="24"/>
      <c r="U396" s="24"/>
      <c r="V396" s="24"/>
      <c r="W396" s="24"/>
      <c r="X396" s="24"/>
      <c r="Y396" s="24"/>
      <c r="Z396" s="24"/>
    </row>
    <row r="397" spans="11:26" ht="15.75" customHeight="1">
      <c r="K397" s="30"/>
      <c r="M397" s="30"/>
      <c r="N397" s="160"/>
      <c r="O397" s="160"/>
      <c r="P397" s="24"/>
      <c r="Q397" s="24"/>
      <c r="R397" s="24"/>
      <c r="S397" s="24"/>
      <c r="T397" s="24"/>
      <c r="U397" s="24"/>
      <c r="V397" s="24"/>
      <c r="W397" s="24"/>
      <c r="X397" s="24"/>
      <c r="Y397" s="24"/>
      <c r="Z397" s="24"/>
    </row>
    <row r="398" spans="11:26" ht="15.75" customHeight="1">
      <c r="K398" s="30"/>
      <c r="M398" s="30"/>
      <c r="N398" s="160"/>
      <c r="O398" s="160"/>
      <c r="P398" s="24"/>
      <c r="Q398" s="24"/>
      <c r="R398" s="24"/>
      <c r="S398" s="24"/>
      <c r="T398" s="24"/>
      <c r="U398" s="24"/>
      <c r="V398" s="24"/>
      <c r="W398" s="24"/>
      <c r="X398" s="24"/>
      <c r="Y398" s="24"/>
      <c r="Z398" s="24"/>
    </row>
    <row r="399" spans="11:26" ht="15.75" customHeight="1">
      <c r="K399" s="30"/>
      <c r="M399" s="30"/>
      <c r="N399" s="160"/>
      <c r="O399" s="160"/>
      <c r="P399" s="24"/>
      <c r="Q399" s="24"/>
      <c r="R399" s="24"/>
      <c r="S399" s="24"/>
      <c r="T399" s="24"/>
      <c r="U399" s="24"/>
      <c r="V399" s="24"/>
      <c r="W399" s="24"/>
      <c r="X399" s="24"/>
      <c r="Y399" s="24"/>
      <c r="Z399" s="24"/>
    </row>
    <row r="400" spans="11:26" ht="15.75" customHeight="1">
      <c r="K400" s="30"/>
      <c r="M400" s="30"/>
      <c r="N400" s="160"/>
      <c r="O400" s="160"/>
      <c r="P400" s="24"/>
      <c r="Q400" s="24"/>
      <c r="R400" s="24"/>
      <c r="S400" s="24"/>
      <c r="T400" s="24"/>
      <c r="U400" s="24"/>
      <c r="V400" s="24"/>
      <c r="W400" s="24"/>
      <c r="X400" s="24"/>
      <c r="Y400" s="24"/>
      <c r="Z400" s="24"/>
    </row>
    <row r="401" spans="11:26" ht="15.75" customHeight="1">
      <c r="K401" s="30"/>
      <c r="M401" s="30"/>
      <c r="N401" s="160"/>
      <c r="O401" s="160"/>
      <c r="P401" s="24"/>
      <c r="Q401" s="24"/>
      <c r="R401" s="24"/>
      <c r="S401" s="24"/>
      <c r="T401" s="24"/>
      <c r="U401" s="24"/>
      <c r="V401" s="24"/>
      <c r="W401" s="24"/>
      <c r="X401" s="24"/>
      <c r="Y401" s="24"/>
      <c r="Z401" s="24"/>
    </row>
    <row r="402" spans="11:26" ht="15.75" customHeight="1">
      <c r="K402" s="30"/>
      <c r="M402" s="30"/>
      <c r="N402" s="160"/>
      <c r="O402" s="160"/>
      <c r="P402" s="24"/>
      <c r="Q402" s="24"/>
      <c r="R402" s="24"/>
      <c r="S402" s="24"/>
      <c r="T402" s="24"/>
      <c r="U402" s="24"/>
      <c r="V402" s="24"/>
      <c r="W402" s="24"/>
      <c r="X402" s="24"/>
      <c r="Y402" s="24"/>
      <c r="Z402" s="24"/>
    </row>
    <row r="403" spans="11:26" ht="15.75" customHeight="1">
      <c r="K403" s="30"/>
      <c r="M403" s="30"/>
      <c r="N403" s="160"/>
      <c r="O403" s="160"/>
      <c r="P403" s="24"/>
      <c r="Q403" s="24"/>
      <c r="R403" s="24"/>
      <c r="S403" s="24"/>
      <c r="T403" s="24"/>
      <c r="U403" s="24"/>
      <c r="V403" s="24"/>
      <c r="W403" s="24"/>
      <c r="X403" s="24"/>
      <c r="Y403" s="24"/>
      <c r="Z403" s="24"/>
    </row>
    <row r="404" spans="11:26" ht="15.75" customHeight="1">
      <c r="K404" s="30"/>
      <c r="M404" s="30"/>
      <c r="N404" s="160"/>
      <c r="O404" s="160"/>
      <c r="P404" s="24"/>
      <c r="Q404" s="24"/>
      <c r="R404" s="24"/>
      <c r="S404" s="24"/>
      <c r="T404" s="24"/>
      <c r="U404" s="24"/>
      <c r="V404" s="24"/>
      <c r="W404" s="24"/>
      <c r="X404" s="24"/>
      <c r="Y404" s="24"/>
      <c r="Z404" s="24"/>
    </row>
    <row r="405" spans="11:26" ht="15.75" customHeight="1">
      <c r="K405" s="30"/>
      <c r="M405" s="30"/>
      <c r="N405" s="160"/>
      <c r="O405" s="160"/>
      <c r="P405" s="24"/>
      <c r="Q405" s="24"/>
      <c r="R405" s="24"/>
      <c r="S405" s="24"/>
      <c r="T405" s="24"/>
      <c r="U405" s="24"/>
      <c r="V405" s="24"/>
      <c r="W405" s="24"/>
      <c r="X405" s="24"/>
      <c r="Y405" s="24"/>
      <c r="Z405" s="24"/>
    </row>
    <row r="406" spans="11:26" ht="15.75" customHeight="1">
      <c r="K406" s="30"/>
      <c r="M406" s="30"/>
      <c r="N406" s="160"/>
      <c r="O406" s="160"/>
      <c r="P406" s="24"/>
      <c r="Q406" s="24"/>
      <c r="R406" s="24"/>
      <c r="S406" s="24"/>
      <c r="T406" s="24"/>
      <c r="U406" s="24"/>
      <c r="V406" s="24"/>
      <c r="W406" s="24"/>
      <c r="X406" s="24"/>
      <c r="Y406" s="24"/>
      <c r="Z406" s="24"/>
    </row>
    <row r="407" spans="11:26" ht="15.75" customHeight="1">
      <c r="K407" s="30"/>
      <c r="M407" s="30"/>
      <c r="N407" s="160"/>
      <c r="O407" s="160"/>
      <c r="P407" s="24"/>
      <c r="Q407" s="24"/>
      <c r="R407" s="24"/>
      <c r="S407" s="24"/>
      <c r="T407" s="24"/>
      <c r="U407" s="24"/>
      <c r="V407" s="24"/>
      <c r="W407" s="24"/>
      <c r="X407" s="24"/>
      <c r="Y407" s="24"/>
      <c r="Z407" s="24"/>
    </row>
    <row r="408" spans="11:26" ht="15.75" customHeight="1">
      <c r="K408" s="30"/>
      <c r="M408" s="30"/>
      <c r="N408" s="160"/>
      <c r="O408" s="160"/>
      <c r="P408" s="24"/>
      <c r="Q408" s="24"/>
      <c r="R408" s="24"/>
      <c r="S408" s="24"/>
      <c r="T408" s="24"/>
      <c r="U408" s="24"/>
      <c r="V408" s="24"/>
      <c r="W408" s="24"/>
      <c r="X408" s="24"/>
      <c r="Y408" s="24"/>
      <c r="Z408" s="24"/>
    </row>
    <row r="409" spans="11:26" ht="15.75" customHeight="1">
      <c r="K409" s="30"/>
      <c r="M409" s="30"/>
      <c r="N409" s="160"/>
      <c r="O409" s="160"/>
      <c r="P409" s="24"/>
      <c r="Q409" s="24"/>
      <c r="R409" s="24"/>
      <c r="S409" s="24"/>
      <c r="T409" s="24"/>
      <c r="U409" s="24"/>
      <c r="V409" s="24"/>
      <c r="W409" s="24"/>
      <c r="X409" s="24"/>
      <c r="Y409" s="24"/>
      <c r="Z409" s="24"/>
    </row>
    <row r="410" spans="11:26" ht="15.75" customHeight="1">
      <c r="K410" s="30"/>
      <c r="M410" s="30"/>
      <c r="N410" s="160"/>
      <c r="O410" s="160"/>
      <c r="P410" s="24"/>
      <c r="Q410" s="24"/>
      <c r="R410" s="24"/>
      <c r="S410" s="24"/>
      <c r="T410" s="24"/>
      <c r="U410" s="24"/>
      <c r="V410" s="24"/>
      <c r="W410" s="24"/>
      <c r="X410" s="24"/>
      <c r="Y410" s="24"/>
      <c r="Z410" s="24"/>
    </row>
    <row r="411" spans="11:26" ht="15.75" customHeight="1">
      <c r="K411" s="30"/>
      <c r="M411" s="30"/>
      <c r="N411" s="160"/>
      <c r="O411" s="160"/>
      <c r="P411" s="24"/>
      <c r="Q411" s="24"/>
      <c r="R411" s="24"/>
      <c r="S411" s="24"/>
      <c r="T411" s="24"/>
      <c r="U411" s="24"/>
      <c r="V411" s="24"/>
      <c r="W411" s="24"/>
      <c r="X411" s="24"/>
      <c r="Y411" s="24"/>
      <c r="Z411" s="24"/>
    </row>
    <row r="412" spans="11:26" ht="15.75" customHeight="1">
      <c r="K412" s="30"/>
      <c r="M412" s="30"/>
      <c r="N412" s="160"/>
      <c r="O412" s="160"/>
      <c r="P412" s="24"/>
      <c r="Q412" s="24"/>
      <c r="R412" s="24"/>
      <c r="S412" s="24"/>
      <c r="T412" s="24"/>
      <c r="U412" s="24"/>
      <c r="V412" s="24"/>
      <c r="W412" s="24"/>
      <c r="X412" s="24"/>
      <c r="Y412" s="24"/>
      <c r="Z412" s="24"/>
    </row>
    <row r="413" spans="11:26" ht="15.75" customHeight="1">
      <c r="K413" s="30"/>
      <c r="M413" s="30"/>
      <c r="N413" s="160"/>
      <c r="O413" s="160"/>
      <c r="P413" s="24"/>
      <c r="Q413" s="24"/>
      <c r="R413" s="24"/>
      <c r="S413" s="24"/>
      <c r="T413" s="24"/>
      <c r="U413" s="24"/>
      <c r="V413" s="24"/>
      <c r="W413" s="24"/>
      <c r="X413" s="24"/>
      <c r="Y413" s="24"/>
      <c r="Z413" s="24"/>
    </row>
    <row r="414" spans="11:26" ht="15.75" customHeight="1">
      <c r="K414" s="30"/>
      <c r="M414" s="30"/>
      <c r="N414" s="160"/>
      <c r="O414" s="160"/>
      <c r="P414" s="24"/>
      <c r="Q414" s="24"/>
      <c r="R414" s="24"/>
      <c r="S414" s="24"/>
      <c r="T414" s="24"/>
      <c r="U414" s="24"/>
      <c r="V414" s="24"/>
      <c r="W414" s="24"/>
      <c r="X414" s="24"/>
      <c r="Y414" s="24"/>
      <c r="Z414" s="24"/>
    </row>
    <row r="415" spans="11:26" ht="15.75" customHeight="1">
      <c r="K415" s="30"/>
      <c r="M415" s="30"/>
      <c r="N415" s="160"/>
      <c r="O415" s="160"/>
      <c r="P415" s="24"/>
      <c r="Q415" s="24"/>
      <c r="R415" s="24"/>
      <c r="S415" s="24"/>
      <c r="T415" s="24"/>
      <c r="U415" s="24"/>
      <c r="V415" s="24"/>
      <c r="W415" s="24"/>
      <c r="X415" s="24"/>
      <c r="Y415" s="24"/>
      <c r="Z415" s="24"/>
    </row>
    <row r="416" spans="11:26" ht="15.75" customHeight="1">
      <c r="K416" s="30"/>
      <c r="M416" s="30"/>
      <c r="N416" s="160"/>
      <c r="O416" s="160"/>
      <c r="P416" s="24"/>
      <c r="Q416" s="24"/>
      <c r="R416" s="24"/>
      <c r="S416" s="24"/>
      <c r="T416" s="24"/>
      <c r="U416" s="24"/>
      <c r="V416" s="24"/>
      <c r="W416" s="24"/>
      <c r="X416" s="24"/>
      <c r="Y416" s="24"/>
      <c r="Z416" s="24"/>
    </row>
    <row r="417" spans="11:26" ht="15.75" customHeight="1">
      <c r="K417" s="30"/>
      <c r="M417" s="30"/>
      <c r="N417" s="160"/>
      <c r="O417" s="160"/>
      <c r="P417" s="24"/>
      <c r="Q417" s="24"/>
      <c r="R417" s="24"/>
      <c r="S417" s="24"/>
      <c r="T417" s="24"/>
      <c r="U417" s="24"/>
      <c r="V417" s="24"/>
      <c r="W417" s="24"/>
      <c r="X417" s="24"/>
      <c r="Y417" s="24"/>
      <c r="Z417" s="24"/>
    </row>
    <row r="418" spans="11:26" ht="15.75" customHeight="1">
      <c r="K418" s="30"/>
      <c r="M418" s="30"/>
      <c r="N418" s="160"/>
      <c r="O418" s="160"/>
      <c r="P418" s="24"/>
      <c r="Q418" s="24"/>
      <c r="R418" s="24"/>
      <c r="S418" s="24"/>
      <c r="T418" s="24"/>
      <c r="U418" s="24"/>
      <c r="V418" s="24"/>
      <c r="W418" s="24"/>
      <c r="X418" s="24"/>
      <c r="Y418" s="24"/>
      <c r="Z418" s="24"/>
    </row>
    <row r="419" spans="11:26" ht="15.75" customHeight="1">
      <c r="K419" s="30"/>
      <c r="M419" s="30"/>
      <c r="N419" s="160"/>
      <c r="O419" s="160"/>
      <c r="P419" s="24"/>
      <c r="Q419" s="24"/>
      <c r="R419" s="24"/>
      <c r="S419" s="24"/>
      <c r="T419" s="24"/>
      <c r="U419" s="24"/>
      <c r="V419" s="24"/>
      <c r="W419" s="24"/>
      <c r="X419" s="24"/>
      <c r="Y419" s="24"/>
      <c r="Z419" s="24"/>
    </row>
    <row r="420" spans="11:26" ht="15.75" customHeight="1">
      <c r="K420" s="30"/>
      <c r="M420" s="30"/>
      <c r="N420" s="160"/>
      <c r="O420" s="160"/>
      <c r="P420" s="24"/>
      <c r="Q420" s="24"/>
      <c r="R420" s="24"/>
      <c r="S420" s="24"/>
      <c r="T420" s="24"/>
      <c r="U420" s="24"/>
      <c r="V420" s="24"/>
      <c r="W420" s="24"/>
      <c r="X420" s="24"/>
      <c r="Y420" s="24"/>
      <c r="Z420" s="24"/>
    </row>
    <row r="421" spans="11:26" ht="15.75" customHeight="1">
      <c r="K421" s="30"/>
      <c r="M421" s="30"/>
      <c r="N421" s="160"/>
      <c r="O421" s="160"/>
      <c r="P421" s="24"/>
      <c r="Q421" s="24"/>
      <c r="R421" s="24"/>
      <c r="S421" s="24"/>
      <c r="T421" s="24"/>
      <c r="U421" s="24"/>
      <c r="V421" s="24"/>
      <c r="W421" s="24"/>
      <c r="X421" s="24"/>
      <c r="Y421" s="24"/>
      <c r="Z421" s="24"/>
    </row>
    <row r="422" spans="11:26" ht="15.75" customHeight="1">
      <c r="K422" s="30"/>
      <c r="M422" s="30"/>
      <c r="N422" s="160"/>
      <c r="O422" s="160"/>
      <c r="P422" s="24"/>
      <c r="Q422" s="24"/>
      <c r="R422" s="24"/>
      <c r="S422" s="24"/>
      <c r="T422" s="24"/>
      <c r="U422" s="24"/>
      <c r="V422" s="24"/>
      <c r="W422" s="24"/>
      <c r="X422" s="24"/>
      <c r="Y422" s="24"/>
      <c r="Z422" s="24"/>
    </row>
    <row r="423" spans="11:26" ht="15.75" customHeight="1">
      <c r="K423" s="30"/>
      <c r="M423" s="30"/>
      <c r="N423" s="160"/>
      <c r="O423" s="160"/>
      <c r="P423" s="24"/>
      <c r="Q423" s="24"/>
      <c r="R423" s="24"/>
      <c r="S423" s="24"/>
      <c r="T423" s="24"/>
      <c r="U423" s="24"/>
      <c r="V423" s="24"/>
      <c r="W423" s="24"/>
      <c r="X423" s="24"/>
      <c r="Y423" s="24"/>
      <c r="Z423" s="24"/>
    </row>
    <row r="424" spans="11:26" ht="15.75" customHeight="1">
      <c r="K424" s="30"/>
      <c r="M424" s="30"/>
      <c r="N424" s="160"/>
      <c r="O424" s="160"/>
      <c r="P424" s="24"/>
      <c r="Q424" s="24"/>
      <c r="R424" s="24"/>
      <c r="S424" s="24"/>
      <c r="T424" s="24"/>
      <c r="U424" s="24"/>
      <c r="V424" s="24"/>
      <c r="W424" s="24"/>
      <c r="X424" s="24"/>
      <c r="Y424" s="24"/>
      <c r="Z424" s="24"/>
    </row>
    <row r="425" spans="11:26" ht="15.75" customHeight="1">
      <c r="K425" s="30"/>
      <c r="M425" s="30"/>
      <c r="N425" s="160"/>
      <c r="O425" s="160"/>
      <c r="P425" s="24"/>
      <c r="Q425" s="24"/>
      <c r="R425" s="24"/>
      <c r="S425" s="24"/>
      <c r="T425" s="24"/>
      <c r="U425" s="24"/>
      <c r="V425" s="24"/>
      <c r="W425" s="24"/>
      <c r="X425" s="24"/>
      <c r="Y425" s="24"/>
      <c r="Z425" s="24"/>
    </row>
    <row r="426" spans="11:26" ht="15.75" customHeight="1">
      <c r="K426" s="30"/>
      <c r="M426" s="30"/>
      <c r="N426" s="160"/>
      <c r="O426" s="160"/>
      <c r="P426" s="24"/>
      <c r="Q426" s="24"/>
      <c r="R426" s="24"/>
      <c r="S426" s="24"/>
      <c r="T426" s="24"/>
      <c r="U426" s="24"/>
      <c r="V426" s="24"/>
      <c r="W426" s="24"/>
      <c r="X426" s="24"/>
      <c r="Y426" s="24"/>
      <c r="Z426" s="24"/>
    </row>
    <row r="427" spans="11:26" ht="15.75" customHeight="1">
      <c r="K427" s="30"/>
      <c r="M427" s="30"/>
      <c r="N427" s="160"/>
      <c r="O427" s="160"/>
      <c r="P427" s="24"/>
      <c r="Q427" s="24"/>
      <c r="R427" s="24"/>
      <c r="S427" s="24"/>
      <c r="T427" s="24"/>
      <c r="U427" s="24"/>
      <c r="V427" s="24"/>
      <c r="W427" s="24"/>
      <c r="X427" s="24"/>
      <c r="Y427" s="24"/>
      <c r="Z427" s="24"/>
    </row>
    <row r="428" spans="11:26" ht="15.75" customHeight="1">
      <c r="K428" s="30"/>
      <c r="M428" s="30"/>
      <c r="N428" s="160"/>
      <c r="O428" s="160"/>
      <c r="P428" s="24"/>
      <c r="Q428" s="24"/>
      <c r="R428" s="24"/>
      <c r="S428" s="24"/>
      <c r="T428" s="24"/>
      <c r="U428" s="24"/>
      <c r="V428" s="24"/>
      <c r="W428" s="24"/>
      <c r="X428" s="24"/>
      <c r="Y428" s="24"/>
      <c r="Z428" s="24"/>
    </row>
    <row r="429" spans="11:26" ht="15.75" customHeight="1">
      <c r="K429" s="30"/>
      <c r="M429" s="30"/>
      <c r="N429" s="160"/>
      <c r="O429" s="160"/>
      <c r="P429" s="24"/>
      <c r="Q429" s="24"/>
      <c r="R429" s="24"/>
      <c r="S429" s="24"/>
      <c r="T429" s="24"/>
      <c r="U429" s="24"/>
      <c r="V429" s="24"/>
      <c r="W429" s="24"/>
      <c r="X429" s="24"/>
      <c r="Y429" s="24"/>
      <c r="Z429" s="24"/>
    </row>
    <row r="430" spans="11:26" ht="15.75" customHeight="1">
      <c r="K430" s="30"/>
      <c r="M430" s="30"/>
      <c r="N430" s="160"/>
      <c r="O430" s="160"/>
      <c r="P430" s="24"/>
      <c r="Q430" s="24"/>
      <c r="R430" s="24"/>
      <c r="S430" s="24"/>
      <c r="T430" s="24"/>
      <c r="U430" s="24"/>
      <c r="V430" s="24"/>
      <c r="W430" s="24"/>
      <c r="X430" s="24"/>
      <c r="Y430" s="24"/>
      <c r="Z430" s="24"/>
    </row>
    <row r="431" spans="11:26" ht="15.75" customHeight="1">
      <c r="K431" s="30"/>
      <c r="M431" s="30"/>
      <c r="N431" s="160"/>
      <c r="O431" s="160"/>
      <c r="P431" s="24"/>
      <c r="Q431" s="24"/>
      <c r="R431" s="24"/>
      <c r="S431" s="24"/>
      <c r="T431" s="24"/>
      <c r="U431" s="24"/>
      <c r="V431" s="24"/>
      <c r="W431" s="24"/>
      <c r="X431" s="24"/>
      <c r="Y431" s="24"/>
      <c r="Z431" s="24"/>
    </row>
    <row r="432" spans="11:26" ht="15.75" customHeight="1">
      <c r="K432" s="30"/>
      <c r="M432" s="30"/>
      <c r="N432" s="160"/>
      <c r="O432" s="160"/>
      <c r="P432" s="24"/>
      <c r="Q432" s="24"/>
      <c r="R432" s="24"/>
      <c r="S432" s="24"/>
      <c r="T432" s="24"/>
      <c r="U432" s="24"/>
      <c r="V432" s="24"/>
      <c r="W432" s="24"/>
      <c r="X432" s="24"/>
      <c r="Y432" s="24"/>
      <c r="Z432" s="24"/>
    </row>
    <row r="433" spans="11:26" ht="15.75" customHeight="1">
      <c r="K433" s="30"/>
      <c r="M433" s="30"/>
      <c r="N433" s="160"/>
      <c r="O433" s="160"/>
      <c r="P433" s="24"/>
      <c r="Q433" s="24"/>
      <c r="R433" s="24"/>
      <c r="S433" s="24"/>
      <c r="T433" s="24"/>
      <c r="U433" s="24"/>
      <c r="V433" s="24"/>
      <c r="W433" s="24"/>
      <c r="X433" s="24"/>
      <c r="Y433" s="24"/>
      <c r="Z433" s="24"/>
    </row>
    <row r="434" spans="11:26" ht="15.75" customHeight="1">
      <c r="K434" s="30"/>
      <c r="M434" s="30"/>
      <c r="N434" s="160"/>
      <c r="O434" s="160"/>
      <c r="P434" s="24"/>
      <c r="Q434" s="24"/>
      <c r="R434" s="24"/>
      <c r="S434" s="24"/>
      <c r="T434" s="24"/>
      <c r="U434" s="24"/>
      <c r="V434" s="24"/>
      <c r="W434" s="24"/>
      <c r="X434" s="24"/>
      <c r="Y434" s="24"/>
      <c r="Z434" s="24"/>
    </row>
    <row r="435" spans="11:26" ht="15.75" customHeight="1">
      <c r="K435" s="30"/>
      <c r="M435" s="30"/>
      <c r="N435" s="160"/>
      <c r="O435" s="160"/>
      <c r="P435" s="24"/>
      <c r="Q435" s="24"/>
      <c r="R435" s="24"/>
      <c r="S435" s="24"/>
      <c r="T435" s="24"/>
      <c r="U435" s="24"/>
      <c r="V435" s="24"/>
      <c r="W435" s="24"/>
      <c r="X435" s="24"/>
      <c r="Y435" s="24"/>
      <c r="Z435" s="24"/>
    </row>
    <row r="436" spans="11:26" ht="15.75" customHeight="1">
      <c r="K436" s="30"/>
      <c r="M436" s="30"/>
      <c r="N436" s="160"/>
      <c r="O436" s="160"/>
      <c r="P436" s="24"/>
      <c r="Q436" s="24"/>
      <c r="R436" s="24"/>
      <c r="S436" s="24"/>
      <c r="T436" s="24"/>
      <c r="U436" s="24"/>
      <c r="V436" s="24"/>
      <c r="W436" s="24"/>
      <c r="X436" s="24"/>
      <c r="Y436" s="24"/>
      <c r="Z436" s="24"/>
    </row>
    <row r="437" spans="11:26" ht="15.75" customHeight="1">
      <c r="K437" s="30"/>
      <c r="M437" s="30"/>
      <c r="N437" s="160"/>
      <c r="O437" s="160"/>
      <c r="P437" s="24"/>
      <c r="Q437" s="24"/>
      <c r="R437" s="24"/>
      <c r="S437" s="24"/>
      <c r="T437" s="24"/>
      <c r="U437" s="24"/>
      <c r="V437" s="24"/>
      <c r="W437" s="24"/>
      <c r="X437" s="24"/>
      <c r="Y437" s="24"/>
      <c r="Z437" s="24"/>
    </row>
    <row r="438" spans="11:26" ht="15.75" customHeight="1">
      <c r="K438" s="30"/>
      <c r="M438" s="30"/>
      <c r="N438" s="160"/>
      <c r="O438" s="160"/>
      <c r="P438" s="24"/>
      <c r="Q438" s="24"/>
      <c r="R438" s="24"/>
      <c r="S438" s="24"/>
      <c r="T438" s="24"/>
      <c r="U438" s="24"/>
      <c r="V438" s="24"/>
      <c r="W438" s="24"/>
      <c r="X438" s="24"/>
      <c r="Y438" s="24"/>
      <c r="Z438" s="24"/>
    </row>
    <row r="439" spans="11:26" ht="15.75" customHeight="1">
      <c r="K439" s="30"/>
      <c r="M439" s="30"/>
      <c r="N439" s="160"/>
      <c r="O439" s="160"/>
      <c r="P439" s="24"/>
      <c r="Q439" s="24"/>
      <c r="R439" s="24"/>
      <c r="S439" s="24"/>
      <c r="T439" s="24"/>
      <c r="U439" s="24"/>
      <c r="V439" s="24"/>
      <c r="W439" s="24"/>
      <c r="X439" s="24"/>
      <c r="Y439" s="24"/>
      <c r="Z439" s="24"/>
    </row>
    <row r="440" spans="11:26" ht="15.75" customHeight="1">
      <c r="K440" s="30"/>
      <c r="M440" s="30"/>
      <c r="N440" s="160"/>
      <c r="O440" s="160"/>
      <c r="P440" s="24"/>
      <c r="Q440" s="24"/>
      <c r="R440" s="24"/>
      <c r="S440" s="24"/>
      <c r="T440" s="24"/>
      <c r="U440" s="24"/>
      <c r="V440" s="24"/>
      <c r="W440" s="24"/>
      <c r="X440" s="24"/>
      <c r="Y440" s="24"/>
      <c r="Z440" s="24"/>
    </row>
    <row r="441" spans="11:26" ht="15.75" customHeight="1">
      <c r="K441" s="30"/>
      <c r="M441" s="30"/>
      <c r="N441" s="160"/>
      <c r="O441" s="160"/>
      <c r="P441" s="24"/>
      <c r="Q441" s="24"/>
      <c r="R441" s="24"/>
      <c r="S441" s="24"/>
      <c r="T441" s="24"/>
      <c r="U441" s="24"/>
      <c r="V441" s="24"/>
      <c r="W441" s="24"/>
      <c r="X441" s="24"/>
      <c r="Y441" s="24"/>
      <c r="Z441" s="24"/>
    </row>
    <row r="442" spans="11:26" ht="15.75" customHeight="1">
      <c r="K442" s="30"/>
      <c r="M442" s="30"/>
      <c r="N442" s="160"/>
      <c r="O442" s="160"/>
      <c r="P442" s="24"/>
      <c r="Q442" s="24"/>
      <c r="R442" s="24"/>
      <c r="S442" s="24"/>
      <c r="T442" s="24"/>
      <c r="U442" s="24"/>
      <c r="V442" s="24"/>
      <c r="W442" s="24"/>
      <c r="X442" s="24"/>
      <c r="Y442" s="24"/>
      <c r="Z442" s="24"/>
    </row>
    <row r="443" spans="11:26" ht="15.75" customHeight="1">
      <c r="K443" s="30"/>
      <c r="M443" s="30"/>
      <c r="N443" s="160"/>
      <c r="O443" s="160"/>
      <c r="P443" s="24"/>
      <c r="Q443" s="24"/>
      <c r="R443" s="24"/>
      <c r="S443" s="24"/>
      <c r="T443" s="24"/>
      <c r="U443" s="24"/>
      <c r="V443" s="24"/>
      <c r="W443" s="24"/>
      <c r="X443" s="24"/>
      <c r="Y443" s="24"/>
      <c r="Z443" s="24"/>
    </row>
    <row r="444" spans="11:26" ht="15.75" customHeight="1">
      <c r="K444" s="30"/>
      <c r="M444" s="30"/>
      <c r="N444" s="160"/>
      <c r="O444" s="160"/>
      <c r="P444" s="24"/>
      <c r="Q444" s="24"/>
      <c r="R444" s="24"/>
      <c r="S444" s="24"/>
      <c r="T444" s="24"/>
      <c r="U444" s="24"/>
      <c r="V444" s="24"/>
      <c r="W444" s="24"/>
      <c r="X444" s="24"/>
      <c r="Y444" s="24"/>
      <c r="Z444" s="24"/>
    </row>
    <row r="445" spans="11:26" ht="15.75" customHeight="1">
      <c r="K445" s="30"/>
      <c r="M445" s="30"/>
      <c r="N445" s="160"/>
      <c r="O445" s="160"/>
      <c r="P445" s="24"/>
      <c r="Q445" s="24"/>
      <c r="R445" s="24"/>
      <c r="S445" s="24"/>
      <c r="T445" s="24"/>
      <c r="U445" s="24"/>
      <c r="V445" s="24"/>
      <c r="W445" s="24"/>
      <c r="X445" s="24"/>
      <c r="Y445" s="24"/>
      <c r="Z445" s="24"/>
    </row>
    <row r="446" spans="11:26" ht="15.75" customHeight="1">
      <c r="K446" s="30"/>
      <c r="M446" s="30"/>
      <c r="N446" s="160"/>
      <c r="O446" s="160"/>
      <c r="P446" s="24"/>
      <c r="Q446" s="24"/>
      <c r="R446" s="24"/>
      <c r="S446" s="24"/>
      <c r="T446" s="24"/>
      <c r="U446" s="24"/>
      <c r="V446" s="24"/>
      <c r="W446" s="24"/>
      <c r="X446" s="24"/>
      <c r="Y446" s="24"/>
      <c r="Z446" s="24"/>
    </row>
    <row r="447" spans="11:26" ht="15.75" customHeight="1">
      <c r="K447" s="30"/>
      <c r="M447" s="30"/>
      <c r="N447" s="160"/>
      <c r="O447" s="160"/>
      <c r="P447" s="24"/>
      <c r="Q447" s="24"/>
      <c r="R447" s="24"/>
      <c r="S447" s="24"/>
      <c r="T447" s="24"/>
      <c r="U447" s="24"/>
      <c r="V447" s="24"/>
      <c r="W447" s="24"/>
      <c r="X447" s="24"/>
      <c r="Y447" s="24"/>
      <c r="Z447" s="24"/>
    </row>
    <row r="448" spans="11:26" ht="15.75" customHeight="1">
      <c r="K448" s="30"/>
      <c r="M448" s="30"/>
      <c r="N448" s="160"/>
      <c r="O448" s="160"/>
      <c r="P448" s="24"/>
      <c r="Q448" s="24"/>
      <c r="R448" s="24"/>
      <c r="S448" s="24"/>
      <c r="T448" s="24"/>
      <c r="U448" s="24"/>
      <c r="V448" s="24"/>
      <c r="W448" s="24"/>
      <c r="X448" s="24"/>
      <c r="Y448" s="24"/>
      <c r="Z448" s="24"/>
    </row>
    <row r="449" spans="11:26" ht="15.75" customHeight="1">
      <c r="K449" s="30"/>
      <c r="M449" s="30"/>
      <c r="N449" s="160"/>
      <c r="O449" s="160"/>
      <c r="P449" s="24"/>
      <c r="Q449" s="24"/>
      <c r="R449" s="24"/>
      <c r="S449" s="24"/>
      <c r="T449" s="24"/>
      <c r="U449" s="24"/>
      <c r="V449" s="24"/>
      <c r="W449" s="24"/>
      <c r="X449" s="24"/>
      <c r="Y449" s="24"/>
      <c r="Z449" s="24"/>
    </row>
    <row r="450" spans="11:26" ht="15.75" customHeight="1">
      <c r="K450" s="30"/>
      <c r="M450" s="30"/>
      <c r="N450" s="160"/>
      <c r="O450" s="160"/>
      <c r="P450" s="24"/>
      <c r="Q450" s="24"/>
      <c r="R450" s="24"/>
      <c r="S450" s="24"/>
      <c r="T450" s="24"/>
      <c r="U450" s="24"/>
      <c r="V450" s="24"/>
      <c r="W450" s="24"/>
      <c r="X450" s="24"/>
      <c r="Y450" s="24"/>
      <c r="Z450" s="24"/>
    </row>
    <row r="451" spans="11:26" ht="15.75" customHeight="1">
      <c r="K451" s="30"/>
      <c r="M451" s="30"/>
      <c r="N451" s="160"/>
      <c r="O451" s="160"/>
      <c r="P451" s="24"/>
      <c r="Q451" s="24"/>
      <c r="R451" s="24"/>
      <c r="S451" s="24"/>
      <c r="T451" s="24"/>
      <c r="U451" s="24"/>
      <c r="V451" s="24"/>
      <c r="W451" s="24"/>
      <c r="X451" s="24"/>
      <c r="Y451" s="24"/>
      <c r="Z451" s="24"/>
    </row>
    <row r="452" spans="11:26" ht="15.75" customHeight="1">
      <c r="K452" s="30"/>
      <c r="M452" s="30"/>
      <c r="N452" s="160"/>
      <c r="O452" s="160"/>
      <c r="P452" s="24"/>
      <c r="Q452" s="24"/>
      <c r="R452" s="24"/>
      <c r="S452" s="24"/>
      <c r="T452" s="24"/>
      <c r="U452" s="24"/>
      <c r="V452" s="24"/>
      <c r="W452" s="24"/>
      <c r="X452" s="24"/>
      <c r="Y452" s="24"/>
      <c r="Z452" s="24"/>
    </row>
    <row r="453" spans="11:26" ht="15.75" customHeight="1">
      <c r="K453" s="30"/>
      <c r="M453" s="30"/>
      <c r="N453" s="160"/>
      <c r="O453" s="160"/>
      <c r="P453" s="24"/>
      <c r="Q453" s="24"/>
      <c r="R453" s="24"/>
      <c r="S453" s="24"/>
      <c r="T453" s="24"/>
      <c r="U453" s="24"/>
      <c r="V453" s="24"/>
      <c r="W453" s="24"/>
      <c r="X453" s="24"/>
      <c r="Y453" s="24"/>
      <c r="Z453" s="24"/>
    </row>
    <row r="454" spans="11:26" ht="15.75" customHeight="1">
      <c r="K454" s="30"/>
      <c r="M454" s="30"/>
      <c r="N454" s="160"/>
      <c r="O454" s="160"/>
      <c r="P454" s="24"/>
      <c r="Q454" s="24"/>
      <c r="R454" s="24"/>
      <c r="S454" s="24"/>
      <c r="T454" s="24"/>
      <c r="U454" s="24"/>
      <c r="V454" s="24"/>
      <c r="W454" s="24"/>
      <c r="X454" s="24"/>
      <c r="Y454" s="24"/>
      <c r="Z454" s="24"/>
    </row>
    <row r="455" spans="11:26" ht="15.75" customHeight="1">
      <c r="K455" s="30"/>
      <c r="M455" s="30"/>
      <c r="N455" s="160"/>
      <c r="O455" s="160"/>
      <c r="P455" s="24"/>
      <c r="Q455" s="24"/>
      <c r="R455" s="24"/>
      <c r="S455" s="24"/>
      <c r="T455" s="24"/>
      <c r="U455" s="24"/>
      <c r="V455" s="24"/>
      <c r="W455" s="24"/>
      <c r="X455" s="24"/>
      <c r="Y455" s="24"/>
      <c r="Z455" s="24"/>
    </row>
    <row r="456" spans="11:26" ht="15.75" customHeight="1">
      <c r="K456" s="30"/>
      <c r="M456" s="30"/>
      <c r="N456" s="160"/>
      <c r="O456" s="160"/>
      <c r="P456" s="24"/>
      <c r="Q456" s="24"/>
      <c r="R456" s="24"/>
      <c r="S456" s="24"/>
      <c r="T456" s="24"/>
      <c r="U456" s="24"/>
      <c r="V456" s="24"/>
      <c r="W456" s="24"/>
      <c r="X456" s="24"/>
      <c r="Y456" s="24"/>
      <c r="Z456" s="24"/>
    </row>
    <row r="457" spans="11:26" ht="15.75" customHeight="1">
      <c r="K457" s="30"/>
      <c r="M457" s="30"/>
      <c r="N457" s="160"/>
      <c r="O457" s="160"/>
      <c r="P457" s="24"/>
      <c r="Q457" s="24"/>
      <c r="R457" s="24"/>
      <c r="S457" s="24"/>
      <c r="T457" s="24"/>
      <c r="U457" s="24"/>
      <c r="V457" s="24"/>
      <c r="W457" s="24"/>
      <c r="X457" s="24"/>
      <c r="Y457" s="24"/>
      <c r="Z457" s="24"/>
    </row>
    <row r="458" spans="11:26" ht="15.75" customHeight="1">
      <c r="K458" s="30"/>
      <c r="M458" s="30"/>
      <c r="N458" s="160"/>
      <c r="O458" s="160"/>
      <c r="P458" s="24"/>
      <c r="Q458" s="24"/>
      <c r="R458" s="24"/>
      <c r="S458" s="24"/>
      <c r="T458" s="24"/>
      <c r="U458" s="24"/>
      <c r="V458" s="24"/>
      <c r="W458" s="24"/>
      <c r="X458" s="24"/>
      <c r="Y458" s="24"/>
      <c r="Z458" s="24"/>
    </row>
    <row r="459" spans="11:26" ht="15.75" customHeight="1">
      <c r="K459" s="30"/>
      <c r="M459" s="30"/>
      <c r="N459" s="160"/>
      <c r="O459" s="160"/>
      <c r="P459" s="24"/>
      <c r="Q459" s="24"/>
      <c r="R459" s="24"/>
      <c r="S459" s="24"/>
      <c r="T459" s="24"/>
      <c r="U459" s="24"/>
      <c r="V459" s="24"/>
      <c r="W459" s="24"/>
      <c r="X459" s="24"/>
      <c r="Y459" s="24"/>
      <c r="Z459" s="24"/>
    </row>
    <row r="460" spans="11:26" ht="15.75" customHeight="1">
      <c r="K460" s="30"/>
      <c r="M460" s="30"/>
      <c r="N460" s="160"/>
      <c r="O460" s="160"/>
      <c r="P460" s="24"/>
      <c r="Q460" s="24"/>
      <c r="R460" s="24"/>
      <c r="S460" s="24"/>
      <c r="T460" s="24"/>
      <c r="U460" s="24"/>
      <c r="V460" s="24"/>
      <c r="W460" s="24"/>
      <c r="X460" s="24"/>
      <c r="Y460" s="24"/>
      <c r="Z460" s="24"/>
    </row>
    <row r="461" spans="11:26" ht="15.75" customHeight="1">
      <c r="K461" s="30"/>
      <c r="M461" s="30"/>
      <c r="N461" s="160"/>
      <c r="O461" s="160"/>
      <c r="P461" s="24"/>
      <c r="Q461" s="24"/>
      <c r="R461" s="24"/>
      <c r="S461" s="24"/>
      <c r="T461" s="24"/>
      <c r="U461" s="24"/>
      <c r="V461" s="24"/>
      <c r="W461" s="24"/>
      <c r="X461" s="24"/>
      <c r="Y461" s="24"/>
      <c r="Z461" s="24"/>
    </row>
    <row r="462" spans="11:26" ht="15.75" customHeight="1">
      <c r="K462" s="30"/>
      <c r="M462" s="30"/>
      <c r="N462" s="160"/>
      <c r="O462" s="160"/>
      <c r="P462" s="24"/>
      <c r="Q462" s="24"/>
      <c r="R462" s="24"/>
      <c r="S462" s="24"/>
      <c r="T462" s="24"/>
      <c r="U462" s="24"/>
      <c r="V462" s="24"/>
      <c r="W462" s="24"/>
      <c r="X462" s="24"/>
      <c r="Y462" s="24"/>
      <c r="Z462" s="24"/>
    </row>
    <row r="463" spans="11:26" ht="15.75" customHeight="1">
      <c r="K463" s="30"/>
      <c r="M463" s="30"/>
      <c r="N463" s="160"/>
      <c r="O463" s="160"/>
      <c r="P463" s="24"/>
      <c r="Q463" s="24"/>
      <c r="R463" s="24"/>
      <c r="S463" s="24"/>
      <c r="T463" s="24"/>
      <c r="U463" s="24"/>
      <c r="V463" s="24"/>
      <c r="W463" s="24"/>
      <c r="X463" s="24"/>
      <c r="Y463" s="24"/>
      <c r="Z463" s="24"/>
    </row>
    <row r="464" spans="11:26" ht="15.75" customHeight="1">
      <c r="K464" s="30"/>
      <c r="M464" s="30"/>
      <c r="N464" s="160"/>
      <c r="O464" s="160"/>
      <c r="P464" s="24"/>
      <c r="Q464" s="24"/>
      <c r="R464" s="24"/>
      <c r="S464" s="24"/>
      <c r="T464" s="24"/>
      <c r="U464" s="24"/>
      <c r="V464" s="24"/>
      <c r="W464" s="24"/>
      <c r="X464" s="24"/>
      <c r="Y464" s="24"/>
      <c r="Z464" s="24"/>
    </row>
    <row r="465" spans="11:26" ht="15.75" customHeight="1">
      <c r="K465" s="30"/>
      <c r="M465" s="30"/>
      <c r="N465" s="160"/>
      <c r="O465" s="160"/>
      <c r="P465" s="24"/>
      <c r="Q465" s="24"/>
      <c r="R465" s="24"/>
      <c r="S465" s="24"/>
      <c r="T465" s="24"/>
      <c r="U465" s="24"/>
      <c r="V465" s="24"/>
      <c r="W465" s="24"/>
      <c r="X465" s="24"/>
      <c r="Y465" s="24"/>
      <c r="Z465" s="24"/>
    </row>
    <row r="466" spans="11:26" ht="15.75" customHeight="1">
      <c r="K466" s="30"/>
      <c r="M466" s="30"/>
      <c r="N466" s="160"/>
      <c r="O466" s="160"/>
      <c r="P466" s="24"/>
      <c r="Q466" s="24"/>
      <c r="R466" s="24"/>
      <c r="S466" s="24"/>
      <c r="T466" s="24"/>
      <c r="U466" s="24"/>
      <c r="V466" s="24"/>
      <c r="W466" s="24"/>
      <c r="X466" s="24"/>
      <c r="Y466" s="24"/>
      <c r="Z466" s="24"/>
    </row>
    <row r="467" spans="11:26" ht="15.75" customHeight="1">
      <c r="K467" s="30"/>
      <c r="M467" s="30"/>
      <c r="N467" s="160"/>
      <c r="O467" s="160"/>
      <c r="P467" s="24"/>
      <c r="Q467" s="24"/>
      <c r="R467" s="24"/>
      <c r="S467" s="24"/>
      <c r="T467" s="24"/>
      <c r="U467" s="24"/>
      <c r="V467" s="24"/>
      <c r="W467" s="24"/>
      <c r="X467" s="24"/>
      <c r="Y467" s="24"/>
      <c r="Z467" s="24"/>
    </row>
    <row r="468" spans="11:26" ht="15.75" customHeight="1">
      <c r="K468" s="30"/>
      <c r="M468" s="30"/>
      <c r="N468" s="160"/>
      <c r="O468" s="160"/>
      <c r="P468" s="24"/>
      <c r="Q468" s="24"/>
      <c r="R468" s="24"/>
      <c r="S468" s="24"/>
      <c r="T468" s="24"/>
      <c r="U468" s="24"/>
      <c r="V468" s="24"/>
      <c r="W468" s="24"/>
      <c r="X468" s="24"/>
      <c r="Y468" s="24"/>
      <c r="Z468" s="24"/>
    </row>
    <row r="469" spans="11:26" ht="15.75" customHeight="1">
      <c r="K469" s="30"/>
      <c r="M469" s="30"/>
      <c r="N469" s="160"/>
      <c r="O469" s="160"/>
      <c r="P469" s="24"/>
      <c r="Q469" s="24"/>
      <c r="R469" s="24"/>
      <c r="S469" s="24"/>
      <c r="T469" s="24"/>
      <c r="U469" s="24"/>
      <c r="V469" s="24"/>
      <c r="W469" s="24"/>
      <c r="X469" s="24"/>
      <c r="Y469" s="24"/>
      <c r="Z469" s="24"/>
    </row>
    <row r="470" spans="11:26" ht="15.75" customHeight="1">
      <c r="K470" s="30"/>
      <c r="M470" s="30"/>
      <c r="N470" s="160"/>
      <c r="O470" s="160"/>
      <c r="P470" s="24"/>
      <c r="Q470" s="24"/>
      <c r="R470" s="24"/>
      <c r="S470" s="24"/>
      <c r="T470" s="24"/>
      <c r="U470" s="24"/>
      <c r="V470" s="24"/>
      <c r="W470" s="24"/>
      <c r="X470" s="24"/>
      <c r="Y470" s="24"/>
      <c r="Z470" s="24"/>
    </row>
    <row r="471" spans="11:26" ht="15.75" customHeight="1">
      <c r="K471" s="30"/>
      <c r="M471" s="30"/>
      <c r="N471" s="160"/>
      <c r="O471" s="160"/>
      <c r="P471" s="24"/>
      <c r="Q471" s="24"/>
      <c r="R471" s="24"/>
      <c r="S471" s="24"/>
      <c r="T471" s="24"/>
      <c r="U471" s="24"/>
      <c r="V471" s="24"/>
      <c r="W471" s="24"/>
      <c r="X471" s="24"/>
      <c r="Y471" s="24"/>
      <c r="Z471" s="24"/>
    </row>
    <row r="472" spans="11:26" ht="15.75" customHeight="1">
      <c r="K472" s="30"/>
      <c r="M472" s="30"/>
      <c r="N472" s="160"/>
      <c r="O472" s="160"/>
      <c r="P472" s="24"/>
      <c r="Q472" s="24"/>
      <c r="R472" s="24"/>
      <c r="S472" s="24"/>
      <c r="T472" s="24"/>
      <c r="U472" s="24"/>
      <c r="V472" s="24"/>
      <c r="W472" s="24"/>
      <c r="X472" s="24"/>
      <c r="Y472" s="24"/>
      <c r="Z472" s="24"/>
    </row>
    <row r="473" spans="11:26" ht="15.75" customHeight="1">
      <c r="K473" s="30"/>
      <c r="M473" s="30"/>
      <c r="N473" s="160"/>
      <c r="O473" s="160"/>
      <c r="P473" s="24"/>
      <c r="Q473" s="24"/>
      <c r="R473" s="24"/>
      <c r="S473" s="24"/>
      <c r="T473" s="24"/>
      <c r="U473" s="24"/>
      <c r="V473" s="24"/>
      <c r="W473" s="24"/>
      <c r="X473" s="24"/>
      <c r="Y473" s="24"/>
      <c r="Z473" s="24"/>
    </row>
    <row r="474" spans="11:26" ht="15.75" customHeight="1">
      <c r="K474" s="30"/>
      <c r="M474" s="30"/>
      <c r="N474" s="160"/>
      <c r="O474" s="160"/>
      <c r="P474" s="24"/>
      <c r="Q474" s="24"/>
      <c r="R474" s="24"/>
      <c r="S474" s="24"/>
      <c r="T474" s="24"/>
      <c r="U474" s="24"/>
      <c r="V474" s="24"/>
      <c r="W474" s="24"/>
      <c r="X474" s="24"/>
      <c r="Y474" s="24"/>
      <c r="Z474" s="24"/>
    </row>
    <row r="475" spans="11:26" ht="15.75" customHeight="1">
      <c r="K475" s="30"/>
      <c r="M475" s="30"/>
      <c r="N475" s="160"/>
      <c r="O475" s="160"/>
      <c r="P475" s="24"/>
      <c r="Q475" s="24"/>
      <c r="R475" s="24"/>
      <c r="S475" s="24"/>
      <c r="T475" s="24"/>
      <c r="U475" s="24"/>
      <c r="V475" s="24"/>
      <c r="W475" s="24"/>
      <c r="X475" s="24"/>
      <c r="Y475" s="24"/>
      <c r="Z475" s="24"/>
    </row>
    <row r="476" spans="11:26" ht="15.75" customHeight="1">
      <c r="K476" s="30"/>
      <c r="M476" s="30"/>
      <c r="N476" s="160"/>
      <c r="O476" s="160"/>
      <c r="P476" s="24"/>
      <c r="Q476" s="24"/>
      <c r="R476" s="24"/>
      <c r="S476" s="24"/>
      <c r="T476" s="24"/>
      <c r="U476" s="24"/>
      <c r="V476" s="24"/>
      <c r="W476" s="24"/>
      <c r="X476" s="24"/>
      <c r="Y476" s="24"/>
      <c r="Z476" s="24"/>
    </row>
    <row r="477" spans="11:26" ht="15.75" customHeight="1">
      <c r="K477" s="30"/>
      <c r="M477" s="30"/>
      <c r="N477" s="160"/>
      <c r="O477" s="160"/>
      <c r="P477" s="24"/>
      <c r="Q477" s="24"/>
      <c r="R477" s="24"/>
      <c r="S477" s="24"/>
      <c r="T477" s="24"/>
      <c r="U477" s="24"/>
      <c r="V477" s="24"/>
      <c r="W477" s="24"/>
      <c r="X477" s="24"/>
      <c r="Y477" s="24"/>
      <c r="Z477" s="24"/>
    </row>
    <row r="478" spans="11:26" ht="15.75" customHeight="1">
      <c r="K478" s="30"/>
      <c r="M478" s="30"/>
      <c r="N478" s="160"/>
      <c r="O478" s="160"/>
      <c r="P478" s="24"/>
      <c r="Q478" s="24"/>
      <c r="R478" s="24"/>
      <c r="S478" s="24"/>
      <c r="T478" s="24"/>
      <c r="U478" s="24"/>
      <c r="V478" s="24"/>
      <c r="W478" s="24"/>
      <c r="X478" s="24"/>
      <c r="Y478" s="24"/>
      <c r="Z478" s="24"/>
    </row>
    <row r="479" spans="11:26" ht="15.75" customHeight="1">
      <c r="K479" s="30"/>
      <c r="M479" s="30"/>
      <c r="N479" s="160"/>
      <c r="O479" s="160"/>
      <c r="P479" s="24"/>
      <c r="Q479" s="24"/>
      <c r="R479" s="24"/>
      <c r="S479" s="24"/>
      <c r="T479" s="24"/>
      <c r="U479" s="24"/>
      <c r="V479" s="24"/>
      <c r="W479" s="24"/>
      <c r="X479" s="24"/>
      <c r="Y479" s="24"/>
      <c r="Z479" s="24"/>
    </row>
    <row r="480" spans="11:26" ht="15.75" customHeight="1">
      <c r="K480" s="30"/>
      <c r="M480" s="30"/>
      <c r="N480" s="160"/>
      <c r="O480" s="160"/>
      <c r="P480" s="24"/>
      <c r="Q480" s="24"/>
      <c r="R480" s="24"/>
      <c r="S480" s="24"/>
      <c r="T480" s="24"/>
      <c r="U480" s="24"/>
      <c r="V480" s="24"/>
      <c r="W480" s="24"/>
      <c r="X480" s="24"/>
      <c r="Y480" s="24"/>
      <c r="Z480" s="24"/>
    </row>
    <row r="481" spans="11:26" ht="15.75" customHeight="1">
      <c r="K481" s="30"/>
      <c r="M481" s="30"/>
      <c r="N481" s="160"/>
      <c r="O481" s="160"/>
      <c r="P481" s="24"/>
      <c r="Q481" s="24"/>
      <c r="R481" s="24"/>
      <c r="S481" s="24"/>
      <c r="T481" s="24"/>
      <c r="U481" s="24"/>
      <c r="V481" s="24"/>
      <c r="W481" s="24"/>
      <c r="X481" s="24"/>
      <c r="Y481" s="24"/>
      <c r="Z481" s="24"/>
    </row>
    <row r="482" spans="11:26" ht="15.75" customHeight="1">
      <c r="K482" s="30"/>
      <c r="M482" s="30"/>
      <c r="N482" s="160"/>
      <c r="O482" s="160"/>
      <c r="P482" s="24"/>
      <c r="Q482" s="24"/>
      <c r="R482" s="24"/>
      <c r="S482" s="24"/>
      <c r="T482" s="24"/>
      <c r="U482" s="24"/>
      <c r="V482" s="24"/>
      <c r="W482" s="24"/>
      <c r="X482" s="24"/>
      <c r="Y482" s="24"/>
      <c r="Z482" s="24"/>
    </row>
    <row r="483" spans="11:26" ht="15.75" customHeight="1">
      <c r="K483" s="30"/>
      <c r="M483" s="30"/>
      <c r="N483" s="160"/>
      <c r="O483" s="160"/>
      <c r="P483" s="24"/>
      <c r="Q483" s="24"/>
      <c r="R483" s="24"/>
      <c r="S483" s="24"/>
      <c r="T483" s="24"/>
      <c r="U483" s="24"/>
      <c r="V483" s="24"/>
      <c r="W483" s="24"/>
      <c r="X483" s="24"/>
      <c r="Y483" s="24"/>
      <c r="Z483" s="24"/>
    </row>
    <row r="484" spans="11:26" ht="15.75" customHeight="1">
      <c r="K484" s="30"/>
      <c r="M484" s="30"/>
      <c r="N484" s="160"/>
      <c r="O484" s="160"/>
      <c r="P484" s="24"/>
      <c r="Q484" s="24"/>
      <c r="R484" s="24"/>
      <c r="S484" s="24"/>
      <c r="T484" s="24"/>
      <c r="U484" s="24"/>
      <c r="V484" s="24"/>
      <c r="W484" s="24"/>
      <c r="X484" s="24"/>
      <c r="Y484" s="24"/>
      <c r="Z484" s="24"/>
    </row>
    <row r="485" spans="11:26" ht="15.75" customHeight="1">
      <c r="K485" s="30"/>
      <c r="M485" s="30"/>
      <c r="N485" s="160"/>
      <c r="O485" s="160"/>
      <c r="P485" s="24"/>
      <c r="Q485" s="24"/>
      <c r="R485" s="24"/>
      <c r="S485" s="24"/>
      <c r="T485" s="24"/>
      <c r="U485" s="24"/>
      <c r="V485" s="24"/>
      <c r="W485" s="24"/>
      <c r="X485" s="24"/>
      <c r="Y485" s="24"/>
      <c r="Z485" s="24"/>
    </row>
    <row r="486" spans="11:26" ht="15.75" customHeight="1">
      <c r="K486" s="30"/>
      <c r="M486" s="30"/>
      <c r="N486" s="160"/>
      <c r="O486" s="160"/>
      <c r="P486" s="24"/>
      <c r="Q486" s="24"/>
      <c r="R486" s="24"/>
      <c r="S486" s="24"/>
      <c r="T486" s="24"/>
      <c r="U486" s="24"/>
      <c r="V486" s="24"/>
      <c r="W486" s="24"/>
      <c r="X486" s="24"/>
      <c r="Y486" s="24"/>
      <c r="Z486" s="24"/>
    </row>
    <row r="487" spans="11:26" ht="15.75" customHeight="1">
      <c r="K487" s="30"/>
      <c r="M487" s="30"/>
      <c r="N487" s="160"/>
      <c r="O487" s="160"/>
      <c r="P487" s="24"/>
      <c r="Q487" s="24"/>
      <c r="R487" s="24"/>
      <c r="S487" s="24"/>
      <c r="T487" s="24"/>
      <c r="U487" s="24"/>
      <c r="V487" s="24"/>
      <c r="W487" s="24"/>
      <c r="X487" s="24"/>
      <c r="Y487" s="24"/>
      <c r="Z487" s="24"/>
    </row>
    <row r="488" spans="11:26" ht="15.75" customHeight="1">
      <c r="K488" s="30"/>
      <c r="M488" s="30"/>
      <c r="N488" s="160"/>
      <c r="O488" s="160"/>
      <c r="P488" s="24"/>
      <c r="Q488" s="24"/>
      <c r="R488" s="24"/>
      <c r="S488" s="24"/>
      <c r="T488" s="24"/>
      <c r="U488" s="24"/>
      <c r="V488" s="24"/>
      <c r="W488" s="24"/>
      <c r="X488" s="24"/>
      <c r="Y488" s="24"/>
      <c r="Z488" s="24"/>
    </row>
    <row r="489" spans="11:26" ht="15.75" customHeight="1">
      <c r="K489" s="30"/>
      <c r="M489" s="30"/>
      <c r="N489" s="160"/>
      <c r="O489" s="160"/>
      <c r="P489" s="24"/>
      <c r="Q489" s="24"/>
      <c r="R489" s="24"/>
      <c r="S489" s="24"/>
      <c r="T489" s="24"/>
      <c r="U489" s="24"/>
      <c r="V489" s="24"/>
      <c r="W489" s="24"/>
      <c r="X489" s="24"/>
      <c r="Y489" s="24"/>
      <c r="Z489" s="24"/>
    </row>
    <row r="490" spans="11:26" ht="15.75" customHeight="1">
      <c r="K490" s="30"/>
      <c r="M490" s="30"/>
      <c r="N490" s="160"/>
      <c r="O490" s="160"/>
      <c r="P490" s="24"/>
      <c r="Q490" s="24"/>
      <c r="R490" s="24"/>
      <c r="S490" s="24"/>
      <c r="T490" s="24"/>
      <c r="U490" s="24"/>
      <c r="V490" s="24"/>
      <c r="W490" s="24"/>
      <c r="X490" s="24"/>
      <c r="Y490" s="24"/>
      <c r="Z490" s="24"/>
    </row>
    <row r="491" spans="11:26" ht="15.75" customHeight="1">
      <c r="K491" s="30"/>
      <c r="M491" s="30"/>
      <c r="N491" s="160"/>
      <c r="O491" s="160"/>
      <c r="P491" s="24"/>
      <c r="Q491" s="24"/>
      <c r="R491" s="24"/>
      <c r="S491" s="24"/>
      <c r="T491" s="24"/>
      <c r="U491" s="24"/>
      <c r="V491" s="24"/>
      <c r="W491" s="24"/>
      <c r="X491" s="24"/>
      <c r="Y491" s="24"/>
      <c r="Z491" s="24"/>
    </row>
    <row r="492" spans="11:26" ht="15.75" customHeight="1">
      <c r="K492" s="30"/>
      <c r="M492" s="30"/>
      <c r="N492" s="160"/>
      <c r="O492" s="160"/>
      <c r="P492" s="24"/>
      <c r="Q492" s="24"/>
      <c r="R492" s="24"/>
      <c r="S492" s="24"/>
      <c r="T492" s="24"/>
      <c r="U492" s="24"/>
      <c r="V492" s="24"/>
      <c r="W492" s="24"/>
      <c r="X492" s="24"/>
      <c r="Y492" s="24"/>
      <c r="Z492" s="24"/>
    </row>
    <row r="493" spans="11:26" ht="15.75" customHeight="1">
      <c r="K493" s="30"/>
      <c r="M493" s="30"/>
      <c r="N493" s="160"/>
      <c r="O493" s="160"/>
      <c r="P493" s="24"/>
      <c r="Q493" s="24"/>
      <c r="R493" s="24"/>
      <c r="S493" s="24"/>
      <c r="T493" s="24"/>
      <c r="U493" s="24"/>
      <c r="V493" s="24"/>
      <c r="W493" s="24"/>
      <c r="X493" s="24"/>
      <c r="Y493" s="24"/>
      <c r="Z493" s="24"/>
    </row>
    <row r="494" spans="11:26" ht="15.75" customHeight="1">
      <c r="K494" s="30"/>
      <c r="M494" s="30"/>
      <c r="N494" s="160"/>
      <c r="O494" s="160"/>
      <c r="P494" s="24"/>
      <c r="Q494" s="24"/>
      <c r="R494" s="24"/>
      <c r="S494" s="24"/>
      <c r="T494" s="24"/>
      <c r="U494" s="24"/>
      <c r="V494" s="24"/>
      <c r="W494" s="24"/>
      <c r="X494" s="24"/>
      <c r="Y494" s="24"/>
      <c r="Z494" s="24"/>
    </row>
    <row r="495" spans="11:26" ht="15.75" customHeight="1">
      <c r="K495" s="30"/>
      <c r="M495" s="30"/>
      <c r="N495" s="160"/>
      <c r="O495" s="160"/>
      <c r="P495" s="24"/>
      <c r="Q495" s="24"/>
      <c r="R495" s="24"/>
      <c r="S495" s="24"/>
      <c r="T495" s="24"/>
      <c r="U495" s="24"/>
      <c r="V495" s="24"/>
      <c r="W495" s="24"/>
      <c r="X495" s="24"/>
      <c r="Y495" s="24"/>
      <c r="Z495" s="24"/>
    </row>
    <row r="496" spans="11:26" ht="15.75" customHeight="1">
      <c r="K496" s="30"/>
      <c r="M496" s="30"/>
      <c r="N496" s="160"/>
      <c r="O496" s="160"/>
      <c r="P496" s="24"/>
      <c r="Q496" s="24"/>
      <c r="R496" s="24"/>
      <c r="S496" s="24"/>
      <c r="T496" s="24"/>
      <c r="U496" s="24"/>
      <c r="V496" s="24"/>
      <c r="W496" s="24"/>
      <c r="X496" s="24"/>
      <c r="Y496" s="24"/>
      <c r="Z496" s="24"/>
    </row>
    <row r="497" spans="11:26" ht="15.75" customHeight="1">
      <c r="K497" s="30"/>
      <c r="M497" s="30"/>
      <c r="N497" s="160"/>
      <c r="O497" s="160"/>
      <c r="P497" s="24"/>
      <c r="Q497" s="24"/>
      <c r="R497" s="24"/>
      <c r="S497" s="24"/>
      <c r="T497" s="24"/>
      <c r="U497" s="24"/>
      <c r="V497" s="24"/>
      <c r="W497" s="24"/>
      <c r="X497" s="24"/>
      <c r="Y497" s="24"/>
      <c r="Z497" s="24"/>
    </row>
    <row r="498" spans="11:26" ht="15.75" customHeight="1">
      <c r="K498" s="30"/>
      <c r="M498" s="30"/>
      <c r="N498" s="160"/>
      <c r="O498" s="160"/>
      <c r="P498" s="24"/>
      <c r="Q498" s="24"/>
      <c r="R498" s="24"/>
      <c r="S498" s="24"/>
      <c r="T498" s="24"/>
      <c r="U498" s="24"/>
      <c r="V498" s="24"/>
      <c r="W498" s="24"/>
      <c r="X498" s="24"/>
      <c r="Y498" s="24"/>
      <c r="Z498" s="24"/>
    </row>
    <row r="499" spans="11:26" ht="15.75" customHeight="1">
      <c r="K499" s="30"/>
      <c r="M499" s="30"/>
      <c r="N499" s="160"/>
      <c r="O499" s="160"/>
      <c r="P499" s="24"/>
      <c r="Q499" s="24"/>
      <c r="R499" s="24"/>
      <c r="S499" s="24"/>
      <c r="T499" s="24"/>
      <c r="U499" s="24"/>
      <c r="V499" s="24"/>
      <c r="W499" s="24"/>
      <c r="X499" s="24"/>
      <c r="Y499" s="24"/>
      <c r="Z499" s="24"/>
    </row>
    <row r="500" spans="11:26" ht="15.75" customHeight="1">
      <c r="K500" s="30"/>
      <c r="M500" s="30"/>
      <c r="N500" s="160"/>
      <c r="O500" s="160"/>
      <c r="P500" s="24"/>
      <c r="Q500" s="24"/>
      <c r="R500" s="24"/>
      <c r="S500" s="24"/>
      <c r="T500" s="24"/>
      <c r="U500" s="24"/>
      <c r="V500" s="24"/>
      <c r="W500" s="24"/>
      <c r="X500" s="24"/>
      <c r="Y500" s="24"/>
      <c r="Z500" s="24"/>
    </row>
    <row r="501" spans="11:26" ht="15.75" customHeight="1">
      <c r="K501" s="30"/>
      <c r="M501" s="30"/>
      <c r="N501" s="160"/>
      <c r="O501" s="160"/>
      <c r="P501" s="24"/>
      <c r="Q501" s="24"/>
      <c r="R501" s="24"/>
      <c r="S501" s="24"/>
      <c r="T501" s="24"/>
      <c r="U501" s="24"/>
      <c r="V501" s="24"/>
      <c r="W501" s="24"/>
      <c r="X501" s="24"/>
      <c r="Y501" s="24"/>
      <c r="Z501" s="24"/>
    </row>
    <row r="502" spans="11:26" ht="15.75" customHeight="1">
      <c r="K502" s="30"/>
      <c r="M502" s="30"/>
      <c r="N502" s="160"/>
      <c r="O502" s="160"/>
      <c r="P502" s="24"/>
      <c r="Q502" s="24"/>
      <c r="R502" s="24"/>
      <c r="S502" s="24"/>
      <c r="T502" s="24"/>
      <c r="U502" s="24"/>
      <c r="V502" s="24"/>
      <c r="W502" s="24"/>
      <c r="X502" s="24"/>
      <c r="Y502" s="24"/>
      <c r="Z502" s="24"/>
    </row>
    <row r="503" spans="11:26" ht="15.75" customHeight="1">
      <c r="K503" s="30"/>
      <c r="M503" s="30"/>
      <c r="N503" s="160"/>
      <c r="O503" s="160"/>
      <c r="P503" s="24"/>
      <c r="Q503" s="24"/>
      <c r="R503" s="24"/>
      <c r="S503" s="24"/>
      <c r="T503" s="24"/>
      <c r="U503" s="24"/>
      <c r="V503" s="24"/>
      <c r="W503" s="24"/>
      <c r="X503" s="24"/>
      <c r="Y503" s="24"/>
      <c r="Z503" s="24"/>
    </row>
    <row r="504" spans="11:26" ht="15.75" customHeight="1">
      <c r="K504" s="30"/>
      <c r="M504" s="30"/>
      <c r="N504" s="160"/>
      <c r="O504" s="160"/>
      <c r="P504" s="24"/>
      <c r="Q504" s="24"/>
      <c r="R504" s="24"/>
      <c r="S504" s="24"/>
      <c r="T504" s="24"/>
      <c r="U504" s="24"/>
      <c r="V504" s="24"/>
      <c r="W504" s="24"/>
      <c r="X504" s="24"/>
      <c r="Y504" s="24"/>
      <c r="Z504" s="24"/>
    </row>
    <row r="505" spans="11:26" ht="15.75" customHeight="1">
      <c r="K505" s="30"/>
      <c r="M505" s="30"/>
      <c r="N505" s="160"/>
      <c r="O505" s="160"/>
      <c r="P505" s="24"/>
      <c r="Q505" s="24"/>
      <c r="R505" s="24"/>
      <c r="S505" s="24"/>
      <c r="T505" s="24"/>
      <c r="U505" s="24"/>
      <c r="V505" s="24"/>
      <c r="W505" s="24"/>
      <c r="X505" s="24"/>
      <c r="Y505" s="24"/>
      <c r="Z505" s="24"/>
    </row>
    <row r="506" spans="11:26" ht="15.75" customHeight="1">
      <c r="K506" s="30"/>
      <c r="M506" s="30"/>
      <c r="N506" s="160"/>
      <c r="O506" s="160"/>
      <c r="P506" s="24"/>
      <c r="Q506" s="24"/>
      <c r="R506" s="24"/>
      <c r="S506" s="24"/>
      <c r="T506" s="24"/>
      <c r="U506" s="24"/>
      <c r="V506" s="24"/>
      <c r="W506" s="24"/>
      <c r="X506" s="24"/>
      <c r="Y506" s="24"/>
      <c r="Z506" s="24"/>
    </row>
    <row r="507" spans="11:26" ht="15.75" customHeight="1">
      <c r="K507" s="30"/>
      <c r="M507" s="30"/>
      <c r="N507" s="160"/>
      <c r="O507" s="160"/>
      <c r="P507" s="24"/>
      <c r="Q507" s="24"/>
      <c r="R507" s="24"/>
      <c r="S507" s="24"/>
      <c r="T507" s="24"/>
      <c r="U507" s="24"/>
      <c r="V507" s="24"/>
      <c r="W507" s="24"/>
      <c r="X507" s="24"/>
      <c r="Y507" s="24"/>
      <c r="Z507" s="24"/>
    </row>
    <row r="508" spans="11:26" ht="15.75" customHeight="1">
      <c r="K508" s="30"/>
      <c r="M508" s="30"/>
      <c r="N508" s="160"/>
      <c r="O508" s="160"/>
      <c r="P508" s="24"/>
      <c r="Q508" s="24"/>
      <c r="R508" s="24"/>
      <c r="S508" s="24"/>
      <c r="T508" s="24"/>
      <c r="U508" s="24"/>
      <c r="V508" s="24"/>
      <c r="W508" s="24"/>
      <c r="X508" s="24"/>
      <c r="Y508" s="24"/>
      <c r="Z508" s="24"/>
    </row>
    <row r="509" spans="11:26" ht="15.75" customHeight="1">
      <c r="K509" s="30"/>
      <c r="M509" s="30"/>
      <c r="N509" s="160"/>
      <c r="O509" s="160"/>
      <c r="P509" s="24"/>
      <c r="Q509" s="24"/>
      <c r="R509" s="24"/>
      <c r="S509" s="24"/>
      <c r="T509" s="24"/>
      <c r="U509" s="24"/>
      <c r="V509" s="24"/>
      <c r="W509" s="24"/>
      <c r="X509" s="24"/>
      <c r="Y509" s="24"/>
      <c r="Z509" s="24"/>
    </row>
    <row r="510" spans="11:26" ht="15.75" customHeight="1">
      <c r="K510" s="30"/>
      <c r="M510" s="30"/>
      <c r="N510" s="160"/>
      <c r="O510" s="160"/>
      <c r="P510" s="24"/>
      <c r="Q510" s="24"/>
      <c r="R510" s="24"/>
      <c r="S510" s="24"/>
      <c r="T510" s="24"/>
      <c r="U510" s="24"/>
      <c r="V510" s="24"/>
      <c r="W510" s="24"/>
      <c r="X510" s="24"/>
      <c r="Y510" s="24"/>
      <c r="Z510" s="24"/>
    </row>
    <row r="511" spans="11:26" ht="15.75" customHeight="1">
      <c r="K511" s="30"/>
      <c r="M511" s="30"/>
      <c r="N511" s="160"/>
      <c r="O511" s="160"/>
      <c r="P511" s="24"/>
      <c r="Q511" s="24"/>
      <c r="R511" s="24"/>
      <c r="S511" s="24"/>
      <c r="T511" s="24"/>
      <c r="U511" s="24"/>
      <c r="V511" s="24"/>
      <c r="W511" s="24"/>
      <c r="X511" s="24"/>
      <c r="Y511" s="24"/>
      <c r="Z511" s="24"/>
    </row>
    <row r="512" spans="11:26" ht="15.75" customHeight="1">
      <c r="K512" s="30"/>
      <c r="M512" s="30"/>
      <c r="N512" s="160"/>
      <c r="O512" s="160"/>
      <c r="P512" s="24"/>
      <c r="Q512" s="24"/>
      <c r="R512" s="24"/>
      <c r="S512" s="24"/>
      <c r="T512" s="24"/>
      <c r="U512" s="24"/>
      <c r="V512" s="24"/>
      <c r="W512" s="24"/>
      <c r="X512" s="24"/>
      <c r="Y512" s="24"/>
      <c r="Z512" s="24"/>
    </row>
    <row r="513" spans="11:26" ht="15.75" customHeight="1">
      <c r="K513" s="30"/>
      <c r="M513" s="30"/>
      <c r="N513" s="160"/>
      <c r="O513" s="160"/>
      <c r="P513" s="24"/>
      <c r="Q513" s="24"/>
      <c r="R513" s="24"/>
      <c r="S513" s="24"/>
      <c r="T513" s="24"/>
      <c r="U513" s="24"/>
      <c r="V513" s="24"/>
      <c r="W513" s="24"/>
      <c r="X513" s="24"/>
      <c r="Y513" s="24"/>
      <c r="Z513" s="24"/>
    </row>
    <row r="514" spans="11:26" ht="15.75" customHeight="1">
      <c r="K514" s="30"/>
      <c r="M514" s="30"/>
      <c r="N514" s="160"/>
      <c r="O514" s="160"/>
      <c r="P514" s="24"/>
      <c r="Q514" s="24"/>
      <c r="R514" s="24"/>
      <c r="S514" s="24"/>
      <c r="T514" s="24"/>
      <c r="U514" s="24"/>
      <c r="V514" s="24"/>
      <c r="W514" s="24"/>
      <c r="X514" s="24"/>
      <c r="Y514" s="24"/>
      <c r="Z514" s="24"/>
    </row>
    <row r="515" spans="11:26" ht="15.75" customHeight="1">
      <c r="K515" s="30"/>
      <c r="M515" s="30"/>
      <c r="N515" s="160"/>
      <c r="O515" s="160"/>
      <c r="P515" s="24"/>
      <c r="Q515" s="24"/>
      <c r="R515" s="24"/>
      <c r="S515" s="24"/>
      <c r="T515" s="24"/>
      <c r="U515" s="24"/>
      <c r="V515" s="24"/>
      <c r="W515" s="24"/>
      <c r="X515" s="24"/>
      <c r="Y515" s="24"/>
      <c r="Z515" s="24"/>
    </row>
    <row r="516" spans="11:26" ht="15.75" customHeight="1">
      <c r="K516" s="30"/>
      <c r="M516" s="30"/>
      <c r="N516" s="160"/>
      <c r="O516" s="160"/>
      <c r="P516" s="24"/>
      <c r="Q516" s="24"/>
      <c r="R516" s="24"/>
      <c r="S516" s="24"/>
      <c r="T516" s="24"/>
      <c r="U516" s="24"/>
      <c r="V516" s="24"/>
      <c r="W516" s="24"/>
      <c r="X516" s="24"/>
      <c r="Y516" s="24"/>
      <c r="Z516" s="24"/>
    </row>
    <row r="517" spans="11:26" ht="15.75" customHeight="1">
      <c r="K517" s="30"/>
      <c r="M517" s="30"/>
      <c r="N517" s="160"/>
      <c r="O517" s="160"/>
      <c r="P517" s="24"/>
      <c r="Q517" s="24"/>
      <c r="R517" s="24"/>
      <c r="S517" s="24"/>
      <c r="T517" s="24"/>
      <c r="U517" s="24"/>
      <c r="V517" s="24"/>
      <c r="W517" s="24"/>
      <c r="X517" s="24"/>
      <c r="Y517" s="24"/>
      <c r="Z517" s="24"/>
    </row>
    <row r="518" spans="11:26" ht="15.75" customHeight="1">
      <c r="K518" s="30"/>
      <c r="M518" s="30"/>
      <c r="N518" s="160"/>
      <c r="O518" s="160"/>
      <c r="P518" s="24"/>
      <c r="Q518" s="24"/>
      <c r="R518" s="24"/>
      <c r="S518" s="24"/>
      <c r="T518" s="24"/>
      <c r="U518" s="24"/>
      <c r="V518" s="24"/>
      <c r="W518" s="24"/>
      <c r="X518" s="24"/>
      <c r="Y518" s="24"/>
      <c r="Z518" s="24"/>
    </row>
    <row r="519" spans="11:26" ht="15.75" customHeight="1">
      <c r="K519" s="30"/>
      <c r="M519" s="30"/>
      <c r="N519" s="160"/>
      <c r="O519" s="160"/>
      <c r="P519" s="24"/>
      <c r="Q519" s="24"/>
      <c r="R519" s="24"/>
      <c r="S519" s="24"/>
      <c r="T519" s="24"/>
      <c r="U519" s="24"/>
      <c r="V519" s="24"/>
      <c r="W519" s="24"/>
      <c r="X519" s="24"/>
      <c r="Y519" s="24"/>
      <c r="Z519" s="24"/>
    </row>
    <row r="520" spans="11:26" ht="15.75" customHeight="1">
      <c r="K520" s="30"/>
      <c r="M520" s="30"/>
      <c r="N520" s="160"/>
      <c r="O520" s="160"/>
      <c r="P520" s="24"/>
      <c r="Q520" s="24"/>
      <c r="R520" s="24"/>
      <c r="S520" s="24"/>
      <c r="T520" s="24"/>
      <c r="U520" s="24"/>
      <c r="V520" s="24"/>
      <c r="W520" s="24"/>
      <c r="X520" s="24"/>
      <c r="Y520" s="24"/>
      <c r="Z520" s="24"/>
    </row>
    <row r="521" spans="11:26" ht="15.75" customHeight="1">
      <c r="K521" s="30"/>
      <c r="M521" s="30"/>
      <c r="N521" s="160"/>
      <c r="O521" s="160"/>
      <c r="P521" s="24"/>
      <c r="Q521" s="24"/>
      <c r="R521" s="24"/>
      <c r="S521" s="24"/>
      <c r="T521" s="24"/>
      <c r="U521" s="24"/>
      <c r="V521" s="24"/>
      <c r="W521" s="24"/>
      <c r="X521" s="24"/>
      <c r="Y521" s="24"/>
      <c r="Z521" s="24"/>
    </row>
    <row r="522" spans="11:26" ht="15.75" customHeight="1">
      <c r="K522" s="30"/>
      <c r="M522" s="30"/>
      <c r="N522" s="160"/>
      <c r="O522" s="160"/>
      <c r="P522" s="24"/>
      <c r="Q522" s="24"/>
      <c r="R522" s="24"/>
      <c r="S522" s="24"/>
      <c r="T522" s="24"/>
      <c r="U522" s="24"/>
      <c r="V522" s="24"/>
      <c r="W522" s="24"/>
      <c r="X522" s="24"/>
      <c r="Y522" s="24"/>
      <c r="Z522" s="24"/>
    </row>
    <row r="523" spans="11:26" ht="15.75" customHeight="1">
      <c r="K523" s="30"/>
      <c r="M523" s="30"/>
      <c r="N523" s="160"/>
      <c r="O523" s="160"/>
      <c r="P523" s="24"/>
      <c r="Q523" s="24"/>
      <c r="R523" s="24"/>
      <c r="S523" s="24"/>
      <c r="T523" s="24"/>
      <c r="U523" s="24"/>
      <c r="V523" s="24"/>
      <c r="W523" s="24"/>
      <c r="X523" s="24"/>
      <c r="Y523" s="24"/>
      <c r="Z523" s="24"/>
    </row>
    <row r="524" spans="11:26" ht="15.75" customHeight="1">
      <c r="K524" s="30"/>
      <c r="M524" s="30"/>
      <c r="N524" s="160"/>
      <c r="O524" s="160"/>
      <c r="P524" s="24"/>
      <c r="Q524" s="24"/>
      <c r="R524" s="24"/>
      <c r="S524" s="24"/>
      <c r="T524" s="24"/>
      <c r="U524" s="24"/>
      <c r="V524" s="24"/>
      <c r="W524" s="24"/>
      <c r="X524" s="24"/>
      <c r="Y524" s="24"/>
      <c r="Z524" s="24"/>
    </row>
    <row r="525" spans="11:26" ht="15.75" customHeight="1">
      <c r="K525" s="30"/>
      <c r="M525" s="30"/>
      <c r="N525" s="160"/>
      <c r="O525" s="160"/>
      <c r="P525" s="24"/>
      <c r="Q525" s="24"/>
      <c r="R525" s="24"/>
      <c r="S525" s="24"/>
      <c r="T525" s="24"/>
      <c r="U525" s="24"/>
      <c r="V525" s="24"/>
      <c r="W525" s="24"/>
      <c r="X525" s="24"/>
      <c r="Y525" s="24"/>
      <c r="Z525" s="24"/>
    </row>
    <row r="526" spans="11:26" ht="15.75" customHeight="1">
      <c r="K526" s="30"/>
      <c r="M526" s="30"/>
      <c r="N526" s="160"/>
      <c r="O526" s="160"/>
      <c r="P526" s="24"/>
      <c r="Q526" s="24"/>
      <c r="R526" s="24"/>
      <c r="S526" s="24"/>
      <c r="T526" s="24"/>
      <c r="U526" s="24"/>
      <c r="V526" s="24"/>
      <c r="W526" s="24"/>
      <c r="X526" s="24"/>
      <c r="Y526" s="24"/>
      <c r="Z526" s="24"/>
    </row>
    <row r="527" spans="11:26" ht="15.75" customHeight="1">
      <c r="K527" s="30"/>
      <c r="M527" s="30"/>
      <c r="N527" s="160"/>
      <c r="O527" s="160"/>
      <c r="P527" s="24"/>
      <c r="Q527" s="24"/>
      <c r="R527" s="24"/>
      <c r="S527" s="24"/>
      <c r="T527" s="24"/>
      <c r="U527" s="24"/>
      <c r="V527" s="24"/>
      <c r="W527" s="24"/>
      <c r="X527" s="24"/>
      <c r="Y527" s="24"/>
      <c r="Z527" s="24"/>
    </row>
    <row r="528" spans="11:26" ht="15.75" customHeight="1">
      <c r="K528" s="30"/>
      <c r="M528" s="30"/>
      <c r="N528" s="160"/>
      <c r="O528" s="160"/>
      <c r="P528" s="24"/>
      <c r="Q528" s="24"/>
      <c r="R528" s="24"/>
      <c r="S528" s="24"/>
      <c r="T528" s="24"/>
      <c r="U528" s="24"/>
      <c r="V528" s="24"/>
      <c r="W528" s="24"/>
      <c r="X528" s="24"/>
      <c r="Y528" s="24"/>
      <c r="Z528" s="24"/>
    </row>
    <row r="529" spans="11:26" ht="15.75" customHeight="1">
      <c r="K529" s="30"/>
      <c r="M529" s="30"/>
      <c r="N529" s="160"/>
      <c r="O529" s="160"/>
      <c r="P529" s="24"/>
      <c r="Q529" s="24"/>
      <c r="R529" s="24"/>
      <c r="S529" s="24"/>
      <c r="T529" s="24"/>
      <c r="U529" s="24"/>
      <c r="V529" s="24"/>
      <c r="W529" s="24"/>
      <c r="X529" s="24"/>
      <c r="Y529" s="24"/>
      <c r="Z529" s="24"/>
    </row>
    <row r="530" spans="11:26" ht="15.75" customHeight="1">
      <c r="K530" s="30"/>
      <c r="M530" s="30"/>
      <c r="N530" s="160"/>
      <c r="O530" s="160"/>
      <c r="P530" s="24"/>
      <c r="Q530" s="24"/>
      <c r="R530" s="24"/>
      <c r="S530" s="24"/>
      <c r="T530" s="24"/>
      <c r="U530" s="24"/>
      <c r="V530" s="24"/>
      <c r="W530" s="24"/>
      <c r="X530" s="24"/>
      <c r="Y530" s="24"/>
      <c r="Z530" s="24"/>
    </row>
    <row r="531" spans="11:26" ht="15.75" customHeight="1">
      <c r="K531" s="30"/>
      <c r="M531" s="30"/>
      <c r="N531" s="160"/>
      <c r="O531" s="160"/>
      <c r="P531" s="24"/>
      <c r="Q531" s="24"/>
      <c r="R531" s="24"/>
      <c r="S531" s="24"/>
      <c r="T531" s="24"/>
      <c r="U531" s="24"/>
      <c r="V531" s="24"/>
      <c r="W531" s="24"/>
      <c r="X531" s="24"/>
      <c r="Y531" s="24"/>
      <c r="Z531" s="24"/>
    </row>
    <row r="532" spans="11:26" ht="15.75" customHeight="1">
      <c r="K532" s="30"/>
      <c r="M532" s="30"/>
      <c r="N532" s="160"/>
      <c r="O532" s="160"/>
      <c r="P532" s="24"/>
      <c r="Q532" s="24"/>
      <c r="R532" s="24"/>
      <c r="S532" s="24"/>
      <c r="T532" s="24"/>
      <c r="U532" s="24"/>
      <c r="V532" s="24"/>
      <c r="W532" s="24"/>
      <c r="X532" s="24"/>
      <c r="Y532" s="24"/>
      <c r="Z532" s="24"/>
    </row>
    <row r="533" spans="11:26" ht="15.75" customHeight="1">
      <c r="K533" s="30"/>
      <c r="M533" s="30"/>
      <c r="N533" s="160"/>
      <c r="O533" s="160"/>
      <c r="P533" s="24"/>
      <c r="Q533" s="24"/>
      <c r="R533" s="24"/>
      <c r="S533" s="24"/>
      <c r="T533" s="24"/>
      <c r="U533" s="24"/>
      <c r="V533" s="24"/>
      <c r="W533" s="24"/>
      <c r="X533" s="24"/>
      <c r="Y533" s="24"/>
      <c r="Z533" s="24"/>
    </row>
    <row r="534" spans="11:26" ht="15.75" customHeight="1">
      <c r="K534" s="30"/>
      <c r="M534" s="30"/>
      <c r="N534" s="160"/>
      <c r="O534" s="160"/>
      <c r="P534" s="24"/>
      <c r="Q534" s="24"/>
      <c r="R534" s="24"/>
      <c r="S534" s="24"/>
      <c r="T534" s="24"/>
      <c r="U534" s="24"/>
      <c r="V534" s="24"/>
      <c r="W534" s="24"/>
      <c r="X534" s="24"/>
      <c r="Y534" s="24"/>
      <c r="Z534" s="24"/>
    </row>
    <row r="535" spans="11:26" ht="15.75" customHeight="1">
      <c r="K535" s="30"/>
      <c r="M535" s="30"/>
      <c r="N535" s="160"/>
      <c r="O535" s="160"/>
      <c r="P535" s="24"/>
      <c r="Q535" s="24"/>
      <c r="R535" s="24"/>
      <c r="S535" s="24"/>
      <c r="T535" s="24"/>
      <c r="U535" s="24"/>
      <c r="V535" s="24"/>
      <c r="W535" s="24"/>
      <c r="X535" s="24"/>
      <c r="Y535" s="24"/>
      <c r="Z535" s="24"/>
    </row>
    <row r="536" spans="11:26" ht="15.75" customHeight="1">
      <c r="K536" s="30"/>
      <c r="M536" s="30"/>
      <c r="N536" s="160"/>
      <c r="O536" s="160"/>
      <c r="P536" s="24"/>
      <c r="Q536" s="24"/>
      <c r="R536" s="24"/>
      <c r="S536" s="24"/>
      <c r="T536" s="24"/>
      <c r="U536" s="24"/>
      <c r="V536" s="24"/>
      <c r="W536" s="24"/>
      <c r="X536" s="24"/>
      <c r="Y536" s="24"/>
      <c r="Z536" s="24"/>
    </row>
    <row r="537" spans="11:26" ht="15.75" customHeight="1">
      <c r="K537" s="30"/>
      <c r="M537" s="30"/>
      <c r="N537" s="160"/>
      <c r="O537" s="160"/>
      <c r="P537" s="24"/>
      <c r="Q537" s="24"/>
      <c r="R537" s="24"/>
      <c r="S537" s="24"/>
      <c r="T537" s="24"/>
      <c r="U537" s="24"/>
      <c r="V537" s="24"/>
      <c r="W537" s="24"/>
      <c r="X537" s="24"/>
      <c r="Y537" s="24"/>
      <c r="Z537" s="24"/>
    </row>
    <row r="538" spans="11:26" ht="15.75" customHeight="1">
      <c r="K538" s="30"/>
      <c r="M538" s="30"/>
      <c r="N538" s="160"/>
      <c r="O538" s="160"/>
      <c r="P538" s="24"/>
      <c r="Q538" s="24"/>
      <c r="R538" s="24"/>
      <c r="S538" s="24"/>
      <c r="T538" s="24"/>
      <c r="U538" s="24"/>
      <c r="V538" s="24"/>
      <c r="W538" s="24"/>
      <c r="X538" s="24"/>
      <c r="Y538" s="24"/>
      <c r="Z538" s="24"/>
    </row>
    <row r="539" spans="11:26" ht="15.75" customHeight="1">
      <c r="K539" s="30"/>
      <c r="M539" s="30"/>
      <c r="N539" s="160"/>
      <c r="O539" s="160"/>
      <c r="P539" s="24"/>
      <c r="Q539" s="24"/>
      <c r="R539" s="24"/>
      <c r="S539" s="24"/>
      <c r="T539" s="24"/>
      <c r="U539" s="24"/>
      <c r="V539" s="24"/>
      <c r="W539" s="24"/>
      <c r="X539" s="24"/>
      <c r="Y539" s="24"/>
      <c r="Z539" s="24"/>
    </row>
    <row r="540" spans="11:26" ht="15.75" customHeight="1">
      <c r="K540" s="30"/>
      <c r="M540" s="30"/>
      <c r="N540" s="160"/>
      <c r="O540" s="160"/>
      <c r="P540" s="24"/>
      <c r="Q540" s="24"/>
      <c r="R540" s="24"/>
      <c r="S540" s="24"/>
      <c r="T540" s="24"/>
      <c r="U540" s="24"/>
      <c r="V540" s="24"/>
      <c r="W540" s="24"/>
      <c r="X540" s="24"/>
      <c r="Y540" s="24"/>
      <c r="Z540" s="24"/>
    </row>
    <row r="541" spans="11:26" ht="15.75" customHeight="1">
      <c r="K541" s="30"/>
      <c r="M541" s="30"/>
      <c r="N541" s="160"/>
      <c r="O541" s="160"/>
      <c r="P541" s="24"/>
      <c r="Q541" s="24"/>
      <c r="R541" s="24"/>
      <c r="S541" s="24"/>
      <c r="T541" s="24"/>
      <c r="U541" s="24"/>
      <c r="V541" s="24"/>
      <c r="W541" s="24"/>
      <c r="X541" s="24"/>
      <c r="Y541" s="24"/>
      <c r="Z541" s="24"/>
    </row>
    <row r="542" spans="11:26" ht="15.75" customHeight="1">
      <c r="K542" s="30"/>
      <c r="M542" s="30"/>
      <c r="N542" s="160"/>
      <c r="O542" s="160"/>
      <c r="P542" s="24"/>
      <c r="Q542" s="24"/>
      <c r="R542" s="24"/>
      <c r="S542" s="24"/>
      <c r="T542" s="24"/>
      <c r="U542" s="24"/>
      <c r="V542" s="24"/>
      <c r="W542" s="24"/>
      <c r="X542" s="24"/>
      <c r="Y542" s="24"/>
      <c r="Z542" s="24"/>
    </row>
    <row r="543" spans="11:26" ht="15.75" customHeight="1">
      <c r="K543" s="30"/>
      <c r="M543" s="30"/>
      <c r="N543" s="160"/>
      <c r="O543" s="160"/>
      <c r="P543" s="24"/>
      <c r="Q543" s="24"/>
      <c r="R543" s="24"/>
      <c r="S543" s="24"/>
      <c r="T543" s="24"/>
      <c r="U543" s="24"/>
      <c r="V543" s="24"/>
      <c r="W543" s="24"/>
      <c r="X543" s="24"/>
      <c r="Y543" s="24"/>
      <c r="Z543" s="24"/>
    </row>
    <row r="544" spans="11:26" ht="15.75" customHeight="1">
      <c r="K544" s="30"/>
      <c r="M544" s="30"/>
      <c r="N544" s="160"/>
      <c r="O544" s="160"/>
      <c r="P544" s="24"/>
      <c r="Q544" s="24"/>
      <c r="R544" s="24"/>
      <c r="S544" s="24"/>
      <c r="T544" s="24"/>
      <c r="U544" s="24"/>
      <c r="V544" s="24"/>
      <c r="W544" s="24"/>
      <c r="X544" s="24"/>
      <c r="Y544" s="24"/>
      <c r="Z544" s="24"/>
    </row>
    <row r="545" spans="11:26" ht="15.75" customHeight="1">
      <c r="K545" s="30"/>
      <c r="M545" s="30"/>
      <c r="N545" s="160"/>
      <c r="O545" s="160"/>
      <c r="P545" s="24"/>
      <c r="Q545" s="24"/>
      <c r="R545" s="24"/>
      <c r="S545" s="24"/>
      <c r="T545" s="24"/>
      <c r="U545" s="24"/>
      <c r="V545" s="24"/>
      <c r="W545" s="24"/>
      <c r="X545" s="24"/>
      <c r="Y545" s="24"/>
      <c r="Z545" s="24"/>
    </row>
    <row r="546" spans="11:26" ht="15.75" customHeight="1">
      <c r="K546" s="30"/>
      <c r="M546" s="30"/>
      <c r="N546" s="160"/>
      <c r="O546" s="160"/>
      <c r="P546" s="24"/>
      <c r="Q546" s="24"/>
      <c r="R546" s="24"/>
      <c r="S546" s="24"/>
      <c r="T546" s="24"/>
      <c r="U546" s="24"/>
      <c r="V546" s="24"/>
      <c r="W546" s="24"/>
      <c r="X546" s="24"/>
      <c r="Y546" s="24"/>
      <c r="Z546" s="24"/>
    </row>
    <row r="547" spans="11:26" ht="15.75" customHeight="1">
      <c r="K547" s="30"/>
      <c r="M547" s="30"/>
      <c r="N547" s="160"/>
      <c r="O547" s="160"/>
      <c r="P547" s="24"/>
      <c r="Q547" s="24"/>
      <c r="R547" s="24"/>
      <c r="S547" s="24"/>
      <c r="T547" s="24"/>
      <c r="U547" s="24"/>
      <c r="V547" s="24"/>
      <c r="W547" s="24"/>
      <c r="X547" s="24"/>
      <c r="Y547" s="24"/>
      <c r="Z547" s="24"/>
    </row>
    <row r="548" spans="11:26" ht="15.75" customHeight="1">
      <c r="K548" s="30"/>
      <c r="M548" s="30"/>
      <c r="N548" s="160"/>
      <c r="O548" s="160"/>
      <c r="P548" s="24"/>
      <c r="Q548" s="24"/>
      <c r="R548" s="24"/>
      <c r="S548" s="24"/>
      <c r="T548" s="24"/>
      <c r="U548" s="24"/>
      <c r="V548" s="24"/>
      <c r="W548" s="24"/>
      <c r="X548" s="24"/>
      <c r="Y548" s="24"/>
      <c r="Z548" s="24"/>
    </row>
    <row r="549" spans="11:26" ht="15.75" customHeight="1">
      <c r="K549" s="30"/>
      <c r="M549" s="30"/>
      <c r="N549" s="160"/>
      <c r="O549" s="160"/>
      <c r="P549" s="24"/>
      <c r="Q549" s="24"/>
      <c r="R549" s="24"/>
      <c r="S549" s="24"/>
      <c r="T549" s="24"/>
      <c r="U549" s="24"/>
      <c r="V549" s="24"/>
      <c r="W549" s="24"/>
      <c r="X549" s="24"/>
      <c r="Y549" s="24"/>
      <c r="Z549" s="24"/>
    </row>
    <row r="550" spans="11:26" ht="15.75" customHeight="1">
      <c r="K550" s="30"/>
      <c r="M550" s="30"/>
      <c r="N550" s="160"/>
      <c r="O550" s="160"/>
      <c r="P550" s="24"/>
      <c r="Q550" s="24"/>
      <c r="R550" s="24"/>
      <c r="S550" s="24"/>
      <c r="T550" s="24"/>
      <c r="U550" s="24"/>
      <c r="V550" s="24"/>
      <c r="W550" s="24"/>
      <c r="X550" s="24"/>
      <c r="Y550" s="24"/>
      <c r="Z550" s="24"/>
    </row>
    <row r="551" spans="11:26" ht="15.75" customHeight="1">
      <c r="K551" s="30"/>
      <c r="M551" s="30"/>
      <c r="N551" s="160"/>
      <c r="O551" s="160"/>
      <c r="P551" s="24"/>
      <c r="Q551" s="24"/>
      <c r="R551" s="24"/>
      <c r="S551" s="24"/>
      <c r="T551" s="24"/>
      <c r="U551" s="24"/>
      <c r="V551" s="24"/>
      <c r="W551" s="24"/>
      <c r="X551" s="24"/>
      <c r="Y551" s="24"/>
      <c r="Z551" s="24"/>
    </row>
    <row r="552" spans="11:26" ht="15.75" customHeight="1">
      <c r="K552" s="30"/>
      <c r="M552" s="30"/>
      <c r="N552" s="160"/>
      <c r="O552" s="160"/>
      <c r="P552" s="24"/>
      <c r="Q552" s="24"/>
      <c r="R552" s="24"/>
      <c r="S552" s="24"/>
      <c r="T552" s="24"/>
      <c r="U552" s="24"/>
      <c r="V552" s="24"/>
      <c r="W552" s="24"/>
      <c r="X552" s="24"/>
      <c r="Y552" s="24"/>
      <c r="Z552" s="24"/>
    </row>
    <row r="553" spans="11:26" ht="15.75" customHeight="1">
      <c r="K553" s="30"/>
      <c r="M553" s="30"/>
      <c r="N553" s="160"/>
      <c r="O553" s="160"/>
      <c r="P553" s="24"/>
      <c r="Q553" s="24"/>
      <c r="R553" s="24"/>
      <c r="S553" s="24"/>
      <c r="T553" s="24"/>
      <c r="U553" s="24"/>
      <c r="V553" s="24"/>
      <c r="W553" s="24"/>
      <c r="X553" s="24"/>
      <c r="Y553" s="24"/>
      <c r="Z553" s="24"/>
    </row>
    <row r="554" spans="11:26" ht="15.75" customHeight="1">
      <c r="K554" s="30"/>
      <c r="M554" s="30"/>
      <c r="N554" s="160"/>
      <c r="O554" s="160"/>
      <c r="P554" s="24"/>
      <c r="Q554" s="24"/>
      <c r="R554" s="24"/>
      <c r="S554" s="24"/>
      <c r="T554" s="24"/>
      <c r="U554" s="24"/>
      <c r="V554" s="24"/>
      <c r="W554" s="24"/>
      <c r="X554" s="24"/>
      <c r="Y554" s="24"/>
      <c r="Z554" s="24"/>
    </row>
    <row r="555" spans="11:26" ht="15.75" customHeight="1">
      <c r="K555" s="30"/>
      <c r="M555" s="30"/>
      <c r="N555" s="160"/>
      <c r="O555" s="160"/>
      <c r="P555" s="24"/>
      <c r="Q555" s="24"/>
      <c r="R555" s="24"/>
      <c r="S555" s="24"/>
      <c r="T555" s="24"/>
      <c r="U555" s="24"/>
      <c r="V555" s="24"/>
      <c r="W555" s="24"/>
      <c r="X555" s="24"/>
      <c r="Y555" s="24"/>
      <c r="Z555" s="24"/>
    </row>
    <row r="556" spans="11:26" ht="15.75" customHeight="1">
      <c r="K556" s="30"/>
      <c r="M556" s="30"/>
      <c r="N556" s="160"/>
      <c r="O556" s="160"/>
      <c r="P556" s="24"/>
      <c r="Q556" s="24"/>
      <c r="R556" s="24"/>
      <c r="S556" s="24"/>
      <c r="T556" s="24"/>
      <c r="U556" s="24"/>
      <c r="V556" s="24"/>
      <c r="W556" s="24"/>
      <c r="X556" s="24"/>
      <c r="Y556" s="24"/>
      <c r="Z556" s="24"/>
    </row>
    <row r="557" spans="11:26" ht="15.75" customHeight="1">
      <c r="K557" s="30"/>
      <c r="M557" s="30"/>
      <c r="N557" s="160"/>
      <c r="O557" s="160"/>
      <c r="P557" s="24"/>
      <c r="Q557" s="24"/>
      <c r="R557" s="24"/>
      <c r="S557" s="24"/>
      <c r="T557" s="24"/>
      <c r="U557" s="24"/>
      <c r="V557" s="24"/>
      <c r="W557" s="24"/>
      <c r="X557" s="24"/>
      <c r="Y557" s="24"/>
      <c r="Z557" s="24"/>
    </row>
    <row r="558" spans="11:26" ht="15.75" customHeight="1">
      <c r="K558" s="30"/>
      <c r="M558" s="30"/>
      <c r="N558" s="160"/>
      <c r="O558" s="160"/>
      <c r="P558" s="24"/>
      <c r="Q558" s="24"/>
      <c r="R558" s="24"/>
      <c r="S558" s="24"/>
      <c r="T558" s="24"/>
      <c r="U558" s="24"/>
      <c r="V558" s="24"/>
      <c r="W558" s="24"/>
      <c r="X558" s="24"/>
      <c r="Y558" s="24"/>
      <c r="Z558" s="24"/>
    </row>
    <row r="559" spans="11:26" ht="15.75" customHeight="1">
      <c r="K559" s="30"/>
      <c r="M559" s="30"/>
      <c r="N559" s="160"/>
      <c r="O559" s="160"/>
      <c r="P559" s="24"/>
      <c r="Q559" s="24"/>
      <c r="R559" s="24"/>
      <c r="S559" s="24"/>
      <c r="T559" s="24"/>
      <c r="U559" s="24"/>
      <c r="V559" s="24"/>
      <c r="W559" s="24"/>
      <c r="X559" s="24"/>
      <c r="Y559" s="24"/>
      <c r="Z559" s="24"/>
    </row>
    <row r="560" spans="11:26" ht="15.75" customHeight="1">
      <c r="K560" s="30"/>
      <c r="M560" s="30"/>
      <c r="N560" s="160"/>
      <c r="O560" s="160"/>
      <c r="P560" s="24"/>
      <c r="Q560" s="24"/>
      <c r="R560" s="24"/>
      <c r="S560" s="24"/>
      <c r="T560" s="24"/>
      <c r="U560" s="24"/>
      <c r="V560" s="24"/>
      <c r="W560" s="24"/>
      <c r="X560" s="24"/>
      <c r="Y560" s="24"/>
      <c r="Z560" s="24"/>
    </row>
    <row r="561" spans="11:26" ht="15.75" customHeight="1">
      <c r="K561" s="30"/>
      <c r="M561" s="30"/>
      <c r="N561" s="160"/>
      <c r="O561" s="160"/>
      <c r="P561" s="24"/>
      <c r="Q561" s="24"/>
      <c r="R561" s="24"/>
      <c r="S561" s="24"/>
      <c r="T561" s="24"/>
      <c r="U561" s="24"/>
      <c r="V561" s="24"/>
      <c r="W561" s="24"/>
      <c r="X561" s="24"/>
      <c r="Y561" s="24"/>
      <c r="Z561" s="24"/>
    </row>
    <row r="562" spans="11:26" ht="15.75" customHeight="1">
      <c r="K562" s="30"/>
      <c r="M562" s="30"/>
      <c r="N562" s="160"/>
      <c r="O562" s="160"/>
      <c r="P562" s="24"/>
      <c r="Q562" s="24"/>
      <c r="R562" s="24"/>
      <c r="S562" s="24"/>
      <c r="T562" s="24"/>
      <c r="U562" s="24"/>
      <c r="V562" s="24"/>
      <c r="W562" s="24"/>
      <c r="X562" s="24"/>
      <c r="Y562" s="24"/>
      <c r="Z562" s="24"/>
    </row>
    <row r="563" spans="11:26" ht="15.75" customHeight="1">
      <c r="K563" s="30"/>
      <c r="M563" s="30"/>
      <c r="N563" s="160"/>
      <c r="O563" s="160"/>
      <c r="P563" s="24"/>
      <c r="Q563" s="24"/>
      <c r="R563" s="24"/>
      <c r="S563" s="24"/>
      <c r="T563" s="24"/>
      <c r="U563" s="24"/>
      <c r="V563" s="24"/>
      <c r="W563" s="24"/>
      <c r="X563" s="24"/>
      <c r="Y563" s="24"/>
      <c r="Z563" s="24"/>
    </row>
    <row r="564" spans="11:26" ht="15.75" customHeight="1">
      <c r="K564" s="30"/>
      <c r="M564" s="30"/>
      <c r="N564" s="160"/>
      <c r="O564" s="160"/>
      <c r="P564" s="24"/>
      <c r="Q564" s="24"/>
      <c r="R564" s="24"/>
      <c r="S564" s="24"/>
      <c r="T564" s="24"/>
      <c r="U564" s="24"/>
      <c r="V564" s="24"/>
      <c r="W564" s="24"/>
      <c r="X564" s="24"/>
      <c r="Y564" s="24"/>
      <c r="Z564" s="24"/>
    </row>
    <row r="565" spans="11:26" ht="15.75" customHeight="1">
      <c r="K565" s="30"/>
      <c r="M565" s="30"/>
      <c r="N565" s="160"/>
      <c r="O565" s="160"/>
      <c r="P565" s="24"/>
      <c r="Q565" s="24"/>
      <c r="R565" s="24"/>
      <c r="S565" s="24"/>
      <c r="T565" s="24"/>
      <c r="U565" s="24"/>
      <c r="V565" s="24"/>
      <c r="W565" s="24"/>
      <c r="X565" s="24"/>
      <c r="Y565" s="24"/>
      <c r="Z565" s="24"/>
    </row>
    <row r="566" spans="11:26" ht="15.75" customHeight="1">
      <c r="K566" s="30"/>
      <c r="M566" s="30"/>
      <c r="N566" s="160"/>
      <c r="O566" s="160"/>
      <c r="P566" s="24"/>
      <c r="Q566" s="24"/>
      <c r="R566" s="24"/>
      <c r="S566" s="24"/>
      <c r="T566" s="24"/>
      <c r="U566" s="24"/>
      <c r="V566" s="24"/>
      <c r="W566" s="24"/>
      <c r="X566" s="24"/>
      <c r="Y566" s="24"/>
      <c r="Z566" s="24"/>
    </row>
    <row r="567" spans="11:26" ht="15.75" customHeight="1">
      <c r="K567" s="30"/>
      <c r="M567" s="30"/>
      <c r="N567" s="160"/>
      <c r="O567" s="160"/>
      <c r="P567" s="24"/>
      <c r="Q567" s="24"/>
      <c r="R567" s="24"/>
      <c r="S567" s="24"/>
      <c r="T567" s="24"/>
      <c r="U567" s="24"/>
      <c r="V567" s="24"/>
      <c r="W567" s="24"/>
      <c r="X567" s="24"/>
      <c r="Y567" s="24"/>
      <c r="Z567" s="24"/>
    </row>
    <row r="568" spans="11:26" ht="15.75" customHeight="1">
      <c r="K568" s="30"/>
      <c r="M568" s="30"/>
      <c r="N568" s="160"/>
      <c r="O568" s="160"/>
      <c r="P568" s="24"/>
      <c r="Q568" s="24"/>
      <c r="R568" s="24"/>
      <c r="S568" s="24"/>
      <c r="T568" s="24"/>
      <c r="U568" s="24"/>
      <c r="V568" s="24"/>
      <c r="W568" s="24"/>
      <c r="X568" s="24"/>
      <c r="Y568" s="24"/>
      <c r="Z568" s="24"/>
    </row>
    <row r="569" spans="11:26" ht="15.75" customHeight="1">
      <c r="K569" s="30"/>
      <c r="M569" s="30"/>
      <c r="N569" s="160"/>
      <c r="O569" s="160"/>
      <c r="P569" s="24"/>
      <c r="Q569" s="24"/>
      <c r="R569" s="24"/>
      <c r="S569" s="24"/>
      <c r="T569" s="24"/>
      <c r="U569" s="24"/>
      <c r="V569" s="24"/>
      <c r="W569" s="24"/>
      <c r="X569" s="24"/>
      <c r="Y569" s="24"/>
      <c r="Z569" s="24"/>
    </row>
    <row r="570" spans="11:26" ht="15.75" customHeight="1">
      <c r="K570" s="30"/>
      <c r="M570" s="30"/>
      <c r="N570" s="160"/>
      <c r="O570" s="160"/>
      <c r="P570" s="24"/>
      <c r="Q570" s="24"/>
      <c r="R570" s="24"/>
      <c r="S570" s="24"/>
      <c r="T570" s="24"/>
      <c r="U570" s="24"/>
      <c r="V570" s="24"/>
      <c r="W570" s="24"/>
      <c r="X570" s="24"/>
      <c r="Y570" s="24"/>
      <c r="Z570" s="24"/>
    </row>
    <row r="571" spans="11:26" ht="15.75" customHeight="1">
      <c r="K571" s="30"/>
      <c r="M571" s="30"/>
      <c r="N571" s="160"/>
      <c r="O571" s="160"/>
      <c r="P571" s="24"/>
      <c r="Q571" s="24"/>
      <c r="R571" s="24"/>
      <c r="S571" s="24"/>
      <c r="T571" s="24"/>
      <c r="U571" s="24"/>
      <c r="V571" s="24"/>
      <c r="W571" s="24"/>
      <c r="X571" s="24"/>
      <c r="Y571" s="24"/>
      <c r="Z571" s="24"/>
    </row>
    <row r="572" spans="11:26" ht="15.75" customHeight="1">
      <c r="K572" s="30"/>
      <c r="M572" s="30"/>
      <c r="N572" s="160"/>
      <c r="O572" s="160"/>
      <c r="P572" s="24"/>
      <c r="Q572" s="24"/>
      <c r="R572" s="24"/>
      <c r="S572" s="24"/>
      <c r="T572" s="24"/>
      <c r="U572" s="24"/>
      <c r="V572" s="24"/>
      <c r="W572" s="24"/>
      <c r="X572" s="24"/>
      <c r="Y572" s="24"/>
      <c r="Z572" s="24"/>
    </row>
    <row r="573" spans="11:26" ht="15.75" customHeight="1">
      <c r="K573" s="30"/>
      <c r="M573" s="30"/>
      <c r="N573" s="160"/>
      <c r="O573" s="160"/>
      <c r="P573" s="24"/>
      <c r="Q573" s="24"/>
      <c r="R573" s="24"/>
      <c r="S573" s="24"/>
      <c r="T573" s="24"/>
      <c r="U573" s="24"/>
      <c r="V573" s="24"/>
      <c r="W573" s="24"/>
      <c r="X573" s="24"/>
      <c r="Y573" s="24"/>
      <c r="Z573" s="24"/>
    </row>
    <row r="574" spans="11:26" ht="15.75" customHeight="1">
      <c r="K574" s="30"/>
      <c r="M574" s="30"/>
      <c r="N574" s="160"/>
      <c r="O574" s="160"/>
      <c r="P574" s="24"/>
      <c r="Q574" s="24"/>
      <c r="R574" s="24"/>
      <c r="S574" s="24"/>
      <c r="T574" s="24"/>
      <c r="U574" s="24"/>
      <c r="V574" s="24"/>
      <c r="W574" s="24"/>
      <c r="X574" s="24"/>
      <c r="Y574" s="24"/>
      <c r="Z574" s="24"/>
    </row>
    <row r="575" spans="11:26" ht="15.75" customHeight="1">
      <c r="K575" s="30"/>
      <c r="M575" s="30"/>
      <c r="N575" s="160"/>
      <c r="O575" s="160"/>
      <c r="P575" s="24"/>
      <c r="Q575" s="24"/>
      <c r="R575" s="24"/>
      <c r="S575" s="24"/>
      <c r="T575" s="24"/>
      <c r="U575" s="24"/>
      <c r="V575" s="24"/>
      <c r="W575" s="24"/>
      <c r="X575" s="24"/>
      <c r="Y575" s="24"/>
      <c r="Z575" s="24"/>
    </row>
    <row r="576" spans="11:26" ht="15.75" customHeight="1">
      <c r="K576" s="30"/>
      <c r="M576" s="30"/>
      <c r="N576" s="160"/>
      <c r="O576" s="160"/>
      <c r="P576" s="24"/>
      <c r="Q576" s="24"/>
      <c r="R576" s="24"/>
      <c r="S576" s="24"/>
      <c r="T576" s="24"/>
      <c r="U576" s="24"/>
      <c r="V576" s="24"/>
      <c r="W576" s="24"/>
      <c r="X576" s="24"/>
      <c r="Y576" s="24"/>
      <c r="Z576" s="24"/>
    </row>
    <row r="577" spans="11:26" ht="15.75" customHeight="1">
      <c r="K577" s="30"/>
      <c r="M577" s="30"/>
      <c r="N577" s="160"/>
      <c r="O577" s="160"/>
      <c r="P577" s="24"/>
      <c r="Q577" s="24"/>
      <c r="R577" s="24"/>
      <c r="S577" s="24"/>
      <c r="T577" s="24"/>
      <c r="U577" s="24"/>
      <c r="V577" s="24"/>
      <c r="W577" s="24"/>
      <c r="X577" s="24"/>
      <c r="Y577" s="24"/>
      <c r="Z577" s="24"/>
    </row>
    <row r="578" spans="11:26" ht="15.75" customHeight="1">
      <c r="K578" s="30"/>
      <c r="M578" s="30"/>
      <c r="N578" s="160"/>
      <c r="O578" s="160"/>
      <c r="P578" s="24"/>
      <c r="Q578" s="24"/>
      <c r="R578" s="24"/>
      <c r="S578" s="24"/>
      <c r="T578" s="24"/>
      <c r="U578" s="24"/>
      <c r="V578" s="24"/>
      <c r="W578" s="24"/>
      <c r="X578" s="24"/>
      <c r="Y578" s="24"/>
      <c r="Z578" s="24"/>
    </row>
    <row r="579" spans="11:26" ht="15.75" customHeight="1">
      <c r="K579" s="30"/>
      <c r="M579" s="30"/>
      <c r="N579" s="160"/>
      <c r="O579" s="160"/>
      <c r="P579" s="24"/>
      <c r="Q579" s="24"/>
      <c r="R579" s="24"/>
      <c r="S579" s="24"/>
      <c r="T579" s="24"/>
      <c r="U579" s="24"/>
      <c r="V579" s="24"/>
      <c r="W579" s="24"/>
      <c r="X579" s="24"/>
      <c r="Y579" s="24"/>
      <c r="Z579" s="24"/>
    </row>
    <row r="580" spans="11:26" ht="15.75" customHeight="1">
      <c r="K580" s="30"/>
      <c r="M580" s="30"/>
      <c r="N580" s="160"/>
      <c r="O580" s="160"/>
      <c r="P580" s="24"/>
      <c r="Q580" s="24"/>
      <c r="R580" s="24"/>
      <c r="S580" s="24"/>
      <c r="T580" s="24"/>
      <c r="U580" s="24"/>
      <c r="V580" s="24"/>
      <c r="W580" s="24"/>
      <c r="X580" s="24"/>
      <c r="Y580" s="24"/>
      <c r="Z580" s="24"/>
    </row>
    <row r="581" spans="11:26" ht="15.75" customHeight="1">
      <c r="K581" s="30"/>
      <c r="M581" s="30"/>
      <c r="N581" s="160"/>
      <c r="O581" s="160"/>
      <c r="P581" s="24"/>
      <c r="Q581" s="24"/>
      <c r="R581" s="24"/>
      <c r="S581" s="24"/>
      <c r="T581" s="24"/>
      <c r="U581" s="24"/>
      <c r="V581" s="24"/>
      <c r="W581" s="24"/>
      <c r="X581" s="24"/>
      <c r="Y581" s="24"/>
      <c r="Z581" s="24"/>
    </row>
    <row r="582" spans="11:26" ht="15.75" customHeight="1">
      <c r="K582" s="30"/>
      <c r="M582" s="30"/>
      <c r="N582" s="160"/>
      <c r="O582" s="160"/>
      <c r="P582" s="24"/>
      <c r="Q582" s="24"/>
      <c r="R582" s="24"/>
      <c r="S582" s="24"/>
      <c r="T582" s="24"/>
      <c r="U582" s="24"/>
      <c r="V582" s="24"/>
      <c r="W582" s="24"/>
      <c r="X582" s="24"/>
      <c r="Y582" s="24"/>
      <c r="Z582" s="24"/>
    </row>
    <row r="583" spans="11:26" ht="15.75" customHeight="1">
      <c r="K583" s="30"/>
      <c r="M583" s="30"/>
      <c r="N583" s="160"/>
      <c r="O583" s="160"/>
      <c r="P583" s="24"/>
      <c r="Q583" s="24"/>
      <c r="R583" s="24"/>
      <c r="S583" s="24"/>
      <c r="T583" s="24"/>
      <c r="U583" s="24"/>
      <c r="V583" s="24"/>
      <c r="W583" s="24"/>
      <c r="X583" s="24"/>
      <c r="Y583" s="24"/>
      <c r="Z583" s="24"/>
    </row>
    <row r="584" spans="11:26" ht="15.75" customHeight="1">
      <c r="K584" s="30"/>
      <c r="M584" s="30"/>
      <c r="N584" s="160"/>
      <c r="O584" s="160"/>
      <c r="P584" s="24"/>
      <c r="Q584" s="24"/>
      <c r="R584" s="24"/>
      <c r="S584" s="24"/>
      <c r="T584" s="24"/>
      <c r="U584" s="24"/>
      <c r="V584" s="24"/>
      <c r="W584" s="24"/>
      <c r="X584" s="24"/>
      <c r="Y584" s="24"/>
      <c r="Z584" s="24"/>
    </row>
    <row r="585" spans="11:26" ht="15.75" customHeight="1">
      <c r="K585" s="30"/>
      <c r="M585" s="30"/>
      <c r="N585" s="160"/>
      <c r="O585" s="160"/>
      <c r="P585" s="24"/>
      <c r="Q585" s="24"/>
      <c r="R585" s="24"/>
      <c r="S585" s="24"/>
      <c r="T585" s="24"/>
      <c r="U585" s="24"/>
      <c r="V585" s="24"/>
      <c r="W585" s="24"/>
      <c r="X585" s="24"/>
      <c r="Y585" s="24"/>
      <c r="Z585" s="24"/>
    </row>
    <row r="586" spans="11:26" ht="15.75" customHeight="1">
      <c r="K586" s="30"/>
      <c r="M586" s="30"/>
      <c r="N586" s="160"/>
      <c r="O586" s="160"/>
      <c r="P586" s="24"/>
      <c r="Q586" s="24"/>
      <c r="R586" s="24"/>
      <c r="S586" s="24"/>
      <c r="T586" s="24"/>
      <c r="U586" s="24"/>
      <c r="V586" s="24"/>
      <c r="W586" s="24"/>
      <c r="X586" s="24"/>
      <c r="Y586" s="24"/>
      <c r="Z586" s="24"/>
    </row>
    <row r="587" spans="11:26" ht="15.75" customHeight="1">
      <c r="K587" s="30"/>
      <c r="M587" s="30"/>
      <c r="N587" s="160"/>
      <c r="O587" s="160"/>
      <c r="P587" s="24"/>
      <c r="Q587" s="24"/>
      <c r="R587" s="24"/>
      <c r="S587" s="24"/>
      <c r="T587" s="24"/>
      <c r="U587" s="24"/>
      <c r="V587" s="24"/>
      <c r="W587" s="24"/>
      <c r="X587" s="24"/>
      <c r="Y587" s="24"/>
      <c r="Z587" s="24"/>
    </row>
    <row r="588" spans="11:26" ht="15.75" customHeight="1">
      <c r="K588" s="30"/>
      <c r="M588" s="30"/>
      <c r="N588" s="160"/>
      <c r="O588" s="160"/>
      <c r="P588" s="24"/>
      <c r="Q588" s="24"/>
      <c r="R588" s="24"/>
      <c r="S588" s="24"/>
      <c r="T588" s="24"/>
      <c r="U588" s="24"/>
      <c r="V588" s="24"/>
      <c r="W588" s="24"/>
      <c r="X588" s="24"/>
      <c r="Y588" s="24"/>
      <c r="Z588" s="24"/>
    </row>
    <row r="589" spans="11:26" ht="15.75" customHeight="1">
      <c r="K589" s="30"/>
      <c r="M589" s="30"/>
      <c r="N589" s="160"/>
      <c r="O589" s="160"/>
      <c r="P589" s="24"/>
      <c r="Q589" s="24"/>
      <c r="R589" s="24"/>
      <c r="S589" s="24"/>
      <c r="T589" s="24"/>
      <c r="U589" s="24"/>
      <c r="V589" s="24"/>
      <c r="W589" s="24"/>
      <c r="X589" s="24"/>
      <c r="Y589" s="24"/>
      <c r="Z589" s="24"/>
    </row>
    <row r="590" spans="11:26" ht="15.75" customHeight="1">
      <c r="K590" s="30"/>
      <c r="M590" s="30"/>
      <c r="N590" s="160"/>
      <c r="O590" s="160"/>
      <c r="P590" s="24"/>
      <c r="Q590" s="24"/>
      <c r="R590" s="24"/>
      <c r="S590" s="24"/>
      <c r="T590" s="24"/>
      <c r="U590" s="24"/>
      <c r="V590" s="24"/>
      <c r="W590" s="24"/>
      <c r="X590" s="24"/>
      <c r="Y590" s="24"/>
      <c r="Z590" s="24"/>
    </row>
    <row r="591" spans="11:26" ht="15.75" customHeight="1">
      <c r="K591" s="30"/>
      <c r="M591" s="30"/>
      <c r="N591" s="160"/>
      <c r="O591" s="160"/>
      <c r="P591" s="24"/>
      <c r="Q591" s="24"/>
      <c r="R591" s="24"/>
      <c r="S591" s="24"/>
      <c r="T591" s="24"/>
      <c r="U591" s="24"/>
      <c r="V591" s="24"/>
      <c r="W591" s="24"/>
      <c r="X591" s="24"/>
      <c r="Y591" s="24"/>
      <c r="Z591" s="24"/>
    </row>
    <row r="592" spans="11:26" ht="15.75" customHeight="1">
      <c r="K592" s="30"/>
      <c r="M592" s="30"/>
      <c r="N592" s="160"/>
      <c r="O592" s="160"/>
      <c r="P592" s="24"/>
      <c r="Q592" s="24"/>
      <c r="R592" s="24"/>
      <c r="S592" s="24"/>
      <c r="T592" s="24"/>
      <c r="U592" s="24"/>
      <c r="V592" s="24"/>
      <c r="W592" s="24"/>
      <c r="X592" s="24"/>
      <c r="Y592" s="24"/>
      <c r="Z592" s="24"/>
    </row>
    <row r="593" spans="11:26" ht="15.75" customHeight="1">
      <c r="K593" s="30"/>
      <c r="M593" s="30"/>
      <c r="N593" s="160"/>
      <c r="O593" s="160"/>
      <c r="P593" s="24"/>
      <c r="Q593" s="24"/>
      <c r="R593" s="24"/>
      <c r="S593" s="24"/>
      <c r="T593" s="24"/>
      <c r="U593" s="24"/>
      <c r="V593" s="24"/>
      <c r="W593" s="24"/>
      <c r="X593" s="24"/>
      <c r="Y593" s="24"/>
      <c r="Z593" s="24"/>
    </row>
    <row r="594" spans="11:26" ht="15.75" customHeight="1">
      <c r="K594" s="30"/>
      <c r="M594" s="30"/>
      <c r="N594" s="160"/>
      <c r="O594" s="160"/>
      <c r="P594" s="24"/>
      <c r="Q594" s="24"/>
      <c r="R594" s="24"/>
      <c r="S594" s="24"/>
      <c r="T594" s="24"/>
      <c r="U594" s="24"/>
      <c r="V594" s="24"/>
      <c r="W594" s="24"/>
      <c r="X594" s="24"/>
      <c r="Y594" s="24"/>
      <c r="Z594" s="24"/>
    </row>
    <row r="595" spans="11:26" ht="15.75" customHeight="1">
      <c r="K595" s="30"/>
      <c r="M595" s="30"/>
      <c r="N595" s="160"/>
      <c r="O595" s="160"/>
      <c r="P595" s="24"/>
      <c r="Q595" s="24"/>
      <c r="R595" s="24"/>
      <c r="S595" s="24"/>
      <c r="T595" s="24"/>
      <c r="U595" s="24"/>
      <c r="V595" s="24"/>
      <c r="W595" s="24"/>
      <c r="X595" s="24"/>
      <c r="Y595" s="24"/>
      <c r="Z595" s="24"/>
    </row>
    <row r="596" spans="11:26" ht="15.75" customHeight="1">
      <c r="K596" s="30"/>
      <c r="M596" s="30"/>
      <c r="N596" s="160"/>
      <c r="O596" s="160"/>
      <c r="P596" s="24"/>
      <c r="Q596" s="24"/>
      <c r="R596" s="24"/>
      <c r="S596" s="24"/>
      <c r="T596" s="24"/>
      <c r="U596" s="24"/>
      <c r="V596" s="24"/>
      <c r="W596" s="24"/>
      <c r="X596" s="24"/>
      <c r="Y596" s="24"/>
      <c r="Z596" s="24"/>
    </row>
    <row r="597" spans="11:26" ht="15.75" customHeight="1">
      <c r="K597" s="30"/>
      <c r="M597" s="30"/>
      <c r="N597" s="160"/>
      <c r="O597" s="160"/>
      <c r="P597" s="24"/>
      <c r="Q597" s="24"/>
      <c r="R597" s="24"/>
      <c r="S597" s="24"/>
      <c r="T597" s="24"/>
      <c r="U597" s="24"/>
      <c r="V597" s="24"/>
      <c r="W597" s="24"/>
      <c r="X597" s="24"/>
      <c r="Y597" s="24"/>
      <c r="Z597" s="24"/>
    </row>
    <row r="598" spans="11:26" ht="15.75" customHeight="1">
      <c r="K598" s="30"/>
      <c r="M598" s="30"/>
      <c r="N598" s="160"/>
      <c r="O598" s="160"/>
      <c r="P598" s="24"/>
      <c r="Q598" s="24"/>
      <c r="R598" s="24"/>
      <c r="S598" s="24"/>
      <c r="T598" s="24"/>
      <c r="U598" s="24"/>
      <c r="V598" s="24"/>
      <c r="W598" s="24"/>
      <c r="X598" s="24"/>
      <c r="Y598" s="24"/>
      <c r="Z598" s="24"/>
    </row>
    <row r="599" spans="11:26" ht="15.75" customHeight="1">
      <c r="K599" s="30"/>
      <c r="M599" s="30"/>
      <c r="N599" s="160"/>
      <c r="O599" s="160"/>
      <c r="P599" s="24"/>
      <c r="Q599" s="24"/>
      <c r="R599" s="24"/>
      <c r="S599" s="24"/>
      <c r="T599" s="24"/>
      <c r="U599" s="24"/>
      <c r="V599" s="24"/>
      <c r="W599" s="24"/>
      <c r="X599" s="24"/>
      <c r="Y599" s="24"/>
      <c r="Z599" s="24"/>
    </row>
    <row r="600" spans="11:26" ht="15.75" customHeight="1">
      <c r="K600" s="30"/>
      <c r="M600" s="30"/>
      <c r="N600" s="160"/>
      <c r="O600" s="160"/>
      <c r="P600" s="24"/>
      <c r="Q600" s="24"/>
      <c r="R600" s="24"/>
      <c r="S600" s="24"/>
      <c r="T600" s="24"/>
      <c r="U600" s="24"/>
      <c r="V600" s="24"/>
      <c r="W600" s="24"/>
      <c r="X600" s="24"/>
      <c r="Y600" s="24"/>
      <c r="Z600" s="24"/>
    </row>
    <row r="601" spans="11:26" ht="15.75" customHeight="1">
      <c r="K601" s="30"/>
      <c r="M601" s="30"/>
      <c r="N601" s="160"/>
      <c r="O601" s="160"/>
      <c r="P601" s="24"/>
      <c r="Q601" s="24"/>
      <c r="R601" s="24"/>
      <c r="S601" s="24"/>
      <c r="T601" s="24"/>
      <c r="U601" s="24"/>
      <c r="V601" s="24"/>
      <c r="W601" s="24"/>
      <c r="X601" s="24"/>
      <c r="Y601" s="24"/>
      <c r="Z601" s="24"/>
    </row>
    <row r="602" spans="11:26" ht="15.75" customHeight="1">
      <c r="K602" s="30"/>
      <c r="M602" s="30"/>
      <c r="N602" s="160"/>
      <c r="O602" s="160"/>
      <c r="P602" s="24"/>
      <c r="Q602" s="24"/>
      <c r="R602" s="24"/>
      <c r="S602" s="24"/>
      <c r="T602" s="24"/>
      <c r="U602" s="24"/>
      <c r="V602" s="24"/>
      <c r="W602" s="24"/>
      <c r="X602" s="24"/>
      <c r="Y602" s="24"/>
      <c r="Z602" s="24"/>
    </row>
    <row r="603" spans="11:26" ht="15.75" customHeight="1">
      <c r="K603" s="30"/>
      <c r="M603" s="30"/>
      <c r="N603" s="160"/>
      <c r="O603" s="160"/>
      <c r="P603" s="24"/>
      <c r="Q603" s="24"/>
      <c r="R603" s="24"/>
      <c r="S603" s="24"/>
      <c r="T603" s="24"/>
      <c r="U603" s="24"/>
      <c r="V603" s="24"/>
      <c r="W603" s="24"/>
      <c r="X603" s="24"/>
      <c r="Y603" s="24"/>
      <c r="Z603" s="24"/>
    </row>
    <row r="604" spans="11:26" ht="15.75" customHeight="1">
      <c r="K604" s="30"/>
      <c r="M604" s="30"/>
      <c r="N604" s="160"/>
      <c r="O604" s="160"/>
      <c r="P604" s="24"/>
      <c r="Q604" s="24"/>
      <c r="R604" s="24"/>
      <c r="S604" s="24"/>
      <c r="T604" s="24"/>
      <c r="U604" s="24"/>
      <c r="V604" s="24"/>
      <c r="W604" s="24"/>
      <c r="X604" s="24"/>
      <c r="Y604" s="24"/>
      <c r="Z604" s="24"/>
    </row>
    <row r="605" spans="11:26" ht="15.75" customHeight="1">
      <c r="K605" s="30"/>
      <c r="M605" s="30"/>
      <c r="N605" s="160"/>
      <c r="O605" s="160"/>
      <c r="P605" s="24"/>
      <c r="Q605" s="24"/>
      <c r="R605" s="24"/>
      <c r="S605" s="24"/>
      <c r="T605" s="24"/>
      <c r="U605" s="24"/>
      <c r="V605" s="24"/>
      <c r="W605" s="24"/>
      <c r="X605" s="24"/>
      <c r="Y605" s="24"/>
      <c r="Z605" s="24"/>
    </row>
    <row r="606" spans="11:26" ht="15.75" customHeight="1">
      <c r="K606" s="30"/>
      <c r="M606" s="30"/>
      <c r="N606" s="160"/>
      <c r="O606" s="160"/>
      <c r="P606" s="24"/>
      <c r="Q606" s="24"/>
      <c r="R606" s="24"/>
      <c r="S606" s="24"/>
      <c r="T606" s="24"/>
      <c r="U606" s="24"/>
      <c r="V606" s="24"/>
      <c r="W606" s="24"/>
      <c r="X606" s="24"/>
      <c r="Y606" s="24"/>
      <c r="Z606" s="24"/>
    </row>
    <row r="607" spans="11:26" ht="15.75" customHeight="1">
      <c r="K607" s="30"/>
      <c r="M607" s="30"/>
      <c r="N607" s="160"/>
      <c r="O607" s="160"/>
      <c r="P607" s="24"/>
      <c r="Q607" s="24"/>
      <c r="R607" s="24"/>
      <c r="S607" s="24"/>
      <c r="T607" s="24"/>
      <c r="U607" s="24"/>
      <c r="V607" s="24"/>
      <c r="W607" s="24"/>
      <c r="X607" s="24"/>
      <c r="Y607" s="24"/>
      <c r="Z607" s="24"/>
    </row>
    <row r="608" spans="11:26" ht="15.75" customHeight="1">
      <c r="K608" s="30"/>
      <c r="M608" s="30"/>
      <c r="N608" s="160"/>
      <c r="O608" s="160"/>
      <c r="P608" s="24"/>
      <c r="Q608" s="24"/>
      <c r="R608" s="24"/>
      <c r="S608" s="24"/>
      <c r="T608" s="24"/>
      <c r="U608" s="24"/>
      <c r="V608" s="24"/>
      <c r="W608" s="24"/>
      <c r="X608" s="24"/>
      <c r="Y608" s="24"/>
      <c r="Z608" s="24"/>
    </row>
    <row r="609" spans="11:26" ht="15.75" customHeight="1">
      <c r="K609" s="30"/>
      <c r="M609" s="30"/>
      <c r="N609" s="160"/>
      <c r="O609" s="160"/>
      <c r="P609" s="24"/>
      <c r="Q609" s="24"/>
      <c r="R609" s="24"/>
      <c r="S609" s="24"/>
      <c r="T609" s="24"/>
      <c r="U609" s="24"/>
      <c r="V609" s="24"/>
      <c r="W609" s="24"/>
      <c r="X609" s="24"/>
      <c r="Y609" s="24"/>
      <c r="Z609" s="24"/>
    </row>
    <row r="610" spans="11:26" ht="15.75" customHeight="1">
      <c r="K610" s="30"/>
      <c r="M610" s="30"/>
      <c r="N610" s="160"/>
      <c r="O610" s="160"/>
      <c r="P610" s="24"/>
      <c r="Q610" s="24"/>
      <c r="R610" s="24"/>
      <c r="S610" s="24"/>
      <c r="T610" s="24"/>
      <c r="U610" s="24"/>
      <c r="V610" s="24"/>
      <c r="W610" s="24"/>
      <c r="X610" s="24"/>
      <c r="Y610" s="24"/>
      <c r="Z610" s="24"/>
    </row>
    <row r="611" spans="11:26" ht="15.75" customHeight="1">
      <c r="K611" s="30"/>
      <c r="M611" s="30"/>
      <c r="N611" s="160"/>
      <c r="O611" s="160"/>
      <c r="P611" s="24"/>
      <c r="Q611" s="24"/>
      <c r="R611" s="24"/>
      <c r="S611" s="24"/>
      <c r="T611" s="24"/>
      <c r="U611" s="24"/>
      <c r="V611" s="24"/>
      <c r="W611" s="24"/>
      <c r="X611" s="24"/>
      <c r="Y611" s="24"/>
      <c r="Z611" s="24"/>
    </row>
    <row r="612" spans="11:26" ht="15.75" customHeight="1">
      <c r="K612" s="30"/>
      <c r="M612" s="30"/>
      <c r="N612" s="160"/>
      <c r="O612" s="160"/>
      <c r="P612" s="24"/>
      <c r="Q612" s="24"/>
      <c r="R612" s="24"/>
      <c r="S612" s="24"/>
      <c r="T612" s="24"/>
      <c r="U612" s="24"/>
      <c r="V612" s="24"/>
      <c r="W612" s="24"/>
      <c r="X612" s="24"/>
      <c r="Y612" s="24"/>
      <c r="Z612" s="24"/>
    </row>
    <row r="613" spans="11:26" ht="15.75" customHeight="1">
      <c r="K613" s="30"/>
      <c r="M613" s="30"/>
      <c r="N613" s="160"/>
      <c r="O613" s="160"/>
      <c r="P613" s="24"/>
      <c r="Q613" s="24"/>
      <c r="R613" s="24"/>
      <c r="S613" s="24"/>
      <c r="T613" s="24"/>
      <c r="U613" s="24"/>
      <c r="V613" s="24"/>
      <c r="W613" s="24"/>
      <c r="X613" s="24"/>
      <c r="Y613" s="24"/>
      <c r="Z613" s="24"/>
    </row>
    <row r="614" spans="11:26" ht="15.75" customHeight="1">
      <c r="K614" s="30"/>
      <c r="M614" s="30"/>
      <c r="N614" s="160"/>
      <c r="O614" s="160"/>
      <c r="P614" s="24"/>
      <c r="Q614" s="24"/>
      <c r="R614" s="24"/>
      <c r="S614" s="24"/>
      <c r="T614" s="24"/>
      <c r="U614" s="24"/>
      <c r="V614" s="24"/>
      <c r="W614" s="24"/>
      <c r="X614" s="24"/>
      <c r="Y614" s="24"/>
      <c r="Z614" s="24"/>
    </row>
    <row r="615" spans="11:26" ht="15.75" customHeight="1">
      <c r="K615" s="30"/>
      <c r="M615" s="30"/>
      <c r="N615" s="160"/>
      <c r="O615" s="160"/>
      <c r="P615" s="24"/>
      <c r="Q615" s="24"/>
      <c r="R615" s="24"/>
      <c r="S615" s="24"/>
      <c r="T615" s="24"/>
      <c r="U615" s="24"/>
      <c r="V615" s="24"/>
      <c r="W615" s="24"/>
      <c r="X615" s="24"/>
      <c r="Y615" s="24"/>
      <c r="Z615" s="24"/>
    </row>
    <row r="616" spans="11:26" ht="15.75" customHeight="1">
      <c r="K616" s="30"/>
      <c r="M616" s="30"/>
      <c r="N616" s="160"/>
      <c r="O616" s="160"/>
      <c r="P616" s="24"/>
      <c r="Q616" s="24"/>
      <c r="R616" s="24"/>
      <c r="S616" s="24"/>
      <c r="T616" s="24"/>
      <c r="U616" s="24"/>
      <c r="V616" s="24"/>
      <c r="W616" s="24"/>
      <c r="X616" s="24"/>
      <c r="Y616" s="24"/>
      <c r="Z616" s="24"/>
    </row>
    <row r="617" spans="11:26" ht="15.75" customHeight="1">
      <c r="K617" s="30"/>
      <c r="M617" s="30"/>
      <c r="N617" s="160"/>
      <c r="O617" s="160"/>
      <c r="P617" s="24"/>
      <c r="Q617" s="24"/>
      <c r="R617" s="24"/>
      <c r="S617" s="24"/>
      <c r="T617" s="24"/>
      <c r="U617" s="24"/>
      <c r="V617" s="24"/>
      <c r="W617" s="24"/>
      <c r="X617" s="24"/>
      <c r="Y617" s="24"/>
      <c r="Z617" s="24"/>
    </row>
    <row r="618" spans="11:26" ht="15.75" customHeight="1">
      <c r="K618" s="30"/>
      <c r="M618" s="30"/>
      <c r="N618" s="160"/>
      <c r="O618" s="160"/>
      <c r="P618" s="24"/>
      <c r="Q618" s="24"/>
      <c r="R618" s="24"/>
      <c r="S618" s="24"/>
      <c r="T618" s="24"/>
      <c r="U618" s="24"/>
      <c r="V618" s="24"/>
      <c r="W618" s="24"/>
      <c r="X618" s="24"/>
      <c r="Y618" s="24"/>
      <c r="Z618" s="24"/>
    </row>
    <row r="619" spans="11:26" ht="15.75" customHeight="1">
      <c r="K619" s="30"/>
      <c r="M619" s="30"/>
      <c r="N619" s="160"/>
      <c r="O619" s="160"/>
      <c r="P619" s="24"/>
      <c r="Q619" s="24"/>
      <c r="R619" s="24"/>
      <c r="S619" s="24"/>
      <c r="T619" s="24"/>
      <c r="U619" s="24"/>
      <c r="V619" s="24"/>
      <c r="W619" s="24"/>
      <c r="X619" s="24"/>
      <c r="Y619" s="24"/>
      <c r="Z619" s="24"/>
    </row>
    <row r="620" spans="11:26" ht="15.75" customHeight="1">
      <c r="K620" s="30"/>
      <c r="M620" s="30"/>
      <c r="N620" s="160"/>
      <c r="O620" s="160"/>
      <c r="P620" s="24"/>
      <c r="Q620" s="24"/>
      <c r="R620" s="24"/>
      <c r="S620" s="24"/>
      <c r="T620" s="24"/>
      <c r="U620" s="24"/>
      <c r="V620" s="24"/>
      <c r="W620" s="24"/>
      <c r="X620" s="24"/>
      <c r="Y620" s="24"/>
      <c r="Z620" s="24"/>
    </row>
    <row r="621" spans="11:26" ht="15.75" customHeight="1">
      <c r="K621" s="30"/>
      <c r="M621" s="30"/>
      <c r="N621" s="160"/>
      <c r="O621" s="160"/>
      <c r="P621" s="24"/>
      <c r="Q621" s="24"/>
      <c r="R621" s="24"/>
      <c r="S621" s="24"/>
      <c r="T621" s="24"/>
      <c r="U621" s="24"/>
      <c r="V621" s="24"/>
      <c r="W621" s="24"/>
      <c r="X621" s="24"/>
      <c r="Y621" s="24"/>
      <c r="Z621" s="24"/>
    </row>
    <row r="622" spans="11:26" ht="15.75" customHeight="1">
      <c r="K622" s="30"/>
      <c r="M622" s="30"/>
      <c r="N622" s="160"/>
      <c r="O622" s="160"/>
      <c r="P622" s="24"/>
      <c r="Q622" s="24"/>
      <c r="R622" s="24"/>
      <c r="S622" s="24"/>
      <c r="T622" s="24"/>
      <c r="U622" s="24"/>
      <c r="V622" s="24"/>
      <c r="W622" s="24"/>
      <c r="X622" s="24"/>
      <c r="Y622" s="24"/>
      <c r="Z622" s="24"/>
    </row>
    <row r="623" spans="11:26" ht="15.75" customHeight="1">
      <c r="K623" s="30"/>
      <c r="M623" s="30"/>
      <c r="N623" s="160"/>
      <c r="O623" s="160"/>
      <c r="P623" s="24"/>
      <c r="Q623" s="24"/>
      <c r="R623" s="24"/>
      <c r="S623" s="24"/>
      <c r="T623" s="24"/>
      <c r="U623" s="24"/>
      <c r="V623" s="24"/>
      <c r="W623" s="24"/>
      <c r="X623" s="24"/>
      <c r="Y623" s="24"/>
      <c r="Z623" s="24"/>
    </row>
    <row r="624" spans="11:26" ht="15.75" customHeight="1">
      <c r="K624" s="30"/>
      <c r="M624" s="30"/>
      <c r="N624" s="160"/>
      <c r="O624" s="160"/>
      <c r="P624" s="24"/>
      <c r="Q624" s="24"/>
      <c r="R624" s="24"/>
      <c r="S624" s="24"/>
      <c r="T624" s="24"/>
      <c r="U624" s="24"/>
      <c r="V624" s="24"/>
      <c r="W624" s="24"/>
      <c r="X624" s="24"/>
      <c r="Y624" s="24"/>
      <c r="Z624" s="24"/>
    </row>
    <row r="625" spans="11:26" ht="15.75" customHeight="1">
      <c r="K625" s="30"/>
      <c r="M625" s="30"/>
      <c r="N625" s="160"/>
      <c r="O625" s="160"/>
      <c r="P625" s="24"/>
      <c r="Q625" s="24"/>
      <c r="R625" s="24"/>
      <c r="S625" s="24"/>
      <c r="T625" s="24"/>
      <c r="U625" s="24"/>
      <c r="V625" s="24"/>
      <c r="W625" s="24"/>
      <c r="X625" s="24"/>
      <c r="Y625" s="24"/>
      <c r="Z625" s="24"/>
    </row>
    <row r="626" spans="11:26" ht="15.75" customHeight="1">
      <c r="K626" s="30"/>
      <c r="M626" s="30"/>
      <c r="N626" s="160"/>
      <c r="O626" s="160"/>
      <c r="P626" s="24"/>
      <c r="Q626" s="24"/>
      <c r="R626" s="24"/>
      <c r="S626" s="24"/>
      <c r="T626" s="24"/>
      <c r="U626" s="24"/>
      <c r="V626" s="24"/>
      <c r="W626" s="24"/>
      <c r="X626" s="24"/>
      <c r="Y626" s="24"/>
      <c r="Z626" s="24"/>
    </row>
    <row r="627" spans="11:26" ht="15.75" customHeight="1">
      <c r="K627" s="30"/>
      <c r="M627" s="30"/>
      <c r="N627" s="160"/>
      <c r="O627" s="160"/>
      <c r="P627" s="24"/>
      <c r="Q627" s="24"/>
      <c r="R627" s="24"/>
      <c r="S627" s="24"/>
      <c r="T627" s="24"/>
      <c r="U627" s="24"/>
      <c r="V627" s="24"/>
      <c r="W627" s="24"/>
      <c r="X627" s="24"/>
      <c r="Y627" s="24"/>
      <c r="Z627" s="24"/>
    </row>
    <row r="628" spans="11:26" ht="15.75" customHeight="1">
      <c r="K628" s="30"/>
      <c r="M628" s="30"/>
      <c r="N628" s="160"/>
      <c r="O628" s="160"/>
      <c r="P628" s="24"/>
      <c r="Q628" s="24"/>
      <c r="R628" s="24"/>
      <c r="S628" s="24"/>
      <c r="T628" s="24"/>
      <c r="U628" s="24"/>
      <c r="V628" s="24"/>
      <c r="W628" s="24"/>
      <c r="X628" s="24"/>
      <c r="Y628" s="24"/>
      <c r="Z628" s="24"/>
    </row>
    <row r="629" spans="11:26" ht="15.75" customHeight="1">
      <c r="K629" s="30"/>
      <c r="M629" s="30"/>
      <c r="N629" s="160"/>
      <c r="O629" s="160"/>
      <c r="P629" s="24"/>
      <c r="Q629" s="24"/>
      <c r="R629" s="24"/>
      <c r="S629" s="24"/>
      <c r="T629" s="24"/>
      <c r="U629" s="24"/>
      <c r="V629" s="24"/>
      <c r="W629" s="24"/>
      <c r="X629" s="24"/>
      <c r="Y629" s="24"/>
      <c r="Z629" s="24"/>
    </row>
    <row r="630" spans="11:26" ht="15.75" customHeight="1">
      <c r="K630" s="30"/>
      <c r="M630" s="30"/>
      <c r="N630" s="160"/>
      <c r="O630" s="160"/>
      <c r="P630" s="24"/>
      <c r="Q630" s="24"/>
      <c r="R630" s="24"/>
      <c r="S630" s="24"/>
      <c r="T630" s="24"/>
      <c r="U630" s="24"/>
      <c r="V630" s="24"/>
      <c r="W630" s="24"/>
      <c r="X630" s="24"/>
      <c r="Y630" s="24"/>
      <c r="Z630" s="24"/>
    </row>
    <row r="631" spans="11:26" ht="15.75" customHeight="1">
      <c r="K631" s="30"/>
      <c r="M631" s="30"/>
      <c r="N631" s="160"/>
      <c r="O631" s="160"/>
      <c r="P631" s="24"/>
      <c r="Q631" s="24"/>
      <c r="R631" s="24"/>
      <c r="S631" s="24"/>
      <c r="T631" s="24"/>
      <c r="U631" s="24"/>
      <c r="V631" s="24"/>
      <c r="W631" s="24"/>
      <c r="X631" s="24"/>
      <c r="Y631" s="24"/>
      <c r="Z631" s="24"/>
    </row>
    <row r="632" spans="11:26" ht="15.75" customHeight="1">
      <c r="K632" s="30"/>
      <c r="M632" s="30"/>
      <c r="N632" s="160"/>
      <c r="O632" s="160"/>
      <c r="P632" s="24"/>
      <c r="Q632" s="24"/>
      <c r="R632" s="24"/>
      <c r="S632" s="24"/>
      <c r="T632" s="24"/>
      <c r="U632" s="24"/>
      <c r="V632" s="24"/>
      <c r="W632" s="24"/>
      <c r="X632" s="24"/>
      <c r="Y632" s="24"/>
      <c r="Z632" s="24"/>
    </row>
    <row r="633" spans="11:26" ht="15.75" customHeight="1">
      <c r="K633" s="30"/>
      <c r="M633" s="30"/>
      <c r="N633" s="160"/>
      <c r="O633" s="160"/>
      <c r="P633" s="24"/>
      <c r="Q633" s="24"/>
      <c r="R633" s="24"/>
      <c r="S633" s="24"/>
      <c r="T633" s="24"/>
      <c r="U633" s="24"/>
      <c r="V633" s="24"/>
      <c r="W633" s="24"/>
      <c r="X633" s="24"/>
      <c r="Y633" s="24"/>
      <c r="Z633" s="24"/>
    </row>
    <row r="634" spans="11:26" ht="15.75" customHeight="1">
      <c r="K634" s="30"/>
      <c r="M634" s="30"/>
      <c r="N634" s="160"/>
      <c r="O634" s="160"/>
      <c r="P634" s="24"/>
      <c r="Q634" s="24"/>
      <c r="R634" s="24"/>
      <c r="S634" s="24"/>
      <c r="T634" s="24"/>
      <c r="U634" s="24"/>
      <c r="V634" s="24"/>
      <c r="W634" s="24"/>
      <c r="X634" s="24"/>
      <c r="Y634" s="24"/>
      <c r="Z634" s="24"/>
    </row>
    <row r="635" spans="11:26" ht="15.75" customHeight="1">
      <c r="K635" s="30"/>
      <c r="M635" s="30"/>
      <c r="N635" s="160"/>
      <c r="O635" s="160"/>
      <c r="P635" s="24"/>
      <c r="Q635" s="24"/>
      <c r="R635" s="24"/>
      <c r="S635" s="24"/>
      <c r="T635" s="24"/>
      <c r="U635" s="24"/>
      <c r="V635" s="24"/>
      <c r="W635" s="24"/>
      <c r="X635" s="24"/>
      <c r="Y635" s="24"/>
      <c r="Z635" s="24"/>
    </row>
    <row r="636" spans="11:26" ht="15.75" customHeight="1">
      <c r="K636" s="30"/>
      <c r="M636" s="30"/>
      <c r="N636" s="160"/>
      <c r="O636" s="160"/>
      <c r="P636" s="24"/>
      <c r="Q636" s="24"/>
      <c r="R636" s="24"/>
      <c r="S636" s="24"/>
      <c r="T636" s="24"/>
      <c r="U636" s="24"/>
      <c r="V636" s="24"/>
      <c r="W636" s="24"/>
      <c r="X636" s="24"/>
      <c r="Y636" s="24"/>
      <c r="Z636" s="24"/>
    </row>
    <row r="637" spans="11:26" ht="15.75" customHeight="1">
      <c r="K637" s="30"/>
      <c r="M637" s="30"/>
      <c r="N637" s="160"/>
      <c r="O637" s="160"/>
      <c r="P637" s="24"/>
      <c r="Q637" s="24"/>
      <c r="R637" s="24"/>
      <c r="S637" s="24"/>
      <c r="T637" s="24"/>
      <c r="U637" s="24"/>
      <c r="V637" s="24"/>
      <c r="W637" s="24"/>
      <c r="X637" s="24"/>
      <c r="Y637" s="24"/>
      <c r="Z637" s="24"/>
    </row>
    <row r="638" spans="11:26" ht="15.75" customHeight="1">
      <c r="K638" s="30"/>
      <c r="M638" s="30"/>
      <c r="N638" s="160"/>
      <c r="O638" s="160"/>
      <c r="P638" s="24"/>
      <c r="Q638" s="24"/>
      <c r="R638" s="24"/>
      <c r="S638" s="24"/>
      <c r="T638" s="24"/>
      <c r="U638" s="24"/>
      <c r="V638" s="24"/>
      <c r="W638" s="24"/>
      <c r="X638" s="24"/>
      <c r="Y638" s="24"/>
      <c r="Z638" s="24"/>
    </row>
    <row r="639" spans="11:26" ht="15.75" customHeight="1">
      <c r="K639" s="30"/>
      <c r="M639" s="30"/>
      <c r="N639" s="160"/>
      <c r="O639" s="160"/>
      <c r="P639" s="24"/>
      <c r="Q639" s="24"/>
      <c r="R639" s="24"/>
      <c r="S639" s="24"/>
      <c r="T639" s="24"/>
      <c r="U639" s="24"/>
      <c r="V639" s="24"/>
      <c r="W639" s="24"/>
      <c r="X639" s="24"/>
      <c r="Y639" s="24"/>
      <c r="Z639" s="24"/>
    </row>
    <row r="640" spans="11:26" ht="15.75" customHeight="1">
      <c r="K640" s="30"/>
      <c r="M640" s="30"/>
      <c r="N640" s="160"/>
      <c r="O640" s="160"/>
      <c r="P640" s="24"/>
      <c r="Q640" s="24"/>
      <c r="R640" s="24"/>
      <c r="S640" s="24"/>
      <c r="T640" s="24"/>
      <c r="U640" s="24"/>
      <c r="V640" s="24"/>
      <c r="W640" s="24"/>
      <c r="X640" s="24"/>
      <c r="Y640" s="24"/>
      <c r="Z640" s="24"/>
    </row>
    <row r="641" spans="11:26" ht="15.75" customHeight="1">
      <c r="K641" s="30"/>
      <c r="M641" s="30"/>
      <c r="N641" s="160"/>
      <c r="O641" s="160"/>
      <c r="P641" s="24"/>
      <c r="Q641" s="24"/>
      <c r="R641" s="24"/>
      <c r="S641" s="24"/>
      <c r="T641" s="24"/>
      <c r="U641" s="24"/>
      <c r="V641" s="24"/>
      <c r="W641" s="24"/>
      <c r="X641" s="24"/>
      <c r="Y641" s="24"/>
      <c r="Z641" s="24"/>
    </row>
    <row r="642" spans="11:26" ht="15.75" customHeight="1">
      <c r="K642" s="30"/>
      <c r="M642" s="30"/>
      <c r="N642" s="160"/>
      <c r="O642" s="160"/>
      <c r="P642" s="24"/>
      <c r="Q642" s="24"/>
      <c r="R642" s="24"/>
      <c r="S642" s="24"/>
      <c r="T642" s="24"/>
      <c r="U642" s="24"/>
      <c r="V642" s="24"/>
      <c r="W642" s="24"/>
      <c r="X642" s="24"/>
      <c r="Y642" s="24"/>
      <c r="Z642" s="24"/>
    </row>
    <row r="643" spans="11:26" ht="15.75" customHeight="1">
      <c r="K643" s="30"/>
      <c r="M643" s="30"/>
      <c r="N643" s="160"/>
      <c r="O643" s="160"/>
      <c r="P643" s="24"/>
      <c r="Q643" s="24"/>
      <c r="R643" s="24"/>
      <c r="S643" s="24"/>
      <c r="T643" s="24"/>
      <c r="U643" s="24"/>
      <c r="V643" s="24"/>
      <c r="W643" s="24"/>
      <c r="X643" s="24"/>
      <c r="Y643" s="24"/>
      <c r="Z643" s="24"/>
    </row>
    <row r="644" spans="11:26" ht="15.75" customHeight="1">
      <c r="K644" s="30"/>
      <c r="M644" s="30"/>
      <c r="N644" s="160"/>
      <c r="O644" s="160"/>
      <c r="P644" s="24"/>
      <c r="Q644" s="24"/>
      <c r="R644" s="24"/>
      <c r="S644" s="24"/>
      <c r="T644" s="24"/>
      <c r="U644" s="24"/>
      <c r="V644" s="24"/>
      <c r="W644" s="24"/>
      <c r="X644" s="24"/>
      <c r="Y644" s="24"/>
      <c r="Z644" s="24"/>
    </row>
    <row r="645" spans="11:26" ht="15.75" customHeight="1">
      <c r="K645" s="30"/>
      <c r="M645" s="30"/>
      <c r="N645" s="160"/>
      <c r="O645" s="160"/>
      <c r="P645" s="24"/>
      <c r="Q645" s="24"/>
      <c r="R645" s="24"/>
      <c r="S645" s="24"/>
      <c r="T645" s="24"/>
      <c r="U645" s="24"/>
      <c r="V645" s="24"/>
      <c r="W645" s="24"/>
      <c r="X645" s="24"/>
      <c r="Y645" s="24"/>
      <c r="Z645" s="24"/>
    </row>
    <row r="646" spans="11:26" ht="15.75" customHeight="1">
      <c r="K646" s="30"/>
      <c r="M646" s="30"/>
      <c r="N646" s="160"/>
      <c r="O646" s="160"/>
      <c r="P646" s="24"/>
      <c r="Q646" s="24"/>
      <c r="R646" s="24"/>
      <c r="S646" s="24"/>
      <c r="T646" s="24"/>
      <c r="U646" s="24"/>
      <c r="V646" s="24"/>
      <c r="W646" s="24"/>
      <c r="X646" s="24"/>
      <c r="Y646" s="24"/>
      <c r="Z646" s="24"/>
    </row>
    <row r="647" spans="11:26" ht="15.75" customHeight="1">
      <c r="K647" s="30"/>
      <c r="M647" s="30"/>
      <c r="N647" s="160"/>
      <c r="O647" s="160"/>
      <c r="P647" s="24"/>
      <c r="Q647" s="24"/>
      <c r="R647" s="24"/>
      <c r="S647" s="24"/>
      <c r="T647" s="24"/>
      <c r="U647" s="24"/>
      <c r="V647" s="24"/>
      <c r="W647" s="24"/>
      <c r="X647" s="24"/>
      <c r="Y647" s="24"/>
      <c r="Z647" s="24"/>
    </row>
    <row r="648" spans="11:26" ht="15.75" customHeight="1">
      <c r="K648" s="30"/>
      <c r="M648" s="30"/>
      <c r="N648" s="160"/>
      <c r="O648" s="160"/>
      <c r="P648" s="24"/>
      <c r="Q648" s="24"/>
      <c r="R648" s="24"/>
      <c r="S648" s="24"/>
      <c r="T648" s="24"/>
      <c r="U648" s="24"/>
      <c r="V648" s="24"/>
      <c r="W648" s="24"/>
      <c r="X648" s="24"/>
      <c r="Y648" s="24"/>
      <c r="Z648" s="24"/>
    </row>
    <row r="649" spans="11:26" ht="15.75" customHeight="1">
      <c r="K649" s="30"/>
      <c r="M649" s="30"/>
      <c r="N649" s="160"/>
      <c r="O649" s="160"/>
      <c r="P649" s="24"/>
      <c r="Q649" s="24"/>
      <c r="R649" s="24"/>
      <c r="S649" s="24"/>
      <c r="T649" s="24"/>
      <c r="U649" s="24"/>
      <c r="V649" s="24"/>
      <c r="W649" s="24"/>
      <c r="X649" s="24"/>
      <c r="Y649" s="24"/>
      <c r="Z649" s="24"/>
    </row>
    <row r="650" spans="11:26" ht="15.75" customHeight="1">
      <c r="K650" s="30"/>
      <c r="M650" s="30"/>
      <c r="N650" s="160"/>
      <c r="O650" s="160"/>
      <c r="P650" s="24"/>
      <c r="Q650" s="24"/>
      <c r="R650" s="24"/>
      <c r="S650" s="24"/>
      <c r="T650" s="24"/>
      <c r="U650" s="24"/>
      <c r="V650" s="24"/>
      <c r="W650" s="24"/>
      <c r="X650" s="24"/>
      <c r="Y650" s="24"/>
      <c r="Z650" s="24"/>
    </row>
    <row r="651" spans="11:26" ht="15.75" customHeight="1">
      <c r="K651" s="30"/>
      <c r="M651" s="30"/>
      <c r="N651" s="160"/>
      <c r="O651" s="160"/>
      <c r="P651" s="24"/>
      <c r="Q651" s="24"/>
      <c r="R651" s="24"/>
      <c r="S651" s="24"/>
      <c r="T651" s="24"/>
      <c r="U651" s="24"/>
      <c r="V651" s="24"/>
      <c r="W651" s="24"/>
      <c r="X651" s="24"/>
      <c r="Y651" s="24"/>
      <c r="Z651" s="24"/>
    </row>
    <row r="652" spans="11:26" ht="15.75" customHeight="1">
      <c r="K652" s="30"/>
      <c r="M652" s="30"/>
      <c r="N652" s="160"/>
      <c r="O652" s="160"/>
      <c r="P652" s="24"/>
      <c r="Q652" s="24"/>
      <c r="R652" s="24"/>
      <c r="S652" s="24"/>
      <c r="T652" s="24"/>
      <c r="U652" s="24"/>
      <c r="V652" s="24"/>
      <c r="W652" s="24"/>
      <c r="X652" s="24"/>
      <c r="Y652" s="24"/>
      <c r="Z652" s="24"/>
    </row>
    <row r="653" spans="11:26" ht="15.75" customHeight="1">
      <c r="K653" s="30"/>
      <c r="M653" s="30"/>
      <c r="N653" s="160"/>
      <c r="O653" s="160"/>
      <c r="P653" s="24"/>
      <c r="Q653" s="24"/>
      <c r="R653" s="24"/>
      <c r="S653" s="24"/>
      <c r="T653" s="24"/>
      <c r="U653" s="24"/>
      <c r="V653" s="24"/>
      <c r="W653" s="24"/>
      <c r="X653" s="24"/>
      <c r="Y653" s="24"/>
      <c r="Z653" s="24"/>
    </row>
    <row r="654" spans="11:26" ht="15.75" customHeight="1">
      <c r="K654" s="30"/>
      <c r="M654" s="30"/>
      <c r="N654" s="160"/>
      <c r="O654" s="160"/>
      <c r="P654" s="24"/>
      <c r="Q654" s="24"/>
      <c r="R654" s="24"/>
      <c r="S654" s="24"/>
      <c r="T654" s="24"/>
      <c r="U654" s="24"/>
      <c r="V654" s="24"/>
      <c r="W654" s="24"/>
      <c r="X654" s="24"/>
      <c r="Y654" s="24"/>
      <c r="Z654" s="24"/>
    </row>
    <row r="655" spans="11:26" ht="15.75" customHeight="1">
      <c r="K655" s="30"/>
      <c r="M655" s="30"/>
      <c r="N655" s="160"/>
      <c r="O655" s="160"/>
      <c r="P655" s="24"/>
      <c r="Q655" s="24"/>
      <c r="R655" s="24"/>
      <c r="S655" s="24"/>
      <c r="T655" s="24"/>
      <c r="U655" s="24"/>
      <c r="V655" s="24"/>
      <c r="W655" s="24"/>
      <c r="X655" s="24"/>
      <c r="Y655" s="24"/>
      <c r="Z655" s="24"/>
    </row>
    <row r="656" spans="11:26" ht="15.75" customHeight="1">
      <c r="K656" s="30"/>
      <c r="M656" s="30"/>
      <c r="N656" s="160"/>
      <c r="O656" s="160"/>
      <c r="P656" s="24"/>
      <c r="Q656" s="24"/>
      <c r="R656" s="24"/>
      <c r="S656" s="24"/>
      <c r="T656" s="24"/>
      <c r="U656" s="24"/>
      <c r="V656" s="24"/>
      <c r="W656" s="24"/>
      <c r="X656" s="24"/>
      <c r="Y656" s="24"/>
      <c r="Z656" s="24"/>
    </row>
    <row r="657" spans="11:26" ht="15.75" customHeight="1">
      <c r="K657" s="30"/>
      <c r="M657" s="30"/>
      <c r="N657" s="160"/>
      <c r="O657" s="160"/>
      <c r="P657" s="24"/>
      <c r="Q657" s="24"/>
      <c r="R657" s="24"/>
      <c r="S657" s="24"/>
      <c r="T657" s="24"/>
      <c r="U657" s="24"/>
      <c r="V657" s="24"/>
      <c r="W657" s="24"/>
      <c r="X657" s="24"/>
      <c r="Y657" s="24"/>
      <c r="Z657" s="24"/>
    </row>
    <row r="658" spans="11:26" ht="15.75" customHeight="1">
      <c r="K658" s="30"/>
      <c r="M658" s="30"/>
      <c r="N658" s="160"/>
      <c r="O658" s="160"/>
      <c r="P658" s="24"/>
      <c r="Q658" s="24"/>
      <c r="R658" s="24"/>
      <c r="S658" s="24"/>
      <c r="T658" s="24"/>
      <c r="U658" s="24"/>
      <c r="V658" s="24"/>
      <c r="W658" s="24"/>
      <c r="X658" s="24"/>
      <c r="Y658" s="24"/>
      <c r="Z658" s="24"/>
    </row>
    <row r="659" spans="11:26" ht="15.75" customHeight="1">
      <c r="K659" s="30"/>
      <c r="M659" s="30"/>
      <c r="N659" s="160"/>
      <c r="O659" s="160"/>
      <c r="P659" s="24"/>
      <c r="Q659" s="24"/>
      <c r="R659" s="24"/>
      <c r="S659" s="24"/>
      <c r="T659" s="24"/>
      <c r="U659" s="24"/>
      <c r="V659" s="24"/>
      <c r="W659" s="24"/>
      <c r="X659" s="24"/>
      <c r="Y659" s="24"/>
      <c r="Z659" s="24"/>
    </row>
    <row r="660" spans="11:26" ht="15.75" customHeight="1">
      <c r="K660" s="30"/>
      <c r="M660" s="30"/>
      <c r="N660" s="160"/>
      <c r="O660" s="160"/>
      <c r="P660" s="24"/>
      <c r="Q660" s="24"/>
      <c r="R660" s="24"/>
      <c r="S660" s="24"/>
      <c r="T660" s="24"/>
      <c r="U660" s="24"/>
      <c r="V660" s="24"/>
      <c r="W660" s="24"/>
      <c r="X660" s="24"/>
      <c r="Y660" s="24"/>
      <c r="Z660" s="24"/>
    </row>
    <row r="661" spans="11:26" ht="15.75" customHeight="1">
      <c r="K661" s="30"/>
      <c r="M661" s="30"/>
      <c r="N661" s="160"/>
      <c r="O661" s="160"/>
      <c r="P661" s="24"/>
      <c r="Q661" s="24"/>
      <c r="R661" s="24"/>
      <c r="S661" s="24"/>
      <c r="T661" s="24"/>
      <c r="U661" s="24"/>
      <c r="V661" s="24"/>
      <c r="W661" s="24"/>
      <c r="X661" s="24"/>
      <c r="Y661" s="24"/>
      <c r="Z661" s="24"/>
    </row>
    <row r="662" spans="11:26" ht="15.75" customHeight="1">
      <c r="K662" s="30"/>
      <c r="M662" s="30"/>
      <c r="N662" s="160"/>
      <c r="O662" s="160"/>
      <c r="P662" s="24"/>
      <c r="Q662" s="24"/>
      <c r="R662" s="24"/>
      <c r="S662" s="24"/>
      <c r="T662" s="24"/>
      <c r="U662" s="24"/>
      <c r="V662" s="24"/>
      <c r="W662" s="24"/>
      <c r="X662" s="24"/>
      <c r="Y662" s="24"/>
      <c r="Z662" s="24"/>
    </row>
    <row r="663" spans="11:26" ht="15.75" customHeight="1">
      <c r="K663" s="30"/>
      <c r="M663" s="30"/>
      <c r="N663" s="160"/>
      <c r="O663" s="160"/>
      <c r="P663" s="24"/>
      <c r="Q663" s="24"/>
      <c r="R663" s="24"/>
      <c r="S663" s="24"/>
      <c r="T663" s="24"/>
      <c r="U663" s="24"/>
      <c r="V663" s="24"/>
      <c r="W663" s="24"/>
      <c r="X663" s="24"/>
      <c r="Y663" s="24"/>
      <c r="Z663" s="24"/>
    </row>
    <row r="664" spans="11:26" ht="15.75" customHeight="1">
      <c r="K664" s="30"/>
      <c r="M664" s="30"/>
      <c r="N664" s="160"/>
      <c r="O664" s="160"/>
      <c r="P664" s="24"/>
      <c r="Q664" s="24"/>
      <c r="R664" s="24"/>
      <c r="S664" s="24"/>
      <c r="T664" s="24"/>
      <c r="U664" s="24"/>
      <c r="V664" s="24"/>
      <c r="W664" s="24"/>
      <c r="X664" s="24"/>
      <c r="Y664" s="24"/>
      <c r="Z664" s="24"/>
    </row>
    <row r="665" spans="11:26" ht="15.75" customHeight="1">
      <c r="K665" s="30"/>
      <c r="M665" s="30"/>
      <c r="N665" s="160"/>
      <c r="O665" s="160"/>
      <c r="P665" s="24"/>
      <c r="Q665" s="24"/>
      <c r="R665" s="24"/>
      <c r="S665" s="24"/>
      <c r="T665" s="24"/>
      <c r="U665" s="24"/>
      <c r="V665" s="24"/>
      <c r="W665" s="24"/>
      <c r="X665" s="24"/>
      <c r="Y665" s="24"/>
      <c r="Z665" s="24"/>
    </row>
    <row r="666" spans="11:26" ht="15.75" customHeight="1">
      <c r="K666" s="30"/>
      <c r="M666" s="30"/>
      <c r="N666" s="160"/>
      <c r="O666" s="160"/>
      <c r="P666" s="24"/>
      <c r="Q666" s="24"/>
      <c r="R666" s="24"/>
      <c r="S666" s="24"/>
      <c r="T666" s="24"/>
      <c r="U666" s="24"/>
      <c r="V666" s="24"/>
      <c r="W666" s="24"/>
      <c r="X666" s="24"/>
      <c r="Y666" s="24"/>
      <c r="Z666" s="24"/>
    </row>
    <row r="667" spans="11:26" ht="15.75" customHeight="1">
      <c r="K667" s="30"/>
      <c r="M667" s="30"/>
      <c r="N667" s="160"/>
      <c r="O667" s="160"/>
      <c r="P667" s="24"/>
      <c r="Q667" s="24"/>
      <c r="R667" s="24"/>
      <c r="S667" s="24"/>
      <c r="T667" s="24"/>
      <c r="U667" s="24"/>
      <c r="V667" s="24"/>
      <c r="W667" s="24"/>
      <c r="X667" s="24"/>
      <c r="Y667" s="24"/>
      <c r="Z667" s="24"/>
    </row>
    <row r="668" spans="11:26" ht="15.75" customHeight="1">
      <c r="K668" s="30"/>
      <c r="M668" s="30"/>
      <c r="N668" s="160"/>
      <c r="O668" s="160"/>
      <c r="P668" s="24"/>
      <c r="Q668" s="24"/>
      <c r="R668" s="24"/>
      <c r="S668" s="24"/>
      <c r="T668" s="24"/>
      <c r="U668" s="24"/>
      <c r="V668" s="24"/>
      <c r="W668" s="24"/>
      <c r="X668" s="24"/>
      <c r="Y668" s="24"/>
      <c r="Z668" s="24"/>
    </row>
    <row r="669" spans="11:26" ht="15.75" customHeight="1">
      <c r="K669" s="30"/>
      <c r="M669" s="30"/>
      <c r="N669" s="160"/>
      <c r="O669" s="160"/>
      <c r="P669" s="24"/>
      <c r="Q669" s="24"/>
      <c r="R669" s="24"/>
      <c r="S669" s="24"/>
      <c r="T669" s="24"/>
      <c r="U669" s="24"/>
      <c r="V669" s="24"/>
      <c r="W669" s="24"/>
      <c r="X669" s="24"/>
      <c r="Y669" s="24"/>
      <c r="Z669" s="24"/>
    </row>
    <row r="670" spans="11:26" ht="15.75" customHeight="1">
      <c r="K670" s="30"/>
      <c r="M670" s="30"/>
      <c r="N670" s="160"/>
      <c r="O670" s="160"/>
      <c r="P670" s="24"/>
      <c r="Q670" s="24"/>
      <c r="R670" s="24"/>
      <c r="S670" s="24"/>
      <c r="T670" s="24"/>
      <c r="U670" s="24"/>
      <c r="V670" s="24"/>
      <c r="W670" s="24"/>
      <c r="X670" s="24"/>
      <c r="Y670" s="24"/>
      <c r="Z670" s="24"/>
    </row>
    <row r="671" spans="11:26" ht="15.75" customHeight="1">
      <c r="K671" s="30"/>
      <c r="M671" s="30"/>
      <c r="N671" s="160"/>
      <c r="O671" s="160"/>
      <c r="P671" s="24"/>
      <c r="Q671" s="24"/>
      <c r="R671" s="24"/>
      <c r="S671" s="24"/>
      <c r="T671" s="24"/>
      <c r="U671" s="24"/>
      <c r="V671" s="24"/>
      <c r="W671" s="24"/>
      <c r="X671" s="24"/>
      <c r="Y671" s="24"/>
      <c r="Z671" s="24"/>
    </row>
    <row r="672" spans="11:26" ht="15.75" customHeight="1">
      <c r="K672" s="30"/>
      <c r="M672" s="30"/>
      <c r="N672" s="160"/>
      <c r="O672" s="160"/>
      <c r="P672" s="24"/>
      <c r="Q672" s="24"/>
      <c r="R672" s="24"/>
      <c r="S672" s="24"/>
      <c r="T672" s="24"/>
      <c r="U672" s="24"/>
      <c r="V672" s="24"/>
      <c r="W672" s="24"/>
      <c r="X672" s="24"/>
      <c r="Y672" s="24"/>
      <c r="Z672" s="24"/>
    </row>
    <row r="673" spans="11:26" ht="15.75" customHeight="1">
      <c r="K673" s="30"/>
      <c r="M673" s="30"/>
      <c r="N673" s="160"/>
      <c r="O673" s="160"/>
      <c r="P673" s="24"/>
      <c r="Q673" s="24"/>
      <c r="R673" s="24"/>
      <c r="S673" s="24"/>
      <c r="T673" s="24"/>
      <c r="U673" s="24"/>
      <c r="V673" s="24"/>
      <c r="W673" s="24"/>
      <c r="X673" s="24"/>
      <c r="Y673" s="24"/>
      <c r="Z673" s="24"/>
    </row>
    <row r="674" spans="11:26" ht="15.75" customHeight="1">
      <c r="K674" s="30"/>
      <c r="M674" s="30"/>
      <c r="N674" s="160"/>
      <c r="O674" s="160"/>
      <c r="P674" s="24"/>
      <c r="Q674" s="24"/>
      <c r="R674" s="24"/>
      <c r="S674" s="24"/>
      <c r="T674" s="24"/>
      <c r="U674" s="24"/>
      <c r="V674" s="24"/>
      <c r="W674" s="24"/>
      <c r="X674" s="24"/>
      <c r="Y674" s="24"/>
      <c r="Z674" s="24"/>
    </row>
    <row r="675" spans="11:26" ht="15.75" customHeight="1">
      <c r="K675" s="30"/>
      <c r="M675" s="30"/>
      <c r="N675" s="160"/>
      <c r="O675" s="160"/>
      <c r="P675" s="24"/>
      <c r="Q675" s="24"/>
      <c r="R675" s="24"/>
      <c r="S675" s="24"/>
      <c r="T675" s="24"/>
      <c r="U675" s="24"/>
      <c r="V675" s="24"/>
      <c r="W675" s="24"/>
      <c r="X675" s="24"/>
      <c r="Y675" s="24"/>
      <c r="Z675" s="24"/>
    </row>
    <row r="676" spans="11:26" ht="15.75" customHeight="1">
      <c r="K676" s="30"/>
      <c r="M676" s="30"/>
      <c r="N676" s="160"/>
      <c r="O676" s="160"/>
      <c r="P676" s="24"/>
      <c r="Q676" s="24"/>
      <c r="R676" s="24"/>
      <c r="S676" s="24"/>
      <c r="T676" s="24"/>
      <c r="U676" s="24"/>
      <c r="V676" s="24"/>
      <c r="W676" s="24"/>
      <c r="X676" s="24"/>
      <c r="Y676" s="24"/>
      <c r="Z676" s="24"/>
    </row>
    <row r="677" spans="11:26" ht="15.75" customHeight="1">
      <c r="K677" s="30"/>
      <c r="M677" s="30"/>
      <c r="N677" s="160"/>
      <c r="O677" s="160"/>
      <c r="P677" s="24"/>
      <c r="Q677" s="24"/>
      <c r="R677" s="24"/>
      <c r="S677" s="24"/>
      <c r="T677" s="24"/>
      <c r="U677" s="24"/>
      <c r="V677" s="24"/>
      <c r="W677" s="24"/>
      <c r="X677" s="24"/>
      <c r="Y677" s="24"/>
      <c r="Z677" s="24"/>
    </row>
    <row r="678" spans="11:26" ht="15.75" customHeight="1">
      <c r="K678" s="30"/>
      <c r="M678" s="30"/>
      <c r="N678" s="160"/>
      <c r="O678" s="160"/>
      <c r="P678" s="24"/>
      <c r="Q678" s="24"/>
      <c r="R678" s="24"/>
      <c r="S678" s="24"/>
      <c r="T678" s="24"/>
      <c r="U678" s="24"/>
      <c r="V678" s="24"/>
      <c r="W678" s="24"/>
      <c r="X678" s="24"/>
      <c r="Y678" s="24"/>
      <c r="Z678" s="24"/>
    </row>
    <row r="679" spans="11:26" ht="15.75" customHeight="1">
      <c r="K679" s="30"/>
      <c r="M679" s="30"/>
      <c r="N679" s="160"/>
      <c r="O679" s="160"/>
      <c r="P679" s="24"/>
      <c r="Q679" s="24"/>
      <c r="R679" s="24"/>
      <c r="S679" s="24"/>
      <c r="T679" s="24"/>
      <c r="U679" s="24"/>
      <c r="V679" s="24"/>
      <c r="W679" s="24"/>
      <c r="X679" s="24"/>
      <c r="Y679" s="24"/>
      <c r="Z679" s="24"/>
    </row>
    <row r="680" spans="11:26" ht="15.75" customHeight="1">
      <c r="K680" s="30"/>
      <c r="M680" s="30"/>
      <c r="N680" s="160"/>
      <c r="O680" s="160"/>
      <c r="P680" s="24"/>
      <c r="Q680" s="24"/>
      <c r="R680" s="24"/>
      <c r="S680" s="24"/>
      <c r="T680" s="24"/>
      <c r="U680" s="24"/>
      <c r="V680" s="24"/>
      <c r="W680" s="24"/>
      <c r="X680" s="24"/>
      <c r="Y680" s="24"/>
      <c r="Z680" s="24"/>
    </row>
    <row r="681" spans="11:26" ht="15.75" customHeight="1">
      <c r="K681" s="30"/>
      <c r="M681" s="30"/>
      <c r="N681" s="160"/>
      <c r="O681" s="160"/>
      <c r="P681" s="24"/>
      <c r="Q681" s="24"/>
      <c r="R681" s="24"/>
      <c r="S681" s="24"/>
      <c r="T681" s="24"/>
      <c r="U681" s="24"/>
      <c r="V681" s="24"/>
      <c r="W681" s="24"/>
      <c r="X681" s="24"/>
      <c r="Y681" s="24"/>
      <c r="Z681" s="24"/>
    </row>
    <row r="682" spans="11:26" ht="15.75" customHeight="1">
      <c r="K682" s="30"/>
      <c r="M682" s="30"/>
      <c r="N682" s="160"/>
      <c r="O682" s="160"/>
      <c r="P682" s="24"/>
      <c r="Q682" s="24"/>
      <c r="R682" s="24"/>
      <c r="S682" s="24"/>
      <c r="T682" s="24"/>
      <c r="U682" s="24"/>
      <c r="V682" s="24"/>
      <c r="W682" s="24"/>
      <c r="X682" s="24"/>
      <c r="Y682" s="24"/>
      <c r="Z682" s="24"/>
    </row>
    <row r="683" spans="11:26" ht="15.75" customHeight="1">
      <c r="K683" s="30"/>
      <c r="M683" s="30"/>
      <c r="N683" s="160"/>
      <c r="O683" s="160"/>
      <c r="P683" s="24"/>
      <c r="Q683" s="24"/>
      <c r="R683" s="24"/>
      <c r="S683" s="24"/>
      <c r="T683" s="24"/>
      <c r="U683" s="24"/>
      <c r="V683" s="24"/>
      <c r="W683" s="24"/>
      <c r="X683" s="24"/>
      <c r="Y683" s="24"/>
      <c r="Z683" s="24"/>
    </row>
    <row r="684" spans="11:26" ht="15.75" customHeight="1">
      <c r="K684" s="30"/>
      <c r="M684" s="30"/>
      <c r="N684" s="160"/>
      <c r="O684" s="160"/>
      <c r="P684" s="24"/>
      <c r="Q684" s="24"/>
      <c r="R684" s="24"/>
      <c r="S684" s="24"/>
      <c r="T684" s="24"/>
      <c r="U684" s="24"/>
      <c r="V684" s="24"/>
      <c r="W684" s="24"/>
      <c r="X684" s="24"/>
      <c r="Y684" s="24"/>
      <c r="Z684" s="24"/>
    </row>
    <row r="685" spans="11:26" ht="15.75" customHeight="1">
      <c r="K685" s="30"/>
      <c r="M685" s="30"/>
      <c r="N685" s="160"/>
      <c r="O685" s="160"/>
      <c r="P685" s="24"/>
      <c r="Q685" s="24"/>
      <c r="R685" s="24"/>
      <c r="S685" s="24"/>
      <c r="T685" s="24"/>
      <c r="U685" s="24"/>
      <c r="V685" s="24"/>
      <c r="W685" s="24"/>
      <c r="X685" s="24"/>
      <c r="Y685" s="24"/>
      <c r="Z685" s="24"/>
    </row>
    <row r="686" spans="11:26" ht="15.75" customHeight="1">
      <c r="K686" s="30"/>
      <c r="M686" s="30"/>
      <c r="N686" s="160"/>
      <c r="O686" s="160"/>
      <c r="P686" s="24"/>
      <c r="Q686" s="24"/>
      <c r="R686" s="24"/>
      <c r="S686" s="24"/>
      <c r="T686" s="24"/>
      <c r="U686" s="24"/>
      <c r="V686" s="24"/>
      <c r="W686" s="24"/>
      <c r="X686" s="24"/>
      <c r="Y686" s="24"/>
      <c r="Z686" s="24"/>
    </row>
    <row r="687" spans="11:26" ht="15.75" customHeight="1">
      <c r="K687" s="30"/>
      <c r="M687" s="30"/>
      <c r="N687" s="160"/>
      <c r="O687" s="160"/>
      <c r="P687" s="24"/>
      <c r="Q687" s="24"/>
      <c r="R687" s="24"/>
      <c r="S687" s="24"/>
      <c r="T687" s="24"/>
      <c r="U687" s="24"/>
      <c r="V687" s="24"/>
      <c r="W687" s="24"/>
      <c r="X687" s="24"/>
      <c r="Y687" s="24"/>
      <c r="Z687" s="24"/>
    </row>
    <row r="688" spans="11:26" ht="15.75" customHeight="1">
      <c r="K688" s="30"/>
      <c r="M688" s="30"/>
      <c r="N688" s="160"/>
      <c r="O688" s="160"/>
      <c r="P688" s="24"/>
      <c r="Q688" s="24"/>
      <c r="R688" s="24"/>
      <c r="S688" s="24"/>
      <c r="T688" s="24"/>
      <c r="U688" s="24"/>
      <c r="V688" s="24"/>
      <c r="W688" s="24"/>
      <c r="X688" s="24"/>
      <c r="Y688" s="24"/>
      <c r="Z688" s="24"/>
    </row>
    <row r="689" spans="11:26" ht="15.75" customHeight="1">
      <c r="K689" s="30"/>
      <c r="M689" s="30"/>
      <c r="N689" s="160"/>
      <c r="O689" s="160"/>
      <c r="P689" s="24"/>
      <c r="Q689" s="24"/>
      <c r="R689" s="24"/>
      <c r="S689" s="24"/>
      <c r="T689" s="24"/>
      <c r="U689" s="24"/>
      <c r="V689" s="24"/>
      <c r="W689" s="24"/>
      <c r="X689" s="24"/>
      <c r="Y689" s="24"/>
      <c r="Z689" s="24"/>
    </row>
    <row r="690" spans="11:26" ht="15.75" customHeight="1">
      <c r="K690" s="30"/>
      <c r="M690" s="30"/>
      <c r="N690" s="160"/>
      <c r="O690" s="160"/>
      <c r="P690" s="24"/>
      <c r="Q690" s="24"/>
      <c r="R690" s="24"/>
      <c r="S690" s="24"/>
      <c r="T690" s="24"/>
      <c r="U690" s="24"/>
      <c r="V690" s="24"/>
      <c r="W690" s="24"/>
      <c r="X690" s="24"/>
      <c r="Y690" s="24"/>
      <c r="Z690" s="24"/>
    </row>
    <row r="691" spans="11:26" ht="15.75" customHeight="1">
      <c r="K691" s="30"/>
      <c r="M691" s="30"/>
      <c r="N691" s="160"/>
      <c r="O691" s="160"/>
      <c r="P691" s="24"/>
      <c r="Q691" s="24"/>
      <c r="R691" s="24"/>
      <c r="S691" s="24"/>
      <c r="T691" s="24"/>
      <c r="U691" s="24"/>
      <c r="V691" s="24"/>
      <c r="W691" s="24"/>
      <c r="X691" s="24"/>
      <c r="Y691" s="24"/>
      <c r="Z691" s="24"/>
    </row>
    <row r="692" spans="11:26" ht="15.75" customHeight="1">
      <c r="K692" s="30"/>
      <c r="M692" s="30"/>
      <c r="N692" s="160"/>
      <c r="O692" s="160"/>
      <c r="P692" s="24"/>
      <c r="Q692" s="24"/>
      <c r="R692" s="24"/>
      <c r="S692" s="24"/>
      <c r="T692" s="24"/>
      <c r="U692" s="24"/>
      <c r="V692" s="24"/>
      <c r="W692" s="24"/>
      <c r="X692" s="24"/>
      <c r="Y692" s="24"/>
      <c r="Z692" s="24"/>
    </row>
    <row r="693" spans="11:26" ht="15.75" customHeight="1">
      <c r="K693" s="30"/>
      <c r="M693" s="30"/>
      <c r="N693" s="160"/>
      <c r="O693" s="160"/>
      <c r="P693" s="24"/>
      <c r="Q693" s="24"/>
      <c r="R693" s="24"/>
      <c r="S693" s="24"/>
      <c r="T693" s="24"/>
      <c r="U693" s="24"/>
      <c r="V693" s="24"/>
      <c r="W693" s="24"/>
      <c r="X693" s="24"/>
      <c r="Y693" s="24"/>
      <c r="Z693" s="24"/>
    </row>
    <row r="694" spans="11:26" ht="15.75" customHeight="1">
      <c r="K694" s="30"/>
      <c r="M694" s="30"/>
      <c r="N694" s="160"/>
      <c r="O694" s="160"/>
      <c r="P694" s="24"/>
      <c r="Q694" s="24"/>
      <c r="R694" s="24"/>
      <c r="S694" s="24"/>
      <c r="T694" s="24"/>
      <c r="U694" s="24"/>
      <c r="V694" s="24"/>
      <c r="W694" s="24"/>
      <c r="X694" s="24"/>
      <c r="Y694" s="24"/>
      <c r="Z694" s="24"/>
    </row>
    <row r="695" spans="11:26" ht="15.75" customHeight="1">
      <c r="K695" s="30"/>
      <c r="M695" s="30"/>
      <c r="N695" s="160"/>
      <c r="O695" s="160"/>
      <c r="P695" s="24"/>
      <c r="Q695" s="24"/>
      <c r="R695" s="24"/>
      <c r="S695" s="24"/>
      <c r="T695" s="24"/>
      <c r="U695" s="24"/>
      <c r="V695" s="24"/>
      <c r="W695" s="24"/>
      <c r="X695" s="24"/>
      <c r="Y695" s="24"/>
      <c r="Z695" s="24"/>
    </row>
    <row r="696" spans="11:26" ht="15.75" customHeight="1">
      <c r="K696" s="30"/>
      <c r="M696" s="30"/>
      <c r="N696" s="160"/>
      <c r="O696" s="160"/>
      <c r="P696" s="24"/>
      <c r="Q696" s="24"/>
      <c r="R696" s="24"/>
      <c r="S696" s="24"/>
      <c r="T696" s="24"/>
      <c r="U696" s="24"/>
      <c r="V696" s="24"/>
      <c r="W696" s="24"/>
      <c r="X696" s="24"/>
      <c r="Y696" s="24"/>
      <c r="Z696" s="24"/>
    </row>
    <row r="697" spans="11:26" ht="15.75" customHeight="1">
      <c r="K697" s="30"/>
      <c r="M697" s="30"/>
      <c r="N697" s="160"/>
      <c r="O697" s="160"/>
      <c r="P697" s="24"/>
      <c r="Q697" s="24"/>
      <c r="R697" s="24"/>
      <c r="S697" s="24"/>
      <c r="T697" s="24"/>
      <c r="U697" s="24"/>
      <c r="V697" s="24"/>
      <c r="W697" s="24"/>
      <c r="X697" s="24"/>
      <c r="Y697" s="24"/>
      <c r="Z697" s="24"/>
    </row>
    <row r="698" spans="11:26" ht="15.75" customHeight="1">
      <c r="K698" s="30"/>
      <c r="M698" s="30"/>
      <c r="N698" s="160"/>
      <c r="O698" s="160"/>
      <c r="P698" s="24"/>
      <c r="Q698" s="24"/>
      <c r="R698" s="24"/>
      <c r="S698" s="24"/>
      <c r="T698" s="24"/>
      <c r="U698" s="24"/>
      <c r="V698" s="24"/>
      <c r="W698" s="24"/>
      <c r="X698" s="24"/>
      <c r="Y698" s="24"/>
      <c r="Z698" s="24"/>
    </row>
    <row r="699" spans="11:26" ht="15.75" customHeight="1">
      <c r="K699" s="30"/>
      <c r="M699" s="30"/>
      <c r="N699" s="160"/>
      <c r="O699" s="160"/>
      <c r="P699" s="24"/>
      <c r="Q699" s="24"/>
      <c r="R699" s="24"/>
      <c r="S699" s="24"/>
      <c r="T699" s="24"/>
      <c r="U699" s="24"/>
      <c r="V699" s="24"/>
      <c r="W699" s="24"/>
      <c r="X699" s="24"/>
      <c r="Y699" s="24"/>
      <c r="Z699" s="24"/>
    </row>
    <row r="700" spans="11:26" ht="15.75" customHeight="1">
      <c r="K700" s="30"/>
      <c r="M700" s="30"/>
      <c r="N700" s="160"/>
      <c r="O700" s="160"/>
      <c r="P700" s="24"/>
      <c r="Q700" s="24"/>
      <c r="R700" s="24"/>
      <c r="S700" s="24"/>
      <c r="T700" s="24"/>
      <c r="U700" s="24"/>
      <c r="V700" s="24"/>
      <c r="W700" s="24"/>
      <c r="X700" s="24"/>
      <c r="Y700" s="24"/>
      <c r="Z700" s="24"/>
    </row>
    <row r="701" spans="11:26" ht="15.75" customHeight="1">
      <c r="K701" s="30"/>
      <c r="M701" s="30"/>
      <c r="N701" s="160"/>
      <c r="O701" s="160"/>
      <c r="P701" s="24"/>
      <c r="Q701" s="24"/>
      <c r="R701" s="24"/>
      <c r="S701" s="24"/>
      <c r="T701" s="24"/>
      <c r="U701" s="24"/>
      <c r="V701" s="24"/>
      <c r="W701" s="24"/>
      <c r="X701" s="24"/>
      <c r="Y701" s="24"/>
      <c r="Z701" s="24"/>
    </row>
    <row r="702" spans="11:26" ht="15.75" customHeight="1">
      <c r="K702" s="30"/>
      <c r="M702" s="30"/>
      <c r="N702" s="160"/>
      <c r="O702" s="160"/>
      <c r="P702" s="24"/>
      <c r="Q702" s="24"/>
      <c r="R702" s="24"/>
      <c r="S702" s="24"/>
      <c r="T702" s="24"/>
      <c r="U702" s="24"/>
      <c r="V702" s="24"/>
      <c r="W702" s="24"/>
      <c r="X702" s="24"/>
      <c r="Y702" s="24"/>
      <c r="Z702" s="24"/>
    </row>
    <row r="703" spans="11:26" ht="15.75" customHeight="1">
      <c r="K703" s="30"/>
      <c r="M703" s="30"/>
      <c r="N703" s="160"/>
      <c r="O703" s="160"/>
      <c r="P703" s="24"/>
      <c r="Q703" s="24"/>
      <c r="R703" s="24"/>
      <c r="S703" s="24"/>
      <c r="T703" s="24"/>
      <c r="U703" s="24"/>
      <c r="V703" s="24"/>
      <c r="W703" s="24"/>
      <c r="X703" s="24"/>
      <c r="Y703" s="24"/>
      <c r="Z703" s="24"/>
    </row>
    <row r="704" spans="11:26" ht="15.75" customHeight="1">
      <c r="K704" s="30"/>
      <c r="M704" s="30"/>
      <c r="N704" s="160"/>
      <c r="O704" s="160"/>
      <c r="P704" s="24"/>
      <c r="Q704" s="24"/>
      <c r="R704" s="24"/>
      <c r="S704" s="24"/>
      <c r="T704" s="24"/>
      <c r="U704" s="24"/>
      <c r="V704" s="24"/>
      <c r="W704" s="24"/>
      <c r="X704" s="24"/>
      <c r="Y704" s="24"/>
      <c r="Z704" s="24"/>
    </row>
    <row r="705" spans="11:26" ht="15.75" customHeight="1">
      <c r="K705" s="30"/>
      <c r="M705" s="30"/>
      <c r="N705" s="160"/>
      <c r="O705" s="160"/>
      <c r="P705" s="24"/>
      <c r="Q705" s="24"/>
      <c r="R705" s="24"/>
      <c r="S705" s="24"/>
      <c r="T705" s="24"/>
      <c r="U705" s="24"/>
      <c r="V705" s="24"/>
      <c r="W705" s="24"/>
      <c r="X705" s="24"/>
      <c r="Y705" s="24"/>
      <c r="Z705" s="24"/>
    </row>
    <row r="706" spans="11:26" ht="15.75" customHeight="1">
      <c r="K706" s="30"/>
      <c r="M706" s="30"/>
      <c r="N706" s="160"/>
      <c r="O706" s="160"/>
      <c r="P706" s="24"/>
      <c r="Q706" s="24"/>
      <c r="R706" s="24"/>
      <c r="S706" s="24"/>
      <c r="T706" s="24"/>
      <c r="U706" s="24"/>
      <c r="V706" s="24"/>
      <c r="W706" s="24"/>
      <c r="X706" s="24"/>
      <c r="Y706" s="24"/>
      <c r="Z706" s="24"/>
    </row>
    <row r="707" spans="11:26" ht="15.75" customHeight="1">
      <c r="K707" s="30"/>
      <c r="M707" s="30"/>
      <c r="N707" s="160"/>
      <c r="O707" s="160"/>
      <c r="P707" s="24"/>
      <c r="Q707" s="24"/>
      <c r="R707" s="24"/>
      <c r="S707" s="24"/>
      <c r="T707" s="24"/>
      <c r="U707" s="24"/>
      <c r="V707" s="24"/>
      <c r="W707" s="24"/>
      <c r="X707" s="24"/>
      <c r="Y707" s="24"/>
      <c r="Z707" s="24"/>
    </row>
    <row r="708" spans="11:26" ht="15.75" customHeight="1">
      <c r="K708" s="30"/>
      <c r="M708" s="30"/>
      <c r="N708" s="160"/>
      <c r="O708" s="160"/>
      <c r="P708" s="24"/>
      <c r="Q708" s="24"/>
      <c r="R708" s="24"/>
      <c r="S708" s="24"/>
      <c r="T708" s="24"/>
      <c r="U708" s="24"/>
      <c r="V708" s="24"/>
      <c r="W708" s="24"/>
      <c r="X708" s="24"/>
      <c r="Y708" s="24"/>
      <c r="Z708" s="24"/>
    </row>
    <row r="709" spans="11:26" ht="15.75" customHeight="1">
      <c r="K709" s="30"/>
      <c r="M709" s="30"/>
      <c r="N709" s="160"/>
      <c r="O709" s="160"/>
      <c r="P709" s="24"/>
      <c r="Q709" s="24"/>
      <c r="R709" s="24"/>
      <c r="S709" s="24"/>
      <c r="T709" s="24"/>
      <c r="U709" s="24"/>
      <c r="V709" s="24"/>
      <c r="W709" s="24"/>
      <c r="X709" s="24"/>
      <c r="Y709" s="24"/>
      <c r="Z709" s="24"/>
    </row>
    <row r="710" spans="11:26" ht="15.75" customHeight="1">
      <c r="K710" s="30"/>
      <c r="M710" s="30"/>
      <c r="N710" s="160"/>
      <c r="O710" s="160"/>
      <c r="P710" s="24"/>
      <c r="Q710" s="24"/>
      <c r="R710" s="24"/>
      <c r="S710" s="24"/>
      <c r="T710" s="24"/>
      <c r="U710" s="24"/>
      <c r="V710" s="24"/>
      <c r="W710" s="24"/>
      <c r="X710" s="24"/>
      <c r="Y710" s="24"/>
      <c r="Z710" s="24"/>
    </row>
    <row r="711" spans="11:26" ht="15.75" customHeight="1">
      <c r="K711" s="30"/>
      <c r="M711" s="30"/>
      <c r="N711" s="160"/>
      <c r="O711" s="160"/>
      <c r="P711" s="24"/>
      <c r="Q711" s="24"/>
      <c r="R711" s="24"/>
      <c r="S711" s="24"/>
      <c r="T711" s="24"/>
      <c r="U711" s="24"/>
      <c r="V711" s="24"/>
      <c r="W711" s="24"/>
      <c r="X711" s="24"/>
      <c r="Y711" s="24"/>
      <c r="Z711" s="24"/>
    </row>
    <row r="712" spans="11:26" ht="15.75" customHeight="1">
      <c r="K712" s="30"/>
      <c r="M712" s="30"/>
      <c r="N712" s="160"/>
      <c r="O712" s="160"/>
      <c r="P712" s="24"/>
      <c r="Q712" s="24"/>
      <c r="R712" s="24"/>
      <c r="S712" s="24"/>
      <c r="T712" s="24"/>
      <c r="U712" s="24"/>
      <c r="V712" s="24"/>
      <c r="W712" s="24"/>
      <c r="X712" s="24"/>
      <c r="Y712" s="24"/>
      <c r="Z712" s="24"/>
    </row>
    <row r="713" spans="11:26" ht="15.75" customHeight="1">
      <c r="K713" s="30"/>
      <c r="M713" s="30"/>
      <c r="N713" s="160"/>
      <c r="O713" s="160"/>
      <c r="P713" s="24"/>
      <c r="Q713" s="24"/>
      <c r="R713" s="24"/>
      <c r="S713" s="24"/>
      <c r="T713" s="24"/>
      <c r="U713" s="24"/>
      <c r="V713" s="24"/>
      <c r="W713" s="24"/>
      <c r="X713" s="24"/>
      <c r="Y713" s="24"/>
      <c r="Z713" s="24"/>
    </row>
    <row r="714" spans="11:26" ht="15.75" customHeight="1">
      <c r="K714" s="30"/>
      <c r="M714" s="30"/>
      <c r="N714" s="160"/>
      <c r="O714" s="160"/>
      <c r="P714" s="24"/>
      <c r="Q714" s="24"/>
      <c r="R714" s="24"/>
      <c r="S714" s="24"/>
      <c r="T714" s="24"/>
      <c r="U714" s="24"/>
      <c r="V714" s="24"/>
      <c r="W714" s="24"/>
      <c r="X714" s="24"/>
      <c r="Y714" s="24"/>
      <c r="Z714" s="24"/>
    </row>
    <row r="715" spans="11:26" ht="15.75" customHeight="1">
      <c r="K715" s="30"/>
      <c r="M715" s="30"/>
      <c r="N715" s="160"/>
      <c r="O715" s="160"/>
      <c r="P715" s="24"/>
      <c r="Q715" s="24"/>
      <c r="R715" s="24"/>
      <c r="S715" s="24"/>
      <c r="T715" s="24"/>
      <c r="U715" s="24"/>
      <c r="V715" s="24"/>
      <c r="W715" s="24"/>
      <c r="X715" s="24"/>
      <c r="Y715" s="24"/>
      <c r="Z715" s="24"/>
    </row>
    <row r="716" spans="11:26" ht="15.75" customHeight="1">
      <c r="K716" s="30"/>
      <c r="M716" s="30"/>
      <c r="N716" s="160"/>
      <c r="O716" s="160"/>
      <c r="P716" s="24"/>
      <c r="Q716" s="24"/>
      <c r="R716" s="24"/>
      <c r="S716" s="24"/>
      <c r="T716" s="24"/>
      <c r="U716" s="24"/>
      <c r="V716" s="24"/>
      <c r="W716" s="24"/>
      <c r="X716" s="24"/>
      <c r="Y716" s="24"/>
      <c r="Z716" s="24"/>
    </row>
    <row r="717" spans="11:26" ht="15.75" customHeight="1">
      <c r="K717" s="30"/>
      <c r="M717" s="30"/>
      <c r="N717" s="160"/>
      <c r="O717" s="160"/>
      <c r="P717" s="24"/>
      <c r="Q717" s="24"/>
      <c r="R717" s="24"/>
      <c r="S717" s="24"/>
      <c r="T717" s="24"/>
      <c r="U717" s="24"/>
      <c r="V717" s="24"/>
      <c r="W717" s="24"/>
      <c r="X717" s="24"/>
      <c r="Y717" s="24"/>
      <c r="Z717" s="24"/>
    </row>
    <row r="718" spans="11:26" ht="15.75" customHeight="1">
      <c r="K718" s="30"/>
      <c r="M718" s="30"/>
      <c r="N718" s="160"/>
      <c r="O718" s="160"/>
      <c r="P718" s="24"/>
      <c r="Q718" s="24"/>
      <c r="R718" s="24"/>
      <c r="S718" s="24"/>
      <c r="T718" s="24"/>
      <c r="U718" s="24"/>
      <c r="V718" s="24"/>
      <c r="W718" s="24"/>
      <c r="X718" s="24"/>
      <c r="Y718" s="24"/>
      <c r="Z718" s="24"/>
    </row>
    <row r="719" spans="11:26" ht="15.75" customHeight="1">
      <c r="K719" s="30"/>
      <c r="M719" s="30"/>
      <c r="N719" s="160"/>
      <c r="O719" s="160"/>
      <c r="P719" s="24"/>
      <c r="Q719" s="24"/>
      <c r="R719" s="24"/>
      <c r="S719" s="24"/>
      <c r="T719" s="24"/>
      <c r="U719" s="24"/>
      <c r="V719" s="24"/>
      <c r="W719" s="24"/>
      <c r="X719" s="24"/>
      <c r="Y719" s="24"/>
      <c r="Z719" s="24"/>
    </row>
    <row r="720" spans="11:26" ht="15.75" customHeight="1">
      <c r="K720" s="30"/>
      <c r="M720" s="30"/>
      <c r="N720" s="160"/>
      <c r="O720" s="160"/>
      <c r="P720" s="24"/>
      <c r="Q720" s="24"/>
      <c r="R720" s="24"/>
      <c r="S720" s="24"/>
      <c r="T720" s="24"/>
      <c r="U720" s="24"/>
      <c r="V720" s="24"/>
      <c r="W720" s="24"/>
      <c r="X720" s="24"/>
      <c r="Y720" s="24"/>
      <c r="Z720" s="24"/>
    </row>
    <row r="721" spans="11:26" ht="15.75" customHeight="1">
      <c r="K721" s="30"/>
      <c r="M721" s="30"/>
      <c r="N721" s="160"/>
      <c r="O721" s="160"/>
      <c r="P721" s="24"/>
      <c r="Q721" s="24"/>
      <c r="R721" s="24"/>
      <c r="S721" s="24"/>
      <c r="T721" s="24"/>
      <c r="U721" s="24"/>
      <c r="V721" s="24"/>
      <c r="W721" s="24"/>
      <c r="X721" s="24"/>
      <c r="Y721" s="24"/>
      <c r="Z721" s="24"/>
    </row>
    <row r="722" spans="11:26" ht="15.75" customHeight="1">
      <c r="K722" s="30"/>
      <c r="M722" s="30"/>
      <c r="N722" s="160"/>
      <c r="O722" s="160"/>
      <c r="P722" s="24"/>
      <c r="Q722" s="24"/>
      <c r="R722" s="24"/>
      <c r="S722" s="24"/>
      <c r="T722" s="24"/>
      <c r="U722" s="24"/>
      <c r="V722" s="24"/>
      <c r="W722" s="24"/>
      <c r="X722" s="24"/>
      <c r="Y722" s="24"/>
      <c r="Z722" s="24"/>
    </row>
    <row r="723" spans="11:26" ht="15.75" customHeight="1">
      <c r="K723" s="30"/>
      <c r="M723" s="30"/>
      <c r="N723" s="160"/>
      <c r="O723" s="160"/>
      <c r="P723" s="24"/>
      <c r="Q723" s="24"/>
      <c r="R723" s="24"/>
      <c r="S723" s="24"/>
      <c r="T723" s="24"/>
      <c r="U723" s="24"/>
      <c r="V723" s="24"/>
      <c r="W723" s="24"/>
      <c r="X723" s="24"/>
      <c r="Y723" s="24"/>
      <c r="Z723" s="24"/>
    </row>
    <row r="724" spans="11:26" ht="15.75" customHeight="1">
      <c r="K724" s="30"/>
      <c r="M724" s="30"/>
      <c r="N724" s="160"/>
      <c r="O724" s="160"/>
      <c r="P724" s="24"/>
      <c r="Q724" s="24"/>
      <c r="R724" s="24"/>
      <c r="S724" s="24"/>
      <c r="T724" s="24"/>
      <c r="U724" s="24"/>
      <c r="V724" s="24"/>
      <c r="W724" s="24"/>
      <c r="X724" s="24"/>
      <c r="Y724" s="24"/>
      <c r="Z724" s="24"/>
    </row>
    <row r="725" spans="11:26" ht="15.75" customHeight="1">
      <c r="K725" s="30"/>
      <c r="M725" s="30"/>
      <c r="N725" s="160"/>
      <c r="O725" s="160"/>
      <c r="P725" s="24"/>
      <c r="Q725" s="24"/>
      <c r="R725" s="24"/>
      <c r="S725" s="24"/>
      <c r="T725" s="24"/>
      <c r="U725" s="24"/>
      <c r="V725" s="24"/>
      <c r="W725" s="24"/>
      <c r="X725" s="24"/>
      <c r="Y725" s="24"/>
      <c r="Z725" s="24"/>
    </row>
    <row r="726" spans="11:26" ht="15.75" customHeight="1">
      <c r="K726" s="30"/>
      <c r="M726" s="30"/>
      <c r="N726" s="160"/>
      <c r="O726" s="160"/>
      <c r="P726" s="24"/>
      <c r="Q726" s="24"/>
      <c r="R726" s="24"/>
      <c r="S726" s="24"/>
      <c r="T726" s="24"/>
      <c r="U726" s="24"/>
      <c r="V726" s="24"/>
      <c r="W726" s="24"/>
      <c r="X726" s="24"/>
      <c r="Y726" s="24"/>
      <c r="Z726" s="24"/>
    </row>
    <row r="727" spans="11:26" ht="15.75" customHeight="1">
      <c r="K727" s="30"/>
      <c r="M727" s="30"/>
      <c r="N727" s="160"/>
      <c r="O727" s="160"/>
      <c r="P727" s="24"/>
      <c r="Q727" s="24"/>
      <c r="R727" s="24"/>
      <c r="S727" s="24"/>
      <c r="T727" s="24"/>
      <c r="U727" s="24"/>
      <c r="V727" s="24"/>
      <c r="W727" s="24"/>
      <c r="X727" s="24"/>
      <c r="Y727" s="24"/>
      <c r="Z727" s="24"/>
    </row>
    <row r="728" spans="11:26" ht="15.75" customHeight="1">
      <c r="K728" s="30"/>
      <c r="M728" s="30"/>
      <c r="N728" s="160"/>
      <c r="O728" s="160"/>
      <c r="P728" s="24"/>
      <c r="Q728" s="24"/>
      <c r="R728" s="24"/>
      <c r="S728" s="24"/>
      <c r="T728" s="24"/>
      <c r="U728" s="24"/>
      <c r="V728" s="24"/>
      <c r="W728" s="24"/>
      <c r="X728" s="24"/>
      <c r="Y728" s="24"/>
      <c r="Z728" s="24"/>
    </row>
    <row r="729" spans="11:26" ht="15.75" customHeight="1">
      <c r="K729" s="30"/>
      <c r="M729" s="30"/>
      <c r="N729" s="160"/>
      <c r="O729" s="160"/>
      <c r="P729" s="24"/>
      <c r="Q729" s="24"/>
      <c r="R729" s="24"/>
      <c r="S729" s="24"/>
      <c r="T729" s="24"/>
      <c r="U729" s="24"/>
      <c r="V729" s="24"/>
      <c r="W729" s="24"/>
      <c r="X729" s="24"/>
      <c r="Y729" s="24"/>
      <c r="Z729" s="24"/>
    </row>
    <row r="730" spans="11:26" ht="15.75" customHeight="1">
      <c r="K730" s="30"/>
      <c r="M730" s="30"/>
      <c r="N730" s="160"/>
      <c r="O730" s="160"/>
      <c r="P730" s="24"/>
      <c r="Q730" s="24"/>
      <c r="R730" s="24"/>
      <c r="S730" s="24"/>
      <c r="T730" s="24"/>
      <c r="U730" s="24"/>
      <c r="V730" s="24"/>
      <c r="W730" s="24"/>
      <c r="X730" s="24"/>
      <c r="Y730" s="24"/>
      <c r="Z730" s="24"/>
    </row>
    <row r="731" spans="11:26" ht="15.75" customHeight="1">
      <c r="K731" s="30"/>
      <c r="M731" s="30"/>
      <c r="N731" s="160"/>
      <c r="O731" s="160"/>
      <c r="P731" s="24"/>
      <c r="Q731" s="24"/>
      <c r="R731" s="24"/>
      <c r="S731" s="24"/>
      <c r="T731" s="24"/>
      <c r="U731" s="24"/>
      <c r="V731" s="24"/>
      <c r="W731" s="24"/>
      <c r="X731" s="24"/>
      <c r="Y731" s="24"/>
      <c r="Z731" s="24"/>
    </row>
    <row r="732" spans="11:26" ht="15.75" customHeight="1">
      <c r="K732" s="30"/>
      <c r="M732" s="30"/>
      <c r="N732" s="160"/>
      <c r="O732" s="160"/>
      <c r="P732" s="24"/>
      <c r="Q732" s="24"/>
      <c r="R732" s="24"/>
      <c r="S732" s="24"/>
      <c r="T732" s="24"/>
      <c r="U732" s="24"/>
      <c r="V732" s="24"/>
      <c r="W732" s="24"/>
      <c r="X732" s="24"/>
      <c r="Y732" s="24"/>
      <c r="Z732" s="24"/>
    </row>
    <row r="733" spans="11:26" ht="15.75" customHeight="1">
      <c r="K733" s="30"/>
      <c r="M733" s="30"/>
      <c r="N733" s="160"/>
      <c r="O733" s="160"/>
      <c r="P733" s="24"/>
      <c r="Q733" s="24"/>
      <c r="R733" s="24"/>
      <c r="S733" s="24"/>
      <c r="T733" s="24"/>
      <c r="U733" s="24"/>
      <c r="V733" s="24"/>
      <c r="W733" s="24"/>
      <c r="X733" s="24"/>
      <c r="Y733" s="24"/>
      <c r="Z733" s="24"/>
    </row>
    <row r="734" spans="11:26" ht="15.75" customHeight="1">
      <c r="K734" s="30"/>
      <c r="M734" s="30"/>
      <c r="N734" s="160"/>
      <c r="O734" s="160"/>
      <c r="P734" s="24"/>
      <c r="Q734" s="24"/>
      <c r="R734" s="24"/>
      <c r="S734" s="24"/>
      <c r="T734" s="24"/>
      <c r="U734" s="24"/>
      <c r="V734" s="24"/>
      <c r="W734" s="24"/>
      <c r="X734" s="24"/>
      <c r="Y734" s="24"/>
      <c r="Z734" s="24"/>
    </row>
    <row r="735" spans="11:26" ht="15.75" customHeight="1">
      <c r="K735" s="30"/>
      <c r="M735" s="30"/>
      <c r="N735" s="160"/>
      <c r="O735" s="160"/>
      <c r="P735" s="24"/>
      <c r="Q735" s="24"/>
      <c r="R735" s="24"/>
      <c r="S735" s="24"/>
      <c r="T735" s="24"/>
      <c r="U735" s="24"/>
      <c r="V735" s="24"/>
      <c r="W735" s="24"/>
      <c r="X735" s="24"/>
      <c r="Y735" s="24"/>
      <c r="Z735" s="24"/>
    </row>
    <row r="736" spans="11:26" ht="15.75" customHeight="1">
      <c r="K736" s="30"/>
      <c r="M736" s="30"/>
      <c r="N736" s="160"/>
      <c r="O736" s="160"/>
      <c r="P736" s="24"/>
      <c r="Q736" s="24"/>
      <c r="R736" s="24"/>
      <c r="S736" s="24"/>
      <c r="T736" s="24"/>
      <c r="U736" s="24"/>
      <c r="V736" s="24"/>
      <c r="W736" s="24"/>
      <c r="X736" s="24"/>
      <c r="Y736" s="24"/>
      <c r="Z736" s="24"/>
    </row>
    <row r="737" spans="11:26" ht="15.75" customHeight="1">
      <c r="K737" s="30"/>
      <c r="M737" s="30"/>
      <c r="N737" s="160"/>
      <c r="O737" s="160"/>
      <c r="P737" s="24"/>
      <c r="Q737" s="24"/>
      <c r="R737" s="24"/>
      <c r="S737" s="24"/>
      <c r="T737" s="24"/>
      <c r="U737" s="24"/>
      <c r="V737" s="24"/>
      <c r="W737" s="24"/>
      <c r="X737" s="24"/>
      <c r="Y737" s="24"/>
      <c r="Z737" s="24"/>
    </row>
    <row r="738" spans="11:26" ht="15.75" customHeight="1">
      <c r="K738" s="30"/>
      <c r="M738" s="30"/>
      <c r="N738" s="160"/>
      <c r="O738" s="160"/>
      <c r="P738" s="24"/>
      <c r="Q738" s="24"/>
      <c r="R738" s="24"/>
      <c r="S738" s="24"/>
      <c r="T738" s="24"/>
      <c r="U738" s="24"/>
      <c r="V738" s="24"/>
      <c r="W738" s="24"/>
      <c r="X738" s="24"/>
      <c r="Y738" s="24"/>
      <c r="Z738" s="24"/>
    </row>
    <row r="739" spans="11:26" ht="15.75" customHeight="1">
      <c r="K739" s="30"/>
      <c r="M739" s="30"/>
      <c r="N739" s="160"/>
      <c r="O739" s="160"/>
      <c r="P739" s="24"/>
      <c r="Q739" s="24"/>
      <c r="R739" s="24"/>
      <c r="S739" s="24"/>
      <c r="T739" s="24"/>
      <c r="U739" s="24"/>
      <c r="V739" s="24"/>
      <c r="W739" s="24"/>
      <c r="X739" s="24"/>
      <c r="Y739" s="24"/>
      <c r="Z739" s="24"/>
    </row>
    <row r="740" spans="11:26" ht="15.75" customHeight="1">
      <c r="K740" s="30"/>
      <c r="M740" s="30"/>
      <c r="N740" s="160"/>
      <c r="O740" s="160"/>
      <c r="P740" s="24"/>
      <c r="Q740" s="24"/>
      <c r="R740" s="24"/>
      <c r="S740" s="24"/>
      <c r="T740" s="24"/>
      <c r="U740" s="24"/>
      <c r="V740" s="24"/>
      <c r="W740" s="24"/>
      <c r="X740" s="24"/>
      <c r="Y740" s="24"/>
      <c r="Z740" s="24"/>
    </row>
    <row r="741" spans="11:26" ht="15.75" customHeight="1">
      <c r="K741" s="30"/>
      <c r="M741" s="30"/>
      <c r="N741" s="160"/>
      <c r="O741" s="160"/>
      <c r="P741" s="24"/>
      <c r="Q741" s="24"/>
      <c r="R741" s="24"/>
      <c r="S741" s="24"/>
      <c r="T741" s="24"/>
      <c r="U741" s="24"/>
      <c r="V741" s="24"/>
      <c r="W741" s="24"/>
      <c r="X741" s="24"/>
      <c r="Y741" s="24"/>
      <c r="Z741" s="24"/>
    </row>
    <row r="742" spans="11:26" ht="15.75" customHeight="1">
      <c r="K742" s="30"/>
      <c r="M742" s="30"/>
      <c r="N742" s="160"/>
      <c r="O742" s="160"/>
      <c r="P742" s="24"/>
      <c r="Q742" s="24"/>
      <c r="R742" s="24"/>
      <c r="S742" s="24"/>
      <c r="T742" s="24"/>
      <c r="U742" s="24"/>
      <c r="V742" s="24"/>
      <c r="W742" s="24"/>
      <c r="X742" s="24"/>
      <c r="Y742" s="24"/>
      <c r="Z742" s="24"/>
    </row>
    <row r="743" spans="11:26" ht="15.75" customHeight="1">
      <c r="K743" s="30"/>
      <c r="M743" s="30"/>
      <c r="N743" s="160"/>
      <c r="O743" s="160"/>
      <c r="P743" s="24"/>
      <c r="Q743" s="24"/>
      <c r="R743" s="24"/>
      <c r="S743" s="24"/>
      <c r="T743" s="24"/>
      <c r="U743" s="24"/>
      <c r="V743" s="24"/>
      <c r="W743" s="24"/>
      <c r="X743" s="24"/>
      <c r="Y743" s="24"/>
      <c r="Z743" s="24"/>
    </row>
    <row r="744" spans="11:26" ht="15.75" customHeight="1">
      <c r="K744" s="30"/>
      <c r="M744" s="30"/>
      <c r="N744" s="160"/>
      <c r="O744" s="160"/>
      <c r="P744" s="24"/>
      <c r="Q744" s="24"/>
      <c r="R744" s="24"/>
      <c r="S744" s="24"/>
      <c r="T744" s="24"/>
      <c r="U744" s="24"/>
      <c r="V744" s="24"/>
      <c r="W744" s="24"/>
      <c r="X744" s="24"/>
      <c r="Y744" s="24"/>
      <c r="Z744" s="24"/>
    </row>
    <row r="745" spans="11:26" ht="15.75" customHeight="1">
      <c r="K745" s="30"/>
      <c r="M745" s="30"/>
      <c r="N745" s="160"/>
      <c r="O745" s="160"/>
      <c r="P745" s="24"/>
      <c r="Q745" s="24"/>
      <c r="R745" s="24"/>
      <c r="S745" s="24"/>
      <c r="T745" s="24"/>
      <c r="U745" s="24"/>
      <c r="V745" s="24"/>
      <c r="W745" s="24"/>
      <c r="X745" s="24"/>
      <c r="Y745" s="24"/>
      <c r="Z745" s="24"/>
    </row>
    <row r="746" spans="11:26" ht="15.75" customHeight="1">
      <c r="K746" s="30"/>
      <c r="M746" s="30"/>
      <c r="N746" s="160"/>
      <c r="O746" s="160"/>
      <c r="P746" s="24"/>
      <c r="Q746" s="24"/>
      <c r="R746" s="24"/>
      <c r="S746" s="24"/>
      <c r="T746" s="24"/>
      <c r="U746" s="24"/>
      <c r="V746" s="24"/>
      <c r="W746" s="24"/>
      <c r="X746" s="24"/>
      <c r="Y746" s="24"/>
      <c r="Z746" s="24"/>
    </row>
    <row r="747" spans="11:26" ht="15.75" customHeight="1">
      <c r="K747" s="30"/>
      <c r="M747" s="30"/>
      <c r="N747" s="160"/>
      <c r="O747" s="160"/>
      <c r="P747" s="24"/>
      <c r="Q747" s="24"/>
      <c r="R747" s="24"/>
      <c r="S747" s="24"/>
      <c r="T747" s="24"/>
      <c r="U747" s="24"/>
      <c r="V747" s="24"/>
      <c r="W747" s="24"/>
      <c r="X747" s="24"/>
      <c r="Y747" s="24"/>
      <c r="Z747" s="24"/>
    </row>
    <row r="748" spans="11:26" ht="15.75" customHeight="1">
      <c r="K748" s="30"/>
      <c r="M748" s="30"/>
      <c r="N748" s="160"/>
      <c r="O748" s="160"/>
      <c r="P748" s="24"/>
      <c r="Q748" s="24"/>
      <c r="R748" s="24"/>
      <c r="S748" s="24"/>
      <c r="T748" s="24"/>
      <c r="U748" s="24"/>
      <c r="V748" s="24"/>
      <c r="W748" s="24"/>
      <c r="X748" s="24"/>
      <c r="Y748" s="24"/>
      <c r="Z748" s="24"/>
    </row>
    <row r="749" spans="11:26" ht="15.75" customHeight="1">
      <c r="K749" s="30"/>
      <c r="M749" s="30"/>
      <c r="N749" s="160"/>
      <c r="O749" s="160"/>
      <c r="P749" s="24"/>
      <c r="Q749" s="24"/>
      <c r="R749" s="24"/>
      <c r="S749" s="24"/>
      <c r="T749" s="24"/>
      <c r="U749" s="24"/>
      <c r="V749" s="24"/>
      <c r="W749" s="24"/>
      <c r="X749" s="24"/>
      <c r="Y749" s="24"/>
      <c r="Z749" s="24"/>
    </row>
    <row r="750" spans="11:26" ht="15.75" customHeight="1">
      <c r="K750" s="30"/>
      <c r="M750" s="30"/>
      <c r="N750" s="160"/>
      <c r="O750" s="160"/>
      <c r="P750" s="24"/>
      <c r="Q750" s="24"/>
      <c r="R750" s="24"/>
      <c r="S750" s="24"/>
      <c r="T750" s="24"/>
      <c r="U750" s="24"/>
      <c r="V750" s="24"/>
      <c r="W750" s="24"/>
      <c r="X750" s="24"/>
      <c r="Y750" s="24"/>
      <c r="Z750" s="24"/>
    </row>
    <row r="751" spans="11:26" ht="15.75" customHeight="1">
      <c r="K751" s="30"/>
      <c r="M751" s="30"/>
      <c r="N751" s="160"/>
      <c r="O751" s="160"/>
      <c r="P751" s="24"/>
      <c r="Q751" s="24"/>
      <c r="R751" s="24"/>
      <c r="S751" s="24"/>
      <c r="T751" s="24"/>
      <c r="U751" s="24"/>
      <c r="V751" s="24"/>
      <c r="W751" s="24"/>
      <c r="X751" s="24"/>
      <c r="Y751" s="24"/>
      <c r="Z751" s="24"/>
    </row>
    <row r="752" spans="11:26" ht="15.75" customHeight="1">
      <c r="K752" s="30"/>
      <c r="M752" s="30"/>
      <c r="N752" s="160"/>
      <c r="O752" s="160"/>
      <c r="P752" s="24"/>
      <c r="Q752" s="24"/>
      <c r="R752" s="24"/>
      <c r="S752" s="24"/>
      <c r="T752" s="24"/>
      <c r="U752" s="24"/>
      <c r="V752" s="24"/>
      <c r="W752" s="24"/>
      <c r="X752" s="24"/>
      <c r="Y752" s="24"/>
      <c r="Z752" s="24"/>
    </row>
    <row r="753" spans="11:26" ht="15.75" customHeight="1">
      <c r="K753" s="30"/>
      <c r="M753" s="30"/>
      <c r="N753" s="160"/>
      <c r="O753" s="160"/>
      <c r="P753" s="24"/>
      <c r="Q753" s="24"/>
      <c r="R753" s="24"/>
      <c r="S753" s="24"/>
      <c r="T753" s="24"/>
      <c r="U753" s="24"/>
      <c r="V753" s="24"/>
      <c r="W753" s="24"/>
      <c r="X753" s="24"/>
      <c r="Y753" s="24"/>
      <c r="Z753" s="24"/>
    </row>
    <row r="754" spans="11:26" ht="15.75" customHeight="1">
      <c r="K754" s="30"/>
      <c r="M754" s="30"/>
      <c r="N754" s="160"/>
      <c r="O754" s="160"/>
      <c r="P754" s="24"/>
      <c r="Q754" s="24"/>
      <c r="R754" s="24"/>
      <c r="S754" s="24"/>
      <c r="T754" s="24"/>
      <c r="U754" s="24"/>
      <c r="V754" s="24"/>
      <c r="W754" s="24"/>
      <c r="X754" s="24"/>
      <c r="Y754" s="24"/>
      <c r="Z754" s="24"/>
    </row>
    <row r="755" spans="11:26" ht="15.75" customHeight="1">
      <c r="K755" s="30"/>
      <c r="M755" s="30"/>
      <c r="N755" s="160"/>
      <c r="O755" s="160"/>
      <c r="P755" s="24"/>
      <c r="Q755" s="24"/>
      <c r="R755" s="24"/>
      <c r="S755" s="24"/>
      <c r="T755" s="24"/>
      <c r="U755" s="24"/>
      <c r="V755" s="24"/>
      <c r="W755" s="24"/>
      <c r="X755" s="24"/>
      <c r="Y755" s="24"/>
      <c r="Z755" s="24"/>
    </row>
    <row r="756" spans="11:26" ht="15.75" customHeight="1">
      <c r="K756" s="30"/>
      <c r="M756" s="30"/>
      <c r="N756" s="160"/>
      <c r="O756" s="160"/>
      <c r="P756" s="24"/>
      <c r="Q756" s="24"/>
      <c r="R756" s="24"/>
      <c r="S756" s="24"/>
      <c r="T756" s="24"/>
      <c r="U756" s="24"/>
      <c r="V756" s="24"/>
      <c r="W756" s="24"/>
      <c r="X756" s="24"/>
      <c r="Y756" s="24"/>
      <c r="Z756" s="24"/>
    </row>
    <row r="757" spans="11:26" ht="15.75" customHeight="1">
      <c r="K757" s="30"/>
      <c r="M757" s="30"/>
      <c r="N757" s="160"/>
      <c r="O757" s="160"/>
      <c r="P757" s="24"/>
      <c r="Q757" s="24"/>
      <c r="R757" s="24"/>
      <c r="S757" s="24"/>
      <c r="T757" s="24"/>
      <c r="U757" s="24"/>
      <c r="V757" s="24"/>
      <c r="W757" s="24"/>
      <c r="X757" s="24"/>
      <c r="Y757" s="24"/>
      <c r="Z757" s="24"/>
    </row>
    <row r="758" spans="11:26" ht="15.75" customHeight="1">
      <c r="K758" s="30"/>
      <c r="M758" s="30"/>
      <c r="N758" s="160"/>
      <c r="O758" s="160"/>
      <c r="P758" s="24"/>
      <c r="Q758" s="24"/>
      <c r="R758" s="24"/>
      <c r="S758" s="24"/>
      <c r="T758" s="24"/>
      <c r="U758" s="24"/>
      <c r="V758" s="24"/>
      <c r="W758" s="24"/>
      <c r="X758" s="24"/>
      <c r="Y758" s="24"/>
      <c r="Z758" s="24"/>
    </row>
    <row r="759" spans="11:26" ht="15.75" customHeight="1">
      <c r="K759" s="30"/>
      <c r="M759" s="30"/>
      <c r="N759" s="160"/>
      <c r="O759" s="160"/>
      <c r="P759" s="24"/>
      <c r="Q759" s="24"/>
      <c r="R759" s="24"/>
      <c r="S759" s="24"/>
      <c r="T759" s="24"/>
      <c r="U759" s="24"/>
      <c r="V759" s="24"/>
      <c r="W759" s="24"/>
      <c r="X759" s="24"/>
      <c r="Y759" s="24"/>
      <c r="Z759" s="24"/>
    </row>
    <row r="760" spans="11:26" ht="15.75" customHeight="1">
      <c r="K760" s="30"/>
      <c r="M760" s="30"/>
      <c r="N760" s="160"/>
      <c r="O760" s="160"/>
      <c r="P760" s="24"/>
      <c r="Q760" s="24"/>
      <c r="R760" s="24"/>
      <c r="S760" s="24"/>
      <c r="T760" s="24"/>
      <c r="U760" s="24"/>
      <c r="V760" s="24"/>
      <c r="W760" s="24"/>
      <c r="X760" s="24"/>
      <c r="Y760" s="24"/>
      <c r="Z760" s="24"/>
    </row>
    <row r="761" spans="11:26" ht="15.75" customHeight="1">
      <c r="K761" s="30"/>
      <c r="M761" s="30"/>
      <c r="N761" s="160"/>
      <c r="O761" s="160"/>
      <c r="P761" s="24"/>
      <c r="Q761" s="24"/>
      <c r="R761" s="24"/>
      <c r="S761" s="24"/>
      <c r="T761" s="24"/>
      <c r="U761" s="24"/>
      <c r="V761" s="24"/>
      <c r="W761" s="24"/>
      <c r="X761" s="24"/>
      <c r="Y761" s="24"/>
      <c r="Z761" s="24"/>
    </row>
    <row r="762" spans="11:26" ht="15.75" customHeight="1">
      <c r="K762" s="30"/>
      <c r="M762" s="30"/>
      <c r="N762" s="160"/>
      <c r="O762" s="160"/>
      <c r="P762" s="24"/>
      <c r="Q762" s="24"/>
      <c r="R762" s="24"/>
      <c r="S762" s="24"/>
      <c r="T762" s="24"/>
      <c r="U762" s="24"/>
      <c r="V762" s="24"/>
      <c r="W762" s="24"/>
      <c r="X762" s="24"/>
      <c r="Y762" s="24"/>
      <c r="Z762" s="24"/>
    </row>
    <row r="763" spans="11:26" ht="15.75" customHeight="1">
      <c r="K763" s="30"/>
      <c r="M763" s="30"/>
      <c r="N763" s="160"/>
      <c r="O763" s="160"/>
      <c r="P763" s="24"/>
      <c r="Q763" s="24"/>
      <c r="R763" s="24"/>
      <c r="S763" s="24"/>
      <c r="T763" s="24"/>
      <c r="U763" s="24"/>
      <c r="V763" s="24"/>
      <c r="W763" s="24"/>
      <c r="X763" s="24"/>
      <c r="Y763" s="24"/>
      <c r="Z763" s="24"/>
    </row>
    <row r="764" spans="11:26" ht="15.75" customHeight="1">
      <c r="K764" s="30"/>
      <c r="M764" s="30"/>
      <c r="N764" s="160"/>
      <c r="O764" s="160"/>
      <c r="P764" s="24"/>
      <c r="Q764" s="24"/>
      <c r="R764" s="24"/>
      <c r="S764" s="24"/>
      <c r="T764" s="24"/>
      <c r="U764" s="24"/>
      <c r="V764" s="24"/>
      <c r="W764" s="24"/>
      <c r="X764" s="24"/>
      <c r="Y764" s="24"/>
      <c r="Z764" s="24"/>
    </row>
    <row r="765" spans="11:26" ht="15.75" customHeight="1">
      <c r="K765" s="30"/>
      <c r="M765" s="30"/>
      <c r="N765" s="160"/>
      <c r="O765" s="160"/>
      <c r="P765" s="24"/>
      <c r="Q765" s="24"/>
      <c r="R765" s="24"/>
      <c r="S765" s="24"/>
      <c r="T765" s="24"/>
      <c r="U765" s="24"/>
      <c r="V765" s="24"/>
      <c r="W765" s="24"/>
      <c r="X765" s="24"/>
      <c r="Y765" s="24"/>
      <c r="Z765" s="24"/>
    </row>
    <row r="766" spans="11:26" ht="15.75" customHeight="1">
      <c r="K766" s="30"/>
      <c r="M766" s="30"/>
      <c r="N766" s="160"/>
      <c r="O766" s="160"/>
      <c r="P766" s="24"/>
      <c r="Q766" s="24"/>
      <c r="R766" s="24"/>
      <c r="S766" s="24"/>
      <c r="T766" s="24"/>
      <c r="U766" s="24"/>
      <c r="V766" s="24"/>
      <c r="W766" s="24"/>
      <c r="X766" s="24"/>
      <c r="Y766" s="24"/>
      <c r="Z766" s="24"/>
    </row>
    <row r="767" spans="11:26" ht="15.75" customHeight="1">
      <c r="K767" s="30"/>
      <c r="M767" s="30"/>
      <c r="N767" s="160"/>
      <c r="O767" s="160"/>
      <c r="P767" s="24"/>
      <c r="Q767" s="24"/>
      <c r="R767" s="24"/>
      <c r="S767" s="24"/>
      <c r="T767" s="24"/>
      <c r="U767" s="24"/>
      <c r="V767" s="24"/>
      <c r="W767" s="24"/>
      <c r="X767" s="24"/>
      <c r="Y767" s="24"/>
      <c r="Z767" s="24"/>
    </row>
    <row r="768" spans="11:26" ht="15.75" customHeight="1">
      <c r="K768" s="30"/>
      <c r="M768" s="30"/>
      <c r="N768" s="160"/>
      <c r="O768" s="160"/>
      <c r="P768" s="24"/>
      <c r="Q768" s="24"/>
      <c r="R768" s="24"/>
      <c r="S768" s="24"/>
      <c r="T768" s="24"/>
      <c r="U768" s="24"/>
      <c r="V768" s="24"/>
      <c r="W768" s="24"/>
      <c r="X768" s="24"/>
      <c r="Y768" s="24"/>
      <c r="Z768" s="24"/>
    </row>
    <row r="769" spans="11:26" ht="15.75" customHeight="1">
      <c r="K769" s="30"/>
      <c r="M769" s="30"/>
      <c r="N769" s="160"/>
      <c r="O769" s="160"/>
      <c r="P769" s="24"/>
      <c r="Q769" s="24"/>
      <c r="R769" s="24"/>
      <c r="S769" s="24"/>
      <c r="T769" s="24"/>
      <c r="U769" s="24"/>
      <c r="V769" s="24"/>
      <c r="W769" s="24"/>
      <c r="X769" s="24"/>
      <c r="Y769" s="24"/>
      <c r="Z769" s="24"/>
    </row>
    <row r="770" spans="11:26" ht="15.75" customHeight="1">
      <c r="K770" s="30"/>
      <c r="M770" s="30"/>
      <c r="N770" s="160"/>
      <c r="O770" s="160"/>
      <c r="P770" s="24"/>
      <c r="Q770" s="24"/>
      <c r="R770" s="24"/>
      <c r="S770" s="24"/>
      <c r="T770" s="24"/>
      <c r="U770" s="24"/>
      <c r="V770" s="24"/>
      <c r="W770" s="24"/>
      <c r="X770" s="24"/>
      <c r="Y770" s="24"/>
      <c r="Z770" s="24"/>
    </row>
    <row r="771" spans="11:26" ht="15.75" customHeight="1">
      <c r="K771" s="30"/>
      <c r="M771" s="30"/>
      <c r="N771" s="160"/>
      <c r="O771" s="160"/>
      <c r="P771" s="24"/>
      <c r="Q771" s="24"/>
      <c r="R771" s="24"/>
      <c r="S771" s="24"/>
      <c r="T771" s="24"/>
      <c r="U771" s="24"/>
      <c r="V771" s="24"/>
      <c r="W771" s="24"/>
      <c r="X771" s="24"/>
      <c r="Y771" s="24"/>
      <c r="Z771" s="24"/>
    </row>
    <row r="772" spans="11:26" ht="15.75" customHeight="1">
      <c r="K772" s="30"/>
      <c r="M772" s="30"/>
      <c r="N772" s="160"/>
      <c r="O772" s="160"/>
      <c r="P772" s="24"/>
      <c r="Q772" s="24"/>
      <c r="R772" s="24"/>
      <c r="S772" s="24"/>
      <c r="T772" s="24"/>
      <c r="U772" s="24"/>
      <c r="V772" s="24"/>
      <c r="W772" s="24"/>
      <c r="X772" s="24"/>
      <c r="Y772" s="24"/>
      <c r="Z772" s="24"/>
    </row>
    <row r="773" spans="11:26" ht="15.75" customHeight="1">
      <c r="K773" s="30"/>
      <c r="M773" s="30"/>
      <c r="N773" s="160"/>
      <c r="O773" s="160"/>
      <c r="P773" s="24"/>
      <c r="Q773" s="24"/>
      <c r="R773" s="24"/>
      <c r="S773" s="24"/>
      <c r="T773" s="24"/>
      <c r="U773" s="24"/>
      <c r="V773" s="24"/>
      <c r="W773" s="24"/>
      <c r="X773" s="24"/>
      <c r="Y773" s="24"/>
      <c r="Z773" s="24"/>
    </row>
    <row r="774" spans="11:26" ht="15.75" customHeight="1">
      <c r="K774" s="30"/>
      <c r="M774" s="30"/>
      <c r="N774" s="160"/>
      <c r="O774" s="160"/>
      <c r="P774" s="24"/>
      <c r="Q774" s="24"/>
      <c r="R774" s="24"/>
      <c r="S774" s="24"/>
      <c r="T774" s="24"/>
      <c r="U774" s="24"/>
      <c r="V774" s="24"/>
      <c r="W774" s="24"/>
      <c r="X774" s="24"/>
      <c r="Y774" s="24"/>
      <c r="Z774" s="24"/>
    </row>
    <row r="775" spans="11:26" ht="15.75" customHeight="1">
      <c r="K775" s="30"/>
      <c r="M775" s="30"/>
      <c r="N775" s="160"/>
      <c r="O775" s="160"/>
      <c r="P775" s="24"/>
      <c r="Q775" s="24"/>
      <c r="R775" s="24"/>
      <c r="S775" s="24"/>
      <c r="T775" s="24"/>
      <c r="U775" s="24"/>
      <c r="V775" s="24"/>
      <c r="W775" s="24"/>
      <c r="X775" s="24"/>
      <c r="Y775" s="24"/>
      <c r="Z775" s="24"/>
    </row>
    <row r="776" spans="11:26" ht="15.75" customHeight="1">
      <c r="K776" s="30"/>
      <c r="M776" s="30"/>
      <c r="N776" s="160"/>
      <c r="O776" s="160"/>
      <c r="P776" s="24"/>
      <c r="Q776" s="24"/>
      <c r="R776" s="24"/>
      <c r="S776" s="24"/>
      <c r="T776" s="24"/>
      <c r="U776" s="24"/>
      <c r="V776" s="24"/>
      <c r="W776" s="24"/>
      <c r="X776" s="24"/>
      <c r="Y776" s="24"/>
      <c r="Z776" s="24"/>
    </row>
    <row r="777" spans="11:26" ht="15.75" customHeight="1">
      <c r="K777" s="30"/>
      <c r="M777" s="30"/>
      <c r="N777" s="160"/>
      <c r="O777" s="160"/>
      <c r="P777" s="24"/>
      <c r="Q777" s="24"/>
      <c r="R777" s="24"/>
      <c r="S777" s="24"/>
      <c r="T777" s="24"/>
      <c r="U777" s="24"/>
      <c r="V777" s="24"/>
      <c r="W777" s="24"/>
      <c r="X777" s="24"/>
      <c r="Y777" s="24"/>
      <c r="Z777" s="24"/>
    </row>
    <row r="778" spans="11:26" ht="15.75" customHeight="1">
      <c r="K778" s="30"/>
      <c r="M778" s="30"/>
      <c r="N778" s="160"/>
      <c r="O778" s="160"/>
      <c r="P778" s="24"/>
      <c r="Q778" s="24"/>
      <c r="R778" s="24"/>
      <c r="S778" s="24"/>
      <c r="T778" s="24"/>
      <c r="U778" s="24"/>
      <c r="V778" s="24"/>
      <c r="W778" s="24"/>
      <c r="X778" s="24"/>
      <c r="Y778" s="24"/>
      <c r="Z778" s="24"/>
    </row>
    <row r="779" spans="11:26" ht="15.75" customHeight="1">
      <c r="K779" s="30"/>
      <c r="M779" s="30"/>
      <c r="N779" s="160"/>
      <c r="O779" s="160"/>
      <c r="P779" s="24"/>
      <c r="Q779" s="24"/>
      <c r="R779" s="24"/>
      <c r="S779" s="24"/>
      <c r="T779" s="24"/>
      <c r="U779" s="24"/>
      <c r="V779" s="24"/>
      <c r="W779" s="24"/>
      <c r="X779" s="24"/>
      <c r="Y779" s="24"/>
      <c r="Z779" s="24"/>
    </row>
    <row r="780" spans="11:26" ht="15.75" customHeight="1">
      <c r="K780" s="30"/>
      <c r="M780" s="30"/>
      <c r="N780" s="160"/>
      <c r="O780" s="160"/>
      <c r="P780" s="24"/>
      <c r="Q780" s="24"/>
      <c r="R780" s="24"/>
      <c r="S780" s="24"/>
      <c r="T780" s="24"/>
      <c r="U780" s="24"/>
      <c r="V780" s="24"/>
      <c r="W780" s="24"/>
      <c r="X780" s="24"/>
      <c r="Y780" s="24"/>
      <c r="Z780" s="24"/>
    </row>
    <row r="781" spans="11:26" ht="15.75" customHeight="1">
      <c r="K781" s="30"/>
      <c r="M781" s="30"/>
      <c r="N781" s="160"/>
      <c r="O781" s="160"/>
      <c r="P781" s="24"/>
      <c r="Q781" s="24"/>
      <c r="R781" s="24"/>
      <c r="S781" s="24"/>
      <c r="T781" s="24"/>
      <c r="U781" s="24"/>
      <c r="V781" s="24"/>
      <c r="W781" s="24"/>
      <c r="X781" s="24"/>
      <c r="Y781" s="24"/>
      <c r="Z781" s="24"/>
    </row>
    <row r="782" spans="11:26" ht="15.75" customHeight="1">
      <c r="K782" s="30"/>
      <c r="M782" s="30"/>
      <c r="N782" s="160"/>
      <c r="O782" s="160"/>
      <c r="P782" s="24"/>
      <c r="Q782" s="24"/>
      <c r="R782" s="24"/>
      <c r="S782" s="24"/>
      <c r="T782" s="24"/>
      <c r="U782" s="24"/>
      <c r="V782" s="24"/>
      <c r="W782" s="24"/>
      <c r="X782" s="24"/>
      <c r="Y782" s="24"/>
      <c r="Z782" s="24"/>
    </row>
    <row r="783" spans="11:26" ht="15.75" customHeight="1">
      <c r="K783" s="30"/>
      <c r="M783" s="30"/>
      <c r="N783" s="160"/>
      <c r="O783" s="160"/>
      <c r="P783" s="24"/>
      <c r="Q783" s="24"/>
      <c r="R783" s="24"/>
      <c r="S783" s="24"/>
      <c r="T783" s="24"/>
      <c r="U783" s="24"/>
      <c r="V783" s="24"/>
      <c r="W783" s="24"/>
      <c r="X783" s="24"/>
      <c r="Y783" s="24"/>
      <c r="Z783" s="24"/>
    </row>
    <row r="784" spans="11:26" ht="15.75" customHeight="1">
      <c r="K784" s="30"/>
      <c r="M784" s="30"/>
      <c r="N784" s="160"/>
      <c r="O784" s="160"/>
      <c r="P784" s="24"/>
      <c r="Q784" s="24"/>
      <c r="R784" s="24"/>
      <c r="S784" s="24"/>
      <c r="T784" s="24"/>
      <c r="U784" s="24"/>
      <c r="V784" s="24"/>
      <c r="W784" s="24"/>
      <c r="X784" s="24"/>
      <c r="Y784" s="24"/>
      <c r="Z784" s="24"/>
    </row>
    <row r="785" spans="11:26" ht="15.75" customHeight="1">
      <c r="K785" s="30"/>
      <c r="M785" s="30"/>
      <c r="N785" s="160"/>
      <c r="O785" s="160"/>
      <c r="P785" s="24"/>
      <c r="Q785" s="24"/>
      <c r="R785" s="24"/>
      <c r="S785" s="24"/>
      <c r="T785" s="24"/>
      <c r="U785" s="24"/>
      <c r="V785" s="24"/>
      <c r="W785" s="24"/>
      <c r="X785" s="24"/>
      <c r="Y785" s="24"/>
      <c r="Z785" s="24"/>
    </row>
    <row r="786" spans="11:26" ht="15.75" customHeight="1">
      <c r="K786" s="30"/>
      <c r="M786" s="30"/>
      <c r="N786" s="160"/>
      <c r="O786" s="160"/>
      <c r="P786" s="24"/>
      <c r="Q786" s="24"/>
      <c r="R786" s="24"/>
      <c r="S786" s="24"/>
      <c r="T786" s="24"/>
      <c r="U786" s="24"/>
      <c r="V786" s="24"/>
      <c r="W786" s="24"/>
      <c r="X786" s="24"/>
      <c r="Y786" s="24"/>
      <c r="Z786" s="24"/>
    </row>
    <row r="787" spans="11:26" ht="15.75" customHeight="1">
      <c r="K787" s="30"/>
      <c r="M787" s="30"/>
      <c r="N787" s="160"/>
      <c r="O787" s="160"/>
      <c r="P787" s="24"/>
      <c r="Q787" s="24"/>
      <c r="R787" s="24"/>
      <c r="S787" s="24"/>
      <c r="T787" s="24"/>
      <c r="U787" s="24"/>
      <c r="V787" s="24"/>
      <c r="W787" s="24"/>
      <c r="X787" s="24"/>
      <c r="Y787" s="24"/>
      <c r="Z787" s="24"/>
    </row>
    <row r="788" spans="11:26" ht="15.75" customHeight="1">
      <c r="K788" s="30"/>
      <c r="M788" s="30"/>
      <c r="N788" s="160"/>
      <c r="O788" s="160"/>
      <c r="P788" s="24"/>
      <c r="Q788" s="24"/>
      <c r="R788" s="24"/>
      <c r="S788" s="24"/>
      <c r="T788" s="24"/>
      <c r="U788" s="24"/>
      <c r="V788" s="24"/>
      <c r="W788" s="24"/>
      <c r="X788" s="24"/>
      <c r="Y788" s="24"/>
      <c r="Z788" s="24"/>
    </row>
    <row r="789" spans="11:26" ht="15.75" customHeight="1">
      <c r="K789" s="30"/>
      <c r="M789" s="30"/>
      <c r="N789" s="160"/>
      <c r="O789" s="160"/>
      <c r="P789" s="24"/>
      <c r="Q789" s="24"/>
      <c r="R789" s="24"/>
      <c r="S789" s="24"/>
      <c r="T789" s="24"/>
      <c r="U789" s="24"/>
      <c r="V789" s="24"/>
      <c r="W789" s="24"/>
      <c r="X789" s="24"/>
      <c r="Y789" s="24"/>
      <c r="Z789" s="24"/>
    </row>
    <row r="790" spans="11:26" ht="15.75" customHeight="1">
      <c r="K790" s="30"/>
      <c r="M790" s="30"/>
      <c r="N790" s="160"/>
      <c r="O790" s="160"/>
      <c r="P790" s="24"/>
      <c r="Q790" s="24"/>
      <c r="R790" s="24"/>
      <c r="S790" s="24"/>
      <c r="T790" s="24"/>
      <c r="U790" s="24"/>
      <c r="V790" s="24"/>
      <c r="W790" s="24"/>
      <c r="X790" s="24"/>
      <c r="Y790" s="24"/>
      <c r="Z790" s="24"/>
    </row>
    <row r="791" spans="11:26" ht="15.75" customHeight="1">
      <c r="K791" s="30"/>
      <c r="M791" s="30"/>
      <c r="N791" s="160"/>
      <c r="O791" s="160"/>
      <c r="P791" s="24"/>
      <c r="Q791" s="24"/>
      <c r="R791" s="24"/>
      <c r="S791" s="24"/>
      <c r="T791" s="24"/>
      <c r="U791" s="24"/>
      <c r="V791" s="24"/>
      <c r="W791" s="24"/>
      <c r="X791" s="24"/>
      <c r="Y791" s="24"/>
      <c r="Z791" s="24"/>
    </row>
    <row r="792" spans="11:26" ht="15.75" customHeight="1">
      <c r="K792" s="30"/>
      <c r="M792" s="30"/>
      <c r="N792" s="160"/>
      <c r="O792" s="160"/>
      <c r="P792" s="24"/>
      <c r="Q792" s="24"/>
      <c r="R792" s="24"/>
      <c r="S792" s="24"/>
      <c r="T792" s="24"/>
      <c r="U792" s="24"/>
      <c r="V792" s="24"/>
      <c r="W792" s="24"/>
      <c r="X792" s="24"/>
      <c r="Y792" s="24"/>
      <c r="Z792" s="24"/>
    </row>
    <row r="793" spans="11:26" ht="15.75" customHeight="1">
      <c r="K793" s="30"/>
      <c r="M793" s="30"/>
      <c r="N793" s="160"/>
      <c r="O793" s="160"/>
      <c r="P793" s="24"/>
      <c r="Q793" s="24"/>
      <c r="R793" s="24"/>
      <c r="S793" s="24"/>
      <c r="T793" s="24"/>
      <c r="U793" s="24"/>
      <c r="V793" s="24"/>
      <c r="W793" s="24"/>
      <c r="X793" s="24"/>
      <c r="Y793" s="24"/>
      <c r="Z793" s="24"/>
    </row>
    <row r="794" spans="11:26" ht="15.75" customHeight="1">
      <c r="K794" s="30"/>
      <c r="M794" s="30"/>
      <c r="N794" s="160"/>
      <c r="O794" s="160"/>
      <c r="P794" s="24"/>
      <c r="Q794" s="24"/>
      <c r="R794" s="24"/>
      <c r="S794" s="24"/>
      <c r="T794" s="24"/>
      <c r="U794" s="24"/>
      <c r="V794" s="24"/>
      <c r="W794" s="24"/>
      <c r="X794" s="24"/>
      <c r="Y794" s="24"/>
      <c r="Z794" s="24"/>
    </row>
    <row r="795" spans="11:26" ht="15.75" customHeight="1">
      <c r="K795" s="30"/>
      <c r="M795" s="30"/>
      <c r="N795" s="160"/>
      <c r="O795" s="160"/>
      <c r="P795" s="24"/>
      <c r="Q795" s="24"/>
      <c r="R795" s="24"/>
      <c r="S795" s="24"/>
      <c r="T795" s="24"/>
      <c r="U795" s="24"/>
      <c r="V795" s="24"/>
      <c r="W795" s="24"/>
      <c r="X795" s="24"/>
      <c r="Y795" s="24"/>
      <c r="Z795" s="24"/>
    </row>
    <row r="796" spans="11:26" ht="15.75" customHeight="1">
      <c r="K796" s="30"/>
      <c r="M796" s="30"/>
      <c r="N796" s="160"/>
      <c r="O796" s="160"/>
      <c r="P796" s="24"/>
      <c r="Q796" s="24"/>
      <c r="R796" s="24"/>
      <c r="S796" s="24"/>
      <c r="T796" s="24"/>
      <c r="U796" s="24"/>
      <c r="V796" s="24"/>
      <c r="W796" s="24"/>
      <c r="X796" s="24"/>
      <c r="Y796" s="24"/>
      <c r="Z796" s="24"/>
    </row>
    <row r="797" spans="11:26" ht="15.75" customHeight="1">
      <c r="K797" s="30"/>
      <c r="M797" s="30"/>
      <c r="N797" s="160"/>
      <c r="O797" s="160"/>
      <c r="P797" s="24"/>
      <c r="Q797" s="24"/>
      <c r="R797" s="24"/>
      <c r="S797" s="24"/>
      <c r="T797" s="24"/>
      <c r="U797" s="24"/>
      <c r="V797" s="24"/>
      <c r="W797" s="24"/>
      <c r="X797" s="24"/>
      <c r="Y797" s="24"/>
      <c r="Z797" s="24"/>
    </row>
    <row r="798" spans="11:26" ht="15.75" customHeight="1">
      <c r="K798" s="30"/>
      <c r="M798" s="30"/>
      <c r="N798" s="160"/>
      <c r="O798" s="160"/>
      <c r="P798" s="24"/>
      <c r="Q798" s="24"/>
      <c r="R798" s="24"/>
      <c r="S798" s="24"/>
      <c r="T798" s="24"/>
      <c r="U798" s="24"/>
      <c r="V798" s="24"/>
      <c r="W798" s="24"/>
      <c r="X798" s="24"/>
      <c r="Y798" s="24"/>
      <c r="Z798" s="24"/>
    </row>
    <row r="799" spans="11:26" ht="15.75" customHeight="1">
      <c r="K799" s="30"/>
      <c r="M799" s="30"/>
      <c r="N799" s="160"/>
      <c r="O799" s="160"/>
      <c r="P799" s="24"/>
      <c r="Q799" s="24"/>
      <c r="R799" s="24"/>
      <c r="S799" s="24"/>
      <c r="T799" s="24"/>
      <c r="U799" s="24"/>
      <c r="V799" s="24"/>
      <c r="W799" s="24"/>
      <c r="X799" s="24"/>
      <c r="Y799" s="24"/>
      <c r="Z799" s="24"/>
    </row>
    <row r="800" spans="11:26" ht="15.75" customHeight="1">
      <c r="K800" s="30"/>
      <c r="M800" s="30"/>
      <c r="N800" s="160"/>
      <c r="O800" s="160"/>
      <c r="P800" s="24"/>
      <c r="Q800" s="24"/>
      <c r="R800" s="24"/>
      <c r="S800" s="24"/>
      <c r="T800" s="24"/>
      <c r="U800" s="24"/>
      <c r="V800" s="24"/>
      <c r="W800" s="24"/>
      <c r="X800" s="24"/>
      <c r="Y800" s="24"/>
      <c r="Z800" s="24"/>
    </row>
    <row r="801" spans="11:26" ht="15.75" customHeight="1">
      <c r="K801" s="30"/>
      <c r="M801" s="30"/>
      <c r="N801" s="160"/>
      <c r="O801" s="160"/>
      <c r="P801" s="24"/>
      <c r="Q801" s="24"/>
      <c r="R801" s="24"/>
      <c r="S801" s="24"/>
      <c r="T801" s="24"/>
      <c r="U801" s="24"/>
      <c r="V801" s="24"/>
      <c r="W801" s="24"/>
      <c r="X801" s="24"/>
      <c r="Y801" s="24"/>
      <c r="Z801" s="24"/>
    </row>
    <row r="802" spans="11:26" ht="15.75" customHeight="1">
      <c r="K802" s="30"/>
      <c r="M802" s="30"/>
      <c r="N802" s="160"/>
      <c r="O802" s="160"/>
      <c r="P802" s="24"/>
      <c r="Q802" s="24"/>
      <c r="R802" s="24"/>
      <c r="S802" s="24"/>
      <c r="T802" s="24"/>
      <c r="U802" s="24"/>
      <c r="V802" s="24"/>
      <c r="W802" s="24"/>
      <c r="X802" s="24"/>
      <c r="Y802" s="24"/>
      <c r="Z802" s="24"/>
    </row>
    <row r="803" spans="11:26" ht="15.75" customHeight="1">
      <c r="K803" s="30"/>
      <c r="M803" s="30"/>
      <c r="N803" s="160"/>
      <c r="O803" s="160"/>
      <c r="P803" s="24"/>
      <c r="Q803" s="24"/>
      <c r="R803" s="24"/>
      <c r="S803" s="24"/>
      <c r="T803" s="24"/>
      <c r="U803" s="24"/>
      <c r="V803" s="24"/>
      <c r="W803" s="24"/>
      <c r="X803" s="24"/>
      <c r="Y803" s="24"/>
      <c r="Z803" s="24"/>
    </row>
    <row r="804" spans="11:26" ht="15.75" customHeight="1">
      <c r="K804" s="30"/>
      <c r="M804" s="30"/>
      <c r="N804" s="160"/>
      <c r="O804" s="160"/>
      <c r="P804" s="24"/>
      <c r="Q804" s="24"/>
      <c r="R804" s="24"/>
      <c r="S804" s="24"/>
      <c r="T804" s="24"/>
      <c r="U804" s="24"/>
      <c r="V804" s="24"/>
      <c r="W804" s="24"/>
      <c r="X804" s="24"/>
      <c r="Y804" s="24"/>
      <c r="Z804" s="24"/>
    </row>
    <row r="805" spans="11:26" ht="15.75" customHeight="1">
      <c r="K805" s="30"/>
      <c r="M805" s="30"/>
      <c r="N805" s="160"/>
      <c r="O805" s="160"/>
      <c r="P805" s="24"/>
      <c r="Q805" s="24"/>
      <c r="R805" s="24"/>
      <c r="S805" s="24"/>
      <c r="T805" s="24"/>
      <c r="U805" s="24"/>
      <c r="V805" s="24"/>
      <c r="W805" s="24"/>
      <c r="X805" s="24"/>
      <c r="Y805" s="24"/>
      <c r="Z805" s="24"/>
    </row>
    <row r="806" spans="11:26" ht="15.75" customHeight="1">
      <c r="K806" s="30"/>
      <c r="M806" s="30"/>
      <c r="N806" s="160"/>
      <c r="O806" s="160"/>
      <c r="P806" s="24"/>
      <c r="Q806" s="24"/>
      <c r="R806" s="24"/>
      <c r="S806" s="24"/>
      <c r="T806" s="24"/>
      <c r="U806" s="24"/>
      <c r="V806" s="24"/>
      <c r="W806" s="24"/>
      <c r="X806" s="24"/>
      <c r="Y806" s="24"/>
      <c r="Z806" s="24"/>
    </row>
    <row r="807" spans="11:26" ht="15.75" customHeight="1">
      <c r="K807" s="30"/>
      <c r="M807" s="30"/>
      <c r="N807" s="160"/>
      <c r="O807" s="160"/>
      <c r="P807" s="24"/>
      <c r="Q807" s="24"/>
      <c r="R807" s="24"/>
      <c r="S807" s="24"/>
      <c r="T807" s="24"/>
      <c r="U807" s="24"/>
      <c r="V807" s="24"/>
      <c r="W807" s="24"/>
      <c r="X807" s="24"/>
      <c r="Y807" s="24"/>
      <c r="Z807" s="24"/>
    </row>
    <row r="808" spans="11:26" ht="15.75" customHeight="1">
      <c r="K808" s="30"/>
      <c r="M808" s="30"/>
      <c r="N808" s="160"/>
      <c r="O808" s="160"/>
      <c r="P808" s="24"/>
      <c r="Q808" s="24"/>
      <c r="R808" s="24"/>
      <c r="S808" s="24"/>
      <c r="T808" s="24"/>
      <c r="U808" s="24"/>
      <c r="V808" s="24"/>
      <c r="W808" s="24"/>
      <c r="X808" s="24"/>
      <c r="Y808" s="24"/>
      <c r="Z808" s="24"/>
    </row>
    <row r="809" spans="11:26" ht="15.75" customHeight="1">
      <c r="K809" s="30"/>
      <c r="M809" s="30"/>
      <c r="N809" s="160"/>
      <c r="O809" s="160"/>
      <c r="P809" s="24"/>
      <c r="Q809" s="24"/>
      <c r="R809" s="24"/>
      <c r="S809" s="24"/>
      <c r="T809" s="24"/>
      <c r="U809" s="24"/>
      <c r="V809" s="24"/>
      <c r="W809" s="24"/>
      <c r="X809" s="24"/>
      <c r="Y809" s="24"/>
      <c r="Z809" s="24"/>
    </row>
    <row r="810" spans="11:26" ht="15.75" customHeight="1">
      <c r="K810" s="30"/>
      <c r="M810" s="30"/>
      <c r="N810" s="160"/>
      <c r="O810" s="160"/>
      <c r="P810" s="24"/>
      <c r="Q810" s="24"/>
      <c r="R810" s="24"/>
      <c r="S810" s="24"/>
      <c r="T810" s="24"/>
      <c r="U810" s="24"/>
      <c r="V810" s="24"/>
      <c r="W810" s="24"/>
      <c r="X810" s="24"/>
      <c r="Y810" s="24"/>
      <c r="Z810" s="24"/>
    </row>
    <row r="811" spans="11:26" ht="15.75" customHeight="1">
      <c r="K811" s="30"/>
      <c r="M811" s="30"/>
      <c r="N811" s="160"/>
      <c r="O811" s="160"/>
      <c r="P811" s="24"/>
      <c r="Q811" s="24"/>
      <c r="R811" s="24"/>
      <c r="S811" s="24"/>
      <c r="T811" s="24"/>
      <c r="U811" s="24"/>
      <c r="V811" s="24"/>
      <c r="W811" s="24"/>
      <c r="X811" s="24"/>
      <c r="Y811" s="24"/>
      <c r="Z811" s="24"/>
    </row>
    <row r="812" spans="11:26" ht="15.75" customHeight="1">
      <c r="K812" s="30"/>
      <c r="M812" s="30"/>
      <c r="N812" s="160"/>
      <c r="O812" s="160"/>
      <c r="P812" s="24"/>
      <c r="Q812" s="24"/>
      <c r="R812" s="24"/>
      <c r="S812" s="24"/>
      <c r="T812" s="24"/>
      <c r="U812" s="24"/>
      <c r="V812" s="24"/>
      <c r="W812" s="24"/>
      <c r="X812" s="24"/>
      <c r="Y812" s="24"/>
      <c r="Z812" s="24"/>
    </row>
    <row r="813" spans="11:26" ht="15.75" customHeight="1">
      <c r="K813" s="30"/>
      <c r="M813" s="30"/>
      <c r="N813" s="160"/>
      <c r="O813" s="160"/>
      <c r="P813" s="24"/>
      <c r="Q813" s="24"/>
      <c r="R813" s="24"/>
      <c r="S813" s="24"/>
      <c r="T813" s="24"/>
      <c r="U813" s="24"/>
      <c r="V813" s="24"/>
      <c r="W813" s="24"/>
      <c r="X813" s="24"/>
      <c r="Y813" s="24"/>
      <c r="Z813" s="24"/>
    </row>
    <row r="814" spans="11:26" ht="15.75" customHeight="1">
      <c r="K814" s="30"/>
      <c r="M814" s="30"/>
      <c r="N814" s="160"/>
      <c r="O814" s="160"/>
      <c r="P814" s="24"/>
      <c r="Q814" s="24"/>
      <c r="R814" s="24"/>
      <c r="S814" s="24"/>
      <c r="T814" s="24"/>
      <c r="U814" s="24"/>
      <c r="V814" s="24"/>
      <c r="W814" s="24"/>
      <c r="X814" s="24"/>
      <c r="Y814" s="24"/>
      <c r="Z814" s="24"/>
    </row>
    <row r="815" spans="11:26" ht="15.75" customHeight="1">
      <c r="K815" s="30"/>
      <c r="M815" s="30"/>
      <c r="N815" s="160"/>
      <c r="O815" s="160"/>
      <c r="P815" s="24"/>
      <c r="Q815" s="24"/>
      <c r="R815" s="24"/>
      <c r="S815" s="24"/>
      <c r="T815" s="24"/>
      <c r="U815" s="24"/>
      <c r="V815" s="24"/>
      <c r="W815" s="24"/>
      <c r="X815" s="24"/>
      <c r="Y815" s="24"/>
      <c r="Z815" s="24"/>
    </row>
    <row r="816" spans="11:26" ht="15.75" customHeight="1">
      <c r="K816" s="30"/>
      <c r="M816" s="30"/>
      <c r="N816" s="160"/>
      <c r="O816" s="160"/>
      <c r="P816" s="24"/>
      <c r="Q816" s="24"/>
      <c r="R816" s="24"/>
      <c r="S816" s="24"/>
      <c r="T816" s="24"/>
      <c r="U816" s="24"/>
      <c r="V816" s="24"/>
      <c r="W816" s="24"/>
      <c r="X816" s="24"/>
      <c r="Y816" s="24"/>
      <c r="Z816" s="24"/>
    </row>
    <row r="817" spans="11:26" ht="15.75" customHeight="1">
      <c r="K817" s="30"/>
      <c r="M817" s="30"/>
      <c r="N817" s="160"/>
      <c r="O817" s="160"/>
      <c r="P817" s="24"/>
      <c r="Q817" s="24"/>
      <c r="R817" s="24"/>
      <c r="S817" s="24"/>
      <c r="T817" s="24"/>
      <c r="U817" s="24"/>
      <c r="V817" s="24"/>
      <c r="W817" s="24"/>
      <c r="X817" s="24"/>
      <c r="Y817" s="24"/>
      <c r="Z817" s="24"/>
    </row>
    <row r="818" spans="11:26" ht="15.75" customHeight="1">
      <c r="K818" s="30"/>
      <c r="M818" s="30"/>
      <c r="N818" s="160"/>
      <c r="O818" s="160"/>
      <c r="P818" s="24"/>
      <c r="Q818" s="24"/>
      <c r="R818" s="24"/>
      <c r="S818" s="24"/>
      <c r="T818" s="24"/>
      <c r="U818" s="24"/>
      <c r="V818" s="24"/>
      <c r="W818" s="24"/>
      <c r="X818" s="24"/>
      <c r="Y818" s="24"/>
      <c r="Z818" s="24"/>
    </row>
    <row r="819" spans="11:26" ht="15.75" customHeight="1">
      <c r="K819" s="30"/>
      <c r="M819" s="30"/>
      <c r="N819" s="160"/>
      <c r="O819" s="160"/>
      <c r="P819" s="24"/>
      <c r="Q819" s="24"/>
      <c r="R819" s="24"/>
      <c r="S819" s="24"/>
      <c r="T819" s="24"/>
      <c r="U819" s="24"/>
      <c r="V819" s="24"/>
      <c r="W819" s="24"/>
      <c r="X819" s="24"/>
      <c r="Y819" s="24"/>
      <c r="Z819" s="24"/>
    </row>
    <row r="820" spans="11:26" ht="15.75" customHeight="1">
      <c r="K820" s="30"/>
      <c r="M820" s="30"/>
      <c r="N820" s="160"/>
      <c r="O820" s="160"/>
      <c r="P820" s="24"/>
      <c r="Q820" s="24"/>
      <c r="R820" s="24"/>
      <c r="S820" s="24"/>
      <c r="T820" s="24"/>
      <c r="U820" s="24"/>
      <c r="V820" s="24"/>
      <c r="W820" s="24"/>
      <c r="X820" s="24"/>
      <c r="Y820" s="24"/>
      <c r="Z820" s="24"/>
    </row>
    <row r="821" spans="11:26" ht="15.75" customHeight="1">
      <c r="K821" s="30"/>
      <c r="M821" s="30"/>
      <c r="N821" s="160"/>
      <c r="O821" s="160"/>
      <c r="P821" s="24"/>
      <c r="Q821" s="24"/>
      <c r="R821" s="24"/>
      <c r="S821" s="24"/>
      <c r="T821" s="24"/>
      <c r="U821" s="24"/>
      <c r="V821" s="24"/>
      <c r="W821" s="24"/>
      <c r="X821" s="24"/>
      <c r="Y821" s="24"/>
      <c r="Z821" s="24"/>
    </row>
    <row r="822" spans="11:26" ht="15.75" customHeight="1">
      <c r="K822" s="30"/>
      <c r="M822" s="30"/>
      <c r="N822" s="160"/>
      <c r="O822" s="160"/>
      <c r="P822" s="24"/>
      <c r="Q822" s="24"/>
      <c r="R822" s="24"/>
      <c r="S822" s="24"/>
      <c r="T822" s="24"/>
      <c r="U822" s="24"/>
      <c r="V822" s="24"/>
      <c r="W822" s="24"/>
      <c r="X822" s="24"/>
      <c r="Y822" s="24"/>
      <c r="Z822" s="24"/>
    </row>
    <row r="823" spans="11:26" ht="15.75" customHeight="1">
      <c r="K823" s="30"/>
      <c r="M823" s="30"/>
      <c r="N823" s="160"/>
      <c r="O823" s="160"/>
      <c r="P823" s="24"/>
      <c r="Q823" s="24"/>
      <c r="R823" s="24"/>
      <c r="S823" s="24"/>
      <c r="T823" s="24"/>
      <c r="U823" s="24"/>
      <c r="V823" s="24"/>
      <c r="W823" s="24"/>
      <c r="X823" s="24"/>
      <c r="Y823" s="24"/>
      <c r="Z823" s="24"/>
    </row>
    <row r="824" spans="11:26" ht="15.75" customHeight="1">
      <c r="K824" s="30"/>
      <c r="M824" s="30"/>
      <c r="N824" s="160"/>
      <c r="O824" s="160"/>
      <c r="P824" s="24"/>
      <c r="Q824" s="24"/>
      <c r="R824" s="24"/>
      <c r="S824" s="24"/>
      <c r="T824" s="24"/>
      <c r="U824" s="24"/>
      <c r="V824" s="24"/>
      <c r="W824" s="24"/>
      <c r="X824" s="24"/>
      <c r="Y824" s="24"/>
      <c r="Z824" s="24"/>
    </row>
    <row r="825" spans="11:26" ht="15.75" customHeight="1">
      <c r="K825" s="30"/>
      <c r="M825" s="30"/>
      <c r="N825" s="160"/>
      <c r="O825" s="160"/>
      <c r="P825" s="24"/>
      <c r="Q825" s="24"/>
      <c r="R825" s="24"/>
      <c r="S825" s="24"/>
      <c r="T825" s="24"/>
      <c r="U825" s="24"/>
      <c r="V825" s="24"/>
      <c r="W825" s="24"/>
      <c r="X825" s="24"/>
      <c r="Y825" s="24"/>
      <c r="Z825" s="24"/>
    </row>
    <row r="826" spans="11:26" ht="15.75" customHeight="1">
      <c r="K826" s="30"/>
      <c r="M826" s="30"/>
      <c r="N826" s="160"/>
      <c r="O826" s="160"/>
      <c r="P826" s="24"/>
      <c r="Q826" s="24"/>
      <c r="R826" s="24"/>
      <c r="S826" s="24"/>
      <c r="T826" s="24"/>
      <c r="U826" s="24"/>
      <c r="V826" s="24"/>
      <c r="W826" s="24"/>
      <c r="X826" s="24"/>
      <c r="Y826" s="24"/>
      <c r="Z826" s="24"/>
    </row>
    <row r="827" spans="11:26" ht="15.75" customHeight="1">
      <c r="K827" s="30"/>
      <c r="M827" s="30"/>
      <c r="N827" s="160"/>
      <c r="O827" s="160"/>
      <c r="P827" s="24"/>
      <c r="Q827" s="24"/>
      <c r="R827" s="24"/>
      <c r="S827" s="24"/>
      <c r="T827" s="24"/>
      <c r="U827" s="24"/>
      <c r="V827" s="24"/>
      <c r="W827" s="24"/>
      <c r="X827" s="24"/>
      <c r="Y827" s="24"/>
      <c r="Z827" s="24"/>
    </row>
    <row r="828" spans="11:26" ht="15.75" customHeight="1">
      <c r="K828" s="30"/>
      <c r="M828" s="30"/>
      <c r="N828" s="160"/>
      <c r="O828" s="160"/>
      <c r="P828" s="24"/>
      <c r="Q828" s="24"/>
      <c r="R828" s="24"/>
      <c r="S828" s="24"/>
      <c r="T828" s="24"/>
      <c r="U828" s="24"/>
      <c r="V828" s="24"/>
      <c r="W828" s="24"/>
      <c r="X828" s="24"/>
      <c r="Y828" s="24"/>
      <c r="Z828" s="24"/>
    </row>
    <row r="829" spans="11:26" ht="15.75" customHeight="1">
      <c r="K829" s="30"/>
      <c r="M829" s="30"/>
      <c r="N829" s="160"/>
      <c r="O829" s="160"/>
      <c r="P829" s="24"/>
      <c r="Q829" s="24"/>
      <c r="R829" s="24"/>
      <c r="S829" s="24"/>
      <c r="T829" s="24"/>
      <c r="U829" s="24"/>
      <c r="V829" s="24"/>
      <c r="W829" s="24"/>
      <c r="X829" s="24"/>
      <c r="Y829" s="24"/>
      <c r="Z829" s="24"/>
    </row>
    <row r="830" spans="11:26" ht="15.75" customHeight="1">
      <c r="K830" s="30"/>
      <c r="M830" s="30"/>
      <c r="N830" s="160"/>
      <c r="O830" s="160"/>
      <c r="P830" s="24"/>
      <c r="Q830" s="24"/>
      <c r="R830" s="24"/>
      <c r="S830" s="24"/>
      <c r="T830" s="24"/>
      <c r="U830" s="24"/>
      <c r="V830" s="24"/>
      <c r="W830" s="24"/>
      <c r="X830" s="24"/>
      <c r="Y830" s="24"/>
      <c r="Z830" s="24"/>
    </row>
    <row r="831" spans="11:26" ht="15.75" customHeight="1">
      <c r="K831" s="30"/>
      <c r="M831" s="30"/>
      <c r="N831" s="160"/>
      <c r="O831" s="160"/>
      <c r="P831" s="24"/>
      <c r="Q831" s="24"/>
      <c r="R831" s="24"/>
      <c r="S831" s="24"/>
      <c r="T831" s="24"/>
      <c r="U831" s="24"/>
      <c r="V831" s="24"/>
      <c r="W831" s="24"/>
      <c r="X831" s="24"/>
      <c r="Y831" s="24"/>
      <c r="Z831" s="24"/>
    </row>
    <row r="832" spans="11:26" ht="15.75" customHeight="1">
      <c r="K832" s="30"/>
      <c r="M832" s="30"/>
      <c r="N832" s="160"/>
      <c r="O832" s="160"/>
      <c r="P832" s="24"/>
      <c r="Q832" s="24"/>
      <c r="R832" s="24"/>
      <c r="S832" s="24"/>
      <c r="T832" s="24"/>
      <c r="U832" s="24"/>
      <c r="V832" s="24"/>
      <c r="W832" s="24"/>
      <c r="X832" s="24"/>
      <c r="Y832" s="24"/>
      <c r="Z832" s="24"/>
    </row>
    <row r="833" spans="11:26" ht="15.75" customHeight="1">
      <c r="K833" s="30"/>
      <c r="M833" s="30"/>
      <c r="N833" s="160"/>
      <c r="O833" s="160"/>
      <c r="P833" s="24"/>
      <c r="Q833" s="24"/>
      <c r="R833" s="24"/>
      <c r="S833" s="24"/>
      <c r="T833" s="24"/>
      <c r="U833" s="24"/>
      <c r="V833" s="24"/>
      <c r="W833" s="24"/>
      <c r="X833" s="24"/>
      <c r="Y833" s="24"/>
      <c r="Z833" s="24"/>
    </row>
    <row r="834" spans="11:26" ht="15.75" customHeight="1">
      <c r="K834" s="30"/>
      <c r="M834" s="30"/>
      <c r="N834" s="160"/>
      <c r="O834" s="160"/>
      <c r="P834" s="24"/>
      <c r="Q834" s="24"/>
      <c r="R834" s="24"/>
      <c r="S834" s="24"/>
      <c r="T834" s="24"/>
      <c r="U834" s="24"/>
      <c r="V834" s="24"/>
      <c r="W834" s="24"/>
      <c r="X834" s="24"/>
      <c r="Y834" s="24"/>
      <c r="Z834" s="24"/>
    </row>
    <row r="835" spans="11:26" ht="15.75" customHeight="1">
      <c r="K835" s="30"/>
      <c r="M835" s="30"/>
      <c r="N835" s="160"/>
      <c r="O835" s="160"/>
      <c r="P835" s="24"/>
      <c r="Q835" s="24"/>
      <c r="R835" s="24"/>
      <c r="S835" s="24"/>
      <c r="T835" s="24"/>
      <c r="U835" s="24"/>
      <c r="V835" s="24"/>
      <c r="W835" s="24"/>
      <c r="X835" s="24"/>
      <c r="Y835" s="24"/>
      <c r="Z835" s="24"/>
    </row>
    <row r="836" spans="11:26" ht="15.75" customHeight="1">
      <c r="K836" s="30"/>
      <c r="M836" s="30"/>
      <c r="N836" s="160"/>
      <c r="O836" s="160"/>
      <c r="P836" s="24"/>
      <c r="Q836" s="24"/>
      <c r="R836" s="24"/>
      <c r="S836" s="24"/>
      <c r="T836" s="24"/>
      <c r="U836" s="24"/>
      <c r="V836" s="24"/>
      <c r="W836" s="24"/>
      <c r="X836" s="24"/>
      <c r="Y836" s="24"/>
      <c r="Z836" s="24"/>
    </row>
    <row r="837" spans="11:26" ht="15.75" customHeight="1">
      <c r="K837" s="30"/>
      <c r="M837" s="30"/>
      <c r="N837" s="160"/>
      <c r="O837" s="160"/>
      <c r="P837" s="24"/>
      <c r="Q837" s="24"/>
      <c r="R837" s="24"/>
      <c r="S837" s="24"/>
      <c r="T837" s="24"/>
      <c r="U837" s="24"/>
      <c r="V837" s="24"/>
      <c r="W837" s="24"/>
      <c r="X837" s="24"/>
      <c r="Y837" s="24"/>
      <c r="Z837" s="24"/>
    </row>
    <row r="838" spans="11:26" ht="15.75" customHeight="1">
      <c r="K838" s="30"/>
      <c r="M838" s="30"/>
      <c r="N838" s="160"/>
      <c r="O838" s="160"/>
      <c r="P838" s="24"/>
      <c r="Q838" s="24"/>
      <c r="R838" s="24"/>
      <c r="S838" s="24"/>
      <c r="T838" s="24"/>
      <c r="U838" s="24"/>
      <c r="V838" s="24"/>
      <c r="W838" s="24"/>
      <c r="X838" s="24"/>
      <c r="Y838" s="24"/>
      <c r="Z838" s="24"/>
    </row>
    <row r="839" spans="11:26" ht="15.75" customHeight="1">
      <c r="K839" s="30"/>
      <c r="M839" s="30"/>
      <c r="N839" s="160"/>
      <c r="O839" s="160"/>
      <c r="P839" s="24"/>
      <c r="Q839" s="24"/>
      <c r="R839" s="24"/>
      <c r="S839" s="24"/>
      <c r="T839" s="24"/>
      <c r="U839" s="24"/>
      <c r="V839" s="24"/>
      <c r="W839" s="24"/>
      <c r="X839" s="24"/>
      <c r="Y839" s="24"/>
      <c r="Z839" s="24"/>
    </row>
    <row r="840" spans="11:26" ht="15.75" customHeight="1">
      <c r="K840" s="30"/>
      <c r="M840" s="30"/>
      <c r="N840" s="160"/>
      <c r="O840" s="160"/>
      <c r="P840" s="24"/>
      <c r="Q840" s="24"/>
      <c r="R840" s="24"/>
      <c r="S840" s="24"/>
      <c r="T840" s="24"/>
      <c r="U840" s="24"/>
      <c r="V840" s="24"/>
      <c r="W840" s="24"/>
      <c r="X840" s="24"/>
      <c r="Y840" s="24"/>
      <c r="Z840" s="24"/>
    </row>
    <row r="841" spans="11:26" ht="15.75" customHeight="1">
      <c r="K841" s="30"/>
      <c r="M841" s="30"/>
      <c r="N841" s="160"/>
      <c r="O841" s="160"/>
      <c r="P841" s="24"/>
      <c r="Q841" s="24"/>
      <c r="R841" s="24"/>
      <c r="S841" s="24"/>
      <c r="T841" s="24"/>
      <c r="U841" s="24"/>
      <c r="V841" s="24"/>
      <c r="W841" s="24"/>
      <c r="X841" s="24"/>
      <c r="Y841" s="24"/>
      <c r="Z841" s="24"/>
    </row>
    <row r="842" spans="11:26" ht="15.75" customHeight="1">
      <c r="K842" s="30"/>
      <c r="M842" s="30"/>
      <c r="N842" s="160"/>
      <c r="O842" s="160"/>
      <c r="P842" s="24"/>
      <c r="Q842" s="24"/>
      <c r="R842" s="24"/>
      <c r="S842" s="24"/>
      <c r="T842" s="24"/>
      <c r="U842" s="24"/>
      <c r="V842" s="24"/>
      <c r="W842" s="24"/>
      <c r="X842" s="24"/>
      <c r="Y842" s="24"/>
      <c r="Z842" s="24"/>
    </row>
    <row r="843" spans="11:26" ht="15.75" customHeight="1">
      <c r="K843" s="30"/>
      <c r="M843" s="30"/>
      <c r="N843" s="160"/>
      <c r="O843" s="160"/>
      <c r="P843" s="24"/>
      <c r="Q843" s="24"/>
      <c r="R843" s="24"/>
      <c r="S843" s="24"/>
      <c r="T843" s="24"/>
      <c r="U843" s="24"/>
      <c r="V843" s="24"/>
      <c r="W843" s="24"/>
      <c r="X843" s="24"/>
      <c r="Y843" s="24"/>
      <c r="Z843" s="24"/>
    </row>
    <row r="844" spans="11:26" ht="15.75" customHeight="1">
      <c r="K844" s="30"/>
      <c r="M844" s="30"/>
      <c r="N844" s="160"/>
      <c r="O844" s="160"/>
      <c r="P844" s="24"/>
      <c r="Q844" s="24"/>
      <c r="R844" s="24"/>
      <c r="S844" s="24"/>
      <c r="T844" s="24"/>
      <c r="U844" s="24"/>
      <c r="V844" s="24"/>
      <c r="W844" s="24"/>
      <c r="X844" s="24"/>
      <c r="Y844" s="24"/>
      <c r="Z844" s="24"/>
    </row>
    <row r="845" spans="11:26" ht="15.75" customHeight="1">
      <c r="K845" s="30"/>
      <c r="M845" s="30"/>
      <c r="N845" s="160"/>
      <c r="O845" s="160"/>
      <c r="P845" s="24"/>
      <c r="Q845" s="24"/>
      <c r="R845" s="24"/>
      <c r="S845" s="24"/>
      <c r="T845" s="24"/>
      <c r="U845" s="24"/>
      <c r="V845" s="24"/>
      <c r="W845" s="24"/>
      <c r="X845" s="24"/>
      <c r="Y845" s="24"/>
      <c r="Z845" s="24"/>
    </row>
    <row r="846" spans="11:26" ht="15.75" customHeight="1">
      <c r="K846" s="30"/>
      <c r="M846" s="30"/>
      <c r="N846" s="160"/>
      <c r="O846" s="160"/>
      <c r="P846" s="24"/>
      <c r="Q846" s="24"/>
      <c r="R846" s="24"/>
      <c r="S846" s="24"/>
      <c r="T846" s="24"/>
      <c r="U846" s="24"/>
      <c r="V846" s="24"/>
      <c r="W846" s="24"/>
      <c r="X846" s="24"/>
      <c r="Y846" s="24"/>
      <c r="Z846" s="24"/>
    </row>
    <row r="847" spans="11:26" ht="15.75" customHeight="1">
      <c r="K847" s="30"/>
      <c r="M847" s="30"/>
      <c r="N847" s="160"/>
      <c r="O847" s="160"/>
      <c r="P847" s="24"/>
      <c r="Q847" s="24"/>
      <c r="R847" s="24"/>
      <c r="S847" s="24"/>
      <c r="T847" s="24"/>
      <c r="U847" s="24"/>
      <c r="V847" s="24"/>
      <c r="W847" s="24"/>
      <c r="X847" s="24"/>
      <c r="Y847" s="24"/>
      <c r="Z847" s="24"/>
    </row>
    <row r="848" spans="11:26" ht="15.75" customHeight="1">
      <c r="K848" s="30"/>
      <c r="M848" s="30"/>
      <c r="N848" s="160"/>
      <c r="O848" s="160"/>
      <c r="P848" s="24"/>
      <c r="Q848" s="24"/>
      <c r="R848" s="24"/>
      <c r="S848" s="24"/>
      <c r="T848" s="24"/>
      <c r="U848" s="24"/>
      <c r="V848" s="24"/>
      <c r="W848" s="24"/>
      <c r="X848" s="24"/>
      <c r="Y848" s="24"/>
      <c r="Z848" s="24"/>
    </row>
    <row r="849" spans="11:26" ht="15.75" customHeight="1">
      <c r="K849" s="30"/>
      <c r="M849" s="30"/>
      <c r="N849" s="160"/>
      <c r="O849" s="160"/>
      <c r="P849" s="24"/>
      <c r="Q849" s="24"/>
      <c r="R849" s="24"/>
      <c r="S849" s="24"/>
      <c r="T849" s="24"/>
      <c r="U849" s="24"/>
      <c r="V849" s="24"/>
      <c r="W849" s="24"/>
      <c r="X849" s="24"/>
      <c r="Y849" s="24"/>
      <c r="Z849" s="24"/>
    </row>
    <row r="850" spans="11:26" ht="15.75" customHeight="1">
      <c r="K850" s="30"/>
      <c r="M850" s="30"/>
      <c r="N850" s="160"/>
      <c r="O850" s="160"/>
      <c r="P850" s="24"/>
      <c r="Q850" s="24"/>
      <c r="R850" s="24"/>
      <c r="S850" s="24"/>
      <c r="T850" s="24"/>
      <c r="U850" s="24"/>
      <c r="V850" s="24"/>
      <c r="W850" s="24"/>
      <c r="X850" s="24"/>
      <c r="Y850" s="24"/>
      <c r="Z850" s="24"/>
    </row>
    <row r="851" spans="11:26" ht="15.75" customHeight="1">
      <c r="K851" s="30"/>
      <c r="M851" s="30"/>
      <c r="N851" s="160"/>
      <c r="O851" s="160"/>
      <c r="P851" s="24"/>
      <c r="Q851" s="24"/>
      <c r="R851" s="24"/>
      <c r="S851" s="24"/>
      <c r="T851" s="24"/>
      <c r="U851" s="24"/>
      <c r="V851" s="24"/>
      <c r="W851" s="24"/>
      <c r="X851" s="24"/>
      <c r="Y851" s="24"/>
      <c r="Z851" s="24"/>
    </row>
    <row r="852" spans="11:26" ht="15.75" customHeight="1">
      <c r="K852" s="30"/>
      <c r="M852" s="30"/>
      <c r="N852" s="160"/>
      <c r="O852" s="160"/>
      <c r="P852" s="24"/>
      <c r="Q852" s="24"/>
      <c r="R852" s="24"/>
      <c r="S852" s="24"/>
      <c r="T852" s="24"/>
      <c r="U852" s="24"/>
      <c r="V852" s="24"/>
      <c r="W852" s="24"/>
      <c r="X852" s="24"/>
      <c r="Y852" s="24"/>
      <c r="Z852" s="24"/>
    </row>
    <row r="853" spans="11:26" ht="15.75" customHeight="1">
      <c r="K853" s="30"/>
      <c r="M853" s="30"/>
      <c r="N853" s="160"/>
      <c r="O853" s="160"/>
      <c r="P853" s="24"/>
      <c r="Q853" s="24"/>
      <c r="R853" s="24"/>
      <c r="S853" s="24"/>
      <c r="T853" s="24"/>
      <c r="U853" s="24"/>
      <c r="V853" s="24"/>
      <c r="W853" s="24"/>
      <c r="X853" s="24"/>
      <c r="Y853" s="24"/>
      <c r="Z853" s="24"/>
    </row>
    <row r="854" spans="11:26" ht="15.75" customHeight="1">
      <c r="K854" s="30"/>
      <c r="M854" s="30"/>
      <c r="N854" s="160"/>
      <c r="O854" s="160"/>
      <c r="P854" s="24"/>
      <c r="Q854" s="24"/>
      <c r="R854" s="24"/>
      <c r="S854" s="24"/>
      <c r="T854" s="24"/>
      <c r="U854" s="24"/>
      <c r="V854" s="24"/>
      <c r="W854" s="24"/>
      <c r="X854" s="24"/>
      <c r="Y854" s="24"/>
      <c r="Z854" s="24"/>
    </row>
    <row r="855" spans="11:26" ht="15.75" customHeight="1">
      <c r="K855" s="30"/>
      <c r="M855" s="30"/>
      <c r="N855" s="160"/>
      <c r="O855" s="160"/>
      <c r="P855" s="24"/>
      <c r="Q855" s="24"/>
      <c r="R855" s="24"/>
      <c r="S855" s="24"/>
      <c r="T855" s="24"/>
      <c r="U855" s="24"/>
      <c r="V855" s="24"/>
      <c r="W855" s="24"/>
      <c r="X855" s="24"/>
      <c r="Y855" s="24"/>
      <c r="Z855" s="24"/>
    </row>
    <row r="856" spans="11:26" ht="15.75" customHeight="1">
      <c r="K856" s="30"/>
      <c r="M856" s="30"/>
      <c r="N856" s="160"/>
      <c r="O856" s="160"/>
      <c r="P856" s="24"/>
      <c r="Q856" s="24"/>
      <c r="R856" s="24"/>
      <c r="S856" s="24"/>
      <c r="T856" s="24"/>
      <c r="U856" s="24"/>
      <c r="V856" s="24"/>
      <c r="W856" s="24"/>
      <c r="X856" s="24"/>
      <c r="Y856" s="24"/>
      <c r="Z856" s="24"/>
    </row>
    <row r="857" spans="11:26" ht="15.75" customHeight="1">
      <c r="K857" s="30"/>
      <c r="M857" s="30"/>
      <c r="N857" s="160"/>
      <c r="O857" s="160"/>
      <c r="P857" s="24"/>
      <c r="Q857" s="24"/>
      <c r="R857" s="24"/>
      <c r="S857" s="24"/>
      <c r="T857" s="24"/>
      <c r="U857" s="24"/>
      <c r="V857" s="24"/>
      <c r="W857" s="24"/>
      <c r="X857" s="24"/>
      <c r="Y857" s="24"/>
      <c r="Z857" s="24"/>
    </row>
    <row r="858" spans="11:26" ht="15.75" customHeight="1">
      <c r="K858" s="30"/>
      <c r="M858" s="30"/>
      <c r="N858" s="160"/>
      <c r="O858" s="160"/>
      <c r="P858" s="24"/>
      <c r="Q858" s="24"/>
      <c r="R858" s="24"/>
      <c r="S858" s="24"/>
      <c r="T858" s="24"/>
      <c r="U858" s="24"/>
      <c r="V858" s="24"/>
      <c r="W858" s="24"/>
      <c r="X858" s="24"/>
      <c r="Y858" s="24"/>
      <c r="Z858" s="24"/>
    </row>
    <row r="859" spans="11:26" ht="15.75" customHeight="1">
      <c r="K859" s="30"/>
      <c r="M859" s="30"/>
      <c r="N859" s="160"/>
      <c r="O859" s="160"/>
      <c r="P859" s="24"/>
      <c r="Q859" s="24"/>
      <c r="R859" s="24"/>
      <c r="S859" s="24"/>
      <c r="T859" s="24"/>
      <c r="U859" s="24"/>
      <c r="V859" s="24"/>
      <c r="W859" s="24"/>
      <c r="X859" s="24"/>
      <c r="Y859" s="24"/>
      <c r="Z859" s="24"/>
    </row>
    <row r="860" spans="11:26" ht="15.75" customHeight="1">
      <c r="K860" s="30"/>
      <c r="M860" s="30"/>
      <c r="N860" s="160"/>
      <c r="O860" s="160"/>
      <c r="P860" s="24"/>
      <c r="Q860" s="24"/>
      <c r="R860" s="24"/>
      <c r="S860" s="24"/>
      <c r="T860" s="24"/>
      <c r="U860" s="24"/>
      <c r="V860" s="24"/>
      <c r="W860" s="24"/>
      <c r="X860" s="24"/>
      <c r="Y860" s="24"/>
      <c r="Z860" s="24"/>
    </row>
    <row r="861" spans="11:26" ht="15.75" customHeight="1">
      <c r="K861" s="30"/>
      <c r="M861" s="30"/>
      <c r="N861" s="160"/>
      <c r="O861" s="160"/>
      <c r="P861" s="24"/>
      <c r="Q861" s="24"/>
      <c r="R861" s="24"/>
      <c r="S861" s="24"/>
      <c r="T861" s="24"/>
      <c r="U861" s="24"/>
      <c r="V861" s="24"/>
      <c r="W861" s="24"/>
      <c r="X861" s="24"/>
      <c r="Y861" s="24"/>
      <c r="Z861" s="24"/>
    </row>
    <row r="862" spans="11:26" ht="15.75" customHeight="1">
      <c r="K862" s="30"/>
      <c r="M862" s="30"/>
      <c r="N862" s="160"/>
      <c r="O862" s="160"/>
      <c r="P862" s="24"/>
      <c r="Q862" s="24"/>
      <c r="R862" s="24"/>
      <c r="S862" s="24"/>
      <c r="T862" s="24"/>
      <c r="U862" s="24"/>
      <c r="V862" s="24"/>
      <c r="W862" s="24"/>
      <c r="X862" s="24"/>
      <c r="Y862" s="24"/>
      <c r="Z862" s="24"/>
    </row>
    <row r="863" spans="11:26" ht="15.75" customHeight="1">
      <c r="K863" s="30"/>
      <c r="M863" s="30"/>
      <c r="N863" s="160"/>
      <c r="O863" s="160"/>
      <c r="P863" s="24"/>
      <c r="Q863" s="24"/>
      <c r="R863" s="24"/>
      <c r="S863" s="24"/>
      <c r="T863" s="24"/>
      <c r="U863" s="24"/>
      <c r="V863" s="24"/>
      <c r="W863" s="24"/>
      <c r="X863" s="24"/>
      <c r="Y863" s="24"/>
      <c r="Z863" s="24"/>
    </row>
    <row r="864" spans="11:26" ht="15.75" customHeight="1">
      <c r="K864" s="30"/>
      <c r="M864" s="30"/>
      <c r="N864" s="160"/>
      <c r="O864" s="160"/>
      <c r="P864" s="24"/>
      <c r="Q864" s="24"/>
      <c r="R864" s="24"/>
      <c r="S864" s="24"/>
      <c r="T864" s="24"/>
      <c r="U864" s="24"/>
      <c r="V864" s="24"/>
      <c r="W864" s="24"/>
      <c r="X864" s="24"/>
      <c r="Y864" s="24"/>
      <c r="Z864" s="24"/>
    </row>
    <row r="865" spans="11:26" ht="15.75" customHeight="1">
      <c r="K865" s="30"/>
      <c r="M865" s="30"/>
      <c r="N865" s="160"/>
      <c r="O865" s="160"/>
      <c r="P865" s="24"/>
      <c r="Q865" s="24"/>
      <c r="R865" s="24"/>
      <c r="S865" s="24"/>
      <c r="T865" s="24"/>
      <c r="U865" s="24"/>
      <c r="V865" s="24"/>
      <c r="W865" s="24"/>
      <c r="X865" s="24"/>
      <c r="Y865" s="24"/>
      <c r="Z865" s="24"/>
    </row>
    <row r="866" spans="11:26" ht="15.75" customHeight="1">
      <c r="K866" s="30"/>
      <c r="M866" s="30"/>
      <c r="N866" s="160"/>
      <c r="O866" s="160"/>
      <c r="P866" s="24"/>
      <c r="Q866" s="24"/>
      <c r="R866" s="24"/>
      <c r="S866" s="24"/>
      <c r="T866" s="24"/>
      <c r="U866" s="24"/>
      <c r="V866" s="24"/>
      <c r="W866" s="24"/>
      <c r="X866" s="24"/>
      <c r="Y866" s="24"/>
      <c r="Z866" s="24"/>
    </row>
    <row r="867" spans="11:26" ht="15.75" customHeight="1">
      <c r="K867" s="30"/>
      <c r="M867" s="30"/>
      <c r="N867" s="160"/>
      <c r="O867" s="160"/>
      <c r="P867" s="24"/>
      <c r="Q867" s="24"/>
      <c r="R867" s="24"/>
      <c r="S867" s="24"/>
      <c r="T867" s="24"/>
      <c r="U867" s="24"/>
      <c r="V867" s="24"/>
      <c r="W867" s="24"/>
      <c r="X867" s="24"/>
      <c r="Y867" s="24"/>
      <c r="Z867" s="24"/>
    </row>
    <row r="868" spans="11:26" ht="15.75" customHeight="1">
      <c r="K868" s="30"/>
      <c r="M868" s="30"/>
      <c r="N868" s="160"/>
      <c r="O868" s="160"/>
      <c r="P868" s="24"/>
      <c r="Q868" s="24"/>
      <c r="R868" s="24"/>
      <c r="S868" s="24"/>
      <c r="T868" s="24"/>
      <c r="U868" s="24"/>
      <c r="V868" s="24"/>
      <c r="W868" s="24"/>
      <c r="X868" s="24"/>
      <c r="Y868" s="24"/>
      <c r="Z868" s="24"/>
    </row>
    <row r="869" spans="11:26" ht="15.75" customHeight="1">
      <c r="K869" s="30"/>
      <c r="M869" s="30"/>
      <c r="N869" s="160"/>
      <c r="O869" s="160"/>
      <c r="P869" s="24"/>
      <c r="Q869" s="24"/>
      <c r="R869" s="24"/>
      <c r="S869" s="24"/>
      <c r="T869" s="24"/>
      <c r="U869" s="24"/>
      <c r="V869" s="24"/>
      <c r="W869" s="24"/>
      <c r="X869" s="24"/>
      <c r="Y869" s="24"/>
      <c r="Z869" s="24"/>
    </row>
    <row r="870" spans="11:26" ht="15.75" customHeight="1">
      <c r="K870" s="30"/>
      <c r="M870" s="30"/>
      <c r="N870" s="160"/>
      <c r="O870" s="160"/>
      <c r="P870" s="24"/>
      <c r="Q870" s="24"/>
      <c r="R870" s="24"/>
      <c r="S870" s="24"/>
      <c r="T870" s="24"/>
      <c r="U870" s="24"/>
      <c r="V870" s="24"/>
      <c r="W870" s="24"/>
      <c r="X870" s="24"/>
      <c r="Y870" s="24"/>
      <c r="Z870" s="24"/>
    </row>
    <row r="871" spans="11:26" ht="15.75" customHeight="1">
      <c r="K871" s="30"/>
      <c r="M871" s="30"/>
      <c r="N871" s="160"/>
      <c r="O871" s="160"/>
      <c r="P871" s="24"/>
      <c r="Q871" s="24"/>
      <c r="R871" s="24"/>
      <c r="S871" s="24"/>
      <c r="T871" s="24"/>
      <c r="U871" s="24"/>
      <c r="V871" s="24"/>
      <c r="W871" s="24"/>
      <c r="X871" s="24"/>
      <c r="Y871" s="24"/>
      <c r="Z871" s="24"/>
    </row>
    <row r="872" spans="11:26" ht="15.75" customHeight="1">
      <c r="K872" s="30"/>
      <c r="M872" s="30"/>
      <c r="N872" s="160"/>
      <c r="O872" s="160"/>
      <c r="P872" s="24"/>
      <c r="Q872" s="24"/>
      <c r="R872" s="24"/>
      <c r="S872" s="24"/>
      <c r="T872" s="24"/>
      <c r="U872" s="24"/>
      <c r="V872" s="24"/>
      <c r="W872" s="24"/>
      <c r="X872" s="24"/>
      <c r="Y872" s="24"/>
      <c r="Z872" s="24"/>
    </row>
    <row r="873" spans="11:26" ht="15.75" customHeight="1">
      <c r="K873" s="30"/>
      <c r="M873" s="30"/>
      <c r="N873" s="160"/>
      <c r="O873" s="160"/>
      <c r="P873" s="24"/>
      <c r="Q873" s="24"/>
      <c r="R873" s="24"/>
      <c r="S873" s="24"/>
      <c r="T873" s="24"/>
      <c r="U873" s="24"/>
      <c r="V873" s="24"/>
      <c r="W873" s="24"/>
      <c r="X873" s="24"/>
      <c r="Y873" s="24"/>
      <c r="Z873" s="24"/>
    </row>
    <row r="874" spans="11:26" ht="15.75" customHeight="1">
      <c r="K874" s="30"/>
      <c r="M874" s="30"/>
      <c r="N874" s="160"/>
      <c r="O874" s="160"/>
      <c r="P874" s="24"/>
      <c r="Q874" s="24"/>
      <c r="R874" s="24"/>
      <c r="S874" s="24"/>
      <c r="T874" s="24"/>
      <c r="U874" s="24"/>
      <c r="V874" s="24"/>
      <c r="W874" s="24"/>
      <c r="X874" s="24"/>
      <c r="Y874" s="24"/>
      <c r="Z874" s="24"/>
    </row>
    <row r="875" spans="11:26" ht="15.75" customHeight="1">
      <c r="K875" s="30"/>
      <c r="M875" s="30"/>
      <c r="N875" s="160"/>
      <c r="O875" s="160"/>
      <c r="P875" s="24"/>
      <c r="Q875" s="24"/>
      <c r="R875" s="24"/>
      <c r="S875" s="24"/>
      <c r="T875" s="24"/>
      <c r="U875" s="24"/>
      <c r="V875" s="24"/>
      <c r="W875" s="24"/>
      <c r="X875" s="24"/>
      <c r="Y875" s="24"/>
      <c r="Z875" s="24"/>
    </row>
    <row r="876" spans="11:26" ht="15.75" customHeight="1">
      <c r="K876" s="30"/>
      <c r="M876" s="30"/>
      <c r="N876" s="160"/>
      <c r="O876" s="160"/>
      <c r="P876" s="24"/>
      <c r="Q876" s="24"/>
      <c r="R876" s="24"/>
      <c r="S876" s="24"/>
      <c r="T876" s="24"/>
      <c r="U876" s="24"/>
      <c r="V876" s="24"/>
      <c r="W876" s="24"/>
      <c r="X876" s="24"/>
      <c r="Y876" s="24"/>
      <c r="Z876" s="24"/>
    </row>
    <row r="877" spans="11:26" ht="15.75" customHeight="1">
      <c r="K877" s="30"/>
      <c r="M877" s="30"/>
      <c r="N877" s="160"/>
      <c r="O877" s="160"/>
      <c r="P877" s="24"/>
      <c r="Q877" s="24"/>
      <c r="R877" s="24"/>
      <c r="S877" s="24"/>
      <c r="T877" s="24"/>
      <c r="U877" s="24"/>
      <c r="V877" s="24"/>
      <c r="W877" s="24"/>
      <c r="X877" s="24"/>
      <c r="Y877" s="24"/>
      <c r="Z877" s="24"/>
    </row>
    <row r="878" spans="11:26" ht="15.75" customHeight="1">
      <c r="K878" s="30"/>
      <c r="M878" s="30"/>
      <c r="N878" s="160"/>
      <c r="O878" s="160"/>
      <c r="P878" s="24"/>
      <c r="Q878" s="24"/>
      <c r="R878" s="24"/>
      <c r="S878" s="24"/>
      <c r="T878" s="24"/>
      <c r="U878" s="24"/>
      <c r="V878" s="24"/>
      <c r="W878" s="24"/>
      <c r="X878" s="24"/>
      <c r="Y878" s="24"/>
      <c r="Z878" s="24"/>
    </row>
    <row r="879" spans="11:26" ht="15.75" customHeight="1">
      <c r="K879" s="30"/>
      <c r="M879" s="30"/>
      <c r="N879" s="160"/>
      <c r="O879" s="160"/>
      <c r="P879" s="24"/>
      <c r="Q879" s="24"/>
      <c r="R879" s="24"/>
      <c r="S879" s="24"/>
      <c r="T879" s="24"/>
      <c r="U879" s="24"/>
      <c r="V879" s="24"/>
      <c r="W879" s="24"/>
      <c r="X879" s="24"/>
      <c r="Y879" s="24"/>
      <c r="Z879" s="24"/>
    </row>
    <row r="880" spans="11:26" ht="15.75" customHeight="1">
      <c r="K880" s="30"/>
      <c r="M880" s="30"/>
      <c r="N880" s="160"/>
      <c r="O880" s="160"/>
      <c r="P880" s="24"/>
      <c r="Q880" s="24"/>
      <c r="R880" s="24"/>
      <c r="S880" s="24"/>
      <c r="T880" s="24"/>
      <c r="U880" s="24"/>
      <c r="V880" s="24"/>
      <c r="W880" s="24"/>
      <c r="X880" s="24"/>
      <c r="Y880" s="24"/>
      <c r="Z880" s="24"/>
    </row>
    <row r="881" spans="11:26" ht="15.75" customHeight="1">
      <c r="K881" s="30"/>
      <c r="M881" s="30"/>
      <c r="N881" s="160"/>
      <c r="O881" s="160"/>
      <c r="P881" s="24"/>
      <c r="Q881" s="24"/>
      <c r="R881" s="24"/>
      <c r="S881" s="24"/>
      <c r="T881" s="24"/>
      <c r="U881" s="24"/>
      <c r="V881" s="24"/>
      <c r="W881" s="24"/>
      <c r="X881" s="24"/>
      <c r="Y881" s="24"/>
      <c r="Z881" s="24"/>
    </row>
    <row r="882" spans="11:26" ht="15.75" customHeight="1">
      <c r="K882" s="30"/>
      <c r="M882" s="30"/>
      <c r="N882" s="160"/>
      <c r="O882" s="160"/>
      <c r="P882" s="24"/>
      <c r="Q882" s="24"/>
      <c r="R882" s="24"/>
      <c r="S882" s="24"/>
      <c r="T882" s="24"/>
      <c r="U882" s="24"/>
      <c r="V882" s="24"/>
      <c r="W882" s="24"/>
      <c r="X882" s="24"/>
      <c r="Y882" s="24"/>
      <c r="Z882" s="24"/>
    </row>
    <row r="883" spans="11:26" ht="15.75" customHeight="1">
      <c r="K883" s="30"/>
      <c r="M883" s="30"/>
      <c r="N883" s="160"/>
      <c r="O883" s="160"/>
      <c r="P883" s="24"/>
      <c r="Q883" s="24"/>
      <c r="R883" s="24"/>
      <c r="S883" s="24"/>
      <c r="T883" s="24"/>
      <c r="U883" s="24"/>
      <c r="V883" s="24"/>
      <c r="W883" s="24"/>
      <c r="X883" s="24"/>
      <c r="Y883" s="24"/>
      <c r="Z883" s="24"/>
    </row>
    <row r="884" spans="11:26" ht="15.75" customHeight="1">
      <c r="K884" s="30"/>
      <c r="M884" s="30"/>
      <c r="N884" s="160"/>
      <c r="O884" s="160"/>
      <c r="P884" s="24"/>
      <c r="Q884" s="24"/>
      <c r="R884" s="24"/>
      <c r="S884" s="24"/>
      <c r="T884" s="24"/>
      <c r="U884" s="24"/>
      <c r="V884" s="24"/>
      <c r="W884" s="24"/>
      <c r="X884" s="24"/>
      <c r="Y884" s="24"/>
      <c r="Z884" s="24"/>
    </row>
    <row r="885" spans="11:26" ht="15.75" customHeight="1">
      <c r="K885" s="30"/>
      <c r="M885" s="30"/>
      <c r="N885" s="160"/>
      <c r="O885" s="160"/>
      <c r="P885" s="24"/>
      <c r="Q885" s="24"/>
      <c r="R885" s="24"/>
      <c r="S885" s="24"/>
      <c r="T885" s="24"/>
      <c r="U885" s="24"/>
      <c r="V885" s="24"/>
      <c r="W885" s="24"/>
      <c r="X885" s="24"/>
      <c r="Y885" s="24"/>
      <c r="Z885" s="24"/>
    </row>
    <row r="886" spans="11:26" ht="15.75" customHeight="1">
      <c r="K886" s="30"/>
      <c r="M886" s="30"/>
      <c r="N886" s="160"/>
      <c r="O886" s="160"/>
      <c r="P886" s="24"/>
      <c r="Q886" s="24"/>
      <c r="R886" s="24"/>
      <c r="S886" s="24"/>
      <c r="T886" s="24"/>
      <c r="U886" s="24"/>
      <c r="V886" s="24"/>
      <c r="W886" s="24"/>
      <c r="X886" s="24"/>
      <c r="Y886" s="24"/>
      <c r="Z886" s="24"/>
    </row>
    <row r="887" spans="11:26" ht="15.75" customHeight="1">
      <c r="K887" s="30"/>
      <c r="M887" s="30"/>
      <c r="N887" s="160"/>
      <c r="O887" s="160"/>
      <c r="P887" s="24"/>
      <c r="Q887" s="24"/>
      <c r="R887" s="24"/>
      <c r="S887" s="24"/>
      <c r="T887" s="24"/>
      <c r="U887" s="24"/>
      <c r="V887" s="24"/>
      <c r="W887" s="24"/>
      <c r="X887" s="24"/>
      <c r="Y887" s="24"/>
      <c r="Z887" s="24"/>
    </row>
    <row r="888" spans="11:26" ht="15.75" customHeight="1">
      <c r="K888" s="30"/>
      <c r="M888" s="30"/>
      <c r="N888" s="160"/>
      <c r="O888" s="160"/>
      <c r="P888" s="24"/>
      <c r="Q888" s="24"/>
      <c r="R888" s="24"/>
      <c r="S888" s="24"/>
      <c r="T888" s="24"/>
      <c r="U888" s="24"/>
      <c r="V888" s="24"/>
      <c r="W888" s="24"/>
      <c r="X888" s="24"/>
      <c r="Y888" s="24"/>
      <c r="Z888" s="24"/>
    </row>
    <row r="889" spans="11:26" ht="15.75" customHeight="1">
      <c r="K889" s="30"/>
      <c r="M889" s="30"/>
      <c r="N889" s="160"/>
      <c r="O889" s="160"/>
      <c r="P889" s="24"/>
      <c r="Q889" s="24"/>
      <c r="R889" s="24"/>
      <c r="S889" s="24"/>
      <c r="T889" s="24"/>
      <c r="U889" s="24"/>
      <c r="V889" s="24"/>
      <c r="W889" s="24"/>
      <c r="X889" s="24"/>
      <c r="Y889" s="24"/>
      <c r="Z889" s="24"/>
    </row>
    <row r="890" spans="11:26" ht="15.75" customHeight="1">
      <c r="K890" s="30"/>
      <c r="M890" s="30"/>
      <c r="N890" s="160"/>
      <c r="O890" s="160"/>
      <c r="P890" s="24"/>
      <c r="Q890" s="24"/>
      <c r="R890" s="24"/>
      <c r="S890" s="24"/>
      <c r="T890" s="24"/>
      <c r="U890" s="24"/>
      <c r="V890" s="24"/>
      <c r="W890" s="24"/>
      <c r="X890" s="24"/>
      <c r="Y890" s="24"/>
      <c r="Z890" s="24"/>
    </row>
    <row r="891" spans="11:26" ht="15.75" customHeight="1">
      <c r="K891" s="30"/>
      <c r="M891" s="30"/>
      <c r="N891" s="160"/>
      <c r="O891" s="160"/>
      <c r="P891" s="24"/>
      <c r="Q891" s="24"/>
      <c r="R891" s="24"/>
      <c r="S891" s="24"/>
      <c r="T891" s="24"/>
      <c r="U891" s="24"/>
      <c r="V891" s="24"/>
      <c r="W891" s="24"/>
      <c r="X891" s="24"/>
      <c r="Y891" s="24"/>
      <c r="Z891" s="24"/>
    </row>
    <row r="892" spans="11:26" ht="15.75" customHeight="1">
      <c r="K892" s="30"/>
      <c r="M892" s="30"/>
      <c r="N892" s="160"/>
      <c r="O892" s="160"/>
      <c r="P892" s="24"/>
      <c r="Q892" s="24"/>
      <c r="R892" s="24"/>
      <c r="S892" s="24"/>
      <c r="T892" s="24"/>
      <c r="U892" s="24"/>
      <c r="V892" s="24"/>
      <c r="W892" s="24"/>
      <c r="X892" s="24"/>
      <c r="Y892" s="24"/>
      <c r="Z892" s="24"/>
    </row>
    <row r="893" spans="11:26" ht="15.75" customHeight="1">
      <c r="K893" s="30"/>
      <c r="M893" s="30"/>
      <c r="N893" s="160"/>
      <c r="O893" s="160"/>
      <c r="P893" s="24"/>
      <c r="Q893" s="24"/>
      <c r="R893" s="24"/>
      <c r="S893" s="24"/>
      <c r="T893" s="24"/>
      <c r="U893" s="24"/>
      <c r="V893" s="24"/>
      <c r="W893" s="24"/>
      <c r="X893" s="24"/>
      <c r="Y893" s="24"/>
      <c r="Z893" s="24"/>
    </row>
    <row r="894" spans="11:26" ht="15.75" customHeight="1">
      <c r="K894" s="30"/>
      <c r="M894" s="30"/>
      <c r="N894" s="160"/>
      <c r="O894" s="160"/>
      <c r="P894" s="24"/>
      <c r="Q894" s="24"/>
      <c r="R894" s="24"/>
      <c r="S894" s="24"/>
      <c r="T894" s="24"/>
      <c r="U894" s="24"/>
      <c r="V894" s="24"/>
      <c r="W894" s="24"/>
      <c r="X894" s="24"/>
      <c r="Y894" s="24"/>
      <c r="Z894" s="24"/>
    </row>
    <row r="895" spans="11:26" ht="15.75" customHeight="1">
      <c r="K895" s="30"/>
      <c r="M895" s="30"/>
      <c r="N895" s="160"/>
      <c r="O895" s="160"/>
      <c r="P895" s="24"/>
      <c r="Q895" s="24"/>
      <c r="R895" s="24"/>
      <c r="S895" s="24"/>
      <c r="T895" s="24"/>
      <c r="U895" s="24"/>
      <c r="V895" s="24"/>
      <c r="W895" s="24"/>
      <c r="X895" s="24"/>
      <c r="Y895" s="24"/>
      <c r="Z895" s="24"/>
    </row>
    <row r="896" spans="11:26" ht="15.75" customHeight="1">
      <c r="K896" s="30"/>
      <c r="M896" s="30"/>
      <c r="N896" s="160"/>
      <c r="O896" s="160"/>
      <c r="P896" s="24"/>
      <c r="Q896" s="24"/>
      <c r="R896" s="24"/>
      <c r="S896" s="24"/>
      <c r="T896" s="24"/>
      <c r="U896" s="24"/>
      <c r="V896" s="24"/>
      <c r="W896" s="24"/>
      <c r="X896" s="24"/>
      <c r="Y896" s="24"/>
      <c r="Z896" s="24"/>
    </row>
    <row r="897" spans="11:26" ht="15.75" customHeight="1">
      <c r="K897" s="30"/>
      <c r="M897" s="30"/>
      <c r="N897" s="160"/>
      <c r="O897" s="160"/>
      <c r="P897" s="24"/>
      <c r="Q897" s="24"/>
      <c r="R897" s="24"/>
      <c r="S897" s="24"/>
      <c r="T897" s="24"/>
      <c r="U897" s="24"/>
      <c r="V897" s="24"/>
      <c r="W897" s="24"/>
      <c r="X897" s="24"/>
      <c r="Y897" s="24"/>
      <c r="Z897" s="24"/>
    </row>
    <row r="898" spans="11:26" ht="15.75" customHeight="1">
      <c r="K898" s="30"/>
      <c r="M898" s="30"/>
      <c r="N898" s="160"/>
      <c r="O898" s="160"/>
      <c r="P898" s="24"/>
      <c r="Q898" s="24"/>
      <c r="R898" s="24"/>
      <c r="S898" s="24"/>
      <c r="T898" s="24"/>
      <c r="U898" s="24"/>
      <c r="V898" s="24"/>
      <c r="W898" s="24"/>
      <c r="X898" s="24"/>
      <c r="Y898" s="24"/>
      <c r="Z898" s="24"/>
    </row>
    <row r="899" spans="11:26" ht="15.75" customHeight="1">
      <c r="K899" s="30"/>
      <c r="M899" s="30"/>
      <c r="N899" s="160"/>
      <c r="O899" s="160"/>
      <c r="P899" s="24"/>
      <c r="Q899" s="24"/>
      <c r="R899" s="24"/>
      <c r="S899" s="24"/>
      <c r="T899" s="24"/>
      <c r="U899" s="24"/>
      <c r="V899" s="24"/>
      <c r="W899" s="24"/>
      <c r="X899" s="24"/>
      <c r="Y899" s="24"/>
      <c r="Z899" s="24"/>
    </row>
    <row r="900" spans="11:26" ht="15.75" customHeight="1">
      <c r="K900" s="30"/>
      <c r="M900" s="30"/>
      <c r="N900" s="160"/>
      <c r="O900" s="160"/>
      <c r="P900" s="24"/>
      <c r="Q900" s="24"/>
      <c r="R900" s="24"/>
      <c r="S900" s="24"/>
      <c r="T900" s="24"/>
      <c r="U900" s="24"/>
      <c r="V900" s="24"/>
      <c r="W900" s="24"/>
      <c r="X900" s="24"/>
      <c r="Y900" s="24"/>
      <c r="Z900" s="24"/>
    </row>
    <row r="901" spans="11:26" ht="15.75" customHeight="1">
      <c r="K901" s="30"/>
      <c r="M901" s="30"/>
      <c r="N901" s="160"/>
      <c r="O901" s="160"/>
      <c r="P901" s="24"/>
      <c r="Q901" s="24"/>
      <c r="R901" s="24"/>
      <c r="S901" s="24"/>
      <c r="T901" s="24"/>
      <c r="U901" s="24"/>
      <c r="V901" s="24"/>
      <c r="W901" s="24"/>
      <c r="X901" s="24"/>
      <c r="Y901" s="24"/>
      <c r="Z901" s="24"/>
    </row>
    <row r="902" spans="11:26" ht="15.75" customHeight="1">
      <c r="K902" s="30"/>
      <c r="M902" s="30"/>
      <c r="N902" s="160"/>
      <c r="O902" s="160"/>
      <c r="P902" s="24"/>
      <c r="Q902" s="24"/>
      <c r="R902" s="24"/>
      <c r="S902" s="24"/>
      <c r="T902" s="24"/>
      <c r="U902" s="24"/>
      <c r="V902" s="24"/>
      <c r="W902" s="24"/>
      <c r="X902" s="24"/>
      <c r="Y902" s="24"/>
      <c r="Z902" s="24"/>
    </row>
    <row r="903" spans="11:26" ht="15.75" customHeight="1">
      <c r="K903" s="30"/>
      <c r="M903" s="30"/>
      <c r="N903" s="160"/>
      <c r="O903" s="160"/>
      <c r="P903" s="24"/>
      <c r="Q903" s="24"/>
      <c r="R903" s="24"/>
      <c r="S903" s="24"/>
      <c r="T903" s="24"/>
      <c r="U903" s="24"/>
      <c r="V903" s="24"/>
      <c r="W903" s="24"/>
      <c r="X903" s="24"/>
      <c r="Y903" s="24"/>
      <c r="Z903" s="24"/>
    </row>
    <row r="904" spans="11:26" ht="15.75" customHeight="1">
      <c r="K904" s="30"/>
      <c r="M904" s="30"/>
      <c r="N904" s="160"/>
      <c r="O904" s="160"/>
      <c r="P904" s="24"/>
      <c r="Q904" s="24"/>
      <c r="R904" s="24"/>
      <c r="S904" s="24"/>
      <c r="T904" s="24"/>
      <c r="U904" s="24"/>
      <c r="V904" s="24"/>
      <c r="W904" s="24"/>
      <c r="X904" s="24"/>
      <c r="Y904" s="24"/>
      <c r="Z904" s="24"/>
    </row>
    <row r="905" spans="11:26" ht="15.75" customHeight="1">
      <c r="K905" s="30"/>
      <c r="M905" s="30"/>
      <c r="N905" s="160"/>
      <c r="O905" s="160"/>
      <c r="P905" s="24"/>
      <c r="Q905" s="24"/>
      <c r="R905" s="24"/>
      <c r="S905" s="24"/>
      <c r="T905" s="24"/>
      <c r="U905" s="24"/>
      <c r="V905" s="24"/>
      <c r="W905" s="24"/>
      <c r="X905" s="24"/>
      <c r="Y905" s="24"/>
      <c r="Z905" s="24"/>
    </row>
    <row r="906" spans="11:26" ht="15.75" customHeight="1">
      <c r="K906" s="30"/>
      <c r="M906" s="30"/>
      <c r="N906" s="160"/>
      <c r="O906" s="160"/>
      <c r="P906" s="24"/>
      <c r="Q906" s="24"/>
      <c r="R906" s="24"/>
      <c r="S906" s="24"/>
      <c r="T906" s="24"/>
      <c r="U906" s="24"/>
      <c r="V906" s="24"/>
      <c r="W906" s="24"/>
      <c r="X906" s="24"/>
      <c r="Y906" s="24"/>
      <c r="Z906" s="24"/>
    </row>
    <row r="907" spans="11:26" ht="15.75" customHeight="1">
      <c r="K907" s="30"/>
      <c r="M907" s="30"/>
      <c r="N907" s="160"/>
      <c r="O907" s="160"/>
      <c r="P907" s="24"/>
      <c r="Q907" s="24"/>
      <c r="R907" s="24"/>
      <c r="S907" s="24"/>
      <c r="T907" s="24"/>
      <c r="U907" s="24"/>
      <c r="V907" s="24"/>
      <c r="W907" s="24"/>
      <c r="X907" s="24"/>
      <c r="Y907" s="24"/>
      <c r="Z907" s="24"/>
    </row>
    <row r="908" spans="11:26" ht="15.75" customHeight="1">
      <c r="K908" s="30"/>
      <c r="M908" s="30"/>
      <c r="N908" s="160"/>
      <c r="O908" s="160"/>
      <c r="P908" s="24"/>
      <c r="Q908" s="24"/>
      <c r="R908" s="24"/>
      <c r="S908" s="24"/>
      <c r="T908" s="24"/>
      <c r="U908" s="24"/>
      <c r="V908" s="24"/>
      <c r="W908" s="24"/>
      <c r="X908" s="24"/>
      <c r="Y908" s="24"/>
      <c r="Z908" s="24"/>
    </row>
    <row r="909" spans="11:26" ht="15.75" customHeight="1">
      <c r="K909" s="30"/>
      <c r="M909" s="30"/>
      <c r="N909" s="160"/>
      <c r="O909" s="160"/>
      <c r="P909" s="24"/>
      <c r="Q909" s="24"/>
      <c r="R909" s="24"/>
      <c r="S909" s="24"/>
      <c r="T909" s="24"/>
      <c r="U909" s="24"/>
      <c r="V909" s="24"/>
      <c r="W909" s="24"/>
      <c r="X909" s="24"/>
      <c r="Y909" s="24"/>
      <c r="Z909" s="24"/>
    </row>
    <row r="910" spans="11:26" ht="15.75" customHeight="1">
      <c r="K910" s="30"/>
      <c r="M910" s="30"/>
      <c r="N910" s="160"/>
      <c r="O910" s="160"/>
      <c r="P910" s="24"/>
      <c r="Q910" s="24"/>
      <c r="R910" s="24"/>
      <c r="S910" s="24"/>
      <c r="T910" s="24"/>
      <c r="U910" s="24"/>
      <c r="V910" s="24"/>
      <c r="W910" s="24"/>
      <c r="X910" s="24"/>
      <c r="Y910" s="24"/>
      <c r="Z910" s="24"/>
    </row>
    <row r="911" spans="11:26" ht="15.75" customHeight="1">
      <c r="K911" s="30"/>
      <c r="M911" s="30"/>
      <c r="N911" s="160"/>
      <c r="O911" s="160"/>
      <c r="P911" s="24"/>
      <c r="Q911" s="24"/>
      <c r="R911" s="24"/>
      <c r="S911" s="24"/>
      <c r="T911" s="24"/>
      <c r="U911" s="24"/>
      <c r="V911" s="24"/>
      <c r="W911" s="24"/>
      <c r="X911" s="24"/>
      <c r="Y911" s="24"/>
      <c r="Z911" s="24"/>
    </row>
    <row r="912" spans="11:26" ht="15.75" customHeight="1">
      <c r="K912" s="30"/>
      <c r="M912" s="30"/>
      <c r="N912" s="160"/>
      <c r="O912" s="160"/>
      <c r="P912" s="24"/>
      <c r="Q912" s="24"/>
      <c r="R912" s="24"/>
      <c r="S912" s="24"/>
      <c r="T912" s="24"/>
      <c r="U912" s="24"/>
      <c r="V912" s="24"/>
      <c r="W912" s="24"/>
      <c r="X912" s="24"/>
      <c r="Y912" s="24"/>
      <c r="Z912" s="24"/>
    </row>
    <row r="913" spans="11:26" ht="15.75" customHeight="1">
      <c r="K913" s="30"/>
      <c r="M913" s="30"/>
      <c r="N913" s="160"/>
      <c r="O913" s="160"/>
      <c r="P913" s="24"/>
      <c r="Q913" s="24"/>
      <c r="R913" s="24"/>
      <c r="S913" s="24"/>
      <c r="T913" s="24"/>
      <c r="U913" s="24"/>
      <c r="V913" s="24"/>
      <c r="W913" s="24"/>
      <c r="X913" s="24"/>
      <c r="Y913" s="24"/>
      <c r="Z913" s="24"/>
    </row>
    <row r="914" spans="11:26" ht="15.75" customHeight="1">
      <c r="K914" s="30"/>
      <c r="M914" s="30"/>
      <c r="N914" s="160"/>
      <c r="O914" s="160"/>
      <c r="P914" s="24"/>
      <c r="Q914" s="24"/>
      <c r="R914" s="24"/>
      <c r="S914" s="24"/>
      <c r="T914" s="24"/>
      <c r="U914" s="24"/>
      <c r="V914" s="24"/>
      <c r="W914" s="24"/>
      <c r="X914" s="24"/>
      <c r="Y914" s="24"/>
      <c r="Z914" s="24"/>
    </row>
    <row r="915" spans="11:26" ht="15.75" customHeight="1">
      <c r="K915" s="30"/>
      <c r="M915" s="30"/>
      <c r="N915" s="160"/>
      <c r="O915" s="160"/>
      <c r="P915" s="24"/>
      <c r="Q915" s="24"/>
      <c r="R915" s="24"/>
      <c r="S915" s="24"/>
      <c r="T915" s="24"/>
      <c r="U915" s="24"/>
      <c r="V915" s="24"/>
      <c r="W915" s="24"/>
      <c r="X915" s="24"/>
      <c r="Y915" s="24"/>
      <c r="Z915" s="24"/>
    </row>
    <row r="916" spans="11:26" ht="15.75" customHeight="1">
      <c r="K916" s="30"/>
      <c r="M916" s="30"/>
      <c r="N916" s="160"/>
      <c r="O916" s="160"/>
      <c r="P916" s="24"/>
      <c r="Q916" s="24"/>
      <c r="R916" s="24"/>
      <c r="S916" s="24"/>
      <c r="T916" s="24"/>
      <c r="U916" s="24"/>
      <c r="V916" s="24"/>
      <c r="W916" s="24"/>
      <c r="X916" s="24"/>
      <c r="Y916" s="24"/>
      <c r="Z916" s="24"/>
    </row>
    <row r="917" spans="11:26" ht="15.75" customHeight="1">
      <c r="K917" s="30"/>
      <c r="M917" s="30"/>
      <c r="N917" s="160"/>
      <c r="O917" s="160"/>
      <c r="P917" s="24"/>
      <c r="Q917" s="24"/>
      <c r="R917" s="24"/>
      <c r="S917" s="24"/>
      <c r="T917" s="24"/>
      <c r="U917" s="24"/>
      <c r="V917" s="24"/>
      <c r="W917" s="24"/>
      <c r="X917" s="24"/>
      <c r="Y917" s="24"/>
      <c r="Z917" s="24"/>
    </row>
    <row r="918" spans="11:26" ht="15.75" customHeight="1">
      <c r="K918" s="30"/>
      <c r="M918" s="30"/>
      <c r="N918" s="160"/>
      <c r="O918" s="160"/>
      <c r="P918" s="24"/>
      <c r="Q918" s="24"/>
      <c r="R918" s="24"/>
      <c r="S918" s="24"/>
      <c r="T918" s="24"/>
      <c r="U918" s="24"/>
      <c r="V918" s="24"/>
      <c r="W918" s="24"/>
      <c r="X918" s="24"/>
      <c r="Y918" s="24"/>
      <c r="Z918" s="24"/>
    </row>
    <row r="919" spans="11:26" ht="15.75" customHeight="1">
      <c r="K919" s="30"/>
      <c r="M919" s="30"/>
      <c r="N919" s="160"/>
      <c r="O919" s="160"/>
      <c r="P919" s="24"/>
      <c r="Q919" s="24"/>
      <c r="R919" s="24"/>
      <c r="S919" s="24"/>
      <c r="T919" s="24"/>
      <c r="U919" s="24"/>
      <c r="V919" s="24"/>
      <c r="W919" s="24"/>
      <c r="X919" s="24"/>
      <c r="Y919" s="24"/>
      <c r="Z919" s="24"/>
    </row>
    <row r="920" spans="11:26" ht="15.75" customHeight="1">
      <c r="K920" s="30"/>
      <c r="M920" s="30"/>
      <c r="N920" s="160"/>
      <c r="O920" s="160"/>
      <c r="P920" s="24"/>
      <c r="Q920" s="24"/>
      <c r="R920" s="24"/>
      <c r="S920" s="24"/>
      <c r="T920" s="24"/>
      <c r="U920" s="24"/>
      <c r="V920" s="24"/>
      <c r="W920" s="24"/>
      <c r="X920" s="24"/>
      <c r="Y920" s="24"/>
      <c r="Z920" s="24"/>
    </row>
    <row r="921" spans="11:26" ht="15.75" customHeight="1">
      <c r="K921" s="30"/>
      <c r="M921" s="30"/>
      <c r="N921" s="160"/>
      <c r="O921" s="160"/>
      <c r="P921" s="24"/>
      <c r="Q921" s="24"/>
      <c r="R921" s="24"/>
      <c r="S921" s="24"/>
      <c r="T921" s="24"/>
      <c r="U921" s="24"/>
      <c r="V921" s="24"/>
      <c r="W921" s="24"/>
      <c r="X921" s="24"/>
      <c r="Y921" s="24"/>
      <c r="Z921" s="24"/>
    </row>
    <row r="922" spans="11:26" ht="15.75" customHeight="1">
      <c r="K922" s="30"/>
      <c r="M922" s="30"/>
      <c r="N922" s="160"/>
      <c r="O922" s="160"/>
      <c r="P922" s="24"/>
      <c r="Q922" s="24"/>
      <c r="R922" s="24"/>
      <c r="S922" s="24"/>
      <c r="T922" s="24"/>
      <c r="U922" s="24"/>
      <c r="V922" s="24"/>
      <c r="W922" s="24"/>
      <c r="X922" s="24"/>
      <c r="Y922" s="24"/>
      <c r="Z922" s="24"/>
    </row>
    <row r="923" spans="11:26" ht="15.75" customHeight="1">
      <c r="K923" s="30"/>
      <c r="M923" s="30"/>
      <c r="N923" s="160"/>
      <c r="O923" s="160"/>
      <c r="P923" s="24"/>
      <c r="Q923" s="24"/>
      <c r="R923" s="24"/>
      <c r="S923" s="24"/>
      <c r="T923" s="24"/>
      <c r="U923" s="24"/>
      <c r="V923" s="24"/>
      <c r="W923" s="24"/>
      <c r="X923" s="24"/>
      <c r="Y923" s="24"/>
      <c r="Z923" s="24"/>
    </row>
    <row r="924" spans="11:26" ht="15.75" customHeight="1">
      <c r="K924" s="30"/>
      <c r="M924" s="30"/>
      <c r="N924" s="160"/>
      <c r="O924" s="160"/>
      <c r="P924" s="24"/>
      <c r="Q924" s="24"/>
      <c r="R924" s="24"/>
      <c r="S924" s="24"/>
      <c r="T924" s="24"/>
      <c r="U924" s="24"/>
      <c r="V924" s="24"/>
      <c r="W924" s="24"/>
      <c r="X924" s="24"/>
      <c r="Y924" s="24"/>
      <c r="Z924" s="24"/>
    </row>
    <row r="925" spans="11:26" ht="15.75" customHeight="1">
      <c r="K925" s="30"/>
      <c r="M925" s="30"/>
      <c r="N925" s="160"/>
      <c r="O925" s="160"/>
      <c r="P925" s="24"/>
      <c r="Q925" s="24"/>
      <c r="R925" s="24"/>
      <c r="S925" s="24"/>
      <c r="T925" s="24"/>
      <c r="U925" s="24"/>
      <c r="V925" s="24"/>
      <c r="W925" s="24"/>
      <c r="X925" s="24"/>
      <c r="Y925" s="24"/>
      <c r="Z925" s="24"/>
    </row>
    <row r="926" spans="11:26" ht="15.75" customHeight="1">
      <c r="K926" s="30"/>
      <c r="M926" s="30"/>
      <c r="N926" s="160"/>
      <c r="O926" s="160"/>
      <c r="P926" s="24"/>
      <c r="Q926" s="24"/>
      <c r="R926" s="24"/>
      <c r="S926" s="24"/>
      <c r="T926" s="24"/>
      <c r="U926" s="24"/>
      <c r="V926" s="24"/>
      <c r="W926" s="24"/>
      <c r="X926" s="24"/>
      <c r="Y926" s="24"/>
      <c r="Z926" s="24"/>
    </row>
    <row r="927" spans="11:26" ht="15.75" customHeight="1">
      <c r="K927" s="30"/>
      <c r="M927" s="30"/>
      <c r="N927" s="160"/>
      <c r="O927" s="160"/>
      <c r="P927" s="24"/>
      <c r="Q927" s="24"/>
      <c r="R927" s="24"/>
      <c r="S927" s="24"/>
      <c r="T927" s="24"/>
      <c r="U927" s="24"/>
      <c r="V927" s="24"/>
      <c r="W927" s="24"/>
      <c r="X927" s="24"/>
      <c r="Y927" s="24"/>
      <c r="Z927" s="24"/>
    </row>
    <row r="928" spans="11:26" ht="15.75" customHeight="1">
      <c r="K928" s="30"/>
      <c r="M928" s="30"/>
      <c r="N928" s="160"/>
      <c r="O928" s="160"/>
      <c r="P928" s="24"/>
      <c r="Q928" s="24"/>
      <c r="R928" s="24"/>
      <c r="S928" s="24"/>
      <c r="T928" s="24"/>
      <c r="U928" s="24"/>
      <c r="V928" s="24"/>
      <c r="W928" s="24"/>
      <c r="X928" s="24"/>
      <c r="Y928" s="24"/>
      <c r="Z928" s="24"/>
    </row>
    <row r="929" spans="11:26" ht="15.75" customHeight="1">
      <c r="K929" s="30"/>
      <c r="M929" s="30"/>
      <c r="N929" s="160"/>
      <c r="O929" s="160"/>
      <c r="P929" s="24"/>
      <c r="Q929" s="24"/>
      <c r="R929" s="24"/>
      <c r="S929" s="24"/>
      <c r="T929" s="24"/>
      <c r="U929" s="24"/>
      <c r="V929" s="24"/>
      <c r="W929" s="24"/>
      <c r="X929" s="24"/>
      <c r="Y929" s="24"/>
      <c r="Z929" s="24"/>
    </row>
    <row r="930" spans="11:26" ht="15.75" customHeight="1">
      <c r="K930" s="30"/>
      <c r="M930" s="30"/>
      <c r="N930" s="160"/>
      <c r="O930" s="160"/>
      <c r="P930" s="24"/>
      <c r="Q930" s="24"/>
      <c r="R930" s="24"/>
      <c r="S930" s="24"/>
      <c r="T930" s="24"/>
      <c r="U930" s="24"/>
      <c r="V930" s="24"/>
      <c r="W930" s="24"/>
      <c r="X930" s="24"/>
      <c r="Y930" s="24"/>
      <c r="Z930" s="24"/>
    </row>
    <row r="931" spans="11:26" ht="15.75" customHeight="1">
      <c r="K931" s="30"/>
      <c r="M931" s="30"/>
      <c r="N931" s="160"/>
      <c r="O931" s="160"/>
      <c r="P931" s="24"/>
      <c r="Q931" s="24"/>
      <c r="R931" s="24"/>
      <c r="S931" s="24"/>
      <c r="T931" s="24"/>
      <c r="U931" s="24"/>
      <c r="V931" s="24"/>
      <c r="W931" s="24"/>
      <c r="X931" s="24"/>
      <c r="Y931" s="24"/>
      <c r="Z931" s="24"/>
    </row>
    <row r="932" spans="11:26" ht="15.75" customHeight="1">
      <c r="K932" s="30"/>
      <c r="M932" s="30"/>
      <c r="N932" s="160"/>
      <c r="O932" s="160"/>
      <c r="P932" s="24"/>
      <c r="Q932" s="24"/>
      <c r="R932" s="24"/>
      <c r="S932" s="24"/>
      <c r="T932" s="24"/>
      <c r="U932" s="24"/>
      <c r="V932" s="24"/>
      <c r="W932" s="24"/>
      <c r="X932" s="24"/>
      <c r="Y932" s="24"/>
      <c r="Z932" s="24"/>
    </row>
    <row r="933" spans="11:26" ht="15.75" customHeight="1">
      <c r="K933" s="30"/>
      <c r="M933" s="30"/>
      <c r="N933" s="160"/>
      <c r="O933" s="160"/>
      <c r="P933" s="24"/>
      <c r="Q933" s="24"/>
      <c r="R933" s="24"/>
      <c r="S933" s="24"/>
      <c r="T933" s="24"/>
      <c r="U933" s="24"/>
      <c r="V933" s="24"/>
      <c r="W933" s="24"/>
      <c r="X933" s="24"/>
      <c r="Y933" s="24"/>
      <c r="Z933" s="24"/>
    </row>
    <row r="934" spans="11:26" ht="15.75" customHeight="1">
      <c r="K934" s="30"/>
      <c r="M934" s="30"/>
      <c r="N934" s="160"/>
      <c r="O934" s="160"/>
      <c r="P934" s="24"/>
      <c r="Q934" s="24"/>
      <c r="R934" s="24"/>
      <c r="S934" s="24"/>
      <c r="T934" s="24"/>
      <c r="U934" s="24"/>
      <c r="V934" s="24"/>
      <c r="W934" s="24"/>
      <c r="X934" s="24"/>
      <c r="Y934" s="24"/>
      <c r="Z934" s="24"/>
    </row>
    <row r="935" spans="11:26" ht="15.75" customHeight="1">
      <c r="K935" s="30"/>
      <c r="M935" s="30"/>
      <c r="N935" s="160"/>
      <c r="O935" s="160"/>
      <c r="P935" s="24"/>
      <c r="Q935" s="24"/>
      <c r="R935" s="24"/>
      <c r="S935" s="24"/>
      <c r="T935" s="24"/>
      <c r="U935" s="24"/>
      <c r="V935" s="24"/>
      <c r="W935" s="24"/>
      <c r="X935" s="24"/>
      <c r="Y935" s="24"/>
      <c r="Z935" s="24"/>
    </row>
    <row r="936" spans="11:26" ht="15.75" customHeight="1">
      <c r="K936" s="30"/>
      <c r="M936" s="30"/>
      <c r="N936" s="160"/>
      <c r="O936" s="160"/>
      <c r="P936" s="24"/>
      <c r="Q936" s="24"/>
      <c r="R936" s="24"/>
      <c r="S936" s="24"/>
      <c r="T936" s="24"/>
      <c r="U936" s="24"/>
      <c r="V936" s="24"/>
      <c r="W936" s="24"/>
      <c r="X936" s="24"/>
      <c r="Y936" s="24"/>
      <c r="Z936" s="24"/>
    </row>
    <row r="937" spans="11:26" ht="15.75" customHeight="1">
      <c r="K937" s="30"/>
      <c r="M937" s="30"/>
      <c r="N937" s="160"/>
      <c r="O937" s="160"/>
      <c r="P937" s="24"/>
      <c r="Q937" s="24"/>
      <c r="R937" s="24"/>
      <c r="S937" s="24"/>
      <c r="T937" s="24"/>
      <c r="U937" s="24"/>
      <c r="V937" s="24"/>
      <c r="W937" s="24"/>
      <c r="X937" s="24"/>
      <c r="Y937" s="24"/>
      <c r="Z937" s="24"/>
    </row>
    <row r="938" spans="11:26" ht="15.75" customHeight="1">
      <c r="K938" s="30"/>
      <c r="M938" s="30"/>
      <c r="N938" s="160"/>
      <c r="O938" s="160"/>
      <c r="P938" s="24"/>
      <c r="Q938" s="24"/>
      <c r="R938" s="24"/>
      <c r="S938" s="24"/>
      <c r="T938" s="24"/>
      <c r="U938" s="24"/>
      <c r="V938" s="24"/>
      <c r="W938" s="24"/>
      <c r="X938" s="24"/>
      <c r="Y938" s="24"/>
      <c r="Z938" s="24"/>
    </row>
    <row r="939" spans="11:26" ht="15.75" customHeight="1">
      <c r="K939" s="30"/>
      <c r="M939" s="30"/>
      <c r="N939" s="160"/>
      <c r="O939" s="160"/>
      <c r="P939" s="24"/>
      <c r="Q939" s="24"/>
      <c r="R939" s="24"/>
      <c r="S939" s="24"/>
      <c r="T939" s="24"/>
      <c r="U939" s="24"/>
      <c r="V939" s="24"/>
      <c r="W939" s="24"/>
      <c r="X939" s="24"/>
      <c r="Y939" s="24"/>
      <c r="Z939" s="24"/>
    </row>
    <row r="940" spans="11:26" ht="15.75" customHeight="1">
      <c r="K940" s="30"/>
      <c r="M940" s="30"/>
      <c r="N940" s="160"/>
      <c r="O940" s="160"/>
      <c r="P940" s="24"/>
      <c r="Q940" s="24"/>
      <c r="R940" s="24"/>
      <c r="S940" s="24"/>
      <c r="T940" s="24"/>
      <c r="U940" s="24"/>
      <c r="V940" s="24"/>
      <c r="W940" s="24"/>
      <c r="X940" s="24"/>
      <c r="Y940" s="24"/>
      <c r="Z940" s="24"/>
    </row>
    <row r="941" spans="11:26" ht="15.75" customHeight="1">
      <c r="K941" s="30"/>
      <c r="M941" s="30"/>
      <c r="N941" s="160"/>
      <c r="O941" s="160"/>
      <c r="P941" s="24"/>
      <c r="Q941" s="24"/>
      <c r="R941" s="24"/>
      <c r="S941" s="24"/>
      <c r="T941" s="24"/>
      <c r="U941" s="24"/>
      <c r="V941" s="24"/>
      <c r="W941" s="24"/>
      <c r="X941" s="24"/>
      <c r="Y941" s="24"/>
      <c r="Z941" s="24"/>
    </row>
    <row r="942" spans="11:26" ht="15.75" customHeight="1">
      <c r="K942" s="30"/>
      <c r="M942" s="30"/>
      <c r="N942" s="160"/>
      <c r="O942" s="160"/>
      <c r="P942" s="24"/>
      <c r="Q942" s="24"/>
      <c r="R942" s="24"/>
      <c r="S942" s="24"/>
      <c r="T942" s="24"/>
      <c r="U942" s="24"/>
      <c r="V942" s="24"/>
      <c r="W942" s="24"/>
      <c r="X942" s="24"/>
      <c r="Y942" s="24"/>
      <c r="Z942" s="24"/>
    </row>
    <row r="943" spans="11:26" ht="15.75" customHeight="1">
      <c r="K943" s="30"/>
      <c r="M943" s="30"/>
      <c r="N943" s="160"/>
      <c r="O943" s="160"/>
      <c r="P943" s="24"/>
      <c r="Q943" s="24"/>
      <c r="R943" s="24"/>
      <c r="S943" s="24"/>
      <c r="T943" s="24"/>
      <c r="U943" s="24"/>
      <c r="V943" s="24"/>
      <c r="W943" s="24"/>
      <c r="X943" s="24"/>
      <c r="Y943" s="24"/>
      <c r="Z943" s="24"/>
    </row>
    <row r="944" spans="11:26" ht="15.75" customHeight="1">
      <c r="K944" s="30"/>
      <c r="M944" s="30"/>
      <c r="N944" s="160"/>
      <c r="O944" s="160"/>
      <c r="P944" s="24"/>
      <c r="Q944" s="24"/>
      <c r="R944" s="24"/>
      <c r="S944" s="24"/>
      <c r="T944" s="24"/>
      <c r="U944" s="24"/>
      <c r="V944" s="24"/>
      <c r="W944" s="24"/>
      <c r="X944" s="24"/>
      <c r="Y944" s="24"/>
      <c r="Z944" s="24"/>
    </row>
    <row r="945" spans="11:26" ht="15.75" customHeight="1">
      <c r="K945" s="30"/>
      <c r="M945" s="30"/>
      <c r="N945" s="160"/>
      <c r="O945" s="160"/>
      <c r="P945" s="24"/>
      <c r="Q945" s="24"/>
      <c r="R945" s="24"/>
      <c r="S945" s="24"/>
      <c r="T945" s="24"/>
      <c r="U945" s="24"/>
      <c r="V945" s="24"/>
      <c r="W945" s="24"/>
      <c r="X945" s="24"/>
      <c r="Y945" s="24"/>
      <c r="Z945" s="24"/>
    </row>
    <row r="946" spans="11:26" ht="15.75" customHeight="1">
      <c r="K946" s="30"/>
      <c r="M946" s="30"/>
      <c r="N946" s="160"/>
      <c r="O946" s="160"/>
      <c r="P946" s="24"/>
      <c r="Q946" s="24"/>
      <c r="R946" s="24"/>
      <c r="S946" s="24"/>
      <c r="T946" s="24"/>
      <c r="U946" s="24"/>
      <c r="V946" s="24"/>
      <c r="W946" s="24"/>
      <c r="X946" s="24"/>
      <c r="Y946" s="24"/>
      <c r="Z946" s="24"/>
    </row>
    <row r="947" spans="11:26" ht="15.75" customHeight="1">
      <c r="K947" s="30"/>
      <c r="M947" s="30"/>
      <c r="N947" s="160"/>
      <c r="O947" s="160"/>
      <c r="P947" s="24"/>
      <c r="Q947" s="24"/>
      <c r="R947" s="24"/>
      <c r="S947" s="24"/>
      <c r="T947" s="24"/>
      <c r="U947" s="24"/>
      <c r="V947" s="24"/>
      <c r="W947" s="24"/>
      <c r="X947" s="24"/>
      <c r="Y947" s="24"/>
      <c r="Z947" s="24"/>
    </row>
    <row r="948" spans="11:26" ht="15.75" customHeight="1">
      <c r="K948" s="30"/>
      <c r="M948" s="30"/>
      <c r="N948" s="160"/>
      <c r="O948" s="160"/>
      <c r="P948" s="24"/>
      <c r="Q948" s="24"/>
      <c r="R948" s="24"/>
      <c r="S948" s="24"/>
      <c r="T948" s="24"/>
      <c r="U948" s="24"/>
      <c r="V948" s="24"/>
      <c r="W948" s="24"/>
      <c r="X948" s="24"/>
      <c r="Y948" s="24"/>
      <c r="Z948" s="24"/>
    </row>
    <row r="949" spans="11:26" ht="15.75" customHeight="1">
      <c r="K949" s="30"/>
      <c r="M949" s="30"/>
      <c r="N949" s="160"/>
      <c r="O949" s="160"/>
      <c r="P949" s="24"/>
      <c r="Q949" s="24"/>
      <c r="R949" s="24"/>
      <c r="S949" s="24"/>
      <c r="T949" s="24"/>
      <c r="U949" s="24"/>
      <c r="V949" s="24"/>
      <c r="W949" s="24"/>
      <c r="X949" s="24"/>
      <c r="Y949" s="24"/>
      <c r="Z949" s="24"/>
    </row>
    <row r="950" spans="11:26" ht="15.75" customHeight="1">
      <c r="K950" s="30"/>
      <c r="M950" s="30"/>
      <c r="N950" s="160"/>
      <c r="O950" s="160"/>
      <c r="P950" s="24"/>
      <c r="Q950" s="24"/>
      <c r="R950" s="24"/>
      <c r="S950" s="24"/>
      <c r="T950" s="24"/>
      <c r="U950" s="24"/>
      <c r="V950" s="24"/>
      <c r="W950" s="24"/>
      <c r="X950" s="24"/>
      <c r="Y950" s="24"/>
      <c r="Z950" s="24"/>
    </row>
    <row r="951" spans="11:26" ht="15.75" customHeight="1">
      <c r="K951" s="30"/>
      <c r="M951" s="30"/>
      <c r="N951" s="160"/>
      <c r="O951" s="160"/>
      <c r="P951" s="24"/>
      <c r="Q951" s="24"/>
      <c r="R951" s="24"/>
      <c r="S951" s="24"/>
      <c r="T951" s="24"/>
      <c r="U951" s="24"/>
      <c r="V951" s="24"/>
      <c r="W951" s="24"/>
      <c r="X951" s="24"/>
      <c r="Y951" s="24"/>
      <c r="Z951" s="24"/>
    </row>
    <row r="952" spans="11:26" ht="15.75" customHeight="1">
      <c r="K952" s="30"/>
      <c r="M952" s="30"/>
      <c r="N952" s="160"/>
      <c r="O952" s="160"/>
      <c r="P952" s="24"/>
      <c r="Q952" s="24"/>
      <c r="R952" s="24"/>
      <c r="S952" s="24"/>
      <c r="T952" s="24"/>
      <c r="U952" s="24"/>
      <c r="V952" s="24"/>
      <c r="W952" s="24"/>
      <c r="X952" s="24"/>
      <c r="Y952" s="24"/>
      <c r="Z952" s="24"/>
    </row>
    <row r="953" spans="11:26" ht="15.75" customHeight="1">
      <c r="K953" s="30"/>
      <c r="M953" s="30"/>
      <c r="N953" s="160"/>
      <c r="O953" s="160"/>
      <c r="P953" s="24"/>
      <c r="Q953" s="24"/>
      <c r="R953" s="24"/>
      <c r="S953" s="24"/>
      <c r="T953" s="24"/>
      <c r="U953" s="24"/>
      <c r="V953" s="24"/>
      <c r="W953" s="24"/>
      <c r="X953" s="24"/>
      <c r="Y953" s="24"/>
      <c r="Z953" s="24"/>
    </row>
    <row r="954" spans="11:26" ht="15.75" customHeight="1">
      <c r="K954" s="30"/>
      <c r="M954" s="30"/>
      <c r="N954" s="160"/>
      <c r="O954" s="160"/>
      <c r="P954" s="24"/>
      <c r="Q954" s="24"/>
      <c r="R954" s="24"/>
      <c r="S954" s="24"/>
      <c r="T954" s="24"/>
      <c r="U954" s="24"/>
      <c r="V954" s="24"/>
      <c r="W954" s="24"/>
      <c r="X954" s="24"/>
      <c r="Y954" s="24"/>
      <c r="Z954" s="24"/>
    </row>
    <row r="955" spans="11:26" ht="15.75" customHeight="1">
      <c r="K955" s="30"/>
      <c r="M955" s="30"/>
      <c r="N955" s="160"/>
      <c r="O955" s="160"/>
      <c r="P955" s="24"/>
      <c r="Q955" s="24"/>
      <c r="R955" s="24"/>
      <c r="S955" s="24"/>
      <c r="T955" s="24"/>
      <c r="U955" s="24"/>
      <c r="V955" s="24"/>
      <c r="W955" s="24"/>
      <c r="X955" s="24"/>
      <c r="Y955" s="24"/>
      <c r="Z955" s="24"/>
    </row>
    <row r="956" spans="11:26" ht="15.75" customHeight="1">
      <c r="K956" s="30"/>
      <c r="M956" s="30"/>
      <c r="N956" s="160"/>
      <c r="O956" s="160"/>
      <c r="P956" s="24"/>
      <c r="Q956" s="24"/>
      <c r="R956" s="24"/>
      <c r="S956" s="24"/>
      <c r="T956" s="24"/>
      <c r="U956" s="24"/>
      <c r="V956" s="24"/>
      <c r="W956" s="24"/>
      <c r="X956" s="24"/>
      <c r="Y956" s="24"/>
      <c r="Z956" s="24"/>
    </row>
    <row r="957" spans="11:26" ht="15.75" customHeight="1">
      <c r="K957" s="30"/>
      <c r="M957" s="30"/>
      <c r="N957" s="160"/>
      <c r="O957" s="160"/>
      <c r="P957" s="24"/>
      <c r="Q957" s="24"/>
      <c r="R957" s="24"/>
      <c r="S957" s="24"/>
      <c r="T957" s="24"/>
      <c r="U957" s="24"/>
      <c r="V957" s="24"/>
      <c r="W957" s="24"/>
      <c r="X957" s="24"/>
      <c r="Y957" s="24"/>
      <c r="Z957" s="24"/>
    </row>
    <row r="958" spans="11:26" ht="15.75" customHeight="1">
      <c r="K958" s="30"/>
      <c r="M958" s="30"/>
      <c r="N958" s="160"/>
      <c r="O958" s="160"/>
      <c r="P958" s="24"/>
      <c r="Q958" s="24"/>
      <c r="R958" s="24"/>
      <c r="S958" s="24"/>
      <c r="T958" s="24"/>
      <c r="U958" s="24"/>
      <c r="V958" s="24"/>
      <c r="W958" s="24"/>
      <c r="X958" s="24"/>
      <c r="Y958" s="24"/>
      <c r="Z958" s="24"/>
    </row>
    <row r="959" spans="11:26" ht="15.75" customHeight="1">
      <c r="K959" s="30"/>
      <c r="M959" s="30"/>
      <c r="N959" s="160"/>
      <c r="O959" s="160"/>
      <c r="P959" s="24"/>
      <c r="Q959" s="24"/>
      <c r="R959" s="24"/>
      <c r="S959" s="24"/>
      <c r="T959" s="24"/>
      <c r="U959" s="24"/>
      <c r="V959" s="24"/>
      <c r="W959" s="24"/>
      <c r="X959" s="24"/>
      <c r="Y959" s="24"/>
      <c r="Z959" s="24"/>
    </row>
    <row r="960" spans="11:26" ht="15.75" customHeight="1">
      <c r="K960" s="30"/>
      <c r="M960" s="30"/>
      <c r="N960" s="160"/>
      <c r="O960" s="160"/>
      <c r="P960" s="24"/>
      <c r="Q960" s="24"/>
      <c r="R960" s="24"/>
      <c r="S960" s="24"/>
      <c r="T960" s="24"/>
      <c r="U960" s="24"/>
      <c r="V960" s="24"/>
      <c r="W960" s="24"/>
      <c r="X960" s="24"/>
      <c r="Y960" s="24"/>
      <c r="Z960" s="24"/>
    </row>
    <row r="961" spans="11:26" ht="15.75" customHeight="1">
      <c r="K961" s="30"/>
      <c r="M961" s="30"/>
      <c r="N961" s="160"/>
      <c r="O961" s="160"/>
      <c r="P961" s="24"/>
      <c r="Q961" s="24"/>
      <c r="R961" s="24"/>
      <c r="S961" s="24"/>
      <c r="T961" s="24"/>
      <c r="U961" s="24"/>
      <c r="V961" s="24"/>
      <c r="W961" s="24"/>
      <c r="X961" s="24"/>
      <c r="Y961" s="24"/>
      <c r="Z961" s="24"/>
    </row>
    <row r="962" spans="11:26" ht="15.75" customHeight="1">
      <c r="K962" s="30"/>
      <c r="M962" s="30"/>
      <c r="N962" s="160"/>
      <c r="O962" s="160"/>
      <c r="P962" s="24"/>
      <c r="Q962" s="24"/>
      <c r="R962" s="24"/>
      <c r="S962" s="24"/>
      <c r="T962" s="24"/>
      <c r="U962" s="24"/>
      <c r="V962" s="24"/>
      <c r="W962" s="24"/>
      <c r="X962" s="24"/>
      <c r="Y962" s="24"/>
      <c r="Z962" s="24"/>
    </row>
    <row r="963" spans="11:26" ht="15.75" customHeight="1">
      <c r="K963" s="30"/>
      <c r="M963" s="30"/>
      <c r="N963" s="160"/>
      <c r="O963" s="160"/>
      <c r="P963" s="24"/>
      <c r="Q963" s="24"/>
      <c r="R963" s="24"/>
      <c r="S963" s="24"/>
      <c r="T963" s="24"/>
      <c r="U963" s="24"/>
      <c r="V963" s="24"/>
      <c r="W963" s="24"/>
      <c r="X963" s="24"/>
      <c r="Y963" s="24"/>
      <c r="Z963" s="24"/>
    </row>
    <row r="964" spans="11:26" ht="15.75" customHeight="1">
      <c r="K964" s="30"/>
      <c r="M964" s="30"/>
      <c r="N964" s="160"/>
      <c r="O964" s="160"/>
      <c r="P964" s="24"/>
      <c r="Q964" s="24"/>
      <c r="R964" s="24"/>
      <c r="S964" s="24"/>
      <c r="T964" s="24"/>
      <c r="U964" s="24"/>
      <c r="V964" s="24"/>
      <c r="W964" s="24"/>
      <c r="X964" s="24"/>
      <c r="Y964" s="24"/>
      <c r="Z964" s="24"/>
    </row>
    <row r="965" spans="11:26" ht="15.75" customHeight="1">
      <c r="K965" s="30"/>
      <c r="M965" s="30"/>
      <c r="N965" s="160"/>
      <c r="O965" s="160"/>
      <c r="P965" s="24"/>
      <c r="Q965" s="24"/>
      <c r="R965" s="24"/>
      <c r="S965" s="24"/>
      <c r="T965" s="24"/>
      <c r="U965" s="24"/>
      <c r="V965" s="24"/>
      <c r="W965" s="24"/>
      <c r="X965" s="24"/>
      <c r="Y965" s="24"/>
      <c r="Z965" s="24"/>
    </row>
    <row r="966" spans="11:26" ht="15.75" customHeight="1">
      <c r="K966" s="30"/>
      <c r="M966" s="30"/>
      <c r="N966" s="160"/>
      <c r="O966" s="160"/>
      <c r="P966" s="24"/>
      <c r="Q966" s="24"/>
      <c r="R966" s="24"/>
      <c r="S966" s="24"/>
      <c r="T966" s="24"/>
      <c r="U966" s="24"/>
      <c r="V966" s="24"/>
      <c r="W966" s="24"/>
      <c r="X966" s="24"/>
      <c r="Y966" s="24"/>
      <c r="Z966" s="24"/>
    </row>
    <row r="967" spans="11:26" ht="15.75" customHeight="1">
      <c r="K967" s="30"/>
      <c r="M967" s="30"/>
      <c r="N967" s="160"/>
      <c r="O967" s="160"/>
      <c r="P967" s="24"/>
      <c r="Q967" s="24"/>
      <c r="R967" s="24"/>
      <c r="S967" s="24"/>
      <c r="T967" s="24"/>
      <c r="U967" s="24"/>
      <c r="V967" s="24"/>
      <c r="W967" s="24"/>
      <c r="X967" s="24"/>
      <c r="Y967" s="24"/>
      <c r="Z967" s="24"/>
    </row>
    <row r="968" spans="11:26" ht="15.75" customHeight="1">
      <c r="K968" s="30"/>
      <c r="M968" s="30"/>
      <c r="N968" s="160"/>
      <c r="O968" s="160"/>
      <c r="P968" s="24"/>
      <c r="Q968" s="24"/>
      <c r="R968" s="24"/>
      <c r="S968" s="24"/>
      <c r="T968" s="24"/>
      <c r="U968" s="24"/>
      <c r="V968" s="24"/>
      <c r="W968" s="24"/>
      <c r="X968" s="24"/>
      <c r="Y968" s="24"/>
      <c r="Z968" s="24"/>
    </row>
    <row r="969" spans="11:26" ht="15.75" customHeight="1">
      <c r="K969" s="30"/>
      <c r="M969" s="30"/>
      <c r="N969" s="160"/>
      <c r="O969" s="160"/>
      <c r="P969" s="24"/>
      <c r="Q969" s="24"/>
      <c r="R969" s="24"/>
      <c r="S969" s="24"/>
      <c r="T969" s="24"/>
      <c r="U969" s="24"/>
      <c r="V969" s="24"/>
      <c r="W969" s="24"/>
      <c r="X969" s="24"/>
      <c r="Y969" s="24"/>
      <c r="Z969" s="24"/>
    </row>
    <row r="970" spans="11:26" ht="15.75" customHeight="1">
      <c r="K970" s="30"/>
      <c r="M970" s="30"/>
      <c r="N970" s="160"/>
      <c r="O970" s="160"/>
      <c r="P970" s="24"/>
      <c r="Q970" s="24"/>
      <c r="R970" s="24"/>
      <c r="S970" s="24"/>
      <c r="T970" s="24"/>
      <c r="U970" s="24"/>
      <c r="V970" s="24"/>
      <c r="W970" s="24"/>
      <c r="X970" s="24"/>
      <c r="Y970" s="24"/>
      <c r="Z970" s="24"/>
    </row>
    <row r="971" spans="11:26" ht="15.75" customHeight="1">
      <c r="K971" s="30"/>
      <c r="M971" s="30"/>
      <c r="N971" s="160"/>
      <c r="O971" s="160"/>
      <c r="P971" s="24"/>
      <c r="Q971" s="24"/>
      <c r="R971" s="24"/>
      <c r="S971" s="24"/>
      <c r="T971" s="24"/>
      <c r="U971" s="24"/>
      <c r="V971" s="24"/>
      <c r="W971" s="24"/>
      <c r="X971" s="24"/>
      <c r="Y971" s="24"/>
      <c r="Z971" s="24"/>
    </row>
    <row r="972" spans="11:26" ht="15.75" customHeight="1">
      <c r="K972" s="30"/>
      <c r="M972" s="30"/>
      <c r="N972" s="160"/>
      <c r="O972" s="160"/>
      <c r="P972" s="24"/>
      <c r="Q972" s="24"/>
      <c r="R972" s="24"/>
      <c r="S972" s="24"/>
      <c r="T972" s="24"/>
      <c r="U972" s="24"/>
      <c r="V972" s="24"/>
      <c r="W972" s="24"/>
      <c r="X972" s="24"/>
      <c r="Y972" s="24"/>
      <c r="Z972" s="24"/>
    </row>
    <row r="973" spans="11:26" ht="15.75" customHeight="1">
      <c r="K973" s="30"/>
      <c r="M973" s="30"/>
      <c r="N973" s="160"/>
      <c r="O973" s="160"/>
      <c r="P973" s="24"/>
      <c r="Q973" s="24"/>
      <c r="R973" s="24"/>
      <c r="S973" s="24"/>
      <c r="T973" s="24"/>
      <c r="U973" s="24"/>
      <c r="V973" s="24"/>
      <c r="W973" s="24"/>
      <c r="X973" s="24"/>
      <c r="Y973" s="24"/>
      <c r="Z973" s="24"/>
    </row>
    <row r="974" spans="11:26" ht="15.75" customHeight="1">
      <c r="K974" s="30"/>
      <c r="M974" s="30"/>
      <c r="N974" s="160"/>
      <c r="O974" s="160"/>
      <c r="P974" s="24"/>
      <c r="Q974" s="24"/>
      <c r="R974" s="24"/>
      <c r="S974" s="24"/>
      <c r="T974" s="24"/>
      <c r="U974" s="24"/>
      <c r="V974" s="24"/>
      <c r="W974" s="24"/>
      <c r="X974" s="24"/>
      <c r="Y974" s="24"/>
      <c r="Z974" s="24"/>
    </row>
    <row r="975" spans="11:26" ht="15.75" customHeight="1">
      <c r="K975" s="30"/>
      <c r="M975" s="30"/>
      <c r="N975" s="160"/>
      <c r="O975" s="160"/>
      <c r="P975" s="24"/>
      <c r="Q975" s="24"/>
      <c r="R975" s="24"/>
      <c r="S975" s="24"/>
      <c r="T975" s="24"/>
      <c r="U975" s="24"/>
      <c r="V975" s="24"/>
      <c r="W975" s="24"/>
      <c r="X975" s="24"/>
      <c r="Y975" s="24"/>
      <c r="Z975" s="24"/>
    </row>
    <row r="976" spans="11:26" ht="15.75" customHeight="1">
      <c r="K976" s="30"/>
      <c r="M976" s="30"/>
      <c r="N976" s="160"/>
      <c r="O976" s="160"/>
      <c r="P976" s="24"/>
      <c r="Q976" s="24"/>
      <c r="R976" s="24"/>
      <c r="S976" s="24"/>
      <c r="T976" s="24"/>
      <c r="U976" s="24"/>
      <c r="V976" s="24"/>
      <c r="W976" s="24"/>
      <c r="X976" s="24"/>
      <c r="Y976" s="24"/>
      <c r="Z976" s="24"/>
    </row>
    <row r="977" spans="11:26" ht="15.75" customHeight="1">
      <c r="K977" s="30"/>
      <c r="M977" s="30"/>
      <c r="N977" s="160"/>
      <c r="O977" s="160"/>
      <c r="P977" s="24"/>
      <c r="Q977" s="24"/>
      <c r="R977" s="24"/>
      <c r="S977" s="24"/>
      <c r="T977" s="24"/>
      <c r="U977" s="24"/>
      <c r="V977" s="24"/>
      <c r="W977" s="24"/>
      <c r="X977" s="24"/>
      <c r="Y977" s="24"/>
      <c r="Z977" s="24"/>
    </row>
    <row r="978" spans="11:26" ht="15.75" customHeight="1">
      <c r="K978" s="30"/>
      <c r="M978" s="30"/>
      <c r="N978" s="160"/>
      <c r="O978" s="160"/>
      <c r="P978" s="24"/>
      <c r="Q978" s="24"/>
      <c r="R978" s="24"/>
      <c r="S978" s="24"/>
      <c r="T978" s="24"/>
      <c r="U978" s="24"/>
      <c r="V978" s="24"/>
      <c r="W978" s="24"/>
      <c r="X978" s="24"/>
      <c r="Y978" s="24"/>
      <c r="Z978" s="24"/>
    </row>
    <row r="979" spans="11:26" ht="15.75" customHeight="1">
      <c r="K979" s="30"/>
      <c r="M979" s="30"/>
      <c r="N979" s="160"/>
      <c r="O979" s="160"/>
      <c r="P979" s="24"/>
      <c r="Q979" s="24"/>
      <c r="R979" s="24"/>
      <c r="S979" s="24"/>
      <c r="T979" s="24"/>
      <c r="U979" s="24"/>
      <c r="V979" s="24"/>
      <c r="W979" s="24"/>
      <c r="X979" s="24"/>
      <c r="Y979" s="24"/>
      <c r="Z979" s="24"/>
    </row>
    <row r="980" spans="11:26" ht="15.75" customHeight="1">
      <c r="K980" s="30"/>
      <c r="M980" s="30"/>
      <c r="N980" s="160"/>
      <c r="O980" s="160"/>
      <c r="P980" s="24"/>
      <c r="Q980" s="24"/>
      <c r="R980" s="24"/>
      <c r="S980" s="24"/>
      <c r="T980" s="24"/>
      <c r="U980" s="24"/>
      <c r="V980" s="24"/>
      <c r="W980" s="24"/>
      <c r="X980" s="24"/>
      <c r="Y980" s="24"/>
      <c r="Z980" s="24"/>
    </row>
    <row r="981" spans="11:26" ht="15.75" customHeight="1">
      <c r="K981" s="30"/>
      <c r="M981" s="30"/>
      <c r="N981" s="160"/>
      <c r="O981" s="160"/>
      <c r="P981" s="24"/>
      <c r="Q981" s="24"/>
      <c r="R981" s="24"/>
      <c r="S981" s="24"/>
      <c r="T981" s="24"/>
      <c r="U981" s="24"/>
      <c r="V981" s="24"/>
      <c r="W981" s="24"/>
      <c r="X981" s="24"/>
      <c r="Y981" s="24"/>
      <c r="Z981" s="24"/>
    </row>
    <row r="982" spans="11:26" ht="15.75" customHeight="1">
      <c r="K982" s="30"/>
      <c r="M982" s="30"/>
      <c r="N982" s="160"/>
      <c r="O982" s="160"/>
      <c r="P982" s="24"/>
      <c r="Q982" s="24"/>
      <c r="R982" s="24"/>
      <c r="S982" s="24"/>
      <c r="T982" s="24"/>
      <c r="U982" s="24"/>
      <c r="V982" s="24"/>
      <c r="W982" s="24"/>
      <c r="X982" s="24"/>
      <c r="Y982" s="24"/>
      <c r="Z982" s="24"/>
    </row>
    <row r="983" spans="11:26" ht="15.75" customHeight="1">
      <c r="K983" s="30"/>
      <c r="M983" s="30"/>
      <c r="N983" s="160"/>
      <c r="O983" s="160"/>
      <c r="P983" s="24"/>
      <c r="Q983" s="24"/>
      <c r="R983" s="24"/>
      <c r="S983" s="24"/>
      <c r="T983" s="24"/>
      <c r="U983" s="24"/>
      <c r="V983" s="24"/>
      <c r="W983" s="24"/>
      <c r="X983" s="24"/>
      <c r="Y983" s="24"/>
      <c r="Z983" s="24"/>
    </row>
    <row r="984" spans="11:26" ht="15.75" customHeight="1">
      <c r="K984" s="30"/>
      <c r="M984" s="30"/>
      <c r="N984" s="160"/>
      <c r="O984" s="160"/>
      <c r="P984" s="24"/>
      <c r="Q984" s="24"/>
      <c r="R984" s="24"/>
      <c r="S984" s="24"/>
      <c r="T984" s="24"/>
      <c r="U984" s="24"/>
      <c r="V984" s="24"/>
      <c r="W984" s="24"/>
      <c r="X984" s="24"/>
      <c r="Y984" s="24"/>
      <c r="Z984" s="24"/>
    </row>
    <row r="985" spans="11:26" ht="15.75" customHeight="1">
      <c r="K985" s="30"/>
      <c r="M985" s="30"/>
      <c r="N985" s="160"/>
      <c r="O985" s="160"/>
      <c r="P985" s="24"/>
      <c r="Q985" s="24"/>
      <c r="R985" s="24"/>
      <c r="S985" s="24"/>
      <c r="T985" s="24"/>
      <c r="U985" s="24"/>
      <c r="V985" s="24"/>
      <c r="W985" s="24"/>
      <c r="X985" s="24"/>
      <c r="Y985" s="24"/>
      <c r="Z985" s="24"/>
    </row>
    <row r="986" spans="11:26" ht="15.75" customHeight="1">
      <c r="K986" s="30"/>
      <c r="M986" s="30"/>
      <c r="N986" s="160"/>
      <c r="O986" s="160"/>
      <c r="P986" s="24"/>
      <c r="Q986" s="24"/>
      <c r="R986" s="24"/>
      <c r="S986" s="24"/>
      <c r="T986" s="24"/>
      <c r="U986" s="24"/>
      <c r="V986" s="24"/>
      <c r="W986" s="24"/>
      <c r="X986" s="24"/>
      <c r="Y986" s="24"/>
      <c r="Z986" s="24"/>
    </row>
    <row r="987" spans="11:26" ht="15.75" customHeight="1">
      <c r="K987" s="30"/>
      <c r="M987" s="30"/>
      <c r="N987" s="160"/>
      <c r="O987" s="160"/>
      <c r="P987" s="24"/>
      <c r="Q987" s="24"/>
      <c r="R987" s="24"/>
      <c r="S987" s="24"/>
      <c r="T987" s="24"/>
      <c r="U987" s="24"/>
      <c r="V987" s="24"/>
      <c r="W987" s="24"/>
      <c r="X987" s="24"/>
      <c r="Y987" s="24"/>
      <c r="Z987" s="24"/>
    </row>
    <row r="988" spans="11:26" ht="15.75" customHeight="1">
      <c r="K988" s="30"/>
      <c r="M988" s="30"/>
      <c r="N988" s="160"/>
      <c r="O988" s="160"/>
      <c r="P988" s="24"/>
      <c r="Q988" s="24"/>
      <c r="R988" s="24"/>
      <c r="S988" s="24"/>
      <c r="T988" s="24"/>
      <c r="U988" s="24"/>
      <c r="V988" s="24"/>
      <c r="W988" s="24"/>
      <c r="X988" s="24"/>
      <c r="Y988" s="24"/>
      <c r="Z988" s="24"/>
    </row>
    <row r="989" spans="11:26" ht="15.75" customHeight="1">
      <c r="K989" s="30"/>
      <c r="M989" s="30"/>
      <c r="N989" s="160"/>
      <c r="O989" s="160"/>
      <c r="P989" s="24"/>
      <c r="Q989" s="24"/>
      <c r="R989" s="24"/>
      <c r="S989" s="24"/>
      <c r="T989" s="24"/>
      <c r="U989" s="24"/>
      <c r="V989" s="24"/>
      <c r="W989" s="24"/>
      <c r="X989" s="24"/>
      <c r="Y989" s="24"/>
      <c r="Z989" s="24"/>
    </row>
    <row r="990" spans="11:26" ht="15.75" customHeight="1">
      <c r="K990" s="30"/>
      <c r="M990" s="30"/>
      <c r="N990" s="160"/>
      <c r="O990" s="160"/>
      <c r="P990" s="24"/>
      <c r="Q990" s="24"/>
      <c r="R990" s="24"/>
      <c r="S990" s="24"/>
      <c r="T990" s="24"/>
      <c r="U990" s="24"/>
      <c r="V990" s="24"/>
      <c r="W990" s="24"/>
      <c r="X990" s="24"/>
      <c r="Y990" s="24"/>
      <c r="Z990" s="24"/>
    </row>
    <row r="991" spans="11:26" ht="15.75" customHeight="1">
      <c r="K991" s="30"/>
      <c r="M991" s="30"/>
      <c r="N991" s="160"/>
      <c r="O991" s="160"/>
      <c r="P991" s="24"/>
      <c r="Q991" s="24"/>
      <c r="R991" s="24"/>
      <c r="S991" s="24"/>
      <c r="T991" s="24"/>
      <c r="U991" s="24"/>
      <c r="V991" s="24"/>
      <c r="W991" s="24"/>
      <c r="X991" s="24"/>
      <c r="Y991" s="24"/>
      <c r="Z991" s="24"/>
    </row>
    <row r="992" spans="11:26" ht="15.75" customHeight="1">
      <c r="K992" s="30"/>
      <c r="M992" s="30"/>
      <c r="N992" s="160"/>
      <c r="O992" s="160"/>
      <c r="P992" s="24"/>
      <c r="Q992" s="24"/>
      <c r="R992" s="24"/>
      <c r="S992" s="24"/>
      <c r="T992" s="24"/>
      <c r="U992" s="24"/>
      <c r="V992" s="24"/>
      <c r="W992" s="24"/>
      <c r="X992" s="24"/>
      <c r="Y992" s="24"/>
      <c r="Z992" s="24"/>
    </row>
    <row r="993" spans="11:26" ht="15.75" customHeight="1">
      <c r="K993" s="30"/>
      <c r="M993" s="30"/>
      <c r="N993" s="160"/>
      <c r="O993" s="160"/>
      <c r="P993" s="24"/>
      <c r="Q993" s="24"/>
      <c r="R993" s="24"/>
      <c r="S993" s="24"/>
      <c r="T993" s="24"/>
      <c r="U993" s="24"/>
      <c r="V993" s="24"/>
      <c r="W993" s="24"/>
      <c r="X993" s="24"/>
      <c r="Y993" s="24"/>
      <c r="Z993" s="24"/>
    </row>
    <row r="994" spans="11:26" ht="15.75" customHeight="1">
      <c r="K994" s="30"/>
      <c r="M994" s="30"/>
      <c r="N994" s="160"/>
      <c r="O994" s="160"/>
      <c r="P994" s="24"/>
      <c r="Q994" s="24"/>
      <c r="R994" s="24"/>
      <c r="S994" s="24"/>
      <c r="T994" s="24"/>
      <c r="U994" s="24"/>
      <c r="V994" s="24"/>
      <c r="W994" s="24"/>
      <c r="X994" s="24"/>
      <c r="Y994" s="24"/>
      <c r="Z994" s="24"/>
    </row>
    <row r="995" spans="11:26" ht="15.75" customHeight="1">
      <c r="K995" s="30"/>
      <c r="M995" s="30"/>
      <c r="N995" s="160"/>
      <c r="O995" s="160"/>
      <c r="P995" s="24"/>
      <c r="Q995" s="24"/>
      <c r="R995" s="24"/>
      <c r="S995" s="24"/>
      <c r="T995" s="24"/>
      <c r="U995" s="24"/>
      <c r="V995" s="24"/>
      <c r="W995" s="24"/>
      <c r="X995" s="24"/>
      <c r="Y995" s="24"/>
      <c r="Z995" s="24"/>
    </row>
    <row r="996" spans="11:26" ht="15.75" customHeight="1">
      <c r="K996" s="30"/>
      <c r="M996" s="30"/>
      <c r="N996" s="160"/>
      <c r="O996" s="160"/>
      <c r="P996" s="24"/>
      <c r="Q996" s="24"/>
      <c r="R996" s="24"/>
      <c r="S996" s="24"/>
      <c r="T996" s="24"/>
      <c r="U996" s="24"/>
      <c r="V996" s="24"/>
      <c r="W996" s="24"/>
      <c r="X996" s="24"/>
      <c r="Y996" s="24"/>
      <c r="Z996" s="24"/>
    </row>
    <row r="997" spans="11:26" ht="15.75" customHeight="1">
      <c r="K997" s="30"/>
      <c r="M997" s="30"/>
      <c r="N997" s="160"/>
      <c r="O997" s="160"/>
      <c r="P997" s="24"/>
      <c r="Q997" s="24"/>
      <c r="R997" s="24"/>
      <c r="S997" s="24"/>
      <c r="T997" s="24"/>
      <c r="U997" s="24"/>
      <c r="V997" s="24"/>
      <c r="W997" s="24"/>
      <c r="X997" s="24"/>
      <c r="Y997" s="24"/>
      <c r="Z997" s="24"/>
    </row>
    <row r="998" spans="11:26" ht="15.75" customHeight="1">
      <c r="K998" s="30"/>
      <c r="M998" s="30"/>
      <c r="N998" s="160"/>
      <c r="O998" s="160"/>
      <c r="P998" s="24"/>
      <c r="Q998" s="24"/>
      <c r="R998" s="24"/>
      <c r="S998" s="24"/>
      <c r="T998" s="24"/>
      <c r="U998" s="24"/>
      <c r="V998" s="24"/>
      <c r="W998" s="24"/>
      <c r="X998" s="24"/>
      <c r="Y998" s="24"/>
      <c r="Z998" s="24"/>
    </row>
    <row r="999" spans="11:26" ht="15.75" customHeight="1">
      <c r="K999" s="30"/>
      <c r="M999" s="30"/>
      <c r="N999" s="160"/>
      <c r="O999" s="160"/>
      <c r="P999" s="24"/>
      <c r="Q999" s="24"/>
      <c r="R999" s="24"/>
      <c r="S999" s="24"/>
      <c r="T999" s="24"/>
      <c r="U999" s="24"/>
      <c r="V999" s="24"/>
      <c r="W999" s="24"/>
      <c r="X999" s="24"/>
      <c r="Y999" s="24"/>
      <c r="Z999" s="24"/>
    </row>
    <row r="1000" spans="11:26" ht="15.75" customHeight="1">
      <c r="K1000" s="30"/>
      <c r="M1000" s="30"/>
      <c r="N1000" s="160"/>
      <c r="O1000" s="160"/>
      <c r="P1000" s="24"/>
      <c r="Q1000" s="24"/>
      <c r="R1000" s="24"/>
      <c r="S1000" s="24"/>
      <c r="T1000" s="24"/>
      <c r="U1000" s="24"/>
      <c r="V1000" s="24"/>
      <c r="W1000" s="24"/>
      <c r="X1000" s="24"/>
      <c r="Y1000" s="24"/>
      <c r="Z1000" s="24"/>
    </row>
  </sheetData>
  <mergeCells count="11">
    <mergeCell ref="H1:H2"/>
    <mergeCell ref="I1:I2"/>
    <mergeCell ref="J1:M1"/>
    <mergeCell ref="N1:P1"/>
    <mergeCell ref="A1:A2"/>
    <mergeCell ref="B1:B2"/>
    <mergeCell ref="C1:C2"/>
    <mergeCell ref="D1:D2"/>
    <mergeCell ref="E1:E2"/>
    <mergeCell ref="F1:F2"/>
    <mergeCell ref="G1:G2"/>
  </mergeCells>
  <pageMargins left="0.7" right="0.7" top="0.75" bottom="0.75" header="0" footer="0"/>
  <pageSetup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90" zoomScaleNormal="90" workbookViewId="0">
      <pane xSplit="9" ySplit="2" topLeftCell="J3" activePane="bottomRight" state="frozen"/>
      <selection pane="topRight" activeCell="J1" sqref="J1"/>
      <selection pane="bottomLeft" activeCell="A3" sqref="A3"/>
      <selection pane="bottomRight" activeCell="J3" sqref="J3"/>
    </sheetView>
  </sheetViews>
  <sheetFormatPr baseColWidth="10" defaultColWidth="12.625" defaultRowHeight="15" customHeight="1"/>
  <cols>
    <col min="1" max="1" width="5.5" customWidth="1"/>
    <col min="2" max="2" width="13.875" customWidth="1"/>
    <col min="3" max="3" width="16.5" customWidth="1"/>
    <col min="4" max="4" width="6.625" customWidth="1"/>
    <col min="5" max="5" width="34.5" customWidth="1"/>
    <col min="6" max="6" width="6.125" customWidth="1"/>
    <col min="7" max="7" width="31.625" customWidth="1"/>
    <col min="8" max="8" width="13.75" customWidth="1"/>
    <col min="9" max="9" width="13.375" customWidth="1"/>
    <col min="10" max="10" width="26" customWidth="1"/>
    <col min="11" max="11" width="7.375" customWidth="1"/>
    <col min="12" max="12" width="53.125" customWidth="1"/>
    <col min="13" max="13" width="8.25" customWidth="1"/>
    <col min="14" max="15" width="53.125" customWidth="1"/>
    <col min="16" max="16" width="10.75" customWidth="1"/>
    <col min="17" max="17" width="74.125" customWidth="1"/>
    <col min="18" max="26" width="9.375" customWidth="1"/>
  </cols>
  <sheetData>
    <row r="1" spans="1:26" ht="16.5" customHeight="1">
      <c r="A1" s="682" t="s">
        <v>0</v>
      </c>
      <c r="B1" s="684" t="s">
        <v>1</v>
      </c>
      <c r="C1" s="684" t="s">
        <v>2</v>
      </c>
      <c r="D1" s="684" t="s">
        <v>3</v>
      </c>
      <c r="E1" s="684" t="s">
        <v>3</v>
      </c>
      <c r="F1" s="684" t="s">
        <v>4</v>
      </c>
      <c r="G1" s="684" t="s">
        <v>4</v>
      </c>
      <c r="H1" s="675" t="s">
        <v>2259</v>
      </c>
      <c r="I1" s="677" t="s">
        <v>2260</v>
      </c>
      <c r="J1" s="679" t="s">
        <v>2261</v>
      </c>
      <c r="K1" s="680"/>
      <c r="L1" s="680"/>
      <c r="M1" s="680"/>
      <c r="N1" s="679" t="s">
        <v>2262</v>
      </c>
      <c r="O1" s="680"/>
      <c r="P1" s="681"/>
      <c r="Q1" s="32"/>
      <c r="R1" s="32"/>
      <c r="S1" s="32"/>
      <c r="T1" s="32"/>
      <c r="U1" s="32"/>
      <c r="V1" s="32"/>
      <c r="W1" s="32"/>
      <c r="X1" s="32"/>
      <c r="Y1" s="32"/>
      <c r="Z1" s="32"/>
    </row>
    <row r="2" spans="1:26" ht="115.5" customHeight="1">
      <c r="A2" s="683"/>
      <c r="B2" s="676"/>
      <c r="C2" s="676"/>
      <c r="D2" s="676"/>
      <c r="E2" s="676"/>
      <c r="F2" s="676"/>
      <c r="G2" s="676"/>
      <c r="H2" s="676"/>
      <c r="I2" s="678"/>
      <c r="J2" s="15" t="s">
        <v>8</v>
      </c>
      <c r="K2" s="16" t="s">
        <v>9</v>
      </c>
      <c r="L2" s="1" t="s">
        <v>10</v>
      </c>
      <c r="M2" s="34" t="s">
        <v>9</v>
      </c>
      <c r="N2" s="15" t="s">
        <v>2263</v>
      </c>
      <c r="O2" s="1" t="s">
        <v>2264</v>
      </c>
      <c r="P2" s="17" t="s">
        <v>9</v>
      </c>
      <c r="Q2" s="14"/>
      <c r="R2" s="14"/>
      <c r="S2" s="14"/>
      <c r="T2" s="14"/>
      <c r="U2" s="14"/>
      <c r="V2" s="14"/>
      <c r="W2" s="14"/>
      <c r="X2" s="14"/>
      <c r="Y2" s="14"/>
      <c r="Z2" s="14"/>
    </row>
    <row r="3" spans="1:26" ht="99.95" customHeight="1">
      <c r="A3" s="35" t="s">
        <v>16</v>
      </c>
      <c r="B3" s="36" t="s">
        <v>17</v>
      </c>
      <c r="C3" s="36" t="s">
        <v>200</v>
      </c>
      <c r="D3" s="37" t="s">
        <v>425</v>
      </c>
      <c r="E3" s="38" t="s">
        <v>426</v>
      </c>
      <c r="F3" s="37" t="s">
        <v>439</v>
      </c>
      <c r="G3" s="38" t="s">
        <v>440</v>
      </c>
      <c r="H3" s="39" t="s">
        <v>441</v>
      </c>
      <c r="I3" s="40"/>
      <c r="J3" s="41" t="s">
        <v>442</v>
      </c>
      <c r="K3" s="123">
        <v>0</v>
      </c>
      <c r="L3" s="38"/>
      <c r="M3" s="125">
        <v>0</v>
      </c>
      <c r="N3" s="161" t="s">
        <v>2933</v>
      </c>
      <c r="O3" s="75" t="s">
        <v>2934</v>
      </c>
      <c r="P3" s="62"/>
      <c r="Q3" s="105"/>
      <c r="R3" s="32"/>
      <c r="S3" s="32"/>
      <c r="T3" s="32"/>
      <c r="U3" s="32"/>
      <c r="V3" s="32"/>
      <c r="W3" s="32"/>
      <c r="X3" s="32"/>
      <c r="Y3" s="32"/>
      <c r="Z3" s="32"/>
    </row>
    <row r="4" spans="1:26" ht="99.95" customHeight="1">
      <c r="A4" s="44" t="s">
        <v>936</v>
      </c>
      <c r="B4" s="3" t="s">
        <v>937</v>
      </c>
      <c r="C4" s="3" t="s">
        <v>938</v>
      </c>
      <c r="D4" s="2" t="s">
        <v>1322</v>
      </c>
      <c r="E4" s="4" t="s">
        <v>1323</v>
      </c>
      <c r="F4" s="2" t="s">
        <v>1334</v>
      </c>
      <c r="G4" s="4" t="s">
        <v>1335</v>
      </c>
      <c r="H4" s="5" t="s">
        <v>441</v>
      </c>
      <c r="I4" s="45"/>
      <c r="J4" s="20"/>
      <c r="K4" s="6">
        <v>0</v>
      </c>
      <c r="L4" s="4" t="s">
        <v>1336</v>
      </c>
      <c r="M4" s="72">
        <v>0</v>
      </c>
      <c r="N4" s="161" t="s">
        <v>2935</v>
      </c>
      <c r="O4" s="75" t="s">
        <v>2936</v>
      </c>
      <c r="P4" s="62"/>
      <c r="Q4" s="105"/>
      <c r="R4" s="14"/>
      <c r="S4" s="14"/>
      <c r="T4" s="14"/>
      <c r="U4" s="14"/>
      <c r="V4" s="14"/>
      <c r="W4" s="14"/>
      <c r="X4" s="14"/>
      <c r="Y4" s="14"/>
      <c r="Z4" s="14"/>
    </row>
    <row r="5" spans="1:26" ht="99.95" customHeight="1">
      <c r="A5" s="44" t="s">
        <v>936</v>
      </c>
      <c r="B5" s="3" t="s">
        <v>937</v>
      </c>
      <c r="C5" s="3" t="s">
        <v>938</v>
      </c>
      <c r="D5" s="2" t="s">
        <v>1322</v>
      </c>
      <c r="E5" s="4" t="s">
        <v>1323</v>
      </c>
      <c r="F5" s="2" t="s">
        <v>1324</v>
      </c>
      <c r="G5" s="4" t="s">
        <v>1325</v>
      </c>
      <c r="H5" s="5"/>
      <c r="I5" s="45" t="s">
        <v>1327</v>
      </c>
      <c r="J5" s="20"/>
      <c r="K5" s="6">
        <v>0</v>
      </c>
      <c r="L5" s="10" t="s">
        <v>2937</v>
      </c>
      <c r="M5" s="72">
        <v>0</v>
      </c>
      <c r="N5" s="162" t="s">
        <v>2938</v>
      </c>
      <c r="O5" s="75" t="s">
        <v>2939</v>
      </c>
      <c r="P5" s="62"/>
      <c r="Q5" s="105"/>
      <c r="R5" s="24"/>
      <c r="S5" s="24"/>
      <c r="T5" s="24"/>
      <c r="U5" s="24"/>
      <c r="V5" s="24"/>
      <c r="W5" s="24"/>
      <c r="X5" s="24"/>
      <c r="Y5" s="24"/>
      <c r="Z5" s="24"/>
    </row>
    <row r="6" spans="1:26" ht="99.95" customHeight="1">
      <c r="A6" s="44" t="s">
        <v>1374</v>
      </c>
      <c r="B6" s="3" t="s">
        <v>1375</v>
      </c>
      <c r="C6" s="3" t="s">
        <v>1376</v>
      </c>
      <c r="D6" s="2" t="s">
        <v>1377</v>
      </c>
      <c r="E6" s="4" t="s">
        <v>1378</v>
      </c>
      <c r="F6" s="2" t="s">
        <v>1626</v>
      </c>
      <c r="G6" s="4" t="s">
        <v>1627</v>
      </c>
      <c r="H6" s="5" t="s">
        <v>441</v>
      </c>
      <c r="I6" s="45"/>
      <c r="J6" s="20"/>
      <c r="K6" s="6">
        <v>0</v>
      </c>
      <c r="L6" s="4" t="s">
        <v>1628</v>
      </c>
      <c r="M6" s="72">
        <v>0</v>
      </c>
      <c r="N6" s="21" t="s">
        <v>2940</v>
      </c>
      <c r="O6" s="10" t="s">
        <v>2941</v>
      </c>
      <c r="P6" s="62"/>
      <c r="Q6" s="105"/>
      <c r="R6" s="24"/>
      <c r="S6" s="24"/>
      <c r="T6" s="24"/>
      <c r="U6" s="24"/>
      <c r="V6" s="24"/>
      <c r="W6" s="24"/>
      <c r="X6" s="24"/>
      <c r="Y6" s="24"/>
      <c r="Z6" s="24"/>
    </row>
    <row r="7" spans="1:26" ht="99.95" customHeight="1">
      <c r="A7" s="44" t="s">
        <v>1706</v>
      </c>
      <c r="B7" s="3" t="s">
        <v>1707</v>
      </c>
      <c r="C7" s="3" t="s">
        <v>1708</v>
      </c>
      <c r="D7" s="2" t="s">
        <v>1820</v>
      </c>
      <c r="E7" s="4" t="s">
        <v>1821</v>
      </c>
      <c r="F7" s="2" t="s">
        <v>1822</v>
      </c>
      <c r="G7" s="4" t="s">
        <v>1823</v>
      </c>
      <c r="H7" s="5" t="s">
        <v>441</v>
      </c>
      <c r="I7" s="45"/>
      <c r="J7" s="20"/>
      <c r="K7" s="6">
        <v>0</v>
      </c>
      <c r="L7" s="163"/>
      <c r="M7" s="72">
        <v>0</v>
      </c>
      <c r="N7" s="161" t="s">
        <v>2942</v>
      </c>
      <c r="O7" s="75" t="s">
        <v>2943</v>
      </c>
      <c r="P7" s="62"/>
      <c r="Q7" s="105"/>
      <c r="R7" s="24"/>
      <c r="S7" s="24"/>
      <c r="T7" s="24"/>
      <c r="U7" s="24"/>
      <c r="V7" s="24"/>
      <c r="W7" s="24"/>
      <c r="X7" s="24"/>
      <c r="Y7" s="24"/>
      <c r="Z7" s="24"/>
    </row>
    <row r="8" spans="1:26" ht="99.95" customHeight="1">
      <c r="A8" s="49" t="s">
        <v>2184</v>
      </c>
      <c r="B8" s="50" t="s">
        <v>2185</v>
      </c>
      <c r="C8" s="50" t="s">
        <v>2186</v>
      </c>
      <c r="D8" s="51" t="s">
        <v>2187</v>
      </c>
      <c r="E8" s="27" t="s">
        <v>2188</v>
      </c>
      <c r="F8" s="51" t="s">
        <v>2195</v>
      </c>
      <c r="G8" s="27" t="s">
        <v>2196</v>
      </c>
      <c r="H8" s="52" t="s">
        <v>441</v>
      </c>
      <c r="I8" s="53"/>
      <c r="J8" s="25" t="s">
        <v>2204</v>
      </c>
      <c r="K8" s="78">
        <v>0</v>
      </c>
      <c r="L8" s="27"/>
      <c r="M8" s="79">
        <v>0</v>
      </c>
      <c r="N8" s="164" t="s">
        <v>2944</v>
      </c>
      <c r="O8" s="75" t="s">
        <v>2943</v>
      </c>
      <c r="P8" s="71"/>
      <c r="Q8" s="105"/>
      <c r="R8" s="24"/>
      <c r="S8" s="24"/>
      <c r="T8" s="24"/>
      <c r="U8" s="24"/>
      <c r="V8" s="24"/>
      <c r="W8" s="24"/>
      <c r="X8" s="24"/>
      <c r="Y8" s="24"/>
      <c r="Z8" s="24"/>
    </row>
    <row r="9" spans="1:26" ht="16.5">
      <c r="A9" s="84"/>
      <c r="B9" s="84"/>
      <c r="C9" s="84"/>
      <c r="D9" s="84"/>
      <c r="E9" s="84"/>
      <c r="F9" s="84"/>
      <c r="G9" s="84"/>
      <c r="H9" s="85"/>
      <c r="I9" s="85"/>
      <c r="J9" s="84"/>
      <c r="K9" s="84"/>
      <c r="L9" s="84"/>
      <c r="M9" s="127"/>
      <c r="N9" s="84"/>
      <c r="O9" s="84"/>
      <c r="P9" s="84"/>
      <c r="Q9" s="32"/>
      <c r="R9" s="24"/>
      <c r="S9" s="24"/>
      <c r="T9" s="24"/>
      <c r="U9" s="24"/>
      <c r="V9" s="24"/>
      <c r="W9" s="24"/>
      <c r="X9" s="24"/>
      <c r="Y9" s="24"/>
      <c r="Z9" s="24"/>
    </row>
    <row r="10" spans="1:26" ht="16.5">
      <c r="A10" s="84"/>
      <c r="B10" s="84"/>
      <c r="C10" s="84"/>
      <c r="D10" s="84"/>
      <c r="E10" s="84"/>
      <c r="F10" s="84"/>
      <c r="G10" s="84"/>
      <c r="H10" s="85"/>
      <c r="I10" s="85"/>
      <c r="J10" s="14"/>
      <c r="K10" s="86"/>
      <c r="L10" s="14"/>
      <c r="M10" s="86"/>
      <c r="N10" s="14"/>
      <c r="O10" s="14"/>
      <c r="P10" s="14"/>
      <c r="Q10" s="14"/>
      <c r="R10" s="24"/>
      <c r="S10" s="24"/>
      <c r="T10" s="24"/>
      <c r="U10" s="24"/>
      <c r="V10" s="24"/>
      <c r="W10" s="24"/>
      <c r="X10" s="24"/>
      <c r="Y10" s="24"/>
      <c r="Z10" s="24"/>
    </row>
    <row r="11" spans="1:26">
      <c r="A11" s="24"/>
      <c r="B11" s="24"/>
      <c r="C11" s="24"/>
      <c r="D11" s="24"/>
      <c r="E11" s="24"/>
      <c r="F11" s="24"/>
      <c r="G11" s="24"/>
      <c r="H11" s="24"/>
      <c r="I11" s="24"/>
      <c r="J11" s="24"/>
      <c r="K11" s="24"/>
      <c r="L11" s="24"/>
      <c r="M11" s="24"/>
      <c r="N11" s="24"/>
      <c r="O11" s="24"/>
      <c r="P11" s="24"/>
      <c r="Q11" s="24"/>
      <c r="R11" s="24"/>
      <c r="S11" s="24"/>
      <c r="T11" s="24"/>
      <c r="U11" s="24"/>
      <c r="V11" s="24"/>
      <c r="W11" s="24"/>
      <c r="X11" s="24"/>
      <c r="Y11" s="24"/>
      <c r="Z11" s="24"/>
    </row>
    <row r="12" spans="1:26">
      <c r="A12" s="24"/>
      <c r="B12" s="24"/>
      <c r="C12" s="24"/>
      <c r="D12" s="24"/>
      <c r="E12" s="24"/>
      <c r="F12" s="24"/>
      <c r="G12" s="24"/>
      <c r="H12" s="24"/>
      <c r="I12" s="24"/>
      <c r="J12" s="24"/>
      <c r="K12" s="24"/>
      <c r="L12" s="24"/>
      <c r="M12" s="24"/>
      <c r="N12" s="24"/>
      <c r="O12" s="24"/>
      <c r="P12" s="24"/>
      <c r="Q12" s="24"/>
      <c r="R12" s="24"/>
      <c r="S12" s="24"/>
      <c r="T12" s="24"/>
      <c r="U12" s="24"/>
      <c r="V12" s="24"/>
      <c r="W12" s="24"/>
      <c r="X12" s="24"/>
      <c r="Y12" s="24"/>
      <c r="Z12" s="24"/>
    </row>
    <row r="13" spans="1:26">
      <c r="A13" s="24"/>
      <c r="B13" s="24"/>
      <c r="C13" s="24"/>
      <c r="D13" s="24"/>
      <c r="E13" s="24"/>
      <c r="F13" s="24"/>
      <c r="G13" s="24"/>
      <c r="H13" s="24"/>
      <c r="I13" s="24"/>
      <c r="J13" s="24"/>
      <c r="K13" s="24"/>
      <c r="L13" s="24"/>
      <c r="M13" s="24"/>
      <c r="N13" s="24"/>
      <c r="O13" s="24"/>
      <c r="P13" s="24"/>
      <c r="Q13" s="24"/>
      <c r="R13" s="24"/>
      <c r="S13" s="24"/>
      <c r="T13" s="24"/>
      <c r="U13" s="24"/>
      <c r="V13" s="24"/>
      <c r="W13" s="24"/>
      <c r="X13" s="24"/>
      <c r="Y13" s="24"/>
      <c r="Z13" s="24"/>
    </row>
    <row r="14" spans="1:26">
      <c r="A14" s="24"/>
      <c r="B14" s="24"/>
      <c r="C14" s="24"/>
      <c r="D14" s="24"/>
      <c r="E14" s="24"/>
      <c r="F14" s="24"/>
      <c r="G14" s="24"/>
      <c r="H14" s="24"/>
      <c r="I14" s="24"/>
      <c r="J14" s="24"/>
      <c r="K14" s="24"/>
      <c r="L14" s="24"/>
      <c r="M14" s="24"/>
      <c r="N14" s="24"/>
      <c r="O14" s="24"/>
      <c r="P14" s="24"/>
      <c r="Q14" s="24"/>
      <c r="R14" s="24"/>
      <c r="S14" s="24"/>
      <c r="T14" s="24"/>
      <c r="U14" s="24"/>
      <c r="V14" s="24"/>
      <c r="W14" s="24"/>
      <c r="X14" s="24"/>
      <c r="Y14" s="24"/>
      <c r="Z14" s="24"/>
    </row>
    <row r="15" spans="1:26">
      <c r="A15" s="24"/>
      <c r="B15" s="24"/>
      <c r="C15" s="24"/>
      <c r="D15" s="24"/>
      <c r="E15" s="24"/>
      <c r="F15" s="24"/>
      <c r="G15" s="24"/>
      <c r="H15" s="24"/>
      <c r="I15" s="24"/>
      <c r="J15" s="24"/>
      <c r="K15" s="24"/>
      <c r="L15" s="24"/>
      <c r="M15" s="24"/>
      <c r="N15" s="24"/>
      <c r="O15" s="24"/>
      <c r="P15" s="24"/>
      <c r="Q15" s="24"/>
      <c r="R15" s="24"/>
      <c r="S15" s="24"/>
      <c r="T15" s="24"/>
      <c r="U15" s="24"/>
      <c r="V15" s="24"/>
      <c r="W15" s="24"/>
      <c r="X15" s="24"/>
      <c r="Y15" s="24"/>
      <c r="Z15" s="24"/>
    </row>
    <row r="16" spans="1:26">
      <c r="A16" s="24"/>
      <c r="B16" s="24"/>
      <c r="C16" s="24"/>
      <c r="D16" s="24"/>
      <c r="E16" s="24"/>
      <c r="F16" s="24"/>
      <c r="G16" s="24"/>
      <c r="H16" s="24"/>
      <c r="I16" s="24"/>
      <c r="J16" s="24"/>
      <c r="K16" s="24"/>
      <c r="L16" s="24"/>
      <c r="M16" s="24"/>
      <c r="N16" s="24"/>
      <c r="O16" s="24"/>
      <c r="P16" s="24"/>
      <c r="Q16" s="24"/>
      <c r="R16" s="24"/>
      <c r="S16" s="24"/>
      <c r="T16" s="24"/>
      <c r="U16" s="24"/>
      <c r="V16" s="24"/>
      <c r="W16" s="24"/>
      <c r="X16" s="24"/>
      <c r="Y16" s="24"/>
      <c r="Z16" s="24"/>
    </row>
    <row r="17" spans="1:26">
      <c r="A17" s="24"/>
      <c r="B17" s="24"/>
      <c r="C17" s="24"/>
      <c r="D17" s="24"/>
      <c r="E17" s="24"/>
      <c r="F17" s="24"/>
      <c r="G17" s="24"/>
      <c r="H17" s="24"/>
      <c r="I17" s="24"/>
      <c r="J17" s="24"/>
      <c r="K17" s="24"/>
      <c r="L17" s="24"/>
      <c r="M17" s="24"/>
      <c r="N17" s="24"/>
      <c r="O17" s="24"/>
      <c r="P17" s="24"/>
      <c r="Q17" s="24"/>
      <c r="R17" s="24"/>
      <c r="S17" s="24"/>
      <c r="T17" s="24"/>
      <c r="U17" s="24"/>
      <c r="V17" s="24"/>
      <c r="W17" s="24"/>
      <c r="X17" s="24"/>
      <c r="Y17" s="24"/>
      <c r="Z17" s="24"/>
    </row>
    <row r="18" spans="1:26">
      <c r="A18" s="24"/>
      <c r="B18" s="24"/>
      <c r="C18" s="24"/>
      <c r="D18" s="24"/>
      <c r="E18" s="24"/>
      <c r="F18" s="24"/>
      <c r="G18" s="24"/>
      <c r="H18" s="24"/>
      <c r="I18" s="24"/>
      <c r="J18" s="24"/>
      <c r="K18" s="24"/>
      <c r="L18" s="24"/>
      <c r="M18" s="24"/>
      <c r="N18" s="24"/>
      <c r="O18" s="24"/>
      <c r="P18" s="24"/>
      <c r="Q18" s="24"/>
      <c r="R18" s="24"/>
      <c r="S18" s="24"/>
      <c r="T18" s="24"/>
      <c r="U18" s="24"/>
      <c r="V18" s="24"/>
      <c r="W18" s="24"/>
      <c r="X18" s="24"/>
      <c r="Y18" s="24"/>
      <c r="Z18" s="24"/>
    </row>
    <row r="19" spans="1:26">
      <c r="A19" s="24"/>
      <c r="B19" s="24"/>
      <c r="C19" s="24"/>
      <c r="D19" s="24"/>
      <c r="E19" s="24"/>
      <c r="F19" s="24"/>
      <c r="G19" s="24"/>
      <c r="H19" s="24"/>
      <c r="I19" s="24"/>
      <c r="J19" s="24"/>
      <c r="K19" s="24"/>
      <c r="L19" s="24"/>
      <c r="M19" s="24"/>
      <c r="N19" s="24"/>
      <c r="O19" s="24"/>
      <c r="P19" s="24"/>
      <c r="Q19" s="24"/>
      <c r="R19" s="24"/>
      <c r="S19" s="24"/>
      <c r="T19" s="24"/>
      <c r="U19" s="24"/>
      <c r="V19" s="24"/>
      <c r="W19" s="24"/>
      <c r="X19" s="24"/>
      <c r="Y19" s="24"/>
      <c r="Z19" s="24"/>
    </row>
    <row r="20" spans="1:26">
      <c r="A20" s="24"/>
      <c r="B20" s="24"/>
      <c r="C20" s="24"/>
      <c r="D20" s="24"/>
      <c r="E20" s="24"/>
      <c r="F20" s="24"/>
      <c r="G20" s="24"/>
      <c r="H20" s="24"/>
      <c r="I20" s="24"/>
      <c r="J20" s="24"/>
      <c r="K20" s="24"/>
      <c r="L20" s="24"/>
      <c r="M20" s="24"/>
      <c r="N20" s="24"/>
      <c r="O20" s="24"/>
      <c r="P20" s="24"/>
      <c r="Q20" s="24"/>
      <c r="R20" s="24"/>
      <c r="S20" s="24"/>
      <c r="T20" s="24"/>
      <c r="U20" s="24"/>
      <c r="V20" s="24"/>
      <c r="W20" s="24"/>
      <c r="X20" s="24"/>
      <c r="Y20" s="24"/>
      <c r="Z20" s="24"/>
    </row>
    <row r="21" spans="1:26" ht="15.75" customHeight="1">
      <c r="A21" s="24"/>
      <c r="B21" s="24"/>
      <c r="C21" s="24"/>
      <c r="D21" s="24"/>
      <c r="E21" s="24"/>
      <c r="F21" s="24"/>
      <c r="G21" s="24"/>
      <c r="H21" s="24"/>
      <c r="I21" s="24"/>
      <c r="J21" s="24"/>
      <c r="K21" s="24"/>
      <c r="L21" s="24"/>
      <c r="M21" s="24"/>
      <c r="N21" s="24"/>
      <c r="O21" s="24"/>
      <c r="P21" s="24"/>
      <c r="Q21" s="24"/>
      <c r="R21" s="24"/>
      <c r="S21" s="24"/>
      <c r="T21" s="24"/>
      <c r="U21" s="24"/>
      <c r="V21" s="24"/>
      <c r="W21" s="24"/>
      <c r="X21" s="24"/>
      <c r="Y21" s="24"/>
      <c r="Z21" s="24"/>
    </row>
    <row r="22" spans="1:26" ht="15.75" customHeight="1">
      <c r="A22" s="24"/>
      <c r="B22" s="24"/>
      <c r="C22" s="24"/>
      <c r="D22" s="24"/>
      <c r="E22" s="24"/>
      <c r="F22" s="24"/>
      <c r="G22" s="24"/>
      <c r="H22" s="24"/>
      <c r="I22" s="24"/>
      <c r="J22" s="24"/>
      <c r="K22" s="24"/>
      <c r="L22" s="24"/>
      <c r="M22" s="24"/>
      <c r="N22" s="24"/>
      <c r="O22" s="24"/>
      <c r="P22" s="24"/>
      <c r="Q22" s="24"/>
      <c r="R22" s="24"/>
      <c r="S22" s="24"/>
      <c r="T22" s="24"/>
      <c r="U22" s="24"/>
      <c r="V22" s="24"/>
      <c r="W22" s="24"/>
      <c r="X22" s="24"/>
      <c r="Y22" s="24"/>
      <c r="Z22" s="24"/>
    </row>
    <row r="23" spans="1:26" ht="15.75" customHeight="1">
      <c r="A23" s="24"/>
      <c r="B23" s="24"/>
      <c r="C23" s="24"/>
      <c r="D23" s="24"/>
      <c r="E23" s="24"/>
      <c r="F23" s="24"/>
      <c r="G23" s="24"/>
      <c r="H23" s="24"/>
      <c r="I23" s="24"/>
      <c r="J23" s="24"/>
      <c r="K23" s="24"/>
      <c r="L23" s="24"/>
      <c r="M23" s="24"/>
      <c r="N23" s="24"/>
      <c r="O23" s="24"/>
      <c r="P23" s="24"/>
      <c r="Q23" s="24"/>
      <c r="R23" s="24"/>
      <c r="S23" s="24"/>
      <c r="T23" s="24"/>
      <c r="U23" s="24"/>
      <c r="V23" s="24"/>
      <c r="W23" s="24"/>
      <c r="X23" s="24"/>
      <c r="Y23" s="24"/>
      <c r="Z23" s="24"/>
    </row>
    <row r="24" spans="1:26" ht="15.75" customHeight="1">
      <c r="A24" s="24"/>
      <c r="B24" s="24"/>
      <c r="C24" s="24"/>
      <c r="D24" s="24"/>
      <c r="E24" s="24"/>
      <c r="F24" s="24"/>
      <c r="G24" s="24"/>
      <c r="H24" s="24"/>
      <c r="I24" s="24"/>
      <c r="J24" s="24"/>
      <c r="K24" s="24"/>
      <c r="L24" s="24"/>
      <c r="M24" s="24"/>
      <c r="N24" s="24"/>
      <c r="O24" s="24"/>
      <c r="P24" s="24"/>
      <c r="Q24" s="24"/>
      <c r="R24" s="24"/>
      <c r="S24" s="24"/>
      <c r="T24" s="24"/>
      <c r="U24" s="24"/>
      <c r="V24" s="24"/>
      <c r="W24" s="24"/>
      <c r="X24" s="24"/>
      <c r="Y24" s="24"/>
      <c r="Z24" s="24"/>
    </row>
    <row r="25" spans="1:26" ht="15.75" customHeight="1">
      <c r="A25" s="24"/>
      <c r="B25" s="24"/>
      <c r="C25" s="24"/>
      <c r="D25" s="24"/>
      <c r="E25" s="24"/>
      <c r="F25" s="24"/>
      <c r="G25" s="24"/>
      <c r="H25" s="24"/>
      <c r="I25" s="24"/>
      <c r="J25" s="24"/>
      <c r="K25" s="24"/>
      <c r="L25" s="24"/>
      <c r="M25" s="24"/>
      <c r="N25" s="24"/>
      <c r="O25" s="24"/>
      <c r="P25" s="24"/>
      <c r="Q25" s="24"/>
      <c r="R25" s="24"/>
      <c r="S25" s="24"/>
      <c r="T25" s="24"/>
      <c r="U25" s="24"/>
      <c r="V25" s="24"/>
      <c r="W25" s="24"/>
      <c r="X25" s="24"/>
      <c r="Y25" s="24"/>
      <c r="Z25" s="24"/>
    </row>
    <row r="26" spans="1:26" ht="15.75" customHeight="1">
      <c r="A26" s="24"/>
      <c r="B26" s="24"/>
      <c r="C26" s="24"/>
      <c r="D26" s="24"/>
      <c r="E26" s="24"/>
      <c r="F26" s="24"/>
      <c r="G26" s="24"/>
      <c r="H26" s="24"/>
      <c r="I26" s="24"/>
      <c r="J26" s="24"/>
      <c r="K26" s="24"/>
      <c r="L26" s="24"/>
      <c r="M26" s="24"/>
      <c r="N26" s="24"/>
      <c r="O26" s="24"/>
      <c r="P26" s="24"/>
      <c r="Q26" s="24"/>
      <c r="R26" s="24"/>
      <c r="S26" s="24"/>
      <c r="T26" s="24"/>
      <c r="U26" s="24"/>
      <c r="V26" s="24"/>
      <c r="W26" s="24"/>
      <c r="X26" s="24"/>
      <c r="Y26" s="24"/>
      <c r="Z26" s="24"/>
    </row>
    <row r="27" spans="1:26" ht="15.75" customHeight="1">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row>
    <row r="28" spans="1:26" ht="15.75" customHeight="1">
      <c r="A28" s="24"/>
      <c r="B28" s="24"/>
      <c r="C28" s="24"/>
      <c r="D28" s="24"/>
      <c r="E28" s="24"/>
      <c r="F28" s="24"/>
      <c r="G28" s="24"/>
      <c r="H28" s="24"/>
      <c r="I28" s="24"/>
      <c r="J28" s="24"/>
      <c r="K28" s="24"/>
      <c r="L28" s="24"/>
      <c r="M28" s="24"/>
      <c r="N28" s="24"/>
      <c r="O28" s="24"/>
      <c r="P28" s="24"/>
      <c r="Q28" s="24"/>
      <c r="R28" s="24"/>
      <c r="S28" s="24"/>
      <c r="T28" s="24"/>
      <c r="U28" s="24"/>
      <c r="V28" s="24"/>
      <c r="W28" s="24"/>
      <c r="X28" s="24"/>
      <c r="Y28" s="24"/>
      <c r="Z28" s="24"/>
    </row>
    <row r="29" spans="1:26" ht="15.75" customHeight="1">
      <c r="A29" s="24"/>
      <c r="B29" s="24"/>
      <c r="C29" s="24"/>
      <c r="D29" s="24"/>
      <c r="E29" s="24"/>
      <c r="F29" s="24"/>
      <c r="G29" s="24"/>
      <c r="H29" s="24"/>
      <c r="I29" s="24"/>
      <c r="J29" s="24"/>
      <c r="K29" s="24"/>
      <c r="L29" s="24"/>
      <c r="M29" s="24"/>
      <c r="N29" s="24"/>
      <c r="O29" s="24"/>
      <c r="P29" s="24"/>
      <c r="Q29" s="24"/>
      <c r="R29" s="24"/>
      <c r="S29" s="24"/>
      <c r="T29" s="24"/>
      <c r="U29" s="24"/>
      <c r="V29" s="24"/>
      <c r="W29" s="24"/>
      <c r="X29" s="24"/>
      <c r="Y29" s="24"/>
      <c r="Z29" s="24"/>
    </row>
    <row r="30" spans="1:26" ht="15.75" customHeight="1">
      <c r="A30" s="24"/>
      <c r="B30" s="24"/>
      <c r="C30" s="24"/>
      <c r="D30" s="24"/>
      <c r="E30" s="24"/>
      <c r="F30" s="24"/>
      <c r="G30" s="24"/>
      <c r="H30" s="24"/>
      <c r="I30" s="24"/>
      <c r="J30" s="24"/>
      <c r="K30" s="24"/>
      <c r="L30" s="24"/>
      <c r="M30" s="24"/>
      <c r="N30" s="24"/>
      <c r="O30" s="24"/>
      <c r="P30" s="24"/>
      <c r="Q30" s="24"/>
      <c r="R30" s="24"/>
      <c r="S30" s="24"/>
      <c r="T30" s="24"/>
      <c r="U30" s="24"/>
      <c r="V30" s="24"/>
      <c r="W30" s="24"/>
      <c r="X30" s="24"/>
      <c r="Y30" s="24"/>
      <c r="Z30" s="24"/>
    </row>
    <row r="31" spans="1:26" ht="15.75" customHeight="1">
      <c r="A31" s="24"/>
      <c r="B31" s="24"/>
      <c r="C31" s="24"/>
      <c r="D31" s="24"/>
      <c r="E31" s="24"/>
      <c r="F31" s="24"/>
      <c r="G31" s="24"/>
      <c r="H31" s="24"/>
      <c r="I31" s="24"/>
      <c r="J31" s="24"/>
      <c r="K31" s="24"/>
      <c r="L31" s="24"/>
      <c r="M31" s="24"/>
      <c r="N31" s="24"/>
      <c r="O31" s="24"/>
      <c r="P31" s="24"/>
      <c r="Q31" s="24"/>
      <c r="R31" s="24"/>
      <c r="S31" s="24"/>
      <c r="T31" s="24"/>
      <c r="U31" s="24"/>
      <c r="V31" s="24"/>
      <c r="W31" s="24"/>
      <c r="X31" s="24"/>
      <c r="Y31" s="24"/>
      <c r="Z31" s="24"/>
    </row>
    <row r="32" spans="1:26" ht="15.75" customHeight="1">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row>
    <row r="33" spans="1:26" ht="15.75" customHeight="1">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row>
    <row r="34" spans="1:26" ht="15.75" customHeight="1">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row>
    <row r="35" spans="1:26" ht="15.75" customHeight="1">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row>
    <row r="36" spans="1:26" ht="15.75" customHeight="1">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row>
    <row r="37" spans="1:26" ht="15.75" customHeight="1">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row>
    <row r="38" spans="1:26" ht="15.75" customHeight="1">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row>
    <row r="39" spans="1:26" ht="15.75" customHeight="1">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row>
    <row r="40" spans="1:26" ht="15.75" customHeight="1">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row>
    <row r="41" spans="1:26" ht="15.75" customHeight="1">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row>
    <row r="42" spans="1:26" ht="15.75" customHeight="1">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row>
    <row r="43" spans="1:26" ht="15.75" customHeight="1">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row>
    <row r="44" spans="1:26" ht="15.75" customHeight="1">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row>
    <row r="45" spans="1:26" ht="15.75" customHeight="1">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row>
    <row r="46" spans="1:26" ht="15.75" customHeight="1">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row>
    <row r="47" spans="1:26" ht="15.75" customHeight="1">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row>
    <row r="48" spans="1:26" ht="15.75" customHeight="1">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row>
    <row r="49" spans="1:26" ht="15.75" customHeight="1">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row>
    <row r="50" spans="1:26" ht="15.75" customHeight="1">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row>
    <row r="51" spans="1:26" ht="15.75" customHeight="1">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row>
    <row r="52" spans="1:26" ht="15.75" customHeight="1">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row>
    <row r="53" spans="1:26" ht="15.75" customHeight="1">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row>
    <row r="54" spans="1:26" ht="15.75" customHeight="1">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row>
    <row r="55" spans="1:26" ht="15.75" customHeight="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row>
    <row r="56" spans="1:26" ht="15.7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row>
    <row r="57" spans="1:26" ht="15.75" customHeight="1">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row>
    <row r="58" spans="1:26" ht="15.75" customHeight="1">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row>
    <row r="59" spans="1:26" ht="15.75" customHeight="1">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row>
    <row r="60" spans="1:26" ht="15.75" customHeight="1">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row>
    <row r="61" spans="1:26" ht="15.75" customHeight="1">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row>
    <row r="62" spans="1:26" ht="15.75" customHeight="1">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row>
    <row r="63" spans="1:26" ht="15.75" customHeight="1">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row>
    <row r="64" spans="1:26" ht="15.75" customHeight="1">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row>
    <row r="65" spans="1:26" ht="15.75" customHeight="1">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row>
    <row r="66" spans="1:26" ht="15.75" customHeight="1">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row>
    <row r="67" spans="1:26" ht="15.75" customHeight="1">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row>
    <row r="68" spans="1:26" ht="15.75" customHeight="1">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row>
    <row r="69" spans="1:26" ht="15.75" customHeight="1">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row>
    <row r="70" spans="1:26" ht="15.75" customHeight="1">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row>
    <row r="71" spans="1:26" ht="15.75" customHeight="1">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row>
    <row r="72" spans="1:26" ht="15.75" customHeight="1">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row>
    <row r="73" spans="1:26" ht="15.75" customHeight="1">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row>
    <row r="74" spans="1:26" ht="15.75" customHeight="1">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row>
    <row r="75" spans="1:26" ht="15.7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row>
    <row r="76" spans="1:26" ht="15.75" customHeight="1">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row>
    <row r="77" spans="1:26" ht="15.75" customHeight="1">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row>
    <row r="78" spans="1:26" ht="15.75" customHeight="1">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row>
    <row r="79" spans="1:26" ht="15.75" customHeight="1">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row>
    <row r="80" spans="1:26" ht="15.75" customHeight="1">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row>
    <row r="81" spans="1:26" ht="15.75" customHeight="1">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row>
    <row r="82" spans="1:26" ht="15.75" customHeight="1">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row>
    <row r="83" spans="1:26" ht="15.75" customHeight="1">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row>
    <row r="84" spans="1:26" ht="15.75" customHeight="1">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row>
    <row r="85" spans="1:26" ht="15.75" customHeight="1">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row>
    <row r="86" spans="1:26" ht="15.75" customHeight="1">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row>
    <row r="87" spans="1:26" ht="15.75" customHeight="1">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row>
    <row r="88" spans="1:26" ht="15.75" customHeight="1">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row>
    <row r="89" spans="1:26" ht="15.75" customHeight="1">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row>
    <row r="90" spans="1:26" ht="15.75" customHeight="1">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row>
    <row r="91" spans="1:26" ht="15.75" customHeight="1">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row>
    <row r="92" spans="1:26" ht="15.75" customHeight="1">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row>
    <row r="93" spans="1:26" ht="15.75" customHeight="1">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row>
    <row r="94" spans="1:26" ht="15.75" customHeight="1">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row>
    <row r="95" spans="1:26" ht="15.75" customHeight="1">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row>
    <row r="96" spans="1:26" ht="15.75" customHeight="1">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row>
    <row r="97" spans="1:26" ht="15.75" customHeight="1">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row>
    <row r="98" spans="1:26" ht="15.75" customHeight="1">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row>
    <row r="99" spans="1:26" ht="15.75" customHeight="1">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row>
    <row r="100" spans="1:26" ht="15.75" customHeight="1">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row>
    <row r="101" spans="1:26" ht="15.75"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row>
    <row r="102" spans="1:26" ht="15.75" customHeight="1">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row>
    <row r="103" spans="1:26" ht="15.75" customHeight="1">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row>
    <row r="104" spans="1:26" ht="15.75" customHeight="1">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row>
    <row r="105" spans="1:26" ht="15.75" customHeight="1">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row>
    <row r="106" spans="1:26" ht="15.75" customHeight="1">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row>
    <row r="107" spans="1:26" ht="15.75" customHeight="1">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row>
    <row r="108" spans="1:26" ht="15.75" customHeight="1">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row>
    <row r="109" spans="1:26" ht="15.75" customHeight="1">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row>
    <row r="110" spans="1:26" ht="15.75"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row>
    <row r="111" spans="1:26" ht="15.75"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row>
    <row r="112" spans="1:26" ht="15.75" customHeight="1">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row>
    <row r="113" spans="1:26" ht="15.75" customHeight="1">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row>
    <row r="114" spans="1:26" ht="15.75" customHeight="1">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row>
    <row r="115" spans="1:26" ht="15.75" customHeight="1">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row>
    <row r="116" spans="1:26" ht="15.75" customHeight="1">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row>
    <row r="117" spans="1:26" ht="15.75" customHeight="1">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row>
    <row r="118" spans="1:26" ht="15.75" customHeight="1">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row>
    <row r="119" spans="1:26" ht="15.75"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row>
    <row r="120" spans="1:26" ht="15.75"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row>
    <row r="121" spans="1:26" ht="15.75" customHeight="1">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row>
    <row r="122" spans="1:26" ht="15.75" customHeight="1">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row>
    <row r="123" spans="1:26" ht="15.75" customHeight="1">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row>
    <row r="124" spans="1:26" ht="15.75" customHeight="1">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row>
    <row r="125" spans="1:26" ht="15.75" customHeight="1">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row>
    <row r="126" spans="1:26" ht="15.75" customHeight="1">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row>
    <row r="127" spans="1:26" ht="15.75" customHeight="1">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row>
    <row r="128" spans="1:26" ht="15.75" customHeight="1">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row>
    <row r="129" spans="1:26" ht="15.75" customHeight="1">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row>
    <row r="130" spans="1:26" ht="15.75" customHeight="1">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row>
    <row r="131" spans="1:26" ht="15.75" customHeight="1">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row>
    <row r="132" spans="1:26" ht="15.75" customHeight="1">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row>
    <row r="133" spans="1:26" ht="15.75" customHeight="1">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row>
    <row r="134" spans="1:26" ht="15.75" customHeight="1">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row>
    <row r="135" spans="1:26" ht="15.75" customHeight="1">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row>
    <row r="136" spans="1:26" ht="15.75" customHeight="1">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row>
    <row r="137" spans="1:26" ht="15.75" customHeight="1">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row>
    <row r="138" spans="1:26" ht="15.75" customHeight="1">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row>
    <row r="139" spans="1:26" ht="15.75" customHeight="1">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row>
    <row r="140" spans="1:26" ht="15.7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row>
    <row r="141" spans="1:26" ht="15.7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row>
    <row r="142" spans="1:26" ht="15.7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row>
    <row r="143" spans="1:26" ht="15.75" customHeight="1">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row>
    <row r="144" spans="1:26" ht="15.75" customHeight="1">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row>
    <row r="145" spans="1:26" ht="15.75" customHeight="1">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row>
    <row r="146" spans="1:26" ht="15.75" customHeight="1">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row>
    <row r="147" spans="1:26" ht="15.75" customHeight="1">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row>
    <row r="148" spans="1:26" ht="15.75" customHeight="1">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row>
    <row r="149" spans="1:26" ht="15.75" customHeight="1">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row>
    <row r="150" spans="1:26" ht="15.75" customHeight="1">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row>
    <row r="151" spans="1:26" ht="15.75" customHeight="1">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row>
    <row r="152" spans="1:26" ht="15.75"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row>
    <row r="153" spans="1:26" ht="15.75"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row>
    <row r="154" spans="1:26" ht="15.75" customHeight="1">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row>
    <row r="155" spans="1:26" ht="15.75" customHeight="1">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row>
    <row r="156" spans="1:26" ht="15.75" customHeight="1">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row>
    <row r="157" spans="1:26" ht="15.75" customHeight="1">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row>
    <row r="158" spans="1:26" ht="15.75" customHeight="1">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row>
    <row r="159" spans="1:26" ht="15.75" customHeight="1">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row>
    <row r="160" spans="1:26" ht="15.75" customHeight="1">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row>
    <row r="161" spans="1:26" ht="15.75" customHeight="1">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row>
    <row r="162" spans="1:26" ht="15.75"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row>
    <row r="163" spans="1:26" ht="15.75"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row>
    <row r="164" spans="1:26" ht="15.75" customHeight="1">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row>
    <row r="165" spans="1:26" ht="15.75" customHeight="1">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row>
    <row r="166" spans="1:26" ht="15.75" customHeight="1">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row>
    <row r="167" spans="1:26" ht="15.75" customHeight="1">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row>
    <row r="168" spans="1:26" ht="15.75" customHeight="1">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row>
    <row r="169" spans="1:26" ht="15.75" customHeight="1">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row>
    <row r="170" spans="1:26" ht="15.75" customHeight="1">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row>
    <row r="171" spans="1:26" ht="15.75" customHeight="1">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row>
    <row r="172" spans="1:26" ht="15.75" customHeight="1">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row>
    <row r="173" spans="1:26" ht="15.75" customHeight="1">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row>
    <row r="174" spans="1:26" ht="15.75" customHeight="1">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row>
    <row r="175" spans="1:26" ht="15.75" customHeight="1">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row>
    <row r="176" spans="1:26" ht="15.75" customHeight="1">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row>
    <row r="177" spans="1:26" ht="15.75" customHeight="1">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row>
    <row r="178" spans="1:26" ht="15.75" customHeight="1">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row>
    <row r="179" spans="1:26" ht="15.75" customHeight="1">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row>
    <row r="180" spans="1:26" ht="15.75" customHeight="1">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row>
    <row r="181" spans="1:26" ht="15.75" customHeight="1">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row>
    <row r="182" spans="1:26" ht="15.75" customHeight="1">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row>
    <row r="183" spans="1:26" ht="15.75" customHeight="1">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row>
    <row r="184" spans="1:26" ht="15.75" customHeight="1">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row>
    <row r="185" spans="1:26" ht="15.75" customHeight="1">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row>
    <row r="186" spans="1:26" ht="15.75" customHeight="1">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row>
    <row r="187" spans="1:26" ht="15.75" customHeight="1">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row>
    <row r="188" spans="1:26" ht="15.75" customHeight="1">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row>
    <row r="189" spans="1:26" ht="15.75" customHeight="1">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row>
    <row r="190" spans="1:26" ht="15.75" customHeight="1">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row>
    <row r="191" spans="1:26" ht="15.75" customHeight="1">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row>
    <row r="192" spans="1:26" ht="15.75" customHeight="1">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row>
    <row r="193" spans="1:26" ht="15.75" customHeight="1">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row>
    <row r="194" spans="1:26" ht="15.75" customHeight="1">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row>
    <row r="195" spans="1:26" ht="15.75" customHeight="1">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row>
    <row r="196" spans="1:26" ht="15.75" customHeight="1">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row>
    <row r="197" spans="1:26" ht="15.75" customHeight="1">
      <c r="A197" s="24"/>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row>
    <row r="198" spans="1:26" ht="15.75" customHeight="1">
      <c r="A198" s="24"/>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row>
    <row r="199" spans="1:26" ht="15.75" customHeight="1">
      <c r="A199" s="24"/>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row>
    <row r="200" spans="1:26" ht="15.75" customHeight="1">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row>
    <row r="201" spans="1:26" ht="15.75" customHeight="1">
      <c r="A201" s="24"/>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row>
    <row r="202" spans="1:26" ht="15.75" customHeight="1">
      <c r="A202" s="24"/>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row>
    <row r="203" spans="1:26" ht="15.75" customHeight="1">
      <c r="A203" s="24"/>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row>
    <row r="204" spans="1:26" ht="15.75" customHeight="1">
      <c r="A204" s="24"/>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row>
    <row r="205" spans="1:26" ht="15.75" customHeight="1">
      <c r="A205" s="24"/>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row>
    <row r="206" spans="1:26" ht="15.75" customHeight="1">
      <c r="A206" s="24"/>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row>
    <row r="207" spans="1:26" ht="15.75" customHeight="1">
      <c r="A207" s="24"/>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row>
    <row r="208" spans="1:26" ht="15.75" customHeight="1">
      <c r="A208" s="24"/>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row>
    <row r="209" spans="1:26" ht="15.75" customHeight="1">
      <c r="A209" s="24"/>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row>
    <row r="210" spans="1:26" ht="15.75" customHeight="1">
      <c r="A210" s="24"/>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row>
    <row r="211" spans="1:26" ht="15.75" customHeight="1">
      <c r="A211" s="24"/>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row>
    <row r="212" spans="1:26" ht="15.75" customHeight="1">
      <c r="A212" s="24"/>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row>
    <row r="213" spans="1:26" ht="15.75" customHeight="1">
      <c r="A213" s="24"/>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row>
    <row r="214" spans="1:26" ht="15.75" customHeight="1">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row>
    <row r="215" spans="1:26" ht="15.75" customHeight="1">
      <c r="A215" s="24"/>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row>
    <row r="216" spans="1:26" ht="15.75" customHeight="1">
      <c r="A216" s="24"/>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row>
    <row r="217" spans="1:26" ht="15.75" customHeight="1">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row>
    <row r="218" spans="1:26" ht="15.75" customHeight="1">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row>
    <row r="219" spans="1:26" ht="15.75" customHeight="1">
      <c r="A219" s="24"/>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row>
    <row r="220" spans="1:26" ht="15.75" customHeight="1">
      <c r="A220" s="24"/>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row>
    <row r="221" spans="1:26" ht="15.75" customHeight="1">
      <c r="A221" s="24"/>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row>
    <row r="222" spans="1:26" ht="15.75" customHeight="1">
      <c r="A222" s="24"/>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row>
    <row r="223" spans="1:26" ht="15.75" customHeight="1">
      <c r="A223" s="24"/>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spans="1:26" ht="15.75" customHeight="1">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row>
    <row r="225" spans="1:26" ht="15.75" customHeight="1">
      <c r="A225" s="24"/>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row>
    <row r="226" spans="1:26" ht="15.75" customHeight="1">
      <c r="A226" s="24"/>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row>
    <row r="227" spans="1:26" ht="15.75" customHeight="1">
      <c r="A227" s="24"/>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row>
    <row r="228" spans="1:26" ht="15.75" customHeight="1">
      <c r="A228" s="24"/>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row>
    <row r="229" spans="1:26" ht="15.75" customHeight="1">
      <c r="A229" s="24"/>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row>
    <row r="230" spans="1:26" ht="15.75" customHeight="1">
      <c r="A230" s="24"/>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row>
    <row r="231" spans="1:26" ht="15.75" customHeight="1">
      <c r="A231" s="24"/>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row>
    <row r="232" spans="1:26" ht="15.75" customHeight="1">
      <c r="A232" s="24"/>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row>
    <row r="233" spans="1:26" ht="15.75" customHeight="1">
      <c r="A233" s="24"/>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row>
    <row r="234" spans="1:26" ht="15.75" customHeight="1">
      <c r="A234" s="24"/>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row>
    <row r="235" spans="1:26" ht="15.75" customHeight="1">
      <c r="A235" s="24"/>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row>
    <row r="236" spans="1:26" ht="15.75" customHeight="1">
      <c r="A236" s="24"/>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row>
    <row r="237" spans="1:26" ht="15.75" customHeight="1">
      <c r="A237" s="24"/>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row>
    <row r="238" spans="1:26" ht="15.75" customHeight="1">
      <c r="A238" s="24"/>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row>
    <row r="239" spans="1:26" ht="15.75" customHeight="1">
      <c r="A239" s="24"/>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row>
    <row r="240" spans="1:26" ht="15.75" customHeight="1">
      <c r="A240" s="24"/>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row>
    <row r="241" spans="1:26" ht="15.75" customHeight="1">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row>
    <row r="242" spans="1:26" ht="15.75" customHeight="1">
      <c r="A242" s="24"/>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row>
    <row r="243" spans="1:26" ht="15.75" customHeight="1">
      <c r="A243" s="24"/>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row>
    <row r="244" spans="1:26" ht="15.75" customHeight="1">
      <c r="A244" s="24"/>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row>
    <row r="245" spans="1:26" ht="15.75" customHeight="1">
      <c r="A245" s="24"/>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row>
    <row r="246" spans="1:26" ht="15.75" customHeight="1">
      <c r="A246" s="24"/>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row>
    <row r="247" spans="1:26" ht="15.75" customHeight="1">
      <c r="A247" s="24"/>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row>
    <row r="248" spans="1:26" ht="15.75" customHeight="1">
      <c r="A248" s="24"/>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row>
    <row r="249" spans="1:26" ht="15.75" customHeight="1">
      <c r="A249" s="24"/>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row>
    <row r="250" spans="1:26" ht="15.75" customHeight="1">
      <c r="A250" s="24"/>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row>
    <row r="251" spans="1:26" ht="15.75" customHeight="1">
      <c r="A251" s="24"/>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row>
    <row r="252" spans="1:26" ht="15.75" customHeight="1">
      <c r="A252" s="24"/>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row>
    <row r="253" spans="1:26" ht="15.75" customHeight="1">
      <c r="A253" s="24"/>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row>
    <row r="254" spans="1:26" ht="15.75" customHeight="1">
      <c r="A254" s="24"/>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row>
    <row r="255" spans="1:26" ht="15.75" customHeight="1">
      <c r="A255" s="24"/>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row>
    <row r="256" spans="1:26" ht="15.75" customHeight="1">
      <c r="A256" s="24"/>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row>
    <row r="257" spans="1:26" ht="15.75" customHeight="1">
      <c r="A257" s="24"/>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row>
    <row r="258" spans="1:26" ht="15.75" customHeight="1">
      <c r="A258" s="24"/>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row>
    <row r="259" spans="1:26" ht="15.75" customHeight="1">
      <c r="A259" s="24"/>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row>
    <row r="260" spans="1:26" ht="15.75" customHeight="1">
      <c r="A260" s="24"/>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row>
    <row r="261" spans="1:26" ht="15.75" customHeight="1">
      <c r="A261" s="24"/>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row>
    <row r="262" spans="1:26" ht="15.75" customHeight="1">
      <c r="A262" s="24"/>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row>
    <row r="263" spans="1:26" ht="15.75" customHeight="1">
      <c r="A263" s="24"/>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row>
    <row r="264" spans="1:26" ht="15.75" customHeight="1">
      <c r="A264" s="24"/>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row>
    <row r="265" spans="1:26" ht="15.75" customHeight="1">
      <c r="A265" s="24"/>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row>
    <row r="266" spans="1:26" ht="15.75" customHeight="1">
      <c r="A266" s="24"/>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row>
    <row r="267" spans="1:26" ht="15.75" customHeight="1">
      <c r="A267" s="24"/>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row>
    <row r="268" spans="1:26" ht="15.75" customHeight="1">
      <c r="A268" s="24"/>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row>
    <row r="269" spans="1:26" ht="15.75" customHeight="1">
      <c r="A269" s="24"/>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row>
    <row r="270" spans="1:26" ht="15.75" customHeight="1">
      <c r="A270" s="24"/>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row>
    <row r="271" spans="1:26" ht="15.75" customHeight="1">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row>
    <row r="272" spans="1:26" ht="15.75" customHeight="1">
      <c r="A272" s="24"/>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row>
    <row r="273" spans="1:26" ht="15.75" customHeight="1">
      <c r="A273" s="24"/>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row>
    <row r="274" spans="1:26" ht="15.75" customHeight="1">
      <c r="A274" s="24"/>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row>
    <row r="275" spans="1:26" ht="15.75" customHeight="1">
      <c r="A275" s="24"/>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row>
    <row r="276" spans="1:26" ht="15.75" customHeight="1">
      <c r="A276" s="24"/>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row>
    <row r="277" spans="1:26" ht="15.75" customHeight="1">
      <c r="A277" s="24"/>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row>
    <row r="278" spans="1:26" ht="15.75" customHeight="1">
      <c r="A278" s="24"/>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row>
    <row r="279" spans="1:26" ht="15.75" customHeight="1">
      <c r="A279" s="24"/>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row>
    <row r="280" spans="1:26" ht="15.75" customHeight="1">
      <c r="A280" s="24"/>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row>
    <row r="281" spans="1:26" ht="15.75" customHeight="1">
      <c r="A281" s="24"/>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row>
    <row r="282" spans="1:26" ht="15.75" customHeight="1">
      <c r="A282" s="24"/>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row>
    <row r="283" spans="1:26" ht="15.75" customHeight="1">
      <c r="A283" s="24"/>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row>
    <row r="284" spans="1:26" ht="15.75" customHeight="1">
      <c r="A284" s="24"/>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row>
    <row r="285" spans="1:26" ht="15.75" customHeight="1">
      <c r="A285" s="24"/>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row>
    <row r="286" spans="1:26" ht="15.75" customHeight="1">
      <c r="A286" s="24"/>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row>
    <row r="287" spans="1:26" ht="15.75" customHeight="1">
      <c r="A287" s="24"/>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row>
    <row r="288" spans="1:26" ht="15.75" customHeight="1">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row>
    <row r="289" spans="1:26" ht="15.75" customHeight="1">
      <c r="A289" s="24"/>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row>
    <row r="290" spans="1:26" ht="15.75" customHeight="1">
      <c r="A290" s="24"/>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row>
    <row r="291" spans="1:26" ht="15.75" customHeight="1">
      <c r="A291" s="24"/>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row>
    <row r="292" spans="1:26" ht="15.75" customHeight="1">
      <c r="A292" s="24"/>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row>
    <row r="293" spans="1:26" ht="15.75" customHeight="1">
      <c r="A293" s="24"/>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row>
    <row r="294" spans="1:26" ht="15.75" customHeight="1">
      <c r="A294" s="24"/>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row>
    <row r="295" spans="1:26" ht="15.75" customHeight="1">
      <c r="A295" s="24"/>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row>
    <row r="296" spans="1:26" ht="15.75" customHeight="1">
      <c r="A296" s="24"/>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row>
    <row r="297" spans="1:26" ht="15.75" customHeight="1">
      <c r="A297" s="24"/>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row>
    <row r="298" spans="1:26" ht="15.75" customHeight="1">
      <c r="A298" s="24"/>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row>
    <row r="299" spans="1:26" ht="15.75" customHeight="1">
      <c r="A299" s="24"/>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row>
    <row r="300" spans="1:26" ht="15.75" customHeight="1">
      <c r="A300" s="24"/>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row>
    <row r="301" spans="1:26" ht="15.75" customHeight="1">
      <c r="A301" s="24"/>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row>
    <row r="302" spans="1:26" ht="15.75" customHeight="1">
      <c r="A302" s="24"/>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row>
    <row r="303" spans="1:26" ht="15.75" customHeight="1">
      <c r="A303" s="24"/>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row>
    <row r="304" spans="1:26" ht="15.75" customHeight="1">
      <c r="A304" s="24"/>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row>
    <row r="305" spans="1:26" ht="15.75" customHeight="1">
      <c r="A305" s="24"/>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row>
    <row r="306" spans="1:26" ht="15.75" customHeight="1">
      <c r="A306" s="24"/>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row>
    <row r="307" spans="1:26" ht="15.75" customHeight="1">
      <c r="A307" s="24"/>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row>
    <row r="308" spans="1:26" ht="15.75" customHeight="1">
      <c r="A308" s="24"/>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row>
    <row r="309" spans="1:26" ht="15.75" customHeight="1">
      <c r="A309" s="24"/>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row>
    <row r="310" spans="1:26" ht="15.75" customHeight="1">
      <c r="A310" s="24"/>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row>
    <row r="311" spans="1:26" ht="15.75" customHeight="1">
      <c r="A311" s="24"/>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row>
    <row r="312" spans="1:26" ht="15.75" customHeight="1">
      <c r="A312" s="24"/>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row>
    <row r="313" spans="1:26" ht="15.75" customHeight="1">
      <c r="A313" s="24"/>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row>
    <row r="314" spans="1:26" ht="15.75" customHeight="1">
      <c r="A314" s="24"/>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row>
    <row r="315" spans="1:26" ht="15.75" customHeight="1">
      <c r="A315" s="24"/>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row>
    <row r="316" spans="1:26" ht="15.75" customHeight="1">
      <c r="A316" s="24"/>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row>
    <row r="317" spans="1:26" ht="15.75" customHeight="1">
      <c r="A317" s="24"/>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row>
    <row r="318" spans="1:26" ht="15.75" customHeight="1">
      <c r="A318" s="24"/>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row>
    <row r="319" spans="1:26" ht="15.75" customHeight="1">
      <c r="A319" s="24"/>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row>
    <row r="320" spans="1:26" ht="15.75" customHeight="1">
      <c r="A320" s="24"/>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row>
    <row r="321" spans="1:26" ht="15.75" customHeight="1">
      <c r="A321" s="24"/>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row>
    <row r="322" spans="1:26" ht="15.75" customHeight="1">
      <c r="A322" s="24"/>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row>
    <row r="323" spans="1:26" ht="15.75" customHeight="1">
      <c r="A323" s="24"/>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row>
    <row r="324" spans="1:26" ht="15.75" customHeight="1">
      <c r="A324" s="24"/>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row>
    <row r="325" spans="1:26" ht="15.75" customHeight="1">
      <c r="A325" s="24"/>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row>
    <row r="326" spans="1:26" ht="15.75" customHeight="1">
      <c r="A326" s="24"/>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row>
    <row r="327" spans="1:26" ht="15.75" customHeight="1">
      <c r="A327" s="24"/>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row>
    <row r="328" spans="1:26" ht="15.75" customHeight="1">
      <c r="A328" s="24"/>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row>
    <row r="329" spans="1:26" ht="15.75" customHeight="1">
      <c r="A329" s="24"/>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row>
    <row r="330" spans="1:26" ht="15.75" customHeight="1">
      <c r="A330" s="24"/>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row>
    <row r="331" spans="1:26" ht="15.75" customHeight="1">
      <c r="A331" s="24"/>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row>
    <row r="332" spans="1:26" ht="15.75" customHeight="1">
      <c r="A332" s="24"/>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row>
    <row r="333" spans="1:26" ht="15.75" customHeight="1">
      <c r="A333" s="24"/>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row>
    <row r="334" spans="1:26" ht="15.75" customHeight="1">
      <c r="A334" s="24"/>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row>
    <row r="335" spans="1:26" ht="15.75" customHeight="1">
      <c r="A335" s="24"/>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row>
    <row r="336" spans="1:26" ht="15.75" customHeight="1">
      <c r="A336" s="24"/>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row>
    <row r="337" spans="1:26" ht="15.75" customHeight="1">
      <c r="A337" s="24"/>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row>
    <row r="338" spans="1:26" ht="15.75" customHeight="1">
      <c r="A338" s="24"/>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row>
    <row r="339" spans="1:26" ht="15.75" customHeight="1">
      <c r="A339" s="24"/>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row>
    <row r="340" spans="1:26" ht="15.75" customHeight="1">
      <c r="A340" s="24"/>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row>
    <row r="341" spans="1:26" ht="15.75" customHeight="1">
      <c r="A341" s="24"/>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row>
    <row r="342" spans="1:26" ht="15.75" customHeight="1">
      <c r="A342" s="24"/>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row>
    <row r="343" spans="1:26" ht="15.75" customHeight="1">
      <c r="A343" s="24"/>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row>
    <row r="344" spans="1:26" ht="15.75" customHeight="1">
      <c r="A344" s="24"/>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row>
    <row r="345" spans="1:26" ht="15.75" customHeight="1">
      <c r="A345" s="24"/>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row>
    <row r="346" spans="1:26" ht="15.75" customHeight="1">
      <c r="A346" s="24"/>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row>
    <row r="347" spans="1:26" ht="15.75" customHeight="1">
      <c r="A347" s="24"/>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row>
    <row r="348" spans="1:26" ht="15.75" customHeight="1">
      <c r="A348" s="24"/>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row>
    <row r="349" spans="1:26" ht="15.75" customHeight="1">
      <c r="A349" s="24"/>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row>
    <row r="350" spans="1:26" ht="15.75" customHeight="1">
      <c r="A350" s="24"/>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row>
    <row r="351" spans="1:26" ht="15.75" customHeight="1">
      <c r="A351" s="24"/>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row>
    <row r="352" spans="1:26" ht="15.75" customHeight="1">
      <c r="A352" s="24"/>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row>
    <row r="353" spans="1:26" ht="15.75" customHeight="1">
      <c r="A353" s="24"/>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row>
    <row r="354" spans="1:26" ht="15.75" customHeight="1">
      <c r="A354" s="24"/>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row>
    <row r="355" spans="1:26" ht="15.75" customHeight="1">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row>
    <row r="356" spans="1:26" ht="15.75" customHeight="1">
      <c r="A356" s="24"/>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row>
    <row r="357" spans="1:26" ht="15.75" customHeight="1">
      <c r="A357" s="24"/>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row>
    <row r="358" spans="1:26" ht="15.75" customHeight="1">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row>
    <row r="359" spans="1:26" ht="15.75" customHeight="1">
      <c r="A359" s="24"/>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row>
    <row r="360" spans="1:26" ht="15.75" customHeight="1">
      <c r="A360" s="24"/>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row>
    <row r="361" spans="1:26" ht="15.75" customHeight="1">
      <c r="A361" s="24"/>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row>
    <row r="362" spans="1:26" ht="15.75" customHeight="1">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row>
    <row r="363" spans="1:26" ht="15.75" customHeight="1">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row>
    <row r="364" spans="1:26" ht="15.75" customHeight="1">
      <c r="A364" s="24"/>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row>
    <row r="365" spans="1:26" ht="15.75" customHeight="1">
      <c r="A365" s="24"/>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row>
    <row r="366" spans="1:26" ht="15.75" customHeight="1">
      <c r="A366" s="24"/>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row>
    <row r="367" spans="1:26" ht="15.75" customHeight="1">
      <c r="A367" s="24"/>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row>
    <row r="368" spans="1:26" ht="15.75" customHeight="1">
      <c r="A368" s="24"/>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row>
    <row r="369" spans="1:26" ht="15.75" customHeight="1">
      <c r="A369" s="24"/>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row>
    <row r="370" spans="1:26" ht="15.75" customHeight="1">
      <c r="A370" s="24"/>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row>
    <row r="371" spans="1:26" ht="15.75" customHeight="1">
      <c r="A371" s="24"/>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row>
    <row r="372" spans="1:26" ht="15.75" customHeight="1">
      <c r="A372" s="24"/>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row>
    <row r="373" spans="1:26" ht="15.75" customHeight="1">
      <c r="A373" s="24"/>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row>
    <row r="374" spans="1:26" ht="15.75" customHeight="1">
      <c r="A374" s="24"/>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row>
    <row r="375" spans="1:26" ht="15.75" customHeight="1">
      <c r="A375" s="24"/>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row>
    <row r="376" spans="1:26" ht="15.75" customHeight="1">
      <c r="A376" s="24"/>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row>
    <row r="377" spans="1:26" ht="15.75" customHeight="1">
      <c r="A377" s="24"/>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row>
    <row r="378" spans="1:26" ht="15.75" customHeight="1">
      <c r="A378" s="24"/>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row>
    <row r="379" spans="1:26" ht="15.75" customHeight="1">
      <c r="A379" s="24"/>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row>
    <row r="380" spans="1:26" ht="15.75" customHeight="1">
      <c r="A380" s="24"/>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row>
    <row r="381" spans="1:26" ht="15.75" customHeight="1">
      <c r="A381" s="24"/>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row>
    <row r="382" spans="1:26" ht="15.75" customHeight="1">
      <c r="A382" s="24"/>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row>
    <row r="383" spans="1:26" ht="15.75" customHeight="1">
      <c r="A383" s="24"/>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row>
    <row r="384" spans="1:26" ht="15.75" customHeight="1">
      <c r="A384" s="24"/>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row>
    <row r="385" spans="1:26" ht="15.75" customHeight="1">
      <c r="A385" s="24"/>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row>
    <row r="386" spans="1:26" ht="15.75" customHeight="1">
      <c r="A386" s="24"/>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row>
    <row r="387" spans="1:26" ht="15.75" customHeight="1">
      <c r="A387" s="24"/>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row>
    <row r="388" spans="1:26" ht="15.75" customHeight="1">
      <c r="A388" s="24"/>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row>
    <row r="389" spans="1:26" ht="15.75" customHeight="1">
      <c r="A389" s="24"/>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row>
    <row r="390" spans="1:26" ht="15.75" customHeight="1">
      <c r="A390" s="24"/>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row>
    <row r="391" spans="1:26" ht="15.75" customHeight="1">
      <c r="A391" s="24"/>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row>
    <row r="392" spans="1:26" ht="15.75" customHeight="1">
      <c r="A392" s="24"/>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row>
    <row r="393" spans="1:26" ht="15.75" customHeight="1">
      <c r="A393" s="24"/>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row>
    <row r="394" spans="1:26" ht="15.75" customHeight="1">
      <c r="A394" s="24"/>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row>
    <row r="395" spans="1:26" ht="15.75" customHeight="1">
      <c r="A395" s="24"/>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row>
    <row r="396" spans="1:26" ht="15.75" customHeight="1">
      <c r="A396" s="24"/>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row>
    <row r="397" spans="1:26" ht="15.75" customHeight="1">
      <c r="A397" s="24"/>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row>
    <row r="398" spans="1:26" ht="15.75" customHeight="1">
      <c r="A398" s="24"/>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row>
    <row r="399" spans="1:26" ht="15.75" customHeight="1">
      <c r="A399" s="24"/>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row>
    <row r="400" spans="1:26" ht="15.75" customHeight="1">
      <c r="A400" s="24"/>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row>
    <row r="401" spans="1:26" ht="15.75" customHeight="1">
      <c r="A401" s="24"/>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row>
    <row r="402" spans="1:26" ht="15.75" customHeight="1">
      <c r="A402" s="24"/>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row>
    <row r="403" spans="1:26" ht="15.75" customHeight="1">
      <c r="A403" s="24"/>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row>
    <row r="404" spans="1:26" ht="15.75" customHeight="1">
      <c r="A404" s="24"/>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row>
    <row r="405" spans="1:26" ht="15.75" customHeight="1">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row>
    <row r="406" spans="1:26" ht="15.75" customHeight="1">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row>
    <row r="407" spans="1:26" ht="15.75" customHeight="1">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row>
    <row r="408" spans="1:26" ht="15.75" customHeight="1">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row>
    <row r="409" spans="1:26" ht="15.75" customHeight="1">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row>
    <row r="410" spans="1:26" ht="15.75" customHeight="1">
      <c r="A410" s="24"/>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row>
    <row r="411" spans="1:26" ht="15.75" customHeight="1">
      <c r="A411" s="24"/>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row>
    <row r="412" spans="1:26" ht="15.75" customHeight="1">
      <c r="A412" s="24"/>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row>
    <row r="413" spans="1:26" ht="15.75" customHeight="1">
      <c r="A413" s="24"/>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row>
    <row r="414" spans="1:26" ht="15.75" customHeight="1">
      <c r="A414" s="24"/>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row>
    <row r="415" spans="1:26" ht="15.75" customHeight="1">
      <c r="A415" s="24"/>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row>
    <row r="416" spans="1:26" ht="15.75" customHeight="1">
      <c r="A416" s="24"/>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row>
    <row r="417" spans="1:26" ht="15.75" customHeight="1">
      <c r="A417" s="24"/>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row>
    <row r="418" spans="1:26" ht="15.75" customHeight="1">
      <c r="A418" s="24"/>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row>
    <row r="419" spans="1:26" ht="15.75" customHeight="1">
      <c r="A419" s="24"/>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row>
    <row r="420" spans="1:26" ht="15.75" customHeight="1">
      <c r="A420" s="24"/>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row>
    <row r="421" spans="1:26" ht="15.75" customHeight="1">
      <c r="A421" s="24"/>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row>
    <row r="422" spans="1:26" ht="15.75" customHeight="1">
      <c r="A422" s="24"/>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row>
    <row r="423" spans="1:26" ht="15.75" customHeight="1">
      <c r="A423" s="24"/>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row>
    <row r="424" spans="1:26" ht="15.75" customHeight="1">
      <c r="A424" s="24"/>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row>
    <row r="425" spans="1:26" ht="15.75" customHeight="1">
      <c r="A425" s="24"/>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row>
    <row r="426" spans="1:26" ht="15.75" customHeight="1">
      <c r="A426" s="24"/>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row>
    <row r="427" spans="1:26" ht="15.75" customHeight="1">
      <c r="A427" s="24"/>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row>
    <row r="428" spans="1:26" ht="15.75" customHeight="1">
      <c r="A428" s="24"/>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row>
    <row r="429" spans="1:26" ht="15.75" customHeight="1">
      <c r="A429" s="24"/>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row>
    <row r="430" spans="1:26" ht="15.75" customHeight="1">
      <c r="A430" s="24"/>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row>
    <row r="431" spans="1:26" ht="15.75" customHeight="1">
      <c r="A431" s="24"/>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row>
    <row r="432" spans="1:26" ht="15.75" customHeight="1">
      <c r="A432" s="24"/>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row>
    <row r="433" spans="1:26" ht="15.75" customHeight="1">
      <c r="A433" s="24"/>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row>
    <row r="434" spans="1:26" ht="15.75" customHeight="1">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row r="435" spans="1:26" ht="15.75" customHeight="1">
      <c r="A435" s="24"/>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row>
    <row r="436" spans="1:26" ht="15.75" customHeight="1">
      <c r="A436" s="24"/>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row>
    <row r="437" spans="1:26" ht="15.75" customHeight="1">
      <c r="A437" s="24"/>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row>
    <row r="438" spans="1:26" ht="15.75" customHeight="1">
      <c r="A438" s="24"/>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row>
    <row r="439" spans="1:26" ht="15.75" customHeight="1">
      <c r="A439" s="24"/>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row>
    <row r="440" spans="1:26" ht="15.75" customHeight="1">
      <c r="A440" s="24"/>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row>
    <row r="441" spans="1:26" ht="15.75" customHeight="1">
      <c r="A441" s="24"/>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row>
    <row r="442" spans="1:26" ht="15.75" customHeight="1">
      <c r="A442" s="24"/>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row>
    <row r="443" spans="1:26" ht="15.75" customHeight="1">
      <c r="A443" s="24"/>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row>
    <row r="444" spans="1:26" ht="15.75" customHeight="1">
      <c r="A444" s="24"/>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row>
    <row r="445" spans="1:26" ht="15.75" customHeight="1">
      <c r="A445" s="24"/>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row>
    <row r="446" spans="1:26" ht="15.75" customHeight="1">
      <c r="A446" s="24"/>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row>
    <row r="447" spans="1:26" ht="15.75" customHeight="1">
      <c r="A447" s="24"/>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row>
    <row r="448" spans="1:26" ht="15.75" customHeight="1">
      <c r="A448" s="24"/>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row>
    <row r="449" spans="1:26" ht="15.75" customHeight="1">
      <c r="A449" s="24"/>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row>
    <row r="450" spans="1:26" ht="15.75" customHeight="1">
      <c r="A450" s="24"/>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row>
    <row r="451" spans="1:26" ht="15.75" customHeight="1">
      <c r="A451" s="24"/>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row>
    <row r="452" spans="1:26" ht="15.75" customHeight="1">
      <c r="A452" s="24"/>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row>
    <row r="453" spans="1:26" ht="15.75" customHeight="1">
      <c r="A453" s="24"/>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row>
    <row r="454" spans="1:26" ht="15.75" customHeight="1">
      <c r="A454" s="24"/>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row>
    <row r="455" spans="1:26" ht="15.75" customHeight="1">
      <c r="A455" s="24"/>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row>
    <row r="456" spans="1:26" ht="15.75" customHeight="1">
      <c r="A456" s="24"/>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row>
    <row r="457" spans="1:26" ht="15.75" customHeight="1">
      <c r="A457" s="24"/>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row>
    <row r="458" spans="1:26" ht="15.75" customHeight="1">
      <c r="A458" s="24"/>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row>
    <row r="459" spans="1:26" ht="15.75" customHeight="1">
      <c r="A459" s="24"/>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row>
    <row r="460" spans="1:26" ht="15.75" customHeight="1">
      <c r="A460" s="24"/>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row>
    <row r="461" spans="1:26" ht="15.75" customHeight="1">
      <c r="A461" s="24"/>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row>
    <row r="462" spans="1:26" ht="15.75" customHeight="1">
      <c r="A462" s="24"/>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row>
    <row r="463" spans="1:26" ht="15.75" customHeight="1">
      <c r="A463" s="24"/>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row>
    <row r="464" spans="1:26" ht="15.75" customHeight="1">
      <c r="A464" s="24"/>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row>
    <row r="465" spans="1:26" ht="15.75" customHeight="1">
      <c r="A465" s="24"/>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row>
    <row r="466" spans="1:26" ht="15.75" customHeight="1">
      <c r="A466" s="24"/>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row>
    <row r="467" spans="1:26" ht="15.75" customHeight="1">
      <c r="A467" s="24"/>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row>
    <row r="468" spans="1:26" ht="15.75" customHeight="1">
      <c r="A468" s="24"/>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row>
    <row r="469" spans="1:26" ht="15.75" customHeight="1">
      <c r="A469" s="24"/>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row>
    <row r="470" spans="1:26" ht="15.75" customHeight="1">
      <c r="A470" s="24"/>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row>
    <row r="471" spans="1:26" ht="15.75" customHeight="1">
      <c r="A471" s="24"/>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row>
    <row r="472" spans="1:26" ht="15.75" customHeight="1">
      <c r="A472" s="24"/>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row>
    <row r="473" spans="1:26" ht="15.75" customHeight="1">
      <c r="A473" s="24"/>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row>
    <row r="474" spans="1:26" ht="15.75" customHeight="1">
      <c r="A474" s="24"/>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row>
    <row r="475" spans="1:26" ht="15.75" customHeight="1">
      <c r="A475" s="24"/>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row>
    <row r="476" spans="1:26" ht="15.75" customHeight="1">
      <c r="A476" s="24"/>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row>
    <row r="477" spans="1:26" ht="15.75" customHeight="1">
      <c r="A477" s="24"/>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row>
    <row r="478" spans="1:26" ht="15.75" customHeight="1">
      <c r="A478" s="24"/>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row>
    <row r="479" spans="1:26" ht="15.75" customHeight="1">
      <c r="A479" s="24"/>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row>
    <row r="480" spans="1:26" ht="15.75" customHeight="1">
      <c r="A480" s="24"/>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row>
    <row r="481" spans="1:26" ht="15.75" customHeight="1">
      <c r="A481" s="24"/>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row>
    <row r="482" spans="1:26" ht="15.75" customHeight="1">
      <c r="A482" s="24"/>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row>
    <row r="483" spans="1:26" ht="15.75" customHeight="1">
      <c r="A483" s="24"/>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row>
    <row r="484" spans="1:26" ht="15.75" customHeight="1">
      <c r="A484" s="24"/>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row>
    <row r="485" spans="1:26" ht="15.75" customHeight="1">
      <c r="A485" s="24"/>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row>
    <row r="486" spans="1:26" ht="15.75" customHeight="1">
      <c r="A486" s="24"/>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row>
    <row r="487" spans="1:26" ht="15.75" customHeight="1">
      <c r="A487" s="24"/>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row>
    <row r="488" spans="1:26" ht="15.75" customHeight="1">
      <c r="A488" s="24"/>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row>
    <row r="489" spans="1:26" ht="15.75" customHeight="1">
      <c r="A489" s="24"/>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row>
    <row r="490" spans="1:26" ht="15.75" customHeight="1">
      <c r="A490" s="24"/>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row>
    <row r="491" spans="1:26" ht="15.75" customHeight="1">
      <c r="A491" s="24"/>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row>
    <row r="492" spans="1:26" ht="15.75" customHeight="1">
      <c r="A492" s="24"/>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row>
    <row r="493" spans="1:26" ht="15.75" customHeight="1">
      <c r="A493" s="24"/>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row>
    <row r="494" spans="1:26" ht="15.75" customHeight="1">
      <c r="A494" s="24"/>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row>
    <row r="495" spans="1:26" ht="15.75" customHeight="1">
      <c r="A495" s="24"/>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row>
    <row r="496" spans="1:26" ht="15.75" customHeight="1">
      <c r="A496" s="24"/>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row>
    <row r="497" spans="1:26" ht="15.75" customHeight="1">
      <c r="A497" s="24"/>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row>
    <row r="498" spans="1:26" ht="15.75" customHeight="1">
      <c r="A498" s="24"/>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row>
    <row r="499" spans="1:26" ht="15.75" customHeight="1">
      <c r="A499" s="24"/>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row>
    <row r="500" spans="1:26" ht="15.75" customHeight="1">
      <c r="A500" s="24"/>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row>
    <row r="501" spans="1:26" ht="15.75" customHeight="1">
      <c r="A501" s="24"/>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row>
    <row r="502" spans="1:26" ht="15.75" customHeight="1">
      <c r="A502" s="24"/>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row>
    <row r="503" spans="1:26" ht="15.75" customHeight="1">
      <c r="A503" s="24"/>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row>
    <row r="504" spans="1:26" ht="15.75" customHeight="1">
      <c r="A504" s="24"/>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row>
    <row r="505" spans="1:26" ht="15.75" customHeight="1">
      <c r="A505" s="24"/>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row>
    <row r="506" spans="1:26" ht="15.75" customHeight="1">
      <c r="A506" s="24"/>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row>
    <row r="507" spans="1:26" ht="15.75" customHeight="1">
      <c r="A507" s="24"/>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row>
    <row r="508" spans="1:26" ht="15.75" customHeight="1">
      <c r="A508" s="24"/>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row>
    <row r="509" spans="1:26" ht="15.75" customHeight="1">
      <c r="A509" s="24"/>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row>
    <row r="510" spans="1:26" ht="15.75" customHeight="1">
      <c r="A510" s="24"/>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row>
    <row r="511" spans="1:26" ht="15.75" customHeight="1">
      <c r="A511" s="24"/>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row>
    <row r="512" spans="1:26" ht="15.75" customHeight="1">
      <c r="A512" s="24"/>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row>
    <row r="513" spans="1:26" ht="15.75" customHeight="1">
      <c r="A513" s="24"/>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row>
    <row r="514" spans="1:26" ht="15.75" customHeight="1">
      <c r="A514" s="24"/>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row>
    <row r="515" spans="1:26" ht="15.75" customHeight="1">
      <c r="A515" s="24"/>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row>
    <row r="516" spans="1:26" ht="15.75" customHeight="1">
      <c r="A516" s="24"/>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row>
    <row r="517" spans="1:26" ht="15.75" customHeight="1">
      <c r="A517" s="24"/>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row>
    <row r="518" spans="1:26" ht="15.75" customHeight="1">
      <c r="A518" s="24"/>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row>
    <row r="519" spans="1:26" ht="15.75" customHeight="1">
      <c r="A519" s="24"/>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row>
    <row r="520" spans="1:26" ht="15.75" customHeight="1">
      <c r="A520" s="24"/>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row>
    <row r="521" spans="1:26" ht="15.75" customHeight="1">
      <c r="A521" s="24"/>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row>
    <row r="522" spans="1:26" ht="15.75" customHeight="1">
      <c r="A522" s="24"/>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row>
    <row r="523" spans="1:26" ht="15.75" customHeight="1">
      <c r="A523" s="24"/>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row>
    <row r="524" spans="1:26" ht="15.75" customHeight="1">
      <c r="A524" s="24"/>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row>
    <row r="525" spans="1:26" ht="15.75" customHeight="1">
      <c r="A525" s="24"/>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row>
    <row r="526" spans="1:26" ht="15.75" customHeight="1">
      <c r="A526" s="24"/>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row>
    <row r="527" spans="1:26" ht="15.75" customHeight="1">
      <c r="A527" s="24"/>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row>
    <row r="528" spans="1:26" ht="15.75" customHeight="1">
      <c r="A528" s="24"/>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row>
    <row r="529" spans="1:26" ht="15.75" customHeight="1">
      <c r="A529" s="24"/>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row>
    <row r="530" spans="1:26" ht="15.75" customHeight="1">
      <c r="A530" s="24"/>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row>
    <row r="531" spans="1:26" ht="15.75" customHeight="1">
      <c r="A531" s="24"/>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row>
    <row r="532" spans="1:26" ht="15.75" customHeight="1">
      <c r="A532" s="24"/>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row>
    <row r="533" spans="1:26" ht="15.75" customHeight="1">
      <c r="A533" s="24"/>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row>
    <row r="534" spans="1:26" ht="15.75" customHeight="1">
      <c r="A534" s="24"/>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row>
    <row r="535" spans="1:26" ht="15.75" customHeight="1">
      <c r="A535" s="24"/>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row>
    <row r="536" spans="1:26" ht="15.75" customHeight="1">
      <c r="A536" s="24"/>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row>
    <row r="537" spans="1:26" ht="15.75" customHeight="1">
      <c r="A537" s="24"/>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row>
    <row r="538" spans="1:26" ht="15.75" customHeight="1">
      <c r="A538" s="24"/>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row>
    <row r="539" spans="1:26" ht="15.75" customHeight="1">
      <c r="A539" s="24"/>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row>
    <row r="540" spans="1:26" ht="15.75" customHeight="1">
      <c r="A540" s="24"/>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row>
    <row r="541" spans="1:26" ht="15.75" customHeight="1">
      <c r="A541" s="24"/>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row>
    <row r="542" spans="1:26" ht="15.75" customHeight="1">
      <c r="A542" s="24"/>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row>
    <row r="543" spans="1:26" ht="15.75" customHeight="1">
      <c r="A543" s="24"/>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row>
    <row r="544" spans="1:26" ht="15.75" customHeight="1">
      <c r="A544" s="24"/>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row>
    <row r="545" spans="1:26" ht="15.75" customHeight="1">
      <c r="A545" s="24"/>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row>
    <row r="546" spans="1:26" ht="15.75" customHeight="1">
      <c r="A546" s="24"/>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row>
    <row r="547" spans="1:26" ht="15.75" customHeight="1">
      <c r="A547" s="24"/>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row>
    <row r="548" spans="1:26" ht="15.75" customHeight="1">
      <c r="A548" s="24"/>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row>
    <row r="549" spans="1:26" ht="15.75" customHeight="1">
      <c r="A549" s="24"/>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row>
    <row r="550" spans="1:26" ht="15.75" customHeight="1">
      <c r="A550" s="24"/>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row>
    <row r="551" spans="1:26" ht="15.75" customHeight="1">
      <c r="A551" s="24"/>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row>
    <row r="552" spans="1:26" ht="15.75" customHeight="1">
      <c r="A552" s="24"/>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row>
    <row r="553" spans="1:26" ht="15.75" customHeight="1">
      <c r="A553" s="24"/>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row>
    <row r="554" spans="1:26" ht="15.75" customHeight="1">
      <c r="A554" s="24"/>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row>
    <row r="555" spans="1:26" ht="15.75" customHeight="1">
      <c r="A555" s="24"/>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row>
    <row r="556" spans="1:26" ht="15.75" customHeight="1">
      <c r="A556" s="24"/>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row>
    <row r="557" spans="1:26" ht="15.75" customHeight="1">
      <c r="A557" s="24"/>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row>
    <row r="558" spans="1:26" ht="15.75" customHeight="1">
      <c r="A558" s="24"/>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row>
    <row r="559" spans="1:26" ht="15.75" customHeight="1">
      <c r="A559" s="24"/>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row>
    <row r="560" spans="1:26" ht="15.75" customHeight="1">
      <c r="A560" s="24"/>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row>
    <row r="561" spans="1:26" ht="15.75" customHeight="1">
      <c r="A561" s="24"/>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row>
    <row r="562" spans="1:26" ht="15.75" customHeight="1">
      <c r="A562" s="24"/>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row>
    <row r="563" spans="1:26" ht="15.75" customHeight="1">
      <c r="A563" s="24"/>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row>
    <row r="564" spans="1:26" ht="15.75" customHeight="1">
      <c r="A564" s="24"/>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row>
    <row r="565" spans="1:26" ht="15.75" customHeight="1">
      <c r="A565" s="24"/>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row>
    <row r="566" spans="1:26" ht="15.75" customHeight="1">
      <c r="A566" s="24"/>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row>
    <row r="567" spans="1:26" ht="15.75" customHeight="1">
      <c r="A567" s="24"/>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row>
    <row r="568" spans="1:26" ht="15.75" customHeight="1">
      <c r="A568" s="24"/>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row>
    <row r="569" spans="1:26" ht="15.75" customHeight="1">
      <c r="A569" s="24"/>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row>
    <row r="570" spans="1:26" ht="15.75" customHeight="1">
      <c r="A570" s="24"/>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row>
    <row r="571" spans="1:26" ht="15.75" customHeight="1">
      <c r="A571" s="24"/>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row>
    <row r="572" spans="1:26" ht="15.75" customHeight="1">
      <c r="A572" s="24"/>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row>
    <row r="573" spans="1:26" ht="15.75" customHeight="1">
      <c r="A573" s="24"/>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row>
    <row r="574" spans="1:26" ht="15.75" customHeight="1">
      <c r="A574" s="24"/>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row>
    <row r="575" spans="1:26" ht="15.75" customHeight="1">
      <c r="A575" s="24"/>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row>
    <row r="576" spans="1:26" ht="15.75" customHeight="1">
      <c r="A576" s="24"/>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row>
    <row r="577" spans="1:26" ht="15.75" customHeight="1">
      <c r="A577" s="24"/>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row>
    <row r="578" spans="1:26" ht="15.75" customHeight="1">
      <c r="A578" s="24"/>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row>
    <row r="579" spans="1:26" ht="15.75" customHeight="1">
      <c r="A579" s="24"/>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row>
    <row r="580" spans="1:26" ht="15.75" customHeight="1">
      <c r="A580" s="24"/>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row>
    <row r="581" spans="1:26" ht="15.75" customHeight="1">
      <c r="A581" s="24"/>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row>
    <row r="582" spans="1:26" ht="15.75" customHeight="1">
      <c r="A582" s="24"/>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row>
    <row r="583" spans="1:26" ht="15.75" customHeight="1">
      <c r="A583" s="24"/>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row>
    <row r="584" spans="1:26" ht="15.75" customHeight="1">
      <c r="A584" s="24"/>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row>
    <row r="585" spans="1:26" ht="15.75" customHeight="1">
      <c r="A585" s="24"/>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row>
    <row r="586" spans="1:26" ht="15.75" customHeight="1">
      <c r="A586" s="24"/>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row>
    <row r="587" spans="1:26" ht="15.75" customHeight="1">
      <c r="A587" s="24"/>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row>
    <row r="588" spans="1:26" ht="15.75" customHeight="1">
      <c r="A588" s="24"/>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row>
    <row r="589" spans="1:26" ht="15.75" customHeight="1">
      <c r="A589" s="24"/>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row>
    <row r="590" spans="1:26" ht="15.75" customHeight="1">
      <c r="A590" s="24"/>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row>
    <row r="591" spans="1:26" ht="15.75" customHeight="1">
      <c r="A591" s="24"/>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row>
    <row r="592" spans="1:26" ht="15.75" customHeight="1">
      <c r="A592" s="24"/>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row>
    <row r="593" spans="1:26" ht="15.75" customHeight="1">
      <c r="A593" s="24"/>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row>
    <row r="594" spans="1:26" ht="15.75" customHeight="1">
      <c r="A594" s="24"/>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row>
    <row r="595" spans="1:26" ht="15.75" customHeight="1">
      <c r="A595" s="24"/>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row>
    <row r="596" spans="1:26" ht="15.75" customHeight="1">
      <c r="A596" s="24"/>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row>
    <row r="597" spans="1:26" ht="15.75" customHeight="1">
      <c r="A597" s="24"/>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row>
    <row r="598" spans="1:26" ht="15.75" customHeight="1">
      <c r="A598" s="24"/>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row>
    <row r="599" spans="1:26" ht="15.75" customHeight="1">
      <c r="A599" s="24"/>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row>
    <row r="600" spans="1:26" ht="15.75" customHeight="1">
      <c r="A600" s="24"/>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row>
    <row r="601" spans="1:26" ht="15.75" customHeight="1">
      <c r="A601" s="24"/>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row>
    <row r="602" spans="1:26" ht="15.75" customHeight="1">
      <c r="A602" s="24"/>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row>
    <row r="603" spans="1:26" ht="15.75" customHeight="1">
      <c r="A603" s="24"/>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row>
    <row r="604" spans="1:26" ht="15.75" customHeight="1">
      <c r="A604" s="24"/>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row>
    <row r="605" spans="1:26" ht="15.75" customHeight="1">
      <c r="A605" s="24"/>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row>
    <row r="606" spans="1:26" ht="15.75" customHeight="1">
      <c r="A606" s="24"/>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row>
    <row r="607" spans="1:26" ht="15.75" customHeight="1">
      <c r="A607" s="24"/>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row>
    <row r="608" spans="1:26" ht="15.75" customHeight="1">
      <c r="A608" s="24"/>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row>
    <row r="609" spans="1:26" ht="15.75" customHeight="1">
      <c r="A609" s="24"/>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row>
    <row r="610" spans="1:26" ht="15.75" customHeight="1">
      <c r="A610" s="24"/>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row>
    <row r="611" spans="1:26" ht="15.75" customHeight="1">
      <c r="A611" s="24"/>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row>
    <row r="612" spans="1:26" ht="15.75" customHeight="1">
      <c r="A612" s="24"/>
      <c r="B612" s="24"/>
      <c r="C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row>
    <row r="613" spans="1:26" ht="15.75" customHeight="1">
      <c r="A613" s="24"/>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row>
    <row r="614" spans="1:26" ht="15.75" customHeight="1">
      <c r="A614" s="24"/>
      <c r="B614" s="24"/>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row>
    <row r="615" spans="1:26" ht="15.75" customHeight="1">
      <c r="A615" s="24"/>
      <c r="B615" s="24"/>
      <c r="C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row>
    <row r="616" spans="1:26" ht="15.75" customHeight="1">
      <c r="A616" s="24"/>
      <c r="B616" s="24"/>
      <c r="C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row>
    <row r="617" spans="1:26" ht="15.75" customHeight="1">
      <c r="A617" s="24"/>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row>
    <row r="618" spans="1:26" ht="15.75" customHeight="1">
      <c r="A618" s="24"/>
      <c r="B618" s="24"/>
      <c r="C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row>
    <row r="619" spans="1:26" ht="15.75" customHeight="1">
      <c r="A619" s="24"/>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row>
    <row r="620" spans="1:26" ht="15.75" customHeight="1">
      <c r="A620" s="24"/>
      <c r="B620" s="24"/>
      <c r="C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row>
    <row r="621" spans="1:26" ht="15.75" customHeight="1">
      <c r="A621" s="24"/>
      <c r="B621" s="24"/>
      <c r="C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row>
    <row r="622" spans="1:26" ht="15.75" customHeight="1">
      <c r="A622" s="24"/>
      <c r="B622" s="24"/>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row>
    <row r="623" spans="1:26" ht="15.75" customHeight="1">
      <c r="A623" s="24"/>
      <c r="B623" s="24"/>
      <c r="C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row>
    <row r="624" spans="1:26" ht="15.75" customHeight="1">
      <c r="A624" s="24"/>
      <c r="B624" s="24"/>
      <c r="C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row>
    <row r="625" spans="1:26" ht="15.75" customHeight="1">
      <c r="A625" s="24"/>
      <c r="B625" s="24"/>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row>
    <row r="626" spans="1:26" ht="15.75" customHeight="1">
      <c r="A626" s="24"/>
      <c r="B626" s="24"/>
      <c r="C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row>
    <row r="627" spans="1:26" ht="15.75" customHeight="1">
      <c r="A627" s="24"/>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row>
    <row r="628" spans="1:26" ht="15.75" customHeight="1">
      <c r="A628" s="24"/>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row>
    <row r="629" spans="1:26" ht="15.75" customHeight="1">
      <c r="A629" s="24"/>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row>
    <row r="630" spans="1:26" ht="15.75" customHeight="1">
      <c r="A630" s="24"/>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row>
    <row r="631" spans="1:26" ht="15.75" customHeight="1">
      <c r="A631" s="24"/>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row>
    <row r="632" spans="1:26" ht="15.75" customHeight="1">
      <c r="A632" s="24"/>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row>
    <row r="633" spans="1:26" ht="15.75" customHeight="1">
      <c r="A633" s="24"/>
      <c r="B633" s="24"/>
      <c r="C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row>
    <row r="634" spans="1:26" ht="15.75" customHeight="1">
      <c r="A634" s="24"/>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row>
    <row r="635" spans="1:26" ht="15.75" customHeight="1">
      <c r="A635" s="24"/>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row>
    <row r="636" spans="1:26" ht="15.75" customHeight="1">
      <c r="A636" s="24"/>
      <c r="B636" s="24"/>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row>
    <row r="637" spans="1:26" ht="15.75" customHeight="1">
      <c r="A637" s="24"/>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row>
    <row r="638" spans="1:26" ht="15.75" customHeight="1">
      <c r="A638" s="24"/>
      <c r="B638" s="24"/>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row>
    <row r="639" spans="1:26" ht="15.75" customHeight="1">
      <c r="A639" s="24"/>
      <c r="B639" s="24"/>
      <c r="C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row>
    <row r="640" spans="1:26" ht="15.75" customHeight="1">
      <c r="A640" s="24"/>
      <c r="B640" s="24"/>
      <c r="C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row>
    <row r="641" spans="1:26" ht="15.75" customHeight="1">
      <c r="A641" s="24"/>
      <c r="B641" s="24"/>
      <c r="C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row>
    <row r="642" spans="1:26" ht="15.75" customHeight="1">
      <c r="A642" s="24"/>
      <c r="B642" s="24"/>
      <c r="C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row>
    <row r="643" spans="1:26" ht="15.75" customHeight="1">
      <c r="A643" s="24"/>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row>
    <row r="644" spans="1:26" ht="15.75" customHeight="1">
      <c r="A644" s="24"/>
      <c r="B644" s="24"/>
      <c r="C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row>
    <row r="645" spans="1:26" ht="15.75" customHeight="1">
      <c r="A645" s="24"/>
      <c r="B645" s="24"/>
      <c r="C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row>
    <row r="646" spans="1:26" ht="15.75" customHeight="1">
      <c r="A646" s="24"/>
      <c r="B646" s="24"/>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row>
    <row r="647" spans="1:26" ht="15.75" customHeight="1">
      <c r="A647" s="24"/>
      <c r="B647" s="24"/>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row>
    <row r="648" spans="1:26" ht="15.75" customHeight="1">
      <c r="A648" s="24"/>
      <c r="B648" s="24"/>
      <c r="C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row>
    <row r="649" spans="1:26" ht="15.75" customHeight="1">
      <c r="A649" s="24"/>
      <c r="B649" s="24"/>
      <c r="C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row>
    <row r="650" spans="1:26" ht="15.75" customHeight="1">
      <c r="A650" s="24"/>
      <c r="B650" s="24"/>
      <c r="C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row>
    <row r="651" spans="1:26" ht="15.75" customHeight="1">
      <c r="A651" s="24"/>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row>
    <row r="652" spans="1:26" ht="15.75" customHeight="1">
      <c r="A652" s="24"/>
      <c r="B652" s="24"/>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row>
    <row r="653" spans="1:26" ht="15.75" customHeight="1">
      <c r="A653" s="24"/>
      <c r="B653" s="24"/>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row>
    <row r="654" spans="1:26" ht="15.75" customHeight="1">
      <c r="A654" s="24"/>
      <c r="B654" s="24"/>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row>
    <row r="655" spans="1:26" ht="15.75" customHeight="1">
      <c r="A655" s="24"/>
      <c r="B655" s="24"/>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row>
    <row r="656" spans="1:26" ht="15.75" customHeight="1">
      <c r="A656" s="24"/>
      <c r="B656" s="24"/>
      <c r="C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row>
    <row r="657" spans="1:26" ht="15.75" customHeight="1">
      <c r="A657" s="24"/>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row>
    <row r="658" spans="1:26" ht="15.75" customHeight="1">
      <c r="A658" s="24"/>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row>
    <row r="659" spans="1:26" ht="15.75" customHeight="1">
      <c r="A659" s="24"/>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row>
    <row r="660" spans="1:26" ht="15.75" customHeight="1">
      <c r="A660" s="24"/>
      <c r="B660" s="24"/>
      <c r="C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row>
    <row r="661" spans="1:26" ht="15.75" customHeight="1">
      <c r="A661" s="24"/>
      <c r="B661" s="24"/>
      <c r="C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row>
    <row r="662" spans="1:26" ht="15.75" customHeight="1">
      <c r="A662" s="24"/>
      <c r="B662" s="24"/>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row>
    <row r="663" spans="1:26" ht="15.75" customHeight="1">
      <c r="A663" s="24"/>
      <c r="B663" s="24"/>
      <c r="C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row>
    <row r="664" spans="1:26" ht="15.75" customHeight="1">
      <c r="A664" s="24"/>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row>
    <row r="665" spans="1:26" ht="15.75" customHeight="1">
      <c r="A665" s="24"/>
      <c r="B665" s="24"/>
      <c r="C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row>
    <row r="666" spans="1:26" ht="15.75" customHeight="1">
      <c r="A666" s="24"/>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row>
    <row r="667" spans="1:26" ht="15.75" customHeight="1">
      <c r="A667" s="24"/>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row>
    <row r="668" spans="1:26" ht="15.75" customHeight="1">
      <c r="A668" s="24"/>
      <c r="B668" s="24"/>
      <c r="C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row>
    <row r="669" spans="1:26" ht="15.75" customHeight="1">
      <c r="A669" s="24"/>
      <c r="B669" s="24"/>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row>
    <row r="670" spans="1:26" ht="15.75" customHeight="1">
      <c r="A670" s="24"/>
      <c r="B670" s="24"/>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row>
    <row r="671" spans="1:26" ht="15.75" customHeight="1">
      <c r="A671" s="24"/>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row>
    <row r="672" spans="1:26" ht="15.75" customHeight="1">
      <c r="A672" s="24"/>
      <c r="B672" s="24"/>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row>
    <row r="673" spans="1:26" ht="15.75" customHeight="1">
      <c r="A673" s="24"/>
      <c r="B673" s="24"/>
      <c r="C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row>
    <row r="674" spans="1:26" ht="15.75" customHeight="1">
      <c r="A674" s="24"/>
      <c r="B674" s="24"/>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row>
    <row r="675" spans="1:26" ht="15.75" customHeight="1">
      <c r="A675" s="24"/>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row>
    <row r="676" spans="1:26" ht="15.75" customHeight="1">
      <c r="A676" s="24"/>
      <c r="B676" s="24"/>
      <c r="C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row>
    <row r="677" spans="1:26" ht="15.75" customHeight="1">
      <c r="A677" s="24"/>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row>
    <row r="678" spans="1:26" ht="15.75" customHeight="1">
      <c r="A678" s="24"/>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row>
    <row r="679" spans="1:26" ht="15.75" customHeight="1">
      <c r="A679" s="24"/>
      <c r="B679" s="24"/>
      <c r="C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row>
    <row r="680" spans="1:26" ht="15.75" customHeight="1">
      <c r="A680" s="24"/>
      <c r="B680" s="24"/>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row>
    <row r="681" spans="1:26" ht="15.75" customHeight="1">
      <c r="A681" s="24"/>
      <c r="B681" s="24"/>
      <c r="C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row>
    <row r="682" spans="1:26" ht="15.75" customHeight="1">
      <c r="A682" s="24"/>
      <c r="B682" s="24"/>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row>
    <row r="683" spans="1:26" ht="15.75" customHeight="1">
      <c r="A683" s="24"/>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row>
    <row r="684" spans="1:26" ht="15.75" customHeight="1">
      <c r="A684" s="24"/>
      <c r="B684" s="24"/>
      <c r="C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row>
    <row r="685" spans="1:26" ht="15.75" customHeight="1">
      <c r="A685" s="24"/>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row>
    <row r="686" spans="1:26" ht="15.75" customHeight="1">
      <c r="A686" s="24"/>
      <c r="B686" s="24"/>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row>
    <row r="687" spans="1:26" ht="15.75" customHeight="1">
      <c r="A687" s="24"/>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row>
    <row r="688" spans="1:26" ht="15.75" customHeight="1">
      <c r="A688" s="24"/>
      <c r="B688" s="24"/>
      <c r="C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row>
    <row r="689" spans="1:26" ht="15.75" customHeight="1">
      <c r="A689" s="24"/>
      <c r="B689" s="24"/>
      <c r="C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row>
    <row r="690" spans="1:26" ht="15.75" customHeight="1">
      <c r="A690" s="24"/>
      <c r="B690" s="24"/>
      <c r="C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row>
    <row r="691" spans="1:26" ht="15.75" customHeight="1">
      <c r="A691" s="24"/>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row>
    <row r="692" spans="1:26" ht="15.75" customHeight="1">
      <c r="A692" s="24"/>
      <c r="B692" s="24"/>
      <c r="C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row>
    <row r="693" spans="1:26" ht="15.75" customHeight="1">
      <c r="A693" s="24"/>
      <c r="B693" s="24"/>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row>
    <row r="694" spans="1:26" ht="15.75" customHeight="1">
      <c r="A694" s="24"/>
      <c r="B694" s="24"/>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row>
    <row r="695" spans="1:26" ht="15.75" customHeight="1">
      <c r="A695" s="24"/>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row>
    <row r="696" spans="1:26" ht="15.75" customHeight="1">
      <c r="A696" s="24"/>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row>
    <row r="697" spans="1:26" ht="15.75" customHeight="1">
      <c r="A697" s="24"/>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row>
    <row r="698" spans="1:26" ht="15.75" customHeight="1">
      <c r="A698" s="24"/>
      <c r="B698" s="24"/>
      <c r="C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row>
    <row r="699" spans="1:26" ht="15.75" customHeight="1">
      <c r="A699" s="24"/>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row>
    <row r="700" spans="1:26" ht="15.75" customHeight="1">
      <c r="A700" s="24"/>
      <c r="B700" s="24"/>
      <c r="C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row>
    <row r="701" spans="1:26" ht="15.75" customHeight="1">
      <c r="A701" s="24"/>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row>
    <row r="702" spans="1:26" ht="15.75" customHeight="1">
      <c r="A702" s="24"/>
      <c r="B702" s="24"/>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row>
    <row r="703" spans="1:26" ht="15.75" customHeight="1">
      <c r="A703" s="24"/>
      <c r="B703" s="24"/>
      <c r="C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row>
    <row r="704" spans="1:26" ht="15.75" customHeight="1">
      <c r="A704" s="24"/>
      <c r="B704" s="24"/>
      <c r="C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row>
    <row r="705" spans="1:26" ht="15.75" customHeight="1">
      <c r="A705" s="24"/>
      <c r="B705" s="24"/>
      <c r="C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row>
    <row r="706" spans="1:26" ht="15.75" customHeight="1">
      <c r="A706" s="24"/>
      <c r="B706" s="24"/>
      <c r="C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row>
    <row r="707" spans="1:26" ht="15.75" customHeight="1">
      <c r="A707" s="24"/>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row>
    <row r="708" spans="1:26" ht="15.75" customHeight="1">
      <c r="A708" s="24"/>
      <c r="B708" s="24"/>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row>
    <row r="709" spans="1:26" ht="15.75" customHeight="1">
      <c r="A709" s="24"/>
      <c r="B709" s="24"/>
      <c r="C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row>
    <row r="710" spans="1:26" ht="15.75" customHeight="1">
      <c r="A710" s="24"/>
      <c r="B710" s="24"/>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row>
    <row r="711" spans="1:26" ht="15.75" customHeight="1">
      <c r="A711" s="24"/>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row>
    <row r="712" spans="1:26" ht="15.75" customHeight="1">
      <c r="A712" s="24"/>
      <c r="B712" s="24"/>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row>
    <row r="713" spans="1:26" ht="15.75" customHeight="1">
      <c r="A713" s="24"/>
      <c r="B713" s="24"/>
      <c r="C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row>
    <row r="714" spans="1:26" ht="15.75" customHeight="1">
      <c r="A714" s="24"/>
      <c r="B714" s="24"/>
      <c r="C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row>
    <row r="715" spans="1:26" ht="15.75" customHeight="1">
      <c r="A715" s="24"/>
      <c r="B715" s="24"/>
      <c r="C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row>
    <row r="716" spans="1:26" ht="15.75" customHeight="1">
      <c r="A716" s="24"/>
      <c r="B716" s="24"/>
      <c r="C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row>
    <row r="717" spans="1:26" ht="15.75" customHeight="1">
      <c r="A717" s="24"/>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row>
    <row r="718" spans="1:26" ht="15.75" customHeight="1">
      <c r="A718" s="24"/>
      <c r="B718" s="24"/>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row>
    <row r="719" spans="1:26" ht="15.75" customHeight="1">
      <c r="A719" s="24"/>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row>
    <row r="720" spans="1:26" ht="15.75" customHeight="1">
      <c r="A720" s="24"/>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row>
    <row r="721" spans="1:26" ht="15.75" customHeight="1">
      <c r="A721" s="24"/>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row>
    <row r="722" spans="1:26" ht="15.75" customHeight="1">
      <c r="A722" s="24"/>
      <c r="B722" s="24"/>
      <c r="C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row>
    <row r="723" spans="1:26" ht="15.75" customHeight="1">
      <c r="A723" s="24"/>
      <c r="B723" s="24"/>
      <c r="C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row>
    <row r="724" spans="1:26" ht="15.75" customHeight="1">
      <c r="A724" s="24"/>
      <c r="B724" s="24"/>
      <c r="C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row>
    <row r="725" spans="1:26" ht="15.75" customHeight="1">
      <c r="A725" s="24"/>
      <c r="B725" s="24"/>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row>
    <row r="726" spans="1:26" ht="15.75" customHeight="1">
      <c r="A726" s="24"/>
      <c r="B726" s="24"/>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row>
    <row r="727" spans="1:26" ht="15.75" customHeight="1">
      <c r="A727" s="24"/>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row>
    <row r="728" spans="1:26" ht="15.75" customHeight="1">
      <c r="A728" s="24"/>
      <c r="B728" s="24"/>
      <c r="C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row>
    <row r="729" spans="1:26" ht="15.75" customHeight="1">
      <c r="A729" s="24"/>
      <c r="B729" s="24"/>
      <c r="C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row>
    <row r="730" spans="1:26" ht="15.75" customHeight="1">
      <c r="A730" s="24"/>
      <c r="B730" s="24"/>
      <c r="C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row>
    <row r="731" spans="1:26" ht="15.75" customHeight="1">
      <c r="A731" s="24"/>
      <c r="B731" s="24"/>
      <c r="C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row>
    <row r="732" spans="1:26" ht="15.75" customHeight="1">
      <c r="A732" s="24"/>
      <c r="B732" s="24"/>
      <c r="C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row>
    <row r="733" spans="1:26" ht="15.75" customHeight="1">
      <c r="A733" s="24"/>
      <c r="B733" s="24"/>
      <c r="C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row>
    <row r="734" spans="1:26" ht="15.75" customHeight="1">
      <c r="A734" s="24"/>
      <c r="B734" s="24"/>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row>
    <row r="735" spans="1:26" ht="15.75" customHeight="1">
      <c r="A735" s="24"/>
      <c r="B735" s="24"/>
      <c r="C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row>
    <row r="736" spans="1:26" ht="15.75" customHeight="1">
      <c r="A736" s="24"/>
      <c r="B736" s="24"/>
      <c r="C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row>
    <row r="737" spans="1:26" ht="15.75" customHeight="1">
      <c r="A737" s="24"/>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row>
    <row r="738" spans="1:26" ht="15.75" customHeight="1">
      <c r="A738" s="24"/>
      <c r="B738" s="24"/>
      <c r="C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row>
    <row r="739" spans="1:26" ht="15.75" customHeight="1">
      <c r="A739" s="24"/>
      <c r="B739" s="24"/>
      <c r="C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row>
    <row r="740" spans="1:26" ht="15.75" customHeight="1">
      <c r="A740" s="24"/>
      <c r="B740" s="24"/>
      <c r="C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row>
    <row r="741" spans="1:26" ht="15.75" customHeight="1">
      <c r="A741" s="24"/>
      <c r="B741" s="24"/>
      <c r="C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row>
    <row r="742" spans="1:26" ht="15.75" customHeight="1">
      <c r="A742" s="24"/>
      <c r="B742" s="24"/>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row>
    <row r="743" spans="1:26" ht="15.75" customHeight="1">
      <c r="A743" s="24"/>
      <c r="B743" s="24"/>
      <c r="C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row>
    <row r="744" spans="1:26" ht="15.75" customHeight="1">
      <c r="A744" s="24"/>
      <c r="B744" s="24"/>
      <c r="C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row>
    <row r="745" spans="1:26" ht="15.75" customHeight="1">
      <c r="A745" s="24"/>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row>
    <row r="746" spans="1:26" ht="15.75" customHeight="1">
      <c r="A746" s="24"/>
      <c r="B746" s="24"/>
      <c r="C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row>
    <row r="747" spans="1:26" ht="15.75" customHeight="1">
      <c r="A747" s="24"/>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row>
    <row r="748" spans="1:26" ht="15.75" customHeight="1">
      <c r="A748" s="24"/>
      <c r="B748" s="24"/>
      <c r="C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row>
    <row r="749" spans="1:26" ht="15.75" customHeight="1">
      <c r="A749" s="24"/>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row>
    <row r="750" spans="1:26" ht="15.75" customHeight="1">
      <c r="A750" s="24"/>
      <c r="B750" s="24"/>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row>
    <row r="751" spans="1:26" ht="15.75" customHeight="1">
      <c r="A751" s="24"/>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row>
    <row r="752" spans="1:26" ht="15.75" customHeight="1">
      <c r="A752" s="24"/>
      <c r="B752" s="24"/>
      <c r="C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row>
    <row r="753" spans="1:26" ht="15.75" customHeight="1">
      <c r="A753" s="24"/>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row>
    <row r="754" spans="1:26" ht="15.75" customHeight="1">
      <c r="A754" s="24"/>
      <c r="B754" s="24"/>
      <c r="C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row>
    <row r="755" spans="1:26" ht="15.75" customHeight="1">
      <c r="A755" s="24"/>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row>
    <row r="756" spans="1:26" ht="15.75" customHeight="1">
      <c r="A756" s="24"/>
      <c r="B756" s="24"/>
      <c r="C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row>
    <row r="757" spans="1:26" ht="15.75" customHeight="1">
      <c r="A757" s="24"/>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row>
    <row r="758" spans="1:26" ht="15.75" customHeight="1">
      <c r="A758" s="24"/>
      <c r="B758" s="24"/>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row>
    <row r="759" spans="1:26" ht="15.75" customHeight="1">
      <c r="A759" s="24"/>
      <c r="B759" s="24"/>
      <c r="C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row>
    <row r="760" spans="1:26" ht="15.75" customHeight="1">
      <c r="A760" s="24"/>
      <c r="B760" s="24"/>
      <c r="C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row>
    <row r="761" spans="1:26" ht="15.75" customHeight="1">
      <c r="A761" s="24"/>
      <c r="B761" s="24"/>
      <c r="C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row>
    <row r="762" spans="1:26" ht="15.75" customHeight="1">
      <c r="A762" s="24"/>
      <c r="B762" s="24"/>
      <c r="C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row>
    <row r="763" spans="1:26" ht="15.75" customHeight="1">
      <c r="A763" s="24"/>
      <c r="B763" s="24"/>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row>
    <row r="764" spans="1:26" ht="15.75" customHeight="1">
      <c r="A764" s="24"/>
      <c r="B764" s="24"/>
      <c r="C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row>
    <row r="765" spans="1:26" ht="15.75" customHeight="1">
      <c r="A765" s="24"/>
      <c r="B765" s="24"/>
      <c r="C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row>
    <row r="766" spans="1:26" ht="15.75" customHeight="1">
      <c r="A766" s="24"/>
      <c r="B766" s="24"/>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row>
    <row r="767" spans="1:26" ht="15.75" customHeight="1">
      <c r="A767" s="24"/>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row>
    <row r="768" spans="1:26" ht="15.75" customHeight="1">
      <c r="A768" s="24"/>
      <c r="B768" s="24"/>
      <c r="C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row>
    <row r="769" spans="1:26" ht="15.75" customHeight="1">
      <c r="A769" s="24"/>
      <c r="B769" s="24"/>
      <c r="C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row>
    <row r="770" spans="1:26" ht="15.75" customHeight="1">
      <c r="A770" s="24"/>
      <c r="B770" s="24"/>
      <c r="C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row>
    <row r="771" spans="1:26" ht="15.75" customHeight="1">
      <c r="A771" s="24"/>
      <c r="B771" s="24"/>
      <c r="C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row>
    <row r="772" spans="1:26" ht="15.75" customHeight="1">
      <c r="A772" s="24"/>
      <c r="B772" s="24"/>
      <c r="C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row>
    <row r="773" spans="1:26" ht="15.75" customHeight="1">
      <c r="A773" s="24"/>
      <c r="B773" s="24"/>
      <c r="C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row>
    <row r="774" spans="1:26" ht="15.75" customHeight="1">
      <c r="A774" s="24"/>
      <c r="B774" s="24"/>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row>
    <row r="775" spans="1:26" ht="15.75" customHeight="1">
      <c r="A775" s="24"/>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row>
    <row r="776" spans="1:26" ht="15.75" customHeight="1">
      <c r="A776" s="24"/>
      <c r="B776" s="24"/>
      <c r="C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row>
    <row r="777" spans="1:26" ht="15.75" customHeight="1">
      <c r="A777" s="24"/>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row>
    <row r="778" spans="1:26" ht="15.75" customHeight="1">
      <c r="A778" s="24"/>
      <c r="B778" s="24"/>
      <c r="C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row>
    <row r="779" spans="1:26" ht="15.75" customHeight="1">
      <c r="A779" s="24"/>
      <c r="B779" s="24"/>
      <c r="C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row>
    <row r="780" spans="1:26" ht="15.75" customHeight="1">
      <c r="A780" s="24"/>
      <c r="B780" s="24"/>
      <c r="C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row>
    <row r="781" spans="1:26" ht="15.75" customHeight="1">
      <c r="A781" s="24"/>
      <c r="B781" s="24"/>
      <c r="C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row>
    <row r="782" spans="1:26" ht="15.75" customHeight="1">
      <c r="A782" s="24"/>
      <c r="B782" s="24"/>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row>
    <row r="783" spans="1:26" ht="15.75" customHeight="1">
      <c r="A783" s="24"/>
      <c r="B783" s="24"/>
      <c r="C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row>
    <row r="784" spans="1:26" ht="15.75" customHeight="1">
      <c r="A784" s="24"/>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row>
    <row r="785" spans="1:26" ht="15.75" customHeight="1">
      <c r="A785" s="24"/>
      <c r="B785" s="24"/>
      <c r="C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row>
    <row r="786" spans="1:26" ht="15.75" customHeight="1">
      <c r="A786" s="24"/>
      <c r="B786" s="24"/>
      <c r="C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row>
    <row r="787" spans="1:26" ht="15.75" customHeight="1">
      <c r="A787" s="24"/>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row>
    <row r="788" spans="1:26" ht="15.75" customHeight="1">
      <c r="A788" s="24"/>
      <c r="B788" s="24"/>
      <c r="C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row>
    <row r="789" spans="1:26" ht="15.75" customHeight="1">
      <c r="A789" s="24"/>
      <c r="B789" s="24"/>
      <c r="C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row>
    <row r="790" spans="1:26" ht="15.75" customHeight="1">
      <c r="A790" s="24"/>
      <c r="B790" s="24"/>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row>
    <row r="791" spans="1:26" ht="15.75" customHeight="1">
      <c r="A791" s="24"/>
      <c r="B791" s="24"/>
      <c r="C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row>
    <row r="792" spans="1:26" ht="15.75" customHeight="1">
      <c r="A792" s="24"/>
      <c r="B792" s="24"/>
      <c r="C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row>
    <row r="793" spans="1:26" ht="15.75" customHeight="1">
      <c r="A793" s="24"/>
      <c r="B793" s="24"/>
      <c r="C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row>
    <row r="794" spans="1:26" ht="15.75" customHeight="1">
      <c r="A794" s="24"/>
      <c r="B794" s="24"/>
      <c r="C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row>
    <row r="795" spans="1:26" ht="15.75" customHeight="1">
      <c r="A795" s="24"/>
      <c r="B795" s="24"/>
      <c r="C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row>
    <row r="796" spans="1:26" ht="15.75" customHeight="1">
      <c r="A796" s="24"/>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row>
    <row r="797" spans="1:26" ht="15.75" customHeight="1">
      <c r="A797" s="24"/>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row>
    <row r="798" spans="1:26" ht="15.75" customHeight="1">
      <c r="A798" s="24"/>
      <c r="B798" s="24"/>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row>
    <row r="799" spans="1:26" ht="15.75" customHeight="1">
      <c r="A799" s="24"/>
      <c r="B799" s="24"/>
      <c r="C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row>
    <row r="800" spans="1:26" ht="15.75" customHeight="1">
      <c r="A800" s="24"/>
      <c r="B800" s="24"/>
      <c r="C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row>
    <row r="801" spans="1:26" ht="15.75" customHeight="1">
      <c r="A801" s="24"/>
      <c r="B801" s="24"/>
      <c r="C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row>
    <row r="802" spans="1:26" ht="15.75" customHeight="1">
      <c r="A802" s="24"/>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row>
    <row r="803" spans="1:26" ht="15.75" customHeight="1">
      <c r="A803" s="24"/>
      <c r="B803" s="24"/>
      <c r="C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row>
    <row r="804" spans="1:26" ht="15.75" customHeight="1">
      <c r="A804" s="24"/>
      <c r="B804" s="24"/>
      <c r="C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row>
    <row r="805" spans="1:26" ht="15.75" customHeight="1">
      <c r="A805" s="24"/>
      <c r="B805" s="24"/>
      <c r="C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row>
    <row r="806" spans="1:26" ht="15.75" customHeight="1">
      <c r="A806" s="24"/>
      <c r="B806" s="24"/>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row>
    <row r="807" spans="1:26" ht="15.75" customHeight="1">
      <c r="A807" s="24"/>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row>
    <row r="808" spans="1:26" ht="15.75" customHeight="1">
      <c r="A808" s="24"/>
      <c r="B808" s="24"/>
      <c r="C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row>
    <row r="809" spans="1:26" ht="15.75" customHeight="1">
      <c r="A809" s="24"/>
      <c r="B809" s="24"/>
      <c r="C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row>
    <row r="810" spans="1:26" ht="15.75" customHeight="1">
      <c r="A810" s="24"/>
      <c r="B810" s="24"/>
      <c r="C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row>
    <row r="811" spans="1:26" ht="15.75" customHeight="1">
      <c r="A811" s="24"/>
      <c r="B811" s="24"/>
      <c r="C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row>
    <row r="812" spans="1:26" ht="15.75" customHeight="1">
      <c r="A812" s="24"/>
      <c r="B812" s="24"/>
      <c r="C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row>
    <row r="813" spans="1:26" ht="15.75" customHeight="1">
      <c r="A813" s="24"/>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row>
    <row r="814" spans="1:26" ht="15.75" customHeight="1">
      <c r="A814" s="24"/>
      <c r="B814" s="24"/>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row>
    <row r="815" spans="1:26" ht="15.75" customHeight="1">
      <c r="A815" s="24"/>
      <c r="B815" s="24"/>
      <c r="C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row>
    <row r="816" spans="1:26" ht="15.75" customHeight="1">
      <c r="A816" s="24"/>
      <c r="B816" s="24"/>
      <c r="C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row>
    <row r="817" spans="1:26" ht="15.75" customHeight="1">
      <c r="A817" s="24"/>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row>
    <row r="818" spans="1:26" ht="15.75" customHeight="1">
      <c r="A818" s="24"/>
      <c r="B818" s="24"/>
      <c r="C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row>
    <row r="819" spans="1:26" ht="15.75" customHeight="1">
      <c r="A819" s="24"/>
      <c r="B819" s="24"/>
      <c r="C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row>
    <row r="820" spans="1:26" ht="15.75" customHeight="1">
      <c r="A820" s="24"/>
      <c r="B820" s="24"/>
      <c r="C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row>
    <row r="821" spans="1:26" ht="15.75" customHeight="1">
      <c r="A821" s="24"/>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row>
    <row r="822" spans="1:26" ht="15.75" customHeight="1">
      <c r="A822" s="24"/>
      <c r="B822" s="24"/>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row>
    <row r="823" spans="1:26" ht="15.75" customHeight="1">
      <c r="A823" s="24"/>
      <c r="B823" s="24"/>
      <c r="C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row>
    <row r="824" spans="1:26" ht="15.75" customHeight="1">
      <c r="A824" s="24"/>
      <c r="B824" s="24"/>
      <c r="C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row>
    <row r="825" spans="1:26" ht="15.75" customHeight="1">
      <c r="A825" s="24"/>
      <c r="B825" s="24"/>
      <c r="C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row>
    <row r="826" spans="1:26" ht="15.75" customHeight="1">
      <c r="A826" s="24"/>
      <c r="B826" s="24"/>
      <c r="C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row>
    <row r="827" spans="1:26" ht="15.75" customHeight="1">
      <c r="A827" s="24"/>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row>
    <row r="828" spans="1:26" ht="15.75" customHeight="1">
      <c r="A828" s="24"/>
      <c r="B828" s="24"/>
      <c r="C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row>
    <row r="829" spans="1:26" ht="15.75" customHeight="1">
      <c r="A829" s="24"/>
      <c r="B829" s="24"/>
      <c r="C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row>
    <row r="830" spans="1:26" ht="15.75" customHeight="1">
      <c r="A830" s="24"/>
      <c r="B830" s="24"/>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row>
    <row r="831" spans="1:26" ht="15.75" customHeight="1">
      <c r="A831" s="24"/>
      <c r="B831" s="24"/>
      <c r="C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row>
    <row r="832" spans="1:26" ht="15.75" customHeight="1">
      <c r="A832" s="24"/>
      <c r="B832" s="24"/>
      <c r="C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row>
    <row r="833" spans="1:26" ht="15.75" customHeight="1">
      <c r="A833" s="24"/>
      <c r="B833" s="24"/>
      <c r="C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row>
    <row r="834" spans="1:26" ht="15.75" customHeight="1">
      <c r="A834" s="24"/>
      <c r="B834" s="24"/>
      <c r="C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row>
    <row r="835" spans="1:26" ht="15.75" customHeight="1">
      <c r="A835" s="24"/>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row>
    <row r="836" spans="1:26" ht="15.75" customHeight="1">
      <c r="A836" s="24"/>
      <c r="B836" s="24"/>
      <c r="C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row>
    <row r="837" spans="1:26" ht="15.75" customHeight="1">
      <c r="A837" s="24"/>
      <c r="B837" s="24"/>
      <c r="C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row>
    <row r="838" spans="1:26" ht="15.75" customHeight="1">
      <c r="A838" s="24"/>
      <c r="B838" s="24"/>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row>
    <row r="839" spans="1:26" ht="15.75" customHeight="1">
      <c r="A839" s="24"/>
      <c r="B839" s="24"/>
      <c r="C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row>
    <row r="840" spans="1:26" ht="15.75" customHeight="1">
      <c r="A840" s="24"/>
      <c r="B840" s="24"/>
      <c r="C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row>
    <row r="841" spans="1:26" ht="15.75" customHeight="1">
      <c r="A841" s="24"/>
      <c r="B841" s="24"/>
      <c r="C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row>
    <row r="842" spans="1:26" ht="15.75" customHeight="1">
      <c r="A842" s="24"/>
      <c r="B842" s="24"/>
      <c r="C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row>
    <row r="843" spans="1:26" ht="15.75" customHeight="1">
      <c r="A843" s="24"/>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row>
    <row r="844" spans="1:26" ht="15.75" customHeight="1">
      <c r="A844" s="24"/>
      <c r="B844" s="24"/>
      <c r="C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row>
    <row r="845" spans="1:26" ht="15.75" customHeight="1">
      <c r="A845" s="24"/>
      <c r="B845" s="24"/>
      <c r="C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row>
    <row r="846" spans="1:26" ht="15.75" customHeight="1">
      <c r="A846" s="24"/>
      <c r="B846" s="24"/>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row>
    <row r="847" spans="1:26" ht="15.75" customHeight="1">
      <c r="A847" s="24"/>
      <c r="B847" s="24"/>
      <c r="C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row>
    <row r="848" spans="1:26" ht="15.75" customHeight="1">
      <c r="A848" s="24"/>
      <c r="B848" s="24"/>
      <c r="C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row>
    <row r="849" spans="1:26" ht="15.75" customHeight="1">
      <c r="A849" s="24"/>
      <c r="B849" s="24"/>
      <c r="C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row>
    <row r="850" spans="1:26" ht="15.75" customHeight="1">
      <c r="A850" s="24"/>
      <c r="B850" s="24"/>
      <c r="C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row>
    <row r="851" spans="1:26" ht="15.75" customHeight="1">
      <c r="A851" s="24"/>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row>
    <row r="852" spans="1:26" ht="15.75" customHeight="1">
      <c r="A852" s="24"/>
      <c r="B852" s="24"/>
      <c r="C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row>
    <row r="853" spans="1:26" ht="15.75" customHeight="1">
      <c r="A853" s="24"/>
      <c r="B853" s="24"/>
      <c r="C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row>
    <row r="854" spans="1:26" ht="15.75" customHeight="1">
      <c r="A854" s="24"/>
      <c r="B854" s="24"/>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row>
    <row r="855" spans="1:26" ht="15.75" customHeight="1">
      <c r="A855" s="24"/>
      <c r="B855" s="24"/>
      <c r="C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row>
    <row r="856" spans="1:26" ht="15.75" customHeight="1">
      <c r="A856" s="24"/>
      <c r="B856" s="24"/>
      <c r="C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row>
    <row r="857" spans="1:26" ht="15.75" customHeight="1">
      <c r="A857" s="24"/>
      <c r="B857" s="24"/>
      <c r="C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row>
    <row r="858" spans="1:26" ht="15.75" customHeight="1">
      <c r="A858" s="24"/>
      <c r="B858" s="24"/>
      <c r="C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row>
    <row r="859" spans="1:26" ht="15.75" customHeight="1">
      <c r="A859" s="24"/>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row>
    <row r="860" spans="1:26" ht="15.75" customHeight="1">
      <c r="A860" s="24"/>
      <c r="B860" s="24"/>
      <c r="C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row>
    <row r="861" spans="1:26" ht="15.75" customHeight="1">
      <c r="A861" s="24"/>
      <c r="B861" s="24"/>
      <c r="C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row>
    <row r="862" spans="1:26" ht="15.75" customHeight="1">
      <c r="A862" s="24"/>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row>
    <row r="863" spans="1:26" ht="15.75" customHeight="1">
      <c r="A863" s="24"/>
      <c r="B863" s="24"/>
      <c r="C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row>
    <row r="864" spans="1:26" ht="15.75" customHeight="1">
      <c r="A864" s="24"/>
      <c r="B864" s="24"/>
      <c r="C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row>
    <row r="865" spans="1:26" ht="15.75" customHeight="1">
      <c r="A865" s="24"/>
      <c r="B865" s="24"/>
      <c r="C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row>
    <row r="866" spans="1:26" ht="15.75" customHeight="1">
      <c r="A866" s="24"/>
      <c r="B866" s="24"/>
      <c r="C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row>
    <row r="867" spans="1:26" ht="15.75" customHeight="1">
      <c r="A867" s="24"/>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row>
    <row r="868" spans="1:26" ht="15.75" customHeight="1">
      <c r="A868" s="24"/>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row>
    <row r="869" spans="1:26" ht="15.75" customHeight="1">
      <c r="A869" s="24"/>
      <c r="B869" s="24"/>
      <c r="C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row>
    <row r="870" spans="1:26" ht="15.75" customHeight="1">
      <c r="A870" s="24"/>
      <c r="B870" s="24"/>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row>
    <row r="871" spans="1:26" ht="15.75" customHeight="1">
      <c r="A871" s="24"/>
      <c r="B871" s="24"/>
      <c r="C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row>
    <row r="872" spans="1:26" ht="15.75" customHeight="1">
      <c r="A872" s="24"/>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row>
    <row r="873" spans="1:26" ht="15.75" customHeight="1">
      <c r="A873" s="24"/>
      <c r="B873" s="24"/>
      <c r="C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row>
    <row r="874" spans="1:26" ht="15.75" customHeight="1">
      <c r="A874" s="24"/>
      <c r="B874" s="24"/>
      <c r="C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row>
    <row r="875" spans="1:26" ht="15.75" customHeight="1">
      <c r="A875" s="24"/>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row>
    <row r="876" spans="1:26" ht="15.75" customHeight="1">
      <c r="A876" s="24"/>
      <c r="B876" s="24"/>
      <c r="C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row>
    <row r="877" spans="1:26" ht="15.75" customHeight="1">
      <c r="A877" s="24"/>
      <c r="B877" s="24"/>
      <c r="C877" s="24"/>
      <c r="D877" s="24"/>
      <c r="E877" s="24"/>
      <c r="F877" s="24"/>
      <c r="G877" s="24"/>
      <c r="H877" s="24"/>
      <c r="I877" s="24"/>
      <c r="J877" s="24"/>
      <c r="K877" s="24"/>
      <c r="L877" s="24"/>
      <c r="M877" s="24"/>
      <c r="N877" s="24"/>
      <c r="O877" s="24"/>
      <c r="P877" s="24"/>
      <c r="Q877" s="24"/>
      <c r="R877" s="24"/>
      <c r="S877" s="24"/>
      <c r="T877" s="24"/>
      <c r="U877" s="24"/>
      <c r="V877" s="24"/>
      <c r="W877" s="24"/>
      <c r="X877" s="24"/>
      <c r="Y877" s="24"/>
      <c r="Z877" s="24"/>
    </row>
    <row r="878" spans="1:26" ht="15.75" customHeight="1">
      <c r="A878" s="24"/>
      <c r="B878" s="24"/>
      <c r="C878" s="24"/>
      <c r="D878" s="24"/>
      <c r="E878" s="24"/>
      <c r="F878" s="24"/>
      <c r="G878" s="24"/>
      <c r="H878" s="24"/>
      <c r="I878" s="24"/>
      <c r="J878" s="24"/>
      <c r="K878" s="24"/>
      <c r="L878" s="24"/>
      <c r="M878" s="24"/>
      <c r="N878" s="24"/>
      <c r="O878" s="24"/>
      <c r="P878" s="24"/>
      <c r="Q878" s="24"/>
      <c r="R878" s="24"/>
      <c r="S878" s="24"/>
      <c r="T878" s="24"/>
      <c r="U878" s="24"/>
      <c r="V878" s="24"/>
      <c r="W878" s="24"/>
      <c r="X878" s="24"/>
      <c r="Y878" s="24"/>
      <c r="Z878" s="24"/>
    </row>
    <row r="879" spans="1:26" ht="15.75" customHeight="1">
      <c r="A879" s="24"/>
      <c r="B879" s="24"/>
      <c r="C879" s="24"/>
      <c r="D879" s="24"/>
      <c r="E879" s="24"/>
      <c r="F879" s="24"/>
      <c r="G879" s="24"/>
      <c r="H879" s="24"/>
      <c r="I879" s="24"/>
      <c r="J879" s="24"/>
      <c r="K879" s="24"/>
      <c r="L879" s="24"/>
      <c r="M879" s="24"/>
      <c r="N879" s="24"/>
      <c r="O879" s="24"/>
      <c r="P879" s="24"/>
      <c r="Q879" s="24"/>
      <c r="R879" s="24"/>
      <c r="S879" s="24"/>
      <c r="T879" s="24"/>
      <c r="U879" s="24"/>
      <c r="V879" s="24"/>
      <c r="W879" s="24"/>
      <c r="X879" s="24"/>
      <c r="Y879" s="24"/>
      <c r="Z879" s="24"/>
    </row>
    <row r="880" spans="1:26" ht="15.75" customHeight="1">
      <c r="A880" s="24"/>
      <c r="B880" s="24"/>
      <c r="C880" s="24"/>
      <c r="D880" s="24"/>
      <c r="E880" s="24"/>
      <c r="F880" s="24"/>
      <c r="G880" s="24"/>
      <c r="H880" s="24"/>
      <c r="I880" s="24"/>
      <c r="J880" s="24"/>
      <c r="K880" s="24"/>
      <c r="L880" s="24"/>
      <c r="M880" s="24"/>
      <c r="N880" s="24"/>
      <c r="O880" s="24"/>
      <c r="P880" s="24"/>
      <c r="Q880" s="24"/>
      <c r="R880" s="24"/>
      <c r="S880" s="24"/>
      <c r="T880" s="24"/>
      <c r="U880" s="24"/>
      <c r="V880" s="24"/>
      <c r="W880" s="24"/>
      <c r="X880" s="24"/>
      <c r="Y880" s="24"/>
      <c r="Z880" s="24"/>
    </row>
    <row r="881" spans="1:26" ht="15.75" customHeight="1">
      <c r="A881" s="24"/>
      <c r="B881" s="24"/>
      <c r="C881" s="24"/>
      <c r="D881" s="24"/>
      <c r="E881" s="24"/>
      <c r="F881" s="24"/>
      <c r="G881" s="24"/>
      <c r="H881" s="24"/>
      <c r="I881" s="24"/>
      <c r="J881" s="24"/>
      <c r="K881" s="24"/>
      <c r="L881" s="24"/>
      <c r="M881" s="24"/>
      <c r="N881" s="24"/>
      <c r="O881" s="24"/>
      <c r="P881" s="24"/>
      <c r="Q881" s="24"/>
      <c r="R881" s="24"/>
      <c r="S881" s="24"/>
      <c r="T881" s="24"/>
      <c r="U881" s="24"/>
      <c r="V881" s="24"/>
      <c r="W881" s="24"/>
      <c r="X881" s="24"/>
      <c r="Y881" s="24"/>
      <c r="Z881" s="24"/>
    </row>
    <row r="882" spans="1:26" ht="15.75" customHeight="1">
      <c r="A882" s="24"/>
      <c r="B882" s="24"/>
      <c r="C882" s="24"/>
      <c r="D882" s="24"/>
      <c r="E882" s="24"/>
      <c r="F882" s="24"/>
      <c r="G882" s="24"/>
      <c r="H882" s="24"/>
      <c r="I882" s="24"/>
      <c r="J882" s="24"/>
      <c r="K882" s="24"/>
      <c r="L882" s="24"/>
      <c r="M882" s="24"/>
      <c r="N882" s="24"/>
      <c r="O882" s="24"/>
      <c r="P882" s="24"/>
      <c r="Q882" s="24"/>
      <c r="R882" s="24"/>
      <c r="S882" s="24"/>
      <c r="T882" s="24"/>
      <c r="U882" s="24"/>
      <c r="V882" s="24"/>
      <c r="W882" s="24"/>
      <c r="X882" s="24"/>
      <c r="Y882" s="24"/>
      <c r="Z882" s="24"/>
    </row>
    <row r="883" spans="1:26" ht="15.75" customHeight="1">
      <c r="A883" s="24"/>
      <c r="B883" s="24"/>
      <c r="C883" s="24"/>
      <c r="D883" s="24"/>
      <c r="E883" s="24"/>
      <c r="F883" s="24"/>
      <c r="G883" s="24"/>
      <c r="H883" s="24"/>
      <c r="I883" s="24"/>
      <c r="J883" s="24"/>
      <c r="K883" s="24"/>
      <c r="L883" s="24"/>
      <c r="M883" s="24"/>
      <c r="N883" s="24"/>
      <c r="O883" s="24"/>
      <c r="P883" s="24"/>
      <c r="Q883" s="24"/>
      <c r="R883" s="24"/>
      <c r="S883" s="24"/>
      <c r="T883" s="24"/>
      <c r="U883" s="24"/>
      <c r="V883" s="24"/>
      <c r="W883" s="24"/>
      <c r="X883" s="24"/>
      <c r="Y883" s="24"/>
      <c r="Z883" s="24"/>
    </row>
    <row r="884" spans="1:26" ht="15.75" customHeight="1">
      <c r="A884" s="24"/>
      <c r="B884" s="24"/>
      <c r="C884" s="24"/>
      <c r="D884" s="24"/>
      <c r="E884" s="24"/>
      <c r="F884" s="24"/>
      <c r="G884" s="24"/>
      <c r="H884" s="24"/>
      <c r="I884" s="24"/>
      <c r="J884" s="24"/>
      <c r="K884" s="24"/>
      <c r="L884" s="24"/>
      <c r="M884" s="24"/>
      <c r="N884" s="24"/>
      <c r="O884" s="24"/>
      <c r="P884" s="24"/>
      <c r="Q884" s="24"/>
      <c r="R884" s="24"/>
      <c r="S884" s="24"/>
      <c r="T884" s="24"/>
      <c r="U884" s="24"/>
      <c r="V884" s="24"/>
      <c r="W884" s="24"/>
      <c r="X884" s="24"/>
      <c r="Y884" s="24"/>
      <c r="Z884" s="24"/>
    </row>
    <row r="885" spans="1:26" ht="15.75" customHeight="1">
      <c r="A885" s="24"/>
      <c r="B885" s="24"/>
      <c r="C885" s="24"/>
      <c r="D885" s="24"/>
      <c r="E885" s="24"/>
      <c r="F885" s="24"/>
      <c r="G885" s="24"/>
      <c r="H885" s="24"/>
      <c r="I885" s="24"/>
      <c r="J885" s="24"/>
      <c r="K885" s="24"/>
      <c r="L885" s="24"/>
      <c r="M885" s="24"/>
      <c r="N885" s="24"/>
      <c r="O885" s="24"/>
      <c r="P885" s="24"/>
      <c r="Q885" s="24"/>
      <c r="R885" s="24"/>
      <c r="S885" s="24"/>
      <c r="T885" s="24"/>
      <c r="U885" s="24"/>
      <c r="V885" s="24"/>
      <c r="W885" s="24"/>
      <c r="X885" s="24"/>
      <c r="Y885" s="24"/>
      <c r="Z885" s="24"/>
    </row>
    <row r="886" spans="1:26" ht="15.75" customHeight="1">
      <c r="A886" s="24"/>
      <c r="B886" s="24"/>
      <c r="C886" s="24"/>
      <c r="D886" s="24"/>
      <c r="E886" s="24"/>
      <c r="F886" s="24"/>
      <c r="G886" s="24"/>
      <c r="H886" s="24"/>
      <c r="I886" s="24"/>
      <c r="J886" s="24"/>
      <c r="K886" s="24"/>
      <c r="L886" s="24"/>
      <c r="M886" s="24"/>
      <c r="N886" s="24"/>
      <c r="O886" s="24"/>
      <c r="P886" s="24"/>
      <c r="Q886" s="24"/>
      <c r="R886" s="24"/>
      <c r="S886" s="24"/>
      <c r="T886" s="24"/>
      <c r="U886" s="24"/>
      <c r="V886" s="24"/>
      <c r="W886" s="24"/>
      <c r="X886" s="24"/>
      <c r="Y886" s="24"/>
      <c r="Z886" s="24"/>
    </row>
    <row r="887" spans="1:26" ht="15.75" customHeight="1">
      <c r="A887" s="24"/>
      <c r="B887" s="24"/>
      <c r="C887" s="24"/>
      <c r="D887" s="24"/>
      <c r="E887" s="24"/>
      <c r="F887" s="24"/>
      <c r="G887" s="24"/>
      <c r="H887" s="24"/>
      <c r="I887" s="24"/>
      <c r="J887" s="24"/>
      <c r="K887" s="24"/>
      <c r="L887" s="24"/>
      <c r="M887" s="24"/>
      <c r="N887" s="24"/>
      <c r="O887" s="24"/>
      <c r="P887" s="24"/>
      <c r="Q887" s="24"/>
      <c r="R887" s="24"/>
      <c r="S887" s="24"/>
      <c r="T887" s="24"/>
      <c r="U887" s="24"/>
      <c r="V887" s="24"/>
      <c r="W887" s="24"/>
      <c r="X887" s="24"/>
      <c r="Y887" s="24"/>
      <c r="Z887" s="24"/>
    </row>
    <row r="888" spans="1:26" ht="15.75" customHeight="1">
      <c r="A888" s="24"/>
      <c r="B888" s="24"/>
      <c r="C888" s="24"/>
      <c r="D888" s="24"/>
      <c r="E888" s="24"/>
      <c r="F888" s="24"/>
      <c r="G888" s="24"/>
      <c r="H888" s="24"/>
      <c r="I888" s="24"/>
      <c r="J888" s="24"/>
      <c r="K888" s="24"/>
      <c r="L888" s="24"/>
      <c r="M888" s="24"/>
      <c r="N888" s="24"/>
      <c r="O888" s="24"/>
      <c r="P888" s="24"/>
      <c r="Q888" s="24"/>
      <c r="R888" s="24"/>
      <c r="S888" s="24"/>
      <c r="T888" s="24"/>
      <c r="U888" s="24"/>
      <c r="V888" s="24"/>
      <c r="W888" s="24"/>
      <c r="X888" s="24"/>
      <c r="Y888" s="24"/>
      <c r="Z888" s="24"/>
    </row>
    <row r="889" spans="1:26" ht="15.75" customHeight="1">
      <c r="A889" s="24"/>
      <c r="B889" s="24"/>
      <c r="C889" s="24"/>
      <c r="D889" s="24"/>
      <c r="E889" s="24"/>
      <c r="F889" s="24"/>
      <c r="G889" s="24"/>
      <c r="H889" s="24"/>
      <c r="I889" s="24"/>
      <c r="J889" s="24"/>
      <c r="K889" s="24"/>
      <c r="L889" s="24"/>
      <c r="M889" s="24"/>
      <c r="N889" s="24"/>
      <c r="O889" s="24"/>
      <c r="P889" s="24"/>
      <c r="Q889" s="24"/>
      <c r="R889" s="24"/>
      <c r="S889" s="24"/>
      <c r="T889" s="24"/>
      <c r="U889" s="24"/>
      <c r="V889" s="24"/>
      <c r="W889" s="24"/>
      <c r="X889" s="24"/>
      <c r="Y889" s="24"/>
      <c r="Z889" s="24"/>
    </row>
    <row r="890" spans="1:26" ht="15.75" customHeight="1">
      <c r="A890" s="24"/>
      <c r="B890" s="24"/>
      <c r="C890" s="24"/>
      <c r="D890" s="24"/>
      <c r="E890" s="24"/>
      <c r="F890" s="24"/>
      <c r="G890" s="24"/>
      <c r="H890" s="24"/>
      <c r="I890" s="24"/>
      <c r="J890" s="24"/>
      <c r="K890" s="24"/>
      <c r="L890" s="24"/>
      <c r="M890" s="24"/>
      <c r="N890" s="24"/>
      <c r="O890" s="24"/>
      <c r="P890" s="24"/>
      <c r="Q890" s="24"/>
      <c r="R890" s="24"/>
      <c r="S890" s="24"/>
      <c r="T890" s="24"/>
      <c r="U890" s="24"/>
      <c r="V890" s="24"/>
      <c r="W890" s="24"/>
      <c r="X890" s="24"/>
      <c r="Y890" s="24"/>
      <c r="Z890" s="24"/>
    </row>
    <row r="891" spans="1:26" ht="15.75" customHeight="1">
      <c r="A891" s="24"/>
      <c r="B891" s="24"/>
      <c r="C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row>
    <row r="892" spans="1:26" ht="15.75" customHeight="1">
      <c r="A892" s="24"/>
      <c r="B892" s="24"/>
      <c r="C892" s="24"/>
      <c r="D892" s="24"/>
      <c r="E892" s="24"/>
      <c r="F892" s="24"/>
      <c r="G892" s="24"/>
      <c r="H892" s="24"/>
      <c r="I892" s="24"/>
      <c r="J892" s="24"/>
      <c r="K892" s="24"/>
      <c r="L892" s="24"/>
      <c r="M892" s="24"/>
      <c r="N892" s="24"/>
      <c r="O892" s="24"/>
      <c r="P892" s="24"/>
      <c r="Q892" s="24"/>
      <c r="R892" s="24"/>
      <c r="S892" s="24"/>
      <c r="T892" s="24"/>
      <c r="U892" s="24"/>
      <c r="V892" s="24"/>
      <c r="W892" s="24"/>
      <c r="X892" s="24"/>
      <c r="Y892" s="24"/>
      <c r="Z892" s="24"/>
    </row>
    <row r="893" spans="1:26" ht="15.75" customHeight="1">
      <c r="A893" s="24"/>
      <c r="B893" s="24"/>
      <c r="C893" s="24"/>
      <c r="D893" s="24"/>
      <c r="E893" s="24"/>
      <c r="F893" s="24"/>
      <c r="G893" s="24"/>
      <c r="H893" s="24"/>
      <c r="I893" s="24"/>
      <c r="J893" s="24"/>
      <c r="K893" s="24"/>
      <c r="L893" s="24"/>
      <c r="M893" s="24"/>
      <c r="N893" s="24"/>
      <c r="O893" s="24"/>
      <c r="P893" s="24"/>
      <c r="Q893" s="24"/>
      <c r="R893" s="24"/>
      <c r="S893" s="24"/>
      <c r="T893" s="24"/>
      <c r="U893" s="24"/>
      <c r="V893" s="24"/>
      <c r="W893" s="24"/>
      <c r="X893" s="24"/>
      <c r="Y893" s="24"/>
      <c r="Z893" s="24"/>
    </row>
    <row r="894" spans="1:26" ht="15.75" customHeight="1">
      <c r="A894" s="24"/>
      <c r="B894" s="24"/>
      <c r="C894" s="24"/>
      <c r="D894" s="24"/>
      <c r="E894" s="24"/>
      <c r="F894" s="24"/>
      <c r="G894" s="24"/>
      <c r="H894" s="24"/>
      <c r="I894" s="24"/>
      <c r="J894" s="24"/>
      <c r="K894" s="24"/>
      <c r="L894" s="24"/>
      <c r="M894" s="24"/>
      <c r="N894" s="24"/>
      <c r="O894" s="24"/>
      <c r="P894" s="24"/>
      <c r="Q894" s="24"/>
      <c r="R894" s="24"/>
      <c r="S894" s="24"/>
      <c r="T894" s="24"/>
      <c r="U894" s="24"/>
      <c r="V894" s="24"/>
      <c r="W894" s="24"/>
      <c r="X894" s="24"/>
      <c r="Y894" s="24"/>
      <c r="Z894" s="24"/>
    </row>
    <row r="895" spans="1:26" ht="15.75" customHeight="1">
      <c r="A895" s="24"/>
      <c r="B895" s="24"/>
      <c r="C895" s="24"/>
      <c r="D895" s="24"/>
      <c r="E895" s="24"/>
      <c r="F895" s="24"/>
      <c r="G895" s="24"/>
      <c r="H895" s="24"/>
      <c r="I895" s="24"/>
      <c r="J895" s="24"/>
      <c r="K895" s="24"/>
      <c r="L895" s="24"/>
      <c r="M895" s="24"/>
      <c r="N895" s="24"/>
      <c r="O895" s="24"/>
      <c r="P895" s="24"/>
      <c r="Q895" s="24"/>
      <c r="R895" s="24"/>
      <c r="S895" s="24"/>
      <c r="T895" s="24"/>
      <c r="U895" s="24"/>
      <c r="V895" s="24"/>
      <c r="W895" s="24"/>
      <c r="X895" s="24"/>
      <c r="Y895" s="24"/>
      <c r="Z895" s="24"/>
    </row>
    <row r="896" spans="1:26" ht="15.75" customHeight="1">
      <c r="A896" s="24"/>
      <c r="B896" s="24"/>
      <c r="C896" s="24"/>
      <c r="D896" s="24"/>
      <c r="E896" s="24"/>
      <c r="F896" s="24"/>
      <c r="G896" s="24"/>
      <c r="H896" s="24"/>
      <c r="I896" s="24"/>
      <c r="J896" s="24"/>
      <c r="K896" s="24"/>
      <c r="L896" s="24"/>
      <c r="M896" s="24"/>
      <c r="N896" s="24"/>
      <c r="O896" s="24"/>
      <c r="P896" s="24"/>
      <c r="Q896" s="24"/>
      <c r="R896" s="24"/>
      <c r="S896" s="24"/>
      <c r="T896" s="24"/>
      <c r="U896" s="24"/>
      <c r="V896" s="24"/>
      <c r="W896" s="24"/>
      <c r="X896" s="24"/>
      <c r="Y896" s="24"/>
      <c r="Z896" s="24"/>
    </row>
    <row r="897" spans="1:26" ht="15.75" customHeight="1">
      <c r="A897" s="24"/>
      <c r="B897" s="24"/>
      <c r="C897" s="24"/>
      <c r="D897" s="24"/>
      <c r="E897" s="24"/>
      <c r="F897" s="24"/>
      <c r="G897" s="24"/>
      <c r="H897" s="24"/>
      <c r="I897" s="24"/>
      <c r="J897" s="24"/>
      <c r="K897" s="24"/>
      <c r="L897" s="24"/>
      <c r="M897" s="24"/>
      <c r="N897" s="24"/>
      <c r="O897" s="24"/>
      <c r="P897" s="24"/>
      <c r="Q897" s="24"/>
      <c r="R897" s="24"/>
      <c r="S897" s="24"/>
      <c r="T897" s="24"/>
      <c r="U897" s="24"/>
      <c r="V897" s="24"/>
      <c r="W897" s="24"/>
      <c r="X897" s="24"/>
      <c r="Y897" s="24"/>
      <c r="Z897" s="24"/>
    </row>
    <row r="898" spans="1:26" ht="15.75" customHeight="1">
      <c r="A898" s="24"/>
      <c r="B898" s="24"/>
      <c r="C898" s="24"/>
      <c r="D898" s="24"/>
      <c r="E898" s="24"/>
      <c r="F898" s="24"/>
      <c r="G898" s="24"/>
      <c r="H898" s="24"/>
      <c r="I898" s="24"/>
      <c r="J898" s="24"/>
      <c r="K898" s="24"/>
      <c r="L898" s="24"/>
      <c r="M898" s="24"/>
      <c r="N898" s="24"/>
      <c r="O898" s="24"/>
      <c r="P898" s="24"/>
      <c r="Q898" s="24"/>
      <c r="R898" s="24"/>
      <c r="S898" s="24"/>
      <c r="T898" s="24"/>
      <c r="U898" s="24"/>
      <c r="V898" s="24"/>
      <c r="W898" s="24"/>
      <c r="X898" s="24"/>
      <c r="Y898" s="24"/>
      <c r="Z898" s="24"/>
    </row>
    <row r="899" spans="1:26" ht="15.75" customHeight="1">
      <c r="A899" s="24"/>
      <c r="B899" s="24"/>
      <c r="C899" s="24"/>
      <c r="D899" s="24"/>
      <c r="E899" s="24"/>
      <c r="F899" s="24"/>
      <c r="G899" s="24"/>
      <c r="H899" s="24"/>
      <c r="I899" s="24"/>
      <c r="J899" s="24"/>
      <c r="K899" s="24"/>
      <c r="L899" s="24"/>
      <c r="M899" s="24"/>
      <c r="N899" s="24"/>
      <c r="O899" s="24"/>
      <c r="P899" s="24"/>
      <c r="Q899" s="24"/>
      <c r="R899" s="24"/>
      <c r="S899" s="24"/>
      <c r="T899" s="24"/>
      <c r="U899" s="24"/>
      <c r="V899" s="24"/>
      <c r="W899" s="24"/>
      <c r="X899" s="24"/>
      <c r="Y899" s="24"/>
      <c r="Z899" s="24"/>
    </row>
    <row r="900" spans="1:26" ht="15.75" customHeight="1">
      <c r="A900" s="24"/>
      <c r="B900" s="24"/>
      <c r="C900" s="24"/>
      <c r="D900" s="24"/>
      <c r="E900" s="24"/>
      <c r="F900" s="24"/>
      <c r="G900" s="24"/>
      <c r="H900" s="24"/>
      <c r="I900" s="24"/>
      <c r="J900" s="24"/>
      <c r="K900" s="24"/>
      <c r="L900" s="24"/>
      <c r="M900" s="24"/>
      <c r="N900" s="24"/>
      <c r="O900" s="24"/>
      <c r="P900" s="24"/>
      <c r="Q900" s="24"/>
      <c r="R900" s="24"/>
      <c r="S900" s="24"/>
      <c r="T900" s="24"/>
      <c r="U900" s="24"/>
      <c r="V900" s="24"/>
      <c r="W900" s="24"/>
      <c r="X900" s="24"/>
      <c r="Y900" s="24"/>
      <c r="Z900" s="24"/>
    </row>
    <row r="901" spans="1:26" ht="15.75" customHeight="1">
      <c r="A901" s="24"/>
      <c r="B901" s="24"/>
      <c r="C901" s="24"/>
      <c r="D901" s="24"/>
      <c r="E901" s="24"/>
      <c r="F901" s="24"/>
      <c r="G901" s="24"/>
      <c r="H901" s="24"/>
      <c r="I901" s="24"/>
      <c r="J901" s="24"/>
      <c r="K901" s="24"/>
      <c r="L901" s="24"/>
      <c r="M901" s="24"/>
      <c r="N901" s="24"/>
      <c r="O901" s="24"/>
      <c r="P901" s="24"/>
      <c r="Q901" s="24"/>
      <c r="R901" s="24"/>
      <c r="S901" s="24"/>
      <c r="T901" s="24"/>
      <c r="U901" s="24"/>
      <c r="V901" s="24"/>
      <c r="W901" s="24"/>
      <c r="X901" s="24"/>
      <c r="Y901" s="24"/>
      <c r="Z901" s="24"/>
    </row>
    <row r="902" spans="1:26" ht="15.75" customHeight="1">
      <c r="A902" s="24"/>
      <c r="B902" s="24"/>
      <c r="C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row>
    <row r="903" spans="1:26" ht="15.75" customHeight="1">
      <c r="A903" s="24"/>
      <c r="B903" s="24"/>
      <c r="C903" s="24"/>
      <c r="D903" s="24"/>
      <c r="E903" s="24"/>
      <c r="F903" s="24"/>
      <c r="G903" s="24"/>
      <c r="H903" s="24"/>
      <c r="I903" s="24"/>
      <c r="J903" s="24"/>
      <c r="K903" s="24"/>
      <c r="L903" s="24"/>
      <c r="M903" s="24"/>
      <c r="N903" s="24"/>
      <c r="O903" s="24"/>
      <c r="P903" s="24"/>
      <c r="Q903" s="24"/>
      <c r="R903" s="24"/>
      <c r="S903" s="24"/>
      <c r="T903" s="24"/>
      <c r="U903" s="24"/>
      <c r="V903" s="24"/>
      <c r="W903" s="24"/>
      <c r="X903" s="24"/>
      <c r="Y903" s="24"/>
      <c r="Z903" s="24"/>
    </row>
    <row r="904" spans="1:26" ht="15.75" customHeight="1">
      <c r="A904" s="24"/>
      <c r="B904" s="24"/>
      <c r="C904" s="24"/>
      <c r="D904" s="24"/>
      <c r="E904" s="24"/>
      <c r="F904" s="24"/>
      <c r="G904" s="24"/>
      <c r="H904" s="24"/>
      <c r="I904" s="24"/>
      <c r="J904" s="24"/>
      <c r="K904" s="24"/>
      <c r="L904" s="24"/>
      <c r="M904" s="24"/>
      <c r="N904" s="24"/>
      <c r="O904" s="24"/>
      <c r="P904" s="24"/>
      <c r="Q904" s="24"/>
      <c r="R904" s="24"/>
      <c r="S904" s="24"/>
      <c r="T904" s="24"/>
      <c r="U904" s="24"/>
      <c r="V904" s="24"/>
      <c r="W904" s="24"/>
      <c r="X904" s="24"/>
      <c r="Y904" s="24"/>
      <c r="Z904" s="24"/>
    </row>
    <row r="905" spans="1:26" ht="15.75" customHeight="1">
      <c r="A905" s="24"/>
      <c r="B905" s="24"/>
      <c r="C905" s="24"/>
      <c r="D905" s="24"/>
      <c r="E905" s="24"/>
      <c r="F905" s="24"/>
      <c r="G905" s="24"/>
      <c r="H905" s="24"/>
      <c r="I905" s="24"/>
      <c r="J905" s="24"/>
      <c r="K905" s="24"/>
      <c r="L905" s="24"/>
      <c r="M905" s="24"/>
      <c r="N905" s="24"/>
      <c r="O905" s="24"/>
      <c r="P905" s="24"/>
      <c r="Q905" s="24"/>
      <c r="R905" s="24"/>
      <c r="S905" s="24"/>
      <c r="T905" s="24"/>
      <c r="U905" s="24"/>
      <c r="V905" s="24"/>
      <c r="W905" s="24"/>
      <c r="X905" s="24"/>
      <c r="Y905" s="24"/>
      <c r="Z905" s="24"/>
    </row>
    <row r="906" spans="1:26" ht="15.75" customHeight="1">
      <c r="A906" s="24"/>
      <c r="B906" s="24"/>
      <c r="C906" s="24"/>
      <c r="D906" s="24"/>
      <c r="E906" s="24"/>
      <c r="F906" s="24"/>
      <c r="G906" s="24"/>
      <c r="H906" s="24"/>
      <c r="I906" s="24"/>
      <c r="J906" s="24"/>
      <c r="K906" s="24"/>
      <c r="L906" s="24"/>
      <c r="M906" s="24"/>
      <c r="N906" s="24"/>
      <c r="O906" s="24"/>
      <c r="P906" s="24"/>
      <c r="Q906" s="24"/>
      <c r="R906" s="24"/>
      <c r="S906" s="24"/>
      <c r="T906" s="24"/>
      <c r="U906" s="24"/>
      <c r="V906" s="24"/>
      <c r="W906" s="24"/>
      <c r="X906" s="24"/>
      <c r="Y906" s="24"/>
      <c r="Z906" s="24"/>
    </row>
    <row r="907" spans="1:26" ht="15.75" customHeight="1">
      <c r="A907" s="24"/>
      <c r="B907" s="24"/>
      <c r="C907" s="24"/>
      <c r="D907" s="24"/>
      <c r="E907" s="24"/>
      <c r="F907" s="24"/>
      <c r="G907" s="24"/>
      <c r="H907" s="24"/>
      <c r="I907" s="24"/>
      <c r="J907" s="24"/>
      <c r="K907" s="24"/>
      <c r="L907" s="24"/>
      <c r="M907" s="24"/>
      <c r="N907" s="24"/>
      <c r="O907" s="24"/>
      <c r="P907" s="24"/>
      <c r="Q907" s="24"/>
      <c r="R907" s="24"/>
      <c r="S907" s="24"/>
      <c r="T907" s="24"/>
      <c r="U907" s="24"/>
      <c r="V907" s="24"/>
      <c r="W907" s="24"/>
      <c r="X907" s="24"/>
      <c r="Y907" s="24"/>
      <c r="Z907" s="24"/>
    </row>
    <row r="908" spans="1:26" ht="15.75" customHeight="1">
      <c r="A908" s="24"/>
      <c r="B908" s="24"/>
      <c r="C908" s="24"/>
      <c r="D908" s="24"/>
      <c r="E908" s="24"/>
      <c r="F908" s="24"/>
      <c r="G908" s="24"/>
      <c r="H908" s="24"/>
      <c r="I908" s="24"/>
      <c r="J908" s="24"/>
      <c r="K908" s="24"/>
      <c r="L908" s="24"/>
      <c r="M908" s="24"/>
      <c r="N908" s="24"/>
      <c r="O908" s="24"/>
      <c r="P908" s="24"/>
      <c r="Q908" s="24"/>
      <c r="R908" s="24"/>
      <c r="S908" s="24"/>
      <c r="T908" s="24"/>
      <c r="U908" s="24"/>
      <c r="V908" s="24"/>
      <c r="W908" s="24"/>
      <c r="X908" s="24"/>
      <c r="Y908" s="24"/>
      <c r="Z908" s="24"/>
    </row>
    <row r="909" spans="1:26" ht="15.75" customHeight="1">
      <c r="A909" s="24"/>
      <c r="B909" s="24"/>
      <c r="C909" s="24"/>
      <c r="D909" s="24"/>
      <c r="E909" s="24"/>
      <c r="F909" s="24"/>
      <c r="G909" s="24"/>
      <c r="H909" s="24"/>
      <c r="I909" s="24"/>
      <c r="J909" s="24"/>
      <c r="K909" s="24"/>
      <c r="L909" s="24"/>
      <c r="M909" s="24"/>
      <c r="N909" s="24"/>
      <c r="O909" s="24"/>
      <c r="P909" s="24"/>
      <c r="Q909" s="24"/>
      <c r="R909" s="24"/>
      <c r="S909" s="24"/>
      <c r="T909" s="24"/>
      <c r="U909" s="24"/>
      <c r="V909" s="24"/>
      <c r="W909" s="24"/>
      <c r="X909" s="24"/>
      <c r="Y909" s="24"/>
      <c r="Z909" s="24"/>
    </row>
    <row r="910" spans="1:26" ht="15.75" customHeight="1">
      <c r="A910" s="24"/>
      <c r="B910" s="24"/>
      <c r="C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row>
    <row r="911" spans="1:26" ht="15.75" customHeight="1">
      <c r="A911" s="24"/>
      <c r="B911" s="24"/>
      <c r="C911" s="24"/>
      <c r="D911" s="24"/>
      <c r="E911" s="24"/>
      <c r="F911" s="24"/>
      <c r="G911" s="24"/>
      <c r="H911" s="24"/>
      <c r="I911" s="24"/>
      <c r="J911" s="24"/>
      <c r="K911" s="24"/>
      <c r="L911" s="24"/>
      <c r="M911" s="24"/>
      <c r="N911" s="24"/>
      <c r="O911" s="24"/>
      <c r="P911" s="24"/>
      <c r="Q911" s="24"/>
      <c r="R911" s="24"/>
      <c r="S911" s="24"/>
      <c r="T911" s="24"/>
      <c r="U911" s="24"/>
      <c r="V911" s="24"/>
      <c r="W911" s="24"/>
      <c r="X911" s="24"/>
      <c r="Y911" s="24"/>
      <c r="Z911" s="24"/>
    </row>
    <row r="912" spans="1:26" ht="15.75" customHeight="1">
      <c r="A912" s="24"/>
      <c r="B912" s="24"/>
      <c r="C912" s="24"/>
      <c r="D912" s="24"/>
      <c r="E912" s="24"/>
      <c r="F912" s="24"/>
      <c r="G912" s="24"/>
      <c r="H912" s="24"/>
      <c r="I912" s="24"/>
      <c r="J912" s="24"/>
      <c r="K912" s="24"/>
      <c r="L912" s="24"/>
      <c r="M912" s="24"/>
      <c r="N912" s="24"/>
      <c r="O912" s="24"/>
      <c r="P912" s="24"/>
      <c r="Q912" s="24"/>
      <c r="R912" s="24"/>
      <c r="S912" s="24"/>
      <c r="T912" s="24"/>
      <c r="U912" s="24"/>
      <c r="V912" s="24"/>
      <c r="W912" s="24"/>
      <c r="X912" s="24"/>
      <c r="Y912" s="24"/>
      <c r="Z912" s="24"/>
    </row>
    <row r="913" spans="1:26" ht="15.75" customHeight="1">
      <c r="A913" s="24"/>
      <c r="B913" s="24"/>
      <c r="C913" s="24"/>
      <c r="D913" s="24"/>
      <c r="E913" s="24"/>
      <c r="F913" s="24"/>
      <c r="G913" s="24"/>
      <c r="H913" s="24"/>
      <c r="I913" s="24"/>
      <c r="J913" s="24"/>
      <c r="K913" s="24"/>
      <c r="L913" s="24"/>
      <c r="M913" s="24"/>
      <c r="N913" s="24"/>
      <c r="O913" s="24"/>
      <c r="P913" s="24"/>
      <c r="Q913" s="24"/>
      <c r="R913" s="24"/>
      <c r="S913" s="24"/>
      <c r="T913" s="24"/>
      <c r="U913" s="24"/>
      <c r="V913" s="24"/>
      <c r="W913" s="24"/>
      <c r="X913" s="24"/>
      <c r="Y913" s="24"/>
      <c r="Z913" s="24"/>
    </row>
    <row r="914" spans="1:26" ht="15.75" customHeight="1">
      <c r="A914" s="24"/>
      <c r="B914" s="24"/>
      <c r="C914" s="24"/>
      <c r="D914" s="24"/>
      <c r="E914" s="24"/>
      <c r="F914" s="24"/>
      <c r="G914" s="24"/>
      <c r="H914" s="24"/>
      <c r="I914" s="24"/>
      <c r="J914" s="24"/>
      <c r="K914" s="24"/>
      <c r="L914" s="24"/>
      <c r="M914" s="24"/>
      <c r="N914" s="24"/>
      <c r="O914" s="24"/>
      <c r="P914" s="24"/>
      <c r="Q914" s="24"/>
      <c r="R914" s="24"/>
      <c r="S914" s="24"/>
      <c r="T914" s="24"/>
      <c r="U914" s="24"/>
      <c r="V914" s="24"/>
      <c r="W914" s="24"/>
      <c r="X914" s="24"/>
      <c r="Y914" s="24"/>
      <c r="Z914" s="24"/>
    </row>
    <row r="915" spans="1:26" ht="15.75" customHeight="1">
      <c r="A915" s="24"/>
      <c r="B915" s="24"/>
      <c r="C915" s="24"/>
      <c r="D915" s="24"/>
      <c r="E915" s="24"/>
      <c r="F915" s="24"/>
      <c r="G915" s="24"/>
      <c r="H915" s="24"/>
      <c r="I915" s="24"/>
      <c r="J915" s="24"/>
      <c r="K915" s="24"/>
      <c r="L915" s="24"/>
      <c r="M915" s="24"/>
      <c r="N915" s="24"/>
      <c r="O915" s="24"/>
      <c r="P915" s="24"/>
      <c r="Q915" s="24"/>
      <c r="R915" s="24"/>
      <c r="S915" s="24"/>
      <c r="T915" s="24"/>
      <c r="U915" s="24"/>
      <c r="V915" s="24"/>
      <c r="W915" s="24"/>
      <c r="X915" s="24"/>
      <c r="Y915" s="24"/>
      <c r="Z915" s="24"/>
    </row>
    <row r="916" spans="1:26" ht="15.75" customHeight="1">
      <c r="A916" s="24"/>
      <c r="B916" s="24"/>
      <c r="C916" s="24"/>
      <c r="D916" s="24"/>
      <c r="E916" s="24"/>
      <c r="F916" s="24"/>
      <c r="G916" s="24"/>
      <c r="H916" s="24"/>
      <c r="I916" s="24"/>
      <c r="J916" s="24"/>
      <c r="K916" s="24"/>
      <c r="L916" s="24"/>
      <c r="M916" s="24"/>
      <c r="N916" s="24"/>
      <c r="O916" s="24"/>
      <c r="P916" s="24"/>
      <c r="Q916" s="24"/>
      <c r="R916" s="24"/>
      <c r="S916" s="24"/>
      <c r="T916" s="24"/>
      <c r="U916" s="24"/>
      <c r="V916" s="24"/>
      <c r="W916" s="24"/>
      <c r="X916" s="24"/>
      <c r="Y916" s="24"/>
      <c r="Z916" s="24"/>
    </row>
    <row r="917" spans="1:26" ht="15.75" customHeight="1">
      <c r="A917" s="24"/>
      <c r="B917" s="24"/>
      <c r="C917" s="24"/>
      <c r="D917" s="24"/>
      <c r="E917" s="24"/>
      <c r="F917" s="24"/>
      <c r="G917" s="24"/>
      <c r="H917" s="24"/>
      <c r="I917" s="24"/>
      <c r="J917" s="24"/>
      <c r="K917" s="24"/>
      <c r="L917" s="24"/>
      <c r="M917" s="24"/>
      <c r="N917" s="24"/>
      <c r="O917" s="24"/>
      <c r="P917" s="24"/>
      <c r="Q917" s="24"/>
      <c r="R917" s="24"/>
      <c r="S917" s="24"/>
      <c r="T917" s="24"/>
      <c r="U917" s="24"/>
      <c r="V917" s="24"/>
      <c r="W917" s="24"/>
      <c r="X917" s="24"/>
      <c r="Y917" s="24"/>
      <c r="Z917" s="24"/>
    </row>
    <row r="918" spans="1:26" ht="15.75" customHeight="1">
      <c r="A918" s="24"/>
      <c r="B918" s="24"/>
      <c r="C918" s="24"/>
      <c r="D918" s="24"/>
      <c r="E918" s="24"/>
      <c r="F918" s="24"/>
      <c r="G918" s="24"/>
      <c r="H918" s="24"/>
      <c r="I918" s="24"/>
      <c r="J918" s="24"/>
      <c r="K918" s="24"/>
      <c r="L918" s="24"/>
      <c r="M918" s="24"/>
      <c r="N918" s="24"/>
      <c r="O918" s="24"/>
      <c r="P918" s="24"/>
      <c r="Q918" s="24"/>
      <c r="R918" s="24"/>
      <c r="S918" s="24"/>
      <c r="T918" s="24"/>
      <c r="U918" s="24"/>
      <c r="V918" s="24"/>
      <c r="W918" s="24"/>
      <c r="X918" s="24"/>
      <c r="Y918" s="24"/>
      <c r="Z918" s="24"/>
    </row>
    <row r="919" spans="1:26" ht="15.75" customHeight="1">
      <c r="A919" s="24"/>
      <c r="B919" s="24"/>
      <c r="C919" s="24"/>
      <c r="D919" s="24"/>
      <c r="E919" s="24"/>
      <c r="F919" s="24"/>
      <c r="G919" s="24"/>
      <c r="H919" s="24"/>
      <c r="I919" s="24"/>
      <c r="J919" s="24"/>
      <c r="K919" s="24"/>
      <c r="L919" s="24"/>
      <c r="M919" s="24"/>
      <c r="N919" s="24"/>
      <c r="O919" s="24"/>
      <c r="P919" s="24"/>
      <c r="Q919" s="24"/>
      <c r="R919" s="24"/>
      <c r="S919" s="24"/>
      <c r="T919" s="24"/>
      <c r="U919" s="24"/>
      <c r="V919" s="24"/>
      <c r="W919" s="24"/>
      <c r="X919" s="24"/>
      <c r="Y919" s="24"/>
      <c r="Z919" s="24"/>
    </row>
    <row r="920" spans="1:26" ht="15.75" customHeight="1">
      <c r="A920" s="24"/>
      <c r="B920" s="24"/>
      <c r="C920" s="24"/>
      <c r="D920" s="24"/>
      <c r="E920" s="24"/>
      <c r="F920" s="24"/>
      <c r="G920" s="24"/>
      <c r="H920" s="24"/>
      <c r="I920" s="24"/>
      <c r="J920" s="24"/>
      <c r="K920" s="24"/>
      <c r="L920" s="24"/>
      <c r="M920" s="24"/>
      <c r="N920" s="24"/>
      <c r="O920" s="24"/>
      <c r="P920" s="24"/>
      <c r="Q920" s="24"/>
      <c r="R920" s="24"/>
      <c r="S920" s="24"/>
      <c r="T920" s="24"/>
      <c r="U920" s="24"/>
      <c r="V920" s="24"/>
      <c r="W920" s="24"/>
      <c r="X920" s="24"/>
      <c r="Y920" s="24"/>
      <c r="Z920" s="24"/>
    </row>
    <row r="921" spans="1:26" ht="15.75" customHeight="1">
      <c r="A921" s="24"/>
      <c r="B921" s="24"/>
      <c r="C921" s="24"/>
      <c r="D921" s="24"/>
      <c r="E921" s="24"/>
      <c r="F921" s="24"/>
      <c r="G921" s="24"/>
      <c r="H921" s="24"/>
      <c r="I921" s="24"/>
      <c r="J921" s="24"/>
      <c r="K921" s="24"/>
      <c r="L921" s="24"/>
      <c r="M921" s="24"/>
      <c r="N921" s="24"/>
      <c r="O921" s="24"/>
      <c r="P921" s="24"/>
      <c r="Q921" s="24"/>
      <c r="R921" s="24"/>
      <c r="S921" s="24"/>
      <c r="T921" s="24"/>
      <c r="U921" s="24"/>
      <c r="V921" s="24"/>
      <c r="W921" s="24"/>
      <c r="X921" s="24"/>
      <c r="Y921" s="24"/>
      <c r="Z921" s="24"/>
    </row>
    <row r="922" spans="1:26" ht="15.75" customHeight="1">
      <c r="A922" s="24"/>
      <c r="B922" s="24"/>
      <c r="C922" s="24"/>
      <c r="D922" s="24"/>
      <c r="E922" s="24"/>
      <c r="F922" s="24"/>
      <c r="G922" s="24"/>
      <c r="H922" s="24"/>
      <c r="I922" s="24"/>
      <c r="J922" s="24"/>
      <c r="K922" s="24"/>
      <c r="L922" s="24"/>
      <c r="M922" s="24"/>
      <c r="N922" s="24"/>
      <c r="O922" s="24"/>
      <c r="P922" s="24"/>
      <c r="Q922" s="24"/>
      <c r="R922" s="24"/>
      <c r="S922" s="24"/>
      <c r="T922" s="24"/>
      <c r="U922" s="24"/>
      <c r="V922" s="24"/>
      <c r="W922" s="24"/>
      <c r="X922" s="24"/>
      <c r="Y922" s="24"/>
      <c r="Z922" s="24"/>
    </row>
    <row r="923" spans="1:26" ht="15.75" customHeight="1">
      <c r="A923" s="24"/>
      <c r="B923" s="24"/>
      <c r="C923" s="24"/>
      <c r="D923" s="24"/>
      <c r="E923" s="24"/>
      <c r="F923" s="24"/>
      <c r="G923" s="24"/>
      <c r="H923" s="24"/>
      <c r="I923" s="24"/>
      <c r="J923" s="24"/>
      <c r="K923" s="24"/>
      <c r="L923" s="24"/>
      <c r="M923" s="24"/>
      <c r="N923" s="24"/>
      <c r="O923" s="24"/>
      <c r="P923" s="24"/>
      <c r="Q923" s="24"/>
      <c r="R923" s="24"/>
      <c r="S923" s="24"/>
      <c r="T923" s="24"/>
      <c r="U923" s="24"/>
      <c r="V923" s="24"/>
      <c r="W923" s="24"/>
      <c r="X923" s="24"/>
      <c r="Y923" s="24"/>
      <c r="Z923" s="24"/>
    </row>
    <row r="924" spans="1:26" ht="15.75" customHeight="1">
      <c r="A924" s="24"/>
      <c r="B924" s="24"/>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row>
    <row r="925" spans="1:26" ht="15.75" customHeight="1">
      <c r="A925" s="24"/>
      <c r="B925" s="24"/>
      <c r="C925" s="24"/>
      <c r="D925" s="24"/>
      <c r="E925" s="24"/>
      <c r="F925" s="24"/>
      <c r="G925" s="24"/>
      <c r="H925" s="24"/>
      <c r="I925" s="24"/>
      <c r="J925" s="24"/>
      <c r="K925" s="24"/>
      <c r="L925" s="24"/>
      <c r="M925" s="24"/>
      <c r="N925" s="24"/>
      <c r="O925" s="24"/>
      <c r="P925" s="24"/>
      <c r="Q925" s="24"/>
      <c r="R925" s="24"/>
      <c r="S925" s="24"/>
      <c r="T925" s="24"/>
      <c r="U925" s="24"/>
      <c r="V925" s="24"/>
      <c r="W925" s="24"/>
      <c r="X925" s="24"/>
      <c r="Y925" s="24"/>
      <c r="Z925" s="24"/>
    </row>
    <row r="926" spans="1:26" ht="15.75" customHeight="1">
      <c r="A926" s="24"/>
      <c r="B926" s="24"/>
      <c r="C926" s="24"/>
      <c r="D926" s="24"/>
      <c r="E926" s="24"/>
      <c r="F926" s="24"/>
      <c r="G926" s="24"/>
      <c r="H926" s="24"/>
      <c r="I926" s="24"/>
      <c r="J926" s="24"/>
      <c r="K926" s="24"/>
      <c r="L926" s="24"/>
      <c r="M926" s="24"/>
      <c r="N926" s="24"/>
      <c r="O926" s="24"/>
      <c r="P926" s="24"/>
      <c r="Q926" s="24"/>
      <c r="R926" s="24"/>
      <c r="S926" s="24"/>
      <c r="T926" s="24"/>
      <c r="U926" s="24"/>
      <c r="V926" s="24"/>
      <c r="W926" s="24"/>
      <c r="X926" s="24"/>
      <c r="Y926" s="24"/>
      <c r="Z926" s="24"/>
    </row>
    <row r="927" spans="1:26" ht="15.75" customHeight="1">
      <c r="A927" s="24"/>
      <c r="B927" s="24"/>
      <c r="C927" s="24"/>
      <c r="D927" s="24"/>
      <c r="E927" s="24"/>
      <c r="F927" s="24"/>
      <c r="G927" s="24"/>
      <c r="H927" s="24"/>
      <c r="I927" s="24"/>
      <c r="J927" s="24"/>
      <c r="K927" s="24"/>
      <c r="L927" s="24"/>
      <c r="M927" s="24"/>
      <c r="N927" s="24"/>
      <c r="O927" s="24"/>
      <c r="P927" s="24"/>
      <c r="Q927" s="24"/>
      <c r="R927" s="24"/>
      <c r="S927" s="24"/>
      <c r="T927" s="24"/>
      <c r="U927" s="24"/>
      <c r="V927" s="24"/>
      <c r="W927" s="24"/>
      <c r="X927" s="24"/>
      <c r="Y927" s="24"/>
      <c r="Z927" s="24"/>
    </row>
    <row r="928" spans="1:26" ht="15.75" customHeight="1">
      <c r="A928" s="24"/>
      <c r="B928" s="24"/>
      <c r="C928" s="24"/>
      <c r="D928" s="24"/>
      <c r="E928" s="24"/>
      <c r="F928" s="24"/>
      <c r="G928" s="24"/>
      <c r="H928" s="24"/>
      <c r="I928" s="24"/>
      <c r="J928" s="24"/>
      <c r="K928" s="24"/>
      <c r="L928" s="24"/>
      <c r="M928" s="24"/>
      <c r="N928" s="24"/>
      <c r="O928" s="24"/>
      <c r="P928" s="24"/>
      <c r="Q928" s="24"/>
      <c r="R928" s="24"/>
      <c r="S928" s="24"/>
      <c r="T928" s="24"/>
      <c r="U928" s="24"/>
      <c r="V928" s="24"/>
      <c r="W928" s="24"/>
      <c r="X928" s="24"/>
      <c r="Y928" s="24"/>
      <c r="Z928" s="24"/>
    </row>
    <row r="929" spans="1:26" ht="15.75" customHeight="1">
      <c r="A929" s="24"/>
      <c r="B929" s="24"/>
      <c r="C929" s="24"/>
      <c r="D929" s="24"/>
      <c r="E929" s="24"/>
      <c r="F929" s="24"/>
      <c r="G929" s="24"/>
      <c r="H929" s="24"/>
      <c r="I929" s="24"/>
      <c r="J929" s="24"/>
      <c r="K929" s="24"/>
      <c r="L929" s="24"/>
      <c r="M929" s="24"/>
      <c r="N929" s="24"/>
      <c r="O929" s="24"/>
      <c r="P929" s="24"/>
      <c r="Q929" s="24"/>
      <c r="R929" s="24"/>
      <c r="S929" s="24"/>
      <c r="T929" s="24"/>
      <c r="U929" s="24"/>
      <c r="V929" s="24"/>
      <c r="W929" s="24"/>
      <c r="X929" s="24"/>
      <c r="Y929" s="24"/>
      <c r="Z929" s="24"/>
    </row>
    <row r="930" spans="1:26" ht="15.75" customHeight="1">
      <c r="A930" s="24"/>
      <c r="B930" s="24"/>
      <c r="C930" s="24"/>
      <c r="D930" s="24"/>
      <c r="E930" s="24"/>
      <c r="F930" s="24"/>
      <c r="G930" s="24"/>
      <c r="H930" s="24"/>
      <c r="I930" s="24"/>
      <c r="J930" s="24"/>
      <c r="K930" s="24"/>
      <c r="L930" s="24"/>
      <c r="M930" s="24"/>
      <c r="N930" s="24"/>
      <c r="O930" s="24"/>
      <c r="P930" s="24"/>
      <c r="Q930" s="24"/>
      <c r="R930" s="24"/>
      <c r="S930" s="24"/>
      <c r="T930" s="24"/>
      <c r="U930" s="24"/>
      <c r="V930" s="24"/>
      <c r="W930" s="24"/>
      <c r="X930" s="24"/>
      <c r="Y930" s="24"/>
      <c r="Z930" s="24"/>
    </row>
    <row r="931" spans="1:26" ht="15.75" customHeight="1">
      <c r="A931" s="24"/>
      <c r="B931" s="24"/>
      <c r="C931" s="24"/>
      <c r="D931" s="24"/>
      <c r="E931" s="24"/>
      <c r="F931" s="24"/>
      <c r="G931" s="24"/>
      <c r="H931" s="24"/>
      <c r="I931" s="24"/>
      <c r="J931" s="24"/>
      <c r="K931" s="24"/>
      <c r="L931" s="24"/>
      <c r="M931" s="24"/>
      <c r="N931" s="24"/>
      <c r="O931" s="24"/>
      <c r="P931" s="24"/>
      <c r="Q931" s="24"/>
      <c r="R931" s="24"/>
      <c r="S931" s="24"/>
      <c r="T931" s="24"/>
      <c r="U931" s="24"/>
      <c r="V931" s="24"/>
      <c r="W931" s="24"/>
      <c r="X931" s="24"/>
      <c r="Y931" s="24"/>
      <c r="Z931" s="24"/>
    </row>
    <row r="932" spans="1:26" ht="15.75" customHeight="1">
      <c r="A932" s="24"/>
      <c r="B932" s="24"/>
      <c r="C932" s="24"/>
      <c r="D932" s="24"/>
      <c r="E932" s="24"/>
      <c r="F932" s="24"/>
      <c r="G932" s="24"/>
      <c r="H932" s="24"/>
      <c r="I932" s="24"/>
      <c r="J932" s="24"/>
      <c r="K932" s="24"/>
      <c r="L932" s="24"/>
      <c r="M932" s="24"/>
      <c r="N932" s="24"/>
      <c r="O932" s="24"/>
      <c r="P932" s="24"/>
      <c r="Q932" s="24"/>
      <c r="R932" s="24"/>
      <c r="S932" s="24"/>
      <c r="T932" s="24"/>
      <c r="U932" s="24"/>
      <c r="V932" s="24"/>
      <c r="W932" s="24"/>
      <c r="X932" s="24"/>
      <c r="Y932" s="24"/>
      <c r="Z932" s="24"/>
    </row>
    <row r="933" spans="1:26" ht="15.75" customHeight="1">
      <c r="A933" s="24"/>
      <c r="B933" s="24"/>
      <c r="C933" s="24"/>
      <c r="D933" s="24"/>
      <c r="E933" s="24"/>
      <c r="F933" s="24"/>
      <c r="G933" s="24"/>
      <c r="H933" s="24"/>
      <c r="I933" s="24"/>
      <c r="J933" s="24"/>
      <c r="K933" s="24"/>
      <c r="L933" s="24"/>
      <c r="M933" s="24"/>
      <c r="N933" s="24"/>
      <c r="O933" s="24"/>
      <c r="P933" s="24"/>
      <c r="Q933" s="24"/>
      <c r="R933" s="24"/>
      <c r="S933" s="24"/>
      <c r="T933" s="24"/>
      <c r="U933" s="24"/>
      <c r="V933" s="24"/>
      <c r="W933" s="24"/>
      <c r="X933" s="24"/>
      <c r="Y933" s="24"/>
      <c r="Z933" s="24"/>
    </row>
    <row r="934" spans="1:26" ht="15.75" customHeight="1">
      <c r="A934" s="24"/>
      <c r="B934" s="24"/>
      <c r="C934" s="24"/>
      <c r="D934" s="24"/>
      <c r="E934" s="24"/>
      <c r="F934" s="24"/>
      <c r="G934" s="24"/>
      <c r="H934" s="24"/>
      <c r="I934" s="24"/>
      <c r="J934" s="24"/>
      <c r="K934" s="24"/>
      <c r="L934" s="24"/>
      <c r="M934" s="24"/>
      <c r="N934" s="24"/>
      <c r="O934" s="24"/>
      <c r="P934" s="24"/>
      <c r="Q934" s="24"/>
      <c r="R934" s="24"/>
      <c r="S934" s="24"/>
      <c r="T934" s="24"/>
      <c r="U934" s="24"/>
      <c r="V934" s="24"/>
      <c r="W934" s="24"/>
      <c r="X934" s="24"/>
      <c r="Y934" s="24"/>
      <c r="Z934" s="24"/>
    </row>
    <row r="935" spans="1:26" ht="15.75" customHeight="1">
      <c r="A935" s="24"/>
      <c r="B935" s="24"/>
      <c r="C935" s="24"/>
      <c r="D935" s="24"/>
      <c r="E935" s="24"/>
      <c r="F935" s="24"/>
      <c r="G935" s="24"/>
      <c r="H935" s="24"/>
      <c r="I935" s="24"/>
      <c r="J935" s="24"/>
      <c r="K935" s="24"/>
      <c r="L935" s="24"/>
      <c r="M935" s="24"/>
      <c r="N935" s="24"/>
      <c r="O935" s="24"/>
      <c r="P935" s="24"/>
      <c r="Q935" s="24"/>
      <c r="R935" s="24"/>
      <c r="S935" s="24"/>
      <c r="T935" s="24"/>
      <c r="U935" s="24"/>
      <c r="V935" s="24"/>
      <c r="W935" s="24"/>
      <c r="X935" s="24"/>
      <c r="Y935" s="24"/>
      <c r="Z935" s="24"/>
    </row>
    <row r="936" spans="1:26" ht="15.75" customHeight="1">
      <c r="A936" s="24"/>
      <c r="B936" s="24"/>
      <c r="C936" s="24"/>
      <c r="D936" s="24"/>
      <c r="E936" s="24"/>
      <c r="F936" s="24"/>
      <c r="G936" s="24"/>
      <c r="H936" s="24"/>
      <c r="I936" s="24"/>
      <c r="J936" s="24"/>
      <c r="K936" s="24"/>
      <c r="L936" s="24"/>
      <c r="M936" s="24"/>
      <c r="N936" s="24"/>
      <c r="O936" s="24"/>
      <c r="P936" s="24"/>
      <c r="Q936" s="24"/>
      <c r="R936" s="24"/>
      <c r="S936" s="24"/>
      <c r="T936" s="24"/>
      <c r="U936" s="24"/>
      <c r="V936" s="24"/>
      <c r="W936" s="24"/>
      <c r="X936" s="24"/>
      <c r="Y936" s="24"/>
      <c r="Z936" s="24"/>
    </row>
    <row r="937" spans="1:26" ht="15.75" customHeight="1">
      <c r="A937" s="24"/>
      <c r="B937" s="24"/>
      <c r="C937" s="24"/>
      <c r="D937" s="24"/>
      <c r="E937" s="24"/>
      <c r="F937" s="24"/>
      <c r="G937" s="24"/>
      <c r="H937" s="24"/>
      <c r="I937" s="24"/>
      <c r="J937" s="24"/>
      <c r="K937" s="24"/>
      <c r="L937" s="24"/>
      <c r="M937" s="24"/>
      <c r="N937" s="24"/>
      <c r="O937" s="24"/>
      <c r="P937" s="24"/>
      <c r="Q937" s="24"/>
      <c r="R937" s="24"/>
      <c r="S937" s="24"/>
      <c r="T937" s="24"/>
      <c r="U937" s="24"/>
      <c r="V937" s="24"/>
      <c r="W937" s="24"/>
      <c r="X937" s="24"/>
      <c r="Y937" s="24"/>
      <c r="Z937" s="24"/>
    </row>
    <row r="938" spans="1:26" ht="15.75" customHeight="1">
      <c r="A938" s="24"/>
      <c r="B938" s="24"/>
      <c r="C938" s="24"/>
      <c r="D938" s="24"/>
      <c r="E938" s="24"/>
      <c r="F938" s="24"/>
      <c r="G938" s="24"/>
      <c r="H938" s="24"/>
      <c r="I938" s="24"/>
      <c r="J938" s="24"/>
      <c r="K938" s="24"/>
      <c r="L938" s="24"/>
      <c r="M938" s="24"/>
      <c r="N938" s="24"/>
      <c r="O938" s="24"/>
      <c r="P938" s="24"/>
      <c r="Q938" s="24"/>
      <c r="R938" s="24"/>
      <c r="S938" s="24"/>
      <c r="T938" s="24"/>
      <c r="U938" s="24"/>
      <c r="V938" s="24"/>
      <c r="W938" s="24"/>
      <c r="X938" s="24"/>
      <c r="Y938" s="24"/>
      <c r="Z938" s="24"/>
    </row>
    <row r="939" spans="1:26" ht="15.75" customHeight="1">
      <c r="A939" s="24"/>
      <c r="B939" s="24"/>
      <c r="C939" s="24"/>
      <c r="D939" s="24"/>
      <c r="E939" s="24"/>
      <c r="F939" s="24"/>
      <c r="G939" s="24"/>
      <c r="H939" s="24"/>
      <c r="I939" s="24"/>
      <c r="J939" s="24"/>
      <c r="K939" s="24"/>
      <c r="L939" s="24"/>
      <c r="M939" s="24"/>
      <c r="N939" s="24"/>
      <c r="O939" s="24"/>
      <c r="P939" s="24"/>
      <c r="Q939" s="24"/>
      <c r="R939" s="24"/>
      <c r="S939" s="24"/>
      <c r="T939" s="24"/>
      <c r="U939" s="24"/>
      <c r="V939" s="24"/>
      <c r="W939" s="24"/>
      <c r="X939" s="24"/>
      <c r="Y939" s="24"/>
      <c r="Z939" s="24"/>
    </row>
    <row r="940" spans="1:26" ht="15.75" customHeight="1">
      <c r="A940" s="24"/>
      <c r="B940" s="24"/>
      <c r="C940" s="24"/>
      <c r="D940" s="24"/>
      <c r="E940" s="24"/>
      <c r="F940" s="24"/>
      <c r="G940" s="24"/>
      <c r="H940" s="24"/>
      <c r="I940" s="24"/>
      <c r="J940" s="24"/>
      <c r="K940" s="24"/>
      <c r="L940" s="24"/>
      <c r="M940" s="24"/>
      <c r="N940" s="24"/>
      <c r="O940" s="24"/>
      <c r="P940" s="24"/>
      <c r="Q940" s="24"/>
      <c r="R940" s="24"/>
      <c r="S940" s="24"/>
      <c r="T940" s="24"/>
      <c r="U940" s="24"/>
      <c r="V940" s="24"/>
      <c r="W940" s="24"/>
      <c r="X940" s="24"/>
      <c r="Y940" s="24"/>
      <c r="Z940" s="24"/>
    </row>
    <row r="941" spans="1:26" ht="15.75" customHeight="1">
      <c r="A941" s="24"/>
      <c r="B941" s="24"/>
      <c r="C941" s="24"/>
      <c r="D941" s="24"/>
      <c r="E941" s="24"/>
      <c r="F941" s="24"/>
      <c r="G941" s="24"/>
      <c r="H941" s="24"/>
      <c r="I941" s="24"/>
      <c r="J941" s="24"/>
      <c r="K941" s="24"/>
      <c r="L941" s="24"/>
      <c r="M941" s="24"/>
      <c r="N941" s="24"/>
      <c r="O941" s="24"/>
      <c r="P941" s="24"/>
      <c r="Q941" s="24"/>
      <c r="R941" s="24"/>
      <c r="S941" s="24"/>
      <c r="T941" s="24"/>
      <c r="U941" s="24"/>
      <c r="V941" s="24"/>
      <c r="W941" s="24"/>
      <c r="X941" s="24"/>
      <c r="Y941" s="24"/>
      <c r="Z941" s="24"/>
    </row>
    <row r="942" spans="1:26" ht="15.75" customHeight="1">
      <c r="A942" s="24"/>
      <c r="B942" s="24"/>
      <c r="C942" s="24"/>
      <c r="D942" s="24"/>
      <c r="E942" s="24"/>
      <c r="F942" s="24"/>
      <c r="G942" s="24"/>
      <c r="H942" s="24"/>
      <c r="I942" s="24"/>
      <c r="J942" s="24"/>
      <c r="K942" s="24"/>
      <c r="L942" s="24"/>
      <c r="M942" s="24"/>
      <c r="N942" s="24"/>
      <c r="O942" s="24"/>
      <c r="P942" s="24"/>
      <c r="Q942" s="24"/>
      <c r="R942" s="24"/>
      <c r="S942" s="24"/>
      <c r="T942" s="24"/>
      <c r="U942" s="24"/>
      <c r="V942" s="24"/>
      <c r="W942" s="24"/>
      <c r="X942" s="24"/>
      <c r="Y942" s="24"/>
      <c r="Z942" s="24"/>
    </row>
    <row r="943" spans="1:26" ht="15.75" customHeight="1">
      <c r="A943" s="24"/>
      <c r="B943" s="24"/>
      <c r="C943" s="24"/>
      <c r="D943" s="24"/>
      <c r="E943" s="24"/>
      <c r="F943" s="24"/>
      <c r="G943" s="24"/>
      <c r="H943" s="24"/>
      <c r="I943" s="24"/>
      <c r="J943" s="24"/>
      <c r="K943" s="24"/>
      <c r="L943" s="24"/>
      <c r="M943" s="24"/>
      <c r="N943" s="24"/>
      <c r="O943" s="24"/>
      <c r="P943" s="24"/>
      <c r="Q943" s="24"/>
      <c r="R943" s="24"/>
      <c r="S943" s="24"/>
      <c r="T943" s="24"/>
      <c r="U943" s="24"/>
      <c r="V943" s="24"/>
      <c r="W943" s="24"/>
      <c r="X943" s="24"/>
      <c r="Y943" s="24"/>
      <c r="Z943" s="24"/>
    </row>
    <row r="944" spans="1:26" ht="15.75" customHeight="1">
      <c r="A944" s="24"/>
      <c r="B944" s="24"/>
      <c r="C944" s="24"/>
      <c r="D944" s="24"/>
      <c r="E944" s="24"/>
      <c r="F944" s="24"/>
      <c r="G944" s="24"/>
      <c r="H944" s="24"/>
      <c r="I944" s="24"/>
      <c r="J944" s="24"/>
      <c r="K944" s="24"/>
      <c r="L944" s="24"/>
      <c r="M944" s="24"/>
      <c r="N944" s="24"/>
      <c r="O944" s="24"/>
      <c r="P944" s="24"/>
      <c r="Q944" s="24"/>
      <c r="R944" s="24"/>
      <c r="S944" s="24"/>
      <c r="T944" s="24"/>
      <c r="U944" s="24"/>
      <c r="V944" s="24"/>
      <c r="W944" s="24"/>
      <c r="X944" s="24"/>
      <c r="Y944" s="24"/>
      <c r="Z944" s="24"/>
    </row>
    <row r="945" spans="1:26" ht="15.75" customHeight="1">
      <c r="A945" s="24"/>
      <c r="B945" s="24"/>
      <c r="C945" s="24"/>
      <c r="D945" s="24"/>
      <c r="E945" s="24"/>
      <c r="F945" s="24"/>
      <c r="G945" s="24"/>
      <c r="H945" s="24"/>
      <c r="I945" s="24"/>
      <c r="J945" s="24"/>
      <c r="K945" s="24"/>
      <c r="L945" s="24"/>
      <c r="M945" s="24"/>
      <c r="N945" s="24"/>
      <c r="O945" s="24"/>
      <c r="P945" s="24"/>
      <c r="Q945" s="24"/>
      <c r="R945" s="24"/>
      <c r="S945" s="24"/>
      <c r="T945" s="24"/>
      <c r="U945" s="24"/>
      <c r="V945" s="24"/>
      <c r="W945" s="24"/>
      <c r="X945" s="24"/>
      <c r="Y945" s="24"/>
      <c r="Z945" s="24"/>
    </row>
    <row r="946" spans="1:26" ht="15.75" customHeight="1">
      <c r="A946" s="24"/>
      <c r="B946" s="24"/>
      <c r="C946" s="24"/>
      <c r="D946" s="24"/>
      <c r="E946" s="24"/>
      <c r="F946" s="24"/>
      <c r="G946" s="24"/>
      <c r="H946" s="24"/>
      <c r="I946" s="24"/>
      <c r="J946" s="24"/>
      <c r="K946" s="24"/>
      <c r="L946" s="24"/>
      <c r="M946" s="24"/>
      <c r="N946" s="24"/>
      <c r="O946" s="24"/>
      <c r="P946" s="24"/>
      <c r="Q946" s="24"/>
      <c r="R946" s="24"/>
      <c r="S946" s="24"/>
      <c r="T946" s="24"/>
      <c r="U946" s="24"/>
      <c r="V946" s="24"/>
      <c r="W946" s="24"/>
      <c r="X946" s="24"/>
      <c r="Y946" s="24"/>
      <c r="Z946" s="24"/>
    </row>
    <row r="947" spans="1:26" ht="15.75" customHeight="1">
      <c r="A947" s="24"/>
      <c r="B947" s="24"/>
      <c r="C947" s="24"/>
      <c r="D947" s="24"/>
      <c r="E947" s="24"/>
      <c r="F947" s="24"/>
      <c r="G947" s="24"/>
      <c r="H947" s="24"/>
      <c r="I947" s="24"/>
      <c r="J947" s="24"/>
      <c r="K947" s="24"/>
      <c r="L947" s="24"/>
      <c r="M947" s="24"/>
      <c r="N947" s="24"/>
      <c r="O947" s="24"/>
      <c r="P947" s="24"/>
      <c r="Q947" s="24"/>
      <c r="R947" s="24"/>
      <c r="S947" s="24"/>
      <c r="T947" s="24"/>
      <c r="U947" s="24"/>
      <c r="V947" s="24"/>
      <c r="W947" s="24"/>
      <c r="X947" s="24"/>
      <c r="Y947" s="24"/>
      <c r="Z947" s="24"/>
    </row>
    <row r="948" spans="1:26" ht="15.75" customHeight="1">
      <c r="A948" s="24"/>
      <c r="B948" s="24"/>
      <c r="C948" s="24"/>
      <c r="D948" s="24"/>
      <c r="E948" s="24"/>
      <c r="F948" s="24"/>
      <c r="G948" s="24"/>
      <c r="H948" s="24"/>
      <c r="I948" s="24"/>
      <c r="J948" s="24"/>
      <c r="K948" s="24"/>
      <c r="L948" s="24"/>
      <c r="M948" s="24"/>
      <c r="N948" s="24"/>
      <c r="O948" s="24"/>
      <c r="P948" s="24"/>
      <c r="Q948" s="24"/>
      <c r="R948" s="24"/>
      <c r="S948" s="24"/>
      <c r="T948" s="24"/>
      <c r="U948" s="24"/>
      <c r="V948" s="24"/>
      <c r="W948" s="24"/>
      <c r="X948" s="24"/>
      <c r="Y948" s="24"/>
      <c r="Z948" s="24"/>
    </row>
    <row r="949" spans="1:26" ht="15.75" customHeight="1">
      <c r="A949" s="24"/>
      <c r="B949" s="24"/>
      <c r="C949" s="24"/>
      <c r="D949" s="24"/>
      <c r="E949" s="24"/>
      <c r="F949" s="24"/>
      <c r="G949" s="24"/>
      <c r="H949" s="24"/>
      <c r="I949" s="24"/>
      <c r="J949" s="24"/>
      <c r="K949" s="24"/>
      <c r="L949" s="24"/>
      <c r="M949" s="24"/>
      <c r="N949" s="24"/>
      <c r="O949" s="24"/>
      <c r="P949" s="24"/>
      <c r="Q949" s="24"/>
      <c r="R949" s="24"/>
      <c r="S949" s="24"/>
      <c r="T949" s="24"/>
      <c r="U949" s="24"/>
      <c r="V949" s="24"/>
      <c r="W949" s="24"/>
      <c r="X949" s="24"/>
      <c r="Y949" s="24"/>
      <c r="Z949" s="24"/>
    </row>
    <row r="950" spans="1:26" ht="15.75" customHeight="1">
      <c r="A950" s="24"/>
      <c r="B950" s="24"/>
      <c r="C950" s="24"/>
      <c r="D950" s="24"/>
      <c r="E950" s="24"/>
      <c r="F950" s="24"/>
      <c r="G950" s="24"/>
      <c r="H950" s="24"/>
      <c r="I950" s="24"/>
      <c r="J950" s="24"/>
      <c r="K950" s="24"/>
      <c r="L950" s="24"/>
      <c r="M950" s="24"/>
      <c r="N950" s="24"/>
      <c r="O950" s="24"/>
      <c r="P950" s="24"/>
      <c r="Q950" s="24"/>
      <c r="R950" s="24"/>
      <c r="S950" s="24"/>
      <c r="T950" s="24"/>
      <c r="U950" s="24"/>
      <c r="V950" s="24"/>
      <c r="W950" s="24"/>
      <c r="X950" s="24"/>
      <c r="Y950" s="24"/>
      <c r="Z950" s="24"/>
    </row>
    <row r="951" spans="1:26" ht="15.75" customHeight="1">
      <c r="A951" s="24"/>
      <c r="B951" s="24"/>
      <c r="C951" s="24"/>
      <c r="D951" s="24"/>
      <c r="E951" s="24"/>
      <c r="F951" s="24"/>
      <c r="G951" s="24"/>
      <c r="H951" s="24"/>
      <c r="I951" s="24"/>
      <c r="J951" s="24"/>
      <c r="K951" s="24"/>
      <c r="L951" s="24"/>
      <c r="M951" s="24"/>
      <c r="N951" s="24"/>
      <c r="O951" s="24"/>
      <c r="P951" s="24"/>
      <c r="Q951" s="24"/>
      <c r="R951" s="24"/>
      <c r="S951" s="24"/>
      <c r="T951" s="24"/>
      <c r="U951" s="24"/>
      <c r="V951" s="24"/>
      <c r="W951" s="24"/>
      <c r="X951" s="24"/>
      <c r="Y951" s="24"/>
      <c r="Z951" s="24"/>
    </row>
    <row r="952" spans="1:26" ht="15.75" customHeight="1">
      <c r="A952" s="24"/>
      <c r="B952" s="24"/>
      <c r="C952" s="24"/>
      <c r="D952" s="24"/>
      <c r="E952" s="24"/>
      <c r="F952" s="24"/>
      <c r="G952" s="24"/>
      <c r="H952" s="24"/>
      <c r="I952" s="24"/>
      <c r="J952" s="24"/>
      <c r="K952" s="24"/>
      <c r="L952" s="24"/>
      <c r="M952" s="24"/>
      <c r="N952" s="24"/>
      <c r="O952" s="24"/>
      <c r="P952" s="24"/>
      <c r="Q952" s="24"/>
      <c r="R952" s="24"/>
      <c r="S952" s="24"/>
      <c r="T952" s="24"/>
      <c r="U952" s="24"/>
      <c r="V952" s="24"/>
      <c r="W952" s="24"/>
      <c r="X952" s="24"/>
      <c r="Y952" s="24"/>
      <c r="Z952" s="24"/>
    </row>
    <row r="953" spans="1:26" ht="15.75" customHeight="1">
      <c r="A953" s="24"/>
      <c r="B953" s="24"/>
      <c r="C953" s="24"/>
      <c r="D953" s="24"/>
      <c r="E953" s="24"/>
      <c r="F953" s="24"/>
      <c r="G953" s="24"/>
      <c r="H953" s="24"/>
      <c r="I953" s="24"/>
      <c r="J953" s="24"/>
      <c r="K953" s="24"/>
      <c r="L953" s="24"/>
      <c r="M953" s="24"/>
      <c r="N953" s="24"/>
      <c r="O953" s="24"/>
      <c r="P953" s="24"/>
      <c r="Q953" s="24"/>
      <c r="R953" s="24"/>
      <c r="S953" s="24"/>
      <c r="T953" s="24"/>
      <c r="U953" s="24"/>
      <c r="V953" s="24"/>
      <c r="W953" s="24"/>
      <c r="X953" s="24"/>
      <c r="Y953" s="24"/>
      <c r="Z953" s="24"/>
    </row>
    <row r="954" spans="1:26" ht="15.75" customHeight="1">
      <c r="A954" s="24"/>
      <c r="B954" s="24"/>
      <c r="C954" s="24"/>
      <c r="D954" s="24"/>
      <c r="E954" s="24"/>
      <c r="F954" s="24"/>
      <c r="G954" s="24"/>
      <c r="H954" s="24"/>
      <c r="I954" s="24"/>
      <c r="J954" s="24"/>
      <c r="K954" s="24"/>
      <c r="L954" s="24"/>
      <c r="M954" s="24"/>
      <c r="N954" s="24"/>
      <c r="O954" s="24"/>
      <c r="P954" s="24"/>
      <c r="Q954" s="24"/>
      <c r="R954" s="24"/>
      <c r="S954" s="24"/>
      <c r="T954" s="24"/>
      <c r="U954" s="24"/>
      <c r="V954" s="24"/>
      <c r="W954" s="24"/>
      <c r="X954" s="24"/>
      <c r="Y954" s="24"/>
      <c r="Z954" s="24"/>
    </row>
    <row r="955" spans="1:26" ht="15.75" customHeight="1">
      <c r="A955" s="24"/>
      <c r="B955" s="24"/>
      <c r="C955" s="24"/>
      <c r="D955" s="24"/>
      <c r="E955" s="24"/>
      <c r="F955" s="24"/>
      <c r="G955" s="24"/>
      <c r="H955" s="24"/>
      <c r="I955" s="24"/>
      <c r="J955" s="24"/>
      <c r="K955" s="24"/>
      <c r="L955" s="24"/>
      <c r="M955" s="24"/>
      <c r="N955" s="24"/>
      <c r="O955" s="24"/>
      <c r="P955" s="24"/>
      <c r="Q955" s="24"/>
      <c r="R955" s="24"/>
      <c r="S955" s="24"/>
      <c r="T955" s="24"/>
      <c r="U955" s="24"/>
      <c r="V955" s="24"/>
      <c r="W955" s="24"/>
      <c r="X955" s="24"/>
      <c r="Y955" s="24"/>
      <c r="Z955" s="24"/>
    </row>
    <row r="956" spans="1:26" ht="15.75" customHeight="1">
      <c r="A956" s="24"/>
      <c r="B956" s="24"/>
      <c r="C956" s="24"/>
      <c r="D956" s="24"/>
      <c r="E956" s="24"/>
      <c r="F956" s="24"/>
      <c r="G956" s="24"/>
      <c r="H956" s="24"/>
      <c r="I956" s="24"/>
      <c r="J956" s="24"/>
      <c r="K956" s="24"/>
      <c r="L956" s="24"/>
      <c r="M956" s="24"/>
      <c r="N956" s="24"/>
      <c r="O956" s="24"/>
      <c r="P956" s="24"/>
      <c r="Q956" s="24"/>
      <c r="R956" s="24"/>
      <c r="S956" s="24"/>
      <c r="T956" s="24"/>
      <c r="U956" s="24"/>
      <c r="V956" s="24"/>
      <c r="W956" s="24"/>
      <c r="X956" s="24"/>
      <c r="Y956" s="24"/>
      <c r="Z956" s="24"/>
    </row>
    <row r="957" spans="1:26" ht="15.75" customHeight="1">
      <c r="A957" s="24"/>
      <c r="B957" s="24"/>
      <c r="C957" s="24"/>
      <c r="D957" s="24"/>
      <c r="E957" s="24"/>
      <c r="F957" s="24"/>
      <c r="G957" s="24"/>
      <c r="H957" s="24"/>
      <c r="I957" s="24"/>
      <c r="J957" s="24"/>
      <c r="K957" s="24"/>
      <c r="L957" s="24"/>
      <c r="M957" s="24"/>
      <c r="N957" s="24"/>
      <c r="O957" s="24"/>
      <c r="P957" s="24"/>
      <c r="Q957" s="24"/>
      <c r="R957" s="24"/>
      <c r="S957" s="24"/>
      <c r="T957" s="24"/>
      <c r="U957" s="24"/>
      <c r="V957" s="24"/>
      <c r="W957" s="24"/>
      <c r="X957" s="24"/>
      <c r="Y957" s="24"/>
      <c r="Z957" s="24"/>
    </row>
    <row r="958" spans="1:26" ht="15.75" customHeight="1">
      <c r="A958" s="24"/>
      <c r="B958" s="24"/>
      <c r="C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row>
    <row r="959" spans="1:26" ht="15.75" customHeight="1">
      <c r="A959" s="24"/>
      <c r="B959" s="24"/>
      <c r="C959" s="24"/>
      <c r="D959" s="24"/>
      <c r="E959" s="24"/>
      <c r="F959" s="24"/>
      <c r="G959" s="24"/>
      <c r="H959" s="24"/>
      <c r="I959" s="24"/>
      <c r="J959" s="24"/>
      <c r="K959" s="24"/>
      <c r="L959" s="24"/>
      <c r="M959" s="24"/>
      <c r="N959" s="24"/>
      <c r="O959" s="24"/>
      <c r="P959" s="24"/>
      <c r="Q959" s="24"/>
      <c r="R959" s="24"/>
      <c r="S959" s="24"/>
      <c r="T959" s="24"/>
      <c r="U959" s="24"/>
      <c r="V959" s="24"/>
      <c r="W959" s="24"/>
      <c r="X959" s="24"/>
      <c r="Y959" s="24"/>
      <c r="Z959" s="24"/>
    </row>
    <row r="960" spans="1:26" ht="15.75" customHeight="1">
      <c r="A960" s="24"/>
      <c r="B960" s="24"/>
      <c r="C960" s="24"/>
      <c r="D960" s="24"/>
      <c r="E960" s="24"/>
      <c r="F960" s="24"/>
      <c r="G960" s="24"/>
      <c r="H960" s="24"/>
      <c r="I960" s="24"/>
      <c r="J960" s="24"/>
      <c r="K960" s="24"/>
      <c r="L960" s="24"/>
      <c r="M960" s="24"/>
      <c r="N960" s="24"/>
      <c r="O960" s="24"/>
      <c r="P960" s="24"/>
      <c r="Q960" s="24"/>
      <c r="R960" s="24"/>
      <c r="S960" s="24"/>
      <c r="T960" s="24"/>
      <c r="U960" s="24"/>
      <c r="V960" s="24"/>
      <c r="W960" s="24"/>
      <c r="X960" s="24"/>
      <c r="Y960" s="24"/>
      <c r="Z960" s="24"/>
    </row>
    <row r="961" spans="1:26" ht="15.75" customHeight="1">
      <c r="A961" s="24"/>
      <c r="B961" s="24"/>
      <c r="C961" s="24"/>
      <c r="D961" s="24"/>
      <c r="E961" s="24"/>
      <c r="F961" s="24"/>
      <c r="G961" s="24"/>
      <c r="H961" s="24"/>
      <c r="I961" s="24"/>
      <c r="J961" s="24"/>
      <c r="K961" s="24"/>
      <c r="L961" s="24"/>
      <c r="M961" s="24"/>
      <c r="N961" s="24"/>
      <c r="O961" s="24"/>
      <c r="P961" s="24"/>
      <c r="Q961" s="24"/>
      <c r="R961" s="24"/>
      <c r="S961" s="24"/>
      <c r="T961" s="24"/>
      <c r="U961" s="24"/>
      <c r="V961" s="24"/>
      <c r="W961" s="24"/>
      <c r="X961" s="24"/>
      <c r="Y961" s="24"/>
      <c r="Z961" s="24"/>
    </row>
    <row r="962" spans="1:26" ht="15.75" customHeight="1">
      <c r="A962" s="24"/>
      <c r="B962" s="24"/>
      <c r="C962" s="24"/>
      <c r="D962" s="24"/>
      <c r="E962" s="24"/>
      <c r="F962" s="24"/>
      <c r="G962" s="24"/>
      <c r="H962" s="24"/>
      <c r="I962" s="24"/>
      <c r="J962" s="24"/>
      <c r="K962" s="24"/>
      <c r="L962" s="24"/>
      <c r="M962" s="24"/>
      <c r="N962" s="24"/>
      <c r="O962" s="24"/>
      <c r="P962" s="24"/>
      <c r="Q962" s="24"/>
      <c r="R962" s="24"/>
      <c r="S962" s="24"/>
      <c r="T962" s="24"/>
      <c r="U962" s="24"/>
      <c r="V962" s="24"/>
      <c r="W962" s="24"/>
      <c r="X962" s="24"/>
      <c r="Y962" s="24"/>
      <c r="Z962" s="24"/>
    </row>
    <row r="963" spans="1:26" ht="15.75" customHeight="1">
      <c r="A963" s="24"/>
      <c r="B963" s="24"/>
      <c r="C963" s="24"/>
      <c r="D963" s="24"/>
      <c r="E963" s="24"/>
      <c r="F963" s="24"/>
      <c r="G963" s="24"/>
      <c r="H963" s="24"/>
      <c r="I963" s="24"/>
      <c r="J963" s="24"/>
      <c r="K963" s="24"/>
      <c r="L963" s="24"/>
      <c r="M963" s="24"/>
      <c r="N963" s="24"/>
      <c r="O963" s="24"/>
      <c r="P963" s="24"/>
      <c r="Q963" s="24"/>
      <c r="R963" s="24"/>
      <c r="S963" s="24"/>
      <c r="T963" s="24"/>
      <c r="U963" s="24"/>
      <c r="V963" s="24"/>
      <c r="W963" s="24"/>
      <c r="X963" s="24"/>
      <c r="Y963" s="24"/>
      <c r="Z963" s="24"/>
    </row>
    <row r="964" spans="1:26" ht="15.75" customHeight="1">
      <c r="A964" s="24"/>
      <c r="B964" s="24"/>
      <c r="C964" s="24"/>
      <c r="D964" s="24"/>
      <c r="E964" s="24"/>
      <c r="F964" s="24"/>
      <c r="G964" s="24"/>
      <c r="H964" s="24"/>
      <c r="I964" s="24"/>
      <c r="J964" s="24"/>
      <c r="K964" s="24"/>
      <c r="L964" s="24"/>
      <c r="M964" s="24"/>
      <c r="N964" s="24"/>
      <c r="O964" s="24"/>
      <c r="P964" s="24"/>
      <c r="Q964" s="24"/>
      <c r="R964" s="24"/>
      <c r="S964" s="24"/>
      <c r="T964" s="24"/>
      <c r="U964" s="24"/>
      <c r="V964" s="24"/>
      <c r="W964" s="24"/>
      <c r="X964" s="24"/>
      <c r="Y964" s="24"/>
      <c r="Z964" s="24"/>
    </row>
    <row r="965" spans="1:26" ht="15.75" customHeight="1">
      <c r="A965" s="24"/>
      <c r="B965" s="24"/>
      <c r="C965" s="24"/>
      <c r="D965" s="24"/>
      <c r="E965" s="24"/>
      <c r="F965" s="24"/>
      <c r="G965" s="24"/>
      <c r="H965" s="24"/>
      <c r="I965" s="24"/>
      <c r="J965" s="24"/>
      <c r="K965" s="24"/>
      <c r="L965" s="24"/>
      <c r="M965" s="24"/>
      <c r="N965" s="24"/>
      <c r="O965" s="24"/>
      <c r="P965" s="24"/>
      <c r="Q965" s="24"/>
      <c r="R965" s="24"/>
      <c r="S965" s="24"/>
      <c r="T965" s="24"/>
      <c r="U965" s="24"/>
      <c r="V965" s="24"/>
      <c r="W965" s="24"/>
      <c r="X965" s="24"/>
      <c r="Y965" s="24"/>
      <c r="Z965" s="24"/>
    </row>
    <row r="966" spans="1:26" ht="15.75" customHeight="1">
      <c r="A966" s="24"/>
      <c r="B966" s="24"/>
      <c r="C966" s="24"/>
      <c r="D966" s="24"/>
      <c r="E966" s="24"/>
      <c r="F966" s="24"/>
      <c r="G966" s="24"/>
      <c r="H966" s="24"/>
      <c r="I966" s="24"/>
      <c r="J966" s="24"/>
      <c r="K966" s="24"/>
      <c r="L966" s="24"/>
      <c r="M966" s="24"/>
      <c r="N966" s="24"/>
      <c r="O966" s="24"/>
      <c r="P966" s="24"/>
      <c r="Q966" s="24"/>
      <c r="R966" s="24"/>
      <c r="S966" s="24"/>
      <c r="T966" s="24"/>
      <c r="U966" s="24"/>
      <c r="V966" s="24"/>
      <c r="W966" s="24"/>
      <c r="X966" s="24"/>
      <c r="Y966" s="24"/>
      <c r="Z966" s="24"/>
    </row>
    <row r="967" spans="1:26" ht="15.75" customHeight="1">
      <c r="A967" s="24"/>
      <c r="B967" s="24"/>
      <c r="C967" s="24"/>
      <c r="D967" s="24"/>
      <c r="E967" s="24"/>
      <c r="F967" s="24"/>
      <c r="G967" s="24"/>
      <c r="H967" s="24"/>
      <c r="I967" s="24"/>
      <c r="J967" s="24"/>
      <c r="K967" s="24"/>
      <c r="L967" s="24"/>
      <c r="M967" s="24"/>
      <c r="N967" s="24"/>
      <c r="O967" s="24"/>
      <c r="P967" s="24"/>
      <c r="Q967" s="24"/>
      <c r="R967" s="24"/>
      <c r="S967" s="24"/>
      <c r="T967" s="24"/>
      <c r="U967" s="24"/>
      <c r="V967" s="24"/>
      <c r="W967" s="24"/>
      <c r="X967" s="24"/>
      <c r="Y967" s="24"/>
      <c r="Z967" s="24"/>
    </row>
    <row r="968" spans="1:26" ht="15.75" customHeight="1">
      <c r="A968" s="24"/>
      <c r="B968" s="24"/>
      <c r="C968" s="24"/>
      <c r="D968" s="24"/>
      <c r="E968" s="24"/>
      <c r="F968" s="24"/>
      <c r="G968" s="24"/>
      <c r="H968" s="24"/>
      <c r="I968" s="24"/>
      <c r="J968" s="24"/>
      <c r="K968" s="24"/>
      <c r="L968" s="24"/>
      <c r="M968" s="24"/>
      <c r="N968" s="24"/>
      <c r="O968" s="24"/>
      <c r="P968" s="24"/>
      <c r="Q968" s="24"/>
      <c r="R968" s="24"/>
      <c r="S968" s="24"/>
      <c r="T968" s="24"/>
      <c r="U968" s="24"/>
      <c r="V968" s="24"/>
      <c r="W968" s="24"/>
      <c r="X968" s="24"/>
      <c r="Y968" s="24"/>
      <c r="Z968" s="24"/>
    </row>
    <row r="969" spans="1:26" ht="15.75" customHeight="1">
      <c r="A969" s="24"/>
      <c r="B969" s="24"/>
      <c r="C969" s="24"/>
      <c r="D969" s="24"/>
      <c r="E969" s="24"/>
      <c r="F969" s="24"/>
      <c r="G969" s="24"/>
      <c r="H969" s="24"/>
      <c r="I969" s="24"/>
      <c r="J969" s="24"/>
      <c r="K969" s="24"/>
      <c r="L969" s="24"/>
      <c r="M969" s="24"/>
      <c r="N969" s="24"/>
      <c r="O969" s="24"/>
      <c r="P969" s="24"/>
      <c r="Q969" s="24"/>
      <c r="R969" s="24"/>
      <c r="S969" s="24"/>
      <c r="T969" s="24"/>
      <c r="U969" s="24"/>
      <c r="V969" s="24"/>
      <c r="W969" s="24"/>
      <c r="X969" s="24"/>
      <c r="Y969" s="24"/>
      <c r="Z969" s="24"/>
    </row>
    <row r="970" spans="1:26" ht="15.75" customHeight="1">
      <c r="A970" s="24"/>
      <c r="B970" s="24"/>
      <c r="C970" s="24"/>
      <c r="D970" s="24"/>
      <c r="E970" s="24"/>
      <c r="F970" s="24"/>
      <c r="G970" s="24"/>
      <c r="H970" s="24"/>
      <c r="I970" s="24"/>
      <c r="J970" s="24"/>
      <c r="K970" s="24"/>
      <c r="L970" s="24"/>
      <c r="M970" s="24"/>
      <c r="N970" s="24"/>
      <c r="O970" s="24"/>
      <c r="P970" s="24"/>
      <c r="Q970" s="24"/>
      <c r="R970" s="24"/>
      <c r="S970" s="24"/>
      <c r="T970" s="24"/>
      <c r="U970" s="24"/>
      <c r="V970" s="24"/>
      <c r="W970" s="24"/>
      <c r="X970" s="24"/>
      <c r="Y970" s="24"/>
      <c r="Z970" s="24"/>
    </row>
    <row r="971" spans="1:26" ht="15.75" customHeight="1">
      <c r="A971" s="24"/>
      <c r="B971" s="24"/>
      <c r="C971" s="24"/>
      <c r="D971" s="24"/>
      <c r="E971" s="24"/>
      <c r="F971" s="24"/>
      <c r="G971" s="24"/>
      <c r="H971" s="24"/>
      <c r="I971" s="24"/>
      <c r="J971" s="24"/>
      <c r="K971" s="24"/>
      <c r="L971" s="24"/>
      <c r="M971" s="24"/>
      <c r="N971" s="24"/>
      <c r="O971" s="24"/>
      <c r="P971" s="24"/>
      <c r="Q971" s="24"/>
      <c r="R971" s="24"/>
      <c r="S971" s="24"/>
      <c r="T971" s="24"/>
      <c r="U971" s="24"/>
      <c r="V971" s="24"/>
      <c r="W971" s="24"/>
      <c r="X971" s="24"/>
      <c r="Y971" s="24"/>
      <c r="Z971" s="24"/>
    </row>
    <row r="972" spans="1:26" ht="15.75" customHeight="1">
      <c r="A972" s="24"/>
      <c r="B972" s="24"/>
      <c r="C972" s="24"/>
      <c r="D972" s="24"/>
      <c r="E972" s="24"/>
      <c r="F972" s="24"/>
      <c r="G972" s="24"/>
      <c r="H972" s="24"/>
      <c r="I972" s="24"/>
      <c r="J972" s="24"/>
      <c r="K972" s="24"/>
      <c r="L972" s="24"/>
      <c r="M972" s="24"/>
      <c r="N972" s="24"/>
      <c r="O972" s="24"/>
      <c r="P972" s="24"/>
      <c r="Q972" s="24"/>
      <c r="R972" s="24"/>
      <c r="S972" s="24"/>
      <c r="T972" s="24"/>
      <c r="U972" s="24"/>
      <c r="V972" s="24"/>
      <c r="W972" s="24"/>
      <c r="X972" s="24"/>
      <c r="Y972" s="24"/>
      <c r="Z972" s="24"/>
    </row>
    <row r="973" spans="1:26" ht="15.75" customHeight="1">
      <c r="A973" s="24"/>
      <c r="B973" s="24"/>
      <c r="C973" s="24"/>
      <c r="D973" s="24"/>
      <c r="E973" s="24"/>
      <c r="F973" s="24"/>
      <c r="G973" s="24"/>
      <c r="H973" s="24"/>
      <c r="I973" s="24"/>
      <c r="J973" s="24"/>
      <c r="K973" s="24"/>
      <c r="L973" s="24"/>
      <c r="M973" s="24"/>
      <c r="N973" s="24"/>
      <c r="O973" s="24"/>
      <c r="P973" s="24"/>
      <c r="Q973" s="24"/>
      <c r="R973" s="24"/>
      <c r="S973" s="24"/>
      <c r="T973" s="24"/>
      <c r="U973" s="24"/>
      <c r="V973" s="24"/>
      <c r="W973" s="24"/>
      <c r="X973" s="24"/>
      <c r="Y973" s="24"/>
      <c r="Z973" s="24"/>
    </row>
    <row r="974" spans="1:26" ht="15.75" customHeight="1">
      <c r="A974" s="24"/>
      <c r="B974" s="24"/>
      <c r="C974" s="24"/>
      <c r="D974" s="24"/>
      <c r="E974" s="24"/>
      <c r="F974" s="24"/>
      <c r="G974" s="24"/>
      <c r="H974" s="24"/>
      <c r="I974" s="24"/>
      <c r="J974" s="24"/>
      <c r="K974" s="24"/>
      <c r="L974" s="24"/>
      <c r="M974" s="24"/>
      <c r="N974" s="24"/>
      <c r="O974" s="24"/>
      <c r="P974" s="24"/>
      <c r="Q974" s="24"/>
      <c r="R974" s="24"/>
      <c r="S974" s="24"/>
      <c r="T974" s="24"/>
      <c r="U974" s="24"/>
      <c r="V974" s="24"/>
      <c r="W974" s="24"/>
      <c r="X974" s="24"/>
      <c r="Y974" s="24"/>
      <c r="Z974" s="24"/>
    </row>
    <row r="975" spans="1:26" ht="15.75" customHeight="1">
      <c r="A975" s="24"/>
      <c r="B975" s="24"/>
      <c r="C975" s="24"/>
      <c r="D975" s="24"/>
      <c r="E975" s="24"/>
      <c r="F975" s="24"/>
      <c r="G975" s="24"/>
      <c r="H975" s="24"/>
      <c r="I975" s="24"/>
      <c r="J975" s="24"/>
      <c r="K975" s="24"/>
      <c r="L975" s="24"/>
      <c r="M975" s="24"/>
      <c r="N975" s="24"/>
      <c r="O975" s="24"/>
      <c r="P975" s="24"/>
      <c r="Q975" s="24"/>
      <c r="R975" s="24"/>
      <c r="S975" s="24"/>
      <c r="T975" s="24"/>
      <c r="U975" s="24"/>
      <c r="V975" s="24"/>
      <c r="W975" s="24"/>
      <c r="X975" s="24"/>
      <c r="Y975" s="24"/>
      <c r="Z975" s="24"/>
    </row>
    <row r="976" spans="1:26" ht="15.75" customHeight="1">
      <c r="A976" s="24"/>
      <c r="B976" s="24"/>
      <c r="C976" s="24"/>
      <c r="D976" s="24"/>
      <c r="E976" s="24"/>
      <c r="F976" s="24"/>
      <c r="G976" s="24"/>
      <c r="H976" s="24"/>
      <c r="I976" s="24"/>
      <c r="J976" s="24"/>
      <c r="K976" s="24"/>
      <c r="L976" s="24"/>
      <c r="M976" s="24"/>
      <c r="N976" s="24"/>
      <c r="O976" s="24"/>
      <c r="P976" s="24"/>
      <c r="Q976" s="24"/>
      <c r="R976" s="24"/>
      <c r="S976" s="24"/>
      <c r="T976" s="24"/>
      <c r="U976" s="24"/>
      <c r="V976" s="24"/>
      <c r="W976" s="24"/>
      <c r="X976" s="24"/>
      <c r="Y976" s="24"/>
      <c r="Z976" s="24"/>
    </row>
    <row r="977" spans="1:26" ht="15.75" customHeight="1">
      <c r="A977" s="24"/>
      <c r="B977" s="24"/>
      <c r="C977" s="24"/>
      <c r="D977" s="24"/>
      <c r="E977" s="24"/>
      <c r="F977" s="24"/>
      <c r="G977" s="24"/>
      <c r="H977" s="24"/>
      <c r="I977" s="24"/>
      <c r="J977" s="24"/>
      <c r="K977" s="24"/>
      <c r="L977" s="24"/>
      <c r="M977" s="24"/>
      <c r="N977" s="24"/>
      <c r="O977" s="24"/>
      <c r="P977" s="24"/>
      <c r="Q977" s="24"/>
      <c r="R977" s="24"/>
      <c r="S977" s="24"/>
      <c r="T977" s="24"/>
      <c r="U977" s="24"/>
      <c r="V977" s="24"/>
      <c r="W977" s="24"/>
      <c r="X977" s="24"/>
      <c r="Y977" s="24"/>
      <c r="Z977" s="24"/>
    </row>
    <row r="978" spans="1:26" ht="15.75" customHeight="1">
      <c r="A978" s="24"/>
      <c r="B978" s="24"/>
      <c r="C978" s="24"/>
      <c r="D978" s="24"/>
      <c r="E978" s="24"/>
      <c r="F978" s="24"/>
      <c r="G978" s="24"/>
      <c r="H978" s="24"/>
      <c r="I978" s="24"/>
      <c r="J978" s="24"/>
      <c r="K978" s="24"/>
      <c r="L978" s="24"/>
      <c r="M978" s="24"/>
      <c r="N978" s="24"/>
      <c r="O978" s="24"/>
      <c r="P978" s="24"/>
      <c r="Q978" s="24"/>
      <c r="R978" s="24"/>
      <c r="S978" s="24"/>
      <c r="T978" s="24"/>
      <c r="U978" s="24"/>
      <c r="V978" s="24"/>
      <c r="W978" s="24"/>
      <c r="X978" s="24"/>
      <c r="Y978" s="24"/>
      <c r="Z978" s="24"/>
    </row>
    <row r="979" spans="1:26" ht="15.75" customHeight="1">
      <c r="A979" s="24"/>
      <c r="B979" s="24"/>
      <c r="C979" s="24"/>
      <c r="D979" s="24"/>
      <c r="E979" s="24"/>
      <c r="F979" s="24"/>
      <c r="G979" s="24"/>
      <c r="H979" s="24"/>
      <c r="I979" s="24"/>
      <c r="J979" s="24"/>
      <c r="K979" s="24"/>
      <c r="L979" s="24"/>
      <c r="M979" s="24"/>
      <c r="N979" s="24"/>
      <c r="O979" s="24"/>
      <c r="P979" s="24"/>
      <c r="Q979" s="24"/>
      <c r="R979" s="24"/>
      <c r="S979" s="24"/>
      <c r="T979" s="24"/>
      <c r="U979" s="24"/>
      <c r="V979" s="24"/>
      <c r="W979" s="24"/>
      <c r="X979" s="24"/>
      <c r="Y979" s="24"/>
      <c r="Z979" s="24"/>
    </row>
    <row r="980" spans="1:26" ht="15.75" customHeight="1">
      <c r="A980" s="24"/>
      <c r="B980" s="24"/>
      <c r="C980" s="24"/>
      <c r="D980" s="24"/>
      <c r="E980" s="24"/>
      <c r="F980" s="24"/>
      <c r="G980" s="24"/>
      <c r="H980" s="24"/>
      <c r="I980" s="24"/>
      <c r="J980" s="24"/>
      <c r="K980" s="24"/>
      <c r="L980" s="24"/>
      <c r="M980" s="24"/>
      <c r="N980" s="24"/>
      <c r="O980" s="24"/>
      <c r="P980" s="24"/>
      <c r="Q980" s="24"/>
      <c r="R980" s="24"/>
      <c r="S980" s="24"/>
      <c r="T980" s="24"/>
      <c r="U980" s="24"/>
      <c r="V980" s="24"/>
      <c r="W980" s="24"/>
      <c r="X980" s="24"/>
      <c r="Y980" s="24"/>
      <c r="Z980" s="24"/>
    </row>
    <row r="981" spans="1:26" ht="15.75" customHeight="1">
      <c r="A981" s="24"/>
      <c r="B981" s="24"/>
      <c r="C981" s="24"/>
      <c r="D981" s="24"/>
      <c r="E981" s="24"/>
      <c r="F981" s="24"/>
      <c r="G981" s="24"/>
      <c r="H981" s="24"/>
      <c r="I981" s="24"/>
      <c r="J981" s="24"/>
      <c r="K981" s="24"/>
      <c r="L981" s="24"/>
      <c r="M981" s="24"/>
      <c r="N981" s="24"/>
      <c r="O981" s="24"/>
      <c r="P981" s="24"/>
      <c r="Q981" s="24"/>
      <c r="R981" s="24"/>
      <c r="S981" s="24"/>
      <c r="T981" s="24"/>
      <c r="U981" s="24"/>
      <c r="V981" s="24"/>
      <c r="W981" s="24"/>
      <c r="X981" s="24"/>
      <c r="Y981" s="24"/>
      <c r="Z981" s="24"/>
    </row>
    <row r="982" spans="1:26" ht="15.75" customHeight="1">
      <c r="A982" s="24"/>
      <c r="B982" s="24"/>
      <c r="C982" s="24"/>
      <c r="D982" s="24"/>
      <c r="E982" s="24"/>
      <c r="F982" s="24"/>
      <c r="G982" s="24"/>
      <c r="H982" s="24"/>
      <c r="I982" s="24"/>
      <c r="J982" s="24"/>
      <c r="K982" s="24"/>
      <c r="L982" s="24"/>
      <c r="M982" s="24"/>
      <c r="N982" s="24"/>
      <c r="O982" s="24"/>
      <c r="P982" s="24"/>
      <c r="Q982" s="24"/>
      <c r="R982" s="24"/>
      <c r="S982" s="24"/>
      <c r="T982" s="24"/>
      <c r="U982" s="24"/>
      <c r="V982" s="24"/>
      <c r="W982" s="24"/>
      <c r="X982" s="24"/>
      <c r="Y982" s="24"/>
      <c r="Z982" s="24"/>
    </row>
    <row r="983" spans="1:26" ht="15.75" customHeight="1">
      <c r="A983" s="24"/>
      <c r="B983" s="24"/>
      <c r="C983" s="24"/>
      <c r="D983" s="24"/>
      <c r="E983" s="24"/>
      <c r="F983" s="24"/>
      <c r="G983" s="24"/>
      <c r="H983" s="24"/>
      <c r="I983" s="24"/>
      <c r="J983" s="24"/>
      <c r="K983" s="24"/>
      <c r="L983" s="24"/>
      <c r="M983" s="24"/>
      <c r="N983" s="24"/>
      <c r="O983" s="24"/>
      <c r="P983" s="24"/>
      <c r="Q983" s="24"/>
      <c r="R983" s="24"/>
      <c r="S983" s="24"/>
      <c r="T983" s="24"/>
      <c r="U983" s="24"/>
      <c r="V983" s="24"/>
      <c r="W983" s="24"/>
      <c r="X983" s="24"/>
      <c r="Y983" s="24"/>
      <c r="Z983" s="24"/>
    </row>
    <row r="984" spans="1:26" ht="15.75" customHeight="1">
      <c r="A984" s="24"/>
      <c r="B984" s="24"/>
      <c r="C984" s="24"/>
      <c r="D984" s="24"/>
      <c r="E984" s="24"/>
      <c r="F984" s="24"/>
      <c r="G984" s="24"/>
      <c r="H984" s="24"/>
      <c r="I984" s="24"/>
      <c r="J984" s="24"/>
      <c r="K984" s="24"/>
      <c r="L984" s="24"/>
      <c r="M984" s="24"/>
      <c r="N984" s="24"/>
      <c r="O984" s="24"/>
      <c r="P984" s="24"/>
      <c r="Q984" s="24"/>
      <c r="R984" s="24"/>
      <c r="S984" s="24"/>
      <c r="T984" s="24"/>
      <c r="U984" s="24"/>
      <c r="V984" s="24"/>
      <c r="W984" s="24"/>
      <c r="X984" s="24"/>
      <c r="Y984" s="24"/>
      <c r="Z984" s="24"/>
    </row>
    <row r="985" spans="1:26" ht="15.75" customHeight="1">
      <c r="A985" s="24"/>
      <c r="B985" s="24"/>
      <c r="C985" s="24"/>
      <c r="D985" s="24"/>
      <c r="E985" s="24"/>
      <c r="F985" s="24"/>
      <c r="G985" s="24"/>
      <c r="H985" s="24"/>
      <c r="I985" s="24"/>
      <c r="J985" s="24"/>
      <c r="K985" s="24"/>
      <c r="L985" s="24"/>
      <c r="M985" s="24"/>
      <c r="N985" s="24"/>
      <c r="O985" s="24"/>
      <c r="P985" s="24"/>
      <c r="Q985" s="24"/>
      <c r="R985" s="24"/>
      <c r="S985" s="24"/>
      <c r="T985" s="24"/>
      <c r="U985" s="24"/>
      <c r="V985" s="24"/>
      <c r="W985" s="24"/>
      <c r="X985" s="24"/>
      <c r="Y985" s="24"/>
      <c r="Z985" s="24"/>
    </row>
    <row r="986" spans="1:26" ht="15.75" customHeight="1">
      <c r="A986" s="24"/>
      <c r="B986" s="24"/>
      <c r="C986" s="24"/>
      <c r="D986" s="24"/>
      <c r="E986" s="24"/>
      <c r="F986" s="24"/>
      <c r="G986" s="24"/>
      <c r="H986" s="24"/>
      <c r="I986" s="24"/>
      <c r="J986" s="24"/>
      <c r="K986" s="24"/>
      <c r="L986" s="24"/>
      <c r="M986" s="24"/>
      <c r="N986" s="24"/>
      <c r="O986" s="24"/>
      <c r="P986" s="24"/>
      <c r="Q986" s="24"/>
      <c r="R986" s="24"/>
      <c r="S986" s="24"/>
      <c r="T986" s="24"/>
      <c r="U986" s="24"/>
      <c r="V986" s="24"/>
      <c r="W986" s="24"/>
      <c r="X986" s="24"/>
      <c r="Y986" s="24"/>
      <c r="Z986" s="24"/>
    </row>
    <row r="987" spans="1:26" ht="15.75" customHeight="1">
      <c r="A987" s="24"/>
      <c r="B987" s="24"/>
      <c r="C987" s="24"/>
      <c r="D987" s="24"/>
      <c r="E987" s="24"/>
      <c r="F987" s="24"/>
      <c r="G987" s="24"/>
      <c r="H987" s="24"/>
      <c r="I987" s="24"/>
      <c r="J987" s="24"/>
      <c r="K987" s="24"/>
      <c r="L987" s="24"/>
      <c r="M987" s="24"/>
      <c r="N987" s="24"/>
      <c r="O987" s="24"/>
      <c r="P987" s="24"/>
      <c r="Q987" s="24"/>
      <c r="R987" s="24"/>
      <c r="S987" s="24"/>
      <c r="T987" s="24"/>
      <c r="U987" s="24"/>
      <c r="V987" s="24"/>
      <c r="W987" s="24"/>
      <c r="X987" s="24"/>
      <c r="Y987" s="24"/>
      <c r="Z987" s="24"/>
    </row>
    <row r="988" spans="1:26" ht="15.75" customHeight="1">
      <c r="A988" s="24"/>
      <c r="B988" s="24"/>
      <c r="C988" s="24"/>
      <c r="D988" s="24"/>
      <c r="E988" s="24"/>
      <c r="F988" s="24"/>
      <c r="G988" s="24"/>
      <c r="H988" s="24"/>
      <c r="I988" s="24"/>
      <c r="J988" s="24"/>
      <c r="K988" s="24"/>
      <c r="L988" s="24"/>
      <c r="M988" s="24"/>
      <c r="N988" s="24"/>
      <c r="O988" s="24"/>
      <c r="P988" s="24"/>
      <c r="Q988" s="24"/>
      <c r="R988" s="24"/>
      <c r="S988" s="24"/>
      <c r="T988" s="24"/>
      <c r="U988" s="24"/>
      <c r="V988" s="24"/>
      <c r="W988" s="24"/>
      <c r="X988" s="24"/>
      <c r="Y988" s="24"/>
      <c r="Z988" s="24"/>
    </row>
    <row r="989" spans="1:26" ht="15.75" customHeight="1">
      <c r="A989" s="24"/>
      <c r="B989" s="24"/>
      <c r="C989" s="24"/>
      <c r="D989" s="24"/>
      <c r="E989" s="24"/>
      <c r="F989" s="24"/>
      <c r="G989" s="24"/>
      <c r="H989" s="24"/>
      <c r="I989" s="24"/>
      <c r="J989" s="24"/>
      <c r="K989" s="24"/>
      <c r="L989" s="24"/>
      <c r="M989" s="24"/>
      <c r="N989" s="24"/>
      <c r="O989" s="24"/>
      <c r="P989" s="24"/>
      <c r="Q989" s="24"/>
      <c r="R989" s="24"/>
      <c r="S989" s="24"/>
      <c r="T989" s="24"/>
      <c r="U989" s="24"/>
      <c r="V989" s="24"/>
      <c r="W989" s="24"/>
      <c r="X989" s="24"/>
      <c r="Y989" s="24"/>
      <c r="Z989" s="24"/>
    </row>
    <row r="990" spans="1:26" ht="15.75" customHeight="1">
      <c r="A990" s="24"/>
      <c r="B990" s="24"/>
      <c r="C990" s="24"/>
      <c r="D990" s="24"/>
      <c r="E990" s="24"/>
      <c r="F990" s="24"/>
      <c r="G990" s="24"/>
      <c r="H990" s="24"/>
      <c r="I990" s="24"/>
      <c r="J990" s="24"/>
      <c r="K990" s="24"/>
      <c r="L990" s="24"/>
      <c r="M990" s="24"/>
      <c r="N990" s="24"/>
      <c r="O990" s="24"/>
      <c r="P990" s="24"/>
      <c r="Q990" s="24"/>
      <c r="R990" s="24"/>
      <c r="S990" s="24"/>
      <c r="T990" s="24"/>
      <c r="U990" s="24"/>
      <c r="V990" s="24"/>
      <c r="W990" s="24"/>
      <c r="X990" s="24"/>
      <c r="Y990" s="24"/>
      <c r="Z990" s="24"/>
    </row>
    <row r="991" spans="1:26" ht="15.75" customHeight="1">
      <c r="A991" s="24"/>
      <c r="B991" s="24"/>
      <c r="C991" s="24"/>
      <c r="D991" s="24"/>
      <c r="E991" s="24"/>
      <c r="F991" s="24"/>
      <c r="G991" s="24"/>
      <c r="H991" s="24"/>
      <c r="I991" s="24"/>
      <c r="J991" s="24"/>
      <c r="K991" s="24"/>
      <c r="L991" s="24"/>
      <c r="M991" s="24"/>
      <c r="N991" s="24"/>
      <c r="O991" s="24"/>
      <c r="P991" s="24"/>
      <c r="Q991" s="24"/>
      <c r="R991" s="24"/>
      <c r="S991" s="24"/>
      <c r="T991" s="24"/>
      <c r="U991" s="24"/>
      <c r="V991" s="24"/>
      <c r="W991" s="24"/>
      <c r="X991" s="24"/>
      <c r="Y991" s="24"/>
      <c r="Z991" s="24"/>
    </row>
    <row r="992" spans="1:26" ht="15.75" customHeight="1">
      <c r="A992" s="24"/>
      <c r="B992" s="24"/>
      <c r="C992" s="24"/>
      <c r="D992" s="24"/>
      <c r="E992" s="24"/>
      <c r="F992" s="24"/>
      <c r="G992" s="24"/>
      <c r="H992" s="24"/>
      <c r="I992" s="24"/>
      <c r="J992" s="24"/>
      <c r="K992" s="24"/>
      <c r="L992" s="24"/>
      <c r="M992" s="24"/>
      <c r="N992" s="24"/>
      <c r="O992" s="24"/>
      <c r="P992" s="24"/>
      <c r="Q992" s="24"/>
      <c r="R992" s="24"/>
      <c r="S992" s="24"/>
      <c r="T992" s="24"/>
      <c r="U992" s="24"/>
      <c r="V992" s="24"/>
      <c r="W992" s="24"/>
      <c r="X992" s="24"/>
      <c r="Y992" s="24"/>
      <c r="Z992" s="24"/>
    </row>
    <row r="993" spans="1:26" ht="15.75" customHeight="1">
      <c r="A993" s="24"/>
      <c r="B993" s="24"/>
      <c r="C993" s="24"/>
      <c r="D993" s="24"/>
      <c r="E993" s="24"/>
      <c r="F993" s="24"/>
      <c r="G993" s="24"/>
      <c r="H993" s="24"/>
      <c r="I993" s="24"/>
      <c r="J993" s="24"/>
      <c r="K993" s="24"/>
      <c r="L993" s="24"/>
      <c r="M993" s="24"/>
      <c r="N993" s="24"/>
      <c r="O993" s="24"/>
      <c r="P993" s="24"/>
      <c r="Q993" s="24"/>
      <c r="R993" s="24"/>
      <c r="S993" s="24"/>
      <c r="T993" s="24"/>
      <c r="U993" s="24"/>
      <c r="V993" s="24"/>
      <c r="W993" s="24"/>
      <c r="X993" s="24"/>
      <c r="Y993" s="24"/>
      <c r="Z993" s="24"/>
    </row>
    <row r="994" spans="1:26" ht="15.75" customHeight="1">
      <c r="A994" s="24"/>
      <c r="B994" s="24"/>
      <c r="C994" s="24"/>
      <c r="D994" s="24"/>
      <c r="E994" s="24"/>
      <c r="F994" s="24"/>
      <c r="G994" s="24"/>
      <c r="H994" s="24"/>
      <c r="I994" s="24"/>
      <c r="J994" s="24"/>
      <c r="K994" s="24"/>
      <c r="L994" s="24"/>
      <c r="M994" s="24"/>
      <c r="N994" s="24"/>
      <c r="O994" s="24"/>
      <c r="P994" s="24"/>
      <c r="Q994" s="24"/>
      <c r="R994" s="24"/>
      <c r="S994" s="24"/>
      <c r="T994" s="24"/>
      <c r="U994" s="24"/>
      <c r="V994" s="24"/>
      <c r="W994" s="24"/>
      <c r="X994" s="24"/>
      <c r="Y994" s="24"/>
      <c r="Z994" s="24"/>
    </row>
    <row r="995" spans="1:26" ht="15.75" customHeight="1">
      <c r="A995" s="24"/>
      <c r="B995" s="24"/>
      <c r="C995" s="24"/>
      <c r="D995" s="24"/>
      <c r="E995" s="24"/>
      <c r="F995" s="24"/>
      <c r="G995" s="24"/>
      <c r="H995" s="24"/>
      <c r="I995" s="24"/>
      <c r="J995" s="24"/>
      <c r="K995" s="24"/>
      <c r="L995" s="24"/>
      <c r="M995" s="24"/>
      <c r="N995" s="24"/>
      <c r="O995" s="24"/>
      <c r="P995" s="24"/>
      <c r="Q995" s="24"/>
      <c r="R995" s="24"/>
      <c r="S995" s="24"/>
      <c r="T995" s="24"/>
      <c r="U995" s="24"/>
      <c r="V995" s="24"/>
      <c r="W995" s="24"/>
      <c r="X995" s="24"/>
      <c r="Y995" s="24"/>
      <c r="Z995" s="24"/>
    </row>
    <row r="996" spans="1:26" ht="15.75" customHeight="1">
      <c r="A996" s="24"/>
      <c r="B996" s="24"/>
      <c r="C996" s="24"/>
      <c r="D996" s="24"/>
      <c r="E996" s="24"/>
      <c r="F996" s="24"/>
      <c r="G996" s="24"/>
      <c r="H996" s="24"/>
      <c r="I996" s="24"/>
      <c r="J996" s="24"/>
      <c r="K996" s="24"/>
      <c r="L996" s="24"/>
      <c r="M996" s="24"/>
      <c r="N996" s="24"/>
      <c r="O996" s="24"/>
      <c r="P996" s="24"/>
      <c r="Q996" s="24"/>
      <c r="R996" s="24"/>
      <c r="S996" s="24"/>
      <c r="T996" s="24"/>
      <c r="U996" s="24"/>
      <c r="V996" s="24"/>
      <c r="W996" s="24"/>
      <c r="X996" s="24"/>
      <c r="Y996" s="24"/>
      <c r="Z996" s="24"/>
    </row>
    <row r="997" spans="1:26" ht="15.75" customHeight="1">
      <c r="A997" s="24"/>
      <c r="B997" s="24"/>
      <c r="C997" s="24"/>
      <c r="D997" s="24"/>
      <c r="E997" s="24"/>
      <c r="F997" s="24"/>
      <c r="G997" s="24"/>
      <c r="H997" s="24"/>
      <c r="I997" s="24"/>
      <c r="J997" s="24"/>
      <c r="K997" s="24"/>
      <c r="L997" s="24"/>
      <c r="M997" s="24"/>
      <c r="N997" s="24"/>
      <c r="O997" s="24"/>
      <c r="P997" s="24"/>
      <c r="Q997" s="24"/>
      <c r="R997" s="24"/>
      <c r="S997" s="24"/>
      <c r="T997" s="24"/>
      <c r="U997" s="24"/>
      <c r="V997" s="24"/>
      <c r="W997" s="24"/>
      <c r="X997" s="24"/>
      <c r="Y997" s="24"/>
      <c r="Z997" s="24"/>
    </row>
    <row r="998" spans="1:26" ht="15.75" customHeight="1">
      <c r="A998" s="24"/>
      <c r="B998" s="24"/>
      <c r="C998" s="24"/>
      <c r="D998" s="24"/>
      <c r="E998" s="24"/>
      <c r="F998" s="24"/>
      <c r="G998" s="24"/>
      <c r="H998" s="24"/>
      <c r="I998" s="24"/>
      <c r="J998" s="24"/>
      <c r="K998" s="24"/>
      <c r="L998" s="24"/>
      <c r="M998" s="24"/>
      <c r="N998" s="24"/>
      <c r="O998" s="24"/>
      <c r="P998" s="24"/>
      <c r="Q998" s="24"/>
      <c r="R998" s="24"/>
      <c r="S998" s="24"/>
      <c r="T998" s="24"/>
      <c r="U998" s="24"/>
      <c r="V998" s="24"/>
      <c r="W998" s="24"/>
      <c r="X998" s="24"/>
      <c r="Y998" s="24"/>
      <c r="Z998" s="24"/>
    </row>
    <row r="999" spans="1:26" ht="15.75" customHeight="1">
      <c r="A999" s="24"/>
      <c r="B999" s="24"/>
      <c r="C999" s="24"/>
      <c r="D999" s="24"/>
      <c r="E999" s="24"/>
      <c r="F999" s="24"/>
      <c r="G999" s="24"/>
      <c r="H999" s="24"/>
      <c r="I999" s="24"/>
      <c r="J999" s="24"/>
      <c r="K999" s="24"/>
      <c r="L999" s="24"/>
      <c r="M999" s="24"/>
      <c r="N999" s="24"/>
      <c r="O999" s="24"/>
      <c r="P999" s="24"/>
      <c r="Q999" s="24"/>
      <c r="R999" s="24"/>
      <c r="S999" s="24"/>
      <c r="T999" s="24"/>
      <c r="U999" s="24"/>
      <c r="V999" s="24"/>
      <c r="W999" s="24"/>
      <c r="X999" s="24"/>
      <c r="Y999" s="24"/>
      <c r="Z999" s="24"/>
    </row>
    <row r="1000" spans="1:26" ht="15.75" customHeight="1">
      <c r="A1000" s="24"/>
      <c r="B1000" s="24"/>
      <c r="C1000" s="24"/>
      <c r="D1000" s="24"/>
      <c r="E1000" s="24"/>
      <c r="F1000" s="24"/>
      <c r="G1000" s="24"/>
      <c r="H1000" s="24"/>
      <c r="I1000" s="24"/>
      <c r="J1000" s="24"/>
      <c r="K1000" s="24"/>
      <c r="L1000" s="24"/>
      <c r="M1000" s="24"/>
      <c r="N1000" s="24"/>
      <c r="O1000" s="24"/>
      <c r="P1000" s="24"/>
      <c r="Q1000" s="24"/>
      <c r="R1000" s="24"/>
      <c r="S1000" s="24"/>
      <c r="T1000" s="24"/>
      <c r="U1000" s="24"/>
      <c r="V1000" s="24"/>
      <c r="W1000" s="24"/>
      <c r="X1000" s="24"/>
      <c r="Y1000" s="24"/>
      <c r="Z1000" s="24"/>
    </row>
  </sheetData>
  <mergeCells count="11">
    <mergeCell ref="H1:H2"/>
    <mergeCell ref="I1:I2"/>
    <mergeCell ref="J1:M1"/>
    <mergeCell ref="N1:P1"/>
    <mergeCell ref="A1:A2"/>
    <mergeCell ref="B1:B2"/>
    <mergeCell ref="C1:C2"/>
    <mergeCell ref="D1:D2"/>
    <mergeCell ref="E1:E2"/>
    <mergeCell ref="F1:F2"/>
    <mergeCell ref="G1:G2"/>
  </mergeCells>
  <pageMargins left="0.7" right="0.7" top="0.75" bottom="0.75" header="0" footer="0"/>
  <pageSetup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D1" zoomScaleNormal="100" workbookViewId="0">
      <pane xSplit="6" ySplit="2" topLeftCell="J3" activePane="bottomRight" state="frozen"/>
      <selection activeCell="D1" sqref="D1"/>
      <selection pane="topRight" activeCell="J1" sqref="J1"/>
      <selection pane="bottomLeft" activeCell="D3" sqref="D3"/>
      <selection pane="bottomRight" activeCell="J3" sqref="J3"/>
    </sheetView>
  </sheetViews>
  <sheetFormatPr baseColWidth="10" defaultColWidth="12.625" defaultRowHeight="15" customHeight="1"/>
  <cols>
    <col min="1" max="1" width="7.125" customWidth="1"/>
    <col min="2" max="2" width="13.875" customWidth="1"/>
    <col min="3" max="3" width="16.5" customWidth="1"/>
    <col min="4" max="4" width="6.625" customWidth="1"/>
    <col min="5" max="5" width="34.5" customWidth="1"/>
    <col min="6" max="6" width="6.125" customWidth="1"/>
    <col min="7" max="7" width="31.625" customWidth="1"/>
    <col min="8" max="8" width="13.75" customWidth="1"/>
    <col min="9" max="9" width="13.375" customWidth="1"/>
    <col min="10" max="10" width="49.25" customWidth="1"/>
    <col min="11" max="11" width="7.375" customWidth="1"/>
    <col min="12" max="12" width="53.125" customWidth="1"/>
    <col min="13" max="13" width="8.25" customWidth="1"/>
    <col min="14" max="15" width="53.125" customWidth="1"/>
    <col min="16" max="16" width="10.75" customWidth="1"/>
    <col min="17" max="17" width="74.125" customWidth="1"/>
    <col min="18" max="26" width="9.375" customWidth="1"/>
  </cols>
  <sheetData>
    <row r="1" spans="1:26" ht="16.5" customHeight="1">
      <c r="A1" s="682" t="s">
        <v>0</v>
      </c>
      <c r="B1" s="684" t="s">
        <v>1</v>
      </c>
      <c r="C1" s="684" t="s">
        <v>2</v>
      </c>
      <c r="D1" s="684" t="s">
        <v>3</v>
      </c>
      <c r="E1" s="684" t="s">
        <v>3</v>
      </c>
      <c r="F1" s="684" t="s">
        <v>4</v>
      </c>
      <c r="G1" s="684" t="s">
        <v>4</v>
      </c>
      <c r="H1" s="675" t="s">
        <v>2259</v>
      </c>
      <c r="I1" s="677" t="s">
        <v>2260</v>
      </c>
      <c r="J1" s="679" t="s">
        <v>2261</v>
      </c>
      <c r="K1" s="680"/>
      <c r="L1" s="680"/>
      <c r="M1" s="680"/>
      <c r="N1" s="679" t="s">
        <v>2262</v>
      </c>
      <c r="O1" s="680"/>
      <c r="P1" s="681"/>
      <c r="Q1" s="32"/>
      <c r="R1" s="32"/>
      <c r="S1" s="32"/>
      <c r="T1" s="32"/>
      <c r="U1" s="32"/>
      <c r="V1" s="32"/>
      <c r="W1" s="32"/>
      <c r="X1" s="32"/>
      <c r="Y1" s="32"/>
      <c r="Z1" s="32"/>
    </row>
    <row r="2" spans="1:26" ht="115.5" customHeight="1">
      <c r="A2" s="701"/>
      <c r="B2" s="698"/>
      <c r="C2" s="698"/>
      <c r="D2" s="698"/>
      <c r="E2" s="698"/>
      <c r="F2" s="698"/>
      <c r="G2" s="698"/>
      <c r="H2" s="698"/>
      <c r="I2" s="706"/>
      <c r="J2" s="15" t="s">
        <v>8</v>
      </c>
      <c r="K2" s="16" t="s">
        <v>9</v>
      </c>
      <c r="L2" s="1" t="s">
        <v>10</v>
      </c>
      <c r="M2" s="34" t="s">
        <v>9</v>
      </c>
      <c r="N2" s="15" t="s">
        <v>2263</v>
      </c>
      <c r="O2" s="1" t="s">
        <v>2264</v>
      </c>
      <c r="P2" s="17" t="s">
        <v>9</v>
      </c>
      <c r="Q2" s="14"/>
      <c r="R2" s="14"/>
      <c r="S2" s="14"/>
      <c r="T2" s="14"/>
      <c r="U2" s="14"/>
      <c r="V2" s="14"/>
      <c r="W2" s="14"/>
      <c r="X2" s="14"/>
      <c r="Y2" s="14"/>
      <c r="Z2" s="14"/>
    </row>
    <row r="3" spans="1:26" ht="99.95" customHeight="1">
      <c r="A3" s="44" t="s">
        <v>16</v>
      </c>
      <c r="B3" s="3" t="s">
        <v>17</v>
      </c>
      <c r="C3" s="3" t="s">
        <v>18</v>
      </c>
      <c r="D3" s="2" t="s">
        <v>19</v>
      </c>
      <c r="E3" s="4" t="s">
        <v>20</v>
      </c>
      <c r="F3" s="2" t="s">
        <v>100</v>
      </c>
      <c r="G3" s="4" t="s">
        <v>101</v>
      </c>
      <c r="H3" s="5"/>
      <c r="I3" s="45" t="s">
        <v>108</v>
      </c>
      <c r="J3" s="20" t="s">
        <v>109</v>
      </c>
      <c r="K3" s="6">
        <v>83651282</v>
      </c>
      <c r="L3" s="10" t="s">
        <v>2945</v>
      </c>
      <c r="M3" s="72">
        <v>0</v>
      </c>
      <c r="N3" s="21" t="s">
        <v>2946</v>
      </c>
      <c r="O3" s="10" t="s">
        <v>2947</v>
      </c>
      <c r="P3" s="62"/>
      <c r="Q3" s="11"/>
      <c r="R3" s="32"/>
      <c r="S3" s="32"/>
      <c r="T3" s="32"/>
      <c r="U3" s="32"/>
      <c r="V3" s="32"/>
      <c r="W3" s="32"/>
      <c r="X3" s="32"/>
      <c r="Y3" s="32"/>
      <c r="Z3" s="32"/>
    </row>
    <row r="4" spans="1:26" ht="99.95" customHeight="1">
      <c r="A4" s="44" t="s">
        <v>1917</v>
      </c>
      <c r="B4" s="3" t="s">
        <v>1918</v>
      </c>
      <c r="C4" s="3" t="s">
        <v>1928</v>
      </c>
      <c r="D4" s="2" t="s">
        <v>1929</v>
      </c>
      <c r="E4" s="4" t="s">
        <v>1930</v>
      </c>
      <c r="F4" s="12" t="s">
        <v>1931</v>
      </c>
      <c r="G4" s="4" t="s">
        <v>1932</v>
      </c>
      <c r="H4" s="5" t="s">
        <v>108</v>
      </c>
      <c r="I4" s="45"/>
      <c r="J4" s="76" t="s">
        <v>1938</v>
      </c>
      <c r="K4" s="6">
        <v>0</v>
      </c>
      <c r="L4" s="33" t="s">
        <v>2948</v>
      </c>
      <c r="M4" s="72">
        <v>0</v>
      </c>
      <c r="N4" s="21" t="s">
        <v>1795</v>
      </c>
      <c r="O4" s="4"/>
      <c r="P4" s="62"/>
      <c r="Q4" s="11"/>
      <c r="R4" s="14"/>
      <c r="S4" s="14"/>
      <c r="T4" s="14"/>
      <c r="U4" s="14"/>
      <c r="V4" s="14"/>
      <c r="W4" s="14"/>
      <c r="X4" s="14"/>
      <c r="Y4" s="14"/>
      <c r="Z4" s="14"/>
    </row>
    <row r="5" spans="1:26" ht="99.95" customHeight="1">
      <c r="A5" s="44" t="s">
        <v>1917</v>
      </c>
      <c r="B5" s="3" t="s">
        <v>1918</v>
      </c>
      <c r="C5" s="3" t="s">
        <v>1940</v>
      </c>
      <c r="D5" s="2" t="s">
        <v>1941</v>
      </c>
      <c r="E5" s="4" t="s">
        <v>1942</v>
      </c>
      <c r="F5" s="12" t="s">
        <v>1943</v>
      </c>
      <c r="G5" s="4" t="s">
        <v>1944</v>
      </c>
      <c r="H5" s="5" t="s">
        <v>108</v>
      </c>
      <c r="I5" s="45"/>
      <c r="J5" s="20" t="s">
        <v>1945</v>
      </c>
      <c r="K5" s="6">
        <v>221000000</v>
      </c>
      <c r="L5" s="10" t="s">
        <v>2949</v>
      </c>
      <c r="M5" s="165" t="s">
        <v>2950</v>
      </c>
      <c r="N5" s="21" t="s">
        <v>2951</v>
      </c>
      <c r="O5" s="10" t="s">
        <v>1795</v>
      </c>
      <c r="P5" s="62"/>
      <c r="Q5" s="11"/>
      <c r="R5" s="24"/>
      <c r="S5" s="24"/>
      <c r="T5" s="24"/>
      <c r="U5" s="24"/>
      <c r="V5" s="24"/>
      <c r="W5" s="24"/>
      <c r="X5" s="24"/>
      <c r="Y5" s="24"/>
      <c r="Z5" s="24"/>
    </row>
    <row r="6" spans="1:26" ht="99.95" customHeight="1">
      <c r="A6" s="44" t="s">
        <v>1965</v>
      </c>
      <c r="B6" s="3" t="s">
        <v>1966</v>
      </c>
      <c r="C6" s="3" t="s">
        <v>1991</v>
      </c>
      <c r="D6" s="2" t="s">
        <v>1992</v>
      </c>
      <c r="E6" s="4" t="s">
        <v>1993</v>
      </c>
      <c r="F6" s="2" t="s">
        <v>1994</v>
      </c>
      <c r="G6" s="4" t="s">
        <v>1995</v>
      </c>
      <c r="H6" s="5" t="s">
        <v>108</v>
      </c>
      <c r="I6" s="45"/>
      <c r="J6" s="76" t="s">
        <v>2952</v>
      </c>
      <c r="K6" s="6">
        <v>15000000</v>
      </c>
      <c r="L6" s="10" t="s">
        <v>2953</v>
      </c>
      <c r="M6" s="165" t="s">
        <v>2954</v>
      </c>
      <c r="N6" s="21" t="s">
        <v>2955</v>
      </c>
      <c r="O6" s="10" t="s">
        <v>2956</v>
      </c>
      <c r="P6" s="62"/>
      <c r="Q6" s="11"/>
      <c r="R6" s="24"/>
      <c r="S6" s="24"/>
      <c r="T6" s="24"/>
      <c r="U6" s="24"/>
      <c r="V6" s="24"/>
      <c r="W6" s="24"/>
      <c r="X6" s="24"/>
      <c r="Y6" s="24"/>
      <c r="Z6" s="24"/>
    </row>
    <row r="7" spans="1:26" ht="99.95" customHeight="1">
      <c r="A7" s="49" t="s">
        <v>2112</v>
      </c>
      <c r="B7" s="50" t="s">
        <v>2113</v>
      </c>
      <c r="C7" s="50" t="s">
        <v>2121</v>
      </c>
      <c r="D7" s="51" t="s">
        <v>2135</v>
      </c>
      <c r="E7" s="27" t="s">
        <v>2136</v>
      </c>
      <c r="F7" s="51" t="s">
        <v>2137</v>
      </c>
      <c r="G7" s="27" t="s">
        <v>2138</v>
      </c>
      <c r="H7" s="52" t="s">
        <v>108</v>
      </c>
      <c r="I7" s="53"/>
      <c r="J7" s="25" t="s">
        <v>2153</v>
      </c>
      <c r="K7" s="78">
        <v>5000000000</v>
      </c>
      <c r="L7" s="55" t="s">
        <v>2153</v>
      </c>
      <c r="M7" s="79">
        <v>0</v>
      </c>
      <c r="N7" s="28" t="s">
        <v>2957</v>
      </c>
      <c r="O7" s="55" t="s">
        <v>1795</v>
      </c>
      <c r="P7" s="71"/>
      <c r="Q7" s="11"/>
      <c r="R7" s="24"/>
      <c r="S7" s="24"/>
      <c r="T7" s="24"/>
      <c r="U7" s="24"/>
      <c r="V7" s="24"/>
      <c r="W7" s="24"/>
      <c r="X7" s="24"/>
      <c r="Y7" s="24"/>
      <c r="Z7" s="24"/>
    </row>
    <row r="8" spans="1:26" ht="16.5">
      <c r="A8" s="84"/>
      <c r="B8" s="84"/>
      <c r="C8" s="84"/>
      <c r="D8" s="84"/>
      <c r="E8" s="84"/>
      <c r="F8" s="84"/>
      <c r="G8" s="84"/>
      <c r="H8" s="85"/>
      <c r="I8" s="85"/>
      <c r="J8" s="84"/>
      <c r="K8" s="84"/>
      <c r="L8" s="84"/>
      <c r="M8" s="127"/>
      <c r="N8" s="84"/>
      <c r="O8" s="84"/>
      <c r="P8" s="84"/>
      <c r="Q8" s="32"/>
      <c r="R8" s="24"/>
      <c r="S8" s="24"/>
      <c r="T8" s="24"/>
      <c r="U8" s="24"/>
      <c r="V8" s="24"/>
      <c r="W8" s="24"/>
      <c r="X8" s="24"/>
      <c r="Y8" s="24"/>
      <c r="Z8" s="24"/>
    </row>
    <row r="9" spans="1:26" ht="16.5">
      <c r="A9" s="84"/>
      <c r="B9" s="84"/>
      <c r="C9" s="84"/>
      <c r="D9" s="84"/>
      <c r="E9" s="84"/>
      <c r="F9" s="84"/>
      <c r="G9" s="84"/>
      <c r="H9" s="85"/>
      <c r="I9" s="85"/>
      <c r="J9" s="14"/>
      <c r="K9" s="86"/>
      <c r="L9" s="14"/>
      <c r="M9" s="86"/>
      <c r="N9" s="14"/>
      <c r="O9" s="14"/>
      <c r="P9" s="14"/>
      <c r="Q9" s="14"/>
      <c r="R9" s="24"/>
      <c r="S9" s="24"/>
      <c r="T9" s="24"/>
      <c r="U9" s="24"/>
      <c r="V9" s="24"/>
      <c r="W9" s="24"/>
      <c r="X9" s="24"/>
      <c r="Y9" s="24"/>
      <c r="Z9" s="24"/>
    </row>
    <row r="10" spans="1:26">
      <c r="A10" s="24"/>
      <c r="B10" s="24"/>
      <c r="C10" s="24"/>
      <c r="D10" s="24"/>
      <c r="E10" s="24"/>
      <c r="F10" s="24"/>
      <c r="G10" s="24"/>
      <c r="H10" s="24"/>
      <c r="I10" s="24"/>
      <c r="J10" s="24"/>
      <c r="K10" s="24"/>
      <c r="L10" s="24"/>
      <c r="M10" s="24"/>
      <c r="N10" s="24"/>
      <c r="O10" s="24"/>
      <c r="P10" s="24"/>
      <c r="Q10" s="24"/>
      <c r="R10" s="24"/>
      <c r="S10" s="24"/>
      <c r="T10" s="24"/>
      <c r="U10" s="24"/>
      <c r="V10" s="24"/>
      <c r="W10" s="24"/>
      <c r="X10" s="24"/>
      <c r="Y10" s="24"/>
      <c r="Z10" s="24"/>
    </row>
    <row r="11" spans="1:26">
      <c r="A11" s="24"/>
      <c r="B11" s="24"/>
      <c r="C11" s="24"/>
      <c r="D11" s="24"/>
      <c r="E11" s="24"/>
      <c r="F11" s="24"/>
      <c r="G11" s="24"/>
      <c r="H11" s="24"/>
      <c r="I11" s="24"/>
      <c r="J11" s="24"/>
      <c r="K11" s="24"/>
      <c r="L11" s="24"/>
      <c r="M11" s="24"/>
      <c r="N11" s="24"/>
      <c r="O11" s="24"/>
      <c r="P11" s="24"/>
      <c r="Q11" s="24"/>
      <c r="R11" s="24"/>
      <c r="S11" s="24"/>
      <c r="T11" s="24"/>
      <c r="U11" s="24"/>
      <c r="V11" s="24"/>
      <c r="W11" s="24"/>
      <c r="X11" s="24"/>
      <c r="Y11" s="24"/>
      <c r="Z11" s="24"/>
    </row>
    <row r="12" spans="1:26">
      <c r="A12" s="24"/>
      <c r="B12" s="24"/>
      <c r="C12" s="24"/>
      <c r="D12" s="24"/>
      <c r="E12" s="24"/>
      <c r="F12" s="24"/>
      <c r="G12" s="24"/>
      <c r="H12" s="24"/>
      <c r="I12" s="24"/>
      <c r="J12" s="24"/>
      <c r="K12" s="24"/>
      <c r="L12" s="24"/>
      <c r="M12" s="24"/>
      <c r="N12" s="24"/>
      <c r="O12" s="24"/>
      <c r="P12" s="24"/>
      <c r="Q12" s="24"/>
      <c r="R12" s="24"/>
      <c r="S12" s="24"/>
      <c r="T12" s="24"/>
      <c r="U12" s="24"/>
      <c r="V12" s="24"/>
      <c r="W12" s="24"/>
      <c r="X12" s="24"/>
      <c r="Y12" s="24"/>
      <c r="Z12" s="24"/>
    </row>
    <row r="13" spans="1:26">
      <c r="A13" s="24"/>
      <c r="B13" s="24"/>
      <c r="C13" s="24"/>
      <c r="D13" s="24"/>
      <c r="E13" s="24"/>
      <c r="F13" s="24"/>
      <c r="G13" s="24"/>
      <c r="H13" s="24"/>
      <c r="I13" s="24"/>
      <c r="J13" s="24"/>
      <c r="K13" s="24"/>
      <c r="L13" s="24"/>
      <c r="M13" s="24"/>
      <c r="N13" s="24"/>
      <c r="O13" s="24"/>
      <c r="P13" s="24"/>
      <c r="Q13" s="24"/>
      <c r="R13" s="24"/>
      <c r="S13" s="24"/>
      <c r="T13" s="24"/>
      <c r="U13" s="24"/>
      <c r="V13" s="24"/>
      <c r="W13" s="24"/>
      <c r="X13" s="24"/>
      <c r="Y13" s="24"/>
      <c r="Z13" s="24"/>
    </row>
    <row r="14" spans="1:26">
      <c r="A14" s="24"/>
      <c r="B14" s="24"/>
      <c r="C14" s="24"/>
      <c r="D14" s="24"/>
      <c r="E14" s="24"/>
      <c r="F14" s="24"/>
      <c r="G14" s="24"/>
      <c r="H14" s="24"/>
      <c r="I14" s="24"/>
      <c r="J14" s="24"/>
      <c r="K14" s="24"/>
      <c r="L14" s="24"/>
      <c r="M14" s="24"/>
      <c r="N14" s="24"/>
      <c r="O14" s="24"/>
      <c r="P14" s="24"/>
      <c r="Q14" s="24"/>
      <c r="R14" s="24"/>
      <c r="S14" s="24"/>
      <c r="T14" s="24"/>
      <c r="U14" s="24"/>
      <c r="V14" s="24"/>
      <c r="W14" s="24"/>
      <c r="X14" s="24"/>
      <c r="Y14" s="24"/>
      <c r="Z14" s="24"/>
    </row>
    <row r="15" spans="1:26">
      <c r="A15" s="24"/>
      <c r="B15" s="24"/>
      <c r="C15" s="24"/>
      <c r="D15" s="24"/>
      <c r="E15" s="24"/>
      <c r="F15" s="24"/>
      <c r="G15" s="24"/>
      <c r="H15" s="24"/>
      <c r="I15" s="24"/>
      <c r="J15" s="24"/>
      <c r="K15" s="24"/>
      <c r="L15" s="24"/>
      <c r="M15" s="24"/>
      <c r="N15" s="24"/>
      <c r="O15" s="24"/>
      <c r="P15" s="24"/>
      <c r="Q15" s="24"/>
      <c r="R15" s="24"/>
      <c r="S15" s="24"/>
      <c r="T15" s="24"/>
      <c r="U15" s="24"/>
      <c r="V15" s="24"/>
      <c r="W15" s="24"/>
      <c r="X15" s="24"/>
      <c r="Y15" s="24"/>
      <c r="Z15" s="24"/>
    </row>
    <row r="16" spans="1:26">
      <c r="A16" s="24"/>
      <c r="B16" s="24"/>
      <c r="C16" s="24"/>
      <c r="D16" s="24"/>
      <c r="E16" s="24"/>
      <c r="F16" s="24"/>
      <c r="G16" s="24"/>
      <c r="H16" s="24"/>
      <c r="I16" s="24"/>
      <c r="J16" s="24"/>
      <c r="K16" s="24"/>
      <c r="L16" s="24"/>
      <c r="M16" s="24"/>
      <c r="N16" s="24"/>
      <c r="O16" s="24"/>
      <c r="P16" s="24"/>
      <c r="Q16" s="24"/>
      <c r="R16" s="24"/>
      <c r="S16" s="24"/>
      <c r="T16" s="24"/>
      <c r="U16" s="24"/>
      <c r="V16" s="24"/>
      <c r="W16" s="24"/>
      <c r="X16" s="24"/>
      <c r="Y16" s="24"/>
      <c r="Z16" s="24"/>
    </row>
    <row r="17" spans="1:26">
      <c r="A17" s="24"/>
      <c r="B17" s="24"/>
      <c r="C17" s="24"/>
      <c r="D17" s="24"/>
      <c r="E17" s="24"/>
      <c r="F17" s="24"/>
      <c r="G17" s="24"/>
      <c r="H17" s="24"/>
      <c r="I17" s="24"/>
      <c r="J17" s="24"/>
      <c r="K17" s="24"/>
      <c r="L17" s="24"/>
      <c r="M17" s="24"/>
      <c r="N17" s="24"/>
      <c r="O17" s="24"/>
      <c r="P17" s="24"/>
      <c r="Q17" s="24"/>
      <c r="R17" s="24"/>
      <c r="S17" s="24"/>
      <c r="T17" s="24"/>
      <c r="U17" s="24"/>
      <c r="V17" s="24"/>
      <c r="W17" s="24"/>
      <c r="X17" s="24"/>
      <c r="Y17" s="24"/>
      <c r="Z17" s="24"/>
    </row>
    <row r="18" spans="1:26">
      <c r="A18" s="24"/>
      <c r="B18" s="24"/>
      <c r="C18" s="24"/>
      <c r="D18" s="24"/>
      <c r="E18" s="24"/>
      <c r="F18" s="24"/>
      <c r="G18" s="24"/>
      <c r="H18" s="24"/>
      <c r="I18" s="24"/>
      <c r="J18" s="24"/>
      <c r="K18" s="24"/>
      <c r="L18" s="24"/>
      <c r="M18" s="24"/>
      <c r="N18" s="24"/>
      <c r="O18" s="24"/>
      <c r="P18" s="24"/>
      <c r="Q18" s="24"/>
      <c r="R18" s="24"/>
      <c r="S18" s="24"/>
      <c r="T18" s="24"/>
      <c r="U18" s="24"/>
      <c r="V18" s="24"/>
      <c r="W18" s="24"/>
      <c r="X18" s="24"/>
      <c r="Y18" s="24"/>
      <c r="Z18" s="24"/>
    </row>
    <row r="19" spans="1:26">
      <c r="A19" s="24"/>
      <c r="B19" s="24"/>
      <c r="C19" s="24"/>
      <c r="D19" s="24"/>
      <c r="E19" s="24"/>
      <c r="F19" s="24"/>
      <c r="G19" s="24"/>
      <c r="H19" s="24"/>
      <c r="I19" s="24"/>
      <c r="J19" s="24"/>
      <c r="K19" s="24"/>
      <c r="L19" s="24"/>
      <c r="M19" s="24"/>
      <c r="N19" s="24"/>
      <c r="O19" s="24"/>
      <c r="P19" s="24"/>
      <c r="Q19" s="24"/>
      <c r="R19" s="24"/>
      <c r="S19" s="24"/>
      <c r="T19" s="24"/>
      <c r="U19" s="24"/>
      <c r="V19" s="24"/>
      <c r="W19" s="24"/>
      <c r="X19" s="24"/>
      <c r="Y19" s="24"/>
      <c r="Z19" s="24"/>
    </row>
    <row r="20" spans="1:26">
      <c r="A20" s="24"/>
      <c r="B20" s="24"/>
      <c r="C20" s="24"/>
      <c r="D20" s="24"/>
      <c r="E20" s="24"/>
      <c r="F20" s="24"/>
      <c r="G20" s="24"/>
      <c r="H20" s="24"/>
      <c r="I20" s="24"/>
      <c r="J20" s="24"/>
      <c r="K20" s="24"/>
      <c r="L20" s="24"/>
      <c r="M20" s="24"/>
      <c r="N20" s="24"/>
      <c r="O20" s="24"/>
      <c r="P20" s="24"/>
      <c r="Q20" s="24"/>
      <c r="R20" s="24"/>
      <c r="S20" s="24"/>
      <c r="T20" s="24"/>
      <c r="U20" s="24"/>
      <c r="V20" s="24"/>
      <c r="W20" s="24"/>
      <c r="X20" s="24"/>
      <c r="Y20" s="24"/>
      <c r="Z20" s="24"/>
    </row>
    <row r="21" spans="1:26" ht="15.75" customHeight="1">
      <c r="A21" s="24"/>
      <c r="B21" s="24"/>
      <c r="C21" s="24"/>
      <c r="D21" s="24"/>
      <c r="E21" s="24"/>
      <c r="F21" s="24"/>
      <c r="G21" s="24"/>
      <c r="H21" s="24"/>
      <c r="I21" s="24"/>
      <c r="J21" s="24"/>
      <c r="K21" s="24"/>
      <c r="L21" s="24"/>
      <c r="M21" s="24"/>
      <c r="N21" s="24"/>
      <c r="O21" s="24"/>
      <c r="P21" s="24"/>
      <c r="Q21" s="24"/>
      <c r="R21" s="24"/>
      <c r="S21" s="24"/>
      <c r="T21" s="24"/>
      <c r="U21" s="24"/>
      <c r="V21" s="24"/>
      <c r="W21" s="24"/>
      <c r="X21" s="24"/>
      <c r="Y21" s="24"/>
      <c r="Z21" s="24"/>
    </row>
    <row r="22" spans="1:26" ht="15.75" customHeight="1">
      <c r="A22" s="24"/>
      <c r="B22" s="24"/>
      <c r="C22" s="24"/>
      <c r="D22" s="24"/>
      <c r="E22" s="24"/>
      <c r="F22" s="24"/>
      <c r="G22" s="24"/>
      <c r="H22" s="24"/>
      <c r="I22" s="24"/>
      <c r="J22" s="24"/>
      <c r="K22" s="24"/>
      <c r="L22" s="24"/>
      <c r="M22" s="24"/>
      <c r="N22" s="24"/>
      <c r="O22" s="24"/>
      <c r="P22" s="24"/>
      <c r="Q22" s="24"/>
      <c r="R22" s="24"/>
      <c r="S22" s="24"/>
      <c r="T22" s="24"/>
      <c r="U22" s="24"/>
      <c r="V22" s="24"/>
      <c r="W22" s="24"/>
      <c r="X22" s="24"/>
      <c r="Y22" s="24"/>
      <c r="Z22" s="24"/>
    </row>
    <row r="23" spans="1:26" ht="15.75" customHeight="1">
      <c r="A23" s="24"/>
      <c r="B23" s="24"/>
      <c r="C23" s="24"/>
      <c r="D23" s="24"/>
      <c r="E23" s="24"/>
      <c r="F23" s="24"/>
      <c r="G23" s="24"/>
      <c r="H23" s="24"/>
      <c r="I23" s="24"/>
      <c r="J23" s="24"/>
      <c r="K23" s="24"/>
      <c r="L23" s="24"/>
      <c r="M23" s="24"/>
      <c r="N23" s="24"/>
      <c r="O23" s="24"/>
      <c r="P23" s="24"/>
      <c r="Q23" s="24"/>
      <c r="R23" s="24"/>
      <c r="S23" s="24"/>
      <c r="T23" s="24"/>
      <c r="U23" s="24"/>
      <c r="V23" s="24"/>
      <c r="W23" s="24"/>
      <c r="X23" s="24"/>
      <c r="Y23" s="24"/>
      <c r="Z23" s="24"/>
    </row>
    <row r="24" spans="1:26" ht="15.75" customHeight="1">
      <c r="A24" s="24"/>
      <c r="B24" s="24"/>
      <c r="C24" s="24"/>
      <c r="D24" s="24"/>
      <c r="E24" s="24"/>
      <c r="F24" s="24"/>
      <c r="G24" s="24"/>
      <c r="H24" s="24"/>
      <c r="I24" s="24"/>
      <c r="J24" s="24"/>
      <c r="K24" s="24"/>
      <c r="L24" s="24"/>
      <c r="M24" s="24"/>
      <c r="N24" s="24"/>
      <c r="O24" s="24"/>
      <c r="P24" s="24"/>
      <c r="Q24" s="24"/>
      <c r="R24" s="24"/>
      <c r="S24" s="24"/>
      <c r="T24" s="24"/>
      <c r="U24" s="24"/>
      <c r="V24" s="24"/>
      <c r="W24" s="24"/>
      <c r="X24" s="24"/>
      <c r="Y24" s="24"/>
      <c r="Z24" s="24"/>
    </row>
    <row r="25" spans="1:26" ht="15.75" customHeight="1">
      <c r="A25" s="24"/>
      <c r="B25" s="24"/>
      <c r="C25" s="24"/>
      <c r="D25" s="24"/>
      <c r="E25" s="24"/>
      <c r="F25" s="24"/>
      <c r="G25" s="24"/>
      <c r="H25" s="24"/>
      <c r="I25" s="24"/>
      <c r="J25" s="24"/>
      <c r="K25" s="24"/>
      <c r="L25" s="24"/>
      <c r="M25" s="24"/>
      <c r="N25" s="24"/>
      <c r="O25" s="24"/>
      <c r="P25" s="24"/>
      <c r="Q25" s="24"/>
      <c r="R25" s="24"/>
      <c r="S25" s="24"/>
      <c r="T25" s="24"/>
      <c r="U25" s="24"/>
      <c r="V25" s="24"/>
      <c r="W25" s="24"/>
      <c r="X25" s="24"/>
      <c r="Y25" s="24"/>
      <c r="Z25" s="24"/>
    </row>
    <row r="26" spans="1:26" ht="15.75" customHeight="1">
      <c r="A26" s="24"/>
      <c r="B26" s="24"/>
      <c r="C26" s="24"/>
      <c r="D26" s="24"/>
      <c r="E26" s="24"/>
      <c r="F26" s="24"/>
      <c r="G26" s="24"/>
      <c r="H26" s="24"/>
      <c r="I26" s="24"/>
      <c r="J26" s="24"/>
      <c r="K26" s="24"/>
      <c r="L26" s="24"/>
      <c r="M26" s="24"/>
      <c r="N26" s="24"/>
      <c r="O26" s="24"/>
      <c r="P26" s="24"/>
      <c r="Q26" s="24"/>
      <c r="R26" s="24"/>
      <c r="S26" s="24"/>
      <c r="T26" s="24"/>
      <c r="U26" s="24"/>
      <c r="V26" s="24"/>
      <c r="W26" s="24"/>
      <c r="X26" s="24"/>
      <c r="Y26" s="24"/>
      <c r="Z26" s="24"/>
    </row>
    <row r="27" spans="1:26" ht="15.75" customHeight="1">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row>
    <row r="28" spans="1:26" ht="15.75" customHeight="1">
      <c r="A28" s="24"/>
      <c r="B28" s="24"/>
      <c r="C28" s="24"/>
      <c r="D28" s="24"/>
      <c r="E28" s="24"/>
      <c r="F28" s="24"/>
      <c r="G28" s="24"/>
      <c r="H28" s="24"/>
      <c r="I28" s="24"/>
      <c r="J28" s="24"/>
      <c r="K28" s="24"/>
      <c r="L28" s="24"/>
      <c r="M28" s="24"/>
      <c r="N28" s="24"/>
      <c r="O28" s="24"/>
      <c r="P28" s="24"/>
      <c r="Q28" s="24"/>
      <c r="R28" s="24"/>
      <c r="S28" s="24"/>
      <c r="T28" s="24"/>
      <c r="U28" s="24"/>
      <c r="V28" s="24"/>
      <c r="W28" s="24"/>
      <c r="X28" s="24"/>
      <c r="Y28" s="24"/>
      <c r="Z28" s="24"/>
    </row>
    <row r="29" spans="1:26" ht="15.75" customHeight="1">
      <c r="A29" s="24"/>
      <c r="B29" s="24"/>
      <c r="C29" s="24"/>
      <c r="D29" s="24"/>
      <c r="E29" s="24"/>
      <c r="F29" s="24"/>
      <c r="G29" s="24"/>
      <c r="H29" s="24"/>
      <c r="I29" s="24"/>
      <c r="J29" s="24"/>
      <c r="K29" s="24"/>
      <c r="L29" s="24"/>
      <c r="M29" s="24"/>
      <c r="N29" s="24"/>
      <c r="O29" s="24"/>
      <c r="P29" s="24"/>
      <c r="Q29" s="24"/>
      <c r="R29" s="24"/>
      <c r="S29" s="24"/>
      <c r="T29" s="24"/>
      <c r="U29" s="24"/>
      <c r="V29" s="24"/>
      <c r="W29" s="24"/>
      <c r="X29" s="24"/>
      <c r="Y29" s="24"/>
      <c r="Z29" s="24"/>
    </row>
    <row r="30" spans="1:26" ht="15.75" customHeight="1">
      <c r="A30" s="24"/>
      <c r="B30" s="24"/>
      <c r="C30" s="24"/>
      <c r="D30" s="24"/>
      <c r="E30" s="24"/>
      <c r="F30" s="24"/>
      <c r="G30" s="24"/>
      <c r="H30" s="24"/>
      <c r="I30" s="24"/>
      <c r="J30" s="24"/>
      <c r="K30" s="24"/>
      <c r="L30" s="24"/>
      <c r="M30" s="24"/>
      <c r="N30" s="24"/>
      <c r="O30" s="24"/>
      <c r="P30" s="24"/>
      <c r="Q30" s="24"/>
      <c r="R30" s="24"/>
      <c r="S30" s="24"/>
      <c r="T30" s="24"/>
      <c r="U30" s="24"/>
      <c r="V30" s="24"/>
      <c r="W30" s="24"/>
      <c r="X30" s="24"/>
      <c r="Y30" s="24"/>
      <c r="Z30" s="24"/>
    </row>
    <row r="31" spans="1:26" ht="15.75" customHeight="1">
      <c r="A31" s="24"/>
      <c r="B31" s="24"/>
      <c r="C31" s="24"/>
      <c r="D31" s="24"/>
      <c r="E31" s="24"/>
      <c r="F31" s="24"/>
      <c r="G31" s="24"/>
      <c r="H31" s="24"/>
      <c r="I31" s="24"/>
      <c r="J31" s="24"/>
      <c r="K31" s="24"/>
      <c r="L31" s="24"/>
      <c r="M31" s="24"/>
      <c r="N31" s="24"/>
      <c r="O31" s="24"/>
      <c r="P31" s="24"/>
      <c r="Q31" s="24"/>
      <c r="R31" s="24"/>
      <c r="S31" s="24"/>
      <c r="T31" s="24"/>
      <c r="U31" s="24"/>
      <c r="V31" s="24"/>
      <c r="W31" s="24"/>
      <c r="X31" s="24"/>
      <c r="Y31" s="24"/>
      <c r="Z31" s="24"/>
    </row>
    <row r="32" spans="1:26" ht="15.75" customHeight="1">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row>
    <row r="33" spans="1:26" ht="15.75" customHeight="1">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row>
    <row r="34" spans="1:26" ht="15.75" customHeight="1">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row>
    <row r="35" spans="1:26" ht="15.75" customHeight="1">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row>
    <row r="36" spans="1:26" ht="15.75" customHeight="1">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row>
    <row r="37" spans="1:26" ht="15.75" customHeight="1">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row>
    <row r="38" spans="1:26" ht="15.75" customHeight="1">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row>
    <row r="39" spans="1:26" ht="15.75" customHeight="1">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row>
    <row r="40" spans="1:26" ht="15.75" customHeight="1">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row>
    <row r="41" spans="1:26" ht="15.75" customHeight="1">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row>
    <row r="42" spans="1:26" ht="15.75" customHeight="1">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row>
    <row r="43" spans="1:26" ht="15.75" customHeight="1">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row>
    <row r="44" spans="1:26" ht="15.75" customHeight="1">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row>
    <row r="45" spans="1:26" ht="15.75" customHeight="1">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row>
    <row r="46" spans="1:26" ht="15.75" customHeight="1">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row>
    <row r="47" spans="1:26" ht="15.75" customHeight="1">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row>
    <row r="48" spans="1:26" ht="15.75" customHeight="1">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row>
    <row r="49" spans="1:26" ht="15.75" customHeight="1">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row>
    <row r="50" spans="1:26" ht="15.75" customHeight="1">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row>
    <row r="51" spans="1:26" ht="15.75" customHeight="1">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row>
    <row r="52" spans="1:26" ht="15.75" customHeight="1">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row>
    <row r="53" spans="1:26" ht="15.75" customHeight="1">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row>
    <row r="54" spans="1:26" ht="15.75" customHeight="1">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row>
    <row r="55" spans="1:26" ht="15.75" customHeight="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row>
    <row r="56" spans="1:26" ht="15.7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row>
    <row r="57" spans="1:26" ht="15.75" customHeight="1">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row>
    <row r="58" spans="1:26" ht="15.75" customHeight="1">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row>
    <row r="59" spans="1:26" ht="15.75" customHeight="1">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row>
    <row r="60" spans="1:26" ht="15.75" customHeight="1">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row>
    <row r="61" spans="1:26" ht="15.75" customHeight="1">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row>
    <row r="62" spans="1:26" ht="15.75" customHeight="1">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row>
    <row r="63" spans="1:26" ht="15.75" customHeight="1">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row>
    <row r="64" spans="1:26" ht="15.75" customHeight="1">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row>
    <row r="65" spans="1:26" ht="15.75" customHeight="1">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row>
    <row r="66" spans="1:26" ht="15.75" customHeight="1">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row>
    <row r="67" spans="1:26" ht="15.75" customHeight="1">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row>
    <row r="68" spans="1:26" ht="15.75" customHeight="1">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row>
    <row r="69" spans="1:26" ht="15.75" customHeight="1">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row>
    <row r="70" spans="1:26" ht="15.75" customHeight="1">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row>
    <row r="71" spans="1:26" ht="15.75" customHeight="1">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row>
    <row r="72" spans="1:26" ht="15.75" customHeight="1">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row>
    <row r="73" spans="1:26" ht="15.75" customHeight="1">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row>
    <row r="74" spans="1:26" ht="15.75" customHeight="1">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row>
    <row r="75" spans="1:26" ht="15.7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row>
    <row r="76" spans="1:26" ht="15.75" customHeight="1">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row>
    <row r="77" spans="1:26" ht="15.75" customHeight="1">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row>
    <row r="78" spans="1:26" ht="15.75" customHeight="1">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row>
    <row r="79" spans="1:26" ht="15.75" customHeight="1">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row>
    <row r="80" spans="1:26" ht="15.75" customHeight="1">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row>
    <row r="81" spans="1:26" ht="15.75" customHeight="1">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row>
    <row r="82" spans="1:26" ht="15.75" customHeight="1">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row>
    <row r="83" spans="1:26" ht="15.75" customHeight="1">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row>
    <row r="84" spans="1:26" ht="15.75" customHeight="1">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row>
    <row r="85" spans="1:26" ht="15.75" customHeight="1">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row>
    <row r="86" spans="1:26" ht="15.75" customHeight="1">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row>
    <row r="87" spans="1:26" ht="15.75" customHeight="1">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row>
    <row r="88" spans="1:26" ht="15.75" customHeight="1">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row>
    <row r="89" spans="1:26" ht="15.75" customHeight="1">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row>
    <row r="90" spans="1:26" ht="15.75" customHeight="1">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row>
    <row r="91" spans="1:26" ht="15.75" customHeight="1">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row>
    <row r="92" spans="1:26" ht="15.75" customHeight="1">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row>
    <row r="93" spans="1:26" ht="15.75" customHeight="1">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row>
    <row r="94" spans="1:26" ht="15.75" customHeight="1">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row>
    <row r="95" spans="1:26" ht="15.75" customHeight="1">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row>
    <row r="96" spans="1:26" ht="15.75" customHeight="1">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row>
    <row r="97" spans="1:26" ht="15.75" customHeight="1">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row>
    <row r="98" spans="1:26" ht="15.75" customHeight="1">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row>
    <row r="99" spans="1:26" ht="15.75" customHeight="1">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row>
    <row r="100" spans="1:26" ht="15.75" customHeight="1">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row>
    <row r="101" spans="1:26" ht="15.75"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row>
    <row r="102" spans="1:26" ht="15.75" customHeight="1">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row>
    <row r="103" spans="1:26" ht="15.75" customHeight="1">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row>
    <row r="104" spans="1:26" ht="15.75" customHeight="1">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row>
    <row r="105" spans="1:26" ht="15.75" customHeight="1">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row>
    <row r="106" spans="1:26" ht="15.75" customHeight="1">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row>
    <row r="107" spans="1:26" ht="15.75" customHeight="1">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row>
    <row r="108" spans="1:26" ht="15.75" customHeight="1">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row>
    <row r="109" spans="1:26" ht="15.75" customHeight="1">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row>
    <row r="110" spans="1:26" ht="15.75"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row>
    <row r="111" spans="1:26" ht="15.75"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row>
    <row r="112" spans="1:26" ht="15.75" customHeight="1">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row>
    <row r="113" spans="1:26" ht="15.75" customHeight="1">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row>
    <row r="114" spans="1:26" ht="15.75" customHeight="1">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row>
    <row r="115" spans="1:26" ht="15.75" customHeight="1">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row>
    <row r="116" spans="1:26" ht="15.75" customHeight="1">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row>
    <row r="117" spans="1:26" ht="15.75" customHeight="1">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row>
    <row r="118" spans="1:26" ht="15.75" customHeight="1">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row>
    <row r="119" spans="1:26" ht="15.75"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row>
    <row r="120" spans="1:26" ht="15.75"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row>
    <row r="121" spans="1:26" ht="15.75" customHeight="1">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row>
    <row r="122" spans="1:26" ht="15.75" customHeight="1">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row>
    <row r="123" spans="1:26" ht="15.75" customHeight="1">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row>
    <row r="124" spans="1:26" ht="15.75" customHeight="1">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row>
    <row r="125" spans="1:26" ht="15.75" customHeight="1">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row>
    <row r="126" spans="1:26" ht="15.75" customHeight="1">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row>
    <row r="127" spans="1:26" ht="15.75" customHeight="1">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row>
    <row r="128" spans="1:26" ht="15.75" customHeight="1">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row>
    <row r="129" spans="1:26" ht="15.75" customHeight="1">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row>
    <row r="130" spans="1:26" ht="15.75" customHeight="1">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row>
    <row r="131" spans="1:26" ht="15.75" customHeight="1">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row>
    <row r="132" spans="1:26" ht="15.75" customHeight="1">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row>
    <row r="133" spans="1:26" ht="15.75" customHeight="1">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row>
    <row r="134" spans="1:26" ht="15.75" customHeight="1">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row>
    <row r="135" spans="1:26" ht="15.75" customHeight="1">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row>
    <row r="136" spans="1:26" ht="15.75" customHeight="1">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row>
    <row r="137" spans="1:26" ht="15.75" customHeight="1">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row>
    <row r="138" spans="1:26" ht="15.75" customHeight="1">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row>
    <row r="139" spans="1:26" ht="15.75" customHeight="1">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row>
    <row r="140" spans="1:26" ht="15.7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row>
    <row r="141" spans="1:26" ht="15.7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row>
    <row r="142" spans="1:26" ht="15.7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row>
    <row r="143" spans="1:26" ht="15.75" customHeight="1">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row>
    <row r="144" spans="1:26" ht="15.75" customHeight="1">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row>
    <row r="145" spans="1:26" ht="15.75" customHeight="1">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row>
    <row r="146" spans="1:26" ht="15.75" customHeight="1">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row>
    <row r="147" spans="1:26" ht="15.75" customHeight="1">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row>
    <row r="148" spans="1:26" ht="15.75" customHeight="1">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row>
    <row r="149" spans="1:26" ht="15.75" customHeight="1">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row>
    <row r="150" spans="1:26" ht="15.75" customHeight="1">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row>
    <row r="151" spans="1:26" ht="15.75" customHeight="1">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row>
    <row r="152" spans="1:26" ht="15.75"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row>
    <row r="153" spans="1:26" ht="15.75"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row>
    <row r="154" spans="1:26" ht="15.75" customHeight="1">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row>
    <row r="155" spans="1:26" ht="15.75" customHeight="1">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row>
    <row r="156" spans="1:26" ht="15.75" customHeight="1">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row>
    <row r="157" spans="1:26" ht="15.75" customHeight="1">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row>
    <row r="158" spans="1:26" ht="15.75" customHeight="1">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row>
    <row r="159" spans="1:26" ht="15.75" customHeight="1">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row>
    <row r="160" spans="1:26" ht="15.75" customHeight="1">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row>
    <row r="161" spans="1:26" ht="15.75" customHeight="1">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row>
    <row r="162" spans="1:26" ht="15.75"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row>
    <row r="163" spans="1:26" ht="15.75"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row>
    <row r="164" spans="1:26" ht="15.75" customHeight="1">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row>
    <row r="165" spans="1:26" ht="15.75" customHeight="1">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row>
    <row r="166" spans="1:26" ht="15.75" customHeight="1">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row>
    <row r="167" spans="1:26" ht="15.75" customHeight="1">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row>
    <row r="168" spans="1:26" ht="15.75" customHeight="1">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row>
    <row r="169" spans="1:26" ht="15.75" customHeight="1">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row>
    <row r="170" spans="1:26" ht="15.75" customHeight="1">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row>
    <row r="171" spans="1:26" ht="15.75" customHeight="1">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row>
    <row r="172" spans="1:26" ht="15.75" customHeight="1">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row>
    <row r="173" spans="1:26" ht="15.75" customHeight="1">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row>
    <row r="174" spans="1:26" ht="15.75" customHeight="1">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row>
    <row r="175" spans="1:26" ht="15.75" customHeight="1">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row>
    <row r="176" spans="1:26" ht="15.75" customHeight="1">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row>
    <row r="177" spans="1:26" ht="15.75" customHeight="1">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row>
    <row r="178" spans="1:26" ht="15.75" customHeight="1">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row>
    <row r="179" spans="1:26" ht="15.75" customHeight="1">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row>
    <row r="180" spans="1:26" ht="15.75" customHeight="1">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row>
    <row r="181" spans="1:26" ht="15.75" customHeight="1">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row>
    <row r="182" spans="1:26" ht="15.75" customHeight="1">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row>
    <row r="183" spans="1:26" ht="15.75" customHeight="1">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row>
    <row r="184" spans="1:26" ht="15.75" customHeight="1">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row>
    <row r="185" spans="1:26" ht="15.75" customHeight="1">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row>
    <row r="186" spans="1:26" ht="15.75" customHeight="1">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row>
    <row r="187" spans="1:26" ht="15.75" customHeight="1">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row>
    <row r="188" spans="1:26" ht="15.75" customHeight="1">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row>
    <row r="189" spans="1:26" ht="15.75" customHeight="1">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row>
    <row r="190" spans="1:26" ht="15.75" customHeight="1">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row>
    <row r="191" spans="1:26" ht="15.75" customHeight="1">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row>
    <row r="192" spans="1:26" ht="15.75" customHeight="1">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row>
    <row r="193" spans="1:26" ht="15.75" customHeight="1">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row>
    <row r="194" spans="1:26" ht="15.75" customHeight="1">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row>
    <row r="195" spans="1:26" ht="15.75" customHeight="1">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row>
    <row r="196" spans="1:26" ht="15.75" customHeight="1">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row>
    <row r="197" spans="1:26" ht="15.75" customHeight="1">
      <c r="A197" s="24"/>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row>
    <row r="198" spans="1:26" ht="15.75" customHeight="1">
      <c r="A198" s="24"/>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row>
    <row r="199" spans="1:26" ht="15.75" customHeight="1">
      <c r="A199" s="24"/>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row>
    <row r="200" spans="1:26" ht="15.75" customHeight="1">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row>
    <row r="201" spans="1:26" ht="15.75" customHeight="1">
      <c r="A201" s="24"/>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row>
    <row r="202" spans="1:26" ht="15.75" customHeight="1">
      <c r="A202" s="24"/>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row>
    <row r="203" spans="1:26" ht="15.75" customHeight="1">
      <c r="A203" s="24"/>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row>
    <row r="204" spans="1:26" ht="15.75" customHeight="1">
      <c r="A204" s="24"/>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row>
    <row r="205" spans="1:26" ht="15.75" customHeight="1">
      <c r="A205" s="24"/>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row>
    <row r="206" spans="1:26" ht="15.75" customHeight="1">
      <c r="A206" s="24"/>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row>
    <row r="207" spans="1:26" ht="15.75" customHeight="1">
      <c r="A207" s="24"/>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row>
    <row r="208" spans="1:26" ht="15.75" customHeight="1">
      <c r="A208" s="24"/>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row>
    <row r="209" spans="1:26" ht="15.75" customHeight="1">
      <c r="A209" s="24"/>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row>
    <row r="210" spans="1:26" ht="15.75" customHeight="1">
      <c r="A210" s="24"/>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row>
    <row r="211" spans="1:26" ht="15.75" customHeight="1">
      <c r="A211" s="24"/>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row>
    <row r="212" spans="1:26" ht="15.75" customHeight="1">
      <c r="A212" s="24"/>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row>
    <row r="213" spans="1:26" ht="15.75" customHeight="1">
      <c r="A213" s="24"/>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row>
    <row r="214" spans="1:26" ht="15.75" customHeight="1">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row>
    <row r="215" spans="1:26" ht="15.75" customHeight="1">
      <c r="A215" s="24"/>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row>
    <row r="216" spans="1:26" ht="15.75" customHeight="1">
      <c r="A216" s="24"/>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row>
    <row r="217" spans="1:26" ht="15.75" customHeight="1">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row>
    <row r="218" spans="1:26" ht="15.75" customHeight="1">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row>
    <row r="219" spans="1:26" ht="15.75" customHeight="1">
      <c r="A219" s="24"/>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row>
    <row r="220" spans="1:26" ht="15.75" customHeight="1">
      <c r="A220" s="24"/>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row>
    <row r="221" spans="1:26" ht="15.75" customHeight="1">
      <c r="A221" s="24"/>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row>
    <row r="222" spans="1:26" ht="15.75" customHeight="1">
      <c r="A222" s="24"/>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row>
    <row r="223" spans="1:26" ht="15.75" customHeight="1">
      <c r="A223" s="24"/>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spans="1:26" ht="15.75" customHeight="1">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row>
    <row r="225" spans="1:26" ht="15.75" customHeight="1">
      <c r="A225" s="24"/>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row>
    <row r="226" spans="1:26" ht="15.75" customHeight="1">
      <c r="A226" s="24"/>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row>
    <row r="227" spans="1:26" ht="15.75" customHeight="1">
      <c r="A227" s="24"/>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row>
    <row r="228" spans="1:26" ht="15.75" customHeight="1">
      <c r="A228" s="24"/>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row>
    <row r="229" spans="1:26" ht="15.75" customHeight="1">
      <c r="A229" s="24"/>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row>
    <row r="230" spans="1:26" ht="15.75" customHeight="1">
      <c r="A230" s="24"/>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row>
    <row r="231" spans="1:26" ht="15.75" customHeight="1">
      <c r="A231" s="24"/>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row>
    <row r="232" spans="1:26" ht="15.75" customHeight="1">
      <c r="A232" s="24"/>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row>
    <row r="233" spans="1:26" ht="15.75" customHeight="1">
      <c r="A233" s="24"/>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row>
    <row r="234" spans="1:26" ht="15.75" customHeight="1">
      <c r="A234" s="24"/>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row>
    <row r="235" spans="1:26" ht="15.75" customHeight="1">
      <c r="A235" s="24"/>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row>
    <row r="236" spans="1:26" ht="15.75" customHeight="1">
      <c r="A236" s="24"/>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row>
    <row r="237" spans="1:26" ht="15.75" customHeight="1">
      <c r="A237" s="24"/>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row>
    <row r="238" spans="1:26" ht="15.75" customHeight="1">
      <c r="A238" s="24"/>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row>
    <row r="239" spans="1:26" ht="15.75" customHeight="1">
      <c r="A239" s="24"/>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row>
    <row r="240" spans="1:26" ht="15.75" customHeight="1">
      <c r="A240" s="24"/>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row>
    <row r="241" spans="1:26" ht="15.75" customHeight="1">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row>
    <row r="242" spans="1:26" ht="15.75" customHeight="1">
      <c r="A242" s="24"/>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row>
    <row r="243" spans="1:26" ht="15.75" customHeight="1">
      <c r="A243" s="24"/>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row>
    <row r="244" spans="1:26" ht="15.75" customHeight="1">
      <c r="A244" s="24"/>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row>
    <row r="245" spans="1:26" ht="15.75" customHeight="1">
      <c r="A245" s="24"/>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row>
    <row r="246" spans="1:26" ht="15.75" customHeight="1">
      <c r="A246" s="24"/>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row>
    <row r="247" spans="1:26" ht="15.75" customHeight="1">
      <c r="A247" s="24"/>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row>
    <row r="248" spans="1:26" ht="15.75" customHeight="1">
      <c r="A248" s="24"/>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row>
    <row r="249" spans="1:26" ht="15.75" customHeight="1">
      <c r="A249" s="24"/>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row>
    <row r="250" spans="1:26" ht="15.75" customHeight="1">
      <c r="A250" s="24"/>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row>
    <row r="251" spans="1:26" ht="15.75" customHeight="1">
      <c r="A251" s="24"/>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row>
    <row r="252" spans="1:26" ht="15.75" customHeight="1">
      <c r="A252" s="24"/>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row>
    <row r="253" spans="1:26" ht="15.75" customHeight="1">
      <c r="A253" s="24"/>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row>
    <row r="254" spans="1:26" ht="15.75" customHeight="1">
      <c r="A254" s="24"/>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row>
    <row r="255" spans="1:26" ht="15.75" customHeight="1">
      <c r="A255" s="24"/>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row>
    <row r="256" spans="1:26" ht="15.75" customHeight="1">
      <c r="A256" s="24"/>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row>
    <row r="257" spans="1:26" ht="15.75" customHeight="1">
      <c r="A257" s="24"/>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row>
    <row r="258" spans="1:26" ht="15.75" customHeight="1">
      <c r="A258" s="24"/>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row>
    <row r="259" spans="1:26" ht="15.75" customHeight="1">
      <c r="A259" s="24"/>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row>
    <row r="260" spans="1:26" ht="15.75" customHeight="1">
      <c r="A260" s="24"/>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row>
    <row r="261" spans="1:26" ht="15.75" customHeight="1">
      <c r="A261" s="24"/>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row>
    <row r="262" spans="1:26" ht="15.75" customHeight="1">
      <c r="A262" s="24"/>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row>
    <row r="263" spans="1:26" ht="15.75" customHeight="1">
      <c r="A263" s="24"/>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row>
    <row r="264" spans="1:26" ht="15.75" customHeight="1">
      <c r="A264" s="24"/>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row>
    <row r="265" spans="1:26" ht="15.75" customHeight="1">
      <c r="A265" s="24"/>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row>
    <row r="266" spans="1:26" ht="15.75" customHeight="1">
      <c r="A266" s="24"/>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row>
    <row r="267" spans="1:26" ht="15.75" customHeight="1">
      <c r="A267" s="24"/>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row>
    <row r="268" spans="1:26" ht="15.75" customHeight="1">
      <c r="A268" s="24"/>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row>
    <row r="269" spans="1:26" ht="15.75" customHeight="1">
      <c r="A269" s="24"/>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row>
    <row r="270" spans="1:26" ht="15.75" customHeight="1">
      <c r="A270" s="24"/>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row>
    <row r="271" spans="1:26" ht="15.75" customHeight="1">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row>
    <row r="272" spans="1:26" ht="15.75" customHeight="1">
      <c r="A272" s="24"/>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row>
    <row r="273" spans="1:26" ht="15.75" customHeight="1">
      <c r="A273" s="24"/>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row>
    <row r="274" spans="1:26" ht="15.75" customHeight="1">
      <c r="A274" s="24"/>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row>
    <row r="275" spans="1:26" ht="15.75" customHeight="1">
      <c r="A275" s="24"/>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row>
    <row r="276" spans="1:26" ht="15.75" customHeight="1">
      <c r="A276" s="24"/>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row>
    <row r="277" spans="1:26" ht="15.75" customHeight="1">
      <c r="A277" s="24"/>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row>
    <row r="278" spans="1:26" ht="15.75" customHeight="1">
      <c r="A278" s="24"/>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row>
    <row r="279" spans="1:26" ht="15.75" customHeight="1">
      <c r="A279" s="24"/>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row>
    <row r="280" spans="1:26" ht="15.75" customHeight="1">
      <c r="A280" s="24"/>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row>
    <row r="281" spans="1:26" ht="15.75" customHeight="1">
      <c r="A281" s="24"/>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row>
    <row r="282" spans="1:26" ht="15.75" customHeight="1">
      <c r="A282" s="24"/>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row>
    <row r="283" spans="1:26" ht="15.75" customHeight="1">
      <c r="A283" s="24"/>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row>
    <row r="284" spans="1:26" ht="15.75" customHeight="1">
      <c r="A284" s="24"/>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row>
    <row r="285" spans="1:26" ht="15.75" customHeight="1">
      <c r="A285" s="24"/>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row>
    <row r="286" spans="1:26" ht="15.75" customHeight="1">
      <c r="A286" s="24"/>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row>
    <row r="287" spans="1:26" ht="15.75" customHeight="1">
      <c r="A287" s="24"/>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row>
    <row r="288" spans="1:26" ht="15.75" customHeight="1">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row>
    <row r="289" spans="1:26" ht="15.75" customHeight="1">
      <c r="A289" s="24"/>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row>
    <row r="290" spans="1:26" ht="15.75" customHeight="1">
      <c r="A290" s="24"/>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row>
    <row r="291" spans="1:26" ht="15.75" customHeight="1">
      <c r="A291" s="24"/>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row>
    <row r="292" spans="1:26" ht="15.75" customHeight="1">
      <c r="A292" s="24"/>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row>
    <row r="293" spans="1:26" ht="15.75" customHeight="1">
      <c r="A293" s="24"/>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row>
    <row r="294" spans="1:26" ht="15.75" customHeight="1">
      <c r="A294" s="24"/>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row>
    <row r="295" spans="1:26" ht="15.75" customHeight="1">
      <c r="A295" s="24"/>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row>
    <row r="296" spans="1:26" ht="15.75" customHeight="1">
      <c r="A296" s="24"/>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row>
    <row r="297" spans="1:26" ht="15.75" customHeight="1">
      <c r="A297" s="24"/>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row>
    <row r="298" spans="1:26" ht="15.75" customHeight="1">
      <c r="A298" s="24"/>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row>
    <row r="299" spans="1:26" ht="15.75" customHeight="1">
      <c r="A299" s="24"/>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row>
    <row r="300" spans="1:26" ht="15.75" customHeight="1">
      <c r="A300" s="24"/>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row>
    <row r="301" spans="1:26" ht="15.75" customHeight="1">
      <c r="A301" s="24"/>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row>
    <row r="302" spans="1:26" ht="15.75" customHeight="1">
      <c r="A302" s="24"/>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row>
    <row r="303" spans="1:26" ht="15.75" customHeight="1">
      <c r="A303" s="24"/>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row>
    <row r="304" spans="1:26" ht="15.75" customHeight="1">
      <c r="A304" s="24"/>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row>
    <row r="305" spans="1:26" ht="15.75" customHeight="1">
      <c r="A305" s="24"/>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row>
    <row r="306" spans="1:26" ht="15.75" customHeight="1">
      <c r="A306" s="24"/>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row>
    <row r="307" spans="1:26" ht="15.75" customHeight="1">
      <c r="A307" s="24"/>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row>
    <row r="308" spans="1:26" ht="15.75" customHeight="1">
      <c r="A308" s="24"/>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row>
    <row r="309" spans="1:26" ht="15.75" customHeight="1">
      <c r="A309" s="24"/>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row>
    <row r="310" spans="1:26" ht="15.75" customHeight="1">
      <c r="A310" s="24"/>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row>
    <row r="311" spans="1:26" ht="15.75" customHeight="1">
      <c r="A311" s="24"/>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row>
    <row r="312" spans="1:26" ht="15.75" customHeight="1">
      <c r="A312" s="24"/>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row>
    <row r="313" spans="1:26" ht="15.75" customHeight="1">
      <c r="A313" s="24"/>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row>
    <row r="314" spans="1:26" ht="15.75" customHeight="1">
      <c r="A314" s="24"/>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row>
    <row r="315" spans="1:26" ht="15.75" customHeight="1">
      <c r="A315" s="24"/>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row>
    <row r="316" spans="1:26" ht="15.75" customHeight="1">
      <c r="A316" s="24"/>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row>
    <row r="317" spans="1:26" ht="15.75" customHeight="1">
      <c r="A317" s="24"/>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row>
    <row r="318" spans="1:26" ht="15.75" customHeight="1">
      <c r="A318" s="24"/>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row>
    <row r="319" spans="1:26" ht="15.75" customHeight="1">
      <c r="A319" s="24"/>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row>
    <row r="320" spans="1:26" ht="15.75" customHeight="1">
      <c r="A320" s="24"/>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row>
    <row r="321" spans="1:26" ht="15.75" customHeight="1">
      <c r="A321" s="24"/>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row>
    <row r="322" spans="1:26" ht="15.75" customHeight="1">
      <c r="A322" s="24"/>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row>
    <row r="323" spans="1:26" ht="15.75" customHeight="1">
      <c r="A323" s="24"/>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row>
    <row r="324" spans="1:26" ht="15.75" customHeight="1">
      <c r="A324" s="24"/>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row>
    <row r="325" spans="1:26" ht="15.75" customHeight="1">
      <c r="A325" s="24"/>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row>
    <row r="326" spans="1:26" ht="15.75" customHeight="1">
      <c r="A326" s="24"/>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row>
    <row r="327" spans="1:26" ht="15.75" customHeight="1">
      <c r="A327" s="24"/>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row>
    <row r="328" spans="1:26" ht="15.75" customHeight="1">
      <c r="A328" s="24"/>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row>
    <row r="329" spans="1:26" ht="15.75" customHeight="1">
      <c r="A329" s="24"/>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row>
    <row r="330" spans="1:26" ht="15.75" customHeight="1">
      <c r="A330" s="24"/>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row>
    <row r="331" spans="1:26" ht="15.75" customHeight="1">
      <c r="A331" s="24"/>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row>
    <row r="332" spans="1:26" ht="15.75" customHeight="1">
      <c r="A332" s="24"/>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row>
    <row r="333" spans="1:26" ht="15.75" customHeight="1">
      <c r="A333" s="24"/>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row>
    <row r="334" spans="1:26" ht="15.75" customHeight="1">
      <c r="A334" s="24"/>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row>
    <row r="335" spans="1:26" ht="15.75" customHeight="1">
      <c r="A335" s="24"/>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row>
    <row r="336" spans="1:26" ht="15.75" customHeight="1">
      <c r="A336" s="24"/>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row>
    <row r="337" spans="1:26" ht="15.75" customHeight="1">
      <c r="A337" s="24"/>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row>
    <row r="338" spans="1:26" ht="15.75" customHeight="1">
      <c r="A338" s="24"/>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row>
    <row r="339" spans="1:26" ht="15.75" customHeight="1">
      <c r="A339" s="24"/>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row>
    <row r="340" spans="1:26" ht="15.75" customHeight="1">
      <c r="A340" s="24"/>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row>
    <row r="341" spans="1:26" ht="15.75" customHeight="1">
      <c r="A341" s="24"/>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row>
    <row r="342" spans="1:26" ht="15.75" customHeight="1">
      <c r="A342" s="24"/>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row>
    <row r="343" spans="1:26" ht="15.75" customHeight="1">
      <c r="A343" s="24"/>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row>
    <row r="344" spans="1:26" ht="15.75" customHeight="1">
      <c r="A344" s="24"/>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row>
    <row r="345" spans="1:26" ht="15.75" customHeight="1">
      <c r="A345" s="24"/>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row>
    <row r="346" spans="1:26" ht="15.75" customHeight="1">
      <c r="A346" s="24"/>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row>
    <row r="347" spans="1:26" ht="15.75" customHeight="1">
      <c r="A347" s="24"/>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row>
    <row r="348" spans="1:26" ht="15.75" customHeight="1">
      <c r="A348" s="24"/>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row>
    <row r="349" spans="1:26" ht="15.75" customHeight="1">
      <c r="A349" s="24"/>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row>
    <row r="350" spans="1:26" ht="15.75" customHeight="1">
      <c r="A350" s="24"/>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row>
    <row r="351" spans="1:26" ht="15.75" customHeight="1">
      <c r="A351" s="24"/>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row>
    <row r="352" spans="1:26" ht="15.75" customHeight="1">
      <c r="A352" s="24"/>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row>
    <row r="353" spans="1:26" ht="15.75" customHeight="1">
      <c r="A353" s="24"/>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row>
    <row r="354" spans="1:26" ht="15.75" customHeight="1">
      <c r="A354" s="24"/>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row>
    <row r="355" spans="1:26" ht="15.75" customHeight="1">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row>
    <row r="356" spans="1:26" ht="15.75" customHeight="1">
      <c r="A356" s="24"/>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row>
    <row r="357" spans="1:26" ht="15.75" customHeight="1">
      <c r="A357" s="24"/>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row>
    <row r="358" spans="1:26" ht="15.75" customHeight="1">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row>
    <row r="359" spans="1:26" ht="15.75" customHeight="1">
      <c r="A359" s="24"/>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row>
    <row r="360" spans="1:26" ht="15.75" customHeight="1">
      <c r="A360" s="24"/>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row>
    <row r="361" spans="1:26" ht="15.75" customHeight="1">
      <c r="A361" s="24"/>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row>
    <row r="362" spans="1:26" ht="15.75" customHeight="1">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row>
    <row r="363" spans="1:26" ht="15.75" customHeight="1">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row>
    <row r="364" spans="1:26" ht="15.75" customHeight="1">
      <c r="A364" s="24"/>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row>
    <row r="365" spans="1:26" ht="15.75" customHeight="1">
      <c r="A365" s="24"/>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row>
    <row r="366" spans="1:26" ht="15.75" customHeight="1">
      <c r="A366" s="24"/>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row>
    <row r="367" spans="1:26" ht="15.75" customHeight="1">
      <c r="A367" s="24"/>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row>
    <row r="368" spans="1:26" ht="15.75" customHeight="1">
      <c r="A368" s="24"/>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row>
    <row r="369" spans="1:26" ht="15.75" customHeight="1">
      <c r="A369" s="24"/>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row>
    <row r="370" spans="1:26" ht="15.75" customHeight="1">
      <c r="A370" s="24"/>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row>
    <row r="371" spans="1:26" ht="15.75" customHeight="1">
      <c r="A371" s="24"/>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row>
    <row r="372" spans="1:26" ht="15.75" customHeight="1">
      <c r="A372" s="24"/>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row>
    <row r="373" spans="1:26" ht="15.75" customHeight="1">
      <c r="A373" s="24"/>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row>
    <row r="374" spans="1:26" ht="15.75" customHeight="1">
      <c r="A374" s="24"/>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row>
    <row r="375" spans="1:26" ht="15.75" customHeight="1">
      <c r="A375" s="24"/>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row>
    <row r="376" spans="1:26" ht="15.75" customHeight="1">
      <c r="A376" s="24"/>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row>
    <row r="377" spans="1:26" ht="15.75" customHeight="1">
      <c r="A377" s="24"/>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row>
    <row r="378" spans="1:26" ht="15.75" customHeight="1">
      <c r="A378" s="24"/>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row>
    <row r="379" spans="1:26" ht="15.75" customHeight="1">
      <c r="A379" s="24"/>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row>
    <row r="380" spans="1:26" ht="15.75" customHeight="1">
      <c r="A380" s="24"/>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row>
    <row r="381" spans="1:26" ht="15.75" customHeight="1">
      <c r="A381" s="24"/>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row>
    <row r="382" spans="1:26" ht="15.75" customHeight="1">
      <c r="A382" s="24"/>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row>
    <row r="383" spans="1:26" ht="15.75" customHeight="1">
      <c r="A383" s="24"/>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row>
    <row r="384" spans="1:26" ht="15.75" customHeight="1">
      <c r="A384" s="24"/>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row>
    <row r="385" spans="1:26" ht="15.75" customHeight="1">
      <c r="A385" s="24"/>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row>
    <row r="386" spans="1:26" ht="15.75" customHeight="1">
      <c r="A386" s="24"/>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row>
    <row r="387" spans="1:26" ht="15.75" customHeight="1">
      <c r="A387" s="24"/>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row>
    <row r="388" spans="1:26" ht="15.75" customHeight="1">
      <c r="A388" s="24"/>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row>
    <row r="389" spans="1:26" ht="15.75" customHeight="1">
      <c r="A389" s="24"/>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row>
    <row r="390" spans="1:26" ht="15.75" customHeight="1">
      <c r="A390" s="24"/>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row>
    <row r="391" spans="1:26" ht="15.75" customHeight="1">
      <c r="A391" s="24"/>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row>
    <row r="392" spans="1:26" ht="15.75" customHeight="1">
      <c r="A392" s="24"/>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row>
    <row r="393" spans="1:26" ht="15.75" customHeight="1">
      <c r="A393" s="24"/>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row>
    <row r="394" spans="1:26" ht="15.75" customHeight="1">
      <c r="A394" s="24"/>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row>
    <row r="395" spans="1:26" ht="15.75" customHeight="1">
      <c r="A395" s="24"/>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row>
    <row r="396" spans="1:26" ht="15.75" customHeight="1">
      <c r="A396" s="24"/>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row>
    <row r="397" spans="1:26" ht="15.75" customHeight="1">
      <c r="A397" s="24"/>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row>
    <row r="398" spans="1:26" ht="15.75" customHeight="1">
      <c r="A398" s="24"/>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row>
    <row r="399" spans="1:26" ht="15.75" customHeight="1">
      <c r="A399" s="24"/>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row>
    <row r="400" spans="1:26" ht="15.75" customHeight="1">
      <c r="A400" s="24"/>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row>
    <row r="401" spans="1:26" ht="15.75" customHeight="1">
      <c r="A401" s="24"/>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row>
    <row r="402" spans="1:26" ht="15.75" customHeight="1">
      <c r="A402" s="24"/>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row>
    <row r="403" spans="1:26" ht="15.75" customHeight="1">
      <c r="A403" s="24"/>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row>
    <row r="404" spans="1:26" ht="15.75" customHeight="1">
      <c r="A404" s="24"/>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row>
    <row r="405" spans="1:26" ht="15.75" customHeight="1">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row>
    <row r="406" spans="1:26" ht="15.75" customHeight="1">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row>
    <row r="407" spans="1:26" ht="15.75" customHeight="1">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row>
    <row r="408" spans="1:26" ht="15.75" customHeight="1">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row>
    <row r="409" spans="1:26" ht="15.75" customHeight="1">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row>
    <row r="410" spans="1:26" ht="15.75" customHeight="1">
      <c r="A410" s="24"/>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row>
    <row r="411" spans="1:26" ht="15.75" customHeight="1">
      <c r="A411" s="24"/>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row>
    <row r="412" spans="1:26" ht="15.75" customHeight="1">
      <c r="A412" s="24"/>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row>
    <row r="413" spans="1:26" ht="15.75" customHeight="1">
      <c r="A413" s="24"/>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row>
    <row r="414" spans="1:26" ht="15.75" customHeight="1">
      <c r="A414" s="24"/>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row>
    <row r="415" spans="1:26" ht="15.75" customHeight="1">
      <c r="A415" s="24"/>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row>
    <row r="416" spans="1:26" ht="15.75" customHeight="1">
      <c r="A416" s="24"/>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row>
    <row r="417" spans="1:26" ht="15.75" customHeight="1">
      <c r="A417" s="24"/>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row>
    <row r="418" spans="1:26" ht="15.75" customHeight="1">
      <c r="A418" s="24"/>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row>
    <row r="419" spans="1:26" ht="15.75" customHeight="1">
      <c r="A419" s="24"/>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row>
    <row r="420" spans="1:26" ht="15.75" customHeight="1">
      <c r="A420" s="24"/>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row>
    <row r="421" spans="1:26" ht="15.75" customHeight="1">
      <c r="A421" s="24"/>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row>
    <row r="422" spans="1:26" ht="15.75" customHeight="1">
      <c r="A422" s="24"/>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row>
    <row r="423" spans="1:26" ht="15.75" customHeight="1">
      <c r="A423" s="24"/>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row>
    <row r="424" spans="1:26" ht="15.75" customHeight="1">
      <c r="A424" s="24"/>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row>
    <row r="425" spans="1:26" ht="15.75" customHeight="1">
      <c r="A425" s="24"/>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row>
    <row r="426" spans="1:26" ht="15.75" customHeight="1">
      <c r="A426" s="24"/>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row>
    <row r="427" spans="1:26" ht="15.75" customHeight="1">
      <c r="A427" s="24"/>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row>
    <row r="428" spans="1:26" ht="15.75" customHeight="1">
      <c r="A428" s="24"/>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row>
    <row r="429" spans="1:26" ht="15.75" customHeight="1">
      <c r="A429" s="24"/>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row>
    <row r="430" spans="1:26" ht="15.75" customHeight="1">
      <c r="A430" s="24"/>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row>
    <row r="431" spans="1:26" ht="15.75" customHeight="1">
      <c r="A431" s="24"/>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row>
    <row r="432" spans="1:26" ht="15.75" customHeight="1">
      <c r="A432" s="24"/>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row>
    <row r="433" spans="1:26" ht="15.75" customHeight="1">
      <c r="A433" s="24"/>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row>
    <row r="434" spans="1:26" ht="15.75" customHeight="1">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row r="435" spans="1:26" ht="15.75" customHeight="1">
      <c r="A435" s="24"/>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row>
    <row r="436" spans="1:26" ht="15.75" customHeight="1">
      <c r="A436" s="24"/>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row>
    <row r="437" spans="1:26" ht="15.75" customHeight="1">
      <c r="A437" s="24"/>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row>
    <row r="438" spans="1:26" ht="15.75" customHeight="1">
      <c r="A438" s="24"/>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row>
    <row r="439" spans="1:26" ht="15.75" customHeight="1">
      <c r="A439" s="24"/>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row>
    <row r="440" spans="1:26" ht="15.75" customHeight="1">
      <c r="A440" s="24"/>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row>
    <row r="441" spans="1:26" ht="15.75" customHeight="1">
      <c r="A441" s="24"/>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row>
    <row r="442" spans="1:26" ht="15.75" customHeight="1">
      <c r="A442" s="24"/>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row>
    <row r="443" spans="1:26" ht="15.75" customHeight="1">
      <c r="A443" s="24"/>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row>
    <row r="444" spans="1:26" ht="15.75" customHeight="1">
      <c r="A444" s="24"/>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row>
    <row r="445" spans="1:26" ht="15.75" customHeight="1">
      <c r="A445" s="24"/>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row>
    <row r="446" spans="1:26" ht="15.75" customHeight="1">
      <c r="A446" s="24"/>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row>
    <row r="447" spans="1:26" ht="15.75" customHeight="1">
      <c r="A447" s="24"/>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row>
    <row r="448" spans="1:26" ht="15.75" customHeight="1">
      <c r="A448" s="24"/>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row>
    <row r="449" spans="1:26" ht="15.75" customHeight="1">
      <c r="A449" s="24"/>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row>
    <row r="450" spans="1:26" ht="15.75" customHeight="1">
      <c r="A450" s="24"/>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row>
    <row r="451" spans="1:26" ht="15.75" customHeight="1">
      <c r="A451" s="24"/>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row>
    <row r="452" spans="1:26" ht="15.75" customHeight="1">
      <c r="A452" s="24"/>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row>
    <row r="453" spans="1:26" ht="15.75" customHeight="1">
      <c r="A453" s="24"/>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row>
    <row r="454" spans="1:26" ht="15.75" customHeight="1">
      <c r="A454" s="24"/>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row>
    <row r="455" spans="1:26" ht="15.75" customHeight="1">
      <c r="A455" s="24"/>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row>
    <row r="456" spans="1:26" ht="15.75" customHeight="1">
      <c r="A456" s="24"/>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row>
    <row r="457" spans="1:26" ht="15.75" customHeight="1">
      <c r="A457" s="24"/>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row>
    <row r="458" spans="1:26" ht="15.75" customHeight="1">
      <c r="A458" s="24"/>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row>
    <row r="459" spans="1:26" ht="15.75" customHeight="1">
      <c r="A459" s="24"/>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row>
    <row r="460" spans="1:26" ht="15.75" customHeight="1">
      <c r="A460" s="24"/>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row>
    <row r="461" spans="1:26" ht="15.75" customHeight="1">
      <c r="A461" s="24"/>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row>
    <row r="462" spans="1:26" ht="15.75" customHeight="1">
      <c r="A462" s="24"/>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row>
    <row r="463" spans="1:26" ht="15.75" customHeight="1">
      <c r="A463" s="24"/>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row>
    <row r="464" spans="1:26" ht="15.75" customHeight="1">
      <c r="A464" s="24"/>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row>
    <row r="465" spans="1:26" ht="15.75" customHeight="1">
      <c r="A465" s="24"/>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row>
    <row r="466" spans="1:26" ht="15.75" customHeight="1">
      <c r="A466" s="24"/>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row>
    <row r="467" spans="1:26" ht="15.75" customHeight="1">
      <c r="A467" s="24"/>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row>
    <row r="468" spans="1:26" ht="15.75" customHeight="1">
      <c r="A468" s="24"/>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row>
    <row r="469" spans="1:26" ht="15.75" customHeight="1">
      <c r="A469" s="24"/>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row>
    <row r="470" spans="1:26" ht="15.75" customHeight="1">
      <c r="A470" s="24"/>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row>
    <row r="471" spans="1:26" ht="15.75" customHeight="1">
      <c r="A471" s="24"/>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row>
    <row r="472" spans="1:26" ht="15.75" customHeight="1">
      <c r="A472" s="24"/>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row>
    <row r="473" spans="1:26" ht="15.75" customHeight="1">
      <c r="A473" s="24"/>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row>
    <row r="474" spans="1:26" ht="15.75" customHeight="1">
      <c r="A474" s="24"/>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row>
    <row r="475" spans="1:26" ht="15.75" customHeight="1">
      <c r="A475" s="24"/>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row>
    <row r="476" spans="1:26" ht="15.75" customHeight="1">
      <c r="A476" s="24"/>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row>
    <row r="477" spans="1:26" ht="15.75" customHeight="1">
      <c r="A477" s="24"/>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row>
    <row r="478" spans="1:26" ht="15.75" customHeight="1">
      <c r="A478" s="24"/>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row>
    <row r="479" spans="1:26" ht="15.75" customHeight="1">
      <c r="A479" s="24"/>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row>
    <row r="480" spans="1:26" ht="15.75" customHeight="1">
      <c r="A480" s="24"/>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row>
    <row r="481" spans="1:26" ht="15.75" customHeight="1">
      <c r="A481" s="24"/>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row>
    <row r="482" spans="1:26" ht="15.75" customHeight="1">
      <c r="A482" s="24"/>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row>
    <row r="483" spans="1:26" ht="15.75" customHeight="1">
      <c r="A483" s="24"/>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row>
    <row r="484" spans="1:26" ht="15.75" customHeight="1">
      <c r="A484" s="24"/>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row>
    <row r="485" spans="1:26" ht="15.75" customHeight="1">
      <c r="A485" s="24"/>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row>
    <row r="486" spans="1:26" ht="15.75" customHeight="1">
      <c r="A486" s="24"/>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row>
    <row r="487" spans="1:26" ht="15.75" customHeight="1">
      <c r="A487" s="24"/>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row>
    <row r="488" spans="1:26" ht="15.75" customHeight="1">
      <c r="A488" s="24"/>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row>
    <row r="489" spans="1:26" ht="15.75" customHeight="1">
      <c r="A489" s="24"/>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row>
    <row r="490" spans="1:26" ht="15.75" customHeight="1">
      <c r="A490" s="24"/>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row>
    <row r="491" spans="1:26" ht="15.75" customHeight="1">
      <c r="A491" s="24"/>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row>
    <row r="492" spans="1:26" ht="15.75" customHeight="1">
      <c r="A492" s="24"/>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row>
    <row r="493" spans="1:26" ht="15.75" customHeight="1">
      <c r="A493" s="24"/>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row>
    <row r="494" spans="1:26" ht="15.75" customHeight="1">
      <c r="A494" s="24"/>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row>
    <row r="495" spans="1:26" ht="15.75" customHeight="1">
      <c r="A495" s="24"/>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row>
    <row r="496" spans="1:26" ht="15.75" customHeight="1">
      <c r="A496" s="24"/>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row>
    <row r="497" spans="1:26" ht="15.75" customHeight="1">
      <c r="A497" s="24"/>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row>
    <row r="498" spans="1:26" ht="15.75" customHeight="1">
      <c r="A498" s="24"/>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row>
    <row r="499" spans="1:26" ht="15.75" customHeight="1">
      <c r="A499" s="24"/>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row>
    <row r="500" spans="1:26" ht="15.75" customHeight="1">
      <c r="A500" s="24"/>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row>
    <row r="501" spans="1:26" ht="15.75" customHeight="1">
      <c r="A501" s="24"/>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row>
    <row r="502" spans="1:26" ht="15.75" customHeight="1">
      <c r="A502" s="24"/>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row>
    <row r="503" spans="1:26" ht="15.75" customHeight="1">
      <c r="A503" s="24"/>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row>
    <row r="504" spans="1:26" ht="15.75" customHeight="1">
      <c r="A504" s="24"/>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row>
    <row r="505" spans="1:26" ht="15.75" customHeight="1">
      <c r="A505" s="24"/>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row>
    <row r="506" spans="1:26" ht="15.75" customHeight="1">
      <c r="A506" s="24"/>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row>
    <row r="507" spans="1:26" ht="15.75" customHeight="1">
      <c r="A507" s="24"/>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row>
    <row r="508" spans="1:26" ht="15.75" customHeight="1">
      <c r="A508" s="24"/>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row>
    <row r="509" spans="1:26" ht="15.75" customHeight="1">
      <c r="A509" s="24"/>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row>
    <row r="510" spans="1:26" ht="15.75" customHeight="1">
      <c r="A510" s="24"/>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row>
    <row r="511" spans="1:26" ht="15.75" customHeight="1">
      <c r="A511" s="24"/>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row>
    <row r="512" spans="1:26" ht="15.75" customHeight="1">
      <c r="A512" s="24"/>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row>
    <row r="513" spans="1:26" ht="15.75" customHeight="1">
      <c r="A513" s="24"/>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row>
    <row r="514" spans="1:26" ht="15.75" customHeight="1">
      <c r="A514" s="24"/>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row>
    <row r="515" spans="1:26" ht="15.75" customHeight="1">
      <c r="A515" s="24"/>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row>
    <row r="516" spans="1:26" ht="15.75" customHeight="1">
      <c r="A516" s="24"/>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row>
    <row r="517" spans="1:26" ht="15.75" customHeight="1">
      <c r="A517" s="24"/>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row>
    <row r="518" spans="1:26" ht="15.75" customHeight="1">
      <c r="A518" s="24"/>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row>
    <row r="519" spans="1:26" ht="15.75" customHeight="1">
      <c r="A519" s="24"/>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row>
    <row r="520" spans="1:26" ht="15.75" customHeight="1">
      <c r="A520" s="24"/>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row>
    <row r="521" spans="1:26" ht="15.75" customHeight="1">
      <c r="A521" s="24"/>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row>
    <row r="522" spans="1:26" ht="15.75" customHeight="1">
      <c r="A522" s="24"/>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row>
    <row r="523" spans="1:26" ht="15.75" customHeight="1">
      <c r="A523" s="24"/>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row>
    <row r="524" spans="1:26" ht="15.75" customHeight="1">
      <c r="A524" s="24"/>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row>
    <row r="525" spans="1:26" ht="15.75" customHeight="1">
      <c r="A525" s="24"/>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row>
    <row r="526" spans="1:26" ht="15.75" customHeight="1">
      <c r="A526" s="24"/>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row>
    <row r="527" spans="1:26" ht="15.75" customHeight="1">
      <c r="A527" s="24"/>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row>
    <row r="528" spans="1:26" ht="15.75" customHeight="1">
      <c r="A528" s="24"/>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row>
    <row r="529" spans="1:26" ht="15.75" customHeight="1">
      <c r="A529" s="24"/>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row>
    <row r="530" spans="1:26" ht="15.75" customHeight="1">
      <c r="A530" s="24"/>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row>
    <row r="531" spans="1:26" ht="15.75" customHeight="1">
      <c r="A531" s="24"/>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row>
    <row r="532" spans="1:26" ht="15.75" customHeight="1">
      <c r="A532" s="24"/>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row>
    <row r="533" spans="1:26" ht="15.75" customHeight="1">
      <c r="A533" s="24"/>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row>
    <row r="534" spans="1:26" ht="15.75" customHeight="1">
      <c r="A534" s="24"/>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row>
    <row r="535" spans="1:26" ht="15.75" customHeight="1">
      <c r="A535" s="24"/>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row>
    <row r="536" spans="1:26" ht="15.75" customHeight="1">
      <c r="A536" s="24"/>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row>
    <row r="537" spans="1:26" ht="15.75" customHeight="1">
      <c r="A537" s="24"/>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row>
    <row r="538" spans="1:26" ht="15.75" customHeight="1">
      <c r="A538" s="24"/>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row>
    <row r="539" spans="1:26" ht="15.75" customHeight="1">
      <c r="A539" s="24"/>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row>
    <row r="540" spans="1:26" ht="15.75" customHeight="1">
      <c r="A540" s="24"/>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row>
    <row r="541" spans="1:26" ht="15.75" customHeight="1">
      <c r="A541" s="24"/>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row>
    <row r="542" spans="1:26" ht="15.75" customHeight="1">
      <c r="A542" s="24"/>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row>
    <row r="543" spans="1:26" ht="15.75" customHeight="1">
      <c r="A543" s="24"/>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row>
    <row r="544" spans="1:26" ht="15.75" customHeight="1">
      <c r="A544" s="24"/>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row>
    <row r="545" spans="1:26" ht="15.75" customHeight="1">
      <c r="A545" s="24"/>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row>
    <row r="546" spans="1:26" ht="15.75" customHeight="1">
      <c r="A546" s="24"/>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row>
    <row r="547" spans="1:26" ht="15.75" customHeight="1">
      <c r="A547" s="24"/>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row>
    <row r="548" spans="1:26" ht="15.75" customHeight="1">
      <c r="A548" s="24"/>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row>
    <row r="549" spans="1:26" ht="15.75" customHeight="1">
      <c r="A549" s="24"/>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row>
    <row r="550" spans="1:26" ht="15.75" customHeight="1">
      <c r="A550" s="24"/>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row>
    <row r="551" spans="1:26" ht="15.75" customHeight="1">
      <c r="A551" s="24"/>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row>
    <row r="552" spans="1:26" ht="15.75" customHeight="1">
      <c r="A552" s="24"/>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row>
    <row r="553" spans="1:26" ht="15.75" customHeight="1">
      <c r="A553" s="24"/>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row>
    <row r="554" spans="1:26" ht="15.75" customHeight="1">
      <c r="A554" s="24"/>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row>
    <row r="555" spans="1:26" ht="15.75" customHeight="1">
      <c r="A555" s="24"/>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row>
    <row r="556" spans="1:26" ht="15.75" customHeight="1">
      <c r="A556" s="24"/>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row>
    <row r="557" spans="1:26" ht="15.75" customHeight="1">
      <c r="A557" s="24"/>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row>
    <row r="558" spans="1:26" ht="15.75" customHeight="1">
      <c r="A558" s="24"/>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row>
    <row r="559" spans="1:26" ht="15.75" customHeight="1">
      <c r="A559" s="24"/>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row>
    <row r="560" spans="1:26" ht="15.75" customHeight="1">
      <c r="A560" s="24"/>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row>
    <row r="561" spans="1:26" ht="15.75" customHeight="1">
      <c r="A561" s="24"/>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row>
    <row r="562" spans="1:26" ht="15.75" customHeight="1">
      <c r="A562" s="24"/>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row>
    <row r="563" spans="1:26" ht="15.75" customHeight="1">
      <c r="A563" s="24"/>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row>
    <row r="564" spans="1:26" ht="15.75" customHeight="1">
      <c r="A564" s="24"/>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row>
    <row r="565" spans="1:26" ht="15.75" customHeight="1">
      <c r="A565" s="24"/>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row>
    <row r="566" spans="1:26" ht="15.75" customHeight="1">
      <c r="A566" s="24"/>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row>
    <row r="567" spans="1:26" ht="15.75" customHeight="1">
      <c r="A567" s="24"/>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row>
    <row r="568" spans="1:26" ht="15.75" customHeight="1">
      <c r="A568" s="24"/>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row>
    <row r="569" spans="1:26" ht="15.75" customHeight="1">
      <c r="A569" s="24"/>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row>
    <row r="570" spans="1:26" ht="15.75" customHeight="1">
      <c r="A570" s="24"/>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row>
    <row r="571" spans="1:26" ht="15.75" customHeight="1">
      <c r="A571" s="24"/>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row>
    <row r="572" spans="1:26" ht="15.75" customHeight="1">
      <c r="A572" s="24"/>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row>
    <row r="573" spans="1:26" ht="15.75" customHeight="1">
      <c r="A573" s="24"/>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row>
    <row r="574" spans="1:26" ht="15.75" customHeight="1">
      <c r="A574" s="24"/>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row>
    <row r="575" spans="1:26" ht="15.75" customHeight="1">
      <c r="A575" s="24"/>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row>
    <row r="576" spans="1:26" ht="15.75" customHeight="1">
      <c r="A576" s="24"/>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row>
    <row r="577" spans="1:26" ht="15.75" customHeight="1">
      <c r="A577" s="24"/>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row>
    <row r="578" spans="1:26" ht="15.75" customHeight="1">
      <c r="A578" s="24"/>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row>
    <row r="579" spans="1:26" ht="15.75" customHeight="1">
      <c r="A579" s="24"/>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row>
    <row r="580" spans="1:26" ht="15.75" customHeight="1">
      <c r="A580" s="24"/>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row>
    <row r="581" spans="1:26" ht="15.75" customHeight="1">
      <c r="A581" s="24"/>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row>
    <row r="582" spans="1:26" ht="15.75" customHeight="1">
      <c r="A582" s="24"/>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row>
    <row r="583" spans="1:26" ht="15.75" customHeight="1">
      <c r="A583" s="24"/>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row>
    <row r="584" spans="1:26" ht="15.75" customHeight="1">
      <c r="A584" s="24"/>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row>
    <row r="585" spans="1:26" ht="15.75" customHeight="1">
      <c r="A585" s="24"/>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row>
    <row r="586" spans="1:26" ht="15.75" customHeight="1">
      <c r="A586" s="24"/>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row>
    <row r="587" spans="1:26" ht="15.75" customHeight="1">
      <c r="A587" s="24"/>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row>
    <row r="588" spans="1:26" ht="15.75" customHeight="1">
      <c r="A588" s="24"/>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row>
    <row r="589" spans="1:26" ht="15.75" customHeight="1">
      <c r="A589" s="24"/>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row>
    <row r="590" spans="1:26" ht="15.75" customHeight="1">
      <c r="A590" s="24"/>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row>
    <row r="591" spans="1:26" ht="15.75" customHeight="1">
      <c r="A591" s="24"/>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row>
    <row r="592" spans="1:26" ht="15.75" customHeight="1">
      <c r="A592" s="24"/>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row>
    <row r="593" spans="1:26" ht="15.75" customHeight="1">
      <c r="A593" s="24"/>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row>
    <row r="594" spans="1:26" ht="15.75" customHeight="1">
      <c r="A594" s="24"/>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row>
    <row r="595" spans="1:26" ht="15.75" customHeight="1">
      <c r="A595" s="24"/>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row>
    <row r="596" spans="1:26" ht="15.75" customHeight="1">
      <c r="A596" s="24"/>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row>
    <row r="597" spans="1:26" ht="15.75" customHeight="1">
      <c r="A597" s="24"/>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row>
    <row r="598" spans="1:26" ht="15.75" customHeight="1">
      <c r="A598" s="24"/>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row>
    <row r="599" spans="1:26" ht="15.75" customHeight="1">
      <c r="A599" s="24"/>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row>
    <row r="600" spans="1:26" ht="15.75" customHeight="1">
      <c r="A600" s="24"/>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row>
    <row r="601" spans="1:26" ht="15.75" customHeight="1">
      <c r="A601" s="24"/>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row>
    <row r="602" spans="1:26" ht="15.75" customHeight="1">
      <c r="A602" s="24"/>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row>
    <row r="603" spans="1:26" ht="15.75" customHeight="1">
      <c r="A603" s="24"/>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row>
    <row r="604" spans="1:26" ht="15.75" customHeight="1">
      <c r="A604" s="24"/>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row>
    <row r="605" spans="1:26" ht="15.75" customHeight="1">
      <c r="A605" s="24"/>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row>
    <row r="606" spans="1:26" ht="15.75" customHeight="1">
      <c r="A606" s="24"/>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row>
    <row r="607" spans="1:26" ht="15.75" customHeight="1">
      <c r="A607" s="24"/>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row>
    <row r="608" spans="1:26" ht="15.75" customHeight="1">
      <c r="A608" s="24"/>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row>
    <row r="609" spans="1:26" ht="15.75" customHeight="1">
      <c r="A609" s="24"/>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row>
    <row r="610" spans="1:26" ht="15.75" customHeight="1">
      <c r="A610" s="24"/>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row>
    <row r="611" spans="1:26" ht="15.75" customHeight="1">
      <c r="A611" s="24"/>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row>
    <row r="612" spans="1:26" ht="15.75" customHeight="1">
      <c r="A612" s="24"/>
      <c r="B612" s="24"/>
      <c r="C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row>
    <row r="613" spans="1:26" ht="15.75" customHeight="1">
      <c r="A613" s="24"/>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row>
    <row r="614" spans="1:26" ht="15.75" customHeight="1">
      <c r="A614" s="24"/>
      <c r="B614" s="24"/>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row>
    <row r="615" spans="1:26" ht="15.75" customHeight="1">
      <c r="A615" s="24"/>
      <c r="B615" s="24"/>
      <c r="C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row>
    <row r="616" spans="1:26" ht="15.75" customHeight="1">
      <c r="A616" s="24"/>
      <c r="B616" s="24"/>
      <c r="C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row>
    <row r="617" spans="1:26" ht="15.75" customHeight="1">
      <c r="A617" s="24"/>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row>
    <row r="618" spans="1:26" ht="15.75" customHeight="1">
      <c r="A618" s="24"/>
      <c r="B618" s="24"/>
      <c r="C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row>
    <row r="619" spans="1:26" ht="15.75" customHeight="1">
      <c r="A619" s="24"/>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row>
    <row r="620" spans="1:26" ht="15.75" customHeight="1">
      <c r="A620" s="24"/>
      <c r="B620" s="24"/>
      <c r="C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row>
    <row r="621" spans="1:26" ht="15.75" customHeight="1">
      <c r="A621" s="24"/>
      <c r="B621" s="24"/>
      <c r="C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row>
    <row r="622" spans="1:26" ht="15.75" customHeight="1">
      <c r="A622" s="24"/>
      <c r="B622" s="24"/>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row>
    <row r="623" spans="1:26" ht="15.75" customHeight="1">
      <c r="A623" s="24"/>
      <c r="B623" s="24"/>
      <c r="C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row>
    <row r="624" spans="1:26" ht="15.75" customHeight="1">
      <c r="A624" s="24"/>
      <c r="B624" s="24"/>
      <c r="C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row>
    <row r="625" spans="1:26" ht="15.75" customHeight="1">
      <c r="A625" s="24"/>
      <c r="B625" s="24"/>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row>
    <row r="626" spans="1:26" ht="15.75" customHeight="1">
      <c r="A626" s="24"/>
      <c r="B626" s="24"/>
      <c r="C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row>
    <row r="627" spans="1:26" ht="15.75" customHeight="1">
      <c r="A627" s="24"/>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row>
    <row r="628" spans="1:26" ht="15.75" customHeight="1">
      <c r="A628" s="24"/>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row>
    <row r="629" spans="1:26" ht="15.75" customHeight="1">
      <c r="A629" s="24"/>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row>
    <row r="630" spans="1:26" ht="15.75" customHeight="1">
      <c r="A630" s="24"/>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row>
    <row r="631" spans="1:26" ht="15.75" customHeight="1">
      <c r="A631" s="24"/>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row>
    <row r="632" spans="1:26" ht="15.75" customHeight="1">
      <c r="A632" s="24"/>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row>
    <row r="633" spans="1:26" ht="15.75" customHeight="1">
      <c r="A633" s="24"/>
      <c r="B633" s="24"/>
      <c r="C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row>
    <row r="634" spans="1:26" ht="15.75" customHeight="1">
      <c r="A634" s="24"/>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row>
    <row r="635" spans="1:26" ht="15.75" customHeight="1">
      <c r="A635" s="24"/>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row>
    <row r="636" spans="1:26" ht="15.75" customHeight="1">
      <c r="A636" s="24"/>
      <c r="B636" s="24"/>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row>
    <row r="637" spans="1:26" ht="15.75" customHeight="1">
      <c r="A637" s="24"/>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row>
    <row r="638" spans="1:26" ht="15.75" customHeight="1">
      <c r="A638" s="24"/>
      <c r="B638" s="24"/>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row>
    <row r="639" spans="1:26" ht="15.75" customHeight="1">
      <c r="A639" s="24"/>
      <c r="B639" s="24"/>
      <c r="C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row>
    <row r="640" spans="1:26" ht="15.75" customHeight="1">
      <c r="A640" s="24"/>
      <c r="B640" s="24"/>
      <c r="C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row>
    <row r="641" spans="1:26" ht="15.75" customHeight="1">
      <c r="A641" s="24"/>
      <c r="B641" s="24"/>
      <c r="C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row>
    <row r="642" spans="1:26" ht="15.75" customHeight="1">
      <c r="A642" s="24"/>
      <c r="B642" s="24"/>
      <c r="C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row>
    <row r="643" spans="1:26" ht="15.75" customHeight="1">
      <c r="A643" s="24"/>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row>
    <row r="644" spans="1:26" ht="15.75" customHeight="1">
      <c r="A644" s="24"/>
      <c r="B644" s="24"/>
      <c r="C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row>
    <row r="645" spans="1:26" ht="15.75" customHeight="1">
      <c r="A645" s="24"/>
      <c r="B645" s="24"/>
      <c r="C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row>
    <row r="646" spans="1:26" ht="15.75" customHeight="1">
      <c r="A646" s="24"/>
      <c r="B646" s="24"/>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row>
    <row r="647" spans="1:26" ht="15.75" customHeight="1">
      <c r="A647" s="24"/>
      <c r="B647" s="24"/>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row>
    <row r="648" spans="1:26" ht="15.75" customHeight="1">
      <c r="A648" s="24"/>
      <c r="B648" s="24"/>
      <c r="C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row>
    <row r="649" spans="1:26" ht="15.75" customHeight="1">
      <c r="A649" s="24"/>
      <c r="B649" s="24"/>
      <c r="C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row>
    <row r="650" spans="1:26" ht="15.75" customHeight="1">
      <c r="A650" s="24"/>
      <c r="B650" s="24"/>
      <c r="C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row>
    <row r="651" spans="1:26" ht="15.75" customHeight="1">
      <c r="A651" s="24"/>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row>
    <row r="652" spans="1:26" ht="15.75" customHeight="1">
      <c r="A652" s="24"/>
      <c r="B652" s="24"/>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row>
    <row r="653" spans="1:26" ht="15.75" customHeight="1">
      <c r="A653" s="24"/>
      <c r="B653" s="24"/>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row>
    <row r="654" spans="1:26" ht="15.75" customHeight="1">
      <c r="A654" s="24"/>
      <c r="B654" s="24"/>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row>
    <row r="655" spans="1:26" ht="15.75" customHeight="1">
      <c r="A655" s="24"/>
      <c r="B655" s="24"/>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row>
    <row r="656" spans="1:26" ht="15.75" customHeight="1">
      <c r="A656" s="24"/>
      <c r="B656" s="24"/>
      <c r="C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row>
    <row r="657" spans="1:26" ht="15.75" customHeight="1">
      <c r="A657" s="24"/>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row>
    <row r="658" spans="1:26" ht="15.75" customHeight="1">
      <c r="A658" s="24"/>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row>
    <row r="659" spans="1:26" ht="15.75" customHeight="1">
      <c r="A659" s="24"/>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row>
    <row r="660" spans="1:26" ht="15.75" customHeight="1">
      <c r="A660" s="24"/>
      <c r="B660" s="24"/>
      <c r="C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row>
    <row r="661" spans="1:26" ht="15.75" customHeight="1">
      <c r="A661" s="24"/>
      <c r="B661" s="24"/>
      <c r="C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row>
    <row r="662" spans="1:26" ht="15.75" customHeight="1">
      <c r="A662" s="24"/>
      <c r="B662" s="24"/>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row>
    <row r="663" spans="1:26" ht="15.75" customHeight="1">
      <c r="A663" s="24"/>
      <c r="B663" s="24"/>
      <c r="C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row>
    <row r="664" spans="1:26" ht="15.75" customHeight="1">
      <c r="A664" s="24"/>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row>
    <row r="665" spans="1:26" ht="15.75" customHeight="1">
      <c r="A665" s="24"/>
      <c r="B665" s="24"/>
      <c r="C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row>
    <row r="666" spans="1:26" ht="15.75" customHeight="1">
      <c r="A666" s="24"/>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row>
    <row r="667" spans="1:26" ht="15.75" customHeight="1">
      <c r="A667" s="24"/>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row>
    <row r="668" spans="1:26" ht="15.75" customHeight="1">
      <c r="A668" s="24"/>
      <c r="B668" s="24"/>
      <c r="C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row>
    <row r="669" spans="1:26" ht="15.75" customHeight="1">
      <c r="A669" s="24"/>
      <c r="B669" s="24"/>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row>
    <row r="670" spans="1:26" ht="15.75" customHeight="1">
      <c r="A670" s="24"/>
      <c r="B670" s="24"/>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row>
    <row r="671" spans="1:26" ht="15.75" customHeight="1">
      <c r="A671" s="24"/>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row>
    <row r="672" spans="1:26" ht="15.75" customHeight="1">
      <c r="A672" s="24"/>
      <c r="B672" s="24"/>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row>
    <row r="673" spans="1:26" ht="15.75" customHeight="1">
      <c r="A673" s="24"/>
      <c r="B673" s="24"/>
      <c r="C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row>
    <row r="674" spans="1:26" ht="15.75" customHeight="1">
      <c r="A674" s="24"/>
      <c r="B674" s="24"/>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row>
    <row r="675" spans="1:26" ht="15.75" customHeight="1">
      <c r="A675" s="24"/>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row>
    <row r="676" spans="1:26" ht="15.75" customHeight="1">
      <c r="A676" s="24"/>
      <c r="B676" s="24"/>
      <c r="C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row>
    <row r="677" spans="1:26" ht="15.75" customHeight="1">
      <c r="A677" s="24"/>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row>
    <row r="678" spans="1:26" ht="15.75" customHeight="1">
      <c r="A678" s="24"/>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row>
    <row r="679" spans="1:26" ht="15.75" customHeight="1">
      <c r="A679" s="24"/>
      <c r="B679" s="24"/>
      <c r="C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row>
    <row r="680" spans="1:26" ht="15.75" customHeight="1">
      <c r="A680" s="24"/>
      <c r="B680" s="24"/>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row>
    <row r="681" spans="1:26" ht="15.75" customHeight="1">
      <c r="A681" s="24"/>
      <c r="B681" s="24"/>
      <c r="C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row>
    <row r="682" spans="1:26" ht="15.75" customHeight="1">
      <c r="A682" s="24"/>
      <c r="B682" s="24"/>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row>
    <row r="683" spans="1:26" ht="15.75" customHeight="1">
      <c r="A683" s="24"/>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row>
    <row r="684" spans="1:26" ht="15.75" customHeight="1">
      <c r="A684" s="24"/>
      <c r="B684" s="24"/>
      <c r="C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row>
    <row r="685" spans="1:26" ht="15.75" customHeight="1">
      <c r="A685" s="24"/>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row>
    <row r="686" spans="1:26" ht="15.75" customHeight="1">
      <c r="A686" s="24"/>
      <c r="B686" s="24"/>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row>
    <row r="687" spans="1:26" ht="15.75" customHeight="1">
      <c r="A687" s="24"/>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row>
    <row r="688" spans="1:26" ht="15.75" customHeight="1">
      <c r="A688" s="24"/>
      <c r="B688" s="24"/>
      <c r="C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row>
    <row r="689" spans="1:26" ht="15.75" customHeight="1">
      <c r="A689" s="24"/>
      <c r="B689" s="24"/>
      <c r="C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row>
    <row r="690" spans="1:26" ht="15.75" customHeight="1">
      <c r="A690" s="24"/>
      <c r="B690" s="24"/>
      <c r="C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row>
    <row r="691" spans="1:26" ht="15.75" customHeight="1">
      <c r="A691" s="24"/>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row>
    <row r="692" spans="1:26" ht="15.75" customHeight="1">
      <c r="A692" s="24"/>
      <c r="B692" s="24"/>
      <c r="C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row>
    <row r="693" spans="1:26" ht="15.75" customHeight="1">
      <c r="A693" s="24"/>
      <c r="B693" s="24"/>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row>
    <row r="694" spans="1:26" ht="15.75" customHeight="1">
      <c r="A694" s="24"/>
      <c r="B694" s="24"/>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row>
    <row r="695" spans="1:26" ht="15.75" customHeight="1">
      <c r="A695" s="24"/>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row>
    <row r="696" spans="1:26" ht="15.75" customHeight="1">
      <c r="A696" s="24"/>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row>
    <row r="697" spans="1:26" ht="15.75" customHeight="1">
      <c r="A697" s="24"/>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row>
    <row r="698" spans="1:26" ht="15.75" customHeight="1">
      <c r="A698" s="24"/>
      <c r="B698" s="24"/>
      <c r="C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row>
    <row r="699" spans="1:26" ht="15.75" customHeight="1">
      <c r="A699" s="24"/>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row>
    <row r="700" spans="1:26" ht="15.75" customHeight="1">
      <c r="A700" s="24"/>
      <c r="B700" s="24"/>
      <c r="C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row>
    <row r="701" spans="1:26" ht="15.75" customHeight="1">
      <c r="A701" s="24"/>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row>
    <row r="702" spans="1:26" ht="15.75" customHeight="1">
      <c r="A702" s="24"/>
      <c r="B702" s="24"/>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row>
    <row r="703" spans="1:26" ht="15.75" customHeight="1">
      <c r="A703" s="24"/>
      <c r="B703" s="24"/>
      <c r="C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row>
    <row r="704" spans="1:26" ht="15.75" customHeight="1">
      <c r="A704" s="24"/>
      <c r="B704" s="24"/>
      <c r="C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row>
    <row r="705" spans="1:26" ht="15.75" customHeight="1">
      <c r="A705" s="24"/>
      <c r="B705" s="24"/>
      <c r="C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row>
    <row r="706" spans="1:26" ht="15.75" customHeight="1">
      <c r="A706" s="24"/>
      <c r="B706" s="24"/>
      <c r="C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row>
    <row r="707" spans="1:26" ht="15.75" customHeight="1">
      <c r="A707" s="24"/>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row>
    <row r="708" spans="1:26" ht="15.75" customHeight="1">
      <c r="A708" s="24"/>
      <c r="B708" s="24"/>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row>
    <row r="709" spans="1:26" ht="15.75" customHeight="1">
      <c r="A709" s="24"/>
      <c r="B709" s="24"/>
      <c r="C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row>
    <row r="710" spans="1:26" ht="15.75" customHeight="1">
      <c r="A710" s="24"/>
      <c r="B710" s="24"/>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row>
    <row r="711" spans="1:26" ht="15.75" customHeight="1">
      <c r="A711" s="24"/>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row>
    <row r="712" spans="1:26" ht="15.75" customHeight="1">
      <c r="A712" s="24"/>
      <c r="B712" s="24"/>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row>
    <row r="713" spans="1:26" ht="15.75" customHeight="1">
      <c r="A713" s="24"/>
      <c r="B713" s="24"/>
      <c r="C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row>
    <row r="714" spans="1:26" ht="15.75" customHeight="1">
      <c r="A714" s="24"/>
      <c r="B714" s="24"/>
      <c r="C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row>
    <row r="715" spans="1:26" ht="15.75" customHeight="1">
      <c r="A715" s="24"/>
      <c r="B715" s="24"/>
      <c r="C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row>
    <row r="716" spans="1:26" ht="15.75" customHeight="1">
      <c r="A716" s="24"/>
      <c r="B716" s="24"/>
      <c r="C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row>
    <row r="717" spans="1:26" ht="15.75" customHeight="1">
      <c r="A717" s="24"/>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row>
    <row r="718" spans="1:26" ht="15.75" customHeight="1">
      <c r="A718" s="24"/>
      <c r="B718" s="24"/>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row>
    <row r="719" spans="1:26" ht="15.75" customHeight="1">
      <c r="A719" s="24"/>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row>
    <row r="720" spans="1:26" ht="15.75" customHeight="1">
      <c r="A720" s="24"/>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row>
    <row r="721" spans="1:26" ht="15.75" customHeight="1">
      <c r="A721" s="24"/>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row>
    <row r="722" spans="1:26" ht="15.75" customHeight="1">
      <c r="A722" s="24"/>
      <c r="B722" s="24"/>
      <c r="C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row>
    <row r="723" spans="1:26" ht="15.75" customHeight="1">
      <c r="A723" s="24"/>
      <c r="B723" s="24"/>
      <c r="C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row>
    <row r="724" spans="1:26" ht="15.75" customHeight="1">
      <c r="A724" s="24"/>
      <c r="B724" s="24"/>
      <c r="C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row>
    <row r="725" spans="1:26" ht="15.75" customHeight="1">
      <c r="A725" s="24"/>
      <c r="B725" s="24"/>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row>
    <row r="726" spans="1:26" ht="15.75" customHeight="1">
      <c r="A726" s="24"/>
      <c r="B726" s="24"/>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row>
    <row r="727" spans="1:26" ht="15.75" customHeight="1">
      <c r="A727" s="24"/>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row>
    <row r="728" spans="1:26" ht="15.75" customHeight="1">
      <c r="A728" s="24"/>
      <c r="B728" s="24"/>
      <c r="C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row>
    <row r="729" spans="1:26" ht="15.75" customHeight="1">
      <c r="A729" s="24"/>
      <c r="B729" s="24"/>
      <c r="C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row>
    <row r="730" spans="1:26" ht="15.75" customHeight="1">
      <c r="A730" s="24"/>
      <c r="B730" s="24"/>
      <c r="C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row>
    <row r="731" spans="1:26" ht="15.75" customHeight="1">
      <c r="A731" s="24"/>
      <c r="B731" s="24"/>
      <c r="C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row>
    <row r="732" spans="1:26" ht="15.75" customHeight="1">
      <c r="A732" s="24"/>
      <c r="B732" s="24"/>
      <c r="C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row>
    <row r="733" spans="1:26" ht="15.75" customHeight="1">
      <c r="A733" s="24"/>
      <c r="B733" s="24"/>
      <c r="C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row>
    <row r="734" spans="1:26" ht="15.75" customHeight="1">
      <c r="A734" s="24"/>
      <c r="B734" s="24"/>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row>
    <row r="735" spans="1:26" ht="15.75" customHeight="1">
      <c r="A735" s="24"/>
      <c r="B735" s="24"/>
      <c r="C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row>
    <row r="736" spans="1:26" ht="15.75" customHeight="1">
      <c r="A736" s="24"/>
      <c r="B736" s="24"/>
      <c r="C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row>
    <row r="737" spans="1:26" ht="15.75" customHeight="1">
      <c r="A737" s="24"/>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row>
    <row r="738" spans="1:26" ht="15.75" customHeight="1">
      <c r="A738" s="24"/>
      <c r="B738" s="24"/>
      <c r="C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row>
    <row r="739" spans="1:26" ht="15.75" customHeight="1">
      <c r="A739" s="24"/>
      <c r="B739" s="24"/>
      <c r="C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row>
    <row r="740" spans="1:26" ht="15.75" customHeight="1">
      <c r="A740" s="24"/>
      <c r="B740" s="24"/>
      <c r="C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row>
    <row r="741" spans="1:26" ht="15.75" customHeight="1">
      <c r="A741" s="24"/>
      <c r="B741" s="24"/>
      <c r="C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row>
    <row r="742" spans="1:26" ht="15.75" customHeight="1">
      <c r="A742" s="24"/>
      <c r="B742" s="24"/>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row>
    <row r="743" spans="1:26" ht="15.75" customHeight="1">
      <c r="A743" s="24"/>
      <c r="B743" s="24"/>
      <c r="C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row>
    <row r="744" spans="1:26" ht="15.75" customHeight="1">
      <c r="A744" s="24"/>
      <c r="B744" s="24"/>
      <c r="C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row>
    <row r="745" spans="1:26" ht="15.75" customHeight="1">
      <c r="A745" s="24"/>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row>
    <row r="746" spans="1:26" ht="15.75" customHeight="1">
      <c r="A746" s="24"/>
      <c r="B746" s="24"/>
      <c r="C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row>
    <row r="747" spans="1:26" ht="15.75" customHeight="1">
      <c r="A747" s="24"/>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row>
    <row r="748" spans="1:26" ht="15.75" customHeight="1">
      <c r="A748" s="24"/>
      <c r="B748" s="24"/>
      <c r="C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row>
    <row r="749" spans="1:26" ht="15.75" customHeight="1">
      <c r="A749" s="24"/>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row>
    <row r="750" spans="1:26" ht="15.75" customHeight="1">
      <c r="A750" s="24"/>
      <c r="B750" s="24"/>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row>
    <row r="751" spans="1:26" ht="15.75" customHeight="1">
      <c r="A751" s="24"/>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row>
    <row r="752" spans="1:26" ht="15.75" customHeight="1">
      <c r="A752" s="24"/>
      <c r="B752" s="24"/>
      <c r="C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row>
    <row r="753" spans="1:26" ht="15.75" customHeight="1">
      <c r="A753" s="24"/>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row>
    <row r="754" spans="1:26" ht="15.75" customHeight="1">
      <c r="A754" s="24"/>
      <c r="B754" s="24"/>
      <c r="C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row>
    <row r="755" spans="1:26" ht="15.75" customHeight="1">
      <c r="A755" s="24"/>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row>
    <row r="756" spans="1:26" ht="15.75" customHeight="1">
      <c r="A756" s="24"/>
      <c r="B756" s="24"/>
      <c r="C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row>
    <row r="757" spans="1:26" ht="15.75" customHeight="1">
      <c r="A757" s="24"/>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row>
    <row r="758" spans="1:26" ht="15.75" customHeight="1">
      <c r="A758" s="24"/>
      <c r="B758" s="24"/>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row>
    <row r="759" spans="1:26" ht="15.75" customHeight="1">
      <c r="A759" s="24"/>
      <c r="B759" s="24"/>
      <c r="C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row>
    <row r="760" spans="1:26" ht="15.75" customHeight="1">
      <c r="A760" s="24"/>
      <c r="B760" s="24"/>
      <c r="C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row>
    <row r="761" spans="1:26" ht="15.75" customHeight="1">
      <c r="A761" s="24"/>
      <c r="B761" s="24"/>
      <c r="C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row>
    <row r="762" spans="1:26" ht="15.75" customHeight="1">
      <c r="A762" s="24"/>
      <c r="B762" s="24"/>
      <c r="C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row>
    <row r="763" spans="1:26" ht="15.75" customHeight="1">
      <c r="A763" s="24"/>
      <c r="B763" s="24"/>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row>
    <row r="764" spans="1:26" ht="15.75" customHeight="1">
      <c r="A764" s="24"/>
      <c r="B764" s="24"/>
      <c r="C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row>
    <row r="765" spans="1:26" ht="15.75" customHeight="1">
      <c r="A765" s="24"/>
      <c r="B765" s="24"/>
      <c r="C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row>
    <row r="766" spans="1:26" ht="15.75" customHeight="1">
      <c r="A766" s="24"/>
      <c r="B766" s="24"/>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row>
    <row r="767" spans="1:26" ht="15.75" customHeight="1">
      <c r="A767" s="24"/>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row>
    <row r="768" spans="1:26" ht="15.75" customHeight="1">
      <c r="A768" s="24"/>
      <c r="B768" s="24"/>
      <c r="C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row>
    <row r="769" spans="1:26" ht="15.75" customHeight="1">
      <c r="A769" s="24"/>
      <c r="B769" s="24"/>
      <c r="C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row>
    <row r="770" spans="1:26" ht="15.75" customHeight="1">
      <c r="A770" s="24"/>
      <c r="B770" s="24"/>
      <c r="C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row>
    <row r="771" spans="1:26" ht="15.75" customHeight="1">
      <c r="A771" s="24"/>
      <c r="B771" s="24"/>
      <c r="C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row>
    <row r="772" spans="1:26" ht="15.75" customHeight="1">
      <c r="A772" s="24"/>
      <c r="B772" s="24"/>
      <c r="C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row>
    <row r="773" spans="1:26" ht="15.75" customHeight="1">
      <c r="A773" s="24"/>
      <c r="B773" s="24"/>
      <c r="C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row>
    <row r="774" spans="1:26" ht="15.75" customHeight="1">
      <c r="A774" s="24"/>
      <c r="B774" s="24"/>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row>
    <row r="775" spans="1:26" ht="15.75" customHeight="1">
      <c r="A775" s="24"/>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row>
    <row r="776" spans="1:26" ht="15.75" customHeight="1">
      <c r="A776" s="24"/>
      <c r="B776" s="24"/>
      <c r="C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row>
    <row r="777" spans="1:26" ht="15.75" customHeight="1">
      <c r="A777" s="24"/>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row>
    <row r="778" spans="1:26" ht="15.75" customHeight="1">
      <c r="A778" s="24"/>
      <c r="B778" s="24"/>
      <c r="C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row>
    <row r="779" spans="1:26" ht="15.75" customHeight="1">
      <c r="A779" s="24"/>
      <c r="B779" s="24"/>
      <c r="C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row>
    <row r="780" spans="1:26" ht="15.75" customHeight="1">
      <c r="A780" s="24"/>
      <c r="B780" s="24"/>
      <c r="C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row>
    <row r="781" spans="1:26" ht="15.75" customHeight="1">
      <c r="A781" s="24"/>
      <c r="B781" s="24"/>
      <c r="C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row>
    <row r="782" spans="1:26" ht="15.75" customHeight="1">
      <c r="A782" s="24"/>
      <c r="B782" s="24"/>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row>
    <row r="783" spans="1:26" ht="15.75" customHeight="1">
      <c r="A783" s="24"/>
      <c r="B783" s="24"/>
      <c r="C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row>
    <row r="784" spans="1:26" ht="15.75" customHeight="1">
      <c r="A784" s="24"/>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row>
    <row r="785" spans="1:26" ht="15.75" customHeight="1">
      <c r="A785" s="24"/>
      <c r="B785" s="24"/>
      <c r="C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row>
    <row r="786" spans="1:26" ht="15.75" customHeight="1">
      <c r="A786" s="24"/>
      <c r="B786" s="24"/>
      <c r="C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row>
    <row r="787" spans="1:26" ht="15.75" customHeight="1">
      <c r="A787" s="24"/>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row>
    <row r="788" spans="1:26" ht="15.75" customHeight="1">
      <c r="A788" s="24"/>
      <c r="B788" s="24"/>
      <c r="C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row>
    <row r="789" spans="1:26" ht="15.75" customHeight="1">
      <c r="A789" s="24"/>
      <c r="B789" s="24"/>
      <c r="C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row>
    <row r="790" spans="1:26" ht="15.75" customHeight="1">
      <c r="A790" s="24"/>
      <c r="B790" s="24"/>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row>
    <row r="791" spans="1:26" ht="15.75" customHeight="1">
      <c r="A791" s="24"/>
      <c r="B791" s="24"/>
      <c r="C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row>
    <row r="792" spans="1:26" ht="15.75" customHeight="1">
      <c r="A792" s="24"/>
      <c r="B792" s="24"/>
      <c r="C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row>
    <row r="793" spans="1:26" ht="15.75" customHeight="1">
      <c r="A793" s="24"/>
      <c r="B793" s="24"/>
      <c r="C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row>
    <row r="794" spans="1:26" ht="15.75" customHeight="1">
      <c r="A794" s="24"/>
      <c r="B794" s="24"/>
      <c r="C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row>
    <row r="795" spans="1:26" ht="15.75" customHeight="1">
      <c r="A795" s="24"/>
      <c r="B795" s="24"/>
      <c r="C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row>
    <row r="796" spans="1:26" ht="15.75" customHeight="1">
      <c r="A796" s="24"/>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row>
    <row r="797" spans="1:26" ht="15.75" customHeight="1">
      <c r="A797" s="24"/>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row>
    <row r="798" spans="1:26" ht="15.75" customHeight="1">
      <c r="A798" s="24"/>
      <c r="B798" s="24"/>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row>
    <row r="799" spans="1:26" ht="15.75" customHeight="1">
      <c r="A799" s="24"/>
      <c r="B799" s="24"/>
      <c r="C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row>
    <row r="800" spans="1:26" ht="15.75" customHeight="1">
      <c r="A800" s="24"/>
      <c r="B800" s="24"/>
      <c r="C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row>
    <row r="801" spans="1:26" ht="15.75" customHeight="1">
      <c r="A801" s="24"/>
      <c r="B801" s="24"/>
      <c r="C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row>
    <row r="802" spans="1:26" ht="15.75" customHeight="1">
      <c r="A802" s="24"/>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row>
    <row r="803" spans="1:26" ht="15.75" customHeight="1">
      <c r="A803" s="24"/>
      <c r="B803" s="24"/>
      <c r="C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row>
    <row r="804" spans="1:26" ht="15.75" customHeight="1">
      <c r="A804" s="24"/>
      <c r="B804" s="24"/>
      <c r="C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row>
    <row r="805" spans="1:26" ht="15.75" customHeight="1">
      <c r="A805" s="24"/>
      <c r="B805" s="24"/>
      <c r="C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row>
    <row r="806" spans="1:26" ht="15.75" customHeight="1">
      <c r="A806" s="24"/>
      <c r="B806" s="24"/>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row>
    <row r="807" spans="1:26" ht="15.75" customHeight="1">
      <c r="A807" s="24"/>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row>
    <row r="808" spans="1:26" ht="15.75" customHeight="1">
      <c r="A808" s="24"/>
      <c r="B808" s="24"/>
      <c r="C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row>
    <row r="809" spans="1:26" ht="15.75" customHeight="1">
      <c r="A809" s="24"/>
      <c r="B809" s="24"/>
      <c r="C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row>
    <row r="810" spans="1:26" ht="15.75" customHeight="1">
      <c r="A810" s="24"/>
      <c r="B810" s="24"/>
      <c r="C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row>
    <row r="811" spans="1:26" ht="15.75" customHeight="1">
      <c r="A811" s="24"/>
      <c r="B811" s="24"/>
      <c r="C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row>
    <row r="812" spans="1:26" ht="15.75" customHeight="1">
      <c r="A812" s="24"/>
      <c r="B812" s="24"/>
      <c r="C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row>
    <row r="813" spans="1:26" ht="15.75" customHeight="1">
      <c r="A813" s="24"/>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row>
    <row r="814" spans="1:26" ht="15.75" customHeight="1">
      <c r="A814" s="24"/>
      <c r="B814" s="24"/>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row>
    <row r="815" spans="1:26" ht="15.75" customHeight="1">
      <c r="A815" s="24"/>
      <c r="B815" s="24"/>
      <c r="C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row>
    <row r="816" spans="1:26" ht="15.75" customHeight="1">
      <c r="A816" s="24"/>
      <c r="B816" s="24"/>
      <c r="C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row>
    <row r="817" spans="1:26" ht="15.75" customHeight="1">
      <c r="A817" s="24"/>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row>
    <row r="818" spans="1:26" ht="15.75" customHeight="1">
      <c r="A818" s="24"/>
      <c r="B818" s="24"/>
      <c r="C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row>
    <row r="819" spans="1:26" ht="15.75" customHeight="1">
      <c r="A819" s="24"/>
      <c r="B819" s="24"/>
      <c r="C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row>
    <row r="820" spans="1:26" ht="15.75" customHeight="1">
      <c r="A820" s="24"/>
      <c r="B820" s="24"/>
      <c r="C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row>
    <row r="821" spans="1:26" ht="15.75" customHeight="1">
      <c r="A821" s="24"/>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row>
    <row r="822" spans="1:26" ht="15.75" customHeight="1">
      <c r="A822" s="24"/>
      <c r="B822" s="24"/>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row>
    <row r="823" spans="1:26" ht="15.75" customHeight="1">
      <c r="A823" s="24"/>
      <c r="B823" s="24"/>
      <c r="C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row>
    <row r="824" spans="1:26" ht="15.75" customHeight="1">
      <c r="A824" s="24"/>
      <c r="B824" s="24"/>
      <c r="C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row>
    <row r="825" spans="1:26" ht="15.75" customHeight="1">
      <c r="A825" s="24"/>
      <c r="B825" s="24"/>
      <c r="C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row>
    <row r="826" spans="1:26" ht="15.75" customHeight="1">
      <c r="A826" s="24"/>
      <c r="B826" s="24"/>
      <c r="C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row>
    <row r="827" spans="1:26" ht="15.75" customHeight="1">
      <c r="A827" s="24"/>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row>
    <row r="828" spans="1:26" ht="15.75" customHeight="1">
      <c r="A828" s="24"/>
      <c r="B828" s="24"/>
      <c r="C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row>
    <row r="829" spans="1:26" ht="15.75" customHeight="1">
      <c r="A829" s="24"/>
      <c r="B829" s="24"/>
      <c r="C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row>
    <row r="830" spans="1:26" ht="15.75" customHeight="1">
      <c r="A830" s="24"/>
      <c r="B830" s="24"/>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row>
    <row r="831" spans="1:26" ht="15.75" customHeight="1">
      <c r="A831" s="24"/>
      <c r="B831" s="24"/>
      <c r="C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row>
    <row r="832" spans="1:26" ht="15.75" customHeight="1">
      <c r="A832" s="24"/>
      <c r="B832" s="24"/>
      <c r="C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row>
    <row r="833" spans="1:26" ht="15.75" customHeight="1">
      <c r="A833" s="24"/>
      <c r="B833" s="24"/>
      <c r="C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row>
    <row r="834" spans="1:26" ht="15.75" customHeight="1">
      <c r="A834" s="24"/>
      <c r="B834" s="24"/>
      <c r="C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row>
    <row r="835" spans="1:26" ht="15.75" customHeight="1">
      <c r="A835" s="24"/>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row>
    <row r="836" spans="1:26" ht="15.75" customHeight="1">
      <c r="A836" s="24"/>
      <c r="B836" s="24"/>
      <c r="C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row>
    <row r="837" spans="1:26" ht="15.75" customHeight="1">
      <c r="A837" s="24"/>
      <c r="B837" s="24"/>
      <c r="C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row>
    <row r="838" spans="1:26" ht="15.75" customHeight="1">
      <c r="A838" s="24"/>
      <c r="B838" s="24"/>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row>
    <row r="839" spans="1:26" ht="15.75" customHeight="1">
      <c r="A839" s="24"/>
      <c r="B839" s="24"/>
      <c r="C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row>
    <row r="840" spans="1:26" ht="15.75" customHeight="1">
      <c r="A840" s="24"/>
      <c r="B840" s="24"/>
      <c r="C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row>
    <row r="841" spans="1:26" ht="15.75" customHeight="1">
      <c r="A841" s="24"/>
      <c r="B841" s="24"/>
      <c r="C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row>
    <row r="842" spans="1:26" ht="15.75" customHeight="1">
      <c r="A842" s="24"/>
      <c r="B842" s="24"/>
      <c r="C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row>
    <row r="843" spans="1:26" ht="15.75" customHeight="1">
      <c r="A843" s="24"/>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row>
    <row r="844" spans="1:26" ht="15.75" customHeight="1">
      <c r="A844" s="24"/>
      <c r="B844" s="24"/>
      <c r="C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row>
    <row r="845" spans="1:26" ht="15.75" customHeight="1">
      <c r="A845" s="24"/>
      <c r="B845" s="24"/>
      <c r="C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row>
    <row r="846" spans="1:26" ht="15.75" customHeight="1">
      <c r="A846" s="24"/>
      <c r="B846" s="24"/>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row>
    <row r="847" spans="1:26" ht="15.75" customHeight="1">
      <c r="A847" s="24"/>
      <c r="B847" s="24"/>
      <c r="C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row>
    <row r="848" spans="1:26" ht="15.75" customHeight="1">
      <c r="A848" s="24"/>
      <c r="B848" s="24"/>
      <c r="C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row>
    <row r="849" spans="1:26" ht="15.75" customHeight="1">
      <c r="A849" s="24"/>
      <c r="B849" s="24"/>
      <c r="C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row>
    <row r="850" spans="1:26" ht="15.75" customHeight="1">
      <c r="A850" s="24"/>
      <c r="B850" s="24"/>
      <c r="C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row>
    <row r="851" spans="1:26" ht="15.75" customHeight="1">
      <c r="A851" s="24"/>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row>
    <row r="852" spans="1:26" ht="15.75" customHeight="1">
      <c r="A852" s="24"/>
      <c r="B852" s="24"/>
      <c r="C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row>
    <row r="853" spans="1:26" ht="15.75" customHeight="1">
      <c r="A853" s="24"/>
      <c r="B853" s="24"/>
      <c r="C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row>
    <row r="854" spans="1:26" ht="15.75" customHeight="1">
      <c r="A854" s="24"/>
      <c r="B854" s="24"/>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row>
    <row r="855" spans="1:26" ht="15.75" customHeight="1">
      <c r="A855" s="24"/>
      <c r="B855" s="24"/>
      <c r="C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row>
    <row r="856" spans="1:26" ht="15.75" customHeight="1">
      <c r="A856" s="24"/>
      <c r="B856" s="24"/>
      <c r="C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row>
    <row r="857" spans="1:26" ht="15.75" customHeight="1">
      <c r="A857" s="24"/>
      <c r="B857" s="24"/>
      <c r="C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row>
    <row r="858" spans="1:26" ht="15.75" customHeight="1">
      <c r="A858" s="24"/>
      <c r="B858" s="24"/>
      <c r="C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row>
    <row r="859" spans="1:26" ht="15.75" customHeight="1">
      <c r="A859" s="24"/>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row>
    <row r="860" spans="1:26" ht="15.75" customHeight="1">
      <c r="A860" s="24"/>
      <c r="B860" s="24"/>
      <c r="C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row>
    <row r="861" spans="1:26" ht="15.75" customHeight="1">
      <c r="A861" s="24"/>
      <c r="B861" s="24"/>
      <c r="C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row>
    <row r="862" spans="1:26" ht="15.75" customHeight="1">
      <c r="A862" s="24"/>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row>
    <row r="863" spans="1:26" ht="15.75" customHeight="1">
      <c r="A863" s="24"/>
      <c r="B863" s="24"/>
      <c r="C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row>
    <row r="864" spans="1:26" ht="15.75" customHeight="1">
      <c r="A864" s="24"/>
      <c r="B864" s="24"/>
      <c r="C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row>
    <row r="865" spans="1:26" ht="15.75" customHeight="1">
      <c r="A865" s="24"/>
      <c r="B865" s="24"/>
      <c r="C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row>
    <row r="866" spans="1:26" ht="15.75" customHeight="1">
      <c r="A866" s="24"/>
      <c r="B866" s="24"/>
      <c r="C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row>
    <row r="867" spans="1:26" ht="15.75" customHeight="1">
      <c r="A867" s="24"/>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row>
    <row r="868" spans="1:26" ht="15.75" customHeight="1">
      <c r="A868" s="24"/>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row>
    <row r="869" spans="1:26" ht="15.75" customHeight="1">
      <c r="A869" s="24"/>
      <c r="B869" s="24"/>
      <c r="C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row>
    <row r="870" spans="1:26" ht="15.75" customHeight="1">
      <c r="A870" s="24"/>
      <c r="B870" s="24"/>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row>
    <row r="871" spans="1:26" ht="15.75" customHeight="1">
      <c r="A871" s="24"/>
      <c r="B871" s="24"/>
      <c r="C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row>
    <row r="872" spans="1:26" ht="15.75" customHeight="1">
      <c r="A872" s="24"/>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row>
    <row r="873" spans="1:26" ht="15.75" customHeight="1">
      <c r="A873" s="24"/>
      <c r="B873" s="24"/>
      <c r="C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row>
    <row r="874" spans="1:26" ht="15.75" customHeight="1">
      <c r="A874" s="24"/>
      <c r="B874" s="24"/>
      <c r="C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row>
    <row r="875" spans="1:26" ht="15.75" customHeight="1">
      <c r="A875" s="24"/>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row>
    <row r="876" spans="1:26" ht="15.75" customHeight="1">
      <c r="A876" s="24"/>
      <c r="B876" s="24"/>
      <c r="C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row>
    <row r="877" spans="1:26" ht="15.75" customHeight="1">
      <c r="A877" s="24"/>
      <c r="B877" s="24"/>
      <c r="C877" s="24"/>
      <c r="D877" s="24"/>
      <c r="E877" s="24"/>
      <c r="F877" s="24"/>
      <c r="G877" s="24"/>
      <c r="H877" s="24"/>
      <c r="I877" s="24"/>
      <c r="J877" s="24"/>
      <c r="K877" s="24"/>
      <c r="L877" s="24"/>
      <c r="M877" s="24"/>
      <c r="N877" s="24"/>
      <c r="O877" s="24"/>
      <c r="P877" s="24"/>
      <c r="Q877" s="24"/>
      <c r="R877" s="24"/>
      <c r="S877" s="24"/>
      <c r="T877" s="24"/>
      <c r="U877" s="24"/>
      <c r="V877" s="24"/>
      <c r="W877" s="24"/>
      <c r="X877" s="24"/>
      <c r="Y877" s="24"/>
      <c r="Z877" s="24"/>
    </row>
    <row r="878" spans="1:26" ht="15.75" customHeight="1">
      <c r="A878" s="24"/>
      <c r="B878" s="24"/>
      <c r="C878" s="24"/>
      <c r="D878" s="24"/>
      <c r="E878" s="24"/>
      <c r="F878" s="24"/>
      <c r="G878" s="24"/>
      <c r="H878" s="24"/>
      <c r="I878" s="24"/>
      <c r="J878" s="24"/>
      <c r="K878" s="24"/>
      <c r="L878" s="24"/>
      <c r="M878" s="24"/>
      <c r="N878" s="24"/>
      <c r="O878" s="24"/>
      <c r="P878" s="24"/>
      <c r="Q878" s="24"/>
      <c r="R878" s="24"/>
      <c r="S878" s="24"/>
      <c r="T878" s="24"/>
      <c r="U878" s="24"/>
      <c r="V878" s="24"/>
      <c r="W878" s="24"/>
      <c r="X878" s="24"/>
      <c r="Y878" s="24"/>
      <c r="Z878" s="24"/>
    </row>
    <row r="879" spans="1:26" ht="15.75" customHeight="1">
      <c r="A879" s="24"/>
      <c r="B879" s="24"/>
      <c r="C879" s="24"/>
      <c r="D879" s="24"/>
      <c r="E879" s="24"/>
      <c r="F879" s="24"/>
      <c r="G879" s="24"/>
      <c r="H879" s="24"/>
      <c r="I879" s="24"/>
      <c r="J879" s="24"/>
      <c r="K879" s="24"/>
      <c r="L879" s="24"/>
      <c r="M879" s="24"/>
      <c r="N879" s="24"/>
      <c r="O879" s="24"/>
      <c r="P879" s="24"/>
      <c r="Q879" s="24"/>
      <c r="R879" s="24"/>
      <c r="S879" s="24"/>
      <c r="T879" s="24"/>
      <c r="U879" s="24"/>
      <c r="V879" s="24"/>
      <c r="W879" s="24"/>
      <c r="X879" s="24"/>
      <c r="Y879" s="24"/>
      <c r="Z879" s="24"/>
    </row>
    <row r="880" spans="1:26" ht="15.75" customHeight="1">
      <c r="A880" s="24"/>
      <c r="B880" s="24"/>
      <c r="C880" s="24"/>
      <c r="D880" s="24"/>
      <c r="E880" s="24"/>
      <c r="F880" s="24"/>
      <c r="G880" s="24"/>
      <c r="H880" s="24"/>
      <c r="I880" s="24"/>
      <c r="J880" s="24"/>
      <c r="K880" s="24"/>
      <c r="L880" s="24"/>
      <c r="M880" s="24"/>
      <c r="N880" s="24"/>
      <c r="O880" s="24"/>
      <c r="P880" s="24"/>
      <c r="Q880" s="24"/>
      <c r="R880" s="24"/>
      <c r="S880" s="24"/>
      <c r="T880" s="24"/>
      <c r="U880" s="24"/>
      <c r="V880" s="24"/>
      <c r="W880" s="24"/>
      <c r="X880" s="24"/>
      <c r="Y880" s="24"/>
      <c r="Z880" s="24"/>
    </row>
    <row r="881" spans="1:26" ht="15.75" customHeight="1">
      <c r="A881" s="24"/>
      <c r="B881" s="24"/>
      <c r="C881" s="24"/>
      <c r="D881" s="24"/>
      <c r="E881" s="24"/>
      <c r="F881" s="24"/>
      <c r="G881" s="24"/>
      <c r="H881" s="24"/>
      <c r="I881" s="24"/>
      <c r="J881" s="24"/>
      <c r="K881" s="24"/>
      <c r="L881" s="24"/>
      <c r="M881" s="24"/>
      <c r="N881" s="24"/>
      <c r="O881" s="24"/>
      <c r="P881" s="24"/>
      <c r="Q881" s="24"/>
      <c r="R881" s="24"/>
      <c r="S881" s="24"/>
      <c r="T881" s="24"/>
      <c r="U881" s="24"/>
      <c r="V881" s="24"/>
      <c r="W881" s="24"/>
      <c r="X881" s="24"/>
      <c r="Y881" s="24"/>
      <c r="Z881" s="24"/>
    </row>
    <row r="882" spans="1:26" ht="15.75" customHeight="1">
      <c r="A882" s="24"/>
      <c r="B882" s="24"/>
      <c r="C882" s="24"/>
      <c r="D882" s="24"/>
      <c r="E882" s="24"/>
      <c r="F882" s="24"/>
      <c r="G882" s="24"/>
      <c r="H882" s="24"/>
      <c r="I882" s="24"/>
      <c r="J882" s="24"/>
      <c r="K882" s="24"/>
      <c r="L882" s="24"/>
      <c r="M882" s="24"/>
      <c r="N882" s="24"/>
      <c r="O882" s="24"/>
      <c r="P882" s="24"/>
      <c r="Q882" s="24"/>
      <c r="R882" s="24"/>
      <c r="S882" s="24"/>
      <c r="T882" s="24"/>
      <c r="U882" s="24"/>
      <c r="V882" s="24"/>
      <c r="W882" s="24"/>
      <c r="X882" s="24"/>
      <c r="Y882" s="24"/>
      <c r="Z882" s="24"/>
    </row>
    <row r="883" spans="1:26" ht="15.75" customHeight="1">
      <c r="A883" s="24"/>
      <c r="B883" s="24"/>
      <c r="C883" s="24"/>
      <c r="D883" s="24"/>
      <c r="E883" s="24"/>
      <c r="F883" s="24"/>
      <c r="G883" s="24"/>
      <c r="H883" s="24"/>
      <c r="I883" s="24"/>
      <c r="J883" s="24"/>
      <c r="K883" s="24"/>
      <c r="L883" s="24"/>
      <c r="M883" s="24"/>
      <c r="N883" s="24"/>
      <c r="O883" s="24"/>
      <c r="P883" s="24"/>
      <c r="Q883" s="24"/>
      <c r="R883" s="24"/>
      <c r="S883" s="24"/>
      <c r="T883" s="24"/>
      <c r="U883" s="24"/>
      <c r="V883" s="24"/>
      <c r="W883" s="24"/>
      <c r="X883" s="24"/>
      <c r="Y883" s="24"/>
      <c r="Z883" s="24"/>
    </row>
    <row r="884" spans="1:26" ht="15.75" customHeight="1">
      <c r="A884" s="24"/>
      <c r="B884" s="24"/>
      <c r="C884" s="24"/>
      <c r="D884" s="24"/>
      <c r="E884" s="24"/>
      <c r="F884" s="24"/>
      <c r="G884" s="24"/>
      <c r="H884" s="24"/>
      <c r="I884" s="24"/>
      <c r="J884" s="24"/>
      <c r="K884" s="24"/>
      <c r="L884" s="24"/>
      <c r="M884" s="24"/>
      <c r="N884" s="24"/>
      <c r="O884" s="24"/>
      <c r="P884" s="24"/>
      <c r="Q884" s="24"/>
      <c r="R884" s="24"/>
      <c r="S884" s="24"/>
      <c r="T884" s="24"/>
      <c r="U884" s="24"/>
      <c r="V884" s="24"/>
      <c r="W884" s="24"/>
      <c r="X884" s="24"/>
      <c r="Y884" s="24"/>
      <c r="Z884" s="24"/>
    </row>
    <row r="885" spans="1:26" ht="15.75" customHeight="1">
      <c r="A885" s="24"/>
      <c r="B885" s="24"/>
      <c r="C885" s="24"/>
      <c r="D885" s="24"/>
      <c r="E885" s="24"/>
      <c r="F885" s="24"/>
      <c r="G885" s="24"/>
      <c r="H885" s="24"/>
      <c r="I885" s="24"/>
      <c r="J885" s="24"/>
      <c r="K885" s="24"/>
      <c r="L885" s="24"/>
      <c r="M885" s="24"/>
      <c r="N885" s="24"/>
      <c r="O885" s="24"/>
      <c r="P885" s="24"/>
      <c r="Q885" s="24"/>
      <c r="R885" s="24"/>
      <c r="S885" s="24"/>
      <c r="T885" s="24"/>
      <c r="U885" s="24"/>
      <c r="V885" s="24"/>
      <c r="W885" s="24"/>
      <c r="X885" s="24"/>
      <c r="Y885" s="24"/>
      <c r="Z885" s="24"/>
    </row>
    <row r="886" spans="1:26" ht="15.75" customHeight="1">
      <c r="A886" s="24"/>
      <c r="B886" s="24"/>
      <c r="C886" s="24"/>
      <c r="D886" s="24"/>
      <c r="E886" s="24"/>
      <c r="F886" s="24"/>
      <c r="G886" s="24"/>
      <c r="H886" s="24"/>
      <c r="I886" s="24"/>
      <c r="J886" s="24"/>
      <c r="K886" s="24"/>
      <c r="L886" s="24"/>
      <c r="M886" s="24"/>
      <c r="N886" s="24"/>
      <c r="O886" s="24"/>
      <c r="P886" s="24"/>
      <c r="Q886" s="24"/>
      <c r="R886" s="24"/>
      <c r="S886" s="24"/>
      <c r="T886" s="24"/>
      <c r="U886" s="24"/>
      <c r="V886" s="24"/>
      <c r="W886" s="24"/>
      <c r="X886" s="24"/>
      <c r="Y886" s="24"/>
      <c r="Z886" s="24"/>
    </row>
    <row r="887" spans="1:26" ht="15.75" customHeight="1">
      <c r="A887" s="24"/>
      <c r="B887" s="24"/>
      <c r="C887" s="24"/>
      <c r="D887" s="24"/>
      <c r="E887" s="24"/>
      <c r="F887" s="24"/>
      <c r="G887" s="24"/>
      <c r="H887" s="24"/>
      <c r="I887" s="24"/>
      <c r="J887" s="24"/>
      <c r="K887" s="24"/>
      <c r="L887" s="24"/>
      <c r="M887" s="24"/>
      <c r="N887" s="24"/>
      <c r="O887" s="24"/>
      <c r="P887" s="24"/>
      <c r="Q887" s="24"/>
      <c r="R887" s="24"/>
      <c r="S887" s="24"/>
      <c r="T887" s="24"/>
      <c r="U887" s="24"/>
      <c r="V887" s="24"/>
      <c r="W887" s="24"/>
      <c r="X887" s="24"/>
      <c r="Y887" s="24"/>
      <c r="Z887" s="24"/>
    </row>
    <row r="888" spans="1:26" ht="15.75" customHeight="1">
      <c r="A888" s="24"/>
      <c r="B888" s="24"/>
      <c r="C888" s="24"/>
      <c r="D888" s="24"/>
      <c r="E888" s="24"/>
      <c r="F888" s="24"/>
      <c r="G888" s="24"/>
      <c r="H888" s="24"/>
      <c r="I888" s="24"/>
      <c r="J888" s="24"/>
      <c r="K888" s="24"/>
      <c r="L888" s="24"/>
      <c r="M888" s="24"/>
      <c r="N888" s="24"/>
      <c r="O888" s="24"/>
      <c r="P888" s="24"/>
      <c r="Q888" s="24"/>
      <c r="R888" s="24"/>
      <c r="S888" s="24"/>
      <c r="T888" s="24"/>
      <c r="U888" s="24"/>
      <c r="V888" s="24"/>
      <c r="W888" s="24"/>
      <c r="X888" s="24"/>
      <c r="Y888" s="24"/>
      <c r="Z888" s="24"/>
    </row>
    <row r="889" spans="1:26" ht="15.75" customHeight="1">
      <c r="A889" s="24"/>
      <c r="B889" s="24"/>
      <c r="C889" s="24"/>
      <c r="D889" s="24"/>
      <c r="E889" s="24"/>
      <c r="F889" s="24"/>
      <c r="G889" s="24"/>
      <c r="H889" s="24"/>
      <c r="I889" s="24"/>
      <c r="J889" s="24"/>
      <c r="K889" s="24"/>
      <c r="L889" s="24"/>
      <c r="M889" s="24"/>
      <c r="N889" s="24"/>
      <c r="O889" s="24"/>
      <c r="P889" s="24"/>
      <c r="Q889" s="24"/>
      <c r="R889" s="24"/>
      <c r="S889" s="24"/>
      <c r="T889" s="24"/>
      <c r="U889" s="24"/>
      <c r="V889" s="24"/>
      <c r="W889" s="24"/>
      <c r="X889" s="24"/>
      <c r="Y889" s="24"/>
      <c r="Z889" s="24"/>
    </row>
    <row r="890" spans="1:26" ht="15.75" customHeight="1">
      <c r="A890" s="24"/>
      <c r="B890" s="24"/>
      <c r="C890" s="24"/>
      <c r="D890" s="24"/>
      <c r="E890" s="24"/>
      <c r="F890" s="24"/>
      <c r="G890" s="24"/>
      <c r="H890" s="24"/>
      <c r="I890" s="24"/>
      <c r="J890" s="24"/>
      <c r="K890" s="24"/>
      <c r="L890" s="24"/>
      <c r="M890" s="24"/>
      <c r="N890" s="24"/>
      <c r="O890" s="24"/>
      <c r="P890" s="24"/>
      <c r="Q890" s="24"/>
      <c r="R890" s="24"/>
      <c r="S890" s="24"/>
      <c r="T890" s="24"/>
      <c r="U890" s="24"/>
      <c r="V890" s="24"/>
      <c r="W890" s="24"/>
      <c r="X890" s="24"/>
      <c r="Y890" s="24"/>
      <c r="Z890" s="24"/>
    </row>
    <row r="891" spans="1:26" ht="15.75" customHeight="1">
      <c r="A891" s="24"/>
      <c r="B891" s="24"/>
      <c r="C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row>
    <row r="892" spans="1:26" ht="15.75" customHeight="1">
      <c r="A892" s="24"/>
      <c r="B892" s="24"/>
      <c r="C892" s="24"/>
      <c r="D892" s="24"/>
      <c r="E892" s="24"/>
      <c r="F892" s="24"/>
      <c r="G892" s="24"/>
      <c r="H892" s="24"/>
      <c r="I892" s="24"/>
      <c r="J892" s="24"/>
      <c r="K892" s="24"/>
      <c r="L892" s="24"/>
      <c r="M892" s="24"/>
      <c r="N892" s="24"/>
      <c r="O892" s="24"/>
      <c r="P892" s="24"/>
      <c r="Q892" s="24"/>
      <c r="R892" s="24"/>
      <c r="S892" s="24"/>
      <c r="T892" s="24"/>
      <c r="U892" s="24"/>
      <c r="V892" s="24"/>
      <c r="W892" s="24"/>
      <c r="X892" s="24"/>
      <c r="Y892" s="24"/>
      <c r="Z892" s="24"/>
    </row>
    <row r="893" spans="1:26" ht="15.75" customHeight="1">
      <c r="A893" s="24"/>
      <c r="B893" s="24"/>
      <c r="C893" s="24"/>
      <c r="D893" s="24"/>
      <c r="E893" s="24"/>
      <c r="F893" s="24"/>
      <c r="G893" s="24"/>
      <c r="H893" s="24"/>
      <c r="I893" s="24"/>
      <c r="J893" s="24"/>
      <c r="K893" s="24"/>
      <c r="L893" s="24"/>
      <c r="M893" s="24"/>
      <c r="N893" s="24"/>
      <c r="O893" s="24"/>
      <c r="P893" s="24"/>
      <c r="Q893" s="24"/>
      <c r="R893" s="24"/>
      <c r="S893" s="24"/>
      <c r="T893" s="24"/>
      <c r="U893" s="24"/>
      <c r="V893" s="24"/>
      <c r="W893" s="24"/>
      <c r="X893" s="24"/>
      <c r="Y893" s="24"/>
      <c r="Z893" s="24"/>
    </row>
    <row r="894" spans="1:26" ht="15.75" customHeight="1">
      <c r="A894" s="24"/>
      <c r="B894" s="24"/>
      <c r="C894" s="24"/>
      <c r="D894" s="24"/>
      <c r="E894" s="24"/>
      <c r="F894" s="24"/>
      <c r="G894" s="24"/>
      <c r="H894" s="24"/>
      <c r="I894" s="24"/>
      <c r="J894" s="24"/>
      <c r="K894" s="24"/>
      <c r="L894" s="24"/>
      <c r="M894" s="24"/>
      <c r="N894" s="24"/>
      <c r="O894" s="24"/>
      <c r="P894" s="24"/>
      <c r="Q894" s="24"/>
      <c r="R894" s="24"/>
      <c r="S894" s="24"/>
      <c r="T894" s="24"/>
      <c r="U894" s="24"/>
      <c r="V894" s="24"/>
      <c r="W894" s="24"/>
      <c r="X894" s="24"/>
      <c r="Y894" s="24"/>
      <c r="Z894" s="24"/>
    </row>
    <row r="895" spans="1:26" ht="15.75" customHeight="1">
      <c r="A895" s="24"/>
      <c r="B895" s="24"/>
      <c r="C895" s="24"/>
      <c r="D895" s="24"/>
      <c r="E895" s="24"/>
      <c r="F895" s="24"/>
      <c r="G895" s="24"/>
      <c r="H895" s="24"/>
      <c r="I895" s="24"/>
      <c r="J895" s="24"/>
      <c r="K895" s="24"/>
      <c r="L895" s="24"/>
      <c r="M895" s="24"/>
      <c r="N895" s="24"/>
      <c r="O895" s="24"/>
      <c r="P895" s="24"/>
      <c r="Q895" s="24"/>
      <c r="R895" s="24"/>
      <c r="S895" s="24"/>
      <c r="T895" s="24"/>
      <c r="U895" s="24"/>
      <c r="V895" s="24"/>
      <c r="W895" s="24"/>
      <c r="X895" s="24"/>
      <c r="Y895" s="24"/>
      <c r="Z895" s="24"/>
    </row>
    <row r="896" spans="1:26" ht="15.75" customHeight="1">
      <c r="A896" s="24"/>
      <c r="B896" s="24"/>
      <c r="C896" s="24"/>
      <c r="D896" s="24"/>
      <c r="E896" s="24"/>
      <c r="F896" s="24"/>
      <c r="G896" s="24"/>
      <c r="H896" s="24"/>
      <c r="I896" s="24"/>
      <c r="J896" s="24"/>
      <c r="K896" s="24"/>
      <c r="L896" s="24"/>
      <c r="M896" s="24"/>
      <c r="N896" s="24"/>
      <c r="O896" s="24"/>
      <c r="P896" s="24"/>
      <c r="Q896" s="24"/>
      <c r="R896" s="24"/>
      <c r="S896" s="24"/>
      <c r="T896" s="24"/>
      <c r="U896" s="24"/>
      <c r="V896" s="24"/>
      <c r="W896" s="24"/>
      <c r="X896" s="24"/>
      <c r="Y896" s="24"/>
      <c r="Z896" s="24"/>
    </row>
    <row r="897" spans="1:26" ht="15.75" customHeight="1">
      <c r="A897" s="24"/>
      <c r="B897" s="24"/>
      <c r="C897" s="24"/>
      <c r="D897" s="24"/>
      <c r="E897" s="24"/>
      <c r="F897" s="24"/>
      <c r="G897" s="24"/>
      <c r="H897" s="24"/>
      <c r="I897" s="24"/>
      <c r="J897" s="24"/>
      <c r="K897" s="24"/>
      <c r="L897" s="24"/>
      <c r="M897" s="24"/>
      <c r="N897" s="24"/>
      <c r="O897" s="24"/>
      <c r="P897" s="24"/>
      <c r="Q897" s="24"/>
      <c r="R897" s="24"/>
      <c r="S897" s="24"/>
      <c r="T897" s="24"/>
      <c r="U897" s="24"/>
      <c r="V897" s="24"/>
      <c r="W897" s="24"/>
      <c r="X897" s="24"/>
      <c r="Y897" s="24"/>
      <c r="Z897" s="24"/>
    </row>
    <row r="898" spans="1:26" ht="15.75" customHeight="1">
      <c r="A898" s="24"/>
      <c r="B898" s="24"/>
      <c r="C898" s="24"/>
      <c r="D898" s="24"/>
      <c r="E898" s="24"/>
      <c r="F898" s="24"/>
      <c r="G898" s="24"/>
      <c r="H898" s="24"/>
      <c r="I898" s="24"/>
      <c r="J898" s="24"/>
      <c r="K898" s="24"/>
      <c r="L898" s="24"/>
      <c r="M898" s="24"/>
      <c r="N898" s="24"/>
      <c r="O898" s="24"/>
      <c r="P898" s="24"/>
      <c r="Q898" s="24"/>
      <c r="R898" s="24"/>
      <c r="S898" s="24"/>
      <c r="T898" s="24"/>
      <c r="U898" s="24"/>
      <c r="V898" s="24"/>
      <c r="W898" s="24"/>
      <c r="X898" s="24"/>
      <c r="Y898" s="24"/>
      <c r="Z898" s="24"/>
    </row>
    <row r="899" spans="1:26" ht="15.75" customHeight="1">
      <c r="A899" s="24"/>
      <c r="B899" s="24"/>
      <c r="C899" s="24"/>
      <c r="D899" s="24"/>
      <c r="E899" s="24"/>
      <c r="F899" s="24"/>
      <c r="G899" s="24"/>
      <c r="H899" s="24"/>
      <c r="I899" s="24"/>
      <c r="J899" s="24"/>
      <c r="K899" s="24"/>
      <c r="L899" s="24"/>
      <c r="M899" s="24"/>
      <c r="N899" s="24"/>
      <c r="O899" s="24"/>
      <c r="P899" s="24"/>
      <c r="Q899" s="24"/>
      <c r="R899" s="24"/>
      <c r="S899" s="24"/>
      <c r="T899" s="24"/>
      <c r="U899" s="24"/>
      <c r="V899" s="24"/>
      <c r="W899" s="24"/>
      <c r="X899" s="24"/>
      <c r="Y899" s="24"/>
      <c r="Z899" s="24"/>
    </row>
    <row r="900" spans="1:26" ht="15.75" customHeight="1">
      <c r="A900" s="24"/>
      <c r="B900" s="24"/>
      <c r="C900" s="24"/>
      <c r="D900" s="24"/>
      <c r="E900" s="24"/>
      <c r="F900" s="24"/>
      <c r="G900" s="24"/>
      <c r="H900" s="24"/>
      <c r="I900" s="24"/>
      <c r="J900" s="24"/>
      <c r="K900" s="24"/>
      <c r="L900" s="24"/>
      <c r="M900" s="24"/>
      <c r="N900" s="24"/>
      <c r="O900" s="24"/>
      <c r="P900" s="24"/>
      <c r="Q900" s="24"/>
      <c r="R900" s="24"/>
      <c r="S900" s="24"/>
      <c r="T900" s="24"/>
      <c r="U900" s="24"/>
      <c r="V900" s="24"/>
      <c r="W900" s="24"/>
      <c r="X900" s="24"/>
      <c r="Y900" s="24"/>
      <c r="Z900" s="24"/>
    </row>
    <row r="901" spans="1:26" ht="15.75" customHeight="1">
      <c r="A901" s="24"/>
      <c r="B901" s="24"/>
      <c r="C901" s="24"/>
      <c r="D901" s="24"/>
      <c r="E901" s="24"/>
      <c r="F901" s="24"/>
      <c r="G901" s="24"/>
      <c r="H901" s="24"/>
      <c r="I901" s="24"/>
      <c r="J901" s="24"/>
      <c r="K901" s="24"/>
      <c r="L901" s="24"/>
      <c r="M901" s="24"/>
      <c r="N901" s="24"/>
      <c r="O901" s="24"/>
      <c r="P901" s="24"/>
      <c r="Q901" s="24"/>
      <c r="R901" s="24"/>
      <c r="S901" s="24"/>
      <c r="T901" s="24"/>
      <c r="U901" s="24"/>
      <c r="V901" s="24"/>
      <c r="W901" s="24"/>
      <c r="X901" s="24"/>
      <c r="Y901" s="24"/>
      <c r="Z901" s="24"/>
    </row>
    <row r="902" spans="1:26" ht="15.75" customHeight="1">
      <c r="A902" s="24"/>
      <c r="B902" s="24"/>
      <c r="C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row>
    <row r="903" spans="1:26" ht="15.75" customHeight="1">
      <c r="A903" s="24"/>
      <c r="B903" s="24"/>
      <c r="C903" s="24"/>
      <c r="D903" s="24"/>
      <c r="E903" s="24"/>
      <c r="F903" s="24"/>
      <c r="G903" s="24"/>
      <c r="H903" s="24"/>
      <c r="I903" s="24"/>
      <c r="J903" s="24"/>
      <c r="K903" s="24"/>
      <c r="L903" s="24"/>
      <c r="M903" s="24"/>
      <c r="N903" s="24"/>
      <c r="O903" s="24"/>
      <c r="P903" s="24"/>
      <c r="Q903" s="24"/>
      <c r="R903" s="24"/>
      <c r="S903" s="24"/>
      <c r="T903" s="24"/>
      <c r="U903" s="24"/>
      <c r="V903" s="24"/>
      <c r="W903" s="24"/>
      <c r="X903" s="24"/>
      <c r="Y903" s="24"/>
      <c r="Z903" s="24"/>
    </row>
    <row r="904" spans="1:26" ht="15.75" customHeight="1">
      <c r="A904" s="24"/>
      <c r="B904" s="24"/>
      <c r="C904" s="24"/>
      <c r="D904" s="24"/>
      <c r="E904" s="24"/>
      <c r="F904" s="24"/>
      <c r="G904" s="24"/>
      <c r="H904" s="24"/>
      <c r="I904" s="24"/>
      <c r="J904" s="24"/>
      <c r="K904" s="24"/>
      <c r="L904" s="24"/>
      <c r="M904" s="24"/>
      <c r="N904" s="24"/>
      <c r="O904" s="24"/>
      <c r="P904" s="24"/>
      <c r="Q904" s="24"/>
      <c r="R904" s="24"/>
      <c r="S904" s="24"/>
      <c r="T904" s="24"/>
      <c r="U904" s="24"/>
      <c r="V904" s="24"/>
      <c r="W904" s="24"/>
      <c r="X904" s="24"/>
      <c r="Y904" s="24"/>
      <c r="Z904" s="24"/>
    </row>
    <row r="905" spans="1:26" ht="15.75" customHeight="1">
      <c r="A905" s="24"/>
      <c r="B905" s="24"/>
      <c r="C905" s="24"/>
      <c r="D905" s="24"/>
      <c r="E905" s="24"/>
      <c r="F905" s="24"/>
      <c r="G905" s="24"/>
      <c r="H905" s="24"/>
      <c r="I905" s="24"/>
      <c r="J905" s="24"/>
      <c r="K905" s="24"/>
      <c r="L905" s="24"/>
      <c r="M905" s="24"/>
      <c r="N905" s="24"/>
      <c r="O905" s="24"/>
      <c r="P905" s="24"/>
      <c r="Q905" s="24"/>
      <c r="R905" s="24"/>
      <c r="S905" s="24"/>
      <c r="T905" s="24"/>
      <c r="U905" s="24"/>
      <c r="V905" s="24"/>
      <c r="W905" s="24"/>
      <c r="X905" s="24"/>
      <c r="Y905" s="24"/>
      <c r="Z905" s="24"/>
    </row>
    <row r="906" spans="1:26" ht="15.75" customHeight="1">
      <c r="A906" s="24"/>
      <c r="B906" s="24"/>
      <c r="C906" s="24"/>
      <c r="D906" s="24"/>
      <c r="E906" s="24"/>
      <c r="F906" s="24"/>
      <c r="G906" s="24"/>
      <c r="H906" s="24"/>
      <c r="I906" s="24"/>
      <c r="J906" s="24"/>
      <c r="K906" s="24"/>
      <c r="L906" s="24"/>
      <c r="M906" s="24"/>
      <c r="N906" s="24"/>
      <c r="O906" s="24"/>
      <c r="P906" s="24"/>
      <c r="Q906" s="24"/>
      <c r="R906" s="24"/>
      <c r="S906" s="24"/>
      <c r="T906" s="24"/>
      <c r="U906" s="24"/>
      <c r="V906" s="24"/>
      <c r="W906" s="24"/>
      <c r="X906" s="24"/>
      <c r="Y906" s="24"/>
      <c r="Z906" s="24"/>
    </row>
    <row r="907" spans="1:26" ht="15.75" customHeight="1">
      <c r="A907" s="24"/>
      <c r="B907" s="24"/>
      <c r="C907" s="24"/>
      <c r="D907" s="24"/>
      <c r="E907" s="24"/>
      <c r="F907" s="24"/>
      <c r="G907" s="24"/>
      <c r="H907" s="24"/>
      <c r="I907" s="24"/>
      <c r="J907" s="24"/>
      <c r="K907" s="24"/>
      <c r="L907" s="24"/>
      <c r="M907" s="24"/>
      <c r="N907" s="24"/>
      <c r="O907" s="24"/>
      <c r="P907" s="24"/>
      <c r="Q907" s="24"/>
      <c r="R907" s="24"/>
      <c r="S907" s="24"/>
      <c r="T907" s="24"/>
      <c r="U907" s="24"/>
      <c r="V907" s="24"/>
      <c r="W907" s="24"/>
      <c r="X907" s="24"/>
      <c r="Y907" s="24"/>
      <c r="Z907" s="24"/>
    </row>
    <row r="908" spans="1:26" ht="15.75" customHeight="1">
      <c r="A908" s="24"/>
      <c r="B908" s="24"/>
      <c r="C908" s="24"/>
      <c r="D908" s="24"/>
      <c r="E908" s="24"/>
      <c r="F908" s="24"/>
      <c r="G908" s="24"/>
      <c r="H908" s="24"/>
      <c r="I908" s="24"/>
      <c r="J908" s="24"/>
      <c r="K908" s="24"/>
      <c r="L908" s="24"/>
      <c r="M908" s="24"/>
      <c r="N908" s="24"/>
      <c r="O908" s="24"/>
      <c r="P908" s="24"/>
      <c r="Q908" s="24"/>
      <c r="R908" s="24"/>
      <c r="S908" s="24"/>
      <c r="T908" s="24"/>
      <c r="U908" s="24"/>
      <c r="V908" s="24"/>
      <c r="W908" s="24"/>
      <c r="X908" s="24"/>
      <c r="Y908" s="24"/>
      <c r="Z908" s="24"/>
    </row>
    <row r="909" spans="1:26" ht="15.75" customHeight="1">
      <c r="A909" s="24"/>
      <c r="B909" s="24"/>
      <c r="C909" s="24"/>
      <c r="D909" s="24"/>
      <c r="E909" s="24"/>
      <c r="F909" s="24"/>
      <c r="G909" s="24"/>
      <c r="H909" s="24"/>
      <c r="I909" s="24"/>
      <c r="J909" s="24"/>
      <c r="K909" s="24"/>
      <c r="L909" s="24"/>
      <c r="M909" s="24"/>
      <c r="N909" s="24"/>
      <c r="O909" s="24"/>
      <c r="P909" s="24"/>
      <c r="Q909" s="24"/>
      <c r="R909" s="24"/>
      <c r="S909" s="24"/>
      <c r="T909" s="24"/>
      <c r="U909" s="24"/>
      <c r="V909" s="24"/>
      <c r="W909" s="24"/>
      <c r="X909" s="24"/>
      <c r="Y909" s="24"/>
      <c r="Z909" s="24"/>
    </row>
    <row r="910" spans="1:26" ht="15.75" customHeight="1">
      <c r="A910" s="24"/>
      <c r="B910" s="24"/>
      <c r="C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row>
    <row r="911" spans="1:26" ht="15.75" customHeight="1">
      <c r="A911" s="24"/>
      <c r="B911" s="24"/>
      <c r="C911" s="24"/>
      <c r="D911" s="24"/>
      <c r="E911" s="24"/>
      <c r="F911" s="24"/>
      <c r="G911" s="24"/>
      <c r="H911" s="24"/>
      <c r="I911" s="24"/>
      <c r="J911" s="24"/>
      <c r="K911" s="24"/>
      <c r="L911" s="24"/>
      <c r="M911" s="24"/>
      <c r="N911" s="24"/>
      <c r="O911" s="24"/>
      <c r="P911" s="24"/>
      <c r="Q911" s="24"/>
      <c r="R911" s="24"/>
      <c r="S911" s="24"/>
      <c r="T911" s="24"/>
      <c r="U911" s="24"/>
      <c r="V911" s="24"/>
      <c r="W911" s="24"/>
      <c r="X911" s="24"/>
      <c r="Y911" s="24"/>
      <c r="Z911" s="24"/>
    </row>
    <row r="912" spans="1:26" ht="15.75" customHeight="1">
      <c r="A912" s="24"/>
      <c r="B912" s="24"/>
      <c r="C912" s="24"/>
      <c r="D912" s="24"/>
      <c r="E912" s="24"/>
      <c r="F912" s="24"/>
      <c r="G912" s="24"/>
      <c r="H912" s="24"/>
      <c r="I912" s="24"/>
      <c r="J912" s="24"/>
      <c r="K912" s="24"/>
      <c r="L912" s="24"/>
      <c r="M912" s="24"/>
      <c r="N912" s="24"/>
      <c r="O912" s="24"/>
      <c r="P912" s="24"/>
      <c r="Q912" s="24"/>
      <c r="R912" s="24"/>
      <c r="S912" s="24"/>
      <c r="T912" s="24"/>
      <c r="U912" s="24"/>
      <c r="V912" s="24"/>
      <c r="W912" s="24"/>
      <c r="X912" s="24"/>
      <c r="Y912" s="24"/>
      <c r="Z912" s="24"/>
    </row>
    <row r="913" spans="1:26" ht="15.75" customHeight="1">
      <c r="A913" s="24"/>
      <c r="B913" s="24"/>
      <c r="C913" s="24"/>
      <c r="D913" s="24"/>
      <c r="E913" s="24"/>
      <c r="F913" s="24"/>
      <c r="G913" s="24"/>
      <c r="H913" s="24"/>
      <c r="I913" s="24"/>
      <c r="J913" s="24"/>
      <c r="K913" s="24"/>
      <c r="L913" s="24"/>
      <c r="M913" s="24"/>
      <c r="N913" s="24"/>
      <c r="O913" s="24"/>
      <c r="P913" s="24"/>
      <c r="Q913" s="24"/>
      <c r="R913" s="24"/>
      <c r="S913" s="24"/>
      <c r="T913" s="24"/>
      <c r="U913" s="24"/>
      <c r="V913" s="24"/>
      <c r="W913" s="24"/>
      <c r="X913" s="24"/>
      <c r="Y913" s="24"/>
      <c r="Z913" s="24"/>
    </row>
    <row r="914" spans="1:26" ht="15.75" customHeight="1">
      <c r="A914" s="24"/>
      <c r="B914" s="24"/>
      <c r="C914" s="24"/>
      <c r="D914" s="24"/>
      <c r="E914" s="24"/>
      <c r="F914" s="24"/>
      <c r="G914" s="24"/>
      <c r="H914" s="24"/>
      <c r="I914" s="24"/>
      <c r="J914" s="24"/>
      <c r="K914" s="24"/>
      <c r="L914" s="24"/>
      <c r="M914" s="24"/>
      <c r="N914" s="24"/>
      <c r="O914" s="24"/>
      <c r="P914" s="24"/>
      <c r="Q914" s="24"/>
      <c r="R914" s="24"/>
      <c r="S914" s="24"/>
      <c r="T914" s="24"/>
      <c r="U914" s="24"/>
      <c r="V914" s="24"/>
      <c r="W914" s="24"/>
      <c r="X914" s="24"/>
      <c r="Y914" s="24"/>
      <c r="Z914" s="24"/>
    </row>
    <row r="915" spans="1:26" ht="15.75" customHeight="1">
      <c r="A915" s="24"/>
      <c r="B915" s="24"/>
      <c r="C915" s="24"/>
      <c r="D915" s="24"/>
      <c r="E915" s="24"/>
      <c r="F915" s="24"/>
      <c r="G915" s="24"/>
      <c r="H915" s="24"/>
      <c r="I915" s="24"/>
      <c r="J915" s="24"/>
      <c r="K915" s="24"/>
      <c r="L915" s="24"/>
      <c r="M915" s="24"/>
      <c r="N915" s="24"/>
      <c r="O915" s="24"/>
      <c r="P915" s="24"/>
      <c r="Q915" s="24"/>
      <c r="R915" s="24"/>
      <c r="S915" s="24"/>
      <c r="T915" s="24"/>
      <c r="U915" s="24"/>
      <c r="V915" s="24"/>
      <c r="W915" s="24"/>
      <c r="X915" s="24"/>
      <c r="Y915" s="24"/>
      <c r="Z915" s="24"/>
    </row>
    <row r="916" spans="1:26" ht="15.75" customHeight="1">
      <c r="A916" s="24"/>
      <c r="B916" s="24"/>
      <c r="C916" s="24"/>
      <c r="D916" s="24"/>
      <c r="E916" s="24"/>
      <c r="F916" s="24"/>
      <c r="G916" s="24"/>
      <c r="H916" s="24"/>
      <c r="I916" s="24"/>
      <c r="J916" s="24"/>
      <c r="K916" s="24"/>
      <c r="L916" s="24"/>
      <c r="M916" s="24"/>
      <c r="N916" s="24"/>
      <c r="O916" s="24"/>
      <c r="P916" s="24"/>
      <c r="Q916" s="24"/>
      <c r="R916" s="24"/>
      <c r="S916" s="24"/>
      <c r="T916" s="24"/>
      <c r="U916" s="24"/>
      <c r="V916" s="24"/>
      <c r="W916" s="24"/>
      <c r="X916" s="24"/>
      <c r="Y916" s="24"/>
      <c r="Z916" s="24"/>
    </row>
    <row r="917" spans="1:26" ht="15.75" customHeight="1">
      <c r="A917" s="24"/>
      <c r="B917" s="24"/>
      <c r="C917" s="24"/>
      <c r="D917" s="24"/>
      <c r="E917" s="24"/>
      <c r="F917" s="24"/>
      <c r="G917" s="24"/>
      <c r="H917" s="24"/>
      <c r="I917" s="24"/>
      <c r="J917" s="24"/>
      <c r="K917" s="24"/>
      <c r="L917" s="24"/>
      <c r="M917" s="24"/>
      <c r="N917" s="24"/>
      <c r="O917" s="24"/>
      <c r="P917" s="24"/>
      <c r="Q917" s="24"/>
      <c r="R917" s="24"/>
      <c r="S917" s="24"/>
      <c r="T917" s="24"/>
      <c r="U917" s="24"/>
      <c r="V917" s="24"/>
      <c r="W917" s="24"/>
      <c r="X917" s="24"/>
      <c r="Y917" s="24"/>
      <c r="Z917" s="24"/>
    </row>
    <row r="918" spans="1:26" ht="15.75" customHeight="1">
      <c r="A918" s="24"/>
      <c r="B918" s="24"/>
      <c r="C918" s="24"/>
      <c r="D918" s="24"/>
      <c r="E918" s="24"/>
      <c r="F918" s="24"/>
      <c r="G918" s="24"/>
      <c r="H918" s="24"/>
      <c r="I918" s="24"/>
      <c r="J918" s="24"/>
      <c r="K918" s="24"/>
      <c r="L918" s="24"/>
      <c r="M918" s="24"/>
      <c r="N918" s="24"/>
      <c r="O918" s="24"/>
      <c r="P918" s="24"/>
      <c r="Q918" s="24"/>
      <c r="R918" s="24"/>
      <c r="S918" s="24"/>
      <c r="T918" s="24"/>
      <c r="U918" s="24"/>
      <c r="V918" s="24"/>
      <c r="W918" s="24"/>
      <c r="X918" s="24"/>
      <c r="Y918" s="24"/>
      <c r="Z918" s="24"/>
    </row>
    <row r="919" spans="1:26" ht="15.75" customHeight="1">
      <c r="A919" s="24"/>
      <c r="B919" s="24"/>
      <c r="C919" s="24"/>
      <c r="D919" s="24"/>
      <c r="E919" s="24"/>
      <c r="F919" s="24"/>
      <c r="G919" s="24"/>
      <c r="H919" s="24"/>
      <c r="I919" s="24"/>
      <c r="J919" s="24"/>
      <c r="K919" s="24"/>
      <c r="L919" s="24"/>
      <c r="M919" s="24"/>
      <c r="N919" s="24"/>
      <c r="O919" s="24"/>
      <c r="P919" s="24"/>
      <c r="Q919" s="24"/>
      <c r="R919" s="24"/>
      <c r="S919" s="24"/>
      <c r="T919" s="24"/>
      <c r="U919" s="24"/>
      <c r="V919" s="24"/>
      <c r="W919" s="24"/>
      <c r="X919" s="24"/>
      <c r="Y919" s="24"/>
      <c r="Z919" s="24"/>
    </row>
    <row r="920" spans="1:26" ht="15.75" customHeight="1">
      <c r="A920" s="24"/>
      <c r="B920" s="24"/>
      <c r="C920" s="24"/>
      <c r="D920" s="24"/>
      <c r="E920" s="24"/>
      <c r="F920" s="24"/>
      <c r="G920" s="24"/>
      <c r="H920" s="24"/>
      <c r="I920" s="24"/>
      <c r="J920" s="24"/>
      <c r="K920" s="24"/>
      <c r="L920" s="24"/>
      <c r="M920" s="24"/>
      <c r="N920" s="24"/>
      <c r="O920" s="24"/>
      <c r="P920" s="24"/>
      <c r="Q920" s="24"/>
      <c r="R920" s="24"/>
      <c r="S920" s="24"/>
      <c r="T920" s="24"/>
      <c r="U920" s="24"/>
      <c r="V920" s="24"/>
      <c r="W920" s="24"/>
      <c r="X920" s="24"/>
      <c r="Y920" s="24"/>
      <c r="Z920" s="24"/>
    </row>
    <row r="921" spans="1:26" ht="15.75" customHeight="1">
      <c r="A921" s="24"/>
      <c r="B921" s="24"/>
      <c r="C921" s="24"/>
      <c r="D921" s="24"/>
      <c r="E921" s="24"/>
      <c r="F921" s="24"/>
      <c r="G921" s="24"/>
      <c r="H921" s="24"/>
      <c r="I921" s="24"/>
      <c r="J921" s="24"/>
      <c r="K921" s="24"/>
      <c r="L921" s="24"/>
      <c r="M921" s="24"/>
      <c r="N921" s="24"/>
      <c r="O921" s="24"/>
      <c r="P921" s="24"/>
      <c r="Q921" s="24"/>
      <c r="R921" s="24"/>
      <c r="S921" s="24"/>
      <c r="T921" s="24"/>
      <c r="U921" s="24"/>
      <c r="V921" s="24"/>
      <c r="W921" s="24"/>
      <c r="X921" s="24"/>
      <c r="Y921" s="24"/>
      <c r="Z921" s="24"/>
    </row>
    <row r="922" spans="1:26" ht="15.75" customHeight="1">
      <c r="A922" s="24"/>
      <c r="B922" s="24"/>
      <c r="C922" s="24"/>
      <c r="D922" s="24"/>
      <c r="E922" s="24"/>
      <c r="F922" s="24"/>
      <c r="G922" s="24"/>
      <c r="H922" s="24"/>
      <c r="I922" s="24"/>
      <c r="J922" s="24"/>
      <c r="K922" s="24"/>
      <c r="L922" s="24"/>
      <c r="M922" s="24"/>
      <c r="N922" s="24"/>
      <c r="O922" s="24"/>
      <c r="P922" s="24"/>
      <c r="Q922" s="24"/>
      <c r="R922" s="24"/>
      <c r="S922" s="24"/>
      <c r="T922" s="24"/>
      <c r="U922" s="24"/>
      <c r="V922" s="24"/>
      <c r="W922" s="24"/>
      <c r="X922" s="24"/>
      <c r="Y922" s="24"/>
      <c r="Z922" s="24"/>
    </row>
    <row r="923" spans="1:26" ht="15.75" customHeight="1">
      <c r="A923" s="24"/>
      <c r="B923" s="24"/>
      <c r="C923" s="24"/>
      <c r="D923" s="24"/>
      <c r="E923" s="24"/>
      <c r="F923" s="24"/>
      <c r="G923" s="24"/>
      <c r="H923" s="24"/>
      <c r="I923" s="24"/>
      <c r="J923" s="24"/>
      <c r="K923" s="24"/>
      <c r="L923" s="24"/>
      <c r="M923" s="24"/>
      <c r="N923" s="24"/>
      <c r="O923" s="24"/>
      <c r="P923" s="24"/>
      <c r="Q923" s="24"/>
      <c r="R923" s="24"/>
      <c r="S923" s="24"/>
      <c r="T923" s="24"/>
      <c r="U923" s="24"/>
      <c r="V923" s="24"/>
      <c r="W923" s="24"/>
      <c r="X923" s="24"/>
      <c r="Y923" s="24"/>
      <c r="Z923" s="24"/>
    </row>
    <row r="924" spans="1:26" ht="15.75" customHeight="1">
      <c r="A924" s="24"/>
      <c r="B924" s="24"/>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row>
    <row r="925" spans="1:26" ht="15.75" customHeight="1">
      <c r="A925" s="24"/>
      <c r="B925" s="24"/>
      <c r="C925" s="24"/>
      <c r="D925" s="24"/>
      <c r="E925" s="24"/>
      <c r="F925" s="24"/>
      <c r="G925" s="24"/>
      <c r="H925" s="24"/>
      <c r="I925" s="24"/>
      <c r="J925" s="24"/>
      <c r="K925" s="24"/>
      <c r="L925" s="24"/>
      <c r="M925" s="24"/>
      <c r="N925" s="24"/>
      <c r="O925" s="24"/>
      <c r="P925" s="24"/>
      <c r="Q925" s="24"/>
      <c r="R925" s="24"/>
      <c r="S925" s="24"/>
      <c r="T925" s="24"/>
      <c r="U925" s="24"/>
      <c r="V925" s="24"/>
      <c r="W925" s="24"/>
      <c r="X925" s="24"/>
      <c r="Y925" s="24"/>
      <c r="Z925" s="24"/>
    </row>
    <row r="926" spans="1:26" ht="15.75" customHeight="1">
      <c r="A926" s="24"/>
      <c r="B926" s="24"/>
      <c r="C926" s="24"/>
      <c r="D926" s="24"/>
      <c r="E926" s="24"/>
      <c r="F926" s="24"/>
      <c r="G926" s="24"/>
      <c r="H926" s="24"/>
      <c r="I926" s="24"/>
      <c r="J926" s="24"/>
      <c r="K926" s="24"/>
      <c r="L926" s="24"/>
      <c r="M926" s="24"/>
      <c r="N926" s="24"/>
      <c r="O926" s="24"/>
      <c r="P926" s="24"/>
      <c r="Q926" s="24"/>
      <c r="R926" s="24"/>
      <c r="S926" s="24"/>
      <c r="T926" s="24"/>
      <c r="U926" s="24"/>
      <c r="V926" s="24"/>
      <c r="W926" s="24"/>
      <c r="X926" s="24"/>
      <c r="Y926" s="24"/>
      <c r="Z926" s="24"/>
    </row>
    <row r="927" spans="1:26" ht="15.75" customHeight="1">
      <c r="A927" s="24"/>
      <c r="B927" s="24"/>
      <c r="C927" s="24"/>
      <c r="D927" s="24"/>
      <c r="E927" s="24"/>
      <c r="F927" s="24"/>
      <c r="G927" s="24"/>
      <c r="H927" s="24"/>
      <c r="I927" s="24"/>
      <c r="J927" s="24"/>
      <c r="K927" s="24"/>
      <c r="L927" s="24"/>
      <c r="M927" s="24"/>
      <c r="N927" s="24"/>
      <c r="O927" s="24"/>
      <c r="P927" s="24"/>
      <c r="Q927" s="24"/>
      <c r="R927" s="24"/>
      <c r="S927" s="24"/>
      <c r="T927" s="24"/>
      <c r="U927" s="24"/>
      <c r="V927" s="24"/>
      <c r="W927" s="24"/>
      <c r="X927" s="24"/>
      <c r="Y927" s="24"/>
      <c r="Z927" s="24"/>
    </row>
    <row r="928" spans="1:26" ht="15.75" customHeight="1">
      <c r="A928" s="24"/>
      <c r="B928" s="24"/>
      <c r="C928" s="24"/>
      <c r="D928" s="24"/>
      <c r="E928" s="24"/>
      <c r="F928" s="24"/>
      <c r="G928" s="24"/>
      <c r="H928" s="24"/>
      <c r="I928" s="24"/>
      <c r="J928" s="24"/>
      <c r="K928" s="24"/>
      <c r="L928" s="24"/>
      <c r="M928" s="24"/>
      <c r="N928" s="24"/>
      <c r="O928" s="24"/>
      <c r="P928" s="24"/>
      <c r="Q928" s="24"/>
      <c r="R928" s="24"/>
      <c r="S928" s="24"/>
      <c r="T928" s="24"/>
      <c r="U928" s="24"/>
      <c r="V928" s="24"/>
      <c r="W928" s="24"/>
      <c r="X928" s="24"/>
      <c r="Y928" s="24"/>
      <c r="Z928" s="24"/>
    </row>
    <row r="929" spans="1:26" ht="15.75" customHeight="1">
      <c r="A929" s="24"/>
      <c r="B929" s="24"/>
      <c r="C929" s="24"/>
      <c r="D929" s="24"/>
      <c r="E929" s="24"/>
      <c r="F929" s="24"/>
      <c r="G929" s="24"/>
      <c r="H929" s="24"/>
      <c r="I929" s="24"/>
      <c r="J929" s="24"/>
      <c r="K929" s="24"/>
      <c r="L929" s="24"/>
      <c r="M929" s="24"/>
      <c r="N929" s="24"/>
      <c r="O929" s="24"/>
      <c r="P929" s="24"/>
      <c r="Q929" s="24"/>
      <c r="R929" s="24"/>
      <c r="S929" s="24"/>
      <c r="T929" s="24"/>
      <c r="U929" s="24"/>
      <c r="V929" s="24"/>
      <c r="W929" s="24"/>
      <c r="X929" s="24"/>
      <c r="Y929" s="24"/>
      <c r="Z929" s="24"/>
    </row>
    <row r="930" spans="1:26" ht="15.75" customHeight="1">
      <c r="A930" s="24"/>
      <c r="B930" s="24"/>
      <c r="C930" s="24"/>
      <c r="D930" s="24"/>
      <c r="E930" s="24"/>
      <c r="F930" s="24"/>
      <c r="G930" s="24"/>
      <c r="H930" s="24"/>
      <c r="I930" s="24"/>
      <c r="J930" s="24"/>
      <c r="K930" s="24"/>
      <c r="L930" s="24"/>
      <c r="M930" s="24"/>
      <c r="N930" s="24"/>
      <c r="O930" s="24"/>
      <c r="P930" s="24"/>
      <c r="Q930" s="24"/>
      <c r="R930" s="24"/>
      <c r="S930" s="24"/>
      <c r="T930" s="24"/>
      <c r="U930" s="24"/>
      <c r="V930" s="24"/>
      <c r="W930" s="24"/>
      <c r="X930" s="24"/>
      <c r="Y930" s="24"/>
      <c r="Z930" s="24"/>
    </row>
    <row r="931" spans="1:26" ht="15.75" customHeight="1">
      <c r="A931" s="24"/>
      <c r="B931" s="24"/>
      <c r="C931" s="24"/>
      <c r="D931" s="24"/>
      <c r="E931" s="24"/>
      <c r="F931" s="24"/>
      <c r="G931" s="24"/>
      <c r="H931" s="24"/>
      <c r="I931" s="24"/>
      <c r="J931" s="24"/>
      <c r="K931" s="24"/>
      <c r="L931" s="24"/>
      <c r="M931" s="24"/>
      <c r="N931" s="24"/>
      <c r="O931" s="24"/>
      <c r="P931" s="24"/>
      <c r="Q931" s="24"/>
      <c r="R931" s="24"/>
      <c r="S931" s="24"/>
      <c r="T931" s="24"/>
      <c r="U931" s="24"/>
      <c r="V931" s="24"/>
      <c r="W931" s="24"/>
      <c r="X931" s="24"/>
      <c r="Y931" s="24"/>
      <c r="Z931" s="24"/>
    </row>
    <row r="932" spans="1:26" ht="15.75" customHeight="1">
      <c r="A932" s="24"/>
      <c r="B932" s="24"/>
      <c r="C932" s="24"/>
      <c r="D932" s="24"/>
      <c r="E932" s="24"/>
      <c r="F932" s="24"/>
      <c r="G932" s="24"/>
      <c r="H932" s="24"/>
      <c r="I932" s="24"/>
      <c r="J932" s="24"/>
      <c r="K932" s="24"/>
      <c r="L932" s="24"/>
      <c r="M932" s="24"/>
      <c r="N932" s="24"/>
      <c r="O932" s="24"/>
      <c r="P932" s="24"/>
      <c r="Q932" s="24"/>
      <c r="R932" s="24"/>
      <c r="S932" s="24"/>
      <c r="T932" s="24"/>
      <c r="U932" s="24"/>
      <c r="V932" s="24"/>
      <c r="W932" s="24"/>
      <c r="X932" s="24"/>
      <c r="Y932" s="24"/>
      <c r="Z932" s="24"/>
    </row>
    <row r="933" spans="1:26" ht="15.75" customHeight="1">
      <c r="A933" s="24"/>
      <c r="B933" s="24"/>
      <c r="C933" s="24"/>
      <c r="D933" s="24"/>
      <c r="E933" s="24"/>
      <c r="F933" s="24"/>
      <c r="G933" s="24"/>
      <c r="H933" s="24"/>
      <c r="I933" s="24"/>
      <c r="J933" s="24"/>
      <c r="K933" s="24"/>
      <c r="L933" s="24"/>
      <c r="M933" s="24"/>
      <c r="N933" s="24"/>
      <c r="O933" s="24"/>
      <c r="P933" s="24"/>
      <c r="Q933" s="24"/>
      <c r="R933" s="24"/>
      <c r="S933" s="24"/>
      <c r="T933" s="24"/>
      <c r="U933" s="24"/>
      <c r="V933" s="24"/>
      <c r="W933" s="24"/>
      <c r="X933" s="24"/>
      <c r="Y933" s="24"/>
      <c r="Z933" s="24"/>
    </row>
    <row r="934" spans="1:26" ht="15.75" customHeight="1">
      <c r="A934" s="24"/>
      <c r="B934" s="24"/>
      <c r="C934" s="24"/>
      <c r="D934" s="24"/>
      <c r="E934" s="24"/>
      <c r="F934" s="24"/>
      <c r="G934" s="24"/>
      <c r="H934" s="24"/>
      <c r="I934" s="24"/>
      <c r="J934" s="24"/>
      <c r="K934" s="24"/>
      <c r="L934" s="24"/>
      <c r="M934" s="24"/>
      <c r="N934" s="24"/>
      <c r="O934" s="24"/>
      <c r="P934" s="24"/>
      <c r="Q934" s="24"/>
      <c r="R934" s="24"/>
      <c r="S934" s="24"/>
      <c r="T934" s="24"/>
      <c r="U934" s="24"/>
      <c r="V934" s="24"/>
      <c r="W934" s="24"/>
      <c r="X934" s="24"/>
      <c r="Y934" s="24"/>
      <c r="Z934" s="24"/>
    </row>
    <row r="935" spans="1:26" ht="15.75" customHeight="1">
      <c r="A935" s="24"/>
      <c r="B935" s="24"/>
      <c r="C935" s="24"/>
      <c r="D935" s="24"/>
      <c r="E935" s="24"/>
      <c r="F935" s="24"/>
      <c r="G935" s="24"/>
      <c r="H935" s="24"/>
      <c r="I935" s="24"/>
      <c r="J935" s="24"/>
      <c r="K935" s="24"/>
      <c r="L935" s="24"/>
      <c r="M935" s="24"/>
      <c r="N935" s="24"/>
      <c r="O935" s="24"/>
      <c r="P935" s="24"/>
      <c r="Q935" s="24"/>
      <c r="R935" s="24"/>
      <c r="S935" s="24"/>
      <c r="T935" s="24"/>
      <c r="U935" s="24"/>
      <c r="V935" s="24"/>
      <c r="W935" s="24"/>
      <c r="X935" s="24"/>
      <c r="Y935" s="24"/>
      <c r="Z935" s="24"/>
    </row>
    <row r="936" spans="1:26" ht="15.75" customHeight="1">
      <c r="A936" s="24"/>
      <c r="B936" s="24"/>
      <c r="C936" s="24"/>
      <c r="D936" s="24"/>
      <c r="E936" s="24"/>
      <c r="F936" s="24"/>
      <c r="G936" s="24"/>
      <c r="H936" s="24"/>
      <c r="I936" s="24"/>
      <c r="J936" s="24"/>
      <c r="K936" s="24"/>
      <c r="L936" s="24"/>
      <c r="M936" s="24"/>
      <c r="N936" s="24"/>
      <c r="O936" s="24"/>
      <c r="P936" s="24"/>
      <c r="Q936" s="24"/>
      <c r="R936" s="24"/>
      <c r="S936" s="24"/>
      <c r="T936" s="24"/>
      <c r="U936" s="24"/>
      <c r="V936" s="24"/>
      <c r="W936" s="24"/>
      <c r="X936" s="24"/>
      <c r="Y936" s="24"/>
      <c r="Z936" s="24"/>
    </row>
    <row r="937" spans="1:26" ht="15.75" customHeight="1">
      <c r="A937" s="24"/>
      <c r="B937" s="24"/>
      <c r="C937" s="24"/>
      <c r="D937" s="24"/>
      <c r="E937" s="24"/>
      <c r="F937" s="24"/>
      <c r="G937" s="24"/>
      <c r="H937" s="24"/>
      <c r="I937" s="24"/>
      <c r="J937" s="24"/>
      <c r="K937" s="24"/>
      <c r="L937" s="24"/>
      <c r="M937" s="24"/>
      <c r="N937" s="24"/>
      <c r="O937" s="24"/>
      <c r="P937" s="24"/>
      <c r="Q937" s="24"/>
      <c r="R937" s="24"/>
      <c r="S937" s="24"/>
      <c r="T937" s="24"/>
      <c r="U937" s="24"/>
      <c r="V937" s="24"/>
      <c r="W937" s="24"/>
      <c r="X937" s="24"/>
      <c r="Y937" s="24"/>
      <c r="Z937" s="24"/>
    </row>
    <row r="938" spans="1:26" ht="15.75" customHeight="1">
      <c r="A938" s="24"/>
      <c r="B938" s="24"/>
      <c r="C938" s="24"/>
      <c r="D938" s="24"/>
      <c r="E938" s="24"/>
      <c r="F938" s="24"/>
      <c r="G938" s="24"/>
      <c r="H938" s="24"/>
      <c r="I938" s="24"/>
      <c r="J938" s="24"/>
      <c r="K938" s="24"/>
      <c r="L938" s="24"/>
      <c r="M938" s="24"/>
      <c r="N938" s="24"/>
      <c r="O938" s="24"/>
      <c r="P938" s="24"/>
      <c r="Q938" s="24"/>
      <c r="R938" s="24"/>
      <c r="S938" s="24"/>
      <c r="T938" s="24"/>
      <c r="U938" s="24"/>
      <c r="V938" s="24"/>
      <c r="W938" s="24"/>
      <c r="X938" s="24"/>
      <c r="Y938" s="24"/>
      <c r="Z938" s="24"/>
    </row>
    <row r="939" spans="1:26" ht="15.75" customHeight="1">
      <c r="A939" s="24"/>
      <c r="B939" s="24"/>
      <c r="C939" s="24"/>
      <c r="D939" s="24"/>
      <c r="E939" s="24"/>
      <c r="F939" s="24"/>
      <c r="G939" s="24"/>
      <c r="H939" s="24"/>
      <c r="I939" s="24"/>
      <c r="J939" s="24"/>
      <c r="K939" s="24"/>
      <c r="L939" s="24"/>
      <c r="M939" s="24"/>
      <c r="N939" s="24"/>
      <c r="O939" s="24"/>
      <c r="P939" s="24"/>
      <c r="Q939" s="24"/>
      <c r="R939" s="24"/>
      <c r="S939" s="24"/>
      <c r="T939" s="24"/>
      <c r="U939" s="24"/>
      <c r="V939" s="24"/>
      <c r="W939" s="24"/>
      <c r="X939" s="24"/>
      <c r="Y939" s="24"/>
      <c r="Z939" s="24"/>
    </row>
    <row r="940" spans="1:26" ht="15.75" customHeight="1">
      <c r="A940" s="24"/>
      <c r="B940" s="24"/>
      <c r="C940" s="24"/>
      <c r="D940" s="24"/>
      <c r="E940" s="24"/>
      <c r="F940" s="24"/>
      <c r="G940" s="24"/>
      <c r="H940" s="24"/>
      <c r="I940" s="24"/>
      <c r="J940" s="24"/>
      <c r="K940" s="24"/>
      <c r="L940" s="24"/>
      <c r="M940" s="24"/>
      <c r="N940" s="24"/>
      <c r="O940" s="24"/>
      <c r="P940" s="24"/>
      <c r="Q940" s="24"/>
      <c r="R940" s="24"/>
      <c r="S940" s="24"/>
      <c r="T940" s="24"/>
      <c r="U940" s="24"/>
      <c r="V940" s="24"/>
      <c r="W940" s="24"/>
      <c r="X940" s="24"/>
      <c r="Y940" s="24"/>
      <c r="Z940" s="24"/>
    </row>
    <row r="941" spans="1:26" ht="15.75" customHeight="1">
      <c r="A941" s="24"/>
      <c r="B941" s="24"/>
      <c r="C941" s="24"/>
      <c r="D941" s="24"/>
      <c r="E941" s="24"/>
      <c r="F941" s="24"/>
      <c r="G941" s="24"/>
      <c r="H941" s="24"/>
      <c r="I941" s="24"/>
      <c r="J941" s="24"/>
      <c r="K941" s="24"/>
      <c r="L941" s="24"/>
      <c r="M941" s="24"/>
      <c r="N941" s="24"/>
      <c r="O941" s="24"/>
      <c r="P941" s="24"/>
      <c r="Q941" s="24"/>
      <c r="R941" s="24"/>
      <c r="S941" s="24"/>
      <c r="T941" s="24"/>
      <c r="U941" s="24"/>
      <c r="V941" s="24"/>
      <c r="W941" s="24"/>
      <c r="X941" s="24"/>
      <c r="Y941" s="24"/>
      <c r="Z941" s="24"/>
    </row>
    <row r="942" spans="1:26" ht="15.75" customHeight="1">
      <c r="A942" s="24"/>
      <c r="B942" s="24"/>
      <c r="C942" s="24"/>
      <c r="D942" s="24"/>
      <c r="E942" s="24"/>
      <c r="F942" s="24"/>
      <c r="G942" s="24"/>
      <c r="H942" s="24"/>
      <c r="I942" s="24"/>
      <c r="J942" s="24"/>
      <c r="K942" s="24"/>
      <c r="L942" s="24"/>
      <c r="M942" s="24"/>
      <c r="N942" s="24"/>
      <c r="O942" s="24"/>
      <c r="P942" s="24"/>
      <c r="Q942" s="24"/>
      <c r="R942" s="24"/>
      <c r="S942" s="24"/>
      <c r="T942" s="24"/>
      <c r="U942" s="24"/>
      <c r="V942" s="24"/>
      <c r="W942" s="24"/>
      <c r="X942" s="24"/>
      <c r="Y942" s="24"/>
      <c r="Z942" s="24"/>
    </row>
    <row r="943" spans="1:26" ht="15.75" customHeight="1">
      <c r="A943" s="24"/>
      <c r="B943" s="24"/>
      <c r="C943" s="24"/>
      <c r="D943" s="24"/>
      <c r="E943" s="24"/>
      <c r="F943" s="24"/>
      <c r="G943" s="24"/>
      <c r="H943" s="24"/>
      <c r="I943" s="24"/>
      <c r="J943" s="24"/>
      <c r="K943" s="24"/>
      <c r="L943" s="24"/>
      <c r="M943" s="24"/>
      <c r="N943" s="24"/>
      <c r="O943" s="24"/>
      <c r="P943" s="24"/>
      <c r="Q943" s="24"/>
      <c r="R943" s="24"/>
      <c r="S943" s="24"/>
      <c r="T943" s="24"/>
      <c r="U943" s="24"/>
      <c r="V943" s="24"/>
      <c r="W943" s="24"/>
      <c r="X943" s="24"/>
      <c r="Y943" s="24"/>
      <c r="Z943" s="24"/>
    </row>
    <row r="944" spans="1:26" ht="15.75" customHeight="1">
      <c r="A944" s="24"/>
      <c r="B944" s="24"/>
      <c r="C944" s="24"/>
      <c r="D944" s="24"/>
      <c r="E944" s="24"/>
      <c r="F944" s="24"/>
      <c r="G944" s="24"/>
      <c r="H944" s="24"/>
      <c r="I944" s="24"/>
      <c r="J944" s="24"/>
      <c r="K944" s="24"/>
      <c r="L944" s="24"/>
      <c r="M944" s="24"/>
      <c r="N944" s="24"/>
      <c r="O944" s="24"/>
      <c r="P944" s="24"/>
      <c r="Q944" s="24"/>
      <c r="R944" s="24"/>
      <c r="S944" s="24"/>
      <c r="T944" s="24"/>
      <c r="U944" s="24"/>
      <c r="V944" s="24"/>
      <c r="W944" s="24"/>
      <c r="X944" s="24"/>
      <c r="Y944" s="24"/>
      <c r="Z944" s="24"/>
    </row>
    <row r="945" spans="1:26" ht="15.75" customHeight="1">
      <c r="A945" s="24"/>
      <c r="B945" s="24"/>
      <c r="C945" s="24"/>
      <c r="D945" s="24"/>
      <c r="E945" s="24"/>
      <c r="F945" s="24"/>
      <c r="G945" s="24"/>
      <c r="H945" s="24"/>
      <c r="I945" s="24"/>
      <c r="J945" s="24"/>
      <c r="K945" s="24"/>
      <c r="L945" s="24"/>
      <c r="M945" s="24"/>
      <c r="N945" s="24"/>
      <c r="O945" s="24"/>
      <c r="P945" s="24"/>
      <c r="Q945" s="24"/>
      <c r="R945" s="24"/>
      <c r="S945" s="24"/>
      <c r="T945" s="24"/>
      <c r="U945" s="24"/>
      <c r="V945" s="24"/>
      <c r="W945" s="24"/>
      <c r="X945" s="24"/>
      <c r="Y945" s="24"/>
      <c r="Z945" s="24"/>
    </row>
    <row r="946" spans="1:26" ht="15.75" customHeight="1">
      <c r="A946" s="24"/>
      <c r="B946" s="24"/>
      <c r="C946" s="24"/>
      <c r="D946" s="24"/>
      <c r="E946" s="24"/>
      <c r="F946" s="24"/>
      <c r="G946" s="24"/>
      <c r="H946" s="24"/>
      <c r="I946" s="24"/>
      <c r="J946" s="24"/>
      <c r="K946" s="24"/>
      <c r="L946" s="24"/>
      <c r="M946" s="24"/>
      <c r="N946" s="24"/>
      <c r="O946" s="24"/>
      <c r="P946" s="24"/>
      <c r="Q946" s="24"/>
      <c r="R946" s="24"/>
      <c r="S946" s="24"/>
      <c r="T946" s="24"/>
      <c r="U946" s="24"/>
      <c r="V946" s="24"/>
      <c r="W946" s="24"/>
      <c r="X946" s="24"/>
      <c r="Y946" s="24"/>
      <c r="Z946" s="24"/>
    </row>
    <row r="947" spans="1:26" ht="15.75" customHeight="1">
      <c r="A947" s="24"/>
      <c r="B947" s="24"/>
      <c r="C947" s="24"/>
      <c r="D947" s="24"/>
      <c r="E947" s="24"/>
      <c r="F947" s="24"/>
      <c r="G947" s="24"/>
      <c r="H947" s="24"/>
      <c r="I947" s="24"/>
      <c r="J947" s="24"/>
      <c r="K947" s="24"/>
      <c r="L947" s="24"/>
      <c r="M947" s="24"/>
      <c r="N947" s="24"/>
      <c r="O947" s="24"/>
      <c r="P947" s="24"/>
      <c r="Q947" s="24"/>
      <c r="R947" s="24"/>
      <c r="S947" s="24"/>
      <c r="T947" s="24"/>
      <c r="U947" s="24"/>
      <c r="V947" s="24"/>
      <c r="W947" s="24"/>
      <c r="X947" s="24"/>
      <c r="Y947" s="24"/>
      <c r="Z947" s="24"/>
    </row>
    <row r="948" spans="1:26" ht="15.75" customHeight="1">
      <c r="A948" s="24"/>
      <c r="B948" s="24"/>
      <c r="C948" s="24"/>
      <c r="D948" s="24"/>
      <c r="E948" s="24"/>
      <c r="F948" s="24"/>
      <c r="G948" s="24"/>
      <c r="H948" s="24"/>
      <c r="I948" s="24"/>
      <c r="J948" s="24"/>
      <c r="K948" s="24"/>
      <c r="L948" s="24"/>
      <c r="M948" s="24"/>
      <c r="N948" s="24"/>
      <c r="O948" s="24"/>
      <c r="P948" s="24"/>
      <c r="Q948" s="24"/>
      <c r="R948" s="24"/>
      <c r="S948" s="24"/>
      <c r="T948" s="24"/>
      <c r="U948" s="24"/>
      <c r="V948" s="24"/>
      <c r="W948" s="24"/>
      <c r="X948" s="24"/>
      <c r="Y948" s="24"/>
      <c r="Z948" s="24"/>
    </row>
    <row r="949" spans="1:26" ht="15.75" customHeight="1">
      <c r="A949" s="24"/>
      <c r="B949" s="24"/>
      <c r="C949" s="24"/>
      <c r="D949" s="24"/>
      <c r="E949" s="24"/>
      <c r="F949" s="24"/>
      <c r="G949" s="24"/>
      <c r="H949" s="24"/>
      <c r="I949" s="24"/>
      <c r="J949" s="24"/>
      <c r="K949" s="24"/>
      <c r="L949" s="24"/>
      <c r="M949" s="24"/>
      <c r="N949" s="24"/>
      <c r="O949" s="24"/>
      <c r="P949" s="24"/>
      <c r="Q949" s="24"/>
      <c r="R949" s="24"/>
      <c r="S949" s="24"/>
      <c r="T949" s="24"/>
      <c r="U949" s="24"/>
      <c r="V949" s="24"/>
      <c r="W949" s="24"/>
      <c r="X949" s="24"/>
      <c r="Y949" s="24"/>
      <c r="Z949" s="24"/>
    </row>
    <row r="950" spans="1:26" ht="15.75" customHeight="1">
      <c r="A950" s="24"/>
      <c r="B950" s="24"/>
      <c r="C950" s="24"/>
      <c r="D950" s="24"/>
      <c r="E950" s="24"/>
      <c r="F950" s="24"/>
      <c r="G950" s="24"/>
      <c r="H950" s="24"/>
      <c r="I950" s="24"/>
      <c r="J950" s="24"/>
      <c r="K950" s="24"/>
      <c r="L950" s="24"/>
      <c r="M950" s="24"/>
      <c r="N950" s="24"/>
      <c r="O950" s="24"/>
      <c r="P950" s="24"/>
      <c r="Q950" s="24"/>
      <c r="R950" s="24"/>
      <c r="S950" s="24"/>
      <c r="T950" s="24"/>
      <c r="U950" s="24"/>
      <c r="V950" s="24"/>
      <c r="W950" s="24"/>
      <c r="X950" s="24"/>
      <c r="Y950" s="24"/>
      <c r="Z950" s="24"/>
    </row>
    <row r="951" spans="1:26" ht="15.75" customHeight="1">
      <c r="A951" s="24"/>
      <c r="B951" s="24"/>
      <c r="C951" s="24"/>
      <c r="D951" s="24"/>
      <c r="E951" s="24"/>
      <c r="F951" s="24"/>
      <c r="G951" s="24"/>
      <c r="H951" s="24"/>
      <c r="I951" s="24"/>
      <c r="J951" s="24"/>
      <c r="K951" s="24"/>
      <c r="L951" s="24"/>
      <c r="M951" s="24"/>
      <c r="N951" s="24"/>
      <c r="O951" s="24"/>
      <c r="P951" s="24"/>
      <c r="Q951" s="24"/>
      <c r="R951" s="24"/>
      <c r="S951" s="24"/>
      <c r="T951" s="24"/>
      <c r="U951" s="24"/>
      <c r="V951" s="24"/>
      <c r="W951" s="24"/>
      <c r="X951" s="24"/>
      <c r="Y951" s="24"/>
      <c r="Z951" s="24"/>
    </row>
    <row r="952" spans="1:26" ht="15.75" customHeight="1">
      <c r="A952" s="24"/>
      <c r="B952" s="24"/>
      <c r="C952" s="24"/>
      <c r="D952" s="24"/>
      <c r="E952" s="24"/>
      <c r="F952" s="24"/>
      <c r="G952" s="24"/>
      <c r="H952" s="24"/>
      <c r="I952" s="24"/>
      <c r="J952" s="24"/>
      <c r="K952" s="24"/>
      <c r="L952" s="24"/>
      <c r="M952" s="24"/>
      <c r="N952" s="24"/>
      <c r="O952" s="24"/>
      <c r="P952" s="24"/>
      <c r="Q952" s="24"/>
      <c r="R952" s="24"/>
      <c r="S952" s="24"/>
      <c r="T952" s="24"/>
      <c r="U952" s="24"/>
      <c r="V952" s="24"/>
      <c r="W952" s="24"/>
      <c r="X952" s="24"/>
      <c r="Y952" s="24"/>
      <c r="Z952" s="24"/>
    </row>
    <row r="953" spans="1:26" ht="15.75" customHeight="1">
      <c r="A953" s="24"/>
      <c r="B953" s="24"/>
      <c r="C953" s="24"/>
      <c r="D953" s="24"/>
      <c r="E953" s="24"/>
      <c r="F953" s="24"/>
      <c r="G953" s="24"/>
      <c r="H953" s="24"/>
      <c r="I953" s="24"/>
      <c r="J953" s="24"/>
      <c r="K953" s="24"/>
      <c r="L953" s="24"/>
      <c r="M953" s="24"/>
      <c r="N953" s="24"/>
      <c r="O953" s="24"/>
      <c r="P953" s="24"/>
      <c r="Q953" s="24"/>
      <c r="R953" s="24"/>
      <c r="S953" s="24"/>
      <c r="T953" s="24"/>
      <c r="U953" s="24"/>
      <c r="V953" s="24"/>
      <c r="W953" s="24"/>
      <c r="X953" s="24"/>
      <c r="Y953" s="24"/>
      <c r="Z953" s="24"/>
    </row>
    <row r="954" spans="1:26" ht="15.75" customHeight="1">
      <c r="A954" s="24"/>
      <c r="B954" s="24"/>
      <c r="C954" s="24"/>
      <c r="D954" s="24"/>
      <c r="E954" s="24"/>
      <c r="F954" s="24"/>
      <c r="G954" s="24"/>
      <c r="H954" s="24"/>
      <c r="I954" s="24"/>
      <c r="J954" s="24"/>
      <c r="K954" s="24"/>
      <c r="L954" s="24"/>
      <c r="M954" s="24"/>
      <c r="N954" s="24"/>
      <c r="O954" s="24"/>
      <c r="P954" s="24"/>
      <c r="Q954" s="24"/>
      <c r="R954" s="24"/>
      <c r="S954" s="24"/>
      <c r="T954" s="24"/>
      <c r="U954" s="24"/>
      <c r="V954" s="24"/>
      <c r="W954" s="24"/>
      <c r="X954" s="24"/>
      <c r="Y954" s="24"/>
      <c r="Z954" s="24"/>
    </row>
    <row r="955" spans="1:26" ht="15.75" customHeight="1">
      <c r="A955" s="24"/>
      <c r="B955" s="24"/>
      <c r="C955" s="24"/>
      <c r="D955" s="24"/>
      <c r="E955" s="24"/>
      <c r="F955" s="24"/>
      <c r="G955" s="24"/>
      <c r="H955" s="24"/>
      <c r="I955" s="24"/>
      <c r="J955" s="24"/>
      <c r="K955" s="24"/>
      <c r="L955" s="24"/>
      <c r="M955" s="24"/>
      <c r="N955" s="24"/>
      <c r="O955" s="24"/>
      <c r="P955" s="24"/>
      <c r="Q955" s="24"/>
      <c r="R955" s="24"/>
      <c r="S955" s="24"/>
      <c r="T955" s="24"/>
      <c r="U955" s="24"/>
      <c r="V955" s="24"/>
      <c r="W955" s="24"/>
      <c r="X955" s="24"/>
      <c r="Y955" s="24"/>
      <c r="Z955" s="24"/>
    </row>
    <row r="956" spans="1:26" ht="15.75" customHeight="1">
      <c r="A956" s="24"/>
      <c r="B956" s="24"/>
      <c r="C956" s="24"/>
      <c r="D956" s="24"/>
      <c r="E956" s="24"/>
      <c r="F956" s="24"/>
      <c r="G956" s="24"/>
      <c r="H956" s="24"/>
      <c r="I956" s="24"/>
      <c r="J956" s="24"/>
      <c r="K956" s="24"/>
      <c r="L956" s="24"/>
      <c r="M956" s="24"/>
      <c r="N956" s="24"/>
      <c r="O956" s="24"/>
      <c r="P956" s="24"/>
      <c r="Q956" s="24"/>
      <c r="R956" s="24"/>
      <c r="S956" s="24"/>
      <c r="T956" s="24"/>
      <c r="U956" s="24"/>
      <c r="V956" s="24"/>
      <c r="W956" s="24"/>
      <c r="X956" s="24"/>
      <c r="Y956" s="24"/>
      <c r="Z956" s="24"/>
    </row>
    <row r="957" spans="1:26" ht="15.75" customHeight="1">
      <c r="A957" s="24"/>
      <c r="B957" s="24"/>
      <c r="C957" s="24"/>
      <c r="D957" s="24"/>
      <c r="E957" s="24"/>
      <c r="F957" s="24"/>
      <c r="G957" s="24"/>
      <c r="H957" s="24"/>
      <c r="I957" s="24"/>
      <c r="J957" s="24"/>
      <c r="K957" s="24"/>
      <c r="L957" s="24"/>
      <c r="M957" s="24"/>
      <c r="N957" s="24"/>
      <c r="O957" s="24"/>
      <c r="P957" s="24"/>
      <c r="Q957" s="24"/>
      <c r="R957" s="24"/>
      <c r="S957" s="24"/>
      <c r="T957" s="24"/>
      <c r="U957" s="24"/>
      <c r="V957" s="24"/>
      <c r="W957" s="24"/>
      <c r="X957" s="24"/>
      <c r="Y957" s="24"/>
      <c r="Z957" s="24"/>
    </row>
    <row r="958" spans="1:26" ht="15.75" customHeight="1">
      <c r="A958" s="24"/>
      <c r="B958" s="24"/>
      <c r="C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row>
    <row r="959" spans="1:26" ht="15.75" customHeight="1">
      <c r="A959" s="24"/>
      <c r="B959" s="24"/>
      <c r="C959" s="24"/>
      <c r="D959" s="24"/>
      <c r="E959" s="24"/>
      <c r="F959" s="24"/>
      <c r="G959" s="24"/>
      <c r="H959" s="24"/>
      <c r="I959" s="24"/>
      <c r="J959" s="24"/>
      <c r="K959" s="24"/>
      <c r="L959" s="24"/>
      <c r="M959" s="24"/>
      <c r="N959" s="24"/>
      <c r="O959" s="24"/>
      <c r="P959" s="24"/>
      <c r="Q959" s="24"/>
      <c r="R959" s="24"/>
      <c r="S959" s="24"/>
      <c r="T959" s="24"/>
      <c r="U959" s="24"/>
      <c r="V959" s="24"/>
      <c r="W959" s="24"/>
      <c r="X959" s="24"/>
      <c r="Y959" s="24"/>
      <c r="Z959" s="24"/>
    </row>
    <row r="960" spans="1:26" ht="15.75" customHeight="1">
      <c r="A960" s="24"/>
      <c r="B960" s="24"/>
      <c r="C960" s="24"/>
      <c r="D960" s="24"/>
      <c r="E960" s="24"/>
      <c r="F960" s="24"/>
      <c r="G960" s="24"/>
      <c r="H960" s="24"/>
      <c r="I960" s="24"/>
      <c r="J960" s="24"/>
      <c r="K960" s="24"/>
      <c r="L960" s="24"/>
      <c r="M960" s="24"/>
      <c r="N960" s="24"/>
      <c r="O960" s="24"/>
      <c r="P960" s="24"/>
      <c r="Q960" s="24"/>
      <c r="R960" s="24"/>
      <c r="S960" s="24"/>
      <c r="T960" s="24"/>
      <c r="U960" s="24"/>
      <c r="V960" s="24"/>
      <c r="W960" s="24"/>
      <c r="X960" s="24"/>
      <c r="Y960" s="24"/>
      <c r="Z960" s="24"/>
    </row>
    <row r="961" spans="1:26" ht="15.75" customHeight="1">
      <c r="A961" s="24"/>
      <c r="B961" s="24"/>
      <c r="C961" s="24"/>
      <c r="D961" s="24"/>
      <c r="E961" s="24"/>
      <c r="F961" s="24"/>
      <c r="G961" s="24"/>
      <c r="H961" s="24"/>
      <c r="I961" s="24"/>
      <c r="J961" s="24"/>
      <c r="K961" s="24"/>
      <c r="L961" s="24"/>
      <c r="M961" s="24"/>
      <c r="N961" s="24"/>
      <c r="O961" s="24"/>
      <c r="P961" s="24"/>
      <c r="Q961" s="24"/>
      <c r="R961" s="24"/>
      <c r="S961" s="24"/>
      <c r="T961" s="24"/>
      <c r="U961" s="24"/>
      <c r="V961" s="24"/>
      <c r="W961" s="24"/>
      <c r="X961" s="24"/>
      <c r="Y961" s="24"/>
      <c r="Z961" s="24"/>
    </row>
    <row r="962" spans="1:26" ht="15.75" customHeight="1">
      <c r="A962" s="24"/>
      <c r="B962" s="24"/>
      <c r="C962" s="24"/>
      <c r="D962" s="24"/>
      <c r="E962" s="24"/>
      <c r="F962" s="24"/>
      <c r="G962" s="24"/>
      <c r="H962" s="24"/>
      <c r="I962" s="24"/>
      <c r="J962" s="24"/>
      <c r="K962" s="24"/>
      <c r="L962" s="24"/>
      <c r="M962" s="24"/>
      <c r="N962" s="24"/>
      <c r="O962" s="24"/>
      <c r="P962" s="24"/>
      <c r="Q962" s="24"/>
      <c r="R962" s="24"/>
      <c r="S962" s="24"/>
      <c r="T962" s="24"/>
      <c r="U962" s="24"/>
      <c r="V962" s="24"/>
      <c r="W962" s="24"/>
      <c r="X962" s="24"/>
      <c r="Y962" s="24"/>
      <c r="Z962" s="24"/>
    </row>
    <row r="963" spans="1:26" ht="15.75" customHeight="1">
      <c r="A963" s="24"/>
      <c r="B963" s="24"/>
      <c r="C963" s="24"/>
      <c r="D963" s="24"/>
      <c r="E963" s="24"/>
      <c r="F963" s="24"/>
      <c r="G963" s="24"/>
      <c r="H963" s="24"/>
      <c r="I963" s="24"/>
      <c r="J963" s="24"/>
      <c r="K963" s="24"/>
      <c r="L963" s="24"/>
      <c r="M963" s="24"/>
      <c r="N963" s="24"/>
      <c r="O963" s="24"/>
      <c r="P963" s="24"/>
      <c r="Q963" s="24"/>
      <c r="R963" s="24"/>
      <c r="S963" s="24"/>
      <c r="T963" s="24"/>
      <c r="U963" s="24"/>
      <c r="V963" s="24"/>
      <c r="W963" s="24"/>
      <c r="X963" s="24"/>
      <c r="Y963" s="24"/>
      <c r="Z963" s="24"/>
    </row>
    <row r="964" spans="1:26" ht="15.75" customHeight="1">
      <c r="A964" s="24"/>
      <c r="B964" s="24"/>
      <c r="C964" s="24"/>
      <c r="D964" s="24"/>
      <c r="E964" s="24"/>
      <c r="F964" s="24"/>
      <c r="G964" s="24"/>
      <c r="H964" s="24"/>
      <c r="I964" s="24"/>
      <c r="J964" s="24"/>
      <c r="K964" s="24"/>
      <c r="L964" s="24"/>
      <c r="M964" s="24"/>
      <c r="N964" s="24"/>
      <c r="O964" s="24"/>
      <c r="P964" s="24"/>
      <c r="Q964" s="24"/>
      <c r="R964" s="24"/>
      <c r="S964" s="24"/>
      <c r="T964" s="24"/>
      <c r="U964" s="24"/>
      <c r="V964" s="24"/>
      <c r="W964" s="24"/>
      <c r="X964" s="24"/>
      <c r="Y964" s="24"/>
      <c r="Z964" s="24"/>
    </row>
    <row r="965" spans="1:26" ht="15.75" customHeight="1">
      <c r="A965" s="24"/>
      <c r="B965" s="24"/>
      <c r="C965" s="24"/>
      <c r="D965" s="24"/>
      <c r="E965" s="24"/>
      <c r="F965" s="24"/>
      <c r="G965" s="24"/>
      <c r="H965" s="24"/>
      <c r="I965" s="24"/>
      <c r="J965" s="24"/>
      <c r="K965" s="24"/>
      <c r="L965" s="24"/>
      <c r="M965" s="24"/>
      <c r="N965" s="24"/>
      <c r="O965" s="24"/>
      <c r="P965" s="24"/>
      <c r="Q965" s="24"/>
      <c r="R965" s="24"/>
      <c r="S965" s="24"/>
      <c r="T965" s="24"/>
      <c r="U965" s="24"/>
      <c r="V965" s="24"/>
      <c r="W965" s="24"/>
      <c r="X965" s="24"/>
      <c r="Y965" s="24"/>
      <c r="Z965" s="24"/>
    </row>
    <row r="966" spans="1:26" ht="15.75" customHeight="1">
      <c r="A966" s="24"/>
      <c r="B966" s="24"/>
      <c r="C966" s="24"/>
      <c r="D966" s="24"/>
      <c r="E966" s="24"/>
      <c r="F966" s="24"/>
      <c r="G966" s="24"/>
      <c r="H966" s="24"/>
      <c r="I966" s="24"/>
      <c r="J966" s="24"/>
      <c r="K966" s="24"/>
      <c r="L966" s="24"/>
      <c r="M966" s="24"/>
      <c r="N966" s="24"/>
      <c r="O966" s="24"/>
      <c r="P966" s="24"/>
      <c r="Q966" s="24"/>
      <c r="R966" s="24"/>
      <c r="S966" s="24"/>
      <c r="T966" s="24"/>
      <c r="U966" s="24"/>
      <c r="V966" s="24"/>
      <c r="W966" s="24"/>
      <c r="X966" s="24"/>
      <c r="Y966" s="24"/>
      <c r="Z966" s="24"/>
    </row>
    <row r="967" spans="1:26" ht="15.75" customHeight="1">
      <c r="A967" s="24"/>
      <c r="B967" s="24"/>
      <c r="C967" s="24"/>
      <c r="D967" s="24"/>
      <c r="E967" s="24"/>
      <c r="F967" s="24"/>
      <c r="G967" s="24"/>
      <c r="H967" s="24"/>
      <c r="I967" s="24"/>
      <c r="J967" s="24"/>
      <c r="K967" s="24"/>
      <c r="L967" s="24"/>
      <c r="M967" s="24"/>
      <c r="N967" s="24"/>
      <c r="O967" s="24"/>
      <c r="P967" s="24"/>
      <c r="Q967" s="24"/>
      <c r="R967" s="24"/>
      <c r="S967" s="24"/>
      <c r="T967" s="24"/>
      <c r="U967" s="24"/>
      <c r="V967" s="24"/>
      <c r="W967" s="24"/>
      <c r="X967" s="24"/>
      <c r="Y967" s="24"/>
      <c r="Z967" s="24"/>
    </row>
    <row r="968" spans="1:26" ht="15.75" customHeight="1">
      <c r="A968" s="24"/>
      <c r="B968" s="24"/>
      <c r="C968" s="24"/>
      <c r="D968" s="24"/>
      <c r="E968" s="24"/>
      <c r="F968" s="24"/>
      <c r="G968" s="24"/>
      <c r="H968" s="24"/>
      <c r="I968" s="24"/>
      <c r="J968" s="24"/>
      <c r="K968" s="24"/>
      <c r="L968" s="24"/>
      <c r="M968" s="24"/>
      <c r="N968" s="24"/>
      <c r="O968" s="24"/>
      <c r="P968" s="24"/>
      <c r="Q968" s="24"/>
      <c r="R968" s="24"/>
      <c r="S968" s="24"/>
      <c r="T968" s="24"/>
      <c r="U968" s="24"/>
      <c r="V968" s="24"/>
      <c r="W968" s="24"/>
      <c r="X968" s="24"/>
      <c r="Y968" s="24"/>
      <c r="Z968" s="24"/>
    </row>
    <row r="969" spans="1:26" ht="15.75" customHeight="1">
      <c r="A969" s="24"/>
      <c r="B969" s="24"/>
      <c r="C969" s="24"/>
      <c r="D969" s="24"/>
      <c r="E969" s="24"/>
      <c r="F969" s="24"/>
      <c r="G969" s="24"/>
      <c r="H969" s="24"/>
      <c r="I969" s="24"/>
      <c r="J969" s="24"/>
      <c r="K969" s="24"/>
      <c r="L969" s="24"/>
      <c r="M969" s="24"/>
      <c r="N969" s="24"/>
      <c r="O969" s="24"/>
      <c r="P969" s="24"/>
      <c r="Q969" s="24"/>
      <c r="R969" s="24"/>
      <c r="S969" s="24"/>
      <c r="T969" s="24"/>
      <c r="U969" s="24"/>
      <c r="V969" s="24"/>
      <c r="W969" s="24"/>
      <c r="X969" s="24"/>
      <c r="Y969" s="24"/>
      <c r="Z969" s="24"/>
    </row>
    <row r="970" spans="1:26" ht="15.75" customHeight="1">
      <c r="A970" s="24"/>
      <c r="B970" s="24"/>
      <c r="C970" s="24"/>
      <c r="D970" s="24"/>
      <c r="E970" s="24"/>
      <c r="F970" s="24"/>
      <c r="G970" s="24"/>
      <c r="H970" s="24"/>
      <c r="I970" s="24"/>
      <c r="J970" s="24"/>
      <c r="K970" s="24"/>
      <c r="L970" s="24"/>
      <c r="M970" s="24"/>
      <c r="N970" s="24"/>
      <c r="O970" s="24"/>
      <c r="P970" s="24"/>
      <c r="Q970" s="24"/>
      <c r="R970" s="24"/>
      <c r="S970" s="24"/>
      <c r="T970" s="24"/>
      <c r="U970" s="24"/>
      <c r="V970" s="24"/>
      <c r="W970" s="24"/>
      <c r="X970" s="24"/>
      <c r="Y970" s="24"/>
      <c r="Z970" s="24"/>
    </row>
    <row r="971" spans="1:26" ht="15.75" customHeight="1">
      <c r="A971" s="24"/>
      <c r="B971" s="24"/>
      <c r="C971" s="24"/>
      <c r="D971" s="24"/>
      <c r="E971" s="24"/>
      <c r="F971" s="24"/>
      <c r="G971" s="24"/>
      <c r="H971" s="24"/>
      <c r="I971" s="24"/>
      <c r="J971" s="24"/>
      <c r="K971" s="24"/>
      <c r="L971" s="24"/>
      <c r="M971" s="24"/>
      <c r="N971" s="24"/>
      <c r="O971" s="24"/>
      <c r="P971" s="24"/>
      <c r="Q971" s="24"/>
      <c r="R971" s="24"/>
      <c r="S971" s="24"/>
      <c r="T971" s="24"/>
      <c r="U971" s="24"/>
      <c r="V971" s="24"/>
      <c r="W971" s="24"/>
      <c r="X971" s="24"/>
      <c r="Y971" s="24"/>
      <c r="Z971" s="24"/>
    </row>
    <row r="972" spans="1:26" ht="15.75" customHeight="1">
      <c r="A972" s="24"/>
      <c r="B972" s="24"/>
      <c r="C972" s="24"/>
      <c r="D972" s="24"/>
      <c r="E972" s="24"/>
      <c r="F972" s="24"/>
      <c r="G972" s="24"/>
      <c r="H972" s="24"/>
      <c r="I972" s="24"/>
      <c r="J972" s="24"/>
      <c r="K972" s="24"/>
      <c r="L972" s="24"/>
      <c r="M972" s="24"/>
      <c r="N972" s="24"/>
      <c r="O972" s="24"/>
      <c r="P972" s="24"/>
      <c r="Q972" s="24"/>
      <c r="R972" s="24"/>
      <c r="S972" s="24"/>
      <c r="T972" s="24"/>
      <c r="U972" s="24"/>
      <c r="V972" s="24"/>
      <c r="W972" s="24"/>
      <c r="X972" s="24"/>
      <c r="Y972" s="24"/>
      <c r="Z972" s="24"/>
    </row>
    <row r="973" spans="1:26" ht="15.75" customHeight="1">
      <c r="A973" s="24"/>
      <c r="B973" s="24"/>
      <c r="C973" s="24"/>
      <c r="D973" s="24"/>
      <c r="E973" s="24"/>
      <c r="F973" s="24"/>
      <c r="G973" s="24"/>
      <c r="H973" s="24"/>
      <c r="I973" s="24"/>
      <c r="J973" s="24"/>
      <c r="K973" s="24"/>
      <c r="L973" s="24"/>
      <c r="M973" s="24"/>
      <c r="N973" s="24"/>
      <c r="O973" s="24"/>
      <c r="P973" s="24"/>
      <c r="Q973" s="24"/>
      <c r="R973" s="24"/>
      <c r="S973" s="24"/>
      <c r="T973" s="24"/>
      <c r="U973" s="24"/>
      <c r="V973" s="24"/>
      <c r="W973" s="24"/>
      <c r="X973" s="24"/>
      <c r="Y973" s="24"/>
      <c r="Z973" s="24"/>
    </row>
    <row r="974" spans="1:26" ht="15.75" customHeight="1">
      <c r="A974" s="24"/>
      <c r="B974" s="24"/>
      <c r="C974" s="24"/>
      <c r="D974" s="24"/>
      <c r="E974" s="24"/>
      <c r="F974" s="24"/>
      <c r="G974" s="24"/>
      <c r="H974" s="24"/>
      <c r="I974" s="24"/>
      <c r="J974" s="24"/>
      <c r="K974" s="24"/>
      <c r="L974" s="24"/>
      <c r="M974" s="24"/>
      <c r="N974" s="24"/>
      <c r="O974" s="24"/>
      <c r="P974" s="24"/>
      <c r="Q974" s="24"/>
      <c r="R974" s="24"/>
      <c r="S974" s="24"/>
      <c r="T974" s="24"/>
      <c r="U974" s="24"/>
      <c r="V974" s="24"/>
      <c r="W974" s="24"/>
      <c r="X974" s="24"/>
      <c r="Y974" s="24"/>
      <c r="Z974" s="24"/>
    </row>
    <row r="975" spans="1:26" ht="15.75" customHeight="1">
      <c r="A975" s="24"/>
      <c r="B975" s="24"/>
      <c r="C975" s="24"/>
      <c r="D975" s="24"/>
      <c r="E975" s="24"/>
      <c r="F975" s="24"/>
      <c r="G975" s="24"/>
      <c r="H975" s="24"/>
      <c r="I975" s="24"/>
      <c r="J975" s="24"/>
      <c r="K975" s="24"/>
      <c r="L975" s="24"/>
      <c r="M975" s="24"/>
      <c r="N975" s="24"/>
      <c r="O975" s="24"/>
      <c r="P975" s="24"/>
      <c r="Q975" s="24"/>
      <c r="R975" s="24"/>
      <c r="S975" s="24"/>
      <c r="T975" s="24"/>
      <c r="U975" s="24"/>
      <c r="V975" s="24"/>
      <c r="W975" s="24"/>
      <c r="X975" s="24"/>
      <c r="Y975" s="24"/>
      <c r="Z975" s="24"/>
    </row>
    <row r="976" spans="1:26" ht="15.75" customHeight="1">
      <c r="A976" s="24"/>
      <c r="B976" s="24"/>
      <c r="C976" s="24"/>
      <c r="D976" s="24"/>
      <c r="E976" s="24"/>
      <c r="F976" s="24"/>
      <c r="G976" s="24"/>
      <c r="H976" s="24"/>
      <c r="I976" s="24"/>
      <c r="J976" s="24"/>
      <c r="K976" s="24"/>
      <c r="L976" s="24"/>
      <c r="M976" s="24"/>
      <c r="N976" s="24"/>
      <c r="O976" s="24"/>
      <c r="P976" s="24"/>
      <c r="Q976" s="24"/>
      <c r="R976" s="24"/>
      <c r="S976" s="24"/>
      <c r="T976" s="24"/>
      <c r="U976" s="24"/>
      <c r="V976" s="24"/>
      <c r="W976" s="24"/>
      <c r="X976" s="24"/>
      <c r="Y976" s="24"/>
      <c r="Z976" s="24"/>
    </row>
    <row r="977" spans="1:26" ht="15.75" customHeight="1">
      <c r="A977" s="24"/>
      <c r="B977" s="24"/>
      <c r="C977" s="24"/>
      <c r="D977" s="24"/>
      <c r="E977" s="24"/>
      <c r="F977" s="24"/>
      <c r="G977" s="24"/>
      <c r="H977" s="24"/>
      <c r="I977" s="24"/>
      <c r="J977" s="24"/>
      <c r="K977" s="24"/>
      <c r="L977" s="24"/>
      <c r="M977" s="24"/>
      <c r="N977" s="24"/>
      <c r="O977" s="24"/>
      <c r="P977" s="24"/>
      <c r="Q977" s="24"/>
      <c r="R977" s="24"/>
      <c r="S977" s="24"/>
      <c r="T977" s="24"/>
      <c r="U977" s="24"/>
      <c r="V977" s="24"/>
      <c r="W977" s="24"/>
      <c r="X977" s="24"/>
      <c r="Y977" s="24"/>
      <c r="Z977" s="24"/>
    </row>
    <row r="978" spans="1:26" ht="15.75" customHeight="1">
      <c r="A978" s="24"/>
      <c r="B978" s="24"/>
      <c r="C978" s="24"/>
      <c r="D978" s="24"/>
      <c r="E978" s="24"/>
      <c r="F978" s="24"/>
      <c r="G978" s="24"/>
      <c r="H978" s="24"/>
      <c r="I978" s="24"/>
      <c r="J978" s="24"/>
      <c r="K978" s="24"/>
      <c r="L978" s="24"/>
      <c r="M978" s="24"/>
      <c r="N978" s="24"/>
      <c r="O978" s="24"/>
      <c r="P978" s="24"/>
      <c r="Q978" s="24"/>
      <c r="R978" s="24"/>
      <c r="S978" s="24"/>
      <c r="T978" s="24"/>
      <c r="U978" s="24"/>
      <c r="V978" s="24"/>
      <c r="W978" s="24"/>
      <c r="X978" s="24"/>
      <c r="Y978" s="24"/>
      <c r="Z978" s="24"/>
    </row>
    <row r="979" spans="1:26" ht="15.75" customHeight="1">
      <c r="A979" s="24"/>
      <c r="B979" s="24"/>
      <c r="C979" s="24"/>
      <c r="D979" s="24"/>
      <c r="E979" s="24"/>
      <c r="F979" s="24"/>
      <c r="G979" s="24"/>
      <c r="H979" s="24"/>
      <c r="I979" s="24"/>
      <c r="J979" s="24"/>
      <c r="K979" s="24"/>
      <c r="L979" s="24"/>
      <c r="M979" s="24"/>
      <c r="N979" s="24"/>
      <c r="O979" s="24"/>
      <c r="P979" s="24"/>
      <c r="Q979" s="24"/>
      <c r="R979" s="24"/>
      <c r="S979" s="24"/>
      <c r="T979" s="24"/>
      <c r="U979" s="24"/>
      <c r="V979" s="24"/>
      <c r="W979" s="24"/>
      <c r="X979" s="24"/>
      <c r="Y979" s="24"/>
      <c r="Z979" s="24"/>
    </row>
    <row r="980" spans="1:26" ht="15.75" customHeight="1">
      <c r="A980" s="24"/>
      <c r="B980" s="24"/>
      <c r="C980" s="24"/>
      <c r="D980" s="24"/>
      <c r="E980" s="24"/>
      <c r="F980" s="24"/>
      <c r="G980" s="24"/>
      <c r="H980" s="24"/>
      <c r="I980" s="24"/>
      <c r="J980" s="24"/>
      <c r="K980" s="24"/>
      <c r="L980" s="24"/>
      <c r="M980" s="24"/>
      <c r="N980" s="24"/>
      <c r="O980" s="24"/>
      <c r="P980" s="24"/>
      <c r="Q980" s="24"/>
      <c r="R980" s="24"/>
      <c r="S980" s="24"/>
      <c r="T980" s="24"/>
      <c r="U980" s="24"/>
      <c r="V980" s="24"/>
      <c r="W980" s="24"/>
      <c r="X980" s="24"/>
      <c r="Y980" s="24"/>
      <c r="Z980" s="24"/>
    </row>
    <row r="981" spans="1:26" ht="15.75" customHeight="1">
      <c r="A981" s="24"/>
      <c r="B981" s="24"/>
      <c r="C981" s="24"/>
      <c r="D981" s="24"/>
      <c r="E981" s="24"/>
      <c r="F981" s="24"/>
      <c r="G981" s="24"/>
      <c r="H981" s="24"/>
      <c r="I981" s="24"/>
      <c r="J981" s="24"/>
      <c r="K981" s="24"/>
      <c r="L981" s="24"/>
      <c r="M981" s="24"/>
      <c r="N981" s="24"/>
      <c r="O981" s="24"/>
      <c r="P981" s="24"/>
      <c r="Q981" s="24"/>
      <c r="R981" s="24"/>
      <c r="S981" s="24"/>
      <c r="T981" s="24"/>
      <c r="U981" s="24"/>
      <c r="V981" s="24"/>
      <c r="W981" s="24"/>
      <c r="X981" s="24"/>
      <c r="Y981" s="24"/>
      <c r="Z981" s="24"/>
    </row>
    <row r="982" spans="1:26" ht="15.75" customHeight="1">
      <c r="A982" s="24"/>
      <c r="B982" s="24"/>
      <c r="C982" s="24"/>
      <c r="D982" s="24"/>
      <c r="E982" s="24"/>
      <c r="F982" s="24"/>
      <c r="G982" s="24"/>
      <c r="H982" s="24"/>
      <c r="I982" s="24"/>
      <c r="J982" s="24"/>
      <c r="K982" s="24"/>
      <c r="L982" s="24"/>
      <c r="M982" s="24"/>
      <c r="N982" s="24"/>
      <c r="O982" s="24"/>
      <c r="P982" s="24"/>
      <c r="Q982" s="24"/>
      <c r="R982" s="24"/>
      <c r="S982" s="24"/>
      <c r="T982" s="24"/>
      <c r="U982" s="24"/>
      <c r="V982" s="24"/>
      <c r="W982" s="24"/>
      <c r="X982" s="24"/>
      <c r="Y982" s="24"/>
      <c r="Z982" s="24"/>
    </row>
    <row r="983" spans="1:26" ht="15.75" customHeight="1">
      <c r="A983" s="24"/>
      <c r="B983" s="24"/>
      <c r="C983" s="24"/>
      <c r="D983" s="24"/>
      <c r="E983" s="24"/>
      <c r="F983" s="24"/>
      <c r="G983" s="24"/>
      <c r="H983" s="24"/>
      <c r="I983" s="24"/>
      <c r="J983" s="24"/>
      <c r="K983" s="24"/>
      <c r="L983" s="24"/>
      <c r="M983" s="24"/>
      <c r="N983" s="24"/>
      <c r="O983" s="24"/>
      <c r="P983" s="24"/>
      <c r="Q983" s="24"/>
      <c r="R983" s="24"/>
      <c r="S983" s="24"/>
      <c r="T983" s="24"/>
      <c r="U983" s="24"/>
      <c r="V983" s="24"/>
      <c r="W983" s="24"/>
      <c r="X983" s="24"/>
      <c r="Y983" s="24"/>
      <c r="Z983" s="24"/>
    </row>
    <row r="984" spans="1:26" ht="15.75" customHeight="1">
      <c r="A984" s="24"/>
      <c r="B984" s="24"/>
      <c r="C984" s="24"/>
      <c r="D984" s="24"/>
      <c r="E984" s="24"/>
      <c r="F984" s="24"/>
      <c r="G984" s="24"/>
      <c r="H984" s="24"/>
      <c r="I984" s="24"/>
      <c r="J984" s="24"/>
      <c r="K984" s="24"/>
      <c r="L984" s="24"/>
      <c r="M984" s="24"/>
      <c r="N984" s="24"/>
      <c r="O984" s="24"/>
      <c r="P984" s="24"/>
      <c r="Q984" s="24"/>
      <c r="R984" s="24"/>
      <c r="S984" s="24"/>
      <c r="T984" s="24"/>
      <c r="U984" s="24"/>
      <c r="V984" s="24"/>
      <c r="W984" s="24"/>
      <c r="X984" s="24"/>
      <c r="Y984" s="24"/>
      <c r="Z984" s="24"/>
    </row>
    <row r="985" spans="1:26" ht="15.75" customHeight="1">
      <c r="A985" s="24"/>
      <c r="B985" s="24"/>
      <c r="C985" s="24"/>
      <c r="D985" s="24"/>
      <c r="E985" s="24"/>
      <c r="F985" s="24"/>
      <c r="G985" s="24"/>
      <c r="H985" s="24"/>
      <c r="I985" s="24"/>
      <c r="J985" s="24"/>
      <c r="K985" s="24"/>
      <c r="L985" s="24"/>
      <c r="M985" s="24"/>
      <c r="N985" s="24"/>
      <c r="O985" s="24"/>
      <c r="P985" s="24"/>
      <c r="Q985" s="24"/>
      <c r="R985" s="24"/>
      <c r="S985" s="24"/>
      <c r="T985" s="24"/>
      <c r="U985" s="24"/>
      <c r="V985" s="24"/>
      <c r="W985" s="24"/>
      <c r="X985" s="24"/>
      <c r="Y985" s="24"/>
      <c r="Z985" s="24"/>
    </row>
    <row r="986" spans="1:26" ht="15.75" customHeight="1">
      <c r="A986" s="24"/>
      <c r="B986" s="24"/>
      <c r="C986" s="24"/>
      <c r="D986" s="24"/>
      <c r="E986" s="24"/>
      <c r="F986" s="24"/>
      <c r="G986" s="24"/>
      <c r="H986" s="24"/>
      <c r="I986" s="24"/>
      <c r="J986" s="24"/>
      <c r="K986" s="24"/>
      <c r="L986" s="24"/>
      <c r="M986" s="24"/>
      <c r="N986" s="24"/>
      <c r="O986" s="24"/>
      <c r="P986" s="24"/>
      <c r="Q986" s="24"/>
      <c r="R986" s="24"/>
      <c r="S986" s="24"/>
      <c r="T986" s="24"/>
      <c r="U986" s="24"/>
      <c r="V986" s="24"/>
      <c r="W986" s="24"/>
      <c r="X986" s="24"/>
      <c r="Y986" s="24"/>
      <c r="Z986" s="24"/>
    </row>
    <row r="987" spans="1:26" ht="15.75" customHeight="1">
      <c r="A987" s="24"/>
      <c r="B987" s="24"/>
      <c r="C987" s="24"/>
      <c r="D987" s="24"/>
      <c r="E987" s="24"/>
      <c r="F987" s="24"/>
      <c r="G987" s="24"/>
      <c r="H987" s="24"/>
      <c r="I987" s="24"/>
      <c r="J987" s="24"/>
      <c r="K987" s="24"/>
      <c r="L987" s="24"/>
      <c r="M987" s="24"/>
      <c r="N987" s="24"/>
      <c r="O987" s="24"/>
      <c r="P987" s="24"/>
      <c r="Q987" s="24"/>
      <c r="R987" s="24"/>
      <c r="S987" s="24"/>
      <c r="T987" s="24"/>
      <c r="U987" s="24"/>
      <c r="V987" s="24"/>
      <c r="W987" s="24"/>
      <c r="X987" s="24"/>
      <c r="Y987" s="24"/>
      <c r="Z987" s="24"/>
    </row>
    <row r="988" spans="1:26" ht="15.75" customHeight="1">
      <c r="A988" s="24"/>
      <c r="B988" s="24"/>
      <c r="C988" s="24"/>
      <c r="D988" s="24"/>
      <c r="E988" s="24"/>
      <c r="F988" s="24"/>
      <c r="G988" s="24"/>
      <c r="H988" s="24"/>
      <c r="I988" s="24"/>
      <c r="J988" s="24"/>
      <c r="K988" s="24"/>
      <c r="L988" s="24"/>
      <c r="M988" s="24"/>
      <c r="N988" s="24"/>
      <c r="O988" s="24"/>
      <c r="P988" s="24"/>
      <c r="Q988" s="24"/>
      <c r="R988" s="24"/>
      <c r="S988" s="24"/>
      <c r="T988" s="24"/>
      <c r="U988" s="24"/>
      <c r="V988" s="24"/>
      <c r="W988" s="24"/>
      <c r="X988" s="24"/>
      <c r="Y988" s="24"/>
      <c r="Z988" s="24"/>
    </row>
    <row r="989" spans="1:26" ht="15.75" customHeight="1">
      <c r="A989" s="24"/>
      <c r="B989" s="24"/>
      <c r="C989" s="24"/>
      <c r="D989" s="24"/>
      <c r="E989" s="24"/>
      <c r="F989" s="24"/>
      <c r="G989" s="24"/>
      <c r="H989" s="24"/>
      <c r="I989" s="24"/>
      <c r="J989" s="24"/>
      <c r="K989" s="24"/>
      <c r="L989" s="24"/>
      <c r="M989" s="24"/>
      <c r="N989" s="24"/>
      <c r="O989" s="24"/>
      <c r="P989" s="24"/>
      <c r="Q989" s="24"/>
      <c r="R989" s="24"/>
      <c r="S989" s="24"/>
      <c r="T989" s="24"/>
      <c r="U989" s="24"/>
      <c r="V989" s="24"/>
      <c r="W989" s="24"/>
      <c r="X989" s="24"/>
      <c r="Y989" s="24"/>
      <c r="Z989" s="24"/>
    </row>
    <row r="990" spans="1:26" ht="15.75" customHeight="1">
      <c r="A990" s="24"/>
      <c r="B990" s="24"/>
      <c r="C990" s="24"/>
      <c r="D990" s="24"/>
      <c r="E990" s="24"/>
      <c r="F990" s="24"/>
      <c r="G990" s="24"/>
      <c r="H990" s="24"/>
      <c r="I990" s="24"/>
      <c r="J990" s="24"/>
      <c r="K990" s="24"/>
      <c r="L990" s="24"/>
      <c r="M990" s="24"/>
      <c r="N990" s="24"/>
      <c r="O990" s="24"/>
      <c r="P990" s="24"/>
      <c r="Q990" s="24"/>
      <c r="R990" s="24"/>
      <c r="S990" s="24"/>
      <c r="T990" s="24"/>
      <c r="U990" s="24"/>
      <c r="V990" s="24"/>
      <c r="W990" s="24"/>
      <c r="X990" s="24"/>
      <c r="Y990" s="24"/>
      <c r="Z990" s="24"/>
    </row>
    <row r="991" spans="1:26" ht="15.75" customHeight="1">
      <c r="A991" s="24"/>
      <c r="B991" s="24"/>
      <c r="C991" s="24"/>
      <c r="D991" s="24"/>
      <c r="E991" s="24"/>
      <c r="F991" s="24"/>
      <c r="G991" s="24"/>
      <c r="H991" s="24"/>
      <c r="I991" s="24"/>
      <c r="J991" s="24"/>
      <c r="K991" s="24"/>
      <c r="L991" s="24"/>
      <c r="M991" s="24"/>
      <c r="N991" s="24"/>
      <c r="O991" s="24"/>
      <c r="P991" s="24"/>
      <c r="Q991" s="24"/>
      <c r="R991" s="24"/>
      <c r="S991" s="24"/>
      <c r="T991" s="24"/>
      <c r="U991" s="24"/>
      <c r="V991" s="24"/>
      <c r="W991" s="24"/>
      <c r="X991" s="24"/>
      <c r="Y991" s="24"/>
      <c r="Z991" s="24"/>
    </row>
    <row r="992" spans="1:26" ht="15.75" customHeight="1">
      <c r="A992" s="24"/>
      <c r="B992" s="24"/>
      <c r="C992" s="24"/>
      <c r="D992" s="24"/>
      <c r="E992" s="24"/>
      <c r="F992" s="24"/>
      <c r="G992" s="24"/>
      <c r="H992" s="24"/>
      <c r="I992" s="24"/>
      <c r="J992" s="24"/>
      <c r="K992" s="24"/>
      <c r="L992" s="24"/>
      <c r="M992" s="24"/>
      <c r="N992" s="24"/>
      <c r="O992" s="24"/>
      <c r="P992" s="24"/>
      <c r="Q992" s="24"/>
      <c r="R992" s="24"/>
      <c r="S992" s="24"/>
      <c r="T992" s="24"/>
      <c r="U992" s="24"/>
      <c r="V992" s="24"/>
      <c r="W992" s="24"/>
      <c r="X992" s="24"/>
      <c r="Y992" s="24"/>
      <c r="Z992" s="24"/>
    </row>
    <row r="993" spans="1:26" ht="15.75" customHeight="1">
      <c r="A993" s="24"/>
      <c r="B993" s="24"/>
      <c r="C993" s="24"/>
      <c r="D993" s="24"/>
      <c r="E993" s="24"/>
      <c r="F993" s="24"/>
      <c r="G993" s="24"/>
      <c r="H993" s="24"/>
      <c r="I993" s="24"/>
      <c r="J993" s="24"/>
      <c r="K993" s="24"/>
      <c r="L993" s="24"/>
      <c r="M993" s="24"/>
      <c r="N993" s="24"/>
      <c r="O993" s="24"/>
      <c r="P993" s="24"/>
      <c r="Q993" s="24"/>
      <c r="R993" s="24"/>
      <c r="S993" s="24"/>
      <c r="T993" s="24"/>
      <c r="U993" s="24"/>
      <c r="V993" s="24"/>
      <c r="W993" s="24"/>
      <c r="X993" s="24"/>
      <c r="Y993" s="24"/>
      <c r="Z993" s="24"/>
    </row>
    <row r="994" spans="1:26" ht="15.75" customHeight="1">
      <c r="A994" s="24"/>
      <c r="B994" s="24"/>
      <c r="C994" s="24"/>
      <c r="D994" s="24"/>
      <c r="E994" s="24"/>
      <c r="F994" s="24"/>
      <c r="G994" s="24"/>
      <c r="H994" s="24"/>
      <c r="I994" s="24"/>
      <c r="J994" s="24"/>
      <c r="K994" s="24"/>
      <c r="L994" s="24"/>
      <c r="M994" s="24"/>
      <c r="N994" s="24"/>
      <c r="O994" s="24"/>
      <c r="P994" s="24"/>
      <c r="Q994" s="24"/>
      <c r="R994" s="24"/>
      <c r="S994" s="24"/>
      <c r="T994" s="24"/>
      <c r="U994" s="24"/>
      <c r="V994" s="24"/>
      <c r="W994" s="24"/>
      <c r="X994" s="24"/>
      <c r="Y994" s="24"/>
      <c r="Z994" s="24"/>
    </row>
    <row r="995" spans="1:26" ht="15.75" customHeight="1">
      <c r="A995" s="24"/>
      <c r="B995" s="24"/>
      <c r="C995" s="24"/>
      <c r="D995" s="24"/>
      <c r="E995" s="24"/>
      <c r="F995" s="24"/>
      <c r="G995" s="24"/>
      <c r="H995" s="24"/>
      <c r="I995" s="24"/>
      <c r="J995" s="24"/>
      <c r="K995" s="24"/>
      <c r="L995" s="24"/>
      <c r="M995" s="24"/>
      <c r="N995" s="24"/>
      <c r="O995" s="24"/>
      <c r="P995" s="24"/>
      <c r="Q995" s="24"/>
      <c r="R995" s="24"/>
      <c r="S995" s="24"/>
      <c r="T995" s="24"/>
      <c r="U995" s="24"/>
      <c r="V995" s="24"/>
      <c r="W995" s="24"/>
      <c r="X995" s="24"/>
      <c r="Y995" s="24"/>
      <c r="Z995" s="24"/>
    </row>
    <row r="996" spans="1:26" ht="15.75" customHeight="1">
      <c r="A996" s="24"/>
      <c r="B996" s="24"/>
      <c r="C996" s="24"/>
      <c r="D996" s="24"/>
      <c r="E996" s="24"/>
      <c r="F996" s="24"/>
      <c r="G996" s="24"/>
      <c r="H996" s="24"/>
      <c r="I996" s="24"/>
      <c r="J996" s="24"/>
      <c r="K996" s="24"/>
      <c r="L996" s="24"/>
      <c r="M996" s="24"/>
      <c r="N996" s="24"/>
      <c r="O996" s="24"/>
      <c r="P996" s="24"/>
      <c r="Q996" s="24"/>
      <c r="R996" s="24"/>
      <c r="S996" s="24"/>
      <c r="T996" s="24"/>
      <c r="U996" s="24"/>
      <c r="V996" s="24"/>
      <c r="W996" s="24"/>
      <c r="X996" s="24"/>
      <c r="Y996" s="24"/>
      <c r="Z996" s="24"/>
    </row>
    <row r="997" spans="1:26" ht="15.75" customHeight="1">
      <c r="A997" s="24"/>
      <c r="B997" s="24"/>
      <c r="C997" s="24"/>
      <c r="D997" s="24"/>
      <c r="E997" s="24"/>
      <c r="F997" s="24"/>
      <c r="G997" s="24"/>
      <c r="H997" s="24"/>
      <c r="I997" s="24"/>
      <c r="J997" s="24"/>
      <c r="K997" s="24"/>
      <c r="L997" s="24"/>
      <c r="M997" s="24"/>
      <c r="N997" s="24"/>
      <c r="O997" s="24"/>
      <c r="P997" s="24"/>
      <c r="Q997" s="24"/>
      <c r="R997" s="24"/>
      <c r="S997" s="24"/>
      <c r="T997" s="24"/>
      <c r="U997" s="24"/>
      <c r="V997" s="24"/>
      <c r="W997" s="24"/>
      <c r="X997" s="24"/>
      <c r="Y997" s="24"/>
      <c r="Z997" s="24"/>
    </row>
    <row r="998" spans="1:26" ht="15.75" customHeight="1">
      <c r="A998" s="24"/>
      <c r="B998" s="24"/>
      <c r="C998" s="24"/>
      <c r="D998" s="24"/>
      <c r="E998" s="24"/>
      <c r="F998" s="24"/>
      <c r="G998" s="24"/>
      <c r="H998" s="24"/>
      <c r="I998" s="24"/>
      <c r="J998" s="24"/>
      <c r="K998" s="24"/>
      <c r="L998" s="24"/>
      <c r="M998" s="24"/>
      <c r="N998" s="24"/>
      <c r="O998" s="24"/>
      <c r="P998" s="24"/>
      <c r="Q998" s="24"/>
      <c r="R998" s="24"/>
      <c r="S998" s="24"/>
      <c r="T998" s="24"/>
      <c r="U998" s="24"/>
      <c r="V998" s="24"/>
      <c r="W998" s="24"/>
      <c r="X998" s="24"/>
      <c r="Y998" s="24"/>
      <c r="Z998" s="24"/>
    </row>
    <row r="999" spans="1:26" ht="15.75" customHeight="1">
      <c r="A999" s="24"/>
      <c r="B999" s="24"/>
      <c r="C999" s="24"/>
      <c r="D999" s="24"/>
      <c r="E999" s="24"/>
      <c r="F999" s="24"/>
      <c r="G999" s="24"/>
      <c r="H999" s="24"/>
      <c r="I999" s="24"/>
      <c r="J999" s="24"/>
      <c r="K999" s="24"/>
      <c r="L999" s="24"/>
      <c r="M999" s="24"/>
      <c r="N999" s="24"/>
      <c r="O999" s="24"/>
      <c r="P999" s="24"/>
      <c r="Q999" s="24"/>
      <c r="R999" s="24"/>
      <c r="S999" s="24"/>
      <c r="T999" s="24"/>
      <c r="U999" s="24"/>
      <c r="V999" s="24"/>
      <c r="W999" s="24"/>
      <c r="X999" s="24"/>
      <c r="Y999" s="24"/>
      <c r="Z999" s="24"/>
    </row>
    <row r="1000" spans="1:26" ht="15.75" customHeight="1">
      <c r="A1000" s="24"/>
      <c r="B1000" s="24"/>
      <c r="C1000" s="24"/>
      <c r="D1000" s="24"/>
      <c r="E1000" s="24"/>
      <c r="F1000" s="24"/>
      <c r="G1000" s="24"/>
      <c r="H1000" s="24"/>
      <c r="I1000" s="24"/>
      <c r="J1000" s="24"/>
      <c r="K1000" s="24"/>
      <c r="L1000" s="24"/>
      <c r="M1000" s="24"/>
      <c r="N1000" s="24"/>
      <c r="O1000" s="24"/>
      <c r="P1000" s="24"/>
      <c r="Q1000" s="24"/>
      <c r="R1000" s="24"/>
      <c r="S1000" s="24"/>
      <c r="T1000" s="24"/>
      <c r="U1000" s="24"/>
      <c r="V1000" s="24"/>
      <c r="W1000" s="24"/>
      <c r="X1000" s="24"/>
      <c r="Y1000" s="24"/>
      <c r="Z1000" s="24"/>
    </row>
  </sheetData>
  <mergeCells count="11">
    <mergeCell ref="H1:H2"/>
    <mergeCell ref="I1:I2"/>
    <mergeCell ref="J1:M1"/>
    <mergeCell ref="N1:P1"/>
    <mergeCell ref="A1:A2"/>
    <mergeCell ref="B1:B2"/>
    <mergeCell ref="C1:C2"/>
    <mergeCell ref="D1:D2"/>
    <mergeCell ref="E1:E2"/>
    <mergeCell ref="F1:F2"/>
    <mergeCell ref="G1:G2"/>
  </mergeCells>
  <pageMargins left="0.7" right="0.7" top="0.75" bottom="0.75" header="0" footer="0"/>
  <pageSetup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80" zoomScaleNormal="80" workbookViewId="0">
      <pane xSplit="9" ySplit="2" topLeftCell="J3" activePane="bottomRight" state="frozen"/>
      <selection pane="topRight" activeCell="J1" sqref="J1"/>
      <selection pane="bottomLeft" activeCell="A3" sqref="A3"/>
      <selection pane="bottomRight" activeCell="J3" sqref="J3"/>
    </sheetView>
  </sheetViews>
  <sheetFormatPr baseColWidth="10" defaultColWidth="12.625" defaultRowHeight="15" customHeight="1"/>
  <cols>
    <col min="1" max="1" width="5.625" customWidth="1"/>
    <col min="2" max="2" width="13.875" customWidth="1"/>
    <col min="3" max="3" width="16.5" customWidth="1"/>
    <col min="4" max="4" width="6.625" customWidth="1"/>
    <col min="5" max="5" width="34.5" customWidth="1"/>
    <col min="6" max="6" width="8.375" customWidth="1"/>
    <col min="7" max="7" width="31.625" customWidth="1"/>
    <col min="8" max="8" width="13.75" customWidth="1"/>
    <col min="9" max="9" width="13.375" customWidth="1"/>
    <col min="10" max="10" width="26" customWidth="1"/>
    <col min="11" max="11" width="7.375" customWidth="1"/>
    <col min="12" max="12" width="53.125" customWidth="1"/>
    <col min="13" max="13" width="8.25" customWidth="1"/>
    <col min="14" max="14" width="53.125" customWidth="1"/>
    <col min="15" max="15" width="68.5" customWidth="1"/>
    <col min="16" max="16" width="10.75" customWidth="1"/>
    <col min="17" max="17" width="74.125" customWidth="1"/>
    <col min="18" max="26" width="9.375" customWidth="1"/>
  </cols>
  <sheetData>
    <row r="1" spans="1:26" ht="16.5" customHeight="1">
      <c r="A1" s="682" t="s">
        <v>0</v>
      </c>
      <c r="B1" s="684" t="s">
        <v>1</v>
      </c>
      <c r="C1" s="684" t="s">
        <v>2</v>
      </c>
      <c r="D1" s="684" t="s">
        <v>3</v>
      </c>
      <c r="E1" s="684" t="s">
        <v>3</v>
      </c>
      <c r="F1" s="684" t="s">
        <v>4</v>
      </c>
      <c r="G1" s="684" t="s">
        <v>4</v>
      </c>
      <c r="H1" s="675" t="s">
        <v>2259</v>
      </c>
      <c r="I1" s="677" t="s">
        <v>2260</v>
      </c>
      <c r="J1" s="679" t="s">
        <v>2261</v>
      </c>
      <c r="K1" s="680"/>
      <c r="L1" s="680"/>
      <c r="M1" s="680"/>
      <c r="N1" s="679" t="s">
        <v>2262</v>
      </c>
      <c r="O1" s="680"/>
      <c r="P1" s="681"/>
      <c r="Q1" s="32"/>
      <c r="R1" s="32"/>
      <c r="S1" s="32"/>
      <c r="T1" s="32"/>
      <c r="U1" s="32"/>
      <c r="V1" s="32"/>
      <c r="W1" s="32"/>
      <c r="X1" s="32"/>
      <c r="Y1" s="32"/>
      <c r="Z1" s="32"/>
    </row>
    <row r="2" spans="1:26" ht="104.25" customHeight="1">
      <c r="A2" s="701"/>
      <c r="B2" s="698"/>
      <c r="C2" s="698"/>
      <c r="D2" s="698"/>
      <c r="E2" s="698"/>
      <c r="F2" s="698"/>
      <c r="G2" s="698"/>
      <c r="H2" s="698"/>
      <c r="I2" s="706"/>
      <c r="J2" s="15" t="s">
        <v>8</v>
      </c>
      <c r="K2" s="16" t="s">
        <v>9</v>
      </c>
      <c r="L2" s="1" t="s">
        <v>10</v>
      </c>
      <c r="M2" s="34" t="s">
        <v>9</v>
      </c>
      <c r="N2" s="15" t="s">
        <v>2263</v>
      </c>
      <c r="O2" s="1" t="s">
        <v>2264</v>
      </c>
      <c r="P2" s="17" t="s">
        <v>9</v>
      </c>
      <c r="Q2" s="14"/>
      <c r="R2" s="14"/>
      <c r="S2" s="14"/>
      <c r="T2" s="14"/>
      <c r="U2" s="14"/>
      <c r="V2" s="14"/>
      <c r="W2" s="14"/>
      <c r="X2" s="14"/>
      <c r="Y2" s="14"/>
      <c r="Z2" s="14"/>
    </row>
    <row r="3" spans="1:26" ht="99.95" customHeight="1">
      <c r="A3" s="44" t="s">
        <v>16</v>
      </c>
      <c r="B3" s="3" t="s">
        <v>17</v>
      </c>
      <c r="C3" s="3" t="s">
        <v>200</v>
      </c>
      <c r="D3" s="2" t="s">
        <v>614</v>
      </c>
      <c r="E3" s="4" t="s">
        <v>615</v>
      </c>
      <c r="F3" s="2" t="s">
        <v>790</v>
      </c>
      <c r="G3" s="4" t="s">
        <v>791</v>
      </c>
      <c r="H3" s="5"/>
      <c r="I3" s="45" t="s">
        <v>811</v>
      </c>
      <c r="J3" s="73" t="s">
        <v>812</v>
      </c>
      <c r="K3" s="6">
        <v>8400000</v>
      </c>
      <c r="L3" s="4"/>
      <c r="M3" s="72">
        <v>0</v>
      </c>
      <c r="N3" s="21" t="s">
        <v>2958</v>
      </c>
      <c r="O3" s="10" t="s">
        <v>2959</v>
      </c>
      <c r="P3" s="100">
        <v>0</v>
      </c>
      <c r="Q3" s="105"/>
      <c r="R3" s="32"/>
      <c r="S3" s="32"/>
      <c r="T3" s="32"/>
      <c r="U3" s="32"/>
      <c r="V3" s="32"/>
      <c r="W3" s="32"/>
      <c r="X3" s="32"/>
      <c r="Y3" s="32"/>
      <c r="Z3" s="32"/>
    </row>
    <row r="4" spans="1:26" ht="99.95" customHeight="1">
      <c r="A4" s="44" t="s">
        <v>2112</v>
      </c>
      <c r="B4" s="3" t="s">
        <v>2113</v>
      </c>
      <c r="C4" s="3" t="s">
        <v>2121</v>
      </c>
      <c r="D4" s="2" t="s">
        <v>2135</v>
      </c>
      <c r="E4" s="4" t="s">
        <v>2136</v>
      </c>
      <c r="F4" s="2" t="s">
        <v>2137</v>
      </c>
      <c r="G4" s="4" t="s">
        <v>2138</v>
      </c>
      <c r="H4" s="5" t="s">
        <v>811</v>
      </c>
      <c r="I4" s="45"/>
      <c r="J4" s="73" t="s">
        <v>2145</v>
      </c>
      <c r="K4" s="6">
        <v>8400000</v>
      </c>
      <c r="L4" s="2"/>
      <c r="M4" s="72">
        <v>0</v>
      </c>
      <c r="N4" s="20"/>
      <c r="O4" s="4"/>
      <c r="P4" s="62"/>
      <c r="Q4" s="105"/>
      <c r="R4" s="14"/>
      <c r="S4" s="14"/>
      <c r="T4" s="14"/>
      <c r="U4" s="14"/>
      <c r="V4" s="14"/>
      <c r="W4" s="14"/>
      <c r="X4" s="14"/>
      <c r="Y4" s="14"/>
      <c r="Z4" s="14"/>
    </row>
    <row r="5" spans="1:26" ht="99.95" customHeight="1">
      <c r="A5" s="49" t="s">
        <v>2184</v>
      </c>
      <c r="B5" s="50" t="s">
        <v>2185</v>
      </c>
      <c r="C5" s="50" t="s">
        <v>2214</v>
      </c>
      <c r="D5" s="51" t="s">
        <v>2187</v>
      </c>
      <c r="E5" s="27" t="s">
        <v>2188</v>
      </c>
      <c r="F5" s="51" t="s">
        <v>2215</v>
      </c>
      <c r="G5" s="27" t="s">
        <v>2216</v>
      </c>
      <c r="H5" s="52" t="s">
        <v>811</v>
      </c>
      <c r="I5" s="53"/>
      <c r="J5" s="166" t="s">
        <v>2229</v>
      </c>
      <c r="K5" s="80">
        <v>0</v>
      </c>
      <c r="L5" s="27"/>
      <c r="M5" s="79">
        <v>0</v>
      </c>
      <c r="N5" s="25"/>
      <c r="O5" s="27"/>
      <c r="P5" s="71"/>
      <c r="Q5" s="105"/>
      <c r="R5" s="24"/>
      <c r="S5" s="24"/>
      <c r="T5" s="24"/>
      <c r="U5" s="24"/>
      <c r="V5" s="24"/>
      <c r="W5" s="24"/>
      <c r="X5" s="24"/>
      <c r="Y5" s="24"/>
      <c r="Z5" s="24"/>
    </row>
    <row r="6" spans="1:26" ht="16.5">
      <c r="A6" s="84"/>
      <c r="B6" s="84"/>
      <c r="C6" s="84"/>
      <c r="D6" s="84"/>
      <c r="E6" s="84"/>
      <c r="F6" s="84"/>
      <c r="G6" s="84"/>
      <c r="H6" s="85"/>
      <c r="I6" s="85"/>
      <c r="J6" s="84"/>
      <c r="K6" s="84"/>
      <c r="L6" s="84"/>
      <c r="M6" s="127"/>
      <c r="N6" s="84"/>
      <c r="O6" s="84"/>
      <c r="P6" s="84"/>
      <c r="Q6" s="32"/>
      <c r="R6" s="24"/>
      <c r="S6" s="24"/>
      <c r="T6" s="24"/>
      <c r="U6" s="24"/>
      <c r="V6" s="24"/>
      <c r="W6" s="24"/>
      <c r="X6" s="24"/>
      <c r="Y6" s="24"/>
      <c r="Z6" s="24"/>
    </row>
    <row r="7" spans="1:26" ht="16.5">
      <c r="A7" s="84"/>
      <c r="B7" s="84"/>
      <c r="C7" s="84"/>
      <c r="D7" s="84"/>
      <c r="E7" s="84"/>
      <c r="F7" s="84"/>
      <c r="G7" s="84"/>
      <c r="H7" s="85"/>
      <c r="I7" s="85"/>
      <c r="J7" s="14"/>
      <c r="K7" s="86"/>
      <c r="L7" s="14"/>
      <c r="M7" s="86"/>
      <c r="N7" s="14"/>
      <c r="O7" s="14"/>
      <c r="P7" s="14"/>
      <c r="Q7" s="14"/>
      <c r="R7" s="24"/>
      <c r="S7" s="24"/>
      <c r="T7" s="24"/>
      <c r="U7" s="24"/>
      <c r="V7" s="24"/>
      <c r="W7" s="24"/>
      <c r="X7" s="24"/>
      <c r="Y7" s="24"/>
      <c r="Z7" s="24"/>
    </row>
    <row r="8" spans="1:26">
      <c r="A8" s="24"/>
      <c r="B8" s="24"/>
      <c r="C8" s="24"/>
      <c r="D8" s="24"/>
      <c r="E8" s="24"/>
      <c r="F8" s="24"/>
      <c r="G8" s="24"/>
      <c r="H8" s="24"/>
      <c r="I8" s="24"/>
      <c r="J8" s="24"/>
      <c r="K8" s="24"/>
      <c r="L8" s="24"/>
      <c r="M8" s="24"/>
      <c r="N8" s="24"/>
      <c r="O8" s="24"/>
      <c r="P8" s="24"/>
      <c r="Q8" s="24"/>
      <c r="R8" s="24"/>
      <c r="S8" s="24"/>
      <c r="T8" s="24"/>
      <c r="U8" s="24"/>
      <c r="V8" s="24"/>
      <c r="W8" s="24"/>
      <c r="X8" s="24"/>
      <c r="Y8" s="24"/>
      <c r="Z8" s="24"/>
    </row>
    <row r="9" spans="1:26">
      <c r="A9" s="24"/>
      <c r="B9" s="24"/>
      <c r="C9" s="24"/>
      <c r="D9" s="24"/>
      <c r="E9" s="24"/>
      <c r="F9" s="24"/>
      <c r="G9" s="24"/>
      <c r="H9" s="24"/>
      <c r="I9" s="24"/>
      <c r="J9" s="24"/>
      <c r="K9" s="24"/>
      <c r="L9" s="24"/>
      <c r="M9" s="24"/>
      <c r="N9" s="24"/>
      <c r="O9" s="24"/>
      <c r="P9" s="24"/>
      <c r="Q9" s="24"/>
      <c r="R9" s="24"/>
      <c r="S9" s="24"/>
      <c r="T9" s="24"/>
      <c r="U9" s="24"/>
      <c r="V9" s="24"/>
      <c r="W9" s="24"/>
      <c r="X9" s="24"/>
      <c r="Y9" s="24"/>
      <c r="Z9" s="24"/>
    </row>
    <row r="10" spans="1:26">
      <c r="A10" s="24"/>
      <c r="B10" s="24"/>
      <c r="C10" s="24"/>
      <c r="D10" s="24"/>
      <c r="E10" s="24"/>
      <c r="F10" s="24"/>
      <c r="G10" s="24"/>
      <c r="H10" s="24"/>
      <c r="I10" s="24"/>
      <c r="J10" s="24"/>
      <c r="K10" s="24"/>
      <c r="L10" s="24"/>
      <c r="M10" s="24"/>
      <c r="N10" s="24"/>
      <c r="O10" s="24"/>
      <c r="P10" s="24"/>
      <c r="Q10" s="24"/>
      <c r="R10" s="24"/>
      <c r="S10" s="24"/>
      <c r="T10" s="24"/>
      <c r="U10" s="24"/>
      <c r="V10" s="24"/>
      <c r="W10" s="24"/>
      <c r="X10" s="24"/>
      <c r="Y10" s="24"/>
      <c r="Z10" s="24"/>
    </row>
    <row r="11" spans="1:26">
      <c r="A11" s="24"/>
      <c r="B11" s="24"/>
      <c r="C11" s="24"/>
      <c r="D11" s="24"/>
      <c r="E11" s="24"/>
      <c r="F11" s="24"/>
      <c r="G11" s="24"/>
      <c r="H11" s="24"/>
      <c r="I11" s="24"/>
      <c r="J11" s="24"/>
      <c r="K11" s="24"/>
      <c r="L11" s="24"/>
      <c r="M11" s="24"/>
      <c r="N11" s="24"/>
      <c r="O11" s="24"/>
      <c r="P11" s="24"/>
      <c r="Q11" s="24"/>
      <c r="R11" s="24"/>
      <c r="S11" s="24"/>
      <c r="T11" s="24"/>
      <c r="U11" s="24"/>
      <c r="V11" s="24"/>
      <c r="W11" s="24"/>
      <c r="X11" s="24"/>
      <c r="Y11" s="24"/>
      <c r="Z11" s="24"/>
    </row>
    <row r="12" spans="1:26">
      <c r="A12" s="24"/>
      <c r="B12" s="24"/>
      <c r="C12" s="24"/>
      <c r="D12" s="24"/>
      <c r="E12" s="24"/>
      <c r="F12" s="24"/>
      <c r="G12" s="24"/>
      <c r="H12" s="24"/>
      <c r="I12" s="24"/>
      <c r="J12" s="24"/>
      <c r="K12" s="24"/>
      <c r="L12" s="24"/>
      <c r="M12" s="24"/>
      <c r="N12" s="24"/>
      <c r="O12" s="24"/>
      <c r="P12" s="24"/>
      <c r="Q12" s="24"/>
      <c r="R12" s="24"/>
      <c r="S12" s="24"/>
      <c r="T12" s="24"/>
      <c r="U12" s="24"/>
      <c r="V12" s="24"/>
      <c r="W12" s="24"/>
      <c r="X12" s="24"/>
      <c r="Y12" s="24"/>
      <c r="Z12" s="24"/>
    </row>
    <row r="13" spans="1:26">
      <c r="A13" s="24"/>
      <c r="B13" s="24"/>
      <c r="C13" s="24"/>
      <c r="D13" s="24"/>
      <c r="E13" s="24"/>
      <c r="F13" s="24"/>
      <c r="G13" s="24"/>
      <c r="H13" s="24"/>
      <c r="I13" s="24"/>
      <c r="J13" s="24"/>
      <c r="K13" s="24"/>
      <c r="L13" s="24"/>
      <c r="M13" s="24"/>
      <c r="N13" s="24"/>
      <c r="O13" s="24"/>
      <c r="P13" s="24"/>
      <c r="Q13" s="24"/>
      <c r="R13" s="24"/>
      <c r="S13" s="24"/>
      <c r="T13" s="24"/>
      <c r="U13" s="24"/>
      <c r="V13" s="24"/>
      <c r="W13" s="24"/>
      <c r="X13" s="24"/>
      <c r="Y13" s="24"/>
      <c r="Z13" s="24"/>
    </row>
    <row r="14" spans="1:26">
      <c r="A14" s="24"/>
      <c r="B14" s="24"/>
      <c r="C14" s="24"/>
      <c r="D14" s="24"/>
      <c r="E14" s="24"/>
      <c r="F14" s="24"/>
      <c r="G14" s="24"/>
      <c r="H14" s="24"/>
      <c r="I14" s="24"/>
      <c r="J14" s="24"/>
      <c r="K14" s="24"/>
      <c r="L14" s="24"/>
      <c r="M14" s="24"/>
      <c r="N14" s="24"/>
      <c r="O14" s="24"/>
      <c r="P14" s="24"/>
      <c r="Q14" s="24"/>
      <c r="R14" s="24"/>
      <c r="S14" s="24"/>
      <c r="T14" s="24"/>
      <c r="U14" s="24"/>
      <c r="V14" s="24"/>
      <c r="W14" s="24"/>
      <c r="X14" s="24"/>
      <c r="Y14" s="24"/>
      <c r="Z14" s="24"/>
    </row>
    <row r="15" spans="1:26">
      <c r="A15" s="24"/>
      <c r="B15" s="24"/>
      <c r="C15" s="24"/>
      <c r="D15" s="24"/>
      <c r="E15" s="24"/>
      <c r="F15" s="24"/>
      <c r="G15" s="24"/>
      <c r="H15" s="24"/>
      <c r="I15" s="24"/>
      <c r="J15" s="24"/>
      <c r="K15" s="24"/>
      <c r="L15" s="24"/>
      <c r="M15" s="24"/>
      <c r="N15" s="24"/>
      <c r="O15" s="24"/>
      <c r="P15" s="24"/>
      <c r="Q15" s="24"/>
      <c r="R15" s="24"/>
      <c r="S15" s="24"/>
      <c r="T15" s="24"/>
      <c r="U15" s="24"/>
      <c r="V15" s="24"/>
      <c r="W15" s="24"/>
      <c r="X15" s="24"/>
      <c r="Y15" s="24"/>
      <c r="Z15" s="24"/>
    </row>
    <row r="16" spans="1:26">
      <c r="A16" s="24"/>
      <c r="B16" s="24"/>
      <c r="C16" s="24"/>
      <c r="D16" s="24"/>
      <c r="E16" s="24"/>
      <c r="F16" s="24"/>
      <c r="G16" s="24"/>
      <c r="H16" s="24"/>
      <c r="I16" s="24"/>
      <c r="J16" s="24"/>
      <c r="K16" s="24"/>
      <c r="L16" s="24"/>
      <c r="M16" s="24"/>
      <c r="N16" s="24"/>
      <c r="O16" s="24"/>
      <c r="P16" s="24"/>
      <c r="Q16" s="24"/>
      <c r="R16" s="24"/>
      <c r="S16" s="24"/>
      <c r="T16" s="24"/>
      <c r="U16" s="24"/>
      <c r="V16" s="24"/>
      <c r="W16" s="24"/>
      <c r="X16" s="24"/>
      <c r="Y16" s="24"/>
      <c r="Z16" s="24"/>
    </row>
    <row r="17" spans="1:26">
      <c r="A17" s="24"/>
      <c r="B17" s="24"/>
      <c r="C17" s="24"/>
      <c r="D17" s="24"/>
      <c r="E17" s="24"/>
      <c r="F17" s="24"/>
      <c r="G17" s="24"/>
      <c r="H17" s="24"/>
      <c r="I17" s="24"/>
      <c r="J17" s="24"/>
      <c r="K17" s="24"/>
      <c r="L17" s="24"/>
      <c r="M17" s="24"/>
      <c r="N17" s="24"/>
      <c r="O17" s="24"/>
      <c r="P17" s="24"/>
      <c r="Q17" s="24"/>
      <c r="R17" s="24"/>
      <c r="S17" s="24"/>
      <c r="T17" s="24"/>
      <c r="U17" s="24"/>
      <c r="V17" s="24"/>
      <c r="W17" s="24"/>
      <c r="X17" s="24"/>
      <c r="Y17" s="24"/>
      <c r="Z17" s="24"/>
    </row>
    <row r="18" spans="1:26">
      <c r="A18" s="24"/>
      <c r="B18" s="24"/>
      <c r="C18" s="24"/>
      <c r="D18" s="24"/>
      <c r="E18" s="24"/>
      <c r="F18" s="24"/>
      <c r="G18" s="24"/>
      <c r="H18" s="24"/>
      <c r="I18" s="24"/>
      <c r="J18" s="24"/>
      <c r="K18" s="24"/>
      <c r="L18" s="24"/>
      <c r="M18" s="24"/>
      <c r="N18" s="24"/>
      <c r="O18" s="24"/>
      <c r="P18" s="24"/>
      <c r="Q18" s="24"/>
      <c r="R18" s="24"/>
      <c r="S18" s="24"/>
      <c r="T18" s="24"/>
      <c r="U18" s="24"/>
      <c r="V18" s="24"/>
      <c r="W18" s="24"/>
      <c r="X18" s="24"/>
      <c r="Y18" s="24"/>
      <c r="Z18" s="24"/>
    </row>
    <row r="19" spans="1:26">
      <c r="A19" s="24"/>
      <c r="B19" s="24"/>
      <c r="C19" s="24"/>
      <c r="D19" s="24"/>
      <c r="E19" s="24"/>
      <c r="F19" s="24"/>
      <c r="G19" s="24"/>
      <c r="H19" s="24"/>
      <c r="I19" s="24"/>
      <c r="J19" s="24"/>
      <c r="K19" s="24"/>
      <c r="L19" s="24"/>
      <c r="M19" s="24"/>
      <c r="N19" s="24"/>
      <c r="O19" s="24"/>
      <c r="P19" s="24"/>
      <c r="Q19" s="24"/>
      <c r="R19" s="24"/>
      <c r="S19" s="24"/>
      <c r="T19" s="24"/>
      <c r="U19" s="24"/>
      <c r="V19" s="24"/>
      <c r="W19" s="24"/>
      <c r="X19" s="24"/>
      <c r="Y19" s="24"/>
      <c r="Z19" s="24"/>
    </row>
    <row r="20" spans="1:26">
      <c r="A20" s="24"/>
      <c r="B20" s="24"/>
      <c r="C20" s="24"/>
      <c r="D20" s="24"/>
      <c r="E20" s="24"/>
      <c r="F20" s="24"/>
      <c r="G20" s="24"/>
      <c r="H20" s="24"/>
      <c r="I20" s="24"/>
      <c r="J20" s="24"/>
      <c r="K20" s="24"/>
      <c r="L20" s="24"/>
      <c r="M20" s="24"/>
      <c r="N20" s="24"/>
      <c r="O20" s="24"/>
      <c r="P20" s="24"/>
      <c r="Q20" s="24"/>
      <c r="R20" s="24"/>
      <c r="S20" s="24"/>
      <c r="T20" s="24"/>
      <c r="U20" s="24"/>
      <c r="V20" s="24"/>
      <c r="W20" s="24"/>
      <c r="X20" s="24"/>
      <c r="Y20" s="24"/>
      <c r="Z20" s="24"/>
    </row>
    <row r="21" spans="1:26" ht="15.75" customHeight="1">
      <c r="A21" s="24"/>
      <c r="B21" s="24"/>
      <c r="C21" s="24"/>
      <c r="D21" s="24"/>
      <c r="E21" s="24"/>
      <c r="F21" s="24"/>
      <c r="G21" s="24"/>
      <c r="H21" s="24"/>
      <c r="I21" s="24"/>
      <c r="J21" s="24"/>
      <c r="K21" s="24"/>
      <c r="L21" s="24"/>
      <c r="M21" s="24"/>
      <c r="N21" s="24"/>
      <c r="O21" s="24"/>
      <c r="P21" s="24"/>
      <c r="Q21" s="24"/>
      <c r="R21" s="24"/>
      <c r="S21" s="24"/>
      <c r="T21" s="24"/>
      <c r="U21" s="24"/>
      <c r="V21" s="24"/>
      <c r="W21" s="24"/>
      <c r="X21" s="24"/>
      <c r="Y21" s="24"/>
      <c r="Z21" s="24"/>
    </row>
    <row r="22" spans="1:26" ht="15.75" customHeight="1">
      <c r="A22" s="24"/>
      <c r="B22" s="24"/>
      <c r="C22" s="24"/>
      <c r="D22" s="24"/>
      <c r="E22" s="24"/>
      <c r="F22" s="24"/>
      <c r="G22" s="24"/>
      <c r="H22" s="24"/>
      <c r="I22" s="24"/>
      <c r="J22" s="24"/>
      <c r="K22" s="24"/>
      <c r="L22" s="24"/>
      <c r="M22" s="24"/>
      <c r="N22" s="24"/>
      <c r="O22" s="24"/>
      <c r="P22" s="24"/>
      <c r="Q22" s="24"/>
      <c r="R22" s="24"/>
      <c r="S22" s="24"/>
      <c r="T22" s="24"/>
      <c r="U22" s="24"/>
      <c r="V22" s="24"/>
      <c r="W22" s="24"/>
      <c r="X22" s="24"/>
      <c r="Y22" s="24"/>
      <c r="Z22" s="24"/>
    </row>
    <row r="23" spans="1:26" ht="15.75" customHeight="1">
      <c r="A23" s="24"/>
      <c r="B23" s="24"/>
      <c r="C23" s="24"/>
      <c r="D23" s="24"/>
      <c r="E23" s="24"/>
      <c r="F23" s="24"/>
      <c r="G23" s="24"/>
      <c r="H23" s="24"/>
      <c r="I23" s="24"/>
      <c r="J23" s="24"/>
      <c r="K23" s="24"/>
      <c r="L23" s="24"/>
      <c r="M23" s="24"/>
      <c r="N23" s="24"/>
      <c r="O23" s="24"/>
      <c r="P23" s="24"/>
      <c r="Q23" s="24"/>
      <c r="R23" s="24"/>
      <c r="S23" s="24"/>
      <c r="T23" s="24"/>
      <c r="U23" s="24"/>
      <c r="V23" s="24"/>
      <c r="W23" s="24"/>
      <c r="X23" s="24"/>
      <c r="Y23" s="24"/>
      <c r="Z23" s="24"/>
    </row>
    <row r="24" spans="1:26" ht="15.75" customHeight="1">
      <c r="A24" s="24"/>
      <c r="B24" s="24"/>
      <c r="C24" s="24"/>
      <c r="D24" s="24"/>
      <c r="E24" s="24"/>
      <c r="F24" s="24"/>
      <c r="G24" s="24"/>
      <c r="H24" s="24"/>
      <c r="I24" s="24"/>
      <c r="J24" s="24"/>
      <c r="K24" s="24"/>
      <c r="L24" s="24"/>
      <c r="M24" s="24"/>
      <c r="N24" s="24"/>
      <c r="O24" s="24"/>
      <c r="P24" s="24"/>
      <c r="Q24" s="24"/>
      <c r="R24" s="24"/>
      <c r="S24" s="24"/>
      <c r="T24" s="24"/>
      <c r="U24" s="24"/>
      <c r="V24" s="24"/>
      <c r="W24" s="24"/>
      <c r="X24" s="24"/>
      <c r="Y24" s="24"/>
      <c r="Z24" s="24"/>
    </row>
    <row r="25" spans="1:26" ht="15.75" customHeight="1">
      <c r="A25" s="24"/>
      <c r="B25" s="24"/>
      <c r="C25" s="24"/>
      <c r="D25" s="24"/>
      <c r="E25" s="24"/>
      <c r="F25" s="24"/>
      <c r="G25" s="24"/>
      <c r="H25" s="24"/>
      <c r="I25" s="24"/>
      <c r="J25" s="24"/>
      <c r="K25" s="24"/>
      <c r="L25" s="24"/>
      <c r="M25" s="24"/>
      <c r="N25" s="24"/>
      <c r="O25" s="24"/>
      <c r="P25" s="24"/>
      <c r="Q25" s="24"/>
      <c r="R25" s="24"/>
      <c r="S25" s="24"/>
      <c r="T25" s="24"/>
      <c r="U25" s="24"/>
      <c r="V25" s="24"/>
      <c r="W25" s="24"/>
      <c r="X25" s="24"/>
      <c r="Y25" s="24"/>
      <c r="Z25" s="24"/>
    </row>
    <row r="26" spans="1:26" ht="15.75" customHeight="1">
      <c r="A26" s="24"/>
      <c r="B26" s="24"/>
      <c r="C26" s="24"/>
      <c r="D26" s="24"/>
      <c r="E26" s="24"/>
      <c r="F26" s="24"/>
      <c r="G26" s="24"/>
      <c r="H26" s="24"/>
      <c r="I26" s="24"/>
      <c r="J26" s="24"/>
      <c r="K26" s="24"/>
      <c r="L26" s="24"/>
      <c r="M26" s="24"/>
      <c r="N26" s="24"/>
      <c r="O26" s="24"/>
      <c r="P26" s="24"/>
      <c r="Q26" s="24"/>
      <c r="R26" s="24"/>
      <c r="S26" s="24"/>
      <c r="T26" s="24"/>
      <c r="U26" s="24"/>
      <c r="V26" s="24"/>
      <c r="W26" s="24"/>
      <c r="X26" s="24"/>
      <c r="Y26" s="24"/>
      <c r="Z26" s="24"/>
    </row>
    <row r="27" spans="1:26" ht="15.75" customHeight="1">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row>
    <row r="28" spans="1:26" ht="15.75" customHeight="1">
      <c r="A28" s="24"/>
      <c r="B28" s="24"/>
      <c r="C28" s="24"/>
      <c r="D28" s="24"/>
      <c r="E28" s="24"/>
      <c r="F28" s="24"/>
      <c r="G28" s="24"/>
      <c r="H28" s="24"/>
      <c r="I28" s="24"/>
      <c r="J28" s="24"/>
      <c r="K28" s="24"/>
      <c r="L28" s="24"/>
      <c r="M28" s="24"/>
      <c r="N28" s="24"/>
      <c r="O28" s="24"/>
      <c r="P28" s="24"/>
      <c r="Q28" s="24"/>
      <c r="R28" s="24"/>
      <c r="S28" s="24"/>
      <c r="T28" s="24"/>
      <c r="U28" s="24"/>
      <c r="V28" s="24"/>
      <c r="W28" s="24"/>
      <c r="X28" s="24"/>
      <c r="Y28" s="24"/>
      <c r="Z28" s="24"/>
    </row>
    <row r="29" spans="1:26" ht="15.75" customHeight="1">
      <c r="A29" s="24"/>
      <c r="B29" s="24"/>
      <c r="C29" s="24"/>
      <c r="D29" s="24"/>
      <c r="E29" s="24"/>
      <c r="F29" s="24"/>
      <c r="G29" s="24"/>
      <c r="H29" s="24"/>
      <c r="I29" s="24"/>
      <c r="J29" s="24"/>
      <c r="K29" s="24"/>
      <c r="L29" s="24"/>
      <c r="M29" s="24"/>
      <c r="N29" s="24"/>
      <c r="O29" s="24"/>
      <c r="P29" s="24"/>
      <c r="Q29" s="24"/>
      <c r="R29" s="24"/>
      <c r="S29" s="24"/>
      <c r="T29" s="24"/>
      <c r="U29" s="24"/>
      <c r="V29" s="24"/>
      <c r="W29" s="24"/>
      <c r="X29" s="24"/>
      <c r="Y29" s="24"/>
      <c r="Z29" s="24"/>
    </row>
    <row r="30" spans="1:26" ht="15.75" customHeight="1">
      <c r="A30" s="24"/>
      <c r="B30" s="24"/>
      <c r="C30" s="24"/>
      <c r="D30" s="24"/>
      <c r="E30" s="24"/>
      <c r="F30" s="24"/>
      <c r="G30" s="24"/>
      <c r="H30" s="24"/>
      <c r="I30" s="24"/>
      <c r="J30" s="24"/>
      <c r="K30" s="24"/>
      <c r="L30" s="24"/>
      <c r="M30" s="24"/>
      <c r="N30" s="24"/>
      <c r="O30" s="24"/>
      <c r="P30" s="24"/>
      <c r="Q30" s="24"/>
      <c r="R30" s="24"/>
      <c r="S30" s="24"/>
      <c r="T30" s="24"/>
      <c r="U30" s="24"/>
      <c r="V30" s="24"/>
      <c r="W30" s="24"/>
      <c r="X30" s="24"/>
      <c r="Y30" s="24"/>
      <c r="Z30" s="24"/>
    </row>
    <row r="31" spans="1:26" ht="15.75" customHeight="1">
      <c r="A31" s="24"/>
      <c r="B31" s="24"/>
      <c r="C31" s="24"/>
      <c r="D31" s="24"/>
      <c r="E31" s="24"/>
      <c r="F31" s="24"/>
      <c r="G31" s="24"/>
      <c r="H31" s="24"/>
      <c r="I31" s="24"/>
      <c r="J31" s="24"/>
      <c r="K31" s="24"/>
      <c r="L31" s="24"/>
      <c r="M31" s="24"/>
      <c r="N31" s="24"/>
      <c r="O31" s="24"/>
      <c r="P31" s="24"/>
      <c r="Q31" s="24"/>
      <c r="R31" s="24"/>
      <c r="S31" s="24"/>
      <c r="T31" s="24"/>
      <c r="U31" s="24"/>
      <c r="V31" s="24"/>
      <c r="W31" s="24"/>
      <c r="X31" s="24"/>
      <c r="Y31" s="24"/>
      <c r="Z31" s="24"/>
    </row>
    <row r="32" spans="1:26" ht="15.75" customHeight="1">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row>
    <row r="33" spans="1:26" ht="15.75" customHeight="1">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row>
    <row r="34" spans="1:26" ht="15.75" customHeight="1">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row>
    <row r="35" spans="1:26" ht="15.75" customHeight="1">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row>
    <row r="36" spans="1:26" ht="15.75" customHeight="1">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row>
    <row r="37" spans="1:26" ht="15.75" customHeight="1">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row>
    <row r="38" spans="1:26" ht="15.75" customHeight="1">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row>
    <row r="39" spans="1:26" ht="15.75" customHeight="1">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row>
    <row r="40" spans="1:26" ht="15.75" customHeight="1">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row>
    <row r="41" spans="1:26" ht="15.75" customHeight="1">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row>
    <row r="42" spans="1:26" ht="15.75" customHeight="1">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row>
    <row r="43" spans="1:26" ht="15.75" customHeight="1">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row>
    <row r="44" spans="1:26" ht="15.75" customHeight="1">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row>
    <row r="45" spans="1:26" ht="15.75" customHeight="1">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row>
    <row r="46" spans="1:26" ht="15.75" customHeight="1">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row>
    <row r="47" spans="1:26" ht="15.75" customHeight="1">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row>
    <row r="48" spans="1:26" ht="15.75" customHeight="1">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row>
    <row r="49" spans="1:26" ht="15.75" customHeight="1">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row>
    <row r="50" spans="1:26" ht="15.75" customHeight="1">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row>
    <row r="51" spans="1:26" ht="15.75" customHeight="1">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row>
    <row r="52" spans="1:26" ht="15.75" customHeight="1">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row>
    <row r="53" spans="1:26" ht="15.75" customHeight="1">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row>
    <row r="54" spans="1:26" ht="15.75" customHeight="1">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row>
    <row r="55" spans="1:26" ht="15.75" customHeight="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row>
    <row r="56" spans="1:26" ht="15.7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row>
    <row r="57" spans="1:26" ht="15.75" customHeight="1">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row>
    <row r="58" spans="1:26" ht="15.75" customHeight="1">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row>
    <row r="59" spans="1:26" ht="15.75" customHeight="1">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row>
    <row r="60" spans="1:26" ht="15.75" customHeight="1">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row>
    <row r="61" spans="1:26" ht="15.75" customHeight="1">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row>
    <row r="62" spans="1:26" ht="15.75" customHeight="1">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row>
    <row r="63" spans="1:26" ht="15.75" customHeight="1">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row>
    <row r="64" spans="1:26" ht="15.75" customHeight="1">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row>
    <row r="65" spans="1:26" ht="15.75" customHeight="1">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row>
    <row r="66" spans="1:26" ht="15.75" customHeight="1">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row>
    <row r="67" spans="1:26" ht="15.75" customHeight="1">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row>
    <row r="68" spans="1:26" ht="15.75" customHeight="1">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row>
    <row r="69" spans="1:26" ht="15.75" customHeight="1">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row>
    <row r="70" spans="1:26" ht="15.75" customHeight="1">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row>
    <row r="71" spans="1:26" ht="15.75" customHeight="1">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row>
    <row r="72" spans="1:26" ht="15.75" customHeight="1">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row>
    <row r="73" spans="1:26" ht="15.75" customHeight="1">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row>
    <row r="74" spans="1:26" ht="15.75" customHeight="1">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row>
    <row r="75" spans="1:26" ht="15.7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row>
    <row r="76" spans="1:26" ht="15.75" customHeight="1">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row>
    <row r="77" spans="1:26" ht="15.75" customHeight="1">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row>
    <row r="78" spans="1:26" ht="15.75" customHeight="1">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row>
    <row r="79" spans="1:26" ht="15.75" customHeight="1">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row>
    <row r="80" spans="1:26" ht="15.75" customHeight="1">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row>
    <row r="81" spans="1:26" ht="15.75" customHeight="1">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row>
    <row r="82" spans="1:26" ht="15.75" customHeight="1">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row>
    <row r="83" spans="1:26" ht="15.75" customHeight="1">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row>
    <row r="84" spans="1:26" ht="15.75" customHeight="1">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row>
    <row r="85" spans="1:26" ht="15.75" customHeight="1">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row>
    <row r="86" spans="1:26" ht="15.75" customHeight="1">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row>
    <row r="87" spans="1:26" ht="15.75" customHeight="1">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row>
    <row r="88" spans="1:26" ht="15.75" customHeight="1">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row>
    <row r="89" spans="1:26" ht="15.75" customHeight="1">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row>
    <row r="90" spans="1:26" ht="15.75" customHeight="1">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row>
    <row r="91" spans="1:26" ht="15.75" customHeight="1">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row>
    <row r="92" spans="1:26" ht="15.75" customHeight="1">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row>
    <row r="93" spans="1:26" ht="15.75" customHeight="1">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row>
    <row r="94" spans="1:26" ht="15.75" customHeight="1">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row>
    <row r="95" spans="1:26" ht="15.75" customHeight="1">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row>
    <row r="96" spans="1:26" ht="15.75" customHeight="1">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row>
    <row r="97" spans="1:26" ht="15.75" customHeight="1">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row>
    <row r="98" spans="1:26" ht="15.75" customHeight="1">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row>
    <row r="99" spans="1:26" ht="15.75" customHeight="1">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row>
    <row r="100" spans="1:26" ht="15.75" customHeight="1">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row>
    <row r="101" spans="1:26" ht="15.75"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row>
    <row r="102" spans="1:26" ht="15.75" customHeight="1">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row>
    <row r="103" spans="1:26" ht="15.75" customHeight="1">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row>
    <row r="104" spans="1:26" ht="15.75" customHeight="1">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row>
    <row r="105" spans="1:26" ht="15.75" customHeight="1">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row>
    <row r="106" spans="1:26" ht="15.75" customHeight="1">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row>
    <row r="107" spans="1:26" ht="15.75" customHeight="1">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row>
    <row r="108" spans="1:26" ht="15.75" customHeight="1">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row>
    <row r="109" spans="1:26" ht="15.75" customHeight="1">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row>
    <row r="110" spans="1:26" ht="15.75"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row>
    <row r="111" spans="1:26" ht="15.75"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row>
    <row r="112" spans="1:26" ht="15.75" customHeight="1">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row>
    <row r="113" spans="1:26" ht="15.75" customHeight="1">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row>
    <row r="114" spans="1:26" ht="15.75" customHeight="1">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row>
    <row r="115" spans="1:26" ht="15.75" customHeight="1">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row>
    <row r="116" spans="1:26" ht="15.75" customHeight="1">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row>
    <row r="117" spans="1:26" ht="15.75" customHeight="1">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row>
    <row r="118" spans="1:26" ht="15.75" customHeight="1">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row>
    <row r="119" spans="1:26" ht="15.75"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row>
    <row r="120" spans="1:26" ht="15.75"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row>
    <row r="121" spans="1:26" ht="15.75" customHeight="1">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row>
    <row r="122" spans="1:26" ht="15.75" customHeight="1">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row>
    <row r="123" spans="1:26" ht="15.75" customHeight="1">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row>
    <row r="124" spans="1:26" ht="15.75" customHeight="1">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row>
    <row r="125" spans="1:26" ht="15.75" customHeight="1">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row>
    <row r="126" spans="1:26" ht="15.75" customHeight="1">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row>
    <row r="127" spans="1:26" ht="15.75" customHeight="1">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row>
    <row r="128" spans="1:26" ht="15.75" customHeight="1">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row>
    <row r="129" spans="1:26" ht="15.75" customHeight="1">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row>
    <row r="130" spans="1:26" ht="15.75" customHeight="1">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row>
    <row r="131" spans="1:26" ht="15.75" customHeight="1">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row>
    <row r="132" spans="1:26" ht="15.75" customHeight="1">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row>
    <row r="133" spans="1:26" ht="15.75" customHeight="1">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row>
    <row r="134" spans="1:26" ht="15.75" customHeight="1">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row>
    <row r="135" spans="1:26" ht="15.75" customHeight="1">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row>
    <row r="136" spans="1:26" ht="15.75" customHeight="1">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row>
    <row r="137" spans="1:26" ht="15.75" customHeight="1">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row>
    <row r="138" spans="1:26" ht="15.75" customHeight="1">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row>
    <row r="139" spans="1:26" ht="15.75" customHeight="1">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row>
    <row r="140" spans="1:26" ht="15.7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row>
    <row r="141" spans="1:26" ht="15.7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row>
    <row r="142" spans="1:26" ht="15.7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row>
    <row r="143" spans="1:26" ht="15.75" customHeight="1">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row>
    <row r="144" spans="1:26" ht="15.75" customHeight="1">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row>
    <row r="145" spans="1:26" ht="15.75" customHeight="1">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row>
    <row r="146" spans="1:26" ht="15.75" customHeight="1">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row>
    <row r="147" spans="1:26" ht="15.75" customHeight="1">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row>
    <row r="148" spans="1:26" ht="15.75" customHeight="1">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row>
    <row r="149" spans="1:26" ht="15.75" customHeight="1">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row>
    <row r="150" spans="1:26" ht="15.75" customHeight="1">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row>
    <row r="151" spans="1:26" ht="15.75" customHeight="1">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row>
    <row r="152" spans="1:26" ht="15.75"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row>
    <row r="153" spans="1:26" ht="15.75"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row>
    <row r="154" spans="1:26" ht="15.75" customHeight="1">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row>
    <row r="155" spans="1:26" ht="15.75" customHeight="1">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row>
    <row r="156" spans="1:26" ht="15.75" customHeight="1">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row>
    <row r="157" spans="1:26" ht="15.75" customHeight="1">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row>
    <row r="158" spans="1:26" ht="15.75" customHeight="1">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row>
    <row r="159" spans="1:26" ht="15.75" customHeight="1">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row>
    <row r="160" spans="1:26" ht="15.75" customHeight="1">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row>
    <row r="161" spans="1:26" ht="15.75" customHeight="1">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row>
    <row r="162" spans="1:26" ht="15.75"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row>
    <row r="163" spans="1:26" ht="15.75"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row>
    <row r="164" spans="1:26" ht="15.75" customHeight="1">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row>
    <row r="165" spans="1:26" ht="15.75" customHeight="1">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row>
    <row r="166" spans="1:26" ht="15.75" customHeight="1">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row>
    <row r="167" spans="1:26" ht="15.75" customHeight="1">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row>
    <row r="168" spans="1:26" ht="15.75" customHeight="1">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row>
    <row r="169" spans="1:26" ht="15.75" customHeight="1">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row>
    <row r="170" spans="1:26" ht="15.75" customHeight="1">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row>
    <row r="171" spans="1:26" ht="15.75" customHeight="1">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row>
    <row r="172" spans="1:26" ht="15.75" customHeight="1">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row>
    <row r="173" spans="1:26" ht="15.75" customHeight="1">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row>
    <row r="174" spans="1:26" ht="15.75" customHeight="1">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row>
    <row r="175" spans="1:26" ht="15.75" customHeight="1">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row>
    <row r="176" spans="1:26" ht="15.75" customHeight="1">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row>
    <row r="177" spans="1:26" ht="15.75" customHeight="1">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row>
    <row r="178" spans="1:26" ht="15.75" customHeight="1">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row>
    <row r="179" spans="1:26" ht="15.75" customHeight="1">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row>
    <row r="180" spans="1:26" ht="15.75" customHeight="1">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row>
    <row r="181" spans="1:26" ht="15.75" customHeight="1">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row>
    <row r="182" spans="1:26" ht="15.75" customHeight="1">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row>
    <row r="183" spans="1:26" ht="15.75" customHeight="1">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row>
    <row r="184" spans="1:26" ht="15.75" customHeight="1">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row>
    <row r="185" spans="1:26" ht="15.75" customHeight="1">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row>
    <row r="186" spans="1:26" ht="15.75" customHeight="1">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row>
    <row r="187" spans="1:26" ht="15.75" customHeight="1">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row>
    <row r="188" spans="1:26" ht="15.75" customHeight="1">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row>
    <row r="189" spans="1:26" ht="15.75" customHeight="1">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row>
    <row r="190" spans="1:26" ht="15.75" customHeight="1">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row>
    <row r="191" spans="1:26" ht="15.75" customHeight="1">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row>
    <row r="192" spans="1:26" ht="15.75" customHeight="1">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row>
    <row r="193" spans="1:26" ht="15.75" customHeight="1">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row>
    <row r="194" spans="1:26" ht="15.75" customHeight="1">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row>
    <row r="195" spans="1:26" ht="15.75" customHeight="1">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row>
    <row r="196" spans="1:26" ht="15.75" customHeight="1">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row>
    <row r="197" spans="1:26" ht="15.75" customHeight="1">
      <c r="A197" s="24"/>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row>
    <row r="198" spans="1:26" ht="15.75" customHeight="1">
      <c r="A198" s="24"/>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row>
    <row r="199" spans="1:26" ht="15.75" customHeight="1">
      <c r="A199" s="24"/>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row>
    <row r="200" spans="1:26" ht="15.75" customHeight="1">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row>
    <row r="201" spans="1:26" ht="15.75" customHeight="1">
      <c r="A201" s="24"/>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row>
    <row r="202" spans="1:26" ht="15.75" customHeight="1">
      <c r="A202" s="24"/>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row>
    <row r="203" spans="1:26" ht="15.75" customHeight="1">
      <c r="A203" s="24"/>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row>
    <row r="204" spans="1:26" ht="15.75" customHeight="1">
      <c r="A204" s="24"/>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row>
    <row r="205" spans="1:26" ht="15.75" customHeight="1">
      <c r="A205" s="24"/>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row>
    <row r="206" spans="1:26" ht="15.75" customHeight="1">
      <c r="A206" s="24"/>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row>
    <row r="207" spans="1:26" ht="15.75" customHeight="1">
      <c r="A207" s="24"/>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row>
    <row r="208" spans="1:26" ht="15.75" customHeight="1">
      <c r="A208" s="24"/>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row>
    <row r="209" spans="1:26" ht="15.75" customHeight="1">
      <c r="A209" s="24"/>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row>
    <row r="210" spans="1:26" ht="15.75" customHeight="1">
      <c r="A210" s="24"/>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row>
    <row r="211" spans="1:26" ht="15.75" customHeight="1">
      <c r="A211" s="24"/>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row>
    <row r="212" spans="1:26" ht="15.75" customHeight="1">
      <c r="A212" s="24"/>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row>
    <row r="213" spans="1:26" ht="15.75" customHeight="1">
      <c r="A213" s="24"/>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row>
    <row r="214" spans="1:26" ht="15.75" customHeight="1">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row>
    <row r="215" spans="1:26" ht="15.75" customHeight="1">
      <c r="A215" s="24"/>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row>
    <row r="216" spans="1:26" ht="15.75" customHeight="1">
      <c r="A216" s="24"/>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row>
    <row r="217" spans="1:26" ht="15.75" customHeight="1">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row>
    <row r="218" spans="1:26" ht="15.75" customHeight="1">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row>
    <row r="219" spans="1:26" ht="15.75" customHeight="1">
      <c r="A219" s="24"/>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row>
    <row r="220" spans="1:26" ht="15.75" customHeight="1">
      <c r="A220" s="24"/>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row>
    <row r="221" spans="1:26" ht="15.75" customHeight="1">
      <c r="A221" s="24"/>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row>
    <row r="222" spans="1:26" ht="15.75" customHeight="1">
      <c r="A222" s="24"/>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row>
    <row r="223" spans="1:26" ht="15.75" customHeight="1">
      <c r="A223" s="24"/>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spans="1:26" ht="15.75" customHeight="1">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row>
    <row r="225" spans="1:26" ht="15.75" customHeight="1">
      <c r="A225" s="24"/>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row>
    <row r="226" spans="1:26" ht="15.75" customHeight="1">
      <c r="A226" s="24"/>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row>
    <row r="227" spans="1:26" ht="15.75" customHeight="1">
      <c r="A227" s="24"/>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row>
    <row r="228" spans="1:26" ht="15.75" customHeight="1">
      <c r="A228" s="24"/>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row>
    <row r="229" spans="1:26" ht="15.75" customHeight="1">
      <c r="A229" s="24"/>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row>
    <row r="230" spans="1:26" ht="15.75" customHeight="1">
      <c r="A230" s="24"/>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row>
    <row r="231" spans="1:26" ht="15.75" customHeight="1">
      <c r="A231" s="24"/>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row>
    <row r="232" spans="1:26" ht="15.75" customHeight="1">
      <c r="A232" s="24"/>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row>
    <row r="233" spans="1:26" ht="15.75" customHeight="1">
      <c r="A233" s="24"/>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row>
    <row r="234" spans="1:26" ht="15.75" customHeight="1">
      <c r="A234" s="24"/>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row>
    <row r="235" spans="1:26" ht="15.75" customHeight="1">
      <c r="A235" s="24"/>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row>
    <row r="236" spans="1:26" ht="15.75" customHeight="1">
      <c r="A236" s="24"/>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row>
    <row r="237" spans="1:26" ht="15.75" customHeight="1">
      <c r="A237" s="24"/>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row>
    <row r="238" spans="1:26" ht="15.75" customHeight="1">
      <c r="A238" s="24"/>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row>
    <row r="239" spans="1:26" ht="15.75" customHeight="1">
      <c r="A239" s="24"/>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row>
    <row r="240" spans="1:26" ht="15.75" customHeight="1">
      <c r="A240" s="24"/>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row>
    <row r="241" spans="1:26" ht="15.75" customHeight="1">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row>
    <row r="242" spans="1:26" ht="15.75" customHeight="1">
      <c r="A242" s="24"/>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row>
    <row r="243" spans="1:26" ht="15.75" customHeight="1">
      <c r="A243" s="24"/>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row>
    <row r="244" spans="1:26" ht="15.75" customHeight="1">
      <c r="A244" s="24"/>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row>
    <row r="245" spans="1:26" ht="15.75" customHeight="1">
      <c r="A245" s="24"/>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row>
    <row r="246" spans="1:26" ht="15.75" customHeight="1">
      <c r="A246" s="24"/>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row>
    <row r="247" spans="1:26" ht="15.75" customHeight="1">
      <c r="A247" s="24"/>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row>
    <row r="248" spans="1:26" ht="15.75" customHeight="1">
      <c r="A248" s="24"/>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row>
    <row r="249" spans="1:26" ht="15.75" customHeight="1">
      <c r="A249" s="24"/>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row>
    <row r="250" spans="1:26" ht="15.75" customHeight="1">
      <c r="A250" s="24"/>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row>
    <row r="251" spans="1:26" ht="15.75" customHeight="1">
      <c r="A251" s="24"/>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row>
    <row r="252" spans="1:26" ht="15.75" customHeight="1">
      <c r="A252" s="24"/>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row>
    <row r="253" spans="1:26" ht="15.75" customHeight="1">
      <c r="A253" s="24"/>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row>
    <row r="254" spans="1:26" ht="15.75" customHeight="1">
      <c r="A254" s="24"/>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row>
    <row r="255" spans="1:26" ht="15.75" customHeight="1">
      <c r="A255" s="24"/>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row>
    <row r="256" spans="1:26" ht="15.75" customHeight="1">
      <c r="A256" s="24"/>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row>
    <row r="257" spans="1:26" ht="15.75" customHeight="1">
      <c r="A257" s="24"/>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row>
    <row r="258" spans="1:26" ht="15.75" customHeight="1">
      <c r="A258" s="24"/>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row>
    <row r="259" spans="1:26" ht="15.75" customHeight="1">
      <c r="A259" s="24"/>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row>
    <row r="260" spans="1:26" ht="15.75" customHeight="1">
      <c r="A260" s="24"/>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row>
    <row r="261" spans="1:26" ht="15.75" customHeight="1">
      <c r="A261" s="24"/>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row>
    <row r="262" spans="1:26" ht="15.75" customHeight="1">
      <c r="A262" s="24"/>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row>
    <row r="263" spans="1:26" ht="15.75" customHeight="1">
      <c r="A263" s="24"/>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row>
    <row r="264" spans="1:26" ht="15.75" customHeight="1">
      <c r="A264" s="24"/>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row>
    <row r="265" spans="1:26" ht="15.75" customHeight="1">
      <c r="A265" s="24"/>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row>
    <row r="266" spans="1:26" ht="15.75" customHeight="1">
      <c r="A266" s="24"/>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row>
    <row r="267" spans="1:26" ht="15.75" customHeight="1">
      <c r="A267" s="24"/>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row>
    <row r="268" spans="1:26" ht="15.75" customHeight="1">
      <c r="A268" s="24"/>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row>
    <row r="269" spans="1:26" ht="15.75" customHeight="1">
      <c r="A269" s="24"/>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row>
    <row r="270" spans="1:26" ht="15.75" customHeight="1">
      <c r="A270" s="24"/>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row>
    <row r="271" spans="1:26" ht="15.75" customHeight="1">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row>
    <row r="272" spans="1:26" ht="15.75" customHeight="1">
      <c r="A272" s="24"/>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row>
    <row r="273" spans="1:26" ht="15.75" customHeight="1">
      <c r="A273" s="24"/>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row>
    <row r="274" spans="1:26" ht="15.75" customHeight="1">
      <c r="A274" s="24"/>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row>
    <row r="275" spans="1:26" ht="15.75" customHeight="1">
      <c r="A275" s="24"/>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row>
    <row r="276" spans="1:26" ht="15.75" customHeight="1">
      <c r="A276" s="24"/>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row>
    <row r="277" spans="1:26" ht="15.75" customHeight="1">
      <c r="A277" s="24"/>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row>
    <row r="278" spans="1:26" ht="15.75" customHeight="1">
      <c r="A278" s="24"/>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row>
    <row r="279" spans="1:26" ht="15.75" customHeight="1">
      <c r="A279" s="24"/>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row>
    <row r="280" spans="1:26" ht="15.75" customHeight="1">
      <c r="A280" s="24"/>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row>
    <row r="281" spans="1:26" ht="15.75" customHeight="1">
      <c r="A281" s="24"/>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row>
    <row r="282" spans="1:26" ht="15.75" customHeight="1">
      <c r="A282" s="24"/>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row>
    <row r="283" spans="1:26" ht="15.75" customHeight="1">
      <c r="A283" s="24"/>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row>
    <row r="284" spans="1:26" ht="15.75" customHeight="1">
      <c r="A284" s="24"/>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row>
    <row r="285" spans="1:26" ht="15.75" customHeight="1">
      <c r="A285" s="24"/>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row>
    <row r="286" spans="1:26" ht="15.75" customHeight="1">
      <c r="A286" s="24"/>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row>
    <row r="287" spans="1:26" ht="15.75" customHeight="1">
      <c r="A287" s="24"/>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row>
    <row r="288" spans="1:26" ht="15.75" customHeight="1">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row>
    <row r="289" spans="1:26" ht="15.75" customHeight="1">
      <c r="A289" s="24"/>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row>
    <row r="290" spans="1:26" ht="15.75" customHeight="1">
      <c r="A290" s="24"/>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row>
    <row r="291" spans="1:26" ht="15.75" customHeight="1">
      <c r="A291" s="24"/>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row>
    <row r="292" spans="1:26" ht="15.75" customHeight="1">
      <c r="A292" s="24"/>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row>
    <row r="293" spans="1:26" ht="15.75" customHeight="1">
      <c r="A293" s="24"/>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row>
    <row r="294" spans="1:26" ht="15.75" customHeight="1">
      <c r="A294" s="24"/>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row>
    <row r="295" spans="1:26" ht="15.75" customHeight="1">
      <c r="A295" s="24"/>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row>
    <row r="296" spans="1:26" ht="15.75" customHeight="1">
      <c r="A296" s="24"/>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row>
    <row r="297" spans="1:26" ht="15.75" customHeight="1">
      <c r="A297" s="24"/>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row>
    <row r="298" spans="1:26" ht="15.75" customHeight="1">
      <c r="A298" s="24"/>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row>
    <row r="299" spans="1:26" ht="15.75" customHeight="1">
      <c r="A299" s="24"/>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row>
    <row r="300" spans="1:26" ht="15.75" customHeight="1">
      <c r="A300" s="24"/>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row>
    <row r="301" spans="1:26" ht="15.75" customHeight="1">
      <c r="A301" s="24"/>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row>
    <row r="302" spans="1:26" ht="15.75" customHeight="1">
      <c r="A302" s="24"/>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row>
    <row r="303" spans="1:26" ht="15.75" customHeight="1">
      <c r="A303" s="24"/>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row>
    <row r="304" spans="1:26" ht="15.75" customHeight="1">
      <c r="A304" s="24"/>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row>
    <row r="305" spans="1:26" ht="15.75" customHeight="1">
      <c r="A305" s="24"/>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row>
    <row r="306" spans="1:26" ht="15.75" customHeight="1">
      <c r="A306" s="24"/>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row>
    <row r="307" spans="1:26" ht="15.75" customHeight="1">
      <c r="A307" s="24"/>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row>
    <row r="308" spans="1:26" ht="15.75" customHeight="1">
      <c r="A308" s="24"/>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row>
    <row r="309" spans="1:26" ht="15.75" customHeight="1">
      <c r="A309" s="24"/>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row>
    <row r="310" spans="1:26" ht="15.75" customHeight="1">
      <c r="A310" s="24"/>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row>
    <row r="311" spans="1:26" ht="15.75" customHeight="1">
      <c r="A311" s="24"/>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row>
    <row r="312" spans="1:26" ht="15.75" customHeight="1">
      <c r="A312" s="24"/>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row>
    <row r="313" spans="1:26" ht="15.75" customHeight="1">
      <c r="A313" s="24"/>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row>
    <row r="314" spans="1:26" ht="15.75" customHeight="1">
      <c r="A314" s="24"/>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row>
    <row r="315" spans="1:26" ht="15.75" customHeight="1">
      <c r="A315" s="24"/>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row>
    <row r="316" spans="1:26" ht="15.75" customHeight="1">
      <c r="A316" s="24"/>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row>
    <row r="317" spans="1:26" ht="15.75" customHeight="1">
      <c r="A317" s="24"/>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row>
    <row r="318" spans="1:26" ht="15.75" customHeight="1">
      <c r="A318" s="24"/>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row>
    <row r="319" spans="1:26" ht="15.75" customHeight="1">
      <c r="A319" s="24"/>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row>
    <row r="320" spans="1:26" ht="15.75" customHeight="1">
      <c r="A320" s="24"/>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row>
    <row r="321" spans="1:26" ht="15.75" customHeight="1">
      <c r="A321" s="24"/>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row>
    <row r="322" spans="1:26" ht="15.75" customHeight="1">
      <c r="A322" s="24"/>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row>
    <row r="323" spans="1:26" ht="15.75" customHeight="1">
      <c r="A323" s="24"/>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row>
    <row r="324" spans="1:26" ht="15.75" customHeight="1">
      <c r="A324" s="24"/>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row>
    <row r="325" spans="1:26" ht="15.75" customHeight="1">
      <c r="A325" s="24"/>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row>
    <row r="326" spans="1:26" ht="15.75" customHeight="1">
      <c r="A326" s="24"/>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row>
    <row r="327" spans="1:26" ht="15.75" customHeight="1">
      <c r="A327" s="24"/>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row>
    <row r="328" spans="1:26" ht="15.75" customHeight="1">
      <c r="A328" s="24"/>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row>
    <row r="329" spans="1:26" ht="15.75" customHeight="1">
      <c r="A329" s="24"/>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row>
    <row r="330" spans="1:26" ht="15.75" customHeight="1">
      <c r="A330" s="24"/>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row>
    <row r="331" spans="1:26" ht="15.75" customHeight="1">
      <c r="A331" s="24"/>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row>
    <row r="332" spans="1:26" ht="15.75" customHeight="1">
      <c r="A332" s="24"/>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row>
    <row r="333" spans="1:26" ht="15.75" customHeight="1">
      <c r="A333" s="24"/>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row>
    <row r="334" spans="1:26" ht="15.75" customHeight="1">
      <c r="A334" s="24"/>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row>
    <row r="335" spans="1:26" ht="15.75" customHeight="1">
      <c r="A335" s="24"/>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row>
    <row r="336" spans="1:26" ht="15.75" customHeight="1">
      <c r="A336" s="24"/>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row>
    <row r="337" spans="1:26" ht="15.75" customHeight="1">
      <c r="A337" s="24"/>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row>
    <row r="338" spans="1:26" ht="15.75" customHeight="1">
      <c r="A338" s="24"/>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row>
    <row r="339" spans="1:26" ht="15.75" customHeight="1">
      <c r="A339" s="24"/>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row>
    <row r="340" spans="1:26" ht="15.75" customHeight="1">
      <c r="A340" s="24"/>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row>
    <row r="341" spans="1:26" ht="15.75" customHeight="1">
      <c r="A341" s="24"/>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row>
    <row r="342" spans="1:26" ht="15.75" customHeight="1">
      <c r="A342" s="24"/>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row>
    <row r="343" spans="1:26" ht="15.75" customHeight="1">
      <c r="A343" s="24"/>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row>
    <row r="344" spans="1:26" ht="15.75" customHeight="1">
      <c r="A344" s="24"/>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row>
    <row r="345" spans="1:26" ht="15.75" customHeight="1">
      <c r="A345" s="24"/>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row>
    <row r="346" spans="1:26" ht="15.75" customHeight="1">
      <c r="A346" s="24"/>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row>
    <row r="347" spans="1:26" ht="15.75" customHeight="1">
      <c r="A347" s="24"/>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row>
    <row r="348" spans="1:26" ht="15.75" customHeight="1">
      <c r="A348" s="24"/>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row>
    <row r="349" spans="1:26" ht="15.75" customHeight="1">
      <c r="A349" s="24"/>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row>
    <row r="350" spans="1:26" ht="15.75" customHeight="1">
      <c r="A350" s="24"/>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row>
    <row r="351" spans="1:26" ht="15.75" customHeight="1">
      <c r="A351" s="24"/>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row>
    <row r="352" spans="1:26" ht="15.75" customHeight="1">
      <c r="A352" s="24"/>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row>
    <row r="353" spans="1:26" ht="15.75" customHeight="1">
      <c r="A353" s="24"/>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row>
    <row r="354" spans="1:26" ht="15.75" customHeight="1">
      <c r="A354" s="24"/>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row>
    <row r="355" spans="1:26" ht="15.75" customHeight="1">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row>
    <row r="356" spans="1:26" ht="15.75" customHeight="1">
      <c r="A356" s="24"/>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row>
    <row r="357" spans="1:26" ht="15.75" customHeight="1">
      <c r="A357" s="24"/>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row>
    <row r="358" spans="1:26" ht="15.75" customHeight="1">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row>
    <row r="359" spans="1:26" ht="15.75" customHeight="1">
      <c r="A359" s="24"/>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row>
    <row r="360" spans="1:26" ht="15.75" customHeight="1">
      <c r="A360" s="24"/>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row>
    <row r="361" spans="1:26" ht="15.75" customHeight="1">
      <c r="A361" s="24"/>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row>
    <row r="362" spans="1:26" ht="15.75" customHeight="1">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row>
    <row r="363" spans="1:26" ht="15.75" customHeight="1">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row>
    <row r="364" spans="1:26" ht="15.75" customHeight="1">
      <c r="A364" s="24"/>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row>
    <row r="365" spans="1:26" ht="15.75" customHeight="1">
      <c r="A365" s="24"/>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row>
    <row r="366" spans="1:26" ht="15.75" customHeight="1">
      <c r="A366" s="24"/>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row>
    <row r="367" spans="1:26" ht="15.75" customHeight="1">
      <c r="A367" s="24"/>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row>
    <row r="368" spans="1:26" ht="15.75" customHeight="1">
      <c r="A368" s="24"/>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row>
    <row r="369" spans="1:26" ht="15.75" customHeight="1">
      <c r="A369" s="24"/>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row>
    <row r="370" spans="1:26" ht="15.75" customHeight="1">
      <c r="A370" s="24"/>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row>
    <row r="371" spans="1:26" ht="15.75" customHeight="1">
      <c r="A371" s="24"/>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row>
    <row r="372" spans="1:26" ht="15.75" customHeight="1">
      <c r="A372" s="24"/>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row>
    <row r="373" spans="1:26" ht="15.75" customHeight="1">
      <c r="A373" s="24"/>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row>
    <row r="374" spans="1:26" ht="15.75" customHeight="1">
      <c r="A374" s="24"/>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row>
    <row r="375" spans="1:26" ht="15.75" customHeight="1">
      <c r="A375" s="24"/>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row>
    <row r="376" spans="1:26" ht="15.75" customHeight="1">
      <c r="A376" s="24"/>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row>
    <row r="377" spans="1:26" ht="15.75" customHeight="1">
      <c r="A377" s="24"/>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row>
    <row r="378" spans="1:26" ht="15.75" customHeight="1">
      <c r="A378" s="24"/>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row>
    <row r="379" spans="1:26" ht="15.75" customHeight="1">
      <c r="A379" s="24"/>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row>
    <row r="380" spans="1:26" ht="15.75" customHeight="1">
      <c r="A380" s="24"/>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row>
    <row r="381" spans="1:26" ht="15.75" customHeight="1">
      <c r="A381" s="24"/>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row>
    <row r="382" spans="1:26" ht="15.75" customHeight="1">
      <c r="A382" s="24"/>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row>
    <row r="383" spans="1:26" ht="15.75" customHeight="1">
      <c r="A383" s="24"/>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row>
    <row r="384" spans="1:26" ht="15.75" customHeight="1">
      <c r="A384" s="24"/>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row>
    <row r="385" spans="1:26" ht="15.75" customHeight="1">
      <c r="A385" s="24"/>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row>
    <row r="386" spans="1:26" ht="15.75" customHeight="1">
      <c r="A386" s="24"/>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row>
    <row r="387" spans="1:26" ht="15.75" customHeight="1">
      <c r="A387" s="24"/>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row>
    <row r="388" spans="1:26" ht="15.75" customHeight="1">
      <c r="A388" s="24"/>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row>
    <row r="389" spans="1:26" ht="15.75" customHeight="1">
      <c r="A389" s="24"/>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row>
    <row r="390" spans="1:26" ht="15.75" customHeight="1">
      <c r="A390" s="24"/>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row>
    <row r="391" spans="1:26" ht="15.75" customHeight="1">
      <c r="A391" s="24"/>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row>
    <row r="392" spans="1:26" ht="15.75" customHeight="1">
      <c r="A392" s="24"/>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row>
    <row r="393" spans="1:26" ht="15.75" customHeight="1">
      <c r="A393" s="24"/>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row>
    <row r="394" spans="1:26" ht="15.75" customHeight="1">
      <c r="A394" s="24"/>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row>
    <row r="395" spans="1:26" ht="15.75" customHeight="1">
      <c r="A395" s="24"/>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row>
    <row r="396" spans="1:26" ht="15.75" customHeight="1">
      <c r="A396" s="24"/>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row>
    <row r="397" spans="1:26" ht="15.75" customHeight="1">
      <c r="A397" s="24"/>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row>
    <row r="398" spans="1:26" ht="15.75" customHeight="1">
      <c r="A398" s="24"/>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row>
    <row r="399" spans="1:26" ht="15.75" customHeight="1">
      <c r="A399" s="24"/>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row>
    <row r="400" spans="1:26" ht="15.75" customHeight="1">
      <c r="A400" s="24"/>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row>
    <row r="401" spans="1:26" ht="15.75" customHeight="1">
      <c r="A401" s="24"/>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row>
    <row r="402" spans="1:26" ht="15.75" customHeight="1">
      <c r="A402" s="24"/>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row>
    <row r="403" spans="1:26" ht="15.75" customHeight="1">
      <c r="A403" s="24"/>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row>
    <row r="404" spans="1:26" ht="15.75" customHeight="1">
      <c r="A404" s="24"/>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row>
    <row r="405" spans="1:26" ht="15.75" customHeight="1">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row>
    <row r="406" spans="1:26" ht="15.75" customHeight="1">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row>
    <row r="407" spans="1:26" ht="15.75" customHeight="1">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row>
    <row r="408" spans="1:26" ht="15.75" customHeight="1">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row>
    <row r="409" spans="1:26" ht="15.75" customHeight="1">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row>
    <row r="410" spans="1:26" ht="15.75" customHeight="1">
      <c r="A410" s="24"/>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row>
    <row r="411" spans="1:26" ht="15.75" customHeight="1">
      <c r="A411" s="24"/>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row>
    <row r="412" spans="1:26" ht="15.75" customHeight="1">
      <c r="A412" s="24"/>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row>
    <row r="413" spans="1:26" ht="15.75" customHeight="1">
      <c r="A413" s="24"/>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row>
    <row r="414" spans="1:26" ht="15.75" customHeight="1">
      <c r="A414" s="24"/>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row>
    <row r="415" spans="1:26" ht="15.75" customHeight="1">
      <c r="A415" s="24"/>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row>
    <row r="416" spans="1:26" ht="15.75" customHeight="1">
      <c r="A416" s="24"/>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row>
    <row r="417" spans="1:26" ht="15.75" customHeight="1">
      <c r="A417" s="24"/>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row>
    <row r="418" spans="1:26" ht="15.75" customHeight="1">
      <c r="A418" s="24"/>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row>
    <row r="419" spans="1:26" ht="15.75" customHeight="1">
      <c r="A419" s="24"/>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row>
    <row r="420" spans="1:26" ht="15.75" customHeight="1">
      <c r="A420" s="24"/>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row>
    <row r="421" spans="1:26" ht="15.75" customHeight="1">
      <c r="A421" s="24"/>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row>
    <row r="422" spans="1:26" ht="15.75" customHeight="1">
      <c r="A422" s="24"/>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row>
    <row r="423" spans="1:26" ht="15.75" customHeight="1">
      <c r="A423" s="24"/>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row>
    <row r="424" spans="1:26" ht="15.75" customHeight="1">
      <c r="A424" s="24"/>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row>
    <row r="425" spans="1:26" ht="15.75" customHeight="1">
      <c r="A425" s="24"/>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row>
    <row r="426" spans="1:26" ht="15.75" customHeight="1">
      <c r="A426" s="24"/>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row>
    <row r="427" spans="1:26" ht="15.75" customHeight="1">
      <c r="A427" s="24"/>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row>
    <row r="428" spans="1:26" ht="15.75" customHeight="1">
      <c r="A428" s="24"/>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row>
    <row r="429" spans="1:26" ht="15.75" customHeight="1">
      <c r="A429" s="24"/>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row>
    <row r="430" spans="1:26" ht="15.75" customHeight="1">
      <c r="A430" s="24"/>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row>
    <row r="431" spans="1:26" ht="15.75" customHeight="1">
      <c r="A431" s="24"/>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row>
    <row r="432" spans="1:26" ht="15.75" customHeight="1">
      <c r="A432" s="24"/>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row>
    <row r="433" spans="1:26" ht="15.75" customHeight="1">
      <c r="A433" s="24"/>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row>
    <row r="434" spans="1:26" ht="15.75" customHeight="1">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row r="435" spans="1:26" ht="15.75" customHeight="1">
      <c r="A435" s="24"/>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row>
    <row r="436" spans="1:26" ht="15.75" customHeight="1">
      <c r="A436" s="24"/>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row>
    <row r="437" spans="1:26" ht="15.75" customHeight="1">
      <c r="A437" s="24"/>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row>
    <row r="438" spans="1:26" ht="15.75" customHeight="1">
      <c r="A438" s="24"/>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row>
    <row r="439" spans="1:26" ht="15.75" customHeight="1">
      <c r="A439" s="24"/>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row>
    <row r="440" spans="1:26" ht="15.75" customHeight="1">
      <c r="A440" s="24"/>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row>
    <row r="441" spans="1:26" ht="15.75" customHeight="1">
      <c r="A441" s="24"/>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row>
    <row r="442" spans="1:26" ht="15.75" customHeight="1">
      <c r="A442" s="24"/>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row>
    <row r="443" spans="1:26" ht="15.75" customHeight="1">
      <c r="A443" s="24"/>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row>
    <row r="444" spans="1:26" ht="15.75" customHeight="1">
      <c r="A444" s="24"/>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row>
    <row r="445" spans="1:26" ht="15.75" customHeight="1">
      <c r="A445" s="24"/>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row>
    <row r="446" spans="1:26" ht="15.75" customHeight="1">
      <c r="A446" s="24"/>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row>
    <row r="447" spans="1:26" ht="15.75" customHeight="1">
      <c r="A447" s="24"/>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row>
    <row r="448" spans="1:26" ht="15.75" customHeight="1">
      <c r="A448" s="24"/>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row>
    <row r="449" spans="1:26" ht="15.75" customHeight="1">
      <c r="A449" s="24"/>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row>
    <row r="450" spans="1:26" ht="15.75" customHeight="1">
      <c r="A450" s="24"/>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row>
    <row r="451" spans="1:26" ht="15.75" customHeight="1">
      <c r="A451" s="24"/>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row>
    <row r="452" spans="1:26" ht="15.75" customHeight="1">
      <c r="A452" s="24"/>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row>
    <row r="453" spans="1:26" ht="15.75" customHeight="1">
      <c r="A453" s="24"/>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row>
    <row r="454" spans="1:26" ht="15.75" customHeight="1">
      <c r="A454" s="24"/>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row>
    <row r="455" spans="1:26" ht="15.75" customHeight="1">
      <c r="A455" s="24"/>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row>
    <row r="456" spans="1:26" ht="15.75" customHeight="1">
      <c r="A456" s="24"/>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row>
    <row r="457" spans="1:26" ht="15.75" customHeight="1">
      <c r="A457" s="24"/>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row>
    <row r="458" spans="1:26" ht="15.75" customHeight="1">
      <c r="A458" s="24"/>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row>
    <row r="459" spans="1:26" ht="15.75" customHeight="1">
      <c r="A459" s="24"/>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row>
    <row r="460" spans="1:26" ht="15.75" customHeight="1">
      <c r="A460" s="24"/>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row>
    <row r="461" spans="1:26" ht="15.75" customHeight="1">
      <c r="A461" s="24"/>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row>
    <row r="462" spans="1:26" ht="15.75" customHeight="1">
      <c r="A462" s="24"/>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row>
    <row r="463" spans="1:26" ht="15.75" customHeight="1">
      <c r="A463" s="24"/>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row>
    <row r="464" spans="1:26" ht="15.75" customHeight="1">
      <c r="A464" s="24"/>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row>
    <row r="465" spans="1:26" ht="15.75" customHeight="1">
      <c r="A465" s="24"/>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row>
    <row r="466" spans="1:26" ht="15.75" customHeight="1">
      <c r="A466" s="24"/>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row>
    <row r="467" spans="1:26" ht="15.75" customHeight="1">
      <c r="A467" s="24"/>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row>
    <row r="468" spans="1:26" ht="15.75" customHeight="1">
      <c r="A468" s="24"/>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row>
    <row r="469" spans="1:26" ht="15.75" customHeight="1">
      <c r="A469" s="24"/>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row>
    <row r="470" spans="1:26" ht="15.75" customHeight="1">
      <c r="A470" s="24"/>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row>
    <row r="471" spans="1:26" ht="15.75" customHeight="1">
      <c r="A471" s="24"/>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row>
    <row r="472" spans="1:26" ht="15.75" customHeight="1">
      <c r="A472" s="24"/>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row>
    <row r="473" spans="1:26" ht="15.75" customHeight="1">
      <c r="A473" s="24"/>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row>
    <row r="474" spans="1:26" ht="15.75" customHeight="1">
      <c r="A474" s="24"/>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row>
    <row r="475" spans="1:26" ht="15.75" customHeight="1">
      <c r="A475" s="24"/>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row>
    <row r="476" spans="1:26" ht="15.75" customHeight="1">
      <c r="A476" s="24"/>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row>
    <row r="477" spans="1:26" ht="15.75" customHeight="1">
      <c r="A477" s="24"/>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row>
    <row r="478" spans="1:26" ht="15.75" customHeight="1">
      <c r="A478" s="24"/>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row>
    <row r="479" spans="1:26" ht="15.75" customHeight="1">
      <c r="A479" s="24"/>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row>
    <row r="480" spans="1:26" ht="15.75" customHeight="1">
      <c r="A480" s="24"/>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row>
    <row r="481" spans="1:26" ht="15.75" customHeight="1">
      <c r="A481" s="24"/>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row>
    <row r="482" spans="1:26" ht="15.75" customHeight="1">
      <c r="A482" s="24"/>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row>
    <row r="483" spans="1:26" ht="15.75" customHeight="1">
      <c r="A483" s="24"/>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row>
    <row r="484" spans="1:26" ht="15.75" customHeight="1">
      <c r="A484" s="24"/>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row>
    <row r="485" spans="1:26" ht="15.75" customHeight="1">
      <c r="A485" s="24"/>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row>
    <row r="486" spans="1:26" ht="15.75" customHeight="1">
      <c r="A486" s="24"/>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row>
    <row r="487" spans="1:26" ht="15.75" customHeight="1">
      <c r="A487" s="24"/>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row>
    <row r="488" spans="1:26" ht="15.75" customHeight="1">
      <c r="A488" s="24"/>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row>
    <row r="489" spans="1:26" ht="15.75" customHeight="1">
      <c r="A489" s="24"/>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row>
    <row r="490" spans="1:26" ht="15.75" customHeight="1">
      <c r="A490" s="24"/>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row>
    <row r="491" spans="1:26" ht="15.75" customHeight="1">
      <c r="A491" s="24"/>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row>
    <row r="492" spans="1:26" ht="15.75" customHeight="1">
      <c r="A492" s="24"/>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row>
    <row r="493" spans="1:26" ht="15.75" customHeight="1">
      <c r="A493" s="24"/>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row>
    <row r="494" spans="1:26" ht="15.75" customHeight="1">
      <c r="A494" s="24"/>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row>
    <row r="495" spans="1:26" ht="15.75" customHeight="1">
      <c r="A495" s="24"/>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row>
    <row r="496" spans="1:26" ht="15.75" customHeight="1">
      <c r="A496" s="24"/>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row>
    <row r="497" spans="1:26" ht="15.75" customHeight="1">
      <c r="A497" s="24"/>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row>
    <row r="498" spans="1:26" ht="15.75" customHeight="1">
      <c r="A498" s="24"/>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row>
    <row r="499" spans="1:26" ht="15.75" customHeight="1">
      <c r="A499" s="24"/>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row>
    <row r="500" spans="1:26" ht="15.75" customHeight="1">
      <c r="A500" s="24"/>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row>
    <row r="501" spans="1:26" ht="15.75" customHeight="1">
      <c r="A501" s="24"/>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row>
    <row r="502" spans="1:26" ht="15.75" customHeight="1">
      <c r="A502" s="24"/>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row>
    <row r="503" spans="1:26" ht="15.75" customHeight="1">
      <c r="A503" s="24"/>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row>
    <row r="504" spans="1:26" ht="15.75" customHeight="1">
      <c r="A504" s="24"/>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row>
    <row r="505" spans="1:26" ht="15.75" customHeight="1">
      <c r="A505" s="24"/>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row>
    <row r="506" spans="1:26" ht="15.75" customHeight="1">
      <c r="A506" s="24"/>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row>
    <row r="507" spans="1:26" ht="15.75" customHeight="1">
      <c r="A507" s="24"/>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row>
    <row r="508" spans="1:26" ht="15.75" customHeight="1">
      <c r="A508" s="24"/>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row>
    <row r="509" spans="1:26" ht="15.75" customHeight="1">
      <c r="A509" s="24"/>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row>
    <row r="510" spans="1:26" ht="15.75" customHeight="1">
      <c r="A510" s="24"/>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row>
    <row r="511" spans="1:26" ht="15.75" customHeight="1">
      <c r="A511" s="24"/>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row>
    <row r="512" spans="1:26" ht="15.75" customHeight="1">
      <c r="A512" s="24"/>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row>
    <row r="513" spans="1:26" ht="15.75" customHeight="1">
      <c r="A513" s="24"/>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row>
    <row r="514" spans="1:26" ht="15.75" customHeight="1">
      <c r="A514" s="24"/>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row>
    <row r="515" spans="1:26" ht="15.75" customHeight="1">
      <c r="A515" s="24"/>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row>
    <row r="516" spans="1:26" ht="15.75" customHeight="1">
      <c r="A516" s="24"/>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row>
    <row r="517" spans="1:26" ht="15.75" customHeight="1">
      <c r="A517" s="24"/>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row>
    <row r="518" spans="1:26" ht="15.75" customHeight="1">
      <c r="A518" s="24"/>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row>
    <row r="519" spans="1:26" ht="15.75" customHeight="1">
      <c r="A519" s="24"/>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row>
    <row r="520" spans="1:26" ht="15.75" customHeight="1">
      <c r="A520" s="24"/>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row>
    <row r="521" spans="1:26" ht="15.75" customHeight="1">
      <c r="A521" s="24"/>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row>
    <row r="522" spans="1:26" ht="15.75" customHeight="1">
      <c r="A522" s="24"/>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row>
    <row r="523" spans="1:26" ht="15.75" customHeight="1">
      <c r="A523" s="24"/>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row>
    <row r="524" spans="1:26" ht="15.75" customHeight="1">
      <c r="A524" s="24"/>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row>
    <row r="525" spans="1:26" ht="15.75" customHeight="1">
      <c r="A525" s="24"/>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row>
    <row r="526" spans="1:26" ht="15.75" customHeight="1">
      <c r="A526" s="24"/>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row>
    <row r="527" spans="1:26" ht="15.75" customHeight="1">
      <c r="A527" s="24"/>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row>
    <row r="528" spans="1:26" ht="15.75" customHeight="1">
      <c r="A528" s="24"/>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row>
    <row r="529" spans="1:26" ht="15.75" customHeight="1">
      <c r="A529" s="24"/>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row>
    <row r="530" spans="1:26" ht="15.75" customHeight="1">
      <c r="A530" s="24"/>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row>
    <row r="531" spans="1:26" ht="15.75" customHeight="1">
      <c r="A531" s="24"/>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row>
    <row r="532" spans="1:26" ht="15.75" customHeight="1">
      <c r="A532" s="24"/>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row>
    <row r="533" spans="1:26" ht="15.75" customHeight="1">
      <c r="A533" s="24"/>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row>
    <row r="534" spans="1:26" ht="15.75" customHeight="1">
      <c r="A534" s="24"/>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row>
    <row r="535" spans="1:26" ht="15.75" customHeight="1">
      <c r="A535" s="24"/>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row>
    <row r="536" spans="1:26" ht="15.75" customHeight="1">
      <c r="A536" s="24"/>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row>
    <row r="537" spans="1:26" ht="15.75" customHeight="1">
      <c r="A537" s="24"/>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row>
    <row r="538" spans="1:26" ht="15.75" customHeight="1">
      <c r="A538" s="24"/>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row>
    <row r="539" spans="1:26" ht="15.75" customHeight="1">
      <c r="A539" s="24"/>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row>
    <row r="540" spans="1:26" ht="15.75" customHeight="1">
      <c r="A540" s="24"/>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row>
    <row r="541" spans="1:26" ht="15.75" customHeight="1">
      <c r="A541" s="24"/>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row>
    <row r="542" spans="1:26" ht="15.75" customHeight="1">
      <c r="A542" s="24"/>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row>
    <row r="543" spans="1:26" ht="15.75" customHeight="1">
      <c r="A543" s="24"/>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row>
    <row r="544" spans="1:26" ht="15.75" customHeight="1">
      <c r="A544" s="24"/>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row>
    <row r="545" spans="1:26" ht="15.75" customHeight="1">
      <c r="A545" s="24"/>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row>
    <row r="546" spans="1:26" ht="15.75" customHeight="1">
      <c r="A546" s="24"/>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row>
    <row r="547" spans="1:26" ht="15.75" customHeight="1">
      <c r="A547" s="24"/>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row>
    <row r="548" spans="1:26" ht="15.75" customHeight="1">
      <c r="A548" s="24"/>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row>
    <row r="549" spans="1:26" ht="15.75" customHeight="1">
      <c r="A549" s="24"/>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row>
    <row r="550" spans="1:26" ht="15.75" customHeight="1">
      <c r="A550" s="24"/>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row>
    <row r="551" spans="1:26" ht="15.75" customHeight="1">
      <c r="A551" s="24"/>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row>
    <row r="552" spans="1:26" ht="15.75" customHeight="1">
      <c r="A552" s="24"/>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row>
    <row r="553" spans="1:26" ht="15.75" customHeight="1">
      <c r="A553" s="24"/>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row>
    <row r="554" spans="1:26" ht="15.75" customHeight="1">
      <c r="A554" s="24"/>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row>
    <row r="555" spans="1:26" ht="15.75" customHeight="1">
      <c r="A555" s="24"/>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row>
    <row r="556" spans="1:26" ht="15.75" customHeight="1">
      <c r="A556" s="24"/>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row>
    <row r="557" spans="1:26" ht="15.75" customHeight="1">
      <c r="A557" s="24"/>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row>
    <row r="558" spans="1:26" ht="15.75" customHeight="1">
      <c r="A558" s="24"/>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row>
    <row r="559" spans="1:26" ht="15.75" customHeight="1">
      <c r="A559" s="24"/>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row>
    <row r="560" spans="1:26" ht="15.75" customHeight="1">
      <c r="A560" s="24"/>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row>
    <row r="561" spans="1:26" ht="15.75" customHeight="1">
      <c r="A561" s="24"/>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row>
    <row r="562" spans="1:26" ht="15.75" customHeight="1">
      <c r="A562" s="24"/>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row>
    <row r="563" spans="1:26" ht="15.75" customHeight="1">
      <c r="A563" s="24"/>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row>
    <row r="564" spans="1:26" ht="15.75" customHeight="1">
      <c r="A564" s="24"/>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row>
    <row r="565" spans="1:26" ht="15.75" customHeight="1">
      <c r="A565" s="24"/>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row>
    <row r="566" spans="1:26" ht="15.75" customHeight="1">
      <c r="A566" s="24"/>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row>
    <row r="567" spans="1:26" ht="15.75" customHeight="1">
      <c r="A567" s="24"/>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row>
    <row r="568" spans="1:26" ht="15.75" customHeight="1">
      <c r="A568" s="24"/>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row>
    <row r="569" spans="1:26" ht="15.75" customHeight="1">
      <c r="A569" s="24"/>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row>
    <row r="570" spans="1:26" ht="15.75" customHeight="1">
      <c r="A570" s="24"/>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row>
    <row r="571" spans="1:26" ht="15.75" customHeight="1">
      <c r="A571" s="24"/>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row>
    <row r="572" spans="1:26" ht="15.75" customHeight="1">
      <c r="A572" s="24"/>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row>
    <row r="573" spans="1:26" ht="15.75" customHeight="1">
      <c r="A573" s="24"/>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row>
    <row r="574" spans="1:26" ht="15.75" customHeight="1">
      <c r="A574" s="24"/>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row>
    <row r="575" spans="1:26" ht="15.75" customHeight="1">
      <c r="A575" s="24"/>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row>
    <row r="576" spans="1:26" ht="15.75" customHeight="1">
      <c r="A576" s="24"/>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row>
    <row r="577" spans="1:26" ht="15.75" customHeight="1">
      <c r="A577" s="24"/>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row>
    <row r="578" spans="1:26" ht="15.75" customHeight="1">
      <c r="A578" s="24"/>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row>
    <row r="579" spans="1:26" ht="15.75" customHeight="1">
      <c r="A579" s="24"/>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row>
    <row r="580" spans="1:26" ht="15.75" customHeight="1">
      <c r="A580" s="24"/>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row>
    <row r="581" spans="1:26" ht="15.75" customHeight="1">
      <c r="A581" s="24"/>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row>
    <row r="582" spans="1:26" ht="15.75" customHeight="1">
      <c r="A582" s="24"/>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row>
    <row r="583" spans="1:26" ht="15.75" customHeight="1">
      <c r="A583" s="24"/>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row>
    <row r="584" spans="1:26" ht="15.75" customHeight="1">
      <c r="A584" s="24"/>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row>
    <row r="585" spans="1:26" ht="15.75" customHeight="1">
      <c r="A585" s="24"/>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row>
    <row r="586" spans="1:26" ht="15.75" customHeight="1">
      <c r="A586" s="24"/>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row>
    <row r="587" spans="1:26" ht="15.75" customHeight="1">
      <c r="A587" s="24"/>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row>
    <row r="588" spans="1:26" ht="15.75" customHeight="1">
      <c r="A588" s="24"/>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row>
    <row r="589" spans="1:26" ht="15.75" customHeight="1">
      <c r="A589" s="24"/>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row>
    <row r="590" spans="1:26" ht="15.75" customHeight="1">
      <c r="A590" s="24"/>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row>
    <row r="591" spans="1:26" ht="15.75" customHeight="1">
      <c r="A591" s="24"/>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row>
    <row r="592" spans="1:26" ht="15.75" customHeight="1">
      <c r="A592" s="24"/>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row>
    <row r="593" spans="1:26" ht="15.75" customHeight="1">
      <c r="A593" s="24"/>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row>
    <row r="594" spans="1:26" ht="15.75" customHeight="1">
      <c r="A594" s="24"/>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row>
    <row r="595" spans="1:26" ht="15.75" customHeight="1">
      <c r="A595" s="24"/>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row>
    <row r="596" spans="1:26" ht="15.75" customHeight="1">
      <c r="A596" s="24"/>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row>
    <row r="597" spans="1:26" ht="15.75" customHeight="1">
      <c r="A597" s="24"/>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row>
    <row r="598" spans="1:26" ht="15.75" customHeight="1">
      <c r="A598" s="24"/>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row>
    <row r="599" spans="1:26" ht="15.75" customHeight="1">
      <c r="A599" s="24"/>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row>
    <row r="600" spans="1:26" ht="15.75" customHeight="1">
      <c r="A600" s="24"/>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row>
    <row r="601" spans="1:26" ht="15.75" customHeight="1">
      <c r="A601" s="24"/>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row>
    <row r="602" spans="1:26" ht="15.75" customHeight="1">
      <c r="A602" s="24"/>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row>
    <row r="603" spans="1:26" ht="15.75" customHeight="1">
      <c r="A603" s="24"/>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row>
    <row r="604" spans="1:26" ht="15.75" customHeight="1">
      <c r="A604" s="24"/>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row>
    <row r="605" spans="1:26" ht="15.75" customHeight="1">
      <c r="A605" s="24"/>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row>
    <row r="606" spans="1:26" ht="15.75" customHeight="1">
      <c r="A606" s="24"/>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row>
    <row r="607" spans="1:26" ht="15.75" customHeight="1">
      <c r="A607" s="24"/>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row>
    <row r="608" spans="1:26" ht="15.75" customHeight="1">
      <c r="A608" s="24"/>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row>
    <row r="609" spans="1:26" ht="15.75" customHeight="1">
      <c r="A609" s="24"/>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row>
    <row r="610" spans="1:26" ht="15.75" customHeight="1">
      <c r="A610" s="24"/>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row>
    <row r="611" spans="1:26" ht="15.75" customHeight="1">
      <c r="A611" s="24"/>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row>
    <row r="612" spans="1:26" ht="15.75" customHeight="1">
      <c r="A612" s="24"/>
      <c r="B612" s="24"/>
      <c r="C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row>
    <row r="613" spans="1:26" ht="15.75" customHeight="1">
      <c r="A613" s="24"/>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row>
    <row r="614" spans="1:26" ht="15.75" customHeight="1">
      <c r="A614" s="24"/>
      <c r="B614" s="24"/>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row>
    <row r="615" spans="1:26" ht="15.75" customHeight="1">
      <c r="A615" s="24"/>
      <c r="B615" s="24"/>
      <c r="C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row>
    <row r="616" spans="1:26" ht="15.75" customHeight="1">
      <c r="A616" s="24"/>
      <c r="B616" s="24"/>
      <c r="C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row>
    <row r="617" spans="1:26" ht="15.75" customHeight="1">
      <c r="A617" s="24"/>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row>
    <row r="618" spans="1:26" ht="15.75" customHeight="1">
      <c r="A618" s="24"/>
      <c r="B618" s="24"/>
      <c r="C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row>
    <row r="619" spans="1:26" ht="15.75" customHeight="1">
      <c r="A619" s="24"/>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row>
    <row r="620" spans="1:26" ht="15.75" customHeight="1">
      <c r="A620" s="24"/>
      <c r="B620" s="24"/>
      <c r="C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row>
    <row r="621" spans="1:26" ht="15.75" customHeight="1">
      <c r="A621" s="24"/>
      <c r="B621" s="24"/>
      <c r="C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row>
    <row r="622" spans="1:26" ht="15.75" customHeight="1">
      <c r="A622" s="24"/>
      <c r="B622" s="24"/>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row>
    <row r="623" spans="1:26" ht="15.75" customHeight="1">
      <c r="A623" s="24"/>
      <c r="B623" s="24"/>
      <c r="C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row>
    <row r="624" spans="1:26" ht="15.75" customHeight="1">
      <c r="A624" s="24"/>
      <c r="B624" s="24"/>
      <c r="C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row>
    <row r="625" spans="1:26" ht="15.75" customHeight="1">
      <c r="A625" s="24"/>
      <c r="B625" s="24"/>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row>
    <row r="626" spans="1:26" ht="15.75" customHeight="1">
      <c r="A626" s="24"/>
      <c r="B626" s="24"/>
      <c r="C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row>
    <row r="627" spans="1:26" ht="15.75" customHeight="1">
      <c r="A627" s="24"/>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row>
    <row r="628" spans="1:26" ht="15.75" customHeight="1">
      <c r="A628" s="24"/>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row>
    <row r="629" spans="1:26" ht="15.75" customHeight="1">
      <c r="A629" s="24"/>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row>
    <row r="630" spans="1:26" ht="15.75" customHeight="1">
      <c r="A630" s="24"/>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row>
    <row r="631" spans="1:26" ht="15.75" customHeight="1">
      <c r="A631" s="24"/>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row>
    <row r="632" spans="1:26" ht="15.75" customHeight="1">
      <c r="A632" s="24"/>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row>
    <row r="633" spans="1:26" ht="15.75" customHeight="1">
      <c r="A633" s="24"/>
      <c r="B633" s="24"/>
      <c r="C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row>
    <row r="634" spans="1:26" ht="15.75" customHeight="1">
      <c r="A634" s="24"/>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row>
    <row r="635" spans="1:26" ht="15.75" customHeight="1">
      <c r="A635" s="24"/>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row>
    <row r="636" spans="1:26" ht="15.75" customHeight="1">
      <c r="A636" s="24"/>
      <c r="B636" s="24"/>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row>
    <row r="637" spans="1:26" ht="15.75" customHeight="1">
      <c r="A637" s="24"/>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row>
    <row r="638" spans="1:26" ht="15.75" customHeight="1">
      <c r="A638" s="24"/>
      <c r="B638" s="24"/>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row>
    <row r="639" spans="1:26" ht="15.75" customHeight="1">
      <c r="A639" s="24"/>
      <c r="B639" s="24"/>
      <c r="C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row>
    <row r="640" spans="1:26" ht="15.75" customHeight="1">
      <c r="A640" s="24"/>
      <c r="B640" s="24"/>
      <c r="C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row>
    <row r="641" spans="1:26" ht="15.75" customHeight="1">
      <c r="A641" s="24"/>
      <c r="B641" s="24"/>
      <c r="C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row>
    <row r="642" spans="1:26" ht="15.75" customHeight="1">
      <c r="A642" s="24"/>
      <c r="B642" s="24"/>
      <c r="C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row>
    <row r="643" spans="1:26" ht="15.75" customHeight="1">
      <c r="A643" s="24"/>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row>
    <row r="644" spans="1:26" ht="15.75" customHeight="1">
      <c r="A644" s="24"/>
      <c r="B644" s="24"/>
      <c r="C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row>
    <row r="645" spans="1:26" ht="15.75" customHeight="1">
      <c r="A645" s="24"/>
      <c r="B645" s="24"/>
      <c r="C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row>
    <row r="646" spans="1:26" ht="15.75" customHeight="1">
      <c r="A646" s="24"/>
      <c r="B646" s="24"/>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row>
    <row r="647" spans="1:26" ht="15.75" customHeight="1">
      <c r="A647" s="24"/>
      <c r="B647" s="24"/>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row>
    <row r="648" spans="1:26" ht="15.75" customHeight="1">
      <c r="A648" s="24"/>
      <c r="B648" s="24"/>
      <c r="C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row>
    <row r="649" spans="1:26" ht="15.75" customHeight="1">
      <c r="A649" s="24"/>
      <c r="B649" s="24"/>
      <c r="C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row>
    <row r="650" spans="1:26" ht="15.75" customHeight="1">
      <c r="A650" s="24"/>
      <c r="B650" s="24"/>
      <c r="C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row>
    <row r="651" spans="1:26" ht="15.75" customHeight="1">
      <c r="A651" s="24"/>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row>
    <row r="652" spans="1:26" ht="15.75" customHeight="1">
      <c r="A652" s="24"/>
      <c r="B652" s="24"/>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row>
    <row r="653" spans="1:26" ht="15.75" customHeight="1">
      <c r="A653" s="24"/>
      <c r="B653" s="24"/>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row>
    <row r="654" spans="1:26" ht="15.75" customHeight="1">
      <c r="A654" s="24"/>
      <c r="B654" s="24"/>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row>
    <row r="655" spans="1:26" ht="15.75" customHeight="1">
      <c r="A655" s="24"/>
      <c r="B655" s="24"/>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row>
    <row r="656" spans="1:26" ht="15.75" customHeight="1">
      <c r="A656" s="24"/>
      <c r="B656" s="24"/>
      <c r="C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row>
    <row r="657" spans="1:26" ht="15.75" customHeight="1">
      <c r="A657" s="24"/>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row>
    <row r="658" spans="1:26" ht="15.75" customHeight="1">
      <c r="A658" s="24"/>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row>
    <row r="659" spans="1:26" ht="15.75" customHeight="1">
      <c r="A659" s="24"/>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row>
    <row r="660" spans="1:26" ht="15.75" customHeight="1">
      <c r="A660" s="24"/>
      <c r="B660" s="24"/>
      <c r="C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row>
    <row r="661" spans="1:26" ht="15.75" customHeight="1">
      <c r="A661" s="24"/>
      <c r="B661" s="24"/>
      <c r="C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row>
    <row r="662" spans="1:26" ht="15.75" customHeight="1">
      <c r="A662" s="24"/>
      <c r="B662" s="24"/>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row>
    <row r="663" spans="1:26" ht="15.75" customHeight="1">
      <c r="A663" s="24"/>
      <c r="B663" s="24"/>
      <c r="C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row>
    <row r="664" spans="1:26" ht="15.75" customHeight="1">
      <c r="A664" s="24"/>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row>
    <row r="665" spans="1:26" ht="15.75" customHeight="1">
      <c r="A665" s="24"/>
      <c r="B665" s="24"/>
      <c r="C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row>
    <row r="666" spans="1:26" ht="15.75" customHeight="1">
      <c r="A666" s="24"/>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row>
    <row r="667" spans="1:26" ht="15.75" customHeight="1">
      <c r="A667" s="24"/>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row>
    <row r="668" spans="1:26" ht="15.75" customHeight="1">
      <c r="A668" s="24"/>
      <c r="B668" s="24"/>
      <c r="C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row>
    <row r="669" spans="1:26" ht="15.75" customHeight="1">
      <c r="A669" s="24"/>
      <c r="B669" s="24"/>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row>
    <row r="670" spans="1:26" ht="15.75" customHeight="1">
      <c r="A670" s="24"/>
      <c r="B670" s="24"/>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row>
    <row r="671" spans="1:26" ht="15.75" customHeight="1">
      <c r="A671" s="24"/>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row>
    <row r="672" spans="1:26" ht="15.75" customHeight="1">
      <c r="A672" s="24"/>
      <c r="B672" s="24"/>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row>
    <row r="673" spans="1:26" ht="15.75" customHeight="1">
      <c r="A673" s="24"/>
      <c r="B673" s="24"/>
      <c r="C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row>
    <row r="674" spans="1:26" ht="15.75" customHeight="1">
      <c r="A674" s="24"/>
      <c r="B674" s="24"/>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row>
    <row r="675" spans="1:26" ht="15.75" customHeight="1">
      <c r="A675" s="24"/>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row>
    <row r="676" spans="1:26" ht="15.75" customHeight="1">
      <c r="A676" s="24"/>
      <c r="B676" s="24"/>
      <c r="C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row>
    <row r="677" spans="1:26" ht="15.75" customHeight="1">
      <c r="A677" s="24"/>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row>
    <row r="678" spans="1:26" ht="15.75" customHeight="1">
      <c r="A678" s="24"/>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row>
    <row r="679" spans="1:26" ht="15.75" customHeight="1">
      <c r="A679" s="24"/>
      <c r="B679" s="24"/>
      <c r="C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row>
    <row r="680" spans="1:26" ht="15.75" customHeight="1">
      <c r="A680" s="24"/>
      <c r="B680" s="24"/>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row>
    <row r="681" spans="1:26" ht="15.75" customHeight="1">
      <c r="A681" s="24"/>
      <c r="B681" s="24"/>
      <c r="C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row>
    <row r="682" spans="1:26" ht="15.75" customHeight="1">
      <c r="A682" s="24"/>
      <c r="B682" s="24"/>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row>
    <row r="683" spans="1:26" ht="15.75" customHeight="1">
      <c r="A683" s="24"/>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row>
    <row r="684" spans="1:26" ht="15.75" customHeight="1">
      <c r="A684" s="24"/>
      <c r="B684" s="24"/>
      <c r="C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row>
    <row r="685" spans="1:26" ht="15.75" customHeight="1">
      <c r="A685" s="24"/>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row>
    <row r="686" spans="1:26" ht="15.75" customHeight="1">
      <c r="A686" s="24"/>
      <c r="B686" s="24"/>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row>
    <row r="687" spans="1:26" ht="15.75" customHeight="1">
      <c r="A687" s="24"/>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row>
    <row r="688" spans="1:26" ht="15.75" customHeight="1">
      <c r="A688" s="24"/>
      <c r="B688" s="24"/>
      <c r="C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row>
    <row r="689" spans="1:26" ht="15.75" customHeight="1">
      <c r="A689" s="24"/>
      <c r="B689" s="24"/>
      <c r="C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row>
    <row r="690" spans="1:26" ht="15.75" customHeight="1">
      <c r="A690" s="24"/>
      <c r="B690" s="24"/>
      <c r="C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row>
    <row r="691" spans="1:26" ht="15.75" customHeight="1">
      <c r="A691" s="24"/>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row>
    <row r="692" spans="1:26" ht="15.75" customHeight="1">
      <c r="A692" s="24"/>
      <c r="B692" s="24"/>
      <c r="C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row>
    <row r="693" spans="1:26" ht="15.75" customHeight="1">
      <c r="A693" s="24"/>
      <c r="B693" s="24"/>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row>
    <row r="694" spans="1:26" ht="15.75" customHeight="1">
      <c r="A694" s="24"/>
      <c r="B694" s="24"/>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row>
    <row r="695" spans="1:26" ht="15.75" customHeight="1">
      <c r="A695" s="24"/>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row>
    <row r="696" spans="1:26" ht="15.75" customHeight="1">
      <c r="A696" s="24"/>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row>
    <row r="697" spans="1:26" ht="15.75" customHeight="1">
      <c r="A697" s="24"/>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row>
    <row r="698" spans="1:26" ht="15.75" customHeight="1">
      <c r="A698" s="24"/>
      <c r="B698" s="24"/>
      <c r="C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row>
    <row r="699" spans="1:26" ht="15.75" customHeight="1">
      <c r="A699" s="24"/>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row>
    <row r="700" spans="1:26" ht="15.75" customHeight="1">
      <c r="A700" s="24"/>
      <c r="B700" s="24"/>
      <c r="C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row>
    <row r="701" spans="1:26" ht="15.75" customHeight="1">
      <c r="A701" s="24"/>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row>
    <row r="702" spans="1:26" ht="15.75" customHeight="1">
      <c r="A702" s="24"/>
      <c r="B702" s="24"/>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row>
    <row r="703" spans="1:26" ht="15.75" customHeight="1">
      <c r="A703" s="24"/>
      <c r="B703" s="24"/>
      <c r="C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row>
    <row r="704" spans="1:26" ht="15.75" customHeight="1">
      <c r="A704" s="24"/>
      <c r="B704" s="24"/>
      <c r="C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row>
    <row r="705" spans="1:26" ht="15.75" customHeight="1">
      <c r="A705" s="24"/>
      <c r="B705" s="24"/>
      <c r="C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row>
    <row r="706" spans="1:26" ht="15.75" customHeight="1">
      <c r="A706" s="24"/>
      <c r="B706" s="24"/>
      <c r="C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row>
    <row r="707" spans="1:26" ht="15.75" customHeight="1">
      <c r="A707" s="24"/>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row>
    <row r="708" spans="1:26" ht="15.75" customHeight="1">
      <c r="A708" s="24"/>
      <c r="B708" s="24"/>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row>
    <row r="709" spans="1:26" ht="15.75" customHeight="1">
      <c r="A709" s="24"/>
      <c r="B709" s="24"/>
      <c r="C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row>
    <row r="710" spans="1:26" ht="15.75" customHeight="1">
      <c r="A710" s="24"/>
      <c r="B710" s="24"/>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row>
    <row r="711" spans="1:26" ht="15.75" customHeight="1">
      <c r="A711" s="24"/>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row>
    <row r="712" spans="1:26" ht="15.75" customHeight="1">
      <c r="A712" s="24"/>
      <c r="B712" s="24"/>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row>
    <row r="713" spans="1:26" ht="15.75" customHeight="1">
      <c r="A713" s="24"/>
      <c r="B713" s="24"/>
      <c r="C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row>
    <row r="714" spans="1:26" ht="15.75" customHeight="1">
      <c r="A714" s="24"/>
      <c r="B714" s="24"/>
      <c r="C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row>
    <row r="715" spans="1:26" ht="15.75" customHeight="1">
      <c r="A715" s="24"/>
      <c r="B715" s="24"/>
      <c r="C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row>
    <row r="716" spans="1:26" ht="15.75" customHeight="1">
      <c r="A716" s="24"/>
      <c r="B716" s="24"/>
      <c r="C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row>
    <row r="717" spans="1:26" ht="15.75" customHeight="1">
      <c r="A717" s="24"/>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row>
    <row r="718" spans="1:26" ht="15.75" customHeight="1">
      <c r="A718" s="24"/>
      <c r="B718" s="24"/>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row>
    <row r="719" spans="1:26" ht="15.75" customHeight="1">
      <c r="A719" s="24"/>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row>
    <row r="720" spans="1:26" ht="15.75" customHeight="1">
      <c r="A720" s="24"/>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row>
    <row r="721" spans="1:26" ht="15.75" customHeight="1">
      <c r="A721" s="24"/>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row>
    <row r="722" spans="1:26" ht="15.75" customHeight="1">
      <c r="A722" s="24"/>
      <c r="B722" s="24"/>
      <c r="C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row>
    <row r="723" spans="1:26" ht="15.75" customHeight="1">
      <c r="A723" s="24"/>
      <c r="B723" s="24"/>
      <c r="C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row>
    <row r="724" spans="1:26" ht="15.75" customHeight="1">
      <c r="A724" s="24"/>
      <c r="B724" s="24"/>
      <c r="C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row>
    <row r="725" spans="1:26" ht="15.75" customHeight="1">
      <c r="A725" s="24"/>
      <c r="B725" s="24"/>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row>
    <row r="726" spans="1:26" ht="15.75" customHeight="1">
      <c r="A726" s="24"/>
      <c r="B726" s="24"/>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row>
    <row r="727" spans="1:26" ht="15.75" customHeight="1">
      <c r="A727" s="24"/>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row>
    <row r="728" spans="1:26" ht="15.75" customHeight="1">
      <c r="A728" s="24"/>
      <c r="B728" s="24"/>
      <c r="C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row>
    <row r="729" spans="1:26" ht="15.75" customHeight="1">
      <c r="A729" s="24"/>
      <c r="B729" s="24"/>
      <c r="C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row>
    <row r="730" spans="1:26" ht="15.75" customHeight="1">
      <c r="A730" s="24"/>
      <c r="B730" s="24"/>
      <c r="C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row>
    <row r="731" spans="1:26" ht="15.75" customHeight="1">
      <c r="A731" s="24"/>
      <c r="B731" s="24"/>
      <c r="C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row>
    <row r="732" spans="1:26" ht="15.75" customHeight="1">
      <c r="A732" s="24"/>
      <c r="B732" s="24"/>
      <c r="C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row>
    <row r="733" spans="1:26" ht="15.75" customHeight="1">
      <c r="A733" s="24"/>
      <c r="B733" s="24"/>
      <c r="C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row>
    <row r="734" spans="1:26" ht="15.75" customHeight="1">
      <c r="A734" s="24"/>
      <c r="B734" s="24"/>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row>
    <row r="735" spans="1:26" ht="15.75" customHeight="1">
      <c r="A735" s="24"/>
      <c r="B735" s="24"/>
      <c r="C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row>
    <row r="736" spans="1:26" ht="15.75" customHeight="1">
      <c r="A736" s="24"/>
      <c r="B736" s="24"/>
      <c r="C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row>
    <row r="737" spans="1:26" ht="15.75" customHeight="1">
      <c r="A737" s="24"/>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row>
    <row r="738" spans="1:26" ht="15.75" customHeight="1">
      <c r="A738" s="24"/>
      <c r="B738" s="24"/>
      <c r="C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row>
    <row r="739" spans="1:26" ht="15.75" customHeight="1">
      <c r="A739" s="24"/>
      <c r="B739" s="24"/>
      <c r="C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row>
    <row r="740" spans="1:26" ht="15.75" customHeight="1">
      <c r="A740" s="24"/>
      <c r="B740" s="24"/>
      <c r="C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row>
    <row r="741" spans="1:26" ht="15.75" customHeight="1">
      <c r="A741" s="24"/>
      <c r="B741" s="24"/>
      <c r="C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row>
    <row r="742" spans="1:26" ht="15.75" customHeight="1">
      <c r="A742" s="24"/>
      <c r="B742" s="24"/>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row>
    <row r="743" spans="1:26" ht="15.75" customHeight="1">
      <c r="A743" s="24"/>
      <c r="B743" s="24"/>
      <c r="C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row>
    <row r="744" spans="1:26" ht="15.75" customHeight="1">
      <c r="A744" s="24"/>
      <c r="B744" s="24"/>
      <c r="C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row>
    <row r="745" spans="1:26" ht="15.75" customHeight="1">
      <c r="A745" s="24"/>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row>
    <row r="746" spans="1:26" ht="15.75" customHeight="1">
      <c r="A746" s="24"/>
      <c r="B746" s="24"/>
      <c r="C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row>
    <row r="747" spans="1:26" ht="15.75" customHeight="1">
      <c r="A747" s="24"/>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row>
    <row r="748" spans="1:26" ht="15.75" customHeight="1">
      <c r="A748" s="24"/>
      <c r="B748" s="24"/>
      <c r="C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row>
    <row r="749" spans="1:26" ht="15.75" customHeight="1">
      <c r="A749" s="24"/>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row>
    <row r="750" spans="1:26" ht="15.75" customHeight="1">
      <c r="A750" s="24"/>
      <c r="B750" s="24"/>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row>
    <row r="751" spans="1:26" ht="15.75" customHeight="1">
      <c r="A751" s="24"/>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row>
    <row r="752" spans="1:26" ht="15.75" customHeight="1">
      <c r="A752" s="24"/>
      <c r="B752" s="24"/>
      <c r="C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row>
    <row r="753" spans="1:26" ht="15.75" customHeight="1">
      <c r="A753" s="24"/>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row>
    <row r="754" spans="1:26" ht="15.75" customHeight="1">
      <c r="A754" s="24"/>
      <c r="B754" s="24"/>
      <c r="C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row>
    <row r="755" spans="1:26" ht="15.75" customHeight="1">
      <c r="A755" s="24"/>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row>
    <row r="756" spans="1:26" ht="15.75" customHeight="1">
      <c r="A756" s="24"/>
      <c r="B756" s="24"/>
      <c r="C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row>
    <row r="757" spans="1:26" ht="15.75" customHeight="1">
      <c r="A757" s="24"/>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row>
    <row r="758" spans="1:26" ht="15.75" customHeight="1">
      <c r="A758" s="24"/>
      <c r="B758" s="24"/>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row>
    <row r="759" spans="1:26" ht="15.75" customHeight="1">
      <c r="A759" s="24"/>
      <c r="B759" s="24"/>
      <c r="C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row>
    <row r="760" spans="1:26" ht="15.75" customHeight="1">
      <c r="A760" s="24"/>
      <c r="B760" s="24"/>
      <c r="C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row>
    <row r="761" spans="1:26" ht="15.75" customHeight="1">
      <c r="A761" s="24"/>
      <c r="B761" s="24"/>
      <c r="C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row>
    <row r="762" spans="1:26" ht="15.75" customHeight="1">
      <c r="A762" s="24"/>
      <c r="B762" s="24"/>
      <c r="C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row>
    <row r="763" spans="1:26" ht="15.75" customHeight="1">
      <c r="A763" s="24"/>
      <c r="B763" s="24"/>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row>
    <row r="764" spans="1:26" ht="15.75" customHeight="1">
      <c r="A764" s="24"/>
      <c r="B764" s="24"/>
      <c r="C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row>
    <row r="765" spans="1:26" ht="15.75" customHeight="1">
      <c r="A765" s="24"/>
      <c r="B765" s="24"/>
      <c r="C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row>
    <row r="766" spans="1:26" ht="15.75" customHeight="1">
      <c r="A766" s="24"/>
      <c r="B766" s="24"/>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row>
    <row r="767" spans="1:26" ht="15.75" customHeight="1">
      <c r="A767" s="24"/>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row>
    <row r="768" spans="1:26" ht="15.75" customHeight="1">
      <c r="A768" s="24"/>
      <c r="B768" s="24"/>
      <c r="C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row>
    <row r="769" spans="1:26" ht="15.75" customHeight="1">
      <c r="A769" s="24"/>
      <c r="B769" s="24"/>
      <c r="C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row>
    <row r="770" spans="1:26" ht="15.75" customHeight="1">
      <c r="A770" s="24"/>
      <c r="B770" s="24"/>
      <c r="C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row>
    <row r="771" spans="1:26" ht="15.75" customHeight="1">
      <c r="A771" s="24"/>
      <c r="B771" s="24"/>
      <c r="C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row>
    <row r="772" spans="1:26" ht="15.75" customHeight="1">
      <c r="A772" s="24"/>
      <c r="B772" s="24"/>
      <c r="C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row>
    <row r="773" spans="1:26" ht="15.75" customHeight="1">
      <c r="A773" s="24"/>
      <c r="B773" s="24"/>
      <c r="C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row>
    <row r="774" spans="1:26" ht="15.75" customHeight="1">
      <c r="A774" s="24"/>
      <c r="B774" s="24"/>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row>
    <row r="775" spans="1:26" ht="15.75" customHeight="1">
      <c r="A775" s="24"/>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row>
    <row r="776" spans="1:26" ht="15.75" customHeight="1">
      <c r="A776" s="24"/>
      <c r="B776" s="24"/>
      <c r="C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row>
    <row r="777" spans="1:26" ht="15.75" customHeight="1">
      <c r="A777" s="24"/>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row>
    <row r="778" spans="1:26" ht="15.75" customHeight="1">
      <c r="A778" s="24"/>
      <c r="B778" s="24"/>
      <c r="C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row>
    <row r="779" spans="1:26" ht="15.75" customHeight="1">
      <c r="A779" s="24"/>
      <c r="B779" s="24"/>
      <c r="C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row>
    <row r="780" spans="1:26" ht="15.75" customHeight="1">
      <c r="A780" s="24"/>
      <c r="B780" s="24"/>
      <c r="C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row>
    <row r="781" spans="1:26" ht="15.75" customHeight="1">
      <c r="A781" s="24"/>
      <c r="B781" s="24"/>
      <c r="C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row>
    <row r="782" spans="1:26" ht="15.75" customHeight="1">
      <c r="A782" s="24"/>
      <c r="B782" s="24"/>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row>
    <row r="783" spans="1:26" ht="15.75" customHeight="1">
      <c r="A783" s="24"/>
      <c r="B783" s="24"/>
      <c r="C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row>
    <row r="784" spans="1:26" ht="15.75" customHeight="1">
      <c r="A784" s="24"/>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row>
    <row r="785" spans="1:26" ht="15.75" customHeight="1">
      <c r="A785" s="24"/>
      <c r="B785" s="24"/>
      <c r="C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row>
    <row r="786" spans="1:26" ht="15.75" customHeight="1">
      <c r="A786" s="24"/>
      <c r="B786" s="24"/>
      <c r="C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row>
    <row r="787" spans="1:26" ht="15.75" customHeight="1">
      <c r="A787" s="24"/>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row>
    <row r="788" spans="1:26" ht="15.75" customHeight="1">
      <c r="A788" s="24"/>
      <c r="B788" s="24"/>
      <c r="C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row>
    <row r="789" spans="1:26" ht="15.75" customHeight="1">
      <c r="A789" s="24"/>
      <c r="B789" s="24"/>
      <c r="C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row>
    <row r="790" spans="1:26" ht="15.75" customHeight="1">
      <c r="A790" s="24"/>
      <c r="B790" s="24"/>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row>
    <row r="791" spans="1:26" ht="15.75" customHeight="1">
      <c r="A791" s="24"/>
      <c r="B791" s="24"/>
      <c r="C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row>
    <row r="792" spans="1:26" ht="15.75" customHeight="1">
      <c r="A792" s="24"/>
      <c r="B792" s="24"/>
      <c r="C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row>
    <row r="793" spans="1:26" ht="15.75" customHeight="1">
      <c r="A793" s="24"/>
      <c r="B793" s="24"/>
      <c r="C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row>
    <row r="794" spans="1:26" ht="15.75" customHeight="1">
      <c r="A794" s="24"/>
      <c r="B794" s="24"/>
      <c r="C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row>
    <row r="795" spans="1:26" ht="15.75" customHeight="1">
      <c r="A795" s="24"/>
      <c r="B795" s="24"/>
      <c r="C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row>
    <row r="796" spans="1:26" ht="15.75" customHeight="1">
      <c r="A796" s="24"/>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row>
    <row r="797" spans="1:26" ht="15.75" customHeight="1">
      <c r="A797" s="24"/>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row>
    <row r="798" spans="1:26" ht="15.75" customHeight="1">
      <c r="A798" s="24"/>
      <c r="B798" s="24"/>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row>
    <row r="799" spans="1:26" ht="15.75" customHeight="1">
      <c r="A799" s="24"/>
      <c r="B799" s="24"/>
      <c r="C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row>
    <row r="800" spans="1:26" ht="15.75" customHeight="1">
      <c r="A800" s="24"/>
      <c r="B800" s="24"/>
      <c r="C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row>
    <row r="801" spans="1:26" ht="15.75" customHeight="1">
      <c r="A801" s="24"/>
      <c r="B801" s="24"/>
      <c r="C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row>
    <row r="802" spans="1:26" ht="15.75" customHeight="1">
      <c r="A802" s="24"/>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row>
    <row r="803" spans="1:26" ht="15.75" customHeight="1">
      <c r="A803" s="24"/>
      <c r="B803" s="24"/>
      <c r="C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row>
    <row r="804" spans="1:26" ht="15.75" customHeight="1">
      <c r="A804" s="24"/>
      <c r="B804" s="24"/>
      <c r="C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row>
    <row r="805" spans="1:26" ht="15.75" customHeight="1">
      <c r="A805" s="24"/>
      <c r="B805" s="24"/>
      <c r="C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row>
    <row r="806" spans="1:26" ht="15.75" customHeight="1">
      <c r="A806" s="24"/>
      <c r="B806" s="24"/>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row>
    <row r="807" spans="1:26" ht="15.75" customHeight="1">
      <c r="A807" s="24"/>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row>
    <row r="808" spans="1:26" ht="15.75" customHeight="1">
      <c r="A808" s="24"/>
      <c r="B808" s="24"/>
      <c r="C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row>
    <row r="809" spans="1:26" ht="15.75" customHeight="1">
      <c r="A809" s="24"/>
      <c r="B809" s="24"/>
      <c r="C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row>
    <row r="810" spans="1:26" ht="15.75" customHeight="1">
      <c r="A810" s="24"/>
      <c r="B810" s="24"/>
      <c r="C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row>
    <row r="811" spans="1:26" ht="15.75" customHeight="1">
      <c r="A811" s="24"/>
      <c r="B811" s="24"/>
      <c r="C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row>
    <row r="812" spans="1:26" ht="15.75" customHeight="1">
      <c r="A812" s="24"/>
      <c r="B812" s="24"/>
      <c r="C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row>
    <row r="813" spans="1:26" ht="15.75" customHeight="1">
      <c r="A813" s="24"/>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row>
    <row r="814" spans="1:26" ht="15.75" customHeight="1">
      <c r="A814" s="24"/>
      <c r="B814" s="24"/>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row>
    <row r="815" spans="1:26" ht="15.75" customHeight="1">
      <c r="A815" s="24"/>
      <c r="B815" s="24"/>
      <c r="C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row>
    <row r="816" spans="1:26" ht="15.75" customHeight="1">
      <c r="A816" s="24"/>
      <c r="B816" s="24"/>
      <c r="C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row>
    <row r="817" spans="1:26" ht="15.75" customHeight="1">
      <c r="A817" s="24"/>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row>
    <row r="818" spans="1:26" ht="15.75" customHeight="1">
      <c r="A818" s="24"/>
      <c r="B818" s="24"/>
      <c r="C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row>
    <row r="819" spans="1:26" ht="15.75" customHeight="1">
      <c r="A819" s="24"/>
      <c r="B819" s="24"/>
      <c r="C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row>
    <row r="820" spans="1:26" ht="15.75" customHeight="1">
      <c r="A820" s="24"/>
      <c r="B820" s="24"/>
      <c r="C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row>
    <row r="821" spans="1:26" ht="15.75" customHeight="1">
      <c r="A821" s="24"/>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row>
    <row r="822" spans="1:26" ht="15.75" customHeight="1">
      <c r="A822" s="24"/>
      <c r="B822" s="24"/>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row>
    <row r="823" spans="1:26" ht="15.75" customHeight="1">
      <c r="A823" s="24"/>
      <c r="B823" s="24"/>
      <c r="C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row>
    <row r="824" spans="1:26" ht="15.75" customHeight="1">
      <c r="A824" s="24"/>
      <c r="B824" s="24"/>
      <c r="C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row>
    <row r="825" spans="1:26" ht="15.75" customHeight="1">
      <c r="A825" s="24"/>
      <c r="B825" s="24"/>
      <c r="C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row>
    <row r="826" spans="1:26" ht="15.75" customHeight="1">
      <c r="A826" s="24"/>
      <c r="B826" s="24"/>
      <c r="C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row>
    <row r="827" spans="1:26" ht="15.75" customHeight="1">
      <c r="A827" s="24"/>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row>
    <row r="828" spans="1:26" ht="15.75" customHeight="1">
      <c r="A828" s="24"/>
      <c r="B828" s="24"/>
      <c r="C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row>
    <row r="829" spans="1:26" ht="15.75" customHeight="1">
      <c r="A829" s="24"/>
      <c r="B829" s="24"/>
      <c r="C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row>
    <row r="830" spans="1:26" ht="15.75" customHeight="1">
      <c r="A830" s="24"/>
      <c r="B830" s="24"/>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row>
    <row r="831" spans="1:26" ht="15.75" customHeight="1">
      <c r="A831" s="24"/>
      <c r="B831" s="24"/>
      <c r="C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row>
    <row r="832" spans="1:26" ht="15.75" customHeight="1">
      <c r="A832" s="24"/>
      <c r="B832" s="24"/>
      <c r="C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row>
    <row r="833" spans="1:26" ht="15.75" customHeight="1">
      <c r="A833" s="24"/>
      <c r="B833" s="24"/>
      <c r="C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row>
    <row r="834" spans="1:26" ht="15.75" customHeight="1">
      <c r="A834" s="24"/>
      <c r="B834" s="24"/>
      <c r="C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row>
    <row r="835" spans="1:26" ht="15.75" customHeight="1">
      <c r="A835" s="24"/>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row>
    <row r="836" spans="1:26" ht="15.75" customHeight="1">
      <c r="A836" s="24"/>
      <c r="B836" s="24"/>
      <c r="C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row>
    <row r="837" spans="1:26" ht="15.75" customHeight="1">
      <c r="A837" s="24"/>
      <c r="B837" s="24"/>
      <c r="C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row>
    <row r="838" spans="1:26" ht="15.75" customHeight="1">
      <c r="A838" s="24"/>
      <c r="B838" s="24"/>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row>
    <row r="839" spans="1:26" ht="15.75" customHeight="1">
      <c r="A839" s="24"/>
      <c r="B839" s="24"/>
      <c r="C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row>
    <row r="840" spans="1:26" ht="15.75" customHeight="1">
      <c r="A840" s="24"/>
      <c r="B840" s="24"/>
      <c r="C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row>
    <row r="841" spans="1:26" ht="15.75" customHeight="1">
      <c r="A841" s="24"/>
      <c r="B841" s="24"/>
      <c r="C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row>
    <row r="842" spans="1:26" ht="15.75" customHeight="1">
      <c r="A842" s="24"/>
      <c r="B842" s="24"/>
      <c r="C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row>
    <row r="843" spans="1:26" ht="15.75" customHeight="1">
      <c r="A843" s="24"/>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row>
    <row r="844" spans="1:26" ht="15.75" customHeight="1">
      <c r="A844" s="24"/>
      <c r="B844" s="24"/>
      <c r="C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row>
    <row r="845" spans="1:26" ht="15.75" customHeight="1">
      <c r="A845" s="24"/>
      <c r="B845" s="24"/>
      <c r="C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row>
    <row r="846" spans="1:26" ht="15.75" customHeight="1">
      <c r="A846" s="24"/>
      <c r="B846" s="24"/>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row>
    <row r="847" spans="1:26" ht="15.75" customHeight="1">
      <c r="A847" s="24"/>
      <c r="B847" s="24"/>
      <c r="C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row>
    <row r="848" spans="1:26" ht="15.75" customHeight="1">
      <c r="A848" s="24"/>
      <c r="B848" s="24"/>
      <c r="C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row>
    <row r="849" spans="1:26" ht="15.75" customHeight="1">
      <c r="A849" s="24"/>
      <c r="B849" s="24"/>
      <c r="C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row>
    <row r="850" spans="1:26" ht="15.75" customHeight="1">
      <c r="A850" s="24"/>
      <c r="B850" s="24"/>
      <c r="C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row>
    <row r="851" spans="1:26" ht="15.75" customHeight="1">
      <c r="A851" s="24"/>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row>
    <row r="852" spans="1:26" ht="15.75" customHeight="1">
      <c r="A852" s="24"/>
      <c r="B852" s="24"/>
      <c r="C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row>
    <row r="853" spans="1:26" ht="15.75" customHeight="1">
      <c r="A853" s="24"/>
      <c r="B853" s="24"/>
      <c r="C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row>
    <row r="854" spans="1:26" ht="15.75" customHeight="1">
      <c r="A854" s="24"/>
      <c r="B854" s="24"/>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row>
    <row r="855" spans="1:26" ht="15.75" customHeight="1">
      <c r="A855" s="24"/>
      <c r="B855" s="24"/>
      <c r="C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row>
    <row r="856" spans="1:26" ht="15.75" customHeight="1">
      <c r="A856" s="24"/>
      <c r="B856" s="24"/>
      <c r="C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row>
    <row r="857" spans="1:26" ht="15.75" customHeight="1">
      <c r="A857" s="24"/>
      <c r="B857" s="24"/>
      <c r="C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row>
    <row r="858" spans="1:26" ht="15.75" customHeight="1">
      <c r="A858" s="24"/>
      <c r="B858" s="24"/>
      <c r="C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row>
    <row r="859" spans="1:26" ht="15.75" customHeight="1">
      <c r="A859" s="24"/>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row>
    <row r="860" spans="1:26" ht="15.75" customHeight="1">
      <c r="A860" s="24"/>
      <c r="B860" s="24"/>
      <c r="C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row>
    <row r="861" spans="1:26" ht="15.75" customHeight="1">
      <c r="A861" s="24"/>
      <c r="B861" s="24"/>
      <c r="C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row>
    <row r="862" spans="1:26" ht="15.75" customHeight="1">
      <c r="A862" s="24"/>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row>
    <row r="863" spans="1:26" ht="15.75" customHeight="1">
      <c r="A863" s="24"/>
      <c r="B863" s="24"/>
      <c r="C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row>
    <row r="864" spans="1:26" ht="15.75" customHeight="1">
      <c r="A864" s="24"/>
      <c r="B864" s="24"/>
      <c r="C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row>
    <row r="865" spans="1:26" ht="15.75" customHeight="1">
      <c r="A865" s="24"/>
      <c r="B865" s="24"/>
      <c r="C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row>
    <row r="866" spans="1:26" ht="15.75" customHeight="1">
      <c r="A866" s="24"/>
      <c r="B866" s="24"/>
      <c r="C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row>
    <row r="867" spans="1:26" ht="15.75" customHeight="1">
      <c r="A867" s="24"/>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row>
    <row r="868" spans="1:26" ht="15.75" customHeight="1">
      <c r="A868" s="24"/>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row>
    <row r="869" spans="1:26" ht="15.75" customHeight="1">
      <c r="A869" s="24"/>
      <c r="B869" s="24"/>
      <c r="C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row>
    <row r="870" spans="1:26" ht="15.75" customHeight="1">
      <c r="A870" s="24"/>
      <c r="B870" s="24"/>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row>
    <row r="871" spans="1:26" ht="15.75" customHeight="1">
      <c r="A871" s="24"/>
      <c r="B871" s="24"/>
      <c r="C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row>
    <row r="872" spans="1:26" ht="15.75" customHeight="1">
      <c r="A872" s="24"/>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row>
    <row r="873" spans="1:26" ht="15.75" customHeight="1">
      <c r="A873" s="24"/>
      <c r="B873" s="24"/>
      <c r="C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row>
    <row r="874" spans="1:26" ht="15.75" customHeight="1">
      <c r="A874" s="24"/>
      <c r="B874" s="24"/>
      <c r="C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row>
    <row r="875" spans="1:26" ht="15.75" customHeight="1">
      <c r="A875" s="24"/>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row>
    <row r="876" spans="1:26" ht="15.75" customHeight="1">
      <c r="A876" s="24"/>
      <c r="B876" s="24"/>
      <c r="C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row>
    <row r="877" spans="1:26" ht="15.75" customHeight="1">
      <c r="A877" s="24"/>
      <c r="B877" s="24"/>
      <c r="C877" s="24"/>
      <c r="D877" s="24"/>
      <c r="E877" s="24"/>
      <c r="F877" s="24"/>
      <c r="G877" s="24"/>
      <c r="H877" s="24"/>
      <c r="I877" s="24"/>
      <c r="J877" s="24"/>
      <c r="K877" s="24"/>
      <c r="L877" s="24"/>
      <c r="M877" s="24"/>
      <c r="N877" s="24"/>
      <c r="O877" s="24"/>
      <c r="P877" s="24"/>
      <c r="Q877" s="24"/>
      <c r="R877" s="24"/>
      <c r="S877" s="24"/>
      <c r="T877" s="24"/>
      <c r="U877" s="24"/>
      <c r="V877" s="24"/>
      <c r="W877" s="24"/>
      <c r="X877" s="24"/>
      <c r="Y877" s="24"/>
      <c r="Z877" s="24"/>
    </row>
    <row r="878" spans="1:26" ht="15.75" customHeight="1">
      <c r="A878" s="24"/>
      <c r="B878" s="24"/>
      <c r="C878" s="24"/>
      <c r="D878" s="24"/>
      <c r="E878" s="24"/>
      <c r="F878" s="24"/>
      <c r="G878" s="24"/>
      <c r="H878" s="24"/>
      <c r="I878" s="24"/>
      <c r="J878" s="24"/>
      <c r="K878" s="24"/>
      <c r="L878" s="24"/>
      <c r="M878" s="24"/>
      <c r="N878" s="24"/>
      <c r="O878" s="24"/>
      <c r="P878" s="24"/>
      <c r="Q878" s="24"/>
      <c r="R878" s="24"/>
      <c r="S878" s="24"/>
      <c r="T878" s="24"/>
      <c r="U878" s="24"/>
      <c r="V878" s="24"/>
      <c r="W878" s="24"/>
      <c r="X878" s="24"/>
      <c r="Y878" s="24"/>
      <c r="Z878" s="24"/>
    </row>
    <row r="879" spans="1:26" ht="15.75" customHeight="1">
      <c r="A879" s="24"/>
      <c r="B879" s="24"/>
      <c r="C879" s="24"/>
      <c r="D879" s="24"/>
      <c r="E879" s="24"/>
      <c r="F879" s="24"/>
      <c r="G879" s="24"/>
      <c r="H879" s="24"/>
      <c r="I879" s="24"/>
      <c r="J879" s="24"/>
      <c r="K879" s="24"/>
      <c r="L879" s="24"/>
      <c r="M879" s="24"/>
      <c r="N879" s="24"/>
      <c r="O879" s="24"/>
      <c r="P879" s="24"/>
      <c r="Q879" s="24"/>
      <c r="R879" s="24"/>
      <c r="S879" s="24"/>
      <c r="T879" s="24"/>
      <c r="U879" s="24"/>
      <c r="V879" s="24"/>
      <c r="W879" s="24"/>
      <c r="X879" s="24"/>
      <c r="Y879" s="24"/>
      <c r="Z879" s="24"/>
    </row>
    <row r="880" spans="1:26" ht="15.75" customHeight="1">
      <c r="A880" s="24"/>
      <c r="B880" s="24"/>
      <c r="C880" s="24"/>
      <c r="D880" s="24"/>
      <c r="E880" s="24"/>
      <c r="F880" s="24"/>
      <c r="G880" s="24"/>
      <c r="H880" s="24"/>
      <c r="I880" s="24"/>
      <c r="J880" s="24"/>
      <c r="K880" s="24"/>
      <c r="L880" s="24"/>
      <c r="M880" s="24"/>
      <c r="N880" s="24"/>
      <c r="O880" s="24"/>
      <c r="P880" s="24"/>
      <c r="Q880" s="24"/>
      <c r="R880" s="24"/>
      <c r="S880" s="24"/>
      <c r="T880" s="24"/>
      <c r="U880" s="24"/>
      <c r="V880" s="24"/>
      <c r="W880" s="24"/>
      <c r="X880" s="24"/>
      <c r="Y880" s="24"/>
      <c r="Z880" s="24"/>
    </row>
    <row r="881" spans="1:26" ht="15.75" customHeight="1">
      <c r="A881" s="24"/>
      <c r="B881" s="24"/>
      <c r="C881" s="24"/>
      <c r="D881" s="24"/>
      <c r="E881" s="24"/>
      <c r="F881" s="24"/>
      <c r="G881" s="24"/>
      <c r="H881" s="24"/>
      <c r="I881" s="24"/>
      <c r="J881" s="24"/>
      <c r="K881" s="24"/>
      <c r="L881" s="24"/>
      <c r="M881" s="24"/>
      <c r="N881" s="24"/>
      <c r="O881" s="24"/>
      <c r="P881" s="24"/>
      <c r="Q881" s="24"/>
      <c r="R881" s="24"/>
      <c r="S881" s="24"/>
      <c r="T881" s="24"/>
      <c r="U881" s="24"/>
      <c r="V881" s="24"/>
      <c r="W881" s="24"/>
      <c r="X881" s="24"/>
      <c r="Y881" s="24"/>
      <c r="Z881" s="24"/>
    </row>
    <row r="882" spans="1:26" ht="15.75" customHeight="1">
      <c r="A882" s="24"/>
      <c r="B882" s="24"/>
      <c r="C882" s="24"/>
      <c r="D882" s="24"/>
      <c r="E882" s="24"/>
      <c r="F882" s="24"/>
      <c r="G882" s="24"/>
      <c r="H882" s="24"/>
      <c r="I882" s="24"/>
      <c r="J882" s="24"/>
      <c r="K882" s="24"/>
      <c r="L882" s="24"/>
      <c r="M882" s="24"/>
      <c r="N882" s="24"/>
      <c r="O882" s="24"/>
      <c r="P882" s="24"/>
      <c r="Q882" s="24"/>
      <c r="R882" s="24"/>
      <c r="S882" s="24"/>
      <c r="T882" s="24"/>
      <c r="U882" s="24"/>
      <c r="V882" s="24"/>
      <c r="W882" s="24"/>
      <c r="X882" s="24"/>
      <c r="Y882" s="24"/>
      <c r="Z882" s="24"/>
    </row>
    <row r="883" spans="1:26" ht="15.75" customHeight="1">
      <c r="A883" s="24"/>
      <c r="B883" s="24"/>
      <c r="C883" s="24"/>
      <c r="D883" s="24"/>
      <c r="E883" s="24"/>
      <c r="F883" s="24"/>
      <c r="G883" s="24"/>
      <c r="H883" s="24"/>
      <c r="I883" s="24"/>
      <c r="J883" s="24"/>
      <c r="K883" s="24"/>
      <c r="L883" s="24"/>
      <c r="M883" s="24"/>
      <c r="N883" s="24"/>
      <c r="O883" s="24"/>
      <c r="P883" s="24"/>
      <c r="Q883" s="24"/>
      <c r="R883" s="24"/>
      <c r="S883" s="24"/>
      <c r="T883" s="24"/>
      <c r="U883" s="24"/>
      <c r="V883" s="24"/>
      <c r="W883" s="24"/>
      <c r="X883" s="24"/>
      <c r="Y883" s="24"/>
      <c r="Z883" s="24"/>
    </row>
    <row r="884" spans="1:26" ht="15.75" customHeight="1">
      <c r="A884" s="24"/>
      <c r="B884" s="24"/>
      <c r="C884" s="24"/>
      <c r="D884" s="24"/>
      <c r="E884" s="24"/>
      <c r="F884" s="24"/>
      <c r="G884" s="24"/>
      <c r="H884" s="24"/>
      <c r="I884" s="24"/>
      <c r="J884" s="24"/>
      <c r="K884" s="24"/>
      <c r="L884" s="24"/>
      <c r="M884" s="24"/>
      <c r="N884" s="24"/>
      <c r="O884" s="24"/>
      <c r="P884" s="24"/>
      <c r="Q884" s="24"/>
      <c r="R884" s="24"/>
      <c r="S884" s="24"/>
      <c r="T884" s="24"/>
      <c r="U884" s="24"/>
      <c r="V884" s="24"/>
      <c r="W884" s="24"/>
      <c r="X884" s="24"/>
      <c r="Y884" s="24"/>
      <c r="Z884" s="24"/>
    </row>
    <row r="885" spans="1:26" ht="15.75" customHeight="1">
      <c r="A885" s="24"/>
      <c r="B885" s="24"/>
      <c r="C885" s="24"/>
      <c r="D885" s="24"/>
      <c r="E885" s="24"/>
      <c r="F885" s="24"/>
      <c r="G885" s="24"/>
      <c r="H885" s="24"/>
      <c r="I885" s="24"/>
      <c r="J885" s="24"/>
      <c r="K885" s="24"/>
      <c r="L885" s="24"/>
      <c r="M885" s="24"/>
      <c r="N885" s="24"/>
      <c r="O885" s="24"/>
      <c r="P885" s="24"/>
      <c r="Q885" s="24"/>
      <c r="R885" s="24"/>
      <c r="S885" s="24"/>
      <c r="T885" s="24"/>
      <c r="U885" s="24"/>
      <c r="V885" s="24"/>
      <c r="W885" s="24"/>
      <c r="X885" s="24"/>
      <c r="Y885" s="24"/>
      <c r="Z885" s="24"/>
    </row>
    <row r="886" spans="1:26" ht="15.75" customHeight="1">
      <c r="A886" s="24"/>
      <c r="B886" s="24"/>
      <c r="C886" s="24"/>
      <c r="D886" s="24"/>
      <c r="E886" s="24"/>
      <c r="F886" s="24"/>
      <c r="G886" s="24"/>
      <c r="H886" s="24"/>
      <c r="I886" s="24"/>
      <c r="J886" s="24"/>
      <c r="K886" s="24"/>
      <c r="L886" s="24"/>
      <c r="M886" s="24"/>
      <c r="N886" s="24"/>
      <c r="O886" s="24"/>
      <c r="P886" s="24"/>
      <c r="Q886" s="24"/>
      <c r="R886" s="24"/>
      <c r="S886" s="24"/>
      <c r="T886" s="24"/>
      <c r="U886" s="24"/>
      <c r="V886" s="24"/>
      <c r="W886" s="24"/>
      <c r="X886" s="24"/>
      <c r="Y886" s="24"/>
      <c r="Z886" s="24"/>
    </row>
    <row r="887" spans="1:26" ht="15.75" customHeight="1">
      <c r="A887" s="24"/>
      <c r="B887" s="24"/>
      <c r="C887" s="24"/>
      <c r="D887" s="24"/>
      <c r="E887" s="24"/>
      <c r="F887" s="24"/>
      <c r="G887" s="24"/>
      <c r="H887" s="24"/>
      <c r="I887" s="24"/>
      <c r="J887" s="24"/>
      <c r="K887" s="24"/>
      <c r="L887" s="24"/>
      <c r="M887" s="24"/>
      <c r="N887" s="24"/>
      <c r="O887" s="24"/>
      <c r="P887" s="24"/>
      <c r="Q887" s="24"/>
      <c r="R887" s="24"/>
      <c r="S887" s="24"/>
      <c r="T887" s="24"/>
      <c r="U887" s="24"/>
      <c r="V887" s="24"/>
      <c r="W887" s="24"/>
      <c r="X887" s="24"/>
      <c r="Y887" s="24"/>
      <c r="Z887" s="24"/>
    </row>
    <row r="888" spans="1:26" ht="15.75" customHeight="1">
      <c r="A888" s="24"/>
      <c r="B888" s="24"/>
      <c r="C888" s="24"/>
      <c r="D888" s="24"/>
      <c r="E888" s="24"/>
      <c r="F888" s="24"/>
      <c r="G888" s="24"/>
      <c r="H888" s="24"/>
      <c r="I888" s="24"/>
      <c r="J888" s="24"/>
      <c r="K888" s="24"/>
      <c r="L888" s="24"/>
      <c r="M888" s="24"/>
      <c r="N888" s="24"/>
      <c r="O888" s="24"/>
      <c r="P888" s="24"/>
      <c r="Q888" s="24"/>
      <c r="R888" s="24"/>
      <c r="S888" s="24"/>
      <c r="T888" s="24"/>
      <c r="U888" s="24"/>
      <c r="V888" s="24"/>
      <c r="W888" s="24"/>
      <c r="X888" s="24"/>
      <c r="Y888" s="24"/>
      <c r="Z888" s="24"/>
    </row>
    <row r="889" spans="1:26" ht="15.75" customHeight="1">
      <c r="A889" s="24"/>
      <c r="B889" s="24"/>
      <c r="C889" s="24"/>
      <c r="D889" s="24"/>
      <c r="E889" s="24"/>
      <c r="F889" s="24"/>
      <c r="G889" s="24"/>
      <c r="H889" s="24"/>
      <c r="I889" s="24"/>
      <c r="J889" s="24"/>
      <c r="K889" s="24"/>
      <c r="L889" s="24"/>
      <c r="M889" s="24"/>
      <c r="N889" s="24"/>
      <c r="O889" s="24"/>
      <c r="P889" s="24"/>
      <c r="Q889" s="24"/>
      <c r="R889" s="24"/>
      <c r="S889" s="24"/>
      <c r="T889" s="24"/>
      <c r="U889" s="24"/>
      <c r="V889" s="24"/>
      <c r="W889" s="24"/>
      <c r="X889" s="24"/>
      <c r="Y889" s="24"/>
      <c r="Z889" s="24"/>
    </row>
    <row r="890" spans="1:26" ht="15.75" customHeight="1">
      <c r="A890" s="24"/>
      <c r="B890" s="24"/>
      <c r="C890" s="24"/>
      <c r="D890" s="24"/>
      <c r="E890" s="24"/>
      <c r="F890" s="24"/>
      <c r="G890" s="24"/>
      <c r="H890" s="24"/>
      <c r="I890" s="24"/>
      <c r="J890" s="24"/>
      <c r="K890" s="24"/>
      <c r="L890" s="24"/>
      <c r="M890" s="24"/>
      <c r="N890" s="24"/>
      <c r="O890" s="24"/>
      <c r="P890" s="24"/>
      <c r="Q890" s="24"/>
      <c r="R890" s="24"/>
      <c r="S890" s="24"/>
      <c r="T890" s="24"/>
      <c r="U890" s="24"/>
      <c r="V890" s="24"/>
      <c r="W890" s="24"/>
      <c r="X890" s="24"/>
      <c r="Y890" s="24"/>
      <c r="Z890" s="24"/>
    </row>
    <row r="891" spans="1:26" ht="15.75" customHeight="1">
      <c r="A891" s="24"/>
      <c r="B891" s="24"/>
      <c r="C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row>
    <row r="892" spans="1:26" ht="15.75" customHeight="1">
      <c r="A892" s="24"/>
      <c r="B892" s="24"/>
      <c r="C892" s="24"/>
      <c r="D892" s="24"/>
      <c r="E892" s="24"/>
      <c r="F892" s="24"/>
      <c r="G892" s="24"/>
      <c r="H892" s="24"/>
      <c r="I892" s="24"/>
      <c r="J892" s="24"/>
      <c r="K892" s="24"/>
      <c r="L892" s="24"/>
      <c r="M892" s="24"/>
      <c r="N892" s="24"/>
      <c r="O892" s="24"/>
      <c r="P892" s="24"/>
      <c r="Q892" s="24"/>
      <c r="R892" s="24"/>
      <c r="S892" s="24"/>
      <c r="T892" s="24"/>
      <c r="U892" s="24"/>
      <c r="V892" s="24"/>
      <c r="W892" s="24"/>
      <c r="X892" s="24"/>
      <c r="Y892" s="24"/>
      <c r="Z892" s="24"/>
    </row>
    <row r="893" spans="1:26" ht="15.75" customHeight="1">
      <c r="A893" s="24"/>
      <c r="B893" s="24"/>
      <c r="C893" s="24"/>
      <c r="D893" s="24"/>
      <c r="E893" s="24"/>
      <c r="F893" s="24"/>
      <c r="G893" s="24"/>
      <c r="H893" s="24"/>
      <c r="I893" s="24"/>
      <c r="J893" s="24"/>
      <c r="K893" s="24"/>
      <c r="L893" s="24"/>
      <c r="M893" s="24"/>
      <c r="N893" s="24"/>
      <c r="O893" s="24"/>
      <c r="P893" s="24"/>
      <c r="Q893" s="24"/>
      <c r="R893" s="24"/>
      <c r="S893" s="24"/>
      <c r="T893" s="24"/>
      <c r="U893" s="24"/>
      <c r="V893" s="24"/>
      <c r="W893" s="24"/>
      <c r="X893" s="24"/>
      <c r="Y893" s="24"/>
      <c r="Z893" s="24"/>
    </row>
    <row r="894" spans="1:26" ht="15.75" customHeight="1">
      <c r="A894" s="24"/>
      <c r="B894" s="24"/>
      <c r="C894" s="24"/>
      <c r="D894" s="24"/>
      <c r="E894" s="24"/>
      <c r="F894" s="24"/>
      <c r="G894" s="24"/>
      <c r="H894" s="24"/>
      <c r="I894" s="24"/>
      <c r="J894" s="24"/>
      <c r="K894" s="24"/>
      <c r="L894" s="24"/>
      <c r="M894" s="24"/>
      <c r="N894" s="24"/>
      <c r="O894" s="24"/>
      <c r="P894" s="24"/>
      <c r="Q894" s="24"/>
      <c r="R894" s="24"/>
      <c r="S894" s="24"/>
      <c r="T894" s="24"/>
      <c r="U894" s="24"/>
      <c r="V894" s="24"/>
      <c r="W894" s="24"/>
      <c r="X894" s="24"/>
      <c r="Y894" s="24"/>
      <c r="Z894" s="24"/>
    </row>
    <row r="895" spans="1:26" ht="15.75" customHeight="1">
      <c r="A895" s="24"/>
      <c r="B895" s="24"/>
      <c r="C895" s="24"/>
      <c r="D895" s="24"/>
      <c r="E895" s="24"/>
      <c r="F895" s="24"/>
      <c r="G895" s="24"/>
      <c r="H895" s="24"/>
      <c r="I895" s="24"/>
      <c r="J895" s="24"/>
      <c r="K895" s="24"/>
      <c r="L895" s="24"/>
      <c r="M895" s="24"/>
      <c r="N895" s="24"/>
      <c r="O895" s="24"/>
      <c r="P895" s="24"/>
      <c r="Q895" s="24"/>
      <c r="R895" s="24"/>
      <c r="S895" s="24"/>
      <c r="T895" s="24"/>
      <c r="U895" s="24"/>
      <c r="V895" s="24"/>
      <c r="W895" s="24"/>
      <c r="X895" s="24"/>
      <c r="Y895" s="24"/>
      <c r="Z895" s="24"/>
    </row>
    <row r="896" spans="1:26" ht="15.75" customHeight="1">
      <c r="A896" s="24"/>
      <c r="B896" s="24"/>
      <c r="C896" s="24"/>
      <c r="D896" s="24"/>
      <c r="E896" s="24"/>
      <c r="F896" s="24"/>
      <c r="G896" s="24"/>
      <c r="H896" s="24"/>
      <c r="I896" s="24"/>
      <c r="J896" s="24"/>
      <c r="K896" s="24"/>
      <c r="L896" s="24"/>
      <c r="M896" s="24"/>
      <c r="N896" s="24"/>
      <c r="O896" s="24"/>
      <c r="P896" s="24"/>
      <c r="Q896" s="24"/>
      <c r="R896" s="24"/>
      <c r="S896" s="24"/>
      <c r="T896" s="24"/>
      <c r="U896" s="24"/>
      <c r="V896" s="24"/>
      <c r="W896" s="24"/>
      <c r="X896" s="24"/>
      <c r="Y896" s="24"/>
      <c r="Z896" s="24"/>
    </row>
    <row r="897" spans="1:26" ht="15.75" customHeight="1">
      <c r="A897" s="24"/>
      <c r="B897" s="24"/>
      <c r="C897" s="24"/>
      <c r="D897" s="24"/>
      <c r="E897" s="24"/>
      <c r="F897" s="24"/>
      <c r="G897" s="24"/>
      <c r="H897" s="24"/>
      <c r="I897" s="24"/>
      <c r="J897" s="24"/>
      <c r="K897" s="24"/>
      <c r="L897" s="24"/>
      <c r="M897" s="24"/>
      <c r="N897" s="24"/>
      <c r="O897" s="24"/>
      <c r="P897" s="24"/>
      <c r="Q897" s="24"/>
      <c r="R897" s="24"/>
      <c r="S897" s="24"/>
      <c r="T897" s="24"/>
      <c r="U897" s="24"/>
      <c r="V897" s="24"/>
      <c r="W897" s="24"/>
      <c r="X897" s="24"/>
      <c r="Y897" s="24"/>
      <c r="Z897" s="24"/>
    </row>
    <row r="898" spans="1:26" ht="15.75" customHeight="1">
      <c r="A898" s="24"/>
      <c r="B898" s="24"/>
      <c r="C898" s="24"/>
      <c r="D898" s="24"/>
      <c r="E898" s="24"/>
      <c r="F898" s="24"/>
      <c r="G898" s="24"/>
      <c r="H898" s="24"/>
      <c r="I898" s="24"/>
      <c r="J898" s="24"/>
      <c r="K898" s="24"/>
      <c r="L898" s="24"/>
      <c r="M898" s="24"/>
      <c r="N898" s="24"/>
      <c r="O898" s="24"/>
      <c r="P898" s="24"/>
      <c r="Q898" s="24"/>
      <c r="R898" s="24"/>
      <c r="S898" s="24"/>
      <c r="T898" s="24"/>
      <c r="U898" s="24"/>
      <c r="V898" s="24"/>
      <c r="W898" s="24"/>
      <c r="X898" s="24"/>
      <c r="Y898" s="24"/>
      <c r="Z898" s="24"/>
    </row>
    <row r="899" spans="1:26" ht="15.75" customHeight="1">
      <c r="A899" s="24"/>
      <c r="B899" s="24"/>
      <c r="C899" s="24"/>
      <c r="D899" s="24"/>
      <c r="E899" s="24"/>
      <c r="F899" s="24"/>
      <c r="G899" s="24"/>
      <c r="H899" s="24"/>
      <c r="I899" s="24"/>
      <c r="J899" s="24"/>
      <c r="K899" s="24"/>
      <c r="L899" s="24"/>
      <c r="M899" s="24"/>
      <c r="N899" s="24"/>
      <c r="O899" s="24"/>
      <c r="P899" s="24"/>
      <c r="Q899" s="24"/>
      <c r="R899" s="24"/>
      <c r="S899" s="24"/>
      <c r="T899" s="24"/>
      <c r="U899" s="24"/>
      <c r="V899" s="24"/>
      <c r="W899" s="24"/>
      <c r="X899" s="24"/>
      <c r="Y899" s="24"/>
      <c r="Z899" s="24"/>
    </row>
    <row r="900" spans="1:26" ht="15.75" customHeight="1">
      <c r="A900" s="24"/>
      <c r="B900" s="24"/>
      <c r="C900" s="24"/>
      <c r="D900" s="24"/>
      <c r="E900" s="24"/>
      <c r="F900" s="24"/>
      <c r="G900" s="24"/>
      <c r="H900" s="24"/>
      <c r="I900" s="24"/>
      <c r="J900" s="24"/>
      <c r="K900" s="24"/>
      <c r="L900" s="24"/>
      <c r="M900" s="24"/>
      <c r="N900" s="24"/>
      <c r="O900" s="24"/>
      <c r="P900" s="24"/>
      <c r="Q900" s="24"/>
      <c r="R900" s="24"/>
      <c r="S900" s="24"/>
      <c r="T900" s="24"/>
      <c r="U900" s="24"/>
      <c r="V900" s="24"/>
      <c r="W900" s="24"/>
      <c r="X900" s="24"/>
      <c r="Y900" s="24"/>
      <c r="Z900" s="24"/>
    </row>
    <row r="901" spans="1:26" ht="15.75" customHeight="1">
      <c r="A901" s="24"/>
      <c r="B901" s="24"/>
      <c r="C901" s="24"/>
      <c r="D901" s="24"/>
      <c r="E901" s="24"/>
      <c r="F901" s="24"/>
      <c r="G901" s="24"/>
      <c r="H901" s="24"/>
      <c r="I901" s="24"/>
      <c r="J901" s="24"/>
      <c r="K901" s="24"/>
      <c r="L901" s="24"/>
      <c r="M901" s="24"/>
      <c r="N901" s="24"/>
      <c r="O901" s="24"/>
      <c r="P901" s="24"/>
      <c r="Q901" s="24"/>
      <c r="R901" s="24"/>
      <c r="S901" s="24"/>
      <c r="T901" s="24"/>
      <c r="U901" s="24"/>
      <c r="V901" s="24"/>
      <c r="W901" s="24"/>
      <c r="X901" s="24"/>
      <c r="Y901" s="24"/>
      <c r="Z901" s="24"/>
    </row>
    <row r="902" spans="1:26" ht="15.75" customHeight="1">
      <c r="A902" s="24"/>
      <c r="B902" s="24"/>
      <c r="C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row>
    <row r="903" spans="1:26" ht="15.75" customHeight="1">
      <c r="A903" s="24"/>
      <c r="B903" s="24"/>
      <c r="C903" s="24"/>
      <c r="D903" s="24"/>
      <c r="E903" s="24"/>
      <c r="F903" s="24"/>
      <c r="G903" s="24"/>
      <c r="H903" s="24"/>
      <c r="I903" s="24"/>
      <c r="J903" s="24"/>
      <c r="K903" s="24"/>
      <c r="L903" s="24"/>
      <c r="M903" s="24"/>
      <c r="N903" s="24"/>
      <c r="O903" s="24"/>
      <c r="P903" s="24"/>
      <c r="Q903" s="24"/>
      <c r="R903" s="24"/>
      <c r="S903" s="24"/>
      <c r="T903" s="24"/>
      <c r="U903" s="24"/>
      <c r="V903" s="24"/>
      <c r="W903" s="24"/>
      <c r="X903" s="24"/>
      <c r="Y903" s="24"/>
      <c r="Z903" s="24"/>
    </row>
    <row r="904" spans="1:26" ht="15.75" customHeight="1">
      <c r="A904" s="24"/>
      <c r="B904" s="24"/>
      <c r="C904" s="24"/>
      <c r="D904" s="24"/>
      <c r="E904" s="24"/>
      <c r="F904" s="24"/>
      <c r="G904" s="24"/>
      <c r="H904" s="24"/>
      <c r="I904" s="24"/>
      <c r="J904" s="24"/>
      <c r="K904" s="24"/>
      <c r="L904" s="24"/>
      <c r="M904" s="24"/>
      <c r="N904" s="24"/>
      <c r="O904" s="24"/>
      <c r="P904" s="24"/>
      <c r="Q904" s="24"/>
      <c r="R904" s="24"/>
      <c r="S904" s="24"/>
      <c r="T904" s="24"/>
      <c r="U904" s="24"/>
      <c r="V904" s="24"/>
      <c r="W904" s="24"/>
      <c r="X904" s="24"/>
      <c r="Y904" s="24"/>
      <c r="Z904" s="24"/>
    </row>
    <row r="905" spans="1:26" ht="15.75" customHeight="1">
      <c r="A905" s="24"/>
      <c r="B905" s="24"/>
      <c r="C905" s="24"/>
      <c r="D905" s="24"/>
      <c r="E905" s="24"/>
      <c r="F905" s="24"/>
      <c r="G905" s="24"/>
      <c r="H905" s="24"/>
      <c r="I905" s="24"/>
      <c r="J905" s="24"/>
      <c r="K905" s="24"/>
      <c r="L905" s="24"/>
      <c r="M905" s="24"/>
      <c r="N905" s="24"/>
      <c r="O905" s="24"/>
      <c r="P905" s="24"/>
      <c r="Q905" s="24"/>
      <c r="R905" s="24"/>
      <c r="S905" s="24"/>
      <c r="T905" s="24"/>
      <c r="U905" s="24"/>
      <c r="V905" s="24"/>
      <c r="W905" s="24"/>
      <c r="X905" s="24"/>
      <c r="Y905" s="24"/>
      <c r="Z905" s="24"/>
    </row>
    <row r="906" spans="1:26" ht="15.75" customHeight="1">
      <c r="A906" s="24"/>
      <c r="B906" s="24"/>
      <c r="C906" s="24"/>
      <c r="D906" s="24"/>
      <c r="E906" s="24"/>
      <c r="F906" s="24"/>
      <c r="G906" s="24"/>
      <c r="H906" s="24"/>
      <c r="I906" s="24"/>
      <c r="J906" s="24"/>
      <c r="K906" s="24"/>
      <c r="L906" s="24"/>
      <c r="M906" s="24"/>
      <c r="N906" s="24"/>
      <c r="O906" s="24"/>
      <c r="P906" s="24"/>
      <c r="Q906" s="24"/>
      <c r="R906" s="24"/>
      <c r="S906" s="24"/>
      <c r="T906" s="24"/>
      <c r="U906" s="24"/>
      <c r="V906" s="24"/>
      <c r="W906" s="24"/>
      <c r="X906" s="24"/>
      <c r="Y906" s="24"/>
      <c r="Z906" s="24"/>
    </row>
    <row r="907" spans="1:26" ht="15.75" customHeight="1">
      <c r="A907" s="24"/>
      <c r="B907" s="24"/>
      <c r="C907" s="24"/>
      <c r="D907" s="24"/>
      <c r="E907" s="24"/>
      <c r="F907" s="24"/>
      <c r="G907" s="24"/>
      <c r="H907" s="24"/>
      <c r="I907" s="24"/>
      <c r="J907" s="24"/>
      <c r="K907" s="24"/>
      <c r="L907" s="24"/>
      <c r="M907" s="24"/>
      <c r="N907" s="24"/>
      <c r="O907" s="24"/>
      <c r="P907" s="24"/>
      <c r="Q907" s="24"/>
      <c r="R907" s="24"/>
      <c r="S907" s="24"/>
      <c r="T907" s="24"/>
      <c r="U907" s="24"/>
      <c r="V907" s="24"/>
      <c r="W907" s="24"/>
      <c r="X907" s="24"/>
      <c r="Y907" s="24"/>
      <c r="Z907" s="24"/>
    </row>
    <row r="908" spans="1:26" ht="15.75" customHeight="1">
      <c r="A908" s="24"/>
      <c r="B908" s="24"/>
      <c r="C908" s="24"/>
      <c r="D908" s="24"/>
      <c r="E908" s="24"/>
      <c r="F908" s="24"/>
      <c r="G908" s="24"/>
      <c r="H908" s="24"/>
      <c r="I908" s="24"/>
      <c r="J908" s="24"/>
      <c r="K908" s="24"/>
      <c r="L908" s="24"/>
      <c r="M908" s="24"/>
      <c r="N908" s="24"/>
      <c r="O908" s="24"/>
      <c r="P908" s="24"/>
      <c r="Q908" s="24"/>
      <c r="R908" s="24"/>
      <c r="S908" s="24"/>
      <c r="T908" s="24"/>
      <c r="U908" s="24"/>
      <c r="V908" s="24"/>
      <c r="W908" s="24"/>
      <c r="X908" s="24"/>
      <c r="Y908" s="24"/>
      <c r="Z908" s="24"/>
    </row>
    <row r="909" spans="1:26" ht="15.75" customHeight="1">
      <c r="A909" s="24"/>
      <c r="B909" s="24"/>
      <c r="C909" s="24"/>
      <c r="D909" s="24"/>
      <c r="E909" s="24"/>
      <c r="F909" s="24"/>
      <c r="G909" s="24"/>
      <c r="H909" s="24"/>
      <c r="I909" s="24"/>
      <c r="J909" s="24"/>
      <c r="K909" s="24"/>
      <c r="L909" s="24"/>
      <c r="M909" s="24"/>
      <c r="N909" s="24"/>
      <c r="O909" s="24"/>
      <c r="P909" s="24"/>
      <c r="Q909" s="24"/>
      <c r="R909" s="24"/>
      <c r="S909" s="24"/>
      <c r="T909" s="24"/>
      <c r="U909" s="24"/>
      <c r="V909" s="24"/>
      <c r="W909" s="24"/>
      <c r="X909" s="24"/>
      <c r="Y909" s="24"/>
      <c r="Z909" s="24"/>
    </row>
    <row r="910" spans="1:26" ht="15.75" customHeight="1">
      <c r="A910" s="24"/>
      <c r="B910" s="24"/>
      <c r="C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row>
    <row r="911" spans="1:26" ht="15.75" customHeight="1">
      <c r="A911" s="24"/>
      <c r="B911" s="24"/>
      <c r="C911" s="24"/>
      <c r="D911" s="24"/>
      <c r="E911" s="24"/>
      <c r="F911" s="24"/>
      <c r="G911" s="24"/>
      <c r="H911" s="24"/>
      <c r="I911" s="24"/>
      <c r="J911" s="24"/>
      <c r="K911" s="24"/>
      <c r="L911" s="24"/>
      <c r="M911" s="24"/>
      <c r="N911" s="24"/>
      <c r="O911" s="24"/>
      <c r="P911" s="24"/>
      <c r="Q911" s="24"/>
      <c r="R911" s="24"/>
      <c r="S911" s="24"/>
      <c r="T911" s="24"/>
      <c r="U911" s="24"/>
      <c r="V911" s="24"/>
      <c r="W911" s="24"/>
      <c r="X911" s="24"/>
      <c r="Y911" s="24"/>
      <c r="Z911" s="24"/>
    </row>
    <row r="912" spans="1:26" ht="15.75" customHeight="1">
      <c r="A912" s="24"/>
      <c r="B912" s="24"/>
      <c r="C912" s="24"/>
      <c r="D912" s="24"/>
      <c r="E912" s="24"/>
      <c r="F912" s="24"/>
      <c r="G912" s="24"/>
      <c r="H912" s="24"/>
      <c r="I912" s="24"/>
      <c r="J912" s="24"/>
      <c r="K912" s="24"/>
      <c r="L912" s="24"/>
      <c r="M912" s="24"/>
      <c r="N912" s="24"/>
      <c r="O912" s="24"/>
      <c r="P912" s="24"/>
      <c r="Q912" s="24"/>
      <c r="R912" s="24"/>
      <c r="S912" s="24"/>
      <c r="T912" s="24"/>
      <c r="U912" s="24"/>
      <c r="V912" s="24"/>
      <c r="W912" s="24"/>
      <c r="X912" s="24"/>
      <c r="Y912" s="24"/>
      <c r="Z912" s="24"/>
    </row>
    <row r="913" spans="1:26" ht="15.75" customHeight="1">
      <c r="A913" s="24"/>
      <c r="B913" s="24"/>
      <c r="C913" s="24"/>
      <c r="D913" s="24"/>
      <c r="E913" s="24"/>
      <c r="F913" s="24"/>
      <c r="G913" s="24"/>
      <c r="H913" s="24"/>
      <c r="I913" s="24"/>
      <c r="J913" s="24"/>
      <c r="K913" s="24"/>
      <c r="L913" s="24"/>
      <c r="M913" s="24"/>
      <c r="N913" s="24"/>
      <c r="O913" s="24"/>
      <c r="P913" s="24"/>
      <c r="Q913" s="24"/>
      <c r="R913" s="24"/>
      <c r="S913" s="24"/>
      <c r="T913" s="24"/>
      <c r="U913" s="24"/>
      <c r="V913" s="24"/>
      <c r="W913" s="24"/>
      <c r="X913" s="24"/>
      <c r="Y913" s="24"/>
      <c r="Z913" s="24"/>
    </row>
    <row r="914" spans="1:26" ht="15.75" customHeight="1">
      <c r="A914" s="24"/>
      <c r="B914" s="24"/>
      <c r="C914" s="24"/>
      <c r="D914" s="24"/>
      <c r="E914" s="24"/>
      <c r="F914" s="24"/>
      <c r="G914" s="24"/>
      <c r="H914" s="24"/>
      <c r="I914" s="24"/>
      <c r="J914" s="24"/>
      <c r="K914" s="24"/>
      <c r="L914" s="24"/>
      <c r="M914" s="24"/>
      <c r="N914" s="24"/>
      <c r="O914" s="24"/>
      <c r="P914" s="24"/>
      <c r="Q914" s="24"/>
      <c r="R914" s="24"/>
      <c r="S914" s="24"/>
      <c r="T914" s="24"/>
      <c r="U914" s="24"/>
      <c r="V914" s="24"/>
      <c r="W914" s="24"/>
      <c r="X914" s="24"/>
      <c r="Y914" s="24"/>
      <c r="Z914" s="24"/>
    </row>
    <row r="915" spans="1:26" ht="15.75" customHeight="1">
      <c r="A915" s="24"/>
      <c r="B915" s="24"/>
      <c r="C915" s="24"/>
      <c r="D915" s="24"/>
      <c r="E915" s="24"/>
      <c r="F915" s="24"/>
      <c r="G915" s="24"/>
      <c r="H915" s="24"/>
      <c r="I915" s="24"/>
      <c r="J915" s="24"/>
      <c r="K915" s="24"/>
      <c r="L915" s="24"/>
      <c r="M915" s="24"/>
      <c r="N915" s="24"/>
      <c r="O915" s="24"/>
      <c r="P915" s="24"/>
      <c r="Q915" s="24"/>
      <c r="R915" s="24"/>
      <c r="S915" s="24"/>
      <c r="T915" s="24"/>
      <c r="U915" s="24"/>
      <c r="V915" s="24"/>
      <c r="W915" s="24"/>
      <c r="X915" s="24"/>
      <c r="Y915" s="24"/>
      <c r="Z915" s="24"/>
    </row>
    <row r="916" spans="1:26" ht="15.75" customHeight="1">
      <c r="A916" s="24"/>
      <c r="B916" s="24"/>
      <c r="C916" s="24"/>
      <c r="D916" s="24"/>
      <c r="E916" s="24"/>
      <c r="F916" s="24"/>
      <c r="G916" s="24"/>
      <c r="H916" s="24"/>
      <c r="I916" s="24"/>
      <c r="J916" s="24"/>
      <c r="K916" s="24"/>
      <c r="L916" s="24"/>
      <c r="M916" s="24"/>
      <c r="N916" s="24"/>
      <c r="O916" s="24"/>
      <c r="P916" s="24"/>
      <c r="Q916" s="24"/>
      <c r="R916" s="24"/>
      <c r="S916" s="24"/>
      <c r="T916" s="24"/>
      <c r="U916" s="24"/>
      <c r="V916" s="24"/>
      <c r="W916" s="24"/>
      <c r="X916" s="24"/>
      <c r="Y916" s="24"/>
      <c r="Z916" s="24"/>
    </row>
    <row r="917" spans="1:26" ht="15.75" customHeight="1">
      <c r="A917" s="24"/>
      <c r="B917" s="24"/>
      <c r="C917" s="24"/>
      <c r="D917" s="24"/>
      <c r="E917" s="24"/>
      <c r="F917" s="24"/>
      <c r="G917" s="24"/>
      <c r="H917" s="24"/>
      <c r="I917" s="24"/>
      <c r="J917" s="24"/>
      <c r="K917" s="24"/>
      <c r="L917" s="24"/>
      <c r="M917" s="24"/>
      <c r="N917" s="24"/>
      <c r="O917" s="24"/>
      <c r="P917" s="24"/>
      <c r="Q917" s="24"/>
      <c r="R917" s="24"/>
      <c r="S917" s="24"/>
      <c r="T917" s="24"/>
      <c r="U917" s="24"/>
      <c r="V917" s="24"/>
      <c r="W917" s="24"/>
      <c r="X917" s="24"/>
      <c r="Y917" s="24"/>
      <c r="Z917" s="24"/>
    </row>
    <row r="918" spans="1:26" ht="15.75" customHeight="1">
      <c r="A918" s="24"/>
      <c r="B918" s="24"/>
      <c r="C918" s="24"/>
      <c r="D918" s="24"/>
      <c r="E918" s="24"/>
      <c r="F918" s="24"/>
      <c r="G918" s="24"/>
      <c r="H918" s="24"/>
      <c r="I918" s="24"/>
      <c r="J918" s="24"/>
      <c r="K918" s="24"/>
      <c r="L918" s="24"/>
      <c r="M918" s="24"/>
      <c r="N918" s="24"/>
      <c r="O918" s="24"/>
      <c r="P918" s="24"/>
      <c r="Q918" s="24"/>
      <c r="R918" s="24"/>
      <c r="S918" s="24"/>
      <c r="T918" s="24"/>
      <c r="U918" s="24"/>
      <c r="V918" s="24"/>
      <c r="W918" s="24"/>
      <c r="X918" s="24"/>
      <c r="Y918" s="24"/>
      <c r="Z918" s="24"/>
    </row>
    <row r="919" spans="1:26" ht="15.75" customHeight="1">
      <c r="A919" s="24"/>
      <c r="B919" s="24"/>
      <c r="C919" s="24"/>
      <c r="D919" s="24"/>
      <c r="E919" s="24"/>
      <c r="F919" s="24"/>
      <c r="G919" s="24"/>
      <c r="H919" s="24"/>
      <c r="I919" s="24"/>
      <c r="J919" s="24"/>
      <c r="K919" s="24"/>
      <c r="L919" s="24"/>
      <c r="M919" s="24"/>
      <c r="N919" s="24"/>
      <c r="O919" s="24"/>
      <c r="P919" s="24"/>
      <c r="Q919" s="24"/>
      <c r="R919" s="24"/>
      <c r="S919" s="24"/>
      <c r="T919" s="24"/>
      <c r="U919" s="24"/>
      <c r="V919" s="24"/>
      <c r="W919" s="24"/>
      <c r="X919" s="24"/>
      <c r="Y919" s="24"/>
      <c r="Z919" s="24"/>
    </row>
    <row r="920" spans="1:26" ht="15.75" customHeight="1">
      <c r="A920" s="24"/>
      <c r="B920" s="24"/>
      <c r="C920" s="24"/>
      <c r="D920" s="24"/>
      <c r="E920" s="24"/>
      <c r="F920" s="24"/>
      <c r="G920" s="24"/>
      <c r="H920" s="24"/>
      <c r="I920" s="24"/>
      <c r="J920" s="24"/>
      <c r="K920" s="24"/>
      <c r="L920" s="24"/>
      <c r="M920" s="24"/>
      <c r="N920" s="24"/>
      <c r="O920" s="24"/>
      <c r="P920" s="24"/>
      <c r="Q920" s="24"/>
      <c r="R920" s="24"/>
      <c r="S920" s="24"/>
      <c r="T920" s="24"/>
      <c r="U920" s="24"/>
      <c r="V920" s="24"/>
      <c r="W920" s="24"/>
      <c r="X920" s="24"/>
      <c r="Y920" s="24"/>
      <c r="Z920" s="24"/>
    </row>
    <row r="921" spans="1:26" ht="15.75" customHeight="1">
      <c r="A921" s="24"/>
      <c r="B921" s="24"/>
      <c r="C921" s="24"/>
      <c r="D921" s="24"/>
      <c r="E921" s="24"/>
      <c r="F921" s="24"/>
      <c r="G921" s="24"/>
      <c r="H921" s="24"/>
      <c r="I921" s="24"/>
      <c r="J921" s="24"/>
      <c r="K921" s="24"/>
      <c r="L921" s="24"/>
      <c r="M921" s="24"/>
      <c r="N921" s="24"/>
      <c r="O921" s="24"/>
      <c r="P921" s="24"/>
      <c r="Q921" s="24"/>
      <c r="R921" s="24"/>
      <c r="S921" s="24"/>
      <c r="T921" s="24"/>
      <c r="U921" s="24"/>
      <c r="V921" s="24"/>
      <c r="W921" s="24"/>
      <c r="X921" s="24"/>
      <c r="Y921" s="24"/>
      <c r="Z921" s="24"/>
    </row>
    <row r="922" spans="1:26" ht="15.75" customHeight="1">
      <c r="A922" s="24"/>
      <c r="B922" s="24"/>
      <c r="C922" s="24"/>
      <c r="D922" s="24"/>
      <c r="E922" s="24"/>
      <c r="F922" s="24"/>
      <c r="G922" s="24"/>
      <c r="H922" s="24"/>
      <c r="I922" s="24"/>
      <c r="J922" s="24"/>
      <c r="K922" s="24"/>
      <c r="L922" s="24"/>
      <c r="M922" s="24"/>
      <c r="N922" s="24"/>
      <c r="O922" s="24"/>
      <c r="P922" s="24"/>
      <c r="Q922" s="24"/>
      <c r="R922" s="24"/>
      <c r="S922" s="24"/>
      <c r="T922" s="24"/>
      <c r="U922" s="24"/>
      <c r="V922" s="24"/>
      <c r="W922" s="24"/>
      <c r="X922" s="24"/>
      <c r="Y922" s="24"/>
      <c r="Z922" s="24"/>
    </row>
    <row r="923" spans="1:26" ht="15.75" customHeight="1">
      <c r="A923" s="24"/>
      <c r="B923" s="24"/>
      <c r="C923" s="24"/>
      <c r="D923" s="24"/>
      <c r="E923" s="24"/>
      <c r="F923" s="24"/>
      <c r="G923" s="24"/>
      <c r="H923" s="24"/>
      <c r="I923" s="24"/>
      <c r="J923" s="24"/>
      <c r="K923" s="24"/>
      <c r="L923" s="24"/>
      <c r="M923" s="24"/>
      <c r="N923" s="24"/>
      <c r="O923" s="24"/>
      <c r="P923" s="24"/>
      <c r="Q923" s="24"/>
      <c r="R923" s="24"/>
      <c r="S923" s="24"/>
      <c r="T923" s="24"/>
      <c r="U923" s="24"/>
      <c r="V923" s="24"/>
      <c r="W923" s="24"/>
      <c r="X923" s="24"/>
      <c r="Y923" s="24"/>
      <c r="Z923" s="24"/>
    </row>
    <row r="924" spans="1:26" ht="15.75" customHeight="1">
      <c r="A924" s="24"/>
      <c r="B924" s="24"/>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row>
    <row r="925" spans="1:26" ht="15.75" customHeight="1">
      <c r="A925" s="24"/>
      <c r="B925" s="24"/>
      <c r="C925" s="24"/>
      <c r="D925" s="24"/>
      <c r="E925" s="24"/>
      <c r="F925" s="24"/>
      <c r="G925" s="24"/>
      <c r="H925" s="24"/>
      <c r="I925" s="24"/>
      <c r="J925" s="24"/>
      <c r="K925" s="24"/>
      <c r="L925" s="24"/>
      <c r="M925" s="24"/>
      <c r="N925" s="24"/>
      <c r="O925" s="24"/>
      <c r="P925" s="24"/>
      <c r="Q925" s="24"/>
      <c r="R925" s="24"/>
      <c r="S925" s="24"/>
      <c r="T925" s="24"/>
      <c r="U925" s="24"/>
      <c r="V925" s="24"/>
      <c r="W925" s="24"/>
      <c r="X925" s="24"/>
      <c r="Y925" s="24"/>
      <c r="Z925" s="24"/>
    </row>
    <row r="926" spans="1:26" ht="15.75" customHeight="1">
      <c r="A926" s="24"/>
      <c r="B926" s="24"/>
      <c r="C926" s="24"/>
      <c r="D926" s="24"/>
      <c r="E926" s="24"/>
      <c r="F926" s="24"/>
      <c r="G926" s="24"/>
      <c r="H926" s="24"/>
      <c r="I926" s="24"/>
      <c r="J926" s="24"/>
      <c r="K926" s="24"/>
      <c r="L926" s="24"/>
      <c r="M926" s="24"/>
      <c r="N926" s="24"/>
      <c r="O926" s="24"/>
      <c r="P926" s="24"/>
      <c r="Q926" s="24"/>
      <c r="R926" s="24"/>
      <c r="S926" s="24"/>
      <c r="T926" s="24"/>
      <c r="U926" s="24"/>
      <c r="V926" s="24"/>
      <c r="W926" s="24"/>
      <c r="X926" s="24"/>
      <c r="Y926" s="24"/>
      <c r="Z926" s="24"/>
    </row>
    <row r="927" spans="1:26" ht="15.75" customHeight="1">
      <c r="A927" s="24"/>
      <c r="B927" s="24"/>
      <c r="C927" s="24"/>
      <c r="D927" s="24"/>
      <c r="E927" s="24"/>
      <c r="F927" s="24"/>
      <c r="G927" s="24"/>
      <c r="H927" s="24"/>
      <c r="I927" s="24"/>
      <c r="J927" s="24"/>
      <c r="K927" s="24"/>
      <c r="L927" s="24"/>
      <c r="M927" s="24"/>
      <c r="N927" s="24"/>
      <c r="O927" s="24"/>
      <c r="P927" s="24"/>
      <c r="Q927" s="24"/>
      <c r="R927" s="24"/>
      <c r="S927" s="24"/>
      <c r="T927" s="24"/>
      <c r="U927" s="24"/>
      <c r="V927" s="24"/>
      <c r="W927" s="24"/>
      <c r="X927" s="24"/>
      <c r="Y927" s="24"/>
      <c r="Z927" s="24"/>
    </row>
    <row r="928" spans="1:26" ht="15.75" customHeight="1">
      <c r="A928" s="24"/>
      <c r="B928" s="24"/>
      <c r="C928" s="24"/>
      <c r="D928" s="24"/>
      <c r="E928" s="24"/>
      <c r="F928" s="24"/>
      <c r="G928" s="24"/>
      <c r="H928" s="24"/>
      <c r="I928" s="24"/>
      <c r="J928" s="24"/>
      <c r="K928" s="24"/>
      <c r="L928" s="24"/>
      <c r="M928" s="24"/>
      <c r="N928" s="24"/>
      <c r="O928" s="24"/>
      <c r="P928" s="24"/>
      <c r="Q928" s="24"/>
      <c r="R928" s="24"/>
      <c r="S928" s="24"/>
      <c r="T928" s="24"/>
      <c r="U928" s="24"/>
      <c r="V928" s="24"/>
      <c r="W928" s="24"/>
      <c r="X928" s="24"/>
      <c r="Y928" s="24"/>
      <c r="Z928" s="24"/>
    </row>
    <row r="929" spans="1:26" ht="15.75" customHeight="1">
      <c r="A929" s="24"/>
      <c r="B929" s="24"/>
      <c r="C929" s="24"/>
      <c r="D929" s="24"/>
      <c r="E929" s="24"/>
      <c r="F929" s="24"/>
      <c r="G929" s="24"/>
      <c r="H929" s="24"/>
      <c r="I929" s="24"/>
      <c r="J929" s="24"/>
      <c r="K929" s="24"/>
      <c r="L929" s="24"/>
      <c r="M929" s="24"/>
      <c r="N929" s="24"/>
      <c r="O929" s="24"/>
      <c r="P929" s="24"/>
      <c r="Q929" s="24"/>
      <c r="R929" s="24"/>
      <c r="S929" s="24"/>
      <c r="T929" s="24"/>
      <c r="U929" s="24"/>
      <c r="V929" s="24"/>
      <c r="W929" s="24"/>
      <c r="X929" s="24"/>
      <c r="Y929" s="24"/>
      <c r="Z929" s="24"/>
    </row>
    <row r="930" spans="1:26" ht="15.75" customHeight="1">
      <c r="A930" s="24"/>
      <c r="B930" s="24"/>
      <c r="C930" s="24"/>
      <c r="D930" s="24"/>
      <c r="E930" s="24"/>
      <c r="F930" s="24"/>
      <c r="G930" s="24"/>
      <c r="H930" s="24"/>
      <c r="I930" s="24"/>
      <c r="J930" s="24"/>
      <c r="K930" s="24"/>
      <c r="L930" s="24"/>
      <c r="M930" s="24"/>
      <c r="N930" s="24"/>
      <c r="O930" s="24"/>
      <c r="P930" s="24"/>
      <c r="Q930" s="24"/>
      <c r="R930" s="24"/>
      <c r="S930" s="24"/>
      <c r="T930" s="24"/>
      <c r="U930" s="24"/>
      <c r="V930" s="24"/>
      <c r="W930" s="24"/>
      <c r="X930" s="24"/>
      <c r="Y930" s="24"/>
      <c r="Z930" s="24"/>
    </row>
    <row r="931" spans="1:26" ht="15.75" customHeight="1">
      <c r="A931" s="24"/>
      <c r="B931" s="24"/>
      <c r="C931" s="24"/>
      <c r="D931" s="24"/>
      <c r="E931" s="24"/>
      <c r="F931" s="24"/>
      <c r="G931" s="24"/>
      <c r="H931" s="24"/>
      <c r="I931" s="24"/>
      <c r="J931" s="24"/>
      <c r="K931" s="24"/>
      <c r="L931" s="24"/>
      <c r="M931" s="24"/>
      <c r="N931" s="24"/>
      <c r="O931" s="24"/>
      <c r="P931" s="24"/>
      <c r="Q931" s="24"/>
      <c r="R931" s="24"/>
      <c r="S931" s="24"/>
      <c r="T931" s="24"/>
      <c r="U931" s="24"/>
      <c r="V931" s="24"/>
      <c r="W931" s="24"/>
      <c r="X931" s="24"/>
      <c r="Y931" s="24"/>
      <c r="Z931" s="24"/>
    </row>
    <row r="932" spans="1:26" ht="15.75" customHeight="1">
      <c r="A932" s="24"/>
      <c r="B932" s="24"/>
      <c r="C932" s="24"/>
      <c r="D932" s="24"/>
      <c r="E932" s="24"/>
      <c r="F932" s="24"/>
      <c r="G932" s="24"/>
      <c r="H932" s="24"/>
      <c r="I932" s="24"/>
      <c r="J932" s="24"/>
      <c r="K932" s="24"/>
      <c r="L932" s="24"/>
      <c r="M932" s="24"/>
      <c r="N932" s="24"/>
      <c r="O932" s="24"/>
      <c r="P932" s="24"/>
      <c r="Q932" s="24"/>
      <c r="R932" s="24"/>
      <c r="S932" s="24"/>
      <c r="T932" s="24"/>
      <c r="U932" s="24"/>
      <c r="V932" s="24"/>
      <c r="W932" s="24"/>
      <c r="X932" s="24"/>
      <c r="Y932" s="24"/>
      <c r="Z932" s="24"/>
    </row>
    <row r="933" spans="1:26" ht="15.75" customHeight="1">
      <c r="A933" s="24"/>
      <c r="B933" s="24"/>
      <c r="C933" s="24"/>
      <c r="D933" s="24"/>
      <c r="E933" s="24"/>
      <c r="F933" s="24"/>
      <c r="G933" s="24"/>
      <c r="H933" s="24"/>
      <c r="I933" s="24"/>
      <c r="J933" s="24"/>
      <c r="K933" s="24"/>
      <c r="L933" s="24"/>
      <c r="M933" s="24"/>
      <c r="N933" s="24"/>
      <c r="O933" s="24"/>
      <c r="P933" s="24"/>
      <c r="Q933" s="24"/>
      <c r="R933" s="24"/>
      <c r="S933" s="24"/>
      <c r="T933" s="24"/>
      <c r="U933" s="24"/>
      <c r="V933" s="24"/>
      <c r="W933" s="24"/>
      <c r="X933" s="24"/>
      <c r="Y933" s="24"/>
      <c r="Z933" s="24"/>
    </row>
    <row r="934" spans="1:26" ht="15.75" customHeight="1">
      <c r="A934" s="24"/>
      <c r="B934" s="24"/>
      <c r="C934" s="24"/>
      <c r="D934" s="24"/>
      <c r="E934" s="24"/>
      <c r="F934" s="24"/>
      <c r="G934" s="24"/>
      <c r="H934" s="24"/>
      <c r="I934" s="24"/>
      <c r="J934" s="24"/>
      <c r="K934" s="24"/>
      <c r="L934" s="24"/>
      <c r="M934" s="24"/>
      <c r="N934" s="24"/>
      <c r="O934" s="24"/>
      <c r="P934" s="24"/>
      <c r="Q934" s="24"/>
      <c r="R934" s="24"/>
      <c r="S934" s="24"/>
      <c r="T934" s="24"/>
      <c r="U934" s="24"/>
      <c r="V934" s="24"/>
      <c r="W934" s="24"/>
      <c r="X934" s="24"/>
      <c r="Y934" s="24"/>
      <c r="Z934" s="24"/>
    </row>
    <row r="935" spans="1:26" ht="15.75" customHeight="1">
      <c r="A935" s="24"/>
      <c r="B935" s="24"/>
      <c r="C935" s="24"/>
      <c r="D935" s="24"/>
      <c r="E935" s="24"/>
      <c r="F935" s="24"/>
      <c r="G935" s="24"/>
      <c r="H935" s="24"/>
      <c r="I935" s="24"/>
      <c r="J935" s="24"/>
      <c r="K935" s="24"/>
      <c r="L935" s="24"/>
      <c r="M935" s="24"/>
      <c r="N935" s="24"/>
      <c r="O935" s="24"/>
      <c r="P935" s="24"/>
      <c r="Q935" s="24"/>
      <c r="R935" s="24"/>
      <c r="S935" s="24"/>
      <c r="T935" s="24"/>
      <c r="U935" s="24"/>
      <c r="V935" s="24"/>
      <c r="W935" s="24"/>
      <c r="X935" s="24"/>
      <c r="Y935" s="24"/>
      <c r="Z935" s="24"/>
    </row>
    <row r="936" spans="1:26" ht="15.75" customHeight="1">
      <c r="A936" s="24"/>
      <c r="B936" s="24"/>
      <c r="C936" s="24"/>
      <c r="D936" s="24"/>
      <c r="E936" s="24"/>
      <c r="F936" s="24"/>
      <c r="G936" s="24"/>
      <c r="H936" s="24"/>
      <c r="I936" s="24"/>
      <c r="J936" s="24"/>
      <c r="K936" s="24"/>
      <c r="L936" s="24"/>
      <c r="M936" s="24"/>
      <c r="N936" s="24"/>
      <c r="O936" s="24"/>
      <c r="P936" s="24"/>
      <c r="Q936" s="24"/>
      <c r="R936" s="24"/>
      <c r="S936" s="24"/>
      <c r="T936" s="24"/>
      <c r="U936" s="24"/>
      <c r="V936" s="24"/>
      <c r="W936" s="24"/>
      <c r="X936" s="24"/>
      <c r="Y936" s="24"/>
      <c r="Z936" s="24"/>
    </row>
    <row r="937" spans="1:26" ht="15.75" customHeight="1">
      <c r="A937" s="24"/>
      <c r="B937" s="24"/>
      <c r="C937" s="24"/>
      <c r="D937" s="24"/>
      <c r="E937" s="24"/>
      <c r="F937" s="24"/>
      <c r="G937" s="24"/>
      <c r="H937" s="24"/>
      <c r="I937" s="24"/>
      <c r="J937" s="24"/>
      <c r="K937" s="24"/>
      <c r="L937" s="24"/>
      <c r="M937" s="24"/>
      <c r="N937" s="24"/>
      <c r="O937" s="24"/>
      <c r="P937" s="24"/>
      <c r="Q937" s="24"/>
      <c r="R937" s="24"/>
      <c r="S937" s="24"/>
      <c r="T937" s="24"/>
      <c r="U937" s="24"/>
      <c r="V937" s="24"/>
      <c r="W937" s="24"/>
      <c r="X937" s="24"/>
      <c r="Y937" s="24"/>
      <c r="Z937" s="24"/>
    </row>
    <row r="938" spans="1:26" ht="15.75" customHeight="1">
      <c r="A938" s="24"/>
      <c r="B938" s="24"/>
      <c r="C938" s="24"/>
      <c r="D938" s="24"/>
      <c r="E938" s="24"/>
      <c r="F938" s="24"/>
      <c r="G938" s="24"/>
      <c r="H938" s="24"/>
      <c r="I938" s="24"/>
      <c r="J938" s="24"/>
      <c r="K938" s="24"/>
      <c r="L938" s="24"/>
      <c r="M938" s="24"/>
      <c r="N938" s="24"/>
      <c r="O938" s="24"/>
      <c r="P938" s="24"/>
      <c r="Q938" s="24"/>
      <c r="R938" s="24"/>
      <c r="S938" s="24"/>
      <c r="T938" s="24"/>
      <c r="U938" s="24"/>
      <c r="V938" s="24"/>
      <c r="W938" s="24"/>
      <c r="X938" s="24"/>
      <c r="Y938" s="24"/>
      <c r="Z938" s="24"/>
    </row>
    <row r="939" spans="1:26" ht="15.75" customHeight="1">
      <c r="A939" s="24"/>
      <c r="B939" s="24"/>
      <c r="C939" s="24"/>
      <c r="D939" s="24"/>
      <c r="E939" s="24"/>
      <c r="F939" s="24"/>
      <c r="G939" s="24"/>
      <c r="H939" s="24"/>
      <c r="I939" s="24"/>
      <c r="J939" s="24"/>
      <c r="K939" s="24"/>
      <c r="L939" s="24"/>
      <c r="M939" s="24"/>
      <c r="N939" s="24"/>
      <c r="O939" s="24"/>
      <c r="P939" s="24"/>
      <c r="Q939" s="24"/>
      <c r="R939" s="24"/>
      <c r="S939" s="24"/>
      <c r="T939" s="24"/>
      <c r="U939" s="24"/>
      <c r="V939" s="24"/>
      <c r="W939" s="24"/>
      <c r="X939" s="24"/>
      <c r="Y939" s="24"/>
      <c r="Z939" s="24"/>
    </row>
    <row r="940" spans="1:26" ht="15.75" customHeight="1">
      <c r="A940" s="24"/>
      <c r="B940" s="24"/>
      <c r="C940" s="24"/>
      <c r="D940" s="24"/>
      <c r="E940" s="24"/>
      <c r="F940" s="24"/>
      <c r="G940" s="24"/>
      <c r="H940" s="24"/>
      <c r="I940" s="24"/>
      <c r="J940" s="24"/>
      <c r="K940" s="24"/>
      <c r="L940" s="24"/>
      <c r="M940" s="24"/>
      <c r="N940" s="24"/>
      <c r="O940" s="24"/>
      <c r="P940" s="24"/>
      <c r="Q940" s="24"/>
      <c r="R940" s="24"/>
      <c r="S940" s="24"/>
      <c r="T940" s="24"/>
      <c r="U940" s="24"/>
      <c r="V940" s="24"/>
      <c r="W940" s="24"/>
      <c r="X940" s="24"/>
      <c r="Y940" s="24"/>
      <c r="Z940" s="24"/>
    </row>
    <row r="941" spans="1:26" ht="15.75" customHeight="1">
      <c r="A941" s="24"/>
      <c r="B941" s="24"/>
      <c r="C941" s="24"/>
      <c r="D941" s="24"/>
      <c r="E941" s="24"/>
      <c r="F941" s="24"/>
      <c r="G941" s="24"/>
      <c r="H941" s="24"/>
      <c r="I941" s="24"/>
      <c r="J941" s="24"/>
      <c r="K941" s="24"/>
      <c r="L941" s="24"/>
      <c r="M941" s="24"/>
      <c r="N941" s="24"/>
      <c r="O941" s="24"/>
      <c r="P941" s="24"/>
      <c r="Q941" s="24"/>
      <c r="R941" s="24"/>
      <c r="S941" s="24"/>
      <c r="T941" s="24"/>
      <c r="U941" s="24"/>
      <c r="V941" s="24"/>
      <c r="W941" s="24"/>
      <c r="X941" s="24"/>
      <c r="Y941" s="24"/>
      <c r="Z941" s="24"/>
    </row>
    <row r="942" spans="1:26" ht="15.75" customHeight="1">
      <c r="A942" s="24"/>
      <c r="B942" s="24"/>
      <c r="C942" s="24"/>
      <c r="D942" s="24"/>
      <c r="E942" s="24"/>
      <c r="F942" s="24"/>
      <c r="G942" s="24"/>
      <c r="H942" s="24"/>
      <c r="I942" s="24"/>
      <c r="J942" s="24"/>
      <c r="K942" s="24"/>
      <c r="L942" s="24"/>
      <c r="M942" s="24"/>
      <c r="N942" s="24"/>
      <c r="O942" s="24"/>
      <c r="P942" s="24"/>
      <c r="Q942" s="24"/>
      <c r="R942" s="24"/>
      <c r="S942" s="24"/>
      <c r="T942" s="24"/>
      <c r="U942" s="24"/>
      <c r="V942" s="24"/>
      <c r="W942" s="24"/>
      <c r="X942" s="24"/>
      <c r="Y942" s="24"/>
      <c r="Z942" s="24"/>
    </row>
    <row r="943" spans="1:26" ht="15.75" customHeight="1">
      <c r="A943" s="24"/>
      <c r="B943" s="24"/>
      <c r="C943" s="24"/>
      <c r="D943" s="24"/>
      <c r="E943" s="24"/>
      <c r="F943" s="24"/>
      <c r="G943" s="24"/>
      <c r="H943" s="24"/>
      <c r="I943" s="24"/>
      <c r="J943" s="24"/>
      <c r="K943" s="24"/>
      <c r="L943" s="24"/>
      <c r="M943" s="24"/>
      <c r="N943" s="24"/>
      <c r="O943" s="24"/>
      <c r="P943" s="24"/>
      <c r="Q943" s="24"/>
      <c r="R943" s="24"/>
      <c r="S943" s="24"/>
      <c r="T943" s="24"/>
      <c r="U943" s="24"/>
      <c r="V943" s="24"/>
      <c r="W943" s="24"/>
      <c r="X943" s="24"/>
      <c r="Y943" s="24"/>
      <c r="Z943" s="24"/>
    </row>
    <row r="944" spans="1:26" ht="15.75" customHeight="1">
      <c r="A944" s="24"/>
      <c r="B944" s="24"/>
      <c r="C944" s="24"/>
      <c r="D944" s="24"/>
      <c r="E944" s="24"/>
      <c r="F944" s="24"/>
      <c r="G944" s="24"/>
      <c r="H944" s="24"/>
      <c r="I944" s="24"/>
      <c r="J944" s="24"/>
      <c r="K944" s="24"/>
      <c r="L944" s="24"/>
      <c r="M944" s="24"/>
      <c r="N944" s="24"/>
      <c r="O944" s="24"/>
      <c r="P944" s="24"/>
      <c r="Q944" s="24"/>
      <c r="R944" s="24"/>
      <c r="S944" s="24"/>
      <c r="T944" s="24"/>
      <c r="U944" s="24"/>
      <c r="V944" s="24"/>
      <c r="W944" s="24"/>
      <c r="X944" s="24"/>
      <c r="Y944" s="24"/>
      <c r="Z944" s="24"/>
    </row>
    <row r="945" spans="1:26" ht="15.75" customHeight="1">
      <c r="A945" s="24"/>
      <c r="B945" s="24"/>
      <c r="C945" s="24"/>
      <c r="D945" s="24"/>
      <c r="E945" s="24"/>
      <c r="F945" s="24"/>
      <c r="G945" s="24"/>
      <c r="H945" s="24"/>
      <c r="I945" s="24"/>
      <c r="J945" s="24"/>
      <c r="K945" s="24"/>
      <c r="L945" s="24"/>
      <c r="M945" s="24"/>
      <c r="N945" s="24"/>
      <c r="O945" s="24"/>
      <c r="P945" s="24"/>
      <c r="Q945" s="24"/>
      <c r="R945" s="24"/>
      <c r="S945" s="24"/>
      <c r="T945" s="24"/>
      <c r="U945" s="24"/>
      <c r="V945" s="24"/>
      <c r="W945" s="24"/>
      <c r="X945" s="24"/>
      <c r="Y945" s="24"/>
      <c r="Z945" s="24"/>
    </row>
    <row r="946" spans="1:26" ht="15.75" customHeight="1">
      <c r="A946" s="24"/>
      <c r="B946" s="24"/>
      <c r="C946" s="24"/>
      <c r="D946" s="24"/>
      <c r="E946" s="24"/>
      <c r="F946" s="24"/>
      <c r="G946" s="24"/>
      <c r="H946" s="24"/>
      <c r="I946" s="24"/>
      <c r="J946" s="24"/>
      <c r="K946" s="24"/>
      <c r="L946" s="24"/>
      <c r="M946" s="24"/>
      <c r="N946" s="24"/>
      <c r="O946" s="24"/>
      <c r="P946" s="24"/>
      <c r="Q946" s="24"/>
      <c r="R946" s="24"/>
      <c r="S946" s="24"/>
      <c r="T946" s="24"/>
      <c r="U946" s="24"/>
      <c r="V946" s="24"/>
      <c r="W946" s="24"/>
      <c r="X946" s="24"/>
      <c r="Y946" s="24"/>
      <c r="Z946" s="24"/>
    </row>
    <row r="947" spans="1:26" ht="15.75" customHeight="1">
      <c r="A947" s="24"/>
      <c r="B947" s="24"/>
      <c r="C947" s="24"/>
      <c r="D947" s="24"/>
      <c r="E947" s="24"/>
      <c r="F947" s="24"/>
      <c r="G947" s="24"/>
      <c r="H947" s="24"/>
      <c r="I947" s="24"/>
      <c r="J947" s="24"/>
      <c r="K947" s="24"/>
      <c r="L947" s="24"/>
      <c r="M947" s="24"/>
      <c r="N947" s="24"/>
      <c r="O947" s="24"/>
      <c r="P947" s="24"/>
      <c r="Q947" s="24"/>
      <c r="R947" s="24"/>
      <c r="S947" s="24"/>
      <c r="T947" s="24"/>
      <c r="U947" s="24"/>
      <c r="V947" s="24"/>
      <c r="W947" s="24"/>
      <c r="X947" s="24"/>
      <c r="Y947" s="24"/>
      <c r="Z947" s="24"/>
    </row>
    <row r="948" spans="1:26" ht="15.75" customHeight="1">
      <c r="A948" s="24"/>
      <c r="B948" s="24"/>
      <c r="C948" s="24"/>
      <c r="D948" s="24"/>
      <c r="E948" s="24"/>
      <c r="F948" s="24"/>
      <c r="G948" s="24"/>
      <c r="H948" s="24"/>
      <c r="I948" s="24"/>
      <c r="J948" s="24"/>
      <c r="K948" s="24"/>
      <c r="L948" s="24"/>
      <c r="M948" s="24"/>
      <c r="N948" s="24"/>
      <c r="O948" s="24"/>
      <c r="P948" s="24"/>
      <c r="Q948" s="24"/>
      <c r="R948" s="24"/>
      <c r="S948" s="24"/>
      <c r="T948" s="24"/>
      <c r="U948" s="24"/>
      <c r="V948" s="24"/>
      <c r="W948" s="24"/>
      <c r="X948" s="24"/>
      <c r="Y948" s="24"/>
      <c r="Z948" s="24"/>
    </row>
    <row r="949" spans="1:26" ht="15.75" customHeight="1">
      <c r="A949" s="24"/>
      <c r="B949" s="24"/>
      <c r="C949" s="24"/>
      <c r="D949" s="24"/>
      <c r="E949" s="24"/>
      <c r="F949" s="24"/>
      <c r="G949" s="24"/>
      <c r="H949" s="24"/>
      <c r="I949" s="24"/>
      <c r="J949" s="24"/>
      <c r="K949" s="24"/>
      <c r="L949" s="24"/>
      <c r="M949" s="24"/>
      <c r="N949" s="24"/>
      <c r="O949" s="24"/>
      <c r="P949" s="24"/>
      <c r="Q949" s="24"/>
      <c r="R949" s="24"/>
      <c r="S949" s="24"/>
      <c r="T949" s="24"/>
      <c r="U949" s="24"/>
      <c r="V949" s="24"/>
      <c r="W949" s="24"/>
      <c r="X949" s="24"/>
      <c r="Y949" s="24"/>
      <c r="Z949" s="24"/>
    </row>
    <row r="950" spans="1:26" ht="15.75" customHeight="1">
      <c r="A950" s="24"/>
      <c r="B950" s="24"/>
      <c r="C950" s="24"/>
      <c r="D950" s="24"/>
      <c r="E950" s="24"/>
      <c r="F950" s="24"/>
      <c r="G950" s="24"/>
      <c r="H950" s="24"/>
      <c r="I950" s="24"/>
      <c r="J950" s="24"/>
      <c r="K950" s="24"/>
      <c r="L950" s="24"/>
      <c r="M950" s="24"/>
      <c r="N950" s="24"/>
      <c r="O950" s="24"/>
      <c r="P950" s="24"/>
      <c r="Q950" s="24"/>
      <c r="R950" s="24"/>
      <c r="S950" s="24"/>
      <c r="T950" s="24"/>
      <c r="U950" s="24"/>
      <c r="V950" s="24"/>
      <c r="W950" s="24"/>
      <c r="X950" s="24"/>
      <c r="Y950" s="24"/>
      <c r="Z950" s="24"/>
    </row>
    <row r="951" spans="1:26" ht="15.75" customHeight="1">
      <c r="A951" s="24"/>
      <c r="B951" s="24"/>
      <c r="C951" s="24"/>
      <c r="D951" s="24"/>
      <c r="E951" s="24"/>
      <c r="F951" s="24"/>
      <c r="G951" s="24"/>
      <c r="H951" s="24"/>
      <c r="I951" s="24"/>
      <c r="J951" s="24"/>
      <c r="K951" s="24"/>
      <c r="L951" s="24"/>
      <c r="M951" s="24"/>
      <c r="N951" s="24"/>
      <c r="O951" s="24"/>
      <c r="P951" s="24"/>
      <c r="Q951" s="24"/>
      <c r="R951" s="24"/>
      <c r="S951" s="24"/>
      <c r="T951" s="24"/>
      <c r="U951" s="24"/>
      <c r="V951" s="24"/>
      <c r="W951" s="24"/>
      <c r="X951" s="24"/>
      <c r="Y951" s="24"/>
      <c r="Z951" s="24"/>
    </row>
    <row r="952" spans="1:26" ht="15.75" customHeight="1">
      <c r="A952" s="24"/>
      <c r="B952" s="24"/>
      <c r="C952" s="24"/>
      <c r="D952" s="24"/>
      <c r="E952" s="24"/>
      <c r="F952" s="24"/>
      <c r="G952" s="24"/>
      <c r="H952" s="24"/>
      <c r="I952" s="24"/>
      <c r="J952" s="24"/>
      <c r="K952" s="24"/>
      <c r="L952" s="24"/>
      <c r="M952" s="24"/>
      <c r="N952" s="24"/>
      <c r="O952" s="24"/>
      <c r="P952" s="24"/>
      <c r="Q952" s="24"/>
      <c r="R952" s="24"/>
      <c r="S952" s="24"/>
      <c r="T952" s="24"/>
      <c r="U952" s="24"/>
      <c r="V952" s="24"/>
      <c r="W952" s="24"/>
      <c r="X952" s="24"/>
      <c r="Y952" s="24"/>
      <c r="Z952" s="24"/>
    </row>
    <row r="953" spans="1:26" ht="15.75" customHeight="1">
      <c r="A953" s="24"/>
      <c r="B953" s="24"/>
      <c r="C953" s="24"/>
      <c r="D953" s="24"/>
      <c r="E953" s="24"/>
      <c r="F953" s="24"/>
      <c r="G953" s="24"/>
      <c r="H953" s="24"/>
      <c r="I953" s="24"/>
      <c r="J953" s="24"/>
      <c r="K953" s="24"/>
      <c r="L953" s="24"/>
      <c r="M953" s="24"/>
      <c r="N953" s="24"/>
      <c r="O953" s="24"/>
      <c r="P953" s="24"/>
      <c r="Q953" s="24"/>
      <c r="R953" s="24"/>
      <c r="S953" s="24"/>
      <c r="T953" s="24"/>
      <c r="U953" s="24"/>
      <c r="V953" s="24"/>
      <c r="W953" s="24"/>
      <c r="X953" s="24"/>
      <c r="Y953" s="24"/>
      <c r="Z953" s="24"/>
    </row>
    <row r="954" spans="1:26" ht="15.75" customHeight="1">
      <c r="A954" s="24"/>
      <c r="B954" s="24"/>
      <c r="C954" s="24"/>
      <c r="D954" s="24"/>
      <c r="E954" s="24"/>
      <c r="F954" s="24"/>
      <c r="G954" s="24"/>
      <c r="H954" s="24"/>
      <c r="I954" s="24"/>
      <c r="J954" s="24"/>
      <c r="K954" s="24"/>
      <c r="L954" s="24"/>
      <c r="M954" s="24"/>
      <c r="N954" s="24"/>
      <c r="O954" s="24"/>
      <c r="P954" s="24"/>
      <c r="Q954" s="24"/>
      <c r="R954" s="24"/>
      <c r="S954" s="24"/>
      <c r="T954" s="24"/>
      <c r="U954" s="24"/>
      <c r="V954" s="24"/>
      <c r="W954" s="24"/>
      <c r="X954" s="24"/>
      <c r="Y954" s="24"/>
      <c r="Z954" s="24"/>
    </row>
    <row r="955" spans="1:26" ht="15.75" customHeight="1">
      <c r="A955" s="24"/>
      <c r="B955" s="24"/>
      <c r="C955" s="24"/>
      <c r="D955" s="24"/>
      <c r="E955" s="24"/>
      <c r="F955" s="24"/>
      <c r="G955" s="24"/>
      <c r="H955" s="24"/>
      <c r="I955" s="24"/>
      <c r="J955" s="24"/>
      <c r="K955" s="24"/>
      <c r="L955" s="24"/>
      <c r="M955" s="24"/>
      <c r="N955" s="24"/>
      <c r="O955" s="24"/>
      <c r="P955" s="24"/>
      <c r="Q955" s="24"/>
      <c r="R955" s="24"/>
      <c r="S955" s="24"/>
      <c r="T955" s="24"/>
      <c r="U955" s="24"/>
      <c r="V955" s="24"/>
      <c r="W955" s="24"/>
      <c r="X955" s="24"/>
      <c r="Y955" s="24"/>
      <c r="Z955" s="24"/>
    </row>
    <row r="956" spans="1:26" ht="15.75" customHeight="1">
      <c r="A956" s="24"/>
      <c r="B956" s="24"/>
      <c r="C956" s="24"/>
      <c r="D956" s="24"/>
      <c r="E956" s="24"/>
      <c r="F956" s="24"/>
      <c r="G956" s="24"/>
      <c r="H956" s="24"/>
      <c r="I956" s="24"/>
      <c r="J956" s="24"/>
      <c r="K956" s="24"/>
      <c r="L956" s="24"/>
      <c r="M956" s="24"/>
      <c r="N956" s="24"/>
      <c r="O956" s="24"/>
      <c r="P956" s="24"/>
      <c r="Q956" s="24"/>
      <c r="R956" s="24"/>
      <c r="S956" s="24"/>
      <c r="T956" s="24"/>
      <c r="U956" s="24"/>
      <c r="V956" s="24"/>
      <c r="W956" s="24"/>
      <c r="X956" s="24"/>
      <c r="Y956" s="24"/>
      <c r="Z956" s="24"/>
    </row>
    <row r="957" spans="1:26" ht="15.75" customHeight="1">
      <c r="A957" s="24"/>
      <c r="B957" s="24"/>
      <c r="C957" s="24"/>
      <c r="D957" s="24"/>
      <c r="E957" s="24"/>
      <c r="F957" s="24"/>
      <c r="G957" s="24"/>
      <c r="H957" s="24"/>
      <c r="I957" s="24"/>
      <c r="J957" s="24"/>
      <c r="K957" s="24"/>
      <c r="L957" s="24"/>
      <c r="M957" s="24"/>
      <c r="N957" s="24"/>
      <c r="O957" s="24"/>
      <c r="P957" s="24"/>
      <c r="Q957" s="24"/>
      <c r="R957" s="24"/>
      <c r="S957" s="24"/>
      <c r="T957" s="24"/>
      <c r="U957" s="24"/>
      <c r="V957" s="24"/>
      <c r="W957" s="24"/>
      <c r="X957" s="24"/>
      <c r="Y957" s="24"/>
      <c r="Z957" s="24"/>
    </row>
    <row r="958" spans="1:26" ht="15.75" customHeight="1">
      <c r="A958" s="24"/>
      <c r="B958" s="24"/>
      <c r="C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row>
    <row r="959" spans="1:26" ht="15.75" customHeight="1">
      <c r="A959" s="24"/>
      <c r="B959" s="24"/>
      <c r="C959" s="24"/>
      <c r="D959" s="24"/>
      <c r="E959" s="24"/>
      <c r="F959" s="24"/>
      <c r="G959" s="24"/>
      <c r="H959" s="24"/>
      <c r="I959" s="24"/>
      <c r="J959" s="24"/>
      <c r="K959" s="24"/>
      <c r="L959" s="24"/>
      <c r="M959" s="24"/>
      <c r="N959" s="24"/>
      <c r="O959" s="24"/>
      <c r="P959" s="24"/>
      <c r="Q959" s="24"/>
      <c r="R959" s="24"/>
      <c r="S959" s="24"/>
      <c r="T959" s="24"/>
      <c r="U959" s="24"/>
      <c r="V959" s="24"/>
      <c r="W959" s="24"/>
      <c r="X959" s="24"/>
      <c r="Y959" s="24"/>
      <c r="Z959" s="24"/>
    </row>
    <row r="960" spans="1:26" ht="15.75" customHeight="1">
      <c r="A960" s="24"/>
      <c r="B960" s="24"/>
      <c r="C960" s="24"/>
      <c r="D960" s="24"/>
      <c r="E960" s="24"/>
      <c r="F960" s="24"/>
      <c r="G960" s="24"/>
      <c r="H960" s="24"/>
      <c r="I960" s="24"/>
      <c r="J960" s="24"/>
      <c r="K960" s="24"/>
      <c r="L960" s="24"/>
      <c r="M960" s="24"/>
      <c r="N960" s="24"/>
      <c r="O960" s="24"/>
      <c r="P960" s="24"/>
      <c r="Q960" s="24"/>
      <c r="R960" s="24"/>
      <c r="S960" s="24"/>
      <c r="T960" s="24"/>
      <c r="U960" s="24"/>
      <c r="V960" s="24"/>
      <c r="W960" s="24"/>
      <c r="X960" s="24"/>
      <c r="Y960" s="24"/>
      <c r="Z960" s="24"/>
    </row>
    <row r="961" spans="1:26" ht="15.75" customHeight="1">
      <c r="A961" s="24"/>
      <c r="B961" s="24"/>
      <c r="C961" s="24"/>
      <c r="D961" s="24"/>
      <c r="E961" s="24"/>
      <c r="F961" s="24"/>
      <c r="G961" s="24"/>
      <c r="H961" s="24"/>
      <c r="I961" s="24"/>
      <c r="J961" s="24"/>
      <c r="K961" s="24"/>
      <c r="L961" s="24"/>
      <c r="M961" s="24"/>
      <c r="N961" s="24"/>
      <c r="O961" s="24"/>
      <c r="P961" s="24"/>
      <c r="Q961" s="24"/>
      <c r="R961" s="24"/>
      <c r="S961" s="24"/>
      <c r="T961" s="24"/>
      <c r="U961" s="24"/>
      <c r="V961" s="24"/>
      <c r="W961" s="24"/>
      <c r="X961" s="24"/>
      <c r="Y961" s="24"/>
      <c r="Z961" s="24"/>
    </row>
    <row r="962" spans="1:26" ht="15.75" customHeight="1">
      <c r="A962" s="24"/>
      <c r="B962" s="24"/>
      <c r="C962" s="24"/>
      <c r="D962" s="24"/>
      <c r="E962" s="24"/>
      <c r="F962" s="24"/>
      <c r="G962" s="24"/>
      <c r="H962" s="24"/>
      <c r="I962" s="24"/>
      <c r="J962" s="24"/>
      <c r="K962" s="24"/>
      <c r="L962" s="24"/>
      <c r="M962" s="24"/>
      <c r="N962" s="24"/>
      <c r="O962" s="24"/>
      <c r="P962" s="24"/>
      <c r="Q962" s="24"/>
      <c r="R962" s="24"/>
      <c r="S962" s="24"/>
      <c r="T962" s="24"/>
      <c r="U962" s="24"/>
      <c r="V962" s="24"/>
      <c r="W962" s="24"/>
      <c r="X962" s="24"/>
      <c r="Y962" s="24"/>
      <c r="Z962" s="24"/>
    </row>
    <row r="963" spans="1:26" ht="15.75" customHeight="1">
      <c r="A963" s="24"/>
      <c r="B963" s="24"/>
      <c r="C963" s="24"/>
      <c r="D963" s="24"/>
      <c r="E963" s="24"/>
      <c r="F963" s="24"/>
      <c r="G963" s="24"/>
      <c r="H963" s="24"/>
      <c r="I963" s="24"/>
      <c r="J963" s="24"/>
      <c r="K963" s="24"/>
      <c r="L963" s="24"/>
      <c r="M963" s="24"/>
      <c r="N963" s="24"/>
      <c r="O963" s="24"/>
      <c r="P963" s="24"/>
      <c r="Q963" s="24"/>
      <c r="R963" s="24"/>
      <c r="S963" s="24"/>
      <c r="T963" s="24"/>
      <c r="U963" s="24"/>
      <c r="V963" s="24"/>
      <c r="W963" s="24"/>
      <c r="X963" s="24"/>
      <c r="Y963" s="24"/>
      <c r="Z963" s="24"/>
    </row>
    <row r="964" spans="1:26" ht="15.75" customHeight="1">
      <c r="A964" s="24"/>
      <c r="B964" s="24"/>
      <c r="C964" s="24"/>
      <c r="D964" s="24"/>
      <c r="E964" s="24"/>
      <c r="F964" s="24"/>
      <c r="G964" s="24"/>
      <c r="H964" s="24"/>
      <c r="I964" s="24"/>
      <c r="J964" s="24"/>
      <c r="K964" s="24"/>
      <c r="L964" s="24"/>
      <c r="M964" s="24"/>
      <c r="N964" s="24"/>
      <c r="O964" s="24"/>
      <c r="P964" s="24"/>
      <c r="Q964" s="24"/>
      <c r="R964" s="24"/>
      <c r="S964" s="24"/>
      <c r="T964" s="24"/>
      <c r="U964" s="24"/>
      <c r="V964" s="24"/>
      <c r="W964" s="24"/>
      <c r="X964" s="24"/>
      <c r="Y964" s="24"/>
      <c r="Z964" s="24"/>
    </row>
    <row r="965" spans="1:26" ht="15.75" customHeight="1">
      <c r="A965" s="24"/>
      <c r="B965" s="24"/>
      <c r="C965" s="24"/>
      <c r="D965" s="24"/>
      <c r="E965" s="24"/>
      <c r="F965" s="24"/>
      <c r="G965" s="24"/>
      <c r="H965" s="24"/>
      <c r="I965" s="24"/>
      <c r="J965" s="24"/>
      <c r="K965" s="24"/>
      <c r="L965" s="24"/>
      <c r="M965" s="24"/>
      <c r="N965" s="24"/>
      <c r="O965" s="24"/>
      <c r="P965" s="24"/>
      <c r="Q965" s="24"/>
      <c r="R965" s="24"/>
      <c r="S965" s="24"/>
      <c r="T965" s="24"/>
      <c r="U965" s="24"/>
      <c r="V965" s="24"/>
      <c r="W965" s="24"/>
      <c r="X965" s="24"/>
      <c r="Y965" s="24"/>
      <c r="Z965" s="24"/>
    </row>
    <row r="966" spans="1:26" ht="15.75" customHeight="1">
      <c r="A966" s="24"/>
      <c r="B966" s="24"/>
      <c r="C966" s="24"/>
      <c r="D966" s="24"/>
      <c r="E966" s="24"/>
      <c r="F966" s="24"/>
      <c r="G966" s="24"/>
      <c r="H966" s="24"/>
      <c r="I966" s="24"/>
      <c r="J966" s="24"/>
      <c r="K966" s="24"/>
      <c r="L966" s="24"/>
      <c r="M966" s="24"/>
      <c r="N966" s="24"/>
      <c r="O966" s="24"/>
      <c r="P966" s="24"/>
      <c r="Q966" s="24"/>
      <c r="R966" s="24"/>
      <c r="S966" s="24"/>
      <c r="T966" s="24"/>
      <c r="U966" s="24"/>
      <c r="V966" s="24"/>
      <c r="W966" s="24"/>
      <c r="X966" s="24"/>
      <c r="Y966" s="24"/>
      <c r="Z966" s="24"/>
    </row>
    <row r="967" spans="1:26" ht="15.75" customHeight="1">
      <c r="A967" s="24"/>
      <c r="B967" s="24"/>
      <c r="C967" s="24"/>
      <c r="D967" s="24"/>
      <c r="E967" s="24"/>
      <c r="F967" s="24"/>
      <c r="G967" s="24"/>
      <c r="H967" s="24"/>
      <c r="I967" s="24"/>
      <c r="J967" s="24"/>
      <c r="K967" s="24"/>
      <c r="L967" s="24"/>
      <c r="M967" s="24"/>
      <c r="N967" s="24"/>
      <c r="O967" s="24"/>
      <c r="P967" s="24"/>
      <c r="Q967" s="24"/>
      <c r="R967" s="24"/>
      <c r="S967" s="24"/>
      <c r="T967" s="24"/>
      <c r="U967" s="24"/>
      <c r="V967" s="24"/>
      <c r="W967" s="24"/>
      <c r="X967" s="24"/>
      <c r="Y967" s="24"/>
      <c r="Z967" s="24"/>
    </row>
    <row r="968" spans="1:26" ht="15.75" customHeight="1">
      <c r="A968" s="24"/>
      <c r="B968" s="24"/>
      <c r="C968" s="24"/>
      <c r="D968" s="24"/>
      <c r="E968" s="24"/>
      <c r="F968" s="24"/>
      <c r="G968" s="24"/>
      <c r="H968" s="24"/>
      <c r="I968" s="24"/>
      <c r="J968" s="24"/>
      <c r="K968" s="24"/>
      <c r="L968" s="24"/>
      <c r="M968" s="24"/>
      <c r="N968" s="24"/>
      <c r="O968" s="24"/>
      <c r="P968" s="24"/>
      <c r="Q968" s="24"/>
      <c r="R968" s="24"/>
      <c r="S968" s="24"/>
      <c r="T968" s="24"/>
      <c r="U968" s="24"/>
      <c r="V968" s="24"/>
      <c r="W968" s="24"/>
      <c r="X968" s="24"/>
      <c r="Y968" s="24"/>
      <c r="Z968" s="24"/>
    </row>
    <row r="969" spans="1:26" ht="15.75" customHeight="1">
      <c r="A969" s="24"/>
      <c r="B969" s="24"/>
      <c r="C969" s="24"/>
      <c r="D969" s="24"/>
      <c r="E969" s="24"/>
      <c r="F969" s="24"/>
      <c r="G969" s="24"/>
      <c r="H969" s="24"/>
      <c r="I969" s="24"/>
      <c r="J969" s="24"/>
      <c r="K969" s="24"/>
      <c r="L969" s="24"/>
      <c r="M969" s="24"/>
      <c r="N969" s="24"/>
      <c r="O969" s="24"/>
      <c r="P969" s="24"/>
      <c r="Q969" s="24"/>
      <c r="R969" s="24"/>
      <c r="S969" s="24"/>
      <c r="T969" s="24"/>
      <c r="U969" s="24"/>
      <c r="V969" s="24"/>
      <c r="W969" s="24"/>
      <c r="X969" s="24"/>
      <c r="Y969" s="24"/>
      <c r="Z969" s="24"/>
    </row>
    <row r="970" spans="1:26" ht="15.75" customHeight="1">
      <c r="A970" s="24"/>
      <c r="B970" s="24"/>
      <c r="C970" s="24"/>
      <c r="D970" s="24"/>
      <c r="E970" s="24"/>
      <c r="F970" s="24"/>
      <c r="G970" s="24"/>
      <c r="H970" s="24"/>
      <c r="I970" s="24"/>
      <c r="J970" s="24"/>
      <c r="K970" s="24"/>
      <c r="L970" s="24"/>
      <c r="M970" s="24"/>
      <c r="N970" s="24"/>
      <c r="O970" s="24"/>
      <c r="P970" s="24"/>
      <c r="Q970" s="24"/>
      <c r="R970" s="24"/>
      <c r="S970" s="24"/>
      <c r="T970" s="24"/>
      <c r="U970" s="24"/>
      <c r="V970" s="24"/>
      <c r="W970" s="24"/>
      <c r="X970" s="24"/>
      <c r="Y970" s="24"/>
      <c r="Z970" s="24"/>
    </row>
    <row r="971" spans="1:26" ht="15.75" customHeight="1">
      <c r="A971" s="24"/>
      <c r="B971" s="24"/>
      <c r="C971" s="24"/>
      <c r="D971" s="24"/>
      <c r="E971" s="24"/>
      <c r="F971" s="24"/>
      <c r="G971" s="24"/>
      <c r="H971" s="24"/>
      <c r="I971" s="24"/>
      <c r="J971" s="24"/>
      <c r="K971" s="24"/>
      <c r="L971" s="24"/>
      <c r="M971" s="24"/>
      <c r="N971" s="24"/>
      <c r="O971" s="24"/>
      <c r="P971" s="24"/>
      <c r="Q971" s="24"/>
      <c r="R971" s="24"/>
      <c r="S971" s="24"/>
      <c r="T971" s="24"/>
      <c r="U971" s="24"/>
      <c r="V971" s="24"/>
      <c r="W971" s="24"/>
      <c r="X971" s="24"/>
      <c r="Y971" s="24"/>
      <c r="Z971" s="24"/>
    </row>
    <row r="972" spans="1:26" ht="15.75" customHeight="1">
      <c r="A972" s="24"/>
      <c r="B972" s="24"/>
      <c r="C972" s="24"/>
      <c r="D972" s="24"/>
      <c r="E972" s="24"/>
      <c r="F972" s="24"/>
      <c r="G972" s="24"/>
      <c r="H972" s="24"/>
      <c r="I972" s="24"/>
      <c r="J972" s="24"/>
      <c r="K972" s="24"/>
      <c r="L972" s="24"/>
      <c r="M972" s="24"/>
      <c r="N972" s="24"/>
      <c r="O972" s="24"/>
      <c r="P972" s="24"/>
      <c r="Q972" s="24"/>
      <c r="R972" s="24"/>
      <c r="S972" s="24"/>
      <c r="T972" s="24"/>
      <c r="U972" s="24"/>
      <c r="V972" s="24"/>
      <c r="W972" s="24"/>
      <c r="X972" s="24"/>
      <c r="Y972" s="24"/>
      <c r="Z972" s="24"/>
    </row>
    <row r="973" spans="1:26" ht="15.75" customHeight="1">
      <c r="A973" s="24"/>
      <c r="B973" s="24"/>
      <c r="C973" s="24"/>
      <c r="D973" s="24"/>
      <c r="E973" s="24"/>
      <c r="F973" s="24"/>
      <c r="G973" s="24"/>
      <c r="H973" s="24"/>
      <c r="I973" s="24"/>
      <c r="J973" s="24"/>
      <c r="K973" s="24"/>
      <c r="L973" s="24"/>
      <c r="M973" s="24"/>
      <c r="N973" s="24"/>
      <c r="O973" s="24"/>
      <c r="P973" s="24"/>
      <c r="Q973" s="24"/>
      <c r="R973" s="24"/>
      <c r="S973" s="24"/>
      <c r="T973" s="24"/>
      <c r="U973" s="24"/>
      <c r="V973" s="24"/>
      <c r="W973" s="24"/>
      <c r="X973" s="24"/>
      <c r="Y973" s="24"/>
      <c r="Z973" s="24"/>
    </row>
    <row r="974" spans="1:26" ht="15.75" customHeight="1">
      <c r="A974" s="24"/>
      <c r="B974" s="24"/>
      <c r="C974" s="24"/>
      <c r="D974" s="24"/>
      <c r="E974" s="24"/>
      <c r="F974" s="24"/>
      <c r="G974" s="24"/>
      <c r="H974" s="24"/>
      <c r="I974" s="24"/>
      <c r="J974" s="24"/>
      <c r="K974" s="24"/>
      <c r="L974" s="24"/>
      <c r="M974" s="24"/>
      <c r="N974" s="24"/>
      <c r="O974" s="24"/>
      <c r="P974" s="24"/>
      <c r="Q974" s="24"/>
      <c r="R974" s="24"/>
      <c r="S974" s="24"/>
      <c r="T974" s="24"/>
      <c r="U974" s="24"/>
      <c r="V974" s="24"/>
      <c r="W974" s="24"/>
      <c r="X974" s="24"/>
      <c r="Y974" s="24"/>
      <c r="Z974" s="24"/>
    </row>
    <row r="975" spans="1:26" ht="15.75" customHeight="1">
      <c r="A975" s="24"/>
      <c r="B975" s="24"/>
      <c r="C975" s="24"/>
      <c r="D975" s="24"/>
      <c r="E975" s="24"/>
      <c r="F975" s="24"/>
      <c r="G975" s="24"/>
      <c r="H975" s="24"/>
      <c r="I975" s="24"/>
      <c r="J975" s="24"/>
      <c r="K975" s="24"/>
      <c r="L975" s="24"/>
      <c r="M975" s="24"/>
      <c r="N975" s="24"/>
      <c r="O975" s="24"/>
      <c r="P975" s="24"/>
      <c r="Q975" s="24"/>
      <c r="R975" s="24"/>
      <c r="S975" s="24"/>
      <c r="T975" s="24"/>
      <c r="U975" s="24"/>
      <c r="V975" s="24"/>
      <c r="W975" s="24"/>
      <c r="X975" s="24"/>
      <c r="Y975" s="24"/>
      <c r="Z975" s="24"/>
    </row>
    <row r="976" spans="1:26" ht="15.75" customHeight="1">
      <c r="A976" s="24"/>
      <c r="B976" s="24"/>
      <c r="C976" s="24"/>
      <c r="D976" s="24"/>
      <c r="E976" s="24"/>
      <c r="F976" s="24"/>
      <c r="G976" s="24"/>
      <c r="H976" s="24"/>
      <c r="I976" s="24"/>
      <c r="J976" s="24"/>
      <c r="K976" s="24"/>
      <c r="L976" s="24"/>
      <c r="M976" s="24"/>
      <c r="N976" s="24"/>
      <c r="O976" s="24"/>
      <c r="P976" s="24"/>
      <c r="Q976" s="24"/>
      <c r="R976" s="24"/>
      <c r="S976" s="24"/>
      <c r="T976" s="24"/>
      <c r="U976" s="24"/>
      <c r="V976" s="24"/>
      <c r="W976" s="24"/>
      <c r="X976" s="24"/>
      <c r="Y976" s="24"/>
      <c r="Z976" s="24"/>
    </row>
    <row r="977" spans="1:26" ht="15.75" customHeight="1">
      <c r="A977" s="24"/>
      <c r="B977" s="24"/>
      <c r="C977" s="24"/>
      <c r="D977" s="24"/>
      <c r="E977" s="24"/>
      <c r="F977" s="24"/>
      <c r="G977" s="24"/>
      <c r="H977" s="24"/>
      <c r="I977" s="24"/>
      <c r="J977" s="24"/>
      <c r="K977" s="24"/>
      <c r="L977" s="24"/>
      <c r="M977" s="24"/>
      <c r="N977" s="24"/>
      <c r="O977" s="24"/>
      <c r="P977" s="24"/>
      <c r="Q977" s="24"/>
      <c r="R977" s="24"/>
      <c r="S977" s="24"/>
      <c r="T977" s="24"/>
      <c r="U977" s="24"/>
      <c r="V977" s="24"/>
      <c r="W977" s="24"/>
      <c r="X977" s="24"/>
      <c r="Y977" s="24"/>
      <c r="Z977" s="24"/>
    </row>
    <row r="978" spans="1:26" ht="15.75" customHeight="1">
      <c r="A978" s="24"/>
      <c r="B978" s="24"/>
      <c r="C978" s="24"/>
      <c r="D978" s="24"/>
      <c r="E978" s="24"/>
      <c r="F978" s="24"/>
      <c r="G978" s="24"/>
      <c r="H978" s="24"/>
      <c r="I978" s="24"/>
      <c r="J978" s="24"/>
      <c r="K978" s="24"/>
      <c r="L978" s="24"/>
      <c r="M978" s="24"/>
      <c r="N978" s="24"/>
      <c r="O978" s="24"/>
      <c r="P978" s="24"/>
      <c r="Q978" s="24"/>
      <c r="R978" s="24"/>
      <c r="S978" s="24"/>
      <c r="T978" s="24"/>
      <c r="U978" s="24"/>
      <c r="V978" s="24"/>
      <c r="W978" s="24"/>
      <c r="X978" s="24"/>
      <c r="Y978" s="24"/>
      <c r="Z978" s="24"/>
    </row>
    <row r="979" spans="1:26" ht="15.75" customHeight="1">
      <c r="A979" s="24"/>
      <c r="B979" s="24"/>
      <c r="C979" s="24"/>
      <c r="D979" s="24"/>
      <c r="E979" s="24"/>
      <c r="F979" s="24"/>
      <c r="G979" s="24"/>
      <c r="H979" s="24"/>
      <c r="I979" s="24"/>
      <c r="J979" s="24"/>
      <c r="K979" s="24"/>
      <c r="L979" s="24"/>
      <c r="M979" s="24"/>
      <c r="N979" s="24"/>
      <c r="O979" s="24"/>
      <c r="P979" s="24"/>
      <c r="Q979" s="24"/>
      <c r="R979" s="24"/>
      <c r="S979" s="24"/>
      <c r="T979" s="24"/>
      <c r="U979" s="24"/>
      <c r="V979" s="24"/>
      <c r="W979" s="24"/>
      <c r="X979" s="24"/>
      <c r="Y979" s="24"/>
      <c r="Z979" s="24"/>
    </row>
    <row r="980" spans="1:26" ht="15.75" customHeight="1">
      <c r="A980" s="24"/>
      <c r="B980" s="24"/>
      <c r="C980" s="24"/>
      <c r="D980" s="24"/>
      <c r="E980" s="24"/>
      <c r="F980" s="24"/>
      <c r="G980" s="24"/>
      <c r="H980" s="24"/>
      <c r="I980" s="24"/>
      <c r="J980" s="24"/>
      <c r="K980" s="24"/>
      <c r="L980" s="24"/>
      <c r="M980" s="24"/>
      <c r="N980" s="24"/>
      <c r="O980" s="24"/>
      <c r="P980" s="24"/>
      <c r="Q980" s="24"/>
      <c r="R980" s="24"/>
      <c r="S980" s="24"/>
      <c r="T980" s="24"/>
      <c r="U980" s="24"/>
      <c r="V980" s="24"/>
      <c r="W980" s="24"/>
      <c r="X980" s="24"/>
      <c r="Y980" s="24"/>
      <c r="Z980" s="24"/>
    </row>
    <row r="981" spans="1:26" ht="15.75" customHeight="1">
      <c r="A981" s="24"/>
      <c r="B981" s="24"/>
      <c r="C981" s="24"/>
      <c r="D981" s="24"/>
      <c r="E981" s="24"/>
      <c r="F981" s="24"/>
      <c r="G981" s="24"/>
      <c r="H981" s="24"/>
      <c r="I981" s="24"/>
      <c r="J981" s="24"/>
      <c r="K981" s="24"/>
      <c r="L981" s="24"/>
      <c r="M981" s="24"/>
      <c r="N981" s="24"/>
      <c r="O981" s="24"/>
      <c r="P981" s="24"/>
      <c r="Q981" s="24"/>
      <c r="R981" s="24"/>
      <c r="S981" s="24"/>
      <c r="T981" s="24"/>
      <c r="U981" s="24"/>
      <c r="V981" s="24"/>
      <c r="W981" s="24"/>
      <c r="X981" s="24"/>
      <c r="Y981" s="24"/>
      <c r="Z981" s="24"/>
    </row>
    <row r="982" spans="1:26" ht="15.75" customHeight="1">
      <c r="A982" s="24"/>
      <c r="B982" s="24"/>
      <c r="C982" s="24"/>
      <c r="D982" s="24"/>
      <c r="E982" s="24"/>
      <c r="F982" s="24"/>
      <c r="G982" s="24"/>
      <c r="H982" s="24"/>
      <c r="I982" s="24"/>
      <c r="J982" s="24"/>
      <c r="K982" s="24"/>
      <c r="L982" s="24"/>
      <c r="M982" s="24"/>
      <c r="N982" s="24"/>
      <c r="O982" s="24"/>
      <c r="P982" s="24"/>
      <c r="Q982" s="24"/>
      <c r="R982" s="24"/>
      <c r="S982" s="24"/>
      <c r="T982" s="24"/>
      <c r="U982" s="24"/>
      <c r="V982" s="24"/>
      <c r="W982" s="24"/>
      <c r="X982" s="24"/>
      <c r="Y982" s="24"/>
      <c r="Z982" s="24"/>
    </row>
    <row r="983" spans="1:26" ht="15.75" customHeight="1">
      <c r="A983" s="24"/>
      <c r="B983" s="24"/>
      <c r="C983" s="24"/>
      <c r="D983" s="24"/>
      <c r="E983" s="24"/>
      <c r="F983" s="24"/>
      <c r="G983" s="24"/>
      <c r="H983" s="24"/>
      <c r="I983" s="24"/>
      <c r="J983" s="24"/>
      <c r="K983" s="24"/>
      <c r="L983" s="24"/>
      <c r="M983" s="24"/>
      <c r="N983" s="24"/>
      <c r="O983" s="24"/>
      <c r="P983" s="24"/>
      <c r="Q983" s="24"/>
      <c r="R983" s="24"/>
      <c r="S983" s="24"/>
      <c r="T983" s="24"/>
      <c r="U983" s="24"/>
      <c r="V983" s="24"/>
      <c r="W983" s="24"/>
      <c r="X983" s="24"/>
      <c r="Y983" s="24"/>
      <c r="Z983" s="24"/>
    </row>
    <row r="984" spans="1:26" ht="15.75" customHeight="1">
      <c r="A984" s="24"/>
      <c r="B984" s="24"/>
      <c r="C984" s="24"/>
      <c r="D984" s="24"/>
      <c r="E984" s="24"/>
      <c r="F984" s="24"/>
      <c r="G984" s="24"/>
      <c r="H984" s="24"/>
      <c r="I984" s="24"/>
      <c r="J984" s="24"/>
      <c r="K984" s="24"/>
      <c r="L984" s="24"/>
      <c r="M984" s="24"/>
      <c r="N984" s="24"/>
      <c r="O984" s="24"/>
      <c r="P984" s="24"/>
      <c r="Q984" s="24"/>
      <c r="R984" s="24"/>
      <c r="S984" s="24"/>
      <c r="T984" s="24"/>
      <c r="U984" s="24"/>
      <c r="V984" s="24"/>
      <c r="W984" s="24"/>
      <c r="X984" s="24"/>
      <c r="Y984" s="24"/>
      <c r="Z984" s="24"/>
    </row>
    <row r="985" spans="1:26" ht="15.75" customHeight="1">
      <c r="A985" s="24"/>
      <c r="B985" s="24"/>
      <c r="C985" s="24"/>
      <c r="D985" s="24"/>
      <c r="E985" s="24"/>
      <c r="F985" s="24"/>
      <c r="G985" s="24"/>
      <c r="H985" s="24"/>
      <c r="I985" s="24"/>
      <c r="J985" s="24"/>
      <c r="K985" s="24"/>
      <c r="L985" s="24"/>
      <c r="M985" s="24"/>
      <c r="N985" s="24"/>
      <c r="O985" s="24"/>
      <c r="P985" s="24"/>
      <c r="Q985" s="24"/>
      <c r="R985" s="24"/>
      <c r="S985" s="24"/>
      <c r="T985" s="24"/>
      <c r="U985" s="24"/>
      <c r="V985" s="24"/>
      <c r="W985" s="24"/>
      <c r="X985" s="24"/>
      <c r="Y985" s="24"/>
      <c r="Z985" s="24"/>
    </row>
    <row r="986" spans="1:26" ht="15.75" customHeight="1">
      <c r="A986" s="24"/>
      <c r="B986" s="24"/>
      <c r="C986" s="24"/>
      <c r="D986" s="24"/>
      <c r="E986" s="24"/>
      <c r="F986" s="24"/>
      <c r="G986" s="24"/>
      <c r="H986" s="24"/>
      <c r="I986" s="24"/>
      <c r="J986" s="24"/>
      <c r="K986" s="24"/>
      <c r="L986" s="24"/>
      <c r="M986" s="24"/>
      <c r="N986" s="24"/>
      <c r="O986" s="24"/>
      <c r="P986" s="24"/>
      <c r="Q986" s="24"/>
      <c r="R986" s="24"/>
      <c r="S986" s="24"/>
      <c r="T986" s="24"/>
      <c r="U986" s="24"/>
      <c r="V986" s="24"/>
      <c r="W986" s="24"/>
      <c r="X986" s="24"/>
      <c r="Y986" s="24"/>
      <c r="Z986" s="24"/>
    </row>
    <row r="987" spans="1:26" ht="15.75" customHeight="1">
      <c r="A987" s="24"/>
      <c r="B987" s="24"/>
      <c r="C987" s="24"/>
      <c r="D987" s="24"/>
      <c r="E987" s="24"/>
      <c r="F987" s="24"/>
      <c r="G987" s="24"/>
      <c r="H987" s="24"/>
      <c r="I987" s="24"/>
      <c r="J987" s="24"/>
      <c r="K987" s="24"/>
      <c r="L987" s="24"/>
      <c r="M987" s="24"/>
      <c r="N987" s="24"/>
      <c r="O987" s="24"/>
      <c r="P987" s="24"/>
      <c r="Q987" s="24"/>
      <c r="R987" s="24"/>
      <c r="S987" s="24"/>
      <c r="T987" s="24"/>
      <c r="U987" s="24"/>
      <c r="V987" s="24"/>
      <c r="W987" s="24"/>
      <c r="X987" s="24"/>
      <c r="Y987" s="24"/>
      <c r="Z987" s="24"/>
    </row>
    <row r="988" spans="1:26" ht="15.75" customHeight="1">
      <c r="A988" s="24"/>
      <c r="B988" s="24"/>
      <c r="C988" s="24"/>
      <c r="D988" s="24"/>
      <c r="E988" s="24"/>
      <c r="F988" s="24"/>
      <c r="G988" s="24"/>
      <c r="H988" s="24"/>
      <c r="I988" s="24"/>
      <c r="J988" s="24"/>
      <c r="K988" s="24"/>
      <c r="L988" s="24"/>
      <c r="M988" s="24"/>
      <c r="N988" s="24"/>
      <c r="O988" s="24"/>
      <c r="P988" s="24"/>
      <c r="Q988" s="24"/>
      <c r="R988" s="24"/>
      <c r="S988" s="24"/>
      <c r="T988" s="24"/>
      <c r="U988" s="24"/>
      <c r="V988" s="24"/>
      <c r="W988" s="24"/>
      <c r="X988" s="24"/>
      <c r="Y988" s="24"/>
      <c r="Z988" s="24"/>
    </row>
    <row r="989" spans="1:26" ht="15.75" customHeight="1">
      <c r="A989" s="24"/>
      <c r="B989" s="24"/>
      <c r="C989" s="24"/>
      <c r="D989" s="24"/>
      <c r="E989" s="24"/>
      <c r="F989" s="24"/>
      <c r="G989" s="24"/>
      <c r="H989" s="24"/>
      <c r="I989" s="24"/>
      <c r="J989" s="24"/>
      <c r="K989" s="24"/>
      <c r="L989" s="24"/>
      <c r="M989" s="24"/>
      <c r="N989" s="24"/>
      <c r="O989" s="24"/>
      <c r="P989" s="24"/>
      <c r="Q989" s="24"/>
      <c r="R989" s="24"/>
      <c r="S989" s="24"/>
      <c r="T989" s="24"/>
      <c r="U989" s="24"/>
      <c r="V989" s="24"/>
      <c r="W989" s="24"/>
      <c r="X989" s="24"/>
      <c r="Y989" s="24"/>
      <c r="Z989" s="24"/>
    </row>
    <row r="990" spans="1:26" ht="15.75" customHeight="1">
      <c r="A990" s="24"/>
      <c r="B990" s="24"/>
      <c r="C990" s="24"/>
      <c r="D990" s="24"/>
      <c r="E990" s="24"/>
      <c r="F990" s="24"/>
      <c r="G990" s="24"/>
      <c r="H990" s="24"/>
      <c r="I990" s="24"/>
      <c r="J990" s="24"/>
      <c r="K990" s="24"/>
      <c r="L990" s="24"/>
      <c r="M990" s="24"/>
      <c r="N990" s="24"/>
      <c r="O990" s="24"/>
      <c r="P990" s="24"/>
      <c r="Q990" s="24"/>
      <c r="R990" s="24"/>
      <c r="S990" s="24"/>
      <c r="T990" s="24"/>
      <c r="U990" s="24"/>
      <c r="V990" s="24"/>
      <c r="W990" s="24"/>
      <c r="X990" s="24"/>
      <c r="Y990" s="24"/>
      <c r="Z990" s="24"/>
    </row>
    <row r="991" spans="1:26" ht="15.75" customHeight="1">
      <c r="A991" s="24"/>
      <c r="B991" s="24"/>
      <c r="C991" s="24"/>
      <c r="D991" s="24"/>
      <c r="E991" s="24"/>
      <c r="F991" s="24"/>
      <c r="G991" s="24"/>
      <c r="H991" s="24"/>
      <c r="I991" s="24"/>
      <c r="J991" s="24"/>
      <c r="K991" s="24"/>
      <c r="L991" s="24"/>
      <c r="M991" s="24"/>
      <c r="N991" s="24"/>
      <c r="O991" s="24"/>
      <c r="P991" s="24"/>
      <c r="Q991" s="24"/>
      <c r="R991" s="24"/>
      <c r="S991" s="24"/>
      <c r="T991" s="24"/>
      <c r="U991" s="24"/>
      <c r="V991" s="24"/>
      <c r="W991" s="24"/>
      <c r="X991" s="24"/>
      <c r="Y991" s="24"/>
      <c r="Z991" s="24"/>
    </row>
    <row r="992" spans="1:26" ht="15.75" customHeight="1">
      <c r="A992" s="24"/>
      <c r="B992" s="24"/>
      <c r="C992" s="24"/>
      <c r="D992" s="24"/>
      <c r="E992" s="24"/>
      <c r="F992" s="24"/>
      <c r="G992" s="24"/>
      <c r="H992" s="24"/>
      <c r="I992" s="24"/>
      <c r="J992" s="24"/>
      <c r="K992" s="24"/>
      <c r="L992" s="24"/>
      <c r="M992" s="24"/>
      <c r="N992" s="24"/>
      <c r="O992" s="24"/>
      <c r="P992" s="24"/>
      <c r="Q992" s="24"/>
      <c r="R992" s="24"/>
      <c r="S992" s="24"/>
      <c r="T992" s="24"/>
      <c r="U992" s="24"/>
      <c r="V992" s="24"/>
      <c r="W992" s="24"/>
      <c r="X992" s="24"/>
      <c r="Y992" s="24"/>
      <c r="Z992" s="24"/>
    </row>
    <row r="993" spans="1:26" ht="15.75" customHeight="1">
      <c r="A993" s="24"/>
      <c r="B993" s="24"/>
      <c r="C993" s="24"/>
      <c r="D993" s="24"/>
      <c r="E993" s="24"/>
      <c r="F993" s="24"/>
      <c r="G993" s="24"/>
      <c r="H993" s="24"/>
      <c r="I993" s="24"/>
      <c r="J993" s="24"/>
      <c r="K993" s="24"/>
      <c r="L993" s="24"/>
      <c r="M993" s="24"/>
      <c r="N993" s="24"/>
      <c r="O993" s="24"/>
      <c r="P993" s="24"/>
      <c r="Q993" s="24"/>
      <c r="R993" s="24"/>
      <c r="S993" s="24"/>
      <c r="T993" s="24"/>
      <c r="U993" s="24"/>
      <c r="V993" s="24"/>
      <c r="W993" s="24"/>
      <c r="X993" s="24"/>
      <c r="Y993" s="24"/>
      <c r="Z993" s="24"/>
    </row>
    <row r="994" spans="1:26" ht="15.75" customHeight="1">
      <c r="A994" s="24"/>
      <c r="B994" s="24"/>
      <c r="C994" s="24"/>
      <c r="D994" s="24"/>
      <c r="E994" s="24"/>
      <c r="F994" s="24"/>
      <c r="G994" s="24"/>
      <c r="H994" s="24"/>
      <c r="I994" s="24"/>
      <c r="J994" s="24"/>
      <c r="K994" s="24"/>
      <c r="L994" s="24"/>
      <c r="M994" s="24"/>
      <c r="N994" s="24"/>
      <c r="O994" s="24"/>
      <c r="P994" s="24"/>
      <c r="Q994" s="24"/>
      <c r="R994" s="24"/>
      <c r="S994" s="24"/>
      <c r="T994" s="24"/>
      <c r="U994" s="24"/>
      <c r="V994" s="24"/>
      <c r="W994" s="24"/>
      <c r="X994" s="24"/>
      <c r="Y994" s="24"/>
      <c r="Z994" s="24"/>
    </row>
    <row r="995" spans="1:26" ht="15.75" customHeight="1">
      <c r="A995" s="24"/>
      <c r="B995" s="24"/>
      <c r="C995" s="24"/>
      <c r="D995" s="24"/>
      <c r="E995" s="24"/>
      <c r="F995" s="24"/>
      <c r="G995" s="24"/>
      <c r="H995" s="24"/>
      <c r="I995" s="24"/>
      <c r="J995" s="24"/>
      <c r="K995" s="24"/>
      <c r="L995" s="24"/>
      <c r="M995" s="24"/>
      <c r="N995" s="24"/>
      <c r="O995" s="24"/>
      <c r="P995" s="24"/>
      <c r="Q995" s="24"/>
      <c r="R995" s="24"/>
      <c r="S995" s="24"/>
      <c r="T995" s="24"/>
      <c r="U995" s="24"/>
      <c r="V995" s="24"/>
      <c r="W995" s="24"/>
      <c r="X995" s="24"/>
      <c r="Y995" s="24"/>
      <c r="Z995" s="24"/>
    </row>
    <row r="996" spans="1:26" ht="15.75" customHeight="1">
      <c r="A996" s="24"/>
      <c r="B996" s="24"/>
      <c r="C996" s="24"/>
      <c r="D996" s="24"/>
      <c r="E996" s="24"/>
      <c r="F996" s="24"/>
      <c r="G996" s="24"/>
      <c r="H996" s="24"/>
      <c r="I996" s="24"/>
      <c r="J996" s="24"/>
      <c r="K996" s="24"/>
      <c r="L996" s="24"/>
      <c r="M996" s="24"/>
      <c r="N996" s="24"/>
      <c r="O996" s="24"/>
      <c r="P996" s="24"/>
      <c r="Q996" s="24"/>
      <c r="R996" s="24"/>
      <c r="S996" s="24"/>
      <c r="T996" s="24"/>
      <c r="U996" s="24"/>
      <c r="V996" s="24"/>
      <c r="W996" s="24"/>
      <c r="X996" s="24"/>
      <c r="Y996" s="24"/>
      <c r="Z996" s="24"/>
    </row>
    <row r="997" spans="1:26" ht="15.75" customHeight="1">
      <c r="A997" s="24"/>
      <c r="B997" s="24"/>
      <c r="C997" s="24"/>
      <c r="D997" s="24"/>
      <c r="E997" s="24"/>
      <c r="F997" s="24"/>
      <c r="G997" s="24"/>
      <c r="H997" s="24"/>
      <c r="I997" s="24"/>
      <c r="J997" s="24"/>
      <c r="K997" s="24"/>
      <c r="L997" s="24"/>
      <c r="M997" s="24"/>
      <c r="N997" s="24"/>
      <c r="O997" s="24"/>
      <c r="P997" s="24"/>
      <c r="Q997" s="24"/>
      <c r="R997" s="24"/>
      <c r="S997" s="24"/>
      <c r="T997" s="24"/>
      <c r="U997" s="24"/>
      <c r="V997" s="24"/>
      <c r="W997" s="24"/>
      <c r="X997" s="24"/>
      <c r="Y997" s="24"/>
      <c r="Z997" s="24"/>
    </row>
    <row r="998" spans="1:26" ht="15.75" customHeight="1">
      <c r="A998" s="24"/>
      <c r="B998" s="24"/>
      <c r="C998" s="24"/>
      <c r="D998" s="24"/>
      <c r="E998" s="24"/>
      <c r="F998" s="24"/>
      <c r="G998" s="24"/>
      <c r="H998" s="24"/>
      <c r="I998" s="24"/>
      <c r="J998" s="24"/>
      <c r="K998" s="24"/>
      <c r="L998" s="24"/>
      <c r="M998" s="24"/>
      <c r="N998" s="24"/>
      <c r="O998" s="24"/>
      <c r="P998" s="24"/>
      <c r="Q998" s="24"/>
      <c r="R998" s="24"/>
      <c r="S998" s="24"/>
      <c r="T998" s="24"/>
      <c r="U998" s="24"/>
      <c r="V998" s="24"/>
      <c r="W998" s="24"/>
      <c r="X998" s="24"/>
      <c r="Y998" s="24"/>
      <c r="Z998" s="24"/>
    </row>
    <row r="999" spans="1:26" ht="15.75" customHeight="1">
      <c r="A999" s="24"/>
      <c r="B999" s="24"/>
      <c r="C999" s="24"/>
      <c r="D999" s="24"/>
      <c r="E999" s="24"/>
      <c r="F999" s="24"/>
      <c r="G999" s="24"/>
      <c r="H999" s="24"/>
      <c r="I999" s="24"/>
      <c r="J999" s="24"/>
      <c r="K999" s="24"/>
      <c r="L999" s="24"/>
      <c r="M999" s="24"/>
      <c r="N999" s="24"/>
      <c r="O999" s="24"/>
      <c r="P999" s="24"/>
      <c r="Q999" s="24"/>
      <c r="R999" s="24"/>
      <c r="S999" s="24"/>
      <c r="T999" s="24"/>
      <c r="U999" s="24"/>
      <c r="V999" s="24"/>
      <c r="W999" s="24"/>
      <c r="X999" s="24"/>
      <c r="Y999" s="24"/>
      <c r="Z999" s="24"/>
    </row>
    <row r="1000" spans="1:26" ht="15.75" customHeight="1">
      <c r="A1000" s="24"/>
      <c r="B1000" s="24"/>
      <c r="C1000" s="24"/>
      <c r="D1000" s="24"/>
      <c r="E1000" s="24"/>
      <c r="F1000" s="24"/>
      <c r="G1000" s="24"/>
      <c r="H1000" s="24"/>
      <c r="I1000" s="24"/>
      <c r="J1000" s="24"/>
      <c r="K1000" s="24"/>
      <c r="L1000" s="24"/>
      <c r="M1000" s="24"/>
      <c r="N1000" s="24"/>
      <c r="O1000" s="24"/>
      <c r="P1000" s="24"/>
      <c r="Q1000" s="24"/>
      <c r="R1000" s="24"/>
      <c r="S1000" s="24"/>
      <c r="T1000" s="24"/>
      <c r="U1000" s="24"/>
      <c r="V1000" s="24"/>
      <c r="W1000" s="24"/>
      <c r="X1000" s="24"/>
      <c r="Y1000" s="24"/>
      <c r="Z1000" s="24"/>
    </row>
  </sheetData>
  <mergeCells count="11">
    <mergeCell ref="H1:H2"/>
    <mergeCell ref="I1:I2"/>
    <mergeCell ref="J1:M1"/>
    <mergeCell ref="N1:P1"/>
    <mergeCell ref="A1:A2"/>
    <mergeCell ref="B1:B2"/>
    <mergeCell ref="C1:C2"/>
    <mergeCell ref="D1:D2"/>
    <mergeCell ref="E1:E2"/>
    <mergeCell ref="F1:F2"/>
    <mergeCell ref="G1:G2"/>
  </mergeCells>
  <pageMargins left="0.7" right="0.7" top="0.75" bottom="0.75" header="0" footer="0"/>
  <pageSetup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80" zoomScaleNormal="80" workbookViewId="0">
      <pane xSplit="9" ySplit="2" topLeftCell="J3" activePane="bottomRight" state="frozen"/>
      <selection pane="topRight" activeCell="J1" sqref="J1"/>
      <selection pane="bottomLeft" activeCell="A3" sqref="A3"/>
      <selection pane="bottomRight" activeCell="J3" sqref="J3"/>
    </sheetView>
  </sheetViews>
  <sheetFormatPr baseColWidth="10" defaultColWidth="12.625" defaultRowHeight="15" customHeight="1"/>
  <cols>
    <col min="1" max="1" width="5.875" style="203" customWidth="1"/>
    <col min="2" max="2" width="13.875" style="203" customWidth="1"/>
    <col min="3" max="3" width="16.5" style="203" customWidth="1"/>
    <col min="4" max="4" width="6.625" style="203" customWidth="1"/>
    <col min="5" max="5" width="34.5" style="203" customWidth="1"/>
    <col min="6" max="6" width="6.125" style="203" customWidth="1"/>
    <col min="7" max="7" width="31.625" style="203" customWidth="1"/>
    <col min="8" max="8" width="13.75" style="203" customWidth="1"/>
    <col min="9" max="9" width="13.375" style="203" customWidth="1"/>
    <col min="10" max="10" width="46.5" style="203" customWidth="1"/>
    <col min="11" max="11" width="9.375" style="203" customWidth="1"/>
    <col min="12" max="12" width="53.125" style="203" customWidth="1"/>
    <col min="13" max="13" width="9.375" style="203" customWidth="1"/>
    <col min="14" max="15" width="53.125" style="203" customWidth="1"/>
    <col min="16" max="16" width="4.25" style="203" customWidth="1"/>
    <col min="17" max="26" width="9.375" style="203" customWidth="1"/>
    <col min="27" max="16384" width="12.625" style="203"/>
  </cols>
  <sheetData>
    <row r="1" spans="1:26" ht="16.5" customHeight="1">
      <c r="A1" s="690" t="s">
        <v>0</v>
      </c>
      <c r="B1" s="692" t="s">
        <v>1</v>
      </c>
      <c r="C1" s="692" t="s">
        <v>2</v>
      </c>
      <c r="D1" s="692" t="s">
        <v>3</v>
      </c>
      <c r="E1" s="692" t="s">
        <v>3</v>
      </c>
      <c r="F1" s="692" t="s">
        <v>4</v>
      </c>
      <c r="G1" s="692" t="s">
        <v>4</v>
      </c>
      <c r="H1" s="686" t="s">
        <v>2259</v>
      </c>
      <c r="I1" s="693" t="s">
        <v>2260</v>
      </c>
      <c r="J1" s="670" t="s">
        <v>2261</v>
      </c>
      <c r="K1" s="671"/>
      <c r="L1" s="671"/>
      <c r="M1" s="671"/>
      <c r="N1" s="670" t="s">
        <v>2262</v>
      </c>
      <c r="O1" s="671"/>
      <c r="P1" s="672"/>
      <c r="Q1" s="208"/>
      <c r="R1" s="208"/>
      <c r="S1" s="208"/>
      <c r="T1" s="208"/>
      <c r="U1" s="208"/>
      <c r="V1" s="208"/>
      <c r="W1" s="208"/>
      <c r="X1" s="208"/>
      <c r="Y1" s="208"/>
      <c r="Z1" s="208"/>
    </row>
    <row r="2" spans="1:26" ht="104.25" customHeight="1">
      <c r="A2" s="708"/>
      <c r="B2" s="667"/>
      <c r="C2" s="667"/>
      <c r="D2" s="667"/>
      <c r="E2" s="667"/>
      <c r="F2" s="667"/>
      <c r="G2" s="667"/>
      <c r="H2" s="667"/>
      <c r="I2" s="707"/>
      <c r="J2" s="223" t="s">
        <v>8</v>
      </c>
      <c r="K2" s="224" t="s">
        <v>9</v>
      </c>
      <c r="L2" s="225" t="s">
        <v>10</v>
      </c>
      <c r="M2" s="226" t="s">
        <v>9</v>
      </c>
      <c r="N2" s="223" t="s">
        <v>2263</v>
      </c>
      <c r="O2" s="225" t="s">
        <v>2264</v>
      </c>
      <c r="P2" s="227" t="s">
        <v>9</v>
      </c>
      <c r="Q2" s="202"/>
      <c r="R2" s="202"/>
      <c r="S2" s="202"/>
      <c r="T2" s="202"/>
      <c r="U2" s="202"/>
      <c r="V2" s="202"/>
      <c r="W2" s="202"/>
      <c r="X2" s="202"/>
      <c r="Y2" s="202"/>
      <c r="Z2" s="202"/>
    </row>
    <row r="3" spans="1:26" ht="99.95" customHeight="1">
      <c r="A3" s="228" t="s">
        <v>16</v>
      </c>
      <c r="B3" s="206" t="s">
        <v>17</v>
      </c>
      <c r="C3" s="206" t="s">
        <v>200</v>
      </c>
      <c r="D3" s="192" t="s">
        <v>201</v>
      </c>
      <c r="E3" s="193" t="s">
        <v>202</v>
      </c>
      <c r="F3" s="192" t="s">
        <v>312</v>
      </c>
      <c r="G3" s="193" t="s">
        <v>313</v>
      </c>
      <c r="H3" s="229" t="s">
        <v>84</v>
      </c>
      <c r="I3" s="230"/>
      <c r="J3" s="194" t="s">
        <v>321</v>
      </c>
      <c r="K3" s="190">
        <v>30000000</v>
      </c>
      <c r="L3" s="193" t="s">
        <v>322</v>
      </c>
      <c r="M3" s="250">
        <v>0</v>
      </c>
      <c r="N3" s="437" t="s">
        <v>2960</v>
      </c>
      <c r="O3" s="438" t="s">
        <v>2961</v>
      </c>
      <c r="P3" s="252"/>
      <c r="Q3" s="208"/>
      <c r="R3" s="208"/>
      <c r="S3" s="208"/>
      <c r="T3" s="208"/>
      <c r="U3" s="208"/>
      <c r="V3" s="208"/>
      <c r="W3" s="208"/>
      <c r="X3" s="208"/>
      <c r="Y3" s="208"/>
      <c r="Z3" s="208"/>
    </row>
    <row r="4" spans="1:26" ht="99.95" customHeight="1">
      <c r="A4" s="228" t="s">
        <v>16</v>
      </c>
      <c r="B4" s="206" t="s">
        <v>17</v>
      </c>
      <c r="C4" s="206" t="s">
        <v>200</v>
      </c>
      <c r="D4" s="192" t="s">
        <v>201</v>
      </c>
      <c r="E4" s="193" t="s">
        <v>202</v>
      </c>
      <c r="F4" s="192" t="s">
        <v>352</v>
      </c>
      <c r="G4" s="193" t="s">
        <v>353</v>
      </c>
      <c r="H4" s="229" t="s">
        <v>84</v>
      </c>
      <c r="I4" s="230"/>
      <c r="J4" s="194" t="s">
        <v>357</v>
      </c>
      <c r="K4" s="190">
        <v>30000000</v>
      </c>
      <c r="L4" s="193" t="s">
        <v>358</v>
      </c>
      <c r="M4" s="250">
        <v>30000000</v>
      </c>
      <c r="N4" s="439" t="s">
        <v>2962</v>
      </c>
      <c r="O4" s="440" t="s">
        <v>2963</v>
      </c>
      <c r="P4" s="252"/>
      <c r="Q4" s="202"/>
      <c r="R4" s="202"/>
      <c r="S4" s="202"/>
      <c r="T4" s="202"/>
      <c r="U4" s="202"/>
      <c r="V4" s="202"/>
      <c r="W4" s="202"/>
      <c r="X4" s="202"/>
      <c r="Y4" s="202"/>
      <c r="Z4" s="202"/>
    </row>
    <row r="5" spans="1:26" ht="99.95" customHeight="1">
      <c r="A5" s="228" t="s">
        <v>16</v>
      </c>
      <c r="B5" s="206" t="s">
        <v>17</v>
      </c>
      <c r="C5" s="206" t="s">
        <v>200</v>
      </c>
      <c r="D5" s="192" t="s">
        <v>201</v>
      </c>
      <c r="E5" s="193" t="s">
        <v>202</v>
      </c>
      <c r="F5" s="192" t="s">
        <v>377</v>
      </c>
      <c r="G5" s="193" t="s">
        <v>378</v>
      </c>
      <c r="H5" s="229" t="s">
        <v>84</v>
      </c>
      <c r="I5" s="230"/>
      <c r="J5" s="194" t="s">
        <v>380</v>
      </c>
      <c r="K5" s="190">
        <v>30000000</v>
      </c>
      <c r="L5" s="193" t="s">
        <v>380</v>
      </c>
      <c r="M5" s="250">
        <v>30000000</v>
      </c>
      <c r="N5" s="440" t="s">
        <v>2964</v>
      </c>
      <c r="O5" s="441" t="s">
        <v>2965</v>
      </c>
      <c r="P5" s="252"/>
      <c r="Q5" s="211"/>
      <c r="R5" s="211"/>
      <c r="S5" s="211"/>
      <c r="T5" s="211"/>
      <c r="U5" s="211"/>
      <c r="V5" s="211"/>
      <c r="W5" s="211"/>
      <c r="X5" s="211"/>
      <c r="Y5" s="211"/>
      <c r="Z5" s="211"/>
    </row>
    <row r="6" spans="1:26" ht="99.95" customHeight="1">
      <c r="A6" s="228" t="s">
        <v>16</v>
      </c>
      <c r="B6" s="206" t="s">
        <v>17</v>
      </c>
      <c r="C6" s="206" t="s">
        <v>200</v>
      </c>
      <c r="D6" s="192" t="s">
        <v>201</v>
      </c>
      <c r="E6" s="193" t="s">
        <v>202</v>
      </c>
      <c r="F6" s="192" t="s">
        <v>389</v>
      </c>
      <c r="G6" s="193" t="s">
        <v>390</v>
      </c>
      <c r="H6" s="229" t="s">
        <v>84</v>
      </c>
      <c r="I6" s="230"/>
      <c r="J6" s="194" t="s">
        <v>393</v>
      </c>
      <c r="K6" s="190">
        <v>50000000</v>
      </c>
      <c r="L6" s="193" t="s">
        <v>394</v>
      </c>
      <c r="M6" s="250">
        <v>100000000</v>
      </c>
      <c r="N6" s="264" t="s">
        <v>2966</v>
      </c>
      <c r="O6" s="442" t="s">
        <v>2967</v>
      </c>
      <c r="P6" s="252"/>
      <c r="Q6" s="211"/>
      <c r="R6" s="211"/>
      <c r="S6" s="211"/>
      <c r="T6" s="211"/>
      <c r="U6" s="211"/>
      <c r="V6" s="211"/>
      <c r="W6" s="211"/>
      <c r="X6" s="211"/>
      <c r="Y6" s="211"/>
      <c r="Z6" s="211"/>
    </row>
    <row r="7" spans="1:26" ht="99.95" customHeight="1">
      <c r="A7" s="228" t="s">
        <v>16</v>
      </c>
      <c r="B7" s="206" t="s">
        <v>17</v>
      </c>
      <c r="C7" s="206" t="s">
        <v>200</v>
      </c>
      <c r="D7" s="192" t="s">
        <v>201</v>
      </c>
      <c r="E7" s="193" t="s">
        <v>202</v>
      </c>
      <c r="F7" s="192" t="s">
        <v>406</v>
      </c>
      <c r="G7" s="193" t="s">
        <v>407</v>
      </c>
      <c r="H7" s="229" t="s">
        <v>84</v>
      </c>
      <c r="I7" s="230"/>
      <c r="J7" s="194" t="s">
        <v>409</v>
      </c>
      <c r="K7" s="190">
        <v>30000000</v>
      </c>
      <c r="L7" s="193" t="s">
        <v>410</v>
      </c>
      <c r="M7" s="250">
        <v>30000000</v>
      </c>
      <c r="N7" s="364"/>
      <c r="O7" s="368"/>
      <c r="P7" s="252"/>
      <c r="Q7" s="211"/>
      <c r="R7" s="211"/>
      <c r="S7" s="211"/>
      <c r="T7" s="211"/>
      <c r="U7" s="211"/>
      <c r="V7" s="211"/>
      <c r="W7" s="211"/>
      <c r="X7" s="211"/>
      <c r="Y7" s="211"/>
      <c r="Z7" s="211"/>
    </row>
    <row r="8" spans="1:26" ht="99.95" customHeight="1">
      <c r="A8" s="228" t="s">
        <v>16</v>
      </c>
      <c r="B8" s="206" t="s">
        <v>17</v>
      </c>
      <c r="C8" s="206" t="s">
        <v>200</v>
      </c>
      <c r="D8" s="192" t="s">
        <v>445</v>
      </c>
      <c r="E8" s="193" t="s">
        <v>446</v>
      </c>
      <c r="F8" s="192" t="s">
        <v>447</v>
      </c>
      <c r="G8" s="193" t="s">
        <v>448</v>
      </c>
      <c r="H8" s="229" t="s">
        <v>84</v>
      </c>
      <c r="I8" s="230"/>
      <c r="J8" s="194" t="s">
        <v>455</v>
      </c>
      <c r="K8" s="190">
        <v>30000000</v>
      </c>
      <c r="L8" s="193" t="s">
        <v>410</v>
      </c>
      <c r="M8" s="250">
        <v>30000000</v>
      </c>
      <c r="N8" s="364" t="s">
        <v>2968</v>
      </c>
      <c r="O8" s="368" t="s">
        <v>2969</v>
      </c>
      <c r="P8" s="252"/>
      <c r="Q8" s="211"/>
      <c r="R8" s="211"/>
      <c r="S8" s="211"/>
      <c r="T8" s="211"/>
      <c r="U8" s="211"/>
      <c r="V8" s="211"/>
      <c r="W8" s="211"/>
      <c r="X8" s="211"/>
      <c r="Y8" s="211"/>
      <c r="Z8" s="211"/>
    </row>
    <row r="9" spans="1:26" ht="99.95" customHeight="1">
      <c r="A9" s="228" t="s">
        <v>16</v>
      </c>
      <c r="B9" s="206" t="s">
        <v>17</v>
      </c>
      <c r="C9" s="206" t="s">
        <v>200</v>
      </c>
      <c r="D9" s="192" t="s">
        <v>445</v>
      </c>
      <c r="E9" s="193" t="s">
        <v>446</v>
      </c>
      <c r="F9" s="192" t="s">
        <v>481</v>
      </c>
      <c r="G9" s="193" t="s">
        <v>482</v>
      </c>
      <c r="H9" s="229" t="s">
        <v>84</v>
      </c>
      <c r="I9" s="230"/>
      <c r="J9" s="194" t="s">
        <v>484</v>
      </c>
      <c r="K9" s="190">
        <f>571484098+57148560</f>
        <v>628632658</v>
      </c>
      <c r="L9" s="193">
        <v>0</v>
      </c>
      <c r="M9" s="250">
        <v>0</v>
      </c>
      <c r="N9" s="364" t="s">
        <v>2970</v>
      </c>
      <c r="O9" s="368" t="s">
        <v>2970</v>
      </c>
      <c r="P9" s="351"/>
      <c r="Q9" s="211"/>
      <c r="R9" s="211"/>
      <c r="S9" s="211"/>
      <c r="T9" s="211"/>
      <c r="U9" s="211"/>
      <c r="V9" s="211"/>
      <c r="W9" s="211"/>
      <c r="X9" s="211"/>
      <c r="Y9" s="211"/>
      <c r="Z9" s="211"/>
    </row>
    <row r="10" spans="1:26" ht="99.95" customHeight="1">
      <c r="A10" s="228" t="s">
        <v>16</v>
      </c>
      <c r="B10" s="206" t="s">
        <v>17</v>
      </c>
      <c r="C10" s="206" t="s">
        <v>200</v>
      </c>
      <c r="D10" s="192" t="s">
        <v>445</v>
      </c>
      <c r="E10" s="193" t="s">
        <v>446</v>
      </c>
      <c r="F10" s="192" t="s">
        <v>498</v>
      </c>
      <c r="G10" s="193" t="s">
        <v>499</v>
      </c>
      <c r="H10" s="229" t="s">
        <v>84</v>
      </c>
      <c r="I10" s="230"/>
      <c r="J10" s="194" t="s">
        <v>506</v>
      </c>
      <c r="K10" s="190">
        <v>0</v>
      </c>
      <c r="L10" s="193"/>
      <c r="M10" s="250">
        <v>0</v>
      </c>
      <c r="N10" s="364" t="s">
        <v>2971</v>
      </c>
      <c r="O10" s="368" t="s">
        <v>2971</v>
      </c>
      <c r="P10" s="252"/>
      <c r="Q10" s="211"/>
      <c r="R10" s="211"/>
      <c r="S10" s="211"/>
      <c r="T10" s="211"/>
      <c r="U10" s="211"/>
      <c r="V10" s="211"/>
      <c r="W10" s="211"/>
      <c r="X10" s="211"/>
      <c r="Y10" s="211"/>
      <c r="Z10" s="211"/>
    </row>
    <row r="11" spans="1:26" ht="99.95" customHeight="1">
      <c r="A11" s="228" t="s">
        <v>16</v>
      </c>
      <c r="B11" s="206" t="s">
        <v>17</v>
      </c>
      <c r="C11" s="206" t="s">
        <v>200</v>
      </c>
      <c r="D11" s="192" t="s">
        <v>522</v>
      </c>
      <c r="E11" s="193" t="s">
        <v>523</v>
      </c>
      <c r="F11" s="192" t="s">
        <v>524</v>
      </c>
      <c r="G11" s="193" t="s">
        <v>525</v>
      </c>
      <c r="H11" s="229" t="s">
        <v>84</v>
      </c>
      <c r="I11" s="230"/>
      <c r="J11" s="194" t="s">
        <v>529</v>
      </c>
      <c r="K11" s="190">
        <v>28000000</v>
      </c>
      <c r="L11" s="193" t="s">
        <v>530</v>
      </c>
      <c r="M11" s="250">
        <v>60000000</v>
      </c>
      <c r="N11" s="364" t="s">
        <v>2972</v>
      </c>
      <c r="O11" s="368" t="s">
        <v>2973</v>
      </c>
      <c r="P11" s="252"/>
      <c r="Q11" s="211"/>
      <c r="R11" s="211"/>
      <c r="S11" s="211"/>
      <c r="T11" s="211"/>
      <c r="U11" s="211"/>
      <c r="V11" s="211"/>
      <c r="W11" s="211"/>
      <c r="X11" s="211"/>
      <c r="Y11" s="211"/>
      <c r="Z11" s="211"/>
    </row>
    <row r="12" spans="1:26" ht="99.95" customHeight="1">
      <c r="A12" s="228" t="s">
        <v>16</v>
      </c>
      <c r="B12" s="206" t="s">
        <v>17</v>
      </c>
      <c r="C12" s="206" t="s">
        <v>200</v>
      </c>
      <c r="D12" s="192" t="s">
        <v>522</v>
      </c>
      <c r="E12" s="193" t="s">
        <v>523</v>
      </c>
      <c r="F12" s="192" t="s">
        <v>587</v>
      </c>
      <c r="G12" s="193" t="s">
        <v>588</v>
      </c>
      <c r="H12" s="229" t="s">
        <v>84</v>
      </c>
      <c r="I12" s="230"/>
      <c r="J12" s="194" t="s">
        <v>595</v>
      </c>
      <c r="K12" s="190">
        <v>33000000</v>
      </c>
      <c r="L12" s="193" t="s">
        <v>596</v>
      </c>
      <c r="M12" s="250">
        <v>100000000</v>
      </c>
      <c r="N12" s="364" t="s">
        <v>2974</v>
      </c>
      <c r="O12" s="368" t="s">
        <v>2975</v>
      </c>
      <c r="P12" s="252"/>
      <c r="Q12" s="211"/>
      <c r="R12" s="211"/>
      <c r="S12" s="211"/>
      <c r="T12" s="211"/>
      <c r="U12" s="211"/>
      <c r="V12" s="211"/>
      <c r="W12" s="211"/>
      <c r="X12" s="211"/>
      <c r="Y12" s="211"/>
      <c r="Z12" s="211"/>
    </row>
    <row r="13" spans="1:26" ht="99.95" customHeight="1">
      <c r="A13" s="228" t="s">
        <v>16</v>
      </c>
      <c r="B13" s="206" t="s">
        <v>17</v>
      </c>
      <c r="C13" s="206" t="s">
        <v>200</v>
      </c>
      <c r="D13" s="192" t="s">
        <v>614</v>
      </c>
      <c r="E13" s="193" t="s">
        <v>615</v>
      </c>
      <c r="F13" s="192" t="s">
        <v>744</v>
      </c>
      <c r="G13" s="193" t="s">
        <v>745</v>
      </c>
      <c r="H13" s="229" t="s">
        <v>84</v>
      </c>
      <c r="I13" s="230"/>
      <c r="J13" s="194"/>
      <c r="K13" s="190">
        <v>0</v>
      </c>
      <c r="L13" s="193"/>
      <c r="M13" s="250">
        <v>0</v>
      </c>
      <c r="N13" s="364" t="s">
        <v>2976</v>
      </c>
      <c r="O13" s="368" t="s">
        <v>2977</v>
      </c>
      <c r="P13" s="252"/>
      <c r="Q13" s="211"/>
      <c r="R13" s="211"/>
      <c r="S13" s="211"/>
      <c r="T13" s="211"/>
      <c r="U13" s="211"/>
      <c r="V13" s="211"/>
      <c r="W13" s="211"/>
      <c r="X13" s="211"/>
      <c r="Y13" s="211"/>
      <c r="Z13" s="211"/>
    </row>
    <row r="14" spans="1:26" ht="99.95" customHeight="1">
      <c r="A14" s="228" t="s">
        <v>16</v>
      </c>
      <c r="B14" s="206" t="s">
        <v>17</v>
      </c>
      <c r="C14" s="206" t="s">
        <v>200</v>
      </c>
      <c r="D14" s="192" t="s">
        <v>614</v>
      </c>
      <c r="E14" s="193" t="s">
        <v>615</v>
      </c>
      <c r="F14" s="192" t="s">
        <v>767</v>
      </c>
      <c r="G14" s="193" t="s">
        <v>768</v>
      </c>
      <c r="H14" s="229" t="s">
        <v>84</v>
      </c>
      <c r="I14" s="230"/>
      <c r="J14" s="194" t="s">
        <v>773</v>
      </c>
      <c r="K14" s="190">
        <v>5000000</v>
      </c>
      <c r="L14" s="193" t="s">
        <v>773</v>
      </c>
      <c r="M14" s="250">
        <v>15000000</v>
      </c>
      <c r="N14" s="364" t="s">
        <v>2978</v>
      </c>
      <c r="O14" s="368" t="s">
        <v>2979</v>
      </c>
      <c r="P14" s="252"/>
      <c r="Q14" s="211"/>
      <c r="R14" s="211"/>
      <c r="S14" s="211"/>
      <c r="T14" s="211"/>
      <c r="U14" s="211"/>
      <c r="V14" s="211"/>
      <c r="W14" s="211"/>
      <c r="X14" s="211"/>
      <c r="Y14" s="211"/>
      <c r="Z14" s="211"/>
    </row>
    <row r="15" spans="1:26" ht="99.95" customHeight="1">
      <c r="A15" s="228" t="s">
        <v>16</v>
      </c>
      <c r="B15" s="206" t="s">
        <v>17</v>
      </c>
      <c r="C15" s="206" t="s">
        <v>200</v>
      </c>
      <c r="D15" s="192" t="s">
        <v>614</v>
      </c>
      <c r="E15" s="193" t="s">
        <v>615</v>
      </c>
      <c r="F15" s="192" t="s">
        <v>790</v>
      </c>
      <c r="G15" s="193" t="s">
        <v>791</v>
      </c>
      <c r="H15" s="229" t="s">
        <v>84</v>
      </c>
      <c r="I15" s="230"/>
      <c r="J15" s="194" t="s">
        <v>797</v>
      </c>
      <c r="K15" s="190">
        <v>5000000</v>
      </c>
      <c r="L15" s="193" t="s">
        <v>797</v>
      </c>
      <c r="M15" s="250">
        <v>15000000</v>
      </c>
      <c r="N15" s="364" t="s">
        <v>2980</v>
      </c>
      <c r="O15" s="368" t="s">
        <v>2981</v>
      </c>
      <c r="P15" s="252"/>
      <c r="Q15" s="211"/>
      <c r="R15" s="211"/>
      <c r="S15" s="211"/>
      <c r="T15" s="211"/>
      <c r="U15" s="211"/>
      <c r="V15" s="211"/>
      <c r="W15" s="211"/>
      <c r="X15" s="211"/>
      <c r="Y15" s="211"/>
      <c r="Z15" s="211"/>
    </row>
    <row r="16" spans="1:26" ht="99.95" customHeight="1">
      <c r="A16" s="228" t="s">
        <v>16</v>
      </c>
      <c r="B16" s="206" t="s">
        <v>17</v>
      </c>
      <c r="C16" s="206" t="s">
        <v>18</v>
      </c>
      <c r="D16" s="192" t="s">
        <v>19</v>
      </c>
      <c r="E16" s="193" t="s">
        <v>20</v>
      </c>
      <c r="F16" s="192" t="s">
        <v>77</v>
      </c>
      <c r="G16" s="193" t="s">
        <v>78</v>
      </c>
      <c r="H16" s="229"/>
      <c r="I16" s="230" t="s">
        <v>84</v>
      </c>
      <c r="J16" s="194"/>
      <c r="K16" s="190">
        <v>0</v>
      </c>
      <c r="L16" s="193" t="s">
        <v>85</v>
      </c>
      <c r="M16" s="250">
        <v>100000000</v>
      </c>
      <c r="N16" s="364" t="s">
        <v>2980</v>
      </c>
      <c r="O16" s="368" t="s">
        <v>2981</v>
      </c>
      <c r="P16" s="252"/>
      <c r="Q16" s="211"/>
      <c r="R16" s="211"/>
      <c r="S16" s="211"/>
      <c r="T16" s="211"/>
      <c r="U16" s="211"/>
      <c r="V16" s="211"/>
      <c r="W16" s="211"/>
      <c r="X16" s="211"/>
      <c r="Y16" s="211"/>
      <c r="Z16" s="211"/>
    </row>
    <row r="17" spans="1:26" ht="99.95" customHeight="1">
      <c r="A17" s="228" t="s">
        <v>16</v>
      </c>
      <c r="B17" s="206" t="s">
        <v>17</v>
      </c>
      <c r="C17" s="206" t="s">
        <v>18</v>
      </c>
      <c r="D17" s="192" t="s">
        <v>110</v>
      </c>
      <c r="E17" s="193" t="s">
        <v>111</v>
      </c>
      <c r="F17" s="192" t="s">
        <v>121</v>
      </c>
      <c r="G17" s="193" t="s">
        <v>122</v>
      </c>
      <c r="H17" s="229"/>
      <c r="I17" s="230" t="s">
        <v>84</v>
      </c>
      <c r="J17" s="194">
        <v>0</v>
      </c>
      <c r="K17" s="190">
        <v>0</v>
      </c>
      <c r="L17" s="193" t="s">
        <v>137</v>
      </c>
      <c r="M17" s="250">
        <v>14400000</v>
      </c>
      <c r="N17" s="364" t="s">
        <v>2980</v>
      </c>
      <c r="O17" s="368" t="s">
        <v>2981</v>
      </c>
      <c r="P17" s="252"/>
      <c r="Q17" s="211"/>
      <c r="R17" s="211"/>
      <c r="S17" s="211"/>
      <c r="T17" s="211"/>
      <c r="U17" s="211"/>
      <c r="V17" s="211"/>
      <c r="W17" s="211"/>
      <c r="X17" s="211"/>
      <c r="Y17" s="211"/>
      <c r="Z17" s="211"/>
    </row>
    <row r="18" spans="1:26" ht="99.95" customHeight="1">
      <c r="A18" s="228" t="s">
        <v>16</v>
      </c>
      <c r="B18" s="206" t="s">
        <v>17</v>
      </c>
      <c r="C18" s="206" t="s">
        <v>18</v>
      </c>
      <c r="D18" s="192" t="s">
        <v>110</v>
      </c>
      <c r="E18" s="193" t="s">
        <v>111</v>
      </c>
      <c r="F18" s="192" t="s">
        <v>151</v>
      </c>
      <c r="G18" s="193" t="s">
        <v>152</v>
      </c>
      <c r="H18" s="229"/>
      <c r="I18" s="230" t="s">
        <v>84</v>
      </c>
      <c r="J18" s="194">
        <v>0</v>
      </c>
      <c r="K18" s="190">
        <v>0</v>
      </c>
      <c r="L18" s="193" t="s">
        <v>137</v>
      </c>
      <c r="M18" s="250">
        <v>14400000</v>
      </c>
      <c r="N18" s="364" t="s">
        <v>2982</v>
      </c>
      <c r="O18" s="368"/>
      <c r="P18" s="252"/>
      <c r="Q18" s="211"/>
      <c r="R18" s="211"/>
      <c r="S18" s="211"/>
      <c r="T18" s="211"/>
      <c r="U18" s="211"/>
      <c r="V18" s="211"/>
      <c r="W18" s="211"/>
      <c r="X18" s="211"/>
      <c r="Y18" s="211"/>
      <c r="Z18" s="211"/>
    </row>
    <row r="19" spans="1:26" ht="99.95" customHeight="1">
      <c r="A19" s="228" t="s">
        <v>16</v>
      </c>
      <c r="B19" s="206" t="s">
        <v>17</v>
      </c>
      <c r="C19" s="206" t="s">
        <v>200</v>
      </c>
      <c r="D19" s="192" t="s">
        <v>201</v>
      </c>
      <c r="E19" s="193" t="s">
        <v>202</v>
      </c>
      <c r="F19" s="192" t="s">
        <v>203</v>
      </c>
      <c r="G19" s="193" t="s">
        <v>204</v>
      </c>
      <c r="H19" s="229"/>
      <c r="I19" s="230" t="s">
        <v>84</v>
      </c>
      <c r="J19" s="194" t="s">
        <v>219</v>
      </c>
      <c r="K19" s="190">
        <v>30000000</v>
      </c>
      <c r="L19" s="193" t="s">
        <v>220</v>
      </c>
      <c r="M19" s="250">
        <v>210000000</v>
      </c>
      <c r="N19" s="364" t="s">
        <v>2983</v>
      </c>
      <c r="O19" s="368"/>
      <c r="P19" s="252"/>
      <c r="Q19" s="211"/>
      <c r="R19" s="211"/>
      <c r="S19" s="211"/>
      <c r="T19" s="211"/>
      <c r="U19" s="211"/>
      <c r="V19" s="211"/>
      <c r="W19" s="211"/>
      <c r="X19" s="211"/>
      <c r="Y19" s="211"/>
      <c r="Z19" s="211"/>
    </row>
    <row r="20" spans="1:26" ht="99.95" customHeight="1">
      <c r="A20" s="228" t="s">
        <v>16</v>
      </c>
      <c r="B20" s="206" t="s">
        <v>17</v>
      </c>
      <c r="C20" s="206" t="s">
        <v>200</v>
      </c>
      <c r="D20" s="192" t="s">
        <v>522</v>
      </c>
      <c r="E20" s="193" t="s">
        <v>523</v>
      </c>
      <c r="F20" s="192" t="s">
        <v>546</v>
      </c>
      <c r="G20" s="193" t="s">
        <v>547</v>
      </c>
      <c r="H20" s="229"/>
      <c r="I20" s="230" t="s">
        <v>84</v>
      </c>
      <c r="J20" s="194"/>
      <c r="K20" s="190">
        <v>0</v>
      </c>
      <c r="L20" s="193" t="s">
        <v>552</v>
      </c>
      <c r="M20" s="250">
        <v>33000000</v>
      </c>
      <c r="N20" s="364" t="s">
        <v>2982</v>
      </c>
      <c r="O20" s="368"/>
      <c r="P20" s="252"/>
      <c r="Q20" s="211"/>
      <c r="R20" s="211"/>
      <c r="S20" s="211"/>
      <c r="T20" s="211"/>
      <c r="U20" s="211"/>
      <c r="V20" s="211"/>
      <c r="W20" s="211"/>
      <c r="X20" s="211"/>
      <c r="Y20" s="211"/>
      <c r="Z20" s="211"/>
    </row>
    <row r="21" spans="1:26" ht="99.95" customHeight="1">
      <c r="A21" s="228" t="s">
        <v>16</v>
      </c>
      <c r="B21" s="206" t="s">
        <v>17</v>
      </c>
      <c r="C21" s="206" t="s">
        <v>200</v>
      </c>
      <c r="D21" s="192" t="s">
        <v>522</v>
      </c>
      <c r="E21" s="193" t="s">
        <v>523</v>
      </c>
      <c r="F21" s="192" t="s">
        <v>564</v>
      </c>
      <c r="G21" s="193" t="s">
        <v>565</v>
      </c>
      <c r="H21" s="229"/>
      <c r="I21" s="230" t="s">
        <v>84</v>
      </c>
      <c r="J21" s="194"/>
      <c r="K21" s="190">
        <v>0</v>
      </c>
      <c r="L21" s="193" t="s">
        <v>579</v>
      </c>
      <c r="M21" s="250">
        <v>33000000</v>
      </c>
      <c r="N21" s="364" t="s">
        <v>2984</v>
      </c>
      <c r="O21" s="368" t="s">
        <v>2981</v>
      </c>
      <c r="P21" s="252"/>
      <c r="Q21" s="211"/>
      <c r="R21" s="211"/>
      <c r="S21" s="211"/>
      <c r="T21" s="211"/>
      <c r="U21" s="211"/>
      <c r="V21" s="211"/>
      <c r="W21" s="211"/>
      <c r="X21" s="211"/>
      <c r="Y21" s="211"/>
      <c r="Z21" s="211"/>
    </row>
    <row r="22" spans="1:26" ht="99.95" customHeight="1">
      <c r="A22" s="228" t="s">
        <v>16</v>
      </c>
      <c r="B22" s="206" t="s">
        <v>17</v>
      </c>
      <c r="C22" s="206" t="s">
        <v>200</v>
      </c>
      <c r="D22" s="192" t="s">
        <v>614</v>
      </c>
      <c r="E22" s="193" t="s">
        <v>615</v>
      </c>
      <c r="F22" s="192" t="s">
        <v>616</v>
      </c>
      <c r="G22" s="193" t="s">
        <v>617</v>
      </c>
      <c r="H22" s="229"/>
      <c r="I22" s="230" t="s">
        <v>84</v>
      </c>
      <c r="J22" s="194" t="s">
        <v>626</v>
      </c>
      <c r="K22" s="190">
        <v>20000000</v>
      </c>
      <c r="L22" s="193" t="s">
        <v>627</v>
      </c>
      <c r="M22" s="250">
        <v>20000000</v>
      </c>
      <c r="N22" s="364" t="s">
        <v>2982</v>
      </c>
      <c r="O22" s="368"/>
      <c r="P22" s="252"/>
      <c r="Q22" s="211"/>
      <c r="R22" s="211"/>
      <c r="S22" s="211"/>
      <c r="T22" s="211"/>
      <c r="U22" s="211"/>
      <c r="V22" s="211"/>
      <c r="W22" s="211"/>
      <c r="X22" s="211"/>
      <c r="Y22" s="211"/>
      <c r="Z22" s="211"/>
    </row>
    <row r="23" spans="1:26" ht="99.95" customHeight="1">
      <c r="A23" s="228" t="s">
        <v>16</v>
      </c>
      <c r="B23" s="206" t="s">
        <v>17</v>
      </c>
      <c r="C23" s="206" t="s">
        <v>200</v>
      </c>
      <c r="D23" s="192" t="s">
        <v>614</v>
      </c>
      <c r="E23" s="193" t="s">
        <v>615</v>
      </c>
      <c r="F23" s="192" t="s">
        <v>647</v>
      </c>
      <c r="G23" s="193" t="s">
        <v>648</v>
      </c>
      <c r="H23" s="229"/>
      <c r="I23" s="230" t="s">
        <v>84</v>
      </c>
      <c r="J23" s="194" t="s">
        <v>657</v>
      </c>
      <c r="K23" s="190">
        <v>14000000</v>
      </c>
      <c r="L23" s="193" t="s">
        <v>657</v>
      </c>
      <c r="M23" s="250">
        <v>14000000</v>
      </c>
      <c r="N23" s="364" t="s">
        <v>2985</v>
      </c>
      <c r="O23" s="368" t="s">
        <v>2986</v>
      </c>
      <c r="P23" s="252"/>
      <c r="Q23" s="211"/>
      <c r="R23" s="211"/>
      <c r="S23" s="211"/>
      <c r="T23" s="211"/>
      <c r="U23" s="211"/>
      <c r="V23" s="211"/>
      <c r="W23" s="211"/>
      <c r="X23" s="211"/>
      <c r="Y23" s="211"/>
      <c r="Z23" s="211"/>
    </row>
    <row r="24" spans="1:26" ht="99.95" customHeight="1">
      <c r="A24" s="228" t="s">
        <v>16</v>
      </c>
      <c r="B24" s="206" t="s">
        <v>17</v>
      </c>
      <c r="C24" s="206" t="s">
        <v>200</v>
      </c>
      <c r="D24" s="192" t="s">
        <v>614</v>
      </c>
      <c r="E24" s="193" t="s">
        <v>615</v>
      </c>
      <c r="F24" s="192" t="s">
        <v>668</v>
      </c>
      <c r="G24" s="193" t="s">
        <v>669</v>
      </c>
      <c r="H24" s="229"/>
      <c r="I24" s="230" t="s">
        <v>84</v>
      </c>
      <c r="J24" s="194" t="s">
        <v>323</v>
      </c>
      <c r="K24" s="190">
        <v>33000000</v>
      </c>
      <c r="L24" s="193" t="s">
        <v>681</v>
      </c>
      <c r="M24" s="250">
        <v>50000000</v>
      </c>
      <c r="N24" s="364" t="s">
        <v>2987</v>
      </c>
      <c r="O24" s="368"/>
      <c r="P24" s="252"/>
      <c r="Q24" s="211"/>
      <c r="R24" s="211"/>
      <c r="S24" s="211"/>
      <c r="T24" s="211"/>
      <c r="U24" s="211"/>
      <c r="V24" s="211"/>
      <c r="W24" s="211"/>
      <c r="X24" s="211"/>
      <c r="Y24" s="211"/>
      <c r="Z24" s="211"/>
    </row>
    <row r="25" spans="1:26" ht="99.95" customHeight="1">
      <c r="A25" s="228" t="s">
        <v>16</v>
      </c>
      <c r="B25" s="206" t="s">
        <v>17</v>
      </c>
      <c r="C25" s="206" t="s">
        <v>200</v>
      </c>
      <c r="D25" s="192" t="s">
        <v>614</v>
      </c>
      <c r="E25" s="193" t="s">
        <v>615</v>
      </c>
      <c r="F25" s="192" t="s">
        <v>693</v>
      </c>
      <c r="G25" s="193" t="s">
        <v>694</v>
      </c>
      <c r="H25" s="229"/>
      <c r="I25" s="230" t="s">
        <v>84</v>
      </c>
      <c r="J25" s="194" t="s">
        <v>710</v>
      </c>
      <c r="K25" s="190">
        <v>14000000</v>
      </c>
      <c r="L25" s="193" t="s">
        <v>710</v>
      </c>
      <c r="M25" s="250">
        <v>14000000</v>
      </c>
      <c r="N25" s="364" t="s">
        <v>2987</v>
      </c>
      <c r="O25" s="368"/>
      <c r="P25" s="252"/>
      <c r="Q25" s="211"/>
      <c r="R25" s="211"/>
      <c r="S25" s="211"/>
      <c r="T25" s="211"/>
      <c r="U25" s="211"/>
      <c r="V25" s="211"/>
      <c r="W25" s="211"/>
      <c r="X25" s="211"/>
      <c r="Y25" s="211"/>
      <c r="Z25" s="211"/>
    </row>
    <row r="26" spans="1:26" ht="99.95" customHeight="1">
      <c r="A26" s="228" t="s">
        <v>16</v>
      </c>
      <c r="B26" s="206" t="s">
        <v>17</v>
      </c>
      <c r="C26" s="206" t="s">
        <v>200</v>
      </c>
      <c r="D26" s="192" t="s">
        <v>614</v>
      </c>
      <c r="E26" s="193" t="s">
        <v>615</v>
      </c>
      <c r="F26" s="192" t="s">
        <v>722</v>
      </c>
      <c r="G26" s="193" t="s">
        <v>723</v>
      </c>
      <c r="H26" s="229"/>
      <c r="I26" s="230" t="s">
        <v>84</v>
      </c>
      <c r="J26" s="194" t="s">
        <v>732</v>
      </c>
      <c r="K26" s="190">
        <v>10000000</v>
      </c>
      <c r="L26" s="193" t="s">
        <v>732</v>
      </c>
      <c r="M26" s="250">
        <v>30000000</v>
      </c>
      <c r="N26" s="364" t="s">
        <v>2987</v>
      </c>
      <c r="O26" s="368"/>
      <c r="P26" s="252"/>
      <c r="Q26" s="211"/>
      <c r="R26" s="211"/>
      <c r="S26" s="211"/>
      <c r="T26" s="211"/>
      <c r="U26" s="211"/>
      <c r="V26" s="211"/>
      <c r="W26" s="211"/>
      <c r="X26" s="211"/>
      <c r="Y26" s="211"/>
      <c r="Z26" s="211"/>
    </row>
    <row r="27" spans="1:26" ht="99.95" customHeight="1">
      <c r="A27" s="228" t="s">
        <v>16</v>
      </c>
      <c r="B27" s="206" t="s">
        <v>17</v>
      </c>
      <c r="C27" s="206" t="s">
        <v>200</v>
      </c>
      <c r="D27" s="192" t="s">
        <v>614</v>
      </c>
      <c r="E27" s="193" t="s">
        <v>615</v>
      </c>
      <c r="F27" s="192" t="s">
        <v>814</v>
      </c>
      <c r="G27" s="193" t="s">
        <v>815</v>
      </c>
      <c r="H27" s="229"/>
      <c r="I27" s="230" t="s">
        <v>84</v>
      </c>
      <c r="J27" s="194" t="s">
        <v>829</v>
      </c>
      <c r="K27" s="190">
        <v>10000000</v>
      </c>
      <c r="L27" s="193" t="s">
        <v>830</v>
      </c>
      <c r="M27" s="250">
        <v>300000000</v>
      </c>
      <c r="N27" s="364" t="s">
        <v>2987</v>
      </c>
      <c r="O27" s="368"/>
      <c r="P27" s="252"/>
      <c r="Q27" s="211"/>
      <c r="R27" s="211"/>
      <c r="S27" s="211"/>
      <c r="T27" s="211"/>
      <c r="U27" s="211"/>
      <c r="V27" s="211"/>
      <c r="W27" s="211"/>
      <c r="X27" s="211"/>
      <c r="Y27" s="211"/>
      <c r="Z27" s="211"/>
    </row>
    <row r="28" spans="1:26" ht="99.95" customHeight="1">
      <c r="A28" s="228" t="s">
        <v>16</v>
      </c>
      <c r="B28" s="206" t="s">
        <v>17</v>
      </c>
      <c r="C28" s="206" t="s">
        <v>200</v>
      </c>
      <c r="D28" s="192" t="s">
        <v>614</v>
      </c>
      <c r="E28" s="193" t="s">
        <v>615</v>
      </c>
      <c r="F28" s="192" t="s">
        <v>844</v>
      </c>
      <c r="G28" s="193" t="s">
        <v>845</v>
      </c>
      <c r="H28" s="229"/>
      <c r="I28" s="230" t="s">
        <v>84</v>
      </c>
      <c r="J28" s="194" t="s">
        <v>857</v>
      </c>
      <c r="K28" s="190">
        <v>0</v>
      </c>
      <c r="L28" s="193"/>
      <c r="M28" s="250">
        <v>0</v>
      </c>
      <c r="N28" s="364" t="s">
        <v>2987</v>
      </c>
      <c r="O28" s="368"/>
      <c r="P28" s="351"/>
      <c r="Q28" s="211"/>
      <c r="R28" s="211"/>
      <c r="S28" s="211"/>
      <c r="T28" s="211"/>
      <c r="U28" s="211"/>
      <c r="V28" s="211"/>
      <c r="W28" s="211"/>
      <c r="X28" s="211"/>
      <c r="Y28" s="211"/>
      <c r="Z28" s="211"/>
    </row>
    <row r="29" spans="1:26" ht="99.95" customHeight="1">
      <c r="A29" s="228" t="s">
        <v>936</v>
      </c>
      <c r="B29" s="206" t="s">
        <v>937</v>
      </c>
      <c r="C29" s="206" t="s">
        <v>938</v>
      </c>
      <c r="D29" s="192" t="s">
        <v>939</v>
      </c>
      <c r="E29" s="193" t="s">
        <v>940</v>
      </c>
      <c r="F29" s="192" t="s">
        <v>959</v>
      </c>
      <c r="G29" s="193" t="s">
        <v>960</v>
      </c>
      <c r="H29" s="229" t="s">
        <v>84</v>
      </c>
      <c r="I29" s="230"/>
      <c r="J29" s="194" t="s">
        <v>963</v>
      </c>
      <c r="K29" s="190">
        <v>0</v>
      </c>
      <c r="L29" s="193">
        <v>0</v>
      </c>
      <c r="M29" s="250">
        <v>0</v>
      </c>
      <c r="N29" s="364" t="s">
        <v>2988</v>
      </c>
      <c r="O29" s="368" t="s">
        <v>2988</v>
      </c>
      <c r="P29" s="252"/>
      <c r="Q29" s="211"/>
      <c r="R29" s="211"/>
      <c r="S29" s="211"/>
      <c r="T29" s="211"/>
      <c r="U29" s="211"/>
      <c r="V29" s="211"/>
      <c r="W29" s="211"/>
      <c r="X29" s="211"/>
      <c r="Y29" s="211"/>
      <c r="Z29" s="211"/>
    </row>
    <row r="30" spans="1:26" ht="99.95" customHeight="1">
      <c r="A30" s="228" t="s">
        <v>936</v>
      </c>
      <c r="B30" s="206" t="s">
        <v>937</v>
      </c>
      <c r="C30" s="206" t="s">
        <v>938</v>
      </c>
      <c r="D30" s="192" t="s">
        <v>939</v>
      </c>
      <c r="E30" s="193" t="s">
        <v>940</v>
      </c>
      <c r="F30" s="192" t="s">
        <v>973</v>
      </c>
      <c r="G30" s="193" t="s">
        <v>974</v>
      </c>
      <c r="H30" s="229" t="s">
        <v>84</v>
      </c>
      <c r="I30" s="230"/>
      <c r="J30" s="194" t="s">
        <v>976</v>
      </c>
      <c r="K30" s="190">
        <v>100000000</v>
      </c>
      <c r="L30" s="193" t="s">
        <v>976</v>
      </c>
      <c r="M30" s="250">
        <v>300000000</v>
      </c>
      <c r="N30" s="364" t="s">
        <v>2988</v>
      </c>
      <c r="O30" s="368" t="s">
        <v>2988</v>
      </c>
      <c r="P30" s="252"/>
      <c r="Q30" s="211"/>
      <c r="R30" s="211"/>
      <c r="S30" s="211"/>
      <c r="T30" s="211"/>
      <c r="U30" s="211"/>
      <c r="V30" s="211"/>
      <c r="W30" s="211"/>
      <c r="X30" s="211"/>
      <c r="Y30" s="211"/>
      <c r="Z30" s="211"/>
    </row>
    <row r="31" spans="1:26" ht="99.95" customHeight="1">
      <c r="A31" s="228" t="s">
        <v>936</v>
      </c>
      <c r="B31" s="206" t="s">
        <v>937</v>
      </c>
      <c r="C31" s="206" t="s">
        <v>938</v>
      </c>
      <c r="D31" s="192" t="s">
        <v>939</v>
      </c>
      <c r="E31" s="193" t="s">
        <v>940</v>
      </c>
      <c r="F31" s="192" t="s">
        <v>990</v>
      </c>
      <c r="G31" s="193" t="s">
        <v>991</v>
      </c>
      <c r="H31" s="229" t="s">
        <v>84</v>
      </c>
      <c r="I31" s="230"/>
      <c r="J31" s="194" t="s">
        <v>993</v>
      </c>
      <c r="K31" s="190">
        <v>0</v>
      </c>
      <c r="L31" s="193"/>
      <c r="M31" s="250">
        <v>0</v>
      </c>
      <c r="N31" s="364" t="s">
        <v>2989</v>
      </c>
      <c r="O31" s="368" t="s">
        <v>2990</v>
      </c>
      <c r="P31" s="351"/>
      <c r="Q31" s="211"/>
      <c r="R31" s="211"/>
      <c r="S31" s="211"/>
      <c r="T31" s="211"/>
      <c r="U31" s="211"/>
      <c r="V31" s="211"/>
      <c r="W31" s="211"/>
      <c r="X31" s="211"/>
      <c r="Y31" s="211"/>
      <c r="Z31" s="211"/>
    </row>
    <row r="32" spans="1:26" ht="99.95" customHeight="1">
      <c r="A32" s="228" t="s">
        <v>936</v>
      </c>
      <c r="B32" s="206" t="s">
        <v>937</v>
      </c>
      <c r="C32" s="206" t="s">
        <v>938</v>
      </c>
      <c r="D32" s="192" t="s">
        <v>939</v>
      </c>
      <c r="E32" s="193" t="s">
        <v>940</v>
      </c>
      <c r="F32" s="192" t="s">
        <v>1005</v>
      </c>
      <c r="G32" s="193" t="s">
        <v>1006</v>
      </c>
      <c r="H32" s="229" t="s">
        <v>84</v>
      </c>
      <c r="I32" s="230"/>
      <c r="J32" s="194" t="s">
        <v>1008</v>
      </c>
      <c r="K32" s="190">
        <v>0</v>
      </c>
      <c r="L32" s="193" t="s">
        <v>1008</v>
      </c>
      <c r="M32" s="250">
        <v>100000000</v>
      </c>
      <c r="N32" s="364" t="s">
        <v>2991</v>
      </c>
      <c r="O32" s="368" t="s">
        <v>2992</v>
      </c>
      <c r="P32" s="252"/>
      <c r="Q32" s="211"/>
      <c r="R32" s="211"/>
      <c r="S32" s="211"/>
      <c r="T32" s="211"/>
      <c r="U32" s="211"/>
      <c r="V32" s="211"/>
      <c r="W32" s="211"/>
      <c r="X32" s="211"/>
      <c r="Y32" s="211"/>
      <c r="Z32" s="211"/>
    </row>
    <row r="33" spans="1:26" ht="99.95" customHeight="1">
      <c r="A33" s="228" t="s">
        <v>936</v>
      </c>
      <c r="B33" s="206" t="s">
        <v>937</v>
      </c>
      <c r="C33" s="206" t="s">
        <v>938</v>
      </c>
      <c r="D33" s="192" t="s">
        <v>939</v>
      </c>
      <c r="E33" s="193" t="s">
        <v>940</v>
      </c>
      <c r="F33" s="192" t="s">
        <v>1023</v>
      </c>
      <c r="G33" s="193" t="s">
        <v>1024</v>
      </c>
      <c r="H33" s="229" t="s">
        <v>84</v>
      </c>
      <c r="I33" s="230"/>
      <c r="J33" s="194" t="s">
        <v>1030</v>
      </c>
      <c r="K33" s="190">
        <v>100000000</v>
      </c>
      <c r="L33" s="193" t="s">
        <v>1030</v>
      </c>
      <c r="M33" s="250">
        <v>300000000</v>
      </c>
      <c r="N33" s="364" t="s">
        <v>2993</v>
      </c>
      <c r="O33" s="368" t="s">
        <v>2990</v>
      </c>
      <c r="P33" s="252"/>
      <c r="Q33" s="211"/>
      <c r="R33" s="211"/>
      <c r="S33" s="211"/>
      <c r="T33" s="211"/>
      <c r="U33" s="211"/>
      <c r="V33" s="211"/>
      <c r="W33" s="211"/>
      <c r="X33" s="211"/>
      <c r="Y33" s="211"/>
      <c r="Z33" s="211"/>
    </row>
    <row r="34" spans="1:26" ht="99.95" customHeight="1">
      <c r="A34" s="228" t="s">
        <v>936</v>
      </c>
      <c r="B34" s="206" t="s">
        <v>937</v>
      </c>
      <c r="C34" s="206" t="s">
        <v>938</v>
      </c>
      <c r="D34" s="192" t="s">
        <v>1040</v>
      </c>
      <c r="E34" s="193" t="s">
        <v>1041</v>
      </c>
      <c r="F34" s="192" t="s">
        <v>1042</v>
      </c>
      <c r="G34" s="193" t="s">
        <v>1043</v>
      </c>
      <c r="H34" s="229" t="s">
        <v>84</v>
      </c>
      <c r="I34" s="230"/>
      <c r="J34" s="194" t="s">
        <v>1045</v>
      </c>
      <c r="K34" s="190">
        <v>30000000</v>
      </c>
      <c r="L34" s="193" t="s">
        <v>1046</v>
      </c>
      <c r="M34" s="250">
        <v>30000000</v>
      </c>
      <c r="N34" s="364" t="s">
        <v>2991</v>
      </c>
      <c r="O34" s="368" t="s">
        <v>2992</v>
      </c>
      <c r="P34" s="252"/>
      <c r="Q34" s="211"/>
      <c r="R34" s="211"/>
      <c r="S34" s="211"/>
      <c r="T34" s="211"/>
      <c r="U34" s="211"/>
      <c r="V34" s="211"/>
      <c r="W34" s="211"/>
      <c r="X34" s="211"/>
      <c r="Y34" s="211"/>
      <c r="Z34" s="211"/>
    </row>
    <row r="35" spans="1:26" ht="99.95" customHeight="1">
      <c r="A35" s="228" t="s">
        <v>936</v>
      </c>
      <c r="B35" s="206" t="s">
        <v>937</v>
      </c>
      <c r="C35" s="206" t="s">
        <v>938</v>
      </c>
      <c r="D35" s="192" t="s">
        <v>1040</v>
      </c>
      <c r="E35" s="193" t="s">
        <v>1041</v>
      </c>
      <c r="F35" s="192" t="s">
        <v>1055</v>
      </c>
      <c r="G35" s="193" t="s">
        <v>1056</v>
      </c>
      <c r="H35" s="229" t="s">
        <v>84</v>
      </c>
      <c r="I35" s="230"/>
      <c r="J35" s="194"/>
      <c r="K35" s="190">
        <v>0</v>
      </c>
      <c r="L35" s="193"/>
      <c r="M35" s="250">
        <v>0</v>
      </c>
      <c r="N35" s="364" t="s">
        <v>2991</v>
      </c>
      <c r="O35" s="368" t="s">
        <v>2994</v>
      </c>
      <c r="P35" s="252"/>
      <c r="Q35" s="211"/>
      <c r="R35" s="211"/>
      <c r="S35" s="211"/>
      <c r="T35" s="211"/>
      <c r="U35" s="211"/>
      <c r="V35" s="211"/>
      <c r="W35" s="211"/>
      <c r="X35" s="211"/>
      <c r="Y35" s="211"/>
      <c r="Z35" s="211"/>
    </row>
    <row r="36" spans="1:26" ht="99.95" customHeight="1">
      <c r="A36" s="228" t="s">
        <v>936</v>
      </c>
      <c r="B36" s="206" t="s">
        <v>937</v>
      </c>
      <c r="C36" s="206" t="s">
        <v>938</v>
      </c>
      <c r="D36" s="192" t="s">
        <v>1040</v>
      </c>
      <c r="E36" s="193" t="s">
        <v>1041</v>
      </c>
      <c r="F36" s="192" t="s">
        <v>1069</v>
      </c>
      <c r="G36" s="193" t="s">
        <v>1070</v>
      </c>
      <c r="H36" s="229" t="s">
        <v>84</v>
      </c>
      <c r="I36" s="230"/>
      <c r="J36" s="194" t="s">
        <v>1073</v>
      </c>
      <c r="K36" s="190">
        <v>0</v>
      </c>
      <c r="L36" s="193"/>
      <c r="M36" s="250">
        <v>0</v>
      </c>
      <c r="N36" s="364" t="s">
        <v>2991</v>
      </c>
      <c r="O36" s="368" t="s">
        <v>2992</v>
      </c>
      <c r="P36" s="252"/>
      <c r="Q36" s="211"/>
      <c r="R36" s="211"/>
      <c r="S36" s="211"/>
      <c r="T36" s="211"/>
      <c r="U36" s="211"/>
      <c r="V36" s="211"/>
      <c r="W36" s="211"/>
      <c r="X36" s="211"/>
      <c r="Y36" s="211"/>
      <c r="Z36" s="211"/>
    </row>
    <row r="37" spans="1:26" ht="99.95" customHeight="1">
      <c r="A37" s="228" t="s">
        <v>936</v>
      </c>
      <c r="B37" s="206" t="s">
        <v>937</v>
      </c>
      <c r="C37" s="206" t="s">
        <v>938</v>
      </c>
      <c r="D37" s="192" t="s">
        <v>1040</v>
      </c>
      <c r="E37" s="193" t="s">
        <v>1041</v>
      </c>
      <c r="F37" s="192" t="s">
        <v>1085</v>
      </c>
      <c r="G37" s="193" t="s">
        <v>1086</v>
      </c>
      <c r="H37" s="229" t="s">
        <v>84</v>
      </c>
      <c r="I37" s="230"/>
      <c r="J37" s="194" t="s">
        <v>1087</v>
      </c>
      <c r="K37" s="190">
        <v>10000000</v>
      </c>
      <c r="L37" s="193" t="s">
        <v>1087</v>
      </c>
      <c r="M37" s="250">
        <v>20000000</v>
      </c>
      <c r="N37" s="364" t="s">
        <v>2995</v>
      </c>
      <c r="O37" s="368" t="s">
        <v>2992</v>
      </c>
      <c r="P37" s="252"/>
      <c r="Q37" s="211"/>
      <c r="R37" s="211"/>
      <c r="S37" s="211"/>
      <c r="T37" s="211"/>
      <c r="U37" s="211"/>
      <c r="V37" s="211"/>
      <c r="W37" s="211"/>
      <c r="X37" s="211"/>
      <c r="Y37" s="211"/>
      <c r="Z37" s="211"/>
    </row>
    <row r="38" spans="1:26" ht="99.95" customHeight="1">
      <c r="A38" s="228" t="s">
        <v>936</v>
      </c>
      <c r="B38" s="206" t="s">
        <v>937</v>
      </c>
      <c r="C38" s="206" t="s">
        <v>938</v>
      </c>
      <c r="D38" s="192" t="s">
        <v>1102</v>
      </c>
      <c r="E38" s="193" t="s">
        <v>1103</v>
      </c>
      <c r="F38" s="192" t="s">
        <v>1122</v>
      </c>
      <c r="G38" s="193" t="s">
        <v>1123</v>
      </c>
      <c r="H38" s="229" t="s">
        <v>84</v>
      </c>
      <c r="I38" s="230"/>
      <c r="J38" s="194" t="s">
        <v>1124</v>
      </c>
      <c r="K38" s="190">
        <v>0</v>
      </c>
      <c r="L38" s="193">
        <v>0</v>
      </c>
      <c r="M38" s="250">
        <v>0</v>
      </c>
      <c r="N38" s="364" t="s">
        <v>2996</v>
      </c>
      <c r="O38" s="368" t="s">
        <v>2992</v>
      </c>
      <c r="P38" s="252"/>
      <c r="Q38" s="211"/>
      <c r="R38" s="211"/>
      <c r="S38" s="211"/>
      <c r="T38" s="211"/>
      <c r="U38" s="211"/>
      <c r="V38" s="211"/>
      <c r="W38" s="211"/>
      <c r="X38" s="211"/>
      <c r="Y38" s="211"/>
      <c r="Z38" s="211"/>
    </row>
    <row r="39" spans="1:26" ht="99.95" customHeight="1">
      <c r="A39" s="228" t="s">
        <v>936</v>
      </c>
      <c r="B39" s="206" t="s">
        <v>937</v>
      </c>
      <c r="C39" s="206" t="s">
        <v>938</v>
      </c>
      <c r="D39" s="192" t="s">
        <v>1102</v>
      </c>
      <c r="E39" s="193" t="s">
        <v>1103</v>
      </c>
      <c r="F39" s="192" t="s">
        <v>1341</v>
      </c>
      <c r="G39" s="193" t="s">
        <v>1342</v>
      </c>
      <c r="H39" s="229" t="s">
        <v>2997</v>
      </c>
      <c r="I39" s="230"/>
      <c r="J39" s="194"/>
      <c r="K39" s="190">
        <v>0</v>
      </c>
      <c r="L39" s="193"/>
      <c r="M39" s="250">
        <v>0</v>
      </c>
      <c r="N39" s="364" t="s">
        <v>2998</v>
      </c>
      <c r="O39" s="368"/>
      <c r="P39" s="252"/>
      <c r="Q39" s="211"/>
      <c r="R39" s="211"/>
      <c r="S39" s="211"/>
      <c r="T39" s="211"/>
      <c r="U39" s="211"/>
      <c r="V39" s="211"/>
      <c r="W39" s="211"/>
      <c r="X39" s="211"/>
      <c r="Y39" s="211"/>
      <c r="Z39" s="211"/>
    </row>
    <row r="40" spans="1:26" ht="99.95" customHeight="1">
      <c r="A40" s="228" t="s">
        <v>936</v>
      </c>
      <c r="B40" s="206" t="s">
        <v>937</v>
      </c>
      <c r="C40" s="206" t="s">
        <v>938</v>
      </c>
      <c r="D40" s="192" t="s">
        <v>1138</v>
      </c>
      <c r="E40" s="193" t="s">
        <v>1139</v>
      </c>
      <c r="F40" s="192" t="s">
        <v>1140</v>
      </c>
      <c r="G40" s="193" t="s">
        <v>1141</v>
      </c>
      <c r="H40" s="229" t="s">
        <v>84</v>
      </c>
      <c r="I40" s="230"/>
      <c r="J40" s="194" t="s">
        <v>1142</v>
      </c>
      <c r="K40" s="190">
        <v>0</v>
      </c>
      <c r="L40" s="193">
        <v>0</v>
      </c>
      <c r="M40" s="250">
        <v>0</v>
      </c>
      <c r="N40" s="364" t="s">
        <v>2999</v>
      </c>
      <c r="O40" s="368" t="s">
        <v>3000</v>
      </c>
      <c r="P40" s="252"/>
      <c r="Q40" s="211"/>
      <c r="R40" s="211"/>
      <c r="S40" s="211"/>
      <c r="T40" s="211"/>
      <c r="U40" s="211"/>
      <c r="V40" s="211"/>
      <c r="W40" s="211"/>
      <c r="X40" s="211"/>
      <c r="Y40" s="211"/>
      <c r="Z40" s="211"/>
    </row>
    <row r="41" spans="1:26" ht="99.95" customHeight="1">
      <c r="A41" s="228" t="s">
        <v>936</v>
      </c>
      <c r="B41" s="206" t="s">
        <v>937</v>
      </c>
      <c r="C41" s="206" t="s">
        <v>938</v>
      </c>
      <c r="D41" s="192" t="s">
        <v>1138</v>
      </c>
      <c r="E41" s="193" t="s">
        <v>1139</v>
      </c>
      <c r="F41" s="192" t="s">
        <v>1153</v>
      </c>
      <c r="G41" s="193" t="s">
        <v>1154</v>
      </c>
      <c r="H41" s="229" t="s">
        <v>84</v>
      </c>
      <c r="I41" s="230"/>
      <c r="J41" s="194" t="s">
        <v>1155</v>
      </c>
      <c r="K41" s="190">
        <v>30000000</v>
      </c>
      <c r="L41" s="193" t="s">
        <v>1155</v>
      </c>
      <c r="M41" s="250">
        <v>30000000</v>
      </c>
      <c r="N41" s="364" t="s">
        <v>2999</v>
      </c>
      <c r="O41" s="368" t="s">
        <v>3001</v>
      </c>
      <c r="P41" s="252"/>
      <c r="Q41" s="211"/>
      <c r="R41" s="211"/>
      <c r="S41" s="211"/>
      <c r="T41" s="211"/>
      <c r="U41" s="211"/>
      <c r="V41" s="211"/>
      <c r="W41" s="211"/>
      <c r="X41" s="211"/>
      <c r="Y41" s="211"/>
      <c r="Z41" s="211"/>
    </row>
    <row r="42" spans="1:26" ht="99.95" customHeight="1">
      <c r="A42" s="228" t="s">
        <v>936</v>
      </c>
      <c r="B42" s="206" t="s">
        <v>937</v>
      </c>
      <c r="C42" s="206" t="s">
        <v>938</v>
      </c>
      <c r="D42" s="192" t="s">
        <v>1138</v>
      </c>
      <c r="E42" s="193" t="s">
        <v>1139</v>
      </c>
      <c r="F42" s="192" t="s">
        <v>1171</v>
      </c>
      <c r="G42" s="193" t="s">
        <v>1172</v>
      </c>
      <c r="H42" s="229" t="s">
        <v>84</v>
      </c>
      <c r="I42" s="230"/>
      <c r="J42" s="194" t="s">
        <v>1173</v>
      </c>
      <c r="K42" s="190">
        <v>0</v>
      </c>
      <c r="L42" s="193">
        <v>0</v>
      </c>
      <c r="M42" s="250">
        <v>0</v>
      </c>
      <c r="N42" s="364" t="s">
        <v>2999</v>
      </c>
      <c r="O42" s="368" t="s">
        <v>3001</v>
      </c>
      <c r="P42" s="252"/>
      <c r="Q42" s="211"/>
      <c r="R42" s="211"/>
      <c r="S42" s="211"/>
      <c r="T42" s="211"/>
      <c r="U42" s="211"/>
      <c r="V42" s="211"/>
      <c r="W42" s="211"/>
      <c r="X42" s="211"/>
      <c r="Y42" s="211"/>
      <c r="Z42" s="211"/>
    </row>
    <row r="43" spans="1:26" ht="99.95" customHeight="1">
      <c r="A43" s="228" t="s">
        <v>936</v>
      </c>
      <c r="B43" s="206" t="s">
        <v>937</v>
      </c>
      <c r="C43" s="206" t="s">
        <v>938</v>
      </c>
      <c r="D43" s="192" t="s">
        <v>1181</v>
      </c>
      <c r="E43" s="193" t="s">
        <v>1182</v>
      </c>
      <c r="F43" s="192" t="s">
        <v>1183</v>
      </c>
      <c r="G43" s="193" t="s">
        <v>1184</v>
      </c>
      <c r="H43" s="229" t="s">
        <v>84</v>
      </c>
      <c r="I43" s="230"/>
      <c r="J43" s="194" t="s">
        <v>1185</v>
      </c>
      <c r="K43" s="190">
        <v>0</v>
      </c>
      <c r="L43" s="193" t="s">
        <v>1185</v>
      </c>
      <c r="M43" s="250">
        <v>0</v>
      </c>
      <c r="N43" s="364" t="s">
        <v>3002</v>
      </c>
      <c r="O43" s="368"/>
      <c r="P43" s="252"/>
      <c r="Q43" s="211"/>
      <c r="R43" s="211"/>
      <c r="S43" s="211"/>
      <c r="T43" s="211"/>
      <c r="U43" s="211"/>
      <c r="V43" s="211"/>
      <c r="W43" s="211"/>
      <c r="X43" s="211"/>
      <c r="Y43" s="211"/>
      <c r="Z43" s="211"/>
    </row>
    <row r="44" spans="1:26" ht="99.95" customHeight="1">
      <c r="A44" s="228" t="s">
        <v>936</v>
      </c>
      <c r="B44" s="206" t="s">
        <v>937</v>
      </c>
      <c r="C44" s="206" t="s">
        <v>938</v>
      </c>
      <c r="D44" s="192" t="s">
        <v>1181</v>
      </c>
      <c r="E44" s="193" t="s">
        <v>1182</v>
      </c>
      <c r="F44" s="192" t="s">
        <v>1194</v>
      </c>
      <c r="G44" s="193" t="s">
        <v>1195</v>
      </c>
      <c r="H44" s="229" t="s">
        <v>84</v>
      </c>
      <c r="I44" s="230"/>
      <c r="J44" s="194"/>
      <c r="K44" s="190">
        <v>0</v>
      </c>
      <c r="L44" s="313" t="s">
        <v>1196</v>
      </c>
      <c r="M44" s="250">
        <v>50000000</v>
      </c>
      <c r="N44" s="443" t="s">
        <v>3003</v>
      </c>
      <c r="O44" s="368" t="s">
        <v>3004</v>
      </c>
      <c r="P44" s="252"/>
      <c r="Q44" s="211"/>
      <c r="R44" s="211"/>
      <c r="S44" s="211"/>
      <c r="T44" s="211"/>
      <c r="U44" s="211"/>
      <c r="V44" s="211"/>
      <c r="W44" s="211"/>
      <c r="X44" s="211"/>
      <c r="Y44" s="211"/>
      <c r="Z44" s="211"/>
    </row>
    <row r="45" spans="1:26" ht="99.95" customHeight="1">
      <c r="A45" s="228" t="s">
        <v>936</v>
      </c>
      <c r="B45" s="206" t="s">
        <v>937</v>
      </c>
      <c r="C45" s="206" t="s">
        <v>938</v>
      </c>
      <c r="D45" s="192" t="s">
        <v>1209</v>
      </c>
      <c r="E45" s="193" t="s">
        <v>1210</v>
      </c>
      <c r="F45" s="192" t="s">
        <v>1211</v>
      </c>
      <c r="G45" s="193" t="s">
        <v>1212</v>
      </c>
      <c r="H45" s="229" t="s">
        <v>84</v>
      </c>
      <c r="I45" s="230"/>
      <c r="J45" s="194" t="s">
        <v>1213</v>
      </c>
      <c r="K45" s="190">
        <v>30000000</v>
      </c>
      <c r="L45" s="193" t="s">
        <v>1214</v>
      </c>
      <c r="M45" s="250">
        <v>30000000</v>
      </c>
      <c r="N45" s="364" t="s">
        <v>3005</v>
      </c>
      <c r="O45" s="368" t="s">
        <v>2971</v>
      </c>
      <c r="P45" s="252"/>
      <c r="Q45" s="211"/>
      <c r="R45" s="211"/>
      <c r="S45" s="211"/>
      <c r="T45" s="211"/>
      <c r="U45" s="211"/>
      <c r="V45" s="211"/>
      <c r="W45" s="211"/>
      <c r="X45" s="211"/>
      <c r="Y45" s="211"/>
      <c r="Z45" s="211"/>
    </row>
    <row r="46" spans="1:26" ht="99.95" customHeight="1">
      <c r="A46" s="228" t="s">
        <v>936</v>
      </c>
      <c r="B46" s="206" t="s">
        <v>937</v>
      </c>
      <c r="C46" s="206" t="s">
        <v>938</v>
      </c>
      <c r="D46" s="192" t="s">
        <v>1209</v>
      </c>
      <c r="E46" s="193" t="s">
        <v>1210</v>
      </c>
      <c r="F46" s="192" t="s">
        <v>1234</v>
      </c>
      <c r="G46" s="193" t="s">
        <v>1235</v>
      </c>
      <c r="H46" s="229" t="s">
        <v>84</v>
      </c>
      <c r="I46" s="230"/>
      <c r="J46" s="194"/>
      <c r="K46" s="190">
        <v>0</v>
      </c>
      <c r="L46" s="193"/>
      <c r="M46" s="250">
        <v>0</v>
      </c>
      <c r="N46" s="364" t="s">
        <v>3006</v>
      </c>
      <c r="O46" s="368" t="s">
        <v>3007</v>
      </c>
      <c r="P46" s="252"/>
      <c r="Q46" s="211"/>
      <c r="R46" s="211"/>
      <c r="S46" s="211"/>
      <c r="T46" s="211"/>
      <c r="U46" s="211"/>
      <c r="V46" s="211"/>
      <c r="W46" s="211"/>
      <c r="X46" s="211"/>
      <c r="Y46" s="211"/>
      <c r="Z46" s="211"/>
    </row>
    <row r="47" spans="1:26" ht="99.95" customHeight="1">
      <c r="A47" s="228" t="s">
        <v>936</v>
      </c>
      <c r="B47" s="206" t="s">
        <v>937</v>
      </c>
      <c r="C47" s="206" t="s">
        <v>938</v>
      </c>
      <c r="D47" s="192" t="s">
        <v>1209</v>
      </c>
      <c r="E47" s="193" t="s">
        <v>1210</v>
      </c>
      <c r="F47" s="192" t="s">
        <v>1246</v>
      </c>
      <c r="G47" s="193" t="s">
        <v>1247</v>
      </c>
      <c r="H47" s="229" t="s">
        <v>84</v>
      </c>
      <c r="I47" s="230"/>
      <c r="J47" s="194" t="s">
        <v>1249</v>
      </c>
      <c r="K47" s="190">
        <v>14500000</v>
      </c>
      <c r="L47" s="193" t="s">
        <v>1249</v>
      </c>
      <c r="M47" s="250">
        <v>14500000</v>
      </c>
      <c r="N47" s="364" t="s">
        <v>3008</v>
      </c>
      <c r="O47" s="368" t="s">
        <v>3009</v>
      </c>
      <c r="P47" s="252"/>
      <c r="Q47" s="211"/>
      <c r="R47" s="211"/>
      <c r="S47" s="211"/>
      <c r="T47" s="211"/>
      <c r="U47" s="211"/>
      <c r="V47" s="211"/>
      <c r="W47" s="211"/>
      <c r="X47" s="211"/>
      <c r="Y47" s="211"/>
      <c r="Z47" s="211"/>
    </row>
    <row r="48" spans="1:26" ht="99.95" customHeight="1">
      <c r="A48" s="228" t="s">
        <v>936</v>
      </c>
      <c r="B48" s="206" t="s">
        <v>937</v>
      </c>
      <c r="C48" s="206" t="s">
        <v>938</v>
      </c>
      <c r="D48" s="192" t="s">
        <v>1264</v>
      </c>
      <c r="E48" s="193" t="s">
        <v>1265</v>
      </c>
      <c r="F48" s="192" t="s">
        <v>1271</v>
      </c>
      <c r="G48" s="193" t="s">
        <v>1272</v>
      </c>
      <c r="H48" s="229" t="s">
        <v>84</v>
      </c>
      <c r="I48" s="230"/>
      <c r="J48" s="194" t="s">
        <v>1274</v>
      </c>
      <c r="K48" s="190">
        <v>0</v>
      </c>
      <c r="L48" s="193" t="s">
        <v>1274</v>
      </c>
      <c r="M48" s="250">
        <v>0</v>
      </c>
      <c r="N48" s="364" t="s">
        <v>3010</v>
      </c>
      <c r="O48" s="368" t="s">
        <v>3011</v>
      </c>
      <c r="P48" s="252"/>
      <c r="Q48" s="211"/>
      <c r="R48" s="211"/>
      <c r="S48" s="211"/>
      <c r="T48" s="211"/>
      <c r="U48" s="211"/>
      <c r="V48" s="211"/>
      <c r="W48" s="211"/>
      <c r="X48" s="211"/>
      <c r="Y48" s="211"/>
      <c r="Z48" s="211"/>
    </row>
    <row r="49" spans="1:26" ht="99.95" customHeight="1">
      <c r="A49" s="228" t="s">
        <v>936</v>
      </c>
      <c r="B49" s="206" t="s">
        <v>937</v>
      </c>
      <c r="C49" s="206" t="s">
        <v>938</v>
      </c>
      <c r="D49" s="192" t="s">
        <v>1264</v>
      </c>
      <c r="E49" s="193" t="s">
        <v>1265</v>
      </c>
      <c r="F49" s="192" t="s">
        <v>1300</v>
      </c>
      <c r="G49" s="193" t="s">
        <v>1301</v>
      </c>
      <c r="H49" s="229" t="s">
        <v>84</v>
      </c>
      <c r="I49" s="230"/>
      <c r="J49" s="194" t="s">
        <v>1303</v>
      </c>
      <c r="K49" s="190">
        <v>0</v>
      </c>
      <c r="L49" s="193"/>
      <c r="M49" s="250">
        <v>0</v>
      </c>
      <c r="N49" s="364" t="s">
        <v>3012</v>
      </c>
      <c r="O49" s="368" t="s">
        <v>3013</v>
      </c>
      <c r="P49" s="252"/>
      <c r="Q49" s="211"/>
      <c r="R49" s="211"/>
      <c r="S49" s="211"/>
      <c r="T49" s="211"/>
      <c r="U49" s="211"/>
      <c r="V49" s="211"/>
      <c r="W49" s="211"/>
      <c r="X49" s="211"/>
      <c r="Y49" s="211"/>
      <c r="Z49" s="211"/>
    </row>
    <row r="50" spans="1:26" ht="99.95" customHeight="1">
      <c r="A50" s="228" t="s">
        <v>936</v>
      </c>
      <c r="B50" s="206" t="s">
        <v>937</v>
      </c>
      <c r="C50" s="206" t="s">
        <v>938</v>
      </c>
      <c r="D50" s="192" t="s">
        <v>1264</v>
      </c>
      <c r="E50" s="193" t="s">
        <v>1265</v>
      </c>
      <c r="F50" s="192" t="s">
        <v>1306</v>
      </c>
      <c r="G50" s="193" t="s">
        <v>1307</v>
      </c>
      <c r="H50" s="229" t="s">
        <v>84</v>
      </c>
      <c r="I50" s="230"/>
      <c r="J50" s="194" t="s">
        <v>1308</v>
      </c>
      <c r="K50" s="190">
        <v>30000000</v>
      </c>
      <c r="L50" s="193" t="s">
        <v>1309</v>
      </c>
      <c r="M50" s="250">
        <v>30000000</v>
      </c>
      <c r="N50" s="364" t="s">
        <v>3014</v>
      </c>
      <c r="O50" s="368" t="s">
        <v>3015</v>
      </c>
      <c r="P50" s="252"/>
      <c r="Q50" s="211"/>
      <c r="R50" s="211"/>
      <c r="S50" s="211"/>
      <c r="T50" s="211"/>
      <c r="U50" s="211"/>
      <c r="V50" s="211"/>
      <c r="W50" s="211"/>
      <c r="X50" s="211"/>
      <c r="Y50" s="211"/>
      <c r="Z50" s="211"/>
    </row>
    <row r="51" spans="1:26" ht="99.95" customHeight="1">
      <c r="A51" s="228" t="s">
        <v>936</v>
      </c>
      <c r="B51" s="206" t="s">
        <v>937</v>
      </c>
      <c r="C51" s="206" t="s">
        <v>938</v>
      </c>
      <c r="D51" s="192" t="s">
        <v>939</v>
      </c>
      <c r="E51" s="193" t="s">
        <v>940</v>
      </c>
      <c r="F51" s="192" t="s">
        <v>941</v>
      </c>
      <c r="G51" s="193" t="s">
        <v>942</v>
      </c>
      <c r="H51" s="229"/>
      <c r="I51" s="230" t="s">
        <v>84</v>
      </c>
      <c r="J51" s="194" t="s">
        <v>949</v>
      </c>
      <c r="K51" s="190">
        <v>33000000</v>
      </c>
      <c r="L51" s="193" t="s">
        <v>950</v>
      </c>
      <c r="M51" s="250">
        <v>30000000</v>
      </c>
      <c r="N51" s="364" t="s">
        <v>2998</v>
      </c>
      <c r="O51" s="364" t="s">
        <v>2998</v>
      </c>
      <c r="P51" s="252"/>
      <c r="Q51" s="211"/>
      <c r="R51" s="211"/>
      <c r="S51" s="211"/>
      <c r="T51" s="211"/>
      <c r="U51" s="211"/>
      <c r="V51" s="211"/>
      <c r="W51" s="211"/>
      <c r="X51" s="211"/>
      <c r="Y51" s="211"/>
      <c r="Z51" s="211"/>
    </row>
    <row r="52" spans="1:26" ht="99.95" customHeight="1">
      <c r="A52" s="228" t="s">
        <v>1374</v>
      </c>
      <c r="B52" s="206" t="s">
        <v>1375</v>
      </c>
      <c r="C52" s="206" t="s">
        <v>1376</v>
      </c>
      <c r="D52" s="192" t="s">
        <v>1377</v>
      </c>
      <c r="E52" s="193" t="s">
        <v>1378</v>
      </c>
      <c r="F52" s="192" t="s">
        <v>1414</v>
      </c>
      <c r="G52" s="193" t="s">
        <v>1415</v>
      </c>
      <c r="H52" s="229" t="s">
        <v>84</v>
      </c>
      <c r="I52" s="230"/>
      <c r="J52" s="194" t="s">
        <v>1416</v>
      </c>
      <c r="K52" s="190">
        <v>0</v>
      </c>
      <c r="L52" s="193">
        <v>0</v>
      </c>
      <c r="M52" s="250">
        <v>0</v>
      </c>
      <c r="N52" s="364" t="s">
        <v>3016</v>
      </c>
      <c r="O52" s="368" t="s">
        <v>3017</v>
      </c>
      <c r="P52" s="252"/>
      <c r="Q52" s="211"/>
      <c r="R52" s="211"/>
      <c r="S52" s="211"/>
      <c r="T52" s="211"/>
      <c r="U52" s="211"/>
      <c r="V52" s="211"/>
      <c r="W52" s="211"/>
      <c r="X52" s="211"/>
      <c r="Y52" s="211"/>
      <c r="Z52" s="211"/>
    </row>
    <row r="53" spans="1:26" ht="99.95" customHeight="1">
      <c r="A53" s="228" t="s">
        <v>1374</v>
      </c>
      <c r="B53" s="206" t="s">
        <v>1375</v>
      </c>
      <c r="C53" s="206" t="s">
        <v>1376</v>
      </c>
      <c r="D53" s="192" t="s">
        <v>1377</v>
      </c>
      <c r="E53" s="193" t="s">
        <v>1378</v>
      </c>
      <c r="F53" s="192" t="s">
        <v>1431</v>
      </c>
      <c r="G53" s="193" t="s">
        <v>1432</v>
      </c>
      <c r="H53" s="229" t="s">
        <v>84</v>
      </c>
      <c r="I53" s="230"/>
      <c r="J53" s="194" t="s">
        <v>1433</v>
      </c>
      <c r="K53" s="190">
        <v>30000000</v>
      </c>
      <c r="L53" s="193" t="s">
        <v>1433</v>
      </c>
      <c r="M53" s="250">
        <v>30000000</v>
      </c>
      <c r="N53" s="364" t="s">
        <v>3018</v>
      </c>
      <c r="O53" s="368"/>
      <c r="P53" s="252"/>
      <c r="Q53" s="211"/>
      <c r="R53" s="211"/>
      <c r="S53" s="211"/>
      <c r="T53" s="211"/>
      <c r="U53" s="211"/>
      <c r="V53" s="211"/>
      <c r="W53" s="211"/>
      <c r="X53" s="211"/>
      <c r="Y53" s="211"/>
      <c r="Z53" s="211"/>
    </row>
    <row r="54" spans="1:26" ht="99.95" customHeight="1">
      <c r="A54" s="228" t="s">
        <v>1374</v>
      </c>
      <c r="B54" s="206" t="s">
        <v>1375</v>
      </c>
      <c r="C54" s="206" t="s">
        <v>1376</v>
      </c>
      <c r="D54" s="192" t="s">
        <v>1377</v>
      </c>
      <c r="E54" s="193" t="s">
        <v>1378</v>
      </c>
      <c r="F54" s="192" t="s">
        <v>1439</v>
      </c>
      <c r="G54" s="193" t="s">
        <v>1440</v>
      </c>
      <c r="H54" s="229" t="s">
        <v>84</v>
      </c>
      <c r="I54" s="230"/>
      <c r="J54" s="194" t="s">
        <v>1442</v>
      </c>
      <c r="K54" s="190">
        <v>30000000</v>
      </c>
      <c r="L54" s="193" t="s">
        <v>1433</v>
      </c>
      <c r="M54" s="250">
        <v>30000000</v>
      </c>
      <c r="N54" s="364" t="s">
        <v>3019</v>
      </c>
      <c r="O54" s="368" t="s">
        <v>3020</v>
      </c>
      <c r="P54" s="252"/>
      <c r="Q54" s="211"/>
      <c r="R54" s="211"/>
      <c r="S54" s="211"/>
      <c r="T54" s="211"/>
      <c r="U54" s="211"/>
      <c r="V54" s="211"/>
      <c r="W54" s="211"/>
      <c r="X54" s="211"/>
      <c r="Y54" s="211"/>
      <c r="Z54" s="211"/>
    </row>
    <row r="55" spans="1:26" ht="99.95" customHeight="1">
      <c r="A55" s="228" t="s">
        <v>1374</v>
      </c>
      <c r="B55" s="206" t="s">
        <v>1375</v>
      </c>
      <c r="C55" s="206" t="s">
        <v>1376</v>
      </c>
      <c r="D55" s="192" t="s">
        <v>1377</v>
      </c>
      <c r="E55" s="193" t="s">
        <v>1378</v>
      </c>
      <c r="F55" s="192" t="s">
        <v>1462</v>
      </c>
      <c r="G55" s="193" t="s">
        <v>1463</v>
      </c>
      <c r="H55" s="229" t="s">
        <v>84</v>
      </c>
      <c r="I55" s="230"/>
      <c r="J55" s="194"/>
      <c r="K55" s="190">
        <v>0</v>
      </c>
      <c r="L55" s="193" t="s">
        <v>1465</v>
      </c>
      <c r="M55" s="250">
        <v>4500000000</v>
      </c>
      <c r="N55" s="364" t="s">
        <v>3021</v>
      </c>
      <c r="O55" s="368" t="s">
        <v>3022</v>
      </c>
      <c r="P55" s="252"/>
      <c r="Q55" s="211"/>
      <c r="R55" s="211"/>
      <c r="S55" s="211"/>
      <c r="T55" s="211"/>
      <c r="U55" s="211"/>
      <c r="V55" s="211"/>
      <c r="W55" s="211"/>
      <c r="X55" s="211"/>
      <c r="Y55" s="211"/>
      <c r="Z55" s="211"/>
    </row>
    <row r="56" spans="1:26" ht="99.95" customHeight="1">
      <c r="A56" s="228" t="s">
        <v>1374</v>
      </c>
      <c r="B56" s="206" t="s">
        <v>1375</v>
      </c>
      <c r="C56" s="206" t="s">
        <v>1376</v>
      </c>
      <c r="D56" s="192" t="s">
        <v>1377</v>
      </c>
      <c r="E56" s="193" t="s">
        <v>1378</v>
      </c>
      <c r="F56" s="192" t="s">
        <v>1493</v>
      </c>
      <c r="G56" s="193" t="s">
        <v>1494</v>
      </c>
      <c r="H56" s="229" t="s">
        <v>84</v>
      </c>
      <c r="I56" s="230"/>
      <c r="J56" s="194" t="s">
        <v>1502</v>
      </c>
      <c r="K56" s="190">
        <v>10000000</v>
      </c>
      <c r="L56" s="193" t="s">
        <v>1503</v>
      </c>
      <c r="M56" s="250">
        <v>30000000</v>
      </c>
      <c r="N56" s="364" t="s">
        <v>3023</v>
      </c>
      <c r="O56" s="368" t="s">
        <v>3024</v>
      </c>
      <c r="P56" s="252"/>
      <c r="Q56" s="211"/>
      <c r="R56" s="211"/>
      <c r="S56" s="211"/>
      <c r="T56" s="211"/>
      <c r="U56" s="211"/>
      <c r="V56" s="211"/>
      <c r="W56" s="211"/>
      <c r="X56" s="211"/>
      <c r="Y56" s="211"/>
      <c r="Z56" s="211"/>
    </row>
    <row r="57" spans="1:26" ht="99.95" customHeight="1">
      <c r="A57" s="228" t="s">
        <v>1374</v>
      </c>
      <c r="B57" s="206" t="s">
        <v>1375</v>
      </c>
      <c r="C57" s="206" t="s">
        <v>1376</v>
      </c>
      <c r="D57" s="192" t="s">
        <v>1377</v>
      </c>
      <c r="E57" s="193" t="s">
        <v>1378</v>
      </c>
      <c r="F57" s="192" t="s">
        <v>1515</v>
      </c>
      <c r="G57" s="193" t="s">
        <v>1516</v>
      </c>
      <c r="H57" s="229" t="s">
        <v>84</v>
      </c>
      <c r="I57" s="230"/>
      <c r="J57" s="194" t="s">
        <v>1523</v>
      </c>
      <c r="K57" s="190">
        <v>0</v>
      </c>
      <c r="L57" s="193"/>
      <c r="M57" s="250">
        <v>0</v>
      </c>
      <c r="N57" s="364" t="s">
        <v>3021</v>
      </c>
      <c r="O57" s="368" t="s">
        <v>3025</v>
      </c>
      <c r="P57" s="252"/>
      <c r="Q57" s="211"/>
      <c r="R57" s="211"/>
      <c r="S57" s="211"/>
      <c r="T57" s="211"/>
      <c r="U57" s="211"/>
      <c r="V57" s="211"/>
      <c r="W57" s="211"/>
      <c r="X57" s="211"/>
      <c r="Y57" s="211"/>
      <c r="Z57" s="211"/>
    </row>
    <row r="58" spans="1:26" ht="99.95" customHeight="1">
      <c r="A58" s="228" t="s">
        <v>1374</v>
      </c>
      <c r="B58" s="206" t="s">
        <v>1375</v>
      </c>
      <c r="C58" s="206" t="s">
        <v>1376</v>
      </c>
      <c r="D58" s="192" t="s">
        <v>1377</v>
      </c>
      <c r="E58" s="193" t="s">
        <v>1378</v>
      </c>
      <c r="F58" s="192" t="s">
        <v>1575</v>
      </c>
      <c r="G58" s="193" t="s">
        <v>1576</v>
      </c>
      <c r="H58" s="229" t="s">
        <v>84</v>
      </c>
      <c r="I58" s="230"/>
      <c r="J58" s="194" t="s">
        <v>1577</v>
      </c>
      <c r="K58" s="190">
        <v>30000000</v>
      </c>
      <c r="L58" s="193" t="s">
        <v>1433</v>
      </c>
      <c r="M58" s="250">
        <v>30000000</v>
      </c>
      <c r="N58" s="364" t="s">
        <v>3026</v>
      </c>
      <c r="O58" s="368" t="s">
        <v>3027</v>
      </c>
      <c r="P58" s="252"/>
      <c r="Q58" s="211"/>
      <c r="R58" s="211"/>
      <c r="S58" s="211"/>
      <c r="T58" s="211"/>
      <c r="U58" s="211"/>
      <c r="V58" s="211"/>
      <c r="W58" s="211"/>
      <c r="X58" s="211"/>
      <c r="Y58" s="211"/>
      <c r="Z58" s="211"/>
    </row>
    <row r="59" spans="1:26" ht="99.95" customHeight="1">
      <c r="A59" s="228" t="s">
        <v>1374</v>
      </c>
      <c r="B59" s="206" t="s">
        <v>1375</v>
      </c>
      <c r="C59" s="206" t="s">
        <v>1376</v>
      </c>
      <c r="D59" s="192" t="s">
        <v>1377</v>
      </c>
      <c r="E59" s="193" t="s">
        <v>1378</v>
      </c>
      <c r="F59" s="192" t="s">
        <v>1588</v>
      </c>
      <c r="G59" s="193" t="s">
        <v>1589</v>
      </c>
      <c r="H59" s="229" t="s">
        <v>84</v>
      </c>
      <c r="I59" s="230"/>
      <c r="J59" s="194" t="s">
        <v>1592</v>
      </c>
      <c r="K59" s="190">
        <v>30000000</v>
      </c>
      <c r="L59" s="193" t="s">
        <v>1593</v>
      </c>
      <c r="M59" s="250">
        <v>30000000</v>
      </c>
      <c r="N59" s="364" t="s">
        <v>3028</v>
      </c>
      <c r="O59" s="368"/>
      <c r="P59" s="252"/>
      <c r="Q59" s="211"/>
      <c r="R59" s="211"/>
      <c r="S59" s="211"/>
      <c r="T59" s="211"/>
      <c r="U59" s="211"/>
      <c r="V59" s="211"/>
      <c r="W59" s="211"/>
      <c r="X59" s="211"/>
      <c r="Y59" s="211"/>
      <c r="Z59" s="211"/>
    </row>
    <row r="60" spans="1:26" ht="99.95" customHeight="1">
      <c r="A60" s="228" t="s">
        <v>1374</v>
      </c>
      <c r="B60" s="206" t="s">
        <v>1375</v>
      </c>
      <c r="C60" s="206" t="s">
        <v>1376</v>
      </c>
      <c r="D60" s="192" t="s">
        <v>1377</v>
      </c>
      <c r="E60" s="193" t="s">
        <v>1378</v>
      </c>
      <c r="F60" s="192" t="s">
        <v>1612</v>
      </c>
      <c r="G60" s="193" t="s">
        <v>1613</v>
      </c>
      <c r="H60" s="229" t="s">
        <v>84</v>
      </c>
      <c r="I60" s="230"/>
      <c r="J60" s="194" t="s">
        <v>1615</v>
      </c>
      <c r="K60" s="190">
        <v>30000000</v>
      </c>
      <c r="L60" s="193" t="s">
        <v>1616</v>
      </c>
      <c r="M60" s="250">
        <v>30000000</v>
      </c>
      <c r="N60" s="364" t="s">
        <v>3029</v>
      </c>
      <c r="O60" s="368" t="s">
        <v>3030</v>
      </c>
      <c r="P60" s="252"/>
      <c r="Q60" s="211"/>
      <c r="R60" s="211"/>
      <c r="S60" s="211"/>
      <c r="T60" s="211"/>
      <c r="U60" s="211"/>
      <c r="V60" s="211"/>
      <c r="W60" s="211"/>
      <c r="X60" s="211"/>
      <c r="Y60" s="211"/>
      <c r="Z60" s="211"/>
    </row>
    <row r="61" spans="1:26" ht="99.95" customHeight="1">
      <c r="A61" s="228" t="s">
        <v>1374</v>
      </c>
      <c r="B61" s="206" t="s">
        <v>1375</v>
      </c>
      <c r="C61" s="206" t="s">
        <v>1376</v>
      </c>
      <c r="D61" s="192" t="s">
        <v>1377</v>
      </c>
      <c r="E61" s="193" t="s">
        <v>1378</v>
      </c>
      <c r="F61" s="192" t="s">
        <v>1630</v>
      </c>
      <c r="G61" s="193" t="s">
        <v>1631</v>
      </c>
      <c r="H61" s="229" t="s">
        <v>84</v>
      </c>
      <c r="I61" s="230"/>
      <c r="J61" s="194" t="s">
        <v>1639</v>
      </c>
      <c r="K61" s="190">
        <v>15000000</v>
      </c>
      <c r="L61" s="193" t="s">
        <v>1640</v>
      </c>
      <c r="M61" s="250">
        <v>150000000</v>
      </c>
      <c r="N61" s="364" t="s">
        <v>3031</v>
      </c>
      <c r="O61" s="368"/>
      <c r="P61" s="351"/>
      <c r="Q61" s="211"/>
      <c r="R61" s="211"/>
      <c r="S61" s="211"/>
      <c r="T61" s="211"/>
      <c r="U61" s="211"/>
      <c r="V61" s="211"/>
      <c r="W61" s="211"/>
      <c r="X61" s="211"/>
      <c r="Y61" s="211"/>
      <c r="Z61" s="211"/>
    </row>
    <row r="62" spans="1:26" ht="99.95" customHeight="1">
      <c r="A62" s="228" t="s">
        <v>1374</v>
      </c>
      <c r="B62" s="206" t="s">
        <v>1375</v>
      </c>
      <c r="C62" s="206" t="s">
        <v>1665</v>
      </c>
      <c r="D62" s="192" t="s">
        <v>1666</v>
      </c>
      <c r="E62" s="193" t="s">
        <v>1667</v>
      </c>
      <c r="F62" s="192" t="s">
        <v>1668</v>
      </c>
      <c r="G62" s="193" t="s">
        <v>1669</v>
      </c>
      <c r="H62" s="229" t="s">
        <v>84</v>
      </c>
      <c r="I62" s="230"/>
      <c r="J62" s="194" t="s">
        <v>1684</v>
      </c>
      <c r="K62" s="190">
        <v>10000000</v>
      </c>
      <c r="L62" s="193" t="s">
        <v>1684</v>
      </c>
      <c r="M62" s="250">
        <v>30000000</v>
      </c>
      <c r="N62" s="364" t="s">
        <v>3032</v>
      </c>
      <c r="O62" s="368" t="s">
        <v>3030</v>
      </c>
      <c r="P62" s="252"/>
      <c r="Q62" s="211"/>
      <c r="R62" s="211"/>
      <c r="S62" s="211"/>
      <c r="T62" s="211"/>
      <c r="U62" s="211"/>
      <c r="V62" s="211"/>
      <c r="W62" s="211"/>
      <c r="X62" s="211"/>
      <c r="Y62" s="211"/>
      <c r="Z62" s="211"/>
    </row>
    <row r="63" spans="1:26" ht="99.95" customHeight="1">
      <c r="A63" s="228" t="s">
        <v>1374</v>
      </c>
      <c r="B63" s="206" t="s">
        <v>1375</v>
      </c>
      <c r="C63" s="206" t="s">
        <v>1376</v>
      </c>
      <c r="D63" s="192" t="s">
        <v>1377</v>
      </c>
      <c r="E63" s="193" t="s">
        <v>1378</v>
      </c>
      <c r="F63" s="192" t="s">
        <v>1391</v>
      </c>
      <c r="G63" s="193" t="s">
        <v>1392</v>
      </c>
      <c r="H63" s="229"/>
      <c r="I63" s="230" t="s">
        <v>84</v>
      </c>
      <c r="J63" s="194" t="s">
        <v>1397</v>
      </c>
      <c r="K63" s="190">
        <v>10000000</v>
      </c>
      <c r="L63" s="193" t="s">
        <v>1397</v>
      </c>
      <c r="M63" s="250">
        <v>30000000</v>
      </c>
      <c r="N63" s="364" t="s">
        <v>3020</v>
      </c>
      <c r="O63" s="368" t="s">
        <v>3033</v>
      </c>
      <c r="P63" s="252"/>
      <c r="Q63" s="211"/>
      <c r="R63" s="211"/>
      <c r="S63" s="211"/>
      <c r="T63" s="211"/>
      <c r="U63" s="211"/>
      <c r="V63" s="211"/>
      <c r="W63" s="211"/>
      <c r="X63" s="211"/>
      <c r="Y63" s="211"/>
      <c r="Z63" s="211"/>
    </row>
    <row r="64" spans="1:26" ht="99.95" customHeight="1">
      <c r="A64" s="228" t="s">
        <v>1374</v>
      </c>
      <c r="B64" s="206" t="s">
        <v>1375</v>
      </c>
      <c r="C64" s="206" t="s">
        <v>1376</v>
      </c>
      <c r="D64" s="192" t="s">
        <v>1377</v>
      </c>
      <c r="E64" s="193" t="s">
        <v>1378</v>
      </c>
      <c r="F64" s="192" t="s">
        <v>1402</v>
      </c>
      <c r="G64" s="193" t="s">
        <v>1403</v>
      </c>
      <c r="H64" s="229"/>
      <c r="I64" s="230" t="s">
        <v>84</v>
      </c>
      <c r="J64" s="194" t="s">
        <v>1408</v>
      </c>
      <c r="K64" s="190">
        <v>10000000</v>
      </c>
      <c r="L64" s="193" t="s">
        <v>1409</v>
      </c>
      <c r="M64" s="250">
        <v>50000000</v>
      </c>
      <c r="N64" s="364" t="s">
        <v>3034</v>
      </c>
      <c r="O64" s="368" t="s">
        <v>2434</v>
      </c>
      <c r="P64" s="252"/>
      <c r="Q64" s="211"/>
      <c r="R64" s="211"/>
      <c r="S64" s="211"/>
      <c r="T64" s="211"/>
      <c r="U64" s="211"/>
      <c r="V64" s="211"/>
      <c r="W64" s="211"/>
      <c r="X64" s="211"/>
      <c r="Y64" s="211"/>
      <c r="Z64" s="211"/>
    </row>
    <row r="65" spans="1:26" ht="99.95" customHeight="1">
      <c r="A65" s="228" t="s">
        <v>1374</v>
      </c>
      <c r="B65" s="206" t="s">
        <v>1375</v>
      </c>
      <c r="C65" s="206" t="s">
        <v>1376</v>
      </c>
      <c r="D65" s="192" t="s">
        <v>1377</v>
      </c>
      <c r="E65" s="193" t="s">
        <v>1378</v>
      </c>
      <c r="F65" s="192" t="s">
        <v>1477</v>
      </c>
      <c r="G65" s="193" t="s">
        <v>1478</v>
      </c>
      <c r="H65" s="229"/>
      <c r="I65" s="230" t="s">
        <v>84</v>
      </c>
      <c r="J65" s="194" t="s">
        <v>1482</v>
      </c>
      <c r="K65" s="190">
        <v>30000000</v>
      </c>
      <c r="L65" s="193">
        <v>0</v>
      </c>
      <c r="M65" s="250">
        <v>30000000</v>
      </c>
      <c r="N65" s="364" t="s">
        <v>3035</v>
      </c>
      <c r="O65" s="368" t="s">
        <v>3036</v>
      </c>
      <c r="P65" s="252"/>
      <c r="Q65" s="211"/>
      <c r="R65" s="211"/>
      <c r="S65" s="211"/>
      <c r="T65" s="211"/>
      <c r="U65" s="211"/>
      <c r="V65" s="211"/>
      <c r="W65" s="211"/>
      <c r="X65" s="211"/>
      <c r="Y65" s="211"/>
      <c r="Z65" s="211"/>
    </row>
    <row r="66" spans="1:26" ht="99.95" customHeight="1">
      <c r="A66" s="228" t="s">
        <v>1374</v>
      </c>
      <c r="B66" s="206" t="s">
        <v>1375</v>
      </c>
      <c r="C66" s="206" t="s">
        <v>1376</v>
      </c>
      <c r="D66" s="192" t="s">
        <v>1377</v>
      </c>
      <c r="E66" s="193" t="s">
        <v>1378</v>
      </c>
      <c r="F66" s="192" t="s">
        <v>1552</v>
      </c>
      <c r="G66" s="193" t="s">
        <v>1553</v>
      </c>
      <c r="H66" s="229"/>
      <c r="I66" s="230" t="s">
        <v>84</v>
      </c>
      <c r="J66" s="194" t="s">
        <v>1558</v>
      </c>
      <c r="K66" s="190">
        <v>30000000</v>
      </c>
      <c r="L66" s="193" t="s">
        <v>1558</v>
      </c>
      <c r="M66" s="250">
        <v>30000000</v>
      </c>
      <c r="N66" s="364" t="s">
        <v>3034</v>
      </c>
      <c r="O66" s="368" t="s">
        <v>2434</v>
      </c>
      <c r="P66" s="252"/>
      <c r="Q66" s="211"/>
      <c r="R66" s="211"/>
      <c r="S66" s="211"/>
      <c r="T66" s="211"/>
      <c r="U66" s="211"/>
      <c r="V66" s="211"/>
      <c r="W66" s="211"/>
      <c r="X66" s="211"/>
      <c r="Y66" s="211"/>
      <c r="Z66" s="211"/>
    </row>
    <row r="67" spans="1:26" ht="99.95" customHeight="1">
      <c r="A67" s="228" t="s">
        <v>1374</v>
      </c>
      <c r="B67" s="206" t="s">
        <v>1375</v>
      </c>
      <c r="C67" s="206" t="s">
        <v>1376</v>
      </c>
      <c r="D67" s="192" t="s">
        <v>1377</v>
      </c>
      <c r="E67" s="193" t="s">
        <v>1378</v>
      </c>
      <c r="F67" s="192" t="s">
        <v>1567</v>
      </c>
      <c r="G67" s="193" t="s">
        <v>1568</v>
      </c>
      <c r="H67" s="229"/>
      <c r="I67" s="230" t="s">
        <v>84</v>
      </c>
      <c r="J67" s="194" t="s">
        <v>1572</v>
      </c>
      <c r="K67" s="190">
        <v>30000000</v>
      </c>
      <c r="L67" s="193" t="s">
        <v>1572</v>
      </c>
      <c r="M67" s="250">
        <v>30000000</v>
      </c>
      <c r="N67" s="364" t="s">
        <v>3037</v>
      </c>
      <c r="O67" s="368" t="s">
        <v>3038</v>
      </c>
      <c r="P67" s="252"/>
      <c r="Q67" s="211"/>
      <c r="R67" s="211"/>
      <c r="S67" s="211"/>
      <c r="T67" s="211"/>
      <c r="U67" s="211"/>
      <c r="V67" s="211"/>
      <c r="W67" s="211"/>
      <c r="X67" s="211"/>
      <c r="Y67" s="211"/>
      <c r="Z67" s="211"/>
    </row>
    <row r="68" spans="1:26" ht="99.95" customHeight="1">
      <c r="A68" s="228" t="s">
        <v>1374</v>
      </c>
      <c r="B68" s="206" t="s">
        <v>1375</v>
      </c>
      <c r="C68" s="206" t="s">
        <v>1376</v>
      </c>
      <c r="D68" s="192" t="s">
        <v>1377</v>
      </c>
      <c r="E68" s="193" t="s">
        <v>1378</v>
      </c>
      <c r="F68" s="192" t="s">
        <v>1600</v>
      </c>
      <c r="G68" s="193" t="s">
        <v>1601</v>
      </c>
      <c r="H68" s="229"/>
      <c r="I68" s="230" t="s">
        <v>84</v>
      </c>
      <c r="J68" s="194" t="s">
        <v>1603</v>
      </c>
      <c r="K68" s="190">
        <v>30000000</v>
      </c>
      <c r="L68" s="193" t="s">
        <v>1603</v>
      </c>
      <c r="M68" s="250">
        <v>30000000</v>
      </c>
      <c r="N68" s="364" t="s">
        <v>3039</v>
      </c>
      <c r="O68" s="368" t="s">
        <v>3040</v>
      </c>
      <c r="P68" s="252"/>
      <c r="Q68" s="211"/>
      <c r="R68" s="211"/>
      <c r="S68" s="211"/>
      <c r="T68" s="211"/>
      <c r="U68" s="211"/>
      <c r="V68" s="211"/>
      <c r="W68" s="211"/>
      <c r="X68" s="211"/>
      <c r="Y68" s="211"/>
      <c r="Z68" s="211"/>
    </row>
    <row r="69" spans="1:26" ht="99.95" customHeight="1">
      <c r="A69" s="228" t="s">
        <v>1706</v>
      </c>
      <c r="B69" s="206" t="s">
        <v>1707</v>
      </c>
      <c r="C69" s="206" t="s">
        <v>1708</v>
      </c>
      <c r="D69" s="192" t="s">
        <v>1709</v>
      </c>
      <c r="E69" s="193" t="s">
        <v>1710</v>
      </c>
      <c r="F69" s="192" t="s">
        <v>1745</v>
      </c>
      <c r="G69" s="193" t="s">
        <v>1746</v>
      </c>
      <c r="H69" s="229" t="s">
        <v>84</v>
      </c>
      <c r="I69" s="230"/>
      <c r="J69" s="194" t="s">
        <v>1753</v>
      </c>
      <c r="K69" s="190">
        <v>30000000</v>
      </c>
      <c r="L69" s="193" t="s">
        <v>1754</v>
      </c>
      <c r="M69" s="250">
        <v>50000000</v>
      </c>
      <c r="N69" s="364" t="s">
        <v>3041</v>
      </c>
      <c r="O69" s="368" t="s">
        <v>3042</v>
      </c>
      <c r="P69" s="252"/>
      <c r="Q69" s="211"/>
      <c r="R69" s="211"/>
      <c r="S69" s="211"/>
      <c r="T69" s="211"/>
      <c r="U69" s="211"/>
      <c r="V69" s="211"/>
      <c r="W69" s="211"/>
      <c r="X69" s="211"/>
      <c r="Y69" s="211"/>
      <c r="Z69" s="211"/>
    </row>
    <row r="70" spans="1:26" ht="99.95" customHeight="1">
      <c r="A70" s="228" t="s">
        <v>1706</v>
      </c>
      <c r="B70" s="206" t="s">
        <v>1707</v>
      </c>
      <c r="C70" s="206" t="s">
        <v>1708</v>
      </c>
      <c r="D70" s="192" t="s">
        <v>1709</v>
      </c>
      <c r="E70" s="193" t="s">
        <v>1710</v>
      </c>
      <c r="F70" s="192" t="s">
        <v>1764</v>
      </c>
      <c r="G70" s="193" t="s">
        <v>1765</v>
      </c>
      <c r="H70" s="229" t="s">
        <v>84</v>
      </c>
      <c r="I70" s="230"/>
      <c r="J70" s="194" t="s">
        <v>1771</v>
      </c>
      <c r="K70" s="190">
        <v>30000000</v>
      </c>
      <c r="L70" s="193" t="s">
        <v>1771</v>
      </c>
      <c r="M70" s="250">
        <v>30000000</v>
      </c>
      <c r="N70" s="364" t="s">
        <v>2968</v>
      </c>
      <c r="O70" s="368" t="s">
        <v>3043</v>
      </c>
      <c r="P70" s="252"/>
      <c r="Q70" s="211"/>
      <c r="R70" s="211"/>
      <c r="S70" s="211"/>
      <c r="T70" s="211"/>
      <c r="U70" s="211"/>
      <c r="V70" s="211"/>
      <c r="W70" s="211"/>
      <c r="X70" s="211"/>
      <c r="Y70" s="211"/>
      <c r="Z70" s="211"/>
    </row>
    <row r="71" spans="1:26" ht="99.95" customHeight="1">
      <c r="A71" s="228" t="s">
        <v>1706</v>
      </c>
      <c r="B71" s="206" t="s">
        <v>1707</v>
      </c>
      <c r="C71" s="206" t="s">
        <v>1708</v>
      </c>
      <c r="D71" s="192" t="s">
        <v>1709</v>
      </c>
      <c r="E71" s="193" t="s">
        <v>1710</v>
      </c>
      <c r="F71" s="192" t="s">
        <v>1774</v>
      </c>
      <c r="G71" s="193" t="s">
        <v>1775</v>
      </c>
      <c r="H71" s="229" t="s">
        <v>84</v>
      </c>
      <c r="I71" s="230"/>
      <c r="J71" s="194" t="s">
        <v>1779</v>
      </c>
      <c r="K71" s="190">
        <v>30000000</v>
      </c>
      <c r="L71" s="193" t="s">
        <v>950</v>
      </c>
      <c r="M71" s="250">
        <v>10000000</v>
      </c>
      <c r="N71" s="364" t="s">
        <v>2998</v>
      </c>
      <c r="O71" s="364" t="s">
        <v>2998</v>
      </c>
      <c r="P71" s="252"/>
      <c r="Q71" s="211"/>
      <c r="R71" s="211"/>
      <c r="S71" s="211"/>
      <c r="T71" s="211"/>
      <c r="U71" s="211"/>
      <c r="V71" s="211"/>
      <c r="W71" s="211"/>
      <c r="X71" s="211"/>
      <c r="Y71" s="211"/>
      <c r="Z71" s="211"/>
    </row>
    <row r="72" spans="1:26" ht="99.95" customHeight="1">
      <c r="A72" s="228" t="s">
        <v>1706</v>
      </c>
      <c r="B72" s="206" t="s">
        <v>1707</v>
      </c>
      <c r="C72" s="206" t="s">
        <v>1708</v>
      </c>
      <c r="D72" s="192" t="s">
        <v>1788</v>
      </c>
      <c r="E72" s="193" t="s">
        <v>1789</v>
      </c>
      <c r="F72" s="192" t="s">
        <v>1805</v>
      </c>
      <c r="G72" s="193" t="s">
        <v>1806</v>
      </c>
      <c r="H72" s="229" t="s">
        <v>84</v>
      </c>
      <c r="I72" s="230"/>
      <c r="J72" s="194"/>
      <c r="K72" s="190">
        <v>0</v>
      </c>
      <c r="L72" s="193"/>
      <c r="M72" s="250">
        <v>0</v>
      </c>
      <c r="N72" s="364" t="s">
        <v>2998</v>
      </c>
      <c r="O72" s="364" t="s">
        <v>2998</v>
      </c>
      <c r="P72" s="252"/>
      <c r="Q72" s="211"/>
      <c r="R72" s="211"/>
      <c r="S72" s="211"/>
      <c r="T72" s="211"/>
      <c r="U72" s="211"/>
      <c r="V72" s="211"/>
      <c r="W72" s="211"/>
      <c r="X72" s="211"/>
      <c r="Y72" s="211"/>
      <c r="Z72" s="211"/>
    </row>
    <row r="73" spans="1:26" ht="99.95" customHeight="1">
      <c r="A73" s="228" t="s">
        <v>1706</v>
      </c>
      <c r="B73" s="206" t="s">
        <v>1707</v>
      </c>
      <c r="C73" s="206" t="s">
        <v>1708</v>
      </c>
      <c r="D73" s="192" t="s">
        <v>1820</v>
      </c>
      <c r="E73" s="193" t="s">
        <v>1821</v>
      </c>
      <c r="F73" s="192" t="s">
        <v>1822</v>
      </c>
      <c r="G73" s="193" t="s">
        <v>1823</v>
      </c>
      <c r="H73" s="229" t="s">
        <v>84</v>
      </c>
      <c r="I73" s="230"/>
      <c r="J73" s="194" t="s">
        <v>1832</v>
      </c>
      <c r="K73" s="190">
        <v>0</v>
      </c>
      <c r="L73" s="193" t="s">
        <v>1833</v>
      </c>
      <c r="M73" s="250">
        <v>0</v>
      </c>
      <c r="N73" s="364" t="s">
        <v>3044</v>
      </c>
      <c r="O73" s="368" t="s">
        <v>3045</v>
      </c>
      <c r="P73" s="252"/>
      <c r="Q73" s="211"/>
      <c r="R73" s="211"/>
      <c r="S73" s="211"/>
      <c r="T73" s="211"/>
      <c r="U73" s="211"/>
      <c r="V73" s="211"/>
      <c r="W73" s="211"/>
      <c r="X73" s="211"/>
      <c r="Y73" s="211"/>
      <c r="Z73" s="211"/>
    </row>
    <row r="74" spans="1:26" ht="99.95" customHeight="1">
      <c r="A74" s="228" t="s">
        <v>1706</v>
      </c>
      <c r="B74" s="206" t="s">
        <v>1707</v>
      </c>
      <c r="C74" s="206" t="s">
        <v>1708</v>
      </c>
      <c r="D74" s="192" t="s">
        <v>1820</v>
      </c>
      <c r="E74" s="193" t="s">
        <v>1821</v>
      </c>
      <c r="F74" s="192" t="s">
        <v>1844</v>
      </c>
      <c r="G74" s="193" t="s">
        <v>1845</v>
      </c>
      <c r="H74" s="229" t="s">
        <v>84</v>
      </c>
      <c r="I74" s="230"/>
      <c r="J74" s="194" t="s">
        <v>1832</v>
      </c>
      <c r="K74" s="190">
        <v>0</v>
      </c>
      <c r="L74" s="193" t="s">
        <v>1832</v>
      </c>
      <c r="M74" s="250">
        <v>0</v>
      </c>
      <c r="N74" s="364" t="s">
        <v>3046</v>
      </c>
      <c r="O74" s="368" t="s">
        <v>3047</v>
      </c>
      <c r="P74" s="252"/>
      <c r="Q74" s="211"/>
      <c r="R74" s="211"/>
      <c r="S74" s="211"/>
      <c r="T74" s="211"/>
      <c r="U74" s="211"/>
      <c r="V74" s="211"/>
      <c r="W74" s="211"/>
      <c r="X74" s="211"/>
      <c r="Y74" s="211"/>
      <c r="Z74" s="211"/>
    </row>
    <row r="75" spans="1:26" ht="99.95" customHeight="1">
      <c r="A75" s="228" t="s">
        <v>1706</v>
      </c>
      <c r="B75" s="206" t="s">
        <v>1707</v>
      </c>
      <c r="C75" s="206" t="s">
        <v>1708</v>
      </c>
      <c r="D75" s="192" t="s">
        <v>1820</v>
      </c>
      <c r="E75" s="193" t="s">
        <v>1821</v>
      </c>
      <c r="F75" s="192" t="s">
        <v>1863</v>
      </c>
      <c r="G75" s="193" t="s">
        <v>1864</v>
      </c>
      <c r="H75" s="229" t="s">
        <v>84</v>
      </c>
      <c r="I75" s="230"/>
      <c r="J75" s="194" t="s">
        <v>1832</v>
      </c>
      <c r="K75" s="190">
        <v>0</v>
      </c>
      <c r="L75" s="193">
        <v>0</v>
      </c>
      <c r="M75" s="250">
        <v>0</v>
      </c>
      <c r="N75" s="364" t="s">
        <v>3048</v>
      </c>
      <c r="O75" s="368" t="s">
        <v>3049</v>
      </c>
      <c r="P75" s="252"/>
      <c r="Q75" s="211"/>
      <c r="R75" s="211"/>
      <c r="S75" s="211"/>
      <c r="T75" s="211"/>
      <c r="U75" s="211"/>
      <c r="V75" s="211"/>
      <c r="W75" s="211"/>
      <c r="X75" s="211"/>
      <c r="Y75" s="211"/>
      <c r="Z75" s="211"/>
    </row>
    <row r="76" spans="1:26" ht="99.95" customHeight="1">
      <c r="A76" s="228" t="s">
        <v>1965</v>
      </c>
      <c r="B76" s="206" t="s">
        <v>1966</v>
      </c>
      <c r="C76" s="206" t="s">
        <v>1967</v>
      </c>
      <c r="D76" s="192" t="s">
        <v>1968</v>
      </c>
      <c r="E76" s="193" t="s">
        <v>1969</v>
      </c>
      <c r="F76" s="192" t="s">
        <v>1970</v>
      </c>
      <c r="G76" s="193" t="s">
        <v>1971</v>
      </c>
      <c r="H76" s="229" t="s">
        <v>84</v>
      </c>
      <c r="I76" s="230"/>
      <c r="J76" s="194" t="s">
        <v>1977</v>
      </c>
      <c r="K76" s="190">
        <v>0</v>
      </c>
      <c r="L76" s="193" t="s">
        <v>1977</v>
      </c>
      <c r="M76" s="250">
        <v>0</v>
      </c>
      <c r="N76" s="364" t="s">
        <v>3050</v>
      </c>
      <c r="O76" s="368" t="s">
        <v>3024</v>
      </c>
      <c r="P76" s="351"/>
      <c r="Q76" s="211"/>
      <c r="R76" s="211"/>
      <c r="S76" s="211"/>
      <c r="T76" s="211"/>
      <c r="U76" s="211"/>
      <c r="V76" s="211"/>
      <c r="W76" s="211"/>
      <c r="X76" s="211"/>
      <c r="Y76" s="211"/>
      <c r="Z76" s="211"/>
    </row>
    <row r="77" spans="1:26" ht="99.95" customHeight="1">
      <c r="A77" s="228" t="s">
        <v>2017</v>
      </c>
      <c r="B77" s="206" t="s">
        <v>2018</v>
      </c>
      <c r="C77" s="206" t="s">
        <v>2019</v>
      </c>
      <c r="D77" s="192" t="s">
        <v>2020</v>
      </c>
      <c r="E77" s="193" t="s">
        <v>2021</v>
      </c>
      <c r="F77" s="192" t="s">
        <v>2022</v>
      </c>
      <c r="G77" s="193" t="s">
        <v>2023</v>
      </c>
      <c r="H77" s="229" t="s">
        <v>84</v>
      </c>
      <c r="I77" s="230"/>
      <c r="J77" s="194" t="s">
        <v>1832</v>
      </c>
      <c r="K77" s="190">
        <v>0</v>
      </c>
      <c r="L77" s="193"/>
      <c r="M77" s="250">
        <v>0</v>
      </c>
      <c r="N77" s="364" t="s">
        <v>3051</v>
      </c>
      <c r="O77" s="368" t="s">
        <v>3052</v>
      </c>
      <c r="P77" s="252"/>
      <c r="Q77" s="211"/>
      <c r="R77" s="211"/>
      <c r="S77" s="211"/>
      <c r="T77" s="211"/>
      <c r="U77" s="211"/>
      <c r="V77" s="211"/>
      <c r="W77" s="211"/>
      <c r="X77" s="211"/>
      <c r="Y77" s="211"/>
      <c r="Z77" s="211"/>
    </row>
    <row r="78" spans="1:26" ht="99.95" customHeight="1">
      <c r="A78" s="228" t="s">
        <v>2017</v>
      </c>
      <c r="B78" s="206" t="s">
        <v>2018</v>
      </c>
      <c r="C78" s="206" t="s">
        <v>2019</v>
      </c>
      <c r="D78" s="192" t="s">
        <v>2045</v>
      </c>
      <c r="E78" s="193" t="s">
        <v>2046</v>
      </c>
      <c r="F78" s="192" t="s">
        <v>2047</v>
      </c>
      <c r="G78" s="193" t="s">
        <v>2048</v>
      </c>
      <c r="H78" s="229" t="s">
        <v>84</v>
      </c>
      <c r="I78" s="230"/>
      <c r="J78" s="194" t="s">
        <v>2053</v>
      </c>
      <c r="K78" s="190">
        <v>350000000</v>
      </c>
      <c r="L78" s="193" t="s">
        <v>950</v>
      </c>
      <c r="M78" s="250">
        <v>20000000</v>
      </c>
      <c r="N78" s="364" t="s">
        <v>3053</v>
      </c>
      <c r="O78" s="368" t="s">
        <v>3054</v>
      </c>
      <c r="P78" s="252"/>
      <c r="Q78" s="211"/>
      <c r="R78" s="211"/>
      <c r="S78" s="211"/>
      <c r="T78" s="211"/>
      <c r="U78" s="211"/>
      <c r="V78" s="211"/>
      <c r="W78" s="211"/>
      <c r="X78" s="211"/>
      <c r="Y78" s="211"/>
      <c r="Z78" s="211"/>
    </row>
    <row r="79" spans="1:26" ht="99.95" customHeight="1">
      <c r="A79" s="228" t="s">
        <v>2017</v>
      </c>
      <c r="B79" s="206" t="s">
        <v>2018</v>
      </c>
      <c r="C79" s="206" t="s">
        <v>2060</v>
      </c>
      <c r="D79" s="192" t="s">
        <v>2061</v>
      </c>
      <c r="E79" s="193" t="s">
        <v>2062</v>
      </c>
      <c r="F79" s="192" t="s">
        <v>2063</v>
      </c>
      <c r="G79" s="193" t="s">
        <v>2064</v>
      </c>
      <c r="H79" s="229" t="s">
        <v>84</v>
      </c>
      <c r="I79" s="230"/>
      <c r="J79" s="194"/>
      <c r="K79" s="190">
        <v>0</v>
      </c>
      <c r="L79" s="193"/>
      <c r="M79" s="250">
        <v>0</v>
      </c>
      <c r="N79" s="364" t="s">
        <v>3055</v>
      </c>
      <c r="O79" s="368" t="s">
        <v>3054</v>
      </c>
      <c r="P79" s="252"/>
      <c r="Q79" s="211"/>
      <c r="R79" s="211"/>
      <c r="S79" s="211"/>
      <c r="T79" s="211"/>
      <c r="U79" s="211"/>
      <c r="V79" s="211"/>
      <c r="W79" s="211"/>
      <c r="X79" s="211"/>
      <c r="Y79" s="211"/>
      <c r="Z79" s="211"/>
    </row>
    <row r="80" spans="1:26" ht="99.95" customHeight="1">
      <c r="A80" s="228" t="s">
        <v>2017</v>
      </c>
      <c r="B80" s="206" t="s">
        <v>2018</v>
      </c>
      <c r="C80" s="206" t="s">
        <v>2060</v>
      </c>
      <c r="D80" s="192" t="s">
        <v>2061</v>
      </c>
      <c r="E80" s="193" t="s">
        <v>2062</v>
      </c>
      <c r="F80" s="192" t="s">
        <v>2079</v>
      </c>
      <c r="G80" s="193" t="s">
        <v>3056</v>
      </c>
      <c r="H80" s="229" t="s">
        <v>84</v>
      </c>
      <c r="I80" s="230"/>
      <c r="J80" s="194" t="s">
        <v>2092</v>
      </c>
      <c r="K80" s="190">
        <v>0</v>
      </c>
      <c r="L80" s="193"/>
      <c r="M80" s="250">
        <v>0</v>
      </c>
      <c r="N80" s="364"/>
      <c r="O80" s="368"/>
      <c r="P80" s="252"/>
      <c r="Q80" s="211"/>
      <c r="R80" s="211"/>
      <c r="S80" s="211"/>
      <c r="T80" s="211"/>
      <c r="U80" s="211"/>
      <c r="V80" s="211"/>
      <c r="W80" s="211"/>
      <c r="X80" s="211"/>
      <c r="Y80" s="211"/>
      <c r="Z80" s="211"/>
    </row>
    <row r="81" spans="1:26" ht="99.95" customHeight="1">
      <c r="A81" s="228" t="s">
        <v>2112</v>
      </c>
      <c r="B81" s="206" t="s">
        <v>2113</v>
      </c>
      <c r="C81" s="206" t="s">
        <v>2121</v>
      </c>
      <c r="D81" s="192" t="s">
        <v>2122</v>
      </c>
      <c r="E81" s="193" t="s">
        <v>2123</v>
      </c>
      <c r="F81" s="192" t="s">
        <v>2124</v>
      </c>
      <c r="G81" s="193" t="s">
        <v>2125</v>
      </c>
      <c r="H81" s="229" t="s">
        <v>84</v>
      </c>
      <c r="I81" s="230"/>
      <c r="J81" s="194" t="s">
        <v>2127</v>
      </c>
      <c r="K81" s="190">
        <v>0</v>
      </c>
      <c r="L81" s="193"/>
      <c r="M81" s="250">
        <v>0</v>
      </c>
      <c r="N81" s="364" t="s">
        <v>3057</v>
      </c>
      <c r="O81" s="368" t="s">
        <v>3058</v>
      </c>
      <c r="P81" s="252"/>
      <c r="Q81" s="211"/>
      <c r="R81" s="211"/>
      <c r="S81" s="211"/>
      <c r="T81" s="211"/>
      <c r="U81" s="211"/>
      <c r="V81" s="211"/>
      <c r="W81" s="211"/>
      <c r="X81" s="211"/>
      <c r="Y81" s="211"/>
      <c r="Z81" s="211"/>
    </row>
    <row r="82" spans="1:26" ht="99.95" customHeight="1">
      <c r="A82" s="228" t="s">
        <v>2112</v>
      </c>
      <c r="B82" s="206" t="s">
        <v>2113</v>
      </c>
      <c r="C82" s="206" t="s">
        <v>2121</v>
      </c>
      <c r="D82" s="192" t="s">
        <v>2135</v>
      </c>
      <c r="E82" s="193" t="s">
        <v>2136</v>
      </c>
      <c r="F82" s="192" t="s">
        <v>2137</v>
      </c>
      <c r="G82" s="193" t="s">
        <v>2138</v>
      </c>
      <c r="H82" s="229" t="s">
        <v>84</v>
      </c>
      <c r="I82" s="230"/>
      <c r="J82" s="194" t="s">
        <v>2155</v>
      </c>
      <c r="K82" s="190">
        <v>0</v>
      </c>
      <c r="L82" s="193">
        <v>0</v>
      </c>
      <c r="M82" s="250">
        <v>0</v>
      </c>
      <c r="N82" s="364"/>
      <c r="O82" s="368"/>
      <c r="P82" s="252"/>
      <c r="Q82" s="211"/>
      <c r="R82" s="211"/>
      <c r="S82" s="211"/>
      <c r="T82" s="211"/>
      <c r="U82" s="211"/>
      <c r="V82" s="211"/>
      <c r="W82" s="211"/>
      <c r="X82" s="211"/>
      <c r="Y82" s="211"/>
      <c r="Z82" s="211"/>
    </row>
    <row r="83" spans="1:26" ht="99.95" customHeight="1">
      <c r="A83" s="228" t="s">
        <v>2184</v>
      </c>
      <c r="B83" s="206" t="s">
        <v>2185</v>
      </c>
      <c r="C83" s="206" t="s">
        <v>2214</v>
      </c>
      <c r="D83" s="192" t="s">
        <v>2187</v>
      </c>
      <c r="E83" s="193" t="s">
        <v>2188</v>
      </c>
      <c r="F83" s="192" t="s">
        <v>2215</v>
      </c>
      <c r="G83" s="193" t="s">
        <v>2216</v>
      </c>
      <c r="H83" s="229" t="s">
        <v>84</v>
      </c>
      <c r="I83" s="230"/>
      <c r="J83" s="194"/>
      <c r="K83" s="283">
        <v>0</v>
      </c>
      <c r="L83" s="193"/>
      <c r="M83" s="250">
        <v>0</v>
      </c>
      <c r="N83" s="364" t="s">
        <v>3059</v>
      </c>
      <c r="O83" s="368" t="s">
        <v>3060</v>
      </c>
      <c r="P83" s="252"/>
      <c r="Q83" s="211"/>
      <c r="R83" s="211"/>
      <c r="S83" s="211"/>
      <c r="T83" s="211"/>
      <c r="U83" s="211"/>
      <c r="V83" s="211"/>
      <c r="W83" s="211"/>
      <c r="X83" s="211"/>
      <c r="Y83" s="211"/>
      <c r="Z83" s="211"/>
    </row>
    <row r="84" spans="1:26" ht="99.95" customHeight="1">
      <c r="A84" s="228" t="s">
        <v>2184</v>
      </c>
      <c r="B84" s="206" t="s">
        <v>2185</v>
      </c>
      <c r="C84" s="206" t="s">
        <v>2214</v>
      </c>
      <c r="D84" s="192" t="s">
        <v>2187</v>
      </c>
      <c r="E84" s="193" t="s">
        <v>2188</v>
      </c>
      <c r="F84" s="192" t="s">
        <v>2248</v>
      </c>
      <c r="G84" s="193" t="s">
        <v>2249</v>
      </c>
      <c r="H84" s="229" t="s">
        <v>84</v>
      </c>
      <c r="I84" s="230"/>
      <c r="J84" s="194"/>
      <c r="K84" s="190"/>
      <c r="L84" s="193"/>
      <c r="M84" s="250"/>
      <c r="N84" s="364" t="s">
        <v>3061</v>
      </c>
      <c r="O84" s="368" t="s">
        <v>3052</v>
      </c>
      <c r="P84" s="252"/>
      <c r="Q84" s="211"/>
      <c r="R84" s="211"/>
      <c r="S84" s="211"/>
      <c r="T84" s="211"/>
      <c r="U84" s="211"/>
      <c r="V84" s="211"/>
      <c r="W84" s="211"/>
      <c r="X84" s="211"/>
      <c r="Y84" s="211"/>
      <c r="Z84" s="211"/>
    </row>
    <row r="85" spans="1:26" ht="99.95" customHeight="1">
      <c r="A85" s="243" t="s">
        <v>2184</v>
      </c>
      <c r="B85" s="244" t="s">
        <v>2185</v>
      </c>
      <c r="C85" s="244" t="s">
        <v>2186</v>
      </c>
      <c r="D85" s="198" t="s">
        <v>2187</v>
      </c>
      <c r="E85" s="201" t="s">
        <v>2188</v>
      </c>
      <c r="F85" s="198" t="s">
        <v>2195</v>
      </c>
      <c r="G85" s="201" t="s">
        <v>2196</v>
      </c>
      <c r="H85" s="245"/>
      <c r="I85" s="246" t="s">
        <v>84</v>
      </c>
      <c r="J85" s="247"/>
      <c r="K85" s="200">
        <v>0</v>
      </c>
      <c r="L85" s="201"/>
      <c r="M85" s="285">
        <v>0</v>
      </c>
      <c r="N85" s="364"/>
      <c r="O85" s="368"/>
      <c r="P85" s="287"/>
      <c r="Q85" s="211"/>
      <c r="R85" s="211"/>
      <c r="S85" s="211"/>
      <c r="T85" s="211"/>
      <c r="U85" s="211"/>
      <c r="V85" s="211"/>
      <c r="W85" s="211"/>
      <c r="X85" s="211"/>
      <c r="Y85" s="211"/>
      <c r="Z85" s="211"/>
    </row>
    <row r="86" spans="1:26" ht="15.75" customHeight="1">
      <c r="A86" s="444"/>
      <c r="B86" s="445"/>
      <c r="C86" s="445"/>
      <c r="D86" s="444"/>
      <c r="E86" s="297"/>
      <c r="F86" s="211"/>
      <c r="G86" s="211"/>
      <c r="H86" s="211"/>
      <c r="I86" s="211"/>
      <c r="J86" s="211"/>
      <c r="K86" s="295"/>
      <c r="L86" s="211"/>
      <c r="M86" s="295"/>
      <c r="N86" s="211"/>
      <c r="O86" s="211"/>
      <c r="P86" s="297"/>
      <c r="Q86" s="211"/>
      <c r="R86" s="211"/>
      <c r="S86" s="211"/>
      <c r="T86" s="211"/>
      <c r="U86" s="211"/>
      <c r="V86" s="211"/>
      <c r="W86" s="211"/>
      <c r="X86" s="211"/>
      <c r="Y86" s="211"/>
      <c r="Z86" s="211"/>
    </row>
    <row r="87" spans="1:26" ht="15.75" customHeight="1">
      <c r="A87" s="211"/>
      <c r="B87" s="211"/>
      <c r="C87" s="211"/>
      <c r="D87" s="211"/>
      <c r="E87" s="211"/>
      <c r="F87" s="211"/>
      <c r="G87" s="211"/>
      <c r="H87" s="211"/>
      <c r="I87" s="211"/>
      <c r="J87" s="211"/>
      <c r="K87" s="295"/>
      <c r="L87" s="211"/>
      <c r="M87" s="295"/>
      <c r="N87" s="211"/>
      <c r="O87" s="211"/>
      <c r="P87" s="211"/>
      <c r="Q87" s="211"/>
      <c r="R87" s="211"/>
      <c r="S87" s="211"/>
      <c r="T87" s="211"/>
      <c r="U87" s="211"/>
      <c r="V87" s="211"/>
      <c r="W87" s="211"/>
      <c r="X87" s="211"/>
      <c r="Y87" s="211"/>
      <c r="Z87" s="211"/>
    </row>
    <row r="88" spans="1:26" ht="15.75" customHeight="1">
      <c r="A88" s="211"/>
      <c r="B88" s="211"/>
      <c r="C88" s="211"/>
      <c r="D88" s="211"/>
      <c r="E88" s="211"/>
      <c r="F88" s="211"/>
      <c r="G88" s="211"/>
      <c r="H88" s="211"/>
      <c r="I88" s="211"/>
      <c r="J88" s="211"/>
      <c r="K88" s="295"/>
      <c r="L88" s="211"/>
      <c r="M88" s="295"/>
      <c r="N88" s="211"/>
      <c r="O88" s="211"/>
      <c r="P88" s="211"/>
      <c r="Q88" s="211"/>
      <c r="R88" s="211"/>
      <c r="S88" s="211"/>
      <c r="T88" s="211"/>
      <c r="U88" s="211"/>
      <c r="V88" s="211"/>
      <c r="W88" s="211"/>
      <c r="X88" s="211"/>
      <c r="Y88" s="211"/>
      <c r="Z88" s="211"/>
    </row>
    <row r="89" spans="1:26" ht="15.75" customHeight="1">
      <c r="A89" s="211"/>
      <c r="B89" s="211"/>
      <c r="C89" s="211"/>
      <c r="D89" s="211"/>
      <c r="E89" s="211"/>
      <c r="F89" s="211"/>
      <c r="G89" s="211"/>
      <c r="H89" s="211"/>
      <c r="I89" s="211"/>
      <c r="J89" s="211"/>
      <c r="K89" s="295"/>
      <c r="L89" s="211"/>
      <c r="M89" s="295"/>
      <c r="N89" s="211"/>
      <c r="O89" s="211"/>
      <c r="P89" s="211"/>
      <c r="Q89" s="211"/>
      <c r="R89" s="211"/>
      <c r="S89" s="211"/>
      <c r="T89" s="211"/>
      <c r="U89" s="211"/>
      <c r="V89" s="211"/>
      <c r="W89" s="211"/>
      <c r="X89" s="211"/>
      <c r="Y89" s="211"/>
      <c r="Z89" s="211"/>
    </row>
    <row r="90" spans="1:26" ht="15.75" customHeight="1">
      <c r="A90" s="211"/>
      <c r="B90" s="211"/>
      <c r="C90" s="211"/>
      <c r="D90" s="211"/>
      <c r="E90" s="211"/>
      <c r="F90" s="211"/>
      <c r="G90" s="211"/>
      <c r="H90" s="211"/>
      <c r="I90" s="211"/>
      <c r="J90" s="211"/>
      <c r="K90" s="295"/>
      <c r="L90" s="211"/>
      <c r="M90" s="295"/>
      <c r="N90" s="211"/>
      <c r="O90" s="211"/>
      <c r="P90" s="211"/>
      <c r="Q90" s="211"/>
      <c r="R90" s="211"/>
      <c r="S90" s="211"/>
      <c r="T90" s="211"/>
      <c r="U90" s="211"/>
      <c r="V90" s="211"/>
      <c r="W90" s="211"/>
      <c r="X90" s="211"/>
      <c r="Y90" s="211"/>
      <c r="Z90" s="211"/>
    </row>
    <row r="91" spans="1:26" ht="15.75" customHeight="1">
      <c r="A91" s="211"/>
      <c r="B91" s="211"/>
      <c r="C91" s="211"/>
      <c r="D91" s="211"/>
      <c r="E91" s="211"/>
      <c r="F91" s="211"/>
      <c r="G91" s="211"/>
      <c r="H91" s="211"/>
      <c r="I91" s="211"/>
      <c r="J91" s="211"/>
      <c r="K91" s="295"/>
      <c r="L91" s="211"/>
      <c r="M91" s="295"/>
      <c r="N91" s="211"/>
      <c r="O91" s="211"/>
      <c r="P91" s="211"/>
      <c r="Q91" s="211"/>
      <c r="R91" s="211"/>
      <c r="S91" s="211"/>
      <c r="T91" s="211"/>
      <c r="U91" s="211"/>
      <c r="V91" s="211"/>
      <c r="W91" s="211"/>
      <c r="X91" s="211"/>
      <c r="Y91" s="211"/>
      <c r="Z91" s="211"/>
    </row>
    <row r="92" spans="1:26" ht="15.75" customHeight="1">
      <c r="A92" s="211"/>
      <c r="B92" s="211"/>
      <c r="C92" s="211"/>
      <c r="D92" s="211"/>
      <c r="E92" s="211"/>
      <c r="F92" s="211"/>
      <c r="G92" s="211"/>
      <c r="H92" s="211"/>
      <c r="I92" s="211"/>
      <c r="J92" s="211"/>
      <c r="K92" s="295"/>
      <c r="L92" s="211"/>
      <c r="M92" s="295"/>
      <c r="N92" s="211"/>
      <c r="O92" s="211"/>
      <c r="P92" s="211"/>
      <c r="Q92" s="211"/>
      <c r="R92" s="211"/>
      <c r="S92" s="211"/>
      <c r="T92" s="211"/>
      <c r="U92" s="211"/>
      <c r="V92" s="211"/>
      <c r="W92" s="211"/>
      <c r="X92" s="211"/>
      <c r="Y92" s="211"/>
      <c r="Z92" s="211"/>
    </row>
    <row r="93" spans="1:26" ht="15.75" customHeight="1">
      <c r="A93" s="211"/>
      <c r="B93" s="211"/>
      <c r="C93" s="211"/>
      <c r="D93" s="211"/>
      <c r="E93" s="211"/>
      <c r="F93" s="211"/>
      <c r="G93" s="211"/>
      <c r="H93" s="211"/>
      <c r="I93" s="211"/>
      <c r="J93" s="211"/>
      <c r="K93" s="295"/>
      <c r="L93" s="211"/>
      <c r="M93" s="295"/>
      <c r="N93" s="211"/>
      <c r="O93" s="211"/>
      <c r="P93" s="211"/>
      <c r="Q93" s="211"/>
      <c r="R93" s="211"/>
      <c r="S93" s="211"/>
      <c r="T93" s="211"/>
      <c r="U93" s="211"/>
      <c r="V93" s="211"/>
      <c r="W93" s="211"/>
      <c r="X93" s="211"/>
      <c r="Y93" s="211"/>
      <c r="Z93" s="211"/>
    </row>
    <row r="94" spans="1:26" ht="15.75" customHeight="1">
      <c r="A94" s="211"/>
      <c r="B94" s="211"/>
      <c r="C94" s="211"/>
      <c r="D94" s="211"/>
      <c r="E94" s="211"/>
      <c r="F94" s="211"/>
      <c r="G94" s="211"/>
      <c r="H94" s="211"/>
      <c r="I94" s="211"/>
      <c r="J94" s="211"/>
      <c r="K94" s="295"/>
      <c r="L94" s="211"/>
      <c r="M94" s="295"/>
      <c r="N94" s="211"/>
      <c r="O94" s="211"/>
      <c r="P94" s="211"/>
      <c r="Q94" s="211"/>
      <c r="R94" s="211"/>
      <c r="S94" s="211"/>
      <c r="T94" s="211"/>
      <c r="U94" s="211"/>
      <c r="V94" s="211"/>
      <c r="W94" s="211"/>
      <c r="X94" s="211"/>
      <c r="Y94" s="211"/>
      <c r="Z94" s="211"/>
    </row>
    <row r="95" spans="1:26" ht="15.75" customHeight="1">
      <c r="A95" s="211"/>
      <c r="B95" s="211"/>
      <c r="C95" s="211"/>
      <c r="D95" s="211"/>
      <c r="E95" s="211"/>
      <c r="F95" s="211"/>
      <c r="G95" s="211"/>
      <c r="H95" s="211"/>
      <c r="I95" s="211"/>
      <c r="J95" s="211"/>
      <c r="K95" s="295"/>
      <c r="L95" s="211"/>
      <c r="M95" s="295"/>
      <c r="N95" s="211"/>
      <c r="O95" s="211"/>
      <c r="P95" s="211"/>
      <c r="Q95" s="211"/>
      <c r="R95" s="211"/>
      <c r="S95" s="211"/>
      <c r="T95" s="211"/>
      <c r="U95" s="211"/>
      <c r="V95" s="211"/>
      <c r="W95" s="211"/>
      <c r="X95" s="211"/>
      <c r="Y95" s="211"/>
      <c r="Z95" s="211"/>
    </row>
    <row r="96" spans="1:26" ht="15.75" customHeight="1">
      <c r="A96" s="211"/>
      <c r="B96" s="211"/>
      <c r="C96" s="211"/>
      <c r="D96" s="211"/>
      <c r="E96" s="211"/>
      <c r="F96" s="211"/>
      <c r="G96" s="211"/>
      <c r="H96" s="211"/>
      <c r="I96" s="211"/>
      <c r="J96" s="211"/>
      <c r="K96" s="295"/>
      <c r="L96" s="211"/>
      <c r="M96" s="295"/>
      <c r="N96" s="211"/>
      <c r="O96" s="211"/>
      <c r="P96" s="211"/>
      <c r="Q96" s="211"/>
      <c r="R96" s="211"/>
      <c r="S96" s="211"/>
      <c r="T96" s="211"/>
      <c r="U96" s="211"/>
      <c r="V96" s="211"/>
      <c r="W96" s="211"/>
      <c r="X96" s="211"/>
      <c r="Y96" s="211"/>
      <c r="Z96" s="211"/>
    </row>
    <row r="97" spans="1:26" ht="15.75" customHeight="1">
      <c r="A97" s="211"/>
      <c r="B97" s="211"/>
      <c r="C97" s="211"/>
      <c r="D97" s="211"/>
      <c r="E97" s="211"/>
      <c r="F97" s="211"/>
      <c r="G97" s="211"/>
      <c r="H97" s="211"/>
      <c r="I97" s="211"/>
      <c r="J97" s="211"/>
      <c r="K97" s="295"/>
      <c r="L97" s="211"/>
      <c r="M97" s="295"/>
      <c r="N97" s="211"/>
      <c r="O97" s="211"/>
      <c r="P97" s="211"/>
      <c r="Q97" s="211"/>
      <c r="R97" s="211"/>
      <c r="S97" s="211"/>
      <c r="T97" s="211"/>
      <c r="U97" s="211"/>
      <c r="V97" s="211"/>
      <c r="W97" s="211"/>
      <c r="X97" s="211"/>
      <c r="Y97" s="211"/>
      <c r="Z97" s="211"/>
    </row>
    <row r="98" spans="1:26" ht="15.75" customHeight="1">
      <c r="A98" s="211"/>
      <c r="B98" s="211"/>
      <c r="C98" s="211"/>
      <c r="D98" s="211"/>
      <c r="E98" s="211"/>
      <c r="F98" s="211"/>
      <c r="G98" s="211"/>
      <c r="H98" s="211"/>
      <c r="I98" s="211"/>
      <c r="J98" s="211"/>
      <c r="K98" s="295"/>
      <c r="L98" s="211"/>
      <c r="M98" s="295"/>
      <c r="N98" s="211"/>
      <c r="O98" s="211"/>
      <c r="P98" s="211"/>
      <c r="Q98" s="211"/>
      <c r="R98" s="211"/>
      <c r="S98" s="211"/>
      <c r="T98" s="211"/>
      <c r="U98" s="211"/>
      <c r="V98" s="211"/>
      <c r="W98" s="211"/>
      <c r="X98" s="211"/>
      <c r="Y98" s="211"/>
      <c r="Z98" s="211"/>
    </row>
    <row r="99" spans="1:26" ht="15.75" customHeight="1">
      <c r="A99" s="211"/>
      <c r="B99" s="211"/>
      <c r="C99" s="211"/>
      <c r="D99" s="211"/>
      <c r="E99" s="211"/>
      <c r="F99" s="211"/>
      <c r="G99" s="211"/>
      <c r="H99" s="211"/>
      <c r="I99" s="211"/>
      <c r="J99" s="211"/>
      <c r="K99" s="295"/>
      <c r="L99" s="211"/>
      <c r="M99" s="295"/>
      <c r="N99" s="211"/>
      <c r="O99" s="211"/>
      <c r="P99" s="211"/>
      <c r="Q99" s="211"/>
      <c r="R99" s="211"/>
      <c r="S99" s="211"/>
      <c r="T99" s="211"/>
      <c r="U99" s="211"/>
      <c r="V99" s="211"/>
      <c r="W99" s="211"/>
      <c r="X99" s="211"/>
      <c r="Y99" s="211"/>
      <c r="Z99" s="211"/>
    </row>
    <row r="100" spans="1:26" ht="15.75" customHeight="1">
      <c r="A100" s="211"/>
      <c r="B100" s="211"/>
      <c r="C100" s="211"/>
      <c r="D100" s="211"/>
      <c r="E100" s="211"/>
      <c r="F100" s="211"/>
      <c r="G100" s="211"/>
      <c r="H100" s="211"/>
      <c r="I100" s="211"/>
      <c r="J100" s="211"/>
      <c r="K100" s="295"/>
      <c r="L100" s="211"/>
      <c r="M100" s="295"/>
      <c r="N100" s="211"/>
      <c r="O100" s="211"/>
      <c r="P100" s="211"/>
      <c r="Q100" s="211"/>
      <c r="R100" s="211"/>
      <c r="S100" s="211"/>
      <c r="T100" s="211"/>
      <c r="U100" s="211"/>
      <c r="V100" s="211"/>
      <c r="W100" s="211"/>
      <c r="X100" s="211"/>
      <c r="Y100" s="211"/>
      <c r="Z100" s="211"/>
    </row>
    <row r="101" spans="1:26" ht="15.75" customHeight="1">
      <c r="A101" s="211"/>
      <c r="B101" s="211"/>
      <c r="C101" s="211"/>
      <c r="D101" s="211"/>
      <c r="E101" s="211"/>
      <c r="F101" s="211"/>
      <c r="G101" s="211"/>
      <c r="H101" s="211"/>
      <c r="I101" s="211"/>
      <c r="J101" s="211"/>
      <c r="K101" s="295"/>
      <c r="L101" s="211"/>
      <c r="M101" s="295"/>
      <c r="N101" s="211"/>
      <c r="O101" s="211"/>
      <c r="P101" s="211"/>
      <c r="Q101" s="211"/>
      <c r="R101" s="211"/>
      <c r="S101" s="211"/>
      <c r="T101" s="211"/>
      <c r="U101" s="211"/>
      <c r="V101" s="211"/>
      <c r="W101" s="211"/>
      <c r="X101" s="211"/>
      <c r="Y101" s="211"/>
      <c r="Z101" s="211"/>
    </row>
    <row r="102" spans="1:26" ht="15.75" customHeight="1">
      <c r="A102" s="211"/>
      <c r="B102" s="211"/>
      <c r="C102" s="211"/>
      <c r="D102" s="211"/>
      <c r="E102" s="211"/>
      <c r="F102" s="211"/>
      <c r="G102" s="211"/>
      <c r="H102" s="211"/>
      <c r="I102" s="211"/>
      <c r="J102" s="211"/>
      <c r="K102" s="295"/>
      <c r="L102" s="211"/>
      <c r="M102" s="295"/>
      <c r="N102" s="211"/>
      <c r="O102" s="211"/>
      <c r="P102" s="211"/>
      <c r="Q102" s="211"/>
      <c r="R102" s="211"/>
      <c r="S102" s="211"/>
      <c r="T102" s="211"/>
      <c r="U102" s="211"/>
      <c r="V102" s="211"/>
      <c r="W102" s="211"/>
      <c r="X102" s="211"/>
      <c r="Y102" s="211"/>
      <c r="Z102" s="211"/>
    </row>
    <row r="103" spans="1:26" ht="15.75" customHeight="1">
      <c r="A103" s="211"/>
      <c r="B103" s="211"/>
      <c r="C103" s="211"/>
      <c r="D103" s="211"/>
      <c r="E103" s="211"/>
      <c r="F103" s="211"/>
      <c r="G103" s="211"/>
      <c r="H103" s="211"/>
      <c r="I103" s="211"/>
      <c r="J103" s="211"/>
      <c r="K103" s="295"/>
      <c r="L103" s="211"/>
      <c r="M103" s="295"/>
      <c r="N103" s="211"/>
      <c r="O103" s="211"/>
      <c r="P103" s="211"/>
      <c r="Q103" s="211"/>
      <c r="R103" s="211"/>
      <c r="S103" s="211"/>
      <c r="T103" s="211"/>
      <c r="U103" s="211"/>
      <c r="V103" s="211"/>
      <c r="W103" s="211"/>
      <c r="X103" s="211"/>
      <c r="Y103" s="211"/>
      <c r="Z103" s="211"/>
    </row>
    <row r="104" spans="1:26" ht="15.75" customHeight="1">
      <c r="A104" s="211"/>
      <c r="B104" s="211"/>
      <c r="C104" s="211"/>
      <c r="D104" s="211"/>
      <c r="E104" s="211"/>
      <c r="F104" s="211"/>
      <c r="G104" s="211"/>
      <c r="H104" s="211"/>
      <c r="I104" s="211"/>
      <c r="J104" s="211"/>
      <c r="K104" s="295"/>
      <c r="L104" s="211"/>
      <c r="M104" s="295"/>
      <c r="N104" s="211"/>
      <c r="O104" s="211"/>
      <c r="P104" s="211"/>
      <c r="Q104" s="211"/>
      <c r="R104" s="211"/>
      <c r="S104" s="211"/>
      <c r="T104" s="211"/>
      <c r="U104" s="211"/>
      <c r="V104" s="211"/>
      <c r="W104" s="211"/>
      <c r="X104" s="211"/>
      <c r="Y104" s="211"/>
      <c r="Z104" s="211"/>
    </row>
    <row r="105" spans="1:26" ht="15.75" customHeight="1">
      <c r="A105" s="211"/>
      <c r="B105" s="211"/>
      <c r="C105" s="211"/>
      <c r="D105" s="211"/>
      <c r="E105" s="211"/>
      <c r="F105" s="211"/>
      <c r="G105" s="211"/>
      <c r="H105" s="211"/>
      <c r="I105" s="211"/>
      <c r="J105" s="211"/>
      <c r="K105" s="295"/>
      <c r="L105" s="211"/>
      <c r="M105" s="295"/>
      <c r="N105" s="211"/>
      <c r="O105" s="211"/>
      <c r="P105" s="211"/>
      <c r="Q105" s="211"/>
      <c r="R105" s="211"/>
      <c r="S105" s="211"/>
      <c r="T105" s="211"/>
      <c r="U105" s="211"/>
      <c r="V105" s="211"/>
      <c r="W105" s="211"/>
      <c r="X105" s="211"/>
      <c r="Y105" s="211"/>
      <c r="Z105" s="211"/>
    </row>
    <row r="106" spans="1:26" ht="15.75" customHeight="1">
      <c r="A106" s="211"/>
      <c r="B106" s="211"/>
      <c r="C106" s="211"/>
      <c r="D106" s="211"/>
      <c r="E106" s="211"/>
      <c r="F106" s="211"/>
      <c r="G106" s="211"/>
      <c r="H106" s="211"/>
      <c r="I106" s="211"/>
      <c r="J106" s="211"/>
      <c r="K106" s="295"/>
      <c r="L106" s="211"/>
      <c r="M106" s="295"/>
      <c r="N106" s="211"/>
      <c r="O106" s="211"/>
      <c r="P106" s="211"/>
      <c r="Q106" s="211"/>
      <c r="R106" s="211"/>
      <c r="S106" s="211"/>
      <c r="T106" s="211"/>
      <c r="U106" s="211"/>
      <c r="V106" s="211"/>
      <c r="W106" s="211"/>
      <c r="X106" s="211"/>
      <c r="Y106" s="211"/>
      <c r="Z106" s="211"/>
    </row>
    <row r="107" spans="1:26" ht="15.75" customHeight="1">
      <c r="A107" s="211"/>
      <c r="B107" s="211"/>
      <c r="C107" s="211"/>
      <c r="D107" s="211"/>
      <c r="E107" s="211"/>
      <c r="F107" s="211"/>
      <c r="G107" s="211"/>
      <c r="H107" s="211"/>
      <c r="I107" s="211"/>
      <c r="J107" s="211"/>
      <c r="K107" s="295"/>
      <c r="L107" s="211"/>
      <c r="M107" s="295"/>
      <c r="N107" s="211"/>
      <c r="O107" s="211"/>
      <c r="P107" s="211"/>
      <c r="Q107" s="211"/>
      <c r="R107" s="211"/>
      <c r="S107" s="211"/>
      <c r="T107" s="211"/>
      <c r="U107" s="211"/>
      <c r="V107" s="211"/>
      <c r="W107" s="211"/>
      <c r="X107" s="211"/>
      <c r="Y107" s="211"/>
      <c r="Z107" s="211"/>
    </row>
    <row r="108" spans="1:26" ht="15.75" customHeight="1">
      <c r="A108" s="211"/>
      <c r="B108" s="211"/>
      <c r="C108" s="211"/>
      <c r="D108" s="211"/>
      <c r="E108" s="211"/>
      <c r="F108" s="211"/>
      <c r="G108" s="211"/>
      <c r="H108" s="211"/>
      <c r="I108" s="211"/>
      <c r="J108" s="211"/>
      <c r="K108" s="295"/>
      <c r="L108" s="211"/>
      <c r="M108" s="295"/>
      <c r="N108" s="211"/>
      <c r="O108" s="211"/>
      <c r="P108" s="211"/>
      <c r="Q108" s="211"/>
      <c r="R108" s="211"/>
      <c r="S108" s="211"/>
      <c r="T108" s="211"/>
      <c r="U108" s="211"/>
      <c r="V108" s="211"/>
      <c r="W108" s="211"/>
      <c r="X108" s="211"/>
      <c r="Y108" s="211"/>
      <c r="Z108" s="211"/>
    </row>
    <row r="109" spans="1:26" ht="15.75" customHeight="1">
      <c r="A109" s="211"/>
      <c r="B109" s="211"/>
      <c r="C109" s="211"/>
      <c r="D109" s="211"/>
      <c r="E109" s="211"/>
      <c r="F109" s="211"/>
      <c r="G109" s="211"/>
      <c r="H109" s="211"/>
      <c r="I109" s="211"/>
      <c r="J109" s="211"/>
      <c r="K109" s="295"/>
      <c r="L109" s="211"/>
      <c r="M109" s="295"/>
      <c r="N109" s="211"/>
      <c r="O109" s="211"/>
      <c r="P109" s="211"/>
      <c r="Q109" s="211"/>
      <c r="R109" s="211"/>
      <c r="S109" s="211"/>
      <c r="T109" s="211"/>
      <c r="U109" s="211"/>
      <c r="V109" s="211"/>
      <c r="W109" s="211"/>
      <c r="X109" s="211"/>
      <c r="Y109" s="211"/>
      <c r="Z109" s="211"/>
    </row>
    <row r="110" spans="1:26" ht="15.75" customHeight="1">
      <c r="A110" s="211"/>
      <c r="B110" s="211"/>
      <c r="C110" s="211"/>
      <c r="D110" s="211"/>
      <c r="E110" s="211"/>
      <c r="F110" s="211"/>
      <c r="G110" s="211"/>
      <c r="H110" s="211"/>
      <c r="I110" s="211"/>
      <c r="J110" s="211"/>
      <c r="K110" s="295"/>
      <c r="L110" s="211"/>
      <c r="M110" s="295"/>
      <c r="N110" s="211"/>
      <c r="O110" s="211"/>
      <c r="P110" s="211"/>
      <c r="Q110" s="211"/>
      <c r="R110" s="211"/>
      <c r="S110" s="211"/>
      <c r="T110" s="211"/>
      <c r="U110" s="211"/>
      <c r="V110" s="211"/>
      <c r="W110" s="211"/>
      <c r="X110" s="211"/>
      <c r="Y110" s="211"/>
      <c r="Z110" s="211"/>
    </row>
    <row r="111" spans="1:26" ht="15.75" customHeight="1">
      <c r="A111" s="211"/>
      <c r="B111" s="211"/>
      <c r="C111" s="211"/>
      <c r="D111" s="211"/>
      <c r="E111" s="211"/>
      <c r="F111" s="211"/>
      <c r="G111" s="211"/>
      <c r="H111" s="211"/>
      <c r="I111" s="211"/>
      <c r="J111" s="211"/>
      <c r="K111" s="295"/>
      <c r="L111" s="211"/>
      <c r="M111" s="295"/>
      <c r="N111" s="211"/>
      <c r="O111" s="211"/>
      <c r="P111" s="211"/>
      <c r="Q111" s="211"/>
      <c r="R111" s="211"/>
      <c r="S111" s="211"/>
      <c r="T111" s="211"/>
      <c r="U111" s="211"/>
      <c r="V111" s="211"/>
      <c r="W111" s="211"/>
      <c r="X111" s="211"/>
      <c r="Y111" s="211"/>
      <c r="Z111" s="211"/>
    </row>
    <row r="112" spans="1:26" ht="15.75" customHeight="1">
      <c r="A112" s="211"/>
      <c r="B112" s="211"/>
      <c r="C112" s="211"/>
      <c r="D112" s="211"/>
      <c r="E112" s="211"/>
      <c r="F112" s="211"/>
      <c r="G112" s="211"/>
      <c r="H112" s="211"/>
      <c r="I112" s="211"/>
      <c r="J112" s="211"/>
      <c r="K112" s="295"/>
      <c r="L112" s="211"/>
      <c r="M112" s="295"/>
      <c r="N112" s="211"/>
      <c r="O112" s="211"/>
      <c r="P112" s="211"/>
      <c r="Q112" s="211"/>
      <c r="R112" s="211"/>
      <c r="S112" s="211"/>
      <c r="T112" s="211"/>
      <c r="U112" s="211"/>
      <c r="V112" s="211"/>
      <c r="W112" s="211"/>
      <c r="X112" s="211"/>
      <c r="Y112" s="211"/>
      <c r="Z112" s="211"/>
    </row>
    <row r="113" spans="1:26" ht="15.75" customHeight="1">
      <c r="A113" s="211"/>
      <c r="B113" s="211"/>
      <c r="C113" s="211"/>
      <c r="D113" s="211"/>
      <c r="E113" s="211"/>
      <c r="F113" s="211"/>
      <c r="G113" s="211"/>
      <c r="H113" s="211"/>
      <c r="I113" s="211"/>
      <c r="J113" s="211"/>
      <c r="K113" s="295"/>
      <c r="L113" s="211"/>
      <c r="M113" s="295"/>
      <c r="N113" s="211"/>
      <c r="O113" s="211"/>
      <c r="P113" s="211"/>
      <c r="Q113" s="211"/>
      <c r="R113" s="211"/>
      <c r="S113" s="211"/>
      <c r="T113" s="211"/>
      <c r="U113" s="211"/>
      <c r="V113" s="211"/>
      <c r="W113" s="211"/>
      <c r="X113" s="211"/>
      <c r="Y113" s="211"/>
      <c r="Z113" s="211"/>
    </row>
    <row r="114" spans="1:26" ht="15.75" customHeight="1">
      <c r="A114" s="211"/>
      <c r="B114" s="211"/>
      <c r="C114" s="211"/>
      <c r="D114" s="211"/>
      <c r="E114" s="211"/>
      <c r="F114" s="211"/>
      <c r="G114" s="211"/>
      <c r="H114" s="211"/>
      <c r="I114" s="211"/>
      <c r="J114" s="211"/>
      <c r="K114" s="295"/>
      <c r="L114" s="211"/>
      <c r="M114" s="295"/>
      <c r="N114" s="211"/>
      <c r="O114" s="211"/>
      <c r="P114" s="211"/>
      <c r="Q114" s="211"/>
      <c r="R114" s="211"/>
      <c r="S114" s="211"/>
      <c r="T114" s="211"/>
      <c r="U114" s="211"/>
      <c r="V114" s="211"/>
      <c r="W114" s="211"/>
      <c r="X114" s="211"/>
      <c r="Y114" s="211"/>
      <c r="Z114" s="211"/>
    </row>
    <row r="115" spans="1:26" ht="15.75" customHeight="1">
      <c r="A115" s="211"/>
      <c r="B115" s="211"/>
      <c r="C115" s="211"/>
      <c r="D115" s="211"/>
      <c r="E115" s="211"/>
      <c r="F115" s="211"/>
      <c r="G115" s="211"/>
      <c r="H115" s="211"/>
      <c r="I115" s="211"/>
      <c r="J115" s="211"/>
      <c r="K115" s="295"/>
      <c r="L115" s="211"/>
      <c r="M115" s="295"/>
      <c r="N115" s="211"/>
      <c r="O115" s="211"/>
      <c r="P115" s="211"/>
      <c r="Q115" s="211"/>
      <c r="R115" s="211"/>
      <c r="S115" s="211"/>
      <c r="T115" s="211"/>
      <c r="U115" s="211"/>
      <c r="V115" s="211"/>
      <c r="W115" s="211"/>
      <c r="X115" s="211"/>
      <c r="Y115" s="211"/>
      <c r="Z115" s="211"/>
    </row>
    <row r="116" spans="1:26" ht="15.75" customHeight="1">
      <c r="A116" s="211"/>
      <c r="B116" s="211"/>
      <c r="C116" s="211"/>
      <c r="D116" s="211"/>
      <c r="E116" s="211"/>
      <c r="F116" s="211"/>
      <c r="G116" s="211"/>
      <c r="H116" s="211"/>
      <c r="I116" s="211"/>
      <c r="J116" s="211"/>
      <c r="K116" s="295"/>
      <c r="L116" s="211"/>
      <c r="M116" s="295"/>
      <c r="N116" s="211"/>
      <c r="O116" s="211"/>
      <c r="P116" s="211"/>
      <c r="Q116" s="211"/>
      <c r="R116" s="211"/>
      <c r="S116" s="211"/>
      <c r="T116" s="211"/>
      <c r="U116" s="211"/>
      <c r="V116" s="211"/>
      <c r="W116" s="211"/>
      <c r="X116" s="211"/>
      <c r="Y116" s="211"/>
      <c r="Z116" s="211"/>
    </row>
    <row r="117" spans="1:26" ht="15.75" customHeight="1">
      <c r="A117" s="211"/>
      <c r="B117" s="211"/>
      <c r="C117" s="211"/>
      <c r="D117" s="211"/>
      <c r="E117" s="211"/>
      <c r="F117" s="211"/>
      <c r="G117" s="211"/>
      <c r="H117" s="211"/>
      <c r="I117" s="211"/>
      <c r="J117" s="211"/>
      <c r="K117" s="295"/>
      <c r="L117" s="211"/>
      <c r="M117" s="295"/>
      <c r="N117" s="211"/>
      <c r="O117" s="211"/>
      <c r="P117" s="211"/>
      <c r="Q117" s="211"/>
      <c r="R117" s="211"/>
      <c r="S117" s="211"/>
      <c r="T117" s="211"/>
      <c r="U117" s="211"/>
      <c r="V117" s="211"/>
      <c r="W117" s="211"/>
      <c r="X117" s="211"/>
      <c r="Y117" s="211"/>
      <c r="Z117" s="211"/>
    </row>
    <row r="118" spans="1:26" ht="15.75" customHeight="1">
      <c r="A118" s="211"/>
      <c r="B118" s="211"/>
      <c r="C118" s="211"/>
      <c r="D118" s="211"/>
      <c r="E118" s="211"/>
      <c r="F118" s="211"/>
      <c r="G118" s="211"/>
      <c r="H118" s="211"/>
      <c r="I118" s="211"/>
      <c r="J118" s="211"/>
      <c r="K118" s="295"/>
      <c r="L118" s="211"/>
      <c r="M118" s="295"/>
      <c r="N118" s="211"/>
      <c r="O118" s="211"/>
      <c r="P118" s="211"/>
      <c r="Q118" s="211"/>
      <c r="R118" s="211"/>
      <c r="S118" s="211"/>
      <c r="T118" s="211"/>
      <c r="U118" s="211"/>
      <c r="V118" s="211"/>
      <c r="W118" s="211"/>
      <c r="X118" s="211"/>
      <c r="Y118" s="211"/>
      <c r="Z118" s="211"/>
    </row>
    <row r="119" spans="1:26" ht="15.75" customHeight="1">
      <c r="A119" s="211"/>
      <c r="B119" s="211"/>
      <c r="C119" s="211"/>
      <c r="D119" s="211"/>
      <c r="E119" s="211"/>
      <c r="F119" s="211"/>
      <c r="G119" s="211"/>
      <c r="H119" s="211"/>
      <c r="I119" s="211"/>
      <c r="J119" s="211"/>
      <c r="K119" s="295"/>
      <c r="L119" s="211"/>
      <c r="M119" s="295"/>
      <c r="N119" s="211"/>
      <c r="O119" s="211"/>
      <c r="P119" s="211"/>
      <c r="Q119" s="211"/>
      <c r="R119" s="211"/>
      <c r="S119" s="211"/>
      <c r="T119" s="211"/>
      <c r="U119" s="211"/>
      <c r="V119" s="211"/>
      <c r="W119" s="211"/>
      <c r="X119" s="211"/>
      <c r="Y119" s="211"/>
      <c r="Z119" s="211"/>
    </row>
    <row r="120" spans="1:26" ht="15.75" customHeight="1">
      <c r="A120" s="211"/>
      <c r="B120" s="211"/>
      <c r="C120" s="211"/>
      <c r="D120" s="211"/>
      <c r="E120" s="211"/>
      <c r="F120" s="211"/>
      <c r="G120" s="211"/>
      <c r="H120" s="211"/>
      <c r="I120" s="211"/>
      <c r="J120" s="211"/>
      <c r="K120" s="295"/>
      <c r="L120" s="211"/>
      <c r="M120" s="295"/>
      <c r="N120" s="211"/>
      <c r="O120" s="211"/>
      <c r="P120" s="211"/>
      <c r="Q120" s="211"/>
      <c r="R120" s="211"/>
      <c r="S120" s="211"/>
      <c r="T120" s="211"/>
      <c r="U120" s="211"/>
      <c r="V120" s="211"/>
      <c r="W120" s="211"/>
      <c r="X120" s="211"/>
      <c r="Y120" s="211"/>
      <c r="Z120" s="211"/>
    </row>
    <row r="121" spans="1:26" ht="15.75" customHeight="1">
      <c r="A121" s="211"/>
      <c r="B121" s="211"/>
      <c r="C121" s="211"/>
      <c r="D121" s="211"/>
      <c r="E121" s="211"/>
      <c r="F121" s="211"/>
      <c r="G121" s="211"/>
      <c r="H121" s="211"/>
      <c r="I121" s="211"/>
      <c r="J121" s="211"/>
      <c r="K121" s="295"/>
      <c r="L121" s="211"/>
      <c r="M121" s="295"/>
      <c r="N121" s="211"/>
      <c r="O121" s="211"/>
      <c r="P121" s="211"/>
      <c r="Q121" s="211"/>
      <c r="R121" s="211"/>
      <c r="S121" s="211"/>
      <c r="T121" s="211"/>
      <c r="U121" s="211"/>
      <c r="V121" s="211"/>
      <c r="W121" s="211"/>
      <c r="X121" s="211"/>
      <c r="Y121" s="211"/>
      <c r="Z121" s="211"/>
    </row>
    <row r="122" spans="1:26" ht="15.75" customHeight="1">
      <c r="A122" s="211"/>
      <c r="B122" s="211"/>
      <c r="C122" s="211"/>
      <c r="D122" s="211"/>
      <c r="E122" s="211"/>
      <c r="F122" s="211"/>
      <c r="G122" s="211"/>
      <c r="H122" s="211"/>
      <c r="I122" s="211"/>
      <c r="J122" s="211"/>
      <c r="K122" s="295"/>
      <c r="L122" s="211"/>
      <c r="M122" s="295"/>
      <c r="N122" s="211"/>
      <c r="O122" s="211"/>
      <c r="P122" s="211"/>
      <c r="Q122" s="211"/>
      <c r="R122" s="211"/>
      <c r="S122" s="211"/>
      <c r="T122" s="211"/>
      <c r="U122" s="211"/>
      <c r="V122" s="211"/>
      <c r="W122" s="211"/>
      <c r="X122" s="211"/>
      <c r="Y122" s="211"/>
      <c r="Z122" s="211"/>
    </row>
    <row r="123" spans="1:26" ht="15.75" customHeight="1">
      <c r="A123" s="211"/>
      <c r="B123" s="211"/>
      <c r="C123" s="211"/>
      <c r="D123" s="211"/>
      <c r="E123" s="211"/>
      <c r="F123" s="211"/>
      <c r="G123" s="211"/>
      <c r="H123" s="211"/>
      <c r="I123" s="211"/>
      <c r="J123" s="211"/>
      <c r="K123" s="295"/>
      <c r="L123" s="211"/>
      <c r="M123" s="295"/>
      <c r="N123" s="211"/>
      <c r="O123" s="211"/>
      <c r="P123" s="211"/>
      <c r="Q123" s="211"/>
      <c r="R123" s="211"/>
      <c r="S123" s="211"/>
      <c r="T123" s="211"/>
      <c r="U123" s="211"/>
      <c r="V123" s="211"/>
      <c r="W123" s="211"/>
      <c r="X123" s="211"/>
      <c r="Y123" s="211"/>
      <c r="Z123" s="211"/>
    </row>
    <row r="124" spans="1:26" ht="15.75" customHeight="1">
      <c r="A124" s="211"/>
      <c r="B124" s="211"/>
      <c r="C124" s="211"/>
      <c r="D124" s="211"/>
      <c r="E124" s="211"/>
      <c r="F124" s="211"/>
      <c r="G124" s="211"/>
      <c r="H124" s="211"/>
      <c r="I124" s="211"/>
      <c r="J124" s="211"/>
      <c r="K124" s="295"/>
      <c r="L124" s="211"/>
      <c r="M124" s="295"/>
      <c r="N124" s="211"/>
      <c r="O124" s="211"/>
      <c r="P124" s="211"/>
      <c r="Q124" s="211"/>
      <c r="R124" s="211"/>
      <c r="S124" s="211"/>
      <c r="T124" s="211"/>
      <c r="U124" s="211"/>
      <c r="V124" s="211"/>
      <c r="W124" s="211"/>
      <c r="X124" s="211"/>
      <c r="Y124" s="211"/>
      <c r="Z124" s="211"/>
    </row>
    <row r="125" spans="1:26" ht="15.75" customHeight="1">
      <c r="A125" s="211"/>
      <c r="B125" s="211"/>
      <c r="C125" s="211"/>
      <c r="D125" s="211"/>
      <c r="E125" s="211"/>
      <c r="F125" s="211"/>
      <c r="G125" s="211"/>
      <c r="H125" s="211"/>
      <c r="I125" s="211"/>
      <c r="J125" s="211"/>
      <c r="K125" s="295"/>
      <c r="L125" s="211"/>
      <c r="M125" s="295"/>
      <c r="N125" s="211"/>
      <c r="O125" s="211"/>
      <c r="P125" s="211"/>
      <c r="Q125" s="211"/>
      <c r="R125" s="211"/>
      <c r="S125" s="211"/>
      <c r="T125" s="211"/>
      <c r="U125" s="211"/>
      <c r="V125" s="211"/>
      <c r="W125" s="211"/>
      <c r="X125" s="211"/>
      <c r="Y125" s="211"/>
      <c r="Z125" s="211"/>
    </row>
    <row r="126" spans="1:26" ht="15.75" customHeight="1">
      <c r="A126" s="211"/>
      <c r="B126" s="211"/>
      <c r="C126" s="211"/>
      <c r="D126" s="211"/>
      <c r="E126" s="211"/>
      <c r="F126" s="211"/>
      <c r="G126" s="211"/>
      <c r="H126" s="211"/>
      <c r="I126" s="211"/>
      <c r="J126" s="211"/>
      <c r="K126" s="295"/>
      <c r="L126" s="211"/>
      <c r="M126" s="295"/>
      <c r="N126" s="211"/>
      <c r="O126" s="211"/>
      <c r="P126" s="211"/>
      <c r="Q126" s="211"/>
      <c r="R126" s="211"/>
      <c r="S126" s="211"/>
      <c r="T126" s="211"/>
      <c r="U126" s="211"/>
      <c r="V126" s="211"/>
      <c r="W126" s="211"/>
      <c r="X126" s="211"/>
      <c r="Y126" s="211"/>
      <c r="Z126" s="211"/>
    </row>
    <row r="127" spans="1:26" ht="15.75" customHeight="1">
      <c r="A127" s="211"/>
      <c r="B127" s="211"/>
      <c r="C127" s="211"/>
      <c r="D127" s="211"/>
      <c r="E127" s="211"/>
      <c r="F127" s="211"/>
      <c r="G127" s="211"/>
      <c r="H127" s="211"/>
      <c r="I127" s="211"/>
      <c r="J127" s="211"/>
      <c r="K127" s="295"/>
      <c r="L127" s="211"/>
      <c r="M127" s="295"/>
      <c r="N127" s="211"/>
      <c r="O127" s="211"/>
      <c r="P127" s="211"/>
      <c r="Q127" s="211"/>
      <c r="R127" s="211"/>
      <c r="S127" s="211"/>
      <c r="T127" s="211"/>
      <c r="U127" s="211"/>
      <c r="V127" s="211"/>
      <c r="W127" s="211"/>
      <c r="X127" s="211"/>
      <c r="Y127" s="211"/>
      <c r="Z127" s="211"/>
    </row>
    <row r="128" spans="1:26" ht="15.75" customHeight="1">
      <c r="A128" s="211"/>
      <c r="B128" s="211"/>
      <c r="C128" s="211"/>
      <c r="D128" s="211"/>
      <c r="E128" s="211"/>
      <c r="F128" s="211"/>
      <c r="G128" s="211"/>
      <c r="H128" s="211"/>
      <c r="I128" s="211"/>
      <c r="J128" s="211"/>
      <c r="K128" s="295"/>
      <c r="L128" s="211"/>
      <c r="M128" s="295"/>
      <c r="N128" s="211"/>
      <c r="O128" s="211"/>
      <c r="P128" s="211"/>
      <c r="Q128" s="211"/>
      <c r="R128" s="211"/>
      <c r="S128" s="211"/>
      <c r="T128" s="211"/>
      <c r="U128" s="211"/>
      <c r="V128" s="211"/>
      <c r="W128" s="211"/>
      <c r="X128" s="211"/>
      <c r="Y128" s="211"/>
      <c r="Z128" s="211"/>
    </row>
    <row r="129" spans="1:26" ht="15.75" customHeight="1">
      <c r="A129" s="211"/>
      <c r="B129" s="211"/>
      <c r="C129" s="211"/>
      <c r="D129" s="211"/>
      <c r="E129" s="211"/>
      <c r="F129" s="211"/>
      <c r="G129" s="211"/>
      <c r="H129" s="211"/>
      <c r="I129" s="211"/>
      <c r="J129" s="211"/>
      <c r="K129" s="295"/>
      <c r="L129" s="211"/>
      <c r="M129" s="295"/>
      <c r="N129" s="211"/>
      <c r="O129" s="211"/>
      <c r="P129" s="211"/>
      <c r="Q129" s="211"/>
      <c r="R129" s="211"/>
      <c r="S129" s="211"/>
      <c r="T129" s="211"/>
      <c r="U129" s="211"/>
      <c r="V129" s="211"/>
      <c r="W129" s="211"/>
      <c r="X129" s="211"/>
      <c r="Y129" s="211"/>
      <c r="Z129" s="211"/>
    </row>
    <row r="130" spans="1:26" ht="15.75" customHeight="1">
      <c r="A130" s="211"/>
      <c r="B130" s="211"/>
      <c r="C130" s="211"/>
      <c r="D130" s="211"/>
      <c r="E130" s="211"/>
      <c r="F130" s="211"/>
      <c r="G130" s="211"/>
      <c r="H130" s="211"/>
      <c r="I130" s="211"/>
      <c r="J130" s="211"/>
      <c r="K130" s="295"/>
      <c r="L130" s="211"/>
      <c r="M130" s="295"/>
      <c r="N130" s="211"/>
      <c r="O130" s="211"/>
      <c r="P130" s="211"/>
      <c r="Q130" s="211"/>
      <c r="R130" s="211"/>
      <c r="S130" s="211"/>
      <c r="T130" s="211"/>
      <c r="U130" s="211"/>
      <c r="V130" s="211"/>
      <c r="W130" s="211"/>
      <c r="X130" s="211"/>
      <c r="Y130" s="211"/>
      <c r="Z130" s="211"/>
    </row>
    <row r="131" spans="1:26" ht="15.75" customHeight="1">
      <c r="A131" s="211"/>
      <c r="B131" s="211"/>
      <c r="C131" s="211"/>
      <c r="D131" s="211"/>
      <c r="E131" s="211"/>
      <c r="F131" s="211"/>
      <c r="G131" s="211"/>
      <c r="H131" s="211"/>
      <c r="I131" s="211"/>
      <c r="J131" s="211"/>
      <c r="K131" s="295"/>
      <c r="L131" s="211"/>
      <c r="M131" s="295"/>
      <c r="N131" s="211"/>
      <c r="O131" s="211"/>
      <c r="P131" s="211"/>
      <c r="Q131" s="211"/>
      <c r="R131" s="211"/>
      <c r="S131" s="211"/>
      <c r="T131" s="211"/>
      <c r="U131" s="211"/>
      <c r="V131" s="211"/>
      <c r="W131" s="211"/>
      <c r="X131" s="211"/>
      <c r="Y131" s="211"/>
      <c r="Z131" s="211"/>
    </row>
    <row r="132" spans="1:26" ht="15.75" customHeight="1">
      <c r="A132" s="211"/>
      <c r="B132" s="211"/>
      <c r="C132" s="211"/>
      <c r="D132" s="211"/>
      <c r="E132" s="211"/>
      <c r="F132" s="211"/>
      <c r="G132" s="211"/>
      <c r="H132" s="211"/>
      <c r="I132" s="211"/>
      <c r="J132" s="211"/>
      <c r="K132" s="295"/>
      <c r="L132" s="211"/>
      <c r="M132" s="295"/>
      <c r="N132" s="211"/>
      <c r="O132" s="211"/>
      <c r="P132" s="211"/>
      <c r="Q132" s="211"/>
      <c r="R132" s="211"/>
      <c r="S132" s="211"/>
      <c r="T132" s="211"/>
      <c r="U132" s="211"/>
      <c r="V132" s="211"/>
      <c r="W132" s="211"/>
      <c r="X132" s="211"/>
      <c r="Y132" s="211"/>
      <c r="Z132" s="211"/>
    </row>
    <row r="133" spans="1:26" ht="15.75" customHeight="1">
      <c r="A133" s="211"/>
      <c r="B133" s="211"/>
      <c r="C133" s="211"/>
      <c r="D133" s="211"/>
      <c r="E133" s="211"/>
      <c r="F133" s="211"/>
      <c r="G133" s="211"/>
      <c r="H133" s="211"/>
      <c r="I133" s="211"/>
      <c r="J133" s="211"/>
      <c r="K133" s="295"/>
      <c r="L133" s="211"/>
      <c r="M133" s="295"/>
      <c r="N133" s="211"/>
      <c r="O133" s="211"/>
      <c r="P133" s="211"/>
      <c r="Q133" s="211"/>
      <c r="R133" s="211"/>
      <c r="S133" s="211"/>
      <c r="T133" s="211"/>
      <c r="U133" s="211"/>
      <c r="V133" s="211"/>
      <c r="W133" s="211"/>
      <c r="X133" s="211"/>
      <c r="Y133" s="211"/>
      <c r="Z133" s="211"/>
    </row>
    <row r="134" spans="1:26" ht="15.75" customHeight="1">
      <c r="A134" s="211"/>
      <c r="B134" s="211"/>
      <c r="C134" s="211"/>
      <c r="D134" s="211"/>
      <c r="E134" s="211"/>
      <c r="F134" s="211"/>
      <c r="G134" s="211"/>
      <c r="H134" s="211"/>
      <c r="I134" s="211"/>
      <c r="J134" s="211"/>
      <c r="K134" s="295"/>
      <c r="L134" s="211"/>
      <c r="M134" s="295"/>
      <c r="N134" s="211"/>
      <c r="O134" s="211"/>
      <c r="P134" s="211"/>
      <c r="Q134" s="211"/>
      <c r="R134" s="211"/>
      <c r="S134" s="211"/>
      <c r="T134" s="211"/>
      <c r="U134" s="211"/>
      <c r="V134" s="211"/>
      <c r="W134" s="211"/>
      <c r="X134" s="211"/>
      <c r="Y134" s="211"/>
      <c r="Z134" s="211"/>
    </row>
    <row r="135" spans="1:26" ht="15.75" customHeight="1">
      <c r="A135" s="211"/>
      <c r="B135" s="211"/>
      <c r="C135" s="211"/>
      <c r="D135" s="211"/>
      <c r="E135" s="211"/>
      <c r="F135" s="211"/>
      <c r="G135" s="211"/>
      <c r="H135" s="211"/>
      <c r="I135" s="211"/>
      <c r="J135" s="211"/>
      <c r="K135" s="295"/>
      <c r="L135" s="211"/>
      <c r="M135" s="295"/>
      <c r="N135" s="211"/>
      <c r="O135" s="211"/>
      <c r="P135" s="211"/>
      <c r="Q135" s="211"/>
      <c r="R135" s="211"/>
      <c r="S135" s="211"/>
      <c r="T135" s="211"/>
      <c r="U135" s="211"/>
      <c r="V135" s="211"/>
      <c r="W135" s="211"/>
      <c r="X135" s="211"/>
      <c r="Y135" s="211"/>
      <c r="Z135" s="211"/>
    </row>
    <row r="136" spans="1:26" ht="15.75" customHeight="1">
      <c r="A136" s="211"/>
      <c r="B136" s="211"/>
      <c r="C136" s="211"/>
      <c r="D136" s="211"/>
      <c r="E136" s="211"/>
      <c r="F136" s="211"/>
      <c r="G136" s="211"/>
      <c r="H136" s="211"/>
      <c r="I136" s="211"/>
      <c r="J136" s="211"/>
      <c r="K136" s="295"/>
      <c r="L136" s="211"/>
      <c r="M136" s="295"/>
      <c r="N136" s="211"/>
      <c r="O136" s="211"/>
      <c r="P136" s="211"/>
      <c r="Q136" s="211"/>
      <c r="R136" s="211"/>
      <c r="S136" s="211"/>
      <c r="T136" s="211"/>
      <c r="U136" s="211"/>
      <c r="V136" s="211"/>
      <c r="W136" s="211"/>
      <c r="X136" s="211"/>
      <c r="Y136" s="211"/>
      <c r="Z136" s="211"/>
    </row>
    <row r="137" spans="1:26" ht="15.75" customHeight="1">
      <c r="A137" s="211"/>
      <c r="B137" s="211"/>
      <c r="C137" s="211"/>
      <c r="D137" s="211"/>
      <c r="E137" s="211"/>
      <c r="F137" s="211"/>
      <c r="G137" s="211"/>
      <c r="H137" s="211"/>
      <c r="I137" s="211"/>
      <c r="J137" s="211"/>
      <c r="K137" s="295"/>
      <c r="L137" s="211"/>
      <c r="M137" s="295"/>
      <c r="N137" s="211"/>
      <c r="O137" s="211"/>
      <c r="P137" s="211"/>
      <c r="Q137" s="211"/>
      <c r="R137" s="211"/>
      <c r="S137" s="211"/>
      <c r="T137" s="211"/>
      <c r="U137" s="211"/>
      <c r="V137" s="211"/>
      <c r="W137" s="211"/>
      <c r="X137" s="211"/>
      <c r="Y137" s="211"/>
      <c r="Z137" s="211"/>
    </row>
    <row r="138" spans="1:26" ht="15.75" customHeight="1">
      <c r="A138" s="211"/>
      <c r="B138" s="211"/>
      <c r="C138" s="211"/>
      <c r="D138" s="211"/>
      <c r="E138" s="211"/>
      <c r="F138" s="211"/>
      <c r="G138" s="211"/>
      <c r="H138" s="211"/>
      <c r="I138" s="211"/>
      <c r="J138" s="211"/>
      <c r="K138" s="295"/>
      <c r="L138" s="211"/>
      <c r="M138" s="295"/>
      <c r="N138" s="211"/>
      <c r="O138" s="211"/>
      <c r="P138" s="211"/>
      <c r="Q138" s="211"/>
      <c r="R138" s="211"/>
      <c r="S138" s="211"/>
      <c r="T138" s="211"/>
      <c r="U138" s="211"/>
      <c r="V138" s="211"/>
      <c r="W138" s="211"/>
      <c r="X138" s="211"/>
      <c r="Y138" s="211"/>
      <c r="Z138" s="211"/>
    </row>
    <row r="139" spans="1:26" ht="15.75" customHeight="1">
      <c r="A139" s="211"/>
      <c r="B139" s="211"/>
      <c r="C139" s="211"/>
      <c r="D139" s="211"/>
      <c r="E139" s="211"/>
      <c r="F139" s="211"/>
      <c r="G139" s="211"/>
      <c r="H139" s="211"/>
      <c r="I139" s="211"/>
      <c r="J139" s="211"/>
      <c r="K139" s="295"/>
      <c r="L139" s="211"/>
      <c r="M139" s="295"/>
      <c r="N139" s="211"/>
      <c r="O139" s="211"/>
      <c r="P139" s="211"/>
      <c r="Q139" s="211"/>
      <c r="R139" s="211"/>
      <c r="S139" s="211"/>
      <c r="T139" s="211"/>
      <c r="U139" s="211"/>
      <c r="V139" s="211"/>
      <c r="W139" s="211"/>
      <c r="X139" s="211"/>
      <c r="Y139" s="211"/>
      <c r="Z139" s="211"/>
    </row>
    <row r="140" spans="1:26" ht="15.75" customHeight="1">
      <c r="A140" s="211"/>
      <c r="B140" s="211"/>
      <c r="C140" s="211"/>
      <c r="D140" s="211"/>
      <c r="E140" s="211"/>
      <c r="F140" s="211"/>
      <c r="G140" s="211"/>
      <c r="H140" s="211"/>
      <c r="I140" s="211"/>
      <c r="J140" s="211"/>
      <c r="K140" s="295"/>
      <c r="L140" s="211"/>
      <c r="M140" s="295"/>
      <c r="N140" s="211"/>
      <c r="O140" s="211"/>
      <c r="P140" s="211"/>
      <c r="Q140" s="211"/>
      <c r="R140" s="211"/>
      <c r="S140" s="211"/>
      <c r="T140" s="211"/>
      <c r="U140" s="211"/>
      <c r="V140" s="211"/>
      <c r="W140" s="211"/>
      <c r="X140" s="211"/>
      <c r="Y140" s="211"/>
      <c r="Z140" s="211"/>
    </row>
    <row r="141" spans="1:26" ht="15.75" customHeight="1">
      <c r="A141" s="211"/>
      <c r="B141" s="211"/>
      <c r="C141" s="211"/>
      <c r="D141" s="211"/>
      <c r="E141" s="211"/>
      <c r="F141" s="211"/>
      <c r="G141" s="211"/>
      <c r="H141" s="211"/>
      <c r="I141" s="211"/>
      <c r="J141" s="211"/>
      <c r="K141" s="295"/>
      <c r="L141" s="211"/>
      <c r="M141" s="295"/>
      <c r="N141" s="211"/>
      <c r="O141" s="211"/>
      <c r="P141" s="211"/>
      <c r="Q141" s="211"/>
      <c r="R141" s="211"/>
      <c r="S141" s="211"/>
      <c r="T141" s="211"/>
      <c r="U141" s="211"/>
      <c r="V141" s="211"/>
      <c r="W141" s="211"/>
      <c r="X141" s="211"/>
      <c r="Y141" s="211"/>
      <c r="Z141" s="211"/>
    </row>
    <row r="142" spans="1:26" ht="15.75" customHeight="1">
      <c r="A142" s="211"/>
      <c r="B142" s="211"/>
      <c r="C142" s="211"/>
      <c r="D142" s="211"/>
      <c r="E142" s="211"/>
      <c r="F142" s="211"/>
      <c r="G142" s="211"/>
      <c r="H142" s="211"/>
      <c r="I142" s="211"/>
      <c r="J142" s="211"/>
      <c r="K142" s="295"/>
      <c r="L142" s="211"/>
      <c r="M142" s="295"/>
      <c r="N142" s="211"/>
      <c r="O142" s="211"/>
      <c r="P142" s="211"/>
      <c r="Q142" s="211"/>
      <c r="R142" s="211"/>
      <c r="S142" s="211"/>
      <c r="T142" s="211"/>
      <c r="U142" s="211"/>
      <c r="V142" s="211"/>
      <c r="W142" s="211"/>
      <c r="X142" s="211"/>
      <c r="Y142" s="211"/>
      <c r="Z142" s="211"/>
    </row>
    <row r="143" spans="1:26" ht="15.75" customHeight="1">
      <c r="A143" s="211"/>
      <c r="B143" s="211"/>
      <c r="C143" s="211"/>
      <c r="D143" s="211"/>
      <c r="E143" s="211"/>
      <c r="F143" s="211"/>
      <c r="G143" s="211"/>
      <c r="H143" s="211"/>
      <c r="I143" s="211"/>
      <c r="J143" s="211"/>
      <c r="K143" s="295"/>
      <c r="L143" s="211"/>
      <c r="M143" s="295"/>
      <c r="N143" s="211"/>
      <c r="O143" s="211"/>
      <c r="P143" s="211"/>
      <c r="Q143" s="211"/>
      <c r="R143" s="211"/>
      <c r="S143" s="211"/>
      <c r="T143" s="211"/>
      <c r="U143" s="211"/>
      <c r="V143" s="211"/>
      <c r="W143" s="211"/>
      <c r="X143" s="211"/>
      <c r="Y143" s="211"/>
      <c r="Z143" s="211"/>
    </row>
    <row r="144" spans="1:26" ht="15.75" customHeight="1">
      <c r="A144" s="211"/>
      <c r="B144" s="211"/>
      <c r="C144" s="211"/>
      <c r="D144" s="211"/>
      <c r="E144" s="211"/>
      <c r="F144" s="211"/>
      <c r="G144" s="211"/>
      <c r="H144" s="211"/>
      <c r="I144" s="211"/>
      <c r="J144" s="211"/>
      <c r="K144" s="295"/>
      <c r="L144" s="211"/>
      <c r="M144" s="295"/>
      <c r="N144" s="211"/>
      <c r="O144" s="211"/>
      <c r="P144" s="211"/>
      <c r="Q144" s="211"/>
      <c r="R144" s="211"/>
      <c r="S144" s="211"/>
      <c r="T144" s="211"/>
      <c r="U144" s="211"/>
      <c r="V144" s="211"/>
      <c r="W144" s="211"/>
      <c r="X144" s="211"/>
      <c r="Y144" s="211"/>
      <c r="Z144" s="211"/>
    </row>
    <row r="145" spans="1:26" ht="15.75" customHeight="1">
      <c r="A145" s="211"/>
      <c r="B145" s="211"/>
      <c r="C145" s="211"/>
      <c r="D145" s="211"/>
      <c r="E145" s="211"/>
      <c r="F145" s="211"/>
      <c r="G145" s="211"/>
      <c r="H145" s="211"/>
      <c r="I145" s="211"/>
      <c r="J145" s="211"/>
      <c r="K145" s="295"/>
      <c r="L145" s="211"/>
      <c r="M145" s="295"/>
      <c r="N145" s="211"/>
      <c r="O145" s="211"/>
      <c r="P145" s="211"/>
      <c r="Q145" s="211"/>
      <c r="R145" s="211"/>
      <c r="S145" s="211"/>
      <c r="T145" s="211"/>
      <c r="U145" s="211"/>
      <c r="V145" s="211"/>
      <c r="W145" s="211"/>
      <c r="X145" s="211"/>
      <c r="Y145" s="211"/>
      <c r="Z145" s="211"/>
    </row>
    <row r="146" spans="1:26" ht="15.75" customHeight="1">
      <c r="A146" s="211"/>
      <c r="B146" s="211"/>
      <c r="C146" s="211"/>
      <c r="D146" s="211"/>
      <c r="E146" s="211"/>
      <c r="F146" s="211"/>
      <c r="G146" s="211"/>
      <c r="H146" s="211"/>
      <c r="I146" s="211"/>
      <c r="J146" s="211"/>
      <c r="K146" s="295"/>
      <c r="L146" s="211"/>
      <c r="M146" s="295"/>
      <c r="N146" s="211"/>
      <c r="O146" s="211"/>
      <c r="P146" s="211"/>
      <c r="Q146" s="211"/>
      <c r="R146" s="211"/>
      <c r="S146" s="211"/>
      <c r="T146" s="211"/>
      <c r="U146" s="211"/>
      <c r="V146" s="211"/>
      <c r="W146" s="211"/>
      <c r="X146" s="211"/>
      <c r="Y146" s="211"/>
      <c r="Z146" s="211"/>
    </row>
    <row r="147" spans="1:26" ht="15.75" customHeight="1">
      <c r="A147" s="211"/>
      <c r="B147" s="211"/>
      <c r="C147" s="211"/>
      <c r="D147" s="211"/>
      <c r="E147" s="211"/>
      <c r="F147" s="211"/>
      <c r="G147" s="211"/>
      <c r="H147" s="211"/>
      <c r="I147" s="211"/>
      <c r="J147" s="211"/>
      <c r="K147" s="295"/>
      <c r="L147" s="211"/>
      <c r="M147" s="295"/>
      <c r="N147" s="211"/>
      <c r="O147" s="211"/>
      <c r="P147" s="211"/>
      <c r="Q147" s="211"/>
      <c r="R147" s="211"/>
      <c r="S147" s="211"/>
      <c r="T147" s="211"/>
      <c r="U147" s="211"/>
      <c r="V147" s="211"/>
      <c r="W147" s="211"/>
      <c r="X147" s="211"/>
      <c r="Y147" s="211"/>
      <c r="Z147" s="211"/>
    </row>
    <row r="148" spans="1:26" ht="15.75" customHeight="1">
      <c r="A148" s="211"/>
      <c r="B148" s="211"/>
      <c r="C148" s="211"/>
      <c r="D148" s="211"/>
      <c r="E148" s="211"/>
      <c r="F148" s="211"/>
      <c r="G148" s="211"/>
      <c r="H148" s="211"/>
      <c r="I148" s="211"/>
      <c r="J148" s="211"/>
      <c r="K148" s="295"/>
      <c r="L148" s="211"/>
      <c r="M148" s="295"/>
      <c r="N148" s="211"/>
      <c r="O148" s="211"/>
      <c r="P148" s="211"/>
      <c r="Q148" s="211"/>
      <c r="R148" s="211"/>
      <c r="S148" s="211"/>
      <c r="T148" s="211"/>
      <c r="U148" s="211"/>
      <c r="V148" s="211"/>
      <c r="W148" s="211"/>
      <c r="X148" s="211"/>
      <c r="Y148" s="211"/>
      <c r="Z148" s="211"/>
    </row>
    <row r="149" spans="1:26" ht="15.75" customHeight="1">
      <c r="A149" s="211"/>
      <c r="B149" s="211"/>
      <c r="C149" s="211"/>
      <c r="D149" s="211"/>
      <c r="E149" s="211"/>
      <c r="F149" s="211"/>
      <c r="G149" s="211"/>
      <c r="H149" s="211"/>
      <c r="I149" s="211"/>
      <c r="J149" s="211"/>
      <c r="K149" s="295"/>
      <c r="L149" s="211"/>
      <c r="M149" s="295"/>
      <c r="N149" s="211"/>
      <c r="O149" s="211"/>
      <c r="P149" s="211"/>
      <c r="Q149" s="211"/>
      <c r="R149" s="211"/>
      <c r="S149" s="211"/>
      <c r="T149" s="211"/>
      <c r="U149" s="211"/>
      <c r="V149" s="211"/>
      <c r="W149" s="211"/>
      <c r="X149" s="211"/>
      <c r="Y149" s="211"/>
      <c r="Z149" s="211"/>
    </row>
    <row r="150" spans="1:26" ht="15.75" customHeight="1">
      <c r="A150" s="211"/>
      <c r="B150" s="211"/>
      <c r="C150" s="211"/>
      <c r="D150" s="211"/>
      <c r="E150" s="211"/>
      <c r="F150" s="211"/>
      <c r="G150" s="211"/>
      <c r="H150" s="211"/>
      <c r="I150" s="211"/>
      <c r="J150" s="211"/>
      <c r="K150" s="295"/>
      <c r="L150" s="211"/>
      <c r="M150" s="295"/>
      <c r="N150" s="211"/>
      <c r="O150" s="211"/>
      <c r="P150" s="211"/>
      <c r="Q150" s="211"/>
      <c r="R150" s="211"/>
      <c r="S150" s="211"/>
      <c r="T150" s="211"/>
      <c r="U150" s="211"/>
      <c r="V150" s="211"/>
      <c r="W150" s="211"/>
      <c r="X150" s="211"/>
      <c r="Y150" s="211"/>
      <c r="Z150" s="211"/>
    </row>
    <row r="151" spans="1:26" ht="15.75" customHeight="1">
      <c r="A151" s="211"/>
      <c r="B151" s="211"/>
      <c r="C151" s="211"/>
      <c r="D151" s="211"/>
      <c r="E151" s="211"/>
      <c r="F151" s="211"/>
      <c r="G151" s="211"/>
      <c r="H151" s="211"/>
      <c r="I151" s="211"/>
      <c r="J151" s="211"/>
      <c r="K151" s="295"/>
      <c r="L151" s="211"/>
      <c r="M151" s="295"/>
      <c r="N151" s="211"/>
      <c r="O151" s="211"/>
      <c r="P151" s="211"/>
      <c r="Q151" s="211"/>
      <c r="R151" s="211"/>
      <c r="S151" s="211"/>
      <c r="T151" s="211"/>
      <c r="U151" s="211"/>
      <c r="V151" s="211"/>
      <c r="W151" s="211"/>
      <c r="X151" s="211"/>
      <c r="Y151" s="211"/>
      <c r="Z151" s="211"/>
    </row>
    <row r="152" spans="1:26" ht="15.75" customHeight="1">
      <c r="A152" s="211"/>
      <c r="B152" s="211"/>
      <c r="C152" s="211"/>
      <c r="D152" s="211"/>
      <c r="E152" s="211"/>
      <c r="F152" s="211"/>
      <c r="G152" s="211"/>
      <c r="H152" s="211"/>
      <c r="I152" s="211"/>
      <c r="J152" s="211"/>
      <c r="K152" s="295"/>
      <c r="L152" s="211"/>
      <c r="M152" s="295"/>
      <c r="N152" s="211"/>
      <c r="O152" s="211"/>
      <c r="P152" s="211"/>
      <c r="Q152" s="211"/>
      <c r="R152" s="211"/>
      <c r="S152" s="211"/>
      <c r="T152" s="211"/>
      <c r="U152" s="211"/>
      <c r="V152" s="211"/>
      <c r="W152" s="211"/>
      <c r="X152" s="211"/>
      <c r="Y152" s="211"/>
      <c r="Z152" s="211"/>
    </row>
    <row r="153" spans="1:26" ht="15.75" customHeight="1">
      <c r="A153" s="211"/>
      <c r="B153" s="211"/>
      <c r="C153" s="211"/>
      <c r="D153" s="211"/>
      <c r="E153" s="211"/>
      <c r="F153" s="211"/>
      <c r="G153" s="211"/>
      <c r="H153" s="211"/>
      <c r="I153" s="211"/>
      <c r="J153" s="211"/>
      <c r="K153" s="295"/>
      <c r="L153" s="211"/>
      <c r="M153" s="295"/>
      <c r="N153" s="211"/>
      <c r="O153" s="211"/>
      <c r="P153" s="211"/>
      <c r="Q153" s="211"/>
      <c r="R153" s="211"/>
      <c r="S153" s="211"/>
      <c r="T153" s="211"/>
      <c r="U153" s="211"/>
      <c r="V153" s="211"/>
      <c r="W153" s="211"/>
      <c r="X153" s="211"/>
      <c r="Y153" s="211"/>
      <c r="Z153" s="211"/>
    </row>
    <row r="154" spans="1:26" ht="15.75" customHeight="1">
      <c r="A154" s="211"/>
      <c r="B154" s="211"/>
      <c r="C154" s="211"/>
      <c r="D154" s="211"/>
      <c r="E154" s="211"/>
      <c r="F154" s="211"/>
      <c r="G154" s="211"/>
      <c r="H154" s="211"/>
      <c r="I154" s="211"/>
      <c r="J154" s="211"/>
      <c r="K154" s="295"/>
      <c r="L154" s="211"/>
      <c r="M154" s="295"/>
      <c r="N154" s="211"/>
      <c r="O154" s="211"/>
      <c r="P154" s="211"/>
      <c r="Q154" s="211"/>
      <c r="R154" s="211"/>
      <c r="S154" s="211"/>
      <c r="T154" s="211"/>
      <c r="U154" s="211"/>
      <c r="V154" s="211"/>
      <c r="W154" s="211"/>
      <c r="X154" s="211"/>
      <c r="Y154" s="211"/>
      <c r="Z154" s="211"/>
    </row>
    <row r="155" spans="1:26" ht="15.75" customHeight="1">
      <c r="A155" s="211"/>
      <c r="B155" s="211"/>
      <c r="C155" s="211"/>
      <c r="D155" s="211"/>
      <c r="E155" s="211"/>
      <c r="F155" s="211"/>
      <c r="G155" s="211"/>
      <c r="H155" s="211"/>
      <c r="I155" s="211"/>
      <c r="J155" s="211"/>
      <c r="K155" s="295"/>
      <c r="L155" s="211"/>
      <c r="M155" s="295"/>
      <c r="N155" s="211"/>
      <c r="O155" s="211"/>
      <c r="P155" s="211"/>
      <c r="Q155" s="211"/>
      <c r="R155" s="211"/>
      <c r="S155" s="211"/>
      <c r="T155" s="211"/>
      <c r="U155" s="211"/>
      <c r="V155" s="211"/>
      <c r="W155" s="211"/>
      <c r="X155" s="211"/>
      <c r="Y155" s="211"/>
      <c r="Z155" s="211"/>
    </row>
    <row r="156" spans="1:26" ht="15.75" customHeight="1">
      <c r="A156" s="211"/>
      <c r="B156" s="211"/>
      <c r="C156" s="211"/>
      <c r="D156" s="211"/>
      <c r="E156" s="211"/>
      <c r="F156" s="211"/>
      <c r="G156" s="211"/>
      <c r="H156" s="211"/>
      <c r="I156" s="211"/>
      <c r="J156" s="211"/>
      <c r="K156" s="295"/>
      <c r="L156" s="211"/>
      <c r="M156" s="295"/>
      <c r="N156" s="211"/>
      <c r="O156" s="211"/>
      <c r="P156" s="211"/>
      <c r="Q156" s="211"/>
      <c r="R156" s="211"/>
      <c r="S156" s="211"/>
      <c r="T156" s="211"/>
      <c r="U156" s="211"/>
      <c r="V156" s="211"/>
      <c r="W156" s="211"/>
      <c r="X156" s="211"/>
      <c r="Y156" s="211"/>
      <c r="Z156" s="211"/>
    </row>
    <row r="157" spans="1:26" ht="15.75" customHeight="1">
      <c r="A157" s="211"/>
      <c r="B157" s="211"/>
      <c r="C157" s="211"/>
      <c r="D157" s="211"/>
      <c r="E157" s="211"/>
      <c r="F157" s="211"/>
      <c r="G157" s="211"/>
      <c r="H157" s="211"/>
      <c r="I157" s="211"/>
      <c r="J157" s="211"/>
      <c r="K157" s="295"/>
      <c r="L157" s="211"/>
      <c r="M157" s="295"/>
      <c r="N157" s="211"/>
      <c r="O157" s="211"/>
      <c r="P157" s="211"/>
      <c r="Q157" s="211"/>
      <c r="R157" s="211"/>
      <c r="S157" s="211"/>
      <c r="T157" s="211"/>
      <c r="U157" s="211"/>
      <c r="V157" s="211"/>
      <c r="W157" s="211"/>
      <c r="X157" s="211"/>
      <c r="Y157" s="211"/>
      <c r="Z157" s="211"/>
    </row>
    <row r="158" spans="1:26" ht="15.75" customHeight="1">
      <c r="A158" s="211"/>
      <c r="B158" s="211"/>
      <c r="C158" s="211"/>
      <c r="D158" s="211"/>
      <c r="E158" s="211"/>
      <c r="F158" s="211"/>
      <c r="G158" s="211"/>
      <c r="H158" s="211"/>
      <c r="I158" s="211"/>
      <c r="J158" s="211"/>
      <c r="K158" s="295"/>
      <c r="L158" s="211"/>
      <c r="M158" s="295"/>
      <c r="N158" s="211"/>
      <c r="O158" s="211"/>
      <c r="P158" s="211"/>
      <c r="Q158" s="211"/>
      <c r="R158" s="211"/>
      <c r="S158" s="211"/>
      <c r="T158" s="211"/>
      <c r="U158" s="211"/>
      <c r="V158" s="211"/>
      <c r="W158" s="211"/>
      <c r="X158" s="211"/>
      <c r="Y158" s="211"/>
      <c r="Z158" s="211"/>
    </row>
    <row r="159" spans="1:26" ht="15.75" customHeight="1">
      <c r="A159" s="211"/>
      <c r="B159" s="211"/>
      <c r="C159" s="211"/>
      <c r="D159" s="211"/>
      <c r="E159" s="211"/>
      <c r="F159" s="211"/>
      <c r="G159" s="211"/>
      <c r="H159" s="211"/>
      <c r="I159" s="211"/>
      <c r="J159" s="211"/>
      <c r="K159" s="295"/>
      <c r="L159" s="211"/>
      <c r="M159" s="295"/>
      <c r="N159" s="211"/>
      <c r="O159" s="211"/>
      <c r="P159" s="211"/>
      <c r="Q159" s="211"/>
      <c r="R159" s="211"/>
      <c r="S159" s="211"/>
      <c r="T159" s="211"/>
      <c r="U159" s="211"/>
      <c r="V159" s="211"/>
      <c r="W159" s="211"/>
      <c r="X159" s="211"/>
      <c r="Y159" s="211"/>
      <c r="Z159" s="211"/>
    </row>
    <row r="160" spans="1:26" ht="15.75" customHeight="1">
      <c r="A160" s="211"/>
      <c r="B160" s="211"/>
      <c r="C160" s="211"/>
      <c r="D160" s="211"/>
      <c r="E160" s="211"/>
      <c r="F160" s="211"/>
      <c r="G160" s="211"/>
      <c r="H160" s="211"/>
      <c r="I160" s="211"/>
      <c r="J160" s="211"/>
      <c r="K160" s="295"/>
      <c r="L160" s="211"/>
      <c r="M160" s="295"/>
      <c r="N160" s="211"/>
      <c r="O160" s="211"/>
      <c r="P160" s="211"/>
      <c r="Q160" s="211"/>
      <c r="R160" s="211"/>
      <c r="S160" s="211"/>
      <c r="T160" s="211"/>
      <c r="U160" s="211"/>
      <c r="V160" s="211"/>
      <c r="W160" s="211"/>
      <c r="X160" s="211"/>
      <c r="Y160" s="211"/>
      <c r="Z160" s="211"/>
    </row>
    <row r="161" spans="1:26" ht="15.75" customHeight="1">
      <c r="A161" s="211"/>
      <c r="B161" s="211"/>
      <c r="C161" s="211"/>
      <c r="D161" s="211"/>
      <c r="E161" s="211"/>
      <c r="F161" s="211"/>
      <c r="G161" s="211"/>
      <c r="H161" s="211"/>
      <c r="I161" s="211"/>
      <c r="J161" s="211"/>
      <c r="K161" s="295"/>
      <c r="L161" s="211"/>
      <c r="M161" s="295"/>
      <c r="N161" s="211"/>
      <c r="O161" s="211"/>
      <c r="P161" s="211"/>
      <c r="Q161" s="211"/>
      <c r="R161" s="211"/>
      <c r="S161" s="211"/>
      <c r="T161" s="211"/>
      <c r="U161" s="211"/>
      <c r="V161" s="211"/>
      <c r="W161" s="211"/>
      <c r="X161" s="211"/>
      <c r="Y161" s="211"/>
      <c r="Z161" s="211"/>
    </row>
    <row r="162" spans="1:26" ht="15.75" customHeight="1">
      <c r="A162" s="211"/>
      <c r="B162" s="211"/>
      <c r="C162" s="211"/>
      <c r="D162" s="211"/>
      <c r="E162" s="211"/>
      <c r="F162" s="211"/>
      <c r="G162" s="211"/>
      <c r="H162" s="211"/>
      <c r="I162" s="211"/>
      <c r="J162" s="211"/>
      <c r="K162" s="295"/>
      <c r="L162" s="211"/>
      <c r="M162" s="295"/>
      <c r="N162" s="211"/>
      <c r="O162" s="211"/>
      <c r="P162" s="211"/>
      <c r="Q162" s="211"/>
      <c r="R162" s="211"/>
      <c r="S162" s="211"/>
      <c r="T162" s="211"/>
      <c r="U162" s="211"/>
      <c r="V162" s="211"/>
      <c r="W162" s="211"/>
      <c r="X162" s="211"/>
      <c r="Y162" s="211"/>
      <c r="Z162" s="211"/>
    </row>
    <row r="163" spans="1:26" ht="15.75" customHeight="1">
      <c r="A163" s="211"/>
      <c r="B163" s="211"/>
      <c r="C163" s="211"/>
      <c r="D163" s="211"/>
      <c r="E163" s="211"/>
      <c r="F163" s="211"/>
      <c r="G163" s="211"/>
      <c r="H163" s="211"/>
      <c r="I163" s="211"/>
      <c r="J163" s="211"/>
      <c r="K163" s="295"/>
      <c r="L163" s="211"/>
      <c r="M163" s="295"/>
      <c r="N163" s="211"/>
      <c r="O163" s="211"/>
      <c r="P163" s="211"/>
      <c r="Q163" s="211"/>
      <c r="R163" s="211"/>
      <c r="S163" s="211"/>
      <c r="T163" s="211"/>
      <c r="U163" s="211"/>
      <c r="V163" s="211"/>
      <c r="W163" s="211"/>
      <c r="X163" s="211"/>
      <c r="Y163" s="211"/>
      <c r="Z163" s="211"/>
    </row>
    <row r="164" spans="1:26" ht="15.75" customHeight="1">
      <c r="A164" s="211"/>
      <c r="B164" s="211"/>
      <c r="C164" s="211"/>
      <c r="D164" s="211"/>
      <c r="E164" s="211"/>
      <c r="F164" s="211"/>
      <c r="G164" s="211"/>
      <c r="H164" s="211"/>
      <c r="I164" s="211"/>
      <c r="J164" s="211"/>
      <c r="K164" s="295"/>
      <c r="L164" s="211"/>
      <c r="M164" s="295"/>
      <c r="N164" s="211"/>
      <c r="O164" s="211"/>
      <c r="P164" s="211"/>
      <c r="Q164" s="211"/>
      <c r="R164" s="211"/>
      <c r="S164" s="211"/>
      <c r="T164" s="211"/>
      <c r="U164" s="211"/>
      <c r="V164" s="211"/>
      <c r="W164" s="211"/>
      <c r="X164" s="211"/>
      <c r="Y164" s="211"/>
      <c r="Z164" s="211"/>
    </row>
    <row r="165" spans="1:26" ht="15.75" customHeight="1">
      <c r="A165" s="211"/>
      <c r="B165" s="211"/>
      <c r="C165" s="211"/>
      <c r="D165" s="211"/>
      <c r="E165" s="211"/>
      <c r="F165" s="211"/>
      <c r="G165" s="211"/>
      <c r="H165" s="211"/>
      <c r="I165" s="211"/>
      <c r="J165" s="211"/>
      <c r="K165" s="295"/>
      <c r="L165" s="211"/>
      <c r="M165" s="295"/>
      <c r="N165" s="211"/>
      <c r="O165" s="211"/>
      <c r="P165" s="211"/>
      <c r="Q165" s="211"/>
      <c r="R165" s="211"/>
      <c r="S165" s="211"/>
      <c r="T165" s="211"/>
      <c r="U165" s="211"/>
      <c r="V165" s="211"/>
      <c r="W165" s="211"/>
      <c r="X165" s="211"/>
      <c r="Y165" s="211"/>
      <c r="Z165" s="211"/>
    </row>
    <row r="166" spans="1:26" ht="15.75" customHeight="1">
      <c r="A166" s="211"/>
      <c r="B166" s="211"/>
      <c r="C166" s="211"/>
      <c r="D166" s="211"/>
      <c r="E166" s="211"/>
      <c r="F166" s="211"/>
      <c r="G166" s="211"/>
      <c r="H166" s="211"/>
      <c r="I166" s="211"/>
      <c r="J166" s="211"/>
      <c r="K166" s="295"/>
      <c r="L166" s="211"/>
      <c r="M166" s="295"/>
      <c r="N166" s="211"/>
      <c r="O166" s="211"/>
      <c r="P166" s="211"/>
      <c r="Q166" s="211"/>
      <c r="R166" s="211"/>
      <c r="S166" s="211"/>
      <c r="T166" s="211"/>
      <c r="U166" s="211"/>
      <c r="V166" s="211"/>
      <c r="W166" s="211"/>
      <c r="X166" s="211"/>
      <c r="Y166" s="211"/>
      <c r="Z166" s="211"/>
    </row>
    <row r="167" spans="1:26" ht="15.75" customHeight="1">
      <c r="A167" s="211"/>
      <c r="B167" s="211"/>
      <c r="C167" s="211"/>
      <c r="D167" s="211"/>
      <c r="E167" s="211"/>
      <c r="F167" s="211"/>
      <c r="G167" s="211"/>
      <c r="H167" s="211"/>
      <c r="I167" s="211"/>
      <c r="J167" s="211"/>
      <c r="K167" s="295"/>
      <c r="L167" s="211"/>
      <c r="M167" s="295"/>
      <c r="N167" s="211"/>
      <c r="O167" s="211"/>
      <c r="P167" s="211"/>
      <c r="Q167" s="211"/>
      <c r="R167" s="211"/>
      <c r="S167" s="211"/>
      <c r="T167" s="211"/>
      <c r="U167" s="211"/>
      <c r="V167" s="211"/>
      <c r="W167" s="211"/>
      <c r="X167" s="211"/>
      <c r="Y167" s="211"/>
      <c r="Z167" s="211"/>
    </row>
    <row r="168" spans="1:26" ht="15.75" customHeight="1">
      <c r="A168" s="211"/>
      <c r="B168" s="211"/>
      <c r="C168" s="211"/>
      <c r="D168" s="211"/>
      <c r="E168" s="211"/>
      <c r="F168" s="211"/>
      <c r="G168" s="211"/>
      <c r="H168" s="211"/>
      <c r="I168" s="211"/>
      <c r="J168" s="211"/>
      <c r="K168" s="295"/>
      <c r="L168" s="211"/>
      <c r="M168" s="295"/>
      <c r="N168" s="211"/>
      <c r="O168" s="211"/>
      <c r="P168" s="211"/>
      <c r="Q168" s="211"/>
      <c r="R168" s="211"/>
      <c r="S168" s="211"/>
      <c r="T168" s="211"/>
      <c r="U168" s="211"/>
      <c r="V168" s="211"/>
      <c r="W168" s="211"/>
      <c r="X168" s="211"/>
      <c r="Y168" s="211"/>
      <c r="Z168" s="211"/>
    </row>
    <row r="169" spans="1:26" ht="15.75" customHeight="1">
      <c r="A169" s="211"/>
      <c r="B169" s="211"/>
      <c r="C169" s="211"/>
      <c r="D169" s="211"/>
      <c r="E169" s="211"/>
      <c r="F169" s="211"/>
      <c r="G169" s="211"/>
      <c r="H169" s="211"/>
      <c r="I169" s="211"/>
      <c r="J169" s="211"/>
      <c r="K169" s="295"/>
      <c r="L169" s="211"/>
      <c r="M169" s="295"/>
      <c r="N169" s="211"/>
      <c r="O169" s="211"/>
      <c r="P169" s="211"/>
      <c r="Q169" s="211"/>
      <c r="R169" s="211"/>
      <c r="S169" s="211"/>
      <c r="T169" s="211"/>
      <c r="U169" s="211"/>
      <c r="V169" s="211"/>
      <c r="W169" s="211"/>
      <c r="X169" s="211"/>
      <c r="Y169" s="211"/>
      <c r="Z169" s="211"/>
    </row>
    <row r="170" spans="1:26" ht="15.75" customHeight="1">
      <c r="A170" s="211"/>
      <c r="B170" s="211"/>
      <c r="C170" s="211"/>
      <c r="D170" s="211"/>
      <c r="E170" s="211"/>
      <c r="F170" s="211"/>
      <c r="G170" s="211"/>
      <c r="H170" s="211"/>
      <c r="I170" s="211"/>
      <c r="J170" s="211"/>
      <c r="K170" s="295"/>
      <c r="L170" s="211"/>
      <c r="M170" s="295"/>
      <c r="N170" s="211"/>
      <c r="O170" s="211"/>
      <c r="P170" s="211"/>
      <c r="Q170" s="211"/>
      <c r="R170" s="211"/>
      <c r="S170" s="211"/>
      <c r="T170" s="211"/>
      <c r="U170" s="211"/>
      <c r="V170" s="211"/>
      <c r="W170" s="211"/>
      <c r="X170" s="211"/>
      <c r="Y170" s="211"/>
      <c r="Z170" s="211"/>
    </row>
    <row r="171" spans="1:26" ht="15.75" customHeight="1">
      <c r="A171" s="211"/>
      <c r="B171" s="211"/>
      <c r="C171" s="211"/>
      <c r="D171" s="211"/>
      <c r="E171" s="211"/>
      <c r="F171" s="211"/>
      <c r="G171" s="211"/>
      <c r="H171" s="211"/>
      <c r="I171" s="211"/>
      <c r="J171" s="211"/>
      <c r="K171" s="295"/>
      <c r="L171" s="211"/>
      <c r="M171" s="295"/>
      <c r="N171" s="211"/>
      <c r="O171" s="211"/>
      <c r="P171" s="211"/>
      <c r="Q171" s="211"/>
      <c r="R171" s="211"/>
      <c r="S171" s="211"/>
      <c r="T171" s="211"/>
      <c r="U171" s="211"/>
      <c r="V171" s="211"/>
      <c r="W171" s="211"/>
      <c r="X171" s="211"/>
      <c r="Y171" s="211"/>
      <c r="Z171" s="211"/>
    </row>
    <row r="172" spans="1:26" ht="15.75" customHeight="1">
      <c r="A172" s="211"/>
      <c r="B172" s="211"/>
      <c r="C172" s="211"/>
      <c r="D172" s="211"/>
      <c r="E172" s="211"/>
      <c r="F172" s="211"/>
      <c r="G172" s="211"/>
      <c r="H172" s="211"/>
      <c r="I172" s="211"/>
      <c r="J172" s="211"/>
      <c r="K172" s="295"/>
      <c r="L172" s="211"/>
      <c r="M172" s="295"/>
      <c r="N172" s="211"/>
      <c r="O172" s="211"/>
      <c r="P172" s="211"/>
      <c r="Q172" s="211"/>
      <c r="R172" s="211"/>
      <c r="S172" s="211"/>
      <c r="T172" s="211"/>
      <c r="U172" s="211"/>
      <c r="V172" s="211"/>
      <c r="W172" s="211"/>
      <c r="X172" s="211"/>
      <c r="Y172" s="211"/>
      <c r="Z172" s="211"/>
    </row>
    <row r="173" spans="1:26" ht="15.75" customHeight="1">
      <c r="A173" s="211"/>
      <c r="B173" s="211"/>
      <c r="C173" s="211"/>
      <c r="D173" s="211"/>
      <c r="E173" s="211"/>
      <c r="F173" s="211"/>
      <c r="G173" s="211"/>
      <c r="H173" s="211"/>
      <c r="I173" s="211"/>
      <c r="J173" s="211"/>
      <c r="K173" s="295"/>
      <c r="L173" s="211"/>
      <c r="M173" s="295"/>
      <c r="N173" s="211"/>
      <c r="O173" s="211"/>
      <c r="P173" s="211"/>
      <c r="Q173" s="211"/>
      <c r="R173" s="211"/>
      <c r="S173" s="211"/>
      <c r="T173" s="211"/>
      <c r="U173" s="211"/>
      <c r="V173" s="211"/>
      <c r="W173" s="211"/>
      <c r="X173" s="211"/>
      <c r="Y173" s="211"/>
      <c r="Z173" s="211"/>
    </row>
    <row r="174" spans="1:26" ht="15.75" customHeight="1">
      <c r="A174" s="211"/>
      <c r="B174" s="211"/>
      <c r="C174" s="211"/>
      <c r="D174" s="211"/>
      <c r="E174" s="211"/>
      <c r="F174" s="211"/>
      <c r="G174" s="211"/>
      <c r="H174" s="211"/>
      <c r="I174" s="211"/>
      <c r="J174" s="211"/>
      <c r="K174" s="295"/>
      <c r="L174" s="211"/>
      <c r="M174" s="295"/>
      <c r="N174" s="211"/>
      <c r="O174" s="211"/>
      <c r="P174" s="211"/>
      <c r="Q174" s="211"/>
      <c r="R174" s="211"/>
      <c r="S174" s="211"/>
      <c r="T174" s="211"/>
      <c r="U174" s="211"/>
      <c r="V174" s="211"/>
      <c r="W174" s="211"/>
      <c r="X174" s="211"/>
      <c r="Y174" s="211"/>
      <c r="Z174" s="211"/>
    </row>
    <row r="175" spans="1:26" ht="15.75" customHeight="1">
      <c r="A175" s="211"/>
      <c r="B175" s="211"/>
      <c r="C175" s="211"/>
      <c r="D175" s="211"/>
      <c r="E175" s="211"/>
      <c r="F175" s="211"/>
      <c r="G175" s="211"/>
      <c r="H175" s="211"/>
      <c r="I175" s="211"/>
      <c r="J175" s="211"/>
      <c r="K175" s="295"/>
      <c r="L175" s="211"/>
      <c r="M175" s="295"/>
      <c r="N175" s="211"/>
      <c r="O175" s="211"/>
      <c r="P175" s="211"/>
      <c r="Q175" s="211"/>
      <c r="R175" s="211"/>
      <c r="S175" s="211"/>
      <c r="T175" s="211"/>
      <c r="U175" s="211"/>
      <c r="V175" s="211"/>
      <c r="W175" s="211"/>
      <c r="X175" s="211"/>
      <c r="Y175" s="211"/>
      <c r="Z175" s="211"/>
    </row>
    <row r="176" spans="1:26" ht="15.75" customHeight="1">
      <c r="A176" s="211"/>
      <c r="B176" s="211"/>
      <c r="C176" s="211"/>
      <c r="D176" s="211"/>
      <c r="E176" s="211"/>
      <c r="F176" s="211"/>
      <c r="G176" s="211"/>
      <c r="H176" s="211"/>
      <c r="I176" s="211"/>
      <c r="J176" s="211"/>
      <c r="K176" s="295"/>
      <c r="L176" s="211"/>
      <c r="M176" s="295"/>
      <c r="N176" s="211"/>
      <c r="O176" s="211"/>
      <c r="P176" s="211"/>
      <c r="Q176" s="211"/>
      <c r="R176" s="211"/>
      <c r="S176" s="211"/>
      <c r="T176" s="211"/>
      <c r="U176" s="211"/>
      <c r="V176" s="211"/>
      <c r="W176" s="211"/>
      <c r="X176" s="211"/>
      <c r="Y176" s="211"/>
      <c r="Z176" s="211"/>
    </row>
    <row r="177" spans="1:26" ht="15.75" customHeight="1">
      <c r="A177" s="211"/>
      <c r="B177" s="211"/>
      <c r="C177" s="211"/>
      <c r="D177" s="211"/>
      <c r="E177" s="211"/>
      <c r="F177" s="211"/>
      <c r="G177" s="211"/>
      <c r="H177" s="211"/>
      <c r="I177" s="211"/>
      <c r="J177" s="211"/>
      <c r="K177" s="295"/>
      <c r="L177" s="211"/>
      <c r="M177" s="295"/>
      <c r="N177" s="211"/>
      <c r="O177" s="211"/>
      <c r="P177" s="211"/>
      <c r="Q177" s="211"/>
      <c r="R177" s="211"/>
      <c r="S177" s="211"/>
      <c r="T177" s="211"/>
      <c r="U177" s="211"/>
      <c r="V177" s="211"/>
      <c r="W177" s="211"/>
      <c r="X177" s="211"/>
      <c r="Y177" s="211"/>
      <c r="Z177" s="211"/>
    </row>
    <row r="178" spans="1:26" ht="15.75" customHeight="1">
      <c r="A178" s="211"/>
      <c r="B178" s="211"/>
      <c r="C178" s="211"/>
      <c r="D178" s="211"/>
      <c r="E178" s="211"/>
      <c r="F178" s="211"/>
      <c r="G178" s="211"/>
      <c r="H178" s="211"/>
      <c r="I178" s="211"/>
      <c r="J178" s="211"/>
      <c r="K178" s="295"/>
      <c r="L178" s="211"/>
      <c r="M178" s="295"/>
      <c r="N178" s="211"/>
      <c r="O178" s="211"/>
      <c r="P178" s="211"/>
      <c r="Q178" s="211"/>
      <c r="R178" s="211"/>
      <c r="S178" s="211"/>
      <c r="T178" s="211"/>
      <c r="U178" s="211"/>
      <c r="V178" s="211"/>
      <c r="W178" s="211"/>
      <c r="X178" s="211"/>
      <c r="Y178" s="211"/>
      <c r="Z178" s="211"/>
    </row>
    <row r="179" spans="1:26" ht="15.75" customHeight="1">
      <c r="A179" s="211"/>
      <c r="B179" s="211"/>
      <c r="C179" s="211"/>
      <c r="D179" s="211"/>
      <c r="E179" s="211"/>
      <c r="F179" s="211"/>
      <c r="G179" s="211"/>
      <c r="H179" s="211"/>
      <c r="I179" s="211"/>
      <c r="J179" s="211"/>
      <c r="K179" s="295"/>
      <c r="L179" s="211"/>
      <c r="M179" s="295"/>
      <c r="N179" s="211"/>
      <c r="O179" s="211"/>
      <c r="P179" s="211"/>
      <c r="Q179" s="211"/>
      <c r="R179" s="211"/>
      <c r="S179" s="211"/>
      <c r="T179" s="211"/>
      <c r="U179" s="211"/>
      <c r="V179" s="211"/>
      <c r="W179" s="211"/>
      <c r="X179" s="211"/>
      <c r="Y179" s="211"/>
      <c r="Z179" s="211"/>
    </row>
    <row r="180" spans="1:26" ht="15.75" customHeight="1">
      <c r="A180" s="211"/>
      <c r="B180" s="211"/>
      <c r="C180" s="211"/>
      <c r="D180" s="211"/>
      <c r="E180" s="211"/>
      <c r="F180" s="211"/>
      <c r="G180" s="211"/>
      <c r="H180" s="211"/>
      <c r="I180" s="211"/>
      <c r="J180" s="211"/>
      <c r="K180" s="295"/>
      <c r="L180" s="211"/>
      <c r="M180" s="295"/>
      <c r="N180" s="211"/>
      <c r="O180" s="211"/>
      <c r="P180" s="211"/>
      <c r="Q180" s="211"/>
      <c r="R180" s="211"/>
      <c r="S180" s="211"/>
      <c r="T180" s="211"/>
      <c r="U180" s="211"/>
      <c r="V180" s="211"/>
      <c r="W180" s="211"/>
      <c r="X180" s="211"/>
      <c r="Y180" s="211"/>
      <c r="Z180" s="211"/>
    </row>
    <row r="181" spans="1:26" ht="15.75" customHeight="1">
      <c r="A181" s="211"/>
      <c r="B181" s="211"/>
      <c r="C181" s="211"/>
      <c r="D181" s="211"/>
      <c r="E181" s="211"/>
      <c r="F181" s="211"/>
      <c r="G181" s="211"/>
      <c r="H181" s="211"/>
      <c r="I181" s="211"/>
      <c r="J181" s="211"/>
      <c r="K181" s="295"/>
      <c r="L181" s="211"/>
      <c r="M181" s="295"/>
      <c r="N181" s="211"/>
      <c r="O181" s="211"/>
      <c r="P181" s="211"/>
      <c r="Q181" s="211"/>
      <c r="R181" s="211"/>
      <c r="S181" s="211"/>
      <c r="T181" s="211"/>
      <c r="U181" s="211"/>
      <c r="V181" s="211"/>
      <c r="W181" s="211"/>
      <c r="X181" s="211"/>
      <c r="Y181" s="211"/>
      <c r="Z181" s="211"/>
    </row>
    <row r="182" spans="1:26" ht="15.75" customHeight="1">
      <c r="A182" s="211"/>
      <c r="B182" s="211"/>
      <c r="C182" s="211"/>
      <c r="D182" s="211"/>
      <c r="E182" s="211"/>
      <c r="F182" s="211"/>
      <c r="G182" s="211"/>
      <c r="H182" s="211"/>
      <c r="I182" s="211"/>
      <c r="J182" s="211"/>
      <c r="K182" s="295"/>
      <c r="L182" s="211"/>
      <c r="M182" s="295"/>
      <c r="N182" s="211"/>
      <c r="O182" s="211"/>
      <c r="P182" s="211"/>
      <c r="Q182" s="211"/>
      <c r="R182" s="211"/>
      <c r="S182" s="211"/>
      <c r="T182" s="211"/>
      <c r="U182" s="211"/>
      <c r="V182" s="211"/>
      <c r="W182" s="211"/>
      <c r="X182" s="211"/>
      <c r="Y182" s="211"/>
      <c r="Z182" s="211"/>
    </row>
    <row r="183" spans="1:26" ht="15.75" customHeight="1">
      <c r="A183" s="211"/>
      <c r="B183" s="211"/>
      <c r="C183" s="211"/>
      <c r="D183" s="211"/>
      <c r="E183" s="211"/>
      <c r="F183" s="211"/>
      <c r="G183" s="211"/>
      <c r="H183" s="211"/>
      <c r="I183" s="211"/>
      <c r="J183" s="211"/>
      <c r="K183" s="295"/>
      <c r="L183" s="211"/>
      <c r="M183" s="295"/>
      <c r="N183" s="211"/>
      <c r="O183" s="211"/>
      <c r="P183" s="211"/>
      <c r="Q183" s="211"/>
      <c r="R183" s="211"/>
      <c r="S183" s="211"/>
      <c r="T183" s="211"/>
      <c r="U183" s="211"/>
      <c r="V183" s="211"/>
      <c r="W183" s="211"/>
      <c r="X183" s="211"/>
      <c r="Y183" s="211"/>
      <c r="Z183" s="211"/>
    </row>
    <row r="184" spans="1:26" ht="15.75" customHeight="1">
      <c r="A184" s="211"/>
      <c r="B184" s="211"/>
      <c r="C184" s="211"/>
      <c r="D184" s="211"/>
      <c r="E184" s="211"/>
      <c r="F184" s="211"/>
      <c r="G184" s="211"/>
      <c r="H184" s="211"/>
      <c r="I184" s="211"/>
      <c r="J184" s="211"/>
      <c r="K184" s="295"/>
      <c r="L184" s="211"/>
      <c r="M184" s="295"/>
      <c r="N184" s="211"/>
      <c r="O184" s="211"/>
      <c r="P184" s="211"/>
      <c r="Q184" s="211"/>
      <c r="R184" s="211"/>
      <c r="S184" s="211"/>
      <c r="T184" s="211"/>
      <c r="U184" s="211"/>
      <c r="V184" s="211"/>
      <c r="W184" s="211"/>
      <c r="X184" s="211"/>
      <c r="Y184" s="211"/>
      <c r="Z184" s="211"/>
    </row>
    <row r="185" spans="1:26" ht="15.75" customHeight="1">
      <c r="A185" s="211"/>
      <c r="B185" s="211"/>
      <c r="C185" s="211"/>
      <c r="D185" s="211"/>
      <c r="E185" s="211"/>
      <c r="F185" s="211"/>
      <c r="G185" s="211"/>
      <c r="H185" s="211"/>
      <c r="I185" s="211"/>
      <c r="J185" s="211"/>
      <c r="K185" s="295"/>
      <c r="L185" s="211"/>
      <c r="M185" s="295"/>
      <c r="N185" s="211"/>
      <c r="O185" s="211"/>
      <c r="P185" s="211"/>
      <c r="Q185" s="211"/>
      <c r="R185" s="211"/>
      <c r="S185" s="211"/>
      <c r="T185" s="211"/>
      <c r="U185" s="211"/>
      <c r="V185" s="211"/>
      <c r="W185" s="211"/>
      <c r="X185" s="211"/>
      <c r="Y185" s="211"/>
      <c r="Z185" s="211"/>
    </row>
    <row r="186" spans="1:26" ht="15.75" customHeight="1">
      <c r="A186" s="211"/>
      <c r="B186" s="211"/>
      <c r="C186" s="211"/>
      <c r="D186" s="211"/>
      <c r="E186" s="211"/>
      <c r="F186" s="211"/>
      <c r="G186" s="211"/>
      <c r="H186" s="211"/>
      <c r="I186" s="211"/>
      <c r="J186" s="211"/>
      <c r="K186" s="295"/>
      <c r="L186" s="211"/>
      <c r="M186" s="295"/>
      <c r="N186" s="211"/>
      <c r="O186" s="211"/>
      <c r="P186" s="211"/>
      <c r="Q186" s="211"/>
      <c r="R186" s="211"/>
      <c r="S186" s="211"/>
      <c r="T186" s="211"/>
      <c r="U186" s="211"/>
      <c r="V186" s="211"/>
      <c r="W186" s="211"/>
      <c r="X186" s="211"/>
      <c r="Y186" s="211"/>
      <c r="Z186" s="211"/>
    </row>
    <row r="187" spans="1:26" ht="15.75" customHeight="1">
      <c r="A187" s="211"/>
      <c r="B187" s="211"/>
      <c r="C187" s="211"/>
      <c r="D187" s="211"/>
      <c r="E187" s="211"/>
      <c r="F187" s="211"/>
      <c r="G187" s="211"/>
      <c r="H187" s="211"/>
      <c r="I187" s="211"/>
      <c r="J187" s="211"/>
      <c r="K187" s="295"/>
      <c r="L187" s="211"/>
      <c r="M187" s="295"/>
      <c r="N187" s="211"/>
      <c r="O187" s="211"/>
      <c r="P187" s="211"/>
      <c r="Q187" s="211"/>
      <c r="R187" s="211"/>
      <c r="S187" s="211"/>
      <c r="T187" s="211"/>
      <c r="U187" s="211"/>
      <c r="V187" s="211"/>
      <c r="W187" s="211"/>
      <c r="X187" s="211"/>
      <c r="Y187" s="211"/>
      <c r="Z187" s="211"/>
    </row>
    <row r="188" spans="1:26" ht="15.75" customHeight="1">
      <c r="A188" s="211"/>
      <c r="B188" s="211"/>
      <c r="C188" s="211"/>
      <c r="D188" s="211"/>
      <c r="E188" s="211"/>
      <c r="F188" s="211"/>
      <c r="G188" s="211"/>
      <c r="H188" s="211"/>
      <c r="I188" s="211"/>
      <c r="J188" s="211"/>
      <c r="K188" s="295"/>
      <c r="L188" s="211"/>
      <c r="M188" s="295"/>
      <c r="N188" s="211"/>
      <c r="O188" s="211"/>
      <c r="P188" s="211"/>
      <c r="Q188" s="211"/>
      <c r="R188" s="211"/>
      <c r="S188" s="211"/>
      <c r="T188" s="211"/>
      <c r="U188" s="211"/>
      <c r="V188" s="211"/>
      <c r="W188" s="211"/>
      <c r="X188" s="211"/>
      <c r="Y188" s="211"/>
      <c r="Z188" s="211"/>
    </row>
    <row r="189" spans="1:26" ht="15.75" customHeight="1">
      <c r="A189" s="211"/>
      <c r="B189" s="211"/>
      <c r="C189" s="211"/>
      <c r="D189" s="211"/>
      <c r="E189" s="211"/>
      <c r="F189" s="211"/>
      <c r="G189" s="211"/>
      <c r="H189" s="211"/>
      <c r="I189" s="211"/>
      <c r="J189" s="211"/>
      <c r="K189" s="295"/>
      <c r="L189" s="211"/>
      <c r="M189" s="295"/>
      <c r="N189" s="211"/>
      <c r="O189" s="211"/>
      <c r="P189" s="211"/>
      <c r="Q189" s="211"/>
      <c r="R189" s="211"/>
      <c r="S189" s="211"/>
      <c r="T189" s="211"/>
      <c r="U189" s="211"/>
      <c r="V189" s="211"/>
      <c r="W189" s="211"/>
      <c r="X189" s="211"/>
      <c r="Y189" s="211"/>
      <c r="Z189" s="211"/>
    </row>
    <row r="190" spans="1:26" ht="15.75" customHeight="1">
      <c r="A190" s="211"/>
      <c r="B190" s="211"/>
      <c r="C190" s="211"/>
      <c r="D190" s="211"/>
      <c r="E190" s="211"/>
      <c r="F190" s="211"/>
      <c r="G190" s="211"/>
      <c r="H190" s="211"/>
      <c r="I190" s="211"/>
      <c r="J190" s="211"/>
      <c r="K190" s="295"/>
      <c r="L190" s="211"/>
      <c r="M190" s="295"/>
      <c r="N190" s="211"/>
      <c r="O190" s="211"/>
      <c r="P190" s="211"/>
      <c r="Q190" s="211"/>
      <c r="R190" s="211"/>
      <c r="S190" s="211"/>
      <c r="T190" s="211"/>
      <c r="U190" s="211"/>
      <c r="V190" s="211"/>
      <c r="W190" s="211"/>
      <c r="X190" s="211"/>
      <c r="Y190" s="211"/>
      <c r="Z190" s="211"/>
    </row>
    <row r="191" spans="1:26" ht="15.75" customHeight="1">
      <c r="A191" s="211"/>
      <c r="B191" s="211"/>
      <c r="C191" s="211"/>
      <c r="D191" s="211"/>
      <c r="E191" s="211"/>
      <c r="F191" s="211"/>
      <c r="G191" s="211"/>
      <c r="H191" s="211"/>
      <c r="I191" s="211"/>
      <c r="J191" s="211"/>
      <c r="K191" s="295"/>
      <c r="L191" s="211"/>
      <c r="M191" s="295"/>
      <c r="N191" s="211"/>
      <c r="O191" s="211"/>
      <c r="P191" s="211"/>
      <c r="Q191" s="211"/>
      <c r="R191" s="211"/>
      <c r="S191" s="211"/>
      <c r="T191" s="211"/>
      <c r="U191" s="211"/>
      <c r="V191" s="211"/>
      <c r="W191" s="211"/>
      <c r="X191" s="211"/>
      <c r="Y191" s="211"/>
      <c r="Z191" s="211"/>
    </row>
    <row r="192" spans="1:26" ht="15.75" customHeight="1">
      <c r="A192" s="211"/>
      <c r="B192" s="211"/>
      <c r="C192" s="211"/>
      <c r="D192" s="211"/>
      <c r="E192" s="211"/>
      <c r="F192" s="211"/>
      <c r="G192" s="211"/>
      <c r="H192" s="211"/>
      <c r="I192" s="211"/>
      <c r="J192" s="211"/>
      <c r="K192" s="295"/>
      <c r="L192" s="211"/>
      <c r="M192" s="295"/>
      <c r="N192" s="211"/>
      <c r="O192" s="211"/>
      <c r="P192" s="211"/>
      <c r="Q192" s="211"/>
      <c r="R192" s="211"/>
      <c r="S192" s="211"/>
      <c r="T192" s="211"/>
      <c r="U192" s="211"/>
      <c r="V192" s="211"/>
      <c r="W192" s="211"/>
      <c r="X192" s="211"/>
      <c r="Y192" s="211"/>
      <c r="Z192" s="211"/>
    </row>
    <row r="193" spans="1:26" ht="15.75" customHeight="1">
      <c r="A193" s="211"/>
      <c r="B193" s="211"/>
      <c r="C193" s="211"/>
      <c r="D193" s="211"/>
      <c r="E193" s="211"/>
      <c r="F193" s="211"/>
      <c r="G193" s="211"/>
      <c r="H193" s="211"/>
      <c r="I193" s="211"/>
      <c r="J193" s="211"/>
      <c r="K193" s="295"/>
      <c r="L193" s="211"/>
      <c r="M193" s="295"/>
      <c r="N193" s="211"/>
      <c r="O193" s="211"/>
      <c r="P193" s="211"/>
      <c r="Q193" s="211"/>
      <c r="R193" s="211"/>
      <c r="S193" s="211"/>
      <c r="T193" s="211"/>
      <c r="U193" s="211"/>
      <c r="V193" s="211"/>
      <c r="W193" s="211"/>
      <c r="X193" s="211"/>
      <c r="Y193" s="211"/>
      <c r="Z193" s="211"/>
    </row>
    <row r="194" spans="1:26" ht="15.75" customHeight="1">
      <c r="A194" s="211"/>
      <c r="B194" s="211"/>
      <c r="C194" s="211"/>
      <c r="D194" s="211"/>
      <c r="E194" s="211"/>
      <c r="F194" s="211"/>
      <c r="G194" s="211"/>
      <c r="H194" s="211"/>
      <c r="I194" s="211"/>
      <c r="J194" s="211"/>
      <c r="K194" s="295"/>
      <c r="L194" s="211"/>
      <c r="M194" s="295"/>
      <c r="N194" s="211"/>
      <c r="O194" s="211"/>
      <c r="P194" s="211"/>
      <c r="Q194" s="211"/>
      <c r="R194" s="211"/>
      <c r="S194" s="211"/>
      <c r="T194" s="211"/>
      <c r="U194" s="211"/>
      <c r="V194" s="211"/>
      <c r="W194" s="211"/>
      <c r="X194" s="211"/>
      <c r="Y194" s="211"/>
      <c r="Z194" s="211"/>
    </row>
    <row r="195" spans="1:26" ht="15.75" customHeight="1">
      <c r="A195" s="211"/>
      <c r="B195" s="211"/>
      <c r="C195" s="211"/>
      <c r="D195" s="211"/>
      <c r="E195" s="211"/>
      <c r="F195" s="211"/>
      <c r="G195" s="211"/>
      <c r="H195" s="211"/>
      <c r="I195" s="211"/>
      <c r="J195" s="211"/>
      <c r="K195" s="295"/>
      <c r="L195" s="211"/>
      <c r="M195" s="295"/>
      <c r="N195" s="211"/>
      <c r="O195" s="211"/>
      <c r="P195" s="211"/>
      <c r="Q195" s="211"/>
      <c r="R195" s="211"/>
      <c r="S195" s="211"/>
      <c r="T195" s="211"/>
      <c r="U195" s="211"/>
      <c r="V195" s="211"/>
      <c r="W195" s="211"/>
      <c r="X195" s="211"/>
      <c r="Y195" s="211"/>
      <c r="Z195" s="211"/>
    </row>
    <row r="196" spans="1:26" ht="15.75" customHeight="1">
      <c r="A196" s="211"/>
      <c r="B196" s="211"/>
      <c r="C196" s="211"/>
      <c r="D196" s="211"/>
      <c r="E196" s="211"/>
      <c r="F196" s="211"/>
      <c r="G196" s="211"/>
      <c r="H196" s="211"/>
      <c r="I196" s="211"/>
      <c r="J196" s="211"/>
      <c r="K196" s="295"/>
      <c r="L196" s="211"/>
      <c r="M196" s="295"/>
      <c r="N196" s="211"/>
      <c r="O196" s="211"/>
      <c r="P196" s="211"/>
      <c r="Q196" s="211"/>
      <c r="R196" s="211"/>
      <c r="S196" s="211"/>
      <c r="T196" s="211"/>
      <c r="U196" s="211"/>
      <c r="V196" s="211"/>
      <c r="W196" s="211"/>
      <c r="X196" s="211"/>
      <c r="Y196" s="211"/>
      <c r="Z196" s="211"/>
    </row>
    <row r="197" spans="1:26" ht="15.75" customHeight="1">
      <c r="A197" s="211"/>
      <c r="B197" s="211"/>
      <c r="C197" s="211"/>
      <c r="D197" s="211"/>
      <c r="E197" s="211"/>
      <c r="F197" s="211"/>
      <c r="G197" s="211"/>
      <c r="H197" s="211"/>
      <c r="I197" s="211"/>
      <c r="J197" s="211"/>
      <c r="K197" s="295"/>
      <c r="L197" s="211"/>
      <c r="M197" s="295"/>
      <c r="N197" s="211"/>
      <c r="O197" s="211"/>
      <c r="P197" s="211"/>
      <c r="Q197" s="211"/>
      <c r="R197" s="211"/>
      <c r="S197" s="211"/>
      <c r="T197" s="211"/>
      <c r="U197" s="211"/>
      <c r="V197" s="211"/>
      <c r="W197" s="211"/>
      <c r="X197" s="211"/>
      <c r="Y197" s="211"/>
      <c r="Z197" s="211"/>
    </row>
    <row r="198" spans="1:26" ht="15.75" customHeight="1">
      <c r="A198" s="211"/>
      <c r="B198" s="211"/>
      <c r="C198" s="211"/>
      <c r="D198" s="211"/>
      <c r="E198" s="211"/>
      <c r="F198" s="211"/>
      <c r="G198" s="211"/>
      <c r="H198" s="211"/>
      <c r="I198" s="211"/>
      <c r="J198" s="211"/>
      <c r="K198" s="295"/>
      <c r="L198" s="211"/>
      <c r="M198" s="295"/>
      <c r="N198" s="211"/>
      <c r="O198" s="211"/>
      <c r="P198" s="211"/>
      <c r="Q198" s="211"/>
      <c r="R198" s="211"/>
      <c r="S198" s="211"/>
      <c r="T198" s="211"/>
      <c r="U198" s="211"/>
      <c r="V198" s="211"/>
      <c r="W198" s="211"/>
      <c r="X198" s="211"/>
      <c r="Y198" s="211"/>
      <c r="Z198" s="211"/>
    </row>
    <row r="199" spans="1:26" ht="15.75" customHeight="1">
      <c r="A199" s="211"/>
      <c r="B199" s="211"/>
      <c r="C199" s="211"/>
      <c r="D199" s="211"/>
      <c r="E199" s="211"/>
      <c r="F199" s="211"/>
      <c r="G199" s="211"/>
      <c r="H199" s="211"/>
      <c r="I199" s="211"/>
      <c r="J199" s="211"/>
      <c r="K199" s="295"/>
      <c r="L199" s="211"/>
      <c r="M199" s="295"/>
      <c r="N199" s="211"/>
      <c r="O199" s="211"/>
      <c r="P199" s="211"/>
      <c r="Q199" s="211"/>
      <c r="R199" s="211"/>
      <c r="S199" s="211"/>
      <c r="T199" s="211"/>
      <c r="U199" s="211"/>
      <c r="V199" s="211"/>
      <c r="W199" s="211"/>
      <c r="X199" s="211"/>
      <c r="Y199" s="211"/>
      <c r="Z199" s="211"/>
    </row>
    <row r="200" spans="1:26" ht="15.75" customHeight="1">
      <c r="A200" s="211"/>
      <c r="B200" s="211"/>
      <c r="C200" s="211"/>
      <c r="D200" s="211"/>
      <c r="E200" s="211"/>
      <c r="F200" s="211"/>
      <c r="G200" s="211"/>
      <c r="H200" s="211"/>
      <c r="I200" s="211"/>
      <c r="J200" s="211"/>
      <c r="K200" s="295"/>
      <c r="L200" s="211"/>
      <c r="M200" s="295"/>
      <c r="N200" s="211"/>
      <c r="O200" s="211"/>
      <c r="P200" s="211"/>
      <c r="Q200" s="211"/>
      <c r="R200" s="211"/>
      <c r="S200" s="211"/>
      <c r="T200" s="211"/>
      <c r="U200" s="211"/>
      <c r="V200" s="211"/>
      <c r="W200" s="211"/>
      <c r="X200" s="211"/>
      <c r="Y200" s="211"/>
      <c r="Z200" s="211"/>
    </row>
    <row r="201" spans="1:26" ht="15.75" customHeight="1">
      <c r="A201" s="211"/>
      <c r="B201" s="211"/>
      <c r="C201" s="211"/>
      <c r="D201" s="211"/>
      <c r="E201" s="211"/>
      <c r="F201" s="211"/>
      <c r="G201" s="211"/>
      <c r="H201" s="211"/>
      <c r="I201" s="211"/>
      <c r="J201" s="211"/>
      <c r="K201" s="295"/>
      <c r="L201" s="211"/>
      <c r="M201" s="295"/>
      <c r="N201" s="211"/>
      <c r="O201" s="211"/>
      <c r="P201" s="211"/>
      <c r="Q201" s="211"/>
      <c r="R201" s="211"/>
      <c r="S201" s="211"/>
      <c r="T201" s="211"/>
      <c r="U201" s="211"/>
      <c r="V201" s="211"/>
      <c r="W201" s="211"/>
      <c r="X201" s="211"/>
      <c r="Y201" s="211"/>
      <c r="Z201" s="211"/>
    </row>
    <row r="202" spans="1:26" ht="15.75" customHeight="1">
      <c r="A202" s="211"/>
      <c r="B202" s="211"/>
      <c r="C202" s="211"/>
      <c r="D202" s="211"/>
      <c r="E202" s="211"/>
      <c r="F202" s="211"/>
      <c r="G202" s="211"/>
      <c r="H202" s="211"/>
      <c r="I202" s="211"/>
      <c r="J202" s="211"/>
      <c r="K202" s="295"/>
      <c r="L202" s="211"/>
      <c r="M202" s="295"/>
      <c r="N202" s="211"/>
      <c r="O202" s="211"/>
      <c r="P202" s="211"/>
      <c r="Q202" s="211"/>
      <c r="R202" s="211"/>
      <c r="S202" s="211"/>
      <c r="T202" s="211"/>
      <c r="U202" s="211"/>
      <c r="V202" s="211"/>
      <c r="W202" s="211"/>
      <c r="X202" s="211"/>
      <c r="Y202" s="211"/>
      <c r="Z202" s="211"/>
    </row>
    <row r="203" spans="1:26" ht="15.75" customHeight="1">
      <c r="A203" s="211"/>
      <c r="B203" s="211"/>
      <c r="C203" s="211"/>
      <c r="D203" s="211"/>
      <c r="E203" s="211"/>
      <c r="F203" s="211"/>
      <c r="G203" s="211"/>
      <c r="H203" s="211"/>
      <c r="I203" s="211"/>
      <c r="J203" s="211"/>
      <c r="K203" s="295"/>
      <c r="L203" s="211"/>
      <c r="M203" s="295"/>
      <c r="N203" s="211"/>
      <c r="O203" s="211"/>
      <c r="P203" s="211"/>
      <c r="Q203" s="211"/>
      <c r="R203" s="211"/>
      <c r="S203" s="211"/>
      <c r="T203" s="211"/>
      <c r="U203" s="211"/>
      <c r="V203" s="211"/>
      <c r="W203" s="211"/>
      <c r="X203" s="211"/>
      <c r="Y203" s="211"/>
      <c r="Z203" s="211"/>
    </row>
    <row r="204" spans="1:26" ht="15.75" customHeight="1">
      <c r="A204" s="211"/>
      <c r="B204" s="211"/>
      <c r="C204" s="211"/>
      <c r="D204" s="211"/>
      <c r="E204" s="211"/>
      <c r="F204" s="211"/>
      <c r="G204" s="211"/>
      <c r="H204" s="211"/>
      <c r="I204" s="211"/>
      <c r="J204" s="211"/>
      <c r="K204" s="295"/>
      <c r="L204" s="211"/>
      <c r="M204" s="295"/>
      <c r="N204" s="211"/>
      <c r="O204" s="211"/>
      <c r="P204" s="211"/>
      <c r="Q204" s="211"/>
      <c r="R204" s="211"/>
      <c r="S204" s="211"/>
      <c r="T204" s="211"/>
      <c r="U204" s="211"/>
      <c r="V204" s="211"/>
      <c r="W204" s="211"/>
      <c r="X204" s="211"/>
      <c r="Y204" s="211"/>
      <c r="Z204" s="211"/>
    </row>
    <row r="205" spans="1:26" ht="15.75" customHeight="1">
      <c r="A205" s="211"/>
      <c r="B205" s="211"/>
      <c r="C205" s="211"/>
      <c r="D205" s="211"/>
      <c r="E205" s="211"/>
      <c r="F205" s="211"/>
      <c r="G205" s="211"/>
      <c r="H205" s="211"/>
      <c r="I205" s="211"/>
      <c r="J205" s="211"/>
      <c r="K205" s="295"/>
      <c r="L205" s="211"/>
      <c r="M205" s="295"/>
      <c r="N205" s="211"/>
      <c r="O205" s="211"/>
      <c r="P205" s="211"/>
      <c r="Q205" s="211"/>
      <c r="R205" s="211"/>
      <c r="S205" s="211"/>
      <c r="T205" s="211"/>
      <c r="U205" s="211"/>
      <c r="V205" s="211"/>
      <c r="W205" s="211"/>
      <c r="X205" s="211"/>
      <c r="Y205" s="211"/>
      <c r="Z205" s="211"/>
    </row>
    <row r="206" spans="1:26" ht="15.75" customHeight="1">
      <c r="A206" s="211"/>
      <c r="B206" s="211"/>
      <c r="C206" s="211"/>
      <c r="D206" s="211"/>
      <c r="E206" s="211"/>
      <c r="F206" s="211"/>
      <c r="G206" s="211"/>
      <c r="H206" s="211"/>
      <c r="I206" s="211"/>
      <c r="J206" s="211"/>
      <c r="K206" s="295"/>
      <c r="L206" s="211"/>
      <c r="M206" s="295"/>
      <c r="N206" s="211"/>
      <c r="O206" s="211"/>
      <c r="P206" s="211"/>
      <c r="Q206" s="211"/>
      <c r="R206" s="211"/>
      <c r="S206" s="211"/>
      <c r="T206" s="211"/>
      <c r="U206" s="211"/>
      <c r="V206" s="211"/>
      <c r="W206" s="211"/>
      <c r="X206" s="211"/>
      <c r="Y206" s="211"/>
      <c r="Z206" s="211"/>
    </row>
    <row r="207" spans="1:26" ht="15.75" customHeight="1">
      <c r="A207" s="211"/>
      <c r="B207" s="211"/>
      <c r="C207" s="211"/>
      <c r="D207" s="211"/>
      <c r="E207" s="211"/>
      <c r="F207" s="211"/>
      <c r="G207" s="211"/>
      <c r="H207" s="211"/>
      <c r="I207" s="211"/>
      <c r="J207" s="211"/>
      <c r="K207" s="295"/>
      <c r="L207" s="211"/>
      <c r="M207" s="295"/>
      <c r="N207" s="211"/>
      <c r="O207" s="211"/>
      <c r="P207" s="211"/>
      <c r="Q207" s="211"/>
      <c r="R207" s="211"/>
      <c r="S207" s="211"/>
      <c r="T207" s="211"/>
      <c r="U207" s="211"/>
      <c r="V207" s="211"/>
      <c r="W207" s="211"/>
      <c r="X207" s="211"/>
      <c r="Y207" s="211"/>
      <c r="Z207" s="211"/>
    </row>
    <row r="208" spans="1:26" ht="15.75" customHeight="1">
      <c r="A208" s="211"/>
      <c r="B208" s="211"/>
      <c r="C208" s="211"/>
      <c r="D208" s="211"/>
      <c r="E208" s="211"/>
      <c r="F208" s="211"/>
      <c r="G208" s="211"/>
      <c r="H208" s="211"/>
      <c r="I208" s="211"/>
      <c r="J208" s="211"/>
      <c r="K208" s="295"/>
      <c r="L208" s="211"/>
      <c r="M208" s="295"/>
      <c r="N208" s="211"/>
      <c r="O208" s="211"/>
      <c r="P208" s="211"/>
      <c r="Q208" s="211"/>
      <c r="R208" s="211"/>
      <c r="S208" s="211"/>
      <c r="T208" s="211"/>
      <c r="U208" s="211"/>
      <c r="V208" s="211"/>
      <c r="W208" s="211"/>
      <c r="X208" s="211"/>
      <c r="Y208" s="211"/>
      <c r="Z208" s="211"/>
    </row>
    <row r="209" spans="1:26" ht="15.75" customHeight="1">
      <c r="A209" s="211"/>
      <c r="B209" s="211"/>
      <c r="C209" s="211"/>
      <c r="D209" s="211"/>
      <c r="E209" s="211"/>
      <c r="F209" s="211"/>
      <c r="G209" s="211"/>
      <c r="H209" s="211"/>
      <c r="I209" s="211"/>
      <c r="J209" s="211"/>
      <c r="K209" s="295"/>
      <c r="L209" s="211"/>
      <c r="M209" s="295"/>
      <c r="N209" s="211"/>
      <c r="O209" s="211"/>
      <c r="P209" s="211"/>
      <c r="Q209" s="211"/>
      <c r="R209" s="211"/>
      <c r="S209" s="211"/>
      <c r="T209" s="211"/>
      <c r="U209" s="211"/>
      <c r="V209" s="211"/>
      <c r="W209" s="211"/>
      <c r="X209" s="211"/>
      <c r="Y209" s="211"/>
      <c r="Z209" s="211"/>
    </row>
    <row r="210" spans="1:26" ht="15.75" customHeight="1">
      <c r="A210" s="211"/>
      <c r="B210" s="211"/>
      <c r="C210" s="211"/>
      <c r="D210" s="211"/>
      <c r="E210" s="211"/>
      <c r="F210" s="211"/>
      <c r="G210" s="211"/>
      <c r="H210" s="211"/>
      <c r="I210" s="211"/>
      <c r="J210" s="211"/>
      <c r="K210" s="295"/>
      <c r="L210" s="211"/>
      <c r="M210" s="295"/>
      <c r="N210" s="211"/>
      <c r="O210" s="211"/>
      <c r="P210" s="211"/>
      <c r="Q210" s="211"/>
      <c r="R210" s="211"/>
      <c r="S210" s="211"/>
      <c r="T210" s="211"/>
      <c r="U210" s="211"/>
      <c r="V210" s="211"/>
      <c r="W210" s="211"/>
      <c r="X210" s="211"/>
      <c r="Y210" s="211"/>
      <c r="Z210" s="211"/>
    </row>
    <row r="211" spans="1:26" ht="15.75" customHeight="1">
      <c r="A211" s="211"/>
      <c r="B211" s="211"/>
      <c r="C211" s="211"/>
      <c r="D211" s="211"/>
      <c r="E211" s="211"/>
      <c r="F211" s="211"/>
      <c r="G211" s="211"/>
      <c r="H211" s="211"/>
      <c r="I211" s="211"/>
      <c r="J211" s="211"/>
      <c r="K211" s="295"/>
      <c r="L211" s="211"/>
      <c r="M211" s="295"/>
      <c r="N211" s="211"/>
      <c r="O211" s="211"/>
      <c r="P211" s="211"/>
      <c r="Q211" s="211"/>
      <c r="R211" s="211"/>
      <c r="S211" s="211"/>
      <c r="T211" s="211"/>
      <c r="U211" s="211"/>
      <c r="V211" s="211"/>
      <c r="W211" s="211"/>
      <c r="X211" s="211"/>
      <c r="Y211" s="211"/>
      <c r="Z211" s="211"/>
    </row>
    <row r="212" spans="1:26" ht="15.75" customHeight="1">
      <c r="A212" s="211"/>
      <c r="B212" s="211"/>
      <c r="C212" s="211"/>
      <c r="D212" s="211"/>
      <c r="E212" s="211"/>
      <c r="F212" s="211"/>
      <c r="G212" s="211"/>
      <c r="H212" s="211"/>
      <c r="I212" s="211"/>
      <c r="J212" s="211"/>
      <c r="K212" s="295"/>
      <c r="L212" s="211"/>
      <c r="M212" s="295"/>
      <c r="N212" s="211"/>
      <c r="O212" s="211"/>
      <c r="P212" s="211"/>
      <c r="Q212" s="211"/>
      <c r="R212" s="211"/>
      <c r="S212" s="211"/>
      <c r="T212" s="211"/>
      <c r="U212" s="211"/>
      <c r="V212" s="211"/>
      <c r="W212" s="211"/>
      <c r="X212" s="211"/>
      <c r="Y212" s="211"/>
      <c r="Z212" s="211"/>
    </row>
    <row r="213" spans="1:26" ht="15.75" customHeight="1">
      <c r="A213" s="211"/>
      <c r="B213" s="211"/>
      <c r="C213" s="211"/>
      <c r="D213" s="211"/>
      <c r="E213" s="211"/>
      <c r="F213" s="211"/>
      <c r="G213" s="211"/>
      <c r="H213" s="211"/>
      <c r="I213" s="211"/>
      <c r="J213" s="211"/>
      <c r="K213" s="295"/>
      <c r="L213" s="211"/>
      <c r="M213" s="295"/>
      <c r="N213" s="211"/>
      <c r="O213" s="211"/>
      <c r="P213" s="211"/>
      <c r="Q213" s="211"/>
      <c r="R213" s="211"/>
      <c r="S213" s="211"/>
      <c r="T213" s="211"/>
      <c r="U213" s="211"/>
      <c r="V213" s="211"/>
      <c r="W213" s="211"/>
      <c r="X213" s="211"/>
      <c r="Y213" s="211"/>
      <c r="Z213" s="211"/>
    </row>
    <row r="214" spans="1:26" ht="15.75" customHeight="1">
      <c r="A214" s="211"/>
      <c r="B214" s="211"/>
      <c r="C214" s="211"/>
      <c r="D214" s="211"/>
      <c r="E214" s="211"/>
      <c r="F214" s="211"/>
      <c r="G214" s="211"/>
      <c r="H214" s="211"/>
      <c r="I214" s="211"/>
      <c r="J214" s="211"/>
      <c r="K214" s="295"/>
      <c r="L214" s="211"/>
      <c r="M214" s="295"/>
      <c r="N214" s="211"/>
      <c r="O214" s="211"/>
      <c r="P214" s="211"/>
      <c r="Q214" s="211"/>
      <c r="R214" s="211"/>
      <c r="S214" s="211"/>
      <c r="T214" s="211"/>
      <c r="U214" s="211"/>
      <c r="V214" s="211"/>
      <c r="W214" s="211"/>
      <c r="X214" s="211"/>
      <c r="Y214" s="211"/>
      <c r="Z214" s="211"/>
    </row>
    <row r="215" spans="1:26" ht="15.75" customHeight="1">
      <c r="A215" s="211"/>
      <c r="B215" s="211"/>
      <c r="C215" s="211"/>
      <c r="D215" s="211"/>
      <c r="E215" s="211"/>
      <c r="F215" s="211"/>
      <c r="G215" s="211"/>
      <c r="H215" s="211"/>
      <c r="I215" s="211"/>
      <c r="J215" s="211"/>
      <c r="K215" s="295"/>
      <c r="L215" s="211"/>
      <c r="M215" s="295"/>
      <c r="N215" s="211"/>
      <c r="O215" s="211"/>
      <c r="P215" s="211"/>
      <c r="Q215" s="211"/>
      <c r="R215" s="211"/>
      <c r="S215" s="211"/>
      <c r="T215" s="211"/>
      <c r="U215" s="211"/>
      <c r="V215" s="211"/>
      <c r="W215" s="211"/>
      <c r="X215" s="211"/>
      <c r="Y215" s="211"/>
      <c r="Z215" s="211"/>
    </row>
    <row r="216" spans="1:26" ht="15.75" customHeight="1">
      <c r="A216" s="211"/>
      <c r="B216" s="211"/>
      <c r="C216" s="211"/>
      <c r="D216" s="211"/>
      <c r="E216" s="211"/>
      <c r="F216" s="211"/>
      <c r="G216" s="211"/>
      <c r="H216" s="211"/>
      <c r="I216" s="211"/>
      <c r="J216" s="211"/>
      <c r="K216" s="295"/>
      <c r="L216" s="211"/>
      <c r="M216" s="295"/>
      <c r="N216" s="211"/>
      <c r="O216" s="211"/>
      <c r="P216" s="211"/>
      <c r="Q216" s="211"/>
      <c r="R216" s="211"/>
      <c r="S216" s="211"/>
      <c r="T216" s="211"/>
      <c r="U216" s="211"/>
      <c r="V216" s="211"/>
      <c r="W216" s="211"/>
      <c r="X216" s="211"/>
      <c r="Y216" s="211"/>
      <c r="Z216" s="211"/>
    </row>
    <row r="217" spans="1:26" ht="15.75" customHeight="1">
      <c r="A217" s="211"/>
      <c r="B217" s="211"/>
      <c r="C217" s="211"/>
      <c r="D217" s="211"/>
      <c r="E217" s="211"/>
      <c r="F217" s="211"/>
      <c r="G217" s="211"/>
      <c r="H217" s="211"/>
      <c r="I217" s="211"/>
      <c r="J217" s="211"/>
      <c r="K217" s="295"/>
      <c r="L217" s="211"/>
      <c r="M217" s="295"/>
      <c r="N217" s="211"/>
      <c r="O217" s="211"/>
      <c r="P217" s="211"/>
      <c r="Q217" s="211"/>
      <c r="R217" s="211"/>
      <c r="S217" s="211"/>
      <c r="T217" s="211"/>
      <c r="U217" s="211"/>
      <c r="V217" s="211"/>
      <c r="W217" s="211"/>
      <c r="X217" s="211"/>
      <c r="Y217" s="211"/>
      <c r="Z217" s="211"/>
    </row>
    <row r="218" spans="1:26" ht="15.75" customHeight="1">
      <c r="A218" s="211"/>
      <c r="B218" s="211"/>
      <c r="C218" s="211"/>
      <c r="D218" s="211"/>
      <c r="E218" s="211"/>
      <c r="F218" s="211"/>
      <c r="G218" s="211"/>
      <c r="H218" s="211"/>
      <c r="I218" s="211"/>
      <c r="J218" s="211"/>
      <c r="K218" s="295"/>
      <c r="L218" s="211"/>
      <c r="M218" s="295"/>
      <c r="N218" s="211"/>
      <c r="O218" s="211"/>
      <c r="P218" s="211"/>
      <c r="Q218" s="211"/>
      <c r="R218" s="211"/>
      <c r="S218" s="211"/>
      <c r="T218" s="211"/>
      <c r="U218" s="211"/>
      <c r="V218" s="211"/>
      <c r="W218" s="211"/>
      <c r="X218" s="211"/>
      <c r="Y218" s="211"/>
      <c r="Z218" s="211"/>
    </row>
    <row r="219" spans="1:26" ht="15.75" customHeight="1">
      <c r="A219" s="211"/>
      <c r="B219" s="211"/>
      <c r="C219" s="211"/>
      <c r="D219" s="211"/>
      <c r="E219" s="211"/>
      <c r="F219" s="211"/>
      <c r="G219" s="211"/>
      <c r="H219" s="211"/>
      <c r="I219" s="211"/>
      <c r="J219" s="211"/>
      <c r="K219" s="295"/>
      <c r="L219" s="211"/>
      <c r="M219" s="295"/>
      <c r="N219" s="211"/>
      <c r="O219" s="211"/>
      <c r="P219" s="211"/>
      <c r="Q219" s="211"/>
      <c r="R219" s="211"/>
      <c r="S219" s="211"/>
      <c r="T219" s="211"/>
      <c r="U219" s="211"/>
      <c r="V219" s="211"/>
      <c r="W219" s="211"/>
      <c r="X219" s="211"/>
      <c r="Y219" s="211"/>
      <c r="Z219" s="211"/>
    </row>
    <row r="220" spans="1:26" ht="15.75" customHeight="1">
      <c r="A220" s="211"/>
      <c r="B220" s="211"/>
      <c r="C220" s="211"/>
      <c r="D220" s="211"/>
      <c r="E220" s="211"/>
      <c r="F220" s="211"/>
      <c r="G220" s="211"/>
      <c r="H220" s="211"/>
      <c r="I220" s="211"/>
      <c r="J220" s="211"/>
      <c r="K220" s="295"/>
      <c r="L220" s="211"/>
      <c r="M220" s="295"/>
      <c r="N220" s="211"/>
      <c r="O220" s="211"/>
      <c r="P220" s="211"/>
      <c r="Q220" s="211"/>
      <c r="R220" s="211"/>
      <c r="S220" s="211"/>
      <c r="T220" s="211"/>
      <c r="U220" s="211"/>
      <c r="V220" s="211"/>
      <c r="W220" s="211"/>
      <c r="X220" s="211"/>
      <c r="Y220" s="211"/>
      <c r="Z220" s="211"/>
    </row>
    <row r="221" spans="1:26" ht="15.75" customHeight="1">
      <c r="A221" s="211"/>
      <c r="B221" s="211"/>
      <c r="C221" s="211"/>
      <c r="D221" s="211"/>
      <c r="E221" s="211"/>
      <c r="F221" s="211"/>
      <c r="G221" s="211"/>
      <c r="H221" s="211"/>
      <c r="I221" s="211"/>
      <c r="J221" s="211"/>
      <c r="K221" s="295"/>
      <c r="L221" s="211"/>
      <c r="M221" s="295"/>
      <c r="N221" s="211"/>
      <c r="O221" s="211"/>
      <c r="P221" s="211"/>
      <c r="Q221" s="211"/>
      <c r="R221" s="211"/>
      <c r="S221" s="211"/>
      <c r="T221" s="211"/>
      <c r="U221" s="211"/>
      <c r="V221" s="211"/>
      <c r="W221" s="211"/>
      <c r="X221" s="211"/>
      <c r="Y221" s="211"/>
      <c r="Z221" s="211"/>
    </row>
    <row r="222" spans="1:26" ht="15.75" customHeight="1">
      <c r="A222" s="211"/>
      <c r="B222" s="211"/>
      <c r="C222" s="211"/>
      <c r="D222" s="211"/>
      <c r="E222" s="211"/>
      <c r="F222" s="211"/>
      <c r="G222" s="211"/>
      <c r="H222" s="211"/>
      <c r="I222" s="211"/>
      <c r="J222" s="211"/>
      <c r="K222" s="295"/>
      <c r="L222" s="211"/>
      <c r="M222" s="295"/>
      <c r="N222" s="211"/>
      <c r="O222" s="211"/>
      <c r="P222" s="211"/>
      <c r="Q222" s="211"/>
      <c r="R222" s="211"/>
      <c r="S222" s="211"/>
      <c r="T222" s="211"/>
      <c r="U222" s="211"/>
      <c r="V222" s="211"/>
      <c r="W222" s="211"/>
      <c r="X222" s="211"/>
      <c r="Y222" s="211"/>
      <c r="Z222" s="211"/>
    </row>
    <row r="223" spans="1:26" ht="15.75" customHeight="1">
      <c r="A223" s="211"/>
      <c r="B223" s="211"/>
      <c r="C223" s="211"/>
      <c r="D223" s="211"/>
      <c r="E223" s="211"/>
      <c r="F223" s="211"/>
      <c r="G223" s="211"/>
      <c r="H223" s="211"/>
      <c r="I223" s="211"/>
      <c r="J223" s="211"/>
      <c r="K223" s="295"/>
      <c r="L223" s="211"/>
      <c r="M223" s="295"/>
      <c r="N223" s="211"/>
      <c r="O223" s="211"/>
      <c r="P223" s="211"/>
      <c r="Q223" s="211"/>
      <c r="R223" s="211"/>
      <c r="S223" s="211"/>
      <c r="T223" s="211"/>
      <c r="U223" s="211"/>
      <c r="V223" s="211"/>
      <c r="W223" s="211"/>
      <c r="X223" s="211"/>
      <c r="Y223" s="211"/>
      <c r="Z223" s="211"/>
    </row>
    <row r="224" spans="1:26" ht="15.75" customHeight="1">
      <c r="A224" s="211"/>
      <c r="B224" s="211"/>
      <c r="C224" s="211"/>
      <c r="D224" s="211"/>
      <c r="E224" s="211"/>
      <c r="F224" s="211"/>
      <c r="G224" s="211"/>
      <c r="H224" s="211"/>
      <c r="I224" s="211"/>
      <c r="J224" s="211"/>
      <c r="K224" s="295"/>
      <c r="L224" s="211"/>
      <c r="M224" s="295"/>
      <c r="N224" s="211"/>
      <c r="O224" s="211"/>
      <c r="P224" s="211"/>
      <c r="Q224" s="211"/>
      <c r="R224" s="211"/>
      <c r="S224" s="211"/>
      <c r="T224" s="211"/>
      <c r="U224" s="211"/>
      <c r="V224" s="211"/>
      <c r="W224" s="211"/>
      <c r="X224" s="211"/>
      <c r="Y224" s="211"/>
      <c r="Z224" s="211"/>
    </row>
    <row r="225" spans="1:26" ht="15.75" customHeight="1">
      <c r="A225" s="211"/>
      <c r="B225" s="211"/>
      <c r="C225" s="211"/>
      <c r="D225" s="211"/>
      <c r="E225" s="211"/>
      <c r="F225" s="211"/>
      <c r="G225" s="211"/>
      <c r="H225" s="211"/>
      <c r="I225" s="211"/>
      <c r="J225" s="211"/>
      <c r="K225" s="295"/>
      <c r="L225" s="211"/>
      <c r="M225" s="295"/>
      <c r="N225" s="211"/>
      <c r="O225" s="211"/>
      <c r="P225" s="211"/>
      <c r="Q225" s="211"/>
      <c r="R225" s="211"/>
      <c r="S225" s="211"/>
      <c r="T225" s="211"/>
      <c r="U225" s="211"/>
      <c r="V225" s="211"/>
      <c r="W225" s="211"/>
      <c r="X225" s="211"/>
      <c r="Y225" s="211"/>
      <c r="Z225" s="211"/>
    </row>
    <row r="226" spans="1:26" ht="15.75" customHeight="1">
      <c r="A226" s="211"/>
      <c r="B226" s="211"/>
      <c r="C226" s="211"/>
      <c r="D226" s="211"/>
      <c r="E226" s="211"/>
      <c r="F226" s="211"/>
      <c r="G226" s="211"/>
      <c r="H226" s="211"/>
      <c r="I226" s="211"/>
      <c r="J226" s="211"/>
      <c r="K226" s="295"/>
      <c r="L226" s="211"/>
      <c r="M226" s="295"/>
      <c r="N226" s="211"/>
      <c r="O226" s="211"/>
      <c r="P226" s="211"/>
      <c r="Q226" s="211"/>
      <c r="R226" s="211"/>
      <c r="S226" s="211"/>
      <c r="T226" s="211"/>
      <c r="U226" s="211"/>
      <c r="V226" s="211"/>
      <c r="W226" s="211"/>
      <c r="X226" s="211"/>
      <c r="Y226" s="211"/>
      <c r="Z226" s="211"/>
    </row>
    <row r="227" spans="1:26" ht="15.75" customHeight="1">
      <c r="A227" s="211"/>
      <c r="B227" s="211"/>
      <c r="C227" s="211"/>
      <c r="D227" s="211"/>
      <c r="E227" s="211"/>
      <c r="F227" s="211"/>
      <c r="G227" s="211"/>
      <c r="H227" s="211"/>
      <c r="I227" s="211"/>
      <c r="J227" s="211"/>
      <c r="K227" s="295"/>
      <c r="L227" s="211"/>
      <c r="M227" s="295"/>
      <c r="N227" s="211"/>
      <c r="O227" s="211"/>
      <c r="P227" s="211"/>
      <c r="Q227" s="211"/>
      <c r="R227" s="211"/>
      <c r="S227" s="211"/>
      <c r="T227" s="211"/>
      <c r="U227" s="211"/>
      <c r="V227" s="211"/>
      <c r="W227" s="211"/>
      <c r="X227" s="211"/>
      <c r="Y227" s="211"/>
      <c r="Z227" s="211"/>
    </row>
    <row r="228" spans="1:26" ht="15.75" customHeight="1">
      <c r="A228" s="211"/>
      <c r="B228" s="211"/>
      <c r="C228" s="211"/>
      <c r="D228" s="211"/>
      <c r="E228" s="211"/>
      <c r="F228" s="211"/>
      <c r="G228" s="211"/>
      <c r="H228" s="211"/>
      <c r="I228" s="211"/>
      <c r="J228" s="211"/>
      <c r="K228" s="295"/>
      <c r="L228" s="211"/>
      <c r="M228" s="295"/>
      <c r="N228" s="211"/>
      <c r="O228" s="211"/>
      <c r="P228" s="211"/>
      <c r="Q228" s="211"/>
      <c r="R228" s="211"/>
      <c r="S228" s="211"/>
      <c r="T228" s="211"/>
      <c r="U228" s="211"/>
      <c r="V228" s="211"/>
      <c r="W228" s="211"/>
      <c r="X228" s="211"/>
      <c r="Y228" s="211"/>
      <c r="Z228" s="211"/>
    </row>
    <row r="229" spans="1:26" ht="15.75" customHeight="1">
      <c r="A229" s="211"/>
      <c r="B229" s="211"/>
      <c r="C229" s="211"/>
      <c r="D229" s="211"/>
      <c r="E229" s="211"/>
      <c r="F229" s="211"/>
      <c r="G229" s="211"/>
      <c r="H229" s="211"/>
      <c r="I229" s="211"/>
      <c r="J229" s="211"/>
      <c r="K229" s="295"/>
      <c r="L229" s="211"/>
      <c r="M229" s="295"/>
      <c r="N229" s="211"/>
      <c r="O229" s="211"/>
      <c r="P229" s="211"/>
      <c r="Q229" s="211"/>
      <c r="R229" s="211"/>
      <c r="S229" s="211"/>
      <c r="T229" s="211"/>
      <c r="U229" s="211"/>
      <c r="V229" s="211"/>
      <c r="W229" s="211"/>
      <c r="X229" s="211"/>
      <c r="Y229" s="211"/>
      <c r="Z229" s="211"/>
    </row>
    <row r="230" spans="1:26" ht="15.75" customHeight="1">
      <c r="A230" s="211"/>
      <c r="B230" s="211"/>
      <c r="C230" s="211"/>
      <c r="D230" s="211"/>
      <c r="E230" s="211"/>
      <c r="F230" s="211"/>
      <c r="G230" s="211"/>
      <c r="H230" s="211"/>
      <c r="I230" s="211"/>
      <c r="J230" s="211"/>
      <c r="K230" s="295"/>
      <c r="L230" s="211"/>
      <c r="M230" s="295"/>
      <c r="N230" s="211"/>
      <c r="O230" s="211"/>
      <c r="P230" s="211"/>
      <c r="Q230" s="211"/>
      <c r="R230" s="211"/>
      <c r="S230" s="211"/>
      <c r="T230" s="211"/>
      <c r="U230" s="211"/>
      <c r="V230" s="211"/>
      <c r="W230" s="211"/>
      <c r="X230" s="211"/>
      <c r="Y230" s="211"/>
      <c r="Z230" s="211"/>
    </row>
    <row r="231" spans="1:26" ht="15.75" customHeight="1">
      <c r="A231" s="211"/>
      <c r="B231" s="211"/>
      <c r="C231" s="211"/>
      <c r="D231" s="211"/>
      <c r="E231" s="211"/>
      <c r="F231" s="211"/>
      <c r="G231" s="211"/>
      <c r="H231" s="211"/>
      <c r="I231" s="211"/>
      <c r="J231" s="211"/>
      <c r="K231" s="295"/>
      <c r="L231" s="211"/>
      <c r="M231" s="295"/>
      <c r="N231" s="211"/>
      <c r="O231" s="211"/>
      <c r="P231" s="211"/>
      <c r="Q231" s="211"/>
      <c r="R231" s="211"/>
      <c r="S231" s="211"/>
      <c r="T231" s="211"/>
      <c r="U231" s="211"/>
      <c r="V231" s="211"/>
      <c r="W231" s="211"/>
      <c r="X231" s="211"/>
      <c r="Y231" s="211"/>
      <c r="Z231" s="211"/>
    </row>
    <row r="232" spans="1:26" ht="15.75" customHeight="1">
      <c r="A232" s="211"/>
      <c r="B232" s="211"/>
      <c r="C232" s="211"/>
      <c r="D232" s="211"/>
      <c r="E232" s="211"/>
      <c r="F232" s="211"/>
      <c r="G232" s="211"/>
      <c r="H232" s="211"/>
      <c r="I232" s="211"/>
      <c r="J232" s="211"/>
      <c r="K232" s="295"/>
      <c r="L232" s="211"/>
      <c r="M232" s="295"/>
      <c r="N232" s="211"/>
      <c r="O232" s="211"/>
      <c r="P232" s="211"/>
      <c r="Q232" s="211"/>
      <c r="R232" s="211"/>
      <c r="S232" s="211"/>
      <c r="T232" s="211"/>
      <c r="U232" s="211"/>
      <c r="V232" s="211"/>
      <c r="W232" s="211"/>
      <c r="X232" s="211"/>
      <c r="Y232" s="211"/>
      <c r="Z232" s="211"/>
    </row>
    <row r="233" spans="1:26" ht="15.75" customHeight="1">
      <c r="A233" s="211"/>
      <c r="B233" s="211"/>
      <c r="C233" s="211"/>
      <c r="D233" s="211"/>
      <c r="E233" s="211"/>
      <c r="F233" s="211"/>
      <c r="G233" s="211"/>
      <c r="H233" s="211"/>
      <c r="I233" s="211"/>
      <c r="J233" s="211"/>
      <c r="K233" s="295"/>
      <c r="L233" s="211"/>
      <c r="M233" s="295"/>
      <c r="N233" s="211"/>
      <c r="O233" s="211"/>
      <c r="P233" s="211"/>
      <c r="Q233" s="211"/>
      <c r="R233" s="211"/>
      <c r="S233" s="211"/>
      <c r="T233" s="211"/>
      <c r="U233" s="211"/>
      <c r="V233" s="211"/>
      <c r="W233" s="211"/>
      <c r="X233" s="211"/>
      <c r="Y233" s="211"/>
      <c r="Z233" s="211"/>
    </row>
    <row r="234" spans="1:26" ht="15.75" customHeight="1">
      <c r="A234" s="211"/>
      <c r="B234" s="211"/>
      <c r="C234" s="211"/>
      <c r="D234" s="211"/>
      <c r="E234" s="211"/>
      <c r="F234" s="211"/>
      <c r="G234" s="211"/>
      <c r="H234" s="211"/>
      <c r="I234" s="211"/>
      <c r="J234" s="211"/>
      <c r="K234" s="295"/>
      <c r="L234" s="211"/>
      <c r="M234" s="295"/>
      <c r="N234" s="211"/>
      <c r="O234" s="211"/>
      <c r="P234" s="211"/>
      <c r="Q234" s="211"/>
      <c r="R234" s="211"/>
      <c r="S234" s="211"/>
      <c r="T234" s="211"/>
      <c r="U234" s="211"/>
      <c r="V234" s="211"/>
      <c r="W234" s="211"/>
      <c r="X234" s="211"/>
      <c r="Y234" s="211"/>
      <c r="Z234" s="211"/>
    </row>
    <row r="235" spans="1:26" ht="15.75" customHeight="1">
      <c r="A235" s="211"/>
      <c r="B235" s="211"/>
      <c r="C235" s="211"/>
      <c r="D235" s="211"/>
      <c r="E235" s="211"/>
      <c r="F235" s="211"/>
      <c r="G235" s="211"/>
      <c r="H235" s="211"/>
      <c r="I235" s="211"/>
      <c r="J235" s="211"/>
      <c r="K235" s="295"/>
      <c r="L235" s="211"/>
      <c r="M235" s="295"/>
      <c r="N235" s="211"/>
      <c r="O235" s="211"/>
      <c r="P235" s="211"/>
      <c r="Q235" s="211"/>
      <c r="R235" s="211"/>
      <c r="S235" s="211"/>
      <c r="T235" s="211"/>
      <c r="U235" s="211"/>
      <c r="V235" s="211"/>
      <c r="W235" s="211"/>
      <c r="X235" s="211"/>
      <c r="Y235" s="211"/>
      <c r="Z235" s="211"/>
    </row>
    <row r="236" spans="1:26" ht="15.75" customHeight="1">
      <c r="A236" s="211"/>
      <c r="B236" s="211"/>
      <c r="C236" s="211"/>
      <c r="D236" s="211"/>
      <c r="E236" s="211"/>
      <c r="F236" s="211"/>
      <c r="G236" s="211"/>
      <c r="H236" s="211"/>
      <c r="I236" s="211"/>
      <c r="J236" s="211"/>
      <c r="K236" s="295"/>
      <c r="L236" s="211"/>
      <c r="M236" s="295"/>
      <c r="N236" s="211"/>
      <c r="O236" s="211"/>
      <c r="P236" s="211"/>
      <c r="Q236" s="211"/>
      <c r="R236" s="211"/>
      <c r="S236" s="211"/>
      <c r="T236" s="211"/>
      <c r="U236" s="211"/>
      <c r="V236" s="211"/>
      <c r="W236" s="211"/>
      <c r="X236" s="211"/>
      <c r="Y236" s="211"/>
      <c r="Z236" s="211"/>
    </row>
    <row r="237" spans="1:26" ht="15.75" customHeight="1">
      <c r="A237" s="211"/>
      <c r="B237" s="211"/>
      <c r="C237" s="211"/>
      <c r="D237" s="211"/>
      <c r="E237" s="211"/>
      <c r="F237" s="211"/>
      <c r="G237" s="211"/>
      <c r="H237" s="211"/>
      <c r="I237" s="211"/>
      <c r="J237" s="211"/>
      <c r="K237" s="295"/>
      <c r="L237" s="211"/>
      <c r="M237" s="295"/>
      <c r="N237" s="211"/>
      <c r="O237" s="211"/>
      <c r="P237" s="211"/>
      <c r="Q237" s="211"/>
      <c r="R237" s="211"/>
      <c r="S237" s="211"/>
      <c r="T237" s="211"/>
      <c r="U237" s="211"/>
      <c r="V237" s="211"/>
      <c r="W237" s="211"/>
      <c r="X237" s="211"/>
      <c r="Y237" s="211"/>
      <c r="Z237" s="211"/>
    </row>
    <row r="238" spans="1:26" ht="15.75" customHeight="1">
      <c r="A238" s="211"/>
      <c r="B238" s="211"/>
      <c r="C238" s="211"/>
      <c r="D238" s="211"/>
      <c r="E238" s="211"/>
      <c r="F238" s="211"/>
      <c r="G238" s="211"/>
      <c r="H238" s="211"/>
      <c r="I238" s="211"/>
      <c r="J238" s="211"/>
      <c r="K238" s="295"/>
      <c r="L238" s="211"/>
      <c r="M238" s="295"/>
      <c r="N238" s="211"/>
      <c r="O238" s="211"/>
      <c r="P238" s="211"/>
      <c r="Q238" s="211"/>
      <c r="R238" s="211"/>
      <c r="S238" s="211"/>
      <c r="T238" s="211"/>
      <c r="U238" s="211"/>
      <c r="V238" s="211"/>
      <c r="W238" s="211"/>
      <c r="X238" s="211"/>
      <c r="Y238" s="211"/>
      <c r="Z238" s="211"/>
    </row>
    <row r="239" spans="1:26" ht="15.75" customHeight="1">
      <c r="A239" s="211"/>
      <c r="B239" s="211"/>
      <c r="C239" s="211"/>
      <c r="D239" s="211"/>
      <c r="E239" s="211"/>
      <c r="F239" s="211"/>
      <c r="G239" s="211"/>
      <c r="H239" s="211"/>
      <c r="I239" s="211"/>
      <c r="J239" s="211"/>
      <c r="K239" s="295"/>
      <c r="L239" s="211"/>
      <c r="M239" s="295"/>
      <c r="N239" s="211"/>
      <c r="O239" s="211"/>
      <c r="P239" s="211"/>
      <c r="Q239" s="211"/>
      <c r="R239" s="211"/>
      <c r="S239" s="211"/>
      <c r="T239" s="211"/>
      <c r="U239" s="211"/>
      <c r="V239" s="211"/>
      <c r="W239" s="211"/>
      <c r="X239" s="211"/>
      <c r="Y239" s="211"/>
      <c r="Z239" s="211"/>
    </row>
    <row r="240" spans="1:26" ht="15.75" customHeight="1">
      <c r="A240" s="211"/>
      <c r="B240" s="211"/>
      <c r="C240" s="211"/>
      <c r="D240" s="211"/>
      <c r="E240" s="211"/>
      <c r="F240" s="211"/>
      <c r="G240" s="211"/>
      <c r="H240" s="211"/>
      <c r="I240" s="211"/>
      <c r="J240" s="211"/>
      <c r="K240" s="295"/>
      <c r="L240" s="211"/>
      <c r="M240" s="295"/>
      <c r="N240" s="211"/>
      <c r="O240" s="211"/>
      <c r="P240" s="211"/>
      <c r="Q240" s="211"/>
      <c r="R240" s="211"/>
      <c r="S240" s="211"/>
      <c r="T240" s="211"/>
      <c r="U240" s="211"/>
      <c r="V240" s="211"/>
      <c r="W240" s="211"/>
      <c r="X240" s="211"/>
      <c r="Y240" s="211"/>
      <c r="Z240" s="211"/>
    </row>
    <row r="241" spans="1:26" ht="15.75" customHeight="1">
      <c r="A241" s="211"/>
      <c r="B241" s="211"/>
      <c r="C241" s="211"/>
      <c r="D241" s="211"/>
      <c r="E241" s="211"/>
      <c r="F241" s="211"/>
      <c r="G241" s="211"/>
      <c r="H241" s="211"/>
      <c r="I241" s="211"/>
      <c r="J241" s="211"/>
      <c r="K241" s="295"/>
      <c r="L241" s="211"/>
      <c r="M241" s="295"/>
      <c r="N241" s="211"/>
      <c r="O241" s="211"/>
      <c r="P241" s="211"/>
      <c r="Q241" s="211"/>
      <c r="R241" s="211"/>
      <c r="S241" s="211"/>
      <c r="T241" s="211"/>
      <c r="U241" s="211"/>
      <c r="V241" s="211"/>
      <c r="W241" s="211"/>
      <c r="X241" s="211"/>
      <c r="Y241" s="211"/>
      <c r="Z241" s="211"/>
    </row>
    <row r="242" spans="1:26" ht="15.75" customHeight="1">
      <c r="A242" s="211"/>
      <c r="B242" s="211"/>
      <c r="C242" s="211"/>
      <c r="D242" s="211"/>
      <c r="E242" s="211"/>
      <c r="F242" s="211"/>
      <c r="G242" s="211"/>
      <c r="H242" s="211"/>
      <c r="I242" s="211"/>
      <c r="J242" s="211"/>
      <c r="K242" s="295"/>
      <c r="L242" s="211"/>
      <c r="M242" s="295"/>
      <c r="N242" s="211"/>
      <c r="O242" s="211"/>
      <c r="P242" s="211"/>
      <c r="Q242" s="211"/>
      <c r="R242" s="211"/>
      <c r="S242" s="211"/>
      <c r="T242" s="211"/>
      <c r="U242" s="211"/>
      <c r="V242" s="211"/>
      <c r="W242" s="211"/>
      <c r="X242" s="211"/>
      <c r="Y242" s="211"/>
      <c r="Z242" s="211"/>
    </row>
    <row r="243" spans="1:26" ht="15.75" customHeight="1">
      <c r="A243" s="211"/>
      <c r="B243" s="211"/>
      <c r="C243" s="211"/>
      <c r="D243" s="211"/>
      <c r="E243" s="211"/>
      <c r="F243" s="211"/>
      <c r="G243" s="211"/>
      <c r="H243" s="211"/>
      <c r="I243" s="211"/>
      <c r="J243" s="211"/>
      <c r="K243" s="295"/>
      <c r="L243" s="211"/>
      <c r="M243" s="295"/>
      <c r="N243" s="211"/>
      <c r="O243" s="211"/>
      <c r="P243" s="211"/>
      <c r="Q243" s="211"/>
      <c r="R243" s="211"/>
      <c r="S243" s="211"/>
      <c r="T243" s="211"/>
      <c r="U243" s="211"/>
      <c r="V243" s="211"/>
      <c r="W243" s="211"/>
      <c r="X243" s="211"/>
      <c r="Y243" s="211"/>
      <c r="Z243" s="211"/>
    </row>
    <row r="244" spans="1:26" ht="15.75" customHeight="1">
      <c r="A244" s="211"/>
      <c r="B244" s="211"/>
      <c r="C244" s="211"/>
      <c r="D244" s="211"/>
      <c r="E244" s="211"/>
      <c r="F244" s="211"/>
      <c r="G244" s="211"/>
      <c r="H244" s="211"/>
      <c r="I244" s="211"/>
      <c r="J244" s="211"/>
      <c r="K244" s="295"/>
      <c r="L244" s="211"/>
      <c r="M244" s="295"/>
      <c r="N244" s="211"/>
      <c r="O244" s="211"/>
      <c r="P244" s="211"/>
      <c r="Q244" s="211"/>
      <c r="R244" s="211"/>
      <c r="S244" s="211"/>
      <c r="T244" s="211"/>
      <c r="U244" s="211"/>
      <c r="V244" s="211"/>
      <c r="W244" s="211"/>
      <c r="X244" s="211"/>
      <c r="Y244" s="211"/>
      <c r="Z244" s="211"/>
    </row>
    <row r="245" spans="1:26" ht="15.75" customHeight="1">
      <c r="A245" s="211"/>
      <c r="B245" s="211"/>
      <c r="C245" s="211"/>
      <c r="D245" s="211"/>
      <c r="E245" s="211"/>
      <c r="F245" s="211"/>
      <c r="G245" s="211"/>
      <c r="H245" s="211"/>
      <c r="I245" s="211"/>
      <c r="J245" s="211"/>
      <c r="K245" s="295"/>
      <c r="L245" s="211"/>
      <c r="M245" s="295"/>
      <c r="N245" s="211"/>
      <c r="O245" s="211"/>
      <c r="P245" s="211"/>
      <c r="Q245" s="211"/>
      <c r="R245" s="211"/>
      <c r="S245" s="211"/>
      <c r="T245" s="211"/>
      <c r="U245" s="211"/>
      <c r="V245" s="211"/>
      <c r="W245" s="211"/>
      <c r="X245" s="211"/>
      <c r="Y245" s="211"/>
      <c r="Z245" s="211"/>
    </row>
    <row r="246" spans="1:26" ht="15.75" customHeight="1">
      <c r="A246" s="211"/>
      <c r="B246" s="211"/>
      <c r="C246" s="211"/>
      <c r="D246" s="211"/>
      <c r="E246" s="211"/>
      <c r="F246" s="211"/>
      <c r="G246" s="211"/>
      <c r="H246" s="211"/>
      <c r="I246" s="211"/>
      <c r="J246" s="211"/>
      <c r="K246" s="295"/>
      <c r="L246" s="211"/>
      <c r="M246" s="295"/>
      <c r="N246" s="211"/>
      <c r="O246" s="211"/>
      <c r="P246" s="211"/>
      <c r="Q246" s="211"/>
      <c r="R246" s="211"/>
      <c r="S246" s="211"/>
      <c r="T246" s="211"/>
      <c r="U246" s="211"/>
      <c r="V246" s="211"/>
      <c r="W246" s="211"/>
      <c r="X246" s="211"/>
      <c r="Y246" s="211"/>
      <c r="Z246" s="211"/>
    </row>
    <row r="247" spans="1:26" ht="15.75" customHeight="1">
      <c r="A247" s="211"/>
      <c r="B247" s="211"/>
      <c r="C247" s="211"/>
      <c r="D247" s="211"/>
      <c r="E247" s="211"/>
      <c r="F247" s="211"/>
      <c r="G247" s="211"/>
      <c r="H247" s="211"/>
      <c r="I247" s="211"/>
      <c r="J247" s="211"/>
      <c r="K247" s="295"/>
      <c r="L247" s="211"/>
      <c r="M247" s="295"/>
      <c r="N247" s="211"/>
      <c r="O247" s="211"/>
      <c r="P247" s="211"/>
      <c r="Q247" s="211"/>
      <c r="R247" s="211"/>
      <c r="S247" s="211"/>
      <c r="T247" s="211"/>
      <c r="U247" s="211"/>
      <c r="V247" s="211"/>
      <c r="W247" s="211"/>
      <c r="X247" s="211"/>
      <c r="Y247" s="211"/>
      <c r="Z247" s="211"/>
    </row>
    <row r="248" spans="1:26" ht="15.75" customHeight="1">
      <c r="A248" s="211"/>
      <c r="B248" s="211"/>
      <c r="C248" s="211"/>
      <c r="D248" s="211"/>
      <c r="E248" s="211"/>
      <c r="F248" s="211"/>
      <c r="G248" s="211"/>
      <c r="H248" s="211"/>
      <c r="I248" s="211"/>
      <c r="J248" s="211"/>
      <c r="K248" s="295"/>
      <c r="L248" s="211"/>
      <c r="M248" s="295"/>
      <c r="N248" s="211"/>
      <c r="O248" s="211"/>
      <c r="P248" s="211"/>
      <c r="Q248" s="211"/>
      <c r="R248" s="211"/>
      <c r="S248" s="211"/>
      <c r="T248" s="211"/>
      <c r="U248" s="211"/>
      <c r="V248" s="211"/>
      <c r="W248" s="211"/>
      <c r="X248" s="211"/>
      <c r="Y248" s="211"/>
      <c r="Z248" s="211"/>
    </row>
    <row r="249" spans="1:26" ht="15.75" customHeight="1">
      <c r="A249" s="211"/>
      <c r="B249" s="211"/>
      <c r="C249" s="211"/>
      <c r="D249" s="211"/>
      <c r="E249" s="211"/>
      <c r="F249" s="211"/>
      <c r="G249" s="211"/>
      <c r="H249" s="211"/>
      <c r="I249" s="211"/>
      <c r="J249" s="211"/>
      <c r="K249" s="295"/>
      <c r="L249" s="211"/>
      <c r="M249" s="295"/>
      <c r="N249" s="211"/>
      <c r="O249" s="211"/>
      <c r="P249" s="211"/>
      <c r="Q249" s="211"/>
      <c r="R249" s="211"/>
      <c r="S249" s="211"/>
      <c r="T249" s="211"/>
      <c r="U249" s="211"/>
      <c r="V249" s="211"/>
      <c r="W249" s="211"/>
      <c r="X249" s="211"/>
      <c r="Y249" s="211"/>
      <c r="Z249" s="211"/>
    </row>
    <row r="250" spans="1:26" ht="15.75" customHeight="1">
      <c r="A250" s="211"/>
      <c r="B250" s="211"/>
      <c r="C250" s="211"/>
      <c r="D250" s="211"/>
      <c r="E250" s="211"/>
      <c r="F250" s="211"/>
      <c r="G250" s="211"/>
      <c r="H250" s="211"/>
      <c r="I250" s="211"/>
      <c r="J250" s="211"/>
      <c r="K250" s="295"/>
      <c r="L250" s="211"/>
      <c r="M250" s="295"/>
      <c r="N250" s="211"/>
      <c r="O250" s="211"/>
      <c r="P250" s="211"/>
      <c r="Q250" s="211"/>
      <c r="R250" s="211"/>
      <c r="S250" s="211"/>
      <c r="T250" s="211"/>
      <c r="U250" s="211"/>
      <c r="V250" s="211"/>
      <c r="W250" s="211"/>
      <c r="X250" s="211"/>
      <c r="Y250" s="211"/>
      <c r="Z250" s="211"/>
    </row>
    <row r="251" spans="1:26" ht="15.75" customHeight="1">
      <c r="A251" s="211"/>
      <c r="B251" s="211"/>
      <c r="C251" s="211"/>
      <c r="D251" s="211"/>
      <c r="E251" s="211"/>
      <c r="F251" s="211"/>
      <c r="G251" s="211"/>
      <c r="H251" s="211"/>
      <c r="I251" s="211"/>
      <c r="J251" s="211"/>
      <c r="K251" s="295"/>
      <c r="L251" s="211"/>
      <c r="M251" s="295"/>
      <c r="N251" s="211"/>
      <c r="O251" s="211"/>
      <c r="P251" s="211"/>
      <c r="Q251" s="211"/>
      <c r="R251" s="211"/>
      <c r="S251" s="211"/>
      <c r="T251" s="211"/>
      <c r="U251" s="211"/>
      <c r="V251" s="211"/>
      <c r="W251" s="211"/>
      <c r="X251" s="211"/>
      <c r="Y251" s="211"/>
      <c r="Z251" s="211"/>
    </row>
    <row r="252" spans="1:26" ht="15.75" customHeight="1">
      <c r="A252" s="211"/>
      <c r="B252" s="211"/>
      <c r="C252" s="211"/>
      <c r="D252" s="211"/>
      <c r="E252" s="211"/>
      <c r="F252" s="211"/>
      <c r="G252" s="211"/>
      <c r="H252" s="211"/>
      <c r="I252" s="211"/>
      <c r="J252" s="211"/>
      <c r="K252" s="295"/>
      <c r="L252" s="211"/>
      <c r="M252" s="295"/>
      <c r="N252" s="211"/>
      <c r="O252" s="211"/>
      <c r="P252" s="211"/>
      <c r="Q252" s="211"/>
      <c r="R252" s="211"/>
      <c r="S252" s="211"/>
      <c r="T252" s="211"/>
      <c r="U252" s="211"/>
      <c r="V252" s="211"/>
      <c r="W252" s="211"/>
      <c r="X252" s="211"/>
      <c r="Y252" s="211"/>
      <c r="Z252" s="211"/>
    </row>
    <row r="253" spans="1:26" ht="15.75" customHeight="1">
      <c r="A253" s="211"/>
      <c r="B253" s="211"/>
      <c r="C253" s="211"/>
      <c r="D253" s="211"/>
      <c r="E253" s="211"/>
      <c r="F253" s="211"/>
      <c r="G253" s="211"/>
      <c r="H253" s="211"/>
      <c r="I253" s="211"/>
      <c r="J253" s="211"/>
      <c r="K253" s="295"/>
      <c r="L253" s="211"/>
      <c r="M253" s="295"/>
      <c r="N253" s="211"/>
      <c r="O253" s="211"/>
      <c r="P253" s="211"/>
      <c r="Q253" s="211"/>
      <c r="R253" s="211"/>
      <c r="S253" s="211"/>
      <c r="T253" s="211"/>
      <c r="U253" s="211"/>
      <c r="V253" s="211"/>
      <c r="W253" s="211"/>
      <c r="X253" s="211"/>
      <c r="Y253" s="211"/>
      <c r="Z253" s="211"/>
    </row>
    <row r="254" spans="1:26" ht="15.75" customHeight="1">
      <c r="A254" s="211"/>
      <c r="B254" s="211"/>
      <c r="C254" s="211"/>
      <c r="D254" s="211"/>
      <c r="E254" s="211"/>
      <c r="F254" s="211"/>
      <c r="G254" s="211"/>
      <c r="H254" s="211"/>
      <c r="I254" s="211"/>
      <c r="J254" s="211"/>
      <c r="K254" s="295"/>
      <c r="L254" s="211"/>
      <c r="M254" s="295"/>
      <c r="N254" s="211"/>
      <c r="O254" s="211"/>
      <c r="P254" s="211"/>
      <c r="Q254" s="211"/>
      <c r="R254" s="211"/>
      <c r="S254" s="211"/>
      <c r="T254" s="211"/>
      <c r="U254" s="211"/>
      <c r="V254" s="211"/>
      <c r="W254" s="211"/>
      <c r="X254" s="211"/>
      <c r="Y254" s="211"/>
      <c r="Z254" s="211"/>
    </row>
    <row r="255" spans="1:26" ht="15.75" customHeight="1">
      <c r="A255" s="211"/>
      <c r="B255" s="211"/>
      <c r="C255" s="211"/>
      <c r="D255" s="211"/>
      <c r="E255" s="211"/>
      <c r="F255" s="211"/>
      <c r="G255" s="211"/>
      <c r="H255" s="211"/>
      <c r="I255" s="211"/>
      <c r="J255" s="211"/>
      <c r="K255" s="295"/>
      <c r="L255" s="211"/>
      <c r="M255" s="295"/>
      <c r="N255" s="211"/>
      <c r="O255" s="211"/>
      <c r="P255" s="211"/>
      <c r="Q255" s="211"/>
      <c r="R255" s="211"/>
      <c r="S255" s="211"/>
      <c r="T255" s="211"/>
      <c r="U255" s="211"/>
      <c r="V255" s="211"/>
      <c r="W255" s="211"/>
      <c r="X255" s="211"/>
      <c r="Y255" s="211"/>
      <c r="Z255" s="211"/>
    </row>
    <row r="256" spans="1:26" ht="15.75" customHeight="1">
      <c r="A256" s="211"/>
      <c r="B256" s="211"/>
      <c r="C256" s="211"/>
      <c r="D256" s="211"/>
      <c r="E256" s="211"/>
      <c r="F256" s="211"/>
      <c r="G256" s="211"/>
      <c r="H256" s="211"/>
      <c r="I256" s="211"/>
      <c r="J256" s="211"/>
      <c r="K256" s="295"/>
      <c r="L256" s="211"/>
      <c r="M256" s="295"/>
      <c r="N256" s="211"/>
      <c r="O256" s="211"/>
      <c r="P256" s="211"/>
      <c r="Q256" s="211"/>
      <c r="R256" s="211"/>
      <c r="S256" s="211"/>
      <c r="T256" s="211"/>
      <c r="U256" s="211"/>
      <c r="V256" s="211"/>
      <c r="W256" s="211"/>
      <c r="X256" s="211"/>
      <c r="Y256" s="211"/>
      <c r="Z256" s="211"/>
    </row>
    <row r="257" spans="1:26" ht="15.75" customHeight="1">
      <c r="A257" s="211"/>
      <c r="B257" s="211"/>
      <c r="C257" s="211"/>
      <c r="D257" s="211"/>
      <c r="E257" s="211"/>
      <c r="F257" s="211"/>
      <c r="G257" s="211"/>
      <c r="H257" s="211"/>
      <c r="I257" s="211"/>
      <c r="J257" s="211"/>
      <c r="K257" s="295"/>
      <c r="L257" s="211"/>
      <c r="M257" s="295"/>
      <c r="N257" s="211"/>
      <c r="O257" s="211"/>
      <c r="P257" s="211"/>
      <c r="Q257" s="211"/>
      <c r="R257" s="211"/>
      <c r="S257" s="211"/>
      <c r="T257" s="211"/>
      <c r="U257" s="211"/>
      <c r="V257" s="211"/>
      <c r="W257" s="211"/>
      <c r="X257" s="211"/>
      <c r="Y257" s="211"/>
      <c r="Z257" s="211"/>
    </row>
    <row r="258" spans="1:26" ht="15.75" customHeight="1">
      <c r="A258" s="211"/>
      <c r="B258" s="211"/>
      <c r="C258" s="211"/>
      <c r="D258" s="211"/>
      <c r="E258" s="211"/>
      <c r="F258" s="211"/>
      <c r="G258" s="211"/>
      <c r="H258" s="211"/>
      <c r="I258" s="211"/>
      <c r="J258" s="211"/>
      <c r="K258" s="295"/>
      <c r="L258" s="211"/>
      <c r="M258" s="295"/>
      <c r="N258" s="211"/>
      <c r="O258" s="211"/>
      <c r="P258" s="211"/>
      <c r="Q258" s="211"/>
      <c r="R258" s="211"/>
      <c r="S258" s="211"/>
      <c r="T258" s="211"/>
      <c r="U258" s="211"/>
      <c r="V258" s="211"/>
      <c r="W258" s="211"/>
      <c r="X258" s="211"/>
      <c r="Y258" s="211"/>
      <c r="Z258" s="211"/>
    </row>
    <row r="259" spans="1:26" ht="15.75" customHeight="1">
      <c r="A259" s="211"/>
      <c r="B259" s="211"/>
      <c r="C259" s="211"/>
      <c r="D259" s="211"/>
      <c r="E259" s="211"/>
      <c r="F259" s="211"/>
      <c r="G259" s="211"/>
      <c r="H259" s="211"/>
      <c r="I259" s="211"/>
      <c r="J259" s="211"/>
      <c r="K259" s="295"/>
      <c r="L259" s="211"/>
      <c r="M259" s="295"/>
      <c r="N259" s="211"/>
      <c r="O259" s="211"/>
      <c r="P259" s="211"/>
      <c r="Q259" s="211"/>
      <c r="R259" s="211"/>
      <c r="S259" s="211"/>
      <c r="T259" s="211"/>
      <c r="U259" s="211"/>
      <c r="V259" s="211"/>
      <c r="W259" s="211"/>
      <c r="X259" s="211"/>
      <c r="Y259" s="211"/>
      <c r="Z259" s="211"/>
    </row>
    <row r="260" spans="1:26" ht="15.75" customHeight="1">
      <c r="A260" s="211"/>
      <c r="B260" s="211"/>
      <c r="C260" s="211"/>
      <c r="D260" s="211"/>
      <c r="E260" s="211"/>
      <c r="F260" s="211"/>
      <c r="G260" s="211"/>
      <c r="H260" s="211"/>
      <c r="I260" s="211"/>
      <c r="J260" s="211"/>
      <c r="K260" s="295"/>
      <c r="L260" s="211"/>
      <c r="M260" s="295"/>
      <c r="N260" s="211"/>
      <c r="O260" s="211"/>
      <c r="P260" s="211"/>
      <c r="Q260" s="211"/>
      <c r="R260" s="211"/>
      <c r="S260" s="211"/>
      <c r="T260" s="211"/>
      <c r="U260" s="211"/>
      <c r="V260" s="211"/>
      <c r="W260" s="211"/>
      <c r="X260" s="211"/>
      <c r="Y260" s="211"/>
      <c r="Z260" s="211"/>
    </row>
    <row r="261" spans="1:26" ht="15.75" customHeight="1">
      <c r="A261" s="211"/>
      <c r="B261" s="211"/>
      <c r="C261" s="211"/>
      <c r="D261" s="211"/>
      <c r="E261" s="211"/>
      <c r="F261" s="211"/>
      <c r="G261" s="211"/>
      <c r="H261" s="211"/>
      <c r="I261" s="211"/>
      <c r="J261" s="211"/>
      <c r="K261" s="295"/>
      <c r="L261" s="211"/>
      <c r="M261" s="295"/>
      <c r="N261" s="211"/>
      <c r="O261" s="211"/>
      <c r="P261" s="211"/>
      <c r="Q261" s="211"/>
      <c r="R261" s="211"/>
      <c r="S261" s="211"/>
      <c r="T261" s="211"/>
      <c r="U261" s="211"/>
      <c r="V261" s="211"/>
      <c r="W261" s="211"/>
      <c r="X261" s="211"/>
      <c r="Y261" s="211"/>
      <c r="Z261" s="211"/>
    </row>
    <row r="262" spans="1:26" ht="15.75" customHeight="1">
      <c r="A262" s="211"/>
      <c r="B262" s="211"/>
      <c r="C262" s="211"/>
      <c r="D262" s="211"/>
      <c r="E262" s="211"/>
      <c r="F262" s="211"/>
      <c r="G262" s="211"/>
      <c r="H262" s="211"/>
      <c r="I262" s="211"/>
      <c r="J262" s="211"/>
      <c r="K262" s="295"/>
      <c r="L262" s="211"/>
      <c r="M262" s="295"/>
      <c r="N262" s="211"/>
      <c r="O262" s="211"/>
      <c r="P262" s="211"/>
      <c r="Q262" s="211"/>
      <c r="R262" s="211"/>
      <c r="S262" s="211"/>
      <c r="T262" s="211"/>
      <c r="U262" s="211"/>
      <c r="V262" s="211"/>
      <c r="W262" s="211"/>
      <c r="X262" s="211"/>
      <c r="Y262" s="211"/>
      <c r="Z262" s="211"/>
    </row>
    <row r="263" spans="1:26" ht="15.75" customHeight="1">
      <c r="A263" s="211"/>
      <c r="B263" s="211"/>
      <c r="C263" s="211"/>
      <c r="D263" s="211"/>
      <c r="E263" s="211"/>
      <c r="F263" s="211"/>
      <c r="G263" s="211"/>
      <c r="H263" s="211"/>
      <c r="I263" s="211"/>
      <c r="J263" s="211"/>
      <c r="K263" s="295"/>
      <c r="L263" s="211"/>
      <c r="M263" s="295"/>
      <c r="N263" s="211"/>
      <c r="O263" s="211"/>
      <c r="P263" s="211"/>
      <c r="Q263" s="211"/>
      <c r="R263" s="211"/>
      <c r="S263" s="211"/>
      <c r="T263" s="211"/>
      <c r="U263" s="211"/>
      <c r="V263" s="211"/>
      <c r="W263" s="211"/>
      <c r="X263" s="211"/>
      <c r="Y263" s="211"/>
      <c r="Z263" s="211"/>
    </row>
    <row r="264" spans="1:26" ht="15.75" customHeight="1">
      <c r="A264" s="211"/>
      <c r="B264" s="211"/>
      <c r="C264" s="211"/>
      <c r="D264" s="211"/>
      <c r="E264" s="211"/>
      <c r="F264" s="211"/>
      <c r="G264" s="211"/>
      <c r="H264" s="211"/>
      <c r="I264" s="211"/>
      <c r="J264" s="211"/>
      <c r="K264" s="295"/>
      <c r="L264" s="211"/>
      <c r="M264" s="295"/>
      <c r="N264" s="211"/>
      <c r="O264" s="211"/>
      <c r="P264" s="211"/>
      <c r="Q264" s="211"/>
      <c r="R264" s="211"/>
      <c r="S264" s="211"/>
      <c r="T264" s="211"/>
      <c r="U264" s="211"/>
      <c r="V264" s="211"/>
      <c r="W264" s="211"/>
      <c r="X264" s="211"/>
      <c r="Y264" s="211"/>
      <c r="Z264" s="211"/>
    </row>
    <row r="265" spans="1:26" ht="15.75" customHeight="1">
      <c r="A265" s="211"/>
      <c r="B265" s="211"/>
      <c r="C265" s="211"/>
      <c r="D265" s="211"/>
      <c r="E265" s="211"/>
      <c r="F265" s="211"/>
      <c r="G265" s="211"/>
      <c r="H265" s="211"/>
      <c r="I265" s="211"/>
      <c r="J265" s="211"/>
      <c r="K265" s="295"/>
      <c r="L265" s="211"/>
      <c r="M265" s="295"/>
      <c r="N265" s="211"/>
      <c r="O265" s="211"/>
      <c r="P265" s="211"/>
      <c r="Q265" s="211"/>
      <c r="R265" s="211"/>
      <c r="S265" s="211"/>
      <c r="T265" s="211"/>
      <c r="U265" s="211"/>
      <c r="V265" s="211"/>
      <c r="W265" s="211"/>
      <c r="X265" s="211"/>
      <c r="Y265" s="211"/>
      <c r="Z265" s="211"/>
    </row>
    <row r="266" spans="1:26" ht="15.75" customHeight="1">
      <c r="A266" s="211"/>
      <c r="B266" s="211"/>
      <c r="C266" s="211"/>
      <c r="D266" s="211"/>
      <c r="E266" s="211"/>
      <c r="F266" s="211"/>
      <c r="G266" s="211"/>
      <c r="H266" s="211"/>
      <c r="I266" s="211"/>
      <c r="J266" s="211"/>
      <c r="K266" s="295"/>
      <c r="L266" s="211"/>
      <c r="M266" s="295"/>
      <c r="N266" s="211"/>
      <c r="O266" s="211"/>
      <c r="P266" s="211"/>
      <c r="Q266" s="211"/>
      <c r="R266" s="211"/>
      <c r="S266" s="211"/>
      <c r="T266" s="211"/>
      <c r="U266" s="211"/>
      <c r="V266" s="211"/>
      <c r="W266" s="211"/>
      <c r="X266" s="211"/>
      <c r="Y266" s="211"/>
      <c r="Z266" s="211"/>
    </row>
    <row r="267" spans="1:26" ht="15.75" customHeight="1">
      <c r="A267" s="211"/>
      <c r="B267" s="211"/>
      <c r="C267" s="211"/>
      <c r="D267" s="211"/>
      <c r="E267" s="211"/>
      <c r="F267" s="211"/>
      <c r="G267" s="211"/>
      <c r="H267" s="211"/>
      <c r="I267" s="211"/>
      <c r="J267" s="211"/>
      <c r="K267" s="295"/>
      <c r="L267" s="211"/>
      <c r="M267" s="295"/>
      <c r="N267" s="211"/>
      <c r="O267" s="211"/>
      <c r="P267" s="211"/>
      <c r="Q267" s="211"/>
      <c r="R267" s="211"/>
      <c r="S267" s="211"/>
      <c r="T267" s="211"/>
      <c r="U267" s="211"/>
      <c r="V267" s="211"/>
      <c r="W267" s="211"/>
      <c r="X267" s="211"/>
      <c r="Y267" s="211"/>
      <c r="Z267" s="211"/>
    </row>
    <row r="268" spans="1:26" ht="15.75" customHeight="1">
      <c r="A268" s="211"/>
      <c r="B268" s="211"/>
      <c r="C268" s="211"/>
      <c r="D268" s="211"/>
      <c r="E268" s="211"/>
      <c r="F268" s="211"/>
      <c r="G268" s="211"/>
      <c r="H268" s="211"/>
      <c r="I268" s="211"/>
      <c r="J268" s="211"/>
      <c r="K268" s="295"/>
      <c r="L268" s="211"/>
      <c r="M268" s="295"/>
      <c r="N268" s="211"/>
      <c r="O268" s="211"/>
      <c r="P268" s="211"/>
      <c r="Q268" s="211"/>
      <c r="R268" s="211"/>
      <c r="S268" s="211"/>
      <c r="T268" s="211"/>
      <c r="U268" s="211"/>
      <c r="V268" s="211"/>
      <c r="W268" s="211"/>
      <c r="X268" s="211"/>
      <c r="Y268" s="211"/>
      <c r="Z268" s="211"/>
    </row>
    <row r="269" spans="1:26" ht="15.75" customHeight="1">
      <c r="A269" s="211"/>
      <c r="B269" s="211"/>
      <c r="C269" s="211"/>
      <c r="D269" s="211"/>
      <c r="E269" s="211"/>
      <c r="F269" s="211"/>
      <c r="G269" s="211"/>
      <c r="H269" s="211"/>
      <c r="I269" s="211"/>
      <c r="J269" s="211"/>
      <c r="K269" s="295"/>
      <c r="L269" s="211"/>
      <c r="M269" s="295"/>
      <c r="N269" s="211"/>
      <c r="O269" s="211"/>
      <c r="P269" s="211"/>
      <c r="Q269" s="211"/>
      <c r="R269" s="211"/>
      <c r="S269" s="211"/>
      <c r="T269" s="211"/>
      <c r="U269" s="211"/>
      <c r="V269" s="211"/>
      <c r="W269" s="211"/>
      <c r="X269" s="211"/>
      <c r="Y269" s="211"/>
      <c r="Z269" s="211"/>
    </row>
    <row r="270" spans="1:26" ht="15.75" customHeight="1">
      <c r="A270" s="211"/>
      <c r="B270" s="211"/>
      <c r="C270" s="211"/>
      <c r="D270" s="211"/>
      <c r="E270" s="211"/>
      <c r="F270" s="211"/>
      <c r="G270" s="211"/>
      <c r="H270" s="211"/>
      <c r="I270" s="211"/>
      <c r="J270" s="211"/>
      <c r="K270" s="295"/>
      <c r="L270" s="211"/>
      <c r="M270" s="295"/>
      <c r="N270" s="211"/>
      <c r="O270" s="211"/>
      <c r="P270" s="211"/>
      <c r="Q270" s="211"/>
      <c r="R270" s="211"/>
      <c r="S270" s="211"/>
      <c r="T270" s="211"/>
      <c r="U270" s="211"/>
      <c r="V270" s="211"/>
      <c r="W270" s="211"/>
      <c r="X270" s="211"/>
      <c r="Y270" s="211"/>
      <c r="Z270" s="211"/>
    </row>
    <row r="271" spans="1:26" ht="15.75" customHeight="1">
      <c r="A271" s="211"/>
      <c r="B271" s="211"/>
      <c r="C271" s="211"/>
      <c r="D271" s="211"/>
      <c r="E271" s="211"/>
      <c r="F271" s="211"/>
      <c r="G271" s="211"/>
      <c r="H271" s="211"/>
      <c r="I271" s="211"/>
      <c r="J271" s="211"/>
      <c r="K271" s="295"/>
      <c r="L271" s="211"/>
      <c r="M271" s="295"/>
      <c r="N271" s="211"/>
      <c r="O271" s="211"/>
      <c r="P271" s="211"/>
      <c r="Q271" s="211"/>
      <c r="R271" s="211"/>
      <c r="S271" s="211"/>
      <c r="T271" s="211"/>
      <c r="U271" s="211"/>
      <c r="V271" s="211"/>
      <c r="W271" s="211"/>
      <c r="X271" s="211"/>
      <c r="Y271" s="211"/>
      <c r="Z271" s="211"/>
    </row>
    <row r="272" spans="1:26" ht="15.75" customHeight="1">
      <c r="A272" s="211"/>
      <c r="B272" s="211"/>
      <c r="C272" s="211"/>
      <c r="D272" s="211"/>
      <c r="E272" s="211"/>
      <c r="F272" s="211"/>
      <c r="G272" s="211"/>
      <c r="H272" s="211"/>
      <c r="I272" s="211"/>
      <c r="J272" s="211"/>
      <c r="K272" s="295"/>
      <c r="L272" s="211"/>
      <c r="M272" s="295"/>
      <c r="N272" s="211"/>
      <c r="O272" s="211"/>
      <c r="P272" s="211"/>
      <c r="Q272" s="211"/>
      <c r="R272" s="211"/>
      <c r="S272" s="211"/>
      <c r="T272" s="211"/>
      <c r="U272" s="211"/>
      <c r="V272" s="211"/>
      <c r="W272" s="211"/>
      <c r="X272" s="211"/>
      <c r="Y272" s="211"/>
      <c r="Z272" s="211"/>
    </row>
    <row r="273" spans="1:26" ht="15.75" customHeight="1">
      <c r="A273" s="211"/>
      <c r="B273" s="211"/>
      <c r="C273" s="211"/>
      <c r="D273" s="211"/>
      <c r="E273" s="211"/>
      <c r="F273" s="211"/>
      <c r="G273" s="211"/>
      <c r="H273" s="211"/>
      <c r="I273" s="211"/>
      <c r="J273" s="211"/>
      <c r="K273" s="295"/>
      <c r="L273" s="211"/>
      <c r="M273" s="295"/>
      <c r="N273" s="211"/>
      <c r="O273" s="211"/>
      <c r="P273" s="211"/>
      <c r="Q273" s="211"/>
      <c r="R273" s="211"/>
      <c r="S273" s="211"/>
      <c r="T273" s="211"/>
      <c r="U273" s="211"/>
      <c r="V273" s="211"/>
      <c r="W273" s="211"/>
      <c r="X273" s="211"/>
      <c r="Y273" s="211"/>
      <c r="Z273" s="211"/>
    </row>
    <row r="274" spans="1:26" ht="15.75" customHeight="1">
      <c r="A274" s="211"/>
      <c r="B274" s="211"/>
      <c r="C274" s="211"/>
      <c r="D274" s="211"/>
      <c r="E274" s="211"/>
      <c r="F274" s="211"/>
      <c r="G274" s="211"/>
      <c r="H274" s="211"/>
      <c r="I274" s="211"/>
      <c r="J274" s="211"/>
      <c r="K274" s="295"/>
      <c r="L274" s="211"/>
      <c r="M274" s="295"/>
      <c r="N274" s="211"/>
      <c r="O274" s="211"/>
      <c r="P274" s="211"/>
      <c r="Q274" s="211"/>
      <c r="R274" s="211"/>
      <c r="S274" s="211"/>
      <c r="T274" s="211"/>
      <c r="U274" s="211"/>
      <c r="V274" s="211"/>
      <c r="W274" s="211"/>
      <c r="X274" s="211"/>
      <c r="Y274" s="211"/>
      <c r="Z274" s="211"/>
    </row>
    <row r="275" spans="1:26" ht="15.75" customHeight="1">
      <c r="A275" s="211"/>
      <c r="B275" s="211"/>
      <c r="C275" s="211"/>
      <c r="D275" s="211"/>
      <c r="E275" s="211"/>
      <c r="F275" s="211"/>
      <c r="G275" s="211"/>
      <c r="H275" s="211"/>
      <c r="I275" s="211"/>
      <c r="J275" s="211"/>
      <c r="K275" s="295"/>
      <c r="L275" s="211"/>
      <c r="M275" s="295"/>
      <c r="N275" s="211"/>
      <c r="O275" s="211"/>
      <c r="P275" s="211"/>
      <c r="Q275" s="211"/>
      <c r="R275" s="211"/>
      <c r="S275" s="211"/>
      <c r="T275" s="211"/>
      <c r="U275" s="211"/>
      <c r="V275" s="211"/>
      <c r="W275" s="211"/>
      <c r="X275" s="211"/>
      <c r="Y275" s="211"/>
      <c r="Z275" s="211"/>
    </row>
    <row r="276" spans="1:26" ht="15.75" customHeight="1">
      <c r="A276" s="211"/>
      <c r="B276" s="211"/>
      <c r="C276" s="211"/>
      <c r="D276" s="211"/>
      <c r="E276" s="211"/>
      <c r="F276" s="211"/>
      <c r="G276" s="211"/>
      <c r="H276" s="211"/>
      <c r="I276" s="211"/>
      <c r="J276" s="211"/>
      <c r="K276" s="295"/>
      <c r="L276" s="211"/>
      <c r="M276" s="295"/>
      <c r="N276" s="211"/>
      <c r="O276" s="211"/>
      <c r="P276" s="211"/>
      <c r="Q276" s="211"/>
      <c r="R276" s="211"/>
      <c r="S276" s="211"/>
      <c r="T276" s="211"/>
      <c r="U276" s="211"/>
      <c r="V276" s="211"/>
      <c r="W276" s="211"/>
      <c r="X276" s="211"/>
      <c r="Y276" s="211"/>
      <c r="Z276" s="211"/>
    </row>
    <row r="277" spans="1:26" ht="15.75" customHeight="1">
      <c r="A277" s="211"/>
      <c r="B277" s="211"/>
      <c r="C277" s="211"/>
      <c r="D277" s="211"/>
      <c r="E277" s="211"/>
      <c r="F277" s="211"/>
      <c r="G277" s="211"/>
      <c r="H277" s="211"/>
      <c r="I277" s="211"/>
      <c r="J277" s="211"/>
      <c r="K277" s="295"/>
      <c r="L277" s="211"/>
      <c r="M277" s="295"/>
      <c r="N277" s="211"/>
      <c r="O277" s="211"/>
      <c r="P277" s="211"/>
      <c r="Q277" s="211"/>
      <c r="R277" s="211"/>
      <c r="S277" s="211"/>
      <c r="T277" s="211"/>
      <c r="U277" s="211"/>
      <c r="V277" s="211"/>
      <c r="W277" s="211"/>
      <c r="X277" s="211"/>
      <c r="Y277" s="211"/>
      <c r="Z277" s="211"/>
    </row>
    <row r="278" spans="1:26" ht="15.75" customHeight="1">
      <c r="A278" s="211"/>
      <c r="B278" s="211"/>
      <c r="C278" s="211"/>
      <c r="D278" s="211"/>
      <c r="E278" s="211"/>
      <c r="F278" s="211"/>
      <c r="G278" s="211"/>
      <c r="H278" s="211"/>
      <c r="I278" s="211"/>
      <c r="J278" s="211"/>
      <c r="K278" s="295"/>
      <c r="L278" s="211"/>
      <c r="M278" s="295"/>
      <c r="N278" s="211"/>
      <c r="O278" s="211"/>
      <c r="P278" s="211"/>
      <c r="Q278" s="211"/>
      <c r="R278" s="211"/>
      <c r="S278" s="211"/>
      <c r="T278" s="211"/>
      <c r="U278" s="211"/>
      <c r="V278" s="211"/>
      <c r="W278" s="211"/>
      <c r="X278" s="211"/>
      <c r="Y278" s="211"/>
      <c r="Z278" s="211"/>
    </row>
    <row r="279" spans="1:26" ht="15.75" customHeight="1">
      <c r="A279" s="211"/>
      <c r="B279" s="211"/>
      <c r="C279" s="211"/>
      <c r="D279" s="211"/>
      <c r="E279" s="211"/>
      <c r="F279" s="211"/>
      <c r="G279" s="211"/>
      <c r="H279" s="211"/>
      <c r="I279" s="211"/>
      <c r="J279" s="211"/>
      <c r="K279" s="295"/>
      <c r="L279" s="211"/>
      <c r="M279" s="295"/>
      <c r="N279" s="211"/>
      <c r="O279" s="211"/>
      <c r="P279" s="211"/>
      <c r="Q279" s="211"/>
      <c r="R279" s="211"/>
      <c r="S279" s="211"/>
      <c r="T279" s="211"/>
      <c r="U279" s="211"/>
      <c r="V279" s="211"/>
      <c r="W279" s="211"/>
      <c r="X279" s="211"/>
      <c r="Y279" s="211"/>
      <c r="Z279" s="211"/>
    </row>
    <row r="280" spans="1:26" ht="15.75" customHeight="1">
      <c r="A280" s="211"/>
      <c r="B280" s="211"/>
      <c r="C280" s="211"/>
      <c r="D280" s="211"/>
      <c r="E280" s="211"/>
      <c r="F280" s="211"/>
      <c r="G280" s="211"/>
      <c r="H280" s="211"/>
      <c r="I280" s="211"/>
      <c r="J280" s="211"/>
      <c r="K280" s="295"/>
      <c r="L280" s="211"/>
      <c r="M280" s="295"/>
      <c r="N280" s="211"/>
      <c r="O280" s="211"/>
      <c r="P280" s="211"/>
      <c r="Q280" s="211"/>
      <c r="R280" s="211"/>
      <c r="S280" s="211"/>
      <c r="T280" s="211"/>
      <c r="U280" s="211"/>
      <c r="V280" s="211"/>
      <c r="W280" s="211"/>
      <c r="X280" s="211"/>
      <c r="Y280" s="211"/>
      <c r="Z280" s="211"/>
    </row>
    <row r="281" spans="1:26" ht="15.75" customHeight="1">
      <c r="A281" s="211"/>
      <c r="B281" s="211"/>
      <c r="C281" s="211"/>
      <c r="D281" s="211"/>
      <c r="E281" s="211"/>
      <c r="F281" s="211"/>
      <c r="G281" s="211"/>
      <c r="H281" s="211"/>
      <c r="I281" s="211"/>
      <c r="J281" s="211"/>
      <c r="K281" s="295"/>
      <c r="L281" s="211"/>
      <c r="M281" s="295"/>
      <c r="N281" s="211"/>
      <c r="O281" s="211"/>
      <c r="P281" s="211"/>
      <c r="Q281" s="211"/>
      <c r="R281" s="211"/>
      <c r="S281" s="211"/>
      <c r="T281" s="211"/>
      <c r="U281" s="211"/>
      <c r="V281" s="211"/>
      <c r="W281" s="211"/>
      <c r="X281" s="211"/>
      <c r="Y281" s="211"/>
      <c r="Z281" s="211"/>
    </row>
    <row r="282" spans="1:26" ht="15.75" customHeight="1">
      <c r="A282" s="211"/>
      <c r="B282" s="211"/>
      <c r="C282" s="211"/>
      <c r="D282" s="211"/>
      <c r="E282" s="211"/>
      <c r="F282" s="211"/>
      <c r="G282" s="211"/>
      <c r="H282" s="211"/>
      <c r="I282" s="211"/>
      <c r="J282" s="211"/>
      <c r="K282" s="295"/>
      <c r="L282" s="211"/>
      <c r="M282" s="295"/>
      <c r="N282" s="211"/>
      <c r="O282" s="211"/>
      <c r="P282" s="211"/>
      <c r="Q282" s="211"/>
      <c r="R282" s="211"/>
      <c r="S282" s="211"/>
      <c r="T282" s="211"/>
      <c r="U282" s="211"/>
      <c r="V282" s="211"/>
      <c r="W282" s="211"/>
      <c r="X282" s="211"/>
      <c r="Y282" s="211"/>
      <c r="Z282" s="211"/>
    </row>
    <row r="283" spans="1:26" ht="15.75" customHeight="1">
      <c r="A283" s="211"/>
      <c r="B283" s="211"/>
      <c r="C283" s="211"/>
      <c r="D283" s="211"/>
      <c r="E283" s="211"/>
      <c r="F283" s="211"/>
      <c r="G283" s="211"/>
      <c r="H283" s="211"/>
      <c r="I283" s="211"/>
      <c r="J283" s="211"/>
      <c r="K283" s="295"/>
      <c r="L283" s="211"/>
      <c r="M283" s="295"/>
      <c r="N283" s="211"/>
      <c r="O283" s="211"/>
      <c r="P283" s="211"/>
      <c r="Q283" s="211"/>
      <c r="R283" s="211"/>
      <c r="S283" s="211"/>
      <c r="T283" s="211"/>
      <c r="U283" s="211"/>
      <c r="V283" s="211"/>
      <c r="W283" s="211"/>
      <c r="X283" s="211"/>
      <c r="Y283" s="211"/>
      <c r="Z283" s="211"/>
    </row>
    <row r="284" spans="1:26" ht="15.75" customHeight="1">
      <c r="A284" s="211"/>
      <c r="B284" s="211"/>
      <c r="C284" s="211"/>
      <c r="D284" s="211"/>
      <c r="E284" s="211"/>
      <c r="F284" s="211"/>
      <c r="G284" s="211"/>
      <c r="H284" s="211"/>
      <c r="I284" s="211"/>
      <c r="J284" s="211"/>
      <c r="K284" s="295"/>
      <c r="L284" s="211"/>
      <c r="M284" s="295"/>
      <c r="N284" s="211"/>
      <c r="O284" s="211"/>
      <c r="P284" s="211"/>
      <c r="Q284" s="211"/>
      <c r="R284" s="211"/>
      <c r="S284" s="211"/>
      <c r="T284" s="211"/>
      <c r="U284" s="211"/>
      <c r="V284" s="211"/>
      <c r="W284" s="211"/>
      <c r="X284" s="211"/>
      <c r="Y284" s="211"/>
      <c r="Z284" s="211"/>
    </row>
    <row r="285" spans="1:26" ht="15.75" customHeight="1">
      <c r="A285" s="211"/>
      <c r="B285" s="211"/>
      <c r="C285" s="211"/>
      <c r="D285" s="211"/>
      <c r="E285" s="211"/>
      <c r="F285" s="211"/>
      <c r="G285" s="211"/>
      <c r="H285" s="211"/>
      <c r="I285" s="211"/>
      <c r="J285" s="211"/>
      <c r="K285" s="295"/>
      <c r="L285" s="211"/>
      <c r="M285" s="295"/>
      <c r="N285" s="211"/>
      <c r="O285" s="211"/>
      <c r="P285" s="211"/>
      <c r="Q285" s="211"/>
      <c r="R285" s="211"/>
      <c r="S285" s="211"/>
      <c r="T285" s="211"/>
      <c r="U285" s="211"/>
      <c r="V285" s="211"/>
      <c r="W285" s="211"/>
      <c r="X285" s="211"/>
      <c r="Y285" s="211"/>
      <c r="Z285" s="211"/>
    </row>
    <row r="286" spans="1:26" ht="15.75" customHeight="1">
      <c r="A286" s="211"/>
      <c r="B286" s="211"/>
      <c r="C286" s="211"/>
      <c r="D286" s="211"/>
      <c r="E286" s="211"/>
      <c r="F286" s="211"/>
      <c r="G286" s="211"/>
      <c r="H286" s="211"/>
      <c r="I286" s="211"/>
      <c r="J286" s="211"/>
      <c r="K286" s="295"/>
      <c r="L286" s="211"/>
      <c r="M286" s="295"/>
      <c r="N286" s="211"/>
      <c r="O286" s="211"/>
      <c r="P286" s="211"/>
      <c r="Q286" s="211"/>
      <c r="R286" s="211"/>
      <c r="S286" s="211"/>
      <c r="T286" s="211"/>
      <c r="U286" s="211"/>
      <c r="V286" s="211"/>
      <c r="W286" s="211"/>
      <c r="X286" s="211"/>
      <c r="Y286" s="211"/>
      <c r="Z286" s="211"/>
    </row>
    <row r="287" spans="1:26" ht="15.75" customHeight="1">
      <c r="A287" s="211"/>
      <c r="B287" s="211"/>
      <c r="C287" s="211"/>
      <c r="D287" s="211"/>
      <c r="E287" s="211"/>
      <c r="F287" s="211"/>
      <c r="G287" s="211"/>
      <c r="H287" s="211"/>
      <c r="I287" s="211"/>
      <c r="J287" s="211"/>
      <c r="K287" s="295"/>
      <c r="L287" s="211"/>
      <c r="M287" s="295"/>
      <c r="N287" s="211"/>
      <c r="O287" s="211"/>
      <c r="P287" s="211"/>
      <c r="Q287" s="211"/>
      <c r="R287" s="211"/>
      <c r="S287" s="211"/>
      <c r="T287" s="211"/>
      <c r="U287" s="211"/>
      <c r="V287" s="211"/>
      <c r="W287" s="211"/>
      <c r="X287" s="211"/>
      <c r="Y287" s="211"/>
      <c r="Z287" s="211"/>
    </row>
    <row r="288" spans="1:26" ht="15.75" customHeight="1">
      <c r="A288" s="211"/>
      <c r="B288" s="211"/>
      <c r="C288" s="211"/>
      <c r="D288" s="211"/>
      <c r="E288" s="211"/>
      <c r="F288" s="211"/>
      <c r="G288" s="211"/>
      <c r="H288" s="211"/>
      <c r="I288" s="211"/>
      <c r="J288" s="211"/>
      <c r="K288" s="295"/>
      <c r="L288" s="211"/>
      <c r="M288" s="295"/>
      <c r="N288" s="211"/>
      <c r="O288" s="211"/>
      <c r="P288" s="211"/>
      <c r="Q288" s="211"/>
      <c r="R288" s="211"/>
      <c r="S288" s="211"/>
      <c r="T288" s="211"/>
      <c r="U288" s="211"/>
      <c r="V288" s="211"/>
      <c r="W288" s="211"/>
      <c r="X288" s="211"/>
      <c r="Y288" s="211"/>
      <c r="Z288" s="211"/>
    </row>
    <row r="289" spans="1:26" ht="15.75" customHeight="1">
      <c r="A289" s="211"/>
      <c r="B289" s="211"/>
      <c r="C289" s="211"/>
      <c r="D289" s="211"/>
      <c r="E289" s="211"/>
      <c r="F289" s="211"/>
      <c r="G289" s="211"/>
      <c r="H289" s="211"/>
      <c r="I289" s="211"/>
      <c r="J289" s="211"/>
      <c r="K289" s="295"/>
      <c r="L289" s="211"/>
      <c r="M289" s="295"/>
      <c r="N289" s="211"/>
      <c r="O289" s="211"/>
      <c r="P289" s="211"/>
      <c r="Q289" s="211"/>
      <c r="R289" s="211"/>
      <c r="S289" s="211"/>
      <c r="T289" s="211"/>
      <c r="U289" s="211"/>
      <c r="V289" s="211"/>
      <c r="W289" s="211"/>
      <c r="X289" s="211"/>
      <c r="Y289" s="211"/>
      <c r="Z289" s="211"/>
    </row>
    <row r="290" spans="1:26" ht="15.75" customHeight="1">
      <c r="A290" s="211"/>
      <c r="B290" s="211"/>
      <c r="C290" s="211"/>
      <c r="D290" s="211"/>
      <c r="E290" s="211"/>
      <c r="F290" s="211"/>
      <c r="G290" s="211"/>
      <c r="H290" s="211"/>
      <c r="I290" s="211"/>
      <c r="J290" s="211"/>
      <c r="K290" s="295"/>
      <c r="L290" s="211"/>
      <c r="M290" s="295"/>
      <c r="N290" s="211"/>
      <c r="O290" s="211"/>
      <c r="P290" s="211"/>
      <c r="Q290" s="211"/>
      <c r="R290" s="211"/>
      <c r="S290" s="211"/>
      <c r="T290" s="211"/>
      <c r="U290" s="211"/>
      <c r="V290" s="211"/>
      <c r="W290" s="211"/>
      <c r="X290" s="211"/>
      <c r="Y290" s="211"/>
      <c r="Z290" s="211"/>
    </row>
    <row r="291" spans="1:26" ht="15.75" customHeight="1">
      <c r="A291" s="211"/>
      <c r="B291" s="211"/>
      <c r="C291" s="211"/>
      <c r="D291" s="211"/>
      <c r="E291" s="211"/>
      <c r="F291" s="211"/>
      <c r="G291" s="211"/>
      <c r="H291" s="211"/>
      <c r="I291" s="211"/>
      <c r="J291" s="211"/>
      <c r="K291" s="295"/>
      <c r="L291" s="211"/>
      <c r="M291" s="295"/>
      <c r="N291" s="211"/>
      <c r="O291" s="211"/>
      <c r="P291" s="211"/>
      <c r="Q291" s="211"/>
      <c r="R291" s="211"/>
      <c r="S291" s="211"/>
      <c r="T291" s="211"/>
      <c r="U291" s="211"/>
      <c r="V291" s="211"/>
      <c r="W291" s="211"/>
      <c r="X291" s="211"/>
      <c r="Y291" s="211"/>
      <c r="Z291" s="211"/>
    </row>
    <row r="292" spans="1:26" ht="15.75" customHeight="1">
      <c r="A292" s="211"/>
      <c r="B292" s="211"/>
      <c r="C292" s="211"/>
      <c r="D292" s="211"/>
      <c r="E292" s="211"/>
      <c r="F292" s="211"/>
      <c r="G292" s="211"/>
      <c r="H292" s="211"/>
      <c r="I292" s="211"/>
      <c r="J292" s="211"/>
      <c r="K292" s="295"/>
      <c r="L292" s="211"/>
      <c r="M292" s="295"/>
      <c r="N292" s="211"/>
      <c r="O292" s="211"/>
      <c r="P292" s="211"/>
      <c r="Q292" s="211"/>
      <c r="R292" s="211"/>
      <c r="S292" s="211"/>
      <c r="T292" s="211"/>
      <c r="U292" s="211"/>
      <c r="V292" s="211"/>
      <c r="W292" s="211"/>
      <c r="X292" s="211"/>
      <c r="Y292" s="211"/>
      <c r="Z292" s="211"/>
    </row>
    <row r="293" spans="1:26" ht="15.75" customHeight="1">
      <c r="A293" s="211"/>
      <c r="B293" s="211"/>
      <c r="C293" s="211"/>
      <c r="D293" s="211"/>
      <c r="E293" s="211"/>
      <c r="F293" s="211"/>
      <c r="G293" s="211"/>
      <c r="H293" s="211"/>
      <c r="I293" s="211"/>
      <c r="J293" s="211"/>
      <c r="K293" s="295"/>
      <c r="L293" s="211"/>
      <c r="M293" s="295"/>
      <c r="N293" s="211"/>
      <c r="O293" s="211"/>
      <c r="P293" s="211"/>
      <c r="Q293" s="211"/>
      <c r="R293" s="211"/>
      <c r="S293" s="211"/>
      <c r="T293" s="211"/>
      <c r="U293" s="211"/>
      <c r="V293" s="211"/>
      <c r="W293" s="211"/>
      <c r="X293" s="211"/>
      <c r="Y293" s="211"/>
      <c r="Z293" s="211"/>
    </row>
    <row r="294" spans="1:26" ht="15.75" customHeight="1">
      <c r="A294" s="211"/>
      <c r="B294" s="211"/>
      <c r="C294" s="211"/>
      <c r="D294" s="211"/>
      <c r="E294" s="211"/>
      <c r="F294" s="211"/>
      <c r="G294" s="211"/>
      <c r="H294" s="211"/>
      <c r="I294" s="211"/>
      <c r="J294" s="211"/>
      <c r="K294" s="295"/>
      <c r="L294" s="211"/>
      <c r="M294" s="295"/>
      <c r="N294" s="211"/>
      <c r="O294" s="211"/>
      <c r="P294" s="211"/>
      <c r="Q294" s="211"/>
      <c r="R294" s="211"/>
      <c r="S294" s="211"/>
      <c r="T294" s="211"/>
      <c r="U294" s="211"/>
      <c r="V294" s="211"/>
      <c r="W294" s="211"/>
      <c r="X294" s="211"/>
      <c r="Y294" s="211"/>
      <c r="Z294" s="211"/>
    </row>
    <row r="295" spans="1:26" ht="15.75" customHeight="1">
      <c r="A295" s="211"/>
      <c r="B295" s="211"/>
      <c r="C295" s="211"/>
      <c r="D295" s="211"/>
      <c r="E295" s="211"/>
      <c r="F295" s="211"/>
      <c r="G295" s="211"/>
      <c r="H295" s="211"/>
      <c r="I295" s="211"/>
      <c r="J295" s="211"/>
      <c r="K295" s="295"/>
      <c r="L295" s="211"/>
      <c r="M295" s="295"/>
      <c r="N295" s="211"/>
      <c r="O295" s="211"/>
      <c r="P295" s="211"/>
      <c r="Q295" s="211"/>
      <c r="R295" s="211"/>
      <c r="S295" s="211"/>
      <c r="T295" s="211"/>
      <c r="U295" s="211"/>
      <c r="V295" s="211"/>
      <c r="W295" s="211"/>
      <c r="X295" s="211"/>
      <c r="Y295" s="211"/>
      <c r="Z295" s="211"/>
    </row>
    <row r="296" spans="1:26" ht="15.75" customHeight="1">
      <c r="A296" s="211"/>
      <c r="B296" s="211"/>
      <c r="C296" s="211"/>
      <c r="D296" s="211"/>
      <c r="E296" s="211"/>
      <c r="F296" s="211"/>
      <c r="G296" s="211"/>
      <c r="H296" s="211"/>
      <c r="I296" s="211"/>
      <c r="J296" s="211"/>
      <c r="K296" s="295"/>
      <c r="L296" s="211"/>
      <c r="M296" s="295"/>
      <c r="N296" s="211"/>
      <c r="O296" s="211"/>
      <c r="P296" s="211"/>
      <c r="Q296" s="211"/>
      <c r="R296" s="211"/>
      <c r="S296" s="211"/>
      <c r="T296" s="211"/>
      <c r="U296" s="211"/>
      <c r="V296" s="211"/>
      <c r="W296" s="211"/>
      <c r="X296" s="211"/>
      <c r="Y296" s="211"/>
      <c r="Z296" s="211"/>
    </row>
    <row r="297" spans="1:26" ht="15.75" customHeight="1">
      <c r="A297" s="211"/>
      <c r="B297" s="211"/>
      <c r="C297" s="211"/>
      <c r="D297" s="211"/>
      <c r="E297" s="211"/>
      <c r="F297" s="211"/>
      <c r="G297" s="211"/>
      <c r="H297" s="211"/>
      <c r="I297" s="211"/>
      <c r="J297" s="211"/>
      <c r="K297" s="295"/>
      <c r="L297" s="211"/>
      <c r="M297" s="295"/>
      <c r="N297" s="211"/>
      <c r="O297" s="211"/>
      <c r="P297" s="211"/>
      <c r="Q297" s="211"/>
      <c r="R297" s="211"/>
      <c r="S297" s="211"/>
      <c r="T297" s="211"/>
      <c r="U297" s="211"/>
      <c r="V297" s="211"/>
      <c r="W297" s="211"/>
      <c r="X297" s="211"/>
      <c r="Y297" s="211"/>
      <c r="Z297" s="211"/>
    </row>
    <row r="298" spans="1:26" ht="15.75" customHeight="1">
      <c r="A298" s="211"/>
      <c r="B298" s="211"/>
      <c r="C298" s="211"/>
      <c r="D298" s="211"/>
      <c r="E298" s="211"/>
      <c r="F298" s="211"/>
      <c r="G298" s="211"/>
      <c r="H298" s="211"/>
      <c r="I298" s="211"/>
      <c r="J298" s="211"/>
      <c r="K298" s="295"/>
      <c r="L298" s="211"/>
      <c r="M298" s="295"/>
      <c r="N298" s="211"/>
      <c r="O298" s="211"/>
      <c r="P298" s="211"/>
      <c r="Q298" s="211"/>
      <c r="R298" s="211"/>
      <c r="S298" s="211"/>
      <c r="T298" s="211"/>
      <c r="U298" s="211"/>
      <c r="V298" s="211"/>
      <c r="W298" s="211"/>
      <c r="X298" s="211"/>
      <c r="Y298" s="211"/>
      <c r="Z298" s="211"/>
    </row>
    <row r="299" spans="1:26" ht="15.75" customHeight="1">
      <c r="A299" s="211"/>
      <c r="B299" s="211"/>
      <c r="C299" s="211"/>
      <c r="D299" s="211"/>
      <c r="E299" s="211"/>
      <c r="F299" s="211"/>
      <c r="G299" s="211"/>
      <c r="H299" s="211"/>
      <c r="I299" s="211"/>
      <c r="J299" s="211"/>
      <c r="K299" s="295"/>
      <c r="L299" s="211"/>
      <c r="M299" s="295"/>
      <c r="N299" s="211"/>
      <c r="O299" s="211"/>
      <c r="P299" s="211"/>
      <c r="Q299" s="211"/>
      <c r="R299" s="211"/>
      <c r="S299" s="211"/>
      <c r="T299" s="211"/>
      <c r="U299" s="211"/>
      <c r="V299" s="211"/>
      <c r="W299" s="211"/>
      <c r="X299" s="211"/>
      <c r="Y299" s="211"/>
      <c r="Z299" s="211"/>
    </row>
    <row r="300" spans="1:26" ht="15.75" customHeight="1">
      <c r="A300" s="211"/>
      <c r="B300" s="211"/>
      <c r="C300" s="211"/>
      <c r="D300" s="211"/>
      <c r="E300" s="211"/>
      <c r="F300" s="211"/>
      <c r="G300" s="211"/>
      <c r="H300" s="211"/>
      <c r="I300" s="211"/>
      <c r="J300" s="211"/>
      <c r="K300" s="295"/>
      <c r="L300" s="211"/>
      <c r="M300" s="295"/>
      <c r="N300" s="211"/>
      <c r="O300" s="211"/>
      <c r="P300" s="211"/>
      <c r="Q300" s="211"/>
      <c r="R300" s="211"/>
      <c r="S300" s="211"/>
      <c r="T300" s="211"/>
      <c r="U300" s="211"/>
      <c r="V300" s="211"/>
      <c r="W300" s="211"/>
      <c r="X300" s="211"/>
      <c r="Y300" s="211"/>
      <c r="Z300" s="211"/>
    </row>
    <row r="301" spans="1:26" ht="15.75" customHeight="1">
      <c r="A301" s="211"/>
      <c r="B301" s="211"/>
      <c r="C301" s="211"/>
      <c r="D301" s="211"/>
      <c r="E301" s="211"/>
      <c r="F301" s="211"/>
      <c r="G301" s="211"/>
      <c r="H301" s="211"/>
      <c r="I301" s="211"/>
      <c r="J301" s="211"/>
      <c r="K301" s="295"/>
      <c r="L301" s="211"/>
      <c r="M301" s="295"/>
      <c r="N301" s="211"/>
      <c r="O301" s="211"/>
      <c r="P301" s="211"/>
      <c r="Q301" s="211"/>
      <c r="R301" s="211"/>
      <c r="S301" s="211"/>
      <c r="T301" s="211"/>
      <c r="U301" s="211"/>
      <c r="V301" s="211"/>
      <c r="W301" s="211"/>
      <c r="X301" s="211"/>
      <c r="Y301" s="211"/>
      <c r="Z301" s="211"/>
    </row>
    <row r="302" spans="1:26" ht="15.75" customHeight="1">
      <c r="A302" s="211"/>
      <c r="B302" s="211"/>
      <c r="C302" s="211"/>
      <c r="D302" s="211"/>
      <c r="E302" s="211"/>
      <c r="F302" s="211"/>
      <c r="G302" s="211"/>
      <c r="H302" s="211"/>
      <c r="I302" s="211"/>
      <c r="J302" s="211"/>
      <c r="K302" s="295"/>
      <c r="L302" s="211"/>
      <c r="M302" s="295"/>
      <c r="N302" s="211"/>
      <c r="O302" s="211"/>
      <c r="P302" s="211"/>
      <c r="Q302" s="211"/>
      <c r="R302" s="211"/>
      <c r="S302" s="211"/>
      <c r="T302" s="211"/>
      <c r="U302" s="211"/>
      <c r="V302" s="211"/>
      <c r="W302" s="211"/>
      <c r="X302" s="211"/>
      <c r="Y302" s="211"/>
      <c r="Z302" s="211"/>
    </row>
    <row r="303" spans="1:26" ht="15.75" customHeight="1">
      <c r="A303" s="211"/>
      <c r="B303" s="211"/>
      <c r="C303" s="211"/>
      <c r="D303" s="211"/>
      <c r="E303" s="211"/>
      <c r="F303" s="211"/>
      <c r="G303" s="211"/>
      <c r="H303" s="211"/>
      <c r="I303" s="211"/>
      <c r="J303" s="211"/>
      <c r="K303" s="295"/>
      <c r="L303" s="211"/>
      <c r="M303" s="295"/>
      <c r="N303" s="211"/>
      <c r="O303" s="211"/>
      <c r="P303" s="211"/>
      <c r="Q303" s="211"/>
      <c r="R303" s="211"/>
      <c r="S303" s="211"/>
      <c r="T303" s="211"/>
      <c r="U303" s="211"/>
      <c r="V303" s="211"/>
      <c r="W303" s="211"/>
      <c r="X303" s="211"/>
      <c r="Y303" s="211"/>
      <c r="Z303" s="211"/>
    </row>
    <row r="304" spans="1:26" ht="15.75" customHeight="1">
      <c r="A304" s="211"/>
      <c r="B304" s="211"/>
      <c r="C304" s="211"/>
      <c r="D304" s="211"/>
      <c r="E304" s="211"/>
      <c r="F304" s="211"/>
      <c r="G304" s="211"/>
      <c r="H304" s="211"/>
      <c r="I304" s="211"/>
      <c r="J304" s="211"/>
      <c r="K304" s="295"/>
      <c r="L304" s="211"/>
      <c r="M304" s="295"/>
      <c r="N304" s="211"/>
      <c r="O304" s="211"/>
      <c r="P304" s="211"/>
      <c r="Q304" s="211"/>
      <c r="R304" s="211"/>
      <c r="S304" s="211"/>
      <c r="T304" s="211"/>
      <c r="U304" s="211"/>
      <c r="V304" s="211"/>
      <c r="W304" s="211"/>
      <c r="X304" s="211"/>
      <c r="Y304" s="211"/>
      <c r="Z304" s="211"/>
    </row>
    <row r="305" spans="1:26" ht="15.75" customHeight="1">
      <c r="A305" s="211"/>
      <c r="B305" s="211"/>
      <c r="C305" s="211"/>
      <c r="D305" s="211"/>
      <c r="E305" s="211"/>
      <c r="F305" s="211"/>
      <c r="G305" s="211"/>
      <c r="H305" s="211"/>
      <c r="I305" s="211"/>
      <c r="J305" s="211"/>
      <c r="K305" s="295"/>
      <c r="L305" s="211"/>
      <c r="M305" s="295"/>
      <c r="N305" s="211"/>
      <c r="O305" s="211"/>
      <c r="P305" s="211"/>
      <c r="Q305" s="211"/>
      <c r="R305" s="211"/>
      <c r="S305" s="211"/>
      <c r="T305" s="211"/>
      <c r="U305" s="211"/>
      <c r="V305" s="211"/>
      <c r="W305" s="211"/>
      <c r="X305" s="211"/>
      <c r="Y305" s="211"/>
      <c r="Z305" s="211"/>
    </row>
    <row r="306" spans="1:26" ht="15.75" customHeight="1">
      <c r="A306" s="211"/>
      <c r="B306" s="211"/>
      <c r="C306" s="211"/>
      <c r="D306" s="211"/>
      <c r="E306" s="211"/>
      <c r="F306" s="211"/>
      <c r="G306" s="211"/>
      <c r="H306" s="211"/>
      <c r="I306" s="211"/>
      <c r="J306" s="211"/>
      <c r="K306" s="295"/>
      <c r="L306" s="211"/>
      <c r="M306" s="295"/>
      <c r="N306" s="211"/>
      <c r="O306" s="211"/>
      <c r="P306" s="211"/>
      <c r="Q306" s="211"/>
      <c r="R306" s="211"/>
      <c r="S306" s="211"/>
      <c r="T306" s="211"/>
      <c r="U306" s="211"/>
      <c r="V306" s="211"/>
      <c r="W306" s="211"/>
      <c r="X306" s="211"/>
      <c r="Y306" s="211"/>
      <c r="Z306" s="211"/>
    </row>
    <row r="307" spans="1:26" ht="15.75" customHeight="1">
      <c r="A307" s="211"/>
      <c r="B307" s="211"/>
      <c r="C307" s="211"/>
      <c r="D307" s="211"/>
      <c r="E307" s="211"/>
      <c r="F307" s="211"/>
      <c r="G307" s="211"/>
      <c r="H307" s="211"/>
      <c r="I307" s="211"/>
      <c r="J307" s="211"/>
      <c r="K307" s="295"/>
      <c r="L307" s="211"/>
      <c r="M307" s="295"/>
      <c r="N307" s="211"/>
      <c r="O307" s="211"/>
      <c r="P307" s="211"/>
      <c r="Q307" s="211"/>
      <c r="R307" s="211"/>
      <c r="S307" s="211"/>
      <c r="T307" s="211"/>
      <c r="U307" s="211"/>
      <c r="V307" s="211"/>
      <c r="W307" s="211"/>
      <c r="X307" s="211"/>
      <c r="Y307" s="211"/>
      <c r="Z307" s="211"/>
    </row>
    <row r="308" spans="1:26" ht="15.75" customHeight="1">
      <c r="A308" s="211"/>
      <c r="B308" s="211"/>
      <c r="C308" s="211"/>
      <c r="D308" s="211"/>
      <c r="E308" s="211"/>
      <c r="F308" s="211"/>
      <c r="G308" s="211"/>
      <c r="H308" s="211"/>
      <c r="I308" s="211"/>
      <c r="J308" s="211"/>
      <c r="K308" s="295"/>
      <c r="L308" s="211"/>
      <c r="M308" s="295"/>
      <c r="N308" s="211"/>
      <c r="O308" s="211"/>
      <c r="P308" s="211"/>
      <c r="Q308" s="211"/>
      <c r="R308" s="211"/>
      <c r="S308" s="211"/>
      <c r="T308" s="211"/>
      <c r="U308" s="211"/>
      <c r="V308" s="211"/>
      <c r="W308" s="211"/>
      <c r="X308" s="211"/>
      <c r="Y308" s="211"/>
      <c r="Z308" s="211"/>
    </row>
    <row r="309" spans="1:26" ht="15.75" customHeight="1">
      <c r="A309" s="211"/>
      <c r="B309" s="211"/>
      <c r="C309" s="211"/>
      <c r="D309" s="211"/>
      <c r="E309" s="211"/>
      <c r="F309" s="211"/>
      <c r="G309" s="211"/>
      <c r="H309" s="211"/>
      <c r="I309" s="211"/>
      <c r="J309" s="211"/>
      <c r="K309" s="295"/>
      <c r="L309" s="211"/>
      <c r="M309" s="295"/>
      <c r="N309" s="211"/>
      <c r="O309" s="211"/>
      <c r="P309" s="211"/>
      <c r="Q309" s="211"/>
      <c r="R309" s="211"/>
      <c r="S309" s="211"/>
      <c r="T309" s="211"/>
      <c r="U309" s="211"/>
      <c r="V309" s="211"/>
      <c r="W309" s="211"/>
      <c r="X309" s="211"/>
      <c r="Y309" s="211"/>
      <c r="Z309" s="211"/>
    </row>
    <row r="310" spans="1:26" ht="15.75" customHeight="1">
      <c r="A310" s="211"/>
      <c r="B310" s="211"/>
      <c r="C310" s="211"/>
      <c r="D310" s="211"/>
      <c r="E310" s="211"/>
      <c r="F310" s="211"/>
      <c r="G310" s="211"/>
      <c r="H310" s="211"/>
      <c r="I310" s="211"/>
      <c r="J310" s="211"/>
      <c r="K310" s="295"/>
      <c r="L310" s="211"/>
      <c r="M310" s="295"/>
      <c r="N310" s="211"/>
      <c r="O310" s="211"/>
      <c r="P310" s="211"/>
      <c r="Q310" s="211"/>
      <c r="R310" s="211"/>
      <c r="S310" s="211"/>
      <c r="T310" s="211"/>
      <c r="U310" s="211"/>
      <c r="V310" s="211"/>
      <c r="W310" s="211"/>
      <c r="X310" s="211"/>
      <c r="Y310" s="211"/>
      <c r="Z310" s="211"/>
    </row>
    <row r="311" spans="1:26" ht="15.75" customHeight="1">
      <c r="A311" s="211"/>
      <c r="B311" s="211"/>
      <c r="C311" s="211"/>
      <c r="D311" s="211"/>
      <c r="E311" s="211"/>
      <c r="F311" s="211"/>
      <c r="G311" s="211"/>
      <c r="H311" s="211"/>
      <c r="I311" s="211"/>
      <c r="J311" s="211"/>
      <c r="K311" s="295"/>
      <c r="L311" s="211"/>
      <c r="M311" s="295"/>
      <c r="N311" s="211"/>
      <c r="O311" s="211"/>
      <c r="P311" s="211"/>
      <c r="Q311" s="211"/>
      <c r="R311" s="211"/>
      <c r="S311" s="211"/>
      <c r="T311" s="211"/>
      <c r="U311" s="211"/>
      <c r="V311" s="211"/>
      <c r="W311" s="211"/>
      <c r="X311" s="211"/>
      <c r="Y311" s="211"/>
      <c r="Z311" s="211"/>
    </row>
    <row r="312" spans="1:26" ht="15.75" customHeight="1">
      <c r="A312" s="211"/>
      <c r="B312" s="211"/>
      <c r="C312" s="211"/>
      <c r="D312" s="211"/>
      <c r="E312" s="211"/>
      <c r="F312" s="211"/>
      <c r="G312" s="211"/>
      <c r="H312" s="211"/>
      <c r="I312" s="211"/>
      <c r="J312" s="211"/>
      <c r="K312" s="295"/>
      <c r="L312" s="211"/>
      <c r="M312" s="295"/>
      <c r="N312" s="211"/>
      <c r="O312" s="211"/>
      <c r="P312" s="211"/>
      <c r="Q312" s="211"/>
      <c r="R312" s="211"/>
      <c r="S312" s="211"/>
      <c r="T312" s="211"/>
      <c r="U312" s="211"/>
      <c r="V312" s="211"/>
      <c r="W312" s="211"/>
      <c r="X312" s="211"/>
      <c r="Y312" s="211"/>
      <c r="Z312" s="211"/>
    </row>
    <row r="313" spans="1:26" ht="15.75" customHeight="1">
      <c r="A313" s="211"/>
      <c r="B313" s="211"/>
      <c r="C313" s="211"/>
      <c r="D313" s="211"/>
      <c r="E313" s="211"/>
      <c r="F313" s="211"/>
      <c r="G313" s="211"/>
      <c r="H313" s="211"/>
      <c r="I313" s="211"/>
      <c r="J313" s="211"/>
      <c r="K313" s="295"/>
      <c r="L313" s="211"/>
      <c r="M313" s="295"/>
      <c r="N313" s="211"/>
      <c r="O313" s="211"/>
      <c r="P313" s="211"/>
      <c r="Q313" s="211"/>
      <c r="R313" s="211"/>
      <c r="S313" s="211"/>
      <c r="T313" s="211"/>
      <c r="U313" s="211"/>
      <c r="V313" s="211"/>
      <c r="W313" s="211"/>
      <c r="X313" s="211"/>
      <c r="Y313" s="211"/>
      <c r="Z313" s="211"/>
    </row>
    <row r="314" spans="1:26" ht="15.75" customHeight="1">
      <c r="A314" s="211"/>
      <c r="B314" s="211"/>
      <c r="C314" s="211"/>
      <c r="D314" s="211"/>
      <c r="E314" s="211"/>
      <c r="F314" s="211"/>
      <c r="G314" s="211"/>
      <c r="H314" s="211"/>
      <c r="I314" s="211"/>
      <c r="J314" s="211"/>
      <c r="K314" s="295"/>
      <c r="L314" s="211"/>
      <c r="M314" s="295"/>
      <c r="N314" s="211"/>
      <c r="O314" s="211"/>
      <c r="P314" s="211"/>
      <c r="Q314" s="211"/>
      <c r="R314" s="211"/>
      <c r="S314" s="211"/>
      <c r="T314" s="211"/>
      <c r="U314" s="211"/>
      <c r="V314" s="211"/>
      <c r="W314" s="211"/>
      <c r="X314" s="211"/>
      <c r="Y314" s="211"/>
      <c r="Z314" s="211"/>
    </row>
    <row r="315" spans="1:26" ht="15.75" customHeight="1">
      <c r="A315" s="211"/>
      <c r="B315" s="211"/>
      <c r="C315" s="211"/>
      <c r="D315" s="211"/>
      <c r="E315" s="211"/>
      <c r="F315" s="211"/>
      <c r="G315" s="211"/>
      <c r="H315" s="211"/>
      <c r="I315" s="211"/>
      <c r="J315" s="211"/>
      <c r="K315" s="295"/>
      <c r="L315" s="211"/>
      <c r="M315" s="295"/>
      <c r="N315" s="211"/>
      <c r="O315" s="211"/>
      <c r="P315" s="211"/>
      <c r="Q315" s="211"/>
      <c r="R315" s="211"/>
      <c r="S315" s="211"/>
      <c r="T315" s="211"/>
      <c r="U315" s="211"/>
      <c r="V315" s="211"/>
      <c r="W315" s="211"/>
      <c r="X315" s="211"/>
      <c r="Y315" s="211"/>
      <c r="Z315" s="211"/>
    </row>
    <row r="316" spans="1:26" ht="15.75" customHeight="1">
      <c r="A316" s="211"/>
      <c r="B316" s="211"/>
      <c r="C316" s="211"/>
      <c r="D316" s="211"/>
      <c r="E316" s="211"/>
      <c r="F316" s="211"/>
      <c r="G316" s="211"/>
      <c r="H316" s="211"/>
      <c r="I316" s="211"/>
      <c r="J316" s="211"/>
      <c r="K316" s="295"/>
      <c r="L316" s="211"/>
      <c r="M316" s="295"/>
      <c r="N316" s="211"/>
      <c r="O316" s="211"/>
      <c r="P316" s="211"/>
      <c r="Q316" s="211"/>
      <c r="R316" s="211"/>
      <c r="S316" s="211"/>
      <c r="T316" s="211"/>
      <c r="U316" s="211"/>
      <c r="V316" s="211"/>
      <c r="W316" s="211"/>
      <c r="X316" s="211"/>
      <c r="Y316" s="211"/>
      <c r="Z316" s="211"/>
    </row>
    <row r="317" spans="1:26" ht="15.75" customHeight="1">
      <c r="A317" s="211"/>
      <c r="B317" s="211"/>
      <c r="C317" s="211"/>
      <c r="D317" s="211"/>
      <c r="E317" s="211"/>
      <c r="F317" s="211"/>
      <c r="G317" s="211"/>
      <c r="H317" s="211"/>
      <c r="I317" s="211"/>
      <c r="J317" s="211"/>
      <c r="K317" s="295"/>
      <c r="L317" s="211"/>
      <c r="M317" s="295"/>
      <c r="N317" s="211"/>
      <c r="O317" s="211"/>
      <c r="P317" s="211"/>
      <c r="Q317" s="211"/>
      <c r="R317" s="211"/>
      <c r="S317" s="211"/>
      <c r="T317" s="211"/>
      <c r="U317" s="211"/>
      <c r="V317" s="211"/>
      <c r="W317" s="211"/>
      <c r="X317" s="211"/>
      <c r="Y317" s="211"/>
      <c r="Z317" s="211"/>
    </row>
    <row r="318" spans="1:26" ht="15.75" customHeight="1">
      <c r="A318" s="211"/>
      <c r="B318" s="211"/>
      <c r="C318" s="211"/>
      <c r="D318" s="211"/>
      <c r="E318" s="211"/>
      <c r="F318" s="211"/>
      <c r="G318" s="211"/>
      <c r="H318" s="211"/>
      <c r="I318" s="211"/>
      <c r="J318" s="211"/>
      <c r="K318" s="295"/>
      <c r="L318" s="211"/>
      <c r="M318" s="295"/>
      <c r="N318" s="211"/>
      <c r="O318" s="211"/>
      <c r="P318" s="211"/>
      <c r="Q318" s="211"/>
      <c r="R318" s="211"/>
      <c r="S318" s="211"/>
      <c r="T318" s="211"/>
      <c r="U318" s="211"/>
      <c r="V318" s="211"/>
      <c r="W318" s="211"/>
      <c r="X318" s="211"/>
      <c r="Y318" s="211"/>
      <c r="Z318" s="211"/>
    </row>
    <row r="319" spans="1:26" ht="15.75" customHeight="1">
      <c r="A319" s="211"/>
      <c r="B319" s="211"/>
      <c r="C319" s="211"/>
      <c r="D319" s="211"/>
      <c r="E319" s="211"/>
      <c r="F319" s="211"/>
      <c r="G319" s="211"/>
      <c r="H319" s="211"/>
      <c r="I319" s="211"/>
      <c r="J319" s="211"/>
      <c r="K319" s="295"/>
      <c r="L319" s="211"/>
      <c r="M319" s="295"/>
      <c r="N319" s="211"/>
      <c r="O319" s="211"/>
      <c r="P319" s="211"/>
      <c r="Q319" s="211"/>
      <c r="R319" s="211"/>
      <c r="S319" s="211"/>
      <c r="T319" s="211"/>
      <c r="U319" s="211"/>
      <c r="V319" s="211"/>
      <c r="W319" s="211"/>
      <c r="X319" s="211"/>
      <c r="Y319" s="211"/>
      <c r="Z319" s="211"/>
    </row>
    <row r="320" spans="1:26" ht="15.75" customHeight="1">
      <c r="A320" s="211"/>
      <c r="B320" s="211"/>
      <c r="C320" s="211"/>
      <c r="D320" s="211"/>
      <c r="E320" s="211"/>
      <c r="F320" s="211"/>
      <c r="G320" s="211"/>
      <c r="H320" s="211"/>
      <c r="I320" s="211"/>
      <c r="J320" s="211"/>
      <c r="K320" s="295"/>
      <c r="L320" s="211"/>
      <c r="M320" s="295"/>
      <c r="N320" s="211"/>
      <c r="O320" s="211"/>
      <c r="P320" s="211"/>
      <c r="Q320" s="211"/>
      <c r="R320" s="211"/>
      <c r="S320" s="211"/>
      <c r="T320" s="211"/>
      <c r="U320" s="211"/>
      <c r="V320" s="211"/>
      <c r="W320" s="211"/>
      <c r="X320" s="211"/>
      <c r="Y320" s="211"/>
      <c r="Z320" s="211"/>
    </row>
    <row r="321" spans="1:26" ht="15.75" customHeight="1">
      <c r="A321" s="211"/>
      <c r="B321" s="211"/>
      <c r="C321" s="211"/>
      <c r="D321" s="211"/>
      <c r="E321" s="211"/>
      <c r="F321" s="211"/>
      <c r="G321" s="211"/>
      <c r="H321" s="211"/>
      <c r="I321" s="211"/>
      <c r="J321" s="211"/>
      <c r="K321" s="295"/>
      <c r="L321" s="211"/>
      <c r="M321" s="295"/>
      <c r="N321" s="211"/>
      <c r="O321" s="211"/>
      <c r="P321" s="211"/>
      <c r="Q321" s="211"/>
      <c r="R321" s="211"/>
      <c r="S321" s="211"/>
      <c r="T321" s="211"/>
      <c r="U321" s="211"/>
      <c r="V321" s="211"/>
      <c r="W321" s="211"/>
      <c r="X321" s="211"/>
      <c r="Y321" s="211"/>
      <c r="Z321" s="211"/>
    </row>
    <row r="322" spans="1:26" ht="15.75" customHeight="1">
      <c r="A322" s="211"/>
      <c r="B322" s="211"/>
      <c r="C322" s="211"/>
      <c r="D322" s="211"/>
      <c r="E322" s="211"/>
      <c r="F322" s="211"/>
      <c r="G322" s="211"/>
      <c r="H322" s="211"/>
      <c r="I322" s="211"/>
      <c r="J322" s="211"/>
      <c r="K322" s="295"/>
      <c r="L322" s="211"/>
      <c r="M322" s="295"/>
      <c r="N322" s="211"/>
      <c r="O322" s="211"/>
      <c r="P322" s="211"/>
      <c r="Q322" s="211"/>
      <c r="R322" s="211"/>
      <c r="S322" s="211"/>
      <c r="T322" s="211"/>
      <c r="U322" s="211"/>
      <c r="V322" s="211"/>
      <c r="W322" s="211"/>
      <c r="X322" s="211"/>
      <c r="Y322" s="211"/>
      <c r="Z322" s="211"/>
    </row>
    <row r="323" spans="1:26" ht="15.75" customHeight="1">
      <c r="A323" s="211"/>
      <c r="B323" s="211"/>
      <c r="C323" s="211"/>
      <c r="D323" s="211"/>
      <c r="E323" s="211"/>
      <c r="F323" s="211"/>
      <c r="G323" s="211"/>
      <c r="H323" s="211"/>
      <c r="I323" s="211"/>
      <c r="J323" s="211"/>
      <c r="K323" s="295"/>
      <c r="L323" s="211"/>
      <c r="M323" s="295"/>
      <c r="N323" s="211"/>
      <c r="O323" s="211"/>
      <c r="P323" s="211"/>
      <c r="Q323" s="211"/>
      <c r="R323" s="211"/>
      <c r="S323" s="211"/>
      <c r="T323" s="211"/>
      <c r="U323" s="211"/>
      <c r="V323" s="211"/>
      <c r="W323" s="211"/>
      <c r="X323" s="211"/>
      <c r="Y323" s="211"/>
      <c r="Z323" s="211"/>
    </row>
    <row r="324" spans="1:26" ht="15.75" customHeight="1">
      <c r="A324" s="211"/>
      <c r="B324" s="211"/>
      <c r="C324" s="211"/>
      <c r="D324" s="211"/>
      <c r="E324" s="211"/>
      <c r="F324" s="211"/>
      <c r="G324" s="211"/>
      <c r="H324" s="211"/>
      <c r="I324" s="211"/>
      <c r="J324" s="211"/>
      <c r="K324" s="295"/>
      <c r="L324" s="211"/>
      <c r="M324" s="295"/>
      <c r="N324" s="211"/>
      <c r="O324" s="211"/>
      <c r="P324" s="211"/>
      <c r="Q324" s="211"/>
      <c r="R324" s="211"/>
      <c r="S324" s="211"/>
      <c r="T324" s="211"/>
      <c r="U324" s="211"/>
      <c r="V324" s="211"/>
      <c r="W324" s="211"/>
      <c r="X324" s="211"/>
      <c r="Y324" s="211"/>
      <c r="Z324" s="211"/>
    </row>
    <row r="325" spans="1:26" ht="15.75" customHeight="1">
      <c r="A325" s="211"/>
      <c r="B325" s="211"/>
      <c r="C325" s="211"/>
      <c r="D325" s="211"/>
      <c r="E325" s="211"/>
      <c r="F325" s="211"/>
      <c r="G325" s="211"/>
      <c r="H325" s="211"/>
      <c r="I325" s="211"/>
      <c r="J325" s="211"/>
      <c r="K325" s="295"/>
      <c r="L325" s="211"/>
      <c r="M325" s="295"/>
      <c r="N325" s="211"/>
      <c r="O325" s="211"/>
      <c r="P325" s="211"/>
      <c r="Q325" s="211"/>
      <c r="R325" s="211"/>
      <c r="S325" s="211"/>
      <c r="T325" s="211"/>
      <c r="U325" s="211"/>
      <c r="V325" s="211"/>
      <c r="W325" s="211"/>
      <c r="X325" s="211"/>
      <c r="Y325" s="211"/>
      <c r="Z325" s="211"/>
    </row>
    <row r="326" spans="1:26" ht="15.75" customHeight="1">
      <c r="A326" s="211"/>
      <c r="B326" s="211"/>
      <c r="C326" s="211"/>
      <c r="D326" s="211"/>
      <c r="E326" s="211"/>
      <c r="F326" s="211"/>
      <c r="G326" s="211"/>
      <c r="H326" s="211"/>
      <c r="I326" s="211"/>
      <c r="J326" s="211"/>
      <c r="K326" s="295"/>
      <c r="L326" s="211"/>
      <c r="M326" s="295"/>
      <c r="N326" s="211"/>
      <c r="O326" s="211"/>
      <c r="P326" s="211"/>
      <c r="Q326" s="211"/>
      <c r="R326" s="211"/>
      <c r="S326" s="211"/>
      <c r="T326" s="211"/>
      <c r="U326" s="211"/>
      <c r="V326" s="211"/>
      <c r="W326" s="211"/>
      <c r="X326" s="211"/>
      <c r="Y326" s="211"/>
      <c r="Z326" s="211"/>
    </row>
    <row r="327" spans="1:26" ht="15.75" customHeight="1">
      <c r="A327" s="211"/>
      <c r="B327" s="211"/>
      <c r="C327" s="211"/>
      <c r="D327" s="211"/>
      <c r="E327" s="211"/>
      <c r="F327" s="211"/>
      <c r="G327" s="211"/>
      <c r="H327" s="211"/>
      <c r="I327" s="211"/>
      <c r="J327" s="211"/>
      <c r="K327" s="295"/>
      <c r="L327" s="211"/>
      <c r="M327" s="295"/>
      <c r="N327" s="211"/>
      <c r="O327" s="211"/>
      <c r="P327" s="211"/>
      <c r="Q327" s="211"/>
      <c r="R327" s="211"/>
      <c r="S327" s="211"/>
      <c r="T327" s="211"/>
      <c r="U327" s="211"/>
      <c r="V327" s="211"/>
      <c r="W327" s="211"/>
      <c r="X327" s="211"/>
      <c r="Y327" s="211"/>
      <c r="Z327" s="211"/>
    </row>
    <row r="328" spans="1:26" ht="15.75" customHeight="1">
      <c r="A328" s="211"/>
      <c r="B328" s="211"/>
      <c r="C328" s="211"/>
      <c r="D328" s="211"/>
      <c r="E328" s="211"/>
      <c r="F328" s="211"/>
      <c r="G328" s="211"/>
      <c r="H328" s="211"/>
      <c r="I328" s="211"/>
      <c r="J328" s="211"/>
      <c r="K328" s="295"/>
      <c r="L328" s="211"/>
      <c r="M328" s="295"/>
      <c r="N328" s="211"/>
      <c r="O328" s="211"/>
      <c r="P328" s="211"/>
      <c r="Q328" s="211"/>
      <c r="R328" s="211"/>
      <c r="S328" s="211"/>
      <c r="T328" s="211"/>
      <c r="U328" s="211"/>
      <c r="V328" s="211"/>
      <c r="W328" s="211"/>
      <c r="X328" s="211"/>
      <c r="Y328" s="211"/>
      <c r="Z328" s="211"/>
    </row>
    <row r="329" spans="1:26" ht="15.75" customHeight="1">
      <c r="A329" s="211"/>
      <c r="B329" s="211"/>
      <c r="C329" s="211"/>
      <c r="D329" s="211"/>
      <c r="E329" s="211"/>
      <c r="F329" s="211"/>
      <c r="G329" s="211"/>
      <c r="H329" s="211"/>
      <c r="I329" s="211"/>
      <c r="J329" s="211"/>
      <c r="K329" s="295"/>
      <c r="L329" s="211"/>
      <c r="M329" s="295"/>
      <c r="N329" s="211"/>
      <c r="O329" s="211"/>
      <c r="P329" s="211"/>
      <c r="Q329" s="211"/>
      <c r="R329" s="211"/>
      <c r="S329" s="211"/>
      <c r="T329" s="211"/>
      <c r="U329" s="211"/>
      <c r="V329" s="211"/>
      <c r="W329" s="211"/>
      <c r="X329" s="211"/>
      <c r="Y329" s="211"/>
      <c r="Z329" s="211"/>
    </row>
    <row r="330" spans="1:26" ht="15.75" customHeight="1">
      <c r="A330" s="211"/>
      <c r="B330" s="211"/>
      <c r="C330" s="211"/>
      <c r="D330" s="211"/>
      <c r="E330" s="211"/>
      <c r="F330" s="211"/>
      <c r="G330" s="211"/>
      <c r="H330" s="211"/>
      <c r="I330" s="211"/>
      <c r="J330" s="211"/>
      <c r="K330" s="295"/>
      <c r="L330" s="211"/>
      <c r="M330" s="295"/>
      <c r="N330" s="211"/>
      <c r="O330" s="211"/>
      <c r="P330" s="211"/>
      <c r="Q330" s="211"/>
      <c r="R330" s="211"/>
      <c r="S330" s="211"/>
      <c r="T330" s="211"/>
      <c r="U330" s="211"/>
      <c r="V330" s="211"/>
      <c r="W330" s="211"/>
      <c r="X330" s="211"/>
      <c r="Y330" s="211"/>
      <c r="Z330" s="211"/>
    </row>
    <row r="331" spans="1:26" ht="15.75" customHeight="1">
      <c r="A331" s="211"/>
      <c r="B331" s="211"/>
      <c r="C331" s="211"/>
      <c r="D331" s="211"/>
      <c r="E331" s="211"/>
      <c r="F331" s="211"/>
      <c r="G331" s="211"/>
      <c r="H331" s="211"/>
      <c r="I331" s="211"/>
      <c r="J331" s="211"/>
      <c r="K331" s="295"/>
      <c r="L331" s="211"/>
      <c r="M331" s="295"/>
      <c r="N331" s="211"/>
      <c r="O331" s="211"/>
      <c r="P331" s="211"/>
      <c r="Q331" s="211"/>
      <c r="R331" s="211"/>
      <c r="S331" s="211"/>
      <c r="T331" s="211"/>
      <c r="U331" s="211"/>
      <c r="V331" s="211"/>
      <c r="W331" s="211"/>
      <c r="X331" s="211"/>
      <c r="Y331" s="211"/>
      <c r="Z331" s="211"/>
    </row>
    <row r="332" spans="1:26" ht="15.75" customHeight="1">
      <c r="A332" s="211"/>
      <c r="B332" s="211"/>
      <c r="C332" s="211"/>
      <c r="D332" s="211"/>
      <c r="E332" s="211"/>
      <c r="F332" s="211"/>
      <c r="G332" s="211"/>
      <c r="H332" s="211"/>
      <c r="I332" s="211"/>
      <c r="J332" s="211"/>
      <c r="K332" s="295"/>
      <c r="L332" s="211"/>
      <c r="M332" s="295"/>
      <c r="N332" s="211"/>
      <c r="O332" s="211"/>
      <c r="P332" s="211"/>
      <c r="Q332" s="211"/>
      <c r="R332" s="211"/>
      <c r="S332" s="211"/>
      <c r="T332" s="211"/>
      <c r="U332" s="211"/>
      <c r="V332" s="211"/>
      <c r="W332" s="211"/>
      <c r="X332" s="211"/>
      <c r="Y332" s="211"/>
      <c r="Z332" s="211"/>
    </row>
    <row r="333" spans="1:26" ht="15.75" customHeight="1">
      <c r="A333" s="211"/>
      <c r="B333" s="211"/>
      <c r="C333" s="211"/>
      <c r="D333" s="211"/>
      <c r="E333" s="211"/>
      <c r="F333" s="211"/>
      <c r="G333" s="211"/>
      <c r="H333" s="211"/>
      <c r="I333" s="211"/>
      <c r="J333" s="211"/>
      <c r="K333" s="295"/>
      <c r="L333" s="211"/>
      <c r="M333" s="295"/>
      <c r="N333" s="211"/>
      <c r="O333" s="211"/>
      <c r="P333" s="211"/>
      <c r="Q333" s="211"/>
      <c r="R333" s="211"/>
      <c r="S333" s="211"/>
      <c r="T333" s="211"/>
      <c r="U333" s="211"/>
      <c r="V333" s="211"/>
      <c r="W333" s="211"/>
      <c r="X333" s="211"/>
      <c r="Y333" s="211"/>
      <c r="Z333" s="211"/>
    </row>
    <row r="334" spans="1:26" ht="15.75" customHeight="1">
      <c r="A334" s="211"/>
      <c r="B334" s="211"/>
      <c r="C334" s="211"/>
      <c r="D334" s="211"/>
      <c r="E334" s="211"/>
      <c r="F334" s="211"/>
      <c r="G334" s="211"/>
      <c r="H334" s="211"/>
      <c r="I334" s="211"/>
      <c r="J334" s="211"/>
      <c r="K334" s="295"/>
      <c r="L334" s="211"/>
      <c r="M334" s="295"/>
      <c r="N334" s="211"/>
      <c r="O334" s="211"/>
      <c r="P334" s="211"/>
      <c r="Q334" s="211"/>
      <c r="R334" s="211"/>
      <c r="S334" s="211"/>
      <c r="T334" s="211"/>
      <c r="U334" s="211"/>
      <c r="V334" s="211"/>
      <c r="W334" s="211"/>
      <c r="X334" s="211"/>
      <c r="Y334" s="211"/>
      <c r="Z334" s="211"/>
    </row>
    <row r="335" spans="1:26" ht="15.75" customHeight="1">
      <c r="A335" s="211"/>
      <c r="B335" s="211"/>
      <c r="C335" s="211"/>
      <c r="D335" s="211"/>
      <c r="E335" s="211"/>
      <c r="F335" s="211"/>
      <c r="G335" s="211"/>
      <c r="H335" s="211"/>
      <c r="I335" s="211"/>
      <c r="J335" s="211"/>
      <c r="K335" s="295"/>
      <c r="L335" s="211"/>
      <c r="M335" s="295"/>
      <c r="N335" s="211"/>
      <c r="O335" s="211"/>
      <c r="P335" s="211"/>
      <c r="Q335" s="211"/>
      <c r="R335" s="211"/>
      <c r="S335" s="211"/>
      <c r="T335" s="211"/>
      <c r="U335" s="211"/>
      <c r="V335" s="211"/>
      <c r="W335" s="211"/>
      <c r="X335" s="211"/>
      <c r="Y335" s="211"/>
      <c r="Z335" s="211"/>
    </row>
    <row r="336" spans="1:26" ht="15.75" customHeight="1">
      <c r="A336" s="211"/>
      <c r="B336" s="211"/>
      <c r="C336" s="211"/>
      <c r="D336" s="211"/>
      <c r="E336" s="211"/>
      <c r="F336" s="211"/>
      <c r="G336" s="211"/>
      <c r="H336" s="211"/>
      <c r="I336" s="211"/>
      <c r="J336" s="211"/>
      <c r="K336" s="295"/>
      <c r="L336" s="211"/>
      <c r="M336" s="295"/>
      <c r="N336" s="211"/>
      <c r="O336" s="211"/>
      <c r="P336" s="211"/>
      <c r="Q336" s="211"/>
      <c r="R336" s="211"/>
      <c r="S336" s="211"/>
      <c r="T336" s="211"/>
      <c r="U336" s="211"/>
      <c r="V336" s="211"/>
      <c r="W336" s="211"/>
      <c r="X336" s="211"/>
      <c r="Y336" s="211"/>
      <c r="Z336" s="211"/>
    </row>
    <row r="337" spans="1:26" ht="15.75" customHeight="1">
      <c r="A337" s="211"/>
      <c r="B337" s="211"/>
      <c r="C337" s="211"/>
      <c r="D337" s="211"/>
      <c r="E337" s="211"/>
      <c r="F337" s="211"/>
      <c r="G337" s="211"/>
      <c r="H337" s="211"/>
      <c r="I337" s="211"/>
      <c r="J337" s="211"/>
      <c r="K337" s="295"/>
      <c r="L337" s="211"/>
      <c r="M337" s="295"/>
      <c r="N337" s="211"/>
      <c r="O337" s="211"/>
      <c r="P337" s="211"/>
      <c r="Q337" s="211"/>
      <c r="R337" s="211"/>
      <c r="S337" s="211"/>
      <c r="T337" s="211"/>
      <c r="U337" s="211"/>
      <c r="V337" s="211"/>
      <c r="W337" s="211"/>
      <c r="X337" s="211"/>
      <c r="Y337" s="211"/>
      <c r="Z337" s="211"/>
    </row>
    <row r="338" spans="1:26" ht="15.75" customHeight="1">
      <c r="A338" s="211"/>
      <c r="B338" s="211"/>
      <c r="C338" s="211"/>
      <c r="D338" s="211"/>
      <c r="E338" s="211"/>
      <c r="F338" s="211"/>
      <c r="G338" s="211"/>
      <c r="H338" s="211"/>
      <c r="I338" s="211"/>
      <c r="J338" s="211"/>
      <c r="K338" s="295"/>
      <c r="L338" s="211"/>
      <c r="M338" s="295"/>
      <c r="N338" s="211"/>
      <c r="O338" s="211"/>
      <c r="P338" s="211"/>
      <c r="Q338" s="211"/>
      <c r="R338" s="211"/>
      <c r="S338" s="211"/>
      <c r="T338" s="211"/>
      <c r="U338" s="211"/>
      <c r="V338" s="211"/>
      <c r="W338" s="211"/>
      <c r="X338" s="211"/>
      <c r="Y338" s="211"/>
      <c r="Z338" s="211"/>
    </row>
    <row r="339" spans="1:26" ht="15.75" customHeight="1">
      <c r="A339" s="211"/>
      <c r="B339" s="211"/>
      <c r="C339" s="211"/>
      <c r="D339" s="211"/>
      <c r="E339" s="211"/>
      <c r="F339" s="211"/>
      <c r="G339" s="211"/>
      <c r="H339" s="211"/>
      <c r="I339" s="211"/>
      <c r="J339" s="211"/>
      <c r="K339" s="295"/>
      <c r="L339" s="211"/>
      <c r="M339" s="295"/>
      <c r="N339" s="211"/>
      <c r="O339" s="211"/>
      <c r="P339" s="211"/>
      <c r="Q339" s="211"/>
      <c r="R339" s="211"/>
      <c r="S339" s="211"/>
      <c r="T339" s="211"/>
      <c r="U339" s="211"/>
      <c r="V339" s="211"/>
      <c r="W339" s="211"/>
      <c r="X339" s="211"/>
      <c r="Y339" s="211"/>
      <c r="Z339" s="211"/>
    </row>
    <row r="340" spans="1:26" ht="15.75" customHeight="1">
      <c r="A340" s="211"/>
      <c r="B340" s="211"/>
      <c r="C340" s="211"/>
      <c r="D340" s="211"/>
      <c r="E340" s="211"/>
      <c r="F340" s="211"/>
      <c r="G340" s="211"/>
      <c r="H340" s="211"/>
      <c r="I340" s="211"/>
      <c r="J340" s="211"/>
      <c r="K340" s="295"/>
      <c r="L340" s="211"/>
      <c r="M340" s="295"/>
      <c r="N340" s="211"/>
      <c r="O340" s="211"/>
      <c r="P340" s="211"/>
      <c r="Q340" s="211"/>
      <c r="R340" s="211"/>
      <c r="S340" s="211"/>
      <c r="T340" s="211"/>
      <c r="U340" s="211"/>
      <c r="V340" s="211"/>
      <c r="W340" s="211"/>
      <c r="X340" s="211"/>
      <c r="Y340" s="211"/>
      <c r="Z340" s="211"/>
    </row>
    <row r="341" spans="1:26" ht="15.75" customHeight="1">
      <c r="A341" s="211"/>
      <c r="B341" s="211"/>
      <c r="C341" s="211"/>
      <c r="D341" s="211"/>
      <c r="E341" s="211"/>
      <c r="F341" s="211"/>
      <c r="G341" s="211"/>
      <c r="H341" s="211"/>
      <c r="I341" s="211"/>
      <c r="J341" s="211"/>
      <c r="K341" s="295"/>
      <c r="L341" s="211"/>
      <c r="M341" s="295"/>
      <c r="N341" s="211"/>
      <c r="O341" s="211"/>
      <c r="P341" s="211"/>
      <c r="Q341" s="211"/>
      <c r="R341" s="211"/>
      <c r="S341" s="211"/>
      <c r="T341" s="211"/>
      <c r="U341" s="211"/>
      <c r="V341" s="211"/>
      <c r="W341" s="211"/>
      <c r="X341" s="211"/>
      <c r="Y341" s="211"/>
      <c r="Z341" s="211"/>
    </row>
    <row r="342" spans="1:26" ht="15.75" customHeight="1">
      <c r="A342" s="211"/>
      <c r="B342" s="211"/>
      <c r="C342" s="211"/>
      <c r="D342" s="211"/>
      <c r="E342" s="211"/>
      <c r="F342" s="211"/>
      <c r="G342" s="211"/>
      <c r="H342" s="211"/>
      <c r="I342" s="211"/>
      <c r="J342" s="211"/>
      <c r="K342" s="295"/>
      <c r="L342" s="211"/>
      <c r="M342" s="295"/>
      <c r="N342" s="211"/>
      <c r="O342" s="211"/>
      <c r="P342" s="211"/>
      <c r="Q342" s="211"/>
      <c r="R342" s="211"/>
      <c r="S342" s="211"/>
      <c r="T342" s="211"/>
      <c r="U342" s="211"/>
      <c r="V342" s="211"/>
      <c r="W342" s="211"/>
      <c r="X342" s="211"/>
      <c r="Y342" s="211"/>
      <c r="Z342" s="211"/>
    </row>
    <row r="343" spans="1:26" ht="15.75" customHeight="1">
      <c r="A343" s="211"/>
      <c r="B343" s="211"/>
      <c r="C343" s="211"/>
      <c r="D343" s="211"/>
      <c r="E343" s="211"/>
      <c r="F343" s="211"/>
      <c r="G343" s="211"/>
      <c r="H343" s="211"/>
      <c r="I343" s="211"/>
      <c r="J343" s="211"/>
      <c r="K343" s="295"/>
      <c r="L343" s="211"/>
      <c r="M343" s="295"/>
      <c r="N343" s="211"/>
      <c r="O343" s="211"/>
      <c r="P343" s="211"/>
      <c r="Q343" s="211"/>
      <c r="R343" s="211"/>
      <c r="S343" s="211"/>
      <c r="T343" s="211"/>
      <c r="U343" s="211"/>
      <c r="V343" s="211"/>
      <c r="W343" s="211"/>
      <c r="X343" s="211"/>
      <c r="Y343" s="211"/>
      <c r="Z343" s="211"/>
    </row>
    <row r="344" spans="1:26" ht="15.75" customHeight="1">
      <c r="A344" s="211"/>
      <c r="B344" s="211"/>
      <c r="C344" s="211"/>
      <c r="D344" s="211"/>
      <c r="E344" s="211"/>
      <c r="F344" s="211"/>
      <c r="G344" s="211"/>
      <c r="H344" s="211"/>
      <c r="I344" s="211"/>
      <c r="J344" s="211"/>
      <c r="K344" s="295"/>
      <c r="L344" s="211"/>
      <c r="M344" s="295"/>
      <c r="N344" s="211"/>
      <c r="O344" s="211"/>
      <c r="P344" s="211"/>
      <c r="Q344" s="211"/>
      <c r="R344" s="211"/>
      <c r="S344" s="211"/>
      <c r="T344" s="211"/>
      <c r="U344" s="211"/>
      <c r="V344" s="211"/>
      <c r="W344" s="211"/>
      <c r="X344" s="211"/>
      <c r="Y344" s="211"/>
      <c r="Z344" s="211"/>
    </row>
    <row r="345" spans="1:26" ht="15.75" customHeight="1">
      <c r="A345" s="211"/>
      <c r="B345" s="211"/>
      <c r="C345" s="211"/>
      <c r="D345" s="211"/>
      <c r="E345" s="211"/>
      <c r="F345" s="211"/>
      <c r="G345" s="211"/>
      <c r="H345" s="211"/>
      <c r="I345" s="211"/>
      <c r="J345" s="211"/>
      <c r="K345" s="295"/>
      <c r="L345" s="211"/>
      <c r="M345" s="295"/>
      <c r="N345" s="211"/>
      <c r="O345" s="211"/>
      <c r="P345" s="211"/>
      <c r="Q345" s="211"/>
      <c r="R345" s="211"/>
      <c r="S345" s="211"/>
      <c r="T345" s="211"/>
      <c r="U345" s="211"/>
      <c r="V345" s="211"/>
      <c r="W345" s="211"/>
      <c r="X345" s="211"/>
      <c r="Y345" s="211"/>
      <c r="Z345" s="211"/>
    </row>
    <row r="346" spans="1:26" ht="15.75" customHeight="1">
      <c r="A346" s="211"/>
      <c r="B346" s="211"/>
      <c r="C346" s="211"/>
      <c r="D346" s="211"/>
      <c r="E346" s="211"/>
      <c r="F346" s="211"/>
      <c r="G346" s="211"/>
      <c r="H346" s="211"/>
      <c r="I346" s="211"/>
      <c r="J346" s="211"/>
      <c r="K346" s="295"/>
      <c r="L346" s="211"/>
      <c r="M346" s="295"/>
      <c r="N346" s="211"/>
      <c r="O346" s="211"/>
      <c r="P346" s="211"/>
      <c r="Q346" s="211"/>
      <c r="R346" s="211"/>
      <c r="S346" s="211"/>
      <c r="T346" s="211"/>
      <c r="U346" s="211"/>
      <c r="V346" s="211"/>
      <c r="W346" s="211"/>
      <c r="X346" s="211"/>
      <c r="Y346" s="211"/>
      <c r="Z346" s="211"/>
    </row>
    <row r="347" spans="1:26" ht="15.75" customHeight="1">
      <c r="A347" s="211"/>
      <c r="B347" s="211"/>
      <c r="C347" s="211"/>
      <c r="D347" s="211"/>
      <c r="E347" s="211"/>
      <c r="F347" s="211"/>
      <c r="G347" s="211"/>
      <c r="H347" s="211"/>
      <c r="I347" s="211"/>
      <c r="J347" s="211"/>
      <c r="K347" s="295"/>
      <c r="L347" s="211"/>
      <c r="M347" s="295"/>
      <c r="N347" s="211"/>
      <c r="O347" s="211"/>
      <c r="P347" s="211"/>
      <c r="Q347" s="211"/>
      <c r="R347" s="211"/>
      <c r="S347" s="211"/>
      <c r="T347" s="211"/>
      <c r="U347" s="211"/>
      <c r="V347" s="211"/>
      <c r="W347" s="211"/>
      <c r="X347" s="211"/>
      <c r="Y347" s="211"/>
      <c r="Z347" s="211"/>
    </row>
    <row r="348" spans="1:26" ht="15.75" customHeight="1">
      <c r="A348" s="211"/>
      <c r="B348" s="211"/>
      <c r="C348" s="211"/>
      <c r="D348" s="211"/>
      <c r="E348" s="211"/>
      <c r="F348" s="211"/>
      <c r="G348" s="211"/>
      <c r="H348" s="211"/>
      <c r="I348" s="211"/>
      <c r="J348" s="211"/>
      <c r="K348" s="295"/>
      <c r="L348" s="211"/>
      <c r="M348" s="295"/>
      <c r="N348" s="211"/>
      <c r="O348" s="211"/>
      <c r="P348" s="211"/>
      <c r="Q348" s="211"/>
      <c r="R348" s="211"/>
      <c r="S348" s="211"/>
      <c r="T348" s="211"/>
      <c r="U348" s="211"/>
      <c r="V348" s="211"/>
      <c r="W348" s="211"/>
      <c r="X348" s="211"/>
      <c r="Y348" s="211"/>
      <c r="Z348" s="211"/>
    </row>
    <row r="349" spans="1:26" ht="15.75" customHeight="1">
      <c r="A349" s="211"/>
      <c r="B349" s="211"/>
      <c r="C349" s="211"/>
      <c r="D349" s="211"/>
      <c r="E349" s="211"/>
      <c r="F349" s="211"/>
      <c r="G349" s="211"/>
      <c r="H349" s="211"/>
      <c r="I349" s="211"/>
      <c r="J349" s="211"/>
      <c r="K349" s="295"/>
      <c r="L349" s="211"/>
      <c r="M349" s="295"/>
      <c r="N349" s="211"/>
      <c r="O349" s="211"/>
      <c r="P349" s="211"/>
      <c r="Q349" s="211"/>
      <c r="R349" s="211"/>
      <c r="S349" s="211"/>
      <c r="T349" s="211"/>
      <c r="U349" s="211"/>
      <c r="V349" s="211"/>
      <c r="W349" s="211"/>
      <c r="X349" s="211"/>
      <c r="Y349" s="211"/>
      <c r="Z349" s="211"/>
    </row>
    <row r="350" spans="1:26" ht="15.75" customHeight="1">
      <c r="A350" s="211"/>
      <c r="B350" s="211"/>
      <c r="C350" s="211"/>
      <c r="D350" s="211"/>
      <c r="E350" s="211"/>
      <c r="F350" s="211"/>
      <c r="G350" s="211"/>
      <c r="H350" s="211"/>
      <c r="I350" s="211"/>
      <c r="J350" s="211"/>
      <c r="K350" s="295"/>
      <c r="L350" s="211"/>
      <c r="M350" s="295"/>
      <c r="N350" s="211"/>
      <c r="O350" s="211"/>
      <c r="P350" s="211"/>
      <c r="Q350" s="211"/>
      <c r="R350" s="211"/>
      <c r="S350" s="211"/>
      <c r="T350" s="211"/>
      <c r="U350" s="211"/>
      <c r="V350" s="211"/>
      <c r="W350" s="211"/>
      <c r="X350" s="211"/>
      <c r="Y350" s="211"/>
      <c r="Z350" s="211"/>
    </row>
    <row r="351" spans="1:26" ht="15.75" customHeight="1">
      <c r="A351" s="211"/>
      <c r="B351" s="211"/>
      <c r="C351" s="211"/>
      <c r="D351" s="211"/>
      <c r="E351" s="211"/>
      <c r="F351" s="211"/>
      <c r="G351" s="211"/>
      <c r="H351" s="211"/>
      <c r="I351" s="211"/>
      <c r="J351" s="211"/>
      <c r="K351" s="295"/>
      <c r="L351" s="211"/>
      <c r="M351" s="295"/>
      <c r="N351" s="211"/>
      <c r="O351" s="211"/>
      <c r="P351" s="211"/>
      <c r="Q351" s="211"/>
      <c r="R351" s="211"/>
      <c r="S351" s="211"/>
      <c r="T351" s="211"/>
      <c r="U351" s="211"/>
      <c r="V351" s="211"/>
      <c r="W351" s="211"/>
      <c r="X351" s="211"/>
      <c r="Y351" s="211"/>
      <c r="Z351" s="211"/>
    </row>
    <row r="352" spans="1:26" ht="15.75" customHeight="1">
      <c r="A352" s="211"/>
      <c r="B352" s="211"/>
      <c r="C352" s="211"/>
      <c r="D352" s="211"/>
      <c r="E352" s="211"/>
      <c r="F352" s="211"/>
      <c r="G352" s="211"/>
      <c r="H352" s="211"/>
      <c r="I352" s="211"/>
      <c r="J352" s="211"/>
      <c r="K352" s="295"/>
      <c r="L352" s="211"/>
      <c r="M352" s="295"/>
      <c r="N352" s="211"/>
      <c r="O352" s="211"/>
      <c r="P352" s="211"/>
      <c r="Q352" s="211"/>
      <c r="R352" s="211"/>
      <c r="S352" s="211"/>
      <c r="T352" s="211"/>
      <c r="U352" s="211"/>
      <c r="V352" s="211"/>
      <c r="W352" s="211"/>
      <c r="X352" s="211"/>
      <c r="Y352" s="211"/>
      <c r="Z352" s="211"/>
    </row>
    <row r="353" spans="1:26" ht="15.75" customHeight="1">
      <c r="A353" s="211"/>
      <c r="B353" s="211"/>
      <c r="C353" s="211"/>
      <c r="D353" s="211"/>
      <c r="E353" s="211"/>
      <c r="F353" s="211"/>
      <c r="G353" s="211"/>
      <c r="H353" s="211"/>
      <c r="I353" s="211"/>
      <c r="J353" s="211"/>
      <c r="K353" s="295"/>
      <c r="L353" s="211"/>
      <c r="M353" s="295"/>
      <c r="N353" s="211"/>
      <c r="O353" s="211"/>
      <c r="P353" s="211"/>
      <c r="Q353" s="211"/>
      <c r="R353" s="211"/>
      <c r="S353" s="211"/>
      <c r="T353" s="211"/>
      <c r="U353" s="211"/>
      <c r="V353" s="211"/>
      <c r="W353" s="211"/>
      <c r="X353" s="211"/>
      <c r="Y353" s="211"/>
      <c r="Z353" s="211"/>
    </row>
    <row r="354" spans="1:26" ht="15.75" customHeight="1">
      <c r="A354" s="211"/>
      <c r="B354" s="211"/>
      <c r="C354" s="211"/>
      <c r="D354" s="211"/>
      <c r="E354" s="211"/>
      <c r="F354" s="211"/>
      <c r="G354" s="211"/>
      <c r="H354" s="211"/>
      <c r="I354" s="211"/>
      <c r="J354" s="211"/>
      <c r="K354" s="295"/>
      <c r="L354" s="211"/>
      <c r="M354" s="295"/>
      <c r="N354" s="211"/>
      <c r="O354" s="211"/>
      <c r="P354" s="211"/>
      <c r="Q354" s="211"/>
      <c r="R354" s="211"/>
      <c r="S354" s="211"/>
      <c r="T354" s="211"/>
      <c r="U354" s="211"/>
      <c r="V354" s="211"/>
      <c r="W354" s="211"/>
      <c r="X354" s="211"/>
      <c r="Y354" s="211"/>
      <c r="Z354" s="211"/>
    </row>
    <row r="355" spans="1:26" ht="15.75" customHeight="1">
      <c r="A355" s="211"/>
      <c r="B355" s="211"/>
      <c r="C355" s="211"/>
      <c r="D355" s="211"/>
      <c r="E355" s="211"/>
      <c r="F355" s="211"/>
      <c r="G355" s="211"/>
      <c r="H355" s="211"/>
      <c r="I355" s="211"/>
      <c r="J355" s="211"/>
      <c r="K355" s="295"/>
      <c r="L355" s="211"/>
      <c r="M355" s="295"/>
      <c r="N355" s="211"/>
      <c r="O355" s="211"/>
      <c r="P355" s="211"/>
      <c r="Q355" s="211"/>
      <c r="R355" s="211"/>
      <c r="S355" s="211"/>
      <c r="T355" s="211"/>
      <c r="U355" s="211"/>
      <c r="V355" s="211"/>
      <c r="W355" s="211"/>
      <c r="X355" s="211"/>
      <c r="Y355" s="211"/>
      <c r="Z355" s="211"/>
    </row>
    <row r="356" spans="1:26" ht="15.75" customHeight="1">
      <c r="A356" s="211"/>
      <c r="B356" s="211"/>
      <c r="C356" s="211"/>
      <c r="D356" s="211"/>
      <c r="E356" s="211"/>
      <c r="F356" s="211"/>
      <c r="G356" s="211"/>
      <c r="H356" s="211"/>
      <c r="I356" s="211"/>
      <c r="J356" s="211"/>
      <c r="K356" s="295"/>
      <c r="L356" s="211"/>
      <c r="M356" s="295"/>
      <c r="N356" s="211"/>
      <c r="O356" s="211"/>
      <c r="P356" s="211"/>
      <c r="Q356" s="211"/>
      <c r="R356" s="211"/>
      <c r="S356" s="211"/>
      <c r="T356" s="211"/>
      <c r="U356" s="211"/>
      <c r="V356" s="211"/>
      <c r="W356" s="211"/>
      <c r="X356" s="211"/>
      <c r="Y356" s="211"/>
      <c r="Z356" s="211"/>
    </row>
    <row r="357" spans="1:26" ht="15.75" customHeight="1">
      <c r="A357" s="211"/>
      <c r="B357" s="211"/>
      <c r="C357" s="211"/>
      <c r="D357" s="211"/>
      <c r="E357" s="211"/>
      <c r="F357" s="211"/>
      <c r="G357" s="211"/>
      <c r="H357" s="211"/>
      <c r="I357" s="211"/>
      <c r="J357" s="211"/>
      <c r="K357" s="295"/>
      <c r="L357" s="211"/>
      <c r="M357" s="295"/>
      <c r="N357" s="211"/>
      <c r="O357" s="211"/>
      <c r="P357" s="211"/>
      <c r="Q357" s="211"/>
      <c r="R357" s="211"/>
      <c r="S357" s="211"/>
      <c r="T357" s="211"/>
      <c r="U357" s="211"/>
      <c r="V357" s="211"/>
      <c r="W357" s="211"/>
      <c r="X357" s="211"/>
      <c r="Y357" s="211"/>
      <c r="Z357" s="211"/>
    </row>
    <row r="358" spans="1:26" ht="15.75" customHeight="1">
      <c r="A358" s="211"/>
      <c r="B358" s="211"/>
      <c r="C358" s="211"/>
      <c r="D358" s="211"/>
      <c r="E358" s="211"/>
      <c r="F358" s="211"/>
      <c r="G358" s="211"/>
      <c r="H358" s="211"/>
      <c r="I358" s="211"/>
      <c r="J358" s="211"/>
      <c r="K358" s="295"/>
      <c r="L358" s="211"/>
      <c r="M358" s="295"/>
      <c r="N358" s="211"/>
      <c r="O358" s="211"/>
      <c r="P358" s="211"/>
      <c r="Q358" s="211"/>
      <c r="R358" s="211"/>
      <c r="S358" s="211"/>
      <c r="T358" s="211"/>
      <c r="U358" s="211"/>
      <c r="V358" s="211"/>
      <c r="W358" s="211"/>
      <c r="X358" s="211"/>
      <c r="Y358" s="211"/>
      <c r="Z358" s="211"/>
    </row>
    <row r="359" spans="1:26" ht="15.75" customHeight="1">
      <c r="A359" s="211"/>
      <c r="B359" s="211"/>
      <c r="C359" s="211"/>
      <c r="D359" s="211"/>
      <c r="E359" s="211"/>
      <c r="F359" s="211"/>
      <c r="G359" s="211"/>
      <c r="H359" s="211"/>
      <c r="I359" s="211"/>
      <c r="J359" s="211"/>
      <c r="K359" s="295"/>
      <c r="L359" s="211"/>
      <c r="M359" s="295"/>
      <c r="N359" s="211"/>
      <c r="O359" s="211"/>
      <c r="P359" s="211"/>
      <c r="Q359" s="211"/>
      <c r="R359" s="211"/>
      <c r="S359" s="211"/>
      <c r="T359" s="211"/>
      <c r="U359" s="211"/>
      <c r="V359" s="211"/>
      <c r="W359" s="211"/>
      <c r="X359" s="211"/>
      <c r="Y359" s="211"/>
      <c r="Z359" s="211"/>
    </row>
    <row r="360" spans="1:26" ht="15.75" customHeight="1">
      <c r="A360" s="211"/>
      <c r="B360" s="211"/>
      <c r="C360" s="211"/>
      <c r="D360" s="211"/>
      <c r="E360" s="211"/>
      <c r="F360" s="211"/>
      <c r="G360" s="211"/>
      <c r="H360" s="211"/>
      <c r="I360" s="211"/>
      <c r="J360" s="211"/>
      <c r="K360" s="295"/>
      <c r="L360" s="211"/>
      <c r="M360" s="295"/>
      <c r="N360" s="211"/>
      <c r="O360" s="211"/>
      <c r="P360" s="211"/>
      <c r="Q360" s="211"/>
      <c r="R360" s="211"/>
      <c r="S360" s="211"/>
      <c r="T360" s="211"/>
      <c r="U360" s="211"/>
      <c r="V360" s="211"/>
      <c r="W360" s="211"/>
      <c r="X360" s="211"/>
      <c r="Y360" s="211"/>
      <c r="Z360" s="211"/>
    </row>
    <row r="361" spans="1:26" ht="15.75" customHeight="1">
      <c r="A361" s="211"/>
      <c r="B361" s="211"/>
      <c r="C361" s="211"/>
      <c r="D361" s="211"/>
      <c r="E361" s="211"/>
      <c r="F361" s="211"/>
      <c r="G361" s="211"/>
      <c r="H361" s="211"/>
      <c r="I361" s="211"/>
      <c r="J361" s="211"/>
      <c r="K361" s="295"/>
      <c r="L361" s="211"/>
      <c r="M361" s="295"/>
      <c r="N361" s="211"/>
      <c r="O361" s="211"/>
      <c r="P361" s="211"/>
      <c r="Q361" s="211"/>
      <c r="R361" s="211"/>
      <c r="S361" s="211"/>
      <c r="T361" s="211"/>
      <c r="U361" s="211"/>
      <c r="V361" s="211"/>
      <c r="W361" s="211"/>
      <c r="X361" s="211"/>
      <c r="Y361" s="211"/>
      <c r="Z361" s="211"/>
    </row>
    <row r="362" spans="1:26" ht="15.75" customHeight="1">
      <c r="A362" s="211"/>
      <c r="B362" s="211"/>
      <c r="C362" s="211"/>
      <c r="D362" s="211"/>
      <c r="E362" s="211"/>
      <c r="F362" s="211"/>
      <c r="G362" s="211"/>
      <c r="H362" s="211"/>
      <c r="I362" s="211"/>
      <c r="J362" s="211"/>
      <c r="K362" s="295"/>
      <c r="L362" s="211"/>
      <c r="M362" s="295"/>
      <c r="N362" s="211"/>
      <c r="O362" s="211"/>
      <c r="P362" s="211"/>
      <c r="Q362" s="211"/>
      <c r="R362" s="211"/>
      <c r="S362" s="211"/>
      <c r="T362" s="211"/>
      <c r="U362" s="211"/>
      <c r="V362" s="211"/>
      <c r="W362" s="211"/>
      <c r="X362" s="211"/>
      <c r="Y362" s="211"/>
      <c r="Z362" s="211"/>
    </row>
    <row r="363" spans="1:26" ht="15.75" customHeight="1">
      <c r="A363" s="211"/>
      <c r="B363" s="211"/>
      <c r="C363" s="211"/>
      <c r="D363" s="211"/>
      <c r="E363" s="211"/>
      <c r="F363" s="211"/>
      <c r="G363" s="211"/>
      <c r="H363" s="211"/>
      <c r="I363" s="211"/>
      <c r="J363" s="211"/>
      <c r="K363" s="295"/>
      <c r="L363" s="211"/>
      <c r="M363" s="295"/>
      <c r="N363" s="211"/>
      <c r="O363" s="211"/>
      <c r="P363" s="211"/>
      <c r="Q363" s="211"/>
      <c r="R363" s="211"/>
      <c r="S363" s="211"/>
      <c r="T363" s="211"/>
      <c r="U363" s="211"/>
      <c r="V363" s="211"/>
      <c r="W363" s="211"/>
      <c r="X363" s="211"/>
      <c r="Y363" s="211"/>
      <c r="Z363" s="211"/>
    </row>
    <row r="364" spans="1:26" ht="15.75" customHeight="1">
      <c r="A364" s="211"/>
      <c r="B364" s="211"/>
      <c r="C364" s="211"/>
      <c r="D364" s="211"/>
      <c r="E364" s="211"/>
      <c r="F364" s="211"/>
      <c r="G364" s="211"/>
      <c r="H364" s="211"/>
      <c r="I364" s="211"/>
      <c r="J364" s="211"/>
      <c r="K364" s="295"/>
      <c r="L364" s="211"/>
      <c r="M364" s="295"/>
      <c r="N364" s="211"/>
      <c r="O364" s="211"/>
      <c r="P364" s="211"/>
      <c r="Q364" s="211"/>
      <c r="R364" s="211"/>
      <c r="S364" s="211"/>
      <c r="T364" s="211"/>
      <c r="U364" s="211"/>
      <c r="V364" s="211"/>
      <c r="W364" s="211"/>
      <c r="X364" s="211"/>
      <c r="Y364" s="211"/>
      <c r="Z364" s="211"/>
    </row>
    <row r="365" spans="1:26" ht="15.75" customHeight="1">
      <c r="A365" s="211"/>
      <c r="B365" s="211"/>
      <c r="C365" s="211"/>
      <c r="D365" s="211"/>
      <c r="E365" s="211"/>
      <c r="F365" s="211"/>
      <c r="G365" s="211"/>
      <c r="H365" s="211"/>
      <c r="I365" s="211"/>
      <c r="J365" s="211"/>
      <c r="K365" s="295"/>
      <c r="L365" s="211"/>
      <c r="M365" s="295"/>
      <c r="N365" s="211"/>
      <c r="O365" s="211"/>
      <c r="P365" s="211"/>
      <c r="Q365" s="211"/>
      <c r="R365" s="211"/>
      <c r="S365" s="211"/>
      <c r="T365" s="211"/>
      <c r="U365" s="211"/>
      <c r="V365" s="211"/>
      <c r="W365" s="211"/>
      <c r="X365" s="211"/>
      <c r="Y365" s="211"/>
      <c r="Z365" s="211"/>
    </row>
    <row r="366" spans="1:26" ht="15.75" customHeight="1">
      <c r="A366" s="211"/>
      <c r="B366" s="211"/>
      <c r="C366" s="211"/>
      <c r="D366" s="211"/>
      <c r="E366" s="211"/>
      <c r="F366" s="211"/>
      <c r="G366" s="211"/>
      <c r="H366" s="211"/>
      <c r="I366" s="211"/>
      <c r="J366" s="211"/>
      <c r="K366" s="295"/>
      <c r="L366" s="211"/>
      <c r="M366" s="295"/>
      <c r="N366" s="211"/>
      <c r="O366" s="211"/>
      <c r="P366" s="211"/>
      <c r="Q366" s="211"/>
      <c r="R366" s="211"/>
      <c r="S366" s="211"/>
      <c r="T366" s="211"/>
      <c r="U366" s="211"/>
      <c r="V366" s="211"/>
      <c r="W366" s="211"/>
      <c r="X366" s="211"/>
      <c r="Y366" s="211"/>
      <c r="Z366" s="211"/>
    </row>
    <row r="367" spans="1:26" ht="15.75" customHeight="1">
      <c r="A367" s="211"/>
      <c r="B367" s="211"/>
      <c r="C367" s="211"/>
      <c r="D367" s="211"/>
      <c r="E367" s="211"/>
      <c r="F367" s="211"/>
      <c r="G367" s="211"/>
      <c r="H367" s="211"/>
      <c r="I367" s="211"/>
      <c r="J367" s="211"/>
      <c r="K367" s="295"/>
      <c r="L367" s="211"/>
      <c r="M367" s="295"/>
      <c r="N367" s="211"/>
      <c r="O367" s="211"/>
      <c r="P367" s="211"/>
      <c r="Q367" s="211"/>
      <c r="R367" s="211"/>
      <c r="S367" s="211"/>
      <c r="T367" s="211"/>
      <c r="U367" s="211"/>
      <c r="V367" s="211"/>
      <c r="W367" s="211"/>
      <c r="X367" s="211"/>
      <c r="Y367" s="211"/>
      <c r="Z367" s="211"/>
    </row>
    <row r="368" spans="1:26" ht="15.75" customHeight="1">
      <c r="A368" s="211"/>
      <c r="B368" s="211"/>
      <c r="C368" s="211"/>
      <c r="D368" s="211"/>
      <c r="E368" s="211"/>
      <c r="F368" s="211"/>
      <c r="G368" s="211"/>
      <c r="H368" s="211"/>
      <c r="I368" s="211"/>
      <c r="J368" s="211"/>
      <c r="K368" s="295"/>
      <c r="L368" s="211"/>
      <c r="M368" s="295"/>
      <c r="N368" s="211"/>
      <c r="O368" s="211"/>
      <c r="P368" s="211"/>
      <c r="Q368" s="211"/>
      <c r="R368" s="211"/>
      <c r="S368" s="211"/>
      <c r="T368" s="211"/>
      <c r="U368" s="211"/>
      <c r="V368" s="211"/>
      <c r="W368" s="211"/>
      <c r="X368" s="211"/>
      <c r="Y368" s="211"/>
      <c r="Z368" s="211"/>
    </row>
    <row r="369" spans="1:26" ht="15.75" customHeight="1">
      <c r="A369" s="211"/>
      <c r="B369" s="211"/>
      <c r="C369" s="211"/>
      <c r="D369" s="211"/>
      <c r="E369" s="211"/>
      <c r="F369" s="211"/>
      <c r="G369" s="211"/>
      <c r="H369" s="211"/>
      <c r="I369" s="211"/>
      <c r="J369" s="211"/>
      <c r="K369" s="295"/>
      <c r="L369" s="211"/>
      <c r="M369" s="295"/>
      <c r="N369" s="211"/>
      <c r="O369" s="211"/>
      <c r="P369" s="211"/>
      <c r="Q369" s="211"/>
      <c r="R369" s="211"/>
      <c r="S369" s="211"/>
      <c r="T369" s="211"/>
      <c r="U369" s="211"/>
      <c r="V369" s="211"/>
      <c r="W369" s="211"/>
      <c r="X369" s="211"/>
      <c r="Y369" s="211"/>
      <c r="Z369" s="211"/>
    </row>
    <row r="370" spans="1:26" ht="15.75" customHeight="1">
      <c r="A370" s="211"/>
      <c r="B370" s="211"/>
      <c r="C370" s="211"/>
      <c r="D370" s="211"/>
      <c r="E370" s="211"/>
      <c r="F370" s="211"/>
      <c r="G370" s="211"/>
      <c r="H370" s="211"/>
      <c r="I370" s="211"/>
      <c r="J370" s="211"/>
      <c r="K370" s="295"/>
      <c r="L370" s="211"/>
      <c r="M370" s="295"/>
      <c r="N370" s="211"/>
      <c r="O370" s="211"/>
      <c r="P370" s="211"/>
      <c r="Q370" s="211"/>
      <c r="R370" s="211"/>
      <c r="S370" s="211"/>
      <c r="T370" s="211"/>
      <c r="U370" s="211"/>
      <c r="V370" s="211"/>
      <c r="W370" s="211"/>
      <c r="X370" s="211"/>
      <c r="Y370" s="211"/>
      <c r="Z370" s="211"/>
    </row>
    <row r="371" spans="1:26" ht="15.75" customHeight="1">
      <c r="A371" s="211"/>
      <c r="B371" s="211"/>
      <c r="C371" s="211"/>
      <c r="D371" s="211"/>
      <c r="E371" s="211"/>
      <c r="F371" s="211"/>
      <c r="G371" s="211"/>
      <c r="H371" s="211"/>
      <c r="I371" s="211"/>
      <c r="J371" s="211"/>
      <c r="K371" s="295"/>
      <c r="L371" s="211"/>
      <c r="M371" s="295"/>
      <c r="N371" s="211"/>
      <c r="O371" s="211"/>
      <c r="P371" s="211"/>
      <c r="Q371" s="211"/>
      <c r="R371" s="211"/>
      <c r="S371" s="211"/>
      <c r="T371" s="211"/>
      <c r="U371" s="211"/>
      <c r="V371" s="211"/>
      <c r="W371" s="211"/>
      <c r="X371" s="211"/>
      <c r="Y371" s="211"/>
      <c r="Z371" s="211"/>
    </row>
    <row r="372" spans="1:26" ht="15.75" customHeight="1">
      <c r="A372" s="211"/>
      <c r="B372" s="211"/>
      <c r="C372" s="211"/>
      <c r="D372" s="211"/>
      <c r="E372" s="211"/>
      <c r="F372" s="211"/>
      <c r="G372" s="211"/>
      <c r="H372" s="211"/>
      <c r="I372" s="211"/>
      <c r="J372" s="211"/>
      <c r="K372" s="295"/>
      <c r="L372" s="211"/>
      <c r="M372" s="295"/>
      <c r="N372" s="211"/>
      <c r="O372" s="211"/>
      <c r="P372" s="211"/>
      <c r="Q372" s="211"/>
      <c r="R372" s="211"/>
      <c r="S372" s="211"/>
      <c r="T372" s="211"/>
      <c r="U372" s="211"/>
      <c r="V372" s="211"/>
      <c r="W372" s="211"/>
      <c r="X372" s="211"/>
      <c r="Y372" s="211"/>
      <c r="Z372" s="211"/>
    </row>
    <row r="373" spans="1:26" ht="15.75" customHeight="1">
      <c r="A373" s="211"/>
      <c r="B373" s="211"/>
      <c r="C373" s="211"/>
      <c r="D373" s="211"/>
      <c r="E373" s="211"/>
      <c r="F373" s="211"/>
      <c r="G373" s="211"/>
      <c r="H373" s="211"/>
      <c r="I373" s="211"/>
      <c r="J373" s="211"/>
      <c r="K373" s="295"/>
      <c r="L373" s="211"/>
      <c r="M373" s="295"/>
      <c r="N373" s="211"/>
      <c r="O373" s="211"/>
      <c r="P373" s="211"/>
      <c r="Q373" s="211"/>
      <c r="R373" s="211"/>
      <c r="S373" s="211"/>
      <c r="T373" s="211"/>
      <c r="U373" s="211"/>
      <c r="V373" s="211"/>
      <c r="W373" s="211"/>
      <c r="X373" s="211"/>
      <c r="Y373" s="211"/>
      <c r="Z373" s="211"/>
    </row>
    <row r="374" spans="1:26" ht="15.75" customHeight="1">
      <c r="A374" s="211"/>
      <c r="B374" s="211"/>
      <c r="C374" s="211"/>
      <c r="D374" s="211"/>
      <c r="E374" s="211"/>
      <c r="F374" s="211"/>
      <c r="G374" s="211"/>
      <c r="H374" s="211"/>
      <c r="I374" s="211"/>
      <c r="J374" s="211"/>
      <c r="K374" s="295"/>
      <c r="L374" s="211"/>
      <c r="M374" s="295"/>
      <c r="N374" s="211"/>
      <c r="O374" s="211"/>
      <c r="P374" s="211"/>
      <c r="Q374" s="211"/>
      <c r="R374" s="211"/>
      <c r="S374" s="211"/>
      <c r="T374" s="211"/>
      <c r="U374" s="211"/>
      <c r="V374" s="211"/>
      <c r="W374" s="211"/>
      <c r="X374" s="211"/>
      <c r="Y374" s="211"/>
      <c r="Z374" s="211"/>
    </row>
    <row r="375" spans="1:26" ht="15.75" customHeight="1">
      <c r="A375" s="211"/>
      <c r="B375" s="211"/>
      <c r="C375" s="211"/>
      <c r="D375" s="211"/>
      <c r="E375" s="211"/>
      <c r="F375" s="211"/>
      <c r="G375" s="211"/>
      <c r="H375" s="211"/>
      <c r="I375" s="211"/>
      <c r="J375" s="211"/>
      <c r="K375" s="295"/>
      <c r="L375" s="211"/>
      <c r="M375" s="295"/>
      <c r="N375" s="211"/>
      <c r="O375" s="211"/>
      <c r="P375" s="211"/>
      <c r="Q375" s="211"/>
      <c r="R375" s="211"/>
      <c r="S375" s="211"/>
      <c r="T375" s="211"/>
      <c r="U375" s="211"/>
      <c r="V375" s="211"/>
      <c r="W375" s="211"/>
      <c r="X375" s="211"/>
      <c r="Y375" s="211"/>
      <c r="Z375" s="211"/>
    </row>
    <row r="376" spans="1:26" ht="15.75" customHeight="1">
      <c r="A376" s="211"/>
      <c r="B376" s="211"/>
      <c r="C376" s="211"/>
      <c r="D376" s="211"/>
      <c r="E376" s="211"/>
      <c r="F376" s="211"/>
      <c r="G376" s="211"/>
      <c r="H376" s="211"/>
      <c r="I376" s="211"/>
      <c r="J376" s="211"/>
      <c r="K376" s="295"/>
      <c r="L376" s="211"/>
      <c r="M376" s="295"/>
      <c r="N376" s="211"/>
      <c r="O376" s="211"/>
      <c r="P376" s="211"/>
      <c r="Q376" s="211"/>
      <c r="R376" s="211"/>
      <c r="S376" s="211"/>
      <c r="T376" s="211"/>
      <c r="U376" s="211"/>
      <c r="V376" s="211"/>
      <c r="W376" s="211"/>
      <c r="X376" s="211"/>
      <c r="Y376" s="211"/>
      <c r="Z376" s="211"/>
    </row>
    <row r="377" spans="1:26" ht="15.75" customHeight="1">
      <c r="A377" s="211"/>
      <c r="B377" s="211"/>
      <c r="C377" s="211"/>
      <c r="D377" s="211"/>
      <c r="E377" s="211"/>
      <c r="F377" s="211"/>
      <c r="G377" s="211"/>
      <c r="H377" s="211"/>
      <c r="I377" s="211"/>
      <c r="J377" s="211"/>
      <c r="K377" s="295"/>
      <c r="L377" s="211"/>
      <c r="M377" s="295"/>
      <c r="N377" s="211"/>
      <c r="O377" s="211"/>
      <c r="P377" s="211"/>
      <c r="Q377" s="211"/>
      <c r="R377" s="211"/>
      <c r="S377" s="211"/>
      <c r="T377" s="211"/>
      <c r="U377" s="211"/>
      <c r="V377" s="211"/>
      <c r="W377" s="211"/>
      <c r="X377" s="211"/>
      <c r="Y377" s="211"/>
      <c r="Z377" s="211"/>
    </row>
    <row r="378" spans="1:26" ht="15.75" customHeight="1">
      <c r="A378" s="211"/>
      <c r="B378" s="211"/>
      <c r="C378" s="211"/>
      <c r="D378" s="211"/>
      <c r="E378" s="211"/>
      <c r="F378" s="211"/>
      <c r="G378" s="211"/>
      <c r="H378" s="211"/>
      <c r="I378" s="211"/>
      <c r="J378" s="211"/>
      <c r="K378" s="295"/>
      <c r="L378" s="211"/>
      <c r="M378" s="295"/>
      <c r="N378" s="211"/>
      <c r="O378" s="211"/>
      <c r="P378" s="211"/>
      <c r="Q378" s="211"/>
      <c r="R378" s="211"/>
      <c r="S378" s="211"/>
      <c r="T378" s="211"/>
      <c r="U378" s="211"/>
      <c r="V378" s="211"/>
      <c r="W378" s="211"/>
      <c r="X378" s="211"/>
      <c r="Y378" s="211"/>
      <c r="Z378" s="211"/>
    </row>
    <row r="379" spans="1:26" ht="15.75" customHeight="1">
      <c r="A379" s="211"/>
      <c r="B379" s="211"/>
      <c r="C379" s="211"/>
      <c r="D379" s="211"/>
      <c r="E379" s="211"/>
      <c r="F379" s="211"/>
      <c r="G379" s="211"/>
      <c r="H379" s="211"/>
      <c r="I379" s="211"/>
      <c r="J379" s="211"/>
      <c r="K379" s="295"/>
      <c r="L379" s="211"/>
      <c r="M379" s="295"/>
      <c r="N379" s="211"/>
      <c r="O379" s="211"/>
      <c r="P379" s="211"/>
      <c r="Q379" s="211"/>
      <c r="R379" s="211"/>
      <c r="S379" s="211"/>
      <c r="T379" s="211"/>
      <c r="U379" s="211"/>
      <c r="V379" s="211"/>
      <c r="W379" s="211"/>
      <c r="X379" s="211"/>
      <c r="Y379" s="211"/>
      <c r="Z379" s="211"/>
    </row>
    <row r="380" spans="1:26" ht="15.75" customHeight="1">
      <c r="A380" s="211"/>
      <c r="B380" s="211"/>
      <c r="C380" s="211"/>
      <c r="D380" s="211"/>
      <c r="E380" s="211"/>
      <c r="F380" s="211"/>
      <c r="G380" s="211"/>
      <c r="H380" s="211"/>
      <c r="I380" s="211"/>
      <c r="J380" s="211"/>
      <c r="K380" s="295"/>
      <c r="L380" s="211"/>
      <c r="M380" s="295"/>
      <c r="N380" s="211"/>
      <c r="O380" s="211"/>
      <c r="P380" s="211"/>
      <c r="Q380" s="211"/>
      <c r="R380" s="211"/>
      <c r="S380" s="211"/>
      <c r="T380" s="211"/>
      <c r="U380" s="211"/>
      <c r="V380" s="211"/>
      <c r="W380" s="211"/>
      <c r="X380" s="211"/>
      <c r="Y380" s="211"/>
      <c r="Z380" s="211"/>
    </row>
    <row r="381" spans="1:26" ht="15.75" customHeight="1">
      <c r="A381" s="211"/>
      <c r="B381" s="211"/>
      <c r="C381" s="211"/>
      <c r="D381" s="211"/>
      <c r="E381" s="211"/>
      <c r="F381" s="211"/>
      <c r="G381" s="211"/>
      <c r="H381" s="211"/>
      <c r="I381" s="211"/>
      <c r="J381" s="211"/>
      <c r="K381" s="295"/>
      <c r="L381" s="211"/>
      <c r="M381" s="295"/>
      <c r="N381" s="211"/>
      <c r="O381" s="211"/>
      <c r="P381" s="211"/>
      <c r="Q381" s="211"/>
      <c r="R381" s="211"/>
      <c r="S381" s="211"/>
      <c r="T381" s="211"/>
      <c r="U381" s="211"/>
      <c r="V381" s="211"/>
      <c r="W381" s="211"/>
      <c r="X381" s="211"/>
      <c r="Y381" s="211"/>
      <c r="Z381" s="211"/>
    </row>
    <row r="382" spans="1:26" ht="15.75" customHeight="1">
      <c r="A382" s="211"/>
      <c r="B382" s="211"/>
      <c r="C382" s="211"/>
      <c r="D382" s="211"/>
      <c r="E382" s="211"/>
      <c r="F382" s="211"/>
      <c r="G382" s="211"/>
      <c r="H382" s="211"/>
      <c r="I382" s="211"/>
      <c r="J382" s="211"/>
      <c r="K382" s="295"/>
      <c r="L382" s="211"/>
      <c r="M382" s="295"/>
      <c r="N382" s="211"/>
      <c r="O382" s="211"/>
      <c r="P382" s="211"/>
      <c r="Q382" s="211"/>
      <c r="R382" s="211"/>
      <c r="S382" s="211"/>
      <c r="T382" s="211"/>
      <c r="U382" s="211"/>
      <c r="V382" s="211"/>
      <c r="W382" s="211"/>
      <c r="X382" s="211"/>
      <c r="Y382" s="211"/>
      <c r="Z382" s="211"/>
    </row>
    <row r="383" spans="1:26" ht="15.75" customHeight="1">
      <c r="A383" s="211"/>
      <c r="B383" s="211"/>
      <c r="C383" s="211"/>
      <c r="D383" s="211"/>
      <c r="E383" s="211"/>
      <c r="F383" s="211"/>
      <c r="G383" s="211"/>
      <c r="H383" s="211"/>
      <c r="I383" s="211"/>
      <c r="J383" s="211"/>
      <c r="K383" s="295"/>
      <c r="L383" s="211"/>
      <c r="M383" s="295"/>
      <c r="N383" s="211"/>
      <c r="O383" s="211"/>
      <c r="P383" s="211"/>
      <c r="Q383" s="211"/>
      <c r="R383" s="211"/>
      <c r="S383" s="211"/>
      <c r="T383" s="211"/>
      <c r="U383" s="211"/>
      <c r="V383" s="211"/>
      <c r="W383" s="211"/>
      <c r="X383" s="211"/>
      <c r="Y383" s="211"/>
      <c r="Z383" s="211"/>
    </row>
    <row r="384" spans="1:26" ht="15.75" customHeight="1">
      <c r="A384" s="211"/>
      <c r="B384" s="211"/>
      <c r="C384" s="211"/>
      <c r="D384" s="211"/>
      <c r="E384" s="211"/>
      <c r="F384" s="211"/>
      <c r="G384" s="211"/>
      <c r="H384" s="211"/>
      <c r="I384" s="211"/>
      <c r="J384" s="211"/>
      <c r="K384" s="295"/>
      <c r="L384" s="211"/>
      <c r="M384" s="295"/>
      <c r="N384" s="211"/>
      <c r="O384" s="211"/>
      <c r="P384" s="211"/>
      <c r="Q384" s="211"/>
      <c r="R384" s="211"/>
      <c r="S384" s="211"/>
      <c r="T384" s="211"/>
      <c r="U384" s="211"/>
      <c r="V384" s="211"/>
      <c r="W384" s="211"/>
      <c r="X384" s="211"/>
      <c r="Y384" s="211"/>
      <c r="Z384" s="211"/>
    </row>
    <row r="385" spans="1:26" ht="15.75" customHeight="1">
      <c r="A385" s="211"/>
      <c r="B385" s="211"/>
      <c r="C385" s="211"/>
      <c r="D385" s="211"/>
      <c r="E385" s="211"/>
      <c r="F385" s="211"/>
      <c r="G385" s="211"/>
      <c r="H385" s="211"/>
      <c r="I385" s="211"/>
      <c r="J385" s="211"/>
      <c r="K385" s="295"/>
      <c r="L385" s="211"/>
      <c r="M385" s="295"/>
      <c r="N385" s="211"/>
      <c r="O385" s="211"/>
      <c r="P385" s="211"/>
      <c r="Q385" s="211"/>
      <c r="R385" s="211"/>
      <c r="S385" s="211"/>
      <c r="T385" s="211"/>
      <c r="U385" s="211"/>
      <c r="V385" s="211"/>
      <c r="W385" s="211"/>
      <c r="X385" s="211"/>
      <c r="Y385" s="211"/>
      <c r="Z385" s="211"/>
    </row>
    <row r="386" spans="1:26" ht="15.75" customHeight="1">
      <c r="A386" s="211"/>
      <c r="B386" s="211"/>
      <c r="C386" s="211"/>
      <c r="D386" s="211"/>
      <c r="E386" s="211"/>
      <c r="F386" s="211"/>
      <c r="G386" s="211"/>
      <c r="H386" s="211"/>
      <c r="I386" s="211"/>
      <c r="J386" s="211"/>
      <c r="K386" s="295"/>
      <c r="L386" s="211"/>
      <c r="M386" s="295"/>
      <c r="N386" s="211"/>
      <c r="O386" s="211"/>
      <c r="P386" s="211"/>
      <c r="Q386" s="211"/>
      <c r="R386" s="211"/>
      <c r="S386" s="211"/>
      <c r="T386" s="211"/>
      <c r="U386" s="211"/>
      <c r="V386" s="211"/>
      <c r="W386" s="211"/>
      <c r="X386" s="211"/>
      <c r="Y386" s="211"/>
      <c r="Z386" s="211"/>
    </row>
    <row r="387" spans="1:26" ht="15.75" customHeight="1">
      <c r="A387" s="211"/>
      <c r="B387" s="211"/>
      <c r="C387" s="211"/>
      <c r="D387" s="211"/>
      <c r="E387" s="211"/>
      <c r="F387" s="211"/>
      <c r="G387" s="211"/>
      <c r="H387" s="211"/>
      <c r="I387" s="211"/>
      <c r="J387" s="211"/>
      <c r="K387" s="295"/>
      <c r="L387" s="211"/>
      <c r="M387" s="295"/>
      <c r="N387" s="211"/>
      <c r="O387" s="211"/>
      <c r="P387" s="211"/>
      <c r="Q387" s="211"/>
      <c r="R387" s="211"/>
      <c r="S387" s="211"/>
      <c r="T387" s="211"/>
      <c r="U387" s="211"/>
      <c r="V387" s="211"/>
      <c r="W387" s="211"/>
      <c r="X387" s="211"/>
      <c r="Y387" s="211"/>
      <c r="Z387" s="211"/>
    </row>
    <row r="388" spans="1:26" ht="15.75" customHeight="1">
      <c r="A388" s="211"/>
      <c r="B388" s="211"/>
      <c r="C388" s="211"/>
      <c r="D388" s="211"/>
      <c r="E388" s="211"/>
      <c r="F388" s="211"/>
      <c r="G388" s="211"/>
      <c r="H388" s="211"/>
      <c r="I388" s="211"/>
      <c r="J388" s="211"/>
      <c r="K388" s="295"/>
      <c r="L388" s="211"/>
      <c r="M388" s="295"/>
      <c r="N388" s="211"/>
      <c r="O388" s="211"/>
      <c r="P388" s="211"/>
      <c r="Q388" s="211"/>
      <c r="R388" s="211"/>
      <c r="S388" s="211"/>
      <c r="T388" s="211"/>
      <c r="U388" s="211"/>
      <c r="V388" s="211"/>
      <c r="W388" s="211"/>
      <c r="X388" s="211"/>
      <c r="Y388" s="211"/>
      <c r="Z388" s="211"/>
    </row>
    <row r="389" spans="1:26" ht="15.75" customHeight="1">
      <c r="A389" s="211"/>
      <c r="B389" s="211"/>
      <c r="C389" s="211"/>
      <c r="D389" s="211"/>
      <c r="E389" s="211"/>
      <c r="F389" s="211"/>
      <c r="G389" s="211"/>
      <c r="H389" s="211"/>
      <c r="I389" s="211"/>
      <c r="J389" s="211"/>
      <c r="K389" s="295"/>
      <c r="L389" s="211"/>
      <c r="M389" s="295"/>
      <c r="N389" s="211"/>
      <c r="O389" s="211"/>
      <c r="P389" s="211"/>
      <c r="Q389" s="211"/>
      <c r="R389" s="211"/>
      <c r="S389" s="211"/>
      <c r="T389" s="211"/>
      <c r="U389" s="211"/>
      <c r="V389" s="211"/>
      <c r="W389" s="211"/>
      <c r="X389" s="211"/>
      <c r="Y389" s="211"/>
      <c r="Z389" s="211"/>
    </row>
    <row r="390" spans="1:26" ht="15.75" customHeight="1">
      <c r="A390" s="211"/>
      <c r="B390" s="211"/>
      <c r="C390" s="211"/>
      <c r="D390" s="211"/>
      <c r="E390" s="211"/>
      <c r="F390" s="211"/>
      <c r="G390" s="211"/>
      <c r="H390" s="211"/>
      <c r="I390" s="211"/>
      <c r="J390" s="211"/>
      <c r="K390" s="295"/>
      <c r="L390" s="211"/>
      <c r="M390" s="295"/>
      <c r="N390" s="211"/>
      <c r="O390" s="211"/>
      <c r="P390" s="211"/>
      <c r="Q390" s="211"/>
      <c r="R390" s="211"/>
      <c r="S390" s="211"/>
      <c r="T390" s="211"/>
      <c r="U390" s="211"/>
      <c r="V390" s="211"/>
      <c r="W390" s="211"/>
      <c r="X390" s="211"/>
      <c r="Y390" s="211"/>
      <c r="Z390" s="211"/>
    </row>
    <row r="391" spans="1:26" ht="15.75" customHeight="1">
      <c r="A391" s="211"/>
      <c r="B391" s="211"/>
      <c r="C391" s="211"/>
      <c r="D391" s="211"/>
      <c r="E391" s="211"/>
      <c r="F391" s="211"/>
      <c r="G391" s="211"/>
      <c r="H391" s="211"/>
      <c r="I391" s="211"/>
      <c r="J391" s="211"/>
      <c r="K391" s="295"/>
      <c r="L391" s="211"/>
      <c r="M391" s="295"/>
      <c r="N391" s="211"/>
      <c r="O391" s="211"/>
      <c r="P391" s="211"/>
      <c r="Q391" s="211"/>
      <c r="R391" s="211"/>
      <c r="S391" s="211"/>
      <c r="T391" s="211"/>
      <c r="U391" s="211"/>
      <c r="V391" s="211"/>
      <c r="W391" s="211"/>
      <c r="X391" s="211"/>
      <c r="Y391" s="211"/>
      <c r="Z391" s="211"/>
    </row>
    <row r="392" spans="1:26" ht="15.75" customHeight="1">
      <c r="A392" s="211"/>
      <c r="B392" s="211"/>
      <c r="C392" s="211"/>
      <c r="D392" s="211"/>
      <c r="E392" s="211"/>
      <c r="F392" s="211"/>
      <c r="G392" s="211"/>
      <c r="H392" s="211"/>
      <c r="I392" s="211"/>
      <c r="J392" s="211"/>
      <c r="K392" s="295"/>
      <c r="L392" s="211"/>
      <c r="M392" s="295"/>
      <c r="N392" s="211"/>
      <c r="O392" s="211"/>
      <c r="P392" s="211"/>
      <c r="Q392" s="211"/>
      <c r="R392" s="211"/>
      <c r="S392" s="211"/>
      <c r="T392" s="211"/>
      <c r="U392" s="211"/>
      <c r="V392" s="211"/>
      <c r="W392" s="211"/>
      <c r="X392" s="211"/>
      <c r="Y392" s="211"/>
      <c r="Z392" s="211"/>
    </row>
    <row r="393" spans="1:26" ht="15.75" customHeight="1">
      <c r="A393" s="211"/>
      <c r="B393" s="211"/>
      <c r="C393" s="211"/>
      <c r="D393" s="211"/>
      <c r="E393" s="211"/>
      <c r="F393" s="211"/>
      <c r="G393" s="211"/>
      <c r="H393" s="211"/>
      <c r="I393" s="211"/>
      <c r="J393" s="211"/>
      <c r="K393" s="295"/>
      <c r="L393" s="211"/>
      <c r="M393" s="295"/>
      <c r="N393" s="211"/>
      <c r="O393" s="211"/>
      <c r="P393" s="211"/>
      <c r="Q393" s="211"/>
      <c r="R393" s="211"/>
      <c r="S393" s="211"/>
      <c r="T393" s="211"/>
      <c r="U393" s="211"/>
      <c r="V393" s="211"/>
      <c r="W393" s="211"/>
      <c r="X393" s="211"/>
      <c r="Y393" s="211"/>
      <c r="Z393" s="211"/>
    </row>
    <row r="394" spans="1:26" ht="15.75" customHeight="1">
      <c r="A394" s="211"/>
      <c r="B394" s="211"/>
      <c r="C394" s="211"/>
      <c r="D394" s="211"/>
      <c r="E394" s="211"/>
      <c r="F394" s="211"/>
      <c r="G394" s="211"/>
      <c r="H394" s="211"/>
      <c r="I394" s="211"/>
      <c r="J394" s="211"/>
      <c r="K394" s="295"/>
      <c r="L394" s="211"/>
      <c r="M394" s="295"/>
      <c r="N394" s="211"/>
      <c r="O394" s="211"/>
      <c r="P394" s="211"/>
      <c r="Q394" s="211"/>
      <c r="R394" s="211"/>
      <c r="S394" s="211"/>
      <c r="T394" s="211"/>
      <c r="U394" s="211"/>
      <c r="V394" s="211"/>
      <c r="W394" s="211"/>
      <c r="X394" s="211"/>
      <c r="Y394" s="211"/>
      <c r="Z394" s="211"/>
    </row>
    <row r="395" spans="1:26" ht="15.75" customHeight="1">
      <c r="A395" s="211"/>
      <c r="B395" s="211"/>
      <c r="C395" s="211"/>
      <c r="D395" s="211"/>
      <c r="E395" s="211"/>
      <c r="F395" s="211"/>
      <c r="G395" s="211"/>
      <c r="H395" s="211"/>
      <c r="I395" s="211"/>
      <c r="J395" s="211"/>
      <c r="K395" s="295"/>
      <c r="L395" s="211"/>
      <c r="M395" s="295"/>
      <c r="N395" s="211"/>
      <c r="O395" s="211"/>
      <c r="P395" s="211"/>
      <c r="Q395" s="211"/>
      <c r="R395" s="211"/>
      <c r="S395" s="211"/>
      <c r="T395" s="211"/>
      <c r="U395" s="211"/>
      <c r="V395" s="211"/>
      <c r="W395" s="211"/>
      <c r="X395" s="211"/>
      <c r="Y395" s="211"/>
      <c r="Z395" s="211"/>
    </row>
    <row r="396" spans="1:26" ht="15.75" customHeight="1">
      <c r="A396" s="211"/>
      <c r="B396" s="211"/>
      <c r="C396" s="211"/>
      <c r="D396" s="211"/>
      <c r="E396" s="211"/>
      <c r="F396" s="211"/>
      <c r="G396" s="211"/>
      <c r="H396" s="211"/>
      <c r="I396" s="211"/>
      <c r="J396" s="211"/>
      <c r="K396" s="295"/>
      <c r="L396" s="211"/>
      <c r="M396" s="295"/>
      <c r="N396" s="211"/>
      <c r="O396" s="211"/>
      <c r="P396" s="211"/>
      <c r="Q396" s="211"/>
      <c r="R396" s="211"/>
      <c r="S396" s="211"/>
      <c r="T396" s="211"/>
      <c r="U396" s="211"/>
      <c r="V396" s="211"/>
      <c r="W396" s="211"/>
      <c r="X396" s="211"/>
      <c r="Y396" s="211"/>
      <c r="Z396" s="211"/>
    </row>
    <row r="397" spans="1:26" ht="15.75" customHeight="1">
      <c r="A397" s="211"/>
      <c r="B397" s="211"/>
      <c r="C397" s="211"/>
      <c r="D397" s="211"/>
      <c r="E397" s="211"/>
      <c r="F397" s="211"/>
      <c r="G397" s="211"/>
      <c r="H397" s="211"/>
      <c r="I397" s="211"/>
      <c r="J397" s="211"/>
      <c r="K397" s="295"/>
      <c r="L397" s="211"/>
      <c r="M397" s="295"/>
      <c r="N397" s="211"/>
      <c r="O397" s="211"/>
      <c r="P397" s="211"/>
      <c r="Q397" s="211"/>
      <c r="R397" s="211"/>
      <c r="S397" s="211"/>
      <c r="T397" s="211"/>
      <c r="U397" s="211"/>
      <c r="V397" s="211"/>
      <c r="W397" s="211"/>
      <c r="X397" s="211"/>
      <c r="Y397" s="211"/>
      <c r="Z397" s="211"/>
    </row>
    <row r="398" spans="1:26" ht="15.75" customHeight="1">
      <c r="A398" s="211"/>
      <c r="B398" s="211"/>
      <c r="C398" s="211"/>
      <c r="D398" s="211"/>
      <c r="E398" s="211"/>
      <c r="F398" s="211"/>
      <c r="G398" s="211"/>
      <c r="H398" s="211"/>
      <c r="I398" s="211"/>
      <c r="J398" s="211"/>
      <c r="K398" s="295"/>
      <c r="L398" s="211"/>
      <c r="M398" s="295"/>
      <c r="N398" s="211"/>
      <c r="O398" s="211"/>
      <c r="P398" s="211"/>
      <c r="Q398" s="211"/>
      <c r="R398" s="211"/>
      <c r="S398" s="211"/>
      <c r="T398" s="211"/>
      <c r="U398" s="211"/>
      <c r="V398" s="211"/>
      <c r="W398" s="211"/>
      <c r="X398" s="211"/>
      <c r="Y398" s="211"/>
      <c r="Z398" s="211"/>
    </row>
    <row r="399" spans="1:26" ht="15.75" customHeight="1">
      <c r="A399" s="211"/>
      <c r="B399" s="211"/>
      <c r="C399" s="211"/>
      <c r="D399" s="211"/>
      <c r="E399" s="211"/>
      <c r="F399" s="211"/>
      <c r="G399" s="211"/>
      <c r="H399" s="211"/>
      <c r="I399" s="211"/>
      <c r="J399" s="211"/>
      <c r="K399" s="295"/>
      <c r="L399" s="211"/>
      <c r="M399" s="295"/>
      <c r="N399" s="211"/>
      <c r="O399" s="211"/>
      <c r="P399" s="211"/>
      <c r="Q399" s="211"/>
      <c r="R399" s="211"/>
      <c r="S399" s="211"/>
      <c r="T399" s="211"/>
      <c r="U399" s="211"/>
      <c r="V399" s="211"/>
      <c r="W399" s="211"/>
      <c r="X399" s="211"/>
      <c r="Y399" s="211"/>
      <c r="Z399" s="211"/>
    </row>
    <row r="400" spans="1:26" ht="15.75" customHeight="1">
      <c r="A400" s="211"/>
      <c r="B400" s="211"/>
      <c r="C400" s="211"/>
      <c r="D400" s="211"/>
      <c r="E400" s="211"/>
      <c r="F400" s="211"/>
      <c r="G400" s="211"/>
      <c r="H400" s="211"/>
      <c r="I400" s="211"/>
      <c r="J400" s="211"/>
      <c r="K400" s="295"/>
      <c r="L400" s="211"/>
      <c r="M400" s="295"/>
      <c r="N400" s="211"/>
      <c r="O400" s="211"/>
      <c r="P400" s="211"/>
      <c r="Q400" s="211"/>
      <c r="R400" s="211"/>
      <c r="S400" s="211"/>
      <c r="T400" s="211"/>
      <c r="U400" s="211"/>
      <c r="V400" s="211"/>
      <c r="W400" s="211"/>
      <c r="X400" s="211"/>
      <c r="Y400" s="211"/>
      <c r="Z400" s="211"/>
    </row>
    <row r="401" spans="1:26" ht="15.75" customHeight="1">
      <c r="A401" s="211"/>
      <c r="B401" s="211"/>
      <c r="C401" s="211"/>
      <c r="D401" s="211"/>
      <c r="E401" s="211"/>
      <c r="F401" s="211"/>
      <c r="G401" s="211"/>
      <c r="H401" s="211"/>
      <c r="I401" s="211"/>
      <c r="J401" s="211"/>
      <c r="K401" s="295"/>
      <c r="L401" s="211"/>
      <c r="M401" s="295"/>
      <c r="N401" s="211"/>
      <c r="O401" s="211"/>
      <c r="P401" s="211"/>
      <c r="Q401" s="211"/>
      <c r="R401" s="211"/>
      <c r="S401" s="211"/>
      <c r="T401" s="211"/>
      <c r="U401" s="211"/>
      <c r="V401" s="211"/>
      <c r="W401" s="211"/>
      <c r="X401" s="211"/>
      <c r="Y401" s="211"/>
      <c r="Z401" s="211"/>
    </row>
    <row r="402" spans="1:26" ht="15.75" customHeight="1">
      <c r="A402" s="211"/>
      <c r="B402" s="211"/>
      <c r="C402" s="211"/>
      <c r="D402" s="211"/>
      <c r="E402" s="211"/>
      <c r="F402" s="211"/>
      <c r="G402" s="211"/>
      <c r="H402" s="211"/>
      <c r="I402" s="211"/>
      <c r="J402" s="211"/>
      <c r="K402" s="295"/>
      <c r="L402" s="211"/>
      <c r="M402" s="295"/>
      <c r="N402" s="211"/>
      <c r="O402" s="211"/>
      <c r="P402" s="211"/>
      <c r="Q402" s="211"/>
      <c r="R402" s="211"/>
      <c r="S402" s="211"/>
      <c r="T402" s="211"/>
      <c r="U402" s="211"/>
      <c r="V402" s="211"/>
      <c r="W402" s="211"/>
      <c r="X402" s="211"/>
      <c r="Y402" s="211"/>
      <c r="Z402" s="211"/>
    </row>
    <row r="403" spans="1:26" ht="15.75" customHeight="1">
      <c r="A403" s="211"/>
      <c r="B403" s="211"/>
      <c r="C403" s="211"/>
      <c r="D403" s="211"/>
      <c r="E403" s="211"/>
      <c r="F403" s="211"/>
      <c r="G403" s="211"/>
      <c r="H403" s="211"/>
      <c r="I403" s="211"/>
      <c r="J403" s="211"/>
      <c r="K403" s="295"/>
      <c r="L403" s="211"/>
      <c r="M403" s="295"/>
      <c r="N403" s="211"/>
      <c r="O403" s="211"/>
      <c r="P403" s="211"/>
      <c r="Q403" s="211"/>
      <c r="R403" s="211"/>
      <c r="S403" s="211"/>
      <c r="T403" s="211"/>
      <c r="U403" s="211"/>
      <c r="V403" s="211"/>
      <c r="W403" s="211"/>
      <c r="X403" s="211"/>
      <c r="Y403" s="211"/>
      <c r="Z403" s="211"/>
    </row>
    <row r="404" spans="1:26" ht="15.75" customHeight="1">
      <c r="A404" s="211"/>
      <c r="B404" s="211"/>
      <c r="C404" s="211"/>
      <c r="D404" s="211"/>
      <c r="E404" s="211"/>
      <c r="F404" s="211"/>
      <c r="G404" s="211"/>
      <c r="H404" s="211"/>
      <c r="I404" s="211"/>
      <c r="J404" s="211"/>
      <c r="K404" s="295"/>
      <c r="L404" s="211"/>
      <c r="M404" s="295"/>
      <c r="N404" s="211"/>
      <c r="O404" s="211"/>
      <c r="P404" s="211"/>
      <c r="Q404" s="211"/>
      <c r="R404" s="211"/>
      <c r="S404" s="211"/>
      <c r="T404" s="211"/>
      <c r="U404" s="211"/>
      <c r="V404" s="211"/>
      <c r="W404" s="211"/>
      <c r="X404" s="211"/>
      <c r="Y404" s="211"/>
      <c r="Z404" s="211"/>
    </row>
    <row r="405" spans="1:26" ht="15.75" customHeight="1">
      <c r="A405" s="211"/>
      <c r="B405" s="211"/>
      <c r="C405" s="211"/>
      <c r="D405" s="211"/>
      <c r="E405" s="211"/>
      <c r="F405" s="211"/>
      <c r="G405" s="211"/>
      <c r="H405" s="211"/>
      <c r="I405" s="211"/>
      <c r="J405" s="211"/>
      <c r="K405" s="295"/>
      <c r="L405" s="211"/>
      <c r="M405" s="295"/>
      <c r="N405" s="211"/>
      <c r="O405" s="211"/>
      <c r="P405" s="211"/>
      <c r="Q405" s="211"/>
      <c r="R405" s="211"/>
      <c r="S405" s="211"/>
      <c r="T405" s="211"/>
      <c r="U405" s="211"/>
      <c r="V405" s="211"/>
      <c r="W405" s="211"/>
      <c r="X405" s="211"/>
      <c r="Y405" s="211"/>
      <c r="Z405" s="211"/>
    </row>
    <row r="406" spans="1:26" ht="15.75" customHeight="1">
      <c r="A406" s="211"/>
      <c r="B406" s="211"/>
      <c r="C406" s="211"/>
      <c r="D406" s="211"/>
      <c r="E406" s="211"/>
      <c r="F406" s="211"/>
      <c r="G406" s="211"/>
      <c r="H406" s="211"/>
      <c r="I406" s="211"/>
      <c r="J406" s="211"/>
      <c r="K406" s="295"/>
      <c r="L406" s="211"/>
      <c r="M406" s="295"/>
      <c r="N406" s="211"/>
      <c r="O406" s="211"/>
      <c r="P406" s="211"/>
      <c r="Q406" s="211"/>
      <c r="R406" s="211"/>
      <c r="S406" s="211"/>
      <c r="T406" s="211"/>
      <c r="U406" s="211"/>
      <c r="V406" s="211"/>
      <c r="W406" s="211"/>
      <c r="X406" s="211"/>
      <c r="Y406" s="211"/>
      <c r="Z406" s="211"/>
    </row>
    <row r="407" spans="1:26" ht="15.75" customHeight="1">
      <c r="A407" s="211"/>
      <c r="B407" s="211"/>
      <c r="C407" s="211"/>
      <c r="D407" s="211"/>
      <c r="E407" s="211"/>
      <c r="F407" s="211"/>
      <c r="G407" s="211"/>
      <c r="H407" s="211"/>
      <c r="I407" s="211"/>
      <c r="J407" s="211"/>
      <c r="K407" s="295"/>
      <c r="L407" s="211"/>
      <c r="M407" s="295"/>
      <c r="N407" s="211"/>
      <c r="O407" s="211"/>
      <c r="P407" s="211"/>
      <c r="Q407" s="211"/>
      <c r="R407" s="211"/>
      <c r="S407" s="211"/>
      <c r="T407" s="211"/>
      <c r="U407" s="211"/>
      <c r="V407" s="211"/>
      <c r="W407" s="211"/>
      <c r="X407" s="211"/>
      <c r="Y407" s="211"/>
      <c r="Z407" s="211"/>
    </row>
    <row r="408" spans="1:26" ht="15.75" customHeight="1">
      <c r="A408" s="211"/>
      <c r="B408" s="211"/>
      <c r="C408" s="211"/>
      <c r="D408" s="211"/>
      <c r="E408" s="211"/>
      <c r="F408" s="211"/>
      <c r="G408" s="211"/>
      <c r="H408" s="211"/>
      <c r="I408" s="211"/>
      <c r="J408" s="211"/>
      <c r="K408" s="295"/>
      <c r="L408" s="211"/>
      <c r="M408" s="295"/>
      <c r="N408" s="211"/>
      <c r="O408" s="211"/>
      <c r="P408" s="211"/>
      <c r="Q408" s="211"/>
      <c r="R408" s="211"/>
      <c r="S408" s="211"/>
      <c r="T408" s="211"/>
      <c r="U408" s="211"/>
      <c r="V408" s="211"/>
      <c r="W408" s="211"/>
      <c r="X408" s="211"/>
      <c r="Y408" s="211"/>
      <c r="Z408" s="211"/>
    </row>
    <row r="409" spans="1:26" ht="15.75" customHeight="1">
      <c r="A409" s="211"/>
      <c r="B409" s="211"/>
      <c r="C409" s="211"/>
      <c r="D409" s="211"/>
      <c r="E409" s="211"/>
      <c r="F409" s="211"/>
      <c r="G409" s="211"/>
      <c r="H409" s="211"/>
      <c r="I409" s="211"/>
      <c r="J409" s="211"/>
      <c r="K409" s="295"/>
      <c r="L409" s="211"/>
      <c r="M409" s="295"/>
      <c r="N409" s="211"/>
      <c r="O409" s="211"/>
      <c r="P409" s="211"/>
      <c r="Q409" s="211"/>
      <c r="R409" s="211"/>
      <c r="S409" s="211"/>
      <c r="T409" s="211"/>
      <c r="U409" s="211"/>
      <c r="V409" s="211"/>
      <c r="W409" s="211"/>
      <c r="X409" s="211"/>
      <c r="Y409" s="211"/>
      <c r="Z409" s="211"/>
    </row>
    <row r="410" spans="1:26" ht="15.75" customHeight="1">
      <c r="A410" s="211"/>
      <c r="B410" s="211"/>
      <c r="C410" s="211"/>
      <c r="D410" s="211"/>
      <c r="E410" s="211"/>
      <c r="F410" s="211"/>
      <c r="G410" s="211"/>
      <c r="H410" s="211"/>
      <c r="I410" s="211"/>
      <c r="J410" s="211"/>
      <c r="K410" s="295"/>
      <c r="L410" s="211"/>
      <c r="M410" s="295"/>
      <c r="N410" s="211"/>
      <c r="O410" s="211"/>
      <c r="P410" s="211"/>
      <c r="Q410" s="211"/>
      <c r="R410" s="211"/>
      <c r="S410" s="211"/>
      <c r="T410" s="211"/>
      <c r="U410" s="211"/>
      <c r="V410" s="211"/>
      <c r="W410" s="211"/>
      <c r="X410" s="211"/>
      <c r="Y410" s="211"/>
      <c r="Z410" s="211"/>
    </row>
    <row r="411" spans="1:26" ht="15.75" customHeight="1">
      <c r="A411" s="211"/>
      <c r="B411" s="211"/>
      <c r="C411" s="211"/>
      <c r="D411" s="211"/>
      <c r="E411" s="211"/>
      <c r="F411" s="211"/>
      <c r="G411" s="211"/>
      <c r="H411" s="211"/>
      <c r="I411" s="211"/>
      <c r="J411" s="211"/>
      <c r="K411" s="295"/>
      <c r="L411" s="211"/>
      <c r="M411" s="295"/>
      <c r="N411" s="211"/>
      <c r="O411" s="211"/>
      <c r="P411" s="211"/>
      <c r="Q411" s="211"/>
      <c r="R411" s="211"/>
      <c r="S411" s="211"/>
      <c r="T411" s="211"/>
      <c r="U411" s="211"/>
      <c r="V411" s="211"/>
      <c r="W411" s="211"/>
      <c r="X411" s="211"/>
      <c r="Y411" s="211"/>
      <c r="Z411" s="211"/>
    </row>
    <row r="412" spans="1:26" ht="15.75" customHeight="1">
      <c r="A412" s="211"/>
      <c r="B412" s="211"/>
      <c r="C412" s="211"/>
      <c r="D412" s="211"/>
      <c r="E412" s="211"/>
      <c r="F412" s="211"/>
      <c r="G412" s="211"/>
      <c r="H412" s="211"/>
      <c r="I412" s="211"/>
      <c r="J412" s="211"/>
      <c r="K412" s="295"/>
      <c r="L412" s="211"/>
      <c r="M412" s="295"/>
      <c r="N412" s="211"/>
      <c r="O412" s="211"/>
      <c r="P412" s="211"/>
      <c r="Q412" s="211"/>
      <c r="R412" s="211"/>
      <c r="S412" s="211"/>
      <c r="T412" s="211"/>
      <c r="U412" s="211"/>
      <c r="V412" s="211"/>
      <c r="W412" s="211"/>
      <c r="X412" s="211"/>
      <c r="Y412" s="211"/>
      <c r="Z412" s="211"/>
    </row>
    <row r="413" spans="1:26" ht="15.75" customHeight="1">
      <c r="A413" s="211"/>
      <c r="B413" s="211"/>
      <c r="C413" s="211"/>
      <c r="D413" s="211"/>
      <c r="E413" s="211"/>
      <c r="F413" s="211"/>
      <c r="G413" s="211"/>
      <c r="H413" s="211"/>
      <c r="I413" s="211"/>
      <c r="J413" s="211"/>
      <c r="K413" s="295"/>
      <c r="L413" s="211"/>
      <c r="M413" s="295"/>
      <c r="N413" s="211"/>
      <c r="O413" s="211"/>
      <c r="P413" s="211"/>
      <c r="Q413" s="211"/>
      <c r="R413" s="211"/>
      <c r="S413" s="211"/>
      <c r="T413" s="211"/>
      <c r="U413" s="211"/>
      <c r="V413" s="211"/>
      <c r="W413" s="211"/>
      <c r="X413" s="211"/>
      <c r="Y413" s="211"/>
      <c r="Z413" s="211"/>
    </row>
    <row r="414" spans="1:26" ht="15.75" customHeight="1">
      <c r="A414" s="211"/>
      <c r="B414" s="211"/>
      <c r="C414" s="211"/>
      <c r="D414" s="211"/>
      <c r="E414" s="211"/>
      <c r="F414" s="211"/>
      <c r="G414" s="211"/>
      <c r="H414" s="211"/>
      <c r="I414" s="211"/>
      <c r="J414" s="211"/>
      <c r="K414" s="295"/>
      <c r="L414" s="211"/>
      <c r="M414" s="295"/>
      <c r="N414" s="211"/>
      <c r="O414" s="211"/>
      <c r="P414" s="211"/>
      <c r="Q414" s="211"/>
      <c r="R414" s="211"/>
      <c r="S414" s="211"/>
      <c r="T414" s="211"/>
      <c r="U414" s="211"/>
      <c r="V414" s="211"/>
      <c r="W414" s="211"/>
      <c r="X414" s="211"/>
      <c r="Y414" s="211"/>
      <c r="Z414" s="211"/>
    </row>
    <row r="415" spans="1:26" ht="15.75" customHeight="1">
      <c r="A415" s="211"/>
      <c r="B415" s="211"/>
      <c r="C415" s="211"/>
      <c r="D415" s="211"/>
      <c r="E415" s="211"/>
      <c r="F415" s="211"/>
      <c r="G415" s="211"/>
      <c r="H415" s="211"/>
      <c r="I415" s="211"/>
      <c r="J415" s="211"/>
      <c r="K415" s="295"/>
      <c r="L415" s="211"/>
      <c r="M415" s="295"/>
      <c r="N415" s="211"/>
      <c r="O415" s="211"/>
      <c r="P415" s="211"/>
      <c r="Q415" s="211"/>
      <c r="R415" s="211"/>
      <c r="S415" s="211"/>
      <c r="T415" s="211"/>
      <c r="U415" s="211"/>
      <c r="V415" s="211"/>
      <c r="W415" s="211"/>
      <c r="X415" s="211"/>
      <c r="Y415" s="211"/>
      <c r="Z415" s="211"/>
    </row>
    <row r="416" spans="1:26" ht="15.75" customHeight="1">
      <c r="A416" s="211"/>
      <c r="B416" s="211"/>
      <c r="C416" s="211"/>
      <c r="D416" s="211"/>
      <c r="E416" s="211"/>
      <c r="F416" s="211"/>
      <c r="G416" s="211"/>
      <c r="H416" s="211"/>
      <c r="I416" s="211"/>
      <c r="J416" s="211"/>
      <c r="K416" s="295"/>
      <c r="L416" s="211"/>
      <c r="M416" s="295"/>
      <c r="N416" s="211"/>
      <c r="O416" s="211"/>
      <c r="P416" s="211"/>
      <c r="Q416" s="211"/>
      <c r="R416" s="211"/>
      <c r="S416" s="211"/>
      <c r="T416" s="211"/>
      <c r="U416" s="211"/>
      <c r="V416" s="211"/>
      <c r="W416" s="211"/>
      <c r="X416" s="211"/>
      <c r="Y416" s="211"/>
      <c r="Z416" s="211"/>
    </row>
    <row r="417" spans="1:26" ht="15.75" customHeight="1">
      <c r="A417" s="211"/>
      <c r="B417" s="211"/>
      <c r="C417" s="211"/>
      <c r="D417" s="211"/>
      <c r="E417" s="211"/>
      <c r="F417" s="211"/>
      <c r="G417" s="211"/>
      <c r="H417" s="211"/>
      <c r="I417" s="211"/>
      <c r="J417" s="211"/>
      <c r="K417" s="295"/>
      <c r="L417" s="211"/>
      <c r="M417" s="295"/>
      <c r="N417" s="211"/>
      <c r="O417" s="211"/>
      <c r="P417" s="211"/>
      <c r="Q417" s="211"/>
      <c r="R417" s="211"/>
      <c r="S417" s="211"/>
      <c r="T417" s="211"/>
      <c r="U417" s="211"/>
      <c r="V417" s="211"/>
      <c r="W417" s="211"/>
      <c r="X417" s="211"/>
      <c r="Y417" s="211"/>
      <c r="Z417" s="211"/>
    </row>
    <row r="418" spans="1:26" ht="15.75" customHeight="1">
      <c r="A418" s="211"/>
      <c r="B418" s="211"/>
      <c r="C418" s="211"/>
      <c r="D418" s="211"/>
      <c r="E418" s="211"/>
      <c r="F418" s="211"/>
      <c r="G418" s="211"/>
      <c r="H418" s="211"/>
      <c r="I418" s="211"/>
      <c r="J418" s="211"/>
      <c r="K418" s="295"/>
      <c r="L418" s="211"/>
      <c r="M418" s="295"/>
      <c r="N418" s="211"/>
      <c r="O418" s="211"/>
      <c r="P418" s="211"/>
      <c r="Q418" s="211"/>
      <c r="R418" s="211"/>
      <c r="S418" s="211"/>
      <c r="T418" s="211"/>
      <c r="U418" s="211"/>
      <c r="V418" s="211"/>
      <c r="W418" s="211"/>
      <c r="X418" s="211"/>
      <c r="Y418" s="211"/>
      <c r="Z418" s="211"/>
    </row>
    <row r="419" spans="1:26" ht="15.75" customHeight="1">
      <c r="A419" s="211"/>
      <c r="B419" s="211"/>
      <c r="C419" s="211"/>
      <c r="D419" s="211"/>
      <c r="E419" s="211"/>
      <c r="F419" s="211"/>
      <c r="G419" s="211"/>
      <c r="H419" s="211"/>
      <c r="I419" s="211"/>
      <c r="J419" s="211"/>
      <c r="K419" s="295"/>
      <c r="L419" s="211"/>
      <c r="M419" s="295"/>
      <c r="N419" s="211"/>
      <c r="O419" s="211"/>
      <c r="P419" s="211"/>
      <c r="Q419" s="211"/>
      <c r="R419" s="211"/>
      <c r="S419" s="211"/>
      <c r="T419" s="211"/>
      <c r="U419" s="211"/>
      <c r="V419" s="211"/>
      <c r="W419" s="211"/>
      <c r="X419" s="211"/>
      <c r="Y419" s="211"/>
      <c r="Z419" s="211"/>
    </row>
    <row r="420" spans="1:26" ht="15.75" customHeight="1">
      <c r="A420" s="211"/>
      <c r="B420" s="211"/>
      <c r="C420" s="211"/>
      <c r="D420" s="211"/>
      <c r="E420" s="211"/>
      <c r="F420" s="211"/>
      <c r="G420" s="211"/>
      <c r="H420" s="211"/>
      <c r="I420" s="211"/>
      <c r="J420" s="211"/>
      <c r="K420" s="295"/>
      <c r="L420" s="211"/>
      <c r="M420" s="295"/>
      <c r="N420" s="211"/>
      <c r="O420" s="211"/>
      <c r="P420" s="211"/>
      <c r="Q420" s="211"/>
      <c r="R420" s="211"/>
      <c r="S420" s="211"/>
      <c r="T420" s="211"/>
      <c r="U420" s="211"/>
      <c r="V420" s="211"/>
      <c r="W420" s="211"/>
      <c r="X420" s="211"/>
      <c r="Y420" s="211"/>
      <c r="Z420" s="211"/>
    </row>
    <row r="421" spans="1:26" ht="15.75" customHeight="1">
      <c r="A421" s="211"/>
      <c r="B421" s="211"/>
      <c r="C421" s="211"/>
      <c r="D421" s="211"/>
      <c r="E421" s="211"/>
      <c r="F421" s="211"/>
      <c r="G421" s="211"/>
      <c r="H421" s="211"/>
      <c r="I421" s="211"/>
      <c r="J421" s="211"/>
      <c r="K421" s="295"/>
      <c r="L421" s="211"/>
      <c r="M421" s="295"/>
      <c r="N421" s="211"/>
      <c r="O421" s="211"/>
      <c r="P421" s="211"/>
      <c r="Q421" s="211"/>
      <c r="R421" s="211"/>
      <c r="S421" s="211"/>
      <c r="T421" s="211"/>
      <c r="U421" s="211"/>
      <c r="V421" s="211"/>
      <c r="W421" s="211"/>
      <c r="X421" s="211"/>
      <c r="Y421" s="211"/>
      <c r="Z421" s="211"/>
    </row>
    <row r="422" spans="1:26" ht="15.75" customHeight="1">
      <c r="A422" s="211"/>
      <c r="B422" s="211"/>
      <c r="C422" s="211"/>
      <c r="D422" s="211"/>
      <c r="E422" s="211"/>
      <c r="F422" s="211"/>
      <c r="G422" s="211"/>
      <c r="H422" s="211"/>
      <c r="I422" s="211"/>
      <c r="J422" s="211"/>
      <c r="K422" s="295"/>
      <c r="L422" s="211"/>
      <c r="M422" s="295"/>
      <c r="N422" s="211"/>
      <c r="O422" s="211"/>
      <c r="P422" s="211"/>
      <c r="Q422" s="211"/>
      <c r="R422" s="211"/>
      <c r="S422" s="211"/>
      <c r="T422" s="211"/>
      <c r="U422" s="211"/>
      <c r="V422" s="211"/>
      <c r="W422" s="211"/>
      <c r="X422" s="211"/>
      <c r="Y422" s="211"/>
      <c r="Z422" s="211"/>
    </row>
    <row r="423" spans="1:26" ht="15.75" customHeight="1">
      <c r="A423" s="211"/>
      <c r="B423" s="211"/>
      <c r="C423" s="211"/>
      <c r="D423" s="211"/>
      <c r="E423" s="211"/>
      <c r="F423" s="211"/>
      <c r="G423" s="211"/>
      <c r="H423" s="211"/>
      <c r="I423" s="211"/>
      <c r="J423" s="211"/>
      <c r="K423" s="295"/>
      <c r="L423" s="211"/>
      <c r="M423" s="295"/>
      <c r="N423" s="211"/>
      <c r="O423" s="211"/>
      <c r="P423" s="211"/>
      <c r="Q423" s="211"/>
      <c r="R423" s="211"/>
      <c r="S423" s="211"/>
      <c r="T423" s="211"/>
      <c r="U423" s="211"/>
      <c r="V423" s="211"/>
      <c r="W423" s="211"/>
      <c r="X423" s="211"/>
      <c r="Y423" s="211"/>
      <c r="Z423" s="211"/>
    </row>
    <row r="424" spans="1:26" ht="15.75" customHeight="1">
      <c r="A424" s="211"/>
      <c r="B424" s="211"/>
      <c r="C424" s="211"/>
      <c r="D424" s="211"/>
      <c r="E424" s="211"/>
      <c r="F424" s="211"/>
      <c r="G424" s="211"/>
      <c r="H424" s="211"/>
      <c r="I424" s="211"/>
      <c r="J424" s="211"/>
      <c r="K424" s="295"/>
      <c r="L424" s="211"/>
      <c r="M424" s="295"/>
      <c r="N424" s="211"/>
      <c r="O424" s="211"/>
      <c r="P424" s="211"/>
      <c r="Q424" s="211"/>
      <c r="R424" s="211"/>
      <c r="S424" s="211"/>
      <c r="T424" s="211"/>
      <c r="U424" s="211"/>
      <c r="V424" s="211"/>
      <c r="W424" s="211"/>
      <c r="X424" s="211"/>
      <c r="Y424" s="211"/>
      <c r="Z424" s="211"/>
    </row>
    <row r="425" spans="1:26" ht="15.75" customHeight="1">
      <c r="A425" s="211"/>
      <c r="B425" s="211"/>
      <c r="C425" s="211"/>
      <c r="D425" s="211"/>
      <c r="E425" s="211"/>
      <c r="F425" s="211"/>
      <c r="G425" s="211"/>
      <c r="H425" s="211"/>
      <c r="I425" s="211"/>
      <c r="J425" s="211"/>
      <c r="K425" s="295"/>
      <c r="L425" s="211"/>
      <c r="M425" s="295"/>
      <c r="N425" s="211"/>
      <c r="O425" s="211"/>
      <c r="P425" s="211"/>
      <c r="Q425" s="211"/>
      <c r="R425" s="211"/>
      <c r="S425" s="211"/>
      <c r="T425" s="211"/>
      <c r="U425" s="211"/>
      <c r="V425" s="211"/>
      <c r="W425" s="211"/>
      <c r="X425" s="211"/>
      <c r="Y425" s="211"/>
      <c r="Z425" s="211"/>
    </row>
    <row r="426" spans="1:26" ht="15.75" customHeight="1">
      <c r="A426" s="211"/>
      <c r="B426" s="211"/>
      <c r="C426" s="211"/>
      <c r="D426" s="211"/>
      <c r="E426" s="211"/>
      <c r="F426" s="211"/>
      <c r="G426" s="211"/>
      <c r="H426" s="211"/>
      <c r="I426" s="211"/>
      <c r="J426" s="211"/>
      <c r="K426" s="295"/>
      <c r="L426" s="211"/>
      <c r="M426" s="295"/>
      <c r="N426" s="211"/>
      <c r="O426" s="211"/>
      <c r="P426" s="211"/>
      <c r="Q426" s="211"/>
      <c r="R426" s="211"/>
      <c r="S426" s="211"/>
      <c r="T426" s="211"/>
      <c r="U426" s="211"/>
      <c r="V426" s="211"/>
      <c r="W426" s="211"/>
      <c r="X426" s="211"/>
      <c r="Y426" s="211"/>
      <c r="Z426" s="211"/>
    </row>
    <row r="427" spans="1:26" ht="15.75" customHeight="1">
      <c r="A427" s="211"/>
      <c r="B427" s="211"/>
      <c r="C427" s="211"/>
      <c r="D427" s="211"/>
      <c r="E427" s="211"/>
      <c r="F427" s="211"/>
      <c r="G427" s="211"/>
      <c r="H427" s="211"/>
      <c r="I427" s="211"/>
      <c r="J427" s="211"/>
      <c r="K427" s="295"/>
      <c r="L427" s="211"/>
      <c r="M427" s="295"/>
      <c r="N427" s="211"/>
      <c r="O427" s="211"/>
      <c r="P427" s="211"/>
      <c r="Q427" s="211"/>
      <c r="R427" s="211"/>
      <c r="S427" s="211"/>
      <c r="T427" s="211"/>
      <c r="U427" s="211"/>
      <c r="V427" s="211"/>
      <c r="W427" s="211"/>
      <c r="X427" s="211"/>
      <c r="Y427" s="211"/>
      <c r="Z427" s="211"/>
    </row>
    <row r="428" spans="1:26" ht="15.75" customHeight="1">
      <c r="A428" s="211"/>
      <c r="B428" s="211"/>
      <c r="C428" s="211"/>
      <c r="D428" s="211"/>
      <c r="E428" s="211"/>
      <c r="F428" s="211"/>
      <c r="G428" s="211"/>
      <c r="H428" s="211"/>
      <c r="I428" s="211"/>
      <c r="J428" s="211"/>
      <c r="K428" s="295"/>
      <c r="L428" s="211"/>
      <c r="M428" s="295"/>
      <c r="N428" s="211"/>
      <c r="O428" s="211"/>
      <c r="P428" s="211"/>
      <c r="Q428" s="211"/>
      <c r="R428" s="211"/>
      <c r="S428" s="211"/>
      <c r="T428" s="211"/>
      <c r="U428" s="211"/>
      <c r="V428" s="211"/>
      <c r="W428" s="211"/>
      <c r="X428" s="211"/>
      <c r="Y428" s="211"/>
      <c r="Z428" s="211"/>
    </row>
    <row r="429" spans="1:26" ht="15.75" customHeight="1">
      <c r="A429" s="211"/>
      <c r="B429" s="211"/>
      <c r="C429" s="211"/>
      <c r="D429" s="211"/>
      <c r="E429" s="211"/>
      <c r="F429" s="211"/>
      <c r="G429" s="211"/>
      <c r="H429" s="211"/>
      <c r="I429" s="211"/>
      <c r="J429" s="211"/>
      <c r="K429" s="295"/>
      <c r="L429" s="211"/>
      <c r="M429" s="295"/>
      <c r="N429" s="211"/>
      <c r="O429" s="211"/>
      <c r="P429" s="211"/>
      <c r="Q429" s="211"/>
      <c r="R429" s="211"/>
      <c r="S429" s="211"/>
      <c r="T429" s="211"/>
      <c r="U429" s="211"/>
      <c r="V429" s="211"/>
      <c r="W429" s="211"/>
      <c r="X429" s="211"/>
      <c r="Y429" s="211"/>
      <c r="Z429" s="211"/>
    </row>
    <row r="430" spans="1:26" ht="15.75" customHeight="1">
      <c r="A430" s="211"/>
      <c r="B430" s="211"/>
      <c r="C430" s="211"/>
      <c r="D430" s="211"/>
      <c r="E430" s="211"/>
      <c r="F430" s="211"/>
      <c r="G430" s="211"/>
      <c r="H430" s="211"/>
      <c r="I430" s="211"/>
      <c r="J430" s="211"/>
      <c r="K430" s="295"/>
      <c r="L430" s="211"/>
      <c r="M430" s="295"/>
      <c r="N430" s="211"/>
      <c r="O430" s="211"/>
      <c r="P430" s="211"/>
      <c r="Q430" s="211"/>
      <c r="R430" s="211"/>
      <c r="S430" s="211"/>
      <c r="T430" s="211"/>
      <c r="U430" s="211"/>
      <c r="V430" s="211"/>
      <c r="W430" s="211"/>
      <c r="X430" s="211"/>
      <c r="Y430" s="211"/>
      <c r="Z430" s="211"/>
    </row>
    <row r="431" spans="1:26" ht="15.75" customHeight="1">
      <c r="A431" s="211"/>
      <c r="B431" s="211"/>
      <c r="C431" s="211"/>
      <c r="D431" s="211"/>
      <c r="E431" s="211"/>
      <c r="F431" s="211"/>
      <c r="G431" s="211"/>
      <c r="H431" s="211"/>
      <c r="I431" s="211"/>
      <c r="J431" s="211"/>
      <c r="K431" s="295"/>
      <c r="L431" s="211"/>
      <c r="M431" s="295"/>
      <c r="N431" s="211"/>
      <c r="O431" s="211"/>
      <c r="P431" s="211"/>
      <c r="Q431" s="211"/>
      <c r="R431" s="211"/>
      <c r="S431" s="211"/>
      <c r="T431" s="211"/>
      <c r="U431" s="211"/>
      <c r="V431" s="211"/>
      <c r="W431" s="211"/>
      <c r="X431" s="211"/>
      <c r="Y431" s="211"/>
      <c r="Z431" s="211"/>
    </row>
    <row r="432" spans="1:26" ht="15.75" customHeight="1">
      <c r="A432" s="211"/>
      <c r="B432" s="211"/>
      <c r="C432" s="211"/>
      <c r="D432" s="211"/>
      <c r="E432" s="211"/>
      <c r="F432" s="211"/>
      <c r="G432" s="211"/>
      <c r="H432" s="211"/>
      <c r="I432" s="211"/>
      <c r="J432" s="211"/>
      <c r="K432" s="295"/>
      <c r="L432" s="211"/>
      <c r="M432" s="295"/>
      <c r="N432" s="211"/>
      <c r="O432" s="211"/>
      <c r="P432" s="211"/>
      <c r="Q432" s="211"/>
      <c r="R432" s="211"/>
      <c r="S432" s="211"/>
      <c r="T432" s="211"/>
      <c r="U432" s="211"/>
      <c r="V432" s="211"/>
      <c r="W432" s="211"/>
      <c r="X432" s="211"/>
      <c r="Y432" s="211"/>
      <c r="Z432" s="211"/>
    </row>
    <row r="433" spans="1:26" ht="15.75" customHeight="1">
      <c r="A433" s="211"/>
      <c r="B433" s="211"/>
      <c r="C433" s="211"/>
      <c r="D433" s="211"/>
      <c r="E433" s="211"/>
      <c r="F433" s="211"/>
      <c r="G433" s="211"/>
      <c r="H433" s="211"/>
      <c r="I433" s="211"/>
      <c r="J433" s="211"/>
      <c r="K433" s="295"/>
      <c r="L433" s="211"/>
      <c r="M433" s="295"/>
      <c r="N433" s="211"/>
      <c r="O433" s="211"/>
      <c r="P433" s="211"/>
      <c r="Q433" s="211"/>
      <c r="R433" s="211"/>
      <c r="S433" s="211"/>
      <c r="T433" s="211"/>
      <c r="U433" s="211"/>
      <c r="V433" s="211"/>
      <c r="W433" s="211"/>
      <c r="X433" s="211"/>
      <c r="Y433" s="211"/>
      <c r="Z433" s="211"/>
    </row>
    <row r="434" spans="1:26" ht="15.75" customHeight="1">
      <c r="A434" s="211"/>
      <c r="B434" s="211"/>
      <c r="C434" s="211"/>
      <c r="D434" s="211"/>
      <c r="E434" s="211"/>
      <c r="F434" s="211"/>
      <c r="G434" s="211"/>
      <c r="H434" s="211"/>
      <c r="I434" s="211"/>
      <c r="J434" s="211"/>
      <c r="K434" s="295"/>
      <c r="L434" s="211"/>
      <c r="M434" s="295"/>
      <c r="N434" s="211"/>
      <c r="O434" s="211"/>
      <c r="P434" s="211"/>
      <c r="Q434" s="211"/>
      <c r="R434" s="211"/>
      <c r="S434" s="211"/>
      <c r="T434" s="211"/>
      <c r="U434" s="211"/>
      <c r="V434" s="211"/>
      <c r="W434" s="211"/>
      <c r="X434" s="211"/>
      <c r="Y434" s="211"/>
      <c r="Z434" s="211"/>
    </row>
    <row r="435" spans="1:26" ht="15.75" customHeight="1">
      <c r="A435" s="211"/>
      <c r="B435" s="211"/>
      <c r="C435" s="211"/>
      <c r="D435" s="211"/>
      <c r="E435" s="211"/>
      <c r="F435" s="211"/>
      <c r="G435" s="211"/>
      <c r="H435" s="211"/>
      <c r="I435" s="211"/>
      <c r="J435" s="211"/>
      <c r="K435" s="295"/>
      <c r="L435" s="211"/>
      <c r="M435" s="295"/>
      <c r="N435" s="211"/>
      <c r="O435" s="211"/>
      <c r="P435" s="211"/>
      <c r="Q435" s="211"/>
      <c r="R435" s="211"/>
      <c r="S435" s="211"/>
      <c r="T435" s="211"/>
      <c r="U435" s="211"/>
      <c r="V435" s="211"/>
      <c r="W435" s="211"/>
      <c r="X435" s="211"/>
      <c r="Y435" s="211"/>
      <c r="Z435" s="211"/>
    </row>
    <row r="436" spans="1:26" ht="15.75" customHeight="1">
      <c r="A436" s="211"/>
      <c r="B436" s="211"/>
      <c r="C436" s="211"/>
      <c r="D436" s="211"/>
      <c r="E436" s="211"/>
      <c r="F436" s="211"/>
      <c r="G436" s="211"/>
      <c r="H436" s="211"/>
      <c r="I436" s="211"/>
      <c r="J436" s="211"/>
      <c r="K436" s="295"/>
      <c r="L436" s="211"/>
      <c r="M436" s="295"/>
      <c r="N436" s="211"/>
      <c r="O436" s="211"/>
      <c r="P436" s="211"/>
      <c r="Q436" s="211"/>
      <c r="R436" s="211"/>
      <c r="S436" s="211"/>
      <c r="T436" s="211"/>
      <c r="U436" s="211"/>
      <c r="V436" s="211"/>
      <c r="W436" s="211"/>
      <c r="X436" s="211"/>
      <c r="Y436" s="211"/>
      <c r="Z436" s="211"/>
    </row>
    <row r="437" spans="1:26" ht="15.75" customHeight="1">
      <c r="A437" s="211"/>
      <c r="B437" s="211"/>
      <c r="C437" s="211"/>
      <c r="D437" s="211"/>
      <c r="E437" s="211"/>
      <c r="F437" s="211"/>
      <c r="G437" s="211"/>
      <c r="H437" s="211"/>
      <c r="I437" s="211"/>
      <c r="J437" s="211"/>
      <c r="K437" s="295"/>
      <c r="L437" s="211"/>
      <c r="M437" s="295"/>
      <c r="N437" s="211"/>
      <c r="O437" s="211"/>
      <c r="P437" s="211"/>
      <c r="Q437" s="211"/>
      <c r="R437" s="211"/>
      <c r="S437" s="211"/>
      <c r="T437" s="211"/>
      <c r="U437" s="211"/>
      <c r="V437" s="211"/>
      <c r="W437" s="211"/>
      <c r="X437" s="211"/>
      <c r="Y437" s="211"/>
      <c r="Z437" s="211"/>
    </row>
    <row r="438" spans="1:26" ht="15.75" customHeight="1">
      <c r="A438" s="211"/>
      <c r="B438" s="211"/>
      <c r="C438" s="211"/>
      <c r="D438" s="211"/>
      <c r="E438" s="211"/>
      <c r="F438" s="211"/>
      <c r="G438" s="211"/>
      <c r="H438" s="211"/>
      <c r="I438" s="211"/>
      <c r="J438" s="211"/>
      <c r="K438" s="295"/>
      <c r="L438" s="211"/>
      <c r="M438" s="295"/>
      <c r="N438" s="211"/>
      <c r="O438" s="211"/>
      <c r="P438" s="211"/>
      <c r="Q438" s="211"/>
      <c r="R438" s="211"/>
      <c r="S438" s="211"/>
      <c r="T438" s="211"/>
      <c r="U438" s="211"/>
      <c r="V438" s="211"/>
      <c r="W438" s="211"/>
      <c r="X438" s="211"/>
      <c r="Y438" s="211"/>
      <c r="Z438" s="211"/>
    </row>
    <row r="439" spans="1:26" ht="15.75" customHeight="1">
      <c r="A439" s="211"/>
      <c r="B439" s="211"/>
      <c r="C439" s="211"/>
      <c r="D439" s="211"/>
      <c r="E439" s="211"/>
      <c r="F439" s="211"/>
      <c r="G439" s="211"/>
      <c r="H439" s="211"/>
      <c r="I439" s="211"/>
      <c r="J439" s="211"/>
      <c r="K439" s="295"/>
      <c r="L439" s="211"/>
      <c r="M439" s="295"/>
      <c r="N439" s="211"/>
      <c r="O439" s="211"/>
      <c r="P439" s="211"/>
      <c r="Q439" s="211"/>
      <c r="R439" s="211"/>
      <c r="S439" s="211"/>
      <c r="T439" s="211"/>
      <c r="U439" s="211"/>
      <c r="V439" s="211"/>
      <c r="W439" s="211"/>
      <c r="X439" s="211"/>
      <c r="Y439" s="211"/>
      <c r="Z439" s="211"/>
    </row>
    <row r="440" spans="1:26" ht="15.75" customHeight="1">
      <c r="A440" s="211"/>
      <c r="B440" s="211"/>
      <c r="C440" s="211"/>
      <c r="D440" s="211"/>
      <c r="E440" s="211"/>
      <c r="F440" s="211"/>
      <c r="G440" s="211"/>
      <c r="H440" s="211"/>
      <c r="I440" s="211"/>
      <c r="J440" s="211"/>
      <c r="K440" s="295"/>
      <c r="L440" s="211"/>
      <c r="M440" s="295"/>
      <c r="N440" s="211"/>
      <c r="O440" s="211"/>
      <c r="P440" s="211"/>
      <c r="Q440" s="211"/>
      <c r="R440" s="211"/>
      <c r="S440" s="211"/>
      <c r="T440" s="211"/>
      <c r="U440" s="211"/>
      <c r="V440" s="211"/>
      <c r="W440" s="211"/>
      <c r="X440" s="211"/>
      <c r="Y440" s="211"/>
      <c r="Z440" s="211"/>
    </row>
    <row r="441" spans="1:26" ht="15.75" customHeight="1">
      <c r="A441" s="211"/>
      <c r="B441" s="211"/>
      <c r="C441" s="211"/>
      <c r="D441" s="211"/>
      <c r="E441" s="211"/>
      <c r="F441" s="211"/>
      <c r="G441" s="211"/>
      <c r="H441" s="211"/>
      <c r="I441" s="211"/>
      <c r="J441" s="211"/>
      <c r="K441" s="295"/>
      <c r="L441" s="211"/>
      <c r="M441" s="295"/>
      <c r="N441" s="211"/>
      <c r="O441" s="211"/>
      <c r="P441" s="211"/>
      <c r="Q441" s="211"/>
      <c r="R441" s="211"/>
      <c r="S441" s="211"/>
      <c r="T441" s="211"/>
      <c r="U441" s="211"/>
      <c r="V441" s="211"/>
      <c r="W441" s="211"/>
      <c r="X441" s="211"/>
      <c r="Y441" s="211"/>
      <c r="Z441" s="211"/>
    </row>
    <row r="442" spans="1:26" ht="15.75" customHeight="1">
      <c r="A442" s="211"/>
      <c r="B442" s="211"/>
      <c r="C442" s="211"/>
      <c r="D442" s="211"/>
      <c r="E442" s="211"/>
      <c r="F442" s="211"/>
      <c r="G442" s="211"/>
      <c r="H442" s="211"/>
      <c r="I442" s="211"/>
      <c r="J442" s="211"/>
      <c r="K442" s="295"/>
      <c r="L442" s="211"/>
      <c r="M442" s="295"/>
      <c r="N442" s="211"/>
      <c r="O442" s="211"/>
      <c r="P442" s="211"/>
      <c r="Q442" s="211"/>
      <c r="R442" s="211"/>
      <c r="S442" s="211"/>
      <c r="T442" s="211"/>
      <c r="U442" s="211"/>
      <c r="V442" s="211"/>
      <c r="W442" s="211"/>
      <c r="X442" s="211"/>
      <c r="Y442" s="211"/>
      <c r="Z442" s="211"/>
    </row>
    <row r="443" spans="1:26" ht="15.75" customHeight="1">
      <c r="A443" s="211"/>
      <c r="B443" s="211"/>
      <c r="C443" s="211"/>
      <c r="D443" s="211"/>
      <c r="E443" s="211"/>
      <c r="F443" s="211"/>
      <c r="G443" s="211"/>
      <c r="H443" s="211"/>
      <c r="I443" s="211"/>
      <c r="J443" s="211"/>
      <c r="K443" s="295"/>
      <c r="L443" s="211"/>
      <c r="M443" s="295"/>
      <c r="N443" s="211"/>
      <c r="O443" s="211"/>
      <c r="P443" s="211"/>
      <c r="Q443" s="211"/>
      <c r="R443" s="211"/>
      <c r="S443" s="211"/>
      <c r="T443" s="211"/>
      <c r="U443" s="211"/>
      <c r="V443" s="211"/>
      <c r="W443" s="211"/>
      <c r="X443" s="211"/>
      <c r="Y443" s="211"/>
      <c r="Z443" s="211"/>
    </row>
    <row r="444" spans="1:26" ht="15.75" customHeight="1">
      <c r="A444" s="211"/>
      <c r="B444" s="211"/>
      <c r="C444" s="211"/>
      <c r="D444" s="211"/>
      <c r="E444" s="211"/>
      <c r="F444" s="211"/>
      <c r="G444" s="211"/>
      <c r="H444" s="211"/>
      <c r="I444" s="211"/>
      <c r="J444" s="211"/>
      <c r="K444" s="295"/>
      <c r="L444" s="211"/>
      <c r="M444" s="295"/>
      <c r="N444" s="211"/>
      <c r="O444" s="211"/>
      <c r="P444" s="211"/>
      <c r="Q444" s="211"/>
      <c r="R444" s="211"/>
      <c r="S444" s="211"/>
      <c r="T444" s="211"/>
      <c r="U444" s="211"/>
      <c r="V444" s="211"/>
      <c r="W444" s="211"/>
      <c r="X444" s="211"/>
      <c r="Y444" s="211"/>
      <c r="Z444" s="211"/>
    </row>
    <row r="445" spans="1:26" ht="15.75" customHeight="1">
      <c r="A445" s="211"/>
      <c r="B445" s="211"/>
      <c r="C445" s="211"/>
      <c r="D445" s="211"/>
      <c r="E445" s="211"/>
      <c r="F445" s="211"/>
      <c r="G445" s="211"/>
      <c r="H445" s="211"/>
      <c r="I445" s="211"/>
      <c r="J445" s="211"/>
      <c r="K445" s="295"/>
      <c r="L445" s="211"/>
      <c r="M445" s="295"/>
      <c r="N445" s="211"/>
      <c r="O445" s="211"/>
      <c r="P445" s="211"/>
      <c r="Q445" s="211"/>
      <c r="R445" s="211"/>
      <c r="S445" s="211"/>
      <c r="T445" s="211"/>
      <c r="U445" s="211"/>
      <c r="V445" s="211"/>
      <c r="W445" s="211"/>
      <c r="X445" s="211"/>
      <c r="Y445" s="211"/>
      <c r="Z445" s="211"/>
    </row>
    <row r="446" spans="1:26" ht="15.75" customHeight="1">
      <c r="A446" s="211"/>
      <c r="B446" s="211"/>
      <c r="C446" s="211"/>
      <c r="D446" s="211"/>
      <c r="E446" s="211"/>
      <c r="F446" s="211"/>
      <c r="G446" s="211"/>
      <c r="H446" s="211"/>
      <c r="I446" s="211"/>
      <c r="J446" s="211"/>
      <c r="K446" s="295"/>
      <c r="L446" s="211"/>
      <c r="M446" s="295"/>
      <c r="N446" s="211"/>
      <c r="O446" s="211"/>
      <c r="P446" s="211"/>
      <c r="Q446" s="211"/>
      <c r="R446" s="211"/>
      <c r="S446" s="211"/>
      <c r="T446" s="211"/>
      <c r="U446" s="211"/>
      <c r="V446" s="211"/>
      <c r="W446" s="211"/>
      <c r="X446" s="211"/>
      <c r="Y446" s="211"/>
      <c r="Z446" s="211"/>
    </row>
    <row r="447" spans="1:26" ht="15.75" customHeight="1">
      <c r="A447" s="211"/>
      <c r="B447" s="211"/>
      <c r="C447" s="211"/>
      <c r="D447" s="211"/>
      <c r="E447" s="211"/>
      <c r="F447" s="211"/>
      <c r="G447" s="211"/>
      <c r="H447" s="211"/>
      <c r="I447" s="211"/>
      <c r="J447" s="211"/>
      <c r="K447" s="295"/>
      <c r="L447" s="211"/>
      <c r="M447" s="295"/>
      <c r="N447" s="211"/>
      <c r="O447" s="211"/>
      <c r="P447" s="211"/>
      <c r="Q447" s="211"/>
      <c r="R447" s="211"/>
      <c r="S447" s="211"/>
      <c r="T447" s="211"/>
      <c r="U447" s="211"/>
      <c r="V447" s="211"/>
      <c r="W447" s="211"/>
      <c r="X447" s="211"/>
      <c r="Y447" s="211"/>
      <c r="Z447" s="211"/>
    </row>
    <row r="448" spans="1:26" ht="15.75" customHeight="1">
      <c r="A448" s="211"/>
      <c r="B448" s="211"/>
      <c r="C448" s="211"/>
      <c r="D448" s="211"/>
      <c r="E448" s="211"/>
      <c r="F448" s="211"/>
      <c r="G448" s="211"/>
      <c r="H448" s="211"/>
      <c r="I448" s="211"/>
      <c r="J448" s="211"/>
      <c r="K448" s="295"/>
      <c r="L448" s="211"/>
      <c r="M448" s="295"/>
      <c r="N448" s="211"/>
      <c r="O448" s="211"/>
      <c r="P448" s="211"/>
      <c r="Q448" s="211"/>
      <c r="R448" s="211"/>
      <c r="S448" s="211"/>
      <c r="T448" s="211"/>
      <c r="U448" s="211"/>
      <c r="V448" s="211"/>
      <c r="W448" s="211"/>
      <c r="X448" s="211"/>
      <c r="Y448" s="211"/>
      <c r="Z448" s="211"/>
    </row>
    <row r="449" spans="1:26" ht="15.75" customHeight="1">
      <c r="A449" s="211"/>
      <c r="B449" s="211"/>
      <c r="C449" s="211"/>
      <c r="D449" s="211"/>
      <c r="E449" s="211"/>
      <c r="F449" s="211"/>
      <c r="G449" s="211"/>
      <c r="H449" s="211"/>
      <c r="I449" s="211"/>
      <c r="J449" s="211"/>
      <c r="K449" s="295"/>
      <c r="L449" s="211"/>
      <c r="M449" s="295"/>
      <c r="N449" s="211"/>
      <c r="O449" s="211"/>
      <c r="P449" s="211"/>
      <c r="Q449" s="211"/>
      <c r="R449" s="211"/>
      <c r="S449" s="211"/>
      <c r="T449" s="211"/>
      <c r="U449" s="211"/>
      <c r="V449" s="211"/>
      <c r="W449" s="211"/>
      <c r="X449" s="211"/>
      <c r="Y449" s="211"/>
      <c r="Z449" s="211"/>
    </row>
    <row r="450" spans="1:26" ht="15.75" customHeight="1">
      <c r="A450" s="211"/>
      <c r="B450" s="211"/>
      <c r="C450" s="211"/>
      <c r="D450" s="211"/>
      <c r="E450" s="211"/>
      <c r="F450" s="211"/>
      <c r="G450" s="211"/>
      <c r="H450" s="211"/>
      <c r="I450" s="211"/>
      <c r="J450" s="211"/>
      <c r="K450" s="295"/>
      <c r="L450" s="211"/>
      <c r="M450" s="295"/>
      <c r="N450" s="211"/>
      <c r="O450" s="211"/>
      <c r="P450" s="211"/>
      <c r="Q450" s="211"/>
      <c r="R450" s="211"/>
      <c r="S450" s="211"/>
      <c r="T450" s="211"/>
      <c r="U450" s="211"/>
      <c r="V450" s="211"/>
      <c r="W450" s="211"/>
      <c r="X450" s="211"/>
      <c r="Y450" s="211"/>
      <c r="Z450" s="211"/>
    </row>
    <row r="451" spans="1:26" ht="15.75" customHeight="1">
      <c r="A451" s="211"/>
      <c r="B451" s="211"/>
      <c r="C451" s="211"/>
      <c r="D451" s="211"/>
      <c r="E451" s="211"/>
      <c r="F451" s="211"/>
      <c r="G451" s="211"/>
      <c r="H451" s="211"/>
      <c r="I451" s="211"/>
      <c r="J451" s="211"/>
      <c r="K451" s="295"/>
      <c r="L451" s="211"/>
      <c r="M451" s="295"/>
      <c r="N451" s="211"/>
      <c r="O451" s="211"/>
      <c r="P451" s="211"/>
      <c r="Q451" s="211"/>
      <c r="R451" s="211"/>
      <c r="S451" s="211"/>
      <c r="T451" s="211"/>
      <c r="U451" s="211"/>
      <c r="V451" s="211"/>
      <c r="W451" s="211"/>
      <c r="X451" s="211"/>
      <c r="Y451" s="211"/>
      <c r="Z451" s="211"/>
    </row>
    <row r="452" spans="1:26" ht="15.75" customHeight="1">
      <c r="A452" s="211"/>
      <c r="B452" s="211"/>
      <c r="C452" s="211"/>
      <c r="D452" s="211"/>
      <c r="E452" s="211"/>
      <c r="F452" s="211"/>
      <c r="G452" s="211"/>
      <c r="H452" s="211"/>
      <c r="I452" s="211"/>
      <c r="J452" s="211"/>
      <c r="K452" s="295"/>
      <c r="L452" s="211"/>
      <c r="M452" s="295"/>
      <c r="N452" s="211"/>
      <c r="O452" s="211"/>
      <c r="P452" s="211"/>
      <c r="Q452" s="211"/>
      <c r="R452" s="211"/>
      <c r="S452" s="211"/>
      <c r="T452" s="211"/>
      <c r="U452" s="211"/>
      <c r="V452" s="211"/>
      <c r="W452" s="211"/>
      <c r="X452" s="211"/>
      <c r="Y452" s="211"/>
      <c r="Z452" s="211"/>
    </row>
    <row r="453" spans="1:26" ht="15.75" customHeight="1">
      <c r="A453" s="211"/>
      <c r="B453" s="211"/>
      <c r="C453" s="211"/>
      <c r="D453" s="211"/>
      <c r="E453" s="211"/>
      <c r="F453" s="211"/>
      <c r="G453" s="211"/>
      <c r="H453" s="211"/>
      <c r="I453" s="211"/>
      <c r="J453" s="211"/>
      <c r="K453" s="295"/>
      <c r="L453" s="211"/>
      <c r="M453" s="295"/>
      <c r="N453" s="211"/>
      <c r="O453" s="211"/>
      <c r="P453" s="211"/>
      <c r="Q453" s="211"/>
      <c r="R453" s="211"/>
      <c r="S453" s="211"/>
      <c r="T453" s="211"/>
      <c r="U453" s="211"/>
      <c r="V453" s="211"/>
      <c r="W453" s="211"/>
      <c r="X453" s="211"/>
      <c r="Y453" s="211"/>
      <c r="Z453" s="211"/>
    </row>
    <row r="454" spans="1:26" ht="15.75" customHeight="1">
      <c r="A454" s="211"/>
      <c r="B454" s="211"/>
      <c r="C454" s="211"/>
      <c r="D454" s="211"/>
      <c r="E454" s="211"/>
      <c r="F454" s="211"/>
      <c r="G454" s="211"/>
      <c r="H454" s="211"/>
      <c r="I454" s="211"/>
      <c r="J454" s="211"/>
      <c r="K454" s="295"/>
      <c r="L454" s="211"/>
      <c r="M454" s="295"/>
      <c r="N454" s="211"/>
      <c r="O454" s="211"/>
      <c r="P454" s="211"/>
      <c r="Q454" s="211"/>
      <c r="R454" s="211"/>
      <c r="S454" s="211"/>
      <c r="T454" s="211"/>
      <c r="U454" s="211"/>
      <c r="V454" s="211"/>
      <c r="W454" s="211"/>
      <c r="X454" s="211"/>
      <c r="Y454" s="211"/>
      <c r="Z454" s="211"/>
    </row>
    <row r="455" spans="1:26" ht="15.75" customHeight="1">
      <c r="A455" s="211"/>
      <c r="B455" s="211"/>
      <c r="C455" s="211"/>
      <c r="D455" s="211"/>
      <c r="E455" s="211"/>
      <c r="F455" s="211"/>
      <c r="G455" s="211"/>
      <c r="H455" s="211"/>
      <c r="I455" s="211"/>
      <c r="J455" s="211"/>
      <c r="K455" s="295"/>
      <c r="L455" s="211"/>
      <c r="M455" s="295"/>
      <c r="N455" s="211"/>
      <c r="O455" s="211"/>
      <c r="P455" s="211"/>
      <c r="Q455" s="211"/>
      <c r="R455" s="211"/>
      <c r="S455" s="211"/>
      <c r="T455" s="211"/>
      <c r="U455" s="211"/>
      <c r="V455" s="211"/>
      <c r="W455" s="211"/>
      <c r="X455" s="211"/>
      <c r="Y455" s="211"/>
      <c r="Z455" s="211"/>
    </row>
    <row r="456" spans="1:26" ht="15.75" customHeight="1">
      <c r="A456" s="211"/>
      <c r="B456" s="211"/>
      <c r="C456" s="211"/>
      <c r="D456" s="211"/>
      <c r="E456" s="211"/>
      <c r="F456" s="211"/>
      <c r="G456" s="211"/>
      <c r="H456" s="211"/>
      <c r="I456" s="211"/>
      <c r="J456" s="211"/>
      <c r="K456" s="295"/>
      <c r="L456" s="211"/>
      <c r="M456" s="295"/>
      <c r="N456" s="211"/>
      <c r="O456" s="211"/>
      <c r="P456" s="211"/>
      <c r="Q456" s="211"/>
      <c r="R456" s="211"/>
      <c r="S456" s="211"/>
      <c r="T456" s="211"/>
      <c r="U456" s="211"/>
      <c r="V456" s="211"/>
      <c r="W456" s="211"/>
      <c r="X456" s="211"/>
      <c r="Y456" s="211"/>
      <c r="Z456" s="211"/>
    </row>
    <row r="457" spans="1:26" ht="15.75" customHeight="1">
      <c r="A457" s="211"/>
      <c r="B457" s="211"/>
      <c r="C457" s="211"/>
      <c r="D457" s="211"/>
      <c r="E457" s="211"/>
      <c r="F457" s="211"/>
      <c r="G457" s="211"/>
      <c r="H457" s="211"/>
      <c r="I457" s="211"/>
      <c r="J457" s="211"/>
      <c r="K457" s="295"/>
      <c r="L457" s="211"/>
      <c r="M457" s="295"/>
      <c r="N457" s="211"/>
      <c r="O457" s="211"/>
      <c r="P457" s="211"/>
      <c r="Q457" s="211"/>
      <c r="R457" s="211"/>
      <c r="S457" s="211"/>
      <c r="T457" s="211"/>
      <c r="U457" s="211"/>
      <c r="V457" s="211"/>
      <c r="W457" s="211"/>
      <c r="X457" s="211"/>
      <c r="Y457" s="211"/>
      <c r="Z457" s="211"/>
    </row>
    <row r="458" spans="1:26" ht="15.75" customHeight="1">
      <c r="A458" s="211"/>
      <c r="B458" s="211"/>
      <c r="C458" s="211"/>
      <c r="D458" s="211"/>
      <c r="E458" s="211"/>
      <c r="F458" s="211"/>
      <c r="G458" s="211"/>
      <c r="H458" s="211"/>
      <c r="I458" s="211"/>
      <c r="J458" s="211"/>
      <c r="K458" s="295"/>
      <c r="L458" s="211"/>
      <c r="M458" s="295"/>
      <c r="N458" s="211"/>
      <c r="O458" s="211"/>
      <c r="P458" s="211"/>
      <c r="Q458" s="211"/>
      <c r="R458" s="211"/>
      <c r="S458" s="211"/>
      <c r="T458" s="211"/>
      <c r="U458" s="211"/>
      <c r="V458" s="211"/>
      <c r="W458" s="211"/>
      <c r="X458" s="211"/>
      <c r="Y458" s="211"/>
      <c r="Z458" s="211"/>
    </row>
    <row r="459" spans="1:26" ht="15.75" customHeight="1">
      <c r="A459" s="211"/>
      <c r="B459" s="211"/>
      <c r="C459" s="211"/>
      <c r="D459" s="211"/>
      <c r="E459" s="211"/>
      <c r="F459" s="211"/>
      <c r="G459" s="211"/>
      <c r="H459" s="211"/>
      <c r="I459" s="211"/>
      <c r="J459" s="211"/>
      <c r="K459" s="295"/>
      <c r="L459" s="211"/>
      <c r="M459" s="295"/>
      <c r="N459" s="211"/>
      <c r="O459" s="211"/>
      <c r="P459" s="211"/>
      <c r="Q459" s="211"/>
      <c r="R459" s="211"/>
      <c r="S459" s="211"/>
      <c r="T459" s="211"/>
      <c r="U459" s="211"/>
      <c r="V459" s="211"/>
      <c r="W459" s="211"/>
      <c r="X459" s="211"/>
      <c r="Y459" s="211"/>
      <c r="Z459" s="211"/>
    </row>
    <row r="460" spans="1:26" ht="15.75" customHeight="1">
      <c r="A460" s="211"/>
      <c r="B460" s="211"/>
      <c r="C460" s="211"/>
      <c r="D460" s="211"/>
      <c r="E460" s="211"/>
      <c r="F460" s="211"/>
      <c r="G460" s="211"/>
      <c r="H460" s="211"/>
      <c r="I460" s="211"/>
      <c r="J460" s="211"/>
      <c r="K460" s="295"/>
      <c r="L460" s="211"/>
      <c r="M460" s="295"/>
      <c r="N460" s="211"/>
      <c r="O460" s="211"/>
      <c r="P460" s="211"/>
      <c r="Q460" s="211"/>
      <c r="R460" s="211"/>
      <c r="S460" s="211"/>
      <c r="T460" s="211"/>
      <c r="U460" s="211"/>
      <c r="V460" s="211"/>
      <c r="W460" s="211"/>
      <c r="X460" s="211"/>
      <c r="Y460" s="211"/>
      <c r="Z460" s="211"/>
    </row>
    <row r="461" spans="1:26" ht="15.75" customHeight="1">
      <c r="A461" s="211"/>
      <c r="B461" s="211"/>
      <c r="C461" s="211"/>
      <c r="D461" s="211"/>
      <c r="E461" s="211"/>
      <c r="F461" s="211"/>
      <c r="G461" s="211"/>
      <c r="H461" s="211"/>
      <c r="I461" s="211"/>
      <c r="J461" s="211"/>
      <c r="K461" s="295"/>
      <c r="L461" s="211"/>
      <c r="M461" s="295"/>
      <c r="N461" s="211"/>
      <c r="O461" s="211"/>
      <c r="P461" s="211"/>
      <c r="Q461" s="211"/>
      <c r="R461" s="211"/>
      <c r="S461" s="211"/>
      <c r="T461" s="211"/>
      <c r="U461" s="211"/>
      <c r="V461" s="211"/>
      <c r="W461" s="211"/>
      <c r="X461" s="211"/>
      <c r="Y461" s="211"/>
      <c r="Z461" s="211"/>
    </row>
    <row r="462" spans="1:26" ht="15.75" customHeight="1">
      <c r="A462" s="211"/>
      <c r="B462" s="211"/>
      <c r="C462" s="211"/>
      <c r="D462" s="211"/>
      <c r="E462" s="211"/>
      <c r="F462" s="211"/>
      <c r="G462" s="211"/>
      <c r="H462" s="211"/>
      <c r="I462" s="211"/>
      <c r="J462" s="211"/>
      <c r="K462" s="295"/>
      <c r="L462" s="211"/>
      <c r="M462" s="295"/>
      <c r="N462" s="211"/>
      <c r="O462" s="211"/>
      <c r="P462" s="211"/>
      <c r="Q462" s="211"/>
      <c r="R462" s="211"/>
      <c r="S462" s="211"/>
      <c r="T462" s="211"/>
      <c r="U462" s="211"/>
      <c r="V462" s="211"/>
      <c r="W462" s="211"/>
      <c r="X462" s="211"/>
      <c r="Y462" s="211"/>
      <c r="Z462" s="211"/>
    </row>
    <row r="463" spans="1:26" ht="15.75" customHeight="1">
      <c r="A463" s="211"/>
      <c r="B463" s="211"/>
      <c r="C463" s="211"/>
      <c r="D463" s="211"/>
      <c r="E463" s="211"/>
      <c r="F463" s="211"/>
      <c r="G463" s="211"/>
      <c r="H463" s="211"/>
      <c r="I463" s="211"/>
      <c r="J463" s="211"/>
      <c r="K463" s="295"/>
      <c r="L463" s="211"/>
      <c r="M463" s="295"/>
      <c r="N463" s="211"/>
      <c r="O463" s="211"/>
      <c r="P463" s="211"/>
      <c r="Q463" s="211"/>
      <c r="R463" s="211"/>
      <c r="S463" s="211"/>
      <c r="T463" s="211"/>
      <c r="U463" s="211"/>
      <c r="V463" s="211"/>
      <c r="W463" s="211"/>
      <c r="X463" s="211"/>
      <c r="Y463" s="211"/>
      <c r="Z463" s="211"/>
    </row>
    <row r="464" spans="1:26" ht="15.75" customHeight="1">
      <c r="A464" s="211"/>
      <c r="B464" s="211"/>
      <c r="C464" s="211"/>
      <c r="D464" s="211"/>
      <c r="E464" s="211"/>
      <c r="F464" s="211"/>
      <c r="G464" s="211"/>
      <c r="H464" s="211"/>
      <c r="I464" s="211"/>
      <c r="J464" s="211"/>
      <c r="K464" s="295"/>
      <c r="L464" s="211"/>
      <c r="M464" s="295"/>
      <c r="N464" s="211"/>
      <c r="O464" s="211"/>
      <c r="P464" s="211"/>
      <c r="Q464" s="211"/>
      <c r="R464" s="211"/>
      <c r="S464" s="211"/>
      <c r="T464" s="211"/>
      <c r="U464" s="211"/>
      <c r="V464" s="211"/>
      <c r="W464" s="211"/>
      <c r="X464" s="211"/>
      <c r="Y464" s="211"/>
      <c r="Z464" s="211"/>
    </row>
    <row r="465" spans="1:26" ht="15.75" customHeight="1">
      <c r="A465" s="211"/>
      <c r="B465" s="211"/>
      <c r="C465" s="211"/>
      <c r="D465" s="211"/>
      <c r="E465" s="211"/>
      <c r="F465" s="211"/>
      <c r="G465" s="211"/>
      <c r="H465" s="211"/>
      <c r="I465" s="211"/>
      <c r="J465" s="211"/>
      <c r="K465" s="295"/>
      <c r="L465" s="211"/>
      <c r="M465" s="295"/>
      <c r="N465" s="211"/>
      <c r="O465" s="211"/>
      <c r="P465" s="211"/>
      <c r="Q465" s="211"/>
      <c r="R465" s="211"/>
      <c r="S465" s="211"/>
      <c r="T465" s="211"/>
      <c r="U465" s="211"/>
      <c r="V465" s="211"/>
      <c r="W465" s="211"/>
      <c r="X465" s="211"/>
      <c r="Y465" s="211"/>
      <c r="Z465" s="211"/>
    </row>
    <row r="466" spans="1:26" ht="15.75" customHeight="1">
      <c r="A466" s="211"/>
      <c r="B466" s="211"/>
      <c r="C466" s="211"/>
      <c r="D466" s="211"/>
      <c r="E466" s="211"/>
      <c r="F466" s="211"/>
      <c r="G466" s="211"/>
      <c r="H466" s="211"/>
      <c r="I466" s="211"/>
      <c r="J466" s="211"/>
      <c r="K466" s="295"/>
      <c r="L466" s="211"/>
      <c r="M466" s="295"/>
      <c r="N466" s="211"/>
      <c r="O466" s="211"/>
      <c r="P466" s="211"/>
      <c r="Q466" s="211"/>
      <c r="R466" s="211"/>
      <c r="S466" s="211"/>
      <c r="T466" s="211"/>
      <c r="U466" s="211"/>
      <c r="V466" s="211"/>
      <c r="W466" s="211"/>
      <c r="X466" s="211"/>
      <c r="Y466" s="211"/>
      <c r="Z466" s="211"/>
    </row>
    <row r="467" spans="1:26" ht="15.75" customHeight="1">
      <c r="A467" s="211"/>
      <c r="B467" s="211"/>
      <c r="C467" s="211"/>
      <c r="D467" s="211"/>
      <c r="E467" s="211"/>
      <c r="F467" s="211"/>
      <c r="G467" s="211"/>
      <c r="H467" s="211"/>
      <c r="I467" s="211"/>
      <c r="J467" s="211"/>
      <c r="K467" s="295"/>
      <c r="L467" s="211"/>
      <c r="M467" s="295"/>
      <c r="N467" s="211"/>
      <c r="O467" s="211"/>
      <c r="P467" s="211"/>
      <c r="Q467" s="211"/>
      <c r="R467" s="211"/>
      <c r="S467" s="211"/>
      <c r="T467" s="211"/>
      <c r="U467" s="211"/>
      <c r="V467" s="211"/>
      <c r="W467" s="211"/>
      <c r="X467" s="211"/>
      <c r="Y467" s="211"/>
      <c r="Z467" s="211"/>
    </row>
    <row r="468" spans="1:26" ht="15.75" customHeight="1">
      <c r="A468" s="211"/>
      <c r="B468" s="211"/>
      <c r="C468" s="211"/>
      <c r="D468" s="211"/>
      <c r="E468" s="211"/>
      <c r="F468" s="211"/>
      <c r="G468" s="211"/>
      <c r="H468" s="211"/>
      <c r="I468" s="211"/>
      <c r="J468" s="211"/>
      <c r="K468" s="295"/>
      <c r="L468" s="211"/>
      <c r="M468" s="295"/>
      <c r="N468" s="211"/>
      <c r="O468" s="211"/>
      <c r="P468" s="211"/>
      <c r="Q468" s="211"/>
      <c r="R468" s="211"/>
      <c r="S468" s="211"/>
      <c r="T468" s="211"/>
      <c r="U468" s="211"/>
      <c r="V468" s="211"/>
      <c r="W468" s="211"/>
      <c r="X468" s="211"/>
      <c r="Y468" s="211"/>
      <c r="Z468" s="211"/>
    </row>
    <row r="469" spans="1:26" ht="15.75" customHeight="1">
      <c r="A469" s="211"/>
      <c r="B469" s="211"/>
      <c r="C469" s="211"/>
      <c r="D469" s="211"/>
      <c r="E469" s="211"/>
      <c r="F469" s="211"/>
      <c r="G469" s="211"/>
      <c r="H469" s="211"/>
      <c r="I469" s="211"/>
      <c r="J469" s="211"/>
      <c r="K469" s="295"/>
      <c r="L469" s="211"/>
      <c r="M469" s="295"/>
      <c r="N469" s="211"/>
      <c r="O469" s="211"/>
      <c r="P469" s="211"/>
      <c r="Q469" s="211"/>
      <c r="R469" s="211"/>
      <c r="S469" s="211"/>
      <c r="T469" s="211"/>
      <c r="U469" s="211"/>
      <c r="V469" s="211"/>
      <c r="W469" s="211"/>
      <c r="X469" s="211"/>
      <c r="Y469" s="211"/>
      <c r="Z469" s="211"/>
    </row>
    <row r="470" spans="1:26" ht="15.75" customHeight="1">
      <c r="A470" s="211"/>
      <c r="B470" s="211"/>
      <c r="C470" s="211"/>
      <c r="D470" s="211"/>
      <c r="E470" s="211"/>
      <c r="F470" s="211"/>
      <c r="G470" s="211"/>
      <c r="H470" s="211"/>
      <c r="I470" s="211"/>
      <c r="J470" s="211"/>
      <c r="K470" s="295"/>
      <c r="L470" s="211"/>
      <c r="M470" s="295"/>
      <c r="N470" s="211"/>
      <c r="O470" s="211"/>
      <c r="P470" s="211"/>
      <c r="Q470" s="211"/>
      <c r="R470" s="211"/>
      <c r="S470" s="211"/>
      <c r="T470" s="211"/>
      <c r="U470" s="211"/>
      <c r="V470" s="211"/>
      <c r="W470" s="211"/>
      <c r="X470" s="211"/>
      <c r="Y470" s="211"/>
      <c r="Z470" s="211"/>
    </row>
    <row r="471" spans="1:26" ht="15.75" customHeight="1">
      <c r="A471" s="211"/>
      <c r="B471" s="211"/>
      <c r="C471" s="211"/>
      <c r="D471" s="211"/>
      <c r="E471" s="211"/>
      <c r="F471" s="211"/>
      <c r="G471" s="211"/>
      <c r="H471" s="211"/>
      <c r="I471" s="211"/>
      <c r="J471" s="211"/>
      <c r="K471" s="295"/>
      <c r="L471" s="211"/>
      <c r="M471" s="295"/>
      <c r="N471" s="211"/>
      <c r="O471" s="211"/>
      <c r="P471" s="211"/>
      <c r="Q471" s="211"/>
      <c r="R471" s="211"/>
      <c r="S471" s="211"/>
      <c r="T471" s="211"/>
      <c r="U471" s="211"/>
      <c r="V471" s="211"/>
      <c r="W471" s="211"/>
      <c r="X471" s="211"/>
      <c r="Y471" s="211"/>
      <c r="Z471" s="211"/>
    </row>
    <row r="472" spans="1:26" ht="15.75" customHeight="1">
      <c r="A472" s="211"/>
      <c r="B472" s="211"/>
      <c r="C472" s="211"/>
      <c r="D472" s="211"/>
      <c r="E472" s="211"/>
      <c r="F472" s="211"/>
      <c r="G472" s="211"/>
      <c r="H472" s="211"/>
      <c r="I472" s="211"/>
      <c r="J472" s="211"/>
      <c r="K472" s="295"/>
      <c r="L472" s="211"/>
      <c r="M472" s="295"/>
      <c r="N472" s="211"/>
      <c r="O472" s="211"/>
      <c r="P472" s="211"/>
      <c r="Q472" s="211"/>
      <c r="R472" s="211"/>
      <c r="S472" s="211"/>
      <c r="T472" s="211"/>
      <c r="U472" s="211"/>
      <c r="V472" s="211"/>
      <c r="W472" s="211"/>
      <c r="X472" s="211"/>
      <c r="Y472" s="211"/>
      <c r="Z472" s="211"/>
    </row>
    <row r="473" spans="1:26" ht="15.75" customHeight="1">
      <c r="A473" s="211"/>
      <c r="B473" s="211"/>
      <c r="C473" s="211"/>
      <c r="D473" s="211"/>
      <c r="E473" s="211"/>
      <c r="F473" s="211"/>
      <c r="G473" s="211"/>
      <c r="H473" s="211"/>
      <c r="I473" s="211"/>
      <c r="J473" s="211"/>
      <c r="K473" s="295"/>
      <c r="L473" s="211"/>
      <c r="M473" s="295"/>
      <c r="N473" s="211"/>
      <c r="O473" s="211"/>
      <c r="P473" s="211"/>
      <c r="Q473" s="211"/>
      <c r="R473" s="211"/>
      <c r="S473" s="211"/>
      <c r="T473" s="211"/>
      <c r="U473" s="211"/>
      <c r="V473" s="211"/>
      <c r="W473" s="211"/>
      <c r="X473" s="211"/>
      <c r="Y473" s="211"/>
      <c r="Z473" s="211"/>
    </row>
    <row r="474" spans="1:26" ht="15.75" customHeight="1">
      <c r="A474" s="211"/>
      <c r="B474" s="211"/>
      <c r="C474" s="211"/>
      <c r="D474" s="211"/>
      <c r="E474" s="211"/>
      <c r="F474" s="211"/>
      <c r="G474" s="211"/>
      <c r="H474" s="211"/>
      <c r="I474" s="211"/>
      <c r="J474" s="211"/>
      <c r="K474" s="295"/>
      <c r="L474" s="211"/>
      <c r="M474" s="295"/>
      <c r="N474" s="211"/>
      <c r="O474" s="211"/>
      <c r="P474" s="211"/>
      <c r="Q474" s="211"/>
      <c r="R474" s="211"/>
      <c r="S474" s="211"/>
      <c r="T474" s="211"/>
      <c r="U474" s="211"/>
      <c r="V474" s="211"/>
      <c r="W474" s="211"/>
      <c r="X474" s="211"/>
      <c r="Y474" s="211"/>
      <c r="Z474" s="211"/>
    </row>
    <row r="475" spans="1:26" ht="15.75" customHeight="1">
      <c r="A475" s="211"/>
      <c r="B475" s="211"/>
      <c r="C475" s="211"/>
      <c r="D475" s="211"/>
      <c r="E475" s="211"/>
      <c r="F475" s="211"/>
      <c r="G475" s="211"/>
      <c r="H475" s="211"/>
      <c r="I475" s="211"/>
      <c r="J475" s="211"/>
      <c r="K475" s="295"/>
      <c r="L475" s="211"/>
      <c r="M475" s="295"/>
      <c r="N475" s="211"/>
      <c r="O475" s="211"/>
      <c r="P475" s="211"/>
      <c r="Q475" s="211"/>
      <c r="R475" s="211"/>
      <c r="S475" s="211"/>
      <c r="T475" s="211"/>
      <c r="U475" s="211"/>
      <c r="V475" s="211"/>
      <c r="W475" s="211"/>
      <c r="X475" s="211"/>
      <c r="Y475" s="211"/>
      <c r="Z475" s="211"/>
    </row>
    <row r="476" spans="1:26" ht="15.75" customHeight="1">
      <c r="A476" s="211"/>
      <c r="B476" s="211"/>
      <c r="C476" s="211"/>
      <c r="D476" s="211"/>
      <c r="E476" s="211"/>
      <c r="F476" s="211"/>
      <c r="G476" s="211"/>
      <c r="H476" s="211"/>
      <c r="I476" s="211"/>
      <c r="J476" s="211"/>
      <c r="K476" s="295"/>
      <c r="L476" s="211"/>
      <c r="M476" s="295"/>
      <c r="N476" s="211"/>
      <c r="O476" s="211"/>
      <c r="P476" s="211"/>
      <c r="Q476" s="211"/>
      <c r="R476" s="211"/>
      <c r="S476" s="211"/>
      <c r="T476" s="211"/>
      <c r="U476" s="211"/>
      <c r="V476" s="211"/>
      <c r="W476" s="211"/>
      <c r="X476" s="211"/>
      <c r="Y476" s="211"/>
      <c r="Z476" s="211"/>
    </row>
    <row r="477" spans="1:26" ht="15.75" customHeight="1">
      <c r="A477" s="211"/>
      <c r="B477" s="211"/>
      <c r="C477" s="211"/>
      <c r="D477" s="211"/>
      <c r="E477" s="211"/>
      <c r="F477" s="211"/>
      <c r="G477" s="211"/>
      <c r="H477" s="211"/>
      <c r="I477" s="211"/>
      <c r="J477" s="211"/>
      <c r="K477" s="295"/>
      <c r="L477" s="211"/>
      <c r="M477" s="295"/>
      <c r="N477" s="211"/>
      <c r="O477" s="211"/>
      <c r="P477" s="211"/>
      <c r="Q477" s="211"/>
      <c r="R477" s="211"/>
      <c r="S477" s="211"/>
      <c r="T477" s="211"/>
      <c r="U477" s="211"/>
      <c r="V477" s="211"/>
      <c r="W477" s="211"/>
      <c r="X477" s="211"/>
      <c r="Y477" s="211"/>
      <c r="Z477" s="211"/>
    </row>
    <row r="478" spans="1:26" ht="15.75" customHeight="1">
      <c r="A478" s="211"/>
      <c r="B478" s="211"/>
      <c r="C478" s="211"/>
      <c r="D478" s="211"/>
      <c r="E478" s="211"/>
      <c r="F478" s="211"/>
      <c r="G478" s="211"/>
      <c r="H478" s="211"/>
      <c r="I478" s="211"/>
      <c r="J478" s="211"/>
      <c r="K478" s="295"/>
      <c r="L478" s="211"/>
      <c r="M478" s="295"/>
      <c r="N478" s="211"/>
      <c r="O478" s="211"/>
      <c r="P478" s="211"/>
      <c r="Q478" s="211"/>
      <c r="R478" s="211"/>
      <c r="S478" s="211"/>
      <c r="T478" s="211"/>
      <c r="U478" s="211"/>
      <c r="V478" s="211"/>
      <c r="W478" s="211"/>
      <c r="X478" s="211"/>
      <c r="Y478" s="211"/>
      <c r="Z478" s="211"/>
    </row>
    <row r="479" spans="1:26" ht="15.75" customHeight="1">
      <c r="A479" s="211"/>
      <c r="B479" s="211"/>
      <c r="C479" s="211"/>
      <c r="D479" s="211"/>
      <c r="E479" s="211"/>
      <c r="F479" s="211"/>
      <c r="G479" s="211"/>
      <c r="H479" s="211"/>
      <c r="I479" s="211"/>
      <c r="J479" s="211"/>
      <c r="K479" s="295"/>
      <c r="L479" s="211"/>
      <c r="M479" s="295"/>
      <c r="N479" s="211"/>
      <c r="O479" s="211"/>
      <c r="P479" s="211"/>
      <c r="Q479" s="211"/>
      <c r="R479" s="211"/>
      <c r="S479" s="211"/>
      <c r="T479" s="211"/>
      <c r="U479" s="211"/>
      <c r="V479" s="211"/>
      <c r="W479" s="211"/>
      <c r="X479" s="211"/>
      <c r="Y479" s="211"/>
      <c r="Z479" s="211"/>
    </row>
    <row r="480" spans="1:26" ht="15.75" customHeight="1">
      <c r="A480" s="211"/>
      <c r="B480" s="211"/>
      <c r="C480" s="211"/>
      <c r="D480" s="211"/>
      <c r="E480" s="211"/>
      <c r="F480" s="211"/>
      <c r="G480" s="211"/>
      <c r="H480" s="211"/>
      <c r="I480" s="211"/>
      <c r="J480" s="211"/>
      <c r="K480" s="295"/>
      <c r="L480" s="211"/>
      <c r="M480" s="295"/>
      <c r="N480" s="211"/>
      <c r="O480" s="211"/>
      <c r="P480" s="211"/>
      <c r="Q480" s="211"/>
      <c r="R480" s="211"/>
      <c r="S480" s="211"/>
      <c r="T480" s="211"/>
      <c r="U480" s="211"/>
      <c r="V480" s="211"/>
      <c r="W480" s="211"/>
      <c r="X480" s="211"/>
      <c r="Y480" s="211"/>
      <c r="Z480" s="211"/>
    </row>
    <row r="481" spans="1:26" ht="15.75" customHeight="1">
      <c r="A481" s="211"/>
      <c r="B481" s="211"/>
      <c r="C481" s="211"/>
      <c r="D481" s="211"/>
      <c r="E481" s="211"/>
      <c r="F481" s="211"/>
      <c r="G481" s="211"/>
      <c r="H481" s="211"/>
      <c r="I481" s="211"/>
      <c r="J481" s="211"/>
      <c r="K481" s="295"/>
      <c r="L481" s="211"/>
      <c r="M481" s="295"/>
      <c r="N481" s="211"/>
      <c r="O481" s="211"/>
      <c r="P481" s="211"/>
      <c r="Q481" s="211"/>
      <c r="R481" s="211"/>
      <c r="S481" s="211"/>
      <c r="T481" s="211"/>
      <c r="U481" s="211"/>
      <c r="V481" s="211"/>
      <c r="W481" s="211"/>
      <c r="X481" s="211"/>
      <c r="Y481" s="211"/>
      <c r="Z481" s="211"/>
    </row>
    <row r="482" spans="1:26" ht="15.75" customHeight="1">
      <c r="A482" s="211"/>
      <c r="B482" s="211"/>
      <c r="C482" s="211"/>
      <c r="D482" s="211"/>
      <c r="E482" s="211"/>
      <c r="F482" s="211"/>
      <c r="G482" s="211"/>
      <c r="H482" s="211"/>
      <c r="I482" s="211"/>
      <c r="J482" s="211"/>
      <c r="K482" s="295"/>
      <c r="L482" s="211"/>
      <c r="M482" s="295"/>
      <c r="N482" s="211"/>
      <c r="O482" s="211"/>
      <c r="P482" s="211"/>
      <c r="Q482" s="211"/>
      <c r="R482" s="211"/>
      <c r="S482" s="211"/>
      <c r="T482" s="211"/>
      <c r="U482" s="211"/>
      <c r="V482" s="211"/>
      <c r="W482" s="211"/>
      <c r="X482" s="211"/>
      <c r="Y482" s="211"/>
      <c r="Z482" s="211"/>
    </row>
    <row r="483" spans="1:26" ht="15.75" customHeight="1">
      <c r="A483" s="211"/>
      <c r="B483" s="211"/>
      <c r="C483" s="211"/>
      <c r="D483" s="211"/>
      <c r="E483" s="211"/>
      <c r="F483" s="211"/>
      <c r="G483" s="211"/>
      <c r="H483" s="211"/>
      <c r="I483" s="211"/>
      <c r="J483" s="211"/>
      <c r="K483" s="295"/>
      <c r="L483" s="211"/>
      <c r="M483" s="295"/>
      <c r="N483" s="211"/>
      <c r="O483" s="211"/>
      <c r="P483" s="211"/>
      <c r="Q483" s="211"/>
      <c r="R483" s="211"/>
      <c r="S483" s="211"/>
      <c r="T483" s="211"/>
      <c r="U483" s="211"/>
      <c r="V483" s="211"/>
      <c r="W483" s="211"/>
      <c r="X483" s="211"/>
      <c r="Y483" s="211"/>
      <c r="Z483" s="211"/>
    </row>
    <row r="484" spans="1:26" ht="15.75" customHeight="1">
      <c r="A484" s="211"/>
      <c r="B484" s="211"/>
      <c r="C484" s="211"/>
      <c r="D484" s="211"/>
      <c r="E484" s="211"/>
      <c r="F484" s="211"/>
      <c r="G484" s="211"/>
      <c r="H484" s="211"/>
      <c r="I484" s="211"/>
      <c r="J484" s="211"/>
      <c r="K484" s="295"/>
      <c r="L484" s="211"/>
      <c r="M484" s="295"/>
      <c r="N484" s="211"/>
      <c r="O484" s="211"/>
      <c r="P484" s="211"/>
      <c r="Q484" s="211"/>
      <c r="R484" s="211"/>
      <c r="S484" s="211"/>
      <c r="T484" s="211"/>
      <c r="U484" s="211"/>
      <c r="V484" s="211"/>
      <c r="W484" s="211"/>
      <c r="X484" s="211"/>
      <c r="Y484" s="211"/>
      <c r="Z484" s="211"/>
    </row>
    <row r="485" spans="1:26" ht="15.75" customHeight="1">
      <c r="A485" s="211"/>
      <c r="B485" s="211"/>
      <c r="C485" s="211"/>
      <c r="D485" s="211"/>
      <c r="E485" s="211"/>
      <c r="F485" s="211"/>
      <c r="G485" s="211"/>
      <c r="H485" s="211"/>
      <c r="I485" s="211"/>
      <c r="J485" s="211"/>
      <c r="K485" s="295"/>
      <c r="L485" s="211"/>
      <c r="M485" s="295"/>
      <c r="N485" s="211"/>
      <c r="O485" s="211"/>
      <c r="P485" s="211"/>
      <c r="Q485" s="211"/>
      <c r="R485" s="211"/>
      <c r="S485" s="211"/>
      <c r="T485" s="211"/>
      <c r="U485" s="211"/>
      <c r="V485" s="211"/>
      <c r="W485" s="211"/>
      <c r="X485" s="211"/>
      <c r="Y485" s="211"/>
      <c r="Z485" s="211"/>
    </row>
    <row r="486" spans="1:26" ht="15.75" customHeight="1">
      <c r="A486" s="211"/>
      <c r="B486" s="211"/>
      <c r="C486" s="211"/>
      <c r="D486" s="211"/>
      <c r="E486" s="211"/>
      <c r="F486" s="211"/>
      <c r="G486" s="211"/>
      <c r="H486" s="211"/>
      <c r="I486" s="211"/>
      <c r="J486" s="211"/>
      <c r="K486" s="295"/>
      <c r="L486" s="211"/>
      <c r="M486" s="295"/>
      <c r="N486" s="211"/>
      <c r="O486" s="211"/>
      <c r="P486" s="211"/>
      <c r="Q486" s="211"/>
      <c r="R486" s="211"/>
      <c r="S486" s="211"/>
      <c r="T486" s="211"/>
      <c r="U486" s="211"/>
      <c r="V486" s="211"/>
      <c r="W486" s="211"/>
      <c r="X486" s="211"/>
      <c r="Y486" s="211"/>
      <c r="Z486" s="211"/>
    </row>
    <row r="487" spans="1:26" ht="15.75" customHeight="1">
      <c r="A487" s="211"/>
      <c r="B487" s="211"/>
      <c r="C487" s="211"/>
      <c r="D487" s="211"/>
      <c r="E487" s="211"/>
      <c r="F487" s="211"/>
      <c r="G487" s="211"/>
      <c r="H487" s="211"/>
      <c r="I487" s="211"/>
      <c r="J487" s="211"/>
      <c r="K487" s="295"/>
      <c r="L487" s="211"/>
      <c r="M487" s="295"/>
      <c r="N487" s="211"/>
      <c r="O487" s="211"/>
      <c r="P487" s="211"/>
      <c r="Q487" s="211"/>
      <c r="R487" s="211"/>
      <c r="S487" s="211"/>
      <c r="T487" s="211"/>
      <c r="U487" s="211"/>
      <c r="V487" s="211"/>
      <c r="W487" s="211"/>
      <c r="X487" s="211"/>
      <c r="Y487" s="211"/>
      <c r="Z487" s="211"/>
    </row>
    <row r="488" spans="1:26" ht="15.75" customHeight="1">
      <c r="A488" s="211"/>
      <c r="B488" s="211"/>
      <c r="C488" s="211"/>
      <c r="D488" s="211"/>
      <c r="E488" s="211"/>
      <c r="F488" s="211"/>
      <c r="G488" s="211"/>
      <c r="H488" s="211"/>
      <c r="I488" s="211"/>
      <c r="J488" s="211"/>
      <c r="K488" s="295"/>
      <c r="L488" s="211"/>
      <c r="M488" s="295"/>
      <c r="N488" s="211"/>
      <c r="O488" s="211"/>
      <c r="P488" s="211"/>
      <c r="Q488" s="211"/>
      <c r="R488" s="211"/>
      <c r="S488" s="211"/>
      <c r="T488" s="211"/>
      <c r="U488" s="211"/>
      <c r="V488" s="211"/>
      <c r="W488" s="211"/>
      <c r="X488" s="211"/>
      <c r="Y488" s="211"/>
      <c r="Z488" s="211"/>
    </row>
    <row r="489" spans="1:26" ht="15.75" customHeight="1">
      <c r="A489" s="211"/>
      <c r="B489" s="211"/>
      <c r="C489" s="211"/>
      <c r="D489" s="211"/>
      <c r="E489" s="211"/>
      <c r="F489" s="211"/>
      <c r="G489" s="211"/>
      <c r="H489" s="211"/>
      <c r="I489" s="211"/>
      <c r="J489" s="211"/>
      <c r="K489" s="295"/>
      <c r="L489" s="211"/>
      <c r="M489" s="295"/>
      <c r="N489" s="211"/>
      <c r="O489" s="211"/>
      <c r="P489" s="211"/>
      <c r="Q489" s="211"/>
      <c r="R489" s="211"/>
      <c r="S489" s="211"/>
      <c r="T489" s="211"/>
      <c r="U489" s="211"/>
      <c r="V489" s="211"/>
      <c r="W489" s="211"/>
      <c r="X489" s="211"/>
      <c r="Y489" s="211"/>
      <c r="Z489" s="211"/>
    </row>
    <row r="490" spans="1:26" ht="15.75" customHeight="1">
      <c r="A490" s="211"/>
      <c r="B490" s="211"/>
      <c r="C490" s="211"/>
      <c r="D490" s="211"/>
      <c r="E490" s="211"/>
      <c r="F490" s="211"/>
      <c r="G490" s="211"/>
      <c r="H490" s="211"/>
      <c r="I490" s="211"/>
      <c r="J490" s="211"/>
      <c r="K490" s="295"/>
      <c r="L490" s="211"/>
      <c r="M490" s="295"/>
      <c r="N490" s="211"/>
      <c r="O490" s="211"/>
      <c r="P490" s="211"/>
      <c r="Q490" s="211"/>
      <c r="R490" s="211"/>
      <c r="S490" s="211"/>
      <c r="T490" s="211"/>
      <c r="U490" s="211"/>
      <c r="V490" s="211"/>
      <c r="W490" s="211"/>
      <c r="X490" s="211"/>
      <c r="Y490" s="211"/>
      <c r="Z490" s="211"/>
    </row>
    <row r="491" spans="1:26" ht="15.75" customHeight="1">
      <c r="A491" s="211"/>
      <c r="B491" s="211"/>
      <c r="C491" s="211"/>
      <c r="D491" s="211"/>
      <c r="E491" s="211"/>
      <c r="F491" s="211"/>
      <c r="G491" s="211"/>
      <c r="H491" s="211"/>
      <c r="I491" s="211"/>
      <c r="J491" s="211"/>
      <c r="K491" s="295"/>
      <c r="L491" s="211"/>
      <c r="M491" s="295"/>
      <c r="N491" s="211"/>
      <c r="O491" s="211"/>
      <c r="P491" s="211"/>
      <c r="Q491" s="211"/>
      <c r="R491" s="211"/>
      <c r="S491" s="211"/>
      <c r="T491" s="211"/>
      <c r="U491" s="211"/>
      <c r="V491" s="211"/>
      <c r="W491" s="211"/>
      <c r="X491" s="211"/>
      <c r="Y491" s="211"/>
      <c r="Z491" s="211"/>
    </row>
    <row r="492" spans="1:26" ht="15.75" customHeight="1">
      <c r="A492" s="211"/>
      <c r="B492" s="211"/>
      <c r="C492" s="211"/>
      <c r="D492" s="211"/>
      <c r="E492" s="211"/>
      <c r="F492" s="211"/>
      <c r="G492" s="211"/>
      <c r="H492" s="211"/>
      <c r="I492" s="211"/>
      <c r="J492" s="211"/>
      <c r="K492" s="295"/>
      <c r="L492" s="211"/>
      <c r="M492" s="295"/>
      <c r="N492" s="211"/>
      <c r="O492" s="211"/>
      <c r="P492" s="211"/>
      <c r="Q492" s="211"/>
      <c r="R492" s="211"/>
      <c r="S492" s="211"/>
      <c r="T492" s="211"/>
      <c r="U492" s="211"/>
      <c r="V492" s="211"/>
      <c r="W492" s="211"/>
      <c r="X492" s="211"/>
      <c r="Y492" s="211"/>
      <c r="Z492" s="211"/>
    </row>
    <row r="493" spans="1:26" ht="15.75" customHeight="1">
      <c r="A493" s="211"/>
      <c r="B493" s="211"/>
      <c r="C493" s="211"/>
      <c r="D493" s="211"/>
      <c r="E493" s="211"/>
      <c r="F493" s="211"/>
      <c r="G493" s="211"/>
      <c r="H493" s="211"/>
      <c r="I493" s="211"/>
      <c r="J493" s="211"/>
      <c r="K493" s="295"/>
      <c r="L493" s="211"/>
      <c r="M493" s="295"/>
      <c r="N493" s="211"/>
      <c r="O493" s="211"/>
      <c r="P493" s="211"/>
      <c r="Q493" s="211"/>
      <c r="R493" s="211"/>
      <c r="S493" s="211"/>
      <c r="T493" s="211"/>
      <c r="U493" s="211"/>
      <c r="V493" s="211"/>
      <c r="W493" s="211"/>
      <c r="X493" s="211"/>
      <c r="Y493" s="211"/>
      <c r="Z493" s="211"/>
    </row>
    <row r="494" spans="1:26" ht="15.75" customHeight="1">
      <c r="A494" s="211"/>
      <c r="B494" s="211"/>
      <c r="C494" s="211"/>
      <c r="D494" s="211"/>
      <c r="E494" s="211"/>
      <c r="F494" s="211"/>
      <c r="G494" s="211"/>
      <c r="H494" s="211"/>
      <c r="I494" s="211"/>
      <c r="J494" s="211"/>
      <c r="K494" s="295"/>
      <c r="L494" s="211"/>
      <c r="M494" s="295"/>
      <c r="N494" s="211"/>
      <c r="O494" s="211"/>
      <c r="P494" s="211"/>
      <c r="Q494" s="211"/>
      <c r="R494" s="211"/>
      <c r="S494" s="211"/>
      <c r="T494" s="211"/>
      <c r="U494" s="211"/>
      <c r="V494" s="211"/>
      <c r="W494" s="211"/>
      <c r="X494" s="211"/>
      <c r="Y494" s="211"/>
      <c r="Z494" s="211"/>
    </row>
    <row r="495" spans="1:26" ht="15.75" customHeight="1">
      <c r="A495" s="211"/>
      <c r="B495" s="211"/>
      <c r="C495" s="211"/>
      <c r="D495" s="211"/>
      <c r="E495" s="211"/>
      <c r="F495" s="211"/>
      <c r="G495" s="211"/>
      <c r="H495" s="211"/>
      <c r="I495" s="211"/>
      <c r="J495" s="211"/>
      <c r="K495" s="295"/>
      <c r="L495" s="211"/>
      <c r="M495" s="295"/>
      <c r="N495" s="211"/>
      <c r="O495" s="211"/>
      <c r="P495" s="211"/>
      <c r="Q495" s="211"/>
      <c r="R495" s="211"/>
      <c r="S495" s="211"/>
      <c r="T495" s="211"/>
      <c r="U495" s="211"/>
      <c r="V495" s="211"/>
      <c r="W495" s="211"/>
      <c r="X495" s="211"/>
      <c r="Y495" s="211"/>
      <c r="Z495" s="211"/>
    </row>
    <row r="496" spans="1:26" ht="15.75" customHeight="1">
      <c r="A496" s="211"/>
      <c r="B496" s="211"/>
      <c r="C496" s="211"/>
      <c r="D496" s="211"/>
      <c r="E496" s="211"/>
      <c r="F496" s="211"/>
      <c r="G496" s="211"/>
      <c r="H496" s="211"/>
      <c r="I496" s="211"/>
      <c r="J496" s="211"/>
      <c r="K496" s="295"/>
      <c r="L496" s="211"/>
      <c r="M496" s="295"/>
      <c r="N496" s="211"/>
      <c r="O496" s="211"/>
      <c r="P496" s="211"/>
      <c r="Q496" s="211"/>
      <c r="R496" s="211"/>
      <c r="S496" s="211"/>
      <c r="T496" s="211"/>
      <c r="U496" s="211"/>
      <c r="V496" s="211"/>
      <c r="W496" s="211"/>
      <c r="X496" s="211"/>
      <c r="Y496" s="211"/>
      <c r="Z496" s="211"/>
    </row>
    <row r="497" spans="1:26" ht="15.75" customHeight="1">
      <c r="A497" s="211"/>
      <c r="B497" s="211"/>
      <c r="C497" s="211"/>
      <c r="D497" s="211"/>
      <c r="E497" s="211"/>
      <c r="F497" s="211"/>
      <c r="G497" s="211"/>
      <c r="H497" s="211"/>
      <c r="I497" s="211"/>
      <c r="J497" s="211"/>
      <c r="K497" s="295"/>
      <c r="L497" s="211"/>
      <c r="M497" s="295"/>
      <c r="N497" s="211"/>
      <c r="O497" s="211"/>
      <c r="P497" s="211"/>
      <c r="Q497" s="211"/>
      <c r="R497" s="211"/>
      <c r="S497" s="211"/>
      <c r="T497" s="211"/>
      <c r="U497" s="211"/>
      <c r="V497" s="211"/>
      <c r="W497" s="211"/>
      <c r="X497" s="211"/>
      <c r="Y497" s="211"/>
      <c r="Z497" s="211"/>
    </row>
    <row r="498" spans="1:26" ht="15.75" customHeight="1">
      <c r="A498" s="211"/>
      <c r="B498" s="211"/>
      <c r="C498" s="211"/>
      <c r="D498" s="211"/>
      <c r="E498" s="211"/>
      <c r="F498" s="211"/>
      <c r="G498" s="211"/>
      <c r="H498" s="211"/>
      <c r="I498" s="211"/>
      <c r="J498" s="211"/>
      <c r="K498" s="295"/>
      <c r="L498" s="211"/>
      <c r="M498" s="295"/>
      <c r="N498" s="211"/>
      <c r="O498" s="211"/>
      <c r="P498" s="211"/>
      <c r="Q498" s="211"/>
      <c r="R498" s="211"/>
      <c r="S498" s="211"/>
      <c r="T498" s="211"/>
      <c r="U498" s="211"/>
      <c r="V498" s="211"/>
      <c r="W498" s="211"/>
      <c r="X498" s="211"/>
      <c r="Y498" s="211"/>
      <c r="Z498" s="211"/>
    </row>
    <row r="499" spans="1:26" ht="15.75" customHeight="1">
      <c r="A499" s="211"/>
      <c r="B499" s="211"/>
      <c r="C499" s="211"/>
      <c r="D499" s="211"/>
      <c r="E499" s="211"/>
      <c r="F499" s="211"/>
      <c r="G499" s="211"/>
      <c r="H499" s="211"/>
      <c r="I499" s="211"/>
      <c r="J499" s="211"/>
      <c r="K499" s="295"/>
      <c r="L499" s="211"/>
      <c r="M499" s="295"/>
      <c r="N499" s="211"/>
      <c r="O499" s="211"/>
      <c r="P499" s="211"/>
      <c r="Q499" s="211"/>
      <c r="R499" s="211"/>
      <c r="S499" s="211"/>
      <c r="T499" s="211"/>
      <c r="U499" s="211"/>
      <c r="V499" s="211"/>
      <c r="W499" s="211"/>
      <c r="X499" s="211"/>
      <c r="Y499" s="211"/>
      <c r="Z499" s="211"/>
    </row>
    <row r="500" spans="1:26" ht="15.75" customHeight="1">
      <c r="A500" s="211"/>
      <c r="B500" s="211"/>
      <c r="C500" s="211"/>
      <c r="D500" s="211"/>
      <c r="E500" s="211"/>
      <c r="F500" s="211"/>
      <c r="G500" s="211"/>
      <c r="H500" s="211"/>
      <c r="I500" s="211"/>
      <c r="J500" s="211"/>
      <c r="K500" s="295"/>
      <c r="L500" s="211"/>
      <c r="M500" s="295"/>
      <c r="N500" s="211"/>
      <c r="O500" s="211"/>
      <c r="P500" s="211"/>
      <c r="Q500" s="211"/>
      <c r="R500" s="211"/>
      <c r="S500" s="211"/>
      <c r="T500" s="211"/>
      <c r="U500" s="211"/>
      <c r="V500" s="211"/>
      <c r="W500" s="211"/>
      <c r="X500" s="211"/>
      <c r="Y500" s="211"/>
      <c r="Z500" s="211"/>
    </row>
    <row r="501" spans="1:26" ht="15.75" customHeight="1">
      <c r="A501" s="211"/>
      <c r="B501" s="211"/>
      <c r="C501" s="211"/>
      <c r="D501" s="211"/>
      <c r="E501" s="211"/>
      <c r="F501" s="211"/>
      <c r="G501" s="211"/>
      <c r="H501" s="211"/>
      <c r="I501" s="211"/>
      <c r="J501" s="211"/>
      <c r="K501" s="295"/>
      <c r="L501" s="211"/>
      <c r="M501" s="295"/>
      <c r="N501" s="211"/>
      <c r="O501" s="211"/>
      <c r="P501" s="211"/>
      <c r="Q501" s="211"/>
      <c r="R501" s="211"/>
      <c r="S501" s="211"/>
      <c r="T501" s="211"/>
      <c r="U501" s="211"/>
      <c r="V501" s="211"/>
      <c r="W501" s="211"/>
      <c r="X501" s="211"/>
      <c r="Y501" s="211"/>
      <c r="Z501" s="211"/>
    </row>
    <row r="502" spans="1:26" ht="15.75" customHeight="1">
      <c r="A502" s="211"/>
      <c r="B502" s="211"/>
      <c r="C502" s="211"/>
      <c r="D502" s="211"/>
      <c r="E502" s="211"/>
      <c r="F502" s="211"/>
      <c r="G502" s="211"/>
      <c r="H502" s="211"/>
      <c r="I502" s="211"/>
      <c r="J502" s="211"/>
      <c r="K502" s="295"/>
      <c r="L502" s="211"/>
      <c r="M502" s="295"/>
      <c r="N502" s="211"/>
      <c r="O502" s="211"/>
      <c r="P502" s="211"/>
      <c r="Q502" s="211"/>
      <c r="R502" s="211"/>
      <c r="S502" s="211"/>
      <c r="T502" s="211"/>
      <c r="U502" s="211"/>
      <c r="V502" s="211"/>
      <c r="W502" s="211"/>
      <c r="X502" s="211"/>
      <c r="Y502" s="211"/>
      <c r="Z502" s="211"/>
    </row>
    <row r="503" spans="1:26" ht="15.75" customHeight="1">
      <c r="A503" s="211"/>
      <c r="B503" s="211"/>
      <c r="C503" s="211"/>
      <c r="D503" s="211"/>
      <c r="E503" s="211"/>
      <c r="F503" s="211"/>
      <c r="G503" s="211"/>
      <c r="H503" s="211"/>
      <c r="I503" s="211"/>
      <c r="J503" s="211"/>
      <c r="K503" s="295"/>
      <c r="L503" s="211"/>
      <c r="M503" s="295"/>
      <c r="N503" s="211"/>
      <c r="O503" s="211"/>
      <c r="P503" s="211"/>
      <c r="Q503" s="211"/>
      <c r="R503" s="211"/>
      <c r="S503" s="211"/>
      <c r="T503" s="211"/>
      <c r="U503" s="211"/>
      <c r="V503" s="211"/>
      <c r="W503" s="211"/>
      <c r="X503" s="211"/>
      <c r="Y503" s="211"/>
      <c r="Z503" s="211"/>
    </row>
    <row r="504" spans="1:26" ht="15.75" customHeight="1">
      <c r="A504" s="211"/>
      <c r="B504" s="211"/>
      <c r="C504" s="211"/>
      <c r="D504" s="211"/>
      <c r="E504" s="211"/>
      <c r="F504" s="211"/>
      <c r="G504" s="211"/>
      <c r="H504" s="211"/>
      <c r="I504" s="211"/>
      <c r="J504" s="211"/>
      <c r="K504" s="295"/>
      <c r="L504" s="211"/>
      <c r="M504" s="295"/>
      <c r="N504" s="211"/>
      <c r="O504" s="211"/>
      <c r="P504" s="211"/>
      <c r="Q504" s="211"/>
      <c r="R504" s="211"/>
      <c r="S504" s="211"/>
      <c r="T504" s="211"/>
      <c r="U504" s="211"/>
      <c r="V504" s="211"/>
      <c r="W504" s="211"/>
      <c r="X504" s="211"/>
      <c r="Y504" s="211"/>
      <c r="Z504" s="211"/>
    </row>
    <row r="505" spans="1:26" ht="15.75" customHeight="1">
      <c r="A505" s="211"/>
      <c r="B505" s="211"/>
      <c r="C505" s="211"/>
      <c r="D505" s="211"/>
      <c r="E505" s="211"/>
      <c r="F505" s="211"/>
      <c r="G505" s="211"/>
      <c r="H505" s="211"/>
      <c r="I505" s="211"/>
      <c r="J505" s="211"/>
      <c r="K505" s="295"/>
      <c r="L505" s="211"/>
      <c r="M505" s="295"/>
      <c r="N505" s="211"/>
      <c r="O505" s="211"/>
      <c r="P505" s="211"/>
      <c r="Q505" s="211"/>
      <c r="R505" s="211"/>
      <c r="S505" s="211"/>
      <c r="T505" s="211"/>
      <c r="U505" s="211"/>
      <c r="V505" s="211"/>
      <c r="W505" s="211"/>
      <c r="X505" s="211"/>
      <c r="Y505" s="211"/>
      <c r="Z505" s="211"/>
    </row>
    <row r="506" spans="1:26" ht="15.75" customHeight="1">
      <c r="A506" s="211"/>
      <c r="B506" s="211"/>
      <c r="C506" s="211"/>
      <c r="D506" s="211"/>
      <c r="E506" s="211"/>
      <c r="F506" s="211"/>
      <c r="G506" s="211"/>
      <c r="H506" s="211"/>
      <c r="I506" s="211"/>
      <c r="J506" s="211"/>
      <c r="K506" s="295"/>
      <c r="L506" s="211"/>
      <c r="M506" s="295"/>
      <c r="N506" s="211"/>
      <c r="O506" s="211"/>
      <c r="P506" s="211"/>
      <c r="Q506" s="211"/>
      <c r="R506" s="211"/>
      <c r="S506" s="211"/>
      <c r="T506" s="211"/>
      <c r="U506" s="211"/>
      <c r="V506" s="211"/>
      <c r="W506" s="211"/>
      <c r="X506" s="211"/>
      <c r="Y506" s="211"/>
      <c r="Z506" s="211"/>
    </row>
    <row r="507" spans="1:26" ht="15.75" customHeight="1">
      <c r="A507" s="211"/>
      <c r="B507" s="211"/>
      <c r="C507" s="211"/>
      <c r="D507" s="211"/>
      <c r="E507" s="211"/>
      <c r="F507" s="211"/>
      <c r="G507" s="211"/>
      <c r="H507" s="211"/>
      <c r="I507" s="211"/>
      <c r="J507" s="211"/>
      <c r="K507" s="295"/>
      <c r="L507" s="211"/>
      <c r="M507" s="295"/>
      <c r="N507" s="211"/>
      <c r="O507" s="211"/>
      <c r="P507" s="211"/>
      <c r="Q507" s="211"/>
      <c r="R507" s="211"/>
      <c r="S507" s="211"/>
      <c r="T507" s="211"/>
      <c r="U507" s="211"/>
      <c r="V507" s="211"/>
      <c r="W507" s="211"/>
      <c r="X507" s="211"/>
      <c r="Y507" s="211"/>
      <c r="Z507" s="211"/>
    </row>
    <row r="508" spans="1:26" ht="15.75" customHeight="1">
      <c r="A508" s="211"/>
      <c r="B508" s="211"/>
      <c r="C508" s="211"/>
      <c r="D508" s="211"/>
      <c r="E508" s="211"/>
      <c r="F508" s="211"/>
      <c r="G508" s="211"/>
      <c r="H508" s="211"/>
      <c r="I508" s="211"/>
      <c r="J508" s="211"/>
      <c r="K508" s="295"/>
      <c r="L508" s="211"/>
      <c r="M508" s="295"/>
      <c r="N508" s="211"/>
      <c r="O508" s="211"/>
      <c r="P508" s="211"/>
      <c r="Q508" s="211"/>
      <c r="R508" s="211"/>
      <c r="S508" s="211"/>
      <c r="T508" s="211"/>
      <c r="U508" s="211"/>
      <c r="V508" s="211"/>
      <c r="W508" s="211"/>
      <c r="X508" s="211"/>
      <c r="Y508" s="211"/>
      <c r="Z508" s="211"/>
    </row>
    <row r="509" spans="1:26" ht="15.75" customHeight="1">
      <c r="A509" s="211"/>
      <c r="B509" s="211"/>
      <c r="C509" s="211"/>
      <c r="D509" s="211"/>
      <c r="E509" s="211"/>
      <c r="F509" s="211"/>
      <c r="G509" s="211"/>
      <c r="H509" s="211"/>
      <c r="I509" s="211"/>
      <c r="J509" s="211"/>
      <c r="K509" s="295"/>
      <c r="L509" s="211"/>
      <c r="M509" s="295"/>
      <c r="N509" s="211"/>
      <c r="O509" s="211"/>
      <c r="P509" s="211"/>
      <c r="Q509" s="211"/>
      <c r="R509" s="211"/>
      <c r="S509" s="211"/>
      <c r="T509" s="211"/>
      <c r="U509" s="211"/>
      <c r="V509" s="211"/>
      <c r="W509" s="211"/>
      <c r="X509" s="211"/>
      <c r="Y509" s="211"/>
      <c r="Z509" s="211"/>
    </row>
    <row r="510" spans="1:26" ht="15.75" customHeight="1">
      <c r="A510" s="211"/>
      <c r="B510" s="211"/>
      <c r="C510" s="211"/>
      <c r="D510" s="211"/>
      <c r="E510" s="211"/>
      <c r="F510" s="211"/>
      <c r="G510" s="211"/>
      <c r="H510" s="211"/>
      <c r="I510" s="211"/>
      <c r="J510" s="211"/>
      <c r="K510" s="295"/>
      <c r="L510" s="211"/>
      <c r="M510" s="295"/>
      <c r="N510" s="211"/>
      <c r="O510" s="211"/>
      <c r="P510" s="211"/>
      <c r="Q510" s="211"/>
      <c r="R510" s="211"/>
      <c r="S510" s="211"/>
      <c r="T510" s="211"/>
      <c r="U510" s="211"/>
      <c r="V510" s="211"/>
      <c r="W510" s="211"/>
      <c r="X510" s="211"/>
      <c r="Y510" s="211"/>
      <c r="Z510" s="211"/>
    </row>
    <row r="511" spans="1:26" ht="15.75" customHeight="1">
      <c r="A511" s="211"/>
      <c r="B511" s="211"/>
      <c r="C511" s="211"/>
      <c r="D511" s="211"/>
      <c r="E511" s="211"/>
      <c r="F511" s="211"/>
      <c r="G511" s="211"/>
      <c r="H511" s="211"/>
      <c r="I511" s="211"/>
      <c r="J511" s="211"/>
      <c r="K511" s="295"/>
      <c r="L511" s="211"/>
      <c r="M511" s="295"/>
      <c r="N511" s="211"/>
      <c r="O511" s="211"/>
      <c r="P511" s="211"/>
      <c r="Q511" s="211"/>
      <c r="R511" s="211"/>
      <c r="S511" s="211"/>
      <c r="T511" s="211"/>
      <c r="U511" s="211"/>
      <c r="V511" s="211"/>
      <c r="W511" s="211"/>
      <c r="X511" s="211"/>
      <c r="Y511" s="211"/>
      <c r="Z511" s="211"/>
    </row>
    <row r="512" spans="1:26" ht="15.75" customHeight="1">
      <c r="A512" s="211"/>
      <c r="B512" s="211"/>
      <c r="C512" s="211"/>
      <c r="D512" s="211"/>
      <c r="E512" s="211"/>
      <c r="F512" s="211"/>
      <c r="G512" s="211"/>
      <c r="H512" s="211"/>
      <c r="I512" s="211"/>
      <c r="J512" s="211"/>
      <c r="K512" s="295"/>
      <c r="L512" s="211"/>
      <c r="M512" s="295"/>
      <c r="N512" s="211"/>
      <c r="O512" s="211"/>
      <c r="P512" s="211"/>
      <c r="Q512" s="211"/>
      <c r="R512" s="211"/>
      <c r="S512" s="211"/>
      <c r="T512" s="211"/>
      <c r="U512" s="211"/>
      <c r="V512" s="211"/>
      <c r="W512" s="211"/>
      <c r="X512" s="211"/>
      <c r="Y512" s="211"/>
      <c r="Z512" s="211"/>
    </row>
    <row r="513" spans="1:26" ht="15.75" customHeight="1">
      <c r="A513" s="211"/>
      <c r="B513" s="211"/>
      <c r="C513" s="211"/>
      <c r="D513" s="211"/>
      <c r="E513" s="211"/>
      <c r="F513" s="211"/>
      <c r="G513" s="211"/>
      <c r="H513" s="211"/>
      <c r="I513" s="211"/>
      <c r="J513" s="211"/>
      <c r="K513" s="295"/>
      <c r="L513" s="211"/>
      <c r="M513" s="295"/>
      <c r="N513" s="211"/>
      <c r="O513" s="211"/>
      <c r="P513" s="211"/>
      <c r="Q513" s="211"/>
      <c r="R513" s="211"/>
      <c r="S513" s="211"/>
      <c r="T513" s="211"/>
      <c r="U513" s="211"/>
      <c r="V513" s="211"/>
      <c r="W513" s="211"/>
      <c r="X513" s="211"/>
      <c r="Y513" s="211"/>
      <c r="Z513" s="211"/>
    </row>
    <row r="514" spans="1:26" ht="15.75" customHeight="1">
      <c r="A514" s="211"/>
      <c r="B514" s="211"/>
      <c r="C514" s="211"/>
      <c r="D514" s="211"/>
      <c r="E514" s="211"/>
      <c r="F514" s="211"/>
      <c r="G514" s="211"/>
      <c r="H514" s="211"/>
      <c r="I514" s="211"/>
      <c r="J514" s="211"/>
      <c r="K514" s="295"/>
      <c r="L514" s="211"/>
      <c r="M514" s="295"/>
      <c r="N514" s="211"/>
      <c r="O514" s="211"/>
      <c r="P514" s="211"/>
      <c r="Q514" s="211"/>
      <c r="R514" s="211"/>
      <c r="S514" s="211"/>
      <c r="T514" s="211"/>
      <c r="U514" s="211"/>
      <c r="V514" s="211"/>
      <c r="W514" s="211"/>
      <c r="X514" s="211"/>
      <c r="Y514" s="211"/>
      <c r="Z514" s="211"/>
    </row>
    <row r="515" spans="1:26" ht="15.75" customHeight="1">
      <c r="A515" s="211"/>
      <c r="B515" s="211"/>
      <c r="C515" s="211"/>
      <c r="D515" s="211"/>
      <c r="E515" s="211"/>
      <c r="F515" s="211"/>
      <c r="G515" s="211"/>
      <c r="H515" s="211"/>
      <c r="I515" s="211"/>
      <c r="J515" s="211"/>
      <c r="K515" s="295"/>
      <c r="L515" s="211"/>
      <c r="M515" s="295"/>
      <c r="N515" s="211"/>
      <c r="O515" s="211"/>
      <c r="P515" s="211"/>
      <c r="Q515" s="211"/>
      <c r="R515" s="211"/>
      <c r="S515" s="211"/>
      <c r="T515" s="211"/>
      <c r="U515" s="211"/>
      <c r="V515" s="211"/>
      <c r="W515" s="211"/>
      <c r="X515" s="211"/>
      <c r="Y515" s="211"/>
      <c r="Z515" s="211"/>
    </row>
    <row r="516" spans="1:26" ht="15.75" customHeight="1">
      <c r="A516" s="211"/>
      <c r="B516" s="211"/>
      <c r="C516" s="211"/>
      <c r="D516" s="211"/>
      <c r="E516" s="211"/>
      <c r="F516" s="211"/>
      <c r="G516" s="211"/>
      <c r="H516" s="211"/>
      <c r="I516" s="211"/>
      <c r="J516" s="211"/>
      <c r="K516" s="295"/>
      <c r="L516" s="211"/>
      <c r="M516" s="295"/>
      <c r="N516" s="211"/>
      <c r="O516" s="211"/>
      <c r="P516" s="211"/>
      <c r="Q516" s="211"/>
      <c r="R516" s="211"/>
      <c r="S516" s="211"/>
      <c r="T516" s="211"/>
      <c r="U516" s="211"/>
      <c r="V516" s="211"/>
      <c r="W516" s="211"/>
      <c r="X516" s="211"/>
      <c r="Y516" s="211"/>
      <c r="Z516" s="211"/>
    </row>
    <row r="517" spans="1:26" ht="15.75" customHeight="1">
      <c r="A517" s="211"/>
      <c r="B517" s="211"/>
      <c r="C517" s="211"/>
      <c r="D517" s="211"/>
      <c r="E517" s="211"/>
      <c r="F517" s="211"/>
      <c r="G517" s="211"/>
      <c r="H517" s="211"/>
      <c r="I517" s="211"/>
      <c r="J517" s="211"/>
      <c r="K517" s="295"/>
      <c r="L517" s="211"/>
      <c r="M517" s="295"/>
      <c r="N517" s="211"/>
      <c r="O517" s="211"/>
      <c r="P517" s="211"/>
      <c r="Q517" s="211"/>
      <c r="R517" s="211"/>
      <c r="S517" s="211"/>
      <c r="T517" s="211"/>
      <c r="U517" s="211"/>
      <c r="V517" s="211"/>
      <c r="W517" s="211"/>
      <c r="X517" s="211"/>
      <c r="Y517" s="211"/>
      <c r="Z517" s="211"/>
    </row>
    <row r="518" spans="1:26" ht="15.75" customHeight="1">
      <c r="A518" s="211"/>
      <c r="B518" s="211"/>
      <c r="C518" s="211"/>
      <c r="D518" s="211"/>
      <c r="E518" s="211"/>
      <c r="F518" s="211"/>
      <c r="G518" s="211"/>
      <c r="H518" s="211"/>
      <c r="I518" s="211"/>
      <c r="J518" s="211"/>
      <c r="K518" s="295"/>
      <c r="L518" s="211"/>
      <c r="M518" s="295"/>
      <c r="N518" s="211"/>
      <c r="O518" s="211"/>
      <c r="P518" s="211"/>
      <c r="Q518" s="211"/>
      <c r="R518" s="211"/>
      <c r="S518" s="211"/>
      <c r="T518" s="211"/>
      <c r="U518" s="211"/>
      <c r="V518" s="211"/>
      <c r="W518" s="211"/>
      <c r="X518" s="211"/>
      <c r="Y518" s="211"/>
      <c r="Z518" s="211"/>
    </row>
    <row r="519" spans="1:26" ht="15.75" customHeight="1">
      <c r="A519" s="211"/>
      <c r="B519" s="211"/>
      <c r="C519" s="211"/>
      <c r="D519" s="211"/>
      <c r="E519" s="211"/>
      <c r="F519" s="211"/>
      <c r="G519" s="211"/>
      <c r="H519" s="211"/>
      <c r="I519" s="211"/>
      <c r="J519" s="211"/>
      <c r="K519" s="295"/>
      <c r="L519" s="211"/>
      <c r="M519" s="295"/>
      <c r="N519" s="211"/>
      <c r="O519" s="211"/>
      <c r="P519" s="211"/>
      <c r="Q519" s="211"/>
      <c r="R519" s="211"/>
      <c r="S519" s="211"/>
      <c r="T519" s="211"/>
      <c r="U519" s="211"/>
      <c r="V519" s="211"/>
      <c r="W519" s="211"/>
      <c r="X519" s="211"/>
      <c r="Y519" s="211"/>
      <c r="Z519" s="211"/>
    </row>
    <row r="520" spans="1:26" ht="15.75" customHeight="1">
      <c r="A520" s="211"/>
      <c r="B520" s="211"/>
      <c r="C520" s="211"/>
      <c r="D520" s="211"/>
      <c r="E520" s="211"/>
      <c r="F520" s="211"/>
      <c r="G520" s="211"/>
      <c r="H520" s="211"/>
      <c r="I520" s="211"/>
      <c r="J520" s="211"/>
      <c r="K520" s="295"/>
      <c r="L520" s="211"/>
      <c r="M520" s="295"/>
      <c r="N520" s="211"/>
      <c r="O520" s="211"/>
      <c r="P520" s="211"/>
      <c r="Q520" s="211"/>
      <c r="R520" s="211"/>
      <c r="S520" s="211"/>
      <c r="T520" s="211"/>
      <c r="U520" s="211"/>
      <c r="V520" s="211"/>
      <c r="W520" s="211"/>
      <c r="X520" s="211"/>
      <c r="Y520" s="211"/>
      <c r="Z520" s="211"/>
    </row>
    <row r="521" spans="1:26" ht="15.75" customHeight="1">
      <c r="A521" s="211"/>
      <c r="B521" s="211"/>
      <c r="C521" s="211"/>
      <c r="D521" s="211"/>
      <c r="E521" s="211"/>
      <c r="F521" s="211"/>
      <c r="G521" s="211"/>
      <c r="H521" s="211"/>
      <c r="I521" s="211"/>
      <c r="J521" s="211"/>
      <c r="K521" s="295"/>
      <c r="L521" s="211"/>
      <c r="M521" s="295"/>
      <c r="N521" s="211"/>
      <c r="O521" s="211"/>
      <c r="P521" s="211"/>
      <c r="Q521" s="211"/>
      <c r="R521" s="211"/>
      <c r="S521" s="211"/>
      <c r="T521" s="211"/>
      <c r="U521" s="211"/>
      <c r="V521" s="211"/>
      <c r="W521" s="211"/>
      <c r="X521" s="211"/>
      <c r="Y521" s="211"/>
      <c r="Z521" s="211"/>
    </row>
    <row r="522" spans="1:26" ht="15.75" customHeight="1">
      <c r="A522" s="211"/>
      <c r="B522" s="211"/>
      <c r="C522" s="211"/>
      <c r="D522" s="211"/>
      <c r="E522" s="211"/>
      <c r="F522" s="211"/>
      <c r="G522" s="211"/>
      <c r="H522" s="211"/>
      <c r="I522" s="211"/>
      <c r="J522" s="211"/>
      <c r="K522" s="295"/>
      <c r="L522" s="211"/>
      <c r="M522" s="295"/>
      <c r="N522" s="211"/>
      <c r="O522" s="211"/>
      <c r="P522" s="211"/>
      <c r="Q522" s="211"/>
      <c r="R522" s="211"/>
      <c r="S522" s="211"/>
      <c r="T522" s="211"/>
      <c r="U522" s="211"/>
      <c r="V522" s="211"/>
      <c r="W522" s="211"/>
      <c r="X522" s="211"/>
      <c r="Y522" s="211"/>
      <c r="Z522" s="211"/>
    </row>
    <row r="523" spans="1:26" ht="15.75" customHeight="1">
      <c r="A523" s="211"/>
      <c r="B523" s="211"/>
      <c r="C523" s="211"/>
      <c r="D523" s="211"/>
      <c r="E523" s="211"/>
      <c r="F523" s="211"/>
      <c r="G523" s="211"/>
      <c r="H523" s="211"/>
      <c r="I523" s="211"/>
      <c r="J523" s="211"/>
      <c r="K523" s="295"/>
      <c r="L523" s="211"/>
      <c r="M523" s="295"/>
      <c r="N523" s="211"/>
      <c r="O523" s="211"/>
      <c r="P523" s="211"/>
      <c r="Q523" s="211"/>
      <c r="R523" s="211"/>
      <c r="S523" s="211"/>
      <c r="T523" s="211"/>
      <c r="U523" s="211"/>
      <c r="V523" s="211"/>
      <c r="W523" s="211"/>
      <c r="X523" s="211"/>
      <c r="Y523" s="211"/>
      <c r="Z523" s="211"/>
    </row>
    <row r="524" spans="1:26" ht="15.75" customHeight="1">
      <c r="A524" s="211"/>
      <c r="B524" s="211"/>
      <c r="C524" s="211"/>
      <c r="D524" s="211"/>
      <c r="E524" s="211"/>
      <c r="F524" s="211"/>
      <c r="G524" s="211"/>
      <c r="H524" s="211"/>
      <c r="I524" s="211"/>
      <c r="J524" s="211"/>
      <c r="K524" s="295"/>
      <c r="L524" s="211"/>
      <c r="M524" s="295"/>
      <c r="N524" s="211"/>
      <c r="O524" s="211"/>
      <c r="P524" s="211"/>
      <c r="Q524" s="211"/>
      <c r="R524" s="211"/>
      <c r="S524" s="211"/>
      <c r="T524" s="211"/>
      <c r="U524" s="211"/>
      <c r="V524" s="211"/>
      <c r="W524" s="211"/>
      <c r="X524" s="211"/>
      <c r="Y524" s="211"/>
      <c r="Z524" s="211"/>
    </row>
    <row r="525" spans="1:26" ht="15.75" customHeight="1">
      <c r="A525" s="211"/>
      <c r="B525" s="211"/>
      <c r="C525" s="211"/>
      <c r="D525" s="211"/>
      <c r="E525" s="211"/>
      <c r="F525" s="211"/>
      <c r="G525" s="211"/>
      <c r="H525" s="211"/>
      <c r="I525" s="211"/>
      <c r="J525" s="211"/>
      <c r="K525" s="295"/>
      <c r="L525" s="211"/>
      <c r="M525" s="295"/>
      <c r="N525" s="211"/>
      <c r="O525" s="211"/>
      <c r="P525" s="211"/>
      <c r="Q525" s="211"/>
      <c r="R525" s="211"/>
      <c r="S525" s="211"/>
      <c r="T525" s="211"/>
      <c r="U525" s="211"/>
      <c r="V525" s="211"/>
      <c r="W525" s="211"/>
      <c r="X525" s="211"/>
      <c r="Y525" s="211"/>
      <c r="Z525" s="211"/>
    </row>
    <row r="526" spans="1:26" ht="15.75" customHeight="1">
      <c r="A526" s="211"/>
      <c r="B526" s="211"/>
      <c r="C526" s="211"/>
      <c r="D526" s="211"/>
      <c r="E526" s="211"/>
      <c r="F526" s="211"/>
      <c r="G526" s="211"/>
      <c r="H526" s="211"/>
      <c r="I526" s="211"/>
      <c r="J526" s="211"/>
      <c r="K526" s="295"/>
      <c r="L526" s="211"/>
      <c r="M526" s="295"/>
      <c r="N526" s="211"/>
      <c r="O526" s="211"/>
      <c r="P526" s="211"/>
      <c r="Q526" s="211"/>
      <c r="R526" s="211"/>
      <c r="S526" s="211"/>
      <c r="T526" s="211"/>
      <c r="U526" s="211"/>
      <c r="V526" s="211"/>
      <c r="W526" s="211"/>
      <c r="X526" s="211"/>
      <c r="Y526" s="211"/>
      <c r="Z526" s="211"/>
    </row>
    <row r="527" spans="1:26" ht="15.75" customHeight="1">
      <c r="A527" s="211"/>
      <c r="B527" s="211"/>
      <c r="C527" s="211"/>
      <c r="D527" s="211"/>
      <c r="E527" s="211"/>
      <c r="F527" s="211"/>
      <c r="G527" s="211"/>
      <c r="H527" s="211"/>
      <c r="I527" s="211"/>
      <c r="J527" s="211"/>
      <c r="K527" s="295"/>
      <c r="L527" s="211"/>
      <c r="M527" s="295"/>
      <c r="N527" s="211"/>
      <c r="O527" s="211"/>
      <c r="P527" s="211"/>
      <c r="Q527" s="211"/>
      <c r="R527" s="211"/>
      <c r="S527" s="211"/>
      <c r="T527" s="211"/>
      <c r="U527" s="211"/>
      <c r="V527" s="211"/>
      <c r="W527" s="211"/>
      <c r="X527" s="211"/>
      <c r="Y527" s="211"/>
      <c r="Z527" s="211"/>
    </row>
    <row r="528" spans="1:26" ht="15.75" customHeight="1">
      <c r="A528" s="211"/>
      <c r="B528" s="211"/>
      <c r="C528" s="211"/>
      <c r="D528" s="211"/>
      <c r="E528" s="211"/>
      <c r="F528" s="211"/>
      <c r="G528" s="211"/>
      <c r="H528" s="211"/>
      <c r="I528" s="211"/>
      <c r="J528" s="211"/>
      <c r="K528" s="295"/>
      <c r="L528" s="211"/>
      <c r="M528" s="295"/>
      <c r="N528" s="211"/>
      <c r="O528" s="211"/>
      <c r="P528" s="211"/>
      <c r="Q528" s="211"/>
      <c r="R528" s="211"/>
      <c r="S528" s="211"/>
      <c r="T528" s="211"/>
      <c r="U528" s="211"/>
      <c r="V528" s="211"/>
      <c r="W528" s="211"/>
      <c r="X528" s="211"/>
      <c r="Y528" s="211"/>
      <c r="Z528" s="211"/>
    </row>
    <row r="529" spans="1:26" ht="15.75" customHeight="1">
      <c r="A529" s="211"/>
      <c r="B529" s="211"/>
      <c r="C529" s="211"/>
      <c r="D529" s="211"/>
      <c r="E529" s="211"/>
      <c r="F529" s="211"/>
      <c r="G529" s="211"/>
      <c r="H529" s="211"/>
      <c r="I529" s="211"/>
      <c r="J529" s="211"/>
      <c r="K529" s="295"/>
      <c r="L529" s="211"/>
      <c r="M529" s="295"/>
      <c r="N529" s="211"/>
      <c r="O529" s="211"/>
      <c r="P529" s="211"/>
      <c r="Q529" s="211"/>
      <c r="R529" s="211"/>
      <c r="S529" s="211"/>
      <c r="T529" s="211"/>
      <c r="U529" s="211"/>
      <c r="V529" s="211"/>
      <c r="W529" s="211"/>
      <c r="X529" s="211"/>
      <c r="Y529" s="211"/>
      <c r="Z529" s="211"/>
    </row>
    <row r="530" spans="1:26" ht="15.75" customHeight="1">
      <c r="A530" s="211"/>
      <c r="B530" s="211"/>
      <c r="C530" s="211"/>
      <c r="D530" s="211"/>
      <c r="E530" s="211"/>
      <c r="F530" s="211"/>
      <c r="G530" s="211"/>
      <c r="H530" s="211"/>
      <c r="I530" s="211"/>
      <c r="J530" s="211"/>
      <c r="K530" s="295"/>
      <c r="L530" s="211"/>
      <c r="M530" s="295"/>
      <c r="N530" s="211"/>
      <c r="O530" s="211"/>
      <c r="P530" s="211"/>
      <c r="Q530" s="211"/>
      <c r="R530" s="211"/>
      <c r="S530" s="211"/>
      <c r="T530" s="211"/>
      <c r="U530" s="211"/>
      <c r="V530" s="211"/>
      <c r="W530" s="211"/>
      <c r="X530" s="211"/>
      <c r="Y530" s="211"/>
      <c r="Z530" s="211"/>
    </row>
    <row r="531" spans="1:26" ht="15.75" customHeight="1">
      <c r="A531" s="211"/>
      <c r="B531" s="211"/>
      <c r="C531" s="211"/>
      <c r="D531" s="211"/>
      <c r="E531" s="211"/>
      <c r="F531" s="211"/>
      <c r="G531" s="211"/>
      <c r="H531" s="211"/>
      <c r="I531" s="211"/>
      <c r="J531" s="211"/>
      <c r="K531" s="295"/>
      <c r="L531" s="211"/>
      <c r="M531" s="295"/>
      <c r="N531" s="211"/>
      <c r="O531" s="211"/>
      <c r="P531" s="211"/>
      <c r="Q531" s="211"/>
      <c r="R531" s="211"/>
      <c r="S531" s="211"/>
      <c r="T531" s="211"/>
      <c r="U531" s="211"/>
      <c r="V531" s="211"/>
      <c r="W531" s="211"/>
      <c r="X531" s="211"/>
      <c r="Y531" s="211"/>
      <c r="Z531" s="211"/>
    </row>
    <row r="532" spans="1:26" ht="15.75" customHeight="1">
      <c r="A532" s="211"/>
      <c r="B532" s="211"/>
      <c r="C532" s="211"/>
      <c r="D532" s="211"/>
      <c r="E532" s="211"/>
      <c r="F532" s="211"/>
      <c r="G532" s="211"/>
      <c r="H532" s="211"/>
      <c r="I532" s="211"/>
      <c r="J532" s="211"/>
      <c r="K532" s="295"/>
      <c r="L532" s="211"/>
      <c r="M532" s="295"/>
      <c r="N532" s="211"/>
      <c r="O532" s="211"/>
      <c r="P532" s="211"/>
      <c r="Q532" s="211"/>
      <c r="R532" s="211"/>
      <c r="S532" s="211"/>
      <c r="T532" s="211"/>
      <c r="U532" s="211"/>
      <c r="V532" s="211"/>
      <c r="W532" s="211"/>
      <c r="X532" s="211"/>
      <c r="Y532" s="211"/>
      <c r="Z532" s="211"/>
    </row>
    <row r="533" spans="1:26" ht="15.75" customHeight="1">
      <c r="A533" s="211"/>
      <c r="B533" s="211"/>
      <c r="C533" s="211"/>
      <c r="D533" s="211"/>
      <c r="E533" s="211"/>
      <c r="F533" s="211"/>
      <c r="G533" s="211"/>
      <c r="H533" s="211"/>
      <c r="I533" s="211"/>
      <c r="J533" s="211"/>
      <c r="K533" s="295"/>
      <c r="L533" s="211"/>
      <c r="M533" s="295"/>
      <c r="N533" s="211"/>
      <c r="O533" s="211"/>
      <c r="P533" s="211"/>
      <c r="Q533" s="211"/>
      <c r="R533" s="211"/>
      <c r="S533" s="211"/>
      <c r="T533" s="211"/>
      <c r="U533" s="211"/>
      <c r="V533" s="211"/>
      <c r="W533" s="211"/>
      <c r="X533" s="211"/>
      <c r="Y533" s="211"/>
      <c r="Z533" s="211"/>
    </row>
    <row r="534" spans="1:26" ht="15.75" customHeight="1">
      <c r="A534" s="211"/>
      <c r="B534" s="211"/>
      <c r="C534" s="211"/>
      <c r="D534" s="211"/>
      <c r="E534" s="211"/>
      <c r="F534" s="211"/>
      <c r="G534" s="211"/>
      <c r="H534" s="211"/>
      <c r="I534" s="211"/>
      <c r="J534" s="211"/>
      <c r="K534" s="295"/>
      <c r="L534" s="211"/>
      <c r="M534" s="295"/>
      <c r="N534" s="211"/>
      <c r="O534" s="211"/>
      <c r="P534" s="211"/>
      <c r="Q534" s="211"/>
      <c r="R534" s="211"/>
      <c r="S534" s="211"/>
      <c r="T534" s="211"/>
      <c r="U534" s="211"/>
      <c r="V534" s="211"/>
      <c r="W534" s="211"/>
      <c r="X534" s="211"/>
      <c r="Y534" s="211"/>
      <c r="Z534" s="211"/>
    </row>
    <row r="535" spans="1:26" ht="15.75" customHeight="1">
      <c r="A535" s="211"/>
      <c r="B535" s="211"/>
      <c r="C535" s="211"/>
      <c r="D535" s="211"/>
      <c r="E535" s="211"/>
      <c r="F535" s="211"/>
      <c r="G535" s="211"/>
      <c r="H535" s="211"/>
      <c r="I535" s="211"/>
      <c r="J535" s="211"/>
      <c r="K535" s="295"/>
      <c r="L535" s="211"/>
      <c r="M535" s="295"/>
      <c r="N535" s="211"/>
      <c r="O535" s="211"/>
      <c r="P535" s="211"/>
      <c r="Q535" s="211"/>
      <c r="R535" s="211"/>
      <c r="S535" s="211"/>
      <c r="T535" s="211"/>
      <c r="U535" s="211"/>
      <c r="V535" s="211"/>
      <c r="W535" s="211"/>
      <c r="X535" s="211"/>
      <c r="Y535" s="211"/>
      <c r="Z535" s="211"/>
    </row>
    <row r="536" spans="1:26" ht="15.75" customHeight="1">
      <c r="A536" s="211"/>
      <c r="B536" s="211"/>
      <c r="C536" s="211"/>
      <c r="D536" s="211"/>
      <c r="E536" s="211"/>
      <c r="F536" s="211"/>
      <c r="G536" s="211"/>
      <c r="H536" s="211"/>
      <c r="I536" s="211"/>
      <c r="J536" s="211"/>
      <c r="K536" s="295"/>
      <c r="L536" s="211"/>
      <c r="M536" s="295"/>
      <c r="N536" s="211"/>
      <c r="O536" s="211"/>
      <c r="P536" s="211"/>
      <c r="Q536" s="211"/>
      <c r="R536" s="211"/>
      <c r="S536" s="211"/>
      <c r="T536" s="211"/>
      <c r="U536" s="211"/>
      <c r="V536" s="211"/>
      <c r="W536" s="211"/>
      <c r="X536" s="211"/>
      <c r="Y536" s="211"/>
      <c r="Z536" s="211"/>
    </row>
    <row r="537" spans="1:26" ht="15.75" customHeight="1">
      <c r="A537" s="211"/>
      <c r="B537" s="211"/>
      <c r="C537" s="211"/>
      <c r="D537" s="211"/>
      <c r="E537" s="211"/>
      <c r="F537" s="211"/>
      <c r="G537" s="211"/>
      <c r="H537" s="211"/>
      <c r="I537" s="211"/>
      <c r="J537" s="211"/>
      <c r="K537" s="295"/>
      <c r="L537" s="211"/>
      <c r="M537" s="295"/>
      <c r="N537" s="211"/>
      <c r="O537" s="211"/>
      <c r="P537" s="211"/>
      <c r="Q537" s="211"/>
      <c r="R537" s="211"/>
      <c r="S537" s="211"/>
      <c r="T537" s="211"/>
      <c r="U537" s="211"/>
      <c r="V537" s="211"/>
      <c r="W537" s="211"/>
      <c r="X537" s="211"/>
      <c r="Y537" s="211"/>
      <c r="Z537" s="211"/>
    </row>
    <row r="538" spans="1:26" ht="15.75" customHeight="1">
      <c r="A538" s="211"/>
      <c r="B538" s="211"/>
      <c r="C538" s="211"/>
      <c r="D538" s="211"/>
      <c r="E538" s="211"/>
      <c r="F538" s="211"/>
      <c r="G538" s="211"/>
      <c r="H538" s="211"/>
      <c r="I538" s="211"/>
      <c r="J538" s="211"/>
      <c r="K538" s="295"/>
      <c r="L538" s="211"/>
      <c r="M538" s="295"/>
      <c r="N538" s="211"/>
      <c r="O538" s="211"/>
      <c r="P538" s="211"/>
      <c r="Q538" s="211"/>
      <c r="R538" s="211"/>
      <c r="S538" s="211"/>
      <c r="T538" s="211"/>
      <c r="U538" s="211"/>
      <c r="V538" s="211"/>
      <c r="W538" s="211"/>
      <c r="X538" s="211"/>
      <c r="Y538" s="211"/>
      <c r="Z538" s="211"/>
    </row>
    <row r="539" spans="1:26" ht="15.75" customHeight="1">
      <c r="A539" s="211"/>
      <c r="B539" s="211"/>
      <c r="C539" s="211"/>
      <c r="D539" s="211"/>
      <c r="E539" s="211"/>
      <c r="F539" s="211"/>
      <c r="G539" s="211"/>
      <c r="H539" s="211"/>
      <c r="I539" s="211"/>
      <c r="J539" s="211"/>
      <c r="K539" s="295"/>
      <c r="L539" s="211"/>
      <c r="M539" s="295"/>
      <c r="N539" s="211"/>
      <c r="O539" s="211"/>
      <c r="P539" s="211"/>
      <c r="Q539" s="211"/>
      <c r="R539" s="211"/>
      <c r="S539" s="211"/>
      <c r="T539" s="211"/>
      <c r="U539" s="211"/>
      <c r="V539" s="211"/>
      <c r="W539" s="211"/>
      <c r="X539" s="211"/>
      <c r="Y539" s="211"/>
      <c r="Z539" s="211"/>
    </row>
    <row r="540" spans="1:26" ht="15.75" customHeight="1">
      <c r="A540" s="211"/>
      <c r="B540" s="211"/>
      <c r="C540" s="211"/>
      <c r="D540" s="211"/>
      <c r="E540" s="211"/>
      <c r="F540" s="211"/>
      <c r="G540" s="211"/>
      <c r="H540" s="211"/>
      <c r="I540" s="211"/>
      <c r="J540" s="211"/>
      <c r="K540" s="295"/>
      <c r="L540" s="211"/>
      <c r="M540" s="295"/>
      <c r="N540" s="211"/>
      <c r="O540" s="211"/>
      <c r="P540" s="211"/>
      <c r="Q540" s="211"/>
      <c r="R540" s="211"/>
      <c r="S540" s="211"/>
      <c r="T540" s="211"/>
      <c r="U540" s="211"/>
      <c r="V540" s="211"/>
      <c r="W540" s="211"/>
      <c r="X540" s="211"/>
      <c r="Y540" s="211"/>
      <c r="Z540" s="211"/>
    </row>
    <row r="541" spans="1:26" ht="15.75" customHeight="1">
      <c r="A541" s="211"/>
      <c r="B541" s="211"/>
      <c r="C541" s="211"/>
      <c r="D541" s="211"/>
      <c r="E541" s="211"/>
      <c r="F541" s="211"/>
      <c r="G541" s="211"/>
      <c r="H541" s="211"/>
      <c r="I541" s="211"/>
      <c r="J541" s="211"/>
      <c r="K541" s="295"/>
      <c r="L541" s="211"/>
      <c r="M541" s="295"/>
      <c r="N541" s="211"/>
      <c r="O541" s="211"/>
      <c r="P541" s="211"/>
      <c r="Q541" s="211"/>
      <c r="R541" s="211"/>
      <c r="S541" s="211"/>
      <c r="T541" s="211"/>
      <c r="U541" s="211"/>
      <c r="V541" s="211"/>
      <c r="W541" s="211"/>
      <c r="X541" s="211"/>
      <c r="Y541" s="211"/>
      <c r="Z541" s="211"/>
    </row>
    <row r="542" spans="1:26" ht="15.75" customHeight="1">
      <c r="A542" s="211"/>
      <c r="B542" s="211"/>
      <c r="C542" s="211"/>
      <c r="D542" s="211"/>
      <c r="E542" s="211"/>
      <c r="F542" s="211"/>
      <c r="G542" s="211"/>
      <c r="H542" s="211"/>
      <c r="I542" s="211"/>
      <c r="J542" s="211"/>
      <c r="K542" s="295"/>
      <c r="L542" s="211"/>
      <c r="M542" s="295"/>
      <c r="N542" s="211"/>
      <c r="O542" s="211"/>
      <c r="P542" s="211"/>
      <c r="Q542" s="211"/>
      <c r="R542" s="211"/>
      <c r="S542" s="211"/>
      <c r="T542" s="211"/>
      <c r="U542" s="211"/>
      <c r="V542" s="211"/>
      <c r="W542" s="211"/>
      <c r="X542" s="211"/>
      <c r="Y542" s="211"/>
      <c r="Z542" s="211"/>
    </row>
    <row r="543" spans="1:26" ht="15.75" customHeight="1">
      <c r="A543" s="211"/>
      <c r="B543" s="211"/>
      <c r="C543" s="211"/>
      <c r="D543" s="211"/>
      <c r="E543" s="211"/>
      <c r="F543" s="211"/>
      <c r="G543" s="211"/>
      <c r="H543" s="211"/>
      <c r="I543" s="211"/>
      <c r="J543" s="211"/>
      <c r="K543" s="295"/>
      <c r="L543" s="211"/>
      <c r="M543" s="295"/>
      <c r="N543" s="211"/>
      <c r="O543" s="211"/>
      <c r="P543" s="211"/>
      <c r="Q543" s="211"/>
      <c r="R543" s="211"/>
      <c r="S543" s="211"/>
      <c r="T543" s="211"/>
      <c r="U543" s="211"/>
      <c r="V543" s="211"/>
      <c r="W543" s="211"/>
      <c r="X543" s="211"/>
      <c r="Y543" s="211"/>
      <c r="Z543" s="211"/>
    </row>
    <row r="544" spans="1:26" ht="15.75" customHeight="1">
      <c r="A544" s="211"/>
      <c r="B544" s="211"/>
      <c r="C544" s="211"/>
      <c r="D544" s="211"/>
      <c r="E544" s="211"/>
      <c r="F544" s="211"/>
      <c r="G544" s="211"/>
      <c r="H544" s="211"/>
      <c r="I544" s="211"/>
      <c r="J544" s="211"/>
      <c r="K544" s="295"/>
      <c r="L544" s="211"/>
      <c r="M544" s="295"/>
      <c r="N544" s="211"/>
      <c r="O544" s="211"/>
      <c r="P544" s="211"/>
      <c r="Q544" s="211"/>
      <c r="R544" s="211"/>
      <c r="S544" s="211"/>
      <c r="T544" s="211"/>
      <c r="U544" s="211"/>
      <c r="V544" s="211"/>
      <c r="W544" s="211"/>
      <c r="X544" s="211"/>
      <c r="Y544" s="211"/>
      <c r="Z544" s="211"/>
    </row>
    <row r="545" spans="1:26" ht="15.75" customHeight="1">
      <c r="A545" s="211"/>
      <c r="B545" s="211"/>
      <c r="C545" s="211"/>
      <c r="D545" s="211"/>
      <c r="E545" s="211"/>
      <c r="F545" s="211"/>
      <c r="G545" s="211"/>
      <c r="H545" s="211"/>
      <c r="I545" s="211"/>
      <c r="J545" s="211"/>
      <c r="K545" s="295"/>
      <c r="L545" s="211"/>
      <c r="M545" s="295"/>
      <c r="N545" s="211"/>
      <c r="O545" s="211"/>
      <c r="P545" s="211"/>
      <c r="Q545" s="211"/>
      <c r="R545" s="211"/>
      <c r="S545" s="211"/>
      <c r="T545" s="211"/>
      <c r="U545" s="211"/>
      <c r="V545" s="211"/>
      <c r="W545" s="211"/>
      <c r="X545" s="211"/>
      <c r="Y545" s="211"/>
      <c r="Z545" s="211"/>
    </row>
    <row r="546" spans="1:26" ht="15.75" customHeight="1">
      <c r="A546" s="211"/>
      <c r="B546" s="211"/>
      <c r="C546" s="211"/>
      <c r="D546" s="211"/>
      <c r="E546" s="211"/>
      <c r="F546" s="211"/>
      <c r="G546" s="211"/>
      <c r="H546" s="211"/>
      <c r="I546" s="211"/>
      <c r="J546" s="211"/>
      <c r="K546" s="295"/>
      <c r="L546" s="211"/>
      <c r="M546" s="295"/>
      <c r="N546" s="211"/>
      <c r="O546" s="211"/>
      <c r="P546" s="211"/>
      <c r="Q546" s="211"/>
      <c r="R546" s="211"/>
      <c r="S546" s="211"/>
      <c r="T546" s="211"/>
      <c r="U546" s="211"/>
      <c r="V546" s="211"/>
      <c r="W546" s="211"/>
      <c r="X546" s="211"/>
      <c r="Y546" s="211"/>
      <c r="Z546" s="211"/>
    </row>
    <row r="547" spans="1:26" ht="15.75" customHeight="1">
      <c r="A547" s="211"/>
      <c r="B547" s="211"/>
      <c r="C547" s="211"/>
      <c r="D547" s="211"/>
      <c r="E547" s="211"/>
      <c r="F547" s="211"/>
      <c r="G547" s="211"/>
      <c r="H547" s="211"/>
      <c r="I547" s="211"/>
      <c r="J547" s="211"/>
      <c r="K547" s="295"/>
      <c r="L547" s="211"/>
      <c r="M547" s="295"/>
      <c r="N547" s="211"/>
      <c r="O547" s="211"/>
      <c r="P547" s="211"/>
      <c r="Q547" s="211"/>
      <c r="R547" s="211"/>
      <c r="S547" s="211"/>
      <c r="T547" s="211"/>
      <c r="U547" s="211"/>
      <c r="V547" s="211"/>
      <c r="W547" s="211"/>
      <c r="X547" s="211"/>
      <c r="Y547" s="211"/>
      <c r="Z547" s="211"/>
    </row>
    <row r="548" spans="1:26" ht="15.75" customHeight="1">
      <c r="A548" s="211"/>
      <c r="B548" s="211"/>
      <c r="C548" s="211"/>
      <c r="D548" s="211"/>
      <c r="E548" s="211"/>
      <c r="F548" s="211"/>
      <c r="G548" s="211"/>
      <c r="H548" s="211"/>
      <c r="I548" s="211"/>
      <c r="J548" s="211"/>
      <c r="K548" s="295"/>
      <c r="L548" s="211"/>
      <c r="M548" s="295"/>
      <c r="N548" s="211"/>
      <c r="O548" s="211"/>
      <c r="P548" s="211"/>
      <c r="Q548" s="211"/>
      <c r="R548" s="211"/>
      <c r="S548" s="211"/>
      <c r="T548" s="211"/>
      <c r="U548" s="211"/>
      <c r="V548" s="211"/>
      <c r="W548" s="211"/>
      <c r="X548" s="211"/>
      <c r="Y548" s="211"/>
      <c r="Z548" s="211"/>
    </row>
    <row r="549" spans="1:26" ht="15.75" customHeight="1">
      <c r="A549" s="211"/>
      <c r="B549" s="211"/>
      <c r="C549" s="211"/>
      <c r="D549" s="211"/>
      <c r="E549" s="211"/>
      <c r="F549" s="211"/>
      <c r="G549" s="211"/>
      <c r="H549" s="211"/>
      <c r="I549" s="211"/>
      <c r="J549" s="211"/>
      <c r="K549" s="295"/>
      <c r="L549" s="211"/>
      <c r="M549" s="295"/>
      <c r="N549" s="211"/>
      <c r="O549" s="211"/>
      <c r="P549" s="211"/>
      <c r="Q549" s="211"/>
      <c r="R549" s="211"/>
      <c r="S549" s="211"/>
      <c r="T549" s="211"/>
      <c r="U549" s="211"/>
      <c r="V549" s="211"/>
      <c r="W549" s="211"/>
      <c r="X549" s="211"/>
      <c r="Y549" s="211"/>
      <c r="Z549" s="211"/>
    </row>
    <row r="550" spans="1:26" ht="15.75" customHeight="1">
      <c r="A550" s="211"/>
      <c r="B550" s="211"/>
      <c r="C550" s="211"/>
      <c r="D550" s="211"/>
      <c r="E550" s="211"/>
      <c r="F550" s="211"/>
      <c r="G550" s="211"/>
      <c r="H550" s="211"/>
      <c r="I550" s="211"/>
      <c r="J550" s="211"/>
      <c r="K550" s="295"/>
      <c r="L550" s="211"/>
      <c r="M550" s="295"/>
      <c r="N550" s="211"/>
      <c r="O550" s="211"/>
      <c r="P550" s="211"/>
      <c r="Q550" s="211"/>
      <c r="R550" s="211"/>
      <c r="S550" s="211"/>
      <c r="T550" s="211"/>
      <c r="U550" s="211"/>
      <c r="V550" s="211"/>
      <c r="W550" s="211"/>
      <c r="X550" s="211"/>
      <c r="Y550" s="211"/>
      <c r="Z550" s="211"/>
    </row>
    <row r="551" spans="1:26" ht="15.75" customHeight="1">
      <c r="A551" s="211"/>
      <c r="B551" s="211"/>
      <c r="C551" s="211"/>
      <c r="D551" s="211"/>
      <c r="E551" s="211"/>
      <c r="F551" s="211"/>
      <c r="G551" s="211"/>
      <c r="H551" s="211"/>
      <c r="I551" s="211"/>
      <c r="J551" s="211"/>
      <c r="K551" s="295"/>
      <c r="L551" s="211"/>
      <c r="M551" s="295"/>
      <c r="N551" s="211"/>
      <c r="O551" s="211"/>
      <c r="P551" s="211"/>
      <c r="Q551" s="211"/>
      <c r="R551" s="211"/>
      <c r="S551" s="211"/>
      <c r="T551" s="211"/>
      <c r="U551" s="211"/>
      <c r="V551" s="211"/>
      <c r="W551" s="211"/>
      <c r="X551" s="211"/>
      <c r="Y551" s="211"/>
      <c r="Z551" s="211"/>
    </row>
    <row r="552" spans="1:26" ht="15.75" customHeight="1">
      <c r="A552" s="211"/>
      <c r="B552" s="211"/>
      <c r="C552" s="211"/>
      <c r="D552" s="211"/>
      <c r="E552" s="211"/>
      <c r="F552" s="211"/>
      <c r="G552" s="211"/>
      <c r="H552" s="211"/>
      <c r="I552" s="211"/>
      <c r="J552" s="211"/>
      <c r="K552" s="295"/>
      <c r="L552" s="211"/>
      <c r="M552" s="295"/>
      <c r="N552" s="211"/>
      <c r="O552" s="211"/>
      <c r="P552" s="211"/>
      <c r="Q552" s="211"/>
      <c r="R552" s="211"/>
      <c r="S552" s="211"/>
      <c r="T552" s="211"/>
      <c r="U552" s="211"/>
      <c r="V552" s="211"/>
      <c r="W552" s="211"/>
      <c r="X552" s="211"/>
      <c r="Y552" s="211"/>
      <c r="Z552" s="211"/>
    </row>
    <row r="553" spans="1:26" ht="15.75" customHeight="1">
      <c r="A553" s="211"/>
      <c r="B553" s="211"/>
      <c r="C553" s="211"/>
      <c r="D553" s="211"/>
      <c r="E553" s="211"/>
      <c r="F553" s="211"/>
      <c r="G553" s="211"/>
      <c r="H553" s="211"/>
      <c r="I553" s="211"/>
      <c r="J553" s="211"/>
      <c r="K553" s="295"/>
      <c r="L553" s="211"/>
      <c r="M553" s="295"/>
      <c r="N553" s="211"/>
      <c r="O553" s="211"/>
      <c r="P553" s="211"/>
      <c r="Q553" s="211"/>
      <c r="R553" s="211"/>
      <c r="S553" s="211"/>
      <c r="T553" s="211"/>
      <c r="U553" s="211"/>
      <c r="V553" s="211"/>
      <c r="W553" s="211"/>
      <c r="X553" s="211"/>
      <c r="Y553" s="211"/>
      <c r="Z553" s="211"/>
    </row>
    <row r="554" spans="1:26" ht="15.75" customHeight="1">
      <c r="A554" s="211"/>
      <c r="B554" s="211"/>
      <c r="C554" s="211"/>
      <c r="D554" s="211"/>
      <c r="E554" s="211"/>
      <c r="F554" s="211"/>
      <c r="G554" s="211"/>
      <c r="H554" s="211"/>
      <c r="I554" s="211"/>
      <c r="J554" s="211"/>
      <c r="K554" s="295"/>
      <c r="L554" s="211"/>
      <c r="M554" s="295"/>
      <c r="N554" s="211"/>
      <c r="O554" s="211"/>
      <c r="P554" s="211"/>
      <c r="Q554" s="211"/>
      <c r="R554" s="211"/>
      <c r="S554" s="211"/>
      <c r="T554" s="211"/>
      <c r="U554" s="211"/>
      <c r="V554" s="211"/>
      <c r="W554" s="211"/>
      <c r="X554" s="211"/>
      <c r="Y554" s="211"/>
      <c r="Z554" s="211"/>
    </row>
    <row r="555" spans="1:26" ht="15.75" customHeight="1">
      <c r="A555" s="211"/>
      <c r="B555" s="211"/>
      <c r="C555" s="211"/>
      <c r="D555" s="211"/>
      <c r="E555" s="211"/>
      <c r="F555" s="211"/>
      <c r="G555" s="211"/>
      <c r="H555" s="211"/>
      <c r="I555" s="211"/>
      <c r="J555" s="211"/>
      <c r="K555" s="295"/>
      <c r="L555" s="211"/>
      <c r="M555" s="295"/>
      <c r="N555" s="211"/>
      <c r="O555" s="211"/>
      <c r="P555" s="211"/>
      <c r="Q555" s="211"/>
      <c r="R555" s="211"/>
      <c r="S555" s="211"/>
      <c r="T555" s="211"/>
      <c r="U555" s="211"/>
      <c r="V555" s="211"/>
      <c r="W555" s="211"/>
      <c r="X555" s="211"/>
      <c r="Y555" s="211"/>
      <c r="Z555" s="211"/>
    </row>
    <row r="556" spans="1:26" ht="15.75" customHeight="1">
      <c r="A556" s="211"/>
      <c r="B556" s="211"/>
      <c r="C556" s="211"/>
      <c r="D556" s="211"/>
      <c r="E556" s="211"/>
      <c r="F556" s="211"/>
      <c r="G556" s="211"/>
      <c r="H556" s="211"/>
      <c r="I556" s="211"/>
      <c r="J556" s="211"/>
      <c r="K556" s="295"/>
      <c r="L556" s="211"/>
      <c r="M556" s="295"/>
      <c r="N556" s="211"/>
      <c r="O556" s="211"/>
      <c r="P556" s="211"/>
      <c r="Q556" s="211"/>
      <c r="R556" s="211"/>
      <c r="S556" s="211"/>
      <c r="T556" s="211"/>
      <c r="U556" s="211"/>
      <c r="V556" s="211"/>
      <c r="W556" s="211"/>
      <c r="X556" s="211"/>
      <c r="Y556" s="211"/>
      <c r="Z556" s="211"/>
    </row>
    <row r="557" spans="1:26" ht="15.75" customHeight="1">
      <c r="A557" s="211"/>
      <c r="B557" s="211"/>
      <c r="C557" s="211"/>
      <c r="D557" s="211"/>
      <c r="E557" s="211"/>
      <c r="F557" s="211"/>
      <c r="G557" s="211"/>
      <c r="H557" s="211"/>
      <c r="I557" s="211"/>
      <c r="J557" s="211"/>
      <c r="K557" s="295"/>
      <c r="L557" s="211"/>
      <c r="M557" s="295"/>
      <c r="N557" s="211"/>
      <c r="O557" s="211"/>
      <c r="P557" s="211"/>
      <c r="Q557" s="211"/>
      <c r="R557" s="211"/>
      <c r="S557" s="211"/>
      <c r="T557" s="211"/>
      <c r="U557" s="211"/>
      <c r="V557" s="211"/>
      <c r="W557" s="211"/>
      <c r="X557" s="211"/>
      <c r="Y557" s="211"/>
      <c r="Z557" s="211"/>
    </row>
    <row r="558" spans="1:26" ht="15.75" customHeight="1">
      <c r="A558" s="211"/>
      <c r="B558" s="211"/>
      <c r="C558" s="211"/>
      <c r="D558" s="211"/>
      <c r="E558" s="211"/>
      <c r="F558" s="211"/>
      <c r="G558" s="211"/>
      <c r="H558" s="211"/>
      <c r="I558" s="211"/>
      <c r="J558" s="211"/>
      <c r="K558" s="295"/>
      <c r="L558" s="211"/>
      <c r="M558" s="295"/>
      <c r="N558" s="211"/>
      <c r="O558" s="211"/>
      <c r="P558" s="211"/>
      <c r="Q558" s="211"/>
      <c r="R558" s="211"/>
      <c r="S558" s="211"/>
      <c r="T558" s="211"/>
      <c r="U558" s="211"/>
      <c r="V558" s="211"/>
      <c r="W558" s="211"/>
      <c r="X558" s="211"/>
      <c r="Y558" s="211"/>
      <c r="Z558" s="211"/>
    </row>
    <row r="559" spans="1:26" ht="15.75" customHeight="1">
      <c r="A559" s="211"/>
      <c r="B559" s="211"/>
      <c r="C559" s="211"/>
      <c r="D559" s="211"/>
      <c r="E559" s="211"/>
      <c r="F559" s="211"/>
      <c r="G559" s="211"/>
      <c r="H559" s="211"/>
      <c r="I559" s="211"/>
      <c r="J559" s="211"/>
      <c r="K559" s="295"/>
      <c r="L559" s="211"/>
      <c r="M559" s="295"/>
      <c r="N559" s="211"/>
      <c r="O559" s="211"/>
      <c r="P559" s="211"/>
      <c r="Q559" s="211"/>
      <c r="R559" s="211"/>
      <c r="S559" s="211"/>
      <c r="T559" s="211"/>
      <c r="U559" s="211"/>
      <c r="V559" s="211"/>
      <c r="W559" s="211"/>
      <c r="X559" s="211"/>
      <c r="Y559" s="211"/>
      <c r="Z559" s="211"/>
    </row>
    <row r="560" spans="1:26" ht="15.75" customHeight="1">
      <c r="A560" s="211"/>
      <c r="B560" s="211"/>
      <c r="C560" s="211"/>
      <c r="D560" s="211"/>
      <c r="E560" s="211"/>
      <c r="F560" s="211"/>
      <c r="G560" s="211"/>
      <c r="H560" s="211"/>
      <c r="I560" s="211"/>
      <c r="J560" s="211"/>
      <c r="K560" s="295"/>
      <c r="L560" s="211"/>
      <c r="M560" s="295"/>
      <c r="N560" s="211"/>
      <c r="O560" s="211"/>
      <c r="P560" s="211"/>
      <c r="Q560" s="211"/>
      <c r="R560" s="211"/>
      <c r="S560" s="211"/>
      <c r="T560" s="211"/>
      <c r="U560" s="211"/>
      <c r="V560" s="211"/>
      <c r="W560" s="211"/>
      <c r="X560" s="211"/>
      <c r="Y560" s="211"/>
      <c r="Z560" s="211"/>
    </row>
    <row r="561" spans="1:26" ht="15.75" customHeight="1">
      <c r="A561" s="211"/>
      <c r="B561" s="211"/>
      <c r="C561" s="211"/>
      <c r="D561" s="211"/>
      <c r="E561" s="211"/>
      <c r="F561" s="211"/>
      <c r="G561" s="211"/>
      <c r="H561" s="211"/>
      <c r="I561" s="211"/>
      <c r="J561" s="211"/>
      <c r="K561" s="295"/>
      <c r="L561" s="211"/>
      <c r="M561" s="295"/>
      <c r="N561" s="211"/>
      <c r="O561" s="211"/>
      <c r="P561" s="211"/>
      <c r="Q561" s="211"/>
      <c r="R561" s="211"/>
      <c r="S561" s="211"/>
      <c r="T561" s="211"/>
      <c r="U561" s="211"/>
      <c r="V561" s="211"/>
      <c r="W561" s="211"/>
      <c r="X561" s="211"/>
      <c r="Y561" s="211"/>
      <c r="Z561" s="211"/>
    </row>
    <row r="562" spans="1:26" ht="15.75" customHeight="1">
      <c r="A562" s="211"/>
      <c r="B562" s="211"/>
      <c r="C562" s="211"/>
      <c r="D562" s="211"/>
      <c r="E562" s="211"/>
      <c r="F562" s="211"/>
      <c r="G562" s="211"/>
      <c r="H562" s="211"/>
      <c r="I562" s="211"/>
      <c r="J562" s="211"/>
      <c r="K562" s="295"/>
      <c r="L562" s="211"/>
      <c r="M562" s="295"/>
      <c r="N562" s="211"/>
      <c r="O562" s="211"/>
      <c r="P562" s="211"/>
      <c r="Q562" s="211"/>
      <c r="R562" s="211"/>
      <c r="S562" s="211"/>
      <c r="T562" s="211"/>
      <c r="U562" s="211"/>
      <c r="V562" s="211"/>
      <c r="W562" s="211"/>
      <c r="X562" s="211"/>
      <c r="Y562" s="211"/>
      <c r="Z562" s="211"/>
    </row>
    <row r="563" spans="1:26" ht="15.75" customHeight="1">
      <c r="A563" s="211"/>
      <c r="B563" s="211"/>
      <c r="C563" s="211"/>
      <c r="D563" s="211"/>
      <c r="E563" s="211"/>
      <c r="F563" s="211"/>
      <c r="G563" s="211"/>
      <c r="H563" s="211"/>
      <c r="I563" s="211"/>
      <c r="J563" s="211"/>
      <c r="K563" s="295"/>
      <c r="L563" s="211"/>
      <c r="M563" s="295"/>
      <c r="N563" s="211"/>
      <c r="O563" s="211"/>
      <c r="P563" s="211"/>
      <c r="Q563" s="211"/>
      <c r="R563" s="211"/>
      <c r="S563" s="211"/>
      <c r="T563" s="211"/>
      <c r="U563" s="211"/>
      <c r="V563" s="211"/>
      <c r="W563" s="211"/>
      <c r="X563" s="211"/>
      <c r="Y563" s="211"/>
      <c r="Z563" s="211"/>
    </row>
    <row r="564" spans="1:26" ht="15.75" customHeight="1">
      <c r="A564" s="211"/>
      <c r="B564" s="211"/>
      <c r="C564" s="211"/>
      <c r="D564" s="211"/>
      <c r="E564" s="211"/>
      <c r="F564" s="211"/>
      <c r="G564" s="211"/>
      <c r="H564" s="211"/>
      <c r="I564" s="211"/>
      <c r="J564" s="211"/>
      <c r="K564" s="295"/>
      <c r="L564" s="211"/>
      <c r="M564" s="295"/>
      <c r="N564" s="211"/>
      <c r="O564" s="211"/>
      <c r="P564" s="211"/>
      <c r="Q564" s="211"/>
      <c r="R564" s="211"/>
      <c r="S564" s="211"/>
      <c r="T564" s="211"/>
      <c r="U564" s="211"/>
      <c r="V564" s="211"/>
      <c r="W564" s="211"/>
      <c r="X564" s="211"/>
      <c r="Y564" s="211"/>
      <c r="Z564" s="211"/>
    </row>
    <row r="565" spans="1:26" ht="15.75" customHeight="1">
      <c r="A565" s="211"/>
      <c r="B565" s="211"/>
      <c r="C565" s="211"/>
      <c r="D565" s="211"/>
      <c r="E565" s="211"/>
      <c r="F565" s="211"/>
      <c r="G565" s="211"/>
      <c r="H565" s="211"/>
      <c r="I565" s="211"/>
      <c r="J565" s="211"/>
      <c r="K565" s="295"/>
      <c r="L565" s="211"/>
      <c r="M565" s="295"/>
      <c r="N565" s="211"/>
      <c r="O565" s="211"/>
      <c r="P565" s="211"/>
      <c r="Q565" s="211"/>
      <c r="R565" s="211"/>
      <c r="S565" s="211"/>
      <c r="T565" s="211"/>
      <c r="U565" s="211"/>
      <c r="V565" s="211"/>
      <c r="W565" s="211"/>
      <c r="X565" s="211"/>
      <c r="Y565" s="211"/>
      <c r="Z565" s="211"/>
    </row>
    <row r="566" spans="1:26" ht="15.75" customHeight="1">
      <c r="A566" s="211"/>
      <c r="B566" s="211"/>
      <c r="C566" s="211"/>
      <c r="D566" s="211"/>
      <c r="E566" s="211"/>
      <c r="F566" s="211"/>
      <c r="G566" s="211"/>
      <c r="H566" s="211"/>
      <c r="I566" s="211"/>
      <c r="J566" s="211"/>
      <c r="K566" s="295"/>
      <c r="L566" s="211"/>
      <c r="M566" s="295"/>
      <c r="N566" s="211"/>
      <c r="O566" s="211"/>
      <c r="P566" s="211"/>
      <c r="Q566" s="211"/>
      <c r="R566" s="211"/>
      <c r="S566" s="211"/>
      <c r="T566" s="211"/>
      <c r="U566" s="211"/>
      <c r="V566" s="211"/>
      <c r="W566" s="211"/>
      <c r="X566" s="211"/>
      <c r="Y566" s="211"/>
      <c r="Z566" s="211"/>
    </row>
    <row r="567" spans="1:26" ht="15.75" customHeight="1">
      <c r="A567" s="211"/>
      <c r="B567" s="211"/>
      <c r="C567" s="211"/>
      <c r="D567" s="211"/>
      <c r="E567" s="211"/>
      <c r="F567" s="211"/>
      <c r="G567" s="211"/>
      <c r="H567" s="211"/>
      <c r="I567" s="211"/>
      <c r="J567" s="211"/>
      <c r="K567" s="295"/>
      <c r="L567" s="211"/>
      <c r="M567" s="295"/>
      <c r="N567" s="211"/>
      <c r="O567" s="211"/>
      <c r="P567" s="211"/>
      <c r="Q567" s="211"/>
      <c r="R567" s="211"/>
      <c r="S567" s="211"/>
      <c r="T567" s="211"/>
      <c r="U567" s="211"/>
      <c r="V567" s="211"/>
      <c r="W567" s="211"/>
      <c r="X567" s="211"/>
      <c r="Y567" s="211"/>
      <c r="Z567" s="211"/>
    </row>
    <row r="568" spans="1:26" ht="15.75" customHeight="1">
      <c r="A568" s="211"/>
      <c r="B568" s="211"/>
      <c r="C568" s="211"/>
      <c r="D568" s="211"/>
      <c r="E568" s="211"/>
      <c r="F568" s="211"/>
      <c r="G568" s="211"/>
      <c r="H568" s="211"/>
      <c r="I568" s="211"/>
      <c r="J568" s="211"/>
      <c r="K568" s="295"/>
      <c r="L568" s="211"/>
      <c r="M568" s="295"/>
      <c r="N568" s="211"/>
      <c r="O568" s="211"/>
      <c r="P568" s="211"/>
      <c r="Q568" s="211"/>
      <c r="R568" s="211"/>
      <c r="S568" s="211"/>
      <c r="T568" s="211"/>
      <c r="U568" s="211"/>
      <c r="V568" s="211"/>
      <c r="W568" s="211"/>
      <c r="X568" s="211"/>
      <c r="Y568" s="211"/>
      <c r="Z568" s="211"/>
    </row>
    <row r="569" spans="1:26" ht="15.75" customHeight="1">
      <c r="A569" s="211"/>
      <c r="B569" s="211"/>
      <c r="C569" s="211"/>
      <c r="D569" s="211"/>
      <c r="E569" s="211"/>
      <c r="F569" s="211"/>
      <c r="G569" s="211"/>
      <c r="H569" s="211"/>
      <c r="I569" s="211"/>
      <c r="J569" s="211"/>
      <c r="K569" s="295"/>
      <c r="L569" s="211"/>
      <c r="M569" s="295"/>
      <c r="N569" s="211"/>
      <c r="O569" s="211"/>
      <c r="P569" s="211"/>
      <c r="Q569" s="211"/>
      <c r="R569" s="211"/>
      <c r="S569" s="211"/>
      <c r="T569" s="211"/>
      <c r="U569" s="211"/>
      <c r="V569" s="211"/>
      <c r="W569" s="211"/>
      <c r="X569" s="211"/>
      <c r="Y569" s="211"/>
      <c r="Z569" s="211"/>
    </row>
    <row r="570" spans="1:26" ht="15.75" customHeight="1">
      <c r="A570" s="211"/>
      <c r="B570" s="211"/>
      <c r="C570" s="211"/>
      <c r="D570" s="211"/>
      <c r="E570" s="211"/>
      <c r="F570" s="211"/>
      <c r="G570" s="211"/>
      <c r="H570" s="211"/>
      <c r="I570" s="211"/>
      <c r="J570" s="211"/>
      <c r="K570" s="295"/>
      <c r="L570" s="211"/>
      <c r="M570" s="295"/>
      <c r="N570" s="211"/>
      <c r="O570" s="211"/>
      <c r="P570" s="211"/>
      <c r="Q570" s="211"/>
      <c r="R570" s="211"/>
      <c r="S570" s="211"/>
      <c r="T570" s="211"/>
      <c r="U570" s="211"/>
      <c r="V570" s="211"/>
      <c r="W570" s="211"/>
      <c r="X570" s="211"/>
      <c r="Y570" s="211"/>
      <c r="Z570" s="211"/>
    </row>
    <row r="571" spans="1:26" ht="15.75" customHeight="1">
      <c r="A571" s="211"/>
      <c r="B571" s="211"/>
      <c r="C571" s="211"/>
      <c r="D571" s="211"/>
      <c r="E571" s="211"/>
      <c r="F571" s="211"/>
      <c r="G571" s="211"/>
      <c r="H571" s="211"/>
      <c r="I571" s="211"/>
      <c r="J571" s="211"/>
      <c r="K571" s="295"/>
      <c r="L571" s="211"/>
      <c r="M571" s="295"/>
      <c r="N571" s="211"/>
      <c r="O571" s="211"/>
      <c r="P571" s="211"/>
      <c r="Q571" s="211"/>
      <c r="R571" s="211"/>
      <c r="S571" s="211"/>
      <c r="T571" s="211"/>
      <c r="U571" s="211"/>
      <c r="V571" s="211"/>
      <c r="W571" s="211"/>
      <c r="X571" s="211"/>
      <c r="Y571" s="211"/>
      <c r="Z571" s="211"/>
    </row>
    <row r="572" spans="1:26" ht="15.75" customHeight="1">
      <c r="A572" s="211"/>
      <c r="B572" s="211"/>
      <c r="C572" s="211"/>
      <c r="D572" s="211"/>
      <c r="E572" s="211"/>
      <c r="F572" s="211"/>
      <c r="G572" s="211"/>
      <c r="H572" s="211"/>
      <c r="I572" s="211"/>
      <c r="J572" s="211"/>
      <c r="K572" s="295"/>
      <c r="L572" s="211"/>
      <c r="M572" s="295"/>
      <c r="N572" s="211"/>
      <c r="O572" s="211"/>
      <c r="P572" s="211"/>
      <c r="Q572" s="211"/>
      <c r="R572" s="211"/>
      <c r="S572" s="211"/>
      <c r="T572" s="211"/>
      <c r="U572" s="211"/>
      <c r="V572" s="211"/>
      <c r="W572" s="211"/>
      <c r="X572" s="211"/>
      <c r="Y572" s="211"/>
      <c r="Z572" s="211"/>
    </row>
    <row r="573" spans="1:26" ht="15.75" customHeight="1">
      <c r="A573" s="211"/>
      <c r="B573" s="211"/>
      <c r="C573" s="211"/>
      <c r="D573" s="211"/>
      <c r="E573" s="211"/>
      <c r="F573" s="211"/>
      <c r="G573" s="211"/>
      <c r="H573" s="211"/>
      <c r="I573" s="211"/>
      <c r="J573" s="211"/>
      <c r="K573" s="295"/>
      <c r="L573" s="211"/>
      <c r="M573" s="295"/>
      <c r="N573" s="211"/>
      <c r="O573" s="211"/>
      <c r="P573" s="211"/>
      <c r="Q573" s="211"/>
      <c r="R573" s="211"/>
      <c r="S573" s="211"/>
      <c r="T573" s="211"/>
      <c r="U573" s="211"/>
      <c r="V573" s="211"/>
      <c r="W573" s="211"/>
      <c r="X573" s="211"/>
      <c r="Y573" s="211"/>
      <c r="Z573" s="211"/>
    </row>
    <row r="574" spans="1:26" ht="15.75" customHeight="1">
      <c r="A574" s="211"/>
      <c r="B574" s="211"/>
      <c r="C574" s="211"/>
      <c r="D574" s="211"/>
      <c r="E574" s="211"/>
      <c r="F574" s="211"/>
      <c r="G574" s="211"/>
      <c r="H574" s="211"/>
      <c r="I574" s="211"/>
      <c r="J574" s="211"/>
      <c r="K574" s="295"/>
      <c r="L574" s="211"/>
      <c r="M574" s="295"/>
      <c r="N574" s="211"/>
      <c r="O574" s="211"/>
      <c r="P574" s="211"/>
      <c r="Q574" s="211"/>
      <c r="R574" s="211"/>
      <c r="S574" s="211"/>
      <c r="T574" s="211"/>
      <c r="U574" s="211"/>
      <c r="V574" s="211"/>
      <c r="W574" s="211"/>
      <c r="X574" s="211"/>
      <c r="Y574" s="211"/>
      <c r="Z574" s="211"/>
    </row>
    <row r="575" spans="1:26" ht="15.75" customHeight="1">
      <c r="A575" s="211"/>
      <c r="B575" s="211"/>
      <c r="C575" s="211"/>
      <c r="D575" s="211"/>
      <c r="E575" s="211"/>
      <c r="F575" s="211"/>
      <c r="G575" s="211"/>
      <c r="H575" s="211"/>
      <c r="I575" s="211"/>
      <c r="J575" s="211"/>
      <c r="K575" s="295"/>
      <c r="L575" s="211"/>
      <c r="M575" s="295"/>
      <c r="N575" s="211"/>
      <c r="O575" s="211"/>
      <c r="P575" s="211"/>
      <c r="Q575" s="211"/>
      <c r="R575" s="211"/>
      <c r="S575" s="211"/>
      <c r="T575" s="211"/>
      <c r="U575" s="211"/>
      <c r="V575" s="211"/>
      <c r="W575" s="211"/>
      <c r="X575" s="211"/>
      <c r="Y575" s="211"/>
      <c r="Z575" s="211"/>
    </row>
    <row r="576" spans="1:26" ht="15.75" customHeight="1">
      <c r="A576" s="211"/>
      <c r="B576" s="211"/>
      <c r="C576" s="211"/>
      <c r="D576" s="211"/>
      <c r="E576" s="211"/>
      <c r="F576" s="211"/>
      <c r="G576" s="211"/>
      <c r="H576" s="211"/>
      <c r="I576" s="211"/>
      <c r="J576" s="211"/>
      <c r="K576" s="295"/>
      <c r="L576" s="211"/>
      <c r="M576" s="295"/>
      <c r="N576" s="211"/>
      <c r="O576" s="211"/>
      <c r="P576" s="211"/>
      <c r="Q576" s="211"/>
      <c r="R576" s="211"/>
      <c r="S576" s="211"/>
      <c r="T576" s="211"/>
      <c r="U576" s="211"/>
      <c r="V576" s="211"/>
      <c r="W576" s="211"/>
      <c r="X576" s="211"/>
      <c r="Y576" s="211"/>
      <c r="Z576" s="211"/>
    </row>
    <row r="577" spans="1:26" ht="15.75" customHeight="1">
      <c r="A577" s="211"/>
      <c r="B577" s="211"/>
      <c r="C577" s="211"/>
      <c r="D577" s="211"/>
      <c r="E577" s="211"/>
      <c r="F577" s="211"/>
      <c r="G577" s="211"/>
      <c r="H577" s="211"/>
      <c r="I577" s="211"/>
      <c r="J577" s="211"/>
      <c r="K577" s="295"/>
      <c r="L577" s="211"/>
      <c r="M577" s="295"/>
      <c r="N577" s="211"/>
      <c r="O577" s="211"/>
      <c r="P577" s="211"/>
      <c r="Q577" s="211"/>
      <c r="R577" s="211"/>
      <c r="S577" s="211"/>
      <c r="T577" s="211"/>
      <c r="U577" s="211"/>
      <c r="V577" s="211"/>
      <c r="W577" s="211"/>
      <c r="X577" s="211"/>
      <c r="Y577" s="211"/>
      <c r="Z577" s="211"/>
    </row>
    <row r="578" spans="1:26" ht="15.75" customHeight="1">
      <c r="A578" s="211"/>
      <c r="B578" s="211"/>
      <c r="C578" s="211"/>
      <c r="D578" s="211"/>
      <c r="E578" s="211"/>
      <c r="F578" s="211"/>
      <c r="G578" s="211"/>
      <c r="H578" s="211"/>
      <c r="I578" s="211"/>
      <c r="J578" s="211"/>
      <c r="K578" s="295"/>
      <c r="L578" s="211"/>
      <c r="M578" s="295"/>
      <c r="N578" s="211"/>
      <c r="O578" s="211"/>
      <c r="P578" s="211"/>
      <c r="Q578" s="211"/>
      <c r="R578" s="211"/>
      <c r="S578" s="211"/>
      <c r="T578" s="211"/>
      <c r="U578" s="211"/>
      <c r="V578" s="211"/>
      <c r="W578" s="211"/>
      <c r="X578" s="211"/>
      <c r="Y578" s="211"/>
      <c r="Z578" s="211"/>
    </row>
    <row r="579" spans="1:26" ht="15.75" customHeight="1">
      <c r="A579" s="211"/>
      <c r="B579" s="211"/>
      <c r="C579" s="211"/>
      <c r="D579" s="211"/>
      <c r="E579" s="211"/>
      <c r="F579" s="211"/>
      <c r="G579" s="211"/>
      <c r="H579" s="211"/>
      <c r="I579" s="211"/>
      <c r="J579" s="211"/>
      <c r="K579" s="295"/>
      <c r="L579" s="211"/>
      <c r="M579" s="295"/>
      <c r="N579" s="211"/>
      <c r="O579" s="211"/>
      <c r="P579" s="211"/>
      <c r="Q579" s="211"/>
      <c r="R579" s="211"/>
      <c r="S579" s="211"/>
      <c r="T579" s="211"/>
      <c r="U579" s="211"/>
      <c r="V579" s="211"/>
      <c r="W579" s="211"/>
      <c r="X579" s="211"/>
      <c r="Y579" s="211"/>
      <c r="Z579" s="211"/>
    </row>
    <row r="580" spans="1:26" ht="15.75" customHeight="1">
      <c r="A580" s="211"/>
      <c r="B580" s="211"/>
      <c r="C580" s="211"/>
      <c r="D580" s="211"/>
      <c r="E580" s="211"/>
      <c r="F580" s="211"/>
      <c r="G580" s="211"/>
      <c r="H580" s="211"/>
      <c r="I580" s="211"/>
      <c r="J580" s="211"/>
      <c r="K580" s="295"/>
      <c r="L580" s="211"/>
      <c r="M580" s="295"/>
      <c r="N580" s="211"/>
      <c r="O580" s="211"/>
      <c r="P580" s="211"/>
      <c r="Q580" s="211"/>
      <c r="R580" s="211"/>
      <c r="S580" s="211"/>
      <c r="T580" s="211"/>
      <c r="U580" s="211"/>
      <c r="V580" s="211"/>
      <c r="W580" s="211"/>
      <c r="X580" s="211"/>
      <c r="Y580" s="211"/>
      <c r="Z580" s="211"/>
    </row>
    <row r="581" spans="1:26" ht="15.75" customHeight="1">
      <c r="A581" s="211"/>
      <c r="B581" s="211"/>
      <c r="C581" s="211"/>
      <c r="D581" s="211"/>
      <c r="E581" s="211"/>
      <c r="F581" s="211"/>
      <c r="G581" s="211"/>
      <c r="H581" s="211"/>
      <c r="I581" s="211"/>
      <c r="J581" s="211"/>
      <c r="K581" s="295"/>
      <c r="L581" s="211"/>
      <c r="M581" s="295"/>
      <c r="N581" s="211"/>
      <c r="O581" s="211"/>
      <c r="P581" s="211"/>
      <c r="Q581" s="211"/>
      <c r="R581" s="211"/>
      <c r="S581" s="211"/>
      <c r="T581" s="211"/>
      <c r="U581" s="211"/>
      <c r="V581" s="211"/>
      <c r="W581" s="211"/>
      <c r="X581" s="211"/>
      <c r="Y581" s="211"/>
      <c r="Z581" s="211"/>
    </row>
    <row r="582" spans="1:26" ht="15.75" customHeight="1">
      <c r="A582" s="211"/>
      <c r="B582" s="211"/>
      <c r="C582" s="211"/>
      <c r="D582" s="211"/>
      <c r="E582" s="211"/>
      <c r="F582" s="211"/>
      <c r="G582" s="211"/>
      <c r="H582" s="211"/>
      <c r="I582" s="211"/>
      <c r="J582" s="211"/>
      <c r="K582" s="295"/>
      <c r="L582" s="211"/>
      <c r="M582" s="295"/>
      <c r="N582" s="211"/>
      <c r="O582" s="211"/>
      <c r="P582" s="211"/>
      <c r="Q582" s="211"/>
      <c r="R582" s="211"/>
      <c r="S582" s="211"/>
      <c r="T582" s="211"/>
      <c r="U582" s="211"/>
      <c r="V582" s="211"/>
      <c r="W582" s="211"/>
      <c r="X582" s="211"/>
      <c r="Y582" s="211"/>
      <c r="Z582" s="211"/>
    </row>
    <row r="583" spans="1:26" ht="15.75" customHeight="1">
      <c r="A583" s="211"/>
      <c r="B583" s="211"/>
      <c r="C583" s="211"/>
      <c r="D583" s="211"/>
      <c r="E583" s="211"/>
      <c r="F583" s="211"/>
      <c r="G583" s="211"/>
      <c r="H583" s="211"/>
      <c r="I583" s="211"/>
      <c r="J583" s="211"/>
      <c r="K583" s="295"/>
      <c r="L583" s="211"/>
      <c r="M583" s="295"/>
      <c r="N583" s="211"/>
      <c r="O583" s="211"/>
      <c r="P583" s="211"/>
      <c r="Q583" s="211"/>
      <c r="R583" s="211"/>
      <c r="S583" s="211"/>
      <c r="T583" s="211"/>
      <c r="U583" s="211"/>
      <c r="V583" s="211"/>
      <c r="W583" s="211"/>
      <c r="X583" s="211"/>
      <c r="Y583" s="211"/>
      <c r="Z583" s="211"/>
    </row>
    <row r="584" spans="1:26" ht="15.75" customHeight="1">
      <c r="A584" s="211"/>
      <c r="B584" s="211"/>
      <c r="C584" s="211"/>
      <c r="D584" s="211"/>
      <c r="E584" s="211"/>
      <c r="F584" s="211"/>
      <c r="G584" s="211"/>
      <c r="H584" s="211"/>
      <c r="I584" s="211"/>
      <c r="J584" s="211"/>
      <c r="K584" s="295"/>
      <c r="L584" s="211"/>
      <c r="M584" s="295"/>
      <c r="N584" s="211"/>
      <c r="O584" s="211"/>
      <c r="P584" s="211"/>
      <c r="Q584" s="211"/>
      <c r="R584" s="211"/>
      <c r="S584" s="211"/>
      <c r="T584" s="211"/>
      <c r="U584" s="211"/>
      <c r="V584" s="211"/>
      <c r="W584" s="211"/>
      <c r="X584" s="211"/>
      <c r="Y584" s="211"/>
      <c r="Z584" s="211"/>
    </row>
    <row r="585" spans="1:26" ht="15.75" customHeight="1">
      <c r="A585" s="211"/>
      <c r="B585" s="211"/>
      <c r="C585" s="211"/>
      <c r="D585" s="211"/>
      <c r="E585" s="211"/>
      <c r="F585" s="211"/>
      <c r="G585" s="211"/>
      <c r="H585" s="211"/>
      <c r="I585" s="211"/>
      <c r="J585" s="211"/>
      <c r="K585" s="295"/>
      <c r="L585" s="211"/>
      <c r="M585" s="295"/>
      <c r="N585" s="211"/>
      <c r="O585" s="211"/>
      <c r="P585" s="211"/>
      <c r="Q585" s="211"/>
      <c r="R585" s="211"/>
      <c r="S585" s="211"/>
      <c r="T585" s="211"/>
      <c r="U585" s="211"/>
      <c r="V585" s="211"/>
      <c r="W585" s="211"/>
      <c r="X585" s="211"/>
      <c r="Y585" s="211"/>
      <c r="Z585" s="211"/>
    </row>
    <row r="586" spans="1:26" ht="15.75" customHeight="1">
      <c r="A586" s="211"/>
      <c r="B586" s="211"/>
      <c r="C586" s="211"/>
      <c r="D586" s="211"/>
      <c r="E586" s="211"/>
      <c r="F586" s="211"/>
      <c r="G586" s="211"/>
      <c r="H586" s="211"/>
      <c r="I586" s="211"/>
      <c r="J586" s="211"/>
      <c r="K586" s="295"/>
      <c r="L586" s="211"/>
      <c r="M586" s="295"/>
      <c r="N586" s="211"/>
      <c r="O586" s="211"/>
      <c r="P586" s="211"/>
      <c r="Q586" s="211"/>
      <c r="R586" s="211"/>
      <c r="S586" s="211"/>
      <c r="T586" s="211"/>
      <c r="U586" s="211"/>
      <c r="V586" s="211"/>
      <c r="W586" s="211"/>
      <c r="X586" s="211"/>
      <c r="Y586" s="211"/>
      <c r="Z586" s="211"/>
    </row>
    <row r="587" spans="1:26" ht="15.75" customHeight="1">
      <c r="A587" s="211"/>
      <c r="B587" s="211"/>
      <c r="C587" s="211"/>
      <c r="D587" s="211"/>
      <c r="E587" s="211"/>
      <c r="F587" s="211"/>
      <c r="G587" s="211"/>
      <c r="H587" s="211"/>
      <c r="I587" s="211"/>
      <c r="J587" s="211"/>
      <c r="K587" s="295"/>
      <c r="L587" s="211"/>
      <c r="M587" s="295"/>
      <c r="N587" s="211"/>
      <c r="O587" s="211"/>
      <c r="P587" s="211"/>
      <c r="Q587" s="211"/>
      <c r="R587" s="211"/>
      <c r="S587" s="211"/>
      <c r="T587" s="211"/>
      <c r="U587" s="211"/>
      <c r="V587" s="211"/>
      <c r="W587" s="211"/>
      <c r="X587" s="211"/>
      <c r="Y587" s="211"/>
      <c r="Z587" s="211"/>
    </row>
    <row r="588" spans="1:26" ht="15.75" customHeight="1">
      <c r="A588" s="211"/>
      <c r="B588" s="211"/>
      <c r="C588" s="211"/>
      <c r="D588" s="211"/>
      <c r="E588" s="211"/>
      <c r="F588" s="211"/>
      <c r="G588" s="211"/>
      <c r="H588" s="211"/>
      <c r="I588" s="211"/>
      <c r="J588" s="211"/>
      <c r="K588" s="295"/>
      <c r="L588" s="211"/>
      <c r="M588" s="295"/>
      <c r="N588" s="211"/>
      <c r="O588" s="211"/>
      <c r="P588" s="211"/>
      <c r="Q588" s="211"/>
      <c r="R588" s="211"/>
      <c r="S588" s="211"/>
      <c r="T588" s="211"/>
      <c r="U588" s="211"/>
      <c r="V588" s="211"/>
      <c r="W588" s="211"/>
      <c r="X588" s="211"/>
      <c r="Y588" s="211"/>
      <c r="Z588" s="211"/>
    </row>
    <row r="589" spans="1:26" ht="15.75" customHeight="1">
      <c r="A589" s="211"/>
      <c r="B589" s="211"/>
      <c r="C589" s="211"/>
      <c r="D589" s="211"/>
      <c r="E589" s="211"/>
      <c r="F589" s="211"/>
      <c r="G589" s="211"/>
      <c r="H589" s="211"/>
      <c r="I589" s="211"/>
      <c r="J589" s="211"/>
      <c r="K589" s="295"/>
      <c r="L589" s="211"/>
      <c r="M589" s="295"/>
      <c r="N589" s="211"/>
      <c r="O589" s="211"/>
      <c r="P589" s="211"/>
      <c r="Q589" s="211"/>
      <c r="R589" s="211"/>
      <c r="S589" s="211"/>
      <c r="T589" s="211"/>
      <c r="U589" s="211"/>
      <c r="V589" s="211"/>
      <c r="W589" s="211"/>
      <c r="X589" s="211"/>
      <c r="Y589" s="211"/>
      <c r="Z589" s="211"/>
    </row>
    <row r="590" spans="1:26" ht="15.75" customHeight="1">
      <c r="A590" s="211"/>
      <c r="B590" s="211"/>
      <c r="C590" s="211"/>
      <c r="D590" s="211"/>
      <c r="E590" s="211"/>
      <c r="F590" s="211"/>
      <c r="G590" s="211"/>
      <c r="H590" s="211"/>
      <c r="I590" s="211"/>
      <c r="J590" s="211"/>
      <c r="K590" s="295"/>
      <c r="L590" s="211"/>
      <c r="M590" s="295"/>
      <c r="N590" s="211"/>
      <c r="O590" s="211"/>
      <c r="P590" s="211"/>
      <c r="Q590" s="211"/>
      <c r="R590" s="211"/>
      <c r="S590" s="211"/>
      <c r="T590" s="211"/>
      <c r="U590" s="211"/>
      <c r="V590" s="211"/>
      <c r="W590" s="211"/>
      <c r="X590" s="211"/>
      <c r="Y590" s="211"/>
      <c r="Z590" s="211"/>
    </row>
    <row r="591" spans="1:26" ht="15.75" customHeight="1">
      <c r="A591" s="211"/>
      <c r="B591" s="211"/>
      <c r="C591" s="211"/>
      <c r="D591" s="211"/>
      <c r="E591" s="211"/>
      <c r="F591" s="211"/>
      <c r="G591" s="211"/>
      <c r="H591" s="211"/>
      <c r="I591" s="211"/>
      <c r="J591" s="211"/>
      <c r="K591" s="295"/>
      <c r="L591" s="211"/>
      <c r="M591" s="295"/>
      <c r="N591" s="211"/>
      <c r="O591" s="211"/>
      <c r="P591" s="211"/>
      <c r="Q591" s="211"/>
      <c r="R591" s="211"/>
      <c r="S591" s="211"/>
      <c r="T591" s="211"/>
      <c r="U591" s="211"/>
      <c r="V591" s="211"/>
      <c r="W591" s="211"/>
      <c r="X591" s="211"/>
      <c r="Y591" s="211"/>
      <c r="Z591" s="211"/>
    </row>
    <row r="592" spans="1:26" ht="15.75" customHeight="1">
      <c r="A592" s="211"/>
      <c r="B592" s="211"/>
      <c r="C592" s="211"/>
      <c r="D592" s="211"/>
      <c r="E592" s="211"/>
      <c r="F592" s="211"/>
      <c r="G592" s="211"/>
      <c r="H592" s="211"/>
      <c r="I592" s="211"/>
      <c r="J592" s="211"/>
      <c r="K592" s="295"/>
      <c r="L592" s="211"/>
      <c r="M592" s="295"/>
      <c r="N592" s="211"/>
      <c r="O592" s="211"/>
      <c r="P592" s="211"/>
      <c r="Q592" s="211"/>
      <c r="R592" s="211"/>
      <c r="S592" s="211"/>
      <c r="T592" s="211"/>
      <c r="U592" s="211"/>
      <c r="V592" s="211"/>
      <c r="W592" s="211"/>
      <c r="X592" s="211"/>
      <c r="Y592" s="211"/>
      <c r="Z592" s="211"/>
    </row>
    <row r="593" spans="1:26" ht="15.75" customHeight="1">
      <c r="A593" s="211"/>
      <c r="B593" s="211"/>
      <c r="C593" s="211"/>
      <c r="D593" s="211"/>
      <c r="E593" s="211"/>
      <c r="F593" s="211"/>
      <c r="G593" s="211"/>
      <c r="H593" s="211"/>
      <c r="I593" s="211"/>
      <c r="J593" s="211"/>
      <c r="K593" s="295"/>
      <c r="L593" s="211"/>
      <c r="M593" s="295"/>
      <c r="N593" s="211"/>
      <c r="O593" s="211"/>
      <c r="P593" s="211"/>
      <c r="Q593" s="211"/>
      <c r="R593" s="211"/>
      <c r="S593" s="211"/>
      <c r="T593" s="211"/>
      <c r="U593" s="211"/>
      <c r="V593" s="211"/>
      <c r="W593" s="211"/>
      <c r="X593" s="211"/>
      <c r="Y593" s="211"/>
      <c r="Z593" s="211"/>
    </row>
    <row r="594" spans="1:26" ht="15.75" customHeight="1">
      <c r="A594" s="211"/>
      <c r="B594" s="211"/>
      <c r="C594" s="211"/>
      <c r="D594" s="211"/>
      <c r="E594" s="211"/>
      <c r="F594" s="211"/>
      <c r="G594" s="211"/>
      <c r="H594" s="211"/>
      <c r="I594" s="211"/>
      <c r="J594" s="211"/>
      <c r="K594" s="295"/>
      <c r="L594" s="211"/>
      <c r="M594" s="295"/>
      <c r="N594" s="211"/>
      <c r="O594" s="211"/>
      <c r="P594" s="211"/>
      <c r="Q594" s="211"/>
      <c r="R594" s="211"/>
      <c r="S594" s="211"/>
      <c r="T594" s="211"/>
      <c r="U594" s="211"/>
      <c r="V594" s="211"/>
      <c r="W594" s="211"/>
      <c r="X594" s="211"/>
      <c r="Y594" s="211"/>
      <c r="Z594" s="211"/>
    </row>
    <row r="595" spans="1:26" ht="15.75" customHeight="1">
      <c r="A595" s="211"/>
      <c r="B595" s="211"/>
      <c r="C595" s="211"/>
      <c r="D595" s="211"/>
      <c r="E595" s="211"/>
      <c r="F595" s="211"/>
      <c r="G595" s="211"/>
      <c r="H595" s="211"/>
      <c r="I595" s="211"/>
      <c r="J595" s="211"/>
      <c r="K595" s="295"/>
      <c r="L595" s="211"/>
      <c r="M595" s="295"/>
      <c r="N595" s="211"/>
      <c r="O595" s="211"/>
      <c r="P595" s="211"/>
      <c r="Q595" s="211"/>
      <c r="R595" s="211"/>
      <c r="S595" s="211"/>
      <c r="T595" s="211"/>
      <c r="U595" s="211"/>
      <c r="V595" s="211"/>
      <c r="W595" s="211"/>
      <c r="X595" s="211"/>
      <c r="Y595" s="211"/>
      <c r="Z595" s="211"/>
    </row>
    <row r="596" spans="1:26" ht="15.75" customHeight="1">
      <c r="A596" s="211"/>
      <c r="B596" s="211"/>
      <c r="C596" s="211"/>
      <c r="D596" s="211"/>
      <c r="E596" s="211"/>
      <c r="F596" s="211"/>
      <c r="G596" s="211"/>
      <c r="H596" s="211"/>
      <c r="I596" s="211"/>
      <c r="J596" s="211"/>
      <c r="K596" s="295"/>
      <c r="L596" s="211"/>
      <c r="M596" s="295"/>
      <c r="N596" s="211"/>
      <c r="O596" s="211"/>
      <c r="P596" s="211"/>
      <c r="Q596" s="211"/>
      <c r="R596" s="211"/>
      <c r="S596" s="211"/>
      <c r="T596" s="211"/>
      <c r="U596" s="211"/>
      <c r="V596" s="211"/>
      <c r="W596" s="211"/>
      <c r="X596" s="211"/>
      <c r="Y596" s="211"/>
      <c r="Z596" s="211"/>
    </row>
    <row r="597" spans="1:26" ht="15.75" customHeight="1">
      <c r="A597" s="211"/>
      <c r="B597" s="211"/>
      <c r="C597" s="211"/>
      <c r="D597" s="211"/>
      <c r="E597" s="211"/>
      <c r="F597" s="211"/>
      <c r="G597" s="211"/>
      <c r="H597" s="211"/>
      <c r="I597" s="211"/>
      <c r="J597" s="211"/>
      <c r="K597" s="295"/>
      <c r="L597" s="211"/>
      <c r="M597" s="295"/>
      <c r="N597" s="211"/>
      <c r="O597" s="211"/>
      <c r="P597" s="211"/>
      <c r="Q597" s="211"/>
      <c r="R597" s="211"/>
      <c r="S597" s="211"/>
      <c r="T597" s="211"/>
      <c r="U597" s="211"/>
      <c r="V597" s="211"/>
      <c r="W597" s="211"/>
      <c r="X597" s="211"/>
      <c r="Y597" s="211"/>
      <c r="Z597" s="211"/>
    </row>
    <row r="598" spans="1:26" ht="15.75" customHeight="1">
      <c r="A598" s="211"/>
      <c r="B598" s="211"/>
      <c r="C598" s="211"/>
      <c r="D598" s="211"/>
      <c r="E598" s="211"/>
      <c r="F598" s="211"/>
      <c r="G598" s="211"/>
      <c r="H598" s="211"/>
      <c r="I598" s="211"/>
      <c r="J598" s="211"/>
      <c r="K598" s="295"/>
      <c r="L598" s="211"/>
      <c r="M598" s="295"/>
      <c r="N598" s="211"/>
      <c r="O598" s="211"/>
      <c r="P598" s="211"/>
      <c r="Q598" s="211"/>
      <c r="R598" s="211"/>
      <c r="S598" s="211"/>
      <c r="T598" s="211"/>
      <c r="U598" s="211"/>
      <c r="V598" s="211"/>
      <c r="W598" s="211"/>
      <c r="X598" s="211"/>
      <c r="Y598" s="211"/>
      <c r="Z598" s="211"/>
    </row>
    <row r="599" spans="1:26" ht="15.75" customHeight="1">
      <c r="A599" s="211"/>
      <c r="B599" s="211"/>
      <c r="C599" s="211"/>
      <c r="D599" s="211"/>
      <c r="E599" s="211"/>
      <c r="F599" s="211"/>
      <c r="G599" s="211"/>
      <c r="H599" s="211"/>
      <c r="I599" s="211"/>
      <c r="J599" s="211"/>
      <c r="K599" s="295"/>
      <c r="L599" s="211"/>
      <c r="M599" s="295"/>
      <c r="N599" s="211"/>
      <c r="O599" s="211"/>
      <c r="P599" s="211"/>
      <c r="Q599" s="211"/>
      <c r="R599" s="211"/>
      <c r="S599" s="211"/>
      <c r="T599" s="211"/>
      <c r="U599" s="211"/>
      <c r="V599" s="211"/>
      <c r="W599" s="211"/>
      <c r="X599" s="211"/>
      <c r="Y599" s="211"/>
      <c r="Z599" s="211"/>
    </row>
    <row r="600" spans="1:26" ht="15.75" customHeight="1">
      <c r="A600" s="211"/>
      <c r="B600" s="211"/>
      <c r="C600" s="211"/>
      <c r="D600" s="211"/>
      <c r="E600" s="211"/>
      <c r="F600" s="211"/>
      <c r="G600" s="211"/>
      <c r="H600" s="211"/>
      <c r="I600" s="211"/>
      <c r="J600" s="211"/>
      <c r="K600" s="295"/>
      <c r="L600" s="211"/>
      <c r="M600" s="295"/>
      <c r="N600" s="211"/>
      <c r="O600" s="211"/>
      <c r="P600" s="211"/>
      <c r="Q600" s="211"/>
      <c r="R600" s="211"/>
      <c r="S600" s="211"/>
      <c r="T600" s="211"/>
      <c r="U600" s="211"/>
      <c r="V600" s="211"/>
      <c r="W600" s="211"/>
      <c r="X600" s="211"/>
      <c r="Y600" s="211"/>
      <c r="Z600" s="211"/>
    </row>
    <row r="601" spans="1:26" ht="15.75" customHeight="1">
      <c r="A601" s="211"/>
      <c r="B601" s="211"/>
      <c r="C601" s="211"/>
      <c r="D601" s="211"/>
      <c r="E601" s="211"/>
      <c r="F601" s="211"/>
      <c r="G601" s="211"/>
      <c r="H601" s="211"/>
      <c r="I601" s="211"/>
      <c r="J601" s="211"/>
      <c r="K601" s="295"/>
      <c r="L601" s="211"/>
      <c r="M601" s="295"/>
      <c r="N601" s="211"/>
      <c r="O601" s="211"/>
      <c r="P601" s="211"/>
      <c r="Q601" s="211"/>
      <c r="R601" s="211"/>
      <c r="S601" s="211"/>
      <c r="T601" s="211"/>
      <c r="U601" s="211"/>
      <c r="V601" s="211"/>
      <c r="W601" s="211"/>
      <c r="X601" s="211"/>
      <c r="Y601" s="211"/>
      <c r="Z601" s="211"/>
    </row>
    <row r="602" spans="1:26" ht="15.75" customHeight="1">
      <c r="A602" s="211"/>
      <c r="B602" s="211"/>
      <c r="C602" s="211"/>
      <c r="D602" s="211"/>
      <c r="E602" s="211"/>
      <c r="F602" s="211"/>
      <c r="G602" s="211"/>
      <c r="H602" s="211"/>
      <c r="I602" s="211"/>
      <c r="J602" s="211"/>
      <c r="K602" s="295"/>
      <c r="L602" s="211"/>
      <c r="M602" s="295"/>
      <c r="N602" s="211"/>
      <c r="O602" s="211"/>
      <c r="P602" s="211"/>
      <c r="Q602" s="211"/>
      <c r="R602" s="211"/>
      <c r="S602" s="211"/>
      <c r="T602" s="211"/>
      <c r="U602" s="211"/>
      <c r="V602" s="211"/>
      <c r="W602" s="211"/>
      <c r="X602" s="211"/>
      <c r="Y602" s="211"/>
      <c r="Z602" s="211"/>
    </row>
    <row r="603" spans="1:26" ht="15.75" customHeight="1">
      <c r="A603" s="211"/>
      <c r="B603" s="211"/>
      <c r="C603" s="211"/>
      <c r="D603" s="211"/>
      <c r="E603" s="211"/>
      <c r="F603" s="211"/>
      <c r="G603" s="211"/>
      <c r="H603" s="211"/>
      <c r="I603" s="211"/>
      <c r="J603" s="211"/>
      <c r="K603" s="295"/>
      <c r="L603" s="211"/>
      <c r="M603" s="295"/>
      <c r="N603" s="211"/>
      <c r="O603" s="211"/>
      <c r="P603" s="211"/>
      <c r="Q603" s="211"/>
      <c r="R603" s="211"/>
      <c r="S603" s="211"/>
      <c r="T603" s="211"/>
      <c r="U603" s="211"/>
      <c r="V603" s="211"/>
      <c r="W603" s="211"/>
      <c r="X603" s="211"/>
      <c r="Y603" s="211"/>
      <c r="Z603" s="211"/>
    </row>
    <row r="604" spans="1:26" ht="15.75" customHeight="1">
      <c r="A604" s="211"/>
      <c r="B604" s="211"/>
      <c r="C604" s="211"/>
      <c r="D604" s="211"/>
      <c r="E604" s="211"/>
      <c r="F604" s="211"/>
      <c r="G604" s="211"/>
      <c r="H604" s="211"/>
      <c r="I604" s="211"/>
      <c r="J604" s="211"/>
      <c r="K604" s="295"/>
      <c r="L604" s="211"/>
      <c r="M604" s="295"/>
      <c r="N604" s="211"/>
      <c r="O604" s="211"/>
      <c r="P604" s="211"/>
      <c r="Q604" s="211"/>
      <c r="R604" s="211"/>
      <c r="S604" s="211"/>
      <c r="T604" s="211"/>
      <c r="U604" s="211"/>
      <c r="V604" s="211"/>
      <c r="W604" s="211"/>
      <c r="X604" s="211"/>
      <c r="Y604" s="211"/>
      <c r="Z604" s="211"/>
    </row>
    <row r="605" spans="1:26" ht="15.75" customHeight="1">
      <c r="A605" s="211"/>
      <c r="B605" s="211"/>
      <c r="C605" s="211"/>
      <c r="D605" s="211"/>
      <c r="E605" s="211"/>
      <c r="F605" s="211"/>
      <c r="G605" s="211"/>
      <c r="H605" s="211"/>
      <c r="I605" s="211"/>
      <c r="J605" s="211"/>
      <c r="K605" s="295"/>
      <c r="L605" s="211"/>
      <c r="M605" s="295"/>
      <c r="N605" s="211"/>
      <c r="O605" s="211"/>
      <c r="P605" s="211"/>
      <c r="Q605" s="211"/>
      <c r="R605" s="211"/>
      <c r="S605" s="211"/>
      <c r="T605" s="211"/>
      <c r="U605" s="211"/>
      <c r="V605" s="211"/>
      <c r="W605" s="211"/>
      <c r="X605" s="211"/>
      <c r="Y605" s="211"/>
      <c r="Z605" s="211"/>
    </row>
    <row r="606" spans="1:26" ht="15.75" customHeight="1">
      <c r="A606" s="211"/>
      <c r="B606" s="211"/>
      <c r="C606" s="211"/>
      <c r="D606" s="211"/>
      <c r="E606" s="211"/>
      <c r="F606" s="211"/>
      <c r="G606" s="211"/>
      <c r="H606" s="211"/>
      <c r="I606" s="211"/>
      <c r="J606" s="211"/>
      <c r="K606" s="295"/>
      <c r="L606" s="211"/>
      <c r="M606" s="295"/>
      <c r="N606" s="211"/>
      <c r="O606" s="211"/>
      <c r="P606" s="211"/>
      <c r="Q606" s="211"/>
      <c r="R606" s="211"/>
      <c r="S606" s="211"/>
      <c r="T606" s="211"/>
      <c r="U606" s="211"/>
      <c r="V606" s="211"/>
      <c r="W606" s="211"/>
      <c r="X606" s="211"/>
      <c r="Y606" s="211"/>
      <c r="Z606" s="211"/>
    </row>
    <row r="607" spans="1:26" ht="15.75" customHeight="1">
      <c r="A607" s="211"/>
      <c r="B607" s="211"/>
      <c r="C607" s="211"/>
      <c r="D607" s="211"/>
      <c r="E607" s="211"/>
      <c r="F607" s="211"/>
      <c r="G607" s="211"/>
      <c r="H607" s="211"/>
      <c r="I607" s="211"/>
      <c r="J607" s="211"/>
      <c r="K607" s="295"/>
      <c r="L607" s="211"/>
      <c r="M607" s="295"/>
      <c r="N607" s="211"/>
      <c r="O607" s="211"/>
      <c r="P607" s="211"/>
      <c r="Q607" s="211"/>
      <c r="R607" s="211"/>
      <c r="S607" s="211"/>
      <c r="T607" s="211"/>
      <c r="U607" s="211"/>
      <c r="V607" s="211"/>
      <c r="W607" s="211"/>
      <c r="X607" s="211"/>
      <c r="Y607" s="211"/>
      <c r="Z607" s="211"/>
    </row>
    <row r="608" spans="1:26" ht="15.75" customHeight="1">
      <c r="A608" s="211"/>
      <c r="B608" s="211"/>
      <c r="C608" s="211"/>
      <c r="D608" s="211"/>
      <c r="E608" s="211"/>
      <c r="F608" s="211"/>
      <c r="G608" s="211"/>
      <c r="H608" s="211"/>
      <c r="I608" s="211"/>
      <c r="J608" s="211"/>
      <c r="K608" s="295"/>
      <c r="L608" s="211"/>
      <c r="M608" s="295"/>
      <c r="N608" s="211"/>
      <c r="O608" s="211"/>
      <c r="P608" s="211"/>
      <c r="Q608" s="211"/>
      <c r="R608" s="211"/>
      <c r="S608" s="211"/>
      <c r="T608" s="211"/>
      <c r="U608" s="211"/>
      <c r="V608" s="211"/>
      <c r="W608" s="211"/>
      <c r="X608" s="211"/>
      <c r="Y608" s="211"/>
      <c r="Z608" s="211"/>
    </row>
    <row r="609" spans="1:26" ht="15.75" customHeight="1">
      <c r="A609" s="211"/>
      <c r="B609" s="211"/>
      <c r="C609" s="211"/>
      <c r="D609" s="211"/>
      <c r="E609" s="211"/>
      <c r="F609" s="211"/>
      <c r="G609" s="211"/>
      <c r="H609" s="211"/>
      <c r="I609" s="211"/>
      <c r="J609" s="211"/>
      <c r="K609" s="295"/>
      <c r="L609" s="211"/>
      <c r="M609" s="295"/>
      <c r="N609" s="211"/>
      <c r="O609" s="211"/>
      <c r="P609" s="211"/>
      <c r="Q609" s="211"/>
      <c r="R609" s="211"/>
      <c r="S609" s="211"/>
      <c r="T609" s="211"/>
      <c r="U609" s="211"/>
      <c r="V609" s="211"/>
      <c r="W609" s="211"/>
      <c r="X609" s="211"/>
      <c r="Y609" s="211"/>
      <c r="Z609" s="211"/>
    </row>
    <row r="610" spans="1:26" ht="15.75" customHeight="1">
      <c r="A610" s="211"/>
      <c r="B610" s="211"/>
      <c r="C610" s="211"/>
      <c r="D610" s="211"/>
      <c r="E610" s="211"/>
      <c r="F610" s="211"/>
      <c r="G610" s="211"/>
      <c r="H610" s="211"/>
      <c r="I610" s="211"/>
      <c r="J610" s="211"/>
      <c r="K610" s="295"/>
      <c r="L610" s="211"/>
      <c r="M610" s="295"/>
      <c r="N610" s="211"/>
      <c r="O610" s="211"/>
      <c r="P610" s="211"/>
      <c r="Q610" s="211"/>
      <c r="R610" s="211"/>
      <c r="S610" s="211"/>
      <c r="T610" s="211"/>
      <c r="U610" s="211"/>
      <c r="V610" s="211"/>
      <c r="W610" s="211"/>
      <c r="X610" s="211"/>
      <c r="Y610" s="211"/>
      <c r="Z610" s="211"/>
    </row>
    <row r="611" spans="1:26" ht="15.75" customHeight="1">
      <c r="A611" s="211"/>
      <c r="B611" s="211"/>
      <c r="C611" s="211"/>
      <c r="D611" s="211"/>
      <c r="E611" s="211"/>
      <c r="F611" s="211"/>
      <c r="G611" s="211"/>
      <c r="H611" s="211"/>
      <c r="I611" s="211"/>
      <c r="J611" s="211"/>
      <c r="K611" s="295"/>
      <c r="L611" s="211"/>
      <c r="M611" s="295"/>
      <c r="N611" s="211"/>
      <c r="O611" s="211"/>
      <c r="P611" s="211"/>
      <c r="Q611" s="211"/>
      <c r="R611" s="211"/>
      <c r="S611" s="211"/>
      <c r="T611" s="211"/>
      <c r="U611" s="211"/>
      <c r="V611" s="211"/>
      <c r="W611" s="211"/>
      <c r="X611" s="211"/>
      <c r="Y611" s="211"/>
      <c r="Z611" s="211"/>
    </row>
    <row r="612" spans="1:26" ht="15.75" customHeight="1">
      <c r="A612" s="211"/>
      <c r="B612" s="211"/>
      <c r="C612" s="211"/>
      <c r="D612" s="211"/>
      <c r="E612" s="211"/>
      <c r="F612" s="211"/>
      <c r="G612" s="211"/>
      <c r="H612" s="211"/>
      <c r="I612" s="211"/>
      <c r="J612" s="211"/>
      <c r="K612" s="295"/>
      <c r="L612" s="211"/>
      <c r="M612" s="295"/>
      <c r="N612" s="211"/>
      <c r="O612" s="211"/>
      <c r="P612" s="211"/>
      <c r="Q612" s="211"/>
      <c r="R612" s="211"/>
      <c r="S612" s="211"/>
      <c r="T612" s="211"/>
      <c r="U612" s="211"/>
      <c r="V612" s="211"/>
      <c r="W612" s="211"/>
      <c r="X612" s="211"/>
      <c r="Y612" s="211"/>
      <c r="Z612" s="211"/>
    </row>
    <row r="613" spans="1:26" ht="15.75" customHeight="1">
      <c r="A613" s="211"/>
      <c r="B613" s="211"/>
      <c r="C613" s="211"/>
      <c r="D613" s="211"/>
      <c r="E613" s="211"/>
      <c r="F613" s="211"/>
      <c r="G613" s="211"/>
      <c r="H613" s="211"/>
      <c r="I613" s="211"/>
      <c r="J613" s="211"/>
      <c r="K613" s="295"/>
      <c r="L613" s="211"/>
      <c r="M613" s="295"/>
      <c r="N613" s="211"/>
      <c r="O613" s="211"/>
      <c r="P613" s="211"/>
      <c r="Q613" s="211"/>
      <c r="R613" s="211"/>
      <c r="S613" s="211"/>
      <c r="T613" s="211"/>
      <c r="U613" s="211"/>
      <c r="V613" s="211"/>
      <c r="W613" s="211"/>
      <c r="X613" s="211"/>
      <c r="Y613" s="211"/>
      <c r="Z613" s="211"/>
    </row>
    <row r="614" spans="1:26" ht="15.75" customHeight="1">
      <c r="A614" s="211"/>
      <c r="B614" s="211"/>
      <c r="C614" s="211"/>
      <c r="D614" s="211"/>
      <c r="E614" s="211"/>
      <c r="F614" s="211"/>
      <c r="G614" s="211"/>
      <c r="H614" s="211"/>
      <c r="I614" s="211"/>
      <c r="J614" s="211"/>
      <c r="K614" s="295"/>
      <c r="L614" s="211"/>
      <c r="M614" s="295"/>
      <c r="N614" s="211"/>
      <c r="O614" s="211"/>
      <c r="P614" s="211"/>
      <c r="Q614" s="211"/>
      <c r="R614" s="211"/>
      <c r="S614" s="211"/>
      <c r="T614" s="211"/>
      <c r="U614" s="211"/>
      <c r="V614" s="211"/>
      <c r="W614" s="211"/>
      <c r="X614" s="211"/>
      <c r="Y614" s="211"/>
      <c r="Z614" s="211"/>
    </row>
    <row r="615" spans="1:26" ht="15.75" customHeight="1">
      <c r="A615" s="211"/>
      <c r="B615" s="211"/>
      <c r="C615" s="211"/>
      <c r="D615" s="211"/>
      <c r="E615" s="211"/>
      <c r="F615" s="211"/>
      <c r="G615" s="211"/>
      <c r="H615" s="211"/>
      <c r="I615" s="211"/>
      <c r="J615" s="211"/>
      <c r="K615" s="295"/>
      <c r="L615" s="211"/>
      <c r="M615" s="295"/>
      <c r="N615" s="211"/>
      <c r="O615" s="211"/>
      <c r="P615" s="211"/>
      <c r="Q615" s="211"/>
      <c r="R615" s="211"/>
      <c r="S615" s="211"/>
      <c r="T615" s="211"/>
      <c r="U615" s="211"/>
      <c r="V615" s="211"/>
      <c r="W615" s="211"/>
      <c r="X615" s="211"/>
      <c r="Y615" s="211"/>
      <c r="Z615" s="211"/>
    </row>
    <row r="616" spans="1:26" ht="15.75" customHeight="1">
      <c r="A616" s="211"/>
      <c r="B616" s="211"/>
      <c r="C616" s="211"/>
      <c r="D616" s="211"/>
      <c r="E616" s="211"/>
      <c r="F616" s="211"/>
      <c r="G616" s="211"/>
      <c r="H616" s="211"/>
      <c r="I616" s="211"/>
      <c r="J616" s="211"/>
      <c r="K616" s="295"/>
      <c r="L616" s="211"/>
      <c r="M616" s="295"/>
      <c r="N616" s="211"/>
      <c r="O616" s="211"/>
      <c r="P616" s="211"/>
      <c r="Q616" s="211"/>
      <c r="R616" s="211"/>
      <c r="S616" s="211"/>
      <c r="T616" s="211"/>
      <c r="U616" s="211"/>
      <c r="V616" s="211"/>
      <c r="W616" s="211"/>
      <c r="X616" s="211"/>
      <c r="Y616" s="211"/>
      <c r="Z616" s="211"/>
    </row>
    <row r="617" spans="1:26" ht="15.75" customHeight="1">
      <c r="A617" s="211"/>
      <c r="B617" s="211"/>
      <c r="C617" s="211"/>
      <c r="D617" s="211"/>
      <c r="E617" s="211"/>
      <c r="F617" s="211"/>
      <c r="G617" s="211"/>
      <c r="H617" s="211"/>
      <c r="I617" s="211"/>
      <c r="J617" s="211"/>
      <c r="K617" s="295"/>
      <c r="L617" s="211"/>
      <c r="M617" s="295"/>
      <c r="N617" s="211"/>
      <c r="O617" s="211"/>
      <c r="P617" s="211"/>
      <c r="Q617" s="211"/>
      <c r="R617" s="211"/>
      <c r="S617" s="211"/>
      <c r="T617" s="211"/>
      <c r="U617" s="211"/>
      <c r="V617" s="211"/>
      <c r="W617" s="211"/>
      <c r="X617" s="211"/>
      <c r="Y617" s="211"/>
      <c r="Z617" s="211"/>
    </row>
    <row r="618" spans="1:26" ht="15.75" customHeight="1">
      <c r="A618" s="211"/>
      <c r="B618" s="211"/>
      <c r="C618" s="211"/>
      <c r="D618" s="211"/>
      <c r="E618" s="211"/>
      <c r="F618" s="211"/>
      <c r="G618" s="211"/>
      <c r="H618" s="211"/>
      <c r="I618" s="211"/>
      <c r="J618" s="211"/>
      <c r="K618" s="295"/>
      <c r="L618" s="211"/>
      <c r="M618" s="295"/>
      <c r="N618" s="211"/>
      <c r="O618" s="211"/>
      <c r="P618" s="211"/>
      <c r="Q618" s="211"/>
      <c r="R618" s="211"/>
      <c r="S618" s="211"/>
      <c r="T618" s="211"/>
      <c r="U618" s="211"/>
      <c r="V618" s="211"/>
      <c r="W618" s="211"/>
      <c r="X618" s="211"/>
      <c r="Y618" s="211"/>
      <c r="Z618" s="211"/>
    </row>
    <row r="619" spans="1:26" ht="15.75" customHeight="1">
      <c r="A619" s="211"/>
      <c r="B619" s="211"/>
      <c r="C619" s="211"/>
      <c r="D619" s="211"/>
      <c r="E619" s="211"/>
      <c r="F619" s="211"/>
      <c r="G619" s="211"/>
      <c r="H619" s="211"/>
      <c r="I619" s="211"/>
      <c r="J619" s="211"/>
      <c r="K619" s="295"/>
      <c r="L619" s="211"/>
      <c r="M619" s="295"/>
      <c r="N619" s="211"/>
      <c r="O619" s="211"/>
      <c r="P619" s="211"/>
      <c r="Q619" s="211"/>
      <c r="R619" s="211"/>
      <c r="S619" s="211"/>
      <c r="T619" s="211"/>
      <c r="U619" s="211"/>
      <c r="V619" s="211"/>
      <c r="W619" s="211"/>
      <c r="X619" s="211"/>
      <c r="Y619" s="211"/>
      <c r="Z619" s="211"/>
    </row>
    <row r="620" spans="1:26" ht="15.75" customHeight="1">
      <c r="A620" s="211"/>
      <c r="B620" s="211"/>
      <c r="C620" s="211"/>
      <c r="D620" s="211"/>
      <c r="E620" s="211"/>
      <c r="F620" s="211"/>
      <c r="G620" s="211"/>
      <c r="H620" s="211"/>
      <c r="I620" s="211"/>
      <c r="J620" s="211"/>
      <c r="K620" s="295"/>
      <c r="L620" s="211"/>
      <c r="M620" s="295"/>
      <c r="N620" s="211"/>
      <c r="O620" s="211"/>
      <c r="P620" s="211"/>
      <c r="Q620" s="211"/>
      <c r="R620" s="211"/>
      <c r="S620" s="211"/>
      <c r="T620" s="211"/>
      <c r="U620" s="211"/>
      <c r="V620" s="211"/>
      <c r="W620" s="211"/>
      <c r="X620" s="211"/>
      <c r="Y620" s="211"/>
      <c r="Z620" s="211"/>
    </row>
    <row r="621" spans="1:26" ht="15.75" customHeight="1">
      <c r="A621" s="211"/>
      <c r="B621" s="211"/>
      <c r="C621" s="211"/>
      <c r="D621" s="211"/>
      <c r="E621" s="211"/>
      <c r="F621" s="211"/>
      <c r="G621" s="211"/>
      <c r="H621" s="211"/>
      <c r="I621" s="211"/>
      <c r="J621" s="211"/>
      <c r="K621" s="295"/>
      <c r="L621" s="211"/>
      <c r="M621" s="295"/>
      <c r="N621" s="211"/>
      <c r="O621" s="211"/>
      <c r="P621" s="211"/>
      <c r="Q621" s="211"/>
      <c r="R621" s="211"/>
      <c r="S621" s="211"/>
      <c r="T621" s="211"/>
      <c r="U621" s="211"/>
      <c r="V621" s="211"/>
      <c r="W621" s="211"/>
      <c r="X621" s="211"/>
      <c r="Y621" s="211"/>
      <c r="Z621" s="211"/>
    </row>
    <row r="622" spans="1:26" ht="15.75" customHeight="1">
      <c r="A622" s="211"/>
      <c r="B622" s="211"/>
      <c r="C622" s="211"/>
      <c r="D622" s="211"/>
      <c r="E622" s="211"/>
      <c r="F622" s="211"/>
      <c r="G622" s="211"/>
      <c r="H622" s="211"/>
      <c r="I622" s="211"/>
      <c r="J622" s="211"/>
      <c r="K622" s="295"/>
      <c r="L622" s="211"/>
      <c r="M622" s="295"/>
      <c r="N622" s="211"/>
      <c r="O622" s="211"/>
      <c r="P622" s="211"/>
      <c r="Q622" s="211"/>
      <c r="R622" s="211"/>
      <c r="S622" s="211"/>
      <c r="T622" s="211"/>
      <c r="U622" s="211"/>
      <c r="V622" s="211"/>
      <c r="W622" s="211"/>
      <c r="X622" s="211"/>
      <c r="Y622" s="211"/>
      <c r="Z622" s="211"/>
    </row>
    <row r="623" spans="1:26" ht="15.75" customHeight="1">
      <c r="A623" s="211"/>
      <c r="B623" s="211"/>
      <c r="C623" s="211"/>
      <c r="D623" s="211"/>
      <c r="E623" s="211"/>
      <c r="F623" s="211"/>
      <c r="G623" s="211"/>
      <c r="H623" s="211"/>
      <c r="I623" s="211"/>
      <c r="J623" s="211"/>
      <c r="K623" s="295"/>
      <c r="L623" s="211"/>
      <c r="M623" s="295"/>
      <c r="N623" s="211"/>
      <c r="O623" s="211"/>
      <c r="P623" s="211"/>
      <c r="Q623" s="211"/>
      <c r="R623" s="211"/>
      <c r="S623" s="211"/>
      <c r="T623" s="211"/>
      <c r="U623" s="211"/>
      <c r="V623" s="211"/>
      <c r="W623" s="211"/>
      <c r="X623" s="211"/>
      <c r="Y623" s="211"/>
      <c r="Z623" s="211"/>
    </row>
    <row r="624" spans="1:26" ht="15.75" customHeight="1">
      <c r="A624" s="211"/>
      <c r="B624" s="211"/>
      <c r="C624" s="211"/>
      <c r="D624" s="211"/>
      <c r="E624" s="211"/>
      <c r="F624" s="211"/>
      <c r="G624" s="211"/>
      <c r="H624" s="211"/>
      <c r="I624" s="211"/>
      <c r="J624" s="211"/>
      <c r="K624" s="295"/>
      <c r="L624" s="211"/>
      <c r="M624" s="295"/>
      <c r="N624" s="211"/>
      <c r="O624" s="211"/>
      <c r="P624" s="211"/>
      <c r="Q624" s="211"/>
      <c r="R624" s="211"/>
      <c r="S624" s="211"/>
      <c r="T624" s="211"/>
      <c r="U624" s="211"/>
      <c r="V624" s="211"/>
      <c r="W624" s="211"/>
      <c r="X624" s="211"/>
      <c r="Y624" s="211"/>
      <c r="Z624" s="211"/>
    </row>
    <row r="625" spans="1:26" ht="15.75" customHeight="1">
      <c r="A625" s="211"/>
      <c r="B625" s="211"/>
      <c r="C625" s="211"/>
      <c r="D625" s="211"/>
      <c r="E625" s="211"/>
      <c r="F625" s="211"/>
      <c r="G625" s="211"/>
      <c r="H625" s="211"/>
      <c r="I625" s="211"/>
      <c r="J625" s="211"/>
      <c r="K625" s="295"/>
      <c r="L625" s="211"/>
      <c r="M625" s="295"/>
      <c r="N625" s="211"/>
      <c r="O625" s="211"/>
      <c r="P625" s="211"/>
      <c r="Q625" s="211"/>
      <c r="R625" s="211"/>
      <c r="S625" s="211"/>
      <c r="T625" s="211"/>
      <c r="U625" s="211"/>
      <c r="V625" s="211"/>
      <c r="W625" s="211"/>
      <c r="X625" s="211"/>
      <c r="Y625" s="211"/>
      <c r="Z625" s="211"/>
    </row>
    <row r="626" spans="1:26" ht="15.75" customHeight="1">
      <c r="A626" s="211"/>
      <c r="B626" s="211"/>
      <c r="C626" s="211"/>
      <c r="D626" s="211"/>
      <c r="E626" s="211"/>
      <c r="F626" s="211"/>
      <c r="G626" s="211"/>
      <c r="H626" s="211"/>
      <c r="I626" s="211"/>
      <c r="J626" s="211"/>
      <c r="K626" s="295"/>
      <c r="L626" s="211"/>
      <c r="M626" s="295"/>
      <c r="N626" s="211"/>
      <c r="O626" s="211"/>
      <c r="P626" s="211"/>
      <c r="Q626" s="211"/>
      <c r="R626" s="211"/>
      <c r="S626" s="211"/>
      <c r="T626" s="211"/>
      <c r="U626" s="211"/>
      <c r="V626" s="211"/>
      <c r="W626" s="211"/>
      <c r="X626" s="211"/>
      <c r="Y626" s="211"/>
      <c r="Z626" s="211"/>
    </row>
    <row r="627" spans="1:26" ht="15.75" customHeight="1">
      <c r="A627" s="211"/>
      <c r="B627" s="211"/>
      <c r="C627" s="211"/>
      <c r="D627" s="211"/>
      <c r="E627" s="211"/>
      <c r="F627" s="211"/>
      <c r="G627" s="211"/>
      <c r="H627" s="211"/>
      <c r="I627" s="211"/>
      <c r="J627" s="211"/>
      <c r="K627" s="295"/>
      <c r="L627" s="211"/>
      <c r="M627" s="295"/>
      <c r="N627" s="211"/>
      <c r="O627" s="211"/>
      <c r="P627" s="211"/>
      <c r="Q627" s="211"/>
      <c r="R627" s="211"/>
      <c r="S627" s="211"/>
      <c r="T627" s="211"/>
      <c r="U627" s="211"/>
      <c r="V627" s="211"/>
      <c r="W627" s="211"/>
      <c r="X627" s="211"/>
      <c r="Y627" s="211"/>
      <c r="Z627" s="211"/>
    </row>
    <row r="628" spans="1:26" ht="15.75" customHeight="1">
      <c r="A628" s="211"/>
      <c r="B628" s="211"/>
      <c r="C628" s="211"/>
      <c r="D628" s="211"/>
      <c r="E628" s="211"/>
      <c r="F628" s="211"/>
      <c r="G628" s="211"/>
      <c r="H628" s="211"/>
      <c r="I628" s="211"/>
      <c r="J628" s="211"/>
      <c r="K628" s="295"/>
      <c r="L628" s="211"/>
      <c r="M628" s="295"/>
      <c r="N628" s="211"/>
      <c r="O628" s="211"/>
      <c r="P628" s="211"/>
      <c r="Q628" s="211"/>
      <c r="R628" s="211"/>
      <c r="S628" s="211"/>
      <c r="T628" s="211"/>
      <c r="U628" s="211"/>
      <c r="V628" s="211"/>
      <c r="W628" s="211"/>
      <c r="X628" s="211"/>
      <c r="Y628" s="211"/>
      <c r="Z628" s="211"/>
    </row>
    <row r="629" spans="1:26" ht="15.75" customHeight="1">
      <c r="A629" s="211"/>
      <c r="B629" s="211"/>
      <c r="C629" s="211"/>
      <c r="D629" s="211"/>
      <c r="E629" s="211"/>
      <c r="F629" s="211"/>
      <c r="G629" s="211"/>
      <c r="H629" s="211"/>
      <c r="I629" s="211"/>
      <c r="J629" s="211"/>
      <c r="K629" s="295"/>
      <c r="L629" s="211"/>
      <c r="M629" s="295"/>
      <c r="N629" s="211"/>
      <c r="O629" s="211"/>
      <c r="P629" s="211"/>
      <c r="Q629" s="211"/>
      <c r="R629" s="211"/>
      <c r="S629" s="211"/>
      <c r="T629" s="211"/>
      <c r="U629" s="211"/>
      <c r="V629" s="211"/>
      <c r="W629" s="211"/>
      <c r="X629" s="211"/>
      <c r="Y629" s="211"/>
      <c r="Z629" s="211"/>
    </row>
    <row r="630" spans="1:26" ht="15.75" customHeight="1">
      <c r="A630" s="211"/>
      <c r="B630" s="211"/>
      <c r="C630" s="211"/>
      <c r="D630" s="211"/>
      <c r="E630" s="211"/>
      <c r="F630" s="211"/>
      <c r="G630" s="211"/>
      <c r="H630" s="211"/>
      <c r="I630" s="211"/>
      <c r="J630" s="211"/>
      <c r="K630" s="295"/>
      <c r="L630" s="211"/>
      <c r="M630" s="295"/>
      <c r="N630" s="211"/>
      <c r="O630" s="211"/>
      <c r="P630" s="211"/>
      <c r="Q630" s="211"/>
      <c r="R630" s="211"/>
      <c r="S630" s="211"/>
      <c r="T630" s="211"/>
      <c r="U630" s="211"/>
      <c r="V630" s="211"/>
      <c r="W630" s="211"/>
      <c r="X630" s="211"/>
      <c r="Y630" s="211"/>
      <c r="Z630" s="211"/>
    </row>
    <row r="631" spans="1:26" ht="15.75" customHeight="1">
      <c r="A631" s="211"/>
      <c r="B631" s="211"/>
      <c r="C631" s="211"/>
      <c r="D631" s="211"/>
      <c r="E631" s="211"/>
      <c r="F631" s="211"/>
      <c r="G631" s="211"/>
      <c r="H631" s="211"/>
      <c r="I631" s="211"/>
      <c r="J631" s="211"/>
      <c r="K631" s="295"/>
      <c r="L631" s="211"/>
      <c r="M631" s="295"/>
      <c r="N631" s="211"/>
      <c r="O631" s="211"/>
      <c r="P631" s="211"/>
      <c r="Q631" s="211"/>
      <c r="R631" s="211"/>
      <c r="S631" s="211"/>
      <c r="T631" s="211"/>
      <c r="U631" s="211"/>
      <c r="V631" s="211"/>
      <c r="W631" s="211"/>
      <c r="X631" s="211"/>
      <c r="Y631" s="211"/>
      <c r="Z631" s="211"/>
    </row>
    <row r="632" spans="1:26" ht="15.75" customHeight="1">
      <c r="A632" s="211"/>
      <c r="B632" s="211"/>
      <c r="C632" s="211"/>
      <c r="D632" s="211"/>
      <c r="E632" s="211"/>
      <c r="F632" s="211"/>
      <c r="G632" s="211"/>
      <c r="H632" s="211"/>
      <c r="I632" s="211"/>
      <c r="J632" s="211"/>
      <c r="K632" s="295"/>
      <c r="L632" s="211"/>
      <c r="M632" s="295"/>
      <c r="N632" s="211"/>
      <c r="O632" s="211"/>
      <c r="P632" s="211"/>
      <c r="Q632" s="211"/>
      <c r="R632" s="211"/>
      <c r="S632" s="211"/>
      <c r="T632" s="211"/>
      <c r="U632" s="211"/>
      <c r="V632" s="211"/>
      <c r="W632" s="211"/>
      <c r="X632" s="211"/>
      <c r="Y632" s="211"/>
      <c r="Z632" s="211"/>
    </row>
    <row r="633" spans="1:26" ht="15.75" customHeight="1">
      <c r="A633" s="211"/>
      <c r="B633" s="211"/>
      <c r="C633" s="211"/>
      <c r="D633" s="211"/>
      <c r="E633" s="211"/>
      <c r="F633" s="211"/>
      <c r="G633" s="211"/>
      <c r="H633" s="211"/>
      <c r="I633" s="211"/>
      <c r="J633" s="211"/>
      <c r="K633" s="295"/>
      <c r="L633" s="211"/>
      <c r="M633" s="295"/>
      <c r="N633" s="211"/>
      <c r="O633" s="211"/>
      <c r="P633" s="211"/>
      <c r="Q633" s="211"/>
      <c r="R633" s="211"/>
      <c r="S633" s="211"/>
      <c r="T633" s="211"/>
      <c r="U633" s="211"/>
      <c r="V633" s="211"/>
      <c r="W633" s="211"/>
      <c r="X633" s="211"/>
      <c r="Y633" s="211"/>
      <c r="Z633" s="211"/>
    </row>
    <row r="634" spans="1:26" ht="15.75" customHeight="1">
      <c r="A634" s="211"/>
      <c r="B634" s="211"/>
      <c r="C634" s="211"/>
      <c r="D634" s="211"/>
      <c r="E634" s="211"/>
      <c r="F634" s="211"/>
      <c r="G634" s="211"/>
      <c r="H634" s="211"/>
      <c r="I634" s="211"/>
      <c r="J634" s="211"/>
      <c r="K634" s="295"/>
      <c r="L634" s="211"/>
      <c r="M634" s="295"/>
      <c r="N634" s="211"/>
      <c r="O634" s="211"/>
      <c r="P634" s="211"/>
      <c r="Q634" s="211"/>
      <c r="R634" s="211"/>
      <c r="S634" s="211"/>
      <c r="T634" s="211"/>
      <c r="U634" s="211"/>
      <c r="V634" s="211"/>
      <c r="W634" s="211"/>
      <c r="X634" s="211"/>
      <c r="Y634" s="211"/>
      <c r="Z634" s="211"/>
    </row>
    <row r="635" spans="1:26" ht="15.75" customHeight="1">
      <c r="A635" s="211"/>
      <c r="B635" s="211"/>
      <c r="C635" s="211"/>
      <c r="D635" s="211"/>
      <c r="E635" s="211"/>
      <c r="F635" s="211"/>
      <c r="G635" s="211"/>
      <c r="H635" s="211"/>
      <c r="I635" s="211"/>
      <c r="J635" s="211"/>
      <c r="K635" s="295"/>
      <c r="L635" s="211"/>
      <c r="M635" s="295"/>
      <c r="N635" s="211"/>
      <c r="O635" s="211"/>
      <c r="P635" s="211"/>
      <c r="Q635" s="211"/>
      <c r="R635" s="211"/>
      <c r="S635" s="211"/>
      <c r="T635" s="211"/>
      <c r="U635" s="211"/>
      <c r="V635" s="211"/>
      <c r="W635" s="211"/>
      <c r="X635" s="211"/>
      <c r="Y635" s="211"/>
      <c r="Z635" s="211"/>
    </row>
    <row r="636" spans="1:26" ht="15.75" customHeight="1">
      <c r="A636" s="211"/>
      <c r="B636" s="211"/>
      <c r="C636" s="211"/>
      <c r="D636" s="211"/>
      <c r="E636" s="211"/>
      <c r="F636" s="211"/>
      <c r="G636" s="211"/>
      <c r="H636" s="211"/>
      <c r="I636" s="211"/>
      <c r="J636" s="211"/>
      <c r="K636" s="295"/>
      <c r="L636" s="211"/>
      <c r="M636" s="295"/>
      <c r="N636" s="211"/>
      <c r="O636" s="211"/>
      <c r="P636" s="211"/>
      <c r="Q636" s="211"/>
      <c r="R636" s="211"/>
      <c r="S636" s="211"/>
      <c r="T636" s="211"/>
      <c r="U636" s="211"/>
      <c r="V636" s="211"/>
      <c r="W636" s="211"/>
      <c r="X636" s="211"/>
      <c r="Y636" s="211"/>
      <c r="Z636" s="211"/>
    </row>
    <row r="637" spans="1:26" ht="15.75" customHeight="1">
      <c r="A637" s="211"/>
      <c r="B637" s="211"/>
      <c r="C637" s="211"/>
      <c r="D637" s="211"/>
      <c r="E637" s="211"/>
      <c r="F637" s="211"/>
      <c r="G637" s="211"/>
      <c r="H637" s="211"/>
      <c r="I637" s="211"/>
      <c r="J637" s="211"/>
      <c r="K637" s="295"/>
      <c r="L637" s="211"/>
      <c r="M637" s="295"/>
      <c r="N637" s="211"/>
      <c r="O637" s="211"/>
      <c r="P637" s="211"/>
      <c r="Q637" s="211"/>
      <c r="R637" s="211"/>
      <c r="S637" s="211"/>
      <c r="T637" s="211"/>
      <c r="U637" s="211"/>
      <c r="V637" s="211"/>
      <c r="W637" s="211"/>
      <c r="X637" s="211"/>
      <c r="Y637" s="211"/>
      <c r="Z637" s="211"/>
    </row>
    <row r="638" spans="1:26" ht="15.75" customHeight="1">
      <c r="A638" s="211"/>
      <c r="B638" s="211"/>
      <c r="C638" s="211"/>
      <c r="D638" s="211"/>
      <c r="E638" s="211"/>
      <c r="F638" s="211"/>
      <c r="G638" s="211"/>
      <c r="H638" s="211"/>
      <c r="I638" s="211"/>
      <c r="J638" s="211"/>
      <c r="K638" s="295"/>
      <c r="L638" s="211"/>
      <c r="M638" s="295"/>
      <c r="N638" s="211"/>
      <c r="O638" s="211"/>
      <c r="P638" s="211"/>
      <c r="Q638" s="211"/>
      <c r="R638" s="211"/>
      <c r="S638" s="211"/>
      <c r="T638" s="211"/>
      <c r="U638" s="211"/>
      <c r="V638" s="211"/>
      <c r="W638" s="211"/>
      <c r="X638" s="211"/>
      <c r="Y638" s="211"/>
      <c r="Z638" s="211"/>
    </row>
    <row r="639" spans="1:26" ht="15.75" customHeight="1">
      <c r="A639" s="211"/>
      <c r="B639" s="211"/>
      <c r="C639" s="211"/>
      <c r="D639" s="211"/>
      <c r="E639" s="211"/>
      <c r="F639" s="211"/>
      <c r="G639" s="211"/>
      <c r="H639" s="211"/>
      <c r="I639" s="211"/>
      <c r="J639" s="211"/>
      <c r="K639" s="295"/>
      <c r="L639" s="211"/>
      <c r="M639" s="295"/>
      <c r="N639" s="211"/>
      <c r="O639" s="211"/>
      <c r="P639" s="211"/>
      <c r="Q639" s="211"/>
      <c r="R639" s="211"/>
      <c r="S639" s="211"/>
      <c r="T639" s="211"/>
      <c r="U639" s="211"/>
      <c r="V639" s="211"/>
      <c r="W639" s="211"/>
      <c r="X639" s="211"/>
      <c r="Y639" s="211"/>
      <c r="Z639" s="211"/>
    </row>
    <row r="640" spans="1:26" ht="15.75" customHeight="1">
      <c r="A640" s="211"/>
      <c r="B640" s="211"/>
      <c r="C640" s="211"/>
      <c r="D640" s="211"/>
      <c r="E640" s="211"/>
      <c r="F640" s="211"/>
      <c r="G640" s="211"/>
      <c r="H640" s="211"/>
      <c r="I640" s="211"/>
      <c r="J640" s="211"/>
      <c r="K640" s="295"/>
      <c r="L640" s="211"/>
      <c r="M640" s="295"/>
      <c r="N640" s="211"/>
      <c r="O640" s="211"/>
      <c r="P640" s="211"/>
      <c r="Q640" s="211"/>
      <c r="R640" s="211"/>
      <c r="S640" s="211"/>
      <c r="T640" s="211"/>
      <c r="U640" s="211"/>
      <c r="V640" s="211"/>
      <c r="W640" s="211"/>
      <c r="X640" s="211"/>
      <c r="Y640" s="211"/>
      <c r="Z640" s="211"/>
    </row>
    <row r="641" spans="1:26" ht="15.75" customHeight="1">
      <c r="A641" s="211"/>
      <c r="B641" s="211"/>
      <c r="C641" s="211"/>
      <c r="D641" s="211"/>
      <c r="E641" s="211"/>
      <c r="F641" s="211"/>
      <c r="G641" s="211"/>
      <c r="H641" s="211"/>
      <c r="I641" s="211"/>
      <c r="J641" s="211"/>
      <c r="K641" s="295"/>
      <c r="L641" s="211"/>
      <c r="M641" s="295"/>
      <c r="N641" s="211"/>
      <c r="O641" s="211"/>
      <c r="P641" s="211"/>
      <c r="Q641" s="211"/>
      <c r="R641" s="211"/>
      <c r="S641" s="211"/>
      <c r="T641" s="211"/>
      <c r="U641" s="211"/>
      <c r="V641" s="211"/>
      <c r="W641" s="211"/>
      <c r="X641" s="211"/>
      <c r="Y641" s="211"/>
      <c r="Z641" s="211"/>
    </row>
    <row r="642" spans="1:26" ht="15.75" customHeight="1">
      <c r="A642" s="211"/>
      <c r="B642" s="211"/>
      <c r="C642" s="211"/>
      <c r="D642" s="211"/>
      <c r="E642" s="211"/>
      <c r="F642" s="211"/>
      <c r="G642" s="211"/>
      <c r="H642" s="211"/>
      <c r="I642" s="211"/>
      <c r="J642" s="211"/>
      <c r="K642" s="295"/>
      <c r="L642" s="211"/>
      <c r="M642" s="295"/>
      <c r="N642" s="211"/>
      <c r="O642" s="211"/>
      <c r="P642" s="211"/>
      <c r="Q642" s="211"/>
      <c r="R642" s="211"/>
      <c r="S642" s="211"/>
      <c r="T642" s="211"/>
      <c r="U642" s="211"/>
      <c r="V642" s="211"/>
      <c r="W642" s="211"/>
      <c r="X642" s="211"/>
      <c r="Y642" s="211"/>
      <c r="Z642" s="211"/>
    </row>
    <row r="643" spans="1:26" ht="15.75" customHeight="1">
      <c r="A643" s="211"/>
      <c r="B643" s="211"/>
      <c r="C643" s="211"/>
      <c r="D643" s="211"/>
      <c r="E643" s="211"/>
      <c r="F643" s="211"/>
      <c r="G643" s="211"/>
      <c r="H643" s="211"/>
      <c r="I643" s="211"/>
      <c r="J643" s="211"/>
      <c r="K643" s="295"/>
      <c r="L643" s="211"/>
      <c r="M643" s="295"/>
      <c r="N643" s="211"/>
      <c r="O643" s="211"/>
      <c r="P643" s="211"/>
      <c r="Q643" s="211"/>
      <c r="R643" s="211"/>
      <c r="S643" s="211"/>
      <c r="T643" s="211"/>
      <c r="U643" s="211"/>
      <c r="V643" s="211"/>
      <c r="W643" s="211"/>
      <c r="X643" s="211"/>
      <c r="Y643" s="211"/>
      <c r="Z643" s="211"/>
    </row>
    <row r="644" spans="1:26" ht="15.75" customHeight="1">
      <c r="A644" s="211"/>
      <c r="B644" s="211"/>
      <c r="C644" s="211"/>
      <c r="D644" s="211"/>
      <c r="E644" s="211"/>
      <c r="F644" s="211"/>
      <c r="G644" s="211"/>
      <c r="H644" s="211"/>
      <c r="I644" s="211"/>
      <c r="J644" s="211"/>
      <c r="K644" s="295"/>
      <c r="L644" s="211"/>
      <c r="M644" s="295"/>
      <c r="N644" s="211"/>
      <c r="O644" s="211"/>
      <c r="P644" s="211"/>
      <c r="Q644" s="211"/>
      <c r="R644" s="211"/>
      <c r="S644" s="211"/>
      <c r="T644" s="211"/>
      <c r="U644" s="211"/>
      <c r="V644" s="211"/>
      <c r="W644" s="211"/>
      <c r="X644" s="211"/>
      <c r="Y644" s="211"/>
      <c r="Z644" s="211"/>
    </row>
    <row r="645" spans="1:26" ht="15.75" customHeight="1">
      <c r="A645" s="211"/>
      <c r="B645" s="211"/>
      <c r="C645" s="211"/>
      <c r="D645" s="211"/>
      <c r="E645" s="211"/>
      <c r="F645" s="211"/>
      <c r="G645" s="211"/>
      <c r="H645" s="211"/>
      <c r="I645" s="211"/>
      <c r="J645" s="211"/>
      <c r="K645" s="295"/>
      <c r="L645" s="211"/>
      <c r="M645" s="295"/>
      <c r="N645" s="211"/>
      <c r="O645" s="211"/>
      <c r="P645" s="211"/>
      <c r="Q645" s="211"/>
      <c r="R645" s="211"/>
      <c r="S645" s="211"/>
      <c r="T645" s="211"/>
      <c r="U645" s="211"/>
      <c r="V645" s="211"/>
      <c r="W645" s="211"/>
      <c r="X645" s="211"/>
      <c r="Y645" s="211"/>
      <c r="Z645" s="211"/>
    </row>
    <row r="646" spans="1:26" ht="15.75" customHeight="1">
      <c r="A646" s="211"/>
      <c r="B646" s="211"/>
      <c r="C646" s="211"/>
      <c r="D646" s="211"/>
      <c r="E646" s="211"/>
      <c r="F646" s="211"/>
      <c r="G646" s="211"/>
      <c r="H646" s="211"/>
      <c r="I646" s="211"/>
      <c r="J646" s="211"/>
      <c r="K646" s="295"/>
      <c r="L646" s="211"/>
      <c r="M646" s="295"/>
      <c r="N646" s="211"/>
      <c r="O646" s="211"/>
      <c r="P646" s="211"/>
      <c r="Q646" s="211"/>
      <c r="R646" s="211"/>
      <c r="S646" s="211"/>
      <c r="T646" s="211"/>
      <c r="U646" s="211"/>
      <c r="V646" s="211"/>
      <c r="W646" s="211"/>
      <c r="X646" s="211"/>
      <c r="Y646" s="211"/>
      <c r="Z646" s="211"/>
    </row>
    <row r="647" spans="1:26" ht="15.75" customHeight="1">
      <c r="A647" s="211"/>
      <c r="B647" s="211"/>
      <c r="C647" s="211"/>
      <c r="D647" s="211"/>
      <c r="E647" s="211"/>
      <c r="F647" s="211"/>
      <c r="G647" s="211"/>
      <c r="H647" s="211"/>
      <c r="I647" s="211"/>
      <c r="J647" s="211"/>
      <c r="K647" s="295"/>
      <c r="L647" s="211"/>
      <c r="M647" s="295"/>
      <c r="N647" s="211"/>
      <c r="O647" s="211"/>
      <c r="P647" s="211"/>
      <c r="Q647" s="211"/>
      <c r="R647" s="211"/>
      <c r="S647" s="211"/>
      <c r="T647" s="211"/>
      <c r="U647" s="211"/>
      <c r="V647" s="211"/>
      <c r="W647" s="211"/>
      <c r="X647" s="211"/>
      <c r="Y647" s="211"/>
      <c r="Z647" s="211"/>
    </row>
    <row r="648" spans="1:26" ht="15.75" customHeight="1">
      <c r="A648" s="211"/>
      <c r="B648" s="211"/>
      <c r="C648" s="211"/>
      <c r="D648" s="211"/>
      <c r="E648" s="211"/>
      <c r="F648" s="211"/>
      <c r="G648" s="211"/>
      <c r="H648" s="211"/>
      <c r="I648" s="211"/>
      <c r="J648" s="211"/>
      <c r="K648" s="295"/>
      <c r="L648" s="211"/>
      <c r="M648" s="295"/>
      <c r="N648" s="211"/>
      <c r="O648" s="211"/>
      <c r="P648" s="211"/>
      <c r="Q648" s="211"/>
      <c r="R648" s="211"/>
      <c r="S648" s="211"/>
      <c r="T648" s="211"/>
      <c r="U648" s="211"/>
      <c r="V648" s="211"/>
      <c r="W648" s="211"/>
      <c r="X648" s="211"/>
      <c r="Y648" s="211"/>
      <c r="Z648" s="211"/>
    </row>
    <row r="649" spans="1:26" ht="15.75" customHeight="1">
      <c r="A649" s="211"/>
      <c r="B649" s="211"/>
      <c r="C649" s="211"/>
      <c r="D649" s="211"/>
      <c r="E649" s="211"/>
      <c r="F649" s="211"/>
      <c r="G649" s="211"/>
      <c r="H649" s="211"/>
      <c r="I649" s="211"/>
      <c r="J649" s="211"/>
      <c r="K649" s="295"/>
      <c r="L649" s="211"/>
      <c r="M649" s="295"/>
      <c r="N649" s="211"/>
      <c r="O649" s="211"/>
      <c r="P649" s="211"/>
      <c r="Q649" s="211"/>
      <c r="R649" s="211"/>
      <c r="S649" s="211"/>
      <c r="T649" s="211"/>
      <c r="U649" s="211"/>
      <c r="V649" s="211"/>
      <c r="W649" s="211"/>
      <c r="X649" s="211"/>
      <c r="Y649" s="211"/>
      <c r="Z649" s="211"/>
    </row>
    <row r="650" spans="1:26" ht="15.75" customHeight="1">
      <c r="A650" s="211"/>
      <c r="B650" s="211"/>
      <c r="C650" s="211"/>
      <c r="D650" s="211"/>
      <c r="E650" s="211"/>
      <c r="F650" s="211"/>
      <c r="G650" s="211"/>
      <c r="H650" s="211"/>
      <c r="I650" s="211"/>
      <c r="J650" s="211"/>
      <c r="K650" s="295"/>
      <c r="L650" s="211"/>
      <c r="M650" s="295"/>
      <c r="N650" s="211"/>
      <c r="O650" s="211"/>
      <c r="P650" s="211"/>
      <c r="Q650" s="211"/>
      <c r="R650" s="211"/>
      <c r="S650" s="211"/>
      <c r="T650" s="211"/>
      <c r="U650" s="211"/>
      <c r="V650" s="211"/>
      <c r="W650" s="211"/>
      <c r="X650" s="211"/>
      <c r="Y650" s="211"/>
      <c r="Z650" s="211"/>
    </row>
    <row r="651" spans="1:26" ht="15.75" customHeight="1">
      <c r="A651" s="211"/>
      <c r="B651" s="211"/>
      <c r="C651" s="211"/>
      <c r="D651" s="211"/>
      <c r="E651" s="211"/>
      <c r="F651" s="211"/>
      <c r="G651" s="211"/>
      <c r="H651" s="211"/>
      <c r="I651" s="211"/>
      <c r="J651" s="211"/>
      <c r="K651" s="295"/>
      <c r="L651" s="211"/>
      <c r="M651" s="295"/>
      <c r="N651" s="211"/>
      <c r="O651" s="211"/>
      <c r="P651" s="211"/>
      <c r="Q651" s="211"/>
      <c r="R651" s="211"/>
      <c r="S651" s="211"/>
      <c r="T651" s="211"/>
      <c r="U651" s="211"/>
      <c r="V651" s="211"/>
      <c r="W651" s="211"/>
      <c r="X651" s="211"/>
      <c r="Y651" s="211"/>
      <c r="Z651" s="211"/>
    </row>
    <row r="652" spans="1:26" ht="15.75" customHeight="1">
      <c r="A652" s="211"/>
      <c r="B652" s="211"/>
      <c r="C652" s="211"/>
      <c r="D652" s="211"/>
      <c r="E652" s="211"/>
      <c r="F652" s="211"/>
      <c r="G652" s="211"/>
      <c r="H652" s="211"/>
      <c r="I652" s="211"/>
      <c r="J652" s="211"/>
      <c r="K652" s="295"/>
      <c r="L652" s="211"/>
      <c r="M652" s="295"/>
      <c r="N652" s="211"/>
      <c r="O652" s="211"/>
      <c r="P652" s="211"/>
      <c r="Q652" s="211"/>
      <c r="R652" s="211"/>
      <c r="S652" s="211"/>
      <c r="T652" s="211"/>
      <c r="U652" s="211"/>
      <c r="V652" s="211"/>
      <c r="W652" s="211"/>
      <c r="X652" s="211"/>
      <c r="Y652" s="211"/>
      <c r="Z652" s="211"/>
    </row>
    <row r="653" spans="1:26" ht="15.75" customHeight="1">
      <c r="A653" s="211"/>
      <c r="B653" s="211"/>
      <c r="C653" s="211"/>
      <c r="D653" s="211"/>
      <c r="E653" s="211"/>
      <c r="F653" s="211"/>
      <c r="G653" s="211"/>
      <c r="H653" s="211"/>
      <c r="I653" s="211"/>
      <c r="J653" s="211"/>
      <c r="K653" s="295"/>
      <c r="L653" s="211"/>
      <c r="M653" s="295"/>
      <c r="N653" s="211"/>
      <c r="O653" s="211"/>
      <c r="P653" s="211"/>
      <c r="Q653" s="211"/>
      <c r="R653" s="211"/>
      <c r="S653" s="211"/>
      <c r="T653" s="211"/>
      <c r="U653" s="211"/>
      <c r="V653" s="211"/>
      <c r="W653" s="211"/>
      <c r="X653" s="211"/>
      <c r="Y653" s="211"/>
      <c r="Z653" s="211"/>
    </row>
    <row r="654" spans="1:26" ht="15.75" customHeight="1">
      <c r="A654" s="211"/>
      <c r="B654" s="211"/>
      <c r="C654" s="211"/>
      <c r="D654" s="211"/>
      <c r="E654" s="211"/>
      <c r="F654" s="211"/>
      <c r="G654" s="211"/>
      <c r="H654" s="211"/>
      <c r="I654" s="211"/>
      <c r="J654" s="211"/>
      <c r="K654" s="295"/>
      <c r="L654" s="211"/>
      <c r="M654" s="295"/>
      <c r="N654" s="211"/>
      <c r="O654" s="211"/>
      <c r="P654" s="211"/>
      <c r="Q654" s="211"/>
      <c r="R654" s="211"/>
      <c r="S654" s="211"/>
      <c r="T654" s="211"/>
      <c r="U654" s="211"/>
      <c r="V654" s="211"/>
      <c r="W654" s="211"/>
      <c r="X654" s="211"/>
      <c r="Y654" s="211"/>
      <c r="Z654" s="211"/>
    </row>
    <row r="655" spans="1:26" ht="15.75" customHeight="1">
      <c r="A655" s="211"/>
      <c r="B655" s="211"/>
      <c r="C655" s="211"/>
      <c r="D655" s="211"/>
      <c r="E655" s="211"/>
      <c r="F655" s="211"/>
      <c r="G655" s="211"/>
      <c r="H655" s="211"/>
      <c r="I655" s="211"/>
      <c r="J655" s="211"/>
      <c r="K655" s="295"/>
      <c r="L655" s="211"/>
      <c r="M655" s="295"/>
      <c r="N655" s="211"/>
      <c r="O655" s="211"/>
      <c r="P655" s="211"/>
      <c r="Q655" s="211"/>
      <c r="R655" s="211"/>
      <c r="S655" s="211"/>
      <c r="T655" s="211"/>
      <c r="U655" s="211"/>
      <c r="V655" s="211"/>
      <c r="W655" s="211"/>
      <c r="X655" s="211"/>
      <c r="Y655" s="211"/>
      <c r="Z655" s="211"/>
    </row>
    <row r="656" spans="1:26" ht="15.75" customHeight="1">
      <c r="A656" s="211"/>
      <c r="B656" s="211"/>
      <c r="C656" s="211"/>
      <c r="D656" s="211"/>
      <c r="E656" s="211"/>
      <c r="F656" s="211"/>
      <c r="G656" s="211"/>
      <c r="H656" s="211"/>
      <c r="I656" s="211"/>
      <c r="J656" s="211"/>
      <c r="K656" s="295"/>
      <c r="L656" s="211"/>
      <c r="M656" s="295"/>
      <c r="N656" s="211"/>
      <c r="O656" s="211"/>
      <c r="P656" s="211"/>
      <c r="Q656" s="211"/>
      <c r="R656" s="211"/>
      <c r="S656" s="211"/>
      <c r="T656" s="211"/>
      <c r="U656" s="211"/>
      <c r="V656" s="211"/>
      <c r="W656" s="211"/>
      <c r="X656" s="211"/>
      <c r="Y656" s="211"/>
      <c r="Z656" s="211"/>
    </row>
    <row r="657" spans="1:26" ht="15.75" customHeight="1">
      <c r="A657" s="211"/>
      <c r="B657" s="211"/>
      <c r="C657" s="211"/>
      <c r="D657" s="211"/>
      <c r="E657" s="211"/>
      <c r="F657" s="211"/>
      <c r="G657" s="211"/>
      <c r="H657" s="211"/>
      <c r="I657" s="211"/>
      <c r="J657" s="211"/>
      <c r="K657" s="295"/>
      <c r="L657" s="211"/>
      <c r="M657" s="295"/>
      <c r="N657" s="211"/>
      <c r="O657" s="211"/>
      <c r="P657" s="211"/>
      <c r="Q657" s="211"/>
      <c r="R657" s="211"/>
      <c r="S657" s="211"/>
      <c r="T657" s="211"/>
      <c r="U657" s="211"/>
      <c r="V657" s="211"/>
      <c r="W657" s="211"/>
      <c r="X657" s="211"/>
      <c r="Y657" s="211"/>
      <c r="Z657" s="211"/>
    </row>
    <row r="658" spans="1:26" ht="15.75" customHeight="1">
      <c r="A658" s="211"/>
      <c r="B658" s="211"/>
      <c r="C658" s="211"/>
      <c r="D658" s="211"/>
      <c r="E658" s="211"/>
      <c r="F658" s="211"/>
      <c r="G658" s="211"/>
      <c r="H658" s="211"/>
      <c r="I658" s="211"/>
      <c r="J658" s="211"/>
      <c r="K658" s="295"/>
      <c r="L658" s="211"/>
      <c r="M658" s="295"/>
      <c r="N658" s="211"/>
      <c r="O658" s="211"/>
      <c r="P658" s="211"/>
      <c r="Q658" s="211"/>
      <c r="R658" s="211"/>
      <c r="S658" s="211"/>
      <c r="T658" s="211"/>
      <c r="U658" s="211"/>
      <c r="V658" s="211"/>
      <c r="W658" s="211"/>
      <c r="X658" s="211"/>
      <c r="Y658" s="211"/>
      <c r="Z658" s="211"/>
    </row>
    <row r="659" spans="1:26" ht="15.75" customHeight="1">
      <c r="A659" s="211"/>
      <c r="B659" s="211"/>
      <c r="C659" s="211"/>
      <c r="D659" s="211"/>
      <c r="E659" s="211"/>
      <c r="F659" s="211"/>
      <c r="G659" s="211"/>
      <c r="H659" s="211"/>
      <c r="I659" s="211"/>
      <c r="J659" s="211"/>
      <c r="K659" s="295"/>
      <c r="L659" s="211"/>
      <c r="M659" s="295"/>
      <c r="N659" s="211"/>
      <c r="O659" s="211"/>
      <c r="P659" s="211"/>
      <c r="Q659" s="211"/>
      <c r="R659" s="211"/>
      <c r="S659" s="211"/>
      <c r="T659" s="211"/>
      <c r="U659" s="211"/>
      <c r="V659" s="211"/>
      <c r="W659" s="211"/>
      <c r="X659" s="211"/>
      <c r="Y659" s="211"/>
      <c r="Z659" s="211"/>
    </row>
    <row r="660" spans="1:26" ht="15.75" customHeight="1">
      <c r="A660" s="211"/>
      <c r="B660" s="211"/>
      <c r="C660" s="211"/>
      <c r="D660" s="211"/>
      <c r="E660" s="211"/>
      <c r="F660" s="211"/>
      <c r="G660" s="211"/>
      <c r="H660" s="211"/>
      <c r="I660" s="211"/>
      <c r="J660" s="211"/>
      <c r="K660" s="295"/>
      <c r="L660" s="211"/>
      <c r="M660" s="295"/>
      <c r="N660" s="211"/>
      <c r="O660" s="211"/>
      <c r="P660" s="211"/>
      <c r="Q660" s="211"/>
      <c r="R660" s="211"/>
      <c r="S660" s="211"/>
      <c r="T660" s="211"/>
      <c r="U660" s="211"/>
      <c r="V660" s="211"/>
      <c r="W660" s="211"/>
      <c r="X660" s="211"/>
      <c r="Y660" s="211"/>
      <c r="Z660" s="211"/>
    </row>
    <row r="661" spans="1:26" ht="15.75" customHeight="1">
      <c r="A661" s="211"/>
      <c r="B661" s="211"/>
      <c r="C661" s="211"/>
      <c r="D661" s="211"/>
      <c r="E661" s="211"/>
      <c r="F661" s="211"/>
      <c r="G661" s="211"/>
      <c r="H661" s="211"/>
      <c r="I661" s="211"/>
      <c r="J661" s="211"/>
      <c r="K661" s="295"/>
      <c r="L661" s="211"/>
      <c r="M661" s="295"/>
      <c r="N661" s="211"/>
      <c r="O661" s="211"/>
      <c r="P661" s="211"/>
      <c r="Q661" s="211"/>
      <c r="R661" s="211"/>
      <c r="S661" s="211"/>
      <c r="T661" s="211"/>
      <c r="U661" s="211"/>
      <c r="V661" s="211"/>
      <c r="W661" s="211"/>
      <c r="X661" s="211"/>
      <c r="Y661" s="211"/>
      <c r="Z661" s="211"/>
    </row>
    <row r="662" spans="1:26" ht="15.75" customHeight="1">
      <c r="A662" s="211"/>
      <c r="B662" s="211"/>
      <c r="C662" s="211"/>
      <c r="D662" s="211"/>
      <c r="E662" s="211"/>
      <c r="F662" s="211"/>
      <c r="G662" s="211"/>
      <c r="H662" s="211"/>
      <c r="I662" s="211"/>
      <c r="J662" s="211"/>
      <c r="K662" s="295"/>
      <c r="L662" s="211"/>
      <c r="M662" s="295"/>
      <c r="N662" s="211"/>
      <c r="O662" s="211"/>
      <c r="P662" s="211"/>
      <c r="Q662" s="211"/>
      <c r="R662" s="211"/>
      <c r="S662" s="211"/>
      <c r="T662" s="211"/>
      <c r="U662" s="211"/>
      <c r="V662" s="211"/>
      <c r="W662" s="211"/>
      <c r="X662" s="211"/>
      <c r="Y662" s="211"/>
      <c r="Z662" s="211"/>
    </row>
    <row r="663" spans="1:26" ht="15.75" customHeight="1">
      <c r="A663" s="211"/>
      <c r="B663" s="211"/>
      <c r="C663" s="211"/>
      <c r="D663" s="211"/>
      <c r="E663" s="211"/>
      <c r="F663" s="211"/>
      <c r="G663" s="211"/>
      <c r="H663" s="211"/>
      <c r="I663" s="211"/>
      <c r="J663" s="211"/>
      <c r="K663" s="295"/>
      <c r="L663" s="211"/>
      <c r="M663" s="295"/>
      <c r="N663" s="211"/>
      <c r="O663" s="211"/>
      <c r="P663" s="211"/>
      <c r="Q663" s="211"/>
      <c r="R663" s="211"/>
      <c r="S663" s="211"/>
      <c r="T663" s="211"/>
      <c r="U663" s="211"/>
      <c r="V663" s="211"/>
      <c r="W663" s="211"/>
      <c r="X663" s="211"/>
      <c r="Y663" s="211"/>
      <c r="Z663" s="211"/>
    </row>
    <row r="664" spans="1:26" ht="15.75" customHeight="1">
      <c r="A664" s="211"/>
      <c r="B664" s="211"/>
      <c r="C664" s="211"/>
      <c r="D664" s="211"/>
      <c r="E664" s="211"/>
      <c r="F664" s="211"/>
      <c r="G664" s="211"/>
      <c r="H664" s="211"/>
      <c r="I664" s="211"/>
      <c r="J664" s="211"/>
      <c r="K664" s="295"/>
      <c r="L664" s="211"/>
      <c r="M664" s="295"/>
      <c r="N664" s="211"/>
      <c r="O664" s="211"/>
      <c r="P664" s="211"/>
      <c r="Q664" s="211"/>
      <c r="R664" s="211"/>
      <c r="S664" s="211"/>
      <c r="T664" s="211"/>
      <c r="U664" s="211"/>
      <c r="V664" s="211"/>
      <c r="W664" s="211"/>
      <c r="X664" s="211"/>
      <c r="Y664" s="211"/>
      <c r="Z664" s="211"/>
    </row>
    <row r="665" spans="1:26" ht="15.75" customHeight="1">
      <c r="A665" s="211"/>
      <c r="B665" s="211"/>
      <c r="C665" s="211"/>
      <c r="D665" s="211"/>
      <c r="E665" s="211"/>
      <c r="F665" s="211"/>
      <c r="G665" s="211"/>
      <c r="H665" s="211"/>
      <c r="I665" s="211"/>
      <c r="J665" s="211"/>
      <c r="K665" s="295"/>
      <c r="L665" s="211"/>
      <c r="M665" s="295"/>
      <c r="N665" s="211"/>
      <c r="O665" s="211"/>
      <c r="P665" s="211"/>
      <c r="Q665" s="211"/>
      <c r="R665" s="211"/>
      <c r="S665" s="211"/>
      <c r="T665" s="211"/>
      <c r="U665" s="211"/>
      <c r="V665" s="211"/>
      <c r="W665" s="211"/>
      <c r="X665" s="211"/>
      <c r="Y665" s="211"/>
      <c r="Z665" s="211"/>
    </row>
    <row r="666" spans="1:26" ht="15.75" customHeight="1">
      <c r="A666" s="211"/>
      <c r="B666" s="211"/>
      <c r="C666" s="211"/>
      <c r="D666" s="211"/>
      <c r="E666" s="211"/>
      <c r="F666" s="211"/>
      <c r="G666" s="211"/>
      <c r="H666" s="211"/>
      <c r="I666" s="211"/>
      <c r="J666" s="211"/>
      <c r="K666" s="295"/>
      <c r="L666" s="211"/>
      <c r="M666" s="295"/>
      <c r="N666" s="211"/>
      <c r="O666" s="211"/>
      <c r="P666" s="211"/>
      <c r="Q666" s="211"/>
      <c r="R666" s="211"/>
      <c r="S666" s="211"/>
      <c r="T666" s="211"/>
      <c r="U666" s="211"/>
      <c r="V666" s="211"/>
      <c r="W666" s="211"/>
      <c r="X666" s="211"/>
      <c r="Y666" s="211"/>
      <c r="Z666" s="211"/>
    </row>
    <row r="667" spans="1:26" ht="15.75" customHeight="1">
      <c r="A667" s="211"/>
      <c r="B667" s="211"/>
      <c r="C667" s="211"/>
      <c r="D667" s="211"/>
      <c r="E667" s="211"/>
      <c r="F667" s="211"/>
      <c r="G667" s="211"/>
      <c r="H667" s="211"/>
      <c r="I667" s="211"/>
      <c r="J667" s="211"/>
      <c r="K667" s="295"/>
      <c r="L667" s="211"/>
      <c r="M667" s="295"/>
      <c r="N667" s="211"/>
      <c r="O667" s="211"/>
      <c r="P667" s="211"/>
      <c r="Q667" s="211"/>
      <c r="R667" s="211"/>
      <c r="S667" s="211"/>
      <c r="T667" s="211"/>
      <c r="U667" s="211"/>
      <c r="V667" s="211"/>
      <c r="W667" s="211"/>
      <c r="X667" s="211"/>
      <c r="Y667" s="211"/>
      <c r="Z667" s="211"/>
    </row>
    <row r="668" spans="1:26" ht="15.75" customHeight="1">
      <c r="A668" s="211"/>
      <c r="B668" s="211"/>
      <c r="C668" s="211"/>
      <c r="D668" s="211"/>
      <c r="E668" s="211"/>
      <c r="F668" s="211"/>
      <c r="G668" s="211"/>
      <c r="H668" s="211"/>
      <c r="I668" s="211"/>
      <c r="J668" s="211"/>
      <c r="K668" s="295"/>
      <c r="L668" s="211"/>
      <c r="M668" s="295"/>
      <c r="N668" s="211"/>
      <c r="O668" s="211"/>
      <c r="P668" s="211"/>
      <c r="Q668" s="211"/>
      <c r="R668" s="211"/>
      <c r="S668" s="211"/>
      <c r="T668" s="211"/>
      <c r="U668" s="211"/>
      <c r="V668" s="211"/>
      <c r="W668" s="211"/>
      <c r="X668" s="211"/>
      <c r="Y668" s="211"/>
      <c r="Z668" s="211"/>
    </row>
    <row r="669" spans="1:26" ht="15.75" customHeight="1">
      <c r="A669" s="211"/>
      <c r="B669" s="211"/>
      <c r="C669" s="211"/>
      <c r="D669" s="211"/>
      <c r="E669" s="211"/>
      <c r="F669" s="211"/>
      <c r="G669" s="211"/>
      <c r="H669" s="211"/>
      <c r="I669" s="211"/>
      <c r="J669" s="211"/>
      <c r="K669" s="295"/>
      <c r="L669" s="211"/>
      <c r="M669" s="295"/>
      <c r="N669" s="211"/>
      <c r="O669" s="211"/>
      <c r="P669" s="211"/>
      <c r="Q669" s="211"/>
      <c r="R669" s="211"/>
      <c r="S669" s="211"/>
      <c r="T669" s="211"/>
      <c r="U669" s="211"/>
      <c r="V669" s="211"/>
      <c r="W669" s="211"/>
      <c r="X669" s="211"/>
      <c r="Y669" s="211"/>
      <c r="Z669" s="211"/>
    </row>
    <row r="670" spans="1:26" ht="15.75" customHeight="1">
      <c r="A670" s="211"/>
      <c r="B670" s="211"/>
      <c r="C670" s="211"/>
      <c r="D670" s="211"/>
      <c r="E670" s="211"/>
      <c r="F670" s="211"/>
      <c r="G670" s="211"/>
      <c r="H670" s="211"/>
      <c r="I670" s="211"/>
      <c r="J670" s="211"/>
      <c r="K670" s="295"/>
      <c r="L670" s="211"/>
      <c r="M670" s="295"/>
      <c r="N670" s="211"/>
      <c r="O670" s="211"/>
      <c r="P670" s="211"/>
      <c r="Q670" s="211"/>
      <c r="R670" s="211"/>
      <c r="S670" s="211"/>
      <c r="T670" s="211"/>
      <c r="U670" s="211"/>
      <c r="V670" s="211"/>
      <c r="W670" s="211"/>
      <c r="X670" s="211"/>
      <c r="Y670" s="211"/>
      <c r="Z670" s="211"/>
    </row>
    <row r="671" spans="1:26" ht="15.75" customHeight="1">
      <c r="A671" s="211"/>
      <c r="B671" s="211"/>
      <c r="C671" s="211"/>
      <c r="D671" s="211"/>
      <c r="E671" s="211"/>
      <c r="F671" s="211"/>
      <c r="G671" s="211"/>
      <c r="H671" s="211"/>
      <c r="I671" s="211"/>
      <c r="J671" s="211"/>
      <c r="K671" s="295"/>
      <c r="L671" s="211"/>
      <c r="M671" s="295"/>
      <c r="N671" s="211"/>
      <c r="O671" s="211"/>
      <c r="P671" s="211"/>
      <c r="Q671" s="211"/>
      <c r="R671" s="211"/>
      <c r="S671" s="211"/>
      <c r="T671" s="211"/>
      <c r="U671" s="211"/>
      <c r="V671" s="211"/>
      <c r="W671" s="211"/>
      <c r="X671" s="211"/>
      <c r="Y671" s="211"/>
      <c r="Z671" s="211"/>
    </row>
    <row r="672" spans="1:26" ht="15.75" customHeight="1">
      <c r="A672" s="211"/>
      <c r="B672" s="211"/>
      <c r="C672" s="211"/>
      <c r="D672" s="211"/>
      <c r="E672" s="211"/>
      <c r="F672" s="211"/>
      <c r="G672" s="211"/>
      <c r="H672" s="211"/>
      <c r="I672" s="211"/>
      <c r="J672" s="211"/>
      <c r="K672" s="295"/>
      <c r="L672" s="211"/>
      <c r="M672" s="295"/>
      <c r="N672" s="211"/>
      <c r="O672" s="211"/>
      <c r="P672" s="211"/>
      <c r="Q672" s="211"/>
      <c r="R672" s="211"/>
      <c r="S672" s="211"/>
      <c r="T672" s="211"/>
      <c r="U672" s="211"/>
      <c r="V672" s="211"/>
      <c r="W672" s="211"/>
      <c r="X672" s="211"/>
      <c r="Y672" s="211"/>
      <c r="Z672" s="211"/>
    </row>
    <row r="673" spans="1:26" ht="15.75" customHeight="1">
      <c r="A673" s="211"/>
      <c r="B673" s="211"/>
      <c r="C673" s="211"/>
      <c r="D673" s="211"/>
      <c r="E673" s="211"/>
      <c r="F673" s="211"/>
      <c r="G673" s="211"/>
      <c r="H673" s="211"/>
      <c r="I673" s="211"/>
      <c r="J673" s="211"/>
      <c r="K673" s="295"/>
      <c r="L673" s="211"/>
      <c r="M673" s="295"/>
      <c r="N673" s="211"/>
      <c r="O673" s="211"/>
      <c r="P673" s="211"/>
      <c r="Q673" s="211"/>
      <c r="R673" s="211"/>
      <c r="S673" s="211"/>
      <c r="T673" s="211"/>
      <c r="U673" s="211"/>
      <c r="V673" s="211"/>
      <c r="W673" s="211"/>
      <c r="X673" s="211"/>
      <c r="Y673" s="211"/>
      <c r="Z673" s="211"/>
    </row>
    <row r="674" spans="1:26" ht="15.75" customHeight="1">
      <c r="A674" s="211"/>
      <c r="B674" s="211"/>
      <c r="C674" s="211"/>
      <c r="D674" s="211"/>
      <c r="E674" s="211"/>
      <c r="F674" s="211"/>
      <c r="G674" s="211"/>
      <c r="H674" s="211"/>
      <c r="I674" s="211"/>
      <c r="J674" s="211"/>
      <c r="K674" s="295"/>
      <c r="L674" s="211"/>
      <c r="M674" s="295"/>
      <c r="N674" s="211"/>
      <c r="O674" s="211"/>
      <c r="P674" s="211"/>
      <c r="Q674" s="211"/>
      <c r="R674" s="211"/>
      <c r="S674" s="211"/>
      <c r="T674" s="211"/>
      <c r="U674" s="211"/>
      <c r="V674" s="211"/>
      <c r="W674" s="211"/>
      <c r="X674" s="211"/>
      <c r="Y674" s="211"/>
      <c r="Z674" s="211"/>
    </row>
    <row r="675" spans="1:26" ht="15.75" customHeight="1">
      <c r="A675" s="211"/>
      <c r="B675" s="211"/>
      <c r="C675" s="211"/>
      <c r="D675" s="211"/>
      <c r="E675" s="211"/>
      <c r="F675" s="211"/>
      <c r="G675" s="211"/>
      <c r="H675" s="211"/>
      <c r="I675" s="211"/>
      <c r="J675" s="211"/>
      <c r="K675" s="295"/>
      <c r="L675" s="211"/>
      <c r="M675" s="295"/>
      <c r="N675" s="211"/>
      <c r="O675" s="211"/>
      <c r="P675" s="211"/>
      <c r="Q675" s="211"/>
      <c r="R675" s="211"/>
      <c r="S675" s="211"/>
      <c r="T675" s="211"/>
      <c r="U675" s="211"/>
      <c r="V675" s="211"/>
      <c r="W675" s="211"/>
      <c r="X675" s="211"/>
      <c r="Y675" s="211"/>
      <c r="Z675" s="211"/>
    </row>
    <row r="676" spans="1:26" ht="15.75" customHeight="1">
      <c r="A676" s="211"/>
      <c r="B676" s="211"/>
      <c r="C676" s="211"/>
      <c r="D676" s="211"/>
      <c r="E676" s="211"/>
      <c r="F676" s="211"/>
      <c r="G676" s="211"/>
      <c r="H676" s="211"/>
      <c r="I676" s="211"/>
      <c r="J676" s="211"/>
      <c r="K676" s="295"/>
      <c r="L676" s="211"/>
      <c r="M676" s="295"/>
      <c r="N676" s="211"/>
      <c r="O676" s="211"/>
      <c r="P676" s="211"/>
      <c r="Q676" s="211"/>
      <c r="R676" s="211"/>
      <c r="S676" s="211"/>
      <c r="T676" s="211"/>
      <c r="U676" s="211"/>
      <c r="V676" s="211"/>
      <c r="W676" s="211"/>
      <c r="X676" s="211"/>
      <c r="Y676" s="211"/>
      <c r="Z676" s="211"/>
    </row>
    <row r="677" spans="1:26" ht="15.75" customHeight="1">
      <c r="A677" s="211"/>
      <c r="B677" s="211"/>
      <c r="C677" s="211"/>
      <c r="D677" s="211"/>
      <c r="E677" s="211"/>
      <c r="F677" s="211"/>
      <c r="G677" s="211"/>
      <c r="H677" s="211"/>
      <c r="I677" s="211"/>
      <c r="J677" s="211"/>
      <c r="K677" s="295"/>
      <c r="L677" s="211"/>
      <c r="M677" s="295"/>
      <c r="N677" s="211"/>
      <c r="O677" s="211"/>
      <c r="P677" s="211"/>
      <c r="Q677" s="211"/>
      <c r="R677" s="211"/>
      <c r="S677" s="211"/>
      <c r="T677" s="211"/>
      <c r="U677" s="211"/>
      <c r="V677" s="211"/>
      <c r="W677" s="211"/>
      <c r="X677" s="211"/>
      <c r="Y677" s="211"/>
      <c r="Z677" s="211"/>
    </row>
    <row r="678" spans="1:26" ht="15.75" customHeight="1">
      <c r="A678" s="211"/>
      <c r="B678" s="211"/>
      <c r="C678" s="211"/>
      <c r="D678" s="211"/>
      <c r="E678" s="211"/>
      <c r="F678" s="211"/>
      <c r="G678" s="211"/>
      <c r="H678" s="211"/>
      <c r="I678" s="211"/>
      <c r="J678" s="211"/>
      <c r="K678" s="295"/>
      <c r="L678" s="211"/>
      <c r="M678" s="295"/>
      <c r="N678" s="211"/>
      <c r="O678" s="211"/>
      <c r="P678" s="211"/>
      <c r="Q678" s="211"/>
      <c r="R678" s="211"/>
      <c r="S678" s="211"/>
      <c r="T678" s="211"/>
      <c r="U678" s="211"/>
      <c r="V678" s="211"/>
      <c r="W678" s="211"/>
      <c r="X678" s="211"/>
      <c r="Y678" s="211"/>
      <c r="Z678" s="211"/>
    </row>
    <row r="679" spans="1:26" ht="15.75" customHeight="1">
      <c r="A679" s="211"/>
      <c r="B679" s="211"/>
      <c r="C679" s="211"/>
      <c r="D679" s="211"/>
      <c r="E679" s="211"/>
      <c r="F679" s="211"/>
      <c r="G679" s="211"/>
      <c r="H679" s="211"/>
      <c r="I679" s="211"/>
      <c r="J679" s="211"/>
      <c r="K679" s="295"/>
      <c r="L679" s="211"/>
      <c r="M679" s="295"/>
      <c r="N679" s="211"/>
      <c r="O679" s="211"/>
      <c r="P679" s="211"/>
      <c r="Q679" s="211"/>
      <c r="R679" s="211"/>
      <c r="S679" s="211"/>
      <c r="T679" s="211"/>
      <c r="U679" s="211"/>
      <c r="V679" s="211"/>
      <c r="W679" s="211"/>
      <c r="X679" s="211"/>
      <c r="Y679" s="211"/>
      <c r="Z679" s="211"/>
    </row>
    <row r="680" spans="1:26" ht="15.75" customHeight="1">
      <c r="A680" s="211"/>
      <c r="B680" s="211"/>
      <c r="C680" s="211"/>
      <c r="D680" s="211"/>
      <c r="E680" s="211"/>
      <c r="F680" s="211"/>
      <c r="G680" s="211"/>
      <c r="H680" s="211"/>
      <c r="I680" s="211"/>
      <c r="J680" s="211"/>
      <c r="K680" s="295"/>
      <c r="L680" s="211"/>
      <c r="M680" s="295"/>
      <c r="N680" s="211"/>
      <c r="O680" s="211"/>
      <c r="P680" s="211"/>
      <c r="Q680" s="211"/>
      <c r="R680" s="211"/>
      <c r="S680" s="211"/>
      <c r="T680" s="211"/>
      <c r="U680" s="211"/>
      <c r="V680" s="211"/>
      <c r="W680" s="211"/>
      <c r="X680" s="211"/>
      <c r="Y680" s="211"/>
      <c r="Z680" s="211"/>
    </row>
    <row r="681" spans="1:26" ht="15.75" customHeight="1">
      <c r="A681" s="211"/>
      <c r="B681" s="211"/>
      <c r="C681" s="211"/>
      <c r="D681" s="211"/>
      <c r="E681" s="211"/>
      <c r="F681" s="211"/>
      <c r="G681" s="211"/>
      <c r="H681" s="211"/>
      <c r="I681" s="211"/>
      <c r="J681" s="211"/>
      <c r="K681" s="295"/>
      <c r="L681" s="211"/>
      <c r="M681" s="295"/>
      <c r="N681" s="211"/>
      <c r="O681" s="211"/>
      <c r="P681" s="211"/>
      <c r="Q681" s="211"/>
      <c r="R681" s="211"/>
      <c r="S681" s="211"/>
      <c r="T681" s="211"/>
      <c r="U681" s="211"/>
      <c r="V681" s="211"/>
      <c r="W681" s="211"/>
      <c r="X681" s="211"/>
      <c r="Y681" s="211"/>
      <c r="Z681" s="211"/>
    </row>
    <row r="682" spans="1:26" ht="15.75" customHeight="1">
      <c r="A682" s="211"/>
      <c r="B682" s="211"/>
      <c r="C682" s="211"/>
      <c r="D682" s="211"/>
      <c r="E682" s="211"/>
      <c r="F682" s="211"/>
      <c r="G682" s="211"/>
      <c r="H682" s="211"/>
      <c r="I682" s="211"/>
      <c r="J682" s="211"/>
      <c r="K682" s="295"/>
      <c r="L682" s="211"/>
      <c r="M682" s="295"/>
      <c r="N682" s="211"/>
      <c r="O682" s="211"/>
      <c r="P682" s="211"/>
      <c r="Q682" s="211"/>
      <c r="R682" s="211"/>
      <c r="S682" s="211"/>
      <c r="T682" s="211"/>
      <c r="U682" s="211"/>
      <c r="V682" s="211"/>
      <c r="W682" s="211"/>
      <c r="X682" s="211"/>
      <c r="Y682" s="211"/>
      <c r="Z682" s="211"/>
    </row>
    <row r="683" spans="1:26" ht="15.75" customHeight="1">
      <c r="A683" s="211"/>
      <c r="B683" s="211"/>
      <c r="C683" s="211"/>
      <c r="D683" s="211"/>
      <c r="E683" s="211"/>
      <c r="F683" s="211"/>
      <c r="G683" s="211"/>
      <c r="H683" s="211"/>
      <c r="I683" s="211"/>
      <c r="J683" s="211"/>
      <c r="K683" s="295"/>
      <c r="L683" s="211"/>
      <c r="M683" s="295"/>
      <c r="N683" s="211"/>
      <c r="O683" s="211"/>
      <c r="P683" s="211"/>
      <c r="Q683" s="211"/>
      <c r="R683" s="211"/>
      <c r="S683" s="211"/>
      <c r="T683" s="211"/>
      <c r="U683" s="211"/>
      <c r="V683" s="211"/>
      <c r="W683" s="211"/>
      <c r="X683" s="211"/>
      <c r="Y683" s="211"/>
      <c r="Z683" s="211"/>
    </row>
    <row r="684" spans="1:26" ht="15.75" customHeight="1">
      <c r="A684" s="211"/>
      <c r="B684" s="211"/>
      <c r="C684" s="211"/>
      <c r="D684" s="211"/>
      <c r="E684" s="211"/>
      <c r="F684" s="211"/>
      <c r="G684" s="211"/>
      <c r="H684" s="211"/>
      <c r="I684" s="211"/>
      <c r="J684" s="211"/>
      <c r="K684" s="295"/>
      <c r="L684" s="211"/>
      <c r="M684" s="295"/>
      <c r="N684" s="211"/>
      <c r="O684" s="211"/>
      <c r="P684" s="211"/>
      <c r="Q684" s="211"/>
      <c r="R684" s="211"/>
      <c r="S684" s="211"/>
      <c r="T684" s="211"/>
      <c r="U684" s="211"/>
      <c r="V684" s="211"/>
      <c r="W684" s="211"/>
      <c r="X684" s="211"/>
      <c r="Y684" s="211"/>
      <c r="Z684" s="211"/>
    </row>
    <row r="685" spans="1:26" ht="15.75" customHeight="1">
      <c r="A685" s="211"/>
      <c r="B685" s="211"/>
      <c r="C685" s="211"/>
      <c r="D685" s="211"/>
      <c r="E685" s="211"/>
      <c r="F685" s="211"/>
      <c r="G685" s="211"/>
      <c r="H685" s="211"/>
      <c r="I685" s="211"/>
      <c r="J685" s="211"/>
      <c r="K685" s="295"/>
      <c r="L685" s="211"/>
      <c r="M685" s="295"/>
      <c r="N685" s="211"/>
      <c r="O685" s="211"/>
      <c r="P685" s="211"/>
      <c r="Q685" s="211"/>
      <c r="R685" s="211"/>
      <c r="S685" s="211"/>
      <c r="T685" s="211"/>
      <c r="U685" s="211"/>
      <c r="V685" s="211"/>
      <c r="W685" s="211"/>
      <c r="X685" s="211"/>
      <c r="Y685" s="211"/>
      <c r="Z685" s="211"/>
    </row>
    <row r="686" spans="1:26" ht="15.75" customHeight="1">
      <c r="A686" s="211"/>
      <c r="B686" s="211"/>
      <c r="C686" s="211"/>
      <c r="D686" s="211"/>
      <c r="E686" s="211"/>
      <c r="F686" s="211"/>
      <c r="G686" s="211"/>
      <c r="H686" s="211"/>
      <c r="I686" s="211"/>
      <c r="J686" s="211"/>
      <c r="K686" s="295"/>
      <c r="L686" s="211"/>
      <c r="M686" s="295"/>
      <c r="N686" s="211"/>
      <c r="O686" s="211"/>
      <c r="P686" s="211"/>
      <c r="Q686" s="211"/>
      <c r="R686" s="211"/>
      <c r="S686" s="211"/>
      <c r="T686" s="211"/>
      <c r="U686" s="211"/>
      <c r="V686" s="211"/>
      <c r="W686" s="211"/>
      <c r="X686" s="211"/>
      <c r="Y686" s="211"/>
      <c r="Z686" s="211"/>
    </row>
    <row r="687" spans="1:26" ht="15.75" customHeight="1">
      <c r="A687" s="211"/>
      <c r="B687" s="211"/>
      <c r="C687" s="211"/>
      <c r="D687" s="211"/>
      <c r="E687" s="211"/>
      <c r="F687" s="211"/>
      <c r="G687" s="211"/>
      <c r="H687" s="211"/>
      <c r="I687" s="211"/>
      <c r="J687" s="211"/>
      <c r="K687" s="295"/>
      <c r="L687" s="211"/>
      <c r="M687" s="295"/>
      <c r="N687" s="211"/>
      <c r="O687" s="211"/>
      <c r="P687" s="211"/>
      <c r="Q687" s="211"/>
      <c r="R687" s="211"/>
      <c r="S687" s="211"/>
      <c r="T687" s="211"/>
      <c r="U687" s="211"/>
      <c r="V687" s="211"/>
      <c r="W687" s="211"/>
      <c r="X687" s="211"/>
      <c r="Y687" s="211"/>
      <c r="Z687" s="211"/>
    </row>
    <row r="688" spans="1:26" ht="15.75" customHeight="1">
      <c r="A688" s="211"/>
      <c r="B688" s="211"/>
      <c r="C688" s="211"/>
      <c r="D688" s="211"/>
      <c r="E688" s="211"/>
      <c r="F688" s="211"/>
      <c r="G688" s="211"/>
      <c r="H688" s="211"/>
      <c r="I688" s="211"/>
      <c r="J688" s="211"/>
      <c r="K688" s="295"/>
      <c r="L688" s="211"/>
      <c r="M688" s="295"/>
      <c r="N688" s="211"/>
      <c r="O688" s="211"/>
      <c r="P688" s="211"/>
      <c r="Q688" s="211"/>
      <c r="R688" s="211"/>
      <c r="S688" s="211"/>
      <c r="T688" s="211"/>
      <c r="U688" s="211"/>
      <c r="V688" s="211"/>
      <c r="W688" s="211"/>
      <c r="X688" s="211"/>
      <c r="Y688" s="211"/>
      <c r="Z688" s="211"/>
    </row>
    <row r="689" spans="1:26" ht="15.75" customHeight="1">
      <c r="A689" s="211"/>
      <c r="B689" s="211"/>
      <c r="C689" s="211"/>
      <c r="D689" s="211"/>
      <c r="E689" s="211"/>
      <c r="F689" s="211"/>
      <c r="G689" s="211"/>
      <c r="H689" s="211"/>
      <c r="I689" s="211"/>
      <c r="J689" s="211"/>
      <c r="K689" s="295"/>
      <c r="L689" s="211"/>
      <c r="M689" s="295"/>
      <c r="N689" s="211"/>
      <c r="O689" s="211"/>
      <c r="P689" s="211"/>
      <c r="Q689" s="211"/>
      <c r="R689" s="211"/>
      <c r="S689" s="211"/>
      <c r="T689" s="211"/>
      <c r="U689" s="211"/>
      <c r="V689" s="211"/>
      <c r="W689" s="211"/>
      <c r="X689" s="211"/>
      <c r="Y689" s="211"/>
      <c r="Z689" s="211"/>
    </row>
    <row r="690" spans="1:26" ht="15.75" customHeight="1">
      <c r="A690" s="211"/>
      <c r="B690" s="211"/>
      <c r="C690" s="211"/>
      <c r="D690" s="211"/>
      <c r="E690" s="211"/>
      <c r="F690" s="211"/>
      <c r="G690" s="211"/>
      <c r="H690" s="211"/>
      <c r="I690" s="211"/>
      <c r="J690" s="211"/>
      <c r="K690" s="295"/>
      <c r="L690" s="211"/>
      <c r="M690" s="295"/>
      <c r="N690" s="211"/>
      <c r="O690" s="211"/>
      <c r="P690" s="211"/>
      <c r="Q690" s="211"/>
      <c r="R690" s="211"/>
      <c r="S690" s="211"/>
      <c r="T690" s="211"/>
      <c r="U690" s="211"/>
      <c r="V690" s="211"/>
      <c r="W690" s="211"/>
      <c r="X690" s="211"/>
      <c r="Y690" s="211"/>
      <c r="Z690" s="211"/>
    </row>
    <row r="691" spans="1:26" ht="15.75" customHeight="1">
      <c r="A691" s="211"/>
      <c r="B691" s="211"/>
      <c r="C691" s="211"/>
      <c r="D691" s="211"/>
      <c r="E691" s="211"/>
      <c r="F691" s="211"/>
      <c r="G691" s="211"/>
      <c r="H691" s="211"/>
      <c r="I691" s="211"/>
      <c r="J691" s="211"/>
      <c r="K691" s="295"/>
      <c r="L691" s="211"/>
      <c r="M691" s="295"/>
      <c r="N691" s="211"/>
      <c r="O691" s="211"/>
      <c r="P691" s="211"/>
      <c r="Q691" s="211"/>
      <c r="R691" s="211"/>
      <c r="S691" s="211"/>
      <c r="T691" s="211"/>
      <c r="U691" s="211"/>
      <c r="V691" s="211"/>
      <c r="W691" s="211"/>
      <c r="X691" s="211"/>
      <c r="Y691" s="211"/>
      <c r="Z691" s="211"/>
    </row>
    <row r="692" spans="1:26" ht="15.75" customHeight="1">
      <c r="A692" s="211"/>
      <c r="B692" s="211"/>
      <c r="C692" s="211"/>
      <c r="D692" s="211"/>
      <c r="E692" s="211"/>
      <c r="F692" s="211"/>
      <c r="G692" s="211"/>
      <c r="H692" s="211"/>
      <c r="I692" s="211"/>
      <c r="J692" s="211"/>
      <c r="K692" s="295"/>
      <c r="L692" s="211"/>
      <c r="M692" s="295"/>
      <c r="N692" s="211"/>
      <c r="O692" s="211"/>
      <c r="P692" s="211"/>
      <c r="Q692" s="211"/>
      <c r="R692" s="211"/>
      <c r="S692" s="211"/>
      <c r="T692" s="211"/>
      <c r="U692" s="211"/>
      <c r="V692" s="211"/>
      <c r="W692" s="211"/>
      <c r="X692" s="211"/>
      <c r="Y692" s="211"/>
      <c r="Z692" s="211"/>
    </row>
    <row r="693" spans="1:26" ht="15.75" customHeight="1">
      <c r="A693" s="211"/>
      <c r="B693" s="211"/>
      <c r="C693" s="211"/>
      <c r="D693" s="211"/>
      <c r="E693" s="211"/>
      <c r="F693" s="211"/>
      <c r="G693" s="211"/>
      <c r="H693" s="211"/>
      <c r="I693" s="211"/>
      <c r="J693" s="211"/>
      <c r="K693" s="295"/>
      <c r="L693" s="211"/>
      <c r="M693" s="295"/>
      <c r="N693" s="211"/>
      <c r="O693" s="211"/>
      <c r="P693" s="211"/>
      <c r="Q693" s="211"/>
      <c r="R693" s="211"/>
      <c r="S693" s="211"/>
      <c r="T693" s="211"/>
      <c r="U693" s="211"/>
      <c r="V693" s="211"/>
      <c r="W693" s="211"/>
      <c r="X693" s="211"/>
      <c r="Y693" s="211"/>
      <c r="Z693" s="211"/>
    </row>
    <row r="694" spans="1:26" ht="15.75" customHeight="1">
      <c r="A694" s="211"/>
      <c r="B694" s="211"/>
      <c r="C694" s="211"/>
      <c r="D694" s="211"/>
      <c r="E694" s="211"/>
      <c r="F694" s="211"/>
      <c r="G694" s="211"/>
      <c r="H694" s="211"/>
      <c r="I694" s="211"/>
      <c r="J694" s="211"/>
      <c r="K694" s="295"/>
      <c r="L694" s="211"/>
      <c r="M694" s="295"/>
      <c r="N694" s="211"/>
      <c r="O694" s="211"/>
      <c r="P694" s="211"/>
      <c r="Q694" s="211"/>
      <c r="R694" s="211"/>
      <c r="S694" s="211"/>
      <c r="T694" s="211"/>
      <c r="U694" s="211"/>
      <c r="V694" s="211"/>
      <c r="W694" s="211"/>
      <c r="X694" s="211"/>
      <c r="Y694" s="211"/>
      <c r="Z694" s="211"/>
    </row>
    <row r="695" spans="1:26" ht="15.75" customHeight="1">
      <c r="A695" s="211"/>
      <c r="B695" s="211"/>
      <c r="C695" s="211"/>
      <c r="D695" s="211"/>
      <c r="E695" s="211"/>
      <c r="F695" s="211"/>
      <c r="G695" s="211"/>
      <c r="H695" s="211"/>
      <c r="I695" s="211"/>
      <c r="J695" s="211"/>
      <c r="K695" s="295"/>
      <c r="L695" s="211"/>
      <c r="M695" s="295"/>
      <c r="N695" s="211"/>
      <c r="O695" s="211"/>
      <c r="P695" s="211"/>
      <c r="Q695" s="211"/>
      <c r="R695" s="211"/>
      <c r="S695" s="211"/>
      <c r="T695" s="211"/>
      <c r="U695" s="211"/>
      <c r="V695" s="211"/>
      <c r="W695" s="211"/>
      <c r="X695" s="211"/>
      <c r="Y695" s="211"/>
      <c r="Z695" s="211"/>
    </row>
    <row r="696" spans="1:26" ht="15.75" customHeight="1">
      <c r="A696" s="211"/>
      <c r="B696" s="211"/>
      <c r="C696" s="211"/>
      <c r="D696" s="211"/>
      <c r="E696" s="211"/>
      <c r="F696" s="211"/>
      <c r="G696" s="211"/>
      <c r="H696" s="211"/>
      <c r="I696" s="211"/>
      <c r="J696" s="211"/>
      <c r="K696" s="295"/>
      <c r="L696" s="211"/>
      <c r="M696" s="295"/>
      <c r="N696" s="211"/>
      <c r="O696" s="211"/>
      <c r="P696" s="211"/>
      <c r="Q696" s="211"/>
      <c r="R696" s="211"/>
      <c r="S696" s="211"/>
      <c r="T696" s="211"/>
      <c r="U696" s="211"/>
      <c r="V696" s="211"/>
      <c r="W696" s="211"/>
      <c r="X696" s="211"/>
      <c r="Y696" s="211"/>
      <c r="Z696" s="211"/>
    </row>
    <row r="697" spans="1:26" ht="15.75" customHeight="1">
      <c r="A697" s="211"/>
      <c r="B697" s="211"/>
      <c r="C697" s="211"/>
      <c r="D697" s="211"/>
      <c r="E697" s="211"/>
      <c r="F697" s="211"/>
      <c r="G697" s="211"/>
      <c r="H697" s="211"/>
      <c r="I697" s="211"/>
      <c r="J697" s="211"/>
      <c r="K697" s="295"/>
      <c r="L697" s="211"/>
      <c r="M697" s="295"/>
      <c r="N697" s="211"/>
      <c r="O697" s="211"/>
      <c r="P697" s="211"/>
      <c r="Q697" s="211"/>
      <c r="R697" s="211"/>
      <c r="S697" s="211"/>
      <c r="T697" s="211"/>
      <c r="U697" s="211"/>
      <c r="V697" s="211"/>
      <c r="W697" s="211"/>
      <c r="X697" s="211"/>
      <c r="Y697" s="211"/>
      <c r="Z697" s="211"/>
    </row>
    <row r="698" spans="1:26" ht="15.75" customHeight="1">
      <c r="A698" s="211"/>
      <c r="B698" s="211"/>
      <c r="C698" s="211"/>
      <c r="D698" s="211"/>
      <c r="E698" s="211"/>
      <c r="F698" s="211"/>
      <c r="G698" s="211"/>
      <c r="H698" s="211"/>
      <c r="I698" s="211"/>
      <c r="J698" s="211"/>
      <c r="K698" s="295"/>
      <c r="L698" s="211"/>
      <c r="M698" s="295"/>
      <c r="N698" s="211"/>
      <c r="O698" s="211"/>
      <c r="P698" s="211"/>
      <c r="Q698" s="211"/>
      <c r="R698" s="211"/>
      <c r="S698" s="211"/>
      <c r="T698" s="211"/>
      <c r="U698" s="211"/>
      <c r="V698" s="211"/>
      <c r="W698" s="211"/>
      <c r="X698" s="211"/>
      <c r="Y698" s="211"/>
      <c r="Z698" s="211"/>
    </row>
    <row r="699" spans="1:26" ht="15.75" customHeight="1">
      <c r="A699" s="211"/>
      <c r="B699" s="211"/>
      <c r="C699" s="211"/>
      <c r="D699" s="211"/>
      <c r="E699" s="211"/>
      <c r="F699" s="211"/>
      <c r="G699" s="211"/>
      <c r="H699" s="211"/>
      <c r="I699" s="211"/>
      <c r="J699" s="211"/>
      <c r="K699" s="295"/>
      <c r="L699" s="211"/>
      <c r="M699" s="295"/>
      <c r="N699" s="211"/>
      <c r="O699" s="211"/>
      <c r="P699" s="211"/>
      <c r="Q699" s="211"/>
      <c r="R699" s="211"/>
      <c r="S699" s="211"/>
      <c r="T699" s="211"/>
      <c r="U699" s="211"/>
      <c r="V699" s="211"/>
      <c r="W699" s="211"/>
      <c r="X699" s="211"/>
      <c r="Y699" s="211"/>
      <c r="Z699" s="211"/>
    </row>
    <row r="700" spans="1:26" ht="15.75" customHeight="1">
      <c r="A700" s="211"/>
      <c r="B700" s="211"/>
      <c r="C700" s="211"/>
      <c r="D700" s="211"/>
      <c r="E700" s="211"/>
      <c r="F700" s="211"/>
      <c r="G700" s="211"/>
      <c r="H700" s="211"/>
      <c r="I700" s="211"/>
      <c r="J700" s="211"/>
      <c r="K700" s="295"/>
      <c r="L700" s="211"/>
      <c r="M700" s="295"/>
      <c r="N700" s="211"/>
      <c r="O700" s="211"/>
      <c r="P700" s="211"/>
      <c r="Q700" s="211"/>
      <c r="R700" s="211"/>
      <c r="S700" s="211"/>
      <c r="T700" s="211"/>
      <c r="U700" s="211"/>
      <c r="V700" s="211"/>
      <c r="W700" s="211"/>
      <c r="X700" s="211"/>
      <c r="Y700" s="211"/>
      <c r="Z700" s="211"/>
    </row>
    <row r="701" spans="1:26" ht="15.75" customHeight="1">
      <c r="A701" s="211"/>
      <c r="B701" s="211"/>
      <c r="C701" s="211"/>
      <c r="D701" s="211"/>
      <c r="E701" s="211"/>
      <c r="F701" s="211"/>
      <c r="G701" s="211"/>
      <c r="H701" s="211"/>
      <c r="I701" s="211"/>
      <c r="J701" s="211"/>
      <c r="K701" s="295"/>
      <c r="L701" s="211"/>
      <c r="M701" s="295"/>
      <c r="N701" s="211"/>
      <c r="O701" s="211"/>
      <c r="P701" s="211"/>
      <c r="Q701" s="211"/>
      <c r="R701" s="211"/>
      <c r="S701" s="211"/>
      <c r="T701" s="211"/>
      <c r="U701" s="211"/>
      <c r="V701" s="211"/>
      <c r="W701" s="211"/>
      <c r="X701" s="211"/>
      <c r="Y701" s="211"/>
      <c r="Z701" s="211"/>
    </row>
    <row r="702" spans="1:26" ht="15.75" customHeight="1">
      <c r="A702" s="211"/>
      <c r="B702" s="211"/>
      <c r="C702" s="211"/>
      <c r="D702" s="211"/>
      <c r="E702" s="211"/>
      <c r="F702" s="211"/>
      <c r="G702" s="211"/>
      <c r="H702" s="211"/>
      <c r="I702" s="211"/>
      <c r="J702" s="211"/>
      <c r="K702" s="295"/>
      <c r="L702" s="211"/>
      <c r="M702" s="295"/>
      <c r="N702" s="211"/>
      <c r="O702" s="211"/>
      <c r="P702" s="211"/>
      <c r="Q702" s="211"/>
      <c r="R702" s="211"/>
      <c r="S702" s="211"/>
      <c r="T702" s="211"/>
      <c r="U702" s="211"/>
      <c r="V702" s="211"/>
      <c r="W702" s="211"/>
      <c r="X702" s="211"/>
      <c r="Y702" s="211"/>
      <c r="Z702" s="211"/>
    </row>
    <row r="703" spans="1:26" ht="15.75" customHeight="1">
      <c r="A703" s="211"/>
      <c r="B703" s="211"/>
      <c r="C703" s="211"/>
      <c r="D703" s="211"/>
      <c r="E703" s="211"/>
      <c r="F703" s="211"/>
      <c r="G703" s="211"/>
      <c r="H703" s="211"/>
      <c r="I703" s="211"/>
      <c r="J703" s="211"/>
      <c r="K703" s="295"/>
      <c r="L703" s="211"/>
      <c r="M703" s="295"/>
      <c r="N703" s="211"/>
      <c r="O703" s="211"/>
      <c r="P703" s="211"/>
      <c r="Q703" s="211"/>
      <c r="R703" s="211"/>
      <c r="S703" s="211"/>
      <c r="T703" s="211"/>
      <c r="U703" s="211"/>
      <c r="V703" s="211"/>
      <c r="W703" s="211"/>
      <c r="X703" s="211"/>
      <c r="Y703" s="211"/>
      <c r="Z703" s="211"/>
    </row>
    <row r="704" spans="1:26" ht="15.75" customHeight="1">
      <c r="A704" s="211"/>
      <c r="B704" s="211"/>
      <c r="C704" s="211"/>
      <c r="D704" s="211"/>
      <c r="E704" s="211"/>
      <c r="F704" s="211"/>
      <c r="G704" s="211"/>
      <c r="H704" s="211"/>
      <c r="I704" s="211"/>
      <c r="J704" s="211"/>
      <c r="K704" s="295"/>
      <c r="L704" s="211"/>
      <c r="M704" s="295"/>
      <c r="N704" s="211"/>
      <c r="O704" s="211"/>
      <c r="P704" s="211"/>
      <c r="Q704" s="211"/>
      <c r="R704" s="211"/>
      <c r="S704" s="211"/>
      <c r="T704" s="211"/>
      <c r="U704" s="211"/>
      <c r="V704" s="211"/>
      <c r="W704" s="211"/>
      <c r="X704" s="211"/>
      <c r="Y704" s="211"/>
      <c r="Z704" s="211"/>
    </row>
    <row r="705" spans="1:26" ht="15.75" customHeight="1">
      <c r="A705" s="211"/>
      <c r="B705" s="211"/>
      <c r="C705" s="211"/>
      <c r="D705" s="211"/>
      <c r="E705" s="211"/>
      <c r="F705" s="211"/>
      <c r="G705" s="211"/>
      <c r="H705" s="211"/>
      <c r="I705" s="211"/>
      <c r="J705" s="211"/>
      <c r="K705" s="295"/>
      <c r="L705" s="211"/>
      <c r="M705" s="295"/>
      <c r="N705" s="211"/>
      <c r="O705" s="211"/>
      <c r="P705" s="211"/>
      <c r="Q705" s="211"/>
      <c r="R705" s="211"/>
      <c r="S705" s="211"/>
      <c r="T705" s="211"/>
      <c r="U705" s="211"/>
      <c r="V705" s="211"/>
      <c r="W705" s="211"/>
      <c r="X705" s="211"/>
      <c r="Y705" s="211"/>
      <c r="Z705" s="211"/>
    </row>
    <row r="706" spans="1:26" ht="15.75" customHeight="1">
      <c r="A706" s="211"/>
      <c r="B706" s="211"/>
      <c r="C706" s="211"/>
      <c r="D706" s="211"/>
      <c r="E706" s="211"/>
      <c r="F706" s="211"/>
      <c r="G706" s="211"/>
      <c r="H706" s="211"/>
      <c r="I706" s="211"/>
      <c r="J706" s="211"/>
      <c r="K706" s="295"/>
      <c r="L706" s="211"/>
      <c r="M706" s="295"/>
      <c r="N706" s="211"/>
      <c r="O706" s="211"/>
      <c r="P706" s="211"/>
      <c r="Q706" s="211"/>
      <c r="R706" s="211"/>
      <c r="S706" s="211"/>
      <c r="T706" s="211"/>
      <c r="U706" s="211"/>
      <c r="V706" s="211"/>
      <c r="W706" s="211"/>
      <c r="X706" s="211"/>
      <c r="Y706" s="211"/>
      <c r="Z706" s="211"/>
    </row>
    <row r="707" spans="1:26" ht="15.75" customHeight="1">
      <c r="A707" s="211"/>
      <c r="B707" s="211"/>
      <c r="C707" s="211"/>
      <c r="D707" s="211"/>
      <c r="E707" s="211"/>
      <c r="F707" s="211"/>
      <c r="G707" s="211"/>
      <c r="H707" s="211"/>
      <c r="I707" s="211"/>
      <c r="J707" s="211"/>
      <c r="K707" s="295"/>
      <c r="L707" s="211"/>
      <c r="M707" s="295"/>
      <c r="N707" s="211"/>
      <c r="O707" s="211"/>
      <c r="P707" s="211"/>
      <c r="Q707" s="211"/>
      <c r="R707" s="211"/>
      <c r="S707" s="211"/>
      <c r="T707" s="211"/>
      <c r="U707" s="211"/>
      <c r="V707" s="211"/>
      <c r="W707" s="211"/>
      <c r="X707" s="211"/>
      <c r="Y707" s="211"/>
      <c r="Z707" s="211"/>
    </row>
    <row r="708" spans="1:26" ht="15.75" customHeight="1">
      <c r="A708" s="211"/>
      <c r="B708" s="211"/>
      <c r="C708" s="211"/>
      <c r="D708" s="211"/>
      <c r="E708" s="211"/>
      <c r="F708" s="211"/>
      <c r="G708" s="211"/>
      <c r="H708" s="211"/>
      <c r="I708" s="211"/>
      <c r="J708" s="211"/>
      <c r="K708" s="295"/>
      <c r="L708" s="211"/>
      <c r="M708" s="295"/>
      <c r="N708" s="211"/>
      <c r="O708" s="211"/>
      <c r="P708" s="211"/>
      <c r="Q708" s="211"/>
      <c r="R708" s="211"/>
      <c r="S708" s="211"/>
      <c r="T708" s="211"/>
      <c r="U708" s="211"/>
      <c r="V708" s="211"/>
      <c r="W708" s="211"/>
      <c r="X708" s="211"/>
      <c r="Y708" s="211"/>
      <c r="Z708" s="211"/>
    </row>
    <row r="709" spans="1:26" ht="15.75" customHeight="1">
      <c r="A709" s="211"/>
      <c r="B709" s="211"/>
      <c r="C709" s="211"/>
      <c r="D709" s="211"/>
      <c r="E709" s="211"/>
      <c r="F709" s="211"/>
      <c r="G709" s="211"/>
      <c r="H709" s="211"/>
      <c r="I709" s="211"/>
      <c r="J709" s="211"/>
      <c r="K709" s="295"/>
      <c r="L709" s="211"/>
      <c r="M709" s="295"/>
      <c r="N709" s="211"/>
      <c r="O709" s="211"/>
      <c r="P709" s="211"/>
      <c r="Q709" s="211"/>
      <c r="R709" s="211"/>
      <c r="S709" s="211"/>
      <c r="T709" s="211"/>
      <c r="U709" s="211"/>
      <c r="V709" s="211"/>
      <c r="W709" s="211"/>
      <c r="X709" s="211"/>
      <c r="Y709" s="211"/>
      <c r="Z709" s="211"/>
    </row>
    <row r="710" spans="1:26" ht="15.75" customHeight="1">
      <c r="A710" s="211"/>
      <c r="B710" s="211"/>
      <c r="C710" s="211"/>
      <c r="D710" s="211"/>
      <c r="E710" s="211"/>
      <c r="F710" s="211"/>
      <c r="G710" s="211"/>
      <c r="H710" s="211"/>
      <c r="I710" s="211"/>
      <c r="J710" s="211"/>
      <c r="K710" s="295"/>
      <c r="L710" s="211"/>
      <c r="M710" s="295"/>
      <c r="N710" s="211"/>
      <c r="O710" s="211"/>
      <c r="P710" s="211"/>
      <c r="Q710" s="211"/>
      <c r="R710" s="211"/>
      <c r="S710" s="211"/>
      <c r="T710" s="211"/>
      <c r="U710" s="211"/>
      <c r="V710" s="211"/>
      <c r="W710" s="211"/>
      <c r="X710" s="211"/>
      <c r="Y710" s="211"/>
      <c r="Z710" s="211"/>
    </row>
    <row r="711" spans="1:26" ht="15.75" customHeight="1">
      <c r="A711" s="211"/>
      <c r="B711" s="211"/>
      <c r="C711" s="211"/>
      <c r="D711" s="211"/>
      <c r="E711" s="211"/>
      <c r="F711" s="211"/>
      <c r="G711" s="211"/>
      <c r="H711" s="211"/>
      <c r="I711" s="211"/>
      <c r="J711" s="211"/>
      <c r="K711" s="295"/>
      <c r="L711" s="211"/>
      <c r="M711" s="295"/>
      <c r="N711" s="211"/>
      <c r="O711" s="211"/>
      <c r="P711" s="211"/>
      <c r="Q711" s="211"/>
      <c r="R711" s="211"/>
      <c r="S711" s="211"/>
      <c r="T711" s="211"/>
      <c r="U711" s="211"/>
      <c r="V711" s="211"/>
      <c r="W711" s="211"/>
      <c r="X711" s="211"/>
      <c r="Y711" s="211"/>
      <c r="Z711" s="211"/>
    </row>
    <row r="712" spans="1:26" ht="15.75" customHeight="1">
      <c r="A712" s="211"/>
      <c r="B712" s="211"/>
      <c r="C712" s="211"/>
      <c r="D712" s="211"/>
      <c r="E712" s="211"/>
      <c r="F712" s="211"/>
      <c r="G712" s="211"/>
      <c r="H712" s="211"/>
      <c r="I712" s="211"/>
      <c r="J712" s="211"/>
      <c r="K712" s="295"/>
      <c r="L712" s="211"/>
      <c r="M712" s="295"/>
      <c r="N712" s="211"/>
      <c r="O712" s="211"/>
      <c r="P712" s="211"/>
      <c r="Q712" s="211"/>
      <c r="R712" s="211"/>
      <c r="S712" s="211"/>
      <c r="T712" s="211"/>
      <c r="U712" s="211"/>
      <c r="V712" s="211"/>
      <c r="W712" s="211"/>
      <c r="X712" s="211"/>
      <c r="Y712" s="211"/>
      <c r="Z712" s="211"/>
    </row>
    <row r="713" spans="1:26" ht="15.75" customHeight="1">
      <c r="A713" s="211"/>
      <c r="B713" s="211"/>
      <c r="C713" s="211"/>
      <c r="D713" s="211"/>
      <c r="E713" s="211"/>
      <c r="F713" s="211"/>
      <c r="G713" s="211"/>
      <c r="H713" s="211"/>
      <c r="I713" s="211"/>
      <c r="J713" s="211"/>
      <c r="K713" s="295"/>
      <c r="L713" s="211"/>
      <c r="M713" s="295"/>
      <c r="N713" s="211"/>
      <c r="O713" s="211"/>
      <c r="P713" s="211"/>
      <c r="Q713" s="211"/>
      <c r="R713" s="211"/>
      <c r="S713" s="211"/>
      <c r="T713" s="211"/>
      <c r="U713" s="211"/>
      <c r="V713" s="211"/>
      <c r="W713" s="211"/>
      <c r="X713" s="211"/>
      <c r="Y713" s="211"/>
      <c r="Z713" s="211"/>
    </row>
    <row r="714" spans="1:26" ht="15.75" customHeight="1">
      <c r="A714" s="211"/>
      <c r="B714" s="211"/>
      <c r="C714" s="211"/>
      <c r="D714" s="211"/>
      <c r="E714" s="211"/>
      <c r="F714" s="211"/>
      <c r="G714" s="211"/>
      <c r="H714" s="211"/>
      <c r="I714" s="211"/>
      <c r="J714" s="211"/>
      <c r="K714" s="295"/>
      <c r="L714" s="211"/>
      <c r="M714" s="295"/>
      <c r="N714" s="211"/>
      <c r="O714" s="211"/>
      <c r="P714" s="211"/>
      <c r="Q714" s="211"/>
      <c r="R714" s="211"/>
      <c r="S714" s="211"/>
      <c r="T714" s="211"/>
      <c r="U714" s="211"/>
      <c r="V714" s="211"/>
      <c r="W714" s="211"/>
      <c r="X714" s="211"/>
      <c r="Y714" s="211"/>
      <c r="Z714" s="211"/>
    </row>
    <row r="715" spans="1:26" ht="15.75" customHeight="1">
      <c r="A715" s="211"/>
      <c r="B715" s="211"/>
      <c r="C715" s="211"/>
      <c r="D715" s="211"/>
      <c r="E715" s="211"/>
      <c r="F715" s="211"/>
      <c r="G715" s="211"/>
      <c r="H715" s="211"/>
      <c r="I715" s="211"/>
      <c r="J715" s="211"/>
      <c r="K715" s="295"/>
      <c r="L715" s="211"/>
      <c r="M715" s="295"/>
      <c r="N715" s="211"/>
      <c r="O715" s="211"/>
      <c r="P715" s="211"/>
      <c r="Q715" s="211"/>
      <c r="R715" s="211"/>
      <c r="S715" s="211"/>
      <c r="T715" s="211"/>
      <c r="U715" s="211"/>
      <c r="V715" s="211"/>
      <c r="W715" s="211"/>
      <c r="X715" s="211"/>
      <c r="Y715" s="211"/>
      <c r="Z715" s="211"/>
    </row>
    <row r="716" spans="1:26" ht="15.75" customHeight="1">
      <c r="A716" s="211"/>
      <c r="B716" s="211"/>
      <c r="C716" s="211"/>
      <c r="D716" s="211"/>
      <c r="E716" s="211"/>
      <c r="F716" s="211"/>
      <c r="G716" s="211"/>
      <c r="H716" s="211"/>
      <c r="I716" s="211"/>
      <c r="J716" s="211"/>
      <c r="K716" s="295"/>
      <c r="L716" s="211"/>
      <c r="M716" s="295"/>
      <c r="N716" s="211"/>
      <c r="O716" s="211"/>
      <c r="P716" s="211"/>
      <c r="Q716" s="211"/>
      <c r="R716" s="211"/>
      <c r="S716" s="211"/>
      <c r="T716" s="211"/>
      <c r="U716" s="211"/>
      <c r="V716" s="211"/>
      <c r="W716" s="211"/>
      <c r="X716" s="211"/>
      <c r="Y716" s="211"/>
      <c r="Z716" s="211"/>
    </row>
    <row r="717" spans="1:26" ht="15.75" customHeight="1">
      <c r="A717" s="211"/>
      <c r="B717" s="211"/>
      <c r="C717" s="211"/>
      <c r="D717" s="211"/>
      <c r="E717" s="211"/>
      <c r="F717" s="211"/>
      <c r="G717" s="211"/>
      <c r="H717" s="211"/>
      <c r="I717" s="211"/>
      <c r="J717" s="211"/>
      <c r="K717" s="295"/>
      <c r="L717" s="211"/>
      <c r="M717" s="295"/>
      <c r="N717" s="211"/>
      <c r="O717" s="211"/>
      <c r="P717" s="211"/>
      <c r="Q717" s="211"/>
      <c r="R717" s="211"/>
      <c r="S717" s="211"/>
      <c r="T717" s="211"/>
      <c r="U717" s="211"/>
      <c r="V717" s="211"/>
      <c r="W717" s="211"/>
      <c r="X717" s="211"/>
      <c r="Y717" s="211"/>
      <c r="Z717" s="211"/>
    </row>
    <row r="718" spans="1:26" ht="15.75" customHeight="1">
      <c r="A718" s="211"/>
      <c r="B718" s="211"/>
      <c r="C718" s="211"/>
      <c r="D718" s="211"/>
      <c r="E718" s="211"/>
      <c r="F718" s="211"/>
      <c r="G718" s="211"/>
      <c r="H718" s="211"/>
      <c r="I718" s="211"/>
      <c r="J718" s="211"/>
      <c r="K718" s="295"/>
      <c r="L718" s="211"/>
      <c r="M718" s="295"/>
      <c r="N718" s="211"/>
      <c r="O718" s="211"/>
      <c r="P718" s="211"/>
      <c r="Q718" s="211"/>
      <c r="R718" s="211"/>
      <c r="S718" s="211"/>
      <c r="T718" s="211"/>
      <c r="U718" s="211"/>
      <c r="V718" s="211"/>
      <c r="W718" s="211"/>
      <c r="X718" s="211"/>
      <c r="Y718" s="211"/>
      <c r="Z718" s="211"/>
    </row>
    <row r="719" spans="1:26" ht="15.75" customHeight="1">
      <c r="A719" s="211"/>
      <c r="B719" s="211"/>
      <c r="C719" s="211"/>
      <c r="D719" s="211"/>
      <c r="E719" s="211"/>
      <c r="F719" s="211"/>
      <c r="G719" s="211"/>
      <c r="H719" s="211"/>
      <c r="I719" s="211"/>
      <c r="J719" s="211"/>
      <c r="K719" s="295"/>
      <c r="L719" s="211"/>
      <c r="M719" s="295"/>
      <c r="N719" s="211"/>
      <c r="O719" s="211"/>
      <c r="P719" s="211"/>
      <c r="Q719" s="211"/>
      <c r="R719" s="211"/>
      <c r="S719" s="211"/>
      <c r="T719" s="211"/>
      <c r="U719" s="211"/>
      <c r="V719" s="211"/>
      <c r="W719" s="211"/>
      <c r="X719" s="211"/>
      <c r="Y719" s="211"/>
      <c r="Z719" s="211"/>
    </row>
    <row r="720" spans="1:26" ht="15.75" customHeight="1">
      <c r="A720" s="211"/>
      <c r="B720" s="211"/>
      <c r="C720" s="211"/>
      <c r="D720" s="211"/>
      <c r="E720" s="211"/>
      <c r="F720" s="211"/>
      <c r="G720" s="211"/>
      <c r="H720" s="211"/>
      <c r="I720" s="211"/>
      <c r="J720" s="211"/>
      <c r="K720" s="295"/>
      <c r="L720" s="211"/>
      <c r="M720" s="295"/>
      <c r="N720" s="211"/>
      <c r="O720" s="211"/>
      <c r="P720" s="211"/>
      <c r="Q720" s="211"/>
      <c r="R720" s="211"/>
      <c r="S720" s="211"/>
      <c r="T720" s="211"/>
      <c r="U720" s="211"/>
      <c r="V720" s="211"/>
      <c r="W720" s="211"/>
      <c r="X720" s="211"/>
      <c r="Y720" s="211"/>
      <c r="Z720" s="211"/>
    </row>
    <row r="721" spans="1:26" ht="15.75" customHeight="1">
      <c r="A721" s="211"/>
      <c r="B721" s="211"/>
      <c r="C721" s="211"/>
      <c r="D721" s="211"/>
      <c r="E721" s="211"/>
      <c r="F721" s="211"/>
      <c r="G721" s="211"/>
      <c r="H721" s="211"/>
      <c r="I721" s="211"/>
      <c r="J721" s="211"/>
      <c r="K721" s="295"/>
      <c r="L721" s="211"/>
      <c r="M721" s="295"/>
      <c r="N721" s="211"/>
      <c r="O721" s="211"/>
      <c r="P721" s="211"/>
      <c r="Q721" s="211"/>
      <c r="R721" s="211"/>
      <c r="S721" s="211"/>
      <c r="T721" s="211"/>
      <c r="U721" s="211"/>
      <c r="V721" s="211"/>
      <c r="W721" s="211"/>
      <c r="X721" s="211"/>
      <c r="Y721" s="211"/>
      <c r="Z721" s="211"/>
    </row>
    <row r="722" spans="1:26" ht="15.75" customHeight="1">
      <c r="A722" s="211"/>
      <c r="B722" s="211"/>
      <c r="C722" s="211"/>
      <c r="D722" s="211"/>
      <c r="E722" s="211"/>
      <c r="F722" s="211"/>
      <c r="G722" s="211"/>
      <c r="H722" s="211"/>
      <c r="I722" s="211"/>
      <c r="J722" s="211"/>
      <c r="K722" s="295"/>
      <c r="L722" s="211"/>
      <c r="M722" s="295"/>
      <c r="N722" s="211"/>
      <c r="O722" s="211"/>
      <c r="P722" s="211"/>
      <c r="Q722" s="211"/>
      <c r="R722" s="211"/>
      <c r="S722" s="211"/>
      <c r="T722" s="211"/>
      <c r="U722" s="211"/>
      <c r="V722" s="211"/>
      <c r="W722" s="211"/>
      <c r="X722" s="211"/>
      <c r="Y722" s="211"/>
      <c r="Z722" s="211"/>
    </row>
    <row r="723" spans="1:26" ht="15.75" customHeight="1">
      <c r="A723" s="211"/>
      <c r="B723" s="211"/>
      <c r="C723" s="211"/>
      <c r="D723" s="211"/>
      <c r="E723" s="211"/>
      <c r="F723" s="211"/>
      <c r="G723" s="211"/>
      <c r="H723" s="211"/>
      <c r="I723" s="211"/>
      <c r="J723" s="211"/>
      <c r="K723" s="295"/>
      <c r="L723" s="211"/>
      <c r="M723" s="295"/>
      <c r="N723" s="211"/>
      <c r="O723" s="211"/>
      <c r="P723" s="211"/>
      <c r="Q723" s="211"/>
      <c r="R723" s="211"/>
      <c r="S723" s="211"/>
      <c r="T723" s="211"/>
      <c r="U723" s="211"/>
      <c r="V723" s="211"/>
      <c r="W723" s="211"/>
      <c r="X723" s="211"/>
      <c r="Y723" s="211"/>
      <c r="Z723" s="211"/>
    </row>
    <row r="724" spans="1:26" ht="15.75" customHeight="1">
      <c r="A724" s="211"/>
      <c r="B724" s="211"/>
      <c r="C724" s="211"/>
      <c r="D724" s="211"/>
      <c r="E724" s="211"/>
      <c r="F724" s="211"/>
      <c r="G724" s="211"/>
      <c r="H724" s="211"/>
      <c r="I724" s="211"/>
      <c r="J724" s="211"/>
      <c r="K724" s="295"/>
      <c r="L724" s="211"/>
      <c r="M724" s="295"/>
      <c r="N724" s="211"/>
      <c r="O724" s="211"/>
      <c r="P724" s="211"/>
      <c r="Q724" s="211"/>
      <c r="R724" s="211"/>
      <c r="S724" s="211"/>
      <c r="T724" s="211"/>
      <c r="U724" s="211"/>
      <c r="V724" s="211"/>
      <c r="W724" s="211"/>
      <c r="X724" s="211"/>
      <c r="Y724" s="211"/>
      <c r="Z724" s="211"/>
    </row>
    <row r="725" spans="1:26" ht="15.75" customHeight="1">
      <c r="A725" s="211"/>
      <c r="B725" s="211"/>
      <c r="C725" s="211"/>
      <c r="D725" s="211"/>
      <c r="E725" s="211"/>
      <c r="F725" s="211"/>
      <c r="G725" s="211"/>
      <c r="H725" s="211"/>
      <c r="I725" s="211"/>
      <c r="J725" s="211"/>
      <c r="K725" s="295"/>
      <c r="L725" s="211"/>
      <c r="M725" s="295"/>
      <c r="N725" s="211"/>
      <c r="O725" s="211"/>
      <c r="P725" s="211"/>
      <c r="Q725" s="211"/>
      <c r="R725" s="211"/>
      <c r="S725" s="211"/>
      <c r="T725" s="211"/>
      <c r="U725" s="211"/>
      <c r="V725" s="211"/>
      <c r="W725" s="211"/>
      <c r="X725" s="211"/>
      <c r="Y725" s="211"/>
      <c r="Z725" s="211"/>
    </row>
    <row r="726" spans="1:26" ht="15.75" customHeight="1">
      <c r="A726" s="211"/>
      <c r="B726" s="211"/>
      <c r="C726" s="211"/>
      <c r="D726" s="211"/>
      <c r="E726" s="211"/>
      <c r="F726" s="211"/>
      <c r="G726" s="211"/>
      <c r="H726" s="211"/>
      <c r="I726" s="211"/>
      <c r="J726" s="211"/>
      <c r="K726" s="295"/>
      <c r="L726" s="211"/>
      <c r="M726" s="295"/>
      <c r="N726" s="211"/>
      <c r="O726" s="211"/>
      <c r="P726" s="211"/>
      <c r="Q726" s="211"/>
      <c r="R726" s="211"/>
      <c r="S726" s="211"/>
      <c r="T726" s="211"/>
      <c r="U726" s="211"/>
      <c r="V726" s="211"/>
      <c r="W726" s="211"/>
      <c r="X726" s="211"/>
      <c r="Y726" s="211"/>
      <c r="Z726" s="211"/>
    </row>
    <row r="727" spans="1:26" ht="15.75" customHeight="1">
      <c r="A727" s="211"/>
      <c r="B727" s="211"/>
      <c r="C727" s="211"/>
      <c r="D727" s="211"/>
      <c r="E727" s="211"/>
      <c r="F727" s="211"/>
      <c r="G727" s="211"/>
      <c r="H727" s="211"/>
      <c r="I727" s="211"/>
      <c r="J727" s="211"/>
      <c r="K727" s="295"/>
      <c r="L727" s="211"/>
      <c r="M727" s="295"/>
      <c r="N727" s="211"/>
      <c r="O727" s="211"/>
      <c r="P727" s="211"/>
      <c r="Q727" s="211"/>
      <c r="R727" s="211"/>
      <c r="S727" s="211"/>
      <c r="T727" s="211"/>
      <c r="U727" s="211"/>
      <c r="V727" s="211"/>
      <c r="W727" s="211"/>
      <c r="X727" s="211"/>
      <c r="Y727" s="211"/>
      <c r="Z727" s="211"/>
    </row>
    <row r="728" spans="1:26" ht="15.75" customHeight="1">
      <c r="A728" s="211"/>
      <c r="B728" s="211"/>
      <c r="C728" s="211"/>
      <c r="D728" s="211"/>
      <c r="E728" s="211"/>
      <c r="F728" s="211"/>
      <c r="G728" s="211"/>
      <c r="H728" s="211"/>
      <c r="I728" s="211"/>
      <c r="J728" s="211"/>
      <c r="K728" s="295"/>
      <c r="L728" s="211"/>
      <c r="M728" s="295"/>
      <c r="N728" s="211"/>
      <c r="O728" s="211"/>
      <c r="P728" s="211"/>
      <c r="Q728" s="211"/>
      <c r="R728" s="211"/>
      <c r="S728" s="211"/>
      <c r="T728" s="211"/>
      <c r="U728" s="211"/>
      <c r="V728" s="211"/>
      <c r="W728" s="211"/>
      <c r="X728" s="211"/>
      <c r="Y728" s="211"/>
      <c r="Z728" s="211"/>
    </row>
    <row r="729" spans="1:26" ht="15.75" customHeight="1">
      <c r="A729" s="211"/>
      <c r="B729" s="211"/>
      <c r="C729" s="211"/>
      <c r="D729" s="211"/>
      <c r="E729" s="211"/>
      <c r="F729" s="211"/>
      <c r="G729" s="211"/>
      <c r="H729" s="211"/>
      <c r="I729" s="211"/>
      <c r="J729" s="211"/>
      <c r="K729" s="295"/>
      <c r="L729" s="211"/>
      <c r="M729" s="295"/>
      <c r="N729" s="211"/>
      <c r="O729" s="211"/>
      <c r="P729" s="211"/>
      <c r="Q729" s="211"/>
      <c r="R729" s="211"/>
      <c r="S729" s="211"/>
      <c r="T729" s="211"/>
      <c r="U729" s="211"/>
      <c r="V729" s="211"/>
      <c r="W729" s="211"/>
      <c r="X729" s="211"/>
      <c r="Y729" s="211"/>
      <c r="Z729" s="211"/>
    </row>
    <row r="730" spans="1:26" ht="15.75" customHeight="1">
      <c r="A730" s="211"/>
      <c r="B730" s="211"/>
      <c r="C730" s="211"/>
      <c r="D730" s="211"/>
      <c r="E730" s="211"/>
      <c r="F730" s="211"/>
      <c r="G730" s="211"/>
      <c r="H730" s="211"/>
      <c r="I730" s="211"/>
      <c r="J730" s="211"/>
      <c r="K730" s="295"/>
      <c r="L730" s="211"/>
      <c r="M730" s="295"/>
      <c r="N730" s="211"/>
      <c r="O730" s="211"/>
      <c r="P730" s="211"/>
      <c r="Q730" s="211"/>
      <c r="R730" s="211"/>
      <c r="S730" s="211"/>
      <c r="T730" s="211"/>
      <c r="U730" s="211"/>
      <c r="V730" s="211"/>
      <c r="W730" s="211"/>
      <c r="X730" s="211"/>
      <c r="Y730" s="211"/>
      <c r="Z730" s="211"/>
    </row>
    <row r="731" spans="1:26" ht="15.75" customHeight="1">
      <c r="A731" s="211"/>
      <c r="B731" s="211"/>
      <c r="C731" s="211"/>
      <c r="D731" s="211"/>
      <c r="E731" s="211"/>
      <c r="F731" s="211"/>
      <c r="G731" s="211"/>
      <c r="H731" s="211"/>
      <c r="I731" s="211"/>
      <c r="J731" s="211"/>
      <c r="K731" s="295"/>
      <c r="L731" s="211"/>
      <c r="M731" s="295"/>
      <c r="N731" s="211"/>
      <c r="O731" s="211"/>
      <c r="P731" s="211"/>
      <c r="Q731" s="211"/>
      <c r="R731" s="211"/>
      <c r="S731" s="211"/>
      <c r="T731" s="211"/>
      <c r="U731" s="211"/>
      <c r="V731" s="211"/>
      <c r="W731" s="211"/>
      <c r="X731" s="211"/>
      <c r="Y731" s="211"/>
      <c r="Z731" s="211"/>
    </row>
    <row r="732" spans="1:26" ht="15.75" customHeight="1">
      <c r="A732" s="211"/>
      <c r="B732" s="211"/>
      <c r="C732" s="211"/>
      <c r="D732" s="211"/>
      <c r="E732" s="211"/>
      <c r="F732" s="211"/>
      <c r="G732" s="211"/>
      <c r="H732" s="211"/>
      <c r="I732" s="211"/>
      <c r="J732" s="211"/>
      <c r="K732" s="295"/>
      <c r="L732" s="211"/>
      <c r="M732" s="295"/>
      <c r="N732" s="211"/>
      <c r="O732" s="211"/>
      <c r="P732" s="211"/>
      <c r="Q732" s="211"/>
      <c r="R732" s="211"/>
      <c r="S732" s="211"/>
      <c r="T732" s="211"/>
      <c r="U732" s="211"/>
      <c r="V732" s="211"/>
      <c r="W732" s="211"/>
      <c r="X732" s="211"/>
      <c r="Y732" s="211"/>
      <c r="Z732" s="211"/>
    </row>
    <row r="733" spans="1:26" ht="15.75" customHeight="1">
      <c r="A733" s="211"/>
      <c r="B733" s="211"/>
      <c r="C733" s="211"/>
      <c r="D733" s="211"/>
      <c r="E733" s="211"/>
      <c r="F733" s="211"/>
      <c r="G733" s="211"/>
      <c r="H733" s="211"/>
      <c r="I733" s="211"/>
      <c r="J733" s="211"/>
      <c r="K733" s="295"/>
      <c r="L733" s="211"/>
      <c r="M733" s="295"/>
      <c r="N733" s="211"/>
      <c r="O733" s="211"/>
      <c r="P733" s="211"/>
      <c r="Q733" s="211"/>
      <c r="R733" s="211"/>
      <c r="S733" s="211"/>
      <c r="T733" s="211"/>
      <c r="U733" s="211"/>
      <c r="V733" s="211"/>
      <c r="W733" s="211"/>
      <c r="X733" s="211"/>
      <c r="Y733" s="211"/>
      <c r="Z733" s="211"/>
    </row>
    <row r="734" spans="1:26" ht="15.75" customHeight="1">
      <c r="A734" s="211"/>
      <c r="B734" s="211"/>
      <c r="C734" s="211"/>
      <c r="D734" s="211"/>
      <c r="E734" s="211"/>
      <c r="F734" s="211"/>
      <c r="G734" s="211"/>
      <c r="H734" s="211"/>
      <c r="I734" s="211"/>
      <c r="J734" s="211"/>
      <c r="K734" s="295"/>
      <c r="L734" s="211"/>
      <c r="M734" s="295"/>
      <c r="N734" s="211"/>
      <c r="O734" s="211"/>
      <c r="P734" s="211"/>
      <c r="Q734" s="211"/>
      <c r="R734" s="211"/>
      <c r="S734" s="211"/>
      <c r="T734" s="211"/>
      <c r="U734" s="211"/>
      <c r="V734" s="211"/>
      <c r="W734" s="211"/>
      <c r="X734" s="211"/>
      <c r="Y734" s="211"/>
      <c r="Z734" s="211"/>
    </row>
    <row r="735" spans="1:26" ht="15.75" customHeight="1">
      <c r="A735" s="211"/>
      <c r="B735" s="211"/>
      <c r="C735" s="211"/>
      <c r="D735" s="211"/>
      <c r="E735" s="211"/>
      <c r="F735" s="211"/>
      <c r="G735" s="211"/>
      <c r="H735" s="211"/>
      <c r="I735" s="211"/>
      <c r="J735" s="211"/>
      <c r="K735" s="295"/>
      <c r="L735" s="211"/>
      <c r="M735" s="295"/>
      <c r="N735" s="211"/>
      <c r="O735" s="211"/>
      <c r="P735" s="211"/>
      <c r="Q735" s="211"/>
      <c r="R735" s="211"/>
      <c r="S735" s="211"/>
      <c r="T735" s="211"/>
      <c r="U735" s="211"/>
      <c r="V735" s="211"/>
      <c r="W735" s="211"/>
      <c r="X735" s="211"/>
      <c r="Y735" s="211"/>
      <c r="Z735" s="211"/>
    </row>
    <row r="736" spans="1:26" ht="15.75" customHeight="1">
      <c r="A736" s="211"/>
      <c r="B736" s="211"/>
      <c r="C736" s="211"/>
      <c r="D736" s="211"/>
      <c r="E736" s="211"/>
      <c r="F736" s="211"/>
      <c r="G736" s="211"/>
      <c r="H736" s="211"/>
      <c r="I736" s="211"/>
      <c r="J736" s="211"/>
      <c r="K736" s="295"/>
      <c r="L736" s="211"/>
      <c r="M736" s="295"/>
      <c r="N736" s="211"/>
      <c r="O736" s="211"/>
      <c r="P736" s="211"/>
      <c r="Q736" s="211"/>
      <c r="R736" s="211"/>
      <c r="S736" s="211"/>
      <c r="T736" s="211"/>
      <c r="U736" s="211"/>
      <c r="V736" s="211"/>
      <c r="W736" s="211"/>
      <c r="X736" s="211"/>
      <c r="Y736" s="211"/>
      <c r="Z736" s="211"/>
    </row>
    <row r="737" spans="1:26" ht="15.75" customHeight="1">
      <c r="A737" s="211"/>
      <c r="B737" s="211"/>
      <c r="C737" s="211"/>
      <c r="D737" s="211"/>
      <c r="E737" s="211"/>
      <c r="F737" s="211"/>
      <c r="G737" s="211"/>
      <c r="H737" s="211"/>
      <c r="I737" s="211"/>
      <c r="J737" s="211"/>
      <c r="K737" s="295"/>
      <c r="L737" s="211"/>
      <c r="M737" s="295"/>
      <c r="N737" s="211"/>
      <c r="O737" s="211"/>
      <c r="P737" s="211"/>
      <c r="Q737" s="211"/>
      <c r="R737" s="211"/>
      <c r="S737" s="211"/>
      <c r="T737" s="211"/>
      <c r="U737" s="211"/>
      <c r="V737" s="211"/>
      <c r="W737" s="211"/>
      <c r="X737" s="211"/>
      <c r="Y737" s="211"/>
      <c r="Z737" s="211"/>
    </row>
    <row r="738" spans="1:26" ht="15.75" customHeight="1">
      <c r="A738" s="211"/>
      <c r="B738" s="211"/>
      <c r="C738" s="211"/>
      <c r="D738" s="211"/>
      <c r="E738" s="211"/>
      <c r="F738" s="211"/>
      <c r="G738" s="211"/>
      <c r="H738" s="211"/>
      <c r="I738" s="211"/>
      <c r="J738" s="211"/>
      <c r="K738" s="295"/>
      <c r="L738" s="211"/>
      <c r="M738" s="295"/>
      <c r="N738" s="211"/>
      <c r="O738" s="211"/>
      <c r="P738" s="211"/>
      <c r="Q738" s="211"/>
      <c r="R738" s="211"/>
      <c r="S738" s="211"/>
      <c r="T738" s="211"/>
      <c r="U738" s="211"/>
      <c r="V738" s="211"/>
      <c r="W738" s="211"/>
      <c r="X738" s="211"/>
      <c r="Y738" s="211"/>
      <c r="Z738" s="211"/>
    </row>
    <row r="739" spans="1:26" ht="15.75" customHeight="1">
      <c r="A739" s="211"/>
      <c r="B739" s="211"/>
      <c r="C739" s="211"/>
      <c r="D739" s="211"/>
      <c r="E739" s="211"/>
      <c r="F739" s="211"/>
      <c r="G739" s="211"/>
      <c r="H739" s="211"/>
      <c r="I739" s="211"/>
      <c r="J739" s="211"/>
      <c r="K739" s="295"/>
      <c r="L739" s="211"/>
      <c r="M739" s="295"/>
      <c r="N739" s="211"/>
      <c r="O739" s="211"/>
      <c r="P739" s="211"/>
      <c r="Q739" s="211"/>
      <c r="R739" s="211"/>
      <c r="S739" s="211"/>
      <c r="T739" s="211"/>
      <c r="U739" s="211"/>
      <c r="V739" s="211"/>
      <c r="W739" s="211"/>
      <c r="X739" s="211"/>
      <c r="Y739" s="211"/>
      <c r="Z739" s="211"/>
    </row>
    <row r="740" spans="1:26" ht="15.75" customHeight="1">
      <c r="A740" s="211"/>
      <c r="B740" s="211"/>
      <c r="C740" s="211"/>
      <c r="D740" s="211"/>
      <c r="E740" s="211"/>
      <c r="F740" s="211"/>
      <c r="G740" s="211"/>
      <c r="H740" s="211"/>
      <c r="I740" s="211"/>
      <c r="J740" s="211"/>
      <c r="K740" s="295"/>
      <c r="L740" s="211"/>
      <c r="M740" s="295"/>
      <c r="N740" s="211"/>
      <c r="O740" s="211"/>
      <c r="P740" s="211"/>
      <c r="Q740" s="211"/>
      <c r="R740" s="211"/>
      <c r="S740" s="211"/>
      <c r="T740" s="211"/>
      <c r="U740" s="211"/>
      <c r="V740" s="211"/>
      <c r="W740" s="211"/>
      <c r="X740" s="211"/>
      <c r="Y740" s="211"/>
      <c r="Z740" s="211"/>
    </row>
    <row r="741" spans="1:26" ht="15.75" customHeight="1">
      <c r="A741" s="211"/>
      <c r="B741" s="211"/>
      <c r="C741" s="211"/>
      <c r="D741" s="211"/>
      <c r="E741" s="211"/>
      <c r="F741" s="211"/>
      <c r="G741" s="211"/>
      <c r="H741" s="211"/>
      <c r="I741" s="211"/>
      <c r="J741" s="211"/>
      <c r="K741" s="295"/>
      <c r="L741" s="211"/>
      <c r="M741" s="295"/>
      <c r="N741" s="211"/>
      <c r="O741" s="211"/>
      <c r="P741" s="211"/>
      <c r="Q741" s="211"/>
      <c r="R741" s="211"/>
      <c r="S741" s="211"/>
      <c r="T741" s="211"/>
      <c r="U741" s="211"/>
      <c r="V741" s="211"/>
      <c r="W741" s="211"/>
      <c r="X741" s="211"/>
      <c r="Y741" s="211"/>
      <c r="Z741" s="211"/>
    </row>
    <row r="742" spans="1:26" ht="15.75" customHeight="1">
      <c r="A742" s="211"/>
      <c r="B742" s="211"/>
      <c r="C742" s="211"/>
      <c r="D742" s="211"/>
      <c r="E742" s="211"/>
      <c r="F742" s="211"/>
      <c r="G742" s="211"/>
      <c r="H742" s="211"/>
      <c r="I742" s="211"/>
      <c r="J742" s="211"/>
      <c r="K742" s="295"/>
      <c r="L742" s="211"/>
      <c r="M742" s="295"/>
      <c r="N742" s="211"/>
      <c r="O742" s="211"/>
      <c r="P742" s="211"/>
      <c r="Q742" s="211"/>
      <c r="R742" s="211"/>
      <c r="S742" s="211"/>
      <c r="T742" s="211"/>
      <c r="U742" s="211"/>
      <c r="V742" s="211"/>
      <c r="W742" s="211"/>
      <c r="X742" s="211"/>
      <c r="Y742" s="211"/>
      <c r="Z742" s="211"/>
    </row>
    <row r="743" spans="1:26" ht="15.75" customHeight="1">
      <c r="A743" s="211"/>
      <c r="B743" s="211"/>
      <c r="C743" s="211"/>
      <c r="D743" s="211"/>
      <c r="E743" s="211"/>
      <c r="F743" s="211"/>
      <c r="G743" s="211"/>
      <c r="H743" s="211"/>
      <c r="I743" s="211"/>
      <c r="J743" s="211"/>
      <c r="K743" s="295"/>
      <c r="L743" s="211"/>
      <c r="M743" s="295"/>
      <c r="N743" s="211"/>
      <c r="O743" s="211"/>
      <c r="P743" s="211"/>
      <c r="Q743" s="211"/>
      <c r="R743" s="211"/>
      <c r="S743" s="211"/>
      <c r="T743" s="211"/>
      <c r="U743" s="211"/>
      <c r="V743" s="211"/>
      <c r="W743" s="211"/>
      <c r="X743" s="211"/>
      <c r="Y743" s="211"/>
      <c r="Z743" s="211"/>
    </row>
    <row r="744" spans="1:26" ht="15.75" customHeight="1">
      <c r="A744" s="211"/>
      <c r="B744" s="211"/>
      <c r="C744" s="211"/>
      <c r="D744" s="211"/>
      <c r="E744" s="211"/>
      <c r="F744" s="211"/>
      <c r="G744" s="211"/>
      <c r="H744" s="211"/>
      <c r="I744" s="211"/>
      <c r="J744" s="211"/>
      <c r="K744" s="295"/>
      <c r="L744" s="211"/>
      <c r="M744" s="295"/>
      <c r="N744" s="211"/>
      <c r="O744" s="211"/>
      <c r="P744" s="211"/>
      <c r="Q744" s="211"/>
      <c r="R744" s="211"/>
      <c r="S744" s="211"/>
      <c r="T744" s="211"/>
      <c r="U744" s="211"/>
      <c r="V744" s="211"/>
      <c r="W744" s="211"/>
      <c r="X744" s="211"/>
      <c r="Y744" s="211"/>
      <c r="Z744" s="211"/>
    </row>
    <row r="745" spans="1:26" ht="15.75" customHeight="1">
      <c r="A745" s="211"/>
      <c r="B745" s="211"/>
      <c r="C745" s="211"/>
      <c r="D745" s="211"/>
      <c r="E745" s="211"/>
      <c r="F745" s="211"/>
      <c r="G745" s="211"/>
      <c r="H745" s="211"/>
      <c r="I745" s="211"/>
      <c r="J745" s="211"/>
      <c r="K745" s="295"/>
      <c r="L745" s="211"/>
      <c r="M745" s="295"/>
      <c r="N745" s="211"/>
      <c r="O745" s="211"/>
      <c r="P745" s="211"/>
      <c r="Q745" s="211"/>
      <c r="R745" s="211"/>
      <c r="S745" s="211"/>
      <c r="T745" s="211"/>
      <c r="U745" s="211"/>
      <c r="V745" s="211"/>
      <c r="W745" s="211"/>
      <c r="X745" s="211"/>
      <c r="Y745" s="211"/>
      <c r="Z745" s="211"/>
    </row>
    <row r="746" spans="1:26" ht="15.75" customHeight="1">
      <c r="A746" s="211"/>
      <c r="B746" s="211"/>
      <c r="C746" s="211"/>
      <c r="D746" s="211"/>
      <c r="E746" s="211"/>
      <c r="F746" s="211"/>
      <c r="G746" s="211"/>
      <c r="H746" s="211"/>
      <c r="I746" s="211"/>
      <c r="J746" s="211"/>
      <c r="K746" s="295"/>
      <c r="L746" s="211"/>
      <c r="M746" s="295"/>
      <c r="N746" s="211"/>
      <c r="O746" s="211"/>
      <c r="P746" s="211"/>
      <c r="Q746" s="211"/>
      <c r="R746" s="211"/>
      <c r="S746" s="211"/>
      <c r="T746" s="211"/>
      <c r="U746" s="211"/>
      <c r="V746" s="211"/>
      <c r="W746" s="211"/>
      <c r="X746" s="211"/>
      <c r="Y746" s="211"/>
      <c r="Z746" s="211"/>
    </row>
    <row r="747" spans="1:26" ht="15.75" customHeight="1">
      <c r="A747" s="211"/>
      <c r="B747" s="211"/>
      <c r="C747" s="211"/>
      <c r="D747" s="211"/>
      <c r="E747" s="211"/>
      <c r="F747" s="211"/>
      <c r="G747" s="211"/>
      <c r="H747" s="211"/>
      <c r="I747" s="211"/>
      <c r="J747" s="211"/>
      <c r="K747" s="295"/>
      <c r="L747" s="211"/>
      <c r="M747" s="295"/>
      <c r="N747" s="211"/>
      <c r="O747" s="211"/>
      <c r="P747" s="211"/>
      <c r="Q747" s="211"/>
      <c r="R747" s="211"/>
      <c r="S747" s="211"/>
      <c r="T747" s="211"/>
      <c r="U747" s="211"/>
      <c r="V747" s="211"/>
      <c r="W747" s="211"/>
      <c r="X747" s="211"/>
      <c r="Y747" s="211"/>
      <c r="Z747" s="211"/>
    </row>
    <row r="748" spans="1:26" ht="15.75" customHeight="1">
      <c r="A748" s="211"/>
      <c r="B748" s="211"/>
      <c r="C748" s="211"/>
      <c r="D748" s="211"/>
      <c r="E748" s="211"/>
      <c r="F748" s="211"/>
      <c r="G748" s="211"/>
      <c r="H748" s="211"/>
      <c r="I748" s="211"/>
      <c r="J748" s="211"/>
      <c r="K748" s="295"/>
      <c r="L748" s="211"/>
      <c r="M748" s="295"/>
      <c r="N748" s="211"/>
      <c r="O748" s="211"/>
      <c r="P748" s="211"/>
      <c r="Q748" s="211"/>
      <c r="R748" s="211"/>
      <c r="S748" s="211"/>
      <c r="T748" s="211"/>
      <c r="U748" s="211"/>
      <c r="V748" s="211"/>
      <c r="W748" s="211"/>
      <c r="X748" s="211"/>
      <c r="Y748" s="211"/>
      <c r="Z748" s="211"/>
    </row>
    <row r="749" spans="1:26" ht="15.75" customHeight="1">
      <c r="A749" s="211"/>
      <c r="B749" s="211"/>
      <c r="C749" s="211"/>
      <c r="D749" s="211"/>
      <c r="E749" s="211"/>
      <c r="F749" s="211"/>
      <c r="G749" s="211"/>
      <c r="H749" s="211"/>
      <c r="I749" s="211"/>
      <c r="J749" s="211"/>
      <c r="K749" s="295"/>
      <c r="L749" s="211"/>
      <c r="M749" s="295"/>
      <c r="N749" s="211"/>
      <c r="O749" s="211"/>
      <c r="P749" s="211"/>
      <c r="Q749" s="211"/>
      <c r="R749" s="211"/>
      <c r="S749" s="211"/>
      <c r="T749" s="211"/>
      <c r="U749" s="211"/>
      <c r="V749" s="211"/>
      <c r="W749" s="211"/>
      <c r="X749" s="211"/>
      <c r="Y749" s="211"/>
      <c r="Z749" s="211"/>
    </row>
    <row r="750" spans="1:26" ht="15.75" customHeight="1">
      <c r="A750" s="211"/>
      <c r="B750" s="211"/>
      <c r="C750" s="211"/>
      <c r="D750" s="211"/>
      <c r="E750" s="211"/>
      <c r="F750" s="211"/>
      <c r="G750" s="211"/>
      <c r="H750" s="211"/>
      <c r="I750" s="211"/>
      <c r="J750" s="211"/>
      <c r="K750" s="295"/>
      <c r="L750" s="211"/>
      <c r="M750" s="295"/>
      <c r="N750" s="211"/>
      <c r="O750" s="211"/>
      <c r="P750" s="211"/>
      <c r="Q750" s="211"/>
      <c r="R750" s="211"/>
      <c r="S750" s="211"/>
      <c r="T750" s="211"/>
      <c r="U750" s="211"/>
      <c r="V750" s="211"/>
      <c r="W750" s="211"/>
      <c r="X750" s="211"/>
      <c r="Y750" s="211"/>
      <c r="Z750" s="211"/>
    </row>
    <row r="751" spans="1:26" ht="15.75" customHeight="1">
      <c r="A751" s="211"/>
      <c r="B751" s="211"/>
      <c r="C751" s="211"/>
      <c r="D751" s="211"/>
      <c r="E751" s="211"/>
      <c r="F751" s="211"/>
      <c r="G751" s="211"/>
      <c r="H751" s="211"/>
      <c r="I751" s="211"/>
      <c r="J751" s="211"/>
      <c r="K751" s="295"/>
      <c r="L751" s="211"/>
      <c r="M751" s="295"/>
      <c r="N751" s="211"/>
      <c r="O751" s="211"/>
      <c r="P751" s="211"/>
      <c r="Q751" s="211"/>
      <c r="R751" s="211"/>
      <c r="S751" s="211"/>
      <c r="T751" s="211"/>
      <c r="U751" s="211"/>
      <c r="V751" s="211"/>
      <c r="W751" s="211"/>
      <c r="X751" s="211"/>
      <c r="Y751" s="211"/>
      <c r="Z751" s="211"/>
    </row>
    <row r="752" spans="1:26" ht="15.75" customHeight="1">
      <c r="A752" s="211"/>
      <c r="B752" s="211"/>
      <c r="C752" s="211"/>
      <c r="D752" s="211"/>
      <c r="E752" s="211"/>
      <c r="F752" s="211"/>
      <c r="G752" s="211"/>
      <c r="H752" s="211"/>
      <c r="I752" s="211"/>
      <c r="J752" s="211"/>
      <c r="K752" s="295"/>
      <c r="L752" s="211"/>
      <c r="M752" s="295"/>
      <c r="N752" s="211"/>
      <c r="O752" s="211"/>
      <c r="P752" s="211"/>
      <c r="Q752" s="211"/>
      <c r="R752" s="211"/>
      <c r="S752" s="211"/>
      <c r="T752" s="211"/>
      <c r="U752" s="211"/>
      <c r="V752" s="211"/>
      <c r="W752" s="211"/>
      <c r="X752" s="211"/>
      <c r="Y752" s="211"/>
      <c r="Z752" s="211"/>
    </row>
    <row r="753" spans="1:26" ht="15.75" customHeight="1">
      <c r="A753" s="211"/>
      <c r="B753" s="211"/>
      <c r="C753" s="211"/>
      <c r="D753" s="211"/>
      <c r="E753" s="211"/>
      <c r="F753" s="211"/>
      <c r="G753" s="211"/>
      <c r="H753" s="211"/>
      <c r="I753" s="211"/>
      <c r="J753" s="211"/>
      <c r="K753" s="295"/>
      <c r="L753" s="211"/>
      <c r="M753" s="295"/>
      <c r="N753" s="211"/>
      <c r="O753" s="211"/>
      <c r="P753" s="211"/>
      <c r="Q753" s="211"/>
      <c r="R753" s="211"/>
      <c r="S753" s="211"/>
      <c r="T753" s="211"/>
      <c r="U753" s="211"/>
      <c r="V753" s="211"/>
      <c r="W753" s="211"/>
      <c r="X753" s="211"/>
      <c r="Y753" s="211"/>
      <c r="Z753" s="211"/>
    </row>
    <row r="754" spans="1:26" ht="15.75" customHeight="1">
      <c r="A754" s="211"/>
      <c r="B754" s="211"/>
      <c r="C754" s="211"/>
      <c r="D754" s="211"/>
      <c r="E754" s="211"/>
      <c r="F754" s="211"/>
      <c r="G754" s="211"/>
      <c r="H754" s="211"/>
      <c r="I754" s="211"/>
      <c r="J754" s="211"/>
      <c r="K754" s="295"/>
      <c r="L754" s="211"/>
      <c r="M754" s="295"/>
      <c r="N754" s="211"/>
      <c r="O754" s="211"/>
      <c r="P754" s="211"/>
      <c r="Q754" s="211"/>
      <c r="R754" s="211"/>
      <c r="S754" s="211"/>
      <c r="T754" s="211"/>
      <c r="U754" s="211"/>
      <c r="V754" s="211"/>
      <c r="W754" s="211"/>
      <c r="X754" s="211"/>
      <c r="Y754" s="211"/>
      <c r="Z754" s="211"/>
    </row>
    <row r="755" spans="1:26" ht="15.75" customHeight="1">
      <c r="A755" s="211"/>
      <c r="B755" s="211"/>
      <c r="C755" s="211"/>
      <c r="D755" s="211"/>
      <c r="E755" s="211"/>
      <c r="F755" s="211"/>
      <c r="G755" s="211"/>
      <c r="H755" s="211"/>
      <c r="I755" s="211"/>
      <c r="J755" s="211"/>
      <c r="K755" s="295"/>
      <c r="L755" s="211"/>
      <c r="M755" s="295"/>
      <c r="N755" s="211"/>
      <c r="O755" s="211"/>
      <c r="P755" s="211"/>
      <c r="Q755" s="211"/>
      <c r="R755" s="211"/>
      <c r="S755" s="211"/>
      <c r="T755" s="211"/>
      <c r="U755" s="211"/>
      <c r="V755" s="211"/>
      <c r="W755" s="211"/>
      <c r="X755" s="211"/>
      <c r="Y755" s="211"/>
      <c r="Z755" s="211"/>
    </row>
    <row r="756" spans="1:26" ht="15.75" customHeight="1">
      <c r="A756" s="211"/>
      <c r="B756" s="211"/>
      <c r="C756" s="211"/>
      <c r="D756" s="211"/>
      <c r="E756" s="211"/>
      <c r="F756" s="211"/>
      <c r="G756" s="211"/>
      <c r="H756" s="211"/>
      <c r="I756" s="211"/>
      <c r="J756" s="211"/>
      <c r="K756" s="295"/>
      <c r="L756" s="211"/>
      <c r="M756" s="295"/>
      <c r="N756" s="211"/>
      <c r="O756" s="211"/>
      <c r="P756" s="211"/>
      <c r="Q756" s="211"/>
      <c r="R756" s="211"/>
      <c r="S756" s="211"/>
      <c r="T756" s="211"/>
      <c r="U756" s="211"/>
      <c r="V756" s="211"/>
      <c r="W756" s="211"/>
      <c r="X756" s="211"/>
      <c r="Y756" s="211"/>
      <c r="Z756" s="211"/>
    </row>
    <row r="757" spans="1:26" ht="15.75" customHeight="1">
      <c r="A757" s="211"/>
      <c r="B757" s="211"/>
      <c r="C757" s="211"/>
      <c r="D757" s="211"/>
      <c r="E757" s="211"/>
      <c r="F757" s="211"/>
      <c r="G757" s="211"/>
      <c r="H757" s="211"/>
      <c r="I757" s="211"/>
      <c r="J757" s="211"/>
      <c r="K757" s="295"/>
      <c r="L757" s="211"/>
      <c r="M757" s="295"/>
      <c r="N757" s="211"/>
      <c r="O757" s="211"/>
      <c r="P757" s="211"/>
      <c r="Q757" s="211"/>
      <c r="R757" s="211"/>
      <c r="S757" s="211"/>
      <c r="T757" s="211"/>
      <c r="U757" s="211"/>
      <c r="V757" s="211"/>
      <c r="W757" s="211"/>
      <c r="X757" s="211"/>
      <c r="Y757" s="211"/>
      <c r="Z757" s="211"/>
    </row>
    <row r="758" spans="1:26" ht="15.75" customHeight="1">
      <c r="A758" s="211"/>
      <c r="B758" s="211"/>
      <c r="C758" s="211"/>
      <c r="D758" s="211"/>
      <c r="E758" s="211"/>
      <c r="F758" s="211"/>
      <c r="G758" s="211"/>
      <c r="H758" s="211"/>
      <c r="I758" s="211"/>
      <c r="J758" s="211"/>
      <c r="K758" s="295"/>
      <c r="L758" s="211"/>
      <c r="M758" s="295"/>
      <c r="N758" s="211"/>
      <c r="O758" s="211"/>
      <c r="P758" s="211"/>
      <c r="Q758" s="211"/>
      <c r="R758" s="211"/>
      <c r="S758" s="211"/>
      <c r="T758" s="211"/>
      <c r="U758" s="211"/>
      <c r="V758" s="211"/>
      <c r="W758" s="211"/>
      <c r="X758" s="211"/>
      <c r="Y758" s="211"/>
      <c r="Z758" s="211"/>
    </row>
    <row r="759" spans="1:26" ht="15.75" customHeight="1">
      <c r="A759" s="211"/>
      <c r="B759" s="211"/>
      <c r="C759" s="211"/>
      <c r="D759" s="211"/>
      <c r="E759" s="211"/>
      <c r="F759" s="211"/>
      <c r="G759" s="211"/>
      <c r="H759" s="211"/>
      <c r="I759" s="211"/>
      <c r="J759" s="211"/>
      <c r="K759" s="295"/>
      <c r="L759" s="211"/>
      <c r="M759" s="295"/>
      <c r="N759" s="211"/>
      <c r="O759" s="211"/>
      <c r="P759" s="211"/>
      <c r="Q759" s="211"/>
      <c r="R759" s="211"/>
      <c r="S759" s="211"/>
      <c r="T759" s="211"/>
      <c r="U759" s="211"/>
      <c r="V759" s="211"/>
      <c r="W759" s="211"/>
      <c r="X759" s="211"/>
      <c r="Y759" s="211"/>
      <c r="Z759" s="211"/>
    </row>
    <row r="760" spans="1:26" ht="15.75" customHeight="1">
      <c r="A760" s="211"/>
      <c r="B760" s="211"/>
      <c r="C760" s="211"/>
      <c r="D760" s="211"/>
      <c r="E760" s="211"/>
      <c r="F760" s="211"/>
      <c r="G760" s="211"/>
      <c r="H760" s="211"/>
      <c r="I760" s="211"/>
      <c r="J760" s="211"/>
      <c r="K760" s="295"/>
      <c r="L760" s="211"/>
      <c r="M760" s="295"/>
      <c r="N760" s="211"/>
      <c r="O760" s="211"/>
      <c r="P760" s="211"/>
      <c r="Q760" s="211"/>
      <c r="R760" s="211"/>
      <c r="S760" s="211"/>
      <c r="T760" s="211"/>
      <c r="U760" s="211"/>
      <c r="V760" s="211"/>
      <c r="W760" s="211"/>
      <c r="X760" s="211"/>
      <c r="Y760" s="211"/>
      <c r="Z760" s="211"/>
    </row>
    <row r="761" spans="1:26" ht="15.75" customHeight="1">
      <c r="A761" s="211"/>
      <c r="B761" s="211"/>
      <c r="C761" s="211"/>
      <c r="D761" s="211"/>
      <c r="E761" s="211"/>
      <c r="F761" s="211"/>
      <c r="G761" s="211"/>
      <c r="H761" s="211"/>
      <c r="I761" s="211"/>
      <c r="J761" s="211"/>
      <c r="K761" s="295"/>
      <c r="L761" s="211"/>
      <c r="M761" s="295"/>
      <c r="N761" s="211"/>
      <c r="O761" s="211"/>
      <c r="P761" s="211"/>
      <c r="Q761" s="211"/>
      <c r="R761" s="211"/>
      <c r="S761" s="211"/>
      <c r="T761" s="211"/>
      <c r="U761" s="211"/>
      <c r="V761" s="211"/>
      <c r="W761" s="211"/>
      <c r="X761" s="211"/>
      <c r="Y761" s="211"/>
      <c r="Z761" s="211"/>
    </row>
    <row r="762" spans="1:26" ht="15.75" customHeight="1">
      <c r="A762" s="211"/>
      <c r="B762" s="211"/>
      <c r="C762" s="211"/>
      <c r="D762" s="211"/>
      <c r="E762" s="211"/>
      <c r="F762" s="211"/>
      <c r="G762" s="211"/>
      <c r="H762" s="211"/>
      <c r="I762" s="211"/>
      <c r="J762" s="211"/>
      <c r="K762" s="295"/>
      <c r="L762" s="211"/>
      <c r="M762" s="295"/>
      <c r="N762" s="211"/>
      <c r="O762" s="211"/>
      <c r="P762" s="211"/>
      <c r="Q762" s="211"/>
      <c r="R762" s="211"/>
      <c r="S762" s="211"/>
      <c r="T762" s="211"/>
      <c r="U762" s="211"/>
      <c r="V762" s="211"/>
      <c r="W762" s="211"/>
      <c r="X762" s="211"/>
      <c r="Y762" s="211"/>
      <c r="Z762" s="211"/>
    </row>
    <row r="763" spans="1:26" ht="15.75" customHeight="1">
      <c r="A763" s="211"/>
      <c r="B763" s="211"/>
      <c r="C763" s="211"/>
      <c r="D763" s="211"/>
      <c r="E763" s="211"/>
      <c r="F763" s="211"/>
      <c r="G763" s="211"/>
      <c r="H763" s="211"/>
      <c r="I763" s="211"/>
      <c r="J763" s="211"/>
      <c r="K763" s="295"/>
      <c r="L763" s="211"/>
      <c r="M763" s="295"/>
      <c r="N763" s="211"/>
      <c r="O763" s="211"/>
      <c r="P763" s="211"/>
      <c r="Q763" s="211"/>
      <c r="R763" s="211"/>
      <c r="S763" s="211"/>
      <c r="T763" s="211"/>
      <c r="U763" s="211"/>
      <c r="V763" s="211"/>
      <c r="W763" s="211"/>
      <c r="X763" s="211"/>
      <c r="Y763" s="211"/>
      <c r="Z763" s="211"/>
    </row>
    <row r="764" spans="1:26" ht="15.75" customHeight="1">
      <c r="A764" s="211"/>
      <c r="B764" s="211"/>
      <c r="C764" s="211"/>
      <c r="D764" s="211"/>
      <c r="E764" s="211"/>
      <c r="F764" s="211"/>
      <c r="G764" s="211"/>
      <c r="H764" s="211"/>
      <c r="I764" s="211"/>
      <c r="J764" s="211"/>
      <c r="K764" s="295"/>
      <c r="L764" s="211"/>
      <c r="M764" s="295"/>
      <c r="N764" s="211"/>
      <c r="O764" s="211"/>
      <c r="P764" s="211"/>
      <c r="Q764" s="211"/>
      <c r="R764" s="211"/>
      <c r="S764" s="211"/>
      <c r="T764" s="211"/>
      <c r="U764" s="211"/>
      <c r="V764" s="211"/>
      <c r="W764" s="211"/>
      <c r="X764" s="211"/>
      <c r="Y764" s="211"/>
      <c r="Z764" s="211"/>
    </row>
    <row r="765" spans="1:26" ht="15.75" customHeight="1">
      <c r="A765" s="211"/>
      <c r="B765" s="211"/>
      <c r="C765" s="211"/>
      <c r="D765" s="211"/>
      <c r="E765" s="211"/>
      <c r="F765" s="211"/>
      <c r="G765" s="211"/>
      <c r="H765" s="211"/>
      <c r="I765" s="211"/>
      <c r="J765" s="211"/>
      <c r="K765" s="295"/>
      <c r="L765" s="211"/>
      <c r="M765" s="295"/>
      <c r="N765" s="211"/>
      <c r="O765" s="211"/>
      <c r="P765" s="211"/>
      <c r="Q765" s="211"/>
      <c r="R765" s="211"/>
      <c r="S765" s="211"/>
      <c r="T765" s="211"/>
      <c r="U765" s="211"/>
      <c r="V765" s="211"/>
      <c r="W765" s="211"/>
      <c r="X765" s="211"/>
      <c r="Y765" s="211"/>
      <c r="Z765" s="211"/>
    </row>
    <row r="766" spans="1:26" ht="15.75" customHeight="1">
      <c r="A766" s="211"/>
      <c r="B766" s="211"/>
      <c r="C766" s="211"/>
      <c r="D766" s="211"/>
      <c r="E766" s="211"/>
      <c r="F766" s="211"/>
      <c r="G766" s="211"/>
      <c r="H766" s="211"/>
      <c r="I766" s="211"/>
      <c r="J766" s="211"/>
      <c r="K766" s="295"/>
      <c r="L766" s="211"/>
      <c r="M766" s="295"/>
      <c r="N766" s="211"/>
      <c r="O766" s="211"/>
      <c r="P766" s="211"/>
      <c r="Q766" s="211"/>
      <c r="R766" s="211"/>
      <c r="S766" s="211"/>
      <c r="T766" s="211"/>
      <c r="U766" s="211"/>
      <c r="V766" s="211"/>
      <c r="W766" s="211"/>
      <c r="X766" s="211"/>
      <c r="Y766" s="211"/>
      <c r="Z766" s="211"/>
    </row>
    <row r="767" spans="1:26" ht="15.75" customHeight="1">
      <c r="A767" s="211"/>
      <c r="B767" s="211"/>
      <c r="C767" s="211"/>
      <c r="D767" s="211"/>
      <c r="E767" s="211"/>
      <c r="F767" s="211"/>
      <c r="G767" s="211"/>
      <c r="H767" s="211"/>
      <c r="I767" s="211"/>
      <c r="J767" s="211"/>
      <c r="K767" s="295"/>
      <c r="L767" s="211"/>
      <c r="M767" s="295"/>
      <c r="N767" s="211"/>
      <c r="O767" s="211"/>
      <c r="P767" s="211"/>
      <c r="Q767" s="211"/>
      <c r="R767" s="211"/>
      <c r="S767" s="211"/>
      <c r="T767" s="211"/>
      <c r="U767" s="211"/>
      <c r="V767" s="211"/>
      <c r="W767" s="211"/>
      <c r="X767" s="211"/>
      <c r="Y767" s="211"/>
      <c r="Z767" s="211"/>
    </row>
    <row r="768" spans="1:26" ht="15.75" customHeight="1">
      <c r="A768" s="211"/>
      <c r="B768" s="211"/>
      <c r="C768" s="211"/>
      <c r="D768" s="211"/>
      <c r="E768" s="211"/>
      <c r="F768" s="211"/>
      <c r="G768" s="211"/>
      <c r="H768" s="211"/>
      <c r="I768" s="211"/>
      <c r="J768" s="211"/>
      <c r="K768" s="295"/>
      <c r="L768" s="211"/>
      <c r="M768" s="295"/>
      <c r="N768" s="211"/>
      <c r="O768" s="211"/>
      <c r="P768" s="211"/>
      <c r="Q768" s="211"/>
      <c r="R768" s="211"/>
      <c r="S768" s="211"/>
      <c r="T768" s="211"/>
      <c r="U768" s="211"/>
      <c r="V768" s="211"/>
      <c r="W768" s="211"/>
      <c r="X768" s="211"/>
      <c r="Y768" s="211"/>
      <c r="Z768" s="211"/>
    </row>
    <row r="769" spans="1:26" ht="15.75" customHeight="1">
      <c r="A769" s="211"/>
      <c r="B769" s="211"/>
      <c r="C769" s="211"/>
      <c r="D769" s="211"/>
      <c r="E769" s="211"/>
      <c r="F769" s="211"/>
      <c r="G769" s="211"/>
      <c r="H769" s="211"/>
      <c r="I769" s="211"/>
      <c r="J769" s="211"/>
      <c r="K769" s="295"/>
      <c r="L769" s="211"/>
      <c r="M769" s="295"/>
      <c r="N769" s="211"/>
      <c r="O769" s="211"/>
      <c r="P769" s="211"/>
      <c r="Q769" s="211"/>
      <c r="R769" s="211"/>
      <c r="S769" s="211"/>
      <c r="T769" s="211"/>
      <c r="U769" s="211"/>
      <c r="V769" s="211"/>
      <c r="W769" s="211"/>
      <c r="X769" s="211"/>
      <c r="Y769" s="211"/>
      <c r="Z769" s="211"/>
    </row>
    <row r="770" spans="1:26" ht="15.75" customHeight="1">
      <c r="A770" s="211"/>
      <c r="B770" s="211"/>
      <c r="C770" s="211"/>
      <c r="D770" s="211"/>
      <c r="E770" s="211"/>
      <c r="F770" s="211"/>
      <c r="G770" s="211"/>
      <c r="H770" s="211"/>
      <c r="I770" s="211"/>
      <c r="J770" s="211"/>
      <c r="K770" s="295"/>
      <c r="L770" s="211"/>
      <c r="M770" s="295"/>
      <c r="N770" s="211"/>
      <c r="O770" s="211"/>
      <c r="P770" s="211"/>
      <c r="Q770" s="211"/>
      <c r="R770" s="211"/>
      <c r="S770" s="211"/>
      <c r="T770" s="211"/>
      <c r="U770" s="211"/>
      <c r="V770" s="211"/>
      <c r="W770" s="211"/>
      <c r="X770" s="211"/>
      <c r="Y770" s="211"/>
      <c r="Z770" s="211"/>
    </row>
    <row r="771" spans="1:26" ht="15.75" customHeight="1">
      <c r="A771" s="211"/>
      <c r="B771" s="211"/>
      <c r="C771" s="211"/>
      <c r="D771" s="211"/>
      <c r="E771" s="211"/>
      <c r="F771" s="211"/>
      <c r="G771" s="211"/>
      <c r="H771" s="211"/>
      <c r="I771" s="211"/>
      <c r="J771" s="211"/>
      <c r="K771" s="295"/>
      <c r="L771" s="211"/>
      <c r="M771" s="295"/>
      <c r="N771" s="211"/>
      <c r="O771" s="211"/>
      <c r="P771" s="211"/>
      <c r="Q771" s="211"/>
      <c r="R771" s="211"/>
      <c r="S771" s="211"/>
      <c r="T771" s="211"/>
      <c r="U771" s="211"/>
      <c r="V771" s="211"/>
      <c r="W771" s="211"/>
      <c r="X771" s="211"/>
      <c r="Y771" s="211"/>
      <c r="Z771" s="211"/>
    </row>
    <row r="772" spans="1:26" ht="15.75" customHeight="1">
      <c r="A772" s="211"/>
      <c r="B772" s="211"/>
      <c r="C772" s="211"/>
      <c r="D772" s="211"/>
      <c r="E772" s="211"/>
      <c r="F772" s="211"/>
      <c r="G772" s="211"/>
      <c r="H772" s="211"/>
      <c r="I772" s="211"/>
      <c r="J772" s="211"/>
      <c r="K772" s="295"/>
      <c r="L772" s="211"/>
      <c r="M772" s="295"/>
      <c r="N772" s="211"/>
      <c r="O772" s="211"/>
      <c r="P772" s="211"/>
      <c r="Q772" s="211"/>
      <c r="R772" s="211"/>
      <c r="S772" s="211"/>
      <c r="T772" s="211"/>
      <c r="U772" s="211"/>
      <c r="V772" s="211"/>
      <c r="W772" s="211"/>
      <c r="X772" s="211"/>
      <c r="Y772" s="211"/>
      <c r="Z772" s="211"/>
    </row>
    <row r="773" spans="1:26" ht="15.75" customHeight="1">
      <c r="A773" s="211"/>
      <c r="B773" s="211"/>
      <c r="C773" s="211"/>
      <c r="D773" s="211"/>
      <c r="E773" s="211"/>
      <c r="F773" s="211"/>
      <c r="G773" s="211"/>
      <c r="H773" s="211"/>
      <c r="I773" s="211"/>
      <c r="J773" s="211"/>
      <c r="K773" s="295"/>
      <c r="L773" s="211"/>
      <c r="M773" s="295"/>
      <c r="N773" s="211"/>
      <c r="O773" s="211"/>
      <c r="P773" s="211"/>
      <c r="Q773" s="211"/>
      <c r="R773" s="211"/>
      <c r="S773" s="211"/>
      <c r="T773" s="211"/>
      <c r="U773" s="211"/>
      <c r="V773" s="211"/>
      <c r="W773" s="211"/>
      <c r="X773" s="211"/>
      <c r="Y773" s="211"/>
      <c r="Z773" s="211"/>
    </row>
    <row r="774" spans="1:26" ht="15.75" customHeight="1">
      <c r="A774" s="211"/>
      <c r="B774" s="211"/>
      <c r="C774" s="211"/>
      <c r="D774" s="211"/>
      <c r="E774" s="211"/>
      <c r="F774" s="211"/>
      <c r="G774" s="211"/>
      <c r="H774" s="211"/>
      <c r="I774" s="211"/>
      <c r="J774" s="211"/>
      <c r="K774" s="295"/>
      <c r="L774" s="211"/>
      <c r="M774" s="295"/>
      <c r="N774" s="211"/>
      <c r="O774" s="211"/>
      <c r="P774" s="211"/>
      <c r="Q774" s="211"/>
      <c r="R774" s="211"/>
      <c r="S774" s="211"/>
      <c r="T774" s="211"/>
      <c r="U774" s="211"/>
      <c r="V774" s="211"/>
      <c r="W774" s="211"/>
      <c r="X774" s="211"/>
      <c r="Y774" s="211"/>
      <c r="Z774" s="211"/>
    </row>
    <row r="775" spans="1:26" ht="15.75" customHeight="1">
      <c r="A775" s="211"/>
      <c r="B775" s="211"/>
      <c r="C775" s="211"/>
      <c r="D775" s="211"/>
      <c r="E775" s="211"/>
      <c r="F775" s="211"/>
      <c r="G775" s="211"/>
      <c r="H775" s="211"/>
      <c r="I775" s="211"/>
      <c r="J775" s="211"/>
      <c r="K775" s="295"/>
      <c r="L775" s="211"/>
      <c r="M775" s="295"/>
      <c r="N775" s="211"/>
      <c r="O775" s="211"/>
      <c r="P775" s="211"/>
      <c r="Q775" s="211"/>
      <c r="R775" s="211"/>
      <c r="S775" s="211"/>
      <c r="T775" s="211"/>
      <c r="U775" s="211"/>
      <c r="V775" s="211"/>
      <c r="W775" s="211"/>
      <c r="X775" s="211"/>
      <c r="Y775" s="211"/>
      <c r="Z775" s="211"/>
    </row>
    <row r="776" spans="1:26" ht="15.75" customHeight="1">
      <c r="A776" s="211"/>
      <c r="B776" s="211"/>
      <c r="C776" s="211"/>
      <c r="D776" s="211"/>
      <c r="E776" s="211"/>
      <c r="F776" s="211"/>
      <c r="G776" s="211"/>
      <c r="H776" s="211"/>
      <c r="I776" s="211"/>
      <c r="J776" s="211"/>
      <c r="K776" s="295"/>
      <c r="L776" s="211"/>
      <c r="M776" s="295"/>
      <c r="N776" s="211"/>
      <c r="O776" s="211"/>
      <c r="P776" s="211"/>
      <c r="Q776" s="211"/>
      <c r="R776" s="211"/>
      <c r="S776" s="211"/>
      <c r="T776" s="211"/>
      <c r="U776" s="211"/>
      <c r="V776" s="211"/>
      <c r="W776" s="211"/>
      <c r="X776" s="211"/>
      <c r="Y776" s="211"/>
      <c r="Z776" s="211"/>
    </row>
    <row r="777" spans="1:26" ht="15.75" customHeight="1">
      <c r="A777" s="211"/>
      <c r="B777" s="211"/>
      <c r="C777" s="211"/>
      <c r="D777" s="211"/>
      <c r="E777" s="211"/>
      <c r="F777" s="211"/>
      <c r="G777" s="211"/>
      <c r="H777" s="211"/>
      <c r="I777" s="211"/>
      <c r="J777" s="211"/>
      <c r="K777" s="295"/>
      <c r="L777" s="211"/>
      <c r="M777" s="295"/>
      <c r="N777" s="211"/>
      <c r="O777" s="211"/>
      <c r="P777" s="211"/>
      <c r="Q777" s="211"/>
      <c r="R777" s="211"/>
      <c r="S777" s="211"/>
      <c r="T777" s="211"/>
      <c r="U777" s="211"/>
      <c r="V777" s="211"/>
      <c r="W777" s="211"/>
      <c r="X777" s="211"/>
      <c r="Y777" s="211"/>
      <c r="Z777" s="211"/>
    </row>
    <row r="778" spans="1:26" ht="15.75" customHeight="1">
      <c r="A778" s="211"/>
      <c r="B778" s="211"/>
      <c r="C778" s="211"/>
      <c r="D778" s="211"/>
      <c r="E778" s="211"/>
      <c r="F778" s="211"/>
      <c r="G778" s="211"/>
      <c r="H778" s="211"/>
      <c r="I778" s="211"/>
      <c r="J778" s="211"/>
      <c r="K778" s="295"/>
      <c r="L778" s="211"/>
      <c r="M778" s="295"/>
      <c r="N778" s="211"/>
      <c r="O778" s="211"/>
      <c r="P778" s="211"/>
      <c r="Q778" s="211"/>
      <c r="R778" s="211"/>
      <c r="S778" s="211"/>
      <c r="T778" s="211"/>
      <c r="U778" s="211"/>
      <c r="V778" s="211"/>
      <c r="W778" s="211"/>
      <c r="X778" s="211"/>
      <c r="Y778" s="211"/>
      <c r="Z778" s="211"/>
    </row>
    <row r="779" spans="1:26" ht="15.75" customHeight="1">
      <c r="A779" s="211"/>
      <c r="B779" s="211"/>
      <c r="C779" s="211"/>
      <c r="D779" s="211"/>
      <c r="E779" s="211"/>
      <c r="F779" s="211"/>
      <c r="G779" s="211"/>
      <c r="H779" s="211"/>
      <c r="I779" s="211"/>
      <c r="J779" s="211"/>
      <c r="K779" s="295"/>
      <c r="L779" s="211"/>
      <c r="M779" s="295"/>
      <c r="N779" s="211"/>
      <c r="O779" s="211"/>
      <c r="P779" s="211"/>
      <c r="Q779" s="211"/>
      <c r="R779" s="211"/>
      <c r="S779" s="211"/>
      <c r="T779" s="211"/>
      <c r="U779" s="211"/>
      <c r="V779" s="211"/>
      <c r="W779" s="211"/>
      <c r="X779" s="211"/>
      <c r="Y779" s="211"/>
      <c r="Z779" s="211"/>
    </row>
    <row r="780" spans="1:26" ht="15.75" customHeight="1">
      <c r="A780" s="211"/>
      <c r="B780" s="211"/>
      <c r="C780" s="211"/>
      <c r="D780" s="211"/>
      <c r="E780" s="211"/>
      <c r="F780" s="211"/>
      <c r="G780" s="211"/>
      <c r="H780" s="211"/>
      <c r="I780" s="211"/>
      <c r="J780" s="211"/>
      <c r="K780" s="295"/>
      <c r="L780" s="211"/>
      <c r="M780" s="295"/>
      <c r="N780" s="211"/>
      <c r="O780" s="211"/>
      <c r="P780" s="211"/>
      <c r="Q780" s="211"/>
      <c r="R780" s="211"/>
      <c r="S780" s="211"/>
      <c r="T780" s="211"/>
      <c r="U780" s="211"/>
      <c r="V780" s="211"/>
      <c r="W780" s="211"/>
      <c r="X780" s="211"/>
      <c r="Y780" s="211"/>
      <c r="Z780" s="211"/>
    </row>
    <row r="781" spans="1:26" ht="15.75" customHeight="1">
      <c r="A781" s="211"/>
      <c r="B781" s="211"/>
      <c r="C781" s="211"/>
      <c r="D781" s="211"/>
      <c r="E781" s="211"/>
      <c r="F781" s="211"/>
      <c r="G781" s="211"/>
      <c r="H781" s="211"/>
      <c r="I781" s="211"/>
      <c r="J781" s="211"/>
      <c r="K781" s="295"/>
      <c r="L781" s="211"/>
      <c r="M781" s="295"/>
      <c r="N781" s="211"/>
      <c r="O781" s="211"/>
      <c r="P781" s="211"/>
      <c r="Q781" s="211"/>
      <c r="R781" s="211"/>
      <c r="S781" s="211"/>
      <c r="T781" s="211"/>
      <c r="U781" s="211"/>
      <c r="V781" s="211"/>
      <c r="W781" s="211"/>
      <c r="X781" s="211"/>
      <c r="Y781" s="211"/>
      <c r="Z781" s="211"/>
    </row>
    <row r="782" spans="1:26" ht="15.75" customHeight="1">
      <c r="A782" s="211"/>
      <c r="B782" s="211"/>
      <c r="C782" s="211"/>
      <c r="D782" s="211"/>
      <c r="E782" s="211"/>
      <c r="F782" s="211"/>
      <c r="G782" s="211"/>
      <c r="H782" s="211"/>
      <c r="I782" s="211"/>
      <c r="J782" s="211"/>
      <c r="K782" s="295"/>
      <c r="L782" s="211"/>
      <c r="M782" s="295"/>
      <c r="N782" s="211"/>
      <c r="O782" s="211"/>
      <c r="P782" s="211"/>
      <c r="Q782" s="211"/>
      <c r="R782" s="211"/>
      <c r="S782" s="211"/>
      <c r="T782" s="211"/>
      <c r="U782" s="211"/>
      <c r="V782" s="211"/>
      <c r="W782" s="211"/>
      <c r="X782" s="211"/>
      <c r="Y782" s="211"/>
      <c r="Z782" s="211"/>
    </row>
    <row r="783" spans="1:26" ht="15.75" customHeight="1">
      <c r="A783" s="211"/>
      <c r="B783" s="211"/>
      <c r="C783" s="211"/>
      <c r="D783" s="211"/>
      <c r="E783" s="211"/>
      <c r="F783" s="211"/>
      <c r="G783" s="211"/>
      <c r="H783" s="211"/>
      <c r="I783" s="211"/>
      <c r="J783" s="211"/>
      <c r="K783" s="295"/>
      <c r="L783" s="211"/>
      <c r="M783" s="295"/>
      <c r="N783" s="211"/>
      <c r="O783" s="211"/>
      <c r="P783" s="211"/>
      <c r="Q783" s="211"/>
      <c r="R783" s="211"/>
      <c r="S783" s="211"/>
      <c r="T783" s="211"/>
      <c r="U783" s="211"/>
      <c r="V783" s="211"/>
      <c r="W783" s="211"/>
      <c r="X783" s="211"/>
      <c r="Y783" s="211"/>
      <c r="Z783" s="211"/>
    </row>
    <row r="784" spans="1:26" ht="15.75" customHeight="1">
      <c r="A784" s="211"/>
      <c r="B784" s="211"/>
      <c r="C784" s="211"/>
      <c r="D784" s="211"/>
      <c r="E784" s="211"/>
      <c r="F784" s="211"/>
      <c r="G784" s="211"/>
      <c r="H784" s="211"/>
      <c r="I784" s="211"/>
      <c r="J784" s="211"/>
      <c r="K784" s="295"/>
      <c r="L784" s="211"/>
      <c r="M784" s="295"/>
      <c r="N784" s="211"/>
      <c r="O784" s="211"/>
      <c r="P784" s="211"/>
      <c r="Q784" s="211"/>
      <c r="R784" s="211"/>
      <c r="S784" s="211"/>
      <c r="T784" s="211"/>
      <c r="U784" s="211"/>
      <c r="V784" s="211"/>
      <c r="W784" s="211"/>
      <c r="X784" s="211"/>
      <c r="Y784" s="211"/>
      <c r="Z784" s="211"/>
    </row>
    <row r="785" spans="1:26" ht="15.75" customHeight="1">
      <c r="A785" s="211"/>
      <c r="B785" s="211"/>
      <c r="C785" s="211"/>
      <c r="D785" s="211"/>
      <c r="E785" s="211"/>
      <c r="F785" s="211"/>
      <c r="G785" s="211"/>
      <c r="H785" s="211"/>
      <c r="I785" s="211"/>
      <c r="J785" s="211"/>
      <c r="K785" s="295"/>
      <c r="L785" s="211"/>
      <c r="M785" s="295"/>
      <c r="N785" s="211"/>
      <c r="O785" s="211"/>
      <c r="P785" s="211"/>
      <c r="Q785" s="211"/>
      <c r="R785" s="211"/>
      <c r="S785" s="211"/>
      <c r="T785" s="211"/>
      <c r="U785" s="211"/>
      <c r="V785" s="211"/>
      <c r="W785" s="211"/>
      <c r="X785" s="211"/>
      <c r="Y785" s="211"/>
      <c r="Z785" s="211"/>
    </row>
    <row r="786" spans="1:26" ht="15.75" customHeight="1">
      <c r="A786" s="211"/>
      <c r="B786" s="211"/>
      <c r="C786" s="211"/>
      <c r="D786" s="211"/>
      <c r="E786" s="211"/>
      <c r="F786" s="211"/>
      <c r="G786" s="211"/>
      <c r="H786" s="211"/>
      <c r="I786" s="211"/>
      <c r="J786" s="211"/>
      <c r="K786" s="295"/>
      <c r="L786" s="211"/>
      <c r="M786" s="295"/>
      <c r="N786" s="211"/>
      <c r="O786" s="211"/>
      <c r="P786" s="211"/>
      <c r="Q786" s="211"/>
      <c r="R786" s="211"/>
      <c r="S786" s="211"/>
      <c r="T786" s="211"/>
      <c r="U786" s="211"/>
      <c r="V786" s="211"/>
      <c r="W786" s="211"/>
      <c r="X786" s="211"/>
      <c r="Y786" s="211"/>
      <c r="Z786" s="211"/>
    </row>
    <row r="787" spans="1:26" ht="15.75" customHeight="1">
      <c r="A787" s="211"/>
      <c r="B787" s="211"/>
      <c r="C787" s="211"/>
      <c r="D787" s="211"/>
      <c r="E787" s="211"/>
      <c r="F787" s="211"/>
      <c r="G787" s="211"/>
      <c r="H787" s="211"/>
      <c r="I787" s="211"/>
      <c r="J787" s="211"/>
      <c r="K787" s="295"/>
      <c r="L787" s="211"/>
      <c r="M787" s="295"/>
      <c r="N787" s="211"/>
      <c r="O787" s="211"/>
      <c r="P787" s="211"/>
      <c r="Q787" s="211"/>
      <c r="R787" s="211"/>
      <c r="S787" s="211"/>
      <c r="T787" s="211"/>
      <c r="U787" s="211"/>
      <c r="V787" s="211"/>
      <c r="W787" s="211"/>
      <c r="X787" s="211"/>
      <c r="Y787" s="211"/>
      <c r="Z787" s="211"/>
    </row>
    <row r="788" spans="1:26" ht="15.75" customHeight="1">
      <c r="A788" s="211"/>
      <c r="B788" s="211"/>
      <c r="C788" s="211"/>
      <c r="D788" s="211"/>
      <c r="E788" s="211"/>
      <c r="F788" s="211"/>
      <c r="G788" s="211"/>
      <c r="H788" s="211"/>
      <c r="I788" s="211"/>
      <c r="J788" s="211"/>
      <c r="K788" s="295"/>
      <c r="L788" s="211"/>
      <c r="M788" s="295"/>
      <c r="N788" s="211"/>
      <c r="O788" s="211"/>
      <c r="P788" s="211"/>
      <c r="Q788" s="211"/>
      <c r="R788" s="211"/>
      <c r="S788" s="211"/>
      <c r="T788" s="211"/>
      <c r="U788" s="211"/>
      <c r="V788" s="211"/>
      <c r="W788" s="211"/>
      <c r="X788" s="211"/>
      <c r="Y788" s="211"/>
      <c r="Z788" s="211"/>
    </row>
    <row r="789" spans="1:26" ht="15.75" customHeight="1">
      <c r="A789" s="211"/>
      <c r="B789" s="211"/>
      <c r="C789" s="211"/>
      <c r="D789" s="211"/>
      <c r="E789" s="211"/>
      <c r="F789" s="211"/>
      <c r="G789" s="211"/>
      <c r="H789" s="211"/>
      <c r="I789" s="211"/>
      <c r="J789" s="211"/>
      <c r="K789" s="295"/>
      <c r="L789" s="211"/>
      <c r="M789" s="295"/>
      <c r="N789" s="211"/>
      <c r="O789" s="211"/>
      <c r="P789" s="211"/>
      <c r="Q789" s="211"/>
      <c r="R789" s="211"/>
      <c r="S789" s="211"/>
      <c r="T789" s="211"/>
      <c r="U789" s="211"/>
      <c r="V789" s="211"/>
      <c r="W789" s="211"/>
      <c r="X789" s="211"/>
      <c r="Y789" s="211"/>
      <c r="Z789" s="211"/>
    </row>
    <row r="790" spans="1:26" ht="15.75" customHeight="1">
      <c r="A790" s="211"/>
      <c r="B790" s="211"/>
      <c r="C790" s="211"/>
      <c r="D790" s="211"/>
      <c r="E790" s="211"/>
      <c r="F790" s="211"/>
      <c r="G790" s="211"/>
      <c r="H790" s="211"/>
      <c r="I790" s="211"/>
      <c r="J790" s="211"/>
      <c r="K790" s="295"/>
      <c r="L790" s="211"/>
      <c r="M790" s="295"/>
      <c r="N790" s="211"/>
      <c r="O790" s="211"/>
      <c r="P790" s="211"/>
      <c r="Q790" s="211"/>
      <c r="R790" s="211"/>
      <c r="S790" s="211"/>
      <c r="T790" s="211"/>
      <c r="U790" s="211"/>
      <c r="V790" s="211"/>
      <c r="W790" s="211"/>
      <c r="X790" s="211"/>
      <c r="Y790" s="211"/>
      <c r="Z790" s="211"/>
    </row>
    <row r="791" spans="1:26" ht="15.75" customHeight="1">
      <c r="A791" s="211"/>
      <c r="B791" s="211"/>
      <c r="C791" s="211"/>
      <c r="D791" s="211"/>
      <c r="E791" s="211"/>
      <c r="F791" s="211"/>
      <c r="G791" s="211"/>
      <c r="H791" s="211"/>
      <c r="I791" s="211"/>
      <c r="J791" s="211"/>
      <c r="K791" s="295"/>
      <c r="L791" s="211"/>
      <c r="M791" s="295"/>
      <c r="N791" s="211"/>
      <c r="O791" s="211"/>
      <c r="P791" s="211"/>
      <c r="Q791" s="211"/>
      <c r="R791" s="211"/>
      <c r="S791" s="211"/>
      <c r="T791" s="211"/>
      <c r="U791" s="211"/>
      <c r="V791" s="211"/>
      <c r="W791" s="211"/>
      <c r="X791" s="211"/>
      <c r="Y791" s="211"/>
      <c r="Z791" s="211"/>
    </row>
    <row r="792" spans="1:26" ht="15.75" customHeight="1">
      <c r="A792" s="211"/>
      <c r="B792" s="211"/>
      <c r="C792" s="211"/>
      <c r="D792" s="211"/>
      <c r="E792" s="211"/>
      <c r="F792" s="211"/>
      <c r="G792" s="211"/>
      <c r="H792" s="211"/>
      <c r="I792" s="211"/>
      <c r="J792" s="211"/>
      <c r="K792" s="295"/>
      <c r="L792" s="211"/>
      <c r="M792" s="295"/>
      <c r="N792" s="211"/>
      <c r="O792" s="211"/>
      <c r="P792" s="211"/>
      <c r="Q792" s="211"/>
      <c r="R792" s="211"/>
      <c r="S792" s="211"/>
      <c r="T792" s="211"/>
      <c r="U792" s="211"/>
      <c r="V792" s="211"/>
      <c r="W792" s="211"/>
      <c r="X792" s="211"/>
      <c r="Y792" s="211"/>
      <c r="Z792" s="211"/>
    </row>
    <row r="793" spans="1:26" ht="15.75" customHeight="1">
      <c r="A793" s="211"/>
      <c r="B793" s="211"/>
      <c r="C793" s="211"/>
      <c r="D793" s="211"/>
      <c r="E793" s="211"/>
      <c r="F793" s="211"/>
      <c r="G793" s="211"/>
      <c r="H793" s="211"/>
      <c r="I793" s="211"/>
      <c r="J793" s="211"/>
      <c r="K793" s="295"/>
      <c r="L793" s="211"/>
      <c r="M793" s="295"/>
      <c r="N793" s="211"/>
      <c r="O793" s="211"/>
      <c r="P793" s="211"/>
      <c r="Q793" s="211"/>
      <c r="R793" s="211"/>
      <c r="S793" s="211"/>
      <c r="T793" s="211"/>
      <c r="U793" s="211"/>
      <c r="V793" s="211"/>
      <c r="W793" s="211"/>
      <c r="X793" s="211"/>
      <c r="Y793" s="211"/>
      <c r="Z793" s="211"/>
    </row>
    <row r="794" spans="1:26" ht="15.75" customHeight="1">
      <c r="A794" s="211"/>
      <c r="B794" s="211"/>
      <c r="C794" s="211"/>
      <c r="D794" s="211"/>
      <c r="E794" s="211"/>
      <c r="F794" s="211"/>
      <c r="G794" s="211"/>
      <c r="H794" s="211"/>
      <c r="I794" s="211"/>
      <c r="J794" s="211"/>
      <c r="K794" s="295"/>
      <c r="L794" s="211"/>
      <c r="M794" s="295"/>
      <c r="N794" s="211"/>
      <c r="O794" s="211"/>
      <c r="P794" s="211"/>
      <c r="Q794" s="211"/>
      <c r="R794" s="211"/>
      <c r="S794" s="211"/>
      <c r="T794" s="211"/>
      <c r="U794" s="211"/>
      <c r="V794" s="211"/>
      <c r="W794" s="211"/>
      <c r="X794" s="211"/>
      <c r="Y794" s="211"/>
      <c r="Z794" s="211"/>
    </row>
    <row r="795" spans="1:26" ht="15.75" customHeight="1">
      <c r="A795" s="211"/>
      <c r="B795" s="211"/>
      <c r="C795" s="211"/>
      <c r="D795" s="211"/>
      <c r="E795" s="211"/>
      <c r="F795" s="211"/>
      <c r="G795" s="211"/>
      <c r="H795" s="211"/>
      <c r="I795" s="211"/>
      <c r="J795" s="211"/>
      <c r="K795" s="295"/>
      <c r="L795" s="211"/>
      <c r="M795" s="295"/>
      <c r="N795" s="211"/>
      <c r="O795" s="211"/>
      <c r="P795" s="211"/>
      <c r="Q795" s="211"/>
      <c r="R795" s="211"/>
      <c r="S795" s="211"/>
      <c r="T795" s="211"/>
      <c r="U795" s="211"/>
      <c r="V795" s="211"/>
      <c r="W795" s="211"/>
      <c r="X795" s="211"/>
      <c r="Y795" s="211"/>
      <c r="Z795" s="211"/>
    </row>
    <row r="796" spans="1:26" ht="15.75" customHeight="1">
      <c r="A796" s="211"/>
      <c r="B796" s="211"/>
      <c r="C796" s="211"/>
      <c r="D796" s="211"/>
      <c r="E796" s="211"/>
      <c r="F796" s="211"/>
      <c r="G796" s="211"/>
      <c r="H796" s="211"/>
      <c r="I796" s="211"/>
      <c r="J796" s="211"/>
      <c r="K796" s="295"/>
      <c r="L796" s="211"/>
      <c r="M796" s="295"/>
      <c r="N796" s="211"/>
      <c r="O796" s="211"/>
      <c r="P796" s="211"/>
      <c r="Q796" s="211"/>
      <c r="R796" s="211"/>
      <c r="S796" s="211"/>
      <c r="T796" s="211"/>
      <c r="U796" s="211"/>
      <c r="V796" s="211"/>
      <c r="W796" s="211"/>
      <c r="X796" s="211"/>
      <c r="Y796" s="211"/>
      <c r="Z796" s="211"/>
    </row>
    <row r="797" spans="1:26" ht="15.75" customHeight="1">
      <c r="A797" s="211"/>
      <c r="B797" s="211"/>
      <c r="C797" s="211"/>
      <c r="D797" s="211"/>
      <c r="E797" s="211"/>
      <c r="F797" s="211"/>
      <c r="G797" s="211"/>
      <c r="H797" s="211"/>
      <c r="I797" s="211"/>
      <c r="J797" s="211"/>
      <c r="K797" s="295"/>
      <c r="L797" s="211"/>
      <c r="M797" s="295"/>
      <c r="N797" s="211"/>
      <c r="O797" s="211"/>
      <c r="P797" s="211"/>
      <c r="Q797" s="211"/>
      <c r="R797" s="211"/>
      <c r="S797" s="211"/>
      <c r="T797" s="211"/>
      <c r="U797" s="211"/>
      <c r="V797" s="211"/>
      <c r="W797" s="211"/>
      <c r="X797" s="211"/>
      <c r="Y797" s="211"/>
      <c r="Z797" s="211"/>
    </row>
    <row r="798" spans="1:26" ht="15.75" customHeight="1">
      <c r="A798" s="211"/>
      <c r="B798" s="211"/>
      <c r="C798" s="211"/>
      <c r="D798" s="211"/>
      <c r="E798" s="211"/>
      <c r="F798" s="211"/>
      <c r="G798" s="211"/>
      <c r="H798" s="211"/>
      <c r="I798" s="211"/>
      <c r="J798" s="211"/>
      <c r="K798" s="295"/>
      <c r="L798" s="211"/>
      <c r="M798" s="295"/>
      <c r="N798" s="211"/>
      <c r="O798" s="211"/>
      <c r="P798" s="211"/>
      <c r="Q798" s="211"/>
      <c r="R798" s="211"/>
      <c r="S798" s="211"/>
      <c r="T798" s="211"/>
      <c r="U798" s="211"/>
      <c r="V798" s="211"/>
      <c r="W798" s="211"/>
      <c r="X798" s="211"/>
      <c r="Y798" s="211"/>
      <c r="Z798" s="211"/>
    </row>
    <row r="799" spans="1:26" ht="15.75" customHeight="1">
      <c r="A799" s="211"/>
      <c r="B799" s="211"/>
      <c r="C799" s="211"/>
      <c r="D799" s="211"/>
      <c r="E799" s="211"/>
      <c r="F799" s="211"/>
      <c r="G799" s="211"/>
      <c r="H799" s="211"/>
      <c r="I799" s="211"/>
      <c r="J799" s="211"/>
      <c r="K799" s="295"/>
      <c r="L799" s="211"/>
      <c r="M799" s="295"/>
      <c r="N799" s="211"/>
      <c r="O799" s="211"/>
      <c r="P799" s="211"/>
      <c r="Q799" s="211"/>
      <c r="R799" s="211"/>
      <c r="S799" s="211"/>
      <c r="T799" s="211"/>
      <c r="U799" s="211"/>
      <c r="V799" s="211"/>
      <c r="W799" s="211"/>
      <c r="X799" s="211"/>
      <c r="Y799" s="211"/>
      <c r="Z799" s="211"/>
    </row>
    <row r="800" spans="1:26" ht="15.75" customHeight="1">
      <c r="A800" s="211"/>
      <c r="B800" s="211"/>
      <c r="C800" s="211"/>
      <c r="D800" s="211"/>
      <c r="E800" s="211"/>
      <c r="F800" s="211"/>
      <c r="G800" s="211"/>
      <c r="H800" s="211"/>
      <c r="I800" s="211"/>
      <c r="J800" s="211"/>
      <c r="K800" s="295"/>
      <c r="L800" s="211"/>
      <c r="M800" s="295"/>
      <c r="N800" s="211"/>
      <c r="O800" s="211"/>
      <c r="P800" s="211"/>
      <c r="Q800" s="211"/>
      <c r="R800" s="211"/>
      <c r="S800" s="211"/>
      <c r="T800" s="211"/>
      <c r="U800" s="211"/>
      <c r="V800" s="211"/>
      <c r="W800" s="211"/>
      <c r="X800" s="211"/>
      <c r="Y800" s="211"/>
      <c r="Z800" s="211"/>
    </row>
    <row r="801" spans="1:26" ht="15.75" customHeight="1">
      <c r="A801" s="211"/>
      <c r="B801" s="211"/>
      <c r="C801" s="211"/>
      <c r="D801" s="211"/>
      <c r="E801" s="211"/>
      <c r="F801" s="211"/>
      <c r="G801" s="211"/>
      <c r="H801" s="211"/>
      <c r="I801" s="211"/>
      <c r="J801" s="211"/>
      <c r="K801" s="295"/>
      <c r="L801" s="211"/>
      <c r="M801" s="295"/>
      <c r="N801" s="211"/>
      <c r="O801" s="211"/>
      <c r="P801" s="211"/>
      <c r="Q801" s="211"/>
      <c r="R801" s="211"/>
      <c r="S801" s="211"/>
      <c r="T801" s="211"/>
      <c r="U801" s="211"/>
      <c r="V801" s="211"/>
      <c r="W801" s="211"/>
      <c r="X801" s="211"/>
      <c r="Y801" s="211"/>
      <c r="Z801" s="211"/>
    </row>
    <row r="802" spans="1:26" ht="15.75" customHeight="1">
      <c r="A802" s="211"/>
      <c r="B802" s="211"/>
      <c r="C802" s="211"/>
      <c r="D802" s="211"/>
      <c r="E802" s="211"/>
      <c r="F802" s="211"/>
      <c r="G802" s="211"/>
      <c r="H802" s="211"/>
      <c r="I802" s="211"/>
      <c r="J802" s="211"/>
      <c r="K802" s="295"/>
      <c r="L802" s="211"/>
      <c r="M802" s="295"/>
      <c r="N802" s="211"/>
      <c r="O802" s="211"/>
      <c r="P802" s="211"/>
      <c r="Q802" s="211"/>
      <c r="R802" s="211"/>
      <c r="S802" s="211"/>
      <c r="T802" s="211"/>
      <c r="U802" s="211"/>
      <c r="V802" s="211"/>
      <c r="W802" s="211"/>
      <c r="X802" s="211"/>
      <c r="Y802" s="211"/>
      <c r="Z802" s="211"/>
    </row>
    <row r="803" spans="1:26" ht="15.75" customHeight="1">
      <c r="A803" s="211"/>
      <c r="B803" s="211"/>
      <c r="C803" s="211"/>
      <c r="D803" s="211"/>
      <c r="E803" s="211"/>
      <c r="F803" s="211"/>
      <c r="G803" s="211"/>
      <c r="H803" s="211"/>
      <c r="I803" s="211"/>
      <c r="J803" s="211"/>
      <c r="K803" s="295"/>
      <c r="L803" s="211"/>
      <c r="M803" s="295"/>
      <c r="N803" s="211"/>
      <c r="O803" s="211"/>
      <c r="P803" s="211"/>
      <c r="Q803" s="211"/>
      <c r="R803" s="211"/>
      <c r="S803" s="211"/>
      <c r="T803" s="211"/>
      <c r="U803" s="211"/>
      <c r="V803" s="211"/>
      <c r="W803" s="211"/>
      <c r="X803" s="211"/>
      <c r="Y803" s="211"/>
      <c r="Z803" s="211"/>
    </row>
    <row r="804" spans="1:26" ht="15.75" customHeight="1">
      <c r="A804" s="211"/>
      <c r="B804" s="211"/>
      <c r="C804" s="211"/>
      <c r="D804" s="211"/>
      <c r="E804" s="211"/>
      <c r="F804" s="211"/>
      <c r="G804" s="211"/>
      <c r="H804" s="211"/>
      <c r="I804" s="211"/>
      <c r="J804" s="211"/>
      <c r="K804" s="295"/>
      <c r="L804" s="211"/>
      <c r="M804" s="295"/>
      <c r="N804" s="211"/>
      <c r="O804" s="211"/>
      <c r="P804" s="211"/>
      <c r="Q804" s="211"/>
      <c r="R804" s="211"/>
      <c r="S804" s="211"/>
      <c r="T804" s="211"/>
      <c r="U804" s="211"/>
      <c r="V804" s="211"/>
      <c r="W804" s="211"/>
      <c r="X804" s="211"/>
      <c r="Y804" s="211"/>
      <c r="Z804" s="211"/>
    </row>
    <row r="805" spans="1:26" ht="15.75" customHeight="1">
      <c r="A805" s="211"/>
      <c r="B805" s="211"/>
      <c r="C805" s="211"/>
      <c r="D805" s="211"/>
      <c r="E805" s="211"/>
      <c r="F805" s="211"/>
      <c r="G805" s="211"/>
      <c r="H805" s="211"/>
      <c r="I805" s="211"/>
      <c r="J805" s="211"/>
      <c r="K805" s="295"/>
      <c r="L805" s="211"/>
      <c r="M805" s="295"/>
      <c r="N805" s="211"/>
      <c r="O805" s="211"/>
      <c r="P805" s="211"/>
      <c r="Q805" s="211"/>
      <c r="R805" s="211"/>
      <c r="S805" s="211"/>
      <c r="T805" s="211"/>
      <c r="U805" s="211"/>
      <c r="V805" s="211"/>
      <c r="W805" s="211"/>
      <c r="X805" s="211"/>
      <c r="Y805" s="211"/>
      <c r="Z805" s="211"/>
    </row>
    <row r="806" spans="1:26" ht="15.75" customHeight="1">
      <c r="A806" s="211"/>
      <c r="B806" s="211"/>
      <c r="C806" s="211"/>
      <c r="D806" s="211"/>
      <c r="E806" s="211"/>
      <c r="F806" s="211"/>
      <c r="G806" s="211"/>
      <c r="H806" s="211"/>
      <c r="I806" s="211"/>
      <c r="J806" s="211"/>
      <c r="K806" s="295"/>
      <c r="L806" s="211"/>
      <c r="M806" s="295"/>
      <c r="N806" s="211"/>
      <c r="O806" s="211"/>
      <c r="P806" s="211"/>
      <c r="Q806" s="211"/>
      <c r="R806" s="211"/>
      <c r="S806" s="211"/>
      <c r="T806" s="211"/>
      <c r="U806" s="211"/>
      <c r="V806" s="211"/>
      <c r="W806" s="211"/>
      <c r="X806" s="211"/>
      <c r="Y806" s="211"/>
      <c r="Z806" s="211"/>
    </row>
    <row r="807" spans="1:26" ht="15.75" customHeight="1">
      <c r="A807" s="211"/>
      <c r="B807" s="211"/>
      <c r="C807" s="211"/>
      <c r="D807" s="211"/>
      <c r="E807" s="211"/>
      <c r="F807" s="211"/>
      <c r="G807" s="211"/>
      <c r="H807" s="211"/>
      <c r="I807" s="211"/>
      <c r="J807" s="211"/>
      <c r="K807" s="295"/>
      <c r="L807" s="211"/>
      <c r="M807" s="295"/>
      <c r="N807" s="211"/>
      <c r="O807" s="211"/>
      <c r="P807" s="211"/>
      <c r="Q807" s="211"/>
      <c r="R807" s="211"/>
      <c r="S807" s="211"/>
      <c r="T807" s="211"/>
      <c r="U807" s="211"/>
      <c r="V807" s="211"/>
      <c r="W807" s="211"/>
      <c r="X807" s="211"/>
      <c r="Y807" s="211"/>
      <c r="Z807" s="211"/>
    </row>
    <row r="808" spans="1:26" ht="15.75" customHeight="1">
      <c r="A808" s="211"/>
      <c r="B808" s="211"/>
      <c r="C808" s="211"/>
      <c r="D808" s="211"/>
      <c r="E808" s="211"/>
      <c r="F808" s="211"/>
      <c r="G808" s="211"/>
      <c r="H808" s="211"/>
      <c r="I808" s="211"/>
      <c r="J808" s="211"/>
      <c r="K808" s="295"/>
      <c r="L808" s="211"/>
      <c r="M808" s="295"/>
      <c r="N808" s="211"/>
      <c r="O808" s="211"/>
      <c r="P808" s="211"/>
      <c r="Q808" s="211"/>
      <c r="R808" s="211"/>
      <c r="S808" s="211"/>
      <c r="T808" s="211"/>
      <c r="U808" s="211"/>
      <c r="V808" s="211"/>
      <c r="W808" s="211"/>
      <c r="X808" s="211"/>
      <c r="Y808" s="211"/>
      <c r="Z808" s="211"/>
    </row>
    <row r="809" spans="1:26" ht="15.75" customHeight="1">
      <c r="A809" s="211"/>
      <c r="B809" s="211"/>
      <c r="C809" s="211"/>
      <c r="D809" s="211"/>
      <c r="E809" s="211"/>
      <c r="F809" s="211"/>
      <c r="G809" s="211"/>
      <c r="H809" s="211"/>
      <c r="I809" s="211"/>
      <c r="J809" s="211"/>
      <c r="K809" s="295"/>
      <c r="L809" s="211"/>
      <c r="M809" s="295"/>
      <c r="N809" s="211"/>
      <c r="O809" s="211"/>
      <c r="P809" s="211"/>
      <c r="Q809" s="211"/>
      <c r="R809" s="211"/>
      <c r="S809" s="211"/>
      <c r="T809" s="211"/>
      <c r="U809" s="211"/>
      <c r="V809" s="211"/>
      <c r="W809" s="211"/>
      <c r="X809" s="211"/>
      <c r="Y809" s="211"/>
      <c r="Z809" s="211"/>
    </row>
    <row r="810" spans="1:26" ht="15.75" customHeight="1">
      <c r="A810" s="211"/>
      <c r="B810" s="211"/>
      <c r="C810" s="211"/>
      <c r="D810" s="211"/>
      <c r="E810" s="211"/>
      <c r="F810" s="211"/>
      <c r="G810" s="211"/>
      <c r="H810" s="211"/>
      <c r="I810" s="211"/>
      <c r="J810" s="211"/>
      <c r="K810" s="295"/>
      <c r="L810" s="211"/>
      <c r="M810" s="295"/>
      <c r="N810" s="211"/>
      <c r="O810" s="211"/>
      <c r="P810" s="211"/>
      <c r="Q810" s="211"/>
      <c r="R810" s="211"/>
      <c r="S810" s="211"/>
      <c r="T810" s="211"/>
      <c r="U810" s="211"/>
      <c r="V810" s="211"/>
      <c r="W810" s="211"/>
      <c r="X810" s="211"/>
      <c r="Y810" s="211"/>
      <c r="Z810" s="211"/>
    </row>
    <row r="811" spans="1:26" ht="15.75" customHeight="1">
      <c r="A811" s="211"/>
      <c r="B811" s="211"/>
      <c r="C811" s="211"/>
      <c r="D811" s="211"/>
      <c r="E811" s="211"/>
      <c r="F811" s="211"/>
      <c r="G811" s="211"/>
      <c r="H811" s="211"/>
      <c r="I811" s="211"/>
      <c r="J811" s="211"/>
      <c r="K811" s="295"/>
      <c r="L811" s="211"/>
      <c r="M811" s="295"/>
      <c r="N811" s="211"/>
      <c r="O811" s="211"/>
      <c r="P811" s="211"/>
      <c r="Q811" s="211"/>
      <c r="R811" s="211"/>
      <c r="S811" s="211"/>
      <c r="T811" s="211"/>
      <c r="U811" s="211"/>
      <c r="V811" s="211"/>
      <c r="W811" s="211"/>
      <c r="X811" s="211"/>
      <c r="Y811" s="211"/>
      <c r="Z811" s="211"/>
    </row>
    <row r="812" spans="1:26" ht="15.75" customHeight="1">
      <c r="A812" s="211"/>
      <c r="B812" s="211"/>
      <c r="C812" s="211"/>
      <c r="D812" s="211"/>
      <c r="E812" s="211"/>
      <c r="F812" s="211"/>
      <c r="G812" s="211"/>
      <c r="H812" s="211"/>
      <c r="I812" s="211"/>
      <c r="J812" s="211"/>
      <c r="K812" s="295"/>
      <c r="L812" s="211"/>
      <c r="M812" s="295"/>
      <c r="N812" s="211"/>
      <c r="O812" s="211"/>
      <c r="P812" s="211"/>
      <c r="Q812" s="211"/>
      <c r="R812" s="211"/>
      <c r="S812" s="211"/>
      <c r="T812" s="211"/>
      <c r="U812" s="211"/>
      <c r="V812" s="211"/>
      <c r="W812" s="211"/>
      <c r="X812" s="211"/>
      <c r="Y812" s="211"/>
      <c r="Z812" s="211"/>
    </row>
    <row r="813" spans="1:26" ht="15.75" customHeight="1">
      <c r="A813" s="211"/>
      <c r="B813" s="211"/>
      <c r="C813" s="211"/>
      <c r="D813" s="211"/>
      <c r="E813" s="211"/>
      <c r="F813" s="211"/>
      <c r="G813" s="211"/>
      <c r="H813" s="211"/>
      <c r="I813" s="211"/>
      <c r="J813" s="211"/>
      <c r="K813" s="295"/>
      <c r="L813" s="211"/>
      <c r="M813" s="295"/>
      <c r="N813" s="211"/>
      <c r="O813" s="211"/>
      <c r="P813" s="211"/>
      <c r="Q813" s="211"/>
      <c r="R813" s="211"/>
      <c r="S813" s="211"/>
      <c r="T813" s="211"/>
      <c r="U813" s="211"/>
      <c r="V813" s="211"/>
      <c r="W813" s="211"/>
      <c r="X813" s="211"/>
      <c r="Y813" s="211"/>
      <c r="Z813" s="211"/>
    </row>
    <row r="814" spans="1:26" ht="15.75" customHeight="1">
      <c r="A814" s="211"/>
      <c r="B814" s="211"/>
      <c r="C814" s="211"/>
      <c r="D814" s="211"/>
      <c r="E814" s="211"/>
      <c r="F814" s="211"/>
      <c r="G814" s="211"/>
      <c r="H814" s="211"/>
      <c r="I814" s="211"/>
      <c r="J814" s="211"/>
      <c r="K814" s="295"/>
      <c r="L814" s="211"/>
      <c r="M814" s="295"/>
      <c r="N814" s="211"/>
      <c r="O814" s="211"/>
      <c r="P814" s="211"/>
      <c r="Q814" s="211"/>
      <c r="R814" s="211"/>
      <c r="S814" s="211"/>
      <c r="T814" s="211"/>
      <c r="U814" s="211"/>
      <c r="V814" s="211"/>
      <c r="W814" s="211"/>
      <c r="X814" s="211"/>
      <c r="Y814" s="211"/>
      <c r="Z814" s="211"/>
    </row>
    <row r="815" spans="1:26" ht="15.75" customHeight="1">
      <c r="A815" s="211"/>
      <c r="B815" s="211"/>
      <c r="C815" s="211"/>
      <c r="D815" s="211"/>
      <c r="E815" s="211"/>
      <c r="F815" s="211"/>
      <c r="G815" s="211"/>
      <c r="H815" s="211"/>
      <c r="I815" s="211"/>
      <c r="J815" s="211"/>
      <c r="K815" s="295"/>
      <c r="L815" s="211"/>
      <c r="M815" s="295"/>
      <c r="N815" s="211"/>
      <c r="O815" s="211"/>
      <c r="P815" s="211"/>
      <c r="Q815" s="211"/>
      <c r="R815" s="211"/>
      <c r="S815" s="211"/>
      <c r="T815" s="211"/>
      <c r="U815" s="211"/>
      <c r="V815" s="211"/>
      <c r="W815" s="211"/>
      <c r="X815" s="211"/>
      <c r="Y815" s="211"/>
      <c r="Z815" s="211"/>
    </row>
    <row r="816" spans="1:26" ht="15.75" customHeight="1">
      <c r="A816" s="211"/>
      <c r="B816" s="211"/>
      <c r="C816" s="211"/>
      <c r="D816" s="211"/>
      <c r="E816" s="211"/>
      <c r="F816" s="211"/>
      <c r="G816" s="211"/>
      <c r="H816" s="211"/>
      <c r="I816" s="211"/>
      <c r="J816" s="211"/>
      <c r="K816" s="295"/>
      <c r="L816" s="211"/>
      <c r="M816" s="295"/>
      <c r="N816" s="211"/>
      <c r="O816" s="211"/>
      <c r="P816" s="211"/>
      <c r="Q816" s="211"/>
      <c r="R816" s="211"/>
      <c r="S816" s="211"/>
      <c r="T816" s="211"/>
      <c r="U816" s="211"/>
      <c r="V816" s="211"/>
      <c r="W816" s="211"/>
      <c r="X816" s="211"/>
      <c r="Y816" s="211"/>
      <c r="Z816" s="211"/>
    </row>
    <row r="817" spans="1:26" ht="15.75" customHeight="1">
      <c r="A817" s="211"/>
      <c r="B817" s="211"/>
      <c r="C817" s="211"/>
      <c r="D817" s="211"/>
      <c r="E817" s="211"/>
      <c r="F817" s="211"/>
      <c r="G817" s="211"/>
      <c r="H817" s="211"/>
      <c r="I817" s="211"/>
      <c r="J817" s="211"/>
      <c r="K817" s="295"/>
      <c r="L817" s="211"/>
      <c r="M817" s="295"/>
      <c r="N817" s="211"/>
      <c r="O817" s="211"/>
      <c r="P817" s="211"/>
      <c r="Q817" s="211"/>
      <c r="R817" s="211"/>
      <c r="S817" s="211"/>
      <c r="T817" s="211"/>
      <c r="U817" s="211"/>
      <c r="V817" s="211"/>
      <c r="W817" s="211"/>
      <c r="X817" s="211"/>
      <c r="Y817" s="211"/>
      <c r="Z817" s="211"/>
    </row>
    <row r="818" spans="1:26" ht="15.75" customHeight="1">
      <c r="A818" s="211"/>
      <c r="B818" s="211"/>
      <c r="C818" s="211"/>
      <c r="D818" s="211"/>
      <c r="E818" s="211"/>
      <c r="F818" s="211"/>
      <c r="G818" s="211"/>
      <c r="H818" s="211"/>
      <c r="I818" s="211"/>
      <c r="J818" s="211"/>
      <c r="K818" s="295"/>
      <c r="L818" s="211"/>
      <c r="M818" s="295"/>
      <c r="N818" s="211"/>
      <c r="O818" s="211"/>
      <c r="P818" s="211"/>
      <c r="Q818" s="211"/>
      <c r="R818" s="211"/>
      <c r="S818" s="211"/>
      <c r="T818" s="211"/>
      <c r="U818" s="211"/>
      <c r="V818" s="211"/>
      <c r="W818" s="211"/>
      <c r="X818" s="211"/>
      <c r="Y818" s="211"/>
      <c r="Z818" s="211"/>
    </row>
    <row r="819" spans="1:26" ht="15.75" customHeight="1">
      <c r="A819" s="211"/>
      <c r="B819" s="211"/>
      <c r="C819" s="211"/>
      <c r="D819" s="211"/>
      <c r="E819" s="211"/>
      <c r="F819" s="211"/>
      <c r="G819" s="211"/>
      <c r="H819" s="211"/>
      <c r="I819" s="211"/>
      <c r="J819" s="211"/>
      <c r="K819" s="295"/>
      <c r="L819" s="211"/>
      <c r="M819" s="295"/>
      <c r="N819" s="211"/>
      <c r="O819" s="211"/>
      <c r="P819" s="211"/>
      <c r="Q819" s="211"/>
      <c r="R819" s="211"/>
      <c r="S819" s="211"/>
      <c r="T819" s="211"/>
      <c r="U819" s="211"/>
      <c r="V819" s="211"/>
      <c r="W819" s="211"/>
      <c r="X819" s="211"/>
      <c r="Y819" s="211"/>
      <c r="Z819" s="211"/>
    </row>
    <row r="820" spans="1:26" ht="15.75" customHeight="1">
      <c r="A820" s="211"/>
      <c r="B820" s="211"/>
      <c r="C820" s="211"/>
      <c r="D820" s="211"/>
      <c r="E820" s="211"/>
      <c r="F820" s="211"/>
      <c r="G820" s="211"/>
      <c r="H820" s="211"/>
      <c r="I820" s="211"/>
      <c r="J820" s="211"/>
      <c r="K820" s="295"/>
      <c r="L820" s="211"/>
      <c r="M820" s="295"/>
      <c r="N820" s="211"/>
      <c r="O820" s="211"/>
      <c r="P820" s="211"/>
      <c r="Q820" s="211"/>
      <c r="R820" s="211"/>
      <c r="S820" s="211"/>
      <c r="T820" s="211"/>
      <c r="U820" s="211"/>
      <c r="V820" s="211"/>
      <c r="W820" s="211"/>
      <c r="X820" s="211"/>
      <c r="Y820" s="211"/>
      <c r="Z820" s="211"/>
    </row>
    <row r="821" spans="1:26" ht="15.75" customHeight="1">
      <c r="A821" s="211"/>
      <c r="B821" s="211"/>
      <c r="C821" s="211"/>
      <c r="D821" s="211"/>
      <c r="E821" s="211"/>
      <c r="F821" s="211"/>
      <c r="G821" s="211"/>
      <c r="H821" s="211"/>
      <c r="I821" s="211"/>
      <c r="J821" s="211"/>
      <c r="K821" s="295"/>
      <c r="L821" s="211"/>
      <c r="M821" s="295"/>
      <c r="N821" s="211"/>
      <c r="O821" s="211"/>
      <c r="P821" s="211"/>
      <c r="Q821" s="211"/>
      <c r="R821" s="211"/>
      <c r="S821" s="211"/>
      <c r="T821" s="211"/>
      <c r="U821" s="211"/>
      <c r="V821" s="211"/>
      <c r="W821" s="211"/>
      <c r="X821" s="211"/>
      <c r="Y821" s="211"/>
      <c r="Z821" s="211"/>
    </row>
    <row r="822" spans="1:26" ht="15.75" customHeight="1">
      <c r="A822" s="211"/>
      <c r="B822" s="211"/>
      <c r="C822" s="211"/>
      <c r="D822" s="211"/>
      <c r="E822" s="211"/>
      <c r="F822" s="211"/>
      <c r="G822" s="211"/>
      <c r="H822" s="211"/>
      <c r="I822" s="211"/>
      <c r="J822" s="211"/>
      <c r="K822" s="295"/>
      <c r="L822" s="211"/>
      <c r="M822" s="295"/>
      <c r="N822" s="211"/>
      <c r="O822" s="211"/>
      <c r="P822" s="211"/>
      <c r="Q822" s="211"/>
      <c r="R822" s="211"/>
      <c r="S822" s="211"/>
      <c r="T822" s="211"/>
      <c r="U822" s="211"/>
      <c r="V822" s="211"/>
      <c r="W822" s="211"/>
      <c r="X822" s="211"/>
      <c r="Y822" s="211"/>
      <c r="Z822" s="211"/>
    </row>
    <row r="823" spans="1:26" ht="15.75" customHeight="1">
      <c r="A823" s="211"/>
      <c r="B823" s="211"/>
      <c r="C823" s="211"/>
      <c r="D823" s="211"/>
      <c r="E823" s="211"/>
      <c r="F823" s="211"/>
      <c r="G823" s="211"/>
      <c r="H823" s="211"/>
      <c r="I823" s="211"/>
      <c r="J823" s="211"/>
      <c r="K823" s="295"/>
      <c r="L823" s="211"/>
      <c r="M823" s="295"/>
      <c r="N823" s="211"/>
      <c r="O823" s="211"/>
      <c r="P823" s="211"/>
      <c r="Q823" s="211"/>
      <c r="R823" s="211"/>
      <c r="S823" s="211"/>
      <c r="T823" s="211"/>
      <c r="U823" s="211"/>
      <c r="V823" s="211"/>
      <c r="W823" s="211"/>
      <c r="X823" s="211"/>
      <c r="Y823" s="211"/>
      <c r="Z823" s="211"/>
    </row>
    <row r="824" spans="1:26" ht="15.75" customHeight="1">
      <c r="A824" s="211"/>
      <c r="B824" s="211"/>
      <c r="C824" s="211"/>
      <c r="D824" s="211"/>
      <c r="E824" s="211"/>
      <c r="F824" s="211"/>
      <c r="G824" s="211"/>
      <c r="H824" s="211"/>
      <c r="I824" s="211"/>
      <c r="J824" s="211"/>
      <c r="K824" s="295"/>
      <c r="L824" s="211"/>
      <c r="M824" s="295"/>
      <c r="N824" s="211"/>
      <c r="O824" s="211"/>
      <c r="P824" s="211"/>
      <c r="Q824" s="211"/>
      <c r="R824" s="211"/>
      <c r="S824" s="211"/>
      <c r="T824" s="211"/>
      <c r="U824" s="211"/>
      <c r="V824" s="211"/>
      <c r="W824" s="211"/>
      <c r="X824" s="211"/>
      <c r="Y824" s="211"/>
      <c r="Z824" s="211"/>
    </row>
    <row r="825" spans="1:26" ht="15.75" customHeight="1">
      <c r="A825" s="211"/>
      <c r="B825" s="211"/>
      <c r="C825" s="211"/>
      <c r="D825" s="211"/>
      <c r="E825" s="211"/>
      <c r="F825" s="211"/>
      <c r="G825" s="211"/>
      <c r="H825" s="211"/>
      <c r="I825" s="211"/>
      <c r="J825" s="211"/>
      <c r="K825" s="295"/>
      <c r="L825" s="211"/>
      <c r="M825" s="295"/>
      <c r="N825" s="211"/>
      <c r="O825" s="211"/>
      <c r="P825" s="211"/>
      <c r="Q825" s="211"/>
      <c r="R825" s="211"/>
      <c r="S825" s="211"/>
      <c r="T825" s="211"/>
      <c r="U825" s="211"/>
      <c r="V825" s="211"/>
      <c r="W825" s="211"/>
      <c r="X825" s="211"/>
      <c r="Y825" s="211"/>
      <c r="Z825" s="211"/>
    </row>
    <row r="826" spans="1:26" ht="15.75" customHeight="1">
      <c r="A826" s="211"/>
      <c r="B826" s="211"/>
      <c r="C826" s="211"/>
      <c r="D826" s="211"/>
      <c r="E826" s="211"/>
      <c r="F826" s="211"/>
      <c r="G826" s="211"/>
      <c r="H826" s="211"/>
      <c r="I826" s="211"/>
      <c r="J826" s="211"/>
      <c r="K826" s="295"/>
      <c r="L826" s="211"/>
      <c r="M826" s="295"/>
      <c r="N826" s="211"/>
      <c r="O826" s="211"/>
      <c r="P826" s="211"/>
      <c r="Q826" s="211"/>
      <c r="R826" s="211"/>
      <c r="S826" s="211"/>
      <c r="T826" s="211"/>
      <c r="U826" s="211"/>
      <c r="V826" s="211"/>
      <c r="W826" s="211"/>
      <c r="X826" s="211"/>
      <c r="Y826" s="211"/>
      <c r="Z826" s="211"/>
    </row>
    <row r="827" spans="1:26" ht="15.75" customHeight="1">
      <c r="A827" s="211"/>
      <c r="B827" s="211"/>
      <c r="C827" s="211"/>
      <c r="D827" s="211"/>
      <c r="E827" s="211"/>
      <c r="F827" s="211"/>
      <c r="G827" s="211"/>
      <c r="H827" s="211"/>
      <c r="I827" s="211"/>
      <c r="J827" s="211"/>
      <c r="K827" s="295"/>
      <c r="L827" s="211"/>
      <c r="M827" s="295"/>
      <c r="N827" s="211"/>
      <c r="O827" s="211"/>
      <c r="P827" s="211"/>
      <c r="Q827" s="211"/>
      <c r="R827" s="211"/>
      <c r="S827" s="211"/>
      <c r="T827" s="211"/>
      <c r="U827" s="211"/>
      <c r="V827" s="211"/>
      <c r="W827" s="211"/>
      <c r="X827" s="211"/>
      <c r="Y827" s="211"/>
      <c r="Z827" s="211"/>
    </row>
    <row r="828" spans="1:26" ht="15.75" customHeight="1">
      <c r="A828" s="211"/>
      <c r="B828" s="211"/>
      <c r="C828" s="211"/>
      <c r="D828" s="211"/>
      <c r="E828" s="211"/>
      <c r="F828" s="211"/>
      <c r="G828" s="211"/>
      <c r="H828" s="211"/>
      <c r="I828" s="211"/>
      <c r="J828" s="211"/>
      <c r="K828" s="295"/>
      <c r="L828" s="211"/>
      <c r="M828" s="295"/>
      <c r="N828" s="211"/>
      <c r="O828" s="211"/>
      <c r="P828" s="211"/>
      <c r="Q828" s="211"/>
      <c r="R828" s="211"/>
      <c r="S828" s="211"/>
      <c r="T828" s="211"/>
      <c r="U828" s="211"/>
      <c r="V828" s="211"/>
      <c r="W828" s="211"/>
      <c r="X828" s="211"/>
      <c r="Y828" s="211"/>
      <c r="Z828" s="211"/>
    </row>
    <row r="829" spans="1:26" ht="15.75" customHeight="1">
      <c r="A829" s="211"/>
      <c r="B829" s="211"/>
      <c r="C829" s="211"/>
      <c r="D829" s="211"/>
      <c r="E829" s="211"/>
      <c r="F829" s="211"/>
      <c r="G829" s="211"/>
      <c r="H829" s="211"/>
      <c r="I829" s="211"/>
      <c r="J829" s="211"/>
      <c r="K829" s="295"/>
      <c r="L829" s="211"/>
      <c r="M829" s="295"/>
      <c r="N829" s="211"/>
      <c r="O829" s="211"/>
      <c r="P829" s="211"/>
      <c r="Q829" s="211"/>
      <c r="R829" s="211"/>
      <c r="S829" s="211"/>
      <c r="T829" s="211"/>
      <c r="U829" s="211"/>
      <c r="V829" s="211"/>
      <c r="W829" s="211"/>
      <c r="X829" s="211"/>
      <c r="Y829" s="211"/>
      <c r="Z829" s="211"/>
    </row>
    <row r="830" spans="1:26" ht="15.75" customHeight="1">
      <c r="A830" s="211"/>
      <c r="B830" s="211"/>
      <c r="C830" s="211"/>
      <c r="D830" s="211"/>
      <c r="E830" s="211"/>
      <c r="F830" s="211"/>
      <c r="G830" s="211"/>
      <c r="H830" s="211"/>
      <c r="I830" s="211"/>
      <c r="J830" s="211"/>
      <c r="K830" s="295"/>
      <c r="L830" s="211"/>
      <c r="M830" s="295"/>
      <c r="N830" s="211"/>
      <c r="O830" s="211"/>
      <c r="P830" s="211"/>
      <c r="Q830" s="211"/>
      <c r="R830" s="211"/>
      <c r="S830" s="211"/>
      <c r="T830" s="211"/>
      <c r="U830" s="211"/>
      <c r="V830" s="211"/>
      <c r="W830" s="211"/>
      <c r="X830" s="211"/>
      <c r="Y830" s="211"/>
      <c r="Z830" s="211"/>
    </row>
    <row r="831" spans="1:26" ht="15.75" customHeight="1">
      <c r="A831" s="211"/>
      <c r="B831" s="211"/>
      <c r="C831" s="211"/>
      <c r="D831" s="211"/>
      <c r="E831" s="211"/>
      <c r="F831" s="211"/>
      <c r="G831" s="211"/>
      <c r="H831" s="211"/>
      <c r="I831" s="211"/>
      <c r="J831" s="211"/>
      <c r="K831" s="295"/>
      <c r="L831" s="211"/>
      <c r="M831" s="295"/>
      <c r="N831" s="211"/>
      <c r="O831" s="211"/>
      <c r="P831" s="211"/>
      <c r="Q831" s="211"/>
      <c r="R831" s="211"/>
      <c r="S831" s="211"/>
      <c r="T831" s="211"/>
      <c r="U831" s="211"/>
      <c r="V831" s="211"/>
      <c r="W831" s="211"/>
      <c r="X831" s="211"/>
      <c r="Y831" s="211"/>
      <c r="Z831" s="211"/>
    </row>
    <row r="832" spans="1:26" ht="15.75" customHeight="1">
      <c r="A832" s="211"/>
      <c r="B832" s="211"/>
      <c r="C832" s="211"/>
      <c r="D832" s="211"/>
      <c r="E832" s="211"/>
      <c r="F832" s="211"/>
      <c r="G832" s="211"/>
      <c r="H832" s="211"/>
      <c r="I832" s="211"/>
      <c r="J832" s="211"/>
      <c r="K832" s="295"/>
      <c r="L832" s="211"/>
      <c r="M832" s="295"/>
      <c r="N832" s="211"/>
      <c r="O832" s="211"/>
      <c r="P832" s="211"/>
      <c r="Q832" s="211"/>
      <c r="R832" s="211"/>
      <c r="S832" s="211"/>
      <c r="T832" s="211"/>
      <c r="U832" s="211"/>
      <c r="V832" s="211"/>
      <c r="W832" s="211"/>
      <c r="X832" s="211"/>
      <c r="Y832" s="211"/>
      <c r="Z832" s="211"/>
    </row>
    <row r="833" spans="1:26" ht="15.75" customHeight="1">
      <c r="A833" s="211"/>
      <c r="B833" s="211"/>
      <c r="C833" s="211"/>
      <c r="D833" s="211"/>
      <c r="E833" s="211"/>
      <c r="F833" s="211"/>
      <c r="G833" s="211"/>
      <c r="H833" s="211"/>
      <c r="I833" s="211"/>
      <c r="J833" s="211"/>
      <c r="K833" s="295"/>
      <c r="L833" s="211"/>
      <c r="M833" s="295"/>
      <c r="N833" s="211"/>
      <c r="O833" s="211"/>
      <c r="P833" s="211"/>
      <c r="Q833" s="211"/>
      <c r="R833" s="211"/>
      <c r="S833" s="211"/>
      <c r="T833" s="211"/>
      <c r="U833" s="211"/>
      <c r="V833" s="211"/>
      <c r="W833" s="211"/>
      <c r="X833" s="211"/>
      <c r="Y833" s="211"/>
      <c r="Z833" s="211"/>
    </row>
    <row r="834" spans="1:26" ht="15.75" customHeight="1">
      <c r="A834" s="211"/>
      <c r="B834" s="211"/>
      <c r="C834" s="211"/>
      <c r="D834" s="211"/>
      <c r="E834" s="211"/>
      <c r="F834" s="211"/>
      <c r="G834" s="211"/>
      <c r="H834" s="211"/>
      <c r="I834" s="211"/>
      <c r="J834" s="211"/>
      <c r="K834" s="295"/>
      <c r="L834" s="211"/>
      <c r="M834" s="295"/>
      <c r="N834" s="211"/>
      <c r="O834" s="211"/>
      <c r="P834" s="211"/>
      <c r="Q834" s="211"/>
      <c r="R834" s="211"/>
      <c r="S834" s="211"/>
      <c r="T834" s="211"/>
      <c r="U834" s="211"/>
      <c r="V834" s="211"/>
      <c r="W834" s="211"/>
      <c r="X834" s="211"/>
      <c r="Y834" s="211"/>
      <c r="Z834" s="211"/>
    </row>
    <row r="835" spans="1:26" ht="15.75" customHeight="1">
      <c r="A835" s="211"/>
      <c r="B835" s="211"/>
      <c r="C835" s="211"/>
      <c r="D835" s="211"/>
      <c r="E835" s="211"/>
      <c r="F835" s="211"/>
      <c r="G835" s="211"/>
      <c r="H835" s="211"/>
      <c r="I835" s="211"/>
      <c r="J835" s="211"/>
      <c r="K835" s="295"/>
      <c r="L835" s="211"/>
      <c r="M835" s="295"/>
      <c r="N835" s="211"/>
      <c r="O835" s="211"/>
      <c r="P835" s="211"/>
      <c r="Q835" s="211"/>
      <c r="R835" s="211"/>
      <c r="S835" s="211"/>
      <c r="T835" s="211"/>
      <c r="U835" s="211"/>
      <c r="V835" s="211"/>
      <c r="W835" s="211"/>
      <c r="X835" s="211"/>
      <c r="Y835" s="211"/>
      <c r="Z835" s="211"/>
    </row>
    <row r="836" spans="1:26" ht="15.75" customHeight="1">
      <c r="A836" s="211"/>
      <c r="B836" s="211"/>
      <c r="C836" s="211"/>
      <c r="D836" s="211"/>
      <c r="E836" s="211"/>
      <c r="F836" s="211"/>
      <c r="G836" s="211"/>
      <c r="H836" s="211"/>
      <c r="I836" s="211"/>
      <c r="J836" s="211"/>
      <c r="K836" s="295"/>
      <c r="L836" s="211"/>
      <c r="M836" s="295"/>
      <c r="N836" s="211"/>
      <c r="O836" s="211"/>
      <c r="P836" s="211"/>
      <c r="Q836" s="211"/>
      <c r="R836" s="211"/>
      <c r="S836" s="211"/>
      <c r="T836" s="211"/>
      <c r="U836" s="211"/>
      <c r="V836" s="211"/>
      <c r="W836" s="211"/>
      <c r="X836" s="211"/>
      <c r="Y836" s="211"/>
      <c r="Z836" s="211"/>
    </row>
    <row r="837" spans="1:26" ht="15.75" customHeight="1">
      <c r="A837" s="211"/>
      <c r="B837" s="211"/>
      <c r="C837" s="211"/>
      <c r="D837" s="211"/>
      <c r="E837" s="211"/>
      <c r="F837" s="211"/>
      <c r="G837" s="211"/>
      <c r="H837" s="211"/>
      <c r="I837" s="211"/>
      <c r="J837" s="211"/>
      <c r="K837" s="295"/>
      <c r="L837" s="211"/>
      <c r="M837" s="295"/>
      <c r="N837" s="211"/>
      <c r="O837" s="211"/>
      <c r="P837" s="211"/>
      <c r="Q837" s="211"/>
      <c r="R837" s="211"/>
      <c r="S837" s="211"/>
      <c r="T837" s="211"/>
      <c r="U837" s="211"/>
      <c r="V837" s="211"/>
      <c r="W837" s="211"/>
      <c r="X837" s="211"/>
      <c r="Y837" s="211"/>
      <c r="Z837" s="211"/>
    </row>
    <row r="838" spans="1:26" ht="15.75" customHeight="1">
      <c r="A838" s="211"/>
      <c r="B838" s="211"/>
      <c r="C838" s="211"/>
      <c r="D838" s="211"/>
      <c r="E838" s="211"/>
      <c r="F838" s="211"/>
      <c r="G838" s="211"/>
      <c r="H838" s="211"/>
      <c r="I838" s="211"/>
      <c r="J838" s="211"/>
      <c r="K838" s="295"/>
      <c r="L838" s="211"/>
      <c r="M838" s="295"/>
      <c r="N838" s="211"/>
      <c r="O838" s="211"/>
      <c r="P838" s="211"/>
      <c r="Q838" s="211"/>
      <c r="R838" s="211"/>
      <c r="S838" s="211"/>
      <c r="T838" s="211"/>
      <c r="U838" s="211"/>
      <c r="V838" s="211"/>
      <c r="W838" s="211"/>
      <c r="X838" s="211"/>
      <c r="Y838" s="211"/>
      <c r="Z838" s="211"/>
    </row>
    <row r="839" spans="1:26" ht="15.75" customHeight="1">
      <c r="A839" s="211"/>
      <c r="B839" s="211"/>
      <c r="C839" s="211"/>
      <c r="D839" s="211"/>
      <c r="E839" s="211"/>
      <c r="F839" s="211"/>
      <c r="G839" s="211"/>
      <c r="H839" s="211"/>
      <c r="I839" s="211"/>
      <c r="J839" s="211"/>
      <c r="K839" s="295"/>
      <c r="L839" s="211"/>
      <c r="M839" s="295"/>
      <c r="N839" s="211"/>
      <c r="O839" s="211"/>
      <c r="P839" s="211"/>
      <c r="Q839" s="211"/>
      <c r="R839" s="211"/>
      <c r="S839" s="211"/>
      <c r="T839" s="211"/>
      <c r="U839" s="211"/>
      <c r="V839" s="211"/>
      <c r="W839" s="211"/>
      <c r="X839" s="211"/>
      <c r="Y839" s="211"/>
      <c r="Z839" s="211"/>
    </row>
    <row r="840" spans="1:26" ht="15.75" customHeight="1">
      <c r="A840" s="211"/>
      <c r="B840" s="211"/>
      <c r="C840" s="211"/>
      <c r="D840" s="211"/>
      <c r="E840" s="211"/>
      <c r="F840" s="211"/>
      <c r="G840" s="211"/>
      <c r="H840" s="211"/>
      <c r="I840" s="211"/>
      <c r="J840" s="211"/>
      <c r="K840" s="295"/>
      <c r="L840" s="211"/>
      <c r="M840" s="295"/>
      <c r="N840" s="211"/>
      <c r="O840" s="211"/>
      <c r="P840" s="211"/>
      <c r="Q840" s="211"/>
      <c r="R840" s="211"/>
      <c r="S840" s="211"/>
      <c r="T840" s="211"/>
      <c r="U840" s="211"/>
      <c r="V840" s="211"/>
      <c r="W840" s="211"/>
      <c r="X840" s="211"/>
      <c r="Y840" s="211"/>
      <c r="Z840" s="211"/>
    </row>
    <row r="841" spans="1:26" ht="15.75" customHeight="1">
      <c r="A841" s="211"/>
      <c r="B841" s="211"/>
      <c r="C841" s="211"/>
      <c r="D841" s="211"/>
      <c r="E841" s="211"/>
      <c r="F841" s="211"/>
      <c r="G841" s="211"/>
      <c r="H841" s="211"/>
      <c r="I841" s="211"/>
      <c r="J841" s="211"/>
      <c r="K841" s="295"/>
      <c r="L841" s="211"/>
      <c r="M841" s="295"/>
      <c r="N841" s="211"/>
      <c r="O841" s="211"/>
      <c r="P841" s="211"/>
      <c r="Q841" s="211"/>
      <c r="R841" s="211"/>
      <c r="S841" s="211"/>
      <c r="T841" s="211"/>
      <c r="U841" s="211"/>
      <c r="V841" s="211"/>
      <c r="W841" s="211"/>
      <c r="X841" s="211"/>
      <c r="Y841" s="211"/>
      <c r="Z841" s="211"/>
    </row>
    <row r="842" spans="1:26" ht="15.75" customHeight="1">
      <c r="A842" s="211"/>
      <c r="B842" s="211"/>
      <c r="C842" s="211"/>
      <c r="D842" s="211"/>
      <c r="E842" s="211"/>
      <c r="F842" s="211"/>
      <c r="G842" s="211"/>
      <c r="H842" s="211"/>
      <c r="I842" s="211"/>
      <c r="J842" s="211"/>
      <c r="K842" s="295"/>
      <c r="L842" s="211"/>
      <c r="M842" s="295"/>
      <c r="N842" s="211"/>
      <c r="O842" s="211"/>
      <c r="P842" s="211"/>
      <c r="Q842" s="211"/>
      <c r="R842" s="211"/>
      <c r="S842" s="211"/>
      <c r="T842" s="211"/>
      <c r="U842" s="211"/>
      <c r="V842" s="211"/>
      <c r="W842" s="211"/>
      <c r="X842" s="211"/>
      <c r="Y842" s="211"/>
      <c r="Z842" s="211"/>
    </row>
    <row r="843" spans="1:26" ht="15.75" customHeight="1">
      <c r="A843" s="211"/>
      <c r="B843" s="211"/>
      <c r="C843" s="211"/>
      <c r="D843" s="211"/>
      <c r="E843" s="211"/>
      <c r="F843" s="211"/>
      <c r="G843" s="211"/>
      <c r="H843" s="211"/>
      <c r="I843" s="211"/>
      <c r="J843" s="211"/>
      <c r="K843" s="295"/>
      <c r="L843" s="211"/>
      <c r="M843" s="295"/>
      <c r="N843" s="211"/>
      <c r="O843" s="211"/>
      <c r="P843" s="211"/>
      <c r="Q843" s="211"/>
      <c r="R843" s="211"/>
      <c r="S843" s="211"/>
      <c r="T843" s="211"/>
      <c r="U843" s="211"/>
      <c r="V843" s="211"/>
      <c r="W843" s="211"/>
      <c r="X843" s="211"/>
      <c r="Y843" s="211"/>
      <c r="Z843" s="211"/>
    </row>
    <row r="844" spans="1:26" ht="15.75" customHeight="1">
      <c r="A844" s="211"/>
      <c r="B844" s="211"/>
      <c r="C844" s="211"/>
      <c r="D844" s="211"/>
      <c r="E844" s="211"/>
      <c r="F844" s="211"/>
      <c r="G844" s="211"/>
      <c r="H844" s="211"/>
      <c r="I844" s="211"/>
      <c r="J844" s="211"/>
      <c r="K844" s="295"/>
      <c r="L844" s="211"/>
      <c r="M844" s="295"/>
      <c r="N844" s="211"/>
      <c r="O844" s="211"/>
      <c r="P844" s="211"/>
      <c r="Q844" s="211"/>
      <c r="R844" s="211"/>
      <c r="S844" s="211"/>
      <c r="T844" s="211"/>
      <c r="U844" s="211"/>
      <c r="V844" s="211"/>
      <c r="W844" s="211"/>
      <c r="X844" s="211"/>
      <c r="Y844" s="211"/>
      <c r="Z844" s="211"/>
    </row>
    <row r="845" spans="1:26" ht="15.75" customHeight="1">
      <c r="A845" s="211"/>
      <c r="B845" s="211"/>
      <c r="C845" s="211"/>
      <c r="D845" s="211"/>
      <c r="E845" s="211"/>
      <c r="F845" s="211"/>
      <c r="G845" s="211"/>
      <c r="H845" s="211"/>
      <c r="I845" s="211"/>
      <c r="J845" s="211"/>
      <c r="K845" s="295"/>
      <c r="L845" s="211"/>
      <c r="M845" s="295"/>
      <c r="N845" s="211"/>
      <c r="O845" s="211"/>
      <c r="P845" s="211"/>
      <c r="Q845" s="211"/>
      <c r="R845" s="211"/>
      <c r="S845" s="211"/>
      <c r="T845" s="211"/>
      <c r="U845" s="211"/>
      <c r="V845" s="211"/>
      <c r="W845" s="211"/>
      <c r="X845" s="211"/>
      <c r="Y845" s="211"/>
      <c r="Z845" s="211"/>
    </row>
    <row r="846" spans="1:26" ht="15.75" customHeight="1">
      <c r="A846" s="211"/>
      <c r="B846" s="211"/>
      <c r="C846" s="211"/>
      <c r="D846" s="211"/>
      <c r="E846" s="211"/>
      <c r="F846" s="211"/>
      <c r="G846" s="211"/>
      <c r="H846" s="211"/>
      <c r="I846" s="211"/>
      <c r="J846" s="211"/>
      <c r="K846" s="295"/>
      <c r="L846" s="211"/>
      <c r="M846" s="295"/>
      <c r="N846" s="211"/>
      <c r="O846" s="211"/>
      <c r="P846" s="211"/>
      <c r="Q846" s="211"/>
      <c r="R846" s="211"/>
      <c r="S846" s="211"/>
      <c r="T846" s="211"/>
      <c r="U846" s="211"/>
      <c r="V846" s="211"/>
      <c r="W846" s="211"/>
      <c r="X846" s="211"/>
      <c r="Y846" s="211"/>
      <c r="Z846" s="211"/>
    </row>
    <row r="847" spans="1:26" ht="15.75" customHeight="1">
      <c r="A847" s="211"/>
      <c r="B847" s="211"/>
      <c r="C847" s="211"/>
      <c r="D847" s="211"/>
      <c r="E847" s="211"/>
      <c r="F847" s="211"/>
      <c r="G847" s="211"/>
      <c r="H847" s="211"/>
      <c r="I847" s="211"/>
      <c r="J847" s="211"/>
      <c r="K847" s="295"/>
      <c r="L847" s="211"/>
      <c r="M847" s="295"/>
      <c r="N847" s="211"/>
      <c r="O847" s="211"/>
      <c r="P847" s="211"/>
      <c r="Q847" s="211"/>
      <c r="R847" s="211"/>
      <c r="S847" s="211"/>
      <c r="T847" s="211"/>
      <c r="U847" s="211"/>
      <c r="V847" s="211"/>
      <c r="W847" s="211"/>
      <c r="X847" s="211"/>
      <c r="Y847" s="211"/>
      <c r="Z847" s="211"/>
    </row>
    <row r="848" spans="1:26" ht="15.75" customHeight="1">
      <c r="A848" s="211"/>
      <c r="B848" s="211"/>
      <c r="C848" s="211"/>
      <c r="D848" s="211"/>
      <c r="E848" s="211"/>
      <c r="F848" s="211"/>
      <c r="G848" s="211"/>
      <c r="H848" s="211"/>
      <c r="I848" s="211"/>
      <c r="J848" s="211"/>
      <c r="K848" s="295"/>
      <c r="L848" s="211"/>
      <c r="M848" s="295"/>
      <c r="N848" s="211"/>
      <c r="O848" s="211"/>
      <c r="P848" s="211"/>
      <c r="Q848" s="211"/>
      <c r="R848" s="211"/>
      <c r="S848" s="211"/>
      <c r="T848" s="211"/>
      <c r="U848" s="211"/>
      <c r="V848" s="211"/>
      <c r="W848" s="211"/>
      <c r="X848" s="211"/>
      <c r="Y848" s="211"/>
      <c r="Z848" s="211"/>
    </row>
    <row r="849" spans="1:26" ht="15.75" customHeight="1">
      <c r="A849" s="211"/>
      <c r="B849" s="211"/>
      <c r="C849" s="211"/>
      <c r="D849" s="211"/>
      <c r="E849" s="211"/>
      <c r="F849" s="211"/>
      <c r="G849" s="211"/>
      <c r="H849" s="211"/>
      <c r="I849" s="211"/>
      <c r="J849" s="211"/>
      <c r="K849" s="295"/>
      <c r="L849" s="211"/>
      <c r="M849" s="295"/>
      <c r="N849" s="211"/>
      <c r="O849" s="211"/>
      <c r="P849" s="211"/>
      <c r="Q849" s="211"/>
      <c r="R849" s="211"/>
      <c r="S849" s="211"/>
      <c r="T849" s="211"/>
      <c r="U849" s="211"/>
      <c r="V849" s="211"/>
      <c r="W849" s="211"/>
      <c r="X849" s="211"/>
      <c r="Y849" s="211"/>
      <c r="Z849" s="211"/>
    </row>
    <row r="850" spans="1:26" ht="15.75" customHeight="1">
      <c r="A850" s="211"/>
      <c r="B850" s="211"/>
      <c r="C850" s="211"/>
      <c r="D850" s="211"/>
      <c r="E850" s="211"/>
      <c r="F850" s="211"/>
      <c r="G850" s="211"/>
      <c r="H850" s="211"/>
      <c r="I850" s="211"/>
      <c r="J850" s="211"/>
      <c r="K850" s="295"/>
      <c r="L850" s="211"/>
      <c r="M850" s="295"/>
      <c r="N850" s="211"/>
      <c r="O850" s="211"/>
      <c r="P850" s="211"/>
      <c r="Q850" s="211"/>
      <c r="R850" s="211"/>
      <c r="S850" s="211"/>
      <c r="T850" s="211"/>
      <c r="U850" s="211"/>
      <c r="V850" s="211"/>
      <c r="W850" s="211"/>
      <c r="X850" s="211"/>
      <c r="Y850" s="211"/>
      <c r="Z850" s="211"/>
    </row>
    <row r="851" spans="1:26" ht="15.75" customHeight="1">
      <c r="A851" s="211"/>
      <c r="B851" s="211"/>
      <c r="C851" s="211"/>
      <c r="D851" s="211"/>
      <c r="E851" s="211"/>
      <c r="F851" s="211"/>
      <c r="G851" s="211"/>
      <c r="H851" s="211"/>
      <c r="I851" s="211"/>
      <c r="J851" s="211"/>
      <c r="K851" s="295"/>
      <c r="L851" s="211"/>
      <c r="M851" s="295"/>
      <c r="N851" s="211"/>
      <c r="O851" s="211"/>
      <c r="P851" s="211"/>
      <c r="Q851" s="211"/>
      <c r="R851" s="211"/>
      <c r="S851" s="211"/>
      <c r="T851" s="211"/>
      <c r="U851" s="211"/>
      <c r="V851" s="211"/>
      <c r="W851" s="211"/>
      <c r="X851" s="211"/>
      <c r="Y851" s="211"/>
      <c r="Z851" s="211"/>
    </row>
    <row r="852" spans="1:26" ht="15.75" customHeight="1">
      <c r="A852" s="211"/>
      <c r="B852" s="211"/>
      <c r="C852" s="211"/>
      <c r="D852" s="211"/>
      <c r="E852" s="211"/>
      <c r="F852" s="211"/>
      <c r="G852" s="211"/>
      <c r="H852" s="211"/>
      <c r="I852" s="211"/>
      <c r="J852" s="211"/>
      <c r="K852" s="295"/>
      <c r="L852" s="211"/>
      <c r="M852" s="295"/>
      <c r="N852" s="211"/>
      <c r="O852" s="211"/>
      <c r="P852" s="211"/>
      <c r="Q852" s="211"/>
      <c r="R852" s="211"/>
      <c r="S852" s="211"/>
      <c r="T852" s="211"/>
      <c r="U852" s="211"/>
      <c r="V852" s="211"/>
      <c r="W852" s="211"/>
      <c r="X852" s="211"/>
      <c r="Y852" s="211"/>
      <c r="Z852" s="211"/>
    </row>
    <row r="853" spans="1:26" ht="15.75" customHeight="1">
      <c r="A853" s="211"/>
      <c r="B853" s="211"/>
      <c r="C853" s="211"/>
      <c r="D853" s="211"/>
      <c r="E853" s="211"/>
      <c r="F853" s="211"/>
      <c r="G853" s="211"/>
      <c r="H853" s="211"/>
      <c r="I853" s="211"/>
      <c r="J853" s="211"/>
      <c r="K853" s="295"/>
      <c r="L853" s="211"/>
      <c r="M853" s="295"/>
      <c r="N853" s="211"/>
      <c r="O853" s="211"/>
      <c r="P853" s="211"/>
      <c r="Q853" s="211"/>
      <c r="R853" s="211"/>
      <c r="S853" s="211"/>
      <c r="T853" s="211"/>
      <c r="U853" s="211"/>
      <c r="V853" s="211"/>
      <c r="W853" s="211"/>
      <c r="X853" s="211"/>
      <c r="Y853" s="211"/>
      <c r="Z853" s="211"/>
    </row>
    <row r="854" spans="1:26" ht="15.75" customHeight="1">
      <c r="A854" s="211"/>
      <c r="B854" s="211"/>
      <c r="C854" s="211"/>
      <c r="D854" s="211"/>
      <c r="E854" s="211"/>
      <c r="F854" s="211"/>
      <c r="G854" s="211"/>
      <c r="H854" s="211"/>
      <c r="I854" s="211"/>
      <c r="J854" s="211"/>
      <c r="K854" s="295"/>
      <c r="L854" s="211"/>
      <c r="M854" s="295"/>
      <c r="N854" s="211"/>
      <c r="O854" s="211"/>
      <c r="P854" s="211"/>
      <c r="Q854" s="211"/>
      <c r="R854" s="211"/>
      <c r="S854" s="211"/>
      <c r="T854" s="211"/>
      <c r="U854" s="211"/>
      <c r="V854" s="211"/>
      <c r="W854" s="211"/>
      <c r="X854" s="211"/>
      <c r="Y854" s="211"/>
      <c r="Z854" s="211"/>
    </row>
    <row r="855" spans="1:26" ht="15.75" customHeight="1">
      <c r="A855" s="211"/>
      <c r="B855" s="211"/>
      <c r="C855" s="211"/>
      <c r="D855" s="211"/>
      <c r="E855" s="211"/>
      <c r="F855" s="211"/>
      <c r="G855" s="211"/>
      <c r="H855" s="211"/>
      <c r="I855" s="211"/>
      <c r="J855" s="211"/>
      <c r="K855" s="295"/>
      <c r="L855" s="211"/>
      <c r="M855" s="295"/>
      <c r="N855" s="211"/>
      <c r="O855" s="211"/>
      <c r="P855" s="211"/>
      <c r="Q855" s="211"/>
      <c r="R855" s="211"/>
      <c r="S855" s="211"/>
      <c r="T855" s="211"/>
      <c r="U855" s="211"/>
      <c r="V855" s="211"/>
      <c r="W855" s="211"/>
      <c r="X855" s="211"/>
      <c r="Y855" s="211"/>
      <c r="Z855" s="211"/>
    </row>
    <row r="856" spans="1:26" ht="15.75" customHeight="1">
      <c r="A856" s="211"/>
      <c r="B856" s="211"/>
      <c r="C856" s="211"/>
      <c r="D856" s="211"/>
      <c r="E856" s="211"/>
      <c r="F856" s="211"/>
      <c r="G856" s="211"/>
      <c r="H856" s="211"/>
      <c r="I856" s="211"/>
      <c r="J856" s="211"/>
      <c r="K856" s="295"/>
      <c r="L856" s="211"/>
      <c r="M856" s="295"/>
      <c r="N856" s="211"/>
      <c r="O856" s="211"/>
      <c r="P856" s="211"/>
      <c r="Q856" s="211"/>
      <c r="R856" s="211"/>
      <c r="S856" s="211"/>
      <c r="T856" s="211"/>
      <c r="U856" s="211"/>
      <c r="V856" s="211"/>
      <c r="W856" s="211"/>
      <c r="X856" s="211"/>
      <c r="Y856" s="211"/>
      <c r="Z856" s="211"/>
    </row>
    <row r="857" spans="1:26" ht="15.75" customHeight="1">
      <c r="A857" s="211"/>
      <c r="B857" s="211"/>
      <c r="C857" s="211"/>
      <c r="D857" s="211"/>
      <c r="E857" s="211"/>
      <c r="F857" s="211"/>
      <c r="G857" s="211"/>
      <c r="H857" s="211"/>
      <c r="I857" s="211"/>
      <c r="J857" s="211"/>
      <c r="K857" s="295"/>
      <c r="L857" s="211"/>
      <c r="M857" s="295"/>
      <c r="N857" s="211"/>
      <c r="O857" s="211"/>
      <c r="P857" s="211"/>
      <c r="Q857" s="211"/>
      <c r="R857" s="211"/>
      <c r="S857" s="211"/>
      <c r="T857" s="211"/>
      <c r="U857" s="211"/>
      <c r="V857" s="211"/>
      <c r="W857" s="211"/>
      <c r="X857" s="211"/>
      <c r="Y857" s="211"/>
      <c r="Z857" s="211"/>
    </row>
    <row r="858" spans="1:26" ht="15.75" customHeight="1">
      <c r="A858" s="211"/>
      <c r="B858" s="211"/>
      <c r="C858" s="211"/>
      <c r="D858" s="211"/>
      <c r="E858" s="211"/>
      <c r="F858" s="211"/>
      <c r="G858" s="211"/>
      <c r="H858" s="211"/>
      <c r="I858" s="211"/>
      <c r="J858" s="211"/>
      <c r="K858" s="295"/>
      <c r="L858" s="211"/>
      <c r="M858" s="295"/>
      <c r="N858" s="211"/>
      <c r="O858" s="211"/>
      <c r="P858" s="211"/>
      <c r="Q858" s="211"/>
      <c r="R858" s="211"/>
      <c r="S858" s="211"/>
      <c r="T858" s="211"/>
      <c r="U858" s="211"/>
      <c r="V858" s="211"/>
      <c r="W858" s="211"/>
      <c r="X858" s="211"/>
      <c r="Y858" s="211"/>
      <c r="Z858" s="211"/>
    </row>
    <row r="859" spans="1:26" ht="15.75" customHeight="1">
      <c r="A859" s="211"/>
      <c r="B859" s="211"/>
      <c r="C859" s="211"/>
      <c r="D859" s="211"/>
      <c r="E859" s="211"/>
      <c r="F859" s="211"/>
      <c r="G859" s="211"/>
      <c r="H859" s="211"/>
      <c r="I859" s="211"/>
      <c r="J859" s="211"/>
      <c r="K859" s="295"/>
      <c r="L859" s="211"/>
      <c r="M859" s="295"/>
      <c r="N859" s="211"/>
      <c r="O859" s="211"/>
      <c r="P859" s="211"/>
      <c r="Q859" s="211"/>
      <c r="R859" s="211"/>
      <c r="S859" s="211"/>
      <c r="T859" s="211"/>
      <c r="U859" s="211"/>
      <c r="V859" s="211"/>
      <c r="W859" s="211"/>
      <c r="X859" s="211"/>
      <c r="Y859" s="211"/>
      <c r="Z859" s="211"/>
    </row>
    <row r="860" spans="1:26" ht="15.75" customHeight="1">
      <c r="A860" s="211"/>
      <c r="B860" s="211"/>
      <c r="C860" s="211"/>
      <c r="D860" s="211"/>
      <c r="E860" s="211"/>
      <c r="F860" s="211"/>
      <c r="G860" s="211"/>
      <c r="H860" s="211"/>
      <c r="I860" s="211"/>
      <c r="J860" s="211"/>
      <c r="K860" s="295"/>
      <c r="L860" s="211"/>
      <c r="M860" s="295"/>
      <c r="N860" s="211"/>
      <c r="O860" s="211"/>
      <c r="P860" s="211"/>
      <c r="Q860" s="211"/>
      <c r="R860" s="211"/>
      <c r="S860" s="211"/>
      <c r="T860" s="211"/>
      <c r="U860" s="211"/>
      <c r="V860" s="211"/>
      <c r="W860" s="211"/>
      <c r="X860" s="211"/>
      <c r="Y860" s="211"/>
      <c r="Z860" s="211"/>
    </row>
    <row r="861" spans="1:26" ht="15.75" customHeight="1">
      <c r="A861" s="211"/>
      <c r="B861" s="211"/>
      <c r="C861" s="211"/>
      <c r="D861" s="211"/>
      <c r="E861" s="211"/>
      <c r="F861" s="211"/>
      <c r="G861" s="211"/>
      <c r="H861" s="211"/>
      <c r="I861" s="211"/>
      <c r="J861" s="211"/>
      <c r="K861" s="295"/>
      <c r="L861" s="211"/>
      <c r="M861" s="295"/>
      <c r="N861" s="211"/>
      <c r="O861" s="211"/>
      <c r="P861" s="211"/>
      <c r="Q861" s="211"/>
      <c r="R861" s="211"/>
      <c r="S861" s="211"/>
      <c r="T861" s="211"/>
      <c r="U861" s="211"/>
      <c r="V861" s="211"/>
      <c r="W861" s="211"/>
      <c r="X861" s="211"/>
      <c r="Y861" s="211"/>
      <c r="Z861" s="211"/>
    </row>
    <row r="862" spans="1:26" ht="15.75" customHeight="1">
      <c r="A862" s="211"/>
      <c r="B862" s="211"/>
      <c r="C862" s="211"/>
      <c r="D862" s="211"/>
      <c r="E862" s="211"/>
      <c r="F862" s="211"/>
      <c r="G862" s="211"/>
      <c r="H862" s="211"/>
      <c r="I862" s="211"/>
      <c r="J862" s="211"/>
      <c r="K862" s="295"/>
      <c r="L862" s="211"/>
      <c r="M862" s="295"/>
      <c r="N862" s="211"/>
      <c r="O862" s="211"/>
      <c r="P862" s="211"/>
      <c r="Q862" s="211"/>
      <c r="R862" s="211"/>
      <c r="S862" s="211"/>
      <c r="T862" s="211"/>
      <c r="U862" s="211"/>
      <c r="V862" s="211"/>
      <c r="W862" s="211"/>
      <c r="X862" s="211"/>
      <c r="Y862" s="211"/>
      <c r="Z862" s="211"/>
    </row>
    <row r="863" spans="1:26" ht="15.75" customHeight="1">
      <c r="A863" s="211"/>
      <c r="B863" s="211"/>
      <c r="C863" s="211"/>
      <c r="D863" s="211"/>
      <c r="E863" s="211"/>
      <c r="F863" s="211"/>
      <c r="G863" s="211"/>
      <c r="H863" s="211"/>
      <c r="I863" s="211"/>
      <c r="J863" s="211"/>
      <c r="K863" s="295"/>
      <c r="L863" s="211"/>
      <c r="M863" s="295"/>
      <c r="N863" s="211"/>
      <c r="O863" s="211"/>
      <c r="P863" s="211"/>
      <c r="Q863" s="211"/>
      <c r="R863" s="211"/>
      <c r="S863" s="211"/>
      <c r="T863" s="211"/>
      <c r="U863" s="211"/>
      <c r="V863" s="211"/>
      <c r="W863" s="211"/>
      <c r="X863" s="211"/>
      <c r="Y863" s="211"/>
      <c r="Z863" s="211"/>
    </row>
    <row r="864" spans="1:26" ht="15.75" customHeight="1">
      <c r="A864" s="211"/>
      <c r="B864" s="211"/>
      <c r="C864" s="211"/>
      <c r="D864" s="211"/>
      <c r="E864" s="211"/>
      <c r="F864" s="211"/>
      <c r="G864" s="211"/>
      <c r="H864" s="211"/>
      <c r="I864" s="211"/>
      <c r="J864" s="211"/>
      <c r="K864" s="295"/>
      <c r="L864" s="211"/>
      <c r="M864" s="295"/>
      <c r="N864" s="211"/>
      <c r="O864" s="211"/>
      <c r="P864" s="211"/>
      <c r="Q864" s="211"/>
      <c r="R864" s="211"/>
      <c r="S864" s="211"/>
      <c r="T864" s="211"/>
      <c r="U864" s="211"/>
      <c r="V864" s="211"/>
      <c r="W864" s="211"/>
      <c r="X864" s="211"/>
      <c r="Y864" s="211"/>
      <c r="Z864" s="211"/>
    </row>
    <row r="865" spans="1:26" ht="15.75" customHeight="1">
      <c r="A865" s="211"/>
      <c r="B865" s="211"/>
      <c r="C865" s="211"/>
      <c r="D865" s="211"/>
      <c r="E865" s="211"/>
      <c r="F865" s="211"/>
      <c r="G865" s="211"/>
      <c r="H865" s="211"/>
      <c r="I865" s="211"/>
      <c r="J865" s="211"/>
      <c r="K865" s="295"/>
      <c r="L865" s="211"/>
      <c r="M865" s="295"/>
      <c r="N865" s="211"/>
      <c r="O865" s="211"/>
      <c r="P865" s="211"/>
      <c r="Q865" s="211"/>
      <c r="R865" s="211"/>
      <c r="S865" s="211"/>
      <c r="T865" s="211"/>
      <c r="U865" s="211"/>
      <c r="V865" s="211"/>
      <c r="W865" s="211"/>
      <c r="X865" s="211"/>
      <c r="Y865" s="211"/>
      <c r="Z865" s="211"/>
    </row>
    <row r="866" spans="1:26" ht="15.75" customHeight="1">
      <c r="A866" s="211"/>
      <c r="B866" s="211"/>
      <c r="C866" s="211"/>
      <c r="D866" s="211"/>
      <c r="E866" s="211"/>
      <c r="F866" s="211"/>
      <c r="G866" s="211"/>
      <c r="H866" s="211"/>
      <c r="I866" s="211"/>
      <c r="J866" s="211"/>
      <c r="K866" s="295"/>
      <c r="L866" s="211"/>
      <c r="M866" s="295"/>
      <c r="N866" s="211"/>
      <c r="O866" s="211"/>
      <c r="P866" s="211"/>
      <c r="Q866" s="211"/>
      <c r="R866" s="211"/>
      <c r="S866" s="211"/>
      <c r="T866" s="211"/>
      <c r="U866" s="211"/>
      <c r="V866" s="211"/>
      <c r="W866" s="211"/>
      <c r="X866" s="211"/>
      <c r="Y866" s="211"/>
      <c r="Z866" s="211"/>
    </row>
    <row r="867" spans="1:26" ht="15.75" customHeight="1">
      <c r="A867" s="211"/>
      <c r="B867" s="211"/>
      <c r="C867" s="211"/>
      <c r="D867" s="211"/>
      <c r="E867" s="211"/>
      <c r="F867" s="211"/>
      <c r="G867" s="211"/>
      <c r="H867" s="211"/>
      <c r="I867" s="211"/>
      <c r="J867" s="211"/>
      <c r="K867" s="295"/>
      <c r="L867" s="211"/>
      <c r="M867" s="295"/>
      <c r="N867" s="211"/>
      <c r="O867" s="211"/>
      <c r="P867" s="211"/>
      <c r="Q867" s="211"/>
      <c r="R867" s="211"/>
      <c r="S867" s="211"/>
      <c r="T867" s="211"/>
      <c r="U867" s="211"/>
      <c r="V867" s="211"/>
      <c r="W867" s="211"/>
      <c r="X867" s="211"/>
      <c r="Y867" s="211"/>
      <c r="Z867" s="211"/>
    </row>
    <row r="868" spans="1:26" ht="15.75" customHeight="1">
      <c r="A868" s="211"/>
      <c r="B868" s="211"/>
      <c r="C868" s="211"/>
      <c r="D868" s="211"/>
      <c r="E868" s="211"/>
      <c r="F868" s="211"/>
      <c r="G868" s="211"/>
      <c r="H868" s="211"/>
      <c r="I868" s="211"/>
      <c r="J868" s="211"/>
      <c r="K868" s="295"/>
      <c r="L868" s="211"/>
      <c r="M868" s="295"/>
      <c r="N868" s="211"/>
      <c r="O868" s="211"/>
      <c r="P868" s="211"/>
      <c r="Q868" s="211"/>
      <c r="R868" s="211"/>
      <c r="S868" s="211"/>
      <c r="T868" s="211"/>
      <c r="U868" s="211"/>
      <c r="V868" s="211"/>
      <c r="W868" s="211"/>
      <c r="X868" s="211"/>
      <c r="Y868" s="211"/>
      <c r="Z868" s="211"/>
    </row>
    <row r="869" spans="1:26" ht="15.75" customHeight="1">
      <c r="A869" s="211"/>
      <c r="B869" s="211"/>
      <c r="C869" s="211"/>
      <c r="D869" s="211"/>
      <c r="E869" s="211"/>
      <c r="F869" s="211"/>
      <c r="G869" s="211"/>
      <c r="H869" s="211"/>
      <c r="I869" s="211"/>
      <c r="J869" s="211"/>
      <c r="K869" s="295"/>
      <c r="L869" s="211"/>
      <c r="M869" s="295"/>
      <c r="N869" s="211"/>
      <c r="O869" s="211"/>
      <c r="P869" s="211"/>
      <c r="Q869" s="211"/>
      <c r="R869" s="211"/>
      <c r="S869" s="211"/>
      <c r="T869" s="211"/>
      <c r="U869" s="211"/>
      <c r="V869" s="211"/>
      <c r="W869" s="211"/>
      <c r="X869" s="211"/>
      <c r="Y869" s="211"/>
      <c r="Z869" s="211"/>
    </row>
    <row r="870" spans="1:26" ht="15.75" customHeight="1">
      <c r="A870" s="211"/>
      <c r="B870" s="211"/>
      <c r="C870" s="211"/>
      <c r="D870" s="211"/>
      <c r="E870" s="211"/>
      <c r="F870" s="211"/>
      <c r="G870" s="211"/>
      <c r="H870" s="211"/>
      <c r="I870" s="211"/>
      <c r="J870" s="211"/>
      <c r="K870" s="295"/>
      <c r="L870" s="211"/>
      <c r="M870" s="295"/>
      <c r="N870" s="211"/>
      <c r="O870" s="211"/>
      <c r="P870" s="211"/>
      <c r="Q870" s="211"/>
      <c r="R870" s="211"/>
      <c r="S870" s="211"/>
      <c r="T870" s="211"/>
      <c r="U870" s="211"/>
      <c r="V870" s="211"/>
      <c r="W870" s="211"/>
      <c r="X870" s="211"/>
      <c r="Y870" s="211"/>
      <c r="Z870" s="211"/>
    </row>
    <row r="871" spans="1:26" ht="15.75" customHeight="1">
      <c r="A871" s="211"/>
      <c r="B871" s="211"/>
      <c r="C871" s="211"/>
      <c r="D871" s="211"/>
      <c r="E871" s="211"/>
      <c r="F871" s="211"/>
      <c r="G871" s="211"/>
      <c r="H871" s="211"/>
      <c r="I871" s="211"/>
      <c r="J871" s="211"/>
      <c r="K871" s="295"/>
      <c r="L871" s="211"/>
      <c r="M871" s="295"/>
      <c r="N871" s="211"/>
      <c r="O871" s="211"/>
      <c r="P871" s="211"/>
      <c r="Q871" s="211"/>
      <c r="R871" s="211"/>
      <c r="S871" s="211"/>
      <c r="T871" s="211"/>
      <c r="U871" s="211"/>
      <c r="V871" s="211"/>
      <c r="W871" s="211"/>
      <c r="X871" s="211"/>
      <c r="Y871" s="211"/>
      <c r="Z871" s="211"/>
    </row>
    <row r="872" spans="1:26" ht="15.75" customHeight="1">
      <c r="A872" s="211"/>
      <c r="B872" s="211"/>
      <c r="C872" s="211"/>
      <c r="D872" s="211"/>
      <c r="E872" s="211"/>
      <c r="F872" s="211"/>
      <c r="G872" s="211"/>
      <c r="H872" s="211"/>
      <c r="I872" s="211"/>
      <c r="J872" s="211"/>
      <c r="K872" s="295"/>
      <c r="L872" s="211"/>
      <c r="M872" s="295"/>
      <c r="N872" s="211"/>
      <c r="O872" s="211"/>
      <c r="P872" s="211"/>
      <c r="Q872" s="211"/>
      <c r="R872" s="211"/>
      <c r="S872" s="211"/>
      <c r="T872" s="211"/>
      <c r="U872" s="211"/>
      <c r="V872" s="211"/>
      <c r="W872" s="211"/>
      <c r="X872" s="211"/>
      <c r="Y872" s="211"/>
      <c r="Z872" s="211"/>
    </row>
    <row r="873" spans="1:26" ht="15.75" customHeight="1">
      <c r="A873" s="211"/>
      <c r="B873" s="211"/>
      <c r="C873" s="211"/>
      <c r="D873" s="211"/>
      <c r="E873" s="211"/>
      <c r="F873" s="211"/>
      <c r="G873" s="211"/>
      <c r="H873" s="211"/>
      <c r="I873" s="211"/>
      <c r="J873" s="211"/>
      <c r="K873" s="295"/>
      <c r="L873" s="211"/>
      <c r="M873" s="295"/>
      <c r="N873" s="211"/>
      <c r="O873" s="211"/>
      <c r="P873" s="211"/>
      <c r="Q873" s="211"/>
      <c r="R873" s="211"/>
      <c r="S873" s="211"/>
      <c r="T873" s="211"/>
      <c r="U873" s="211"/>
      <c r="V873" s="211"/>
      <c r="W873" s="211"/>
      <c r="X873" s="211"/>
      <c r="Y873" s="211"/>
      <c r="Z873" s="211"/>
    </row>
    <row r="874" spans="1:26" ht="15.75" customHeight="1">
      <c r="A874" s="211"/>
      <c r="B874" s="211"/>
      <c r="C874" s="211"/>
      <c r="D874" s="211"/>
      <c r="E874" s="211"/>
      <c r="F874" s="211"/>
      <c r="G874" s="211"/>
      <c r="H874" s="211"/>
      <c r="I874" s="211"/>
      <c r="J874" s="211"/>
      <c r="K874" s="295"/>
      <c r="L874" s="211"/>
      <c r="M874" s="295"/>
      <c r="N874" s="211"/>
      <c r="O874" s="211"/>
      <c r="P874" s="211"/>
      <c r="Q874" s="211"/>
      <c r="R874" s="211"/>
      <c r="S874" s="211"/>
      <c r="T874" s="211"/>
      <c r="U874" s="211"/>
      <c r="V874" s="211"/>
      <c r="W874" s="211"/>
      <c r="X874" s="211"/>
      <c r="Y874" s="211"/>
      <c r="Z874" s="211"/>
    </row>
    <row r="875" spans="1:26" ht="15.75" customHeight="1">
      <c r="A875" s="211"/>
      <c r="B875" s="211"/>
      <c r="C875" s="211"/>
      <c r="D875" s="211"/>
      <c r="E875" s="211"/>
      <c r="F875" s="211"/>
      <c r="G875" s="211"/>
      <c r="H875" s="211"/>
      <c r="I875" s="211"/>
      <c r="J875" s="211"/>
      <c r="K875" s="295"/>
      <c r="L875" s="211"/>
      <c r="M875" s="295"/>
      <c r="N875" s="211"/>
      <c r="O875" s="211"/>
      <c r="P875" s="211"/>
      <c r="Q875" s="211"/>
      <c r="R875" s="211"/>
      <c r="S875" s="211"/>
      <c r="T875" s="211"/>
      <c r="U875" s="211"/>
      <c r="V875" s="211"/>
      <c r="W875" s="211"/>
      <c r="X875" s="211"/>
      <c r="Y875" s="211"/>
      <c r="Z875" s="211"/>
    </row>
    <row r="876" spans="1:26" ht="15.75" customHeight="1">
      <c r="A876" s="211"/>
      <c r="B876" s="211"/>
      <c r="C876" s="211"/>
      <c r="D876" s="211"/>
      <c r="E876" s="211"/>
      <c r="F876" s="211"/>
      <c r="G876" s="211"/>
      <c r="H876" s="211"/>
      <c r="I876" s="211"/>
      <c r="J876" s="211"/>
      <c r="K876" s="295"/>
      <c r="L876" s="211"/>
      <c r="M876" s="295"/>
      <c r="N876" s="211"/>
      <c r="O876" s="211"/>
      <c r="P876" s="211"/>
      <c r="Q876" s="211"/>
      <c r="R876" s="211"/>
      <c r="S876" s="211"/>
      <c r="T876" s="211"/>
      <c r="U876" s="211"/>
      <c r="V876" s="211"/>
      <c r="W876" s="211"/>
      <c r="X876" s="211"/>
      <c r="Y876" s="211"/>
      <c r="Z876" s="211"/>
    </row>
    <row r="877" spans="1:26" ht="15.75" customHeight="1">
      <c r="A877" s="211"/>
      <c r="B877" s="211"/>
      <c r="C877" s="211"/>
      <c r="D877" s="211"/>
      <c r="E877" s="211"/>
      <c r="F877" s="211"/>
      <c r="G877" s="211"/>
      <c r="H877" s="211"/>
      <c r="I877" s="211"/>
      <c r="J877" s="211"/>
      <c r="K877" s="295"/>
      <c r="L877" s="211"/>
      <c r="M877" s="295"/>
      <c r="N877" s="211"/>
      <c r="O877" s="211"/>
      <c r="P877" s="211"/>
      <c r="Q877" s="211"/>
      <c r="R877" s="211"/>
      <c r="S877" s="211"/>
      <c r="T877" s="211"/>
      <c r="U877" s="211"/>
      <c r="V877" s="211"/>
      <c r="W877" s="211"/>
      <c r="X877" s="211"/>
      <c r="Y877" s="211"/>
      <c r="Z877" s="211"/>
    </row>
    <row r="878" spans="1:26" ht="15.75" customHeight="1">
      <c r="A878" s="211"/>
      <c r="B878" s="211"/>
      <c r="C878" s="211"/>
      <c r="D878" s="211"/>
      <c r="E878" s="211"/>
      <c r="F878" s="211"/>
      <c r="G878" s="211"/>
      <c r="H878" s="211"/>
      <c r="I878" s="211"/>
      <c r="J878" s="211"/>
      <c r="K878" s="295"/>
      <c r="L878" s="211"/>
      <c r="M878" s="295"/>
      <c r="N878" s="211"/>
      <c r="O878" s="211"/>
      <c r="P878" s="211"/>
      <c r="Q878" s="211"/>
      <c r="R878" s="211"/>
      <c r="S878" s="211"/>
      <c r="T878" s="211"/>
      <c r="U878" s="211"/>
      <c r="V878" s="211"/>
      <c r="W878" s="211"/>
      <c r="X878" s="211"/>
      <c r="Y878" s="211"/>
      <c r="Z878" s="211"/>
    </row>
    <row r="879" spans="1:26" ht="15.75" customHeight="1">
      <c r="A879" s="211"/>
      <c r="B879" s="211"/>
      <c r="C879" s="211"/>
      <c r="D879" s="211"/>
      <c r="E879" s="211"/>
      <c r="F879" s="211"/>
      <c r="G879" s="211"/>
      <c r="H879" s="211"/>
      <c r="I879" s="211"/>
      <c r="J879" s="211"/>
      <c r="K879" s="295"/>
      <c r="L879" s="211"/>
      <c r="M879" s="295"/>
      <c r="N879" s="211"/>
      <c r="O879" s="211"/>
      <c r="P879" s="211"/>
      <c r="Q879" s="211"/>
      <c r="R879" s="211"/>
      <c r="S879" s="211"/>
      <c r="T879" s="211"/>
      <c r="U879" s="211"/>
      <c r="V879" s="211"/>
      <c r="W879" s="211"/>
      <c r="X879" s="211"/>
      <c r="Y879" s="211"/>
      <c r="Z879" s="211"/>
    </row>
    <row r="880" spans="1:26" ht="15.75" customHeight="1">
      <c r="A880" s="211"/>
      <c r="B880" s="211"/>
      <c r="C880" s="211"/>
      <c r="D880" s="211"/>
      <c r="E880" s="211"/>
      <c r="F880" s="211"/>
      <c r="G880" s="211"/>
      <c r="H880" s="211"/>
      <c r="I880" s="211"/>
      <c r="J880" s="211"/>
      <c r="K880" s="295"/>
      <c r="L880" s="211"/>
      <c r="M880" s="295"/>
      <c r="N880" s="211"/>
      <c r="O880" s="211"/>
      <c r="P880" s="211"/>
      <c r="Q880" s="211"/>
      <c r="R880" s="211"/>
      <c r="S880" s="211"/>
      <c r="T880" s="211"/>
      <c r="U880" s="211"/>
      <c r="V880" s="211"/>
      <c r="W880" s="211"/>
      <c r="X880" s="211"/>
      <c r="Y880" s="211"/>
      <c r="Z880" s="211"/>
    </row>
    <row r="881" spans="1:26" ht="15.75" customHeight="1">
      <c r="A881" s="211"/>
      <c r="B881" s="211"/>
      <c r="C881" s="211"/>
      <c r="D881" s="211"/>
      <c r="E881" s="211"/>
      <c r="F881" s="211"/>
      <c r="G881" s="211"/>
      <c r="H881" s="211"/>
      <c r="I881" s="211"/>
      <c r="J881" s="211"/>
      <c r="K881" s="295"/>
      <c r="L881" s="211"/>
      <c r="M881" s="295"/>
      <c r="N881" s="211"/>
      <c r="O881" s="211"/>
      <c r="P881" s="211"/>
      <c r="Q881" s="211"/>
      <c r="R881" s="211"/>
      <c r="S881" s="211"/>
      <c r="T881" s="211"/>
      <c r="U881" s="211"/>
      <c r="V881" s="211"/>
      <c r="W881" s="211"/>
      <c r="X881" s="211"/>
      <c r="Y881" s="211"/>
      <c r="Z881" s="211"/>
    </row>
    <row r="882" spans="1:26" ht="15.75" customHeight="1">
      <c r="A882" s="211"/>
      <c r="B882" s="211"/>
      <c r="C882" s="211"/>
      <c r="D882" s="211"/>
      <c r="E882" s="211"/>
      <c r="F882" s="211"/>
      <c r="G882" s="211"/>
      <c r="H882" s="211"/>
      <c r="I882" s="211"/>
      <c r="J882" s="211"/>
      <c r="K882" s="295"/>
      <c r="L882" s="211"/>
      <c r="M882" s="295"/>
      <c r="N882" s="211"/>
      <c r="O882" s="211"/>
      <c r="P882" s="211"/>
      <c r="Q882" s="211"/>
      <c r="R882" s="211"/>
      <c r="S882" s="211"/>
      <c r="T882" s="211"/>
      <c r="U882" s="211"/>
      <c r="V882" s="211"/>
      <c r="W882" s="211"/>
      <c r="X882" s="211"/>
      <c r="Y882" s="211"/>
      <c r="Z882" s="211"/>
    </row>
    <row r="883" spans="1:26" ht="15.75" customHeight="1">
      <c r="A883" s="211"/>
      <c r="B883" s="211"/>
      <c r="C883" s="211"/>
      <c r="D883" s="211"/>
      <c r="E883" s="211"/>
      <c r="F883" s="211"/>
      <c r="G883" s="211"/>
      <c r="H883" s="211"/>
      <c r="I883" s="211"/>
      <c r="J883" s="211"/>
      <c r="K883" s="295"/>
      <c r="L883" s="211"/>
      <c r="M883" s="295"/>
      <c r="N883" s="211"/>
      <c r="O883" s="211"/>
      <c r="P883" s="211"/>
      <c r="Q883" s="211"/>
      <c r="R883" s="211"/>
      <c r="S883" s="211"/>
      <c r="T883" s="211"/>
      <c r="U883" s="211"/>
      <c r="V883" s="211"/>
      <c r="W883" s="211"/>
      <c r="X883" s="211"/>
      <c r="Y883" s="211"/>
      <c r="Z883" s="211"/>
    </row>
    <row r="884" spans="1:26" ht="15.75" customHeight="1">
      <c r="A884" s="211"/>
      <c r="B884" s="211"/>
      <c r="C884" s="211"/>
      <c r="D884" s="211"/>
      <c r="E884" s="211"/>
      <c r="F884" s="211"/>
      <c r="G884" s="211"/>
      <c r="H884" s="211"/>
      <c r="I884" s="211"/>
      <c r="J884" s="211"/>
      <c r="K884" s="295"/>
      <c r="L884" s="211"/>
      <c r="M884" s="295"/>
      <c r="N884" s="211"/>
      <c r="O884" s="211"/>
      <c r="P884" s="211"/>
      <c r="Q884" s="211"/>
      <c r="R884" s="211"/>
      <c r="S884" s="211"/>
      <c r="T884" s="211"/>
      <c r="U884" s="211"/>
      <c r="V884" s="211"/>
      <c r="W884" s="211"/>
      <c r="X884" s="211"/>
      <c r="Y884" s="211"/>
      <c r="Z884" s="211"/>
    </row>
    <row r="885" spans="1:26" ht="15.75" customHeight="1">
      <c r="A885" s="211"/>
      <c r="B885" s="211"/>
      <c r="C885" s="211"/>
      <c r="D885" s="211"/>
      <c r="E885" s="211"/>
      <c r="F885" s="211"/>
      <c r="G885" s="211"/>
      <c r="H885" s="211"/>
      <c r="I885" s="211"/>
      <c r="J885" s="211"/>
      <c r="K885" s="295"/>
      <c r="L885" s="211"/>
      <c r="M885" s="295"/>
      <c r="N885" s="211"/>
      <c r="O885" s="211"/>
      <c r="P885" s="211"/>
      <c r="Q885" s="211"/>
      <c r="R885" s="211"/>
      <c r="S885" s="211"/>
      <c r="T885" s="211"/>
      <c r="U885" s="211"/>
      <c r="V885" s="211"/>
      <c r="W885" s="211"/>
      <c r="X885" s="211"/>
      <c r="Y885" s="211"/>
      <c r="Z885" s="211"/>
    </row>
    <row r="886" spans="1:26" ht="15.75" customHeight="1">
      <c r="A886" s="211"/>
      <c r="B886" s="211"/>
      <c r="C886" s="211"/>
      <c r="D886" s="211"/>
      <c r="E886" s="211"/>
      <c r="F886" s="211"/>
      <c r="G886" s="211"/>
      <c r="H886" s="211"/>
      <c r="I886" s="211"/>
      <c r="J886" s="211"/>
      <c r="K886" s="295"/>
      <c r="L886" s="211"/>
      <c r="M886" s="295"/>
      <c r="N886" s="211"/>
      <c r="O886" s="211"/>
      <c r="P886" s="211"/>
      <c r="Q886" s="211"/>
      <c r="R886" s="211"/>
      <c r="S886" s="211"/>
      <c r="T886" s="211"/>
      <c r="U886" s="211"/>
      <c r="V886" s="211"/>
      <c r="W886" s="211"/>
      <c r="X886" s="211"/>
      <c r="Y886" s="211"/>
      <c r="Z886" s="211"/>
    </row>
    <row r="887" spans="1:26" ht="15.75" customHeight="1">
      <c r="A887" s="211"/>
      <c r="B887" s="211"/>
      <c r="C887" s="211"/>
      <c r="D887" s="211"/>
      <c r="E887" s="211"/>
      <c r="F887" s="211"/>
      <c r="G887" s="211"/>
      <c r="H887" s="211"/>
      <c r="I887" s="211"/>
      <c r="J887" s="211"/>
      <c r="K887" s="295"/>
      <c r="L887" s="211"/>
      <c r="M887" s="295"/>
      <c r="N887" s="211"/>
      <c r="O887" s="211"/>
      <c r="P887" s="211"/>
      <c r="Q887" s="211"/>
      <c r="R887" s="211"/>
      <c r="S887" s="211"/>
      <c r="T887" s="211"/>
      <c r="U887" s="211"/>
      <c r="V887" s="211"/>
      <c r="W887" s="211"/>
      <c r="X887" s="211"/>
      <c r="Y887" s="211"/>
      <c r="Z887" s="211"/>
    </row>
    <row r="888" spans="1:26" ht="15.75" customHeight="1">
      <c r="A888" s="211"/>
      <c r="B888" s="211"/>
      <c r="C888" s="211"/>
      <c r="D888" s="211"/>
      <c r="E888" s="211"/>
      <c r="F888" s="211"/>
      <c r="G888" s="211"/>
      <c r="H888" s="211"/>
      <c r="I888" s="211"/>
      <c r="J888" s="211"/>
      <c r="K888" s="295"/>
      <c r="L888" s="211"/>
      <c r="M888" s="295"/>
      <c r="N888" s="211"/>
      <c r="O888" s="211"/>
      <c r="P888" s="211"/>
      <c r="Q888" s="211"/>
      <c r="R888" s="211"/>
      <c r="S888" s="211"/>
      <c r="T888" s="211"/>
      <c r="U888" s="211"/>
      <c r="V888" s="211"/>
      <c r="W888" s="211"/>
      <c r="X888" s="211"/>
      <c r="Y888" s="211"/>
      <c r="Z888" s="211"/>
    </row>
    <row r="889" spans="1:26" ht="15.75" customHeight="1">
      <c r="A889" s="211"/>
      <c r="B889" s="211"/>
      <c r="C889" s="211"/>
      <c r="D889" s="211"/>
      <c r="E889" s="211"/>
      <c r="F889" s="211"/>
      <c r="G889" s="211"/>
      <c r="H889" s="211"/>
      <c r="I889" s="211"/>
      <c r="J889" s="211"/>
      <c r="K889" s="295"/>
      <c r="L889" s="211"/>
      <c r="M889" s="295"/>
      <c r="N889" s="211"/>
      <c r="O889" s="211"/>
      <c r="P889" s="211"/>
      <c r="Q889" s="211"/>
      <c r="R889" s="211"/>
      <c r="S889" s="211"/>
      <c r="T889" s="211"/>
      <c r="U889" s="211"/>
      <c r="V889" s="211"/>
      <c r="W889" s="211"/>
      <c r="X889" s="211"/>
      <c r="Y889" s="211"/>
      <c r="Z889" s="211"/>
    </row>
    <row r="890" spans="1:26" ht="15.75" customHeight="1">
      <c r="A890" s="211"/>
      <c r="B890" s="211"/>
      <c r="C890" s="211"/>
      <c r="D890" s="211"/>
      <c r="E890" s="211"/>
      <c r="F890" s="211"/>
      <c r="G890" s="211"/>
      <c r="H890" s="211"/>
      <c r="I890" s="211"/>
      <c r="J890" s="211"/>
      <c r="K890" s="295"/>
      <c r="L890" s="211"/>
      <c r="M890" s="295"/>
      <c r="N890" s="211"/>
      <c r="O890" s="211"/>
      <c r="P890" s="211"/>
      <c r="Q890" s="211"/>
      <c r="R890" s="211"/>
      <c r="S890" s="211"/>
      <c r="T890" s="211"/>
      <c r="U890" s="211"/>
      <c r="V890" s="211"/>
      <c r="W890" s="211"/>
      <c r="X890" s="211"/>
      <c r="Y890" s="211"/>
      <c r="Z890" s="211"/>
    </row>
    <row r="891" spans="1:26" ht="15.75" customHeight="1">
      <c r="A891" s="211"/>
      <c r="B891" s="211"/>
      <c r="C891" s="211"/>
      <c r="D891" s="211"/>
      <c r="E891" s="211"/>
      <c r="F891" s="211"/>
      <c r="G891" s="211"/>
      <c r="H891" s="211"/>
      <c r="I891" s="211"/>
      <c r="J891" s="211"/>
      <c r="K891" s="295"/>
      <c r="L891" s="211"/>
      <c r="M891" s="295"/>
      <c r="N891" s="211"/>
      <c r="O891" s="211"/>
      <c r="P891" s="211"/>
      <c r="Q891" s="211"/>
      <c r="R891" s="211"/>
      <c r="S891" s="211"/>
      <c r="T891" s="211"/>
      <c r="U891" s="211"/>
      <c r="V891" s="211"/>
      <c r="W891" s="211"/>
      <c r="X891" s="211"/>
      <c r="Y891" s="211"/>
      <c r="Z891" s="211"/>
    </row>
    <row r="892" spans="1:26" ht="15.75" customHeight="1">
      <c r="A892" s="211"/>
      <c r="B892" s="211"/>
      <c r="C892" s="211"/>
      <c r="D892" s="211"/>
      <c r="E892" s="211"/>
      <c r="F892" s="211"/>
      <c r="G892" s="211"/>
      <c r="H892" s="211"/>
      <c r="I892" s="211"/>
      <c r="J892" s="211"/>
      <c r="K892" s="295"/>
      <c r="L892" s="211"/>
      <c r="M892" s="295"/>
      <c r="N892" s="211"/>
      <c r="O892" s="211"/>
      <c r="P892" s="211"/>
      <c r="Q892" s="211"/>
      <c r="R892" s="211"/>
      <c r="S892" s="211"/>
      <c r="T892" s="211"/>
      <c r="U892" s="211"/>
      <c r="V892" s="211"/>
      <c r="W892" s="211"/>
      <c r="X892" s="211"/>
      <c r="Y892" s="211"/>
      <c r="Z892" s="211"/>
    </row>
    <row r="893" spans="1:26" ht="15.75" customHeight="1">
      <c r="A893" s="211"/>
      <c r="B893" s="211"/>
      <c r="C893" s="211"/>
      <c r="D893" s="211"/>
      <c r="E893" s="211"/>
      <c r="F893" s="211"/>
      <c r="G893" s="211"/>
      <c r="H893" s="211"/>
      <c r="I893" s="211"/>
      <c r="J893" s="211"/>
      <c r="K893" s="295"/>
      <c r="L893" s="211"/>
      <c r="M893" s="295"/>
      <c r="N893" s="211"/>
      <c r="O893" s="211"/>
      <c r="P893" s="211"/>
      <c r="Q893" s="211"/>
      <c r="R893" s="211"/>
      <c r="S893" s="211"/>
      <c r="T893" s="211"/>
      <c r="U893" s="211"/>
      <c r="V893" s="211"/>
      <c r="W893" s="211"/>
      <c r="X893" s="211"/>
      <c r="Y893" s="211"/>
      <c r="Z893" s="211"/>
    </row>
    <row r="894" spans="1:26" ht="15.75" customHeight="1">
      <c r="A894" s="211"/>
      <c r="B894" s="211"/>
      <c r="C894" s="211"/>
      <c r="D894" s="211"/>
      <c r="E894" s="211"/>
      <c r="F894" s="211"/>
      <c r="G894" s="211"/>
      <c r="H894" s="211"/>
      <c r="I894" s="211"/>
      <c r="J894" s="211"/>
      <c r="K894" s="295"/>
      <c r="L894" s="211"/>
      <c r="M894" s="295"/>
      <c r="N894" s="211"/>
      <c r="O894" s="211"/>
      <c r="P894" s="211"/>
      <c r="Q894" s="211"/>
      <c r="R894" s="211"/>
      <c r="S894" s="211"/>
      <c r="T894" s="211"/>
      <c r="U894" s="211"/>
      <c r="V894" s="211"/>
      <c r="W894" s="211"/>
      <c r="X894" s="211"/>
      <c r="Y894" s="211"/>
      <c r="Z894" s="211"/>
    </row>
    <row r="895" spans="1:26" ht="15.75" customHeight="1">
      <c r="A895" s="211"/>
      <c r="B895" s="211"/>
      <c r="C895" s="211"/>
      <c r="D895" s="211"/>
      <c r="E895" s="211"/>
      <c r="F895" s="211"/>
      <c r="G895" s="211"/>
      <c r="H895" s="211"/>
      <c r="I895" s="211"/>
      <c r="J895" s="211"/>
      <c r="K895" s="295"/>
      <c r="L895" s="211"/>
      <c r="M895" s="295"/>
      <c r="N895" s="211"/>
      <c r="O895" s="211"/>
      <c r="P895" s="211"/>
      <c r="Q895" s="211"/>
      <c r="R895" s="211"/>
      <c r="S895" s="211"/>
      <c r="T895" s="211"/>
      <c r="U895" s="211"/>
      <c r="V895" s="211"/>
      <c r="W895" s="211"/>
      <c r="X895" s="211"/>
      <c r="Y895" s="211"/>
      <c r="Z895" s="211"/>
    </row>
    <row r="896" spans="1:26" ht="15.75" customHeight="1">
      <c r="A896" s="211"/>
      <c r="B896" s="211"/>
      <c r="C896" s="211"/>
      <c r="D896" s="211"/>
      <c r="E896" s="211"/>
      <c r="F896" s="211"/>
      <c r="G896" s="211"/>
      <c r="H896" s="211"/>
      <c r="I896" s="211"/>
      <c r="J896" s="211"/>
      <c r="K896" s="295"/>
      <c r="L896" s="211"/>
      <c r="M896" s="295"/>
      <c r="N896" s="211"/>
      <c r="O896" s="211"/>
      <c r="P896" s="211"/>
      <c r="Q896" s="211"/>
      <c r="R896" s="211"/>
      <c r="S896" s="211"/>
      <c r="T896" s="211"/>
      <c r="U896" s="211"/>
      <c r="V896" s="211"/>
      <c r="W896" s="211"/>
      <c r="X896" s="211"/>
      <c r="Y896" s="211"/>
      <c r="Z896" s="211"/>
    </row>
    <row r="897" spans="1:26" ht="15.75" customHeight="1">
      <c r="A897" s="211"/>
      <c r="B897" s="211"/>
      <c r="C897" s="211"/>
      <c r="D897" s="211"/>
      <c r="E897" s="211"/>
      <c r="F897" s="211"/>
      <c r="G897" s="211"/>
      <c r="H897" s="211"/>
      <c r="I897" s="211"/>
      <c r="J897" s="211"/>
      <c r="K897" s="295"/>
      <c r="L897" s="211"/>
      <c r="M897" s="295"/>
      <c r="N897" s="211"/>
      <c r="O897" s="211"/>
      <c r="P897" s="211"/>
      <c r="Q897" s="211"/>
      <c r="R897" s="211"/>
      <c r="S897" s="211"/>
      <c r="T897" s="211"/>
      <c r="U897" s="211"/>
      <c r="V897" s="211"/>
      <c r="W897" s="211"/>
      <c r="X897" s="211"/>
      <c r="Y897" s="211"/>
      <c r="Z897" s="211"/>
    </row>
    <row r="898" spans="1:26" ht="15.75" customHeight="1">
      <c r="A898" s="211"/>
      <c r="B898" s="211"/>
      <c r="C898" s="211"/>
      <c r="D898" s="211"/>
      <c r="E898" s="211"/>
      <c r="F898" s="211"/>
      <c r="G898" s="211"/>
      <c r="H898" s="211"/>
      <c r="I898" s="211"/>
      <c r="J898" s="211"/>
      <c r="K898" s="295"/>
      <c r="L898" s="211"/>
      <c r="M898" s="295"/>
      <c r="N898" s="211"/>
      <c r="O898" s="211"/>
      <c r="P898" s="211"/>
      <c r="Q898" s="211"/>
      <c r="R898" s="211"/>
      <c r="S898" s="211"/>
      <c r="T898" s="211"/>
      <c r="U898" s="211"/>
      <c r="V898" s="211"/>
      <c r="W898" s="211"/>
      <c r="X898" s="211"/>
      <c r="Y898" s="211"/>
      <c r="Z898" s="211"/>
    </row>
    <row r="899" spans="1:26" ht="15.75" customHeight="1">
      <c r="A899" s="211"/>
      <c r="B899" s="211"/>
      <c r="C899" s="211"/>
      <c r="D899" s="211"/>
      <c r="E899" s="211"/>
      <c r="F899" s="211"/>
      <c r="G899" s="211"/>
      <c r="H899" s="211"/>
      <c r="I899" s="211"/>
      <c r="J899" s="211"/>
      <c r="K899" s="295"/>
      <c r="L899" s="211"/>
      <c r="M899" s="295"/>
      <c r="N899" s="211"/>
      <c r="O899" s="211"/>
      <c r="P899" s="211"/>
      <c r="Q899" s="211"/>
      <c r="R899" s="211"/>
      <c r="S899" s="211"/>
      <c r="T899" s="211"/>
      <c r="U899" s="211"/>
      <c r="V899" s="211"/>
      <c r="W899" s="211"/>
      <c r="X899" s="211"/>
      <c r="Y899" s="211"/>
      <c r="Z899" s="211"/>
    </row>
    <row r="900" spans="1:26" ht="15.75" customHeight="1">
      <c r="A900" s="211"/>
      <c r="B900" s="211"/>
      <c r="C900" s="211"/>
      <c r="D900" s="211"/>
      <c r="E900" s="211"/>
      <c r="F900" s="211"/>
      <c r="G900" s="211"/>
      <c r="H900" s="211"/>
      <c r="I900" s="211"/>
      <c r="J900" s="211"/>
      <c r="K900" s="295"/>
      <c r="L900" s="211"/>
      <c r="M900" s="295"/>
      <c r="N900" s="211"/>
      <c r="O900" s="211"/>
      <c r="P900" s="211"/>
      <c r="Q900" s="211"/>
      <c r="R900" s="211"/>
      <c r="S900" s="211"/>
      <c r="T900" s="211"/>
      <c r="U900" s="211"/>
      <c r="V900" s="211"/>
      <c r="W900" s="211"/>
      <c r="X900" s="211"/>
      <c r="Y900" s="211"/>
      <c r="Z900" s="211"/>
    </row>
    <row r="901" spans="1:26" ht="15.75" customHeight="1">
      <c r="A901" s="211"/>
      <c r="B901" s="211"/>
      <c r="C901" s="211"/>
      <c r="D901" s="211"/>
      <c r="E901" s="211"/>
      <c r="F901" s="211"/>
      <c r="G901" s="211"/>
      <c r="H901" s="211"/>
      <c r="I901" s="211"/>
      <c r="J901" s="211"/>
      <c r="K901" s="295"/>
      <c r="L901" s="211"/>
      <c r="M901" s="295"/>
      <c r="N901" s="211"/>
      <c r="O901" s="211"/>
      <c r="P901" s="211"/>
      <c r="Q901" s="211"/>
      <c r="R901" s="211"/>
      <c r="S901" s="211"/>
      <c r="T901" s="211"/>
      <c r="U901" s="211"/>
      <c r="V901" s="211"/>
      <c r="W901" s="211"/>
      <c r="X901" s="211"/>
      <c r="Y901" s="211"/>
      <c r="Z901" s="211"/>
    </row>
    <row r="902" spans="1:26" ht="15.75" customHeight="1">
      <c r="A902" s="211"/>
      <c r="B902" s="211"/>
      <c r="C902" s="211"/>
      <c r="D902" s="211"/>
      <c r="E902" s="211"/>
      <c r="F902" s="211"/>
      <c r="G902" s="211"/>
      <c r="H902" s="211"/>
      <c r="I902" s="211"/>
      <c r="J902" s="211"/>
      <c r="K902" s="295"/>
      <c r="L902" s="211"/>
      <c r="M902" s="295"/>
      <c r="N902" s="211"/>
      <c r="O902" s="211"/>
      <c r="P902" s="211"/>
      <c r="Q902" s="211"/>
      <c r="R902" s="211"/>
      <c r="S902" s="211"/>
      <c r="T902" s="211"/>
      <c r="U902" s="211"/>
      <c r="V902" s="211"/>
      <c r="W902" s="211"/>
      <c r="X902" s="211"/>
      <c r="Y902" s="211"/>
      <c r="Z902" s="211"/>
    </row>
    <row r="903" spans="1:26" ht="15.75" customHeight="1">
      <c r="A903" s="211"/>
      <c r="B903" s="211"/>
      <c r="C903" s="211"/>
      <c r="D903" s="211"/>
      <c r="E903" s="211"/>
      <c r="F903" s="211"/>
      <c r="G903" s="211"/>
      <c r="H903" s="211"/>
      <c r="I903" s="211"/>
      <c r="J903" s="211"/>
      <c r="K903" s="295"/>
      <c r="L903" s="211"/>
      <c r="M903" s="295"/>
      <c r="N903" s="211"/>
      <c r="O903" s="211"/>
      <c r="P903" s="211"/>
      <c r="Q903" s="211"/>
      <c r="R903" s="211"/>
      <c r="S903" s="211"/>
      <c r="T903" s="211"/>
      <c r="U903" s="211"/>
      <c r="V903" s="211"/>
      <c r="W903" s="211"/>
      <c r="X903" s="211"/>
      <c r="Y903" s="211"/>
      <c r="Z903" s="211"/>
    </row>
    <row r="904" spans="1:26" ht="15.75" customHeight="1">
      <c r="A904" s="211"/>
      <c r="B904" s="211"/>
      <c r="C904" s="211"/>
      <c r="D904" s="211"/>
      <c r="E904" s="211"/>
      <c r="F904" s="211"/>
      <c r="G904" s="211"/>
      <c r="H904" s="211"/>
      <c r="I904" s="211"/>
      <c r="J904" s="211"/>
      <c r="K904" s="295"/>
      <c r="L904" s="211"/>
      <c r="M904" s="295"/>
      <c r="N904" s="211"/>
      <c r="O904" s="211"/>
      <c r="P904" s="211"/>
      <c r="Q904" s="211"/>
      <c r="R904" s="211"/>
      <c r="S904" s="211"/>
      <c r="T904" s="211"/>
      <c r="U904" s="211"/>
      <c r="V904" s="211"/>
      <c r="W904" s="211"/>
      <c r="X904" s="211"/>
      <c r="Y904" s="211"/>
      <c r="Z904" s="211"/>
    </row>
    <row r="905" spans="1:26" ht="15.75" customHeight="1">
      <c r="A905" s="211"/>
      <c r="B905" s="211"/>
      <c r="C905" s="211"/>
      <c r="D905" s="211"/>
      <c r="E905" s="211"/>
      <c r="F905" s="211"/>
      <c r="G905" s="211"/>
      <c r="H905" s="211"/>
      <c r="I905" s="211"/>
      <c r="J905" s="211"/>
      <c r="K905" s="295"/>
      <c r="L905" s="211"/>
      <c r="M905" s="295"/>
      <c r="N905" s="211"/>
      <c r="O905" s="211"/>
      <c r="P905" s="211"/>
      <c r="Q905" s="211"/>
      <c r="R905" s="211"/>
      <c r="S905" s="211"/>
      <c r="T905" s="211"/>
      <c r="U905" s="211"/>
      <c r="V905" s="211"/>
      <c r="W905" s="211"/>
      <c r="X905" s="211"/>
      <c r="Y905" s="211"/>
      <c r="Z905" s="211"/>
    </row>
    <row r="906" spans="1:26" ht="15.75" customHeight="1">
      <c r="A906" s="211"/>
      <c r="B906" s="211"/>
      <c r="C906" s="211"/>
      <c r="D906" s="211"/>
      <c r="E906" s="211"/>
      <c r="F906" s="211"/>
      <c r="G906" s="211"/>
      <c r="H906" s="211"/>
      <c r="I906" s="211"/>
      <c r="J906" s="211"/>
      <c r="K906" s="295"/>
      <c r="L906" s="211"/>
      <c r="M906" s="295"/>
      <c r="N906" s="211"/>
      <c r="O906" s="211"/>
      <c r="P906" s="211"/>
      <c r="Q906" s="211"/>
      <c r="R906" s="211"/>
      <c r="S906" s="211"/>
      <c r="T906" s="211"/>
      <c r="U906" s="211"/>
      <c r="V906" s="211"/>
      <c r="W906" s="211"/>
      <c r="X906" s="211"/>
      <c r="Y906" s="211"/>
      <c r="Z906" s="211"/>
    </row>
    <row r="907" spans="1:26" ht="15.75" customHeight="1">
      <c r="A907" s="211"/>
      <c r="B907" s="211"/>
      <c r="C907" s="211"/>
      <c r="D907" s="211"/>
      <c r="E907" s="211"/>
      <c r="F907" s="211"/>
      <c r="G907" s="211"/>
      <c r="H907" s="211"/>
      <c r="I907" s="211"/>
      <c r="J907" s="211"/>
      <c r="K907" s="295"/>
      <c r="L907" s="211"/>
      <c r="M907" s="295"/>
      <c r="N907" s="211"/>
      <c r="O907" s="211"/>
      <c r="P907" s="211"/>
      <c r="Q907" s="211"/>
      <c r="R907" s="211"/>
      <c r="S907" s="211"/>
      <c r="T907" s="211"/>
      <c r="U907" s="211"/>
      <c r="V907" s="211"/>
      <c r="W907" s="211"/>
      <c r="X907" s="211"/>
      <c r="Y907" s="211"/>
      <c r="Z907" s="211"/>
    </row>
    <row r="908" spans="1:26" ht="15.75" customHeight="1">
      <c r="A908" s="211"/>
      <c r="B908" s="211"/>
      <c r="C908" s="211"/>
      <c r="D908" s="211"/>
      <c r="E908" s="211"/>
      <c r="F908" s="211"/>
      <c r="G908" s="211"/>
      <c r="H908" s="211"/>
      <c r="I908" s="211"/>
      <c r="J908" s="211"/>
      <c r="K908" s="295"/>
      <c r="L908" s="211"/>
      <c r="M908" s="295"/>
      <c r="N908" s="211"/>
      <c r="O908" s="211"/>
      <c r="P908" s="211"/>
      <c r="Q908" s="211"/>
      <c r="R908" s="211"/>
      <c r="S908" s="211"/>
      <c r="T908" s="211"/>
      <c r="U908" s="211"/>
      <c r="V908" s="211"/>
      <c r="W908" s="211"/>
      <c r="X908" s="211"/>
      <c r="Y908" s="211"/>
      <c r="Z908" s="211"/>
    </row>
    <row r="909" spans="1:26" ht="15.75" customHeight="1">
      <c r="A909" s="211"/>
      <c r="B909" s="211"/>
      <c r="C909" s="211"/>
      <c r="D909" s="211"/>
      <c r="E909" s="211"/>
      <c r="F909" s="211"/>
      <c r="G909" s="211"/>
      <c r="H909" s="211"/>
      <c r="I909" s="211"/>
      <c r="J909" s="211"/>
      <c r="K909" s="295"/>
      <c r="L909" s="211"/>
      <c r="M909" s="295"/>
      <c r="N909" s="211"/>
      <c r="O909" s="211"/>
      <c r="P909" s="211"/>
      <c r="Q909" s="211"/>
      <c r="R909" s="211"/>
      <c r="S909" s="211"/>
      <c r="T909" s="211"/>
      <c r="U909" s="211"/>
      <c r="V909" s="211"/>
      <c r="W909" s="211"/>
      <c r="X909" s="211"/>
      <c r="Y909" s="211"/>
      <c r="Z909" s="211"/>
    </row>
    <row r="910" spans="1:26" ht="15.75" customHeight="1">
      <c r="A910" s="211"/>
      <c r="B910" s="211"/>
      <c r="C910" s="211"/>
      <c r="D910" s="211"/>
      <c r="E910" s="211"/>
      <c r="F910" s="211"/>
      <c r="G910" s="211"/>
      <c r="H910" s="211"/>
      <c r="I910" s="211"/>
      <c r="J910" s="211"/>
      <c r="K910" s="295"/>
      <c r="L910" s="211"/>
      <c r="M910" s="295"/>
      <c r="N910" s="211"/>
      <c r="O910" s="211"/>
      <c r="P910" s="211"/>
      <c r="Q910" s="211"/>
      <c r="R910" s="211"/>
      <c r="S910" s="211"/>
      <c r="T910" s="211"/>
      <c r="U910" s="211"/>
      <c r="V910" s="211"/>
      <c r="W910" s="211"/>
      <c r="X910" s="211"/>
      <c r="Y910" s="211"/>
      <c r="Z910" s="211"/>
    </row>
    <row r="911" spans="1:26" ht="15.75" customHeight="1">
      <c r="A911" s="211"/>
      <c r="B911" s="211"/>
      <c r="C911" s="211"/>
      <c r="D911" s="211"/>
      <c r="E911" s="211"/>
      <c r="F911" s="211"/>
      <c r="G911" s="211"/>
      <c r="H911" s="211"/>
      <c r="I911" s="211"/>
      <c r="J911" s="211"/>
      <c r="K911" s="295"/>
      <c r="L911" s="211"/>
      <c r="M911" s="295"/>
      <c r="N911" s="211"/>
      <c r="O911" s="211"/>
      <c r="P911" s="211"/>
      <c r="Q911" s="211"/>
      <c r="R911" s="211"/>
      <c r="S911" s="211"/>
      <c r="T911" s="211"/>
      <c r="U911" s="211"/>
      <c r="V911" s="211"/>
      <c r="W911" s="211"/>
      <c r="X911" s="211"/>
      <c r="Y911" s="211"/>
      <c r="Z911" s="211"/>
    </row>
    <row r="912" spans="1:26" ht="15.75" customHeight="1">
      <c r="A912" s="211"/>
      <c r="B912" s="211"/>
      <c r="C912" s="211"/>
      <c r="D912" s="211"/>
      <c r="E912" s="211"/>
      <c r="F912" s="211"/>
      <c r="G912" s="211"/>
      <c r="H912" s="211"/>
      <c r="I912" s="211"/>
      <c r="J912" s="211"/>
      <c r="K912" s="295"/>
      <c r="L912" s="211"/>
      <c r="M912" s="295"/>
      <c r="N912" s="211"/>
      <c r="O912" s="211"/>
      <c r="P912" s="211"/>
      <c r="Q912" s="211"/>
      <c r="R912" s="211"/>
      <c r="S912" s="211"/>
      <c r="T912" s="211"/>
      <c r="U912" s="211"/>
      <c r="V912" s="211"/>
      <c r="W912" s="211"/>
      <c r="X912" s="211"/>
      <c r="Y912" s="211"/>
      <c r="Z912" s="211"/>
    </row>
    <row r="913" spans="1:26" ht="15.75" customHeight="1">
      <c r="A913" s="211"/>
      <c r="B913" s="211"/>
      <c r="C913" s="211"/>
      <c r="D913" s="211"/>
      <c r="E913" s="211"/>
      <c r="F913" s="211"/>
      <c r="G913" s="211"/>
      <c r="H913" s="211"/>
      <c r="I913" s="211"/>
      <c r="J913" s="211"/>
      <c r="K913" s="295"/>
      <c r="L913" s="211"/>
      <c r="M913" s="295"/>
      <c r="N913" s="211"/>
      <c r="O913" s="211"/>
      <c r="P913" s="211"/>
      <c r="Q913" s="211"/>
      <c r="R913" s="211"/>
      <c r="S913" s="211"/>
      <c r="T913" s="211"/>
      <c r="U913" s="211"/>
      <c r="V913" s="211"/>
      <c r="W913" s="211"/>
      <c r="X913" s="211"/>
      <c r="Y913" s="211"/>
      <c r="Z913" s="211"/>
    </row>
    <row r="914" spans="1:26" ht="15.75" customHeight="1">
      <c r="A914" s="211"/>
      <c r="B914" s="211"/>
      <c r="C914" s="211"/>
      <c r="D914" s="211"/>
      <c r="E914" s="211"/>
      <c r="F914" s="211"/>
      <c r="G914" s="211"/>
      <c r="H914" s="211"/>
      <c r="I914" s="211"/>
      <c r="J914" s="211"/>
      <c r="K914" s="295"/>
      <c r="L914" s="211"/>
      <c r="M914" s="295"/>
      <c r="N914" s="211"/>
      <c r="O914" s="211"/>
      <c r="P914" s="211"/>
      <c r="Q914" s="211"/>
      <c r="R914" s="211"/>
      <c r="S914" s="211"/>
      <c r="T914" s="211"/>
      <c r="U914" s="211"/>
      <c r="V914" s="211"/>
      <c r="W914" s="211"/>
      <c r="X914" s="211"/>
      <c r="Y914" s="211"/>
      <c r="Z914" s="211"/>
    </row>
    <row r="915" spans="1:26" ht="15.75" customHeight="1">
      <c r="A915" s="211"/>
      <c r="B915" s="211"/>
      <c r="C915" s="211"/>
      <c r="D915" s="211"/>
      <c r="E915" s="211"/>
      <c r="F915" s="211"/>
      <c r="G915" s="211"/>
      <c r="H915" s="211"/>
      <c r="I915" s="211"/>
      <c r="J915" s="211"/>
      <c r="K915" s="295"/>
      <c r="L915" s="211"/>
      <c r="M915" s="295"/>
      <c r="N915" s="211"/>
      <c r="O915" s="211"/>
      <c r="P915" s="211"/>
      <c r="Q915" s="211"/>
      <c r="R915" s="211"/>
      <c r="S915" s="211"/>
      <c r="T915" s="211"/>
      <c r="U915" s="211"/>
      <c r="V915" s="211"/>
      <c r="W915" s="211"/>
      <c r="X915" s="211"/>
      <c r="Y915" s="211"/>
      <c r="Z915" s="211"/>
    </row>
    <row r="916" spans="1:26" ht="15.75" customHeight="1">
      <c r="A916" s="211"/>
      <c r="B916" s="211"/>
      <c r="C916" s="211"/>
      <c r="D916" s="211"/>
      <c r="E916" s="211"/>
      <c r="F916" s="211"/>
      <c r="G916" s="211"/>
      <c r="H916" s="211"/>
      <c r="I916" s="211"/>
      <c r="J916" s="211"/>
      <c r="K916" s="295"/>
      <c r="L916" s="211"/>
      <c r="M916" s="295"/>
      <c r="N916" s="211"/>
      <c r="O916" s="211"/>
      <c r="P916" s="211"/>
      <c r="Q916" s="211"/>
      <c r="R916" s="211"/>
      <c r="S916" s="211"/>
      <c r="T916" s="211"/>
      <c r="U916" s="211"/>
      <c r="V916" s="211"/>
      <c r="W916" s="211"/>
      <c r="X916" s="211"/>
      <c r="Y916" s="211"/>
      <c r="Z916" s="211"/>
    </row>
    <row r="917" spans="1:26" ht="15.75" customHeight="1">
      <c r="A917" s="211"/>
      <c r="B917" s="211"/>
      <c r="C917" s="211"/>
      <c r="D917" s="211"/>
      <c r="E917" s="211"/>
      <c r="F917" s="211"/>
      <c r="G917" s="211"/>
      <c r="H917" s="211"/>
      <c r="I917" s="211"/>
      <c r="J917" s="211"/>
      <c r="K917" s="295"/>
      <c r="L917" s="211"/>
      <c r="M917" s="295"/>
      <c r="N917" s="211"/>
      <c r="O917" s="211"/>
      <c r="P917" s="211"/>
      <c r="Q917" s="211"/>
      <c r="R917" s="211"/>
      <c r="S917" s="211"/>
      <c r="T917" s="211"/>
      <c r="U917" s="211"/>
      <c r="V917" s="211"/>
      <c r="W917" s="211"/>
      <c r="X917" s="211"/>
      <c r="Y917" s="211"/>
      <c r="Z917" s="211"/>
    </row>
    <row r="918" spans="1:26" ht="15.75" customHeight="1">
      <c r="A918" s="211"/>
      <c r="B918" s="211"/>
      <c r="C918" s="211"/>
      <c r="D918" s="211"/>
      <c r="E918" s="211"/>
      <c r="F918" s="211"/>
      <c r="G918" s="211"/>
      <c r="H918" s="211"/>
      <c r="I918" s="211"/>
      <c r="J918" s="211"/>
      <c r="K918" s="295"/>
      <c r="L918" s="211"/>
      <c r="M918" s="295"/>
      <c r="N918" s="211"/>
      <c r="O918" s="211"/>
      <c r="P918" s="211"/>
      <c r="Q918" s="211"/>
      <c r="R918" s="211"/>
      <c r="S918" s="211"/>
      <c r="T918" s="211"/>
      <c r="U918" s="211"/>
      <c r="V918" s="211"/>
      <c r="W918" s="211"/>
      <c r="X918" s="211"/>
      <c r="Y918" s="211"/>
      <c r="Z918" s="211"/>
    </row>
    <row r="919" spans="1:26" ht="15.75" customHeight="1">
      <c r="A919" s="211"/>
      <c r="B919" s="211"/>
      <c r="C919" s="211"/>
      <c r="D919" s="211"/>
      <c r="E919" s="211"/>
      <c r="F919" s="211"/>
      <c r="G919" s="211"/>
      <c r="H919" s="211"/>
      <c r="I919" s="211"/>
      <c r="J919" s="211"/>
      <c r="K919" s="295"/>
      <c r="L919" s="211"/>
      <c r="M919" s="295"/>
      <c r="N919" s="211"/>
      <c r="O919" s="211"/>
      <c r="P919" s="211"/>
      <c r="Q919" s="211"/>
      <c r="R919" s="211"/>
      <c r="S919" s="211"/>
      <c r="T919" s="211"/>
      <c r="U919" s="211"/>
      <c r="V919" s="211"/>
      <c r="W919" s="211"/>
      <c r="X919" s="211"/>
      <c r="Y919" s="211"/>
      <c r="Z919" s="211"/>
    </row>
    <row r="920" spans="1:26" ht="15.75" customHeight="1">
      <c r="A920" s="211"/>
      <c r="B920" s="211"/>
      <c r="C920" s="211"/>
      <c r="D920" s="211"/>
      <c r="E920" s="211"/>
      <c r="F920" s="211"/>
      <c r="G920" s="211"/>
      <c r="H920" s="211"/>
      <c r="I920" s="211"/>
      <c r="J920" s="211"/>
      <c r="K920" s="295"/>
      <c r="L920" s="211"/>
      <c r="M920" s="295"/>
      <c r="N920" s="211"/>
      <c r="O920" s="211"/>
      <c r="P920" s="211"/>
      <c r="Q920" s="211"/>
      <c r="R920" s="211"/>
      <c r="S920" s="211"/>
      <c r="T920" s="211"/>
      <c r="U920" s="211"/>
      <c r="V920" s="211"/>
      <c r="W920" s="211"/>
      <c r="X920" s="211"/>
      <c r="Y920" s="211"/>
      <c r="Z920" s="211"/>
    </row>
    <row r="921" spans="1:26" ht="15.75" customHeight="1">
      <c r="A921" s="211"/>
      <c r="B921" s="211"/>
      <c r="C921" s="211"/>
      <c r="D921" s="211"/>
      <c r="E921" s="211"/>
      <c r="F921" s="211"/>
      <c r="G921" s="211"/>
      <c r="H921" s="211"/>
      <c r="I921" s="211"/>
      <c r="J921" s="211"/>
      <c r="K921" s="295"/>
      <c r="L921" s="211"/>
      <c r="M921" s="295"/>
      <c r="N921" s="211"/>
      <c r="O921" s="211"/>
      <c r="P921" s="211"/>
      <c r="Q921" s="211"/>
      <c r="R921" s="211"/>
      <c r="S921" s="211"/>
      <c r="T921" s="211"/>
      <c r="U921" s="211"/>
      <c r="V921" s="211"/>
      <c r="W921" s="211"/>
      <c r="X921" s="211"/>
      <c r="Y921" s="211"/>
      <c r="Z921" s="211"/>
    </row>
    <row r="922" spans="1:26" ht="15.75" customHeight="1">
      <c r="A922" s="211"/>
      <c r="B922" s="211"/>
      <c r="C922" s="211"/>
      <c r="D922" s="211"/>
      <c r="E922" s="211"/>
      <c r="F922" s="211"/>
      <c r="G922" s="211"/>
      <c r="H922" s="211"/>
      <c r="I922" s="211"/>
      <c r="J922" s="211"/>
      <c r="K922" s="295"/>
      <c r="L922" s="211"/>
      <c r="M922" s="295"/>
      <c r="N922" s="211"/>
      <c r="O922" s="211"/>
      <c r="P922" s="211"/>
      <c r="Q922" s="211"/>
      <c r="R922" s="211"/>
      <c r="S922" s="211"/>
      <c r="T922" s="211"/>
      <c r="U922" s="211"/>
      <c r="V922" s="211"/>
      <c r="W922" s="211"/>
      <c r="X922" s="211"/>
      <c r="Y922" s="211"/>
      <c r="Z922" s="211"/>
    </row>
    <row r="923" spans="1:26" ht="15.75" customHeight="1">
      <c r="A923" s="211"/>
      <c r="B923" s="211"/>
      <c r="C923" s="211"/>
      <c r="D923" s="211"/>
      <c r="E923" s="211"/>
      <c r="F923" s="211"/>
      <c r="G923" s="211"/>
      <c r="H923" s="211"/>
      <c r="I923" s="211"/>
      <c r="J923" s="211"/>
      <c r="K923" s="295"/>
      <c r="L923" s="211"/>
      <c r="M923" s="295"/>
      <c r="N923" s="211"/>
      <c r="O923" s="211"/>
      <c r="P923" s="211"/>
      <c r="Q923" s="211"/>
      <c r="R923" s="211"/>
      <c r="S923" s="211"/>
      <c r="T923" s="211"/>
      <c r="U923" s="211"/>
      <c r="V923" s="211"/>
      <c r="W923" s="211"/>
      <c r="X923" s="211"/>
      <c r="Y923" s="211"/>
      <c r="Z923" s="211"/>
    </row>
    <row r="924" spans="1:26" ht="15.75" customHeight="1">
      <c r="A924" s="211"/>
      <c r="B924" s="211"/>
      <c r="C924" s="211"/>
      <c r="D924" s="211"/>
      <c r="E924" s="211"/>
      <c r="F924" s="211"/>
      <c r="G924" s="211"/>
      <c r="H924" s="211"/>
      <c r="I924" s="211"/>
      <c r="J924" s="211"/>
      <c r="K924" s="295"/>
      <c r="L924" s="211"/>
      <c r="M924" s="295"/>
      <c r="N924" s="211"/>
      <c r="O924" s="211"/>
      <c r="P924" s="211"/>
      <c r="Q924" s="211"/>
      <c r="R924" s="211"/>
      <c r="S924" s="211"/>
      <c r="T924" s="211"/>
      <c r="U924" s="211"/>
      <c r="V924" s="211"/>
      <c r="W924" s="211"/>
      <c r="X924" s="211"/>
      <c r="Y924" s="211"/>
      <c r="Z924" s="211"/>
    </row>
    <row r="925" spans="1:26" ht="15.75" customHeight="1">
      <c r="A925" s="211"/>
      <c r="B925" s="211"/>
      <c r="C925" s="211"/>
      <c r="D925" s="211"/>
      <c r="E925" s="211"/>
      <c r="F925" s="211"/>
      <c r="G925" s="211"/>
      <c r="H925" s="211"/>
      <c r="I925" s="211"/>
      <c r="J925" s="211"/>
      <c r="K925" s="295"/>
      <c r="L925" s="211"/>
      <c r="M925" s="295"/>
      <c r="N925" s="211"/>
      <c r="O925" s="211"/>
      <c r="P925" s="211"/>
      <c r="Q925" s="211"/>
      <c r="R925" s="211"/>
      <c r="S925" s="211"/>
      <c r="T925" s="211"/>
      <c r="U925" s="211"/>
      <c r="V925" s="211"/>
      <c r="W925" s="211"/>
      <c r="X925" s="211"/>
      <c r="Y925" s="211"/>
      <c r="Z925" s="211"/>
    </row>
    <row r="926" spans="1:26" ht="15.75" customHeight="1">
      <c r="A926" s="211"/>
      <c r="B926" s="211"/>
      <c r="C926" s="211"/>
      <c r="D926" s="211"/>
      <c r="E926" s="211"/>
      <c r="F926" s="211"/>
      <c r="G926" s="211"/>
      <c r="H926" s="211"/>
      <c r="I926" s="211"/>
      <c r="J926" s="211"/>
      <c r="K926" s="295"/>
      <c r="L926" s="211"/>
      <c r="M926" s="295"/>
      <c r="N926" s="211"/>
      <c r="O926" s="211"/>
      <c r="P926" s="211"/>
      <c r="Q926" s="211"/>
      <c r="R926" s="211"/>
      <c r="S926" s="211"/>
      <c r="T926" s="211"/>
      <c r="U926" s="211"/>
      <c r="V926" s="211"/>
      <c r="W926" s="211"/>
      <c r="X926" s="211"/>
      <c r="Y926" s="211"/>
      <c r="Z926" s="211"/>
    </row>
    <row r="927" spans="1:26" ht="15.75" customHeight="1">
      <c r="A927" s="211"/>
      <c r="B927" s="211"/>
      <c r="C927" s="211"/>
      <c r="D927" s="211"/>
      <c r="E927" s="211"/>
      <c r="F927" s="211"/>
      <c r="G927" s="211"/>
      <c r="H927" s="211"/>
      <c r="I927" s="211"/>
      <c r="J927" s="211"/>
      <c r="K927" s="295"/>
      <c r="L927" s="211"/>
      <c r="M927" s="295"/>
      <c r="N927" s="211"/>
      <c r="O927" s="211"/>
      <c r="P927" s="211"/>
      <c r="Q927" s="211"/>
      <c r="R927" s="211"/>
      <c r="S927" s="211"/>
      <c r="T927" s="211"/>
      <c r="U927" s="211"/>
      <c r="V927" s="211"/>
      <c r="W927" s="211"/>
      <c r="X927" s="211"/>
      <c r="Y927" s="211"/>
      <c r="Z927" s="211"/>
    </row>
    <row r="928" spans="1:26" ht="15.75" customHeight="1">
      <c r="A928" s="211"/>
      <c r="B928" s="211"/>
      <c r="C928" s="211"/>
      <c r="D928" s="211"/>
      <c r="E928" s="211"/>
      <c r="F928" s="211"/>
      <c r="G928" s="211"/>
      <c r="H928" s="211"/>
      <c r="I928" s="211"/>
      <c r="J928" s="211"/>
      <c r="K928" s="295"/>
      <c r="L928" s="211"/>
      <c r="M928" s="295"/>
      <c r="N928" s="211"/>
      <c r="O928" s="211"/>
      <c r="P928" s="211"/>
      <c r="Q928" s="211"/>
      <c r="R928" s="211"/>
      <c r="S928" s="211"/>
      <c r="T928" s="211"/>
      <c r="U928" s="211"/>
      <c r="V928" s="211"/>
      <c r="W928" s="211"/>
      <c r="X928" s="211"/>
      <c r="Y928" s="211"/>
      <c r="Z928" s="211"/>
    </row>
    <row r="929" spans="1:26" ht="15.75" customHeight="1">
      <c r="A929" s="211"/>
      <c r="B929" s="211"/>
      <c r="C929" s="211"/>
      <c r="D929" s="211"/>
      <c r="E929" s="211"/>
      <c r="F929" s="211"/>
      <c r="G929" s="211"/>
      <c r="H929" s="211"/>
      <c r="I929" s="211"/>
      <c r="J929" s="211"/>
      <c r="K929" s="295"/>
      <c r="L929" s="211"/>
      <c r="M929" s="295"/>
      <c r="N929" s="211"/>
      <c r="O929" s="211"/>
      <c r="P929" s="211"/>
      <c r="Q929" s="211"/>
      <c r="R929" s="211"/>
      <c r="S929" s="211"/>
      <c r="T929" s="211"/>
      <c r="U929" s="211"/>
      <c r="V929" s="211"/>
      <c r="W929" s="211"/>
      <c r="X929" s="211"/>
      <c r="Y929" s="211"/>
      <c r="Z929" s="211"/>
    </row>
    <row r="930" spans="1:26" ht="15.75" customHeight="1">
      <c r="A930" s="211"/>
      <c r="B930" s="211"/>
      <c r="C930" s="211"/>
      <c r="D930" s="211"/>
      <c r="E930" s="211"/>
      <c r="F930" s="211"/>
      <c r="G930" s="211"/>
      <c r="H930" s="211"/>
      <c r="I930" s="211"/>
      <c r="J930" s="211"/>
      <c r="K930" s="295"/>
      <c r="L930" s="211"/>
      <c r="M930" s="295"/>
      <c r="N930" s="211"/>
      <c r="O930" s="211"/>
      <c r="P930" s="211"/>
      <c r="Q930" s="211"/>
      <c r="R930" s="211"/>
      <c r="S930" s="211"/>
      <c r="T930" s="211"/>
      <c r="U930" s="211"/>
      <c r="V930" s="211"/>
      <c r="W930" s="211"/>
      <c r="X930" s="211"/>
      <c r="Y930" s="211"/>
      <c r="Z930" s="211"/>
    </row>
    <row r="931" spans="1:26" ht="15.75" customHeight="1">
      <c r="A931" s="211"/>
      <c r="B931" s="211"/>
      <c r="C931" s="211"/>
      <c r="D931" s="211"/>
      <c r="E931" s="211"/>
      <c r="F931" s="211"/>
      <c r="G931" s="211"/>
      <c r="H931" s="211"/>
      <c r="I931" s="211"/>
      <c r="J931" s="211"/>
      <c r="K931" s="295"/>
      <c r="L931" s="211"/>
      <c r="M931" s="295"/>
      <c r="N931" s="211"/>
      <c r="O931" s="211"/>
      <c r="P931" s="211"/>
      <c r="Q931" s="211"/>
      <c r="R931" s="211"/>
      <c r="S931" s="211"/>
      <c r="T931" s="211"/>
      <c r="U931" s="211"/>
      <c r="V931" s="211"/>
      <c r="W931" s="211"/>
      <c r="X931" s="211"/>
      <c r="Y931" s="211"/>
      <c r="Z931" s="211"/>
    </row>
    <row r="932" spans="1:26" ht="15.75" customHeight="1">
      <c r="A932" s="211"/>
      <c r="B932" s="211"/>
      <c r="C932" s="211"/>
      <c r="D932" s="211"/>
      <c r="E932" s="211"/>
      <c r="F932" s="211"/>
      <c r="G932" s="211"/>
      <c r="H932" s="211"/>
      <c r="I932" s="211"/>
      <c r="J932" s="211"/>
      <c r="K932" s="295"/>
      <c r="L932" s="211"/>
      <c r="M932" s="295"/>
      <c r="N932" s="211"/>
      <c r="O932" s="211"/>
      <c r="P932" s="211"/>
      <c r="Q932" s="211"/>
      <c r="R932" s="211"/>
      <c r="S932" s="211"/>
      <c r="T932" s="211"/>
      <c r="U932" s="211"/>
      <c r="V932" s="211"/>
      <c r="W932" s="211"/>
      <c r="X932" s="211"/>
      <c r="Y932" s="211"/>
      <c r="Z932" s="211"/>
    </row>
    <row r="933" spans="1:26" ht="15.75" customHeight="1">
      <c r="A933" s="211"/>
      <c r="B933" s="211"/>
      <c r="C933" s="211"/>
      <c r="D933" s="211"/>
      <c r="E933" s="211"/>
      <c r="F933" s="211"/>
      <c r="G933" s="211"/>
      <c r="H933" s="211"/>
      <c r="I933" s="211"/>
      <c r="J933" s="211"/>
      <c r="K933" s="295"/>
      <c r="L933" s="211"/>
      <c r="M933" s="295"/>
      <c r="N933" s="211"/>
      <c r="O933" s="211"/>
      <c r="P933" s="211"/>
      <c r="Q933" s="211"/>
      <c r="R933" s="211"/>
      <c r="S933" s="211"/>
      <c r="T933" s="211"/>
      <c r="U933" s="211"/>
      <c r="V933" s="211"/>
      <c r="W933" s="211"/>
      <c r="X933" s="211"/>
      <c r="Y933" s="211"/>
      <c r="Z933" s="211"/>
    </row>
    <row r="934" spans="1:26" ht="15.75" customHeight="1">
      <c r="A934" s="211"/>
      <c r="B934" s="211"/>
      <c r="C934" s="211"/>
      <c r="D934" s="211"/>
      <c r="E934" s="211"/>
      <c r="F934" s="211"/>
      <c r="G934" s="211"/>
      <c r="H934" s="211"/>
      <c r="I934" s="211"/>
      <c r="J934" s="211"/>
      <c r="K934" s="295"/>
      <c r="L934" s="211"/>
      <c r="M934" s="295"/>
      <c r="N934" s="211"/>
      <c r="O934" s="211"/>
      <c r="P934" s="211"/>
      <c r="Q934" s="211"/>
      <c r="R934" s="211"/>
      <c r="S934" s="211"/>
      <c r="T934" s="211"/>
      <c r="U934" s="211"/>
      <c r="V934" s="211"/>
      <c r="W934" s="211"/>
      <c r="X934" s="211"/>
      <c r="Y934" s="211"/>
      <c r="Z934" s="211"/>
    </row>
    <row r="935" spans="1:26" ht="15.75" customHeight="1">
      <c r="A935" s="211"/>
      <c r="B935" s="211"/>
      <c r="C935" s="211"/>
      <c r="D935" s="211"/>
      <c r="E935" s="211"/>
      <c r="F935" s="211"/>
      <c r="G935" s="211"/>
      <c r="H935" s="211"/>
      <c r="I935" s="211"/>
      <c r="J935" s="211"/>
      <c r="K935" s="295"/>
      <c r="L935" s="211"/>
      <c r="M935" s="295"/>
      <c r="N935" s="211"/>
      <c r="O935" s="211"/>
      <c r="P935" s="211"/>
      <c r="Q935" s="211"/>
      <c r="R935" s="211"/>
      <c r="S935" s="211"/>
      <c r="T935" s="211"/>
      <c r="U935" s="211"/>
      <c r="V935" s="211"/>
      <c r="W935" s="211"/>
      <c r="X935" s="211"/>
      <c r="Y935" s="211"/>
      <c r="Z935" s="211"/>
    </row>
    <row r="936" spans="1:26" ht="15.75" customHeight="1">
      <c r="A936" s="211"/>
      <c r="B936" s="211"/>
      <c r="C936" s="211"/>
      <c r="D936" s="211"/>
      <c r="E936" s="211"/>
      <c r="F936" s="211"/>
      <c r="G936" s="211"/>
      <c r="H936" s="211"/>
      <c r="I936" s="211"/>
      <c r="J936" s="211"/>
      <c r="K936" s="295"/>
      <c r="L936" s="211"/>
      <c r="M936" s="295"/>
      <c r="N936" s="211"/>
      <c r="O936" s="211"/>
      <c r="P936" s="211"/>
      <c r="Q936" s="211"/>
      <c r="R936" s="211"/>
      <c r="S936" s="211"/>
      <c r="T936" s="211"/>
      <c r="U936" s="211"/>
      <c r="V936" s="211"/>
      <c r="W936" s="211"/>
      <c r="X936" s="211"/>
      <c r="Y936" s="211"/>
      <c r="Z936" s="211"/>
    </row>
    <row r="937" spans="1:26" ht="15.75" customHeight="1">
      <c r="A937" s="211"/>
      <c r="B937" s="211"/>
      <c r="C937" s="211"/>
      <c r="D937" s="211"/>
      <c r="E937" s="211"/>
      <c r="F937" s="211"/>
      <c r="G937" s="211"/>
      <c r="H937" s="211"/>
      <c r="I937" s="211"/>
      <c r="J937" s="211"/>
      <c r="K937" s="295"/>
      <c r="L937" s="211"/>
      <c r="M937" s="295"/>
      <c r="N937" s="211"/>
      <c r="O937" s="211"/>
      <c r="P937" s="211"/>
      <c r="Q937" s="211"/>
      <c r="R937" s="211"/>
      <c r="S937" s="211"/>
      <c r="T937" s="211"/>
      <c r="U937" s="211"/>
      <c r="V937" s="211"/>
      <c r="W937" s="211"/>
      <c r="X937" s="211"/>
      <c r="Y937" s="211"/>
      <c r="Z937" s="211"/>
    </row>
    <row r="938" spans="1:26" ht="15.75" customHeight="1">
      <c r="A938" s="211"/>
      <c r="B938" s="211"/>
      <c r="C938" s="211"/>
      <c r="D938" s="211"/>
      <c r="E938" s="211"/>
      <c r="F938" s="211"/>
      <c r="G938" s="211"/>
      <c r="H938" s="211"/>
      <c r="I938" s="211"/>
      <c r="J938" s="211"/>
      <c r="K938" s="295"/>
      <c r="L938" s="211"/>
      <c r="M938" s="295"/>
      <c r="N938" s="211"/>
      <c r="O938" s="211"/>
      <c r="P938" s="211"/>
      <c r="Q938" s="211"/>
      <c r="R938" s="211"/>
      <c r="S938" s="211"/>
      <c r="T938" s="211"/>
      <c r="U938" s="211"/>
      <c r="V938" s="211"/>
      <c r="W938" s="211"/>
      <c r="X938" s="211"/>
      <c r="Y938" s="211"/>
      <c r="Z938" s="211"/>
    </row>
    <row r="939" spans="1:26" ht="15.75" customHeight="1">
      <c r="A939" s="211"/>
      <c r="B939" s="211"/>
      <c r="C939" s="211"/>
      <c r="D939" s="211"/>
      <c r="E939" s="211"/>
      <c r="F939" s="211"/>
      <c r="G939" s="211"/>
      <c r="H939" s="211"/>
      <c r="I939" s="211"/>
      <c r="J939" s="211"/>
      <c r="K939" s="295"/>
      <c r="L939" s="211"/>
      <c r="M939" s="295"/>
      <c r="N939" s="211"/>
      <c r="O939" s="211"/>
      <c r="P939" s="211"/>
      <c r="Q939" s="211"/>
      <c r="R939" s="211"/>
      <c r="S939" s="211"/>
      <c r="T939" s="211"/>
      <c r="U939" s="211"/>
      <c r="V939" s="211"/>
      <c r="W939" s="211"/>
      <c r="X939" s="211"/>
      <c r="Y939" s="211"/>
      <c r="Z939" s="211"/>
    </row>
    <row r="940" spans="1:26" ht="15.75" customHeight="1">
      <c r="A940" s="211"/>
      <c r="B940" s="211"/>
      <c r="C940" s="211"/>
      <c r="D940" s="211"/>
      <c r="E940" s="211"/>
      <c r="F940" s="211"/>
      <c r="G940" s="211"/>
      <c r="H940" s="211"/>
      <c r="I940" s="211"/>
      <c r="J940" s="211"/>
      <c r="K940" s="295"/>
      <c r="L940" s="211"/>
      <c r="M940" s="295"/>
      <c r="N940" s="211"/>
      <c r="O940" s="211"/>
      <c r="P940" s="211"/>
      <c r="Q940" s="211"/>
      <c r="R940" s="211"/>
      <c r="S940" s="211"/>
      <c r="T940" s="211"/>
      <c r="U940" s="211"/>
      <c r="V940" s="211"/>
      <c r="W940" s="211"/>
      <c r="X940" s="211"/>
      <c r="Y940" s="211"/>
      <c r="Z940" s="211"/>
    </row>
    <row r="941" spans="1:26" ht="15.75" customHeight="1">
      <c r="A941" s="211"/>
      <c r="B941" s="211"/>
      <c r="C941" s="211"/>
      <c r="D941" s="211"/>
      <c r="E941" s="211"/>
      <c r="F941" s="211"/>
      <c r="G941" s="211"/>
      <c r="H941" s="211"/>
      <c r="I941" s="211"/>
      <c r="J941" s="211"/>
      <c r="K941" s="295"/>
      <c r="L941" s="211"/>
      <c r="M941" s="295"/>
      <c r="N941" s="211"/>
      <c r="O941" s="211"/>
      <c r="P941" s="211"/>
      <c r="Q941" s="211"/>
      <c r="R941" s="211"/>
      <c r="S941" s="211"/>
      <c r="T941" s="211"/>
      <c r="U941" s="211"/>
      <c r="V941" s="211"/>
      <c r="W941" s="211"/>
      <c r="X941" s="211"/>
      <c r="Y941" s="211"/>
      <c r="Z941" s="211"/>
    </row>
    <row r="942" spans="1:26" ht="15.75" customHeight="1">
      <c r="A942" s="211"/>
      <c r="B942" s="211"/>
      <c r="C942" s="211"/>
      <c r="D942" s="211"/>
      <c r="E942" s="211"/>
      <c r="F942" s="211"/>
      <c r="G942" s="211"/>
      <c r="H942" s="211"/>
      <c r="I942" s="211"/>
      <c r="J942" s="211"/>
      <c r="K942" s="295"/>
      <c r="L942" s="211"/>
      <c r="M942" s="295"/>
      <c r="N942" s="211"/>
      <c r="O942" s="211"/>
      <c r="P942" s="211"/>
      <c r="Q942" s="211"/>
      <c r="R942" s="211"/>
      <c r="S942" s="211"/>
      <c r="T942" s="211"/>
      <c r="U942" s="211"/>
      <c r="V942" s="211"/>
      <c r="W942" s="211"/>
      <c r="X942" s="211"/>
      <c r="Y942" s="211"/>
      <c r="Z942" s="211"/>
    </row>
    <row r="943" spans="1:26" ht="15.75" customHeight="1">
      <c r="A943" s="211"/>
      <c r="B943" s="211"/>
      <c r="C943" s="211"/>
      <c r="D943" s="211"/>
      <c r="E943" s="211"/>
      <c r="F943" s="211"/>
      <c r="G943" s="211"/>
      <c r="H943" s="211"/>
      <c r="I943" s="211"/>
      <c r="J943" s="211"/>
      <c r="K943" s="295"/>
      <c r="L943" s="211"/>
      <c r="M943" s="295"/>
      <c r="N943" s="211"/>
      <c r="O943" s="211"/>
      <c r="P943" s="211"/>
      <c r="Q943" s="211"/>
      <c r="R943" s="211"/>
      <c r="S943" s="211"/>
      <c r="T943" s="211"/>
      <c r="U943" s="211"/>
      <c r="V943" s="211"/>
      <c r="W943" s="211"/>
      <c r="X943" s="211"/>
      <c r="Y943" s="211"/>
      <c r="Z943" s="211"/>
    </row>
    <row r="944" spans="1:26" ht="15.75" customHeight="1">
      <c r="A944" s="211"/>
      <c r="B944" s="211"/>
      <c r="C944" s="211"/>
      <c r="D944" s="211"/>
      <c r="E944" s="211"/>
      <c r="F944" s="211"/>
      <c r="G944" s="211"/>
      <c r="H944" s="211"/>
      <c r="I944" s="211"/>
      <c r="J944" s="211"/>
      <c r="K944" s="295"/>
      <c r="L944" s="211"/>
      <c r="M944" s="295"/>
      <c r="N944" s="211"/>
      <c r="O944" s="211"/>
      <c r="P944" s="211"/>
      <c r="Q944" s="211"/>
      <c r="R944" s="211"/>
      <c r="S944" s="211"/>
      <c r="T944" s="211"/>
      <c r="U944" s="211"/>
      <c r="V944" s="211"/>
      <c r="W944" s="211"/>
      <c r="X944" s="211"/>
      <c r="Y944" s="211"/>
      <c r="Z944" s="211"/>
    </row>
    <row r="945" spans="1:26" ht="15.75" customHeight="1">
      <c r="A945" s="211"/>
      <c r="B945" s="211"/>
      <c r="C945" s="211"/>
      <c r="D945" s="211"/>
      <c r="E945" s="211"/>
      <c r="F945" s="211"/>
      <c r="G945" s="211"/>
      <c r="H945" s="211"/>
      <c r="I945" s="211"/>
      <c r="J945" s="211"/>
      <c r="K945" s="295"/>
      <c r="L945" s="211"/>
      <c r="M945" s="295"/>
      <c r="N945" s="211"/>
      <c r="O945" s="211"/>
      <c r="P945" s="211"/>
      <c r="Q945" s="211"/>
      <c r="R945" s="211"/>
      <c r="S945" s="211"/>
      <c r="T945" s="211"/>
      <c r="U945" s="211"/>
      <c r="V945" s="211"/>
      <c r="W945" s="211"/>
      <c r="X945" s="211"/>
      <c r="Y945" s="211"/>
      <c r="Z945" s="211"/>
    </row>
    <row r="946" spans="1:26" ht="15.75" customHeight="1">
      <c r="A946" s="211"/>
      <c r="B946" s="211"/>
      <c r="C946" s="211"/>
      <c r="D946" s="211"/>
      <c r="E946" s="211"/>
      <c r="F946" s="211"/>
      <c r="G946" s="211"/>
      <c r="H946" s="211"/>
      <c r="I946" s="211"/>
      <c r="J946" s="211"/>
      <c r="K946" s="295"/>
      <c r="L946" s="211"/>
      <c r="M946" s="295"/>
      <c r="N946" s="211"/>
      <c r="O946" s="211"/>
      <c r="P946" s="211"/>
      <c r="Q946" s="211"/>
      <c r="R946" s="211"/>
      <c r="S946" s="211"/>
      <c r="T946" s="211"/>
      <c r="U946" s="211"/>
      <c r="V946" s="211"/>
      <c r="W946" s="211"/>
      <c r="X946" s="211"/>
      <c r="Y946" s="211"/>
      <c r="Z946" s="211"/>
    </row>
    <row r="947" spans="1:26" ht="15.75" customHeight="1">
      <c r="A947" s="211"/>
      <c r="B947" s="211"/>
      <c r="C947" s="211"/>
      <c r="D947" s="211"/>
      <c r="E947" s="211"/>
      <c r="F947" s="211"/>
      <c r="G947" s="211"/>
      <c r="H947" s="211"/>
      <c r="I947" s="211"/>
      <c r="J947" s="211"/>
      <c r="K947" s="295"/>
      <c r="L947" s="211"/>
      <c r="M947" s="295"/>
      <c r="N947" s="211"/>
      <c r="O947" s="211"/>
      <c r="P947" s="211"/>
      <c r="Q947" s="211"/>
      <c r="R947" s="211"/>
      <c r="S947" s="211"/>
      <c r="T947" s="211"/>
      <c r="U947" s="211"/>
      <c r="V947" s="211"/>
      <c r="W947" s="211"/>
      <c r="X947" s="211"/>
      <c r="Y947" s="211"/>
      <c r="Z947" s="211"/>
    </row>
    <row r="948" spans="1:26" ht="15.75" customHeight="1">
      <c r="A948" s="211"/>
      <c r="B948" s="211"/>
      <c r="C948" s="211"/>
      <c r="D948" s="211"/>
      <c r="E948" s="211"/>
      <c r="F948" s="211"/>
      <c r="G948" s="211"/>
      <c r="H948" s="211"/>
      <c r="I948" s="211"/>
      <c r="J948" s="211"/>
      <c r="K948" s="295"/>
      <c r="L948" s="211"/>
      <c r="M948" s="295"/>
      <c r="N948" s="211"/>
      <c r="O948" s="211"/>
      <c r="P948" s="211"/>
      <c r="Q948" s="211"/>
      <c r="R948" s="211"/>
      <c r="S948" s="211"/>
      <c r="T948" s="211"/>
      <c r="U948" s="211"/>
      <c r="V948" s="211"/>
      <c r="W948" s="211"/>
      <c r="X948" s="211"/>
      <c r="Y948" s="211"/>
      <c r="Z948" s="211"/>
    </row>
    <row r="949" spans="1:26" ht="15.75" customHeight="1">
      <c r="A949" s="211"/>
      <c r="B949" s="211"/>
      <c r="C949" s="211"/>
      <c r="D949" s="211"/>
      <c r="E949" s="211"/>
      <c r="F949" s="211"/>
      <c r="G949" s="211"/>
      <c r="H949" s="211"/>
      <c r="I949" s="211"/>
      <c r="J949" s="211"/>
      <c r="K949" s="295"/>
      <c r="L949" s="211"/>
      <c r="M949" s="295"/>
      <c r="N949" s="211"/>
      <c r="O949" s="211"/>
      <c r="P949" s="211"/>
      <c r="Q949" s="211"/>
      <c r="R949" s="211"/>
      <c r="S949" s="211"/>
      <c r="T949" s="211"/>
      <c r="U949" s="211"/>
      <c r="V949" s="211"/>
      <c r="W949" s="211"/>
      <c r="X949" s="211"/>
      <c r="Y949" s="211"/>
      <c r="Z949" s="211"/>
    </row>
    <row r="950" spans="1:26" ht="15.75" customHeight="1">
      <c r="A950" s="211"/>
      <c r="B950" s="211"/>
      <c r="C950" s="211"/>
      <c r="D950" s="211"/>
      <c r="E950" s="211"/>
      <c r="F950" s="211"/>
      <c r="G950" s="211"/>
      <c r="H950" s="211"/>
      <c r="I950" s="211"/>
      <c r="J950" s="211"/>
      <c r="K950" s="295"/>
      <c r="L950" s="211"/>
      <c r="M950" s="295"/>
      <c r="N950" s="211"/>
      <c r="O950" s="211"/>
      <c r="P950" s="211"/>
      <c r="Q950" s="211"/>
      <c r="R950" s="211"/>
      <c r="S950" s="211"/>
      <c r="T950" s="211"/>
      <c r="U950" s="211"/>
      <c r="V950" s="211"/>
      <c r="W950" s="211"/>
      <c r="X950" s="211"/>
      <c r="Y950" s="211"/>
      <c r="Z950" s="211"/>
    </row>
    <row r="951" spans="1:26" ht="15.75" customHeight="1">
      <c r="A951" s="211"/>
      <c r="B951" s="211"/>
      <c r="C951" s="211"/>
      <c r="D951" s="211"/>
      <c r="E951" s="211"/>
      <c r="F951" s="211"/>
      <c r="G951" s="211"/>
      <c r="H951" s="211"/>
      <c r="I951" s="211"/>
      <c r="J951" s="211"/>
      <c r="K951" s="295"/>
      <c r="L951" s="211"/>
      <c r="M951" s="295"/>
      <c r="N951" s="211"/>
      <c r="O951" s="211"/>
      <c r="P951" s="211"/>
      <c r="Q951" s="211"/>
      <c r="R951" s="211"/>
      <c r="S951" s="211"/>
      <c r="T951" s="211"/>
      <c r="U951" s="211"/>
      <c r="V951" s="211"/>
      <c r="W951" s="211"/>
      <c r="X951" s="211"/>
      <c r="Y951" s="211"/>
      <c r="Z951" s="211"/>
    </row>
    <row r="952" spans="1:26" ht="15.75" customHeight="1">
      <c r="A952" s="211"/>
      <c r="B952" s="211"/>
      <c r="C952" s="211"/>
      <c r="D952" s="211"/>
      <c r="E952" s="211"/>
      <c r="F952" s="211"/>
      <c r="G952" s="211"/>
      <c r="H952" s="211"/>
      <c r="I952" s="211"/>
      <c r="J952" s="211"/>
      <c r="K952" s="295"/>
      <c r="L952" s="211"/>
      <c r="M952" s="295"/>
      <c r="N952" s="211"/>
      <c r="O952" s="211"/>
      <c r="P952" s="211"/>
      <c r="Q952" s="211"/>
      <c r="R952" s="211"/>
      <c r="S952" s="211"/>
      <c r="T952" s="211"/>
      <c r="U952" s="211"/>
      <c r="V952" s="211"/>
      <c r="W952" s="211"/>
      <c r="X952" s="211"/>
      <c r="Y952" s="211"/>
      <c r="Z952" s="211"/>
    </row>
    <row r="953" spans="1:26" ht="15.75" customHeight="1">
      <c r="A953" s="211"/>
      <c r="B953" s="211"/>
      <c r="C953" s="211"/>
      <c r="D953" s="211"/>
      <c r="E953" s="211"/>
      <c r="F953" s="211"/>
      <c r="G953" s="211"/>
      <c r="H953" s="211"/>
      <c r="I953" s="211"/>
      <c r="J953" s="211"/>
      <c r="K953" s="295"/>
      <c r="L953" s="211"/>
      <c r="M953" s="295"/>
      <c r="N953" s="211"/>
      <c r="O953" s="211"/>
      <c r="P953" s="211"/>
      <c r="Q953" s="211"/>
      <c r="R953" s="211"/>
      <c r="S953" s="211"/>
      <c r="T953" s="211"/>
      <c r="U953" s="211"/>
      <c r="V953" s="211"/>
      <c r="W953" s="211"/>
      <c r="X953" s="211"/>
      <c r="Y953" s="211"/>
      <c r="Z953" s="211"/>
    </row>
    <row r="954" spans="1:26" ht="15.75" customHeight="1">
      <c r="A954" s="211"/>
      <c r="B954" s="211"/>
      <c r="C954" s="211"/>
      <c r="D954" s="211"/>
      <c r="E954" s="211"/>
      <c r="F954" s="211"/>
      <c r="G954" s="211"/>
      <c r="H954" s="211"/>
      <c r="I954" s="211"/>
      <c r="J954" s="211"/>
      <c r="K954" s="295"/>
      <c r="L954" s="211"/>
      <c r="M954" s="295"/>
      <c r="N954" s="211"/>
      <c r="O954" s="211"/>
      <c r="P954" s="211"/>
      <c r="Q954" s="211"/>
      <c r="R954" s="211"/>
      <c r="S954" s="211"/>
      <c r="T954" s="211"/>
      <c r="U954" s="211"/>
      <c r="V954" s="211"/>
      <c r="W954" s="211"/>
      <c r="X954" s="211"/>
      <c r="Y954" s="211"/>
      <c r="Z954" s="211"/>
    </row>
    <row r="955" spans="1:26" ht="15.75" customHeight="1">
      <c r="A955" s="211"/>
      <c r="B955" s="211"/>
      <c r="C955" s="211"/>
      <c r="D955" s="211"/>
      <c r="E955" s="211"/>
      <c r="F955" s="211"/>
      <c r="G955" s="211"/>
      <c r="H955" s="211"/>
      <c r="I955" s="211"/>
      <c r="J955" s="211"/>
      <c r="K955" s="295"/>
      <c r="L955" s="211"/>
      <c r="M955" s="295"/>
      <c r="N955" s="211"/>
      <c r="O955" s="211"/>
      <c r="P955" s="211"/>
      <c r="Q955" s="211"/>
      <c r="R955" s="211"/>
      <c r="S955" s="211"/>
      <c r="T955" s="211"/>
      <c r="U955" s="211"/>
      <c r="V955" s="211"/>
      <c r="W955" s="211"/>
      <c r="X955" s="211"/>
      <c r="Y955" s="211"/>
      <c r="Z955" s="211"/>
    </row>
    <row r="956" spans="1:26" ht="15.75" customHeight="1">
      <c r="A956" s="211"/>
      <c r="B956" s="211"/>
      <c r="C956" s="211"/>
      <c r="D956" s="211"/>
      <c r="E956" s="211"/>
      <c r="F956" s="211"/>
      <c r="G956" s="211"/>
      <c r="H956" s="211"/>
      <c r="I956" s="211"/>
      <c r="J956" s="211"/>
      <c r="K956" s="295"/>
      <c r="L956" s="211"/>
      <c r="M956" s="295"/>
      <c r="N956" s="211"/>
      <c r="O956" s="211"/>
      <c r="P956" s="211"/>
      <c r="Q956" s="211"/>
      <c r="R956" s="211"/>
      <c r="S956" s="211"/>
      <c r="T956" s="211"/>
      <c r="U956" s="211"/>
      <c r="V956" s="211"/>
      <c r="W956" s="211"/>
      <c r="X956" s="211"/>
      <c r="Y956" s="211"/>
      <c r="Z956" s="211"/>
    </row>
    <row r="957" spans="1:26" ht="15.75" customHeight="1">
      <c r="A957" s="211"/>
      <c r="B957" s="211"/>
      <c r="C957" s="211"/>
      <c r="D957" s="211"/>
      <c r="E957" s="211"/>
      <c r="F957" s="211"/>
      <c r="G957" s="211"/>
      <c r="H957" s="211"/>
      <c r="I957" s="211"/>
      <c r="J957" s="211"/>
      <c r="K957" s="295"/>
      <c r="L957" s="211"/>
      <c r="M957" s="295"/>
      <c r="N957" s="211"/>
      <c r="O957" s="211"/>
      <c r="P957" s="211"/>
      <c r="Q957" s="211"/>
      <c r="R957" s="211"/>
      <c r="S957" s="211"/>
      <c r="T957" s="211"/>
      <c r="U957" s="211"/>
      <c r="V957" s="211"/>
      <c r="W957" s="211"/>
      <c r="X957" s="211"/>
      <c r="Y957" s="211"/>
      <c r="Z957" s="211"/>
    </row>
    <row r="958" spans="1:26" ht="15.75" customHeight="1">
      <c r="A958" s="211"/>
      <c r="B958" s="211"/>
      <c r="C958" s="211"/>
      <c r="D958" s="211"/>
      <c r="E958" s="211"/>
      <c r="F958" s="211"/>
      <c r="G958" s="211"/>
      <c r="H958" s="211"/>
      <c r="I958" s="211"/>
      <c r="J958" s="211"/>
      <c r="K958" s="295"/>
      <c r="L958" s="211"/>
      <c r="M958" s="295"/>
      <c r="N958" s="211"/>
      <c r="O958" s="211"/>
      <c r="P958" s="211"/>
      <c r="Q958" s="211"/>
      <c r="R958" s="211"/>
      <c r="S958" s="211"/>
      <c r="T958" s="211"/>
      <c r="U958" s="211"/>
      <c r="V958" s="211"/>
      <c r="W958" s="211"/>
      <c r="X958" s="211"/>
      <c r="Y958" s="211"/>
      <c r="Z958" s="211"/>
    </row>
    <row r="959" spans="1:26" ht="15.75" customHeight="1">
      <c r="A959" s="211"/>
      <c r="B959" s="211"/>
      <c r="C959" s="211"/>
      <c r="D959" s="211"/>
      <c r="E959" s="211"/>
      <c r="F959" s="211"/>
      <c r="G959" s="211"/>
      <c r="H959" s="211"/>
      <c r="I959" s="211"/>
      <c r="J959" s="211"/>
      <c r="K959" s="295"/>
      <c r="L959" s="211"/>
      <c r="M959" s="295"/>
      <c r="N959" s="211"/>
      <c r="O959" s="211"/>
      <c r="P959" s="211"/>
      <c r="Q959" s="211"/>
      <c r="R959" s="211"/>
      <c r="S959" s="211"/>
      <c r="T959" s="211"/>
      <c r="U959" s="211"/>
      <c r="V959" s="211"/>
      <c r="W959" s="211"/>
      <c r="X959" s="211"/>
      <c r="Y959" s="211"/>
      <c r="Z959" s="211"/>
    </row>
    <row r="960" spans="1:26" ht="15.75" customHeight="1">
      <c r="A960" s="211"/>
      <c r="B960" s="211"/>
      <c r="C960" s="211"/>
      <c r="D960" s="211"/>
      <c r="E960" s="211"/>
      <c r="F960" s="211"/>
      <c r="G960" s="211"/>
      <c r="H960" s="211"/>
      <c r="I960" s="211"/>
      <c r="J960" s="211"/>
      <c r="K960" s="295"/>
      <c r="L960" s="211"/>
      <c r="M960" s="295"/>
      <c r="N960" s="211"/>
      <c r="O960" s="211"/>
      <c r="P960" s="211"/>
      <c r="Q960" s="211"/>
      <c r="R960" s="211"/>
      <c r="S960" s="211"/>
      <c r="T960" s="211"/>
      <c r="U960" s="211"/>
      <c r="V960" s="211"/>
      <c r="W960" s="211"/>
      <c r="X960" s="211"/>
      <c r="Y960" s="211"/>
      <c r="Z960" s="211"/>
    </row>
    <row r="961" spans="1:26" ht="15.75" customHeight="1">
      <c r="A961" s="211"/>
      <c r="B961" s="211"/>
      <c r="C961" s="211"/>
      <c r="D961" s="211"/>
      <c r="E961" s="211"/>
      <c r="F961" s="211"/>
      <c r="G961" s="211"/>
      <c r="H961" s="211"/>
      <c r="I961" s="211"/>
      <c r="J961" s="211"/>
      <c r="K961" s="295"/>
      <c r="L961" s="211"/>
      <c r="M961" s="295"/>
      <c r="N961" s="211"/>
      <c r="O961" s="211"/>
      <c r="P961" s="211"/>
      <c r="Q961" s="211"/>
      <c r="R961" s="211"/>
      <c r="S961" s="211"/>
      <c r="T961" s="211"/>
      <c r="U961" s="211"/>
      <c r="V961" s="211"/>
      <c r="W961" s="211"/>
      <c r="X961" s="211"/>
      <c r="Y961" s="211"/>
      <c r="Z961" s="211"/>
    </row>
    <row r="962" spans="1:26" ht="15.75" customHeight="1">
      <c r="A962" s="211"/>
      <c r="B962" s="211"/>
      <c r="C962" s="211"/>
      <c r="D962" s="211"/>
      <c r="E962" s="211"/>
      <c r="F962" s="211"/>
      <c r="G962" s="211"/>
      <c r="H962" s="211"/>
      <c r="I962" s="211"/>
      <c r="J962" s="211"/>
      <c r="K962" s="295"/>
      <c r="L962" s="211"/>
      <c r="M962" s="295"/>
      <c r="N962" s="211"/>
      <c r="O962" s="211"/>
      <c r="P962" s="211"/>
      <c r="Q962" s="211"/>
      <c r="R962" s="211"/>
      <c r="S962" s="211"/>
      <c r="T962" s="211"/>
      <c r="U962" s="211"/>
      <c r="V962" s="211"/>
      <c r="W962" s="211"/>
      <c r="X962" s="211"/>
      <c r="Y962" s="211"/>
      <c r="Z962" s="211"/>
    </row>
    <row r="963" spans="1:26" ht="15.75" customHeight="1">
      <c r="A963" s="211"/>
      <c r="B963" s="211"/>
      <c r="C963" s="211"/>
      <c r="D963" s="211"/>
      <c r="E963" s="211"/>
      <c r="F963" s="211"/>
      <c r="G963" s="211"/>
      <c r="H963" s="211"/>
      <c r="I963" s="211"/>
      <c r="J963" s="211"/>
      <c r="K963" s="295"/>
      <c r="L963" s="211"/>
      <c r="M963" s="295"/>
      <c r="N963" s="211"/>
      <c r="O963" s="211"/>
      <c r="P963" s="211"/>
      <c r="Q963" s="211"/>
      <c r="R963" s="211"/>
      <c r="S963" s="211"/>
      <c r="T963" s="211"/>
      <c r="U963" s="211"/>
      <c r="V963" s="211"/>
      <c r="W963" s="211"/>
      <c r="X963" s="211"/>
      <c r="Y963" s="211"/>
      <c r="Z963" s="211"/>
    </row>
    <row r="964" spans="1:26" ht="15.75" customHeight="1">
      <c r="A964" s="211"/>
      <c r="B964" s="211"/>
      <c r="C964" s="211"/>
      <c r="D964" s="211"/>
      <c r="E964" s="211"/>
      <c r="F964" s="211"/>
      <c r="G964" s="211"/>
      <c r="H964" s="211"/>
      <c r="I964" s="211"/>
      <c r="J964" s="211"/>
      <c r="K964" s="295"/>
      <c r="L964" s="211"/>
      <c r="M964" s="295"/>
      <c r="N964" s="211"/>
      <c r="O964" s="211"/>
      <c r="P964" s="211"/>
      <c r="Q964" s="211"/>
      <c r="R964" s="211"/>
      <c r="S964" s="211"/>
      <c r="T964" s="211"/>
      <c r="U964" s="211"/>
      <c r="V964" s="211"/>
      <c r="W964" s="211"/>
      <c r="X964" s="211"/>
      <c r="Y964" s="211"/>
      <c r="Z964" s="211"/>
    </row>
    <row r="965" spans="1:26" ht="15.75" customHeight="1">
      <c r="A965" s="211"/>
      <c r="B965" s="211"/>
      <c r="C965" s="211"/>
      <c r="D965" s="211"/>
      <c r="E965" s="211"/>
      <c r="F965" s="211"/>
      <c r="G965" s="211"/>
      <c r="H965" s="211"/>
      <c r="I965" s="211"/>
      <c r="J965" s="211"/>
      <c r="K965" s="295"/>
      <c r="L965" s="211"/>
      <c r="M965" s="295"/>
      <c r="N965" s="211"/>
      <c r="O965" s="211"/>
      <c r="P965" s="211"/>
      <c r="Q965" s="211"/>
      <c r="R965" s="211"/>
      <c r="S965" s="211"/>
      <c r="T965" s="211"/>
      <c r="U965" s="211"/>
      <c r="V965" s="211"/>
      <c r="W965" s="211"/>
      <c r="X965" s="211"/>
      <c r="Y965" s="211"/>
      <c r="Z965" s="211"/>
    </row>
    <row r="966" spans="1:26" ht="15.75" customHeight="1">
      <c r="A966" s="211"/>
      <c r="B966" s="211"/>
      <c r="C966" s="211"/>
      <c r="D966" s="211"/>
      <c r="E966" s="211"/>
      <c r="F966" s="211"/>
      <c r="G966" s="211"/>
      <c r="H966" s="211"/>
      <c r="I966" s="211"/>
      <c r="J966" s="211"/>
      <c r="K966" s="295"/>
      <c r="L966" s="211"/>
      <c r="M966" s="295"/>
      <c r="N966" s="211"/>
      <c r="O966" s="211"/>
      <c r="P966" s="211"/>
      <c r="Q966" s="211"/>
      <c r="R966" s="211"/>
      <c r="S966" s="211"/>
      <c r="T966" s="211"/>
      <c r="U966" s="211"/>
      <c r="V966" s="211"/>
      <c r="W966" s="211"/>
      <c r="X966" s="211"/>
      <c r="Y966" s="211"/>
      <c r="Z966" s="211"/>
    </row>
    <row r="967" spans="1:26" ht="15.75" customHeight="1">
      <c r="A967" s="211"/>
      <c r="B967" s="211"/>
      <c r="C967" s="211"/>
      <c r="D967" s="211"/>
      <c r="E967" s="211"/>
      <c r="F967" s="211"/>
      <c r="G967" s="211"/>
      <c r="H967" s="211"/>
      <c r="I967" s="211"/>
      <c r="J967" s="211"/>
      <c r="K967" s="295"/>
      <c r="L967" s="211"/>
      <c r="M967" s="295"/>
      <c r="N967" s="211"/>
      <c r="O967" s="211"/>
      <c r="P967" s="211"/>
      <c r="Q967" s="211"/>
      <c r="R967" s="211"/>
      <c r="S967" s="211"/>
      <c r="T967" s="211"/>
      <c r="U967" s="211"/>
      <c r="V967" s="211"/>
      <c r="W967" s="211"/>
      <c r="X967" s="211"/>
      <c r="Y967" s="211"/>
      <c r="Z967" s="211"/>
    </row>
    <row r="968" spans="1:26" ht="15.75" customHeight="1">
      <c r="A968" s="211"/>
      <c r="B968" s="211"/>
      <c r="C968" s="211"/>
      <c r="D968" s="211"/>
      <c r="E968" s="211"/>
      <c r="F968" s="211"/>
      <c r="G968" s="211"/>
      <c r="H968" s="211"/>
      <c r="I968" s="211"/>
      <c r="J968" s="211"/>
      <c r="K968" s="295"/>
      <c r="L968" s="211"/>
      <c r="M968" s="295"/>
      <c r="N968" s="211"/>
      <c r="O968" s="211"/>
      <c r="P968" s="211"/>
      <c r="Q968" s="211"/>
      <c r="R968" s="211"/>
      <c r="S968" s="211"/>
      <c r="T968" s="211"/>
      <c r="U968" s="211"/>
      <c r="V968" s="211"/>
      <c r="W968" s="211"/>
      <c r="X968" s="211"/>
      <c r="Y968" s="211"/>
      <c r="Z968" s="211"/>
    </row>
    <row r="969" spans="1:26" ht="15.75" customHeight="1">
      <c r="A969" s="211"/>
      <c r="B969" s="211"/>
      <c r="C969" s="211"/>
      <c r="D969" s="211"/>
      <c r="E969" s="211"/>
      <c r="F969" s="211"/>
      <c r="G969" s="211"/>
      <c r="H969" s="211"/>
      <c r="I969" s="211"/>
      <c r="J969" s="211"/>
      <c r="K969" s="295"/>
      <c r="L969" s="211"/>
      <c r="M969" s="295"/>
      <c r="N969" s="211"/>
      <c r="O969" s="211"/>
      <c r="P969" s="211"/>
      <c r="Q969" s="211"/>
      <c r="R969" s="211"/>
      <c r="S969" s="211"/>
      <c r="T969" s="211"/>
      <c r="U969" s="211"/>
      <c r="V969" s="211"/>
      <c r="W969" s="211"/>
      <c r="X969" s="211"/>
      <c r="Y969" s="211"/>
      <c r="Z969" s="211"/>
    </row>
    <row r="970" spans="1:26" ht="15.75" customHeight="1">
      <c r="A970" s="211"/>
      <c r="B970" s="211"/>
      <c r="C970" s="211"/>
      <c r="D970" s="211"/>
      <c r="E970" s="211"/>
      <c r="F970" s="211"/>
      <c r="G970" s="211"/>
      <c r="H970" s="211"/>
      <c r="I970" s="211"/>
      <c r="J970" s="211"/>
      <c r="K970" s="295"/>
      <c r="L970" s="211"/>
      <c r="M970" s="295"/>
      <c r="N970" s="211"/>
      <c r="O970" s="211"/>
      <c r="P970" s="211"/>
      <c r="Q970" s="211"/>
      <c r="R970" s="211"/>
      <c r="S970" s="211"/>
      <c r="T970" s="211"/>
      <c r="U970" s="211"/>
      <c r="V970" s="211"/>
      <c r="W970" s="211"/>
      <c r="X970" s="211"/>
      <c r="Y970" s="211"/>
      <c r="Z970" s="211"/>
    </row>
    <row r="971" spans="1:26" ht="15.75" customHeight="1">
      <c r="A971" s="211"/>
      <c r="B971" s="211"/>
      <c r="C971" s="211"/>
      <c r="D971" s="211"/>
      <c r="E971" s="211"/>
      <c r="F971" s="211"/>
      <c r="G971" s="211"/>
      <c r="H971" s="211"/>
      <c r="I971" s="211"/>
      <c r="J971" s="211"/>
      <c r="K971" s="295"/>
      <c r="L971" s="211"/>
      <c r="M971" s="295"/>
      <c r="N971" s="211"/>
      <c r="O971" s="211"/>
      <c r="P971" s="211"/>
      <c r="Q971" s="211"/>
      <c r="R971" s="211"/>
      <c r="S971" s="211"/>
      <c r="T971" s="211"/>
      <c r="U971" s="211"/>
      <c r="V971" s="211"/>
      <c r="W971" s="211"/>
      <c r="X971" s="211"/>
      <c r="Y971" s="211"/>
      <c r="Z971" s="211"/>
    </row>
    <row r="972" spans="1:26" ht="15.75" customHeight="1">
      <c r="A972" s="211"/>
      <c r="B972" s="211"/>
      <c r="C972" s="211"/>
      <c r="D972" s="211"/>
      <c r="E972" s="211"/>
      <c r="F972" s="211"/>
      <c r="G972" s="211"/>
      <c r="H972" s="211"/>
      <c r="I972" s="211"/>
      <c r="J972" s="211"/>
      <c r="K972" s="295"/>
      <c r="L972" s="211"/>
      <c r="M972" s="295"/>
      <c r="N972" s="211"/>
      <c r="O972" s="211"/>
      <c r="P972" s="211"/>
      <c r="Q972" s="211"/>
      <c r="R972" s="211"/>
      <c r="S972" s="211"/>
      <c r="T972" s="211"/>
      <c r="U972" s="211"/>
      <c r="V972" s="211"/>
      <c r="W972" s="211"/>
      <c r="X972" s="211"/>
      <c r="Y972" s="211"/>
      <c r="Z972" s="211"/>
    </row>
    <row r="973" spans="1:26" ht="15.75" customHeight="1">
      <c r="A973" s="211"/>
      <c r="B973" s="211"/>
      <c r="C973" s="211"/>
      <c r="D973" s="211"/>
      <c r="E973" s="211"/>
      <c r="F973" s="211"/>
      <c r="G973" s="211"/>
      <c r="H973" s="211"/>
      <c r="I973" s="211"/>
      <c r="J973" s="211"/>
      <c r="K973" s="295"/>
      <c r="L973" s="211"/>
      <c r="M973" s="295"/>
      <c r="N973" s="211"/>
      <c r="O973" s="211"/>
      <c r="P973" s="211"/>
      <c r="Q973" s="211"/>
      <c r="R973" s="211"/>
      <c r="S973" s="211"/>
      <c r="T973" s="211"/>
      <c r="U973" s="211"/>
      <c r="V973" s="211"/>
      <c r="W973" s="211"/>
      <c r="X973" s="211"/>
      <c r="Y973" s="211"/>
      <c r="Z973" s="211"/>
    </row>
    <row r="974" spans="1:26" ht="15.75" customHeight="1">
      <c r="A974" s="211"/>
      <c r="B974" s="211"/>
      <c r="C974" s="211"/>
      <c r="D974" s="211"/>
      <c r="E974" s="211"/>
      <c r="F974" s="211"/>
      <c r="G974" s="211"/>
      <c r="H974" s="211"/>
      <c r="I974" s="211"/>
      <c r="J974" s="211"/>
      <c r="K974" s="295"/>
      <c r="L974" s="211"/>
      <c r="M974" s="295"/>
      <c r="N974" s="211"/>
      <c r="O974" s="211"/>
      <c r="P974" s="211"/>
      <c r="Q974" s="211"/>
      <c r="R974" s="211"/>
      <c r="S974" s="211"/>
      <c r="T974" s="211"/>
      <c r="U974" s="211"/>
      <c r="V974" s="211"/>
      <c r="W974" s="211"/>
      <c r="X974" s="211"/>
      <c r="Y974" s="211"/>
      <c r="Z974" s="211"/>
    </row>
    <row r="975" spans="1:26" ht="15.75" customHeight="1">
      <c r="A975" s="211"/>
      <c r="B975" s="211"/>
      <c r="C975" s="211"/>
      <c r="D975" s="211"/>
      <c r="E975" s="211"/>
      <c r="F975" s="211"/>
      <c r="G975" s="211"/>
      <c r="H975" s="211"/>
      <c r="I975" s="211"/>
      <c r="J975" s="211"/>
      <c r="K975" s="295"/>
      <c r="L975" s="211"/>
      <c r="M975" s="295"/>
      <c r="N975" s="211"/>
      <c r="O975" s="211"/>
      <c r="P975" s="211"/>
      <c r="Q975" s="211"/>
      <c r="R975" s="211"/>
      <c r="S975" s="211"/>
      <c r="T975" s="211"/>
      <c r="U975" s="211"/>
      <c r="V975" s="211"/>
      <c r="W975" s="211"/>
      <c r="X975" s="211"/>
      <c r="Y975" s="211"/>
      <c r="Z975" s="211"/>
    </row>
    <row r="976" spans="1:26" ht="15.75" customHeight="1">
      <c r="A976" s="211"/>
      <c r="B976" s="211"/>
      <c r="C976" s="211"/>
      <c r="D976" s="211"/>
      <c r="E976" s="211"/>
      <c r="F976" s="211"/>
      <c r="G976" s="211"/>
      <c r="H976" s="211"/>
      <c r="I976" s="211"/>
      <c r="J976" s="211"/>
      <c r="K976" s="295"/>
      <c r="L976" s="211"/>
      <c r="M976" s="295"/>
      <c r="N976" s="211"/>
      <c r="O976" s="211"/>
      <c r="P976" s="211"/>
      <c r="Q976" s="211"/>
      <c r="R976" s="211"/>
      <c r="S976" s="211"/>
      <c r="T976" s="211"/>
      <c r="U976" s="211"/>
      <c r="V976" s="211"/>
      <c r="W976" s="211"/>
      <c r="X976" s="211"/>
      <c r="Y976" s="211"/>
      <c r="Z976" s="211"/>
    </row>
    <row r="977" spans="1:26" ht="15.75" customHeight="1">
      <c r="A977" s="211"/>
      <c r="B977" s="211"/>
      <c r="C977" s="211"/>
      <c r="D977" s="211"/>
      <c r="E977" s="211"/>
      <c r="F977" s="211"/>
      <c r="G977" s="211"/>
      <c r="H977" s="211"/>
      <c r="I977" s="211"/>
      <c r="J977" s="211"/>
      <c r="K977" s="295"/>
      <c r="L977" s="211"/>
      <c r="M977" s="295"/>
      <c r="N977" s="211"/>
      <c r="O977" s="211"/>
      <c r="P977" s="211"/>
      <c r="Q977" s="211"/>
      <c r="R977" s="211"/>
      <c r="S977" s="211"/>
      <c r="T977" s="211"/>
      <c r="U977" s="211"/>
      <c r="V977" s="211"/>
      <c r="W977" s="211"/>
      <c r="X977" s="211"/>
      <c r="Y977" s="211"/>
      <c r="Z977" s="211"/>
    </row>
    <row r="978" spans="1:26" ht="15.75" customHeight="1">
      <c r="A978" s="211"/>
      <c r="B978" s="211"/>
      <c r="C978" s="211"/>
      <c r="D978" s="211"/>
      <c r="E978" s="211"/>
      <c r="F978" s="211"/>
      <c r="G978" s="211"/>
      <c r="H978" s="211"/>
      <c r="I978" s="211"/>
      <c r="J978" s="211"/>
      <c r="K978" s="295"/>
      <c r="L978" s="211"/>
      <c r="M978" s="295"/>
      <c r="N978" s="211"/>
      <c r="O978" s="211"/>
      <c r="P978" s="211"/>
      <c r="Q978" s="211"/>
      <c r="R978" s="211"/>
      <c r="S978" s="211"/>
      <c r="T978" s="211"/>
      <c r="U978" s="211"/>
      <c r="V978" s="211"/>
      <c r="W978" s="211"/>
      <c r="X978" s="211"/>
      <c r="Y978" s="211"/>
      <c r="Z978" s="211"/>
    </row>
    <row r="979" spans="1:26" ht="15.75" customHeight="1">
      <c r="A979" s="211"/>
      <c r="B979" s="211"/>
      <c r="C979" s="211"/>
      <c r="D979" s="211"/>
      <c r="E979" s="211"/>
      <c r="F979" s="211"/>
      <c r="G979" s="211"/>
      <c r="H979" s="211"/>
      <c r="I979" s="211"/>
      <c r="J979" s="211"/>
      <c r="K979" s="295"/>
      <c r="L979" s="211"/>
      <c r="M979" s="295"/>
      <c r="N979" s="211"/>
      <c r="O979" s="211"/>
      <c r="P979" s="211"/>
      <c r="Q979" s="211"/>
      <c r="R979" s="211"/>
      <c r="S979" s="211"/>
      <c r="T979" s="211"/>
      <c r="U979" s="211"/>
      <c r="V979" s="211"/>
      <c r="W979" s="211"/>
      <c r="X979" s="211"/>
      <c r="Y979" s="211"/>
      <c r="Z979" s="211"/>
    </row>
    <row r="980" spans="1:26" ht="15.75" customHeight="1">
      <c r="A980" s="211"/>
      <c r="B980" s="211"/>
      <c r="C980" s="211"/>
      <c r="D980" s="211"/>
      <c r="E980" s="211"/>
      <c r="F980" s="211"/>
      <c r="G980" s="211"/>
      <c r="H980" s="211"/>
      <c r="I980" s="211"/>
      <c r="J980" s="211"/>
      <c r="K980" s="295"/>
      <c r="L980" s="211"/>
      <c r="M980" s="295"/>
      <c r="N980" s="211"/>
      <c r="O980" s="211"/>
      <c r="P980" s="211"/>
      <c r="Q980" s="211"/>
      <c r="R980" s="211"/>
      <c r="S980" s="211"/>
      <c r="T980" s="211"/>
      <c r="U980" s="211"/>
      <c r="V980" s="211"/>
      <c r="W980" s="211"/>
      <c r="X980" s="211"/>
      <c r="Y980" s="211"/>
      <c r="Z980" s="211"/>
    </row>
    <row r="981" spans="1:26" ht="15.75" customHeight="1">
      <c r="A981" s="211"/>
      <c r="B981" s="211"/>
      <c r="C981" s="211"/>
      <c r="D981" s="211"/>
      <c r="E981" s="211"/>
      <c r="F981" s="211"/>
      <c r="G981" s="211"/>
      <c r="H981" s="211"/>
      <c r="I981" s="211"/>
      <c r="J981" s="211"/>
      <c r="K981" s="295"/>
      <c r="L981" s="211"/>
      <c r="M981" s="295"/>
      <c r="N981" s="211"/>
      <c r="O981" s="211"/>
      <c r="P981" s="211"/>
      <c r="Q981" s="211"/>
      <c r="R981" s="211"/>
      <c r="S981" s="211"/>
      <c r="T981" s="211"/>
      <c r="U981" s="211"/>
      <c r="V981" s="211"/>
      <c r="W981" s="211"/>
      <c r="X981" s="211"/>
      <c r="Y981" s="211"/>
      <c r="Z981" s="211"/>
    </row>
    <row r="982" spans="1:26" ht="15.75" customHeight="1">
      <c r="A982" s="211"/>
      <c r="B982" s="211"/>
      <c r="C982" s="211"/>
      <c r="D982" s="211"/>
      <c r="E982" s="211"/>
      <c r="F982" s="211"/>
      <c r="G982" s="211"/>
      <c r="H982" s="211"/>
      <c r="I982" s="211"/>
      <c r="J982" s="211"/>
      <c r="K982" s="295"/>
      <c r="L982" s="211"/>
      <c r="M982" s="295"/>
      <c r="N982" s="211"/>
      <c r="O982" s="211"/>
      <c r="P982" s="211"/>
      <c r="Q982" s="211"/>
      <c r="R982" s="211"/>
      <c r="S982" s="211"/>
      <c r="T982" s="211"/>
      <c r="U982" s="211"/>
      <c r="V982" s="211"/>
      <c r="W982" s="211"/>
      <c r="X982" s="211"/>
      <c r="Y982" s="211"/>
      <c r="Z982" s="211"/>
    </row>
    <row r="983" spans="1:26" ht="15.75" customHeight="1">
      <c r="A983" s="211"/>
      <c r="B983" s="211"/>
      <c r="C983" s="211"/>
      <c r="D983" s="211"/>
      <c r="E983" s="211"/>
      <c r="F983" s="211"/>
      <c r="G983" s="211"/>
      <c r="H983" s="211"/>
      <c r="I983" s="211"/>
      <c r="J983" s="211"/>
      <c r="K983" s="295"/>
      <c r="L983" s="211"/>
      <c r="M983" s="295"/>
      <c r="N983" s="211"/>
      <c r="O983" s="211"/>
      <c r="P983" s="211"/>
      <c r="Q983" s="211"/>
      <c r="R983" s="211"/>
      <c r="S983" s="211"/>
      <c r="T983" s="211"/>
      <c r="U983" s="211"/>
      <c r="V983" s="211"/>
      <c r="W983" s="211"/>
      <c r="X983" s="211"/>
      <c r="Y983" s="211"/>
      <c r="Z983" s="211"/>
    </row>
    <row r="984" spans="1:26" ht="15.75" customHeight="1">
      <c r="A984" s="211"/>
      <c r="B984" s="211"/>
      <c r="C984" s="211"/>
      <c r="D984" s="211"/>
      <c r="E984" s="211"/>
      <c r="F984" s="211"/>
      <c r="G984" s="211"/>
      <c r="H984" s="211"/>
      <c r="I984" s="211"/>
      <c r="J984" s="211"/>
      <c r="K984" s="295"/>
      <c r="L984" s="211"/>
      <c r="M984" s="295"/>
      <c r="N984" s="211"/>
      <c r="O984" s="211"/>
      <c r="P984" s="211"/>
      <c r="Q984" s="211"/>
      <c r="R984" s="211"/>
      <c r="S984" s="211"/>
      <c r="T984" s="211"/>
      <c r="U984" s="211"/>
      <c r="V984" s="211"/>
      <c r="W984" s="211"/>
      <c r="X984" s="211"/>
      <c r="Y984" s="211"/>
      <c r="Z984" s="211"/>
    </row>
    <row r="985" spans="1:26" ht="15.75" customHeight="1">
      <c r="A985" s="211"/>
      <c r="B985" s="211"/>
      <c r="C985" s="211"/>
      <c r="D985" s="211"/>
      <c r="E985" s="211"/>
      <c r="F985" s="211"/>
      <c r="G985" s="211"/>
      <c r="H985" s="211"/>
      <c r="I985" s="211"/>
      <c r="J985" s="211"/>
      <c r="K985" s="295"/>
      <c r="L985" s="211"/>
      <c r="M985" s="295"/>
      <c r="N985" s="211"/>
      <c r="O985" s="211"/>
      <c r="P985" s="211"/>
      <c r="Q985" s="211"/>
      <c r="R985" s="211"/>
      <c r="S985" s="211"/>
      <c r="T985" s="211"/>
      <c r="U985" s="211"/>
      <c r="V985" s="211"/>
      <c r="W985" s="211"/>
      <c r="X985" s="211"/>
      <c r="Y985" s="211"/>
      <c r="Z985" s="211"/>
    </row>
    <row r="986" spans="1:26" ht="15.75" customHeight="1">
      <c r="A986" s="211"/>
      <c r="B986" s="211"/>
      <c r="C986" s="211"/>
      <c r="D986" s="211"/>
      <c r="E986" s="211"/>
      <c r="F986" s="211"/>
      <c r="G986" s="211"/>
      <c r="H986" s="211"/>
      <c r="I986" s="211"/>
      <c r="J986" s="211"/>
      <c r="K986" s="295"/>
      <c r="L986" s="211"/>
      <c r="M986" s="295"/>
      <c r="N986" s="211"/>
      <c r="O986" s="211"/>
      <c r="P986" s="211"/>
      <c r="Q986" s="211"/>
      <c r="R986" s="211"/>
      <c r="S986" s="211"/>
      <c r="T986" s="211"/>
      <c r="U986" s="211"/>
      <c r="V986" s="211"/>
      <c r="W986" s="211"/>
      <c r="X986" s="211"/>
      <c r="Y986" s="211"/>
      <c r="Z986" s="211"/>
    </row>
    <row r="987" spans="1:26" ht="15.75" customHeight="1">
      <c r="A987" s="211"/>
      <c r="B987" s="211"/>
      <c r="C987" s="211"/>
      <c r="D987" s="211"/>
      <c r="E987" s="211"/>
      <c r="F987" s="211"/>
      <c r="G987" s="211"/>
      <c r="H987" s="211"/>
      <c r="I987" s="211"/>
      <c r="J987" s="211"/>
      <c r="K987" s="295"/>
      <c r="L987" s="211"/>
      <c r="M987" s="295"/>
      <c r="N987" s="211"/>
      <c r="O987" s="211"/>
      <c r="P987" s="211"/>
      <c r="Q987" s="211"/>
      <c r="R987" s="211"/>
      <c r="S987" s="211"/>
      <c r="T987" s="211"/>
      <c r="U987" s="211"/>
      <c r="V987" s="211"/>
      <c r="W987" s="211"/>
      <c r="X987" s="211"/>
      <c r="Y987" s="211"/>
      <c r="Z987" s="211"/>
    </row>
    <row r="988" spans="1:26" ht="15.75" customHeight="1">
      <c r="A988" s="211"/>
      <c r="B988" s="211"/>
      <c r="C988" s="211"/>
      <c r="D988" s="211"/>
      <c r="E988" s="211"/>
      <c r="F988" s="211"/>
      <c r="G988" s="211"/>
      <c r="H988" s="211"/>
      <c r="I988" s="211"/>
      <c r="J988" s="211"/>
      <c r="K988" s="295"/>
      <c r="L988" s="211"/>
      <c r="M988" s="295"/>
      <c r="N988" s="211"/>
      <c r="O988" s="211"/>
      <c r="P988" s="211"/>
      <c r="Q988" s="211"/>
      <c r="R988" s="211"/>
      <c r="S988" s="211"/>
      <c r="T988" s="211"/>
      <c r="U988" s="211"/>
      <c r="V988" s="211"/>
      <c r="W988" s="211"/>
      <c r="X988" s="211"/>
      <c r="Y988" s="211"/>
      <c r="Z988" s="211"/>
    </row>
    <row r="989" spans="1:26" ht="15.75" customHeight="1">
      <c r="A989" s="211"/>
      <c r="B989" s="211"/>
      <c r="C989" s="211"/>
      <c r="D989" s="211"/>
      <c r="E989" s="211"/>
      <c r="F989" s="211"/>
      <c r="G989" s="211"/>
      <c r="H989" s="211"/>
      <c r="I989" s="211"/>
      <c r="J989" s="211"/>
      <c r="K989" s="295"/>
      <c r="L989" s="211"/>
      <c r="M989" s="295"/>
      <c r="N989" s="211"/>
      <c r="O989" s="211"/>
      <c r="P989" s="211"/>
      <c r="Q989" s="211"/>
      <c r="R989" s="211"/>
      <c r="S989" s="211"/>
      <c r="T989" s="211"/>
      <c r="U989" s="211"/>
      <c r="V989" s="211"/>
      <c r="W989" s="211"/>
      <c r="X989" s="211"/>
      <c r="Y989" s="211"/>
      <c r="Z989" s="211"/>
    </row>
    <row r="990" spans="1:26" ht="15.75" customHeight="1">
      <c r="A990" s="211"/>
      <c r="B990" s="211"/>
      <c r="C990" s="211"/>
      <c r="D990" s="211"/>
      <c r="E990" s="211"/>
      <c r="F990" s="211"/>
      <c r="G990" s="211"/>
      <c r="H990" s="211"/>
      <c r="I990" s="211"/>
      <c r="J990" s="211"/>
      <c r="K990" s="295"/>
      <c r="L990" s="211"/>
      <c r="M990" s="295"/>
      <c r="N990" s="211"/>
      <c r="O990" s="211"/>
      <c r="P990" s="211"/>
      <c r="Q990" s="211"/>
      <c r="R990" s="211"/>
      <c r="S990" s="211"/>
      <c r="T990" s="211"/>
      <c r="U990" s="211"/>
      <c r="V990" s="211"/>
      <c r="W990" s="211"/>
      <c r="X990" s="211"/>
      <c r="Y990" s="211"/>
      <c r="Z990" s="211"/>
    </row>
    <row r="991" spans="1:26" ht="15.75" customHeight="1">
      <c r="A991" s="211"/>
      <c r="B991" s="211"/>
      <c r="C991" s="211"/>
      <c r="D991" s="211"/>
      <c r="E991" s="211"/>
      <c r="F991" s="211"/>
      <c r="G991" s="211"/>
      <c r="H991" s="211"/>
      <c r="I991" s="211"/>
      <c r="J991" s="211"/>
      <c r="K991" s="295"/>
      <c r="L991" s="211"/>
      <c r="M991" s="295"/>
      <c r="N991" s="211"/>
      <c r="O991" s="211"/>
      <c r="P991" s="211"/>
      <c r="Q991" s="211"/>
      <c r="R991" s="211"/>
      <c r="S991" s="211"/>
      <c r="T991" s="211"/>
      <c r="U991" s="211"/>
      <c r="V991" s="211"/>
      <c r="W991" s="211"/>
      <c r="X991" s="211"/>
      <c r="Y991" s="211"/>
      <c r="Z991" s="211"/>
    </row>
    <row r="992" spans="1:26" ht="15.75" customHeight="1">
      <c r="A992" s="211"/>
      <c r="B992" s="211"/>
      <c r="C992" s="211"/>
      <c r="D992" s="211"/>
      <c r="E992" s="211"/>
      <c r="F992" s="211"/>
      <c r="G992" s="211"/>
      <c r="H992" s="211"/>
      <c r="I992" s="211"/>
      <c r="J992" s="211"/>
      <c r="K992" s="295"/>
      <c r="L992" s="211"/>
      <c r="M992" s="295"/>
      <c r="N992" s="211"/>
      <c r="O992" s="211"/>
      <c r="P992" s="211"/>
      <c r="Q992" s="211"/>
      <c r="R992" s="211"/>
      <c r="S992" s="211"/>
      <c r="T992" s="211"/>
      <c r="U992" s="211"/>
      <c r="V992" s="211"/>
      <c r="W992" s="211"/>
      <c r="X992" s="211"/>
      <c r="Y992" s="211"/>
      <c r="Z992" s="211"/>
    </row>
    <row r="993" spans="1:26" ht="15.75" customHeight="1">
      <c r="A993" s="211"/>
      <c r="B993" s="211"/>
      <c r="C993" s="211"/>
      <c r="D993" s="211"/>
      <c r="E993" s="211"/>
      <c r="F993" s="211"/>
      <c r="G993" s="211"/>
      <c r="H993" s="211"/>
      <c r="I993" s="211"/>
      <c r="J993" s="211"/>
      <c r="K993" s="295"/>
      <c r="L993" s="211"/>
      <c r="M993" s="295"/>
      <c r="N993" s="211"/>
      <c r="O993" s="211"/>
      <c r="P993" s="211"/>
      <c r="Q993" s="211"/>
      <c r="R993" s="211"/>
      <c r="S993" s="211"/>
      <c r="T993" s="211"/>
      <c r="U993" s="211"/>
      <c r="V993" s="211"/>
      <c r="W993" s="211"/>
      <c r="X993" s="211"/>
      <c r="Y993" s="211"/>
      <c r="Z993" s="211"/>
    </row>
    <row r="994" spans="1:26" ht="15.75" customHeight="1">
      <c r="A994" s="211"/>
      <c r="B994" s="211"/>
      <c r="C994" s="211"/>
      <c r="D994" s="211"/>
      <c r="E994" s="211"/>
      <c r="F994" s="211"/>
      <c r="G994" s="211"/>
      <c r="H994" s="211"/>
      <c r="I994" s="211"/>
      <c r="J994" s="211"/>
      <c r="K994" s="295"/>
      <c r="L994" s="211"/>
      <c r="M994" s="295"/>
      <c r="N994" s="211"/>
      <c r="O994" s="211"/>
      <c r="P994" s="211"/>
      <c r="Q994" s="211"/>
      <c r="R994" s="211"/>
      <c r="S994" s="211"/>
      <c r="T994" s="211"/>
      <c r="U994" s="211"/>
      <c r="V994" s="211"/>
      <c r="W994" s="211"/>
      <c r="X994" s="211"/>
      <c r="Y994" s="211"/>
      <c r="Z994" s="211"/>
    </row>
    <row r="995" spans="1:26" ht="15.75" customHeight="1">
      <c r="A995" s="211"/>
      <c r="B995" s="211"/>
      <c r="C995" s="211"/>
      <c r="D995" s="211"/>
      <c r="E995" s="211"/>
      <c r="F995" s="211"/>
      <c r="G995" s="211"/>
      <c r="H995" s="211"/>
      <c r="I995" s="211"/>
      <c r="J995" s="211"/>
      <c r="K995" s="295"/>
      <c r="L995" s="211"/>
      <c r="M995" s="295"/>
      <c r="N995" s="211"/>
      <c r="O995" s="211"/>
      <c r="P995" s="211"/>
      <c r="Q995" s="211"/>
      <c r="R995" s="211"/>
      <c r="S995" s="211"/>
      <c r="T995" s="211"/>
      <c r="U995" s="211"/>
      <c r="V995" s="211"/>
      <c r="W995" s="211"/>
      <c r="X995" s="211"/>
      <c r="Y995" s="211"/>
      <c r="Z995" s="211"/>
    </row>
    <row r="996" spans="1:26" ht="15.75" customHeight="1">
      <c r="A996" s="211"/>
      <c r="B996" s="211"/>
      <c r="C996" s="211"/>
      <c r="D996" s="211"/>
      <c r="E996" s="211"/>
      <c r="F996" s="211"/>
      <c r="G996" s="211"/>
      <c r="H996" s="211"/>
      <c r="I996" s="211"/>
      <c r="J996" s="211"/>
      <c r="K996" s="295"/>
      <c r="L996" s="211"/>
      <c r="M996" s="295"/>
      <c r="N996" s="211"/>
      <c r="O996" s="211"/>
      <c r="P996" s="211"/>
      <c r="Q996" s="211"/>
      <c r="R996" s="211"/>
      <c r="S996" s="211"/>
      <c r="T996" s="211"/>
      <c r="U996" s="211"/>
      <c r="V996" s="211"/>
      <c r="W996" s="211"/>
      <c r="X996" s="211"/>
      <c r="Y996" s="211"/>
      <c r="Z996" s="211"/>
    </row>
    <row r="997" spans="1:26" ht="15.75" customHeight="1">
      <c r="A997" s="211"/>
      <c r="B997" s="211"/>
      <c r="C997" s="211"/>
      <c r="D997" s="211"/>
      <c r="E997" s="211"/>
      <c r="F997" s="211"/>
      <c r="G997" s="211"/>
      <c r="H997" s="211"/>
      <c r="I997" s="211"/>
      <c r="J997" s="211"/>
      <c r="K997" s="295"/>
      <c r="L997" s="211"/>
      <c r="M997" s="295"/>
      <c r="N997" s="211"/>
      <c r="O997" s="211"/>
      <c r="P997" s="211"/>
      <c r="Q997" s="211"/>
      <c r="R997" s="211"/>
      <c r="S997" s="211"/>
      <c r="T997" s="211"/>
      <c r="U997" s="211"/>
      <c r="V997" s="211"/>
      <c r="W997" s="211"/>
      <c r="X997" s="211"/>
      <c r="Y997" s="211"/>
      <c r="Z997" s="211"/>
    </row>
    <row r="998" spans="1:26" ht="15.75" customHeight="1">
      <c r="A998" s="211"/>
      <c r="B998" s="211"/>
      <c r="C998" s="211"/>
      <c r="D998" s="211"/>
      <c r="E998" s="211"/>
      <c r="F998" s="211"/>
      <c r="G998" s="211"/>
      <c r="H998" s="211"/>
      <c r="I998" s="211"/>
      <c r="J998" s="211"/>
      <c r="K998" s="295"/>
      <c r="L998" s="211"/>
      <c r="M998" s="295"/>
      <c r="N998" s="211"/>
      <c r="O998" s="211"/>
      <c r="P998" s="211"/>
      <c r="Q998" s="211"/>
      <c r="R998" s="211"/>
      <c r="S998" s="211"/>
      <c r="T998" s="211"/>
      <c r="U998" s="211"/>
      <c r="V998" s="211"/>
      <c r="W998" s="211"/>
      <c r="X998" s="211"/>
      <c r="Y998" s="211"/>
      <c r="Z998" s="211"/>
    </row>
    <row r="999" spans="1:26" ht="15.75" customHeight="1">
      <c r="A999" s="211"/>
      <c r="B999" s="211"/>
      <c r="C999" s="211"/>
      <c r="D999" s="211"/>
      <c r="E999" s="211"/>
      <c r="F999" s="211"/>
      <c r="G999" s="211"/>
      <c r="H999" s="211"/>
      <c r="I999" s="211"/>
      <c r="J999" s="211"/>
      <c r="K999" s="295"/>
      <c r="L999" s="211"/>
      <c r="M999" s="295"/>
      <c r="N999" s="211"/>
      <c r="O999" s="211"/>
      <c r="P999" s="211"/>
      <c r="Q999" s="211"/>
      <c r="R999" s="211"/>
      <c r="S999" s="211"/>
      <c r="T999" s="211"/>
      <c r="U999" s="211"/>
      <c r="V999" s="211"/>
      <c r="W999" s="211"/>
      <c r="X999" s="211"/>
      <c r="Y999" s="211"/>
      <c r="Z999" s="211"/>
    </row>
    <row r="1000" spans="1:26" ht="15.75" customHeight="1">
      <c r="A1000" s="211"/>
      <c r="B1000" s="211"/>
      <c r="C1000" s="211"/>
      <c r="D1000" s="211"/>
      <c r="E1000" s="211"/>
      <c r="F1000" s="211"/>
      <c r="G1000" s="211"/>
      <c r="H1000" s="211"/>
      <c r="I1000" s="211"/>
      <c r="J1000" s="211"/>
      <c r="K1000" s="295"/>
      <c r="L1000" s="211"/>
      <c r="M1000" s="295"/>
      <c r="N1000" s="211"/>
      <c r="O1000" s="211"/>
      <c r="P1000" s="211"/>
      <c r="Q1000" s="211"/>
      <c r="R1000" s="211"/>
      <c r="S1000" s="211"/>
      <c r="T1000" s="211"/>
      <c r="U1000" s="211"/>
      <c r="V1000" s="211"/>
      <c r="W1000" s="211"/>
      <c r="X1000" s="211"/>
      <c r="Y1000" s="211"/>
      <c r="Z1000" s="211"/>
    </row>
  </sheetData>
  <autoFilter ref="F1:F1000"/>
  <mergeCells count="11">
    <mergeCell ref="H1:H2"/>
    <mergeCell ref="I1:I2"/>
    <mergeCell ref="J1:M1"/>
    <mergeCell ref="N1:P1"/>
    <mergeCell ref="A1:A2"/>
    <mergeCell ref="B1:B2"/>
    <mergeCell ref="C1:C2"/>
    <mergeCell ref="D1:D2"/>
    <mergeCell ref="E1:E2"/>
    <mergeCell ref="F1:F2"/>
    <mergeCell ref="G1:G2"/>
  </mergeCells>
  <pageMargins left="0.7" right="0.7" top="0.75" bottom="0.75" header="0" footer="0"/>
  <pageSetup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80" zoomScaleNormal="80" workbookViewId="0">
      <pane xSplit="9" ySplit="2" topLeftCell="J3" activePane="bottomRight" state="frozen"/>
      <selection pane="topRight" activeCell="J1" sqref="J1"/>
      <selection pane="bottomLeft" activeCell="A3" sqref="A3"/>
      <selection pane="bottomRight" activeCell="J3" sqref="J3"/>
    </sheetView>
  </sheetViews>
  <sheetFormatPr baseColWidth="10" defaultColWidth="12.625" defaultRowHeight="15" customHeight="1"/>
  <cols>
    <col min="1" max="1" width="7.25" style="203" customWidth="1"/>
    <col min="2" max="2" width="13.875" style="203" customWidth="1"/>
    <col min="3" max="3" width="16.5" style="203" customWidth="1"/>
    <col min="4" max="4" width="6.625" style="203" customWidth="1"/>
    <col min="5" max="5" width="43.75" style="203" customWidth="1"/>
    <col min="6" max="6" width="6.125" style="203" customWidth="1"/>
    <col min="7" max="7" width="36.5" style="203" customWidth="1"/>
    <col min="8" max="8" width="13.75" style="203" customWidth="1"/>
    <col min="9" max="9" width="13.375" style="203" customWidth="1"/>
    <col min="10" max="10" width="32.25" style="203" customWidth="1"/>
    <col min="11" max="11" width="9.25" style="203" customWidth="1"/>
    <col min="12" max="12" width="33.5" style="203" customWidth="1"/>
    <col min="13" max="13" width="9.25" style="203" customWidth="1"/>
    <col min="14" max="15" width="53.125" style="203" customWidth="1"/>
    <col min="16" max="16" width="10.75" style="203" customWidth="1"/>
    <col min="17" max="17" width="74.125" style="203" customWidth="1"/>
    <col min="18" max="26" width="9.375" style="203" customWidth="1"/>
    <col min="27" max="16384" width="12.625" style="203"/>
  </cols>
  <sheetData>
    <row r="1" spans="1:26" ht="16.5" customHeight="1">
      <c r="A1" s="690" t="s">
        <v>0</v>
      </c>
      <c r="B1" s="692" t="s">
        <v>1</v>
      </c>
      <c r="C1" s="692" t="s">
        <v>2</v>
      </c>
      <c r="D1" s="692" t="s">
        <v>3</v>
      </c>
      <c r="E1" s="692" t="s">
        <v>3</v>
      </c>
      <c r="F1" s="692" t="s">
        <v>4</v>
      </c>
      <c r="G1" s="692" t="s">
        <v>4</v>
      </c>
      <c r="H1" s="686" t="s">
        <v>2259</v>
      </c>
      <c r="I1" s="693" t="s">
        <v>2260</v>
      </c>
      <c r="J1" s="670" t="s">
        <v>2261</v>
      </c>
      <c r="K1" s="671"/>
      <c r="L1" s="671"/>
      <c r="M1" s="671"/>
      <c r="N1" s="670" t="s">
        <v>2262</v>
      </c>
      <c r="O1" s="671"/>
      <c r="P1" s="672"/>
      <c r="Q1" s="208"/>
      <c r="R1" s="208"/>
      <c r="S1" s="208"/>
      <c r="T1" s="208"/>
      <c r="U1" s="208"/>
      <c r="V1" s="208"/>
      <c r="W1" s="208"/>
      <c r="X1" s="208"/>
      <c r="Y1" s="208"/>
      <c r="Z1" s="208"/>
    </row>
    <row r="2" spans="1:26" ht="77.25" customHeight="1">
      <c r="A2" s="708"/>
      <c r="B2" s="667"/>
      <c r="C2" s="667"/>
      <c r="D2" s="667"/>
      <c r="E2" s="667"/>
      <c r="F2" s="667"/>
      <c r="G2" s="667"/>
      <c r="H2" s="667"/>
      <c r="I2" s="707"/>
      <c r="J2" s="223" t="s">
        <v>8</v>
      </c>
      <c r="K2" s="224" t="s">
        <v>9</v>
      </c>
      <c r="L2" s="225" t="s">
        <v>10</v>
      </c>
      <c r="M2" s="226" t="s">
        <v>9</v>
      </c>
      <c r="N2" s="223" t="s">
        <v>2263</v>
      </c>
      <c r="O2" s="225" t="s">
        <v>2264</v>
      </c>
      <c r="P2" s="227" t="s">
        <v>9</v>
      </c>
      <c r="Q2" s="202"/>
      <c r="R2" s="202"/>
      <c r="S2" s="202"/>
      <c r="T2" s="202"/>
      <c r="U2" s="202"/>
      <c r="V2" s="202"/>
      <c r="W2" s="202"/>
      <c r="X2" s="202"/>
      <c r="Y2" s="202"/>
      <c r="Z2" s="202"/>
    </row>
    <row r="3" spans="1:26" ht="99.95" customHeight="1">
      <c r="A3" s="228" t="s">
        <v>16</v>
      </c>
      <c r="B3" s="206" t="s">
        <v>17</v>
      </c>
      <c r="C3" s="206" t="s">
        <v>18</v>
      </c>
      <c r="D3" s="192" t="s">
        <v>110</v>
      </c>
      <c r="E3" s="193" t="s">
        <v>111</v>
      </c>
      <c r="F3" s="192" t="s">
        <v>192</v>
      </c>
      <c r="G3" s="193" t="s">
        <v>193</v>
      </c>
      <c r="H3" s="229" t="s">
        <v>143</v>
      </c>
      <c r="I3" s="230"/>
      <c r="J3" s="236" t="s">
        <v>195</v>
      </c>
      <c r="K3" s="231">
        <v>10000000</v>
      </c>
      <c r="L3" s="193" t="s">
        <v>196</v>
      </c>
      <c r="M3" s="232">
        <v>10000000</v>
      </c>
      <c r="N3" s="446" t="s">
        <v>3062</v>
      </c>
      <c r="O3" s="447" t="s">
        <v>3063</v>
      </c>
      <c r="P3" s="296"/>
      <c r="Q3" s="297"/>
      <c r="R3" s="208"/>
      <c r="S3" s="208"/>
      <c r="T3" s="208"/>
      <c r="U3" s="208"/>
      <c r="V3" s="208"/>
      <c r="W3" s="208"/>
      <c r="X3" s="208"/>
      <c r="Y3" s="208"/>
      <c r="Z3" s="208"/>
    </row>
    <row r="4" spans="1:26" ht="99.95" customHeight="1">
      <c r="A4" s="228" t="s">
        <v>16</v>
      </c>
      <c r="B4" s="206" t="s">
        <v>17</v>
      </c>
      <c r="C4" s="206" t="s">
        <v>200</v>
      </c>
      <c r="D4" s="192" t="s">
        <v>201</v>
      </c>
      <c r="E4" s="193" t="s">
        <v>202</v>
      </c>
      <c r="F4" s="192" t="s">
        <v>312</v>
      </c>
      <c r="G4" s="193" t="s">
        <v>313</v>
      </c>
      <c r="H4" s="229" t="s">
        <v>143</v>
      </c>
      <c r="I4" s="230"/>
      <c r="J4" s="194" t="s">
        <v>337</v>
      </c>
      <c r="K4" s="231">
        <v>2000000</v>
      </c>
      <c r="L4" s="193" t="s">
        <v>338</v>
      </c>
      <c r="M4" s="232">
        <v>2000000</v>
      </c>
      <c r="N4" s="191" t="s">
        <v>3064</v>
      </c>
      <c r="O4" s="193"/>
      <c r="P4" s="296"/>
      <c r="Q4" s="297"/>
      <c r="R4" s="202"/>
      <c r="S4" s="202"/>
      <c r="T4" s="202"/>
      <c r="U4" s="202"/>
      <c r="V4" s="202"/>
      <c r="W4" s="202"/>
      <c r="X4" s="202"/>
      <c r="Y4" s="202"/>
      <c r="Z4" s="202"/>
    </row>
    <row r="5" spans="1:26" ht="99.95" customHeight="1">
      <c r="A5" s="228" t="s">
        <v>16</v>
      </c>
      <c r="B5" s="206" t="s">
        <v>17</v>
      </c>
      <c r="C5" s="206" t="s">
        <v>200</v>
      </c>
      <c r="D5" s="192" t="s">
        <v>201</v>
      </c>
      <c r="E5" s="193" t="s">
        <v>202</v>
      </c>
      <c r="F5" s="192" t="s">
        <v>352</v>
      </c>
      <c r="G5" s="193" t="s">
        <v>353</v>
      </c>
      <c r="H5" s="229" t="s">
        <v>143</v>
      </c>
      <c r="I5" s="230"/>
      <c r="J5" s="194" t="s">
        <v>364</v>
      </c>
      <c r="K5" s="231">
        <v>10000000</v>
      </c>
      <c r="L5" s="193" t="s">
        <v>365</v>
      </c>
      <c r="M5" s="232">
        <v>10000000</v>
      </c>
      <c r="N5" s="194" t="s">
        <v>3065</v>
      </c>
      <c r="O5" s="317" t="s">
        <v>3066</v>
      </c>
      <c r="P5" s="296"/>
      <c r="Q5" s="297"/>
      <c r="R5" s="211"/>
      <c r="S5" s="211"/>
      <c r="T5" s="211"/>
      <c r="U5" s="211"/>
      <c r="V5" s="211"/>
      <c r="W5" s="211"/>
      <c r="X5" s="211"/>
      <c r="Y5" s="211"/>
      <c r="Z5" s="211"/>
    </row>
    <row r="6" spans="1:26" ht="99.95" customHeight="1">
      <c r="A6" s="228" t="s">
        <v>16</v>
      </c>
      <c r="B6" s="206" t="s">
        <v>17</v>
      </c>
      <c r="C6" s="206" t="s">
        <v>200</v>
      </c>
      <c r="D6" s="192" t="s">
        <v>201</v>
      </c>
      <c r="E6" s="193" t="s">
        <v>202</v>
      </c>
      <c r="F6" s="192" t="s">
        <v>377</v>
      </c>
      <c r="G6" s="193" t="s">
        <v>378</v>
      </c>
      <c r="H6" s="229" t="s">
        <v>143</v>
      </c>
      <c r="I6" s="230"/>
      <c r="J6" s="194" t="s">
        <v>387</v>
      </c>
      <c r="K6" s="231">
        <v>10000000</v>
      </c>
      <c r="L6" s="193" t="s">
        <v>388</v>
      </c>
      <c r="M6" s="232">
        <v>8000000</v>
      </c>
      <c r="N6" s="194" t="s">
        <v>3067</v>
      </c>
      <c r="O6" s="193"/>
      <c r="P6" s="296"/>
      <c r="Q6" s="297"/>
      <c r="R6" s="211"/>
      <c r="S6" s="211"/>
      <c r="T6" s="211"/>
      <c r="U6" s="211"/>
      <c r="V6" s="211"/>
      <c r="W6" s="211"/>
      <c r="X6" s="211"/>
      <c r="Y6" s="211"/>
      <c r="Z6" s="211"/>
    </row>
    <row r="7" spans="1:26" ht="99.95" customHeight="1">
      <c r="A7" s="228" t="s">
        <v>16</v>
      </c>
      <c r="B7" s="206" t="s">
        <v>17</v>
      </c>
      <c r="C7" s="206" t="s">
        <v>200</v>
      </c>
      <c r="D7" s="192" t="s">
        <v>201</v>
      </c>
      <c r="E7" s="193" t="s">
        <v>202</v>
      </c>
      <c r="F7" s="192" t="s">
        <v>389</v>
      </c>
      <c r="G7" s="193" t="s">
        <v>390</v>
      </c>
      <c r="H7" s="229" t="s">
        <v>143</v>
      </c>
      <c r="I7" s="230"/>
      <c r="J7" s="194" t="s">
        <v>401</v>
      </c>
      <c r="K7" s="231">
        <v>120000000</v>
      </c>
      <c r="L7" s="193" t="s">
        <v>402</v>
      </c>
      <c r="M7" s="232">
        <v>10000000</v>
      </c>
      <c r="N7" s="194" t="s">
        <v>3068</v>
      </c>
      <c r="O7" s="193" t="s">
        <v>3069</v>
      </c>
      <c r="P7" s="296"/>
      <c r="Q7" s="297"/>
      <c r="R7" s="211"/>
      <c r="S7" s="211"/>
      <c r="T7" s="211"/>
      <c r="U7" s="211"/>
      <c r="V7" s="211"/>
      <c r="W7" s="211"/>
      <c r="X7" s="211"/>
      <c r="Y7" s="211"/>
      <c r="Z7" s="211"/>
    </row>
    <row r="8" spans="1:26" ht="99.95" customHeight="1">
      <c r="A8" s="228" t="s">
        <v>16</v>
      </c>
      <c r="B8" s="206" t="s">
        <v>17</v>
      </c>
      <c r="C8" s="206" t="s">
        <v>200</v>
      </c>
      <c r="D8" s="192" t="s">
        <v>201</v>
      </c>
      <c r="E8" s="193" t="s">
        <v>202</v>
      </c>
      <c r="F8" s="192" t="s">
        <v>406</v>
      </c>
      <c r="G8" s="193" t="s">
        <v>407</v>
      </c>
      <c r="H8" s="229" t="s">
        <v>143</v>
      </c>
      <c r="I8" s="230"/>
      <c r="J8" s="194" t="s">
        <v>417</v>
      </c>
      <c r="K8" s="231">
        <v>10000000</v>
      </c>
      <c r="L8" s="193" t="s">
        <v>418</v>
      </c>
      <c r="M8" s="232">
        <v>10000000</v>
      </c>
      <c r="N8" s="194" t="s">
        <v>3067</v>
      </c>
      <c r="O8" s="193"/>
      <c r="P8" s="296"/>
      <c r="Q8" s="297"/>
      <c r="R8" s="211"/>
      <c r="S8" s="211"/>
      <c r="T8" s="211"/>
      <c r="U8" s="211"/>
      <c r="V8" s="211"/>
      <c r="W8" s="211"/>
      <c r="X8" s="211"/>
      <c r="Y8" s="211"/>
      <c r="Z8" s="211"/>
    </row>
    <row r="9" spans="1:26" ht="99.95" customHeight="1">
      <c r="A9" s="228" t="s">
        <v>16</v>
      </c>
      <c r="B9" s="206" t="s">
        <v>17</v>
      </c>
      <c r="C9" s="206" t="s">
        <v>200</v>
      </c>
      <c r="D9" s="192" t="s">
        <v>445</v>
      </c>
      <c r="E9" s="193" t="s">
        <v>446</v>
      </c>
      <c r="F9" s="192" t="s">
        <v>447</v>
      </c>
      <c r="G9" s="193" t="s">
        <v>448</v>
      </c>
      <c r="H9" s="229" t="s">
        <v>143</v>
      </c>
      <c r="I9" s="230"/>
      <c r="J9" s="194" t="s">
        <v>460</v>
      </c>
      <c r="K9" s="231">
        <v>3000000</v>
      </c>
      <c r="L9" s="193" t="s">
        <v>461</v>
      </c>
      <c r="M9" s="232">
        <v>10000000</v>
      </c>
      <c r="N9" s="194" t="s">
        <v>3070</v>
      </c>
      <c r="O9" s="317" t="s">
        <v>3071</v>
      </c>
      <c r="P9" s="296"/>
      <c r="Q9" s="297"/>
      <c r="R9" s="211"/>
      <c r="S9" s="211"/>
      <c r="T9" s="211"/>
      <c r="U9" s="211"/>
      <c r="V9" s="211"/>
      <c r="W9" s="211"/>
      <c r="X9" s="211"/>
      <c r="Y9" s="211"/>
      <c r="Z9" s="211"/>
    </row>
    <row r="10" spans="1:26" ht="99.95" customHeight="1">
      <c r="A10" s="228" t="s">
        <v>16</v>
      </c>
      <c r="B10" s="206" t="s">
        <v>17</v>
      </c>
      <c r="C10" s="206" t="s">
        <v>200</v>
      </c>
      <c r="D10" s="192" t="s">
        <v>445</v>
      </c>
      <c r="E10" s="193" t="s">
        <v>446</v>
      </c>
      <c r="F10" s="192" t="s">
        <v>481</v>
      </c>
      <c r="G10" s="193" t="s">
        <v>482</v>
      </c>
      <c r="H10" s="229" t="s">
        <v>143</v>
      </c>
      <c r="I10" s="230"/>
      <c r="J10" s="194" t="s">
        <v>489</v>
      </c>
      <c r="K10" s="231">
        <v>10000000</v>
      </c>
      <c r="L10" s="193" t="s">
        <v>490</v>
      </c>
      <c r="M10" s="232">
        <v>10000000</v>
      </c>
      <c r="N10" s="194" t="s">
        <v>3067</v>
      </c>
      <c r="O10" s="193"/>
      <c r="P10" s="296"/>
      <c r="Q10" s="297"/>
      <c r="R10" s="211"/>
      <c r="S10" s="211"/>
      <c r="T10" s="211"/>
      <c r="U10" s="211"/>
      <c r="V10" s="211"/>
      <c r="W10" s="211"/>
      <c r="X10" s="211"/>
      <c r="Y10" s="211"/>
      <c r="Z10" s="211"/>
    </row>
    <row r="11" spans="1:26" ht="99.95" customHeight="1">
      <c r="A11" s="228" t="s">
        <v>16</v>
      </c>
      <c r="B11" s="206" t="s">
        <v>17</v>
      </c>
      <c r="C11" s="206" t="s">
        <v>200</v>
      </c>
      <c r="D11" s="192" t="s">
        <v>445</v>
      </c>
      <c r="E11" s="193" t="s">
        <v>446</v>
      </c>
      <c r="F11" s="192" t="s">
        <v>498</v>
      </c>
      <c r="G11" s="193" t="s">
        <v>499</v>
      </c>
      <c r="H11" s="229" t="s">
        <v>143</v>
      </c>
      <c r="I11" s="230"/>
      <c r="J11" s="194" t="s">
        <v>512</v>
      </c>
      <c r="K11" s="231">
        <v>20000000</v>
      </c>
      <c r="L11" s="193" t="s">
        <v>513</v>
      </c>
      <c r="M11" s="232">
        <v>10000000</v>
      </c>
      <c r="N11" s="194" t="s">
        <v>3070</v>
      </c>
      <c r="O11" s="317" t="s">
        <v>3072</v>
      </c>
      <c r="P11" s="296"/>
      <c r="Q11" s="297"/>
      <c r="R11" s="211"/>
      <c r="S11" s="211"/>
      <c r="T11" s="211"/>
      <c r="U11" s="211"/>
      <c r="V11" s="211"/>
      <c r="W11" s="211"/>
      <c r="X11" s="211"/>
      <c r="Y11" s="211"/>
      <c r="Z11" s="211"/>
    </row>
    <row r="12" spans="1:26" ht="99.95" customHeight="1">
      <c r="A12" s="228" t="s">
        <v>16</v>
      </c>
      <c r="B12" s="206" t="s">
        <v>17</v>
      </c>
      <c r="C12" s="206" t="s">
        <v>200</v>
      </c>
      <c r="D12" s="192" t="s">
        <v>522</v>
      </c>
      <c r="E12" s="193" t="s">
        <v>523</v>
      </c>
      <c r="F12" s="192" t="s">
        <v>524</v>
      </c>
      <c r="G12" s="193" t="s">
        <v>525</v>
      </c>
      <c r="H12" s="229" t="s">
        <v>143</v>
      </c>
      <c r="I12" s="230"/>
      <c r="J12" s="194" t="s">
        <v>538</v>
      </c>
      <c r="K12" s="231">
        <v>40000000</v>
      </c>
      <c r="L12" s="193" t="s">
        <v>539</v>
      </c>
      <c r="M12" s="232">
        <v>10000000</v>
      </c>
      <c r="N12" s="194" t="s">
        <v>3073</v>
      </c>
      <c r="O12" s="193"/>
      <c r="P12" s="296"/>
      <c r="Q12" s="297"/>
      <c r="R12" s="211"/>
      <c r="S12" s="211"/>
      <c r="T12" s="211"/>
      <c r="U12" s="211"/>
      <c r="V12" s="211"/>
      <c r="W12" s="211"/>
      <c r="X12" s="211"/>
      <c r="Y12" s="211"/>
      <c r="Z12" s="211"/>
    </row>
    <row r="13" spans="1:26" ht="99.95" customHeight="1">
      <c r="A13" s="228" t="s">
        <v>16</v>
      </c>
      <c r="B13" s="206" t="s">
        <v>17</v>
      </c>
      <c r="C13" s="206" t="s">
        <v>200</v>
      </c>
      <c r="D13" s="192" t="s">
        <v>522</v>
      </c>
      <c r="E13" s="193" t="s">
        <v>523</v>
      </c>
      <c r="F13" s="192" t="s">
        <v>587</v>
      </c>
      <c r="G13" s="193" t="s">
        <v>588</v>
      </c>
      <c r="H13" s="229" t="s">
        <v>143</v>
      </c>
      <c r="I13" s="230"/>
      <c r="J13" s="194" t="s">
        <v>604</v>
      </c>
      <c r="K13" s="231">
        <v>10000000</v>
      </c>
      <c r="L13" s="193" t="s">
        <v>605</v>
      </c>
      <c r="M13" s="232">
        <v>5000000</v>
      </c>
      <c r="N13" s="194" t="s">
        <v>3074</v>
      </c>
      <c r="O13" s="206"/>
      <c r="P13" s="296"/>
      <c r="Q13" s="297"/>
      <c r="R13" s="211"/>
      <c r="S13" s="211"/>
      <c r="T13" s="211"/>
      <c r="U13" s="211"/>
      <c r="V13" s="211"/>
      <c r="W13" s="211"/>
      <c r="X13" s="211"/>
      <c r="Y13" s="211"/>
      <c r="Z13" s="211"/>
    </row>
    <row r="14" spans="1:26" ht="99.95" customHeight="1">
      <c r="A14" s="228" t="s">
        <v>16</v>
      </c>
      <c r="B14" s="206" t="s">
        <v>17</v>
      </c>
      <c r="C14" s="206" t="s">
        <v>200</v>
      </c>
      <c r="D14" s="192" t="s">
        <v>614</v>
      </c>
      <c r="E14" s="193" t="s">
        <v>615</v>
      </c>
      <c r="F14" s="192" t="s">
        <v>744</v>
      </c>
      <c r="G14" s="193" t="s">
        <v>745</v>
      </c>
      <c r="H14" s="229" t="s">
        <v>143</v>
      </c>
      <c r="I14" s="230"/>
      <c r="J14" s="194" t="s">
        <v>754</v>
      </c>
      <c r="K14" s="231">
        <v>10000000</v>
      </c>
      <c r="L14" s="193" t="s">
        <v>755</v>
      </c>
      <c r="M14" s="232">
        <v>10000000</v>
      </c>
      <c r="N14" s="194"/>
      <c r="O14" s="206"/>
      <c r="P14" s="296"/>
      <c r="Q14" s="297"/>
      <c r="R14" s="211"/>
      <c r="S14" s="211"/>
      <c r="T14" s="211"/>
      <c r="U14" s="211"/>
      <c r="V14" s="211"/>
      <c r="W14" s="211"/>
      <c r="X14" s="211"/>
      <c r="Y14" s="211"/>
      <c r="Z14" s="211"/>
    </row>
    <row r="15" spans="1:26" ht="99.95" customHeight="1">
      <c r="A15" s="228" t="s">
        <v>16</v>
      </c>
      <c r="B15" s="206" t="s">
        <v>17</v>
      </c>
      <c r="C15" s="206" t="s">
        <v>200</v>
      </c>
      <c r="D15" s="192" t="s">
        <v>614</v>
      </c>
      <c r="E15" s="193" t="s">
        <v>615</v>
      </c>
      <c r="F15" s="192" t="s">
        <v>790</v>
      </c>
      <c r="G15" s="193" t="s">
        <v>791</v>
      </c>
      <c r="H15" s="229" t="s">
        <v>143</v>
      </c>
      <c r="I15" s="230"/>
      <c r="J15" s="194" t="s">
        <v>802</v>
      </c>
      <c r="K15" s="231">
        <v>20000000</v>
      </c>
      <c r="L15" s="193" t="s">
        <v>775</v>
      </c>
      <c r="M15" s="232">
        <v>10000000</v>
      </c>
      <c r="N15" s="194" t="s">
        <v>3074</v>
      </c>
      <c r="O15" s="193"/>
      <c r="P15" s="296"/>
      <c r="Q15" s="297"/>
      <c r="R15" s="211"/>
      <c r="S15" s="211"/>
      <c r="T15" s="211"/>
      <c r="U15" s="211"/>
      <c r="V15" s="211"/>
      <c r="W15" s="211"/>
      <c r="X15" s="211"/>
      <c r="Y15" s="211"/>
      <c r="Z15" s="211"/>
    </row>
    <row r="16" spans="1:26" ht="99.95" customHeight="1">
      <c r="A16" s="228" t="s">
        <v>16</v>
      </c>
      <c r="B16" s="206" t="s">
        <v>17</v>
      </c>
      <c r="C16" s="206" t="s">
        <v>18</v>
      </c>
      <c r="D16" s="192" t="s">
        <v>110</v>
      </c>
      <c r="E16" s="193" t="s">
        <v>111</v>
      </c>
      <c r="F16" s="192" t="s">
        <v>121</v>
      </c>
      <c r="G16" s="193" t="s">
        <v>122</v>
      </c>
      <c r="H16" s="229"/>
      <c r="I16" s="230" t="s">
        <v>143</v>
      </c>
      <c r="J16" s="194" t="s">
        <v>3075</v>
      </c>
      <c r="K16" s="231">
        <v>20000000</v>
      </c>
      <c r="L16" s="193" t="s">
        <v>3076</v>
      </c>
      <c r="M16" s="232">
        <v>10000000</v>
      </c>
      <c r="N16" s="446" t="s">
        <v>3077</v>
      </c>
      <c r="O16" s="447" t="s">
        <v>3063</v>
      </c>
      <c r="P16" s="296"/>
      <c r="Q16" s="297"/>
      <c r="R16" s="211"/>
      <c r="S16" s="211"/>
      <c r="T16" s="211"/>
      <c r="U16" s="211"/>
      <c r="V16" s="211"/>
      <c r="W16" s="211"/>
      <c r="X16" s="211"/>
      <c r="Y16" s="211"/>
      <c r="Z16" s="211"/>
    </row>
    <row r="17" spans="1:26" ht="99.95" customHeight="1">
      <c r="A17" s="228" t="s">
        <v>16</v>
      </c>
      <c r="B17" s="206" t="s">
        <v>17</v>
      </c>
      <c r="C17" s="206" t="s">
        <v>200</v>
      </c>
      <c r="D17" s="192" t="s">
        <v>201</v>
      </c>
      <c r="E17" s="193" t="s">
        <v>202</v>
      </c>
      <c r="F17" s="192" t="s">
        <v>203</v>
      </c>
      <c r="G17" s="193" t="s">
        <v>204</v>
      </c>
      <c r="H17" s="229"/>
      <c r="I17" s="230" t="s">
        <v>143</v>
      </c>
      <c r="J17" s="194" t="s">
        <v>3078</v>
      </c>
      <c r="K17" s="231">
        <v>50000000</v>
      </c>
      <c r="L17" s="193" t="s">
        <v>228</v>
      </c>
      <c r="M17" s="232">
        <v>60000000</v>
      </c>
      <c r="N17" s="194" t="s">
        <v>3079</v>
      </c>
      <c r="O17" s="447" t="s">
        <v>3080</v>
      </c>
      <c r="P17" s="296"/>
      <c r="Q17" s="297"/>
      <c r="R17" s="211"/>
      <c r="S17" s="211"/>
      <c r="T17" s="211"/>
      <c r="U17" s="211"/>
      <c r="V17" s="211"/>
      <c r="W17" s="211"/>
      <c r="X17" s="211"/>
      <c r="Y17" s="211"/>
      <c r="Z17" s="211"/>
    </row>
    <row r="18" spans="1:26" ht="99.95" customHeight="1">
      <c r="A18" s="228" t="s">
        <v>16</v>
      </c>
      <c r="B18" s="206" t="s">
        <v>17</v>
      </c>
      <c r="C18" s="206" t="s">
        <v>200</v>
      </c>
      <c r="D18" s="192" t="s">
        <v>522</v>
      </c>
      <c r="E18" s="193" t="s">
        <v>523</v>
      </c>
      <c r="F18" s="192" t="s">
        <v>546</v>
      </c>
      <c r="G18" s="193" t="s">
        <v>547</v>
      </c>
      <c r="H18" s="229"/>
      <c r="I18" s="230" t="s">
        <v>143</v>
      </c>
      <c r="J18" s="194" t="s">
        <v>562</v>
      </c>
      <c r="K18" s="231">
        <v>20000000</v>
      </c>
      <c r="L18" s="193" t="s">
        <v>556</v>
      </c>
      <c r="M18" s="232">
        <v>40000000</v>
      </c>
      <c r="N18" s="194" t="s">
        <v>3081</v>
      </c>
      <c r="O18" s="193"/>
      <c r="P18" s="296"/>
      <c r="Q18" s="297"/>
      <c r="R18" s="211"/>
      <c r="S18" s="211"/>
      <c r="T18" s="211"/>
      <c r="U18" s="211"/>
      <c r="V18" s="211"/>
      <c r="W18" s="211"/>
      <c r="X18" s="211"/>
      <c r="Y18" s="211"/>
      <c r="Z18" s="211"/>
    </row>
    <row r="19" spans="1:26" ht="99.95" customHeight="1">
      <c r="A19" s="228" t="s">
        <v>16</v>
      </c>
      <c r="B19" s="206" t="s">
        <v>17</v>
      </c>
      <c r="C19" s="206" t="s">
        <v>200</v>
      </c>
      <c r="D19" s="192" t="s">
        <v>522</v>
      </c>
      <c r="E19" s="193" t="s">
        <v>523</v>
      </c>
      <c r="F19" s="192" t="s">
        <v>564</v>
      </c>
      <c r="G19" s="193" t="s">
        <v>565</v>
      </c>
      <c r="H19" s="229"/>
      <c r="I19" s="230" t="s">
        <v>143</v>
      </c>
      <c r="J19" s="194" t="s">
        <v>586</v>
      </c>
      <c r="K19" s="231">
        <v>20000000</v>
      </c>
      <c r="L19" s="193" t="s">
        <v>581</v>
      </c>
      <c r="M19" s="232">
        <v>10000000</v>
      </c>
      <c r="N19" s="194" t="s">
        <v>3081</v>
      </c>
      <c r="O19" s="193"/>
      <c r="P19" s="296"/>
      <c r="Q19" s="297"/>
      <c r="R19" s="211"/>
      <c r="S19" s="211"/>
      <c r="T19" s="211"/>
      <c r="U19" s="211"/>
      <c r="V19" s="211"/>
      <c r="W19" s="211"/>
      <c r="X19" s="211"/>
      <c r="Y19" s="211"/>
      <c r="Z19" s="211"/>
    </row>
    <row r="20" spans="1:26" ht="99.95" customHeight="1">
      <c r="A20" s="228" t="s">
        <v>16</v>
      </c>
      <c r="B20" s="206" t="s">
        <v>17</v>
      </c>
      <c r="C20" s="206" t="s">
        <v>200</v>
      </c>
      <c r="D20" s="192" t="s">
        <v>614</v>
      </c>
      <c r="E20" s="193" t="s">
        <v>615</v>
      </c>
      <c r="F20" s="192" t="s">
        <v>616</v>
      </c>
      <c r="G20" s="193" t="s">
        <v>617</v>
      </c>
      <c r="H20" s="229"/>
      <c r="I20" s="230" t="s">
        <v>143</v>
      </c>
      <c r="J20" s="194" t="s">
        <v>632</v>
      </c>
      <c r="K20" s="231">
        <v>20000000</v>
      </c>
      <c r="L20" s="193" t="s">
        <v>633</v>
      </c>
      <c r="M20" s="232">
        <v>12000000</v>
      </c>
      <c r="N20" s="194" t="s">
        <v>3082</v>
      </c>
      <c r="O20" s="447" t="s">
        <v>3083</v>
      </c>
      <c r="P20" s="296"/>
      <c r="Q20" s="297"/>
      <c r="R20" s="211"/>
      <c r="S20" s="211"/>
      <c r="T20" s="211"/>
      <c r="U20" s="211"/>
      <c r="V20" s="211"/>
      <c r="W20" s="211"/>
      <c r="X20" s="211"/>
      <c r="Y20" s="211"/>
      <c r="Z20" s="211"/>
    </row>
    <row r="21" spans="1:26" ht="99.95" customHeight="1">
      <c r="A21" s="228" t="s">
        <v>16</v>
      </c>
      <c r="B21" s="206" t="s">
        <v>17</v>
      </c>
      <c r="C21" s="206" t="s">
        <v>200</v>
      </c>
      <c r="D21" s="192" t="s">
        <v>614</v>
      </c>
      <c r="E21" s="193" t="s">
        <v>615</v>
      </c>
      <c r="F21" s="192" t="s">
        <v>647</v>
      </c>
      <c r="G21" s="193" t="s">
        <v>648</v>
      </c>
      <c r="H21" s="229"/>
      <c r="I21" s="230" t="s">
        <v>143</v>
      </c>
      <c r="J21" s="194" t="s">
        <v>661</v>
      </c>
      <c r="K21" s="231">
        <v>30000000</v>
      </c>
      <c r="L21" s="193" t="s">
        <v>662</v>
      </c>
      <c r="M21" s="232">
        <v>10000000</v>
      </c>
      <c r="N21" s="194" t="s">
        <v>3082</v>
      </c>
      <c r="O21" s="447" t="s">
        <v>3083</v>
      </c>
      <c r="P21" s="296"/>
      <c r="Q21" s="297"/>
      <c r="R21" s="211"/>
      <c r="S21" s="211"/>
      <c r="T21" s="211"/>
      <c r="U21" s="211"/>
      <c r="V21" s="211"/>
      <c r="W21" s="211"/>
      <c r="X21" s="211"/>
      <c r="Y21" s="211"/>
      <c r="Z21" s="211"/>
    </row>
    <row r="22" spans="1:26" ht="99.95" customHeight="1">
      <c r="A22" s="228" t="s">
        <v>16</v>
      </c>
      <c r="B22" s="206" t="s">
        <v>17</v>
      </c>
      <c r="C22" s="206" t="s">
        <v>200</v>
      </c>
      <c r="D22" s="192" t="s">
        <v>614</v>
      </c>
      <c r="E22" s="193" t="s">
        <v>615</v>
      </c>
      <c r="F22" s="192" t="s">
        <v>668</v>
      </c>
      <c r="G22" s="193" t="s">
        <v>669</v>
      </c>
      <c r="H22" s="229"/>
      <c r="I22" s="230" t="s">
        <v>143</v>
      </c>
      <c r="J22" s="194" t="s">
        <v>685</v>
      </c>
      <c r="K22" s="231">
        <v>20000000</v>
      </c>
      <c r="L22" s="193" t="s">
        <v>686</v>
      </c>
      <c r="M22" s="232">
        <v>4000000</v>
      </c>
      <c r="N22" s="194" t="s">
        <v>3082</v>
      </c>
      <c r="O22" s="447" t="s">
        <v>3083</v>
      </c>
      <c r="P22" s="296"/>
      <c r="Q22" s="297"/>
      <c r="R22" s="211"/>
      <c r="S22" s="211"/>
      <c r="T22" s="211"/>
      <c r="U22" s="211"/>
      <c r="V22" s="211"/>
      <c r="W22" s="211"/>
      <c r="X22" s="211"/>
      <c r="Y22" s="211"/>
      <c r="Z22" s="211"/>
    </row>
    <row r="23" spans="1:26" ht="99.95" customHeight="1">
      <c r="A23" s="228" t="s">
        <v>16</v>
      </c>
      <c r="B23" s="206" t="s">
        <v>17</v>
      </c>
      <c r="C23" s="206" t="s">
        <v>200</v>
      </c>
      <c r="D23" s="192" t="s">
        <v>614</v>
      </c>
      <c r="E23" s="193" t="s">
        <v>615</v>
      </c>
      <c r="F23" s="192" t="s">
        <v>693</v>
      </c>
      <c r="G23" s="193" t="s">
        <v>694</v>
      </c>
      <c r="H23" s="229"/>
      <c r="I23" s="230" t="s">
        <v>143</v>
      </c>
      <c r="J23" s="194" t="s">
        <v>714</v>
      </c>
      <c r="K23" s="231">
        <v>20000000</v>
      </c>
      <c r="L23" s="193" t="s">
        <v>715</v>
      </c>
      <c r="M23" s="232">
        <v>10000000</v>
      </c>
      <c r="N23" s="194" t="s">
        <v>3082</v>
      </c>
      <c r="O23" s="447" t="s">
        <v>3083</v>
      </c>
      <c r="P23" s="296"/>
      <c r="Q23" s="297"/>
      <c r="R23" s="211"/>
      <c r="S23" s="211"/>
      <c r="T23" s="211"/>
      <c r="U23" s="211"/>
      <c r="V23" s="211"/>
      <c r="W23" s="211"/>
      <c r="X23" s="211"/>
      <c r="Y23" s="211"/>
      <c r="Z23" s="211"/>
    </row>
    <row r="24" spans="1:26" ht="99.95" customHeight="1">
      <c r="A24" s="228" t="s">
        <v>16</v>
      </c>
      <c r="B24" s="206" t="s">
        <v>17</v>
      </c>
      <c r="C24" s="206" t="s">
        <v>200</v>
      </c>
      <c r="D24" s="192" t="s">
        <v>614</v>
      </c>
      <c r="E24" s="193" t="s">
        <v>615</v>
      </c>
      <c r="F24" s="192" t="s">
        <v>722</v>
      </c>
      <c r="G24" s="193" t="s">
        <v>723</v>
      </c>
      <c r="H24" s="229"/>
      <c r="I24" s="230" t="s">
        <v>143</v>
      </c>
      <c r="J24" s="194" t="s">
        <v>736</v>
      </c>
      <c r="K24" s="231">
        <v>10000000</v>
      </c>
      <c r="L24" s="193" t="s">
        <v>737</v>
      </c>
      <c r="M24" s="232">
        <v>8000000</v>
      </c>
      <c r="N24" s="194"/>
      <c r="O24" s="193"/>
      <c r="P24" s="296"/>
      <c r="Q24" s="297"/>
      <c r="R24" s="211"/>
      <c r="S24" s="211"/>
      <c r="T24" s="211"/>
      <c r="U24" s="211"/>
      <c r="V24" s="211"/>
      <c r="W24" s="211"/>
      <c r="X24" s="211"/>
      <c r="Y24" s="211"/>
      <c r="Z24" s="211"/>
    </row>
    <row r="25" spans="1:26" ht="99.95" customHeight="1">
      <c r="A25" s="228" t="s">
        <v>16</v>
      </c>
      <c r="B25" s="206" t="s">
        <v>17</v>
      </c>
      <c r="C25" s="206" t="s">
        <v>200</v>
      </c>
      <c r="D25" s="192" t="s">
        <v>614</v>
      </c>
      <c r="E25" s="193" t="s">
        <v>615</v>
      </c>
      <c r="F25" s="192" t="s">
        <v>814</v>
      </c>
      <c r="G25" s="193" t="s">
        <v>815</v>
      </c>
      <c r="H25" s="229"/>
      <c r="I25" s="230" t="s">
        <v>143</v>
      </c>
      <c r="J25" s="194" t="s">
        <v>835</v>
      </c>
      <c r="K25" s="231">
        <v>10000000</v>
      </c>
      <c r="L25" s="193" t="s">
        <v>836</v>
      </c>
      <c r="M25" s="232">
        <v>10000000</v>
      </c>
      <c r="N25" s="194"/>
      <c r="O25" s="193"/>
      <c r="P25" s="296"/>
      <c r="Q25" s="297"/>
      <c r="R25" s="211"/>
      <c r="S25" s="211"/>
      <c r="T25" s="211"/>
      <c r="U25" s="211"/>
      <c r="V25" s="211"/>
      <c r="W25" s="211"/>
      <c r="X25" s="211"/>
      <c r="Y25" s="211"/>
      <c r="Z25" s="211"/>
    </row>
    <row r="26" spans="1:26" ht="99.95" customHeight="1">
      <c r="A26" s="228" t="s">
        <v>16</v>
      </c>
      <c r="B26" s="206" t="s">
        <v>17</v>
      </c>
      <c r="C26" s="206" t="s">
        <v>200</v>
      </c>
      <c r="D26" s="192" t="s">
        <v>614</v>
      </c>
      <c r="E26" s="193" t="s">
        <v>615</v>
      </c>
      <c r="F26" s="192" t="s">
        <v>844</v>
      </c>
      <c r="G26" s="193" t="s">
        <v>845</v>
      </c>
      <c r="H26" s="229"/>
      <c r="I26" s="230" t="s">
        <v>143</v>
      </c>
      <c r="J26" s="194" t="s">
        <v>861</v>
      </c>
      <c r="K26" s="231">
        <v>10000000</v>
      </c>
      <c r="L26" s="193" t="s">
        <v>862</v>
      </c>
      <c r="M26" s="232">
        <v>4000000</v>
      </c>
      <c r="N26" s="194"/>
      <c r="O26" s="193"/>
      <c r="P26" s="296"/>
      <c r="Q26" s="297"/>
      <c r="R26" s="211"/>
      <c r="S26" s="211"/>
      <c r="T26" s="211"/>
      <c r="U26" s="211"/>
      <c r="V26" s="211"/>
      <c r="W26" s="211"/>
      <c r="X26" s="211"/>
      <c r="Y26" s="211"/>
      <c r="Z26" s="211"/>
    </row>
    <row r="27" spans="1:26" ht="99.95" customHeight="1">
      <c r="A27" s="228" t="s">
        <v>936</v>
      </c>
      <c r="B27" s="206" t="s">
        <v>937</v>
      </c>
      <c r="C27" s="206" t="s">
        <v>938</v>
      </c>
      <c r="D27" s="192" t="s">
        <v>939</v>
      </c>
      <c r="E27" s="193" t="s">
        <v>940</v>
      </c>
      <c r="F27" s="192" t="s">
        <v>959</v>
      </c>
      <c r="G27" s="193" t="s">
        <v>960</v>
      </c>
      <c r="H27" s="229" t="s">
        <v>143</v>
      </c>
      <c r="I27" s="230"/>
      <c r="J27" s="194" t="s">
        <v>970</v>
      </c>
      <c r="K27" s="231">
        <v>15000000</v>
      </c>
      <c r="L27" s="206" t="s">
        <v>971</v>
      </c>
      <c r="M27" s="232">
        <v>10000000</v>
      </c>
      <c r="N27" s="194"/>
      <c r="O27" s="193"/>
      <c r="P27" s="296"/>
      <c r="Q27" s="297"/>
      <c r="R27" s="211"/>
      <c r="S27" s="211"/>
      <c r="T27" s="211"/>
      <c r="U27" s="211"/>
      <c r="V27" s="211"/>
      <c r="W27" s="211"/>
      <c r="X27" s="211"/>
      <c r="Y27" s="211"/>
      <c r="Z27" s="211"/>
    </row>
    <row r="28" spans="1:26" ht="99.95" customHeight="1">
      <c r="A28" s="228" t="s">
        <v>936</v>
      </c>
      <c r="B28" s="206" t="s">
        <v>937</v>
      </c>
      <c r="C28" s="206" t="s">
        <v>938</v>
      </c>
      <c r="D28" s="192" t="s">
        <v>939</v>
      </c>
      <c r="E28" s="193" t="s">
        <v>940</v>
      </c>
      <c r="F28" s="192" t="s">
        <v>973</v>
      </c>
      <c r="G28" s="193" t="s">
        <v>974</v>
      </c>
      <c r="H28" s="229" t="s">
        <v>143</v>
      </c>
      <c r="I28" s="230"/>
      <c r="J28" s="194" t="s">
        <v>983</v>
      </c>
      <c r="K28" s="231">
        <v>10000000</v>
      </c>
      <c r="L28" s="193" t="s">
        <v>984</v>
      </c>
      <c r="M28" s="232">
        <v>15000000</v>
      </c>
      <c r="N28" s="194" t="s">
        <v>3084</v>
      </c>
      <c r="O28" s="447" t="s">
        <v>3085</v>
      </c>
      <c r="P28" s="296"/>
      <c r="Q28" s="297"/>
      <c r="R28" s="211"/>
      <c r="S28" s="211"/>
      <c r="T28" s="211"/>
      <c r="U28" s="211"/>
      <c r="V28" s="211"/>
      <c r="W28" s="211"/>
      <c r="X28" s="211"/>
      <c r="Y28" s="211"/>
      <c r="Z28" s="211"/>
    </row>
    <row r="29" spans="1:26" ht="99.95" customHeight="1">
      <c r="A29" s="228" t="s">
        <v>936</v>
      </c>
      <c r="B29" s="206" t="s">
        <v>937</v>
      </c>
      <c r="C29" s="206" t="s">
        <v>938</v>
      </c>
      <c r="D29" s="192" t="s">
        <v>939</v>
      </c>
      <c r="E29" s="193" t="s">
        <v>940</v>
      </c>
      <c r="F29" s="192" t="s">
        <v>990</v>
      </c>
      <c r="G29" s="193" t="s">
        <v>991</v>
      </c>
      <c r="H29" s="229" t="s">
        <v>143</v>
      </c>
      <c r="I29" s="230"/>
      <c r="J29" s="194" t="s">
        <v>1003</v>
      </c>
      <c r="K29" s="231">
        <v>10000000</v>
      </c>
      <c r="L29" s="193" t="s">
        <v>1004</v>
      </c>
      <c r="M29" s="232">
        <v>10000000</v>
      </c>
      <c r="N29" s="194"/>
      <c r="O29" s="193"/>
      <c r="P29" s="296"/>
      <c r="Q29" s="297"/>
      <c r="R29" s="211"/>
      <c r="S29" s="211"/>
      <c r="T29" s="211"/>
      <c r="U29" s="211"/>
      <c r="V29" s="211"/>
      <c r="W29" s="211"/>
      <c r="X29" s="211"/>
      <c r="Y29" s="211"/>
      <c r="Z29" s="211"/>
    </row>
    <row r="30" spans="1:26" ht="99.95" customHeight="1">
      <c r="A30" s="228" t="s">
        <v>936</v>
      </c>
      <c r="B30" s="206" t="s">
        <v>937</v>
      </c>
      <c r="C30" s="206" t="s">
        <v>938</v>
      </c>
      <c r="D30" s="192" t="s">
        <v>939</v>
      </c>
      <c r="E30" s="193" t="s">
        <v>940</v>
      </c>
      <c r="F30" s="192" t="s">
        <v>1005</v>
      </c>
      <c r="G30" s="193" t="s">
        <v>1006</v>
      </c>
      <c r="H30" s="229" t="s">
        <v>143</v>
      </c>
      <c r="I30" s="230"/>
      <c r="J30" s="194" t="s">
        <v>1017</v>
      </c>
      <c r="K30" s="231">
        <v>8000000</v>
      </c>
      <c r="L30" s="193" t="s">
        <v>1018</v>
      </c>
      <c r="M30" s="232">
        <v>10000000</v>
      </c>
      <c r="N30" s="194" t="s">
        <v>3086</v>
      </c>
      <c r="O30" s="193"/>
      <c r="P30" s="296"/>
      <c r="Q30" s="297"/>
      <c r="R30" s="211"/>
      <c r="S30" s="211"/>
      <c r="T30" s="211"/>
      <c r="U30" s="211"/>
      <c r="V30" s="211"/>
      <c r="W30" s="211"/>
      <c r="X30" s="211"/>
      <c r="Y30" s="211"/>
      <c r="Z30" s="211"/>
    </row>
    <row r="31" spans="1:26" ht="99.95" customHeight="1">
      <c r="A31" s="228" t="s">
        <v>936</v>
      </c>
      <c r="B31" s="206" t="s">
        <v>937</v>
      </c>
      <c r="C31" s="206" t="s">
        <v>938</v>
      </c>
      <c r="D31" s="192" t="s">
        <v>939</v>
      </c>
      <c r="E31" s="193" t="s">
        <v>940</v>
      </c>
      <c r="F31" s="192" t="s">
        <v>1023</v>
      </c>
      <c r="G31" s="193" t="s">
        <v>1024</v>
      </c>
      <c r="H31" s="229" t="s">
        <v>143</v>
      </c>
      <c r="I31" s="230"/>
      <c r="J31" s="194" t="s">
        <v>1031</v>
      </c>
      <c r="K31" s="231">
        <v>10000000</v>
      </c>
      <c r="L31" s="193" t="s">
        <v>1038</v>
      </c>
      <c r="M31" s="232">
        <v>10000000</v>
      </c>
      <c r="N31" s="194" t="s">
        <v>3087</v>
      </c>
      <c r="O31" s="448" t="s">
        <v>3088</v>
      </c>
      <c r="P31" s="296"/>
      <c r="Q31" s="297"/>
      <c r="R31" s="211"/>
      <c r="S31" s="211"/>
      <c r="T31" s="211"/>
      <c r="U31" s="211"/>
      <c r="V31" s="211"/>
      <c r="W31" s="211"/>
      <c r="X31" s="211"/>
      <c r="Y31" s="211"/>
      <c r="Z31" s="211"/>
    </row>
    <row r="32" spans="1:26" ht="99.95" customHeight="1">
      <c r="A32" s="228" t="s">
        <v>936</v>
      </c>
      <c r="B32" s="206" t="s">
        <v>937</v>
      </c>
      <c r="C32" s="206" t="s">
        <v>938</v>
      </c>
      <c r="D32" s="192" t="s">
        <v>1040</v>
      </c>
      <c r="E32" s="193" t="s">
        <v>1041</v>
      </c>
      <c r="F32" s="192" t="s">
        <v>1042</v>
      </c>
      <c r="G32" s="193" t="s">
        <v>1043</v>
      </c>
      <c r="H32" s="229" t="s">
        <v>143</v>
      </c>
      <c r="I32" s="230"/>
      <c r="J32" s="194" t="s">
        <v>1047</v>
      </c>
      <c r="K32" s="231">
        <v>10000000</v>
      </c>
      <c r="L32" s="193" t="s">
        <v>1054</v>
      </c>
      <c r="M32" s="232">
        <v>8000000</v>
      </c>
      <c r="N32" s="194" t="s">
        <v>3089</v>
      </c>
      <c r="O32" s="193"/>
      <c r="P32" s="296"/>
      <c r="Q32" s="297"/>
      <c r="R32" s="211"/>
      <c r="S32" s="211"/>
      <c r="T32" s="211"/>
      <c r="U32" s="211"/>
      <c r="V32" s="211"/>
      <c r="W32" s="211"/>
      <c r="X32" s="211"/>
      <c r="Y32" s="211"/>
      <c r="Z32" s="211"/>
    </row>
    <row r="33" spans="1:26" ht="99.95" customHeight="1">
      <c r="A33" s="228" t="s">
        <v>936</v>
      </c>
      <c r="B33" s="206" t="s">
        <v>937</v>
      </c>
      <c r="C33" s="206" t="s">
        <v>938</v>
      </c>
      <c r="D33" s="192" t="s">
        <v>1040</v>
      </c>
      <c r="E33" s="193" t="s">
        <v>1041</v>
      </c>
      <c r="F33" s="192" t="s">
        <v>1055</v>
      </c>
      <c r="G33" s="193" t="s">
        <v>1056</v>
      </c>
      <c r="H33" s="229" t="s">
        <v>143</v>
      </c>
      <c r="I33" s="230"/>
      <c r="J33" s="194" t="s">
        <v>1065</v>
      </c>
      <c r="K33" s="231">
        <v>20000000</v>
      </c>
      <c r="L33" s="193" t="s">
        <v>1066</v>
      </c>
      <c r="M33" s="232">
        <v>18000000</v>
      </c>
      <c r="N33" s="194" t="s">
        <v>3090</v>
      </c>
      <c r="O33" s="447" t="s">
        <v>3091</v>
      </c>
      <c r="P33" s="296"/>
      <c r="Q33" s="297"/>
      <c r="R33" s="211"/>
      <c r="S33" s="211"/>
      <c r="T33" s="211"/>
      <c r="U33" s="211"/>
      <c r="V33" s="211"/>
      <c r="W33" s="211"/>
      <c r="X33" s="211"/>
      <c r="Y33" s="211"/>
      <c r="Z33" s="211"/>
    </row>
    <row r="34" spans="1:26" ht="99.95" customHeight="1">
      <c r="A34" s="228" t="s">
        <v>936</v>
      </c>
      <c r="B34" s="206" t="s">
        <v>937</v>
      </c>
      <c r="C34" s="206" t="s">
        <v>938</v>
      </c>
      <c r="D34" s="192" t="s">
        <v>1040</v>
      </c>
      <c r="E34" s="193" t="s">
        <v>1041</v>
      </c>
      <c r="F34" s="192" t="s">
        <v>1069</v>
      </c>
      <c r="G34" s="193" t="s">
        <v>1070</v>
      </c>
      <c r="H34" s="229" t="s">
        <v>143</v>
      </c>
      <c r="I34" s="230"/>
      <c r="J34" s="194" t="s">
        <v>1082</v>
      </c>
      <c r="K34" s="231">
        <v>10000000</v>
      </c>
      <c r="L34" s="193" t="s">
        <v>1083</v>
      </c>
      <c r="M34" s="232">
        <v>15000000</v>
      </c>
      <c r="N34" s="194" t="s">
        <v>3092</v>
      </c>
      <c r="O34" s="193"/>
      <c r="P34" s="296"/>
      <c r="Q34" s="297"/>
      <c r="R34" s="211"/>
      <c r="S34" s="211"/>
      <c r="T34" s="211"/>
      <c r="U34" s="211"/>
      <c r="V34" s="211"/>
      <c r="W34" s="211"/>
      <c r="X34" s="211"/>
      <c r="Y34" s="211"/>
      <c r="Z34" s="211"/>
    </row>
    <row r="35" spans="1:26" ht="99.95" customHeight="1">
      <c r="A35" s="228" t="s">
        <v>936</v>
      </c>
      <c r="B35" s="206" t="s">
        <v>937</v>
      </c>
      <c r="C35" s="206" t="s">
        <v>938</v>
      </c>
      <c r="D35" s="192" t="s">
        <v>1040</v>
      </c>
      <c r="E35" s="193" t="s">
        <v>1041</v>
      </c>
      <c r="F35" s="192" t="s">
        <v>1085</v>
      </c>
      <c r="G35" s="193" t="s">
        <v>1086</v>
      </c>
      <c r="H35" s="229" t="s">
        <v>143</v>
      </c>
      <c r="I35" s="230"/>
      <c r="J35" s="236" t="s">
        <v>1066</v>
      </c>
      <c r="K35" s="231">
        <v>15000000</v>
      </c>
      <c r="L35" s="206" t="s">
        <v>1093</v>
      </c>
      <c r="M35" s="232">
        <v>10000000</v>
      </c>
      <c r="N35" s="194" t="s">
        <v>3093</v>
      </c>
      <c r="O35" s="193"/>
      <c r="P35" s="296"/>
      <c r="Q35" s="297"/>
      <c r="R35" s="211"/>
      <c r="S35" s="211"/>
      <c r="T35" s="211"/>
      <c r="U35" s="211"/>
      <c r="V35" s="211"/>
      <c r="W35" s="211"/>
      <c r="X35" s="211"/>
      <c r="Y35" s="211"/>
      <c r="Z35" s="211"/>
    </row>
    <row r="36" spans="1:26" ht="99.95" customHeight="1">
      <c r="A36" s="228" t="s">
        <v>936</v>
      </c>
      <c r="B36" s="206" t="s">
        <v>937</v>
      </c>
      <c r="C36" s="206" t="s">
        <v>938</v>
      </c>
      <c r="D36" s="192" t="s">
        <v>1102</v>
      </c>
      <c r="E36" s="193" t="s">
        <v>1103</v>
      </c>
      <c r="F36" s="192" t="s">
        <v>1122</v>
      </c>
      <c r="G36" s="193" t="s">
        <v>1123</v>
      </c>
      <c r="H36" s="229" t="s">
        <v>143</v>
      </c>
      <c r="I36" s="230"/>
      <c r="J36" s="194" t="s">
        <v>1134</v>
      </c>
      <c r="K36" s="231">
        <v>14000000</v>
      </c>
      <c r="L36" s="193" t="s">
        <v>1135</v>
      </c>
      <c r="M36" s="232">
        <v>10000000</v>
      </c>
      <c r="N36" s="194" t="s">
        <v>3094</v>
      </c>
      <c r="O36" s="193"/>
      <c r="P36" s="296"/>
      <c r="Q36" s="297"/>
      <c r="R36" s="211"/>
      <c r="S36" s="211"/>
      <c r="T36" s="211"/>
      <c r="U36" s="211"/>
      <c r="V36" s="211"/>
      <c r="W36" s="211"/>
      <c r="X36" s="211"/>
      <c r="Y36" s="211"/>
      <c r="Z36" s="211"/>
    </row>
    <row r="37" spans="1:26" ht="99.95" customHeight="1">
      <c r="A37" s="228" t="s">
        <v>936</v>
      </c>
      <c r="B37" s="206" t="s">
        <v>937</v>
      </c>
      <c r="C37" s="206" t="s">
        <v>938</v>
      </c>
      <c r="D37" s="192" t="s">
        <v>1138</v>
      </c>
      <c r="E37" s="193" t="s">
        <v>1139</v>
      </c>
      <c r="F37" s="192" t="s">
        <v>1140</v>
      </c>
      <c r="G37" s="193" t="s">
        <v>1141</v>
      </c>
      <c r="H37" s="229" t="s">
        <v>143</v>
      </c>
      <c r="I37" s="230"/>
      <c r="J37" s="194" t="s">
        <v>1152</v>
      </c>
      <c r="K37" s="231">
        <v>7000000</v>
      </c>
      <c r="L37" s="206" t="s">
        <v>1144</v>
      </c>
      <c r="M37" s="232">
        <v>8000000</v>
      </c>
      <c r="N37" s="194" t="s">
        <v>3095</v>
      </c>
      <c r="O37" s="193"/>
      <c r="P37" s="296"/>
      <c r="Q37" s="297"/>
      <c r="R37" s="211"/>
      <c r="S37" s="211"/>
      <c r="T37" s="211"/>
      <c r="U37" s="211"/>
      <c r="V37" s="211"/>
      <c r="W37" s="211"/>
      <c r="X37" s="211"/>
      <c r="Y37" s="211"/>
      <c r="Z37" s="211"/>
    </row>
    <row r="38" spans="1:26" ht="99.95" customHeight="1">
      <c r="A38" s="228" t="s">
        <v>936</v>
      </c>
      <c r="B38" s="206" t="s">
        <v>937</v>
      </c>
      <c r="C38" s="206" t="s">
        <v>938</v>
      </c>
      <c r="D38" s="192" t="s">
        <v>1138</v>
      </c>
      <c r="E38" s="193" t="s">
        <v>1139</v>
      </c>
      <c r="F38" s="192" t="s">
        <v>1153</v>
      </c>
      <c r="G38" s="193" t="s">
        <v>1154</v>
      </c>
      <c r="H38" s="229" t="s">
        <v>143</v>
      </c>
      <c r="I38" s="230"/>
      <c r="J38" s="194" t="s">
        <v>1159</v>
      </c>
      <c r="K38" s="231">
        <v>7000000</v>
      </c>
      <c r="L38" s="193" t="s">
        <v>1160</v>
      </c>
      <c r="M38" s="232">
        <v>7000000</v>
      </c>
      <c r="N38" s="194" t="s">
        <v>3096</v>
      </c>
      <c r="O38" s="447" t="s">
        <v>3097</v>
      </c>
      <c r="P38" s="296"/>
      <c r="Q38" s="297"/>
      <c r="R38" s="211"/>
      <c r="S38" s="211"/>
      <c r="T38" s="211"/>
      <c r="U38" s="211"/>
      <c r="V38" s="211"/>
      <c r="W38" s="211"/>
      <c r="X38" s="211"/>
      <c r="Y38" s="211"/>
      <c r="Z38" s="211"/>
    </row>
    <row r="39" spans="1:26" ht="99.95" customHeight="1">
      <c r="A39" s="228" t="s">
        <v>936</v>
      </c>
      <c r="B39" s="206" t="s">
        <v>937</v>
      </c>
      <c r="C39" s="206" t="s">
        <v>938</v>
      </c>
      <c r="D39" s="192" t="s">
        <v>1138</v>
      </c>
      <c r="E39" s="193" t="s">
        <v>1139</v>
      </c>
      <c r="F39" s="192" t="s">
        <v>1171</v>
      </c>
      <c r="G39" s="193" t="s">
        <v>1172</v>
      </c>
      <c r="H39" s="229" t="s">
        <v>143</v>
      </c>
      <c r="I39" s="230"/>
      <c r="J39" s="194" t="s">
        <v>1177</v>
      </c>
      <c r="K39" s="231">
        <v>15000000</v>
      </c>
      <c r="L39" s="193" t="s">
        <v>1178</v>
      </c>
      <c r="M39" s="232">
        <v>9000000</v>
      </c>
      <c r="N39" s="194" t="s">
        <v>3098</v>
      </c>
      <c r="O39" s="447" t="s">
        <v>3085</v>
      </c>
      <c r="P39" s="296"/>
      <c r="Q39" s="297"/>
      <c r="R39" s="211"/>
      <c r="S39" s="211"/>
      <c r="T39" s="211"/>
      <c r="U39" s="211"/>
      <c r="V39" s="211"/>
      <c r="W39" s="211"/>
      <c r="X39" s="211"/>
      <c r="Y39" s="211"/>
      <c r="Z39" s="211"/>
    </row>
    <row r="40" spans="1:26" ht="99.95" customHeight="1">
      <c r="A40" s="228" t="s">
        <v>936</v>
      </c>
      <c r="B40" s="206" t="s">
        <v>937</v>
      </c>
      <c r="C40" s="206" t="s">
        <v>938</v>
      </c>
      <c r="D40" s="192" t="s">
        <v>1181</v>
      </c>
      <c r="E40" s="193" t="s">
        <v>1182</v>
      </c>
      <c r="F40" s="192" t="s">
        <v>1183</v>
      </c>
      <c r="G40" s="193" t="s">
        <v>1184</v>
      </c>
      <c r="H40" s="229" t="s">
        <v>143</v>
      </c>
      <c r="I40" s="230"/>
      <c r="J40" s="194" t="s">
        <v>1186</v>
      </c>
      <c r="K40" s="231">
        <v>8000000</v>
      </c>
      <c r="L40" s="206" t="s">
        <v>1187</v>
      </c>
      <c r="M40" s="232">
        <v>10000000</v>
      </c>
      <c r="N40" s="194" t="s">
        <v>3099</v>
      </c>
      <c r="O40" s="449" t="s">
        <v>3100</v>
      </c>
      <c r="P40" s="296"/>
      <c r="Q40" s="297"/>
      <c r="R40" s="211"/>
      <c r="S40" s="211"/>
      <c r="T40" s="211"/>
      <c r="U40" s="211"/>
      <c r="V40" s="211"/>
      <c r="W40" s="211"/>
      <c r="X40" s="211"/>
      <c r="Y40" s="211"/>
      <c r="Z40" s="211"/>
    </row>
    <row r="41" spans="1:26" ht="99.95" customHeight="1">
      <c r="A41" s="228" t="s">
        <v>936</v>
      </c>
      <c r="B41" s="206" t="s">
        <v>937</v>
      </c>
      <c r="C41" s="206" t="s">
        <v>938</v>
      </c>
      <c r="D41" s="192" t="s">
        <v>1181</v>
      </c>
      <c r="E41" s="193" t="s">
        <v>1182</v>
      </c>
      <c r="F41" s="192" t="s">
        <v>1194</v>
      </c>
      <c r="G41" s="193" t="s">
        <v>1195</v>
      </c>
      <c r="H41" s="229" t="s">
        <v>143</v>
      </c>
      <c r="I41" s="230"/>
      <c r="J41" s="194" t="s">
        <v>1205</v>
      </c>
      <c r="K41" s="231">
        <v>7000000</v>
      </c>
      <c r="L41" s="193" t="s">
        <v>1206</v>
      </c>
      <c r="M41" s="232">
        <v>8000000</v>
      </c>
      <c r="N41" s="194"/>
      <c r="O41" s="193"/>
      <c r="P41" s="296"/>
      <c r="Q41" s="297"/>
      <c r="R41" s="211"/>
      <c r="S41" s="211"/>
      <c r="T41" s="211"/>
      <c r="U41" s="211"/>
      <c r="V41" s="211"/>
      <c r="W41" s="211"/>
      <c r="X41" s="211"/>
      <c r="Y41" s="211"/>
      <c r="Z41" s="211"/>
    </row>
    <row r="42" spans="1:26" ht="99.95" customHeight="1">
      <c r="A42" s="228" t="s">
        <v>936</v>
      </c>
      <c r="B42" s="206" t="s">
        <v>937</v>
      </c>
      <c r="C42" s="206" t="s">
        <v>938</v>
      </c>
      <c r="D42" s="192" t="s">
        <v>1209</v>
      </c>
      <c r="E42" s="193" t="s">
        <v>1210</v>
      </c>
      <c r="F42" s="192" t="s">
        <v>1211</v>
      </c>
      <c r="G42" s="193" t="s">
        <v>1212</v>
      </c>
      <c r="H42" s="229" t="s">
        <v>143</v>
      </c>
      <c r="I42" s="230"/>
      <c r="J42" s="194" t="s">
        <v>1223</v>
      </c>
      <c r="K42" s="231">
        <v>10000000</v>
      </c>
      <c r="L42" s="193" t="s">
        <v>1224</v>
      </c>
      <c r="M42" s="232">
        <v>10000000</v>
      </c>
      <c r="N42" s="194"/>
      <c r="O42" s="193"/>
      <c r="P42" s="296"/>
      <c r="Q42" s="297"/>
      <c r="R42" s="211"/>
      <c r="S42" s="211"/>
      <c r="T42" s="211"/>
      <c r="U42" s="211"/>
      <c r="V42" s="211"/>
      <c r="W42" s="211"/>
      <c r="X42" s="211"/>
      <c r="Y42" s="211"/>
      <c r="Z42" s="211"/>
    </row>
    <row r="43" spans="1:26" ht="99.95" customHeight="1">
      <c r="A43" s="228" t="s">
        <v>936</v>
      </c>
      <c r="B43" s="206" t="s">
        <v>937</v>
      </c>
      <c r="C43" s="206" t="s">
        <v>938</v>
      </c>
      <c r="D43" s="192" t="s">
        <v>1209</v>
      </c>
      <c r="E43" s="193" t="s">
        <v>1210</v>
      </c>
      <c r="F43" s="192" t="s">
        <v>1234</v>
      </c>
      <c r="G43" s="193" t="s">
        <v>1235</v>
      </c>
      <c r="H43" s="229" t="s">
        <v>143</v>
      </c>
      <c r="I43" s="230"/>
      <c r="J43" s="194" t="s">
        <v>1237</v>
      </c>
      <c r="K43" s="231">
        <v>20000000</v>
      </c>
      <c r="L43" s="193" t="s">
        <v>1241</v>
      </c>
      <c r="M43" s="232">
        <v>12000000</v>
      </c>
      <c r="N43" s="194"/>
      <c r="O43" s="193"/>
      <c r="P43" s="296"/>
      <c r="Q43" s="297"/>
      <c r="R43" s="211"/>
      <c r="S43" s="211"/>
      <c r="T43" s="211"/>
      <c r="U43" s="211"/>
      <c r="V43" s="211"/>
      <c r="W43" s="211"/>
      <c r="X43" s="211"/>
      <c r="Y43" s="211"/>
      <c r="Z43" s="211"/>
    </row>
    <row r="44" spans="1:26" ht="99.95" customHeight="1">
      <c r="A44" s="228" t="s">
        <v>936</v>
      </c>
      <c r="B44" s="206" t="s">
        <v>937</v>
      </c>
      <c r="C44" s="206" t="s">
        <v>938</v>
      </c>
      <c r="D44" s="192" t="s">
        <v>1264</v>
      </c>
      <c r="E44" s="193" t="s">
        <v>1265</v>
      </c>
      <c r="F44" s="192" t="s">
        <v>1271</v>
      </c>
      <c r="G44" s="193" t="s">
        <v>1272</v>
      </c>
      <c r="H44" s="229" t="s">
        <v>143</v>
      </c>
      <c r="I44" s="230"/>
      <c r="J44" s="194" t="s">
        <v>1281</v>
      </c>
      <c r="K44" s="231">
        <v>300000000</v>
      </c>
      <c r="L44" s="193" t="s">
        <v>1275</v>
      </c>
      <c r="M44" s="232">
        <v>6000000</v>
      </c>
      <c r="N44" s="194" t="s">
        <v>3099</v>
      </c>
      <c r="O44" s="449" t="s">
        <v>3100</v>
      </c>
      <c r="P44" s="296"/>
      <c r="Q44" s="297"/>
      <c r="R44" s="211"/>
      <c r="S44" s="211"/>
      <c r="T44" s="211"/>
      <c r="U44" s="211"/>
      <c r="V44" s="211"/>
      <c r="W44" s="211"/>
      <c r="X44" s="211"/>
      <c r="Y44" s="211"/>
      <c r="Z44" s="211"/>
    </row>
    <row r="45" spans="1:26" ht="99.95" customHeight="1">
      <c r="A45" s="228" t="s">
        <v>936</v>
      </c>
      <c r="B45" s="206" t="s">
        <v>937</v>
      </c>
      <c r="C45" s="206" t="s">
        <v>938</v>
      </c>
      <c r="D45" s="192" t="s">
        <v>1264</v>
      </c>
      <c r="E45" s="193" t="s">
        <v>1265</v>
      </c>
      <c r="F45" s="192" t="s">
        <v>1287</v>
      </c>
      <c r="G45" s="193" t="s">
        <v>1288</v>
      </c>
      <c r="H45" s="229" t="s">
        <v>143</v>
      </c>
      <c r="I45" s="230"/>
      <c r="J45" s="194" t="s">
        <v>1298</v>
      </c>
      <c r="K45" s="231">
        <v>3000000</v>
      </c>
      <c r="L45" s="193" t="s">
        <v>1299</v>
      </c>
      <c r="M45" s="232">
        <v>6000000</v>
      </c>
      <c r="N45" s="194"/>
      <c r="O45" s="193"/>
      <c r="P45" s="296"/>
      <c r="Q45" s="297"/>
      <c r="R45" s="211"/>
      <c r="S45" s="211"/>
      <c r="T45" s="211"/>
      <c r="U45" s="211"/>
      <c r="V45" s="211"/>
      <c r="W45" s="211"/>
      <c r="X45" s="211"/>
      <c r="Y45" s="211"/>
      <c r="Z45" s="211"/>
    </row>
    <row r="46" spans="1:26" ht="99.95" customHeight="1">
      <c r="A46" s="228" t="s">
        <v>936</v>
      </c>
      <c r="B46" s="206" t="s">
        <v>937</v>
      </c>
      <c r="C46" s="206" t="s">
        <v>938</v>
      </c>
      <c r="D46" s="192" t="s">
        <v>1264</v>
      </c>
      <c r="E46" s="193" t="s">
        <v>1265</v>
      </c>
      <c r="F46" s="192" t="s">
        <v>1306</v>
      </c>
      <c r="G46" s="193" t="s">
        <v>1307</v>
      </c>
      <c r="H46" s="229" t="s">
        <v>143</v>
      </c>
      <c r="I46" s="230"/>
      <c r="J46" s="194" t="s">
        <v>1318</v>
      </c>
      <c r="K46" s="231">
        <v>15000000</v>
      </c>
      <c r="L46" s="193" t="s">
        <v>1319</v>
      </c>
      <c r="M46" s="232">
        <v>13000000</v>
      </c>
      <c r="N46" s="194"/>
      <c r="O46" s="193"/>
      <c r="P46" s="296"/>
      <c r="Q46" s="297"/>
      <c r="R46" s="211"/>
      <c r="S46" s="211"/>
      <c r="T46" s="211"/>
      <c r="U46" s="211"/>
      <c r="V46" s="211"/>
      <c r="W46" s="211"/>
      <c r="X46" s="211"/>
      <c r="Y46" s="211"/>
      <c r="Z46" s="211"/>
    </row>
    <row r="47" spans="1:26" ht="99.95" customHeight="1">
      <c r="A47" s="228" t="s">
        <v>936</v>
      </c>
      <c r="B47" s="206" t="s">
        <v>937</v>
      </c>
      <c r="C47" s="206" t="s">
        <v>938</v>
      </c>
      <c r="D47" s="192" t="s">
        <v>939</v>
      </c>
      <c r="E47" s="193" t="s">
        <v>940</v>
      </c>
      <c r="F47" s="192" t="s">
        <v>941</v>
      </c>
      <c r="G47" s="193" t="s">
        <v>942</v>
      </c>
      <c r="H47" s="229"/>
      <c r="I47" s="230" t="s">
        <v>143</v>
      </c>
      <c r="J47" s="194" t="s">
        <v>957</v>
      </c>
      <c r="K47" s="231">
        <v>20000000</v>
      </c>
      <c r="L47" s="193" t="s">
        <v>958</v>
      </c>
      <c r="M47" s="232">
        <v>9000000</v>
      </c>
      <c r="N47" s="270" t="s">
        <v>3101</v>
      </c>
      <c r="O47" s="447" t="s">
        <v>3102</v>
      </c>
      <c r="P47" s="296"/>
      <c r="Q47" s="297"/>
      <c r="R47" s="211"/>
      <c r="S47" s="211"/>
      <c r="T47" s="211"/>
      <c r="U47" s="211"/>
      <c r="V47" s="211"/>
      <c r="W47" s="211"/>
      <c r="X47" s="211"/>
      <c r="Y47" s="211"/>
      <c r="Z47" s="211"/>
    </row>
    <row r="48" spans="1:26" ht="99.95" customHeight="1">
      <c r="A48" s="228" t="s">
        <v>1374</v>
      </c>
      <c r="B48" s="206" t="s">
        <v>1375</v>
      </c>
      <c r="C48" s="206" t="s">
        <v>1376</v>
      </c>
      <c r="D48" s="192" t="s">
        <v>1377</v>
      </c>
      <c r="E48" s="193" t="s">
        <v>1378</v>
      </c>
      <c r="F48" s="192" t="s">
        <v>1414</v>
      </c>
      <c r="G48" s="193" t="s">
        <v>1415</v>
      </c>
      <c r="H48" s="229" t="s">
        <v>143</v>
      </c>
      <c r="I48" s="230"/>
      <c r="J48" s="194" t="s">
        <v>1423</v>
      </c>
      <c r="K48" s="231">
        <v>70000000</v>
      </c>
      <c r="L48" s="193" t="s">
        <v>1424</v>
      </c>
      <c r="M48" s="232">
        <v>300000000</v>
      </c>
      <c r="N48" s="194"/>
      <c r="O48" s="193"/>
      <c r="P48" s="296"/>
      <c r="Q48" s="297"/>
      <c r="R48" s="211"/>
      <c r="S48" s="211"/>
      <c r="T48" s="211"/>
      <c r="U48" s="211"/>
      <c r="V48" s="211"/>
      <c r="W48" s="211"/>
      <c r="X48" s="211"/>
      <c r="Y48" s="211"/>
      <c r="Z48" s="211"/>
    </row>
    <row r="49" spans="1:26" ht="99.95" customHeight="1">
      <c r="A49" s="228" t="s">
        <v>1374</v>
      </c>
      <c r="B49" s="206" t="s">
        <v>1375</v>
      </c>
      <c r="C49" s="206" t="s">
        <v>1376</v>
      </c>
      <c r="D49" s="192" t="s">
        <v>1377</v>
      </c>
      <c r="E49" s="193" t="s">
        <v>1378</v>
      </c>
      <c r="F49" s="192" t="s">
        <v>1431</v>
      </c>
      <c r="G49" s="193" t="s">
        <v>1432</v>
      </c>
      <c r="H49" s="229" t="s">
        <v>143</v>
      </c>
      <c r="I49" s="230"/>
      <c r="J49" s="194" t="s">
        <v>1434</v>
      </c>
      <c r="K49" s="231">
        <v>150000000</v>
      </c>
      <c r="L49" s="193" t="s">
        <v>1435</v>
      </c>
      <c r="M49" s="232">
        <v>300000000</v>
      </c>
      <c r="N49" s="194" t="s">
        <v>3609</v>
      </c>
      <c r="O49" s="447" t="s">
        <v>3104</v>
      </c>
      <c r="P49" s="296"/>
      <c r="Q49" s="297"/>
      <c r="R49" s="211"/>
      <c r="S49" s="211"/>
      <c r="T49" s="211"/>
      <c r="U49" s="211"/>
      <c r="V49" s="211"/>
      <c r="W49" s="211"/>
      <c r="X49" s="211"/>
      <c r="Y49" s="211"/>
      <c r="Z49" s="211"/>
    </row>
    <row r="50" spans="1:26" ht="99.95" customHeight="1">
      <c r="A50" s="228" t="s">
        <v>1374</v>
      </c>
      <c r="B50" s="206" t="s">
        <v>1375</v>
      </c>
      <c r="C50" s="206" t="s">
        <v>1376</v>
      </c>
      <c r="D50" s="192" t="s">
        <v>1377</v>
      </c>
      <c r="E50" s="193" t="s">
        <v>1378</v>
      </c>
      <c r="F50" s="192" t="s">
        <v>1439</v>
      </c>
      <c r="G50" s="193" t="s">
        <v>1440</v>
      </c>
      <c r="H50" s="229" t="s">
        <v>143</v>
      </c>
      <c r="I50" s="230"/>
      <c r="J50" s="194" t="s">
        <v>1451</v>
      </c>
      <c r="K50" s="231">
        <v>100000000</v>
      </c>
      <c r="L50" s="193" t="s">
        <v>1452</v>
      </c>
      <c r="M50" s="232">
        <v>10000000</v>
      </c>
      <c r="N50" s="194" t="s">
        <v>3105</v>
      </c>
      <c r="O50" s="450" t="s">
        <v>3106</v>
      </c>
      <c r="P50" s="296"/>
      <c r="Q50" s="297"/>
      <c r="R50" s="211"/>
      <c r="S50" s="211"/>
      <c r="T50" s="211"/>
      <c r="U50" s="211"/>
      <c r="V50" s="211"/>
      <c r="W50" s="211"/>
      <c r="X50" s="211"/>
      <c r="Y50" s="211"/>
      <c r="Z50" s="211"/>
    </row>
    <row r="51" spans="1:26" ht="99.95" customHeight="1">
      <c r="A51" s="228" t="s">
        <v>1374</v>
      </c>
      <c r="B51" s="206" t="s">
        <v>1375</v>
      </c>
      <c r="C51" s="206" t="s">
        <v>1376</v>
      </c>
      <c r="D51" s="192" t="s">
        <v>1377</v>
      </c>
      <c r="E51" s="193" t="s">
        <v>1378</v>
      </c>
      <c r="F51" s="192" t="s">
        <v>1462</v>
      </c>
      <c r="G51" s="193" t="s">
        <v>1463</v>
      </c>
      <c r="H51" s="229" t="s">
        <v>143</v>
      </c>
      <c r="I51" s="230"/>
      <c r="J51" s="194" t="s">
        <v>1470</v>
      </c>
      <c r="K51" s="231">
        <v>20000000</v>
      </c>
      <c r="L51" s="193" t="s">
        <v>1471</v>
      </c>
      <c r="M51" s="232">
        <v>18000000</v>
      </c>
      <c r="N51" s="194"/>
      <c r="O51" s="218"/>
      <c r="P51" s="296"/>
      <c r="Q51" s="297"/>
      <c r="R51" s="211"/>
      <c r="S51" s="211"/>
      <c r="T51" s="211"/>
      <c r="U51" s="211"/>
      <c r="V51" s="211"/>
      <c r="W51" s="211"/>
      <c r="X51" s="211"/>
      <c r="Y51" s="211"/>
      <c r="Z51" s="211"/>
    </row>
    <row r="52" spans="1:26" ht="99.95" customHeight="1">
      <c r="A52" s="228" t="s">
        <v>1374</v>
      </c>
      <c r="B52" s="206" t="s">
        <v>1375</v>
      </c>
      <c r="C52" s="206" t="s">
        <v>1376</v>
      </c>
      <c r="D52" s="192" t="s">
        <v>1377</v>
      </c>
      <c r="E52" s="193" t="s">
        <v>1378</v>
      </c>
      <c r="F52" s="192" t="s">
        <v>1493</v>
      </c>
      <c r="G52" s="193" t="s">
        <v>1494</v>
      </c>
      <c r="H52" s="229" t="s">
        <v>143</v>
      </c>
      <c r="I52" s="230"/>
      <c r="J52" s="194" t="s">
        <v>1495</v>
      </c>
      <c r="K52" s="231">
        <v>50000000</v>
      </c>
      <c r="L52" s="193" t="s">
        <v>1496</v>
      </c>
      <c r="M52" s="232">
        <v>20000000</v>
      </c>
      <c r="N52" s="194"/>
      <c r="O52" s="193"/>
      <c r="P52" s="296"/>
      <c r="Q52" s="297"/>
      <c r="R52" s="211"/>
      <c r="S52" s="211"/>
      <c r="T52" s="211"/>
      <c r="U52" s="211"/>
      <c r="V52" s="211"/>
      <c r="W52" s="211"/>
      <c r="X52" s="211"/>
      <c r="Y52" s="211"/>
      <c r="Z52" s="211"/>
    </row>
    <row r="53" spans="1:26" ht="99.95" customHeight="1">
      <c r="A53" s="228" t="s">
        <v>1374</v>
      </c>
      <c r="B53" s="206" t="s">
        <v>1375</v>
      </c>
      <c r="C53" s="206" t="s">
        <v>1376</v>
      </c>
      <c r="D53" s="192" t="s">
        <v>1377</v>
      </c>
      <c r="E53" s="193" t="s">
        <v>1378</v>
      </c>
      <c r="F53" s="192" t="s">
        <v>1515</v>
      </c>
      <c r="G53" s="193" t="s">
        <v>1516</v>
      </c>
      <c r="H53" s="229" t="s">
        <v>143</v>
      </c>
      <c r="I53" s="230"/>
      <c r="J53" s="194" t="s">
        <v>1524</v>
      </c>
      <c r="K53" s="231">
        <v>100000000</v>
      </c>
      <c r="L53" s="193" t="s">
        <v>1525</v>
      </c>
      <c r="M53" s="232">
        <v>55000000</v>
      </c>
      <c r="N53" s="194"/>
      <c r="O53" s="193"/>
      <c r="P53" s="296"/>
      <c r="Q53" s="297"/>
      <c r="R53" s="211"/>
      <c r="S53" s="211"/>
      <c r="T53" s="211"/>
      <c r="U53" s="211"/>
      <c r="V53" s="211"/>
      <c r="W53" s="211"/>
      <c r="X53" s="211"/>
      <c r="Y53" s="211"/>
      <c r="Z53" s="211"/>
    </row>
    <row r="54" spans="1:26" ht="99.95" customHeight="1">
      <c r="A54" s="228" t="s">
        <v>1374</v>
      </c>
      <c r="B54" s="206" t="s">
        <v>1375</v>
      </c>
      <c r="C54" s="206" t="s">
        <v>1376</v>
      </c>
      <c r="D54" s="192" t="s">
        <v>1377</v>
      </c>
      <c r="E54" s="193" t="s">
        <v>1378</v>
      </c>
      <c r="F54" s="192" t="s">
        <v>1527</v>
      </c>
      <c r="G54" s="193" t="s">
        <v>1528</v>
      </c>
      <c r="H54" s="229" t="s">
        <v>143</v>
      </c>
      <c r="I54" s="230"/>
      <c r="J54" s="194" t="s">
        <v>1529</v>
      </c>
      <c r="K54" s="231">
        <v>100000000</v>
      </c>
      <c r="L54" s="193" t="s">
        <v>1530</v>
      </c>
      <c r="M54" s="232">
        <v>20000000</v>
      </c>
      <c r="N54" s="194"/>
      <c r="O54" s="193"/>
      <c r="P54" s="296"/>
      <c r="Q54" s="297"/>
      <c r="R54" s="211"/>
      <c r="S54" s="211"/>
      <c r="T54" s="211"/>
      <c r="U54" s="211"/>
      <c r="V54" s="211"/>
      <c r="W54" s="211"/>
      <c r="X54" s="211"/>
      <c r="Y54" s="211"/>
      <c r="Z54" s="211"/>
    </row>
    <row r="55" spans="1:26" ht="99.95" customHeight="1">
      <c r="A55" s="228" t="s">
        <v>1374</v>
      </c>
      <c r="B55" s="206" t="s">
        <v>1375</v>
      </c>
      <c r="C55" s="206" t="s">
        <v>1376</v>
      </c>
      <c r="D55" s="192" t="s">
        <v>1377</v>
      </c>
      <c r="E55" s="193" t="s">
        <v>1378</v>
      </c>
      <c r="F55" s="192" t="s">
        <v>1575</v>
      </c>
      <c r="G55" s="193" t="s">
        <v>1576</v>
      </c>
      <c r="H55" s="229" t="s">
        <v>143</v>
      </c>
      <c r="I55" s="230"/>
      <c r="J55" s="194" t="s">
        <v>1584</v>
      </c>
      <c r="K55" s="231">
        <v>50000000</v>
      </c>
      <c r="L55" s="193" t="s">
        <v>1585</v>
      </c>
      <c r="M55" s="232">
        <v>20000000</v>
      </c>
      <c r="N55" s="194"/>
      <c r="O55" s="193"/>
      <c r="P55" s="296"/>
      <c r="Q55" s="297"/>
      <c r="R55" s="211"/>
      <c r="S55" s="211"/>
      <c r="T55" s="211"/>
      <c r="U55" s="211"/>
      <c r="V55" s="211"/>
      <c r="W55" s="211"/>
      <c r="X55" s="211"/>
      <c r="Y55" s="211"/>
      <c r="Z55" s="211"/>
    </row>
    <row r="56" spans="1:26" ht="99.95" customHeight="1">
      <c r="A56" s="228" t="s">
        <v>1374</v>
      </c>
      <c r="B56" s="206" t="s">
        <v>1375</v>
      </c>
      <c r="C56" s="206" t="s">
        <v>1376</v>
      </c>
      <c r="D56" s="192" t="s">
        <v>1377</v>
      </c>
      <c r="E56" s="193" t="s">
        <v>1378</v>
      </c>
      <c r="F56" s="192" t="s">
        <v>1612</v>
      </c>
      <c r="G56" s="193" t="s">
        <v>1613</v>
      </c>
      <c r="H56" s="229" t="s">
        <v>143</v>
      </c>
      <c r="I56" s="230"/>
      <c r="J56" s="194" t="s">
        <v>1617</v>
      </c>
      <c r="K56" s="231">
        <v>70000000</v>
      </c>
      <c r="L56" s="193" t="s">
        <v>1618</v>
      </c>
      <c r="M56" s="232">
        <v>500000000</v>
      </c>
      <c r="N56" s="194"/>
      <c r="O56" s="193"/>
      <c r="P56" s="296"/>
      <c r="Q56" s="297"/>
      <c r="R56" s="211"/>
      <c r="S56" s="211"/>
      <c r="T56" s="211"/>
      <c r="U56" s="211"/>
      <c r="V56" s="211"/>
      <c r="W56" s="211"/>
      <c r="X56" s="211"/>
      <c r="Y56" s="211"/>
      <c r="Z56" s="211"/>
    </row>
    <row r="57" spans="1:26" ht="99.95" customHeight="1">
      <c r="A57" s="228" t="s">
        <v>1374</v>
      </c>
      <c r="B57" s="206" t="s">
        <v>1375</v>
      </c>
      <c r="C57" s="206" t="s">
        <v>1376</v>
      </c>
      <c r="D57" s="192" t="s">
        <v>1377</v>
      </c>
      <c r="E57" s="193" t="s">
        <v>1378</v>
      </c>
      <c r="F57" s="192" t="s">
        <v>1630</v>
      </c>
      <c r="G57" s="193" t="s">
        <v>1631</v>
      </c>
      <c r="H57" s="229" t="s">
        <v>1635</v>
      </c>
      <c r="I57" s="230"/>
      <c r="J57" s="194" t="s">
        <v>1636</v>
      </c>
      <c r="K57" s="231">
        <v>20000000</v>
      </c>
      <c r="L57" s="193" t="s">
        <v>1637</v>
      </c>
      <c r="M57" s="232">
        <v>300000000</v>
      </c>
      <c r="N57" s="194"/>
      <c r="O57" s="193"/>
      <c r="P57" s="296"/>
      <c r="Q57" s="297"/>
      <c r="R57" s="211"/>
      <c r="S57" s="211"/>
      <c r="T57" s="211"/>
      <c r="U57" s="211"/>
      <c r="V57" s="211"/>
      <c r="W57" s="211"/>
      <c r="X57" s="211"/>
      <c r="Y57" s="211"/>
      <c r="Z57" s="211"/>
    </row>
    <row r="58" spans="1:26" ht="99.95" customHeight="1">
      <c r="A58" s="228" t="s">
        <v>1374</v>
      </c>
      <c r="B58" s="206" t="s">
        <v>1375</v>
      </c>
      <c r="C58" s="206" t="s">
        <v>1665</v>
      </c>
      <c r="D58" s="192" t="s">
        <v>1666</v>
      </c>
      <c r="E58" s="193" t="s">
        <v>1667</v>
      </c>
      <c r="F58" s="192" t="s">
        <v>1668</v>
      </c>
      <c r="G58" s="193" t="s">
        <v>1669</v>
      </c>
      <c r="H58" s="229" t="s">
        <v>143</v>
      </c>
      <c r="I58" s="230"/>
      <c r="J58" s="194" t="s">
        <v>1687</v>
      </c>
      <c r="K58" s="231">
        <v>10000000</v>
      </c>
      <c r="L58" s="193" t="s">
        <v>1688</v>
      </c>
      <c r="M58" s="232">
        <v>15000000</v>
      </c>
      <c r="N58" s="194"/>
      <c r="O58" s="193"/>
      <c r="P58" s="296"/>
      <c r="Q58" s="297"/>
      <c r="R58" s="211"/>
      <c r="S58" s="211"/>
      <c r="T58" s="211"/>
      <c r="U58" s="211"/>
      <c r="V58" s="211"/>
      <c r="W58" s="211"/>
      <c r="X58" s="211"/>
      <c r="Y58" s="211"/>
      <c r="Z58" s="211"/>
    </row>
    <row r="59" spans="1:26" ht="99.95" customHeight="1">
      <c r="A59" s="228" t="s">
        <v>1374</v>
      </c>
      <c r="B59" s="206" t="s">
        <v>1375</v>
      </c>
      <c r="C59" s="206" t="s">
        <v>1376</v>
      </c>
      <c r="D59" s="192" t="s">
        <v>1377</v>
      </c>
      <c r="E59" s="193" t="s">
        <v>1378</v>
      </c>
      <c r="F59" s="192" t="s">
        <v>1552</v>
      </c>
      <c r="G59" s="193" t="s">
        <v>1553</v>
      </c>
      <c r="H59" s="229"/>
      <c r="I59" s="230" t="s">
        <v>143</v>
      </c>
      <c r="J59" s="194" t="s">
        <v>1563</v>
      </c>
      <c r="K59" s="231">
        <v>30000000</v>
      </c>
      <c r="L59" s="193" t="s">
        <v>1564</v>
      </c>
      <c r="M59" s="232">
        <v>20000000</v>
      </c>
      <c r="N59" s="194"/>
      <c r="O59" s="193"/>
      <c r="P59" s="296"/>
      <c r="Q59" s="297"/>
      <c r="R59" s="211"/>
      <c r="S59" s="211"/>
      <c r="T59" s="211"/>
      <c r="U59" s="211"/>
      <c r="V59" s="211"/>
      <c r="W59" s="211"/>
      <c r="X59" s="211"/>
      <c r="Y59" s="211"/>
      <c r="Z59" s="211"/>
    </row>
    <row r="60" spans="1:26" ht="99.95" customHeight="1">
      <c r="A60" s="228" t="s">
        <v>1374</v>
      </c>
      <c r="B60" s="206" t="s">
        <v>1375</v>
      </c>
      <c r="C60" s="206" t="s">
        <v>1376</v>
      </c>
      <c r="D60" s="192" t="s">
        <v>1377</v>
      </c>
      <c r="E60" s="193" t="s">
        <v>1378</v>
      </c>
      <c r="F60" s="192" t="s">
        <v>1600</v>
      </c>
      <c r="G60" s="193" t="s">
        <v>1601</v>
      </c>
      <c r="H60" s="229"/>
      <c r="I60" s="230" t="s">
        <v>143</v>
      </c>
      <c r="J60" s="194" t="s">
        <v>1604</v>
      </c>
      <c r="K60" s="231">
        <v>10000000</v>
      </c>
      <c r="L60" s="193" t="s">
        <v>1604</v>
      </c>
      <c r="M60" s="232">
        <v>12000000</v>
      </c>
      <c r="N60" s="194"/>
      <c r="O60" s="193"/>
      <c r="P60" s="296"/>
      <c r="Q60" s="297"/>
      <c r="R60" s="211"/>
      <c r="S60" s="211"/>
      <c r="T60" s="211"/>
      <c r="U60" s="211"/>
      <c r="V60" s="211"/>
      <c r="W60" s="211"/>
      <c r="X60" s="211"/>
      <c r="Y60" s="211"/>
      <c r="Z60" s="211"/>
    </row>
    <row r="61" spans="1:26" ht="99.95" customHeight="1">
      <c r="A61" s="228" t="s">
        <v>1706</v>
      </c>
      <c r="B61" s="206" t="s">
        <v>1707</v>
      </c>
      <c r="C61" s="206" t="s">
        <v>1708</v>
      </c>
      <c r="D61" s="192" t="s">
        <v>1709</v>
      </c>
      <c r="E61" s="193" t="s">
        <v>1710</v>
      </c>
      <c r="F61" s="192" t="s">
        <v>1764</v>
      </c>
      <c r="G61" s="193" t="s">
        <v>1765</v>
      </c>
      <c r="H61" s="229" t="s">
        <v>143</v>
      </c>
      <c r="I61" s="230"/>
      <c r="J61" s="194" t="s">
        <v>1772</v>
      </c>
      <c r="K61" s="231">
        <v>60000000</v>
      </c>
      <c r="L61" s="193" t="s">
        <v>1773</v>
      </c>
      <c r="M61" s="232">
        <v>10000000</v>
      </c>
      <c r="N61" s="194"/>
      <c r="O61" s="193"/>
      <c r="P61" s="296"/>
      <c r="Q61" s="297"/>
      <c r="R61" s="211"/>
      <c r="S61" s="211"/>
      <c r="T61" s="211"/>
      <c r="U61" s="211"/>
      <c r="V61" s="211"/>
      <c r="W61" s="211"/>
      <c r="X61" s="211"/>
      <c r="Y61" s="211"/>
      <c r="Z61" s="211"/>
    </row>
    <row r="62" spans="1:26" ht="99.95" customHeight="1">
      <c r="A62" s="228" t="s">
        <v>1706</v>
      </c>
      <c r="B62" s="206" t="s">
        <v>1707</v>
      </c>
      <c r="C62" s="206" t="s">
        <v>1708</v>
      </c>
      <c r="D62" s="192" t="s">
        <v>1709</v>
      </c>
      <c r="E62" s="193" t="s">
        <v>1710</v>
      </c>
      <c r="F62" s="192" t="s">
        <v>1774</v>
      </c>
      <c r="G62" s="193" t="s">
        <v>1775</v>
      </c>
      <c r="H62" s="229" t="s">
        <v>143</v>
      </c>
      <c r="I62" s="230"/>
      <c r="J62" s="194" t="s">
        <v>1780</v>
      </c>
      <c r="K62" s="231">
        <v>10000000</v>
      </c>
      <c r="L62" s="193" t="s">
        <v>1781</v>
      </c>
      <c r="M62" s="232">
        <v>10000000</v>
      </c>
      <c r="N62" s="194"/>
      <c r="O62" s="193"/>
      <c r="P62" s="296"/>
      <c r="Q62" s="297"/>
      <c r="R62" s="211"/>
      <c r="S62" s="211"/>
      <c r="T62" s="211"/>
      <c r="U62" s="211"/>
      <c r="V62" s="211"/>
      <c r="W62" s="211"/>
      <c r="X62" s="211"/>
      <c r="Y62" s="211"/>
      <c r="Z62" s="211"/>
    </row>
    <row r="63" spans="1:26" ht="99.95" customHeight="1">
      <c r="A63" s="228" t="s">
        <v>1706</v>
      </c>
      <c r="B63" s="206" t="s">
        <v>1707</v>
      </c>
      <c r="C63" s="206" t="s">
        <v>1708</v>
      </c>
      <c r="D63" s="192" t="s">
        <v>1788</v>
      </c>
      <c r="E63" s="193" t="s">
        <v>1789</v>
      </c>
      <c r="F63" s="192" t="s">
        <v>1805</v>
      </c>
      <c r="G63" s="193" t="s">
        <v>1806</v>
      </c>
      <c r="H63" s="229" t="s">
        <v>143</v>
      </c>
      <c r="I63" s="230"/>
      <c r="J63" s="194" t="s">
        <v>1810</v>
      </c>
      <c r="K63" s="231">
        <v>10000000</v>
      </c>
      <c r="L63" s="193" t="s">
        <v>1811</v>
      </c>
      <c r="M63" s="232">
        <v>10000000</v>
      </c>
      <c r="N63" s="194"/>
      <c r="O63" s="193"/>
      <c r="P63" s="296"/>
      <c r="Q63" s="297"/>
      <c r="R63" s="211"/>
      <c r="S63" s="211"/>
      <c r="T63" s="211"/>
      <c r="U63" s="211"/>
      <c r="V63" s="211"/>
      <c r="W63" s="211"/>
      <c r="X63" s="211"/>
      <c r="Y63" s="211"/>
      <c r="Z63" s="211"/>
    </row>
    <row r="64" spans="1:26" ht="99.95" customHeight="1">
      <c r="A64" s="228" t="s">
        <v>1706</v>
      </c>
      <c r="B64" s="206" t="s">
        <v>1707</v>
      </c>
      <c r="C64" s="206" t="s">
        <v>1708</v>
      </c>
      <c r="D64" s="192" t="s">
        <v>1820</v>
      </c>
      <c r="E64" s="193" t="s">
        <v>1821</v>
      </c>
      <c r="F64" s="192" t="s">
        <v>1822</v>
      </c>
      <c r="G64" s="193" t="s">
        <v>1823</v>
      </c>
      <c r="H64" s="229" t="s">
        <v>143</v>
      </c>
      <c r="I64" s="230"/>
      <c r="J64" s="194" t="s">
        <v>1838</v>
      </c>
      <c r="K64" s="231">
        <v>10000000</v>
      </c>
      <c r="L64" s="193" t="s">
        <v>1839</v>
      </c>
      <c r="M64" s="232">
        <v>12000000</v>
      </c>
      <c r="N64" s="194"/>
      <c r="O64" s="193"/>
      <c r="P64" s="296"/>
      <c r="Q64" s="297"/>
      <c r="R64" s="211"/>
      <c r="S64" s="211"/>
      <c r="T64" s="211"/>
      <c r="U64" s="211"/>
      <c r="V64" s="211"/>
      <c r="W64" s="211"/>
      <c r="X64" s="211"/>
      <c r="Y64" s="211"/>
      <c r="Z64" s="211"/>
    </row>
    <row r="65" spans="1:26" ht="99.95" customHeight="1">
      <c r="A65" s="228" t="s">
        <v>1706</v>
      </c>
      <c r="B65" s="206" t="s">
        <v>1707</v>
      </c>
      <c r="C65" s="206" t="s">
        <v>1708</v>
      </c>
      <c r="D65" s="192" t="s">
        <v>1820</v>
      </c>
      <c r="E65" s="193" t="s">
        <v>1821</v>
      </c>
      <c r="F65" s="192" t="s">
        <v>1844</v>
      </c>
      <c r="G65" s="193" t="s">
        <v>1845</v>
      </c>
      <c r="H65" s="229" t="s">
        <v>143</v>
      </c>
      <c r="I65" s="230"/>
      <c r="J65" s="194" t="s">
        <v>1846</v>
      </c>
      <c r="K65" s="231">
        <v>290000000</v>
      </c>
      <c r="L65" s="193" t="s">
        <v>1847</v>
      </c>
      <c r="M65" s="232">
        <v>200000000</v>
      </c>
      <c r="N65" s="194"/>
      <c r="O65" s="193"/>
      <c r="P65" s="296"/>
      <c r="Q65" s="297"/>
      <c r="R65" s="211"/>
      <c r="S65" s="211"/>
      <c r="T65" s="211"/>
      <c r="U65" s="211"/>
      <c r="V65" s="211"/>
      <c r="W65" s="211"/>
      <c r="X65" s="211"/>
      <c r="Y65" s="211"/>
      <c r="Z65" s="211"/>
    </row>
    <row r="66" spans="1:26" ht="99.95" customHeight="1">
      <c r="A66" s="228" t="s">
        <v>1706</v>
      </c>
      <c r="B66" s="206" t="s">
        <v>1707</v>
      </c>
      <c r="C66" s="206" t="s">
        <v>1708</v>
      </c>
      <c r="D66" s="192" t="s">
        <v>1820</v>
      </c>
      <c r="E66" s="193" t="s">
        <v>1821</v>
      </c>
      <c r="F66" s="192" t="s">
        <v>1863</v>
      </c>
      <c r="G66" s="193" t="s">
        <v>1864</v>
      </c>
      <c r="H66" s="229" t="s">
        <v>143</v>
      </c>
      <c r="I66" s="230"/>
      <c r="J66" s="194" t="s">
        <v>1867</v>
      </c>
      <c r="K66" s="231">
        <v>10000000</v>
      </c>
      <c r="L66" s="193" t="s">
        <v>1867</v>
      </c>
      <c r="M66" s="232">
        <v>9000000</v>
      </c>
      <c r="N66" s="194"/>
      <c r="O66" s="193"/>
      <c r="P66" s="296"/>
      <c r="Q66" s="297"/>
      <c r="R66" s="211"/>
      <c r="S66" s="211"/>
      <c r="T66" s="211"/>
      <c r="U66" s="211"/>
      <c r="V66" s="211"/>
      <c r="W66" s="211"/>
      <c r="X66" s="211"/>
      <c r="Y66" s="211"/>
      <c r="Z66" s="211"/>
    </row>
    <row r="67" spans="1:26" ht="99.95" customHeight="1">
      <c r="A67" s="228" t="s">
        <v>1965</v>
      </c>
      <c r="B67" s="206" t="s">
        <v>1966</v>
      </c>
      <c r="C67" s="206" t="s">
        <v>1967</v>
      </c>
      <c r="D67" s="192" t="s">
        <v>1968</v>
      </c>
      <c r="E67" s="193" t="s">
        <v>1969</v>
      </c>
      <c r="F67" s="192" t="s">
        <v>1970</v>
      </c>
      <c r="G67" s="193" t="s">
        <v>1971</v>
      </c>
      <c r="H67" s="229" t="s">
        <v>143</v>
      </c>
      <c r="I67" s="230"/>
      <c r="J67" s="194" t="s">
        <v>1980</v>
      </c>
      <c r="K67" s="231">
        <v>18000000</v>
      </c>
      <c r="L67" s="193" t="s">
        <v>1981</v>
      </c>
      <c r="M67" s="232">
        <v>15000000</v>
      </c>
      <c r="N67" s="194"/>
      <c r="O67" s="193"/>
      <c r="P67" s="296"/>
      <c r="Q67" s="297"/>
      <c r="R67" s="211"/>
      <c r="S67" s="211"/>
      <c r="T67" s="211"/>
      <c r="U67" s="211"/>
      <c r="V67" s="211"/>
      <c r="W67" s="211"/>
      <c r="X67" s="211"/>
      <c r="Y67" s="211"/>
      <c r="Z67" s="211"/>
    </row>
    <row r="68" spans="1:26" ht="99.95" customHeight="1">
      <c r="A68" s="228" t="s">
        <v>2017</v>
      </c>
      <c r="B68" s="206" t="s">
        <v>2018</v>
      </c>
      <c r="C68" s="206" t="s">
        <v>2019</v>
      </c>
      <c r="D68" s="192" t="s">
        <v>2020</v>
      </c>
      <c r="E68" s="193" t="s">
        <v>2021</v>
      </c>
      <c r="F68" s="192" t="s">
        <v>2022</v>
      </c>
      <c r="G68" s="193" t="s">
        <v>2023</v>
      </c>
      <c r="H68" s="229" t="s">
        <v>143</v>
      </c>
      <c r="I68" s="230"/>
      <c r="J68" s="194" t="s">
        <v>2035</v>
      </c>
      <c r="K68" s="231">
        <v>15000000</v>
      </c>
      <c r="L68" s="193" t="s">
        <v>2036</v>
      </c>
      <c r="M68" s="232">
        <v>10000000</v>
      </c>
      <c r="N68" s="194"/>
      <c r="O68" s="193"/>
      <c r="P68" s="296"/>
      <c r="Q68" s="297"/>
      <c r="R68" s="211"/>
      <c r="S68" s="211"/>
      <c r="T68" s="211"/>
      <c r="U68" s="211"/>
      <c r="V68" s="211"/>
      <c r="W68" s="211"/>
      <c r="X68" s="211"/>
      <c r="Y68" s="211"/>
      <c r="Z68" s="211"/>
    </row>
    <row r="69" spans="1:26" ht="99.95" customHeight="1">
      <c r="A69" s="228" t="s">
        <v>2017</v>
      </c>
      <c r="B69" s="206" t="s">
        <v>2018</v>
      </c>
      <c r="C69" s="206" t="s">
        <v>2019</v>
      </c>
      <c r="D69" s="192" t="s">
        <v>2045</v>
      </c>
      <c r="E69" s="193" t="s">
        <v>2046</v>
      </c>
      <c r="F69" s="192" t="s">
        <v>2047</v>
      </c>
      <c r="G69" s="193" t="s">
        <v>2048</v>
      </c>
      <c r="H69" s="229" t="s">
        <v>143</v>
      </c>
      <c r="I69" s="230"/>
      <c r="J69" s="194" t="s">
        <v>2054</v>
      </c>
      <c r="K69" s="231">
        <v>20000000</v>
      </c>
      <c r="L69" s="193" t="s">
        <v>2055</v>
      </c>
      <c r="M69" s="232">
        <v>18000000</v>
      </c>
      <c r="N69" s="194"/>
      <c r="O69" s="193"/>
      <c r="P69" s="296"/>
      <c r="Q69" s="297"/>
      <c r="R69" s="211"/>
      <c r="S69" s="211"/>
      <c r="T69" s="211"/>
      <c r="U69" s="211"/>
      <c r="V69" s="211"/>
      <c r="W69" s="211"/>
      <c r="X69" s="211"/>
      <c r="Y69" s="211"/>
      <c r="Z69" s="211"/>
    </row>
    <row r="70" spans="1:26" ht="99.95" customHeight="1">
      <c r="A70" s="228" t="s">
        <v>2017</v>
      </c>
      <c r="B70" s="206" t="s">
        <v>2018</v>
      </c>
      <c r="C70" s="206" t="s">
        <v>2060</v>
      </c>
      <c r="D70" s="192" t="s">
        <v>2061</v>
      </c>
      <c r="E70" s="193" t="s">
        <v>2062</v>
      </c>
      <c r="F70" s="192" t="s">
        <v>2063</v>
      </c>
      <c r="G70" s="193" t="s">
        <v>2064</v>
      </c>
      <c r="H70" s="229" t="s">
        <v>143</v>
      </c>
      <c r="I70" s="230"/>
      <c r="J70" s="194" t="s">
        <v>2071</v>
      </c>
      <c r="K70" s="231">
        <v>20000000</v>
      </c>
      <c r="L70" s="193" t="s">
        <v>2072</v>
      </c>
      <c r="M70" s="232">
        <v>10000000</v>
      </c>
      <c r="N70" s="194" t="s">
        <v>3107</v>
      </c>
      <c r="O70" s="447" t="s">
        <v>3080</v>
      </c>
      <c r="P70" s="296"/>
      <c r="Q70" s="297"/>
      <c r="R70" s="211"/>
      <c r="S70" s="211"/>
      <c r="T70" s="211"/>
      <c r="U70" s="211"/>
      <c r="V70" s="211"/>
      <c r="W70" s="211"/>
      <c r="X70" s="211"/>
      <c r="Y70" s="211"/>
      <c r="Z70" s="211"/>
    </row>
    <row r="71" spans="1:26" ht="99.95" customHeight="1">
      <c r="A71" s="228" t="s">
        <v>2017</v>
      </c>
      <c r="B71" s="206" t="s">
        <v>2018</v>
      </c>
      <c r="C71" s="206" t="s">
        <v>2060</v>
      </c>
      <c r="D71" s="192" t="s">
        <v>2061</v>
      </c>
      <c r="E71" s="193" t="s">
        <v>2062</v>
      </c>
      <c r="F71" s="192" t="s">
        <v>2079</v>
      </c>
      <c r="G71" s="193" t="s">
        <v>3108</v>
      </c>
      <c r="H71" s="229" t="s">
        <v>143</v>
      </c>
      <c r="I71" s="230"/>
      <c r="J71" s="194" t="s">
        <v>2071</v>
      </c>
      <c r="K71" s="231">
        <v>12000000</v>
      </c>
      <c r="L71" s="193" t="s">
        <v>2104</v>
      </c>
      <c r="M71" s="232">
        <v>10000000</v>
      </c>
      <c r="N71" s="194" t="s">
        <v>3109</v>
      </c>
      <c r="O71" s="447" t="s">
        <v>3080</v>
      </c>
      <c r="P71" s="296"/>
      <c r="Q71" s="297"/>
      <c r="R71" s="211"/>
      <c r="S71" s="211"/>
      <c r="T71" s="211"/>
      <c r="U71" s="211"/>
      <c r="V71" s="211"/>
      <c r="W71" s="211"/>
      <c r="X71" s="211"/>
      <c r="Y71" s="211"/>
      <c r="Z71" s="211"/>
    </row>
    <row r="72" spans="1:26" ht="99.95" customHeight="1">
      <c r="A72" s="228" t="s">
        <v>2112</v>
      </c>
      <c r="B72" s="206" t="s">
        <v>2113</v>
      </c>
      <c r="C72" s="206" t="s">
        <v>2121</v>
      </c>
      <c r="D72" s="192" t="s">
        <v>2122</v>
      </c>
      <c r="E72" s="193" t="s">
        <v>2123</v>
      </c>
      <c r="F72" s="192" t="s">
        <v>2124</v>
      </c>
      <c r="G72" s="193" t="s">
        <v>2125</v>
      </c>
      <c r="H72" s="229" t="s">
        <v>143</v>
      </c>
      <c r="I72" s="230"/>
      <c r="J72" s="194" t="s">
        <v>2128</v>
      </c>
      <c r="K72" s="231">
        <v>0</v>
      </c>
      <c r="L72" s="193" t="s">
        <v>2130</v>
      </c>
      <c r="M72" s="232">
        <v>0</v>
      </c>
      <c r="N72" s="194"/>
      <c r="O72" s="193"/>
      <c r="P72" s="296"/>
      <c r="Q72" s="297"/>
      <c r="R72" s="211"/>
      <c r="S72" s="211"/>
      <c r="T72" s="211"/>
      <c r="U72" s="211"/>
      <c r="V72" s="211"/>
      <c r="W72" s="211"/>
      <c r="X72" s="211"/>
      <c r="Y72" s="211"/>
      <c r="Z72" s="211"/>
    </row>
    <row r="73" spans="1:26" ht="99.95" customHeight="1">
      <c r="A73" s="228" t="s">
        <v>2112</v>
      </c>
      <c r="B73" s="206" t="s">
        <v>2113</v>
      </c>
      <c r="C73" s="206" t="s">
        <v>2121</v>
      </c>
      <c r="D73" s="192" t="s">
        <v>2135</v>
      </c>
      <c r="E73" s="193" t="s">
        <v>2136</v>
      </c>
      <c r="F73" s="192" t="s">
        <v>2137</v>
      </c>
      <c r="G73" s="193" t="s">
        <v>2138</v>
      </c>
      <c r="H73" s="229" t="s">
        <v>143</v>
      </c>
      <c r="I73" s="230"/>
      <c r="J73" s="194" t="s">
        <v>2177</v>
      </c>
      <c r="K73" s="231">
        <v>10000000</v>
      </c>
      <c r="L73" s="193" t="s">
        <v>2178</v>
      </c>
      <c r="M73" s="232">
        <v>10000000</v>
      </c>
      <c r="N73" s="194"/>
      <c r="O73" s="193"/>
      <c r="P73" s="296"/>
      <c r="Q73" s="297"/>
      <c r="R73" s="211"/>
      <c r="S73" s="211"/>
      <c r="T73" s="211"/>
      <c r="U73" s="211"/>
      <c r="V73" s="211"/>
      <c r="W73" s="211"/>
      <c r="X73" s="211"/>
      <c r="Y73" s="211"/>
      <c r="Z73" s="211"/>
    </row>
    <row r="74" spans="1:26" ht="99.95" customHeight="1">
      <c r="A74" s="228" t="s">
        <v>2184</v>
      </c>
      <c r="B74" s="206" t="s">
        <v>2185</v>
      </c>
      <c r="C74" s="206" t="s">
        <v>2214</v>
      </c>
      <c r="D74" s="192" t="s">
        <v>2187</v>
      </c>
      <c r="E74" s="193" t="s">
        <v>2188</v>
      </c>
      <c r="F74" s="192" t="s">
        <v>2215</v>
      </c>
      <c r="G74" s="193" t="s">
        <v>2216</v>
      </c>
      <c r="H74" s="229" t="s">
        <v>143</v>
      </c>
      <c r="I74" s="230"/>
      <c r="J74" s="194" t="s">
        <v>2226</v>
      </c>
      <c r="K74" s="341">
        <v>50000000</v>
      </c>
      <c r="L74" s="193" t="s">
        <v>2227</v>
      </c>
      <c r="M74" s="232">
        <v>15000000</v>
      </c>
      <c r="N74" s="194"/>
      <c r="O74" s="193"/>
      <c r="P74" s="296"/>
      <c r="Q74" s="297"/>
      <c r="R74" s="211"/>
      <c r="S74" s="211"/>
      <c r="T74" s="211"/>
      <c r="U74" s="211"/>
      <c r="V74" s="211"/>
      <c r="W74" s="211"/>
      <c r="X74" s="211"/>
      <c r="Y74" s="211"/>
      <c r="Z74" s="211"/>
    </row>
    <row r="75" spans="1:26" ht="99.95" customHeight="1">
      <c r="A75" s="243" t="s">
        <v>2184</v>
      </c>
      <c r="B75" s="244" t="s">
        <v>2185</v>
      </c>
      <c r="C75" s="244" t="s">
        <v>2186</v>
      </c>
      <c r="D75" s="198" t="s">
        <v>2187</v>
      </c>
      <c r="E75" s="201" t="s">
        <v>2188</v>
      </c>
      <c r="F75" s="198" t="s">
        <v>2195</v>
      </c>
      <c r="G75" s="201" t="s">
        <v>2196</v>
      </c>
      <c r="H75" s="245"/>
      <c r="I75" s="246" t="s">
        <v>2213</v>
      </c>
      <c r="J75" s="247"/>
      <c r="K75" s="381">
        <v>0</v>
      </c>
      <c r="L75" s="201"/>
      <c r="M75" s="249">
        <v>0</v>
      </c>
      <c r="N75" s="247"/>
      <c r="O75" s="201"/>
      <c r="P75" s="298"/>
      <c r="Q75" s="297"/>
      <c r="R75" s="211"/>
      <c r="S75" s="211"/>
      <c r="T75" s="211"/>
      <c r="U75" s="211"/>
      <c r="V75" s="211"/>
      <c r="W75" s="211"/>
      <c r="X75" s="211"/>
      <c r="Y75" s="211"/>
      <c r="Z75" s="211"/>
    </row>
    <row r="76" spans="1:26" ht="15.75" customHeight="1">
      <c r="A76" s="288"/>
      <c r="B76" s="288"/>
      <c r="C76" s="288"/>
      <c r="D76" s="288"/>
      <c r="E76" s="288"/>
      <c r="F76" s="288"/>
      <c r="G76" s="288"/>
      <c r="H76" s="289"/>
      <c r="I76" s="289"/>
      <c r="J76" s="288"/>
      <c r="K76" s="288"/>
      <c r="L76" s="288"/>
      <c r="M76" s="434"/>
      <c r="N76" s="288"/>
      <c r="O76" s="288"/>
      <c r="P76" s="288"/>
      <c r="Q76" s="208"/>
      <c r="R76" s="211"/>
      <c r="S76" s="211"/>
      <c r="T76" s="211"/>
      <c r="U76" s="211"/>
      <c r="V76" s="211"/>
      <c r="W76" s="211"/>
      <c r="X76" s="211"/>
      <c r="Y76" s="211"/>
      <c r="Z76" s="211"/>
    </row>
    <row r="77" spans="1:26" ht="15.75" customHeight="1">
      <c r="A77" s="288"/>
      <c r="B77" s="288"/>
      <c r="C77" s="288"/>
      <c r="D77" s="288"/>
      <c r="E77" s="288"/>
      <c r="F77" s="288"/>
      <c r="G77" s="288"/>
      <c r="H77" s="289"/>
      <c r="I77" s="289"/>
      <c r="J77" s="202"/>
      <c r="K77" s="436"/>
      <c r="L77" s="202"/>
      <c r="M77" s="436"/>
      <c r="N77" s="202"/>
      <c r="O77" s="202"/>
      <c r="P77" s="202"/>
      <c r="Q77" s="202"/>
      <c r="R77" s="211"/>
      <c r="S77" s="211"/>
      <c r="T77" s="211"/>
      <c r="U77" s="211"/>
      <c r="V77" s="211"/>
      <c r="W77" s="211"/>
      <c r="X77" s="211"/>
      <c r="Y77" s="211"/>
      <c r="Z77" s="211"/>
    </row>
    <row r="78" spans="1:26" ht="15.75" customHeight="1">
      <c r="A78" s="211"/>
      <c r="B78" s="211"/>
      <c r="C78" s="211"/>
      <c r="D78" s="211"/>
      <c r="E78" s="211"/>
      <c r="F78" s="211"/>
      <c r="G78" s="211"/>
      <c r="H78" s="211"/>
      <c r="I78" s="211"/>
      <c r="J78" s="211"/>
      <c r="K78" s="211"/>
      <c r="L78" s="211"/>
      <c r="M78" s="211"/>
      <c r="N78" s="211"/>
      <c r="O78" s="211"/>
      <c r="P78" s="211"/>
      <c r="Q78" s="211"/>
      <c r="R78" s="211"/>
      <c r="S78" s="211"/>
      <c r="T78" s="211"/>
      <c r="U78" s="211"/>
      <c r="V78" s="211"/>
      <c r="W78" s="211"/>
      <c r="X78" s="211"/>
      <c r="Y78" s="211"/>
      <c r="Z78" s="211"/>
    </row>
    <row r="79" spans="1:26" ht="15.75" customHeight="1">
      <c r="A79" s="211"/>
      <c r="B79" s="211"/>
      <c r="C79" s="211"/>
      <c r="D79" s="211"/>
      <c r="E79" s="211"/>
      <c r="F79" s="211"/>
      <c r="G79" s="211"/>
      <c r="H79" s="211"/>
      <c r="I79" s="211"/>
      <c r="J79" s="211"/>
      <c r="K79" s="211"/>
      <c r="L79" s="211"/>
      <c r="M79" s="211"/>
      <c r="N79" s="211"/>
      <c r="O79" s="211"/>
      <c r="P79" s="211"/>
      <c r="Q79" s="211"/>
      <c r="R79" s="211"/>
      <c r="S79" s="211"/>
      <c r="T79" s="211"/>
      <c r="U79" s="211"/>
      <c r="V79" s="211"/>
      <c r="W79" s="211"/>
      <c r="X79" s="211"/>
      <c r="Y79" s="211"/>
      <c r="Z79" s="211"/>
    </row>
    <row r="80" spans="1:26" ht="15.75" customHeight="1">
      <c r="A80" s="211"/>
      <c r="B80" s="211"/>
      <c r="C80" s="211"/>
      <c r="D80" s="211"/>
      <c r="E80" s="211"/>
      <c r="F80" s="211"/>
      <c r="G80" s="211"/>
      <c r="H80" s="211"/>
      <c r="I80" s="211"/>
      <c r="J80" s="211"/>
      <c r="K80" s="211"/>
      <c r="L80" s="211"/>
      <c r="M80" s="211"/>
      <c r="N80" s="211"/>
      <c r="O80" s="211"/>
      <c r="P80" s="211"/>
      <c r="Q80" s="211"/>
      <c r="R80" s="211"/>
      <c r="S80" s="211"/>
      <c r="T80" s="211"/>
      <c r="U80" s="211"/>
      <c r="V80" s="211"/>
      <c r="W80" s="211"/>
      <c r="X80" s="211"/>
      <c r="Y80" s="211"/>
      <c r="Z80" s="211"/>
    </row>
    <row r="81" spans="1:26" ht="15.75" customHeight="1">
      <c r="A81" s="211"/>
      <c r="B81" s="211"/>
      <c r="C81" s="211"/>
      <c r="D81" s="211"/>
      <c r="E81" s="211"/>
      <c r="F81" s="211"/>
      <c r="G81" s="211"/>
      <c r="H81" s="211"/>
      <c r="I81" s="211"/>
      <c r="J81" s="211"/>
      <c r="K81" s="211"/>
      <c r="L81" s="211"/>
      <c r="M81" s="211"/>
      <c r="N81" s="211"/>
      <c r="O81" s="211"/>
      <c r="P81" s="211"/>
      <c r="Q81" s="211"/>
      <c r="R81" s="211"/>
      <c r="S81" s="211"/>
      <c r="T81" s="211"/>
      <c r="U81" s="211"/>
      <c r="V81" s="211"/>
      <c r="W81" s="211"/>
      <c r="X81" s="211"/>
      <c r="Y81" s="211"/>
      <c r="Z81" s="211"/>
    </row>
    <row r="82" spans="1:26" ht="15.75" customHeight="1">
      <c r="A82" s="211"/>
      <c r="B82" s="211"/>
      <c r="C82" s="211"/>
      <c r="D82" s="211"/>
      <c r="E82" s="211"/>
      <c r="F82" s="211"/>
      <c r="G82" s="211"/>
      <c r="H82" s="211"/>
      <c r="I82" s="211"/>
      <c r="J82" s="211"/>
      <c r="K82" s="211"/>
      <c r="L82" s="211"/>
      <c r="M82" s="211"/>
      <c r="N82" s="211"/>
      <c r="O82" s="211"/>
      <c r="P82" s="211"/>
      <c r="Q82" s="211"/>
      <c r="R82" s="211"/>
      <c r="S82" s="211"/>
      <c r="T82" s="211"/>
      <c r="U82" s="211"/>
      <c r="V82" s="211"/>
      <c r="W82" s="211"/>
      <c r="X82" s="211"/>
      <c r="Y82" s="211"/>
      <c r="Z82" s="211"/>
    </row>
    <row r="83" spans="1:26" ht="15.75" customHeight="1">
      <c r="A83" s="211"/>
      <c r="B83" s="211"/>
      <c r="C83" s="211"/>
      <c r="D83" s="211"/>
      <c r="E83" s="211"/>
      <c r="F83" s="211"/>
      <c r="G83" s="211"/>
      <c r="H83" s="211"/>
      <c r="I83" s="211"/>
      <c r="J83" s="211"/>
      <c r="K83" s="211"/>
      <c r="L83" s="211"/>
      <c r="M83" s="211"/>
      <c r="N83" s="211"/>
      <c r="O83" s="211"/>
      <c r="P83" s="211"/>
      <c r="Q83" s="211"/>
      <c r="R83" s="211"/>
      <c r="S83" s="211"/>
      <c r="T83" s="211"/>
      <c r="U83" s="211"/>
      <c r="V83" s="211"/>
      <c r="W83" s="211"/>
      <c r="X83" s="211"/>
      <c r="Y83" s="211"/>
      <c r="Z83" s="211"/>
    </row>
    <row r="84" spans="1:26" ht="15.75" customHeight="1">
      <c r="A84" s="211"/>
      <c r="B84" s="211"/>
      <c r="C84" s="211"/>
      <c r="D84" s="211"/>
      <c r="E84" s="211"/>
      <c r="F84" s="211"/>
      <c r="G84" s="211"/>
      <c r="H84" s="211"/>
      <c r="I84" s="211"/>
      <c r="J84" s="211"/>
      <c r="K84" s="211"/>
      <c r="L84" s="211"/>
      <c r="M84" s="211"/>
      <c r="N84" s="211"/>
      <c r="O84" s="211"/>
      <c r="P84" s="211"/>
      <c r="Q84" s="211"/>
      <c r="R84" s="211"/>
      <c r="S84" s="211"/>
      <c r="T84" s="211"/>
      <c r="U84" s="211"/>
      <c r="V84" s="211"/>
      <c r="W84" s="211"/>
      <c r="X84" s="211"/>
      <c r="Y84" s="211"/>
      <c r="Z84" s="211"/>
    </row>
    <row r="85" spans="1:26" ht="15.75" customHeight="1">
      <c r="A85" s="211"/>
      <c r="B85" s="211"/>
      <c r="C85" s="211"/>
      <c r="D85" s="211"/>
      <c r="E85" s="211"/>
      <c r="F85" s="211"/>
      <c r="G85" s="211"/>
      <c r="H85" s="211"/>
      <c r="I85" s="211"/>
      <c r="J85" s="211"/>
      <c r="K85" s="211"/>
      <c r="L85" s="211"/>
      <c r="M85" s="211"/>
      <c r="N85" s="211"/>
      <c r="O85" s="211"/>
      <c r="P85" s="211"/>
      <c r="Q85" s="211"/>
      <c r="R85" s="211"/>
      <c r="S85" s="211"/>
      <c r="T85" s="211"/>
      <c r="U85" s="211"/>
      <c r="V85" s="211"/>
      <c r="W85" s="211"/>
      <c r="X85" s="211"/>
      <c r="Y85" s="211"/>
      <c r="Z85" s="211"/>
    </row>
    <row r="86" spans="1:26" ht="15.75" customHeight="1">
      <c r="A86" s="211"/>
      <c r="B86" s="211"/>
      <c r="C86" s="211"/>
      <c r="D86" s="211"/>
      <c r="E86" s="211"/>
      <c r="F86" s="211"/>
      <c r="G86" s="211"/>
      <c r="H86" s="211"/>
      <c r="I86" s="211"/>
      <c r="J86" s="211"/>
      <c r="K86" s="211"/>
      <c r="L86" s="211"/>
      <c r="M86" s="211"/>
      <c r="N86" s="211"/>
      <c r="O86" s="211"/>
      <c r="P86" s="211"/>
      <c r="Q86" s="211"/>
      <c r="R86" s="211"/>
      <c r="S86" s="211"/>
      <c r="T86" s="211"/>
      <c r="U86" s="211"/>
      <c r="V86" s="211"/>
      <c r="W86" s="211"/>
      <c r="X86" s="211"/>
      <c r="Y86" s="211"/>
      <c r="Z86" s="211"/>
    </row>
    <row r="87" spans="1:26" ht="15.75" customHeight="1">
      <c r="A87" s="211"/>
      <c r="B87" s="211"/>
      <c r="C87" s="211"/>
      <c r="D87" s="211"/>
      <c r="E87" s="211"/>
      <c r="F87" s="211"/>
      <c r="G87" s="211"/>
      <c r="H87" s="211"/>
      <c r="I87" s="211"/>
      <c r="J87" s="211"/>
      <c r="K87" s="211"/>
      <c r="L87" s="211"/>
      <c r="M87" s="211"/>
      <c r="N87" s="211"/>
      <c r="O87" s="211"/>
      <c r="P87" s="211"/>
      <c r="Q87" s="211"/>
      <c r="R87" s="211"/>
      <c r="S87" s="211"/>
      <c r="T87" s="211"/>
      <c r="U87" s="211"/>
      <c r="V87" s="211"/>
      <c r="W87" s="211"/>
      <c r="X87" s="211"/>
      <c r="Y87" s="211"/>
      <c r="Z87" s="211"/>
    </row>
    <row r="88" spans="1:26" ht="15.75" customHeight="1">
      <c r="A88" s="211"/>
      <c r="B88" s="211"/>
      <c r="C88" s="211"/>
      <c r="D88" s="211"/>
      <c r="E88" s="211"/>
      <c r="F88" s="211"/>
      <c r="G88" s="211"/>
      <c r="H88" s="211"/>
      <c r="I88" s="211"/>
      <c r="J88" s="211"/>
      <c r="K88" s="211"/>
      <c r="L88" s="211"/>
      <c r="M88" s="211"/>
      <c r="N88" s="211"/>
      <c r="O88" s="211"/>
      <c r="P88" s="211"/>
      <c r="Q88" s="211"/>
      <c r="R88" s="211"/>
      <c r="S88" s="211"/>
      <c r="T88" s="211"/>
      <c r="U88" s="211"/>
      <c r="V88" s="211"/>
      <c r="W88" s="211"/>
      <c r="X88" s="211"/>
      <c r="Y88" s="211"/>
      <c r="Z88" s="211"/>
    </row>
    <row r="89" spans="1:26" ht="15.75" customHeight="1">
      <c r="A89" s="211"/>
      <c r="B89" s="211"/>
      <c r="C89" s="211"/>
      <c r="D89" s="211"/>
      <c r="E89" s="211"/>
      <c r="F89" s="211"/>
      <c r="G89" s="211"/>
      <c r="H89" s="211"/>
      <c r="I89" s="211"/>
      <c r="J89" s="211"/>
      <c r="K89" s="211"/>
      <c r="L89" s="211"/>
      <c r="M89" s="211"/>
      <c r="N89" s="211"/>
      <c r="O89" s="211"/>
      <c r="P89" s="211"/>
      <c r="Q89" s="211"/>
      <c r="R89" s="211"/>
      <c r="S89" s="211"/>
      <c r="T89" s="211"/>
      <c r="U89" s="211"/>
      <c r="V89" s="211"/>
      <c r="W89" s="211"/>
      <c r="X89" s="211"/>
      <c r="Y89" s="211"/>
      <c r="Z89" s="211"/>
    </row>
    <row r="90" spans="1:26" ht="15.75" customHeight="1">
      <c r="A90" s="211"/>
      <c r="B90" s="211"/>
      <c r="C90" s="211"/>
      <c r="D90" s="211"/>
      <c r="E90" s="211"/>
      <c r="F90" s="211"/>
      <c r="G90" s="211"/>
      <c r="H90" s="211"/>
      <c r="I90" s="211"/>
      <c r="J90" s="211"/>
      <c r="K90" s="211"/>
      <c r="L90" s="211"/>
      <c r="M90" s="211"/>
      <c r="N90" s="211"/>
      <c r="O90" s="211"/>
      <c r="P90" s="211"/>
      <c r="Q90" s="211"/>
      <c r="R90" s="211"/>
      <c r="S90" s="211"/>
      <c r="T90" s="211"/>
      <c r="U90" s="211"/>
      <c r="V90" s="211"/>
      <c r="W90" s="211"/>
      <c r="X90" s="211"/>
      <c r="Y90" s="211"/>
      <c r="Z90" s="211"/>
    </row>
    <row r="91" spans="1:26" ht="15.75" customHeight="1">
      <c r="A91" s="211"/>
      <c r="B91" s="211"/>
      <c r="C91" s="211"/>
      <c r="D91" s="211"/>
      <c r="E91" s="211"/>
      <c r="F91" s="211"/>
      <c r="G91" s="211"/>
      <c r="H91" s="211"/>
      <c r="I91" s="211"/>
      <c r="J91" s="211"/>
      <c r="K91" s="211"/>
      <c r="L91" s="211"/>
      <c r="M91" s="211"/>
      <c r="N91" s="211"/>
      <c r="O91" s="211"/>
      <c r="P91" s="211"/>
      <c r="Q91" s="211"/>
      <c r="R91" s="211"/>
      <c r="S91" s="211"/>
      <c r="T91" s="211"/>
      <c r="U91" s="211"/>
      <c r="V91" s="211"/>
      <c r="W91" s="211"/>
      <c r="X91" s="211"/>
      <c r="Y91" s="211"/>
      <c r="Z91" s="211"/>
    </row>
    <row r="92" spans="1:26" ht="15.75" customHeight="1">
      <c r="A92" s="211"/>
      <c r="B92" s="211"/>
      <c r="C92" s="211"/>
      <c r="D92" s="211"/>
      <c r="E92" s="211"/>
      <c r="F92" s="211"/>
      <c r="G92" s="211"/>
      <c r="H92" s="211"/>
      <c r="I92" s="211"/>
      <c r="J92" s="211"/>
      <c r="K92" s="211"/>
      <c r="L92" s="211"/>
      <c r="M92" s="211"/>
      <c r="N92" s="211"/>
      <c r="O92" s="211"/>
      <c r="P92" s="211"/>
      <c r="Q92" s="211"/>
      <c r="R92" s="211"/>
      <c r="S92" s="211"/>
      <c r="T92" s="211"/>
      <c r="U92" s="211"/>
      <c r="V92" s="211"/>
      <c r="W92" s="211"/>
      <c r="X92" s="211"/>
      <c r="Y92" s="211"/>
      <c r="Z92" s="211"/>
    </row>
    <row r="93" spans="1:26" ht="15.75" customHeight="1">
      <c r="A93" s="211"/>
      <c r="B93" s="211"/>
      <c r="C93" s="211"/>
      <c r="D93" s="211"/>
      <c r="E93" s="211"/>
      <c r="F93" s="211"/>
      <c r="G93" s="211"/>
      <c r="H93" s="211"/>
      <c r="I93" s="211"/>
      <c r="J93" s="211"/>
      <c r="K93" s="211"/>
      <c r="L93" s="211"/>
      <c r="M93" s="211"/>
      <c r="N93" s="211"/>
      <c r="O93" s="211"/>
      <c r="P93" s="211"/>
      <c r="Q93" s="211"/>
      <c r="R93" s="211"/>
      <c r="S93" s="211"/>
      <c r="T93" s="211"/>
      <c r="U93" s="211"/>
      <c r="V93" s="211"/>
      <c r="W93" s="211"/>
      <c r="X93" s="211"/>
      <c r="Y93" s="211"/>
      <c r="Z93" s="211"/>
    </row>
    <row r="94" spans="1:26" ht="15.75" customHeight="1">
      <c r="A94" s="211"/>
      <c r="B94" s="211"/>
      <c r="C94" s="211"/>
      <c r="D94" s="211"/>
      <c r="E94" s="211"/>
      <c r="F94" s="211"/>
      <c r="G94" s="211"/>
      <c r="H94" s="211"/>
      <c r="I94" s="211"/>
      <c r="J94" s="211"/>
      <c r="K94" s="211"/>
      <c r="L94" s="211"/>
      <c r="M94" s="211"/>
      <c r="N94" s="211"/>
      <c r="O94" s="211"/>
      <c r="P94" s="211"/>
      <c r="Q94" s="211"/>
      <c r="R94" s="211"/>
      <c r="S94" s="211"/>
      <c r="T94" s="211"/>
      <c r="U94" s="211"/>
      <c r="V94" s="211"/>
      <c r="W94" s="211"/>
      <c r="X94" s="211"/>
      <c r="Y94" s="211"/>
      <c r="Z94" s="211"/>
    </row>
    <row r="95" spans="1:26" ht="15.75" customHeight="1">
      <c r="A95" s="211"/>
      <c r="B95" s="211"/>
      <c r="C95" s="211"/>
      <c r="D95" s="211"/>
      <c r="E95" s="211"/>
      <c r="F95" s="211"/>
      <c r="G95" s="211"/>
      <c r="H95" s="211"/>
      <c r="I95" s="211"/>
      <c r="J95" s="211"/>
      <c r="K95" s="211"/>
      <c r="L95" s="211"/>
      <c r="M95" s="211"/>
      <c r="N95" s="211"/>
      <c r="O95" s="211"/>
      <c r="P95" s="211"/>
      <c r="Q95" s="211"/>
      <c r="R95" s="211"/>
      <c r="S95" s="211"/>
      <c r="T95" s="211"/>
      <c r="U95" s="211"/>
      <c r="V95" s="211"/>
      <c r="W95" s="211"/>
      <c r="X95" s="211"/>
      <c r="Y95" s="211"/>
      <c r="Z95" s="211"/>
    </row>
    <row r="96" spans="1:26" ht="15.75" customHeight="1">
      <c r="A96" s="211"/>
      <c r="B96" s="211"/>
      <c r="C96" s="211"/>
      <c r="D96" s="211"/>
      <c r="E96" s="211"/>
      <c r="F96" s="211"/>
      <c r="G96" s="211"/>
      <c r="H96" s="211"/>
      <c r="I96" s="211"/>
      <c r="J96" s="211"/>
      <c r="K96" s="211"/>
      <c r="L96" s="211"/>
      <c r="M96" s="211"/>
      <c r="N96" s="211"/>
      <c r="O96" s="211"/>
      <c r="P96" s="211"/>
      <c r="Q96" s="211"/>
      <c r="R96" s="211"/>
      <c r="S96" s="211"/>
      <c r="T96" s="211"/>
      <c r="U96" s="211"/>
      <c r="V96" s="211"/>
      <c r="W96" s="211"/>
      <c r="X96" s="211"/>
      <c r="Y96" s="211"/>
      <c r="Z96" s="211"/>
    </row>
    <row r="97" spans="1:26" ht="15.75" customHeight="1">
      <c r="A97" s="211"/>
      <c r="B97" s="211"/>
      <c r="C97" s="211"/>
      <c r="D97" s="211"/>
      <c r="E97" s="211"/>
      <c r="F97" s="211"/>
      <c r="G97" s="211"/>
      <c r="H97" s="211"/>
      <c r="I97" s="211"/>
      <c r="J97" s="211"/>
      <c r="K97" s="211"/>
      <c r="L97" s="211"/>
      <c r="M97" s="211"/>
      <c r="N97" s="211"/>
      <c r="O97" s="211"/>
      <c r="P97" s="211"/>
      <c r="Q97" s="211"/>
      <c r="R97" s="211"/>
      <c r="S97" s="211"/>
      <c r="T97" s="211"/>
      <c r="U97" s="211"/>
      <c r="V97" s="211"/>
      <c r="W97" s="211"/>
      <c r="X97" s="211"/>
      <c r="Y97" s="211"/>
      <c r="Z97" s="211"/>
    </row>
    <row r="98" spans="1:26" ht="15.75" customHeight="1">
      <c r="A98" s="211"/>
      <c r="B98" s="211"/>
      <c r="C98" s="211"/>
      <c r="D98" s="211"/>
      <c r="E98" s="211"/>
      <c r="F98" s="211"/>
      <c r="G98" s="211"/>
      <c r="H98" s="211"/>
      <c r="I98" s="211"/>
      <c r="J98" s="211"/>
      <c r="K98" s="211"/>
      <c r="L98" s="211"/>
      <c r="M98" s="211"/>
      <c r="N98" s="211"/>
      <c r="O98" s="211"/>
      <c r="P98" s="211"/>
      <c r="Q98" s="211"/>
      <c r="R98" s="211"/>
      <c r="S98" s="211"/>
      <c r="T98" s="211"/>
      <c r="U98" s="211"/>
      <c r="V98" s="211"/>
      <c r="W98" s="211"/>
      <c r="X98" s="211"/>
      <c r="Y98" s="211"/>
      <c r="Z98" s="211"/>
    </row>
    <row r="99" spans="1:26" ht="15.75" customHeight="1">
      <c r="A99" s="211"/>
      <c r="B99" s="211"/>
      <c r="C99" s="211"/>
      <c r="D99" s="211"/>
      <c r="E99" s="211"/>
      <c r="F99" s="211"/>
      <c r="G99" s="211"/>
      <c r="H99" s="211"/>
      <c r="I99" s="211"/>
      <c r="J99" s="211"/>
      <c r="K99" s="211"/>
      <c r="L99" s="211"/>
      <c r="M99" s="211"/>
      <c r="N99" s="211"/>
      <c r="O99" s="211"/>
      <c r="P99" s="211"/>
      <c r="Q99" s="211"/>
      <c r="R99" s="211"/>
      <c r="S99" s="211"/>
      <c r="T99" s="211"/>
      <c r="U99" s="211"/>
      <c r="V99" s="211"/>
      <c r="W99" s="211"/>
      <c r="X99" s="211"/>
      <c r="Y99" s="211"/>
      <c r="Z99" s="211"/>
    </row>
    <row r="100" spans="1:26" ht="15.75" customHeight="1">
      <c r="A100" s="211"/>
      <c r="B100" s="211"/>
      <c r="C100" s="211"/>
      <c r="D100" s="211"/>
      <c r="E100" s="211"/>
      <c r="F100" s="211"/>
      <c r="G100" s="211"/>
      <c r="H100" s="211"/>
      <c r="I100" s="211"/>
      <c r="J100" s="211"/>
      <c r="K100" s="211"/>
      <c r="L100" s="211"/>
      <c r="M100" s="211"/>
      <c r="N100" s="211"/>
      <c r="O100" s="211"/>
      <c r="P100" s="211"/>
      <c r="Q100" s="211"/>
      <c r="R100" s="211"/>
      <c r="S100" s="211"/>
      <c r="T100" s="211"/>
      <c r="U100" s="211"/>
      <c r="V100" s="211"/>
      <c r="W100" s="211"/>
      <c r="X100" s="211"/>
      <c r="Y100" s="211"/>
      <c r="Z100" s="211"/>
    </row>
    <row r="101" spans="1:26" ht="15.75" customHeight="1">
      <c r="A101" s="211"/>
      <c r="B101" s="211"/>
      <c r="C101" s="211"/>
      <c r="D101" s="211"/>
      <c r="E101" s="211"/>
      <c r="F101" s="211"/>
      <c r="G101" s="211"/>
      <c r="H101" s="211"/>
      <c r="I101" s="211"/>
      <c r="J101" s="211"/>
      <c r="K101" s="211"/>
      <c r="L101" s="211"/>
      <c r="M101" s="211"/>
      <c r="N101" s="211"/>
      <c r="O101" s="211"/>
      <c r="P101" s="211"/>
      <c r="Q101" s="211"/>
      <c r="R101" s="211"/>
      <c r="S101" s="211"/>
      <c r="T101" s="211"/>
      <c r="U101" s="211"/>
      <c r="V101" s="211"/>
      <c r="W101" s="211"/>
      <c r="X101" s="211"/>
      <c r="Y101" s="211"/>
      <c r="Z101" s="211"/>
    </row>
    <row r="102" spans="1:26" ht="15.75" customHeight="1">
      <c r="A102" s="211"/>
      <c r="B102" s="211"/>
      <c r="C102" s="211"/>
      <c r="D102" s="211"/>
      <c r="E102" s="211"/>
      <c r="F102" s="211"/>
      <c r="G102" s="211"/>
      <c r="H102" s="211"/>
      <c r="I102" s="211"/>
      <c r="J102" s="211"/>
      <c r="K102" s="211"/>
      <c r="L102" s="211"/>
      <c r="M102" s="211"/>
      <c r="N102" s="211"/>
      <c r="O102" s="211"/>
      <c r="P102" s="211"/>
      <c r="Q102" s="211"/>
      <c r="R102" s="211"/>
      <c r="S102" s="211"/>
      <c r="T102" s="211"/>
      <c r="U102" s="211"/>
      <c r="V102" s="211"/>
      <c r="W102" s="211"/>
      <c r="X102" s="211"/>
      <c r="Y102" s="211"/>
      <c r="Z102" s="211"/>
    </row>
    <row r="103" spans="1:26" ht="15.75" customHeight="1">
      <c r="A103" s="211"/>
      <c r="B103" s="211"/>
      <c r="C103" s="211"/>
      <c r="D103" s="211"/>
      <c r="E103" s="211"/>
      <c r="F103" s="211"/>
      <c r="G103" s="211"/>
      <c r="H103" s="211"/>
      <c r="I103" s="211"/>
      <c r="J103" s="211"/>
      <c r="K103" s="211"/>
      <c r="L103" s="211"/>
      <c r="M103" s="211"/>
      <c r="N103" s="211"/>
      <c r="O103" s="211"/>
      <c r="P103" s="211"/>
      <c r="Q103" s="211"/>
      <c r="R103" s="211"/>
      <c r="S103" s="211"/>
      <c r="T103" s="211"/>
      <c r="U103" s="211"/>
      <c r="V103" s="211"/>
      <c r="W103" s="211"/>
      <c r="X103" s="211"/>
      <c r="Y103" s="211"/>
      <c r="Z103" s="211"/>
    </row>
    <row r="104" spans="1:26" ht="15.75" customHeight="1">
      <c r="A104" s="211"/>
      <c r="B104" s="211"/>
      <c r="C104" s="211"/>
      <c r="D104" s="211"/>
      <c r="E104" s="211"/>
      <c r="F104" s="211"/>
      <c r="G104" s="211"/>
      <c r="H104" s="211"/>
      <c r="I104" s="211"/>
      <c r="J104" s="211"/>
      <c r="K104" s="211"/>
      <c r="L104" s="211"/>
      <c r="M104" s="211"/>
      <c r="N104" s="211"/>
      <c r="O104" s="211"/>
      <c r="P104" s="211"/>
      <c r="Q104" s="211"/>
      <c r="R104" s="211"/>
      <c r="S104" s="211"/>
      <c r="T104" s="211"/>
      <c r="U104" s="211"/>
      <c r="V104" s="211"/>
      <c r="W104" s="211"/>
      <c r="X104" s="211"/>
      <c r="Y104" s="211"/>
      <c r="Z104" s="211"/>
    </row>
    <row r="105" spans="1:26" ht="15.75" customHeight="1">
      <c r="A105" s="211"/>
      <c r="B105" s="211"/>
      <c r="C105" s="211"/>
      <c r="D105" s="211"/>
      <c r="E105" s="211"/>
      <c r="F105" s="211"/>
      <c r="G105" s="211"/>
      <c r="H105" s="211"/>
      <c r="I105" s="211"/>
      <c r="J105" s="211"/>
      <c r="K105" s="211"/>
      <c r="L105" s="211"/>
      <c r="M105" s="211"/>
      <c r="N105" s="211"/>
      <c r="O105" s="211"/>
      <c r="P105" s="211"/>
      <c r="Q105" s="211"/>
      <c r="R105" s="211"/>
      <c r="S105" s="211"/>
      <c r="T105" s="211"/>
      <c r="U105" s="211"/>
      <c r="V105" s="211"/>
      <c r="W105" s="211"/>
      <c r="X105" s="211"/>
      <c r="Y105" s="211"/>
      <c r="Z105" s="211"/>
    </row>
    <row r="106" spans="1:26" ht="15.75" customHeight="1">
      <c r="A106" s="211"/>
      <c r="B106" s="211"/>
      <c r="C106" s="211"/>
      <c r="D106" s="211"/>
      <c r="E106" s="211"/>
      <c r="F106" s="211"/>
      <c r="G106" s="211"/>
      <c r="H106" s="211"/>
      <c r="I106" s="211"/>
      <c r="J106" s="211"/>
      <c r="K106" s="211"/>
      <c r="L106" s="211"/>
      <c r="M106" s="211"/>
      <c r="N106" s="211"/>
      <c r="O106" s="211"/>
      <c r="P106" s="211"/>
      <c r="Q106" s="211"/>
      <c r="R106" s="211"/>
      <c r="S106" s="211"/>
      <c r="T106" s="211"/>
      <c r="U106" s="211"/>
      <c r="V106" s="211"/>
      <c r="W106" s="211"/>
      <c r="X106" s="211"/>
      <c r="Y106" s="211"/>
      <c r="Z106" s="211"/>
    </row>
    <row r="107" spans="1:26" ht="15.75" customHeight="1">
      <c r="A107" s="211"/>
      <c r="B107" s="211"/>
      <c r="C107" s="211"/>
      <c r="D107" s="211"/>
      <c r="E107" s="211"/>
      <c r="F107" s="211"/>
      <c r="G107" s="211"/>
      <c r="H107" s="211"/>
      <c r="I107" s="211"/>
      <c r="J107" s="211"/>
      <c r="K107" s="211"/>
      <c r="L107" s="211"/>
      <c r="M107" s="211"/>
      <c r="N107" s="211"/>
      <c r="O107" s="211"/>
      <c r="P107" s="211"/>
      <c r="Q107" s="211"/>
      <c r="R107" s="211"/>
      <c r="S107" s="211"/>
      <c r="T107" s="211"/>
      <c r="U107" s="211"/>
      <c r="V107" s="211"/>
      <c r="W107" s="211"/>
      <c r="X107" s="211"/>
      <c r="Y107" s="211"/>
      <c r="Z107" s="211"/>
    </row>
    <row r="108" spans="1:26" ht="15.75" customHeight="1">
      <c r="A108" s="211"/>
      <c r="B108" s="211"/>
      <c r="C108" s="211"/>
      <c r="D108" s="211"/>
      <c r="E108" s="211"/>
      <c r="F108" s="211"/>
      <c r="G108" s="211"/>
      <c r="H108" s="211"/>
      <c r="I108" s="211"/>
      <c r="J108" s="211"/>
      <c r="K108" s="211"/>
      <c r="L108" s="211"/>
      <c r="M108" s="211"/>
      <c r="N108" s="211"/>
      <c r="O108" s="211"/>
      <c r="P108" s="211"/>
      <c r="Q108" s="211"/>
      <c r="R108" s="211"/>
      <c r="S108" s="211"/>
      <c r="T108" s="211"/>
      <c r="U108" s="211"/>
      <c r="V108" s="211"/>
      <c r="W108" s="211"/>
      <c r="X108" s="211"/>
      <c r="Y108" s="211"/>
      <c r="Z108" s="211"/>
    </row>
    <row r="109" spans="1:26" ht="15.75" customHeight="1">
      <c r="A109" s="211"/>
      <c r="B109" s="211"/>
      <c r="C109" s="211"/>
      <c r="D109" s="211"/>
      <c r="E109" s="211"/>
      <c r="F109" s="211"/>
      <c r="G109" s="211"/>
      <c r="H109" s="211"/>
      <c r="I109" s="211"/>
      <c r="J109" s="211"/>
      <c r="K109" s="211"/>
      <c r="L109" s="211"/>
      <c r="M109" s="211"/>
      <c r="N109" s="211"/>
      <c r="O109" s="211"/>
      <c r="P109" s="211"/>
      <c r="Q109" s="211"/>
      <c r="R109" s="211"/>
      <c r="S109" s="211"/>
      <c r="T109" s="211"/>
      <c r="U109" s="211"/>
      <c r="V109" s="211"/>
      <c r="W109" s="211"/>
      <c r="X109" s="211"/>
      <c r="Y109" s="211"/>
      <c r="Z109" s="211"/>
    </row>
    <row r="110" spans="1:26" ht="15.75" customHeight="1">
      <c r="A110" s="211"/>
      <c r="B110" s="211"/>
      <c r="C110" s="211"/>
      <c r="D110" s="211"/>
      <c r="E110" s="211"/>
      <c r="F110" s="211"/>
      <c r="G110" s="211"/>
      <c r="H110" s="211"/>
      <c r="I110" s="211"/>
      <c r="J110" s="211"/>
      <c r="K110" s="211"/>
      <c r="L110" s="211"/>
      <c r="M110" s="211"/>
      <c r="N110" s="211"/>
      <c r="O110" s="211"/>
      <c r="P110" s="211"/>
      <c r="Q110" s="211"/>
      <c r="R110" s="211"/>
      <c r="S110" s="211"/>
      <c r="T110" s="211"/>
      <c r="U110" s="211"/>
      <c r="V110" s="211"/>
      <c r="W110" s="211"/>
      <c r="X110" s="211"/>
      <c r="Y110" s="211"/>
      <c r="Z110" s="211"/>
    </row>
    <row r="111" spans="1:26" ht="15.75" customHeight="1">
      <c r="A111" s="211"/>
      <c r="B111" s="211"/>
      <c r="C111" s="211"/>
      <c r="D111" s="211"/>
      <c r="E111" s="211"/>
      <c r="F111" s="211"/>
      <c r="G111" s="211"/>
      <c r="H111" s="211"/>
      <c r="I111" s="211"/>
      <c r="J111" s="211"/>
      <c r="K111" s="211"/>
      <c r="L111" s="211"/>
      <c r="M111" s="211"/>
      <c r="N111" s="211"/>
      <c r="O111" s="211"/>
      <c r="P111" s="211"/>
      <c r="Q111" s="211"/>
      <c r="R111" s="211"/>
      <c r="S111" s="211"/>
      <c r="T111" s="211"/>
      <c r="U111" s="211"/>
      <c r="V111" s="211"/>
      <c r="W111" s="211"/>
      <c r="X111" s="211"/>
      <c r="Y111" s="211"/>
      <c r="Z111" s="211"/>
    </row>
    <row r="112" spans="1:26" ht="15.75" customHeight="1">
      <c r="A112" s="211"/>
      <c r="B112" s="211"/>
      <c r="C112" s="211"/>
      <c r="D112" s="211"/>
      <c r="E112" s="211"/>
      <c r="F112" s="211"/>
      <c r="G112" s="211"/>
      <c r="H112" s="211"/>
      <c r="I112" s="211"/>
      <c r="J112" s="211"/>
      <c r="K112" s="211"/>
      <c r="L112" s="211"/>
      <c r="M112" s="211"/>
      <c r="N112" s="211"/>
      <c r="O112" s="211"/>
      <c r="P112" s="211"/>
      <c r="Q112" s="211"/>
      <c r="R112" s="211"/>
      <c r="S112" s="211"/>
      <c r="T112" s="211"/>
      <c r="U112" s="211"/>
      <c r="V112" s="211"/>
      <c r="W112" s="211"/>
      <c r="X112" s="211"/>
      <c r="Y112" s="211"/>
      <c r="Z112" s="211"/>
    </row>
    <row r="113" spans="1:26" ht="15.75" customHeight="1">
      <c r="A113" s="211"/>
      <c r="B113" s="211"/>
      <c r="C113" s="211"/>
      <c r="D113" s="211"/>
      <c r="E113" s="211"/>
      <c r="F113" s="211"/>
      <c r="G113" s="211"/>
      <c r="H113" s="211"/>
      <c r="I113" s="211"/>
      <c r="J113" s="211"/>
      <c r="K113" s="211"/>
      <c r="L113" s="211"/>
      <c r="M113" s="211"/>
      <c r="N113" s="211"/>
      <c r="O113" s="211"/>
      <c r="P113" s="211"/>
      <c r="Q113" s="211"/>
      <c r="R113" s="211"/>
      <c r="S113" s="211"/>
      <c r="T113" s="211"/>
      <c r="U113" s="211"/>
      <c r="V113" s="211"/>
      <c r="W113" s="211"/>
      <c r="X113" s="211"/>
      <c r="Y113" s="211"/>
      <c r="Z113" s="211"/>
    </row>
    <row r="114" spans="1:26" ht="15.75" customHeight="1">
      <c r="A114" s="211"/>
      <c r="B114" s="211"/>
      <c r="C114" s="211"/>
      <c r="D114" s="211"/>
      <c r="E114" s="211"/>
      <c r="F114" s="211"/>
      <c r="G114" s="211"/>
      <c r="H114" s="211"/>
      <c r="I114" s="211"/>
      <c r="J114" s="211"/>
      <c r="K114" s="211"/>
      <c r="L114" s="211"/>
      <c r="M114" s="211"/>
      <c r="N114" s="211"/>
      <c r="O114" s="211"/>
      <c r="P114" s="211"/>
      <c r="Q114" s="211"/>
      <c r="R114" s="211"/>
      <c r="S114" s="211"/>
      <c r="T114" s="211"/>
      <c r="U114" s="211"/>
      <c r="V114" s="211"/>
      <c r="W114" s="211"/>
      <c r="X114" s="211"/>
      <c r="Y114" s="211"/>
      <c r="Z114" s="211"/>
    </row>
    <row r="115" spans="1:26" ht="15.75" customHeight="1">
      <c r="A115" s="211"/>
      <c r="B115" s="211"/>
      <c r="C115" s="211"/>
      <c r="D115" s="211"/>
      <c r="E115" s="211"/>
      <c r="F115" s="211"/>
      <c r="G115" s="211"/>
      <c r="H115" s="211"/>
      <c r="I115" s="211"/>
      <c r="J115" s="211"/>
      <c r="K115" s="211"/>
      <c r="L115" s="211"/>
      <c r="M115" s="211"/>
      <c r="N115" s="211"/>
      <c r="O115" s="211"/>
      <c r="P115" s="211"/>
      <c r="Q115" s="211"/>
      <c r="R115" s="211"/>
      <c r="S115" s="211"/>
      <c r="T115" s="211"/>
      <c r="U115" s="211"/>
      <c r="V115" s="211"/>
      <c r="W115" s="211"/>
      <c r="X115" s="211"/>
      <c r="Y115" s="211"/>
      <c r="Z115" s="211"/>
    </row>
    <row r="116" spans="1:26" ht="15.75" customHeight="1">
      <c r="A116" s="211"/>
      <c r="B116" s="211"/>
      <c r="C116" s="211"/>
      <c r="D116" s="211"/>
      <c r="E116" s="211"/>
      <c r="F116" s="211"/>
      <c r="G116" s="211"/>
      <c r="H116" s="211"/>
      <c r="I116" s="211"/>
      <c r="J116" s="211"/>
      <c r="K116" s="211"/>
      <c r="L116" s="211"/>
      <c r="M116" s="211"/>
      <c r="N116" s="211"/>
      <c r="O116" s="211"/>
      <c r="P116" s="211"/>
      <c r="Q116" s="211"/>
      <c r="R116" s="211"/>
      <c r="S116" s="211"/>
      <c r="T116" s="211"/>
      <c r="U116" s="211"/>
      <c r="V116" s="211"/>
      <c r="W116" s="211"/>
      <c r="X116" s="211"/>
      <c r="Y116" s="211"/>
      <c r="Z116" s="211"/>
    </row>
    <row r="117" spans="1:26" ht="15.75" customHeight="1">
      <c r="A117" s="211"/>
      <c r="B117" s="211"/>
      <c r="C117" s="211"/>
      <c r="D117" s="211"/>
      <c r="E117" s="211"/>
      <c r="F117" s="211"/>
      <c r="G117" s="211"/>
      <c r="H117" s="211"/>
      <c r="I117" s="211"/>
      <c r="J117" s="211"/>
      <c r="K117" s="211"/>
      <c r="L117" s="211"/>
      <c r="M117" s="211"/>
      <c r="N117" s="211"/>
      <c r="O117" s="211"/>
      <c r="P117" s="211"/>
      <c r="Q117" s="211"/>
      <c r="R117" s="211"/>
      <c r="S117" s="211"/>
      <c r="T117" s="211"/>
      <c r="U117" s="211"/>
      <c r="V117" s="211"/>
      <c r="W117" s="211"/>
      <c r="X117" s="211"/>
      <c r="Y117" s="211"/>
      <c r="Z117" s="211"/>
    </row>
    <row r="118" spans="1:26" ht="15.75" customHeight="1">
      <c r="A118" s="211"/>
      <c r="B118" s="211"/>
      <c r="C118" s="211"/>
      <c r="D118" s="211"/>
      <c r="E118" s="211"/>
      <c r="F118" s="211"/>
      <c r="G118" s="211"/>
      <c r="H118" s="211"/>
      <c r="I118" s="211"/>
      <c r="J118" s="211"/>
      <c r="K118" s="211"/>
      <c r="L118" s="211"/>
      <c r="M118" s="211"/>
      <c r="N118" s="211"/>
      <c r="O118" s="211"/>
      <c r="P118" s="211"/>
      <c r="Q118" s="211"/>
      <c r="R118" s="211"/>
      <c r="S118" s="211"/>
      <c r="T118" s="211"/>
      <c r="U118" s="211"/>
      <c r="V118" s="211"/>
      <c r="W118" s="211"/>
      <c r="X118" s="211"/>
      <c r="Y118" s="211"/>
      <c r="Z118" s="211"/>
    </row>
    <row r="119" spans="1:26" ht="15.75" customHeight="1">
      <c r="A119" s="211"/>
      <c r="B119" s="211"/>
      <c r="C119" s="211"/>
      <c r="D119" s="211"/>
      <c r="E119" s="211"/>
      <c r="F119" s="211"/>
      <c r="G119" s="211"/>
      <c r="H119" s="211"/>
      <c r="I119" s="211"/>
      <c r="J119" s="211"/>
      <c r="K119" s="211"/>
      <c r="L119" s="211"/>
      <c r="M119" s="211"/>
      <c r="N119" s="211"/>
      <c r="O119" s="211"/>
      <c r="P119" s="211"/>
      <c r="Q119" s="211"/>
      <c r="R119" s="211"/>
      <c r="S119" s="211"/>
      <c r="T119" s="211"/>
      <c r="U119" s="211"/>
      <c r="V119" s="211"/>
      <c r="W119" s="211"/>
      <c r="X119" s="211"/>
      <c r="Y119" s="211"/>
      <c r="Z119" s="211"/>
    </row>
    <row r="120" spans="1:26" ht="15.75" customHeight="1">
      <c r="A120" s="211"/>
      <c r="B120" s="211"/>
      <c r="C120" s="211"/>
      <c r="D120" s="211"/>
      <c r="E120" s="211"/>
      <c r="F120" s="211"/>
      <c r="G120" s="211"/>
      <c r="H120" s="211"/>
      <c r="I120" s="211"/>
      <c r="J120" s="211"/>
      <c r="K120" s="211"/>
      <c r="L120" s="211"/>
      <c r="M120" s="211"/>
      <c r="N120" s="211"/>
      <c r="O120" s="211"/>
      <c r="P120" s="211"/>
      <c r="Q120" s="211"/>
      <c r="R120" s="211"/>
      <c r="S120" s="211"/>
      <c r="T120" s="211"/>
      <c r="U120" s="211"/>
      <c r="V120" s="211"/>
      <c r="W120" s="211"/>
      <c r="X120" s="211"/>
      <c r="Y120" s="211"/>
      <c r="Z120" s="211"/>
    </row>
    <row r="121" spans="1:26" ht="15.75" customHeight="1">
      <c r="A121" s="211"/>
      <c r="B121" s="211"/>
      <c r="C121" s="211"/>
      <c r="D121" s="211"/>
      <c r="E121" s="211"/>
      <c r="F121" s="211"/>
      <c r="G121" s="211"/>
      <c r="H121" s="211"/>
      <c r="I121" s="211"/>
      <c r="J121" s="211"/>
      <c r="K121" s="211"/>
      <c r="L121" s="211"/>
      <c r="M121" s="211"/>
      <c r="N121" s="211"/>
      <c r="O121" s="211"/>
      <c r="P121" s="211"/>
      <c r="Q121" s="211"/>
      <c r="R121" s="211"/>
      <c r="S121" s="211"/>
      <c r="T121" s="211"/>
      <c r="U121" s="211"/>
      <c r="V121" s="211"/>
      <c r="W121" s="211"/>
      <c r="X121" s="211"/>
      <c r="Y121" s="211"/>
      <c r="Z121" s="211"/>
    </row>
    <row r="122" spans="1:26" ht="15.75" customHeight="1">
      <c r="A122" s="211"/>
      <c r="B122" s="211"/>
      <c r="C122" s="211"/>
      <c r="D122" s="211"/>
      <c r="E122" s="211"/>
      <c r="F122" s="211"/>
      <c r="G122" s="211"/>
      <c r="H122" s="211"/>
      <c r="I122" s="211"/>
      <c r="J122" s="211"/>
      <c r="K122" s="211"/>
      <c r="L122" s="211"/>
      <c r="M122" s="211"/>
      <c r="N122" s="211"/>
      <c r="O122" s="211"/>
      <c r="P122" s="211"/>
      <c r="Q122" s="211"/>
      <c r="R122" s="211"/>
      <c r="S122" s="211"/>
      <c r="T122" s="211"/>
      <c r="U122" s="211"/>
      <c r="V122" s="211"/>
      <c r="W122" s="211"/>
      <c r="X122" s="211"/>
      <c r="Y122" s="211"/>
      <c r="Z122" s="211"/>
    </row>
    <row r="123" spans="1:26" ht="15.75" customHeight="1">
      <c r="A123" s="211"/>
      <c r="B123" s="211"/>
      <c r="C123" s="211"/>
      <c r="D123" s="211"/>
      <c r="E123" s="211"/>
      <c r="F123" s="211"/>
      <c r="G123" s="211"/>
      <c r="H123" s="211"/>
      <c r="I123" s="211"/>
      <c r="J123" s="211"/>
      <c r="K123" s="211"/>
      <c r="L123" s="211"/>
      <c r="M123" s="211"/>
      <c r="N123" s="211"/>
      <c r="O123" s="211"/>
      <c r="P123" s="211"/>
      <c r="Q123" s="211"/>
      <c r="R123" s="211"/>
      <c r="S123" s="211"/>
      <c r="T123" s="211"/>
      <c r="U123" s="211"/>
      <c r="V123" s="211"/>
      <c r="W123" s="211"/>
      <c r="X123" s="211"/>
      <c r="Y123" s="211"/>
      <c r="Z123" s="211"/>
    </row>
    <row r="124" spans="1:26" ht="15.75" customHeight="1">
      <c r="A124" s="211"/>
      <c r="B124" s="211"/>
      <c r="C124" s="211"/>
      <c r="D124" s="211"/>
      <c r="E124" s="211"/>
      <c r="F124" s="211"/>
      <c r="G124" s="211"/>
      <c r="H124" s="211"/>
      <c r="I124" s="211"/>
      <c r="J124" s="211"/>
      <c r="K124" s="211"/>
      <c r="L124" s="211"/>
      <c r="M124" s="211"/>
      <c r="N124" s="211"/>
      <c r="O124" s="211"/>
      <c r="P124" s="211"/>
      <c r="Q124" s="211"/>
      <c r="R124" s="211"/>
      <c r="S124" s="211"/>
      <c r="T124" s="211"/>
      <c r="U124" s="211"/>
      <c r="V124" s="211"/>
      <c r="W124" s="211"/>
      <c r="X124" s="211"/>
      <c r="Y124" s="211"/>
      <c r="Z124" s="211"/>
    </row>
    <row r="125" spans="1:26" ht="15.75" customHeight="1">
      <c r="A125" s="211"/>
      <c r="B125" s="211"/>
      <c r="C125" s="211"/>
      <c r="D125" s="211"/>
      <c r="E125" s="211"/>
      <c r="F125" s="211"/>
      <c r="G125" s="211"/>
      <c r="H125" s="211"/>
      <c r="I125" s="211"/>
      <c r="J125" s="211"/>
      <c r="K125" s="211"/>
      <c r="L125" s="211"/>
      <c r="M125" s="211"/>
      <c r="N125" s="211"/>
      <c r="O125" s="211"/>
      <c r="P125" s="211"/>
      <c r="Q125" s="211"/>
      <c r="R125" s="211"/>
      <c r="S125" s="211"/>
      <c r="T125" s="211"/>
      <c r="U125" s="211"/>
      <c r="V125" s="211"/>
      <c r="W125" s="211"/>
      <c r="X125" s="211"/>
      <c r="Y125" s="211"/>
      <c r="Z125" s="211"/>
    </row>
    <row r="126" spans="1:26" ht="15.75" customHeight="1">
      <c r="A126" s="211"/>
      <c r="B126" s="211"/>
      <c r="C126" s="211"/>
      <c r="D126" s="211"/>
      <c r="E126" s="211"/>
      <c r="F126" s="211"/>
      <c r="G126" s="211"/>
      <c r="H126" s="211"/>
      <c r="I126" s="211"/>
      <c r="J126" s="211"/>
      <c r="K126" s="211"/>
      <c r="L126" s="211"/>
      <c r="M126" s="211"/>
      <c r="N126" s="211"/>
      <c r="O126" s="211"/>
      <c r="P126" s="211"/>
      <c r="Q126" s="211"/>
      <c r="R126" s="211"/>
      <c r="S126" s="211"/>
      <c r="T126" s="211"/>
      <c r="U126" s="211"/>
      <c r="V126" s="211"/>
      <c r="W126" s="211"/>
      <c r="X126" s="211"/>
      <c r="Y126" s="211"/>
      <c r="Z126" s="211"/>
    </row>
    <row r="127" spans="1:26" ht="15.75" customHeight="1">
      <c r="A127" s="211"/>
      <c r="B127" s="211"/>
      <c r="C127" s="211"/>
      <c r="D127" s="211"/>
      <c r="E127" s="211"/>
      <c r="F127" s="211"/>
      <c r="G127" s="211"/>
      <c r="H127" s="211"/>
      <c r="I127" s="211"/>
      <c r="J127" s="211"/>
      <c r="K127" s="211"/>
      <c r="L127" s="211"/>
      <c r="M127" s="211"/>
      <c r="N127" s="211"/>
      <c r="O127" s="211"/>
      <c r="P127" s="211"/>
      <c r="Q127" s="211"/>
      <c r="R127" s="211"/>
      <c r="S127" s="211"/>
      <c r="T127" s="211"/>
      <c r="U127" s="211"/>
      <c r="V127" s="211"/>
      <c r="W127" s="211"/>
      <c r="X127" s="211"/>
      <c r="Y127" s="211"/>
      <c r="Z127" s="211"/>
    </row>
    <row r="128" spans="1:26" ht="15.75" customHeight="1">
      <c r="A128" s="211"/>
      <c r="B128" s="211"/>
      <c r="C128" s="211"/>
      <c r="D128" s="211"/>
      <c r="E128" s="211"/>
      <c r="F128" s="211"/>
      <c r="G128" s="211"/>
      <c r="H128" s="211"/>
      <c r="I128" s="211"/>
      <c r="J128" s="211"/>
      <c r="K128" s="211"/>
      <c r="L128" s="211"/>
      <c r="M128" s="211"/>
      <c r="N128" s="211"/>
      <c r="O128" s="211"/>
      <c r="P128" s="211"/>
      <c r="Q128" s="211"/>
      <c r="R128" s="211"/>
      <c r="S128" s="211"/>
      <c r="T128" s="211"/>
      <c r="U128" s="211"/>
      <c r="V128" s="211"/>
      <c r="W128" s="211"/>
      <c r="X128" s="211"/>
      <c r="Y128" s="211"/>
      <c r="Z128" s="211"/>
    </row>
    <row r="129" spans="1:26" ht="15.75" customHeight="1">
      <c r="A129" s="211"/>
      <c r="B129" s="211"/>
      <c r="C129" s="211"/>
      <c r="D129" s="211"/>
      <c r="E129" s="211"/>
      <c r="F129" s="211"/>
      <c r="G129" s="211"/>
      <c r="H129" s="211"/>
      <c r="I129" s="211"/>
      <c r="J129" s="211"/>
      <c r="K129" s="211"/>
      <c r="L129" s="211"/>
      <c r="M129" s="211"/>
      <c r="N129" s="211"/>
      <c r="O129" s="211"/>
      <c r="P129" s="211"/>
      <c r="Q129" s="211"/>
      <c r="R129" s="211"/>
      <c r="S129" s="211"/>
      <c r="T129" s="211"/>
      <c r="U129" s="211"/>
      <c r="V129" s="211"/>
      <c r="W129" s="211"/>
      <c r="X129" s="211"/>
      <c r="Y129" s="211"/>
      <c r="Z129" s="211"/>
    </row>
    <row r="130" spans="1:26" ht="15.75" customHeight="1">
      <c r="A130" s="211"/>
      <c r="B130" s="211"/>
      <c r="C130" s="211"/>
      <c r="D130" s="211"/>
      <c r="E130" s="211"/>
      <c r="F130" s="211"/>
      <c r="G130" s="211"/>
      <c r="H130" s="211"/>
      <c r="I130" s="211"/>
      <c r="J130" s="211"/>
      <c r="K130" s="211"/>
      <c r="L130" s="211"/>
      <c r="M130" s="211"/>
      <c r="N130" s="211"/>
      <c r="O130" s="211"/>
      <c r="P130" s="211"/>
      <c r="Q130" s="211"/>
      <c r="R130" s="211"/>
      <c r="S130" s="211"/>
      <c r="T130" s="211"/>
      <c r="U130" s="211"/>
      <c r="V130" s="211"/>
      <c r="W130" s="211"/>
      <c r="X130" s="211"/>
      <c r="Y130" s="211"/>
      <c r="Z130" s="211"/>
    </row>
    <row r="131" spans="1:26" ht="15.75" customHeight="1">
      <c r="A131" s="211"/>
      <c r="B131" s="211"/>
      <c r="C131" s="211"/>
      <c r="D131" s="211"/>
      <c r="E131" s="211"/>
      <c r="F131" s="211"/>
      <c r="G131" s="211"/>
      <c r="H131" s="211"/>
      <c r="I131" s="211"/>
      <c r="J131" s="211"/>
      <c r="K131" s="211"/>
      <c r="L131" s="211"/>
      <c r="M131" s="211"/>
      <c r="N131" s="211"/>
      <c r="O131" s="211"/>
      <c r="P131" s="211"/>
      <c r="Q131" s="211"/>
      <c r="R131" s="211"/>
      <c r="S131" s="211"/>
      <c r="T131" s="211"/>
      <c r="U131" s="211"/>
      <c r="V131" s="211"/>
      <c r="W131" s="211"/>
      <c r="X131" s="211"/>
      <c r="Y131" s="211"/>
      <c r="Z131" s="211"/>
    </row>
    <row r="132" spans="1:26" ht="15.75" customHeight="1">
      <c r="A132" s="211"/>
      <c r="B132" s="211"/>
      <c r="C132" s="211"/>
      <c r="D132" s="211"/>
      <c r="E132" s="211"/>
      <c r="F132" s="211"/>
      <c r="G132" s="211"/>
      <c r="H132" s="211"/>
      <c r="I132" s="211"/>
      <c r="J132" s="211"/>
      <c r="K132" s="211"/>
      <c r="L132" s="211"/>
      <c r="M132" s="211"/>
      <c r="N132" s="211"/>
      <c r="O132" s="211"/>
      <c r="P132" s="211"/>
      <c r="Q132" s="211"/>
      <c r="R132" s="211"/>
      <c r="S132" s="211"/>
      <c r="T132" s="211"/>
      <c r="U132" s="211"/>
      <c r="V132" s="211"/>
      <c r="W132" s="211"/>
      <c r="X132" s="211"/>
      <c r="Y132" s="211"/>
      <c r="Z132" s="211"/>
    </row>
    <row r="133" spans="1:26" ht="15.75" customHeight="1">
      <c r="A133" s="211"/>
      <c r="B133" s="211"/>
      <c r="C133" s="211"/>
      <c r="D133" s="211"/>
      <c r="E133" s="211"/>
      <c r="F133" s="211"/>
      <c r="G133" s="211"/>
      <c r="H133" s="211"/>
      <c r="I133" s="211"/>
      <c r="J133" s="211"/>
      <c r="K133" s="211"/>
      <c r="L133" s="211"/>
      <c r="M133" s="211"/>
      <c r="N133" s="211"/>
      <c r="O133" s="211"/>
      <c r="P133" s="211"/>
      <c r="Q133" s="211"/>
      <c r="R133" s="211"/>
      <c r="S133" s="211"/>
      <c r="T133" s="211"/>
      <c r="U133" s="211"/>
      <c r="V133" s="211"/>
      <c r="W133" s="211"/>
      <c r="X133" s="211"/>
      <c r="Y133" s="211"/>
      <c r="Z133" s="211"/>
    </row>
    <row r="134" spans="1:26" ht="15.75" customHeight="1">
      <c r="A134" s="211"/>
      <c r="B134" s="211"/>
      <c r="C134" s="211"/>
      <c r="D134" s="211"/>
      <c r="E134" s="211"/>
      <c r="F134" s="211"/>
      <c r="G134" s="211"/>
      <c r="H134" s="211"/>
      <c r="I134" s="211"/>
      <c r="J134" s="211"/>
      <c r="K134" s="211"/>
      <c r="L134" s="211"/>
      <c r="M134" s="211"/>
      <c r="N134" s="211"/>
      <c r="O134" s="211"/>
      <c r="P134" s="211"/>
      <c r="Q134" s="211"/>
      <c r="R134" s="211"/>
      <c r="S134" s="211"/>
      <c r="T134" s="211"/>
      <c r="U134" s="211"/>
      <c r="V134" s="211"/>
      <c r="W134" s="211"/>
      <c r="X134" s="211"/>
      <c r="Y134" s="211"/>
      <c r="Z134" s="211"/>
    </row>
    <row r="135" spans="1:26" ht="15.75" customHeight="1">
      <c r="A135" s="211"/>
      <c r="B135" s="211"/>
      <c r="C135" s="211"/>
      <c r="D135" s="211"/>
      <c r="E135" s="211"/>
      <c r="F135" s="211"/>
      <c r="G135" s="211"/>
      <c r="H135" s="211"/>
      <c r="I135" s="211"/>
      <c r="J135" s="211"/>
      <c r="K135" s="211"/>
      <c r="L135" s="211"/>
      <c r="M135" s="211"/>
      <c r="N135" s="211"/>
      <c r="O135" s="211"/>
      <c r="P135" s="211"/>
      <c r="Q135" s="211"/>
      <c r="R135" s="211"/>
      <c r="S135" s="211"/>
      <c r="T135" s="211"/>
      <c r="U135" s="211"/>
      <c r="V135" s="211"/>
      <c r="W135" s="211"/>
      <c r="X135" s="211"/>
      <c r="Y135" s="211"/>
      <c r="Z135" s="211"/>
    </row>
    <row r="136" spans="1:26" ht="15.75" customHeight="1">
      <c r="A136" s="211"/>
      <c r="B136" s="211"/>
      <c r="C136" s="211"/>
      <c r="D136" s="211"/>
      <c r="E136" s="211"/>
      <c r="F136" s="211"/>
      <c r="G136" s="211"/>
      <c r="H136" s="211"/>
      <c r="I136" s="211"/>
      <c r="J136" s="211"/>
      <c r="K136" s="211"/>
      <c r="L136" s="211"/>
      <c r="M136" s="211"/>
      <c r="N136" s="211"/>
      <c r="O136" s="211"/>
      <c r="P136" s="211"/>
      <c r="Q136" s="211"/>
      <c r="R136" s="211"/>
      <c r="S136" s="211"/>
      <c r="T136" s="211"/>
      <c r="U136" s="211"/>
      <c r="V136" s="211"/>
      <c r="W136" s="211"/>
      <c r="X136" s="211"/>
      <c r="Y136" s="211"/>
      <c r="Z136" s="211"/>
    </row>
    <row r="137" spans="1:26" ht="15.75" customHeight="1">
      <c r="A137" s="211"/>
      <c r="B137" s="211"/>
      <c r="C137" s="211"/>
      <c r="D137" s="211"/>
      <c r="E137" s="211"/>
      <c r="F137" s="211"/>
      <c r="G137" s="211"/>
      <c r="H137" s="211"/>
      <c r="I137" s="211"/>
      <c r="J137" s="211"/>
      <c r="K137" s="211"/>
      <c r="L137" s="211"/>
      <c r="M137" s="211"/>
      <c r="N137" s="211"/>
      <c r="O137" s="211"/>
      <c r="P137" s="211"/>
      <c r="Q137" s="211"/>
      <c r="R137" s="211"/>
      <c r="S137" s="211"/>
      <c r="T137" s="211"/>
      <c r="U137" s="211"/>
      <c r="V137" s="211"/>
      <c r="W137" s="211"/>
      <c r="X137" s="211"/>
      <c r="Y137" s="211"/>
      <c r="Z137" s="211"/>
    </row>
    <row r="138" spans="1:26" ht="15.75" customHeight="1">
      <c r="A138" s="211"/>
      <c r="B138" s="211"/>
      <c r="C138" s="211"/>
      <c r="D138" s="211"/>
      <c r="E138" s="211"/>
      <c r="F138" s="211"/>
      <c r="G138" s="211"/>
      <c r="H138" s="211"/>
      <c r="I138" s="211"/>
      <c r="J138" s="211"/>
      <c r="K138" s="211"/>
      <c r="L138" s="211"/>
      <c r="M138" s="211"/>
      <c r="N138" s="211"/>
      <c r="O138" s="211"/>
      <c r="P138" s="211"/>
      <c r="Q138" s="211"/>
      <c r="R138" s="211"/>
      <c r="S138" s="211"/>
      <c r="T138" s="211"/>
      <c r="U138" s="211"/>
      <c r="V138" s="211"/>
      <c r="W138" s="211"/>
      <c r="X138" s="211"/>
      <c r="Y138" s="211"/>
      <c r="Z138" s="211"/>
    </row>
    <row r="139" spans="1:26" ht="15.75" customHeight="1">
      <c r="A139" s="211"/>
      <c r="B139" s="211"/>
      <c r="C139" s="211"/>
      <c r="D139" s="211"/>
      <c r="E139" s="211"/>
      <c r="F139" s="211"/>
      <c r="G139" s="211"/>
      <c r="H139" s="211"/>
      <c r="I139" s="211"/>
      <c r="J139" s="211"/>
      <c r="K139" s="211"/>
      <c r="L139" s="211"/>
      <c r="M139" s="211"/>
      <c r="N139" s="211"/>
      <c r="O139" s="211"/>
      <c r="P139" s="211"/>
      <c r="Q139" s="211"/>
      <c r="R139" s="211"/>
      <c r="S139" s="211"/>
      <c r="T139" s="211"/>
      <c r="U139" s="211"/>
      <c r="V139" s="211"/>
      <c r="W139" s="211"/>
      <c r="X139" s="211"/>
      <c r="Y139" s="211"/>
      <c r="Z139" s="211"/>
    </row>
    <row r="140" spans="1:26" ht="15.75" customHeight="1">
      <c r="A140" s="211"/>
      <c r="B140" s="211"/>
      <c r="C140" s="211"/>
      <c r="D140" s="211"/>
      <c r="E140" s="211"/>
      <c r="F140" s="211"/>
      <c r="G140" s="211"/>
      <c r="H140" s="211"/>
      <c r="I140" s="211"/>
      <c r="J140" s="211"/>
      <c r="K140" s="211"/>
      <c r="L140" s="211"/>
      <c r="M140" s="211"/>
      <c r="N140" s="211"/>
      <c r="O140" s="211"/>
      <c r="P140" s="211"/>
      <c r="Q140" s="211"/>
      <c r="R140" s="211"/>
      <c r="S140" s="211"/>
      <c r="T140" s="211"/>
      <c r="U140" s="211"/>
      <c r="V140" s="211"/>
      <c r="W140" s="211"/>
      <c r="X140" s="211"/>
      <c r="Y140" s="211"/>
      <c r="Z140" s="211"/>
    </row>
    <row r="141" spans="1:26" ht="15.75" customHeight="1">
      <c r="A141" s="211"/>
      <c r="B141" s="211"/>
      <c r="C141" s="211"/>
      <c r="D141" s="211"/>
      <c r="E141" s="211"/>
      <c r="F141" s="211"/>
      <c r="G141" s="211"/>
      <c r="H141" s="211"/>
      <c r="I141" s="211"/>
      <c r="J141" s="211"/>
      <c r="K141" s="211"/>
      <c r="L141" s="211"/>
      <c r="M141" s="211"/>
      <c r="N141" s="211"/>
      <c r="O141" s="211"/>
      <c r="P141" s="211"/>
      <c r="Q141" s="211"/>
      <c r="R141" s="211"/>
      <c r="S141" s="211"/>
      <c r="T141" s="211"/>
      <c r="U141" s="211"/>
      <c r="V141" s="211"/>
      <c r="W141" s="211"/>
      <c r="X141" s="211"/>
      <c r="Y141" s="211"/>
      <c r="Z141" s="211"/>
    </row>
    <row r="142" spans="1:26" ht="15.75" customHeight="1">
      <c r="A142" s="211"/>
      <c r="B142" s="211"/>
      <c r="C142" s="211"/>
      <c r="D142" s="211"/>
      <c r="E142" s="211"/>
      <c r="F142" s="211"/>
      <c r="G142" s="211"/>
      <c r="H142" s="211"/>
      <c r="I142" s="211"/>
      <c r="J142" s="211"/>
      <c r="K142" s="211"/>
      <c r="L142" s="211"/>
      <c r="M142" s="211"/>
      <c r="N142" s="211"/>
      <c r="O142" s="211"/>
      <c r="P142" s="211"/>
      <c r="Q142" s="211"/>
      <c r="R142" s="211"/>
      <c r="S142" s="211"/>
      <c r="T142" s="211"/>
      <c r="U142" s="211"/>
      <c r="V142" s="211"/>
      <c r="W142" s="211"/>
      <c r="X142" s="211"/>
      <c r="Y142" s="211"/>
      <c r="Z142" s="211"/>
    </row>
    <row r="143" spans="1:26" ht="15.75" customHeight="1">
      <c r="A143" s="211"/>
      <c r="B143" s="211"/>
      <c r="C143" s="211"/>
      <c r="D143" s="211"/>
      <c r="E143" s="211"/>
      <c r="F143" s="211"/>
      <c r="G143" s="211"/>
      <c r="H143" s="211"/>
      <c r="I143" s="211"/>
      <c r="J143" s="211"/>
      <c r="K143" s="211"/>
      <c r="L143" s="211"/>
      <c r="M143" s="211"/>
      <c r="N143" s="211"/>
      <c r="O143" s="211"/>
      <c r="P143" s="211"/>
      <c r="Q143" s="211"/>
      <c r="R143" s="211"/>
      <c r="S143" s="211"/>
      <c r="T143" s="211"/>
      <c r="U143" s="211"/>
      <c r="V143" s="211"/>
      <c r="W143" s="211"/>
      <c r="X143" s="211"/>
      <c r="Y143" s="211"/>
      <c r="Z143" s="211"/>
    </row>
    <row r="144" spans="1:26" ht="15.75" customHeight="1">
      <c r="A144" s="211"/>
      <c r="B144" s="211"/>
      <c r="C144" s="211"/>
      <c r="D144" s="211"/>
      <c r="E144" s="211"/>
      <c r="F144" s="211"/>
      <c r="G144" s="211"/>
      <c r="H144" s="211"/>
      <c r="I144" s="211"/>
      <c r="J144" s="211"/>
      <c r="K144" s="211"/>
      <c r="L144" s="211"/>
      <c r="M144" s="211"/>
      <c r="N144" s="211"/>
      <c r="O144" s="211"/>
      <c r="P144" s="211"/>
      <c r="Q144" s="211"/>
      <c r="R144" s="211"/>
      <c r="S144" s="211"/>
      <c r="T144" s="211"/>
      <c r="U144" s="211"/>
      <c r="V144" s="211"/>
      <c r="W144" s="211"/>
      <c r="X144" s="211"/>
      <c r="Y144" s="211"/>
      <c r="Z144" s="211"/>
    </row>
    <row r="145" spans="1:26" ht="15.75" customHeight="1">
      <c r="A145" s="211"/>
      <c r="B145" s="211"/>
      <c r="C145" s="211"/>
      <c r="D145" s="211"/>
      <c r="E145" s="211"/>
      <c r="F145" s="211"/>
      <c r="G145" s="211"/>
      <c r="H145" s="211"/>
      <c r="I145" s="211"/>
      <c r="J145" s="211"/>
      <c r="K145" s="211"/>
      <c r="L145" s="211"/>
      <c r="M145" s="211"/>
      <c r="N145" s="211"/>
      <c r="O145" s="211"/>
      <c r="P145" s="211"/>
      <c r="Q145" s="211"/>
      <c r="R145" s="211"/>
      <c r="S145" s="211"/>
      <c r="T145" s="211"/>
      <c r="U145" s="211"/>
      <c r="V145" s="211"/>
      <c r="W145" s="211"/>
      <c r="X145" s="211"/>
      <c r="Y145" s="211"/>
      <c r="Z145" s="211"/>
    </row>
    <row r="146" spans="1:26" ht="15.75" customHeight="1">
      <c r="A146" s="211"/>
      <c r="B146" s="211"/>
      <c r="C146" s="211"/>
      <c r="D146" s="211"/>
      <c r="E146" s="211"/>
      <c r="F146" s="211"/>
      <c r="G146" s="211"/>
      <c r="H146" s="211"/>
      <c r="I146" s="211"/>
      <c r="J146" s="211"/>
      <c r="K146" s="211"/>
      <c r="L146" s="211"/>
      <c r="M146" s="211"/>
      <c r="N146" s="211"/>
      <c r="O146" s="211"/>
      <c r="P146" s="211"/>
      <c r="Q146" s="211"/>
      <c r="R146" s="211"/>
      <c r="S146" s="211"/>
      <c r="T146" s="211"/>
      <c r="U146" s="211"/>
      <c r="V146" s="211"/>
      <c r="W146" s="211"/>
      <c r="X146" s="211"/>
      <c r="Y146" s="211"/>
      <c r="Z146" s="211"/>
    </row>
    <row r="147" spans="1:26" ht="15.75" customHeight="1">
      <c r="A147" s="211"/>
      <c r="B147" s="211"/>
      <c r="C147" s="211"/>
      <c r="D147" s="211"/>
      <c r="E147" s="211"/>
      <c r="F147" s="211"/>
      <c r="G147" s="211"/>
      <c r="H147" s="211"/>
      <c r="I147" s="211"/>
      <c r="J147" s="211"/>
      <c r="K147" s="211"/>
      <c r="L147" s="211"/>
      <c r="M147" s="211"/>
      <c r="N147" s="211"/>
      <c r="O147" s="211"/>
      <c r="P147" s="211"/>
      <c r="Q147" s="211"/>
      <c r="R147" s="211"/>
      <c r="S147" s="211"/>
      <c r="T147" s="211"/>
      <c r="U147" s="211"/>
      <c r="V147" s="211"/>
      <c r="W147" s="211"/>
      <c r="X147" s="211"/>
      <c r="Y147" s="211"/>
      <c r="Z147" s="211"/>
    </row>
    <row r="148" spans="1:26" ht="15.75" customHeight="1">
      <c r="A148" s="211"/>
      <c r="B148" s="211"/>
      <c r="C148" s="211"/>
      <c r="D148" s="211"/>
      <c r="E148" s="211"/>
      <c r="F148" s="211"/>
      <c r="G148" s="211"/>
      <c r="H148" s="211"/>
      <c r="I148" s="211"/>
      <c r="J148" s="211"/>
      <c r="K148" s="211"/>
      <c r="L148" s="211"/>
      <c r="M148" s="211"/>
      <c r="N148" s="211"/>
      <c r="O148" s="211"/>
      <c r="P148" s="211"/>
      <c r="Q148" s="211"/>
      <c r="R148" s="211"/>
      <c r="S148" s="211"/>
      <c r="T148" s="211"/>
      <c r="U148" s="211"/>
      <c r="V148" s="211"/>
      <c r="W148" s="211"/>
      <c r="X148" s="211"/>
      <c r="Y148" s="211"/>
      <c r="Z148" s="211"/>
    </row>
    <row r="149" spans="1:26" ht="15.75" customHeight="1">
      <c r="A149" s="211"/>
      <c r="B149" s="211"/>
      <c r="C149" s="211"/>
      <c r="D149" s="211"/>
      <c r="E149" s="211"/>
      <c r="F149" s="211"/>
      <c r="G149" s="211"/>
      <c r="H149" s="211"/>
      <c r="I149" s="211"/>
      <c r="J149" s="211"/>
      <c r="K149" s="211"/>
      <c r="L149" s="211"/>
      <c r="M149" s="211"/>
      <c r="N149" s="211"/>
      <c r="O149" s="211"/>
      <c r="P149" s="211"/>
      <c r="Q149" s="211"/>
      <c r="R149" s="211"/>
      <c r="S149" s="211"/>
      <c r="T149" s="211"/>
      <c r="U149" s="211"/>
      <c r="V149" s="211"/>
      <c r="W149" s="211"/>
      <c r="X149" s="211"/>
      <c r="Y149" s="211"/>
      <c r="Z149" s="211"/>
    </row>
    <row r="150" spans="1:26" ht="15.75" customHeight="1">
      <c r="A150" s="211"/>
      <c r="B150" s="211"/>
      <c r="C150" s="211"/>
      <c r="D150" s="211"/>
      <c r="E150" s="211"/>
      <c r="F150" s="211"/>
      <c r="G150" s="211"/>
      <c r="H150" s="211"/>
      <c r="I150" s="211"/>
      <c r="J150" s="211"/>
      <c r="K150" s="211"/>
      <c r="L150" s="211"/>
      <c r="M150" s="211"/>
      <c r="N150" s="211"/>
      <c r="O150" s="211"/>
      <c r="P150" s="211"/>
      <c r="Q150" s="211"/>
      <c r="R150" s="211"/>
      <c r="S150" s="211"/>
      <c r="T150" s="211"/>
      <c r="U150" s="211"/>
      <c r="V150" s="211"/>
      <c r="W150" s="211"/>
      <c r="X150" s="211"/>
      <c r="Y150" s="211"/>
      <c r="Z150" s="211"/>
    </row>
    <row r="151" spans="1:26" ht="15.75" customHeight="1">
      <c r="A151" s="211"/>
      <c r="B151" s="211"/>
      <c r="C151" s="211"/>
      <c r="D151" s="211"/>
      <c r="E151" s="211"/>
      <c r="F151" s="211"/>
      <c r="G151" s="211"/>
      <c r="H151" s="211"/>
      <c r="I151" s="211"/>
      <c r="J151" s="211"/>
      <c r="K151" s="211"/>
      <c r="L151" s="211"/>
      <c r="M151" s="211"/>
      <c r="N151" s="211"/>
      <c r="O151" s="211"/>
      <c r="P151" s="211"/>
      <c r="Q151" s="211"/>
      <c r="R151" s="211"/>
      <c r="S151" s="211"/>
      <c r="T151" s="211"/>
      <c r="U151" s="211"/>
      <c r="V151" s="211"/>
      <c r="W151" s="211"/>
      <c r="X151" s="211"/>
      <c r="Y151" s="211"/>
      <c r="Z151" s="211"/>
    </row>
    <row r="152" spans="1:26" ht="15.75" customHeight="1">
      <c r="A152" s="211"/>
      <c r="B152" s="211"/>
      <c r="C152" s="211"/>
      <c r="D152" s="211"/>
      <c r="E152" s="211"/>
      <c r="F152" s="211"/>
      <c r="G152" s="211"/>
      <c r="H152" s="211"/>
      <c r="I152" s="211"/>
      <c r="J152" s="211"/>
      <c r="K152" s="211"/>
      <c r="L152" s="211"/>
      <c r="M152" s="211"/>
      <c r="N152" s="211"/>
      <c r="O152" s="211"/>
      <c r="P152" s="211"/>
      <c r="Q152" s="211"/>
      <c r="R152" s="211"/>
      <c r="S152" s="211"/>
      <c r="T152" s="211"/>
      <c r="U152" s="211"/>
      <c r="V152" s="211"/>
      <c r="W152" s="211"/>
      <c r="X152" s="211"/>
      <c r="Y152" s="211"/>
      <c r="Z152" s="211"/>
    </row>
    <row r="153" spans="1:26" ht="15.75" customHeight="1">
      <c r="A153" s="211"/>
      <c r="B153" s="211"/>
      <c r="C153" s="211"/>
      <c r="D153" s="211"/>
      <c r="E153" s="211"/>
      <c r="F153" s="211"/>
      <c r="G153" s="211"/>
      <c r="H153" s="211"/>
      <c r="I153" s="211"/>
      <c r="J153" s="211"/>
      <c r="K153" s="211"/>
      <c r="L153" s="211"/>
      <c r="M153" s="211"/>
      <c r="N153" s="211"/>
      <c r="O153" s="211"/>
      <c r="P153" s="211"/>
      <c r="Q153" s="211"/>
      <c r="R153" s="211"/>
      <c r="S153" s="211"/>
      <c r="T153" s="211"/>
      <c r="U153" s="211"/>
      <c r="V153" s="211"/>
      <c r="W153" s="211"/>
      <c r="X153" s="211"/>
      <c r="Y153" s="211"/>
      <c r="Z153" s="211"/>
    </row>
    <row r="154" spans="1:26" ht="15.75" customHeight="1">
      <c r="A154" s="211"/>
      <c r="B154" s="211"/>
      <c r="C154" s="211"/>
      <c r="D154" s="211"/>
      <c r="E154" s="211"/>
      <c r="F154" s="211"/>
      <c r="G154" s="211"/>
      <c r="H154" s="211"/>
      <c r="I154" s="211"/>
      <c r="J154" s="211"/>
      <c r="K154" s="211"/>
      <c r="L154" s="211"/>
      <c r="M154" s="211"/>
      <c r="N154" s="211"/>
      <c r="O154" s="211"/>
      <c r="P154" s="211"/>
      <c r="Q154" s="211"/>
      <c r="R154" s="211"/>
      <c r="S154" s="211"/>
      <c r="T154" s="211"/>
      <c r="U154" s="211"/>
      <c r="V154" s="211"/>
      <c r="W154" s="211"/>
      <c r="X154" s="211"/>
      <c r="Y154" s="211"/>
      <c r="Z154" s="211"/>
    </row>
    <row r="155" spans="1:26" ht="15.75" customHeight="1">
      <c r="A155" s="211"/>
      <c r="B155" s="211"/>
      <c r="C155" s="211"/>
      <c r="D155" s="211"/>
      <c r="E155" s="211"/>
      <c r="F155" s="211"/>
      <c r="G155" s="211"/>
      <c r="H155" s="211"/>
      <c r="I155" s="211"/>
      <c r="J155" s="211"/>
      <c r="K155" s="211"/>
      <c r="L155" s="211"/>
      <c r="M155" s="211"/>
      <c r="N155" s="211"/>
      <c r="O155" s="211"/>
      <c r="P155" s="211"/>
      <c r="Q155" s="211"/>
      <c r="R155" s="211"/>
      <c r="S155" s="211"/>
      <c r="T155" s="211"/>
      <c r="U155" s="211"/>
      <c r="V155" s="211"/>
      <c r="W155" s="211"/>
      <c r="X155" s="211"/>
      <c r="Y155" s="211"/>
      <c r="Z155" s="211"/>
    </row>
    <row r="156" spans="1:26" ht="15.75" customHeight="1">
      <c r="A156" s="211"/>
      <c r="B156" s="211"/>
      <c r="C156" s="211"/>
      <c r="D156" s="211"/>
      <c r="E156" s="211"/>
      <c r="F156" s="211"/>
      <c r="G156" s="211"/>
      <c r="H156" s="211"/>
      <c r="I156" s="211"/>
      <c r="J156" s="211"/>
      <c r="K156" s="211"/>
      <c r="L156" s="211"/>
      <c r="M156" s="211"/>
      <c r="N156" s="211"/>
      <c r="O156" s="211"/>
      <c r="P156" s="211"/>
      <c r="Q156" s="211"/>
      <c r="R156" s="211"/>
      <c r="S156" s="211"/>
      <c r="T156" s="211"/>
      <c r="U156" s="211"/>
      <c r="V156" s="211"/>
      <c r="W156" s="211"/>
      <c r="X156" s="211"/>
      <c r="Y156" s="211"/>
      <c r="Z156" s="211"/>
    </row>
    <row r="157" spans="1:26" ht="15.75" customHeight="1">
      <c r="A157" s="211"/>
      <c r="B157" s="211"/>
      <c r="C157" s="211"/>
      <c r="D157" s="211"/>
      <c r="E157" s="211"/>
      <c r="F157" s="211"/>
      <c r="G157" s="211"/>
      <c r="H157" s="211"/>
      <c r="I157" s="211"/>
      <c r="J157" s="211"/>
      <c r="K157" s="211"/>
      <c r="L157" s="211"/>
      <c r="M157" s="211"/>
      <c r="N157" s="211"/>
      <c r="O157" s="211"/>
      <c r="P157" s="211"/>
      <c r="Q157" s="211"/>
      <c r="R157" s="211"/>
      <c r="S157" s="211"/>
      <c r="T157" s="211"/>
      <c r="U157" s="211"/>
      <c r="V157" s="211"/>
      <c r="W157" s="211"/>
      <c r="X157" s="211"/>
      <c r="Y157" s="211"/>
      <c r="Z157" s="211"/>
    </row>
    <row r="158" spans="1:26" ht="15.75" customHeight="1">
      <c r="A158" s="211"/>
      <c r="B158" s="211"/>
      <c r="C158" s="211"/>
      <c r="D158" s="211"/>
      <c r="E158" s="211"/>
      <c r="F158" s="211"/>
      <c r="G158" s="211"/>
      <c r="H158" s="211"/>
      <c r="I158" s="211"/>
      <c r="J158" s="211"/>
      <c r="K158" s="211"/>
      <c r="L158" s="211"/>
      <c r="M158" s="211"/>
      <c r="N158" s="211"/>
      <c r="O158" s="211"/>
      <c r="P158" s="211"/>
      <c r="Q158" s="211"/>
      <c r="R158" s="211"/>
      <c r="S158" s="211"/>
      <c r="T158" s="211"/>
      <c r="U158" s="211"/>
      <c r="V158" s="211"/>
      <c r="W158" s="211"/>
      <c r="X158" s="211"/>
      <c r="Y158" s="211"/>
      <c r="Z158" s="211"/>
    </row>
    <row r="159" spans="1:26" ht="15.75" customHeight="1">
      <c r="A159" s="211"/>
      <c r="B159" s="211"/>
      <c r="C159" s="211"/>
      <c r="D159" s="211"/>
      <c r="E159" s="211"/>
      <c r="F159" s="211"/>
      <c r="G159" s="211"/>
      <c r="H159" s="211"/>
      <c r="I159" s="211"/>
      <c r="J159" s="211"/>
      <c r="K159" s="211"/>
      <c r="L159" s="211"/>
      <c r="M159" s="211"/>
      <c r="N159" s="211"/>
      <c r="O159" s="211"/>
      <c r="P159" s="211"/>
      <c r="Q159" s="211"/>
      <c r="R159" s="211"/>
      <c r="S159" s="211"/>
      <c r="T159" s="211"/>
      <c r="U159" s="211"/>
      <c r="V159" s="211"/>
      <c r="W159" s="211"/>
      <c r="X159" s="211"/>
      <c r="Y159" s="211"/>
      <c r="Z159" s="211"/>
    </row>
    <row r="160" spans="1:26" ht="15.75" customHeight="1">
      <c r="A160" s="211"/>
      <c r="B160" s="211"/>
      <c r="C160" s="211"/>
      <c r="D160" s="211"/>
      <c r="E160" s="211"/>
      <c r="F160" s="211"/>
      <c r="G160" s="211"/>
      <c r="H160" s="211"/>
      <c r="I160" s="211"/>
      <c r="J160" s="211"/>
      <c r="K160" s="211"/>
      <c r="L160" s="211"/>
      <c r="M160" s="211"/>
      <c r="N160" s="211"/>
      <c r="O160" s="211"/>
      <c r="P160" s="211"/>
      <c r="Q160" s="211"/>
      <c r="R160" s="211"/>
      <c r="S160" s="211"/>
      <c r="T160" s="211"/>
      <c r="U160" s="211"/>
      <c r="V160" s="211"/>
      <c r="W160" s="211"/>
      <c r="X160" s="211"/>
      <c r="Y160" s="211"/>
      <c r="Z160" s="211"/>
    </row>
    <row r="161" spans="1:26" ht="15.75" customHeight="1">
      <c r="A161" s="211"/>
      <c r="B161" s="211"/>
      <c r="C161" s="211"/>
      <c r="D161" s="211"/>
      <c r="E161" s="211"/>
      <c r="F161" s="211"/>
      <c r="G161" s="211"/>
      <c r="H161" s="211"/>
      <c r="I161" s="211"/>
      <c r="J161" s="211"/>
      <c r="K161" s="211"/>
      <c r="L161" s="211"/>
      <c r="M161" s="211"/>
      <c r="N161" s="211"/>
      <c r="O161" s="211"/>
      <c r="P161" s="211"/>
      <c r="Q161" s="211"/>
      <c r="R161" s="211"/>
      <c r="S161" s="211"/>
      <c r="T161" s="211"/>
      <c r="U161" s="211"/>
      <c r="V161" s="211"/>
      <c r="W161" s="211"/>
      <c r="X161" s="211"/>
      <c r="Y161" s="211"/>
      <c r="Z161" s="211"/>
    </row>
    <row r="162" spans="1:26" ht="15.75" customHeight="1">
      <c r="A162" s="211"/>
      <c r="B162" s="211"/>
      <c r="C162" s="211"/>
      <c r="D162" s="211"/>
      <c r="E162" s="211"/>
      <c r="F162" s="211"/>
      <c r="G162" s="211"/>
      <c r="H162" s="211"/>
      <c r="I162" s="211"/>
      <c r="J162" s="211"/>
      <c r="K162" s="211"/>
      <c r="L162" s="211"/>
      <c r="M162" s="211"/>
      <c r="N162" s="211"/>
      <c r="O162" s="211"/>
      <c r="P162" s="211"/>
      <c r="Q162" s="211"/>
      <c r="R162" s="211"/>
      <c r="S162" s="211"/>
      <c r="T162" s="211"/>
      <c r="U162" s="211"/>
      <c r="V162" s="211"/>
      <c r="W162" s="211"/>
      <c r="X162" s="211"/>
      <c r="Y162" s="211"/>
      <c r="Z162" s="211"/>
    </row>
    <row r="163" spans="1:26" ht="15.75" customHeight="1">
      <c r="A163" s="211"/>
      <c r="B163" s="211"/>
      <c r="C163" s="211"/>
      <c r="D163" s="211"/>
      <c r="E163" s="211"/>
      <c r="F163" s="211"/>
      <c r="G163" s="211"/>
      <c r="H163" s="211"/>
      <c r="I163" s="211"/>
      <c r="J163" s="211"/>
      <c r="K163" s="211"/>
      <c r="L163" s="211"/>
      <c r="M163" s="211"/>
      <c r="N163" s="211"/>
      <c r="O163" s="211"/>
      <c r="P163" s="211"/>
      <c r="Q163" s="211"/>
      <c r="R163" s="211"/>
      <c r="S163" s="211"/>
      <c r="T163" s="211"/>
      <c r="U163" s="211"/>
      <c r="V163" s="211"/>
      <c r="W163" s="211"/>
      <c r="X163" s="211"/>
      <c r="Y163" s="211"/>
      <c r="Z163" s="211"/>
    </row>
    <row r="164" spans="1:26" ht="15.75" customHeight="1">
      <c r="A164" s="211"/>
      <c r="B164" s="211"/>
      <c r="C164" s="211"/>
      <c r="D164" s="211"/>
      <c r="E164" s="211"/>
      <c r="F164" s="211"/>
      <c r="G164" s="211"/>
      <c r="H164" s="211"/>
      <c r="I164" s="211"/>
      <c r="J164" s="211"/>
      <c r="K164" s="211"/>
      <c r="L164" s="211"/>
      <c r="M164" s="211"/>
      <c r="N164" s="211"/>
      <c r="O164" s="211"/>
      <c r="P164" s="211"/>
      <c r="Q164" s="211"/>
      <c r="R164" s="211"/>
      <c r="S164" s="211"/>
      <c r="T164" s="211"/>
      <c r="U164" s="211"/>
      <c r="V164" s="211"/>
      <c r="W164" s="211"/>
      <c r="X164" s="211"/>
      <c r="Y164" s="211"/>
      <c r="Z164" s="211"/>
    </row>
    <row r="165" spans="1:26" ht="15.75" customHeight="1">
      <c r="A165" s="211"/>
      <c r="B165" s="211"/>
      <c r="C165" s="211"/>
      <c r="D165" s="211"/>
      <c r="E165" s="211"/>
      <c r="F165" s="211"/>
      <c r="G165" s="211"/>
      <c r="H165" s="211"/>
      <c r="I165" s="211"/>
      <c r="J165" s="211"/>
      <c r="K165" s="211"/>
      <c r="L165" s="211"/>
      <c r="M165" s="211"/>
      <c r="N165" s="211"/>
      <c r="O165" s="211"/>
      <c r="P165" s="211"/>
      <c r="Q165" s="211"/>
      <c r="R165" s="211"/>
      <c r="S165" s="211"/>
      <c r="T165" s="211"/>
      <c r="U165" s="211"/>
      <c r="V165" s="211"/>
      <c r="W165" s="211"/>
      <c r="X165" s="211"/>
      <c r="Y165" s="211"/>
      <c r="Z165" s="211"/>
    </row>
    <row r="166" spans="1:26" ht="15.75" customHeight="1">
      <c r="A166" s="211"/>
      <c r="B166" s="211"/>
      <c r="C166" s="211"/>
      <c r="D166" s="211"/>
      <c r="E166" s="211"/>
      <c r="F166" s="211"/>
      <c r="G166" s="211"/>
      <c r="H166" s="211"/>
      <c r="I166" s="211"/>
      <c r="J166" s="211"/>
      <c r="K166" s="211"/>
      <c r="L166" s="211"/>
      <c r="M166" s="211"/>
      <c r="N166" s="211"/>
      <c r="O166" s="211"/>
      <c r="P166" s="211"/>
      <c r="Q166" s="211"/>
      <c r="R166" s="211"/>
      <c r="S166" s="211"/>
      <c r="T166" s="211"/>
      <c r="U166" s="211"/>
      <c r="V166" s="211"/>
      <c r="W166" s="211"/>
      <c r="X166" s="211"/>
      <c r="Y166" s="211"/>
      <c r="Z166" s="211"/>
    </row>
    <row r="167" spans="1:26" ht="15.75" customHeight="1">
      <c r="A167" s="211"/>
      <c r="B167" s="211"/>
      <c r="C167" s="211"/>
      <c r="D167" s="211"/>
      <c r="E167" s="211"/>
      <c r="F167" s="211"/>
      <c r="G167" s="211"/>
      <c r="H167" s="211"/>
      <c r="I167" s="211"/>
      <c r="J167" s="211"/>
      <c r="K167" s="211"/>
      <c r="L167" s="211"/>
      <c r="M167" s="211"/>
      <c r="N167" s="211"/>
      <c r="O167" s="211"/>
      <c r="P167" s="211"/>
      <c r="Q167" s="211"/>
      <c r="R167" s="211"/>
      <c r="S167" s="211"/>
      <c r="T167" s="211"/>
      <c r="U167" s="211"/>
      <c r="V167" s="211"/>
      <c r="W167" s="211"/>
      <c r="X167" s="211"/>
      <c r="Y167" s="211"/>
      <c r="Z167" s="211"/>
    </row>
    <row r="168" spans="1:26" ht="15.75" customHeight="1">
      <c r="A168" s="211"/>
      <c r="B168" s="211"/>
      <c r="C168" s="211"/>
      <c r="D168" s="211"/>
      <c r="E168" s="211"/>
      <c r="F168" s="211"/>
      <c r="G168" s="211"/>
      <c r="H168" s="211"/>
      <c r="I168" s="211"/>
      <c r="J168" s="211"/>
      <c r="K168" s="211"/>
      <c r="L168" s="211"/>
      <c r="M168" s="211"/>
      <c r="N168" s="211"/>
      <c r="O168" s="211"/>
      <c r="P168" s="211"/>
      <c r="Q168" s="211"/>
      <c r="R168" s="211"/>
      <c r="S168" s="211"/>
      <c r="T168" s="211"/>
      <c r="U168" s="211"/>
      <c r="V168" s="211"/>
      <c r="W168" s="211"/>
      <c r="X168" s="211"/>
      <c r="Y168" s="211"/>
      <c r="Z168" s="211"/>
    </row>
    <row r="169" spans="1:26" ht="15.75" customHeight="1">
      <c r="A169" s="211"/>
      <c r="B169" s="211"/>
      <c r="C169" s="211"/>
      <c r="D169" s="211"/>
      <c r="E169" s="211"/>
      <c r="F169" s="211"/>
      <c r="G169" s="211"/>
      <c r="H169" s="211"/>
      <c r="I169" s="211"/>
      <c r="J169" s="211"/>
      <c r="K169" s="211"/>
      <c r="L169" s="211"/>
      <c r="M169" s="211"/>
      <c r="N169" s="211"/>
      <c r="O169" s="211"/>
      <c r="P169" s="211"/>
      <c r="Q169" s="211"/>
      <c r="R169" s="211"/>
      <c r="S169" s="211"/>
      <c r="T169" s="211"/>
      <c r="U169" s="211"/>
      <c r="V169" s="211"/>
      <c r="W169" s="211"/>
      <c r="X169" s="211"/>
      <c r="Y169" s="211"/>
      <c r="Z169" s="211"/>
    </row>
    <row r="170" spans="1:26" ht="15.75" customHeight="1">
      <c r="A170" s="211"/>
      <c r="B170" s="211"/>
      <c r="C170" s="211"/>
      <c r="D170" s="211"/>
      <c r="E170" s="211"/>
      <c r="F170" s="211"/>
      <c r="G170" s="211"/>
      <c r="H170" s="211"/>
      <c r="I170" s="211"/>
      <c r="J170" s="211"/>
      <c r="K170" s="211"/>
      <c r="L170" s="211"/>
      <c r="M170" s="211"/>
      <c r="N170" s="211"/>
      <c r="O170" s="211"/>
      <c r="P170" s="211"/>
      <c r="Q170" s="211"/>
      <c r="R170" s="211"/>
      <c r="S170" s="211"/>
      <c r="T170" s="211"/>
      <c r="U170" s="211"/>
      <c r="V170" s="211"/>
      <c r="W170" s="211"/>
      <c r="X170" s="211"/>
      <c r="Y170" s="211"/>
      <c r="Z170" s="211"/>
    </row>
    <row r="171" spans="1:26" ht="15.75" customHeight="1">
      <c r="A171" s="211"/>
      <c r="B171" s="211"/>
      <c r="C171" s="211"/>
      <c r="D171" s="211"/>
      <c r="E171" s="211"/>
      <c r="F171" s="211"/>
      <c r="G171" s="211"/>
      <c r="H171" s="211"/>
      <c r="I171" s="211"/>
      <c r="J171" s="211"/>
      <c r="K171" s="211"/>
      <c r="L171" s="211"/>
      <c r="M171" s="211"/>
      <c r="N171" s="211"/>
      <c r="O171" s="211"/>
      <c r="P171" s="211"/>
      <c r="Q171" s="211"/>
      <c r="R171" s="211"/>
      <c r="S171" s="211"/>
      <c r="T171" s="211"/>
      <c r="U171" s="211"/>
      <c r="V171" s="211"/>
      <c r="W171" s="211"/>
      <c r="X171" s="211"/>
      <c r="Y171" s="211"/>
      <c r="Z171" s="211"/>
    </row>
    <row r="172" spans="1:26" ht="15.75" customHeight="1">
      <c r="A172" s="211"/>
      <c r="B172" s="211"/>
      <c r="C172" s="211"/>
      <c r="D172" s="211"/>
      <c r="E172" s="211"/>
      <c r="F172" s="211"/>
      <c r="G172" s="211"/>
      <c r="H172" s="211"/>
      <c r="I172" s="211"/>
      <c r="J172" s="211"/>
      <c r="K172" s="211"/>
      <c r="L172" s="211"/>
      <c r="M172" s="211"/>
      <c r="N172" s="211"/>
      <c r="O172" s="211"/>
      <c r="P172" s="211"/>
      <c r="Q172" s="211"/>
      <c r="R172" s="211"/>
      <c r="S172" s="211"/>
      <c r="T172" s="211"/>
      <c r="U172" s="211"/>
      <c r="V172" s="211"/>
      <c r="W172" s="211"/>
      <c r="X172" s="211"/>
      <c r="Y172" s="211"/>
      <c r="Z172" s="211"/>
    </row>
    <row r="173" spans="1:26" ht="15.75" customHeight="1">
      <c r="A173" s="211"/>
      <c r="B173" s="211"/>
      <c r="C173" s="211"/>
      <c r="D173" s="211"/>
      <c r="E173" s="211"/>
      <c r="F173" s="211"/>
      <c r="G173" s="211"/>
      <c r="H173" s="211"/>
      <c r="I173" s="211"/>
      <c r="J173" s="211"/>
      <c r="K173" s="211"/>
      <c r="L173" s="211"/>
      <c r="M173" s="211"/>
      <c r="N173" s="211"/>
      <c r="O173" s="211"/>
      <c r="P173" s="211"/>
      <c r="Q173" s="211"/>
      <c r="R173" s="211"/>
      <c r="S173" s="211"/>
      <c r="T173" s="211"/>
      <c r="U173" s="211"/>
      <c r="V173" s="211"/>
      <c r="W173" s="211"/>
      <c r="X173" s="211"/>
      <c r="Y173" s="211"/>
      <c r="Z173" s="211"/>
    </row>
    <row r="174" spans="1:26" ht="15.75" customHeight="1">
      <c r="A174" s="211"/>
      <c r="B174" s="211"/>
      <c r="C174" s="211"/>
      <c r="D174" s="211"/>
      <c r="E174" s="211"/>
      <c r="F174" s="211"/>
      <c r="G174" s="211"/>
      <c r="H174" s="211"/>
      <c r="I174" s="211"/>
      <c r="J174" s="211"/>
      <c r="K174" s="211"/>
      <c r="L174" s="211"/>
      <c r="M174" s="211"/>
      <c r="N174" s="211"/>
      <c r="O174" s="211"/>
      <c r="P174" s="211"/>
      <c r="Q174" s="211"/>
      <c r="R174" s="211"/>
      <c r="S174" s="211"/>
      <c r="T174" s="211"/>
      <c r="U174" s="211"/>
      <c r="V174" s="211"/>
      <c r="W174" s="211"/>
      <c r="X174" s="211"/>
      <c r="Y174" s="211"/>
      <c r="Z174" s="211"/>
    </row>
    <row r="175" spans="1:26" ht="15.75" customHeight="1">
      <c r="A175" s="211"/>
      <c r="B175" s="211"/>
      <c r="C175" s="211"/>
      <c r="D175" s="211"/>
      <c r="E175" s="211"/>
      <c r="F175" s="211"/>
      <c r="G175" s="211"/>
      <c r="H175" s="211"/>
      <c r="I175" s="211"/>
      <c r="J175" s="211"/>
      <c r="K175" s="211"/>
      <c r="L175" s="211"/>
      <c r="M175" s="211"/>
      <c r="N175" s="211"/>
      <c r="O175" s="211"/>
      <c r="P175" s="211"/>
      <c r="Q175" s="211"/>
      <c r="R175" s="211"/>
      <c r="S175" s="211"/>
      <c r="T175" s="211"/>
      <c r="U175" s="211"/>
      <c r="V175" s="211"/>
      <c r="W175" s="211"/>
      <c r="X175" s="211"/>
      <c r="Y175" s="211"/>
      <c r="Z175" s="211"/>
    </row>
    <row r="176" spans="1:26" ht="15.75" customHeight="1">
      <c r="A176" s="211"/>
      <c r="B176" s="211"/>
      <c r="C176" s="211"/>
      <c r="D176" s="211"/>
      <c r="E176" s="211"/>
      <c r="F176" s="211"/>
      <c r="G176" s="211"/>
      <c r="H176" s="211"/>
      <c r="I176" s="211"/>
      <c r="J176" s="211"/>
      <c r="K176" s="211"/>
      <c r="L176" s="211"/>
      <c r="M176" s="211"/>
      <c r="N176" s="211"/>
      <c r="O176" s="211"/>
      <c r="P176" s="211"/>
      <c r="Q176" s="211"/>
      <c r="R176" s="211"/>
      <c r="S176" s="211"/>
      <c r="T176" s="211"/>
      <c r="U176" s="211"/>
      <c r="V176" s="211"/>
      <c r="W176" s="211"/>
      <c r="X176" s="211"/>
      <c r="Y176" s="211"/>
      <c r="Z176" s="211"/>
    </row>
    <row r="177" spans="1:26" ht="15.75" customHeight="1">
      <c r="A177" s="211"/>
      <c r="B177" s="211"/>
      <c r="C177" s="211"/>
      <c r="D177" s="211"/>
      <c r="E177" s="211"/>
      <c r="F177" s="211"/>
      <c r="G177" s="211"/>
      <c r="H177" s="211"/>
      <c r="I177" s="211"/>
      <c r="J177" s="211"/>
      <c r="K177" s="211"/>
      <c r="L177" s="211"/>
      <c r="M177" s="211"/>
      <c r="N177" s="211"/>
      <c r="O177" s="211"/>
      <c r="P177" s="211"/>
      <c r="Q177" s="211"/>
      <c r="R177" s="211"/>
      <c r="S177" s="211"/>
      <c r="T177" s="211"/>
      <c r="U177" s="211"/>
      <c r="V177" s="211"/>
      <c r="W177" s="211"/>
      <c r="X177" s="211"/>
      <c r="Y177" s="211"/>
      <c r="Z177" s="211"/>
    </row>
    <row r="178" spans="1:26" ht="15.75" customHeight="1">
      <c r="A178" s="211"/>
      <c r="B178" s="211"/>
      <c r="C178" s="211"/>
      <c r="D178" s="211"/>
      <c r="E178" s="211"/>
      <c r="F178" s="211"/>
      <c r="G178" s="211"/>
      <c r="H178" s="211"/>
      <c r="I178" s="211"/>
      <c r="J178" s="211"/>
      <c r="K178" s="211"/>
      <c r="L178" s="211"/>
      <c r="M178" s="211"/>
      <c r="N178" s="211"/>
      <c r="O178" s="211"/>
      <c r="P178" s="211"/>
      <c r="Q178" s="211"/>
      <c r="R178" s="211"/>
      <c r="S178" s="211"/>
      <c r="T178" s="211"/>
      <c r="U178" s="211"/>
      <c r="V178" s="211"/>
      <c r="W178" s="211"/>
      <c r="X178" s="211"/>
      <c r="Y178" s="211"/>
      <c r="Z178" s="211"/>
    </row>
    <row r="179" spans="1:26" ht="15.75" customHeight="1">
      <c r="A179" s="211"/>
      <c r="B179" s="211"/>
      <c r="C179" s="211"/>
      <c r="D179" s="211"/>
      <c r="E179" s="211"/>
      <c r="F179" s="211"/>
      <c r="G179" s="211"/>
      <c r="H179" s="211"/>
      <c r="I179" s="211"/>
      <c r="J179" s="211"/>
      <c r="K179" s="211"/>
      <c r="L179" s="211"/>
      <c r="M179" s="211"/>
      <c r="N179" s="211"/>
      <c r="O179" s="211"/>
      <c r="P179" s="211"/>
      <c r="Q179" s="211"/>
      <c r="R179" s="211"/>
      <c r="S179" s="211"/>
      <c r="T179" s="211"/>
      <c r="U179" s="211"/>
      <c r="V179" s="211"/>
      <c r="W179" s="211"/>
      <c r="X179" s="211"/>
      <c r="Y179" s="211"/>
      <c r="Z179" s="211"/>
    </row>
    <row r="180" spans="1:26" ht="15.75" customHeight="1">
      <c r="A180" s="211"/>
      <c r="B180" s="211"/>
      <c r="C180" s="211"/>
      <c r="D180" s="211"/>
      <c r="E180" s="211"/>
      <c r="F180" s="211"/>
      <c r="G180" s="211"/>
      <c r="H180" s="211"/>
      <c r="I180" s="211"/>
      <c r="J180" s="211"/>
      <c r="K180" s="211"/>
      <c r="L180" s="211"/>
      <c r="M180" s="211"/>
      <c r="N180" s="211"/>
      <c r="O180" s="211"/>
      <c r="P180" s="211"/>
      <c r="Q180" s="211"/>
      <c r="R180" s="211"/>
      <c r="S180" s="211"/>
      <c r="T180" s="211"/>
      <c r="U180" s="211"/>
      <c r="V180" s="211"/>
      <c r="W180" s="211"/>
      <c r="X180" s="211"/>
      <c r="Y180" s="211"/>
      <c r="Z180" s="211"/>
    </row>
    <row r="181" spans="1:26" ht="15.75" customHeight="1">
      <c r="A181" s="211"/>
      <c r="B181" s="211"/>
      <c r="C181" s="211"/>
      <c r="D181" s="211"/>
      <c r="E181" s="211"/>
      <c r="F181" s="211"/>
      <c r="G181" s="211"/>
      <c r="H181" s="211"/>
      <c r="I181" s="211"/>
      <c r="J181" s="211"/>
      <c r="K181" s="211"/>
      <c r="L181" s="211"/>
      <c r="M181" s="211"/>
      <c r="N181" s="211"/>
      <c r="O181" s="211"/>
      <c r="P181" s="211"/>
      <c r="Q181" s="211"/>
      <c r="R181" s="211"/>
      <c r="S181" s="211"/>
      <c r="T181" s="211"/>
      <c r="U181" s="211"/>
      <c r="V181" s="211"/>
      <c r="W181" s="211"/>
      <c r="X181" s="211"/>
      <c r="Y181" s="211"/>
      <c r="Z181" s="211"/>
    </row>
    <row r="182" spans="1:26" ht="15.75" customHeight="1">
      <c r="A182" s="211"/>
      <c r="B182" s="211"/>
      <c r="C182" s="211"/>
      <c r="D182" s="211"/>
      <c r="E182" s="211"/>
      <c r="F182" s="211"/>
      <c r="G182" s="211"/>
      <c r="H182" s="211"/>
      <c r="I182" s="211"/>
      <c r="J182" s="211"/>
      <c r="K182" s="211"/>
      <c r="L182" s="211"/>
      <c r="M182" s="211"/>
      <c r="N182" s="211"/>
      <c r="O182" s="211"/>
      <c r="P182" s="211"/>
      <c r="Q182" s="211"/>
      <c r="R182" s="211"/>
      <c r="S182" s="211"/>
      <c r="T182" s="211"/>
      <c r="U182" s="211"/>
      <c r="V182" s="211"/>
      <c r="W182" s="211"/>
      <c r="X182" s="211"/>
      <c r="Y182" s="211"/>
      <c r="Z182" s="211"/>
    </row>
    <row r="183" spans="1:26" ht="15.75" customHeight="1">
      <c r="A183" s="211"/>
      <c r="B183" s="211"/>
      <c r="C183" s="211"/>
      <c r="D183" s="211"/>
      <c r="E183" s="211"/>
      <c r="F183" s="211"/>
      <c r="G183" s="211"/>
      <c r="H183" s="211"/>
      <c r="I183" s="211"/>
      <c r="J183" s="211"/>
      <c r="K183" s="211"/>
      <c r="L183" s="211"/>
      <c r="M183" s="211"/>
      <c r="N183" s="211"/>
      <c r="O183" s="211"/>
      <c r="P183" s="211"/>
      <c r="Q183" s="211"/>
      <c r="R183" s="211"/>
      <c r="S183" s="211"/>
      <c r="T183" s="211"/>
      <c r="U183" s="211"/>
      <c r="V183" s="211"/>
      <c r="W183" s="211"/>
      <c r="X183" s="211"/>
      <c r="Y183" s="211"/>
      <c r="Z183" s="211"/>
    </row>
    <row r="184" spans="1:26" ht="15.75" customHeight="1">
      <c r="A184" s="211"/>
      <c r="B184" s="211"/>
      <c r="C184" s="211"/>
      <c r="D184" s="211"/>
      <c r="E184" s="211"/>
      <c r="F184" s="211"/>
      <c r="G184" s="211"/>
      <c r="H184" s="211"/>
      <c r="I184" s="211"/>
      <c r="J184" s="211"/>
      <c r="K184" s="211"/>
      <c r="L184" s="211"/>
      <c r="M184" s="211"/>
      <c r="N184" s="211"/>
      <c r="O184" s="211"/>
      <c r="P184" s="211"/>
      <c r="Q184" s="211"/>
      <c r="R184" s="211"/>
      <c r="S184" s="211"/>
      <c r="T184" s="211"/>
      <c r="U184" s="211"/>
      <c r="V184" s="211"/>
      <c r="W184" s="211"/>
      <c r="X184" s="211"/>
      <c r="Y184" s="211"/>
      <c r="Z184" s="211"/>
    </row>
    <row r="185" spans="1:26" ht="15.75" customHeight="1">
      <c r="A185" s="211"/>
      <c r="B185" s="211"/>
      <c r="C185" s="211"/>
      <c r="D185" s="211"/>
      <c r="E185" s="211"/>
      <c r="F185" s="211"/>
      <c r="G185" s="211"/>
      <c r="H185" s="211"/>
      <c r="I185" s="211"/>
      <c r="J185" s="211"/>
      <c r="K185" s="211"/>
      <c r="L185" s="211"/>
      <c r="M185" s="211"/>
      <c r="N185" s="211"/>
      <c r="O185" s="211"/>
      <c r="P185" s="211"/>
      <c r="Q185" s="211"/>
      <c r="R185" s="211"/>
      <c r="S185" s="211"/>
      <c r="T185" s="211"/>
      <c r="U185" s="211"/>
      <c r="V185" s="211"/>
      <c r="W185" s="211"/>
      <c r="X185" s="211"/>
      <c r="Y185" s="211"/>
      <c r="Z185" s="211"/>
    </row>
    <row r="186" spans="1:26" ht="15.75" customHeight="1">
      <c r="A186" s="211"/>
      <c r="B186" s="211"/>
      <c r="C186" s="211"/>
      <c r="D186" s="211"/>
      <c r="E186" s="211"/>
      <c r="F186" s="211"/>
      <c r="G186" s="211"/>
      <c r="H186" s="211"/>
      <c r="I186" s="211"/>
      <c r="J186" s="211"/>
      <c r="K186" s="211"/>
      <c r="L186" s="211"/>
      <c r="M186" s="211"/>
      <c r="N186" s="211"/>
      <c r="O186" s="211"/>
      <c r="P186" s="211"/>
      <c r="Q186" s="211"/>
      <c r="R186" s="211"/>
      <c r="S186" s="211"/>
      <c r="T186" s="211"/>
      <c r="U186" s="211"/>
      <c r="V186" s="211"/>
      <c r="W186" s="211"/>
      <c r="X186" s="211"/>
      <c r="Y186" s="211"/>
      <c r="Z186" s="211"/>
    </row>
    <row r="187" spans="1:26" ht="15.75" customHeight="1">
      <c r="A187" s="211"/>
      <c r="B187" s="211"/>
      <c r="C187" s="211"/>
      <c r="D187" s="211"/>
      <c r="E187" s="211"/>
      <c r="F187" s="211"/>
      <c r="G187" s="211"/>
      <c r="H187" s="211"/>
      <c r="I187" s="211"/>
      <c r="J187" s="211"/>
      <c r="K187" s="211"/>
      <c r="L187" s="211"/>
      <c r="M187" s="211"/>
      <c r="N187" s="211"/>
      <c r="O187" s="211"/>
      <c r="P187" s="211"/>
      <c r="Q187" s="211"/>
      <c r="R187" s="211"/>
      <c r="S187" s="211"/>
      <c r="T187" s="211"/>
      <c r="U187" s="211"/>
      <c r="V187" s="211"/>
      <c r="W187" s="211"/>
      <c r="X187" s="211"/>
      <c r="Y187" s="211"/>
      <c r="Z187" s="211"/>
    </row>
    <row r="188" spans="1:26" ht="15.75" customHeight="1">
      <c r="A188" s="211"/>
      <c r="B188" s="211"/>
      <c r="C188" s="211"/>
      <c r="D188" s="211"/>
      <c r="E188" s="211"/>
      <c r="F188" s="211"/>
      <c r="G188" s="211"/>
      <c r="H188" s="211"/>
      <c r="I188" s="211"/>
      <c r="J188" s="211"/>
      <c r="K188" s="211"/>
      <c r="L188" s="211"/>
      <c r="M188" s="211"/>
      <c r="N188" s="211"/>
      <c r="O188" s="211"/>
      <c r="P188" s="211"/>
      <c r="Q188" s="211"/>
      <c r="R188" s="211"/>
      <c r="S188" s="211"/>
      <c r="T188" s="211"/>
      <c r="U188" s="211"/>
      <c r="V188" s="211"/>
      <c r="W188" s="211"/>
      <c r="X188" s="211"/>
      <c r="Y188" s="211"/>
      <c r="Z188" s="211"/>
    </row>
    <row r="189" spans="1:26" ht="15.75" customHeight="1">
      <c r="A189" s="211"/>
      <c r="B189" s="211"/>
      <c r="C189" s="211"/>
      <c r="D189" s="211"/>
      <c r="E189" s="211"/>
      <c r="F189" s="211"/>
      <c r="G189" s="211"/>
      <c r="H189" s="211"/>
      <c r="I189" s="211"/>
      <c r="J189" s="211"/>
      <c r="K189" s="211"/>
      <c r="L189" s="211"/>
      <c r="M189" s="211"/>
      <c r="N189" s="211"/>
      <c r="O189" s="211"/>
      <c r="P189" s="211"/>
      <c r="Q189" s="211"/>
      <c r="R189" s="211"/>
      <c r="S189" s="211"/>
      <c r="T189" s="211"/>
      <c r="U189" s="211"/>
      <c r="V189" s="211"/>
      <c r="W189" s="211"/>
      <c r="X189" s="211"/>
      <c r="Y189" s="211"/>
      <c r="Z189" s="211"/>
    </row>
    <row r="190" spans="1:26" ht="15.75" customHeight="1">
      <c r="A190" s="211"/>
      <c r="B190" s="211"/>
      <c r="C190" s="211"/>
      <c r="D190" s="211"/>
      <c r="E190" s="211"/>
      <c r="F190" s="211"/>
      <c r="G190" s="211"/>
      <c r="H190" s="211"/>
      <c r="I190" s="211"/>
      <c r="J190" s="211"/>
      <c r="K190" s="211"/>
      <c r="L190" s="211"/>
      <c r="M190" s="211"/>
      <c r="N190" s="211"/>
      <c r="O190" s="211"/>
      <c r="P190" s="211"/>
      <c r="Q190" s="211"/>
      <c r="R190" s="211"/>
      <c r="S190" s="211"/>
      <c r="T190" s="211"/>
      <c r="U190" s="211"/>
      <c r="V190" s="211"/>
      <c r="W190" s="211"/>
      <c r="X190" s="211"/>
      <c r="Y190" s="211"/>
      <c r="Z190" s="211"/>
    </row>
    <row r="191" spans="1:26" ht="15.75" customHeight="1">
      <c r="A191" s="211"/>
      <c r="B191" s="211"/>
      <c r="C191" s="211"/>
      <c r="D191" s="211"/>
      <c r="E191" s="211"/>
      <c r="F191" s="211"/>
      <c r="G191" s="211"/>
      <c r="H191" s="211"/>
      <c r="I191" s="211"/>
      <c r="J191" s="211"/>
      <c r="K191" s="211"/>
      <c r="L191" s="211"/>
      <c r="M191" s="211"/>
      <c r="N191" s="211"/>
      <c r="O191" s="211"/>
      <c r="P191" s="211"/>
      <c r="Q191" s="211"/>
      <c r="R191" s="211"/>
      <c r="S191" s="211"/>
      <c r="T191" s="211"/>
      <c r="U191" s="211"/>
      <c r="V191" s="211"/>
      <c r="W191" s="211"/>
      <c r="X191" s="211"/>
      <c r="Y191" s="211"/>
      <c r="Z191" s="211"/>
    </row>
    <row r="192" spans="1:26" ht="15.75" customHeight="1">
      <c r="A192" s="211"/>
      <c r="B192" s="211"/>
      <c r="C192" s="211"/>
      <c r="D192" s="211"/>
      <c r="E192" s="211"/>
      <c r="F192" s="211"/>
      <c r="G192" s="211"/>
      <c r="H192" s="211"/>
      <c r="I192" s="211"/>
      <c r="J192" s="211"/>
      <c r="K192" s="211"/>
      <c r="L192" s="211"/>
      <c r="M192" s="211"/>
      <c r="N192" s="211"/>
      <c r="O192" s="211"/>
      <c r="P192" s="211"/>
      <c r="Q192" s="211"/>
      <c r="R192" s="211"/>
      <c r="S192" s="211"/>
      <c r="T192" s="211"/>
      <c r="U192" s="211"/>
      <c r="V192" s="211"/>
      <c r="W192" s="211"/>
      <c r="X192" s="211"/>
      <c r="Y192" s="211"/>
      <c r="Z192" s="211"/>
    </row>
    <row r="193" spans="1:26" ht="15.75" customHeight="1">
      <c r="A193" s="211"/>
      <c r="B193" s="211"/>
      <c r="C193" s="211"/>
      <c r="D193" s="211"/>
      <c r="E193" s="211"/>
      <c r="F193" s="211"/>
      <c r="G193" s="211"/>
      <c r="H193" s="211"/>
      <c r="I193" s="211"/>
      <c r="J193" s="211"/>
      <c r="K193" s="211"/>
      <c r="L193" s="211"/>
      <c r="M193" s="211"/>
      <c r="N193" s="211"/>
      <c r="O193" s="211"/>
      <c r="P193" s="211"/>
      <c r="Q193" s="211"/>
      <c r="R193" s="211"/>
      <c r="S193" s="211"/>
      <c r="T193" s="211"/>
      <c r="U193" s="211"/>
      <c r="V193" s="211"/>
      <c r="W193" s="211"/>
      <c r="X193" s="211"/>
      <c r="Y193" s="211"/>
      <c r="Z193" s="211"/>
    </row>
    <row r="194" spans="1:26" ht="15.75" customHeight="1">
      <c r="A194" s="211"/>
      <c r="B194" s="211"/>
      <c r="C194" s="211"/>
      <c r="D194" s="211"/>
      <c r="E194" s="211"/>
      <c r="F194" s="211"/>
      <c r="G194" s="211"/>
      <c r="H194" s="211"/>
      <c r="I194" s="211"/>
      <c r="J194" s="211"/>
      <c r="K194" s="211"/>
      <c r="L194" s="211"/>
      <c r="M194" s="211"/>
      <c r="N194" s="211"/>
      <c r="O194" s="211"/>
      <c r="P194" s="211"/>
      <c r="Q194" s="211"/>
      <c r="R194" s="211"/>
      <c r="S194" s="211"/>
      <c r="T194" s="211"/>
      <c r="U194" s="211"/>
      <c r="V194" s="211"/>
      <c r="W194" s="211"/>
      <c r="X194" s="211"/>
      <c r="Y194" s="211"/>
      <c r="Z194" s="211"/>
    </row>
    <row r="195" spans="1:26" ht="15.75" customHeight="1">
      <c r="A195" s="211"/>
      <c r="B195" s="211"/>
      <c r="C195" s="211"/>
      <c r="D195" s="211"/>
      <c r="E195" s="211"/>
      <c r="F195" s="211"/>
      <c r="G195" s="211"/>
      <c r="H195" s="211"/>
      <c r="I195" s="211"/>
      <c r="J195" s="211"/>
      <c r="K195" s="211"/>
      <c r="L195" s="211"/>
      <c r="M195" s="211"/>
      <c r="N195" s="211"/>
      <c r="O195" s="211"/>
      <c r="P195" s="211"/>
      <c r="Q195" s="211"/>
      <c r="R195" s="211"/>
      <c r="S195" s="211"/>
      <c r="T195" s="211"/>
      <c r="U195" s="211"/>
      <c r="V195" s="211"/>
      <c r="W195" s="211"/>
      <c r="X195" s="211"/>
      <c r="Y195" s="211"/>
      <c r="Z195" s="211"/>
    </row>
    <row r="196" spans="1:26" ht="15.75" customHeight="1">
      <c r="A196" s="211"/>
      <c r="B196" s="211"/>
      <c r="C196" s="211"/>
      <c r="D196" s="211"/>
      <c r="E196" s="211"/>
      <c r="F196" s="211"/>
      <c r="G196" s="211"/>
      <c r="H196" s="211"/>
      <c r="I196" s="211"/>
      <c r="J196" s="211"/>
      <c r="K196" s="211"/>
      <c r="L196" s="211"/>
      <c r="M196" s="211"/>
      <c r="N196" s="211"/>
      <c r="O196" s="211"/>
      <c r="P196" s="211"/>
      <c r="Q196" s="211"/>
      <c r="R196" s="211"/>
      <c r="S196" s="211"/>
      <c r="T196" s="211"/>
      <c r="U196" s="211"/>
      <c r="V196" s="211"/>
      <c r="W196" s="211"/>
      <c r="X196" s="211"/>
      <c r="Y196" s="211"/>
      <c r="Z196" s="211"/>
    </row>
    <row r="197" spans="1:26" ht="15.75" customHeight="1">
      <c r="A197" s="211"/>
      <c r="B197" s="211"/>
      <c r="C197" s="211"/>
      <c r="D197" s="211"/>
      <c r="E197" s="211"/>
      <c r="F197" s="211"/>
      <c r="G197" s="211"/>
      <c r="H197" s="211"/>
      <c r="I197" s="211"/>
      <c r="J197" s="211"/>
      <c r="K197" s="211"/>
      <c r="L197" s="211"/>
      <c r="M197" s="211"/>
      <c r="N197" s="211"/>
      <c r="O197" s="211"/>
      <c r="P197" s="211"/>
      <c r="Q197" s="211"/>
      <c r="R197" s="211"/>
      <c r="S197" s="211"/>
      <c r="T197" s="211"/>
      <c r="U197" s="211"/>
      <c r="V197" s="211"/>
      <c r="W197" s="211"/>
      <c r="X197" s="211"/>
      <c r="Y197" s="211"/>
      <c r="Z197" s="211"/>
    </row>
    <row r="198" spans="1:26" ht="15.75" customHeight="1">
      <c r="A198" s="211"/>
      <c r="B198" s="211"/>
      <c r="C198" s="211"/>
      <c r="D198" s="211"/>
      <c r="E198" s="211"/>
      <c r="F198" s="211"/>
      <c r="G198" s="211"/>
      <c r="H198" s="211"/>
      <c r="I198" s="211"/>
      <c r="J198" s="211"/>
      <c r="K198" s="211"/>
      <c r="L198" s="211"/>
      <c r="M198" s="211"/>
      <c r="N198" s="211"/>
      <c r="O198" s="211"/>
      <c r="P198" s="211"/>
      <c r="Q198" s="211"/>
      <c r="R198" s="211"/>
      <c r="S198" s="211"/>
      <c r="T198" s="211"/>
      <c r="U198" s="211"/>
      <c r="V198" s="211"/>
      <c r="W198" s="211"/>
      <c r="X198" s="211"/>
      <c r="Y198" s="211"/>
      <c r="Z198" s="211"/>
    </row>
    <row r="199" spans="1:26" ht="15.75" customHeight="1">
      <c r="A199" s="211"/>
      <c r="B199" s="211"/>
      <c r="C199" s="211"/>
      <c r="D199" s="211"/>
      <c r="E199" s="211"/>
      <c r="F199" s="211"/>
      <c r="G199" s="211"/>
      <c r="H199" s="211"/>
      <c r="I199" s="211"/>
      <c r="J199" s="211"/>
      <c r="K199" s="211"/>
      <c r="L199" s="211"/>
      <c r="M199" s="211"/>
      <c r="N199" s="211"/>
      <c r="O199" s="211"/>
      <c r="P199" s="211"/>
      <c r="Q199" s="211"/>
      <c r="R199" s="211"/>
      <c r="S199" s="211"/>
      <c r="T199" s="211"/>
      <c r="U199" s="211"/>
      <c r="V199" s="211"/>
      <c r="W199" s="211"/>
      <c r="X199" s="211"/>
      <c r="Y199" s="211"/>
      <c r="Z199" s="211"/>
    </row>
    <row r="200" spans="1:26" ht="15.75" customHeight="1">
      <c r="A200" s="211"/>
      <c r="B200" s="211"/>
      <c r="C200" s="211"/>
      <c r="D200" s="211"/>
      <c r="E200" s="211"/>
      <c r="F200" s="211"/>
      <c r="G200" s="211"/>
      <c r="H200" s="211"/>
      <c r="I200" s="211"/>
      <c r="J200" s="211"/>
      <c r="K200" s="211"/>
      <c r="L200" s="211"/>
      <c r="M200" s="211"/>
      <c r="N200" s="211"/>
      <c r="O200" s="211"/>
      <c r="P200" s="211"/>
      <c r="Q200" s="211"/>
      <c r="R200" s="211"/>
      <c r="S200" s="211"/>
      <c r="T200" s="211"/>
      <c r="U200" s="211"/>
      <c r="V200" s="211"/>
      <c r="W200" s="211"/>
      <c r="X200" s="211"/>
      <c r="Y200" s="211"/>
      <c r="Z200" s="211"/>
    </row>
    <row r="201" spans="1:26" ht="15.75" customHeight="1">
      <c r="A201" s="211"/>
      <c r="B201" s="211"/>
      <c r="C201" s="211"/>
      <c r="D201" s="211"/>
      <c r="E201" s="211"/>
      <c r="F201" s="211"/>
      <c r="G201" s="211"/>
      <c r="H201" s="211"/>
      <c r="I201" s="211"/>
      <c r="J201" s="211"/>
      <c r="K201" s="211"/>
      <c r="L201" s="211"/>
      <c r="M201" s="211"/>
      <c r="N201" s="211"/>
      <c r="O201" s="211"/>
      <c r="P201" s="211"/>
      <c r="Q201" s="211"/>
      <c r="R201" s="211"/>
      <c r="S201" s="211"/>
      <c r="T201" s="211"/>
      <c r="U201" s="211"/>
      <c r="V201" s="211"/>
      <c r="W201" s="211"/>
      <c r="X201" s="211"/>
      <c r="Y201" s="211"/>
      <c r="Z201" s="211"/>
    </row>
    <row r="202" spans="1:26" ht="15.75" customHeight="1">
      <c r="A202" s="211"/>
      <c r="B202" s="211"/>
      <c r="C202" s="211"/>
      <c r="D202" s="211"/>
      <c r="E202" s="211"/>
      <c r="F202" s="211"/>
      <c r="G202" s="211"/>
      <c r="H202" s="211"/>
      <c r="I202" s="211"/>
      <c r="J202" s="211"/>
      <c r="K202" s="211"/>
      <c r="L202" s="211"/>
      <c r="M202" s="211"/>
      <c r="N202" s="211"/>
      <c r="O202" s="211"/>
      <c r="P202" s="211"/>
      <c r="Q202" s="211"/>
      <c r="R202" s="211"/>
      <c r="S202" s="211"/>
      <c r="T202" s="211"/>
      <c r="U202" s="211"/>
      <c r="V202" s="211"/>
      <c r="W202" s="211"/>
      <c r="X202" s="211"/>
      <c r="Y202" s="211"/>
      <c r="Z202" s="211"/>
    </row>
    <row r="203" spans="1:26" ht="15.75" customHeight="1">
      <c r="A203" s="211"/>
      <c r="B203" s="211"/>
      <c r="C203" s="211"/>
      <c r="D203" s="211"/>
      <c r="E203" s="211"/>
      <c r="F203" s="211"/>
      <c r="G203" s="211"/>
      <c r="H203" s="211"/>
      <c r="I203" s="211"/>
      <c r="J203" s="211"/>
      <c r="K203" s="211"/>
      <c r="L203" s="211"/>
      <c r="M203" s="211"/>
      <c r="N203" s="211"/>
      <c r="O203" s="211"/>
      <c r="P203" s="211"/>
      <c r="Q203" s="211"/>
      <c r="R203" s="211"/>
      <c r="S203" s="211"/>
      <c r="T203" s="211"/>
      <c r="U203" s="211"/>
      <c r="V203" s="211"/>
      <c r="W203" s="211"/>
      <c r="X203" s="211"/>
      <c r="Y203" s="211"/>
      <c r="Z203" s="211"/>
    </row>
    <row r="204" spans="1:26" ht="15.75" customHeight="1">
      <c r="A204" s="211"/>
      <c r="B204" s="211"/>
      <c r="C204" s="211"/>
      <c r="D204" s="211"/>
      <c r="E204" s="211"/>
      <c r="F204" s="211"/>
      <c r="G204" s="211"/>
      <c r="H204" s="211"/>
      <c r="I204" s="211"/>
      <c r="J204" s="211"/>
      <c r="K204" s="211"/>
      <c r="L204" s="211"/>
      <c r="M204" s="211"/>
      <c r="N204" s="211"/>
      <c r="O204" s="211"/>
      <c r="P204" s="211"/>
      <c r="Q204" s="211"/>
      <c r="R204" s="211"/>
      <c r="S204" s="211"/>
      <c r="T204" s="211"/>
      <c r="U204" s="211"/>
      <c r="V204" s="211"/>
      <c r="W204" s="211"/>
      <c r="X204" s="211"/>
      <c r="Y204" s="211"/>
      <c r="Z204" s="211"/>
    </row>
    <row r="205" spans="1:26" ht="15.75" customHeight="1">
      <c r="A205" s="211"/>
      <c r="B205" s="211"/>
      <c r="C205" s="211"/>
      <c r="D205" s="211"/>
      <c r="E205" s="211"/>
      <c r="F205" s="211"/>
      <c r="G205" s="211"/>
      <c r="H205" s="211"/>
      <c r="I205" s="211"/>
      <c r="J205" s="211"/>
      <c r="K205" s="211"/>
      <c r="L205" s="211"/>
      <c r="M205" s="211"/>
      <c r="N205" s="211"/>
      <c r="O205" s="211"/>
      <c r="P205" s="211"/>
      <c r="Q205" s="211"/>
      <c r="R205" s="211"/>
      <c r="S205" s="211"/>
      <c r="T205" s="211"/>
      <c r="U205" s="211"/>
      <c r="V205" s="211"/>
      <c r="W205" s="211"/>
      <c r="X205" s="211"/>
      <c r="Y205" s="211"/>
      <c r="Z205" s="211"/>
    </row>
    <row r="206" spans="1:26" ht="15.75" customHeight="1">
      <c r="A206" s="211"/>
      <c r="B206" s="211"/>
      <c r="C206" s="211"/>
      <c r="D206" s="211"/>
      <c r="E206" s="211"/>
      <c r="F206" s="211"/>
      <c r="G206" s="211"/>
      <c r="H206" s="211"/>
      <c r="I206" s="211"/>
      <c r="J206" s="211"/>
      <c r="K206" s="211"/>
      <c r="L206" s="211"/>
      <c r="M206" s="211"/>
      <c r="N206" s="211"/>
      <c r="O206" s="211"/>
      <c r="P206" s="211"/>
      <c r="Q206" s="211"/>
      <c r="R206" s="211"/>
      <c r="S206" s="211"/>
      <c r="T206" s="211"/>
      <c r="U206" s="211"/>
      <c r="V206" s="211"/>
      <c r="W206" s="211"/>
      <c r="X206" s="211"/>
      <c r="Y206" s="211"/>
      <c r="Z206" s="211"/>
    </row>
    <row r="207" spans="1:26" ht="15.75" customHeight="1">
      <c r="A207" s="211"/>
      <c r="B207" s="211"/>
      <c r="C207" s="211"/>
      <c r="D207" s="211"/>
      <c r="E207" s="211"/>
      <c r="F207" s="211"/>
      <c r="G207" s="211"/>
      <c r="H207" s="211"/>
      <c r="I207" s="211"/>
      <c r="J207" s="211"/>
      <c r="K207" s="211"/>
      <c r="L207" s="211"/>
      <c r="M207" s="211"/>
      <c r="N207" s="211"/>
      <c r="O207" s="211"/>
      <c r="P207" s="211"/>
      <c r="Q207" s="211"/>
      <c r="R207" s="211"/>
      <c r="S207" s="211"/>
      <c r="T207" s="211"/>
      <c r="U207" s="211"/>
      <c r="V207" s="211"/>
      <c r="W207" s="211"/>
      <c r="X207" s="211"/>
      <c r="Y207" s="211"/>
      <c r="Z207" s="211"/>
    </row>
    <row r="208" spans="1:26" ht="15.75" customHeight="1">
      <c r="A208" s="211"/>
      <c r="B208" s="211"/>
      <c r="C208" s="211"/>
      <c r="D208" s="211"/>
      <c r="E208" s="211"/>
      <c r="F208" s="211"/>
      <c r="G208" s="211"/>
      <c r="H208" s="211"/>
      <c r="I208" s="211"/>
      <c r="J208" s="211"/>
      <c r="K208" s="211"/>
      <c r="L208" s="211"/>
      <c r="M208" s="211"/>
      <c r="N208" s="211"/>
      <c r="O208" s="211"/>
      <c r="P208" s="211"/>
      <c r="Q208" s="211"/>
      <c r="R208" s="211"/>
      <c r="S208" s="211"/>
      <c r="T208" s="211"/>
      <c r="U208" s="211"/>
      <c r="V208" s="211"/>
      <c r="W208" s="211"/>
      <c r="X208" s="211"/>
      <c r="Y208" s="211"/>
      <c r="Z208" s="211"/>
    </row>
    <row r="209" spans="1:26" ht="15.75" customHeight="1">
      <c r="A209" s="211"/>
      <c r="B209" s="211"/>
      <c r="C209" s="211"/>
      <c r="D209" s="211"/>
      <c r="E209" s="211"/>
      <c r="F209" s="211"/>
      <c r="G209" s="211"/>
      <c r="H209" s="211"/>
      <c r="I209" s="211"/>
      <c r="J209" s="211"/>
      <c r="K209" s="211"/>
      <c r="L209" s="211"/>
      <c r="M209" s="211"/>
      <c r="N209" s="211"/>
      <c r="O209" s="211"/>
      <c r="P209" s="211"/>
      <c r="Q209" s="211"/>
      <c r="R209" s="211"/>
      <c r="S209" s="211"/>
      <c r="T209" s="211"/>
      <c r="U209" s="211"/>
      <c r="V209" s="211"/>
      <c r="W209" s="211"/>
      <c r="X209" s="211"/>
      <c r="Y209" s="211"/>
      <c r="Z209" s="211"/>
    </row>
    <row r="210" spans="1:26" ht="15.75" customHeight="1">
      <c r="A210" s="211"/>
      <c r="B210" s="211"/>
      <c r="C210" s="211"/>
      <c r="D210" s="211"/>
      <c r="E210" s="211"/>
      <c r="F210" s="211"/>
      <c r="G210" s="211"/>
      <c r="H210" s="211"/>
      <c r="I210" s="211"/>
      <c r="J210" s="211"/>
      <c r="K210" s="211"/>
      <c r="L210" s="211"/>
      <c r="M210" s="211"/>
      <c r="N210" s="211"/>
      <c r="O210" s="211"/>
      <c r="P210" s="211"/>
      <c r="Q210" s="211"/>
      <c r="R210" s="211"/>
      <c r="S210" s="211"/>
      <c r="T210" s="211"/>
      <c r="U210" s="211"/>
      <c r="V210" s="211"/>
      <c r="W210" s="211"/>
      <c r="X210" s="211"/>
      <c r="Y210" s="211"/>
      <c r="Z210" s="211"/>
    </row>
    <row r="211" spans="1:26" ht="15.75" customHeight="1">
      <c r="A211" s="211"/>
      <c r="B211" s="211"/>
      <c r="C211" s="211"/>
      <c r="D211" s="211"/>
      <c r="E211" s="211"/>
      <c r="F211" s="211"/>
      <c r="G211" s="211"/>
      <c r="H211" s="211"/>
      <c r="I211" s="211"/>
      <c r="J211" s="211"/>
      <c r="K211" s="211"/>
      <c r="L211" s="211"/>
      <c r="M211" s="211"/>
      <c r="N211" s="211"/>
      <c r="O211" s="211"/>
      <c r="P211" s="211"/>
      <c r="Q211" s="211"/>
      <c r="R211" s="211"/>
      <c r="S211" s="211"/>
      <c r="T211" s="211"/>
      <c r="U211" s="211"/>
      <c r="V211" s="211"/>
      <c r="W211" s="211"/>
      <c r="X211" s="211"/>
      <c r="Y211" s="211"/>
      <c r="Z211" s="211"/>
    </row>
    <row r="212" spans="1:26" ht="15.75" customHeight="1">
      <c r="A212" s="211"/>
      <c r="B212" s="211"/>
      <c r="C212" s="211"/>
      <c r="D212" s="211"/>
      <c r="E212" s="211"/>
      <c r="F212" s="211"/>
      <c r="G212" s="211"/>
      <c r="H212" s="211"/>
      <c r="I212" s="211"/>
      <c r="J212" s="211"/>
      <c r="K212" s="211"/>
      <c r="L212" s="211"/>
      <c r="M212" s="211"/>
      <c r="N212" s="211"/>
      <c r="O212" s="211"/>
      <c r="P212" s="211"/>
      <c r="Q212" s="211"/>
      <c r="R212" s="211"/>
      <c r="S212" s="211"/>
      <c r="T212" s="211"/>
      <c r="U212" s="211"/>
      <c r="V212" s="211"/>
      <c r="W212" s="211"/>
      <c r="X212" s="211"/>
      <c r="Y212" s="211"/>
      <c r="Z212" s="211"/>
    </row>
    <row r="213" spans="1:26" ht="15.75" customHeight="1">
      <c r="A213" s="211"/>
      <c r="B213" s="211"/>
      <c r="C213" s="211"/>
      <c r="D213" s="211"/>
      <c r="E213" s="211"/>
      <c r="F213" s="211"/>
      <c r="G213" s="211"/>
      <c r="H213" s="211"/>
      <c r="I213" s="211"/>
      <c r="J213" s="211"/>
      <c r="K213" s="211"/>
      <c r="L213" s="211"/>
      <c r="M213" s="211"/>
      <c r="N213" s="211"/>
      <c r="O213" s="211"/>
      <c r="P213" s="211"/>
      <c r="Q213" s="211"/>
      <c r="R213" s="211"/>
      <c r="S213" s="211"/>
      <c r="T213" s="211"/>
      <c r="U213" s="211"/>
      <c r="V213" s="211"/>
      <c r="W213" s="211"/>
      <c r="X213" s="211"/>
      <c r="Y213" s="211"/>
      <c r="Z213" s="211"/>
    </row>
    <row r="214" spans="1:26" ht="15.75" customHeight="1">
      <c r="A214" s="211"/>
      <c r="B214" s="211"/>
      <c r="C214" s="211"/>
      <c r="D214" s="211"/>
      <c r="E214" s="211"/>
      <c r="F214" s="211"/>
      <c r="G214" s="211"/>
      <c r="H214" s="211"/>
      <c r="I214" s="211"/>
      <c r="J214" s="211"/>
      <c r="K214" s="211"/>
      <c r="L214" s="211"/>
      <c r="M214" s="211"/>
      <c r="N214" s="211"/>
      <c r="O214" s="211"/>
      <c r="P214" s="211"/>
      <c r="Q214" s="211"/>
      <c r="R214" s="211"/>
      <c r="S214" s="211"/>
      <c r="T214" s="211"/>
      <c r="U214" s="211"/>
      <c r="V214" s="211"/>
      <c r="W214" s="211"/>
      <c r="X214" s="211"/>
      <c r="Y214" s="211"/>
      <c r="Z214" s="211"/>
    </row>
    <row r="215" spans="1:26" ht="15.75" customHeight="1">
      <c r="A215" s="211"/>
      <c r="B215" s="211"/>
      <c r="C215" s="211"/>
      <c r="D215" s="211"/>
      <c r="E215" s="211"/>
      <c r="F215" s="211"/>
      <c r="G215" s="211"/>
      <c r="H215" s="211"/>
      <c r="I215" s="211"/>
      <c r="J215" s="211"/>
      <c r="K215" s="211"/>
      <c r="L215" s="211"/>
      <c r="M215" s="211"/>
      <c r="N215" s="211"/>
      <c r="O215" s="211"/>
      <c r="P215" s="211"/>
      <c r="Q215" s="211"/>
      <c r="R215" s="211"/>
      <c r="S215" s="211"/>
      <c r="T215" s="211"/>
      <c r="U215" s="211"/>
      <c r="V215" s="211"/>
      <c r="W215" s="211"/>
      <c r="X215" s="211"/>
      <c r="Y215" s="211"/>
      <c r="Z215" s="211"/>
    </row>
    <row r="216" spans="1:26" ht="15.75" customHeight="1">
      <c r="A216" s="211"/>
      <c r="B216" s="211"/>
      <c r="C216" s="211"/>
      <c r="D216" s="211"/>
      <c r="E216" s="211"/>
      <c r="F216" s="211"/>
      <c r="G216" s="211"/>
      <c r="H216" s="211"/>
      <c r="I216" s="211"/>
      <c r="J216" s="211"/>
      <c r="K216" s="211"/>
      <c r="L216" s="211"/>
      <c r="M216" s="211"/>
      <c r="N216" s="211"/>
      <c r="O216" s="211"/>
      <c r="P216" s="211"/>
      <c r="Q216" s="211"/>
      <c r="R216" s="211"/>
      <c r="S216" s="211"/>
      <c r="T216" s="211"/>
      <c r="U216" s="211"/>
      <c r="V216" s="211"/>
      <c r="W216" s="211"/>
      <c r="X216" s="211"/>
      <c r="Y216" s="211"/>
      <c r="Z216" s="211"/>
    </row>
    <row r="217" spans="1:26" ht="15.75" customHeight="1">
      <c r="A217" s="211"/>
      <c r="B217" s="211"/>
      <c r="C217" s="211"/>
      <c r="D217" s="211"/>
      <c r="E217" s="211"/>
      <c r="F217" s="211"/>
      <c r="G217" s="211"/>
      <c r="H217" s="211"/>
      <c r="I217" s="211"/>
      <c r="J217" s="211"/>
      <c r="K217" s="211"/>
      <c r="L217" s="211"/>
      <c r="M217" s="211"/>
      <c r="N217" s="211"/>
      <c r="O217" s="211"/>
      <c r="P217" s="211"/>
      <c r="Q217" s="211"/>
      <c r="R217" s="211"/>
      <c r="S217" s="211"/>
      <c r="T217" s="211"/>
      <c r="U217" s="211"/>
      <c r="V217" s="211"/>
      <c r="W217" s="211"/>
      <c r="X217" s="211"/>
      <c r="Y217" s="211"/>
      <c r="Z217" s="211"/>
    </row>
    <row r="218" spans="1:26" ht="15.75" customHeight="1">
      <c r="A218" s="211"/>
      <c r="B218" s="211"/>
      <c r="C218" s="211"/>
      <c r="D218" s="211"/>
      <c r="E218" s="211"/>
      <c r="F218" s="211"/>
      <c r="G218" s="211"/>
      <c r="H218" s="211"/>
      <c r="I218" s="211"/>
      <c r="J218" s="211"/>
      <c r="K218" s="211"/>
      <c r="L218" s="211"/>
      <c r="M218" s="211"/>
      <c r="N218" s="211"/>
      <c r="O218" s="211"/>
      <c r="P218" s="211"/>
      <c r="Q218" s="211"/>
      <c r="R218" s="211"/>
      <c r="S218" s="211"/>
      <c r="T218" s="211"/>
      <c r="U218" s="211"/>
      <c r="V218" s="211"/>
      <c r="W218" s="211"/>
      <c r="X218" s="211"/>
      <c r="Y218" s="211"/>
      <c r="Z218" s="211"/>
    </row>
    <row r="219" spans="1:26" ht="15.75" customHeight="1">
      <c r="A219" s="211"/>
      <c r="B219" s="211"/>
      <c r="C219" s="211"/>
      <c r="D219" s="211"/>
      <c r="E219" s="211"/>
      <c r="F219" s="211"/>
      <c r="G219" s="211"/>
      <c r="H219" s="211"/>
      <c r="I219" s="211"/>
      <c r="J219" s="211"/>
      <c r="K219" s="211"/>
      <c r="L219" s="211"/>
      <c r="M219" s="211"/>
      <c r="N219" s="211"/>
      <c r="O219" s="211"/>
      <c r="P219" s="211"/>
      <c r="Q219" s="211"/>
      <c r="R219" s="211"/>
      <c r="S219" s="211"/>
      <c r="T219" s="211"/>
      <c r="U219" s="211"/>
      <c r="V219" s="211"/>
      <c r="W219" s="211"/>
      <c r="X219" s="211"/>
      <c r="Y219" s="211"/>
      <c r="Z219" s="211"/>
    </row>
    <row r="220" spans="1:26" ht="15.75" customHeight="1">
      <c r="A220" s="211"/>
      <c r="B220" s="211"/>
      <c r="C220" s="211"/>
      <c r="D220" s="211"/>
      <c r="E220" s="211"/>
      <c r="F220" s="211"/>
      <c r="G220" s="211"/>
      <c r="H220" s="211"/>
      <c r="I220" s="211"/>
      <c r="J220" s="211"/>
      <c r="K220" s="211"/>
      <c r="L220" s="211"/>
      <c r="M220" s="211"/>
      <c r="N220" s="211"/>
      <c r="O220" s="211"/>
      <c r="P220" s="211"/>
      <c r="Q220" s="211"/>
      <c r="R220" s="211"/>
      <c r="S220" s="211"/>
      <c r="T220" s="211"/>
      <c r="U220" s="211"/>
      <c r="V220" s="211"/>
      <c r="W220" s="211"/>
      <c r="X220" s="211"/>
      <c r="Y220" s="211"/>
      <c r="Z220" s="211"/>
    </row>
    <row r="221" spans="1:26" ht="15.75" customHeight="1">
      <c r="A221" s="211"/>
      <c r="B221" s="211"/>
      <c r="C221" s="211"/>
      <c r="D221" s="211"/>
      <c r="E221" s="211"/>
      <c r="F221" s="211"/>
      <c r="G221" s="211"/>
      <c r="H221" s="211"/>
      <c r="I221" s="211"/>
      <c r="J221" s="211"/>
      <c r="K221" s="211"/>
      <c r="L221" s="211"/>
      <c r="M221" s="211"/>
      <c r="N221" s="211"/>
      <c r="O221" s="211"/>
      <c r="P221" s="211"/>
      <c r="Q221" s="211"/>
      <c r="R221" s="211"/>
      <c r="S221" s="211"/>
      <c r="T221" s="211"/>
      <c r="U221" s="211"/>
      <c r="V221" s="211"/>
      <c r="W221" s="211"/>
      <c r="X221" s="211"/>
      <c r="Y221" s="211"/>
      <c r="Z221" s="211"/>
    </row>
    <row r="222" spans="1:26" ht="15.75" customHeight="1">
      <c r="A222" s="211"/>
      <c r="B222" s="211"/>
      <c r="C222" s="211"/>
      <c r="D222" s="211"/>
      <c r="E222" s="211"/>
      <c r="F222" s="211"/>
      <c r="G222" s="211"/>
      <c r="H222" s="211"/>
      <c r="I222" s="211"/>
      <c r="J222" s="211"/>
      <c r="K222" s="211"/>
      <c r="L222" s="211"/>
      <c r="M222" s="211"/>
      <c r="N222" s="211"/>
      <c r="O222" s="211"/>
      <c r="P222" s="211"/>
      <c r="Q222" s="211"/>
      <c r="R222" s="211"/>
      <c r="S222" s="211"/>
      <c r="T222" s="211"/>
      <c r="U222" s="211"/>
      <c r="V222" s="211"/>
      <c r="W222" s="211"/>
      <c r="X222" s="211"/>
      <c r="Y222" s="211"/>
      <c r="Z222" s="211"/>
    </row>
    <row r="223" spans="1:26" ht="15.75" customHeight="1">
      <c r="A223" s="211"/>
      <c r="B223" s="211"/>
      <c r="C223" s="211"/>
      <c r="D223" s="211"/>
      <c r="E223" s="211"/>
      <c r="F223" s="211"/>
      <c r="G223" s="211"/>
      <c r="H223" s="211"/>
      <c r="I223" s="211"/>
      <c r="J223" s="211"/>
      <c r="K223" s="211"/>
      <c r="L223" s="211"/>
      <c r="M223" s="211"/>
      <c r="N223" s="211"/>
      <c r="O223" s="211"/>
      <c r="P223" s="211"/>
      <c r="Q223" s="211"/>
      <c r="R223" s="211"/>
      <c r="S223" s="211"/>
      <c r="T223" s="211"/>
      <c r="U223" s="211"/>
      <c r="V223" s="211"/>
      <c r="W223" s="211"/>
      <c r="X223" s="211"/>
      <c r="Y223" s="211"/>
      <c r="Z223" s="211"/>
    </row>
    <row r="224" spans="1:26" ht="15.75" customHeight="1">
      <c r="A224" s="211"/>
      <c r="B224" s="211"/>
      <c r="C224" s="211"/>
      <c r="D224" s="211"/>
      <c r="E224" s="211"/>
      <c r="F224" s="211"/>
      <c r="G224" s="211"/>
      <c r="H224" s="211"/>
      <c r="I224" s="211"/>
      <c r="J224" s="211"/>
      <c r="K224" s="211"/>
      <c r="L224" s="211"/>
      <c r="M224" s="211"/>
      <c r="N224" s="211"/>
      <c r="O224" s="211"/>
      <c r="P224" s="211"/>
      <c r="Q224" s="211"/>
      <c r="R224" s="211"/>
      <c r="S224" s="211"/>
      <c r="T224" s="211"/>
      <c r="U224" s="211"/>
      <c r="V224" s="211"/>
      <c r="W224" s="211"/>
      <c r="X224" s="211"/>
      <c r="Y224" s="211"/>
      <c r="Z224" s="211"/>
    </row>
    <row r="225" spans="1:26" ht="15.75" customHeight="1">
      <c r="A225" s="211"/>
      <c r="B225" s="211"/>
      <c r="C225" s="211"/>
      <c r="D225" s="211"/>
      <c r="E225" s="211"/>
      <c r="F225" s="211"/>
      <c r="G225" s="211"/>
      <c r="H225" s="211"/>
      <c r="I225" s="211"/>
      <c r="J225" s="211"/>
      <c r="K225" s="211"/>
      <c r="L225" s="211"/>
      <c r="M225" s="211"/>
      <c r="N225" s="211"/>
      <c r="O225" s="211"/>
      <c r="P225" s="211"/>
      <c r="Q225" s="211"/>
      <c r="R225" s="211"/>
      <c r="S225" s="211"/>
      <c r="T225" s="211"/>
      <c r="U225" s="211"/>
      <c r="V225" s="211"/>
      <c r="W225" s="211"/>
      <c r="X225" s="211"/>
      <c r="Y225" s="211"/>
      <c r="Z225" s="211"/>
    </row>
    <row r="226" spans="1:26" ht="15.75" customHeight="1">
      <c r="A226" s="211"/>
      <c r="B226" s="211"/>
      <c r="C226" s="211"/>
      <c r="D226" s="211"/>
      <c r="E226" s="211"/>
      <c r="F226" s="211"/>
      <c r="G226" s="211"/>
      <c r="H226" s="211"/>
      <c r="I226" s="211"/>
      <c r="J226" s="211"/>
      <c r="K226" s="211"/>
      <c r="L226" s="211"/>
      <c r="M226" s="211"/>
      <c r="N226" s="211"/>
      <c r="O226" s="211"/>
      <c r="P226" s="211"/>
      <c r="Q226" s="211"/>
      <c r="R226" s="211"/>
      <c r="S226" s="211"/>
      <c r="T226" s="211"/>
      <c r="U226" s="211"/>
      <c r="V226" s="211"/>
      <c r="W226" s="211"/>
      <c r="X226" s="211"/>
      <c r="Y226" s="211"/>
      <c r="Z226" s="211"/>
    </row>
    <row r="227" spans="1:26" ht="15.75" customHeight="1">
      <c r="A227" s="211"/>
      <c r="B227" s="211"/>
      <c r="C227" s="211"/>
      <c r="D227" s="211"/>
      <c r="E227" s="211"/>
      <c r="F227" s="211"/>
      <c r="G227" s="211"/>
      <c r="H227" s="211"/>
      <c r="I227" s="211"/>
      <c r="J227" s="211"/>
      <c r="K227" s="211"/>
      <c r="L227" s="211"/>
      <c r="M227" s="211"/>
      <c r="N227" s="211"/>
      <c r="O227" s="211"/>
      <c r="P227" s="211"/>
      <c r="Q227" s="211"/>
      <c r="R227" s="211"/>
      <c r="S227" s="211"/>
      <c r="T227" s="211"/>
      <c r="U227" s="211"/>
      <c r="V227" s="211"/>
      <c r="W227" s="211"/>
      <c r="X227" s="211"/>
      <c r="Y227" s="211"/>
      <c r="Z227" s="211"/>
    </row>
    <row r="228" spans="1:26" ht="15.75" customHeight="1">
      <c r="A228" s="211"/>
      <c r="B228" s="211"/>
      <c r="C228" s="211"/>
      <c r="D228" s="211"/>
      <c r="E228" s="211"/>
      <c r="F228" s="211"/>
      <c r="G228" s="211"/>
      <c r="H228" s="211"/>
      <c r="I228" s="211"/>
      <c r="J228" s="211"/>
      <c r="K228" s="211"/>
      <c r="L228" s="211"/>
      <c r="M228" s="211"/>
      <c r="N228" s="211"/>
      <c r="O228" s="211"/>
      <c r="P228" s="211"/>
      <c r="Q228" s="211"/>
      <c r="R228" s="211"/>
      <c r="S228" s="211"/>
      <c r="T228" s="211"/>
      <c r="U228" s="211"/>
      <c r="V228" s="211"/>
      <c r="W228" s="211"/>
      <c r="X228" s="211"/>
      <c r="Y228" s="211"/>
      <c r="Z228" s="211"/>
    </row>
    <row r="229" spans="1:26" ht="15.75" customHeight="1">
      <c r="A229" s="211"/>
      <c r="B229" s="211"/>
      <c r="C229" s="211"/>
      <c r="D229" s="211"/>
      <c r="E229" s="211"/>
      <c r="F229" s="211"/>
      <c r="G229" s="211"/>
      <c r="H229" s="211"/>
      <c r="I229" s="211"/>
      <c r="J229" s="211"/>
      <c r="K229" s="211"/>
      <c r="L229" s="211"/>
      <c r="M229" s="211"/>
      <c r="N229" s="211"/>
      <c r="O229" s="211"/>
      <c r="P229" s="211"/>
      <c r="Q229" s="211"/>
      <c r="R229" s="211"/>
      <c r="S229" s="211"/>
      <c r="T229" s="211"/>
      <c r="U229" s="211"/>
      <c r="V229" s="211"/>
      <c r="W229" s="211"/>
      <c r="X229" s="211"/>
      <c r="Y229" s="211"/>
      <c r="Z229" s="211"/>
    </row>
    <row r="230" spans="1:26" ht="15.75" customHeight="1">
      <c r="A230" s="211"/>
      <c r="B230" s="211"/>
      <c r="C230" s="211"/>
      <c r="D230" s="211"/>
      <c r="E230" s="211"/>
      <c r="F230" s="211"/>
      <c r="G230" s="211"/>
      <c r="H230" s="211"/>
      <c r="I230" s="211"/>
      <c r="J230" s="211"/>
      <c r="K230" s="211"/>
      <c r="L230" s="211"/>
      <c r="M230" s="211"/>
      <c r="N230" s="211"/>
      <c r="O230" s="211"/>
      <c r="P230" s="211"/>
      <c r="Q230" s="211"/>
      <c r="R230" s="211"/>
      <c r="S230" s="211"/>
      <c r="T230" s="211"/>
      <c r="U230" s="211"/>
      <c r="V230" s="211"/>
      <c r="W230" s="211"/>
      <c r="X230" s="211"/>
      <c r="Y230" s="211"/>
      <c r="Z230" s="211"/>
    </row>
    <row r="231" spans="1:26" ht="15.75" customHeight="1">
      <c r="A231" s="211"/>
      <c r="B231" s="211"/>
      <c r="C231" s="211"/>
      <c r="D231" s="211"/>
      <c r="E231" s="211"/>
      <c r="F231" s="211"/>
      <c r="G231" s="211"/>
      <c r="H231" s="211"/>
      <c r="I231" s="211"/>
      <c r="J231" s="211"/>
      <c r="K231" s="211"/>
      <c r="L231" s="211"/>
      <c r="M231" s="211"/>
      <c r="N231" s="211"/>
      <c r="O231" s="211"/>
      <c r="P231" s="211"/>
      <c r="Q231" s="211"/>
      <c r="R231" s="211"/>
      <c r="S231" s="211"/>
      <c r="T231" s="211"/>
      <c r="U231" s="211"/>
      <c r="V231" s="211"/>
      <c r="W231" s="211"/>
      <c r="X231" s="211"/>
      <c r="Y231" s="211"/>
      <c r="Z231" s="211"/>
    </row>
    <row r="232" spans="1:26" ht="15.75" customHeight="1">
      <c r="A232" s="211"/>
      <c r="B232" s="211"/>
      <c r="C232" s="211"/>
      <c r="D232" s="211"/>
      <c r="E232" s="211"/>
      <c r="F232" s="211"/>
      <c r="G232" s="211"/>
      <c r="H232" s="211"/>
      <c r="I232" s="211"/>
      <c r="J232" s="211"/>
      <c r="K232" s="211"/>
      <c r="L232" s="211"/>
      <c r="M232" s="211"/>
      <c r="N232" s="211"/>
      <c r="O232" s="211"/>
      <c r="P232" s="211"/>
      <c r="Q232" s="211"/>
      <c r="R232" s="211"/>
      <c r="S232" s="211"/>
      <c r="T232" s="211"/>
      <c r="U232" s="211"/>
      <c r="V232" s="211"/>
      <c r="W232" s="211"/>
      <c r="X232" s="211"/>
      <c r="Y232" s="211"/>
      <c r="Z232" s="211"/>
    </row>
    <row r="233" spans="1:26" ht="15.75" customHeight="1">
      <c r="A233" s="211"/>
      <c r="B233" s="211"/>
      <c r="C233" s="211"/>
      <c r="D233" s="211"/>
      <c r="E233" s="211"/>
      <c r="F233" s="211"/>
      <c r="G233" s="211"/>
      <c r="H233" s="211"/>
      <c r="I233" s="211"/>
      <c r="J233" s="211"/>
      <c r="K233" s="211"/>
      <c r="L233" s="211"/>
      <c r="M233" s="211"/>
      <c r="N233" s="211"/>
      <c r="O233" s="211"/>
      <c r="P233" s="211"/>
      <c r="Q233" s="211"/>
      <c r="R233" s="211"/>
      <c r="S233" s="211"/>
      <c r="T233" s="211"/>
      <c r="U233" s="211"/>
      <c r="V233" s="211"/>
      <c r="W233" s="211"/>
      <c r="X233" s="211"/>
      <c r="Y233" s="211"/>
      <c r="Z233" s="211"/>
    </row>
    <row r="234" spans="1:26" ht="15.75" customHeight="1">
      <c r="A234" s="211"/>
      <c r="B234" s="211"/>
      <c r="C234" s="211"/>
      <c r="D234" s="211"/>
      <c r="E234" s="211"/>
      <c r="F234" s="211"/>
      <c r="G234" s="211"/>
      <c r="H234" s="211"/>
      <c r="I234" s="211"/>
      <c r="J234" s="211"/>
      <c r="K234" s="211"/>
      <c r="L234" s="211"/>
      <c r="M234" s="211"/>
      <c r="N234" s="211"/>
      <c r="O234" s="211"/>
      <c r="P234" s="211"/>
      <c r="Q234" s="211"/>
      <c r="R234" s="211"/>
      <c r="S234" s="211"/>
      <c r="T234" s="211"/>
      <c r="U234" s="211"/>
      <c r="V234" s="211"/>
      <c r="W234" s="211"/>
      <c r="X234" s="211"/>
      <c r="Y234" s="211"/>
      <c r="Z234" s="211"/>
    </row>
    <row r="235" spans="1:26" ht="15.75" customHeight="1">
      <c r="A235" s="211"/>
      <c r="B235" s="211"/>
      <c r="C235" s="211"/>
      <c r="D235" s="211"/>
      <c r="E235" s="211"/>
      <c r="F235" s="211"/>
      <c r="G235" s="211"/>
      <c r="H235" s="211"/>
      <c r="I235" s="211"/>
      <c r="J235" s="211"/>
      <c r="K235" s="211"/>
      <c r="L235" s="211"/>
      <c r="M235" s="211"/>
      <c r="N235" s="211"/>
      <c r="O235" s="211"/>
      <c r="P235" s="211"/>
      <c r="Q235" s="211"/>
      <c r="R235" s="211"/>
      <c r="S235" s="211"/>
      <c r="T235" s="211"/>
      <c r="U235" s="211"/>
      <c r="V235" s="211"/>
      <c r="W235" s="211"/>
      <c r="X235" s="211"/>
      <c r="Y235" s="211"/>
      <c r="Z235" s="211"/>
    </row>
    <row r="236" spans="1:26" ht="15.75" customHeight="1">
      <c r="A236" s="211"/>
      <c r="B236" s="211"/>
      <c r="C236" s="211"/>
      <c r="D236" s="211"/>
      <c r="E236" s="211"/>
      <c r="F236" s="211"/>
      <c r="G236" s="211"/>
      <c r="H236" s="211"/>
      <c r="I236" s="211"/>
      <c r="J236" s="211"/>
      <c r="K236" s="211"/>
      <c r="L236" s="211"/>
      <c r="M236" s="211"/>
      <c r="N236" s="211"/>
      <c r="O236" s="211"/>
      <c r="P236" s="211"/>
      <c r="Q236" s="211"/>
      <c r="R236" s="211"/>
      <c r="S236" s="211"/>
      <c r="T236" s="211"/>
      <c r="U236" s="211"/>
      <c r="V236" s="211"/>
      <c r="W236" s="211"/>
      <c r="X236" s="211"/>
      <c r="Y236" s="211"/>
      <c r="Z236" s="211"/>
    </row>
    <row r="237" spans="1:26" ht="15.75" customHeight="1">
      <c r="A237" s="211"/>
      <c r="B237" s="211"/>
      <c r="C237" s="211"/>
      <c r="D237" s="211"/>
      <c r="E237" s="211"/>
      <c r="F237" s="211"/>
      <c r="G237" s="211"/>
      <c r="H237" s="211"/>
      <c r="I237" s="211"/>
      <c r="J237" s="211"/>
      <c r="K237" s="211"/>
      <c r="L237" s="211"/>
      <c r="M237" s="211"/>
      <c r="N237" s="211"/>
      <c r="O237" s="211"/>
      <c r="P237" s="211"/>
      <c r="Q237" s="211"/>
      <c r="R237" s="211"/>
      <c r="S237" s="211"/>
      <c r="T237" s="211"/>
      <c r="U237" s="211"/>
      <c r="V237" s="211"/>
      <c r="W237" s="211"/>
      <c r="X237" s="211"/>
      <c r="Y237" s="211"/>
      <c r="Z237" s="211"/>
    </row>
    <row r="238" spans="1:26" ht="15.75" customHeight="1">
      <c r="A238" s="211"/>
      <c r="B238" s="211"/>
      <c r="C238" s="211"/>
      <c r="D238" s="211"/>
      <c r="E238" s="211"/>
      <c r="F238" s="211"/>
      <c r="G238" s="211"/>
      <c r="H238" s="211"/>
      <c r="I238" s="211"/>
      <c r="J238" s="211"/>
      <c r="K238" s="211"/>
      <c r="L238" s="211"/>
      <c r="M238" s="211"/>
      <c r="N238" s="211"/>
      <c r="O238" s="211"/>
      <c r="P238" s="211"/>
      <c r="Q238" s="211"/>
      <c r="R238" s="211"/>
      <c r="S238" s="211"/>
      <c r="T238" s="211"/>
      <c r="U238" s="211"/>
      <c r="V238" s="211"/>
      <c r="W238" s="211"/>
      <c r="X238" s="211"/>
      <c r="Y238" s="211"/>
      <c r="Z238" s="211"/>
    </row>
    <row r="239" spans="1:26" ht="15.75" customHeight="1">
      <c r="A239" s="211"/>
      <c r="B239" s="211"/>
      <c r="C239" s="211"/>
      <c r="D239" s="211"/>
      <c r="E239" s="211"/>
      <c r="F239" s="211"/>
      <c r="G239" s="211"/>
      <c r="H239" s="211"/>
      <c r="I239" s="211"/>
      <c r="J239" s="211"/>
      <c r="K239" s="211"/>
      <c r="L239" s="211"/>
      <c r="M239" s="211"/>
      <c r="N239" s="211"/>
      <c r="O239" s="211"/>
      <c r="P239" s="211"/>
      <c r="Q239" s="211"/>
      <c r="R239" s="211"/>
      <c r="S239" s="211"/>
      <c r="T239" s="211"/>
      <c r="U239" s="211"/>
      <c r="V239" s="211"/>
      <c r="W239" s="211"/>
      <c r="X239" s="211"/>
      <c r="Y239" s="211"/>
      <c r="Z239" s="211"/>
    </row>
    <row r="240" spans="1:26" ht="15.75" customHeight="1">
      <c r="A240" s="211"/>
      <c r="B240" s="211"/>
      <c r="C240" s="211"/>
      <c r="D240" s="211"/>
      <c r="E240" s="211"/>
      <c r="F240" s="211"/>
      <c r="G240" s="211"/>
      <c r="H240" s="211"/>
      <c r="I240" s="211"/>
      <c r="J240" s="211"/>
      <c r="K240" s="211"/>
      <c r="L240" s="211"/>
      <c r="M240" s="211"/>
      <c r="N240" s="211"/>
      <c r="O240" s="211"/>
      <c r="P240" s="211"/>
      <c r="Q240" s="211"/>
      <c r="R240" s="211"/>
      <c r="S240" s="211"/>
      <c r="T240" s="211"/>
      <c r="U240" s="211"/>
      <c r="V240" s="211"/>
      <c r="W240" s="211"/>
      <c r="X240" s="211"/>
      <c r="Y240" s="211"/>
      <c r="Z240" s="211"/>
    </row>
    <row r="241" spans="1:26" ht="15.75" customHeight="1">
      <c r="A241" s="211"/>
      <c r="B241" s="211"/>
      <c r="C241" s="211"/>
      <c r="D241" s="211"/>
      <c r="E241" s="211"/>
      <c r="F241" s="211"/>
      <c r="G241" s="211"/>
      <c r="H241" s="211"/>
      <c r="I241" s="211"/>
      <c r="J241" s="211"/>
      <c r="K241" s="211"/>
      <c r="L241" s="211"/>
      <c r="M241" s="211"/>
      <c r="N241" s="211"/>
      <c r="O241" s="211"/>
      <c r="P241" s="211"/>
      <c r="Q241" s="211"/>
      <c r="R241" s="211"/>
      <c r="S241" s="211"/>
      <c r="T241" s="211"/>
      <c r="U241" s="211"/>
      <c r="V241" s="211"/>
      <c r="W241" s="211"/>
      <c r="X241" s="211"/>
      <c r="Y241" s="211"/>
      <c r="Z241" s="211"/>
    </row>
    <row r="242" spans="1:26" ht="15.75" customHeight="1">
      <c r="A242" s="211"/>
      <c r="B242" s="211"/>
      <c r="C242" s="211"/>
      <c r="D242" s="211"/>
      <c r="E242" s="211"/>
      <c r="F242" s="211"/>
      <c r="G242" s="211"/>
      <c r="H242" s="211"/>
      <c r="I242" s="211"/>
      <c r="J242" s="211"/>
      <c r="K242" s="211"/>
      <c r="L242" s="211"/>
      <c r="M242" s="211"/>
      <c r="N242" s="211"/>
      <c r="O242" s="211"/>
      <c r="P242" s="211"/>
      <c r="Q242" s="211"/>
      <c r="R242" s="211"/>
      <c r="S242" s="211"/>
      <c r="T242" s="211"/>
      <c r="U242" s="211"/>
      <c r="V242" s="211"/>
      <c r="W242" s="211"/>
      <c r="X242" s="211"/>
      <c r="Y242" s="211"/>
      <c r="Z242" s="211"/>
    </row>
    <row r="243" spans="1:26" ht="15.75" customHeight="1">
      <c r="A243" s="211"/>
      <c r="B243" s="211"/>
      <c r="C243" s="211"/>
      <c r="D243" s="211"/>
      <c r="E243" s="211"/>
      <c r="F243" s="211"/>
      <c r="G243" s="211"/>
      <c r="H243" s="211"/>
      <c r="I243" s="211"/>
      <c r="J243" s="211"/>
      <c r="K243" s="211"/>
      <c r="L243" s="211"/>
      <c r="M243" s="211"/>
      <c r="N243" s="211"/>
      <c r="O243" s="211"/>
      <c r="P243" s="211"/>
      <c r="Q243" s="211"/>
      <c r="R243" s="211"/>
      <c r="S243" s="211"/>
      <c r="T243" s="211"/>
      <c r="U243" s="211"/>
      <c r="V243" s="211"/>
      <c r="W243" s="211"/>
      <c r="X243" s="211"/>
      <c r="Y243" s="211"/>
      <c r="Z243" s="211"/>
    </row>
    <row r="244" spans="1:26" ht="15.75" customHeight="1">
      <c r="A244" s="211"/>
      <c r="B244" s="211"/>
      <c r="C244" s="211"/>
      <c r="D244" s="211"/>
      <c r="E244" s="211"/>
      <c r="F244" s="211"/>
      <c r="G244" s="211"/>
      <c r="H244" s="211"/>
      <c r="I244" s="211"/>
      <c r="J244" s="211"/>
      <c r="K244" s="211"/>
      <c r="L244" s="211"/>
      <c r="M244" s="211"/>
      <c r="N244" s="211"/>
      <c r="O244" s="211"/>
      <c r="P244" s="211"/>
      <c r="Q244" s="211"/>
      <c r="R244" s="211"/>
      <c r="S244" s="211"/>
      <c r="T244" s="211"/>
      <c r="U244" s="211"/>
      <c r="V244" s="211"/>
      <c r="W244" s="211"/>
      <c r="X244" s="211"/>
      <c r="Y244" s="211"/>
      <c r="Z244" s="211"/>
    </row>
    <row r="245" spans="1:26" ht="15.75" customHeight="1">
      <c r="A245" s="211"/>
      <c r="B245" s="211"/>
      <c r="C245" s="211"/>
      <c r="D245" s="211"/>
      <c r="E245" s="211"/>
      <c r="F245" s="211"/>
      <c r="G245" s="211"/>
      <c r="H245" s="211"/>
      <c r="I245" s="211"/>
      <c r="J245" s="211"/>
      <c r="K245" s="211"/>
      <c r="L245" s="211"/>
      <c r="M245" s="211"/>
      <c r="N245" s="211"/>
      <c r="O245" s="211"/>
      <c r="P245" s="211"/>
      <c r="Q245" s="211"/>
      <c r="R245" s="211"/>
      <c r="S245" s="211"/>
      <c r="T245" s="211"/>
      <c r="U245" s="211"/>
      <c r="V245" s="211"/>
      <c r="W245" s="211"/>
      <c r="X245" s="211"/>
      <c r="Y245" s="211"/>
      <c r="Z245" s="211"/>
    </row>
    <row r="246" spans="1:26" ht="15.75" customHeight="1">
      <c r="A246" s="211"/>
      <c r="B246" s="211"/>
      <c r="C246" s="211"/>
      <c r="D246" s="211"/>
      <c r="E246" s="211"/>
      <c r="F246" s="211"/>
      <c r="G246" s="211"/>
      <c r="H246" s="211"/>
      <c r="I246" s="211"/>
      <c r="J246" s="211"/>
      <c r="K246" s="211"/>
      <c r="L246" s="211"/>
      <c r="M246" s="211"/>
      <c r="N246" s="211"/>
      <c r="O246" s="211"/>
      <c r="P246" s="211"/>
      <c r="Q246" s="211"/>
      <c r="R246" s="211"/>
      <c r="S246" s="211"/>
      <c r="T246" s="211"/>
      <c r="U246" s="211"/>
      <c r="V246" s="211"/>
      <c r="W246" s="211"/>
      <c r="X246" s="211"/>
      <c r="Y246" s="211"/>
      <c r="Z246" s="211"/>
    </row>
    <row r="247" spans="1:26" ht="15.75" customHeight="1">
      <c r="A247" s="211"/>
      <c r="B247" s="211"/>
      <c r="C247" s="211"/>
      <c r="D247" s="211"/>
      <c r="E247" s="211"/>
      <c r="F247" s="211"/>
      <c r="G247" s="211"/>
      <c r="H247" s="211"/>
      <c r="I247" s="211"/>
      <c r="J247" s="211"/>
      <c r="K247" s="211"/>
      <c r="L247" s="211"/>
      <c r="M247" s="211"/>
      <c r="N247" s="211"/>
      <c r="O247" s="211"/>
      <c r="P247" s="211"/>
      <c r="Q247" s="211"/>
      <c r="R247" s="211"/>
      <c r="S247" s="211"/>
      <c r="T247" s="211"/>
      <c r="U247" s="211"/>
      <c r="V247" s="211"/>
      <c r="W247" s="211"/>
      <c r="X247" s="211"/>
      <c r="Y247" s="211"/>
      <c r="Z247" s="211"/>
    </row>
    <row r="248" spans="1:26" ht="15.75" customHeight="1">
      <c r="A248" s="211"/>
      <c r="B248" s="211"/>
      <c r="C248" s="211"/>
      <c r="D248" s="211"/>
      <c r="E248" s="211"/>
      <c r="F248" s="211"/>
      <c r="G248" s="211"/>
      <c r="H248" s="211"/>
      <c r="I248" s="211"/>
      <c r="J248" s="211"/>
      <c r="K248" s="211"/>
      <c r="L248" s="211"/>
      <c r="M248" s="211"/>
      <c r="N248" s="211"/>
      <c r="O248" s="211"/>
      <c r="P248" s="211"/>
      <c r="Q248" s="211"/>
      <c r="R248" s="211"/>
      <c r="S248" s="211"/>
      <c r="T248" s="211"/>
      <c r="U248" s="211"/>
      <c r="V248" s="211"/>
      <c r="W248" s="211"/>
      <c r="X248" s="211"/>
      <c r="Y248" s="211"/>
      <c r="Z248" s="211"/>
    </row>
    <row r="249" spans="1:26" ht="15.75" customHeight="1">
      <c r="A249" s="211"/>
      <c r="B249" s="211"/>
      <c r="C249" s="211"/>
      <c r="D249" s="211"/>
      <c r="E249" s="211"/>
      <c r="F249" s="211"/>
      <c r="G249" s="211"/>
      <c r="H249" s="211"/>
      <c r="I249" s="211"/>
      <c r="J249" s="211"/>
      <c r="K249" s="211"/>
      <c r="L249" s="211"/>
      <c r="M249" s="211"/>
      <c r="N249" s="211"/>
      <c r="O249" s="211"/>
      <c r="P249" s="211"/>
      <c r="Q249" s="211"/>
      <c r="R249" s="211"/>
      <c r="S249" s="211"/>
      <c r="T249" s="211"/>
      <c r="U249" s="211"/>
      <c r="V249" s="211"/>
      <c r="W249" s="211"/>
      <c r="X249" s="211"/>
      <c r="Y249" s="211"/>
      <c r="Z249" s="211"/>
    </row>
    <row r="250" spans="1:26" ht="15.75" customHeight="1">
      <c r="A250" s="211"/>
      <c r="B250" s="211"/>
      <c r="C250" s="211"/>
      <c r="D250" s="211"/>
      <c r="E250" s="211"/>
      <c r="F250" s="211"/>
      <c r="G250" s="211"/>
      <c r="H250" s="211"/>
      <c r="I250" s="211"/>
      <c r="J250" s="211"/>
      <c r="K250" s="211"/>
      <c r="L250" s="211"/>
      <c r="M250" s="211"/>
      <c r="N250" s="211"/>
      <c r="O250" s="211"/>
      <c r="P250" s="211"/>
      <c r="Q250" s="211"/>
      <c r="R250" s="211"/>
      <c r="S250" s="211"/>
      <c r="T250" s="211"/>
      <c r="U250" s="211"/>
      <c r="V250" s="211"/>
      <c r="W250" s="211"/>
      <c r="X250" s="211"/>
      <c r="Y250" s="211"/>
      <c r="Z250" s="211"/>
    </row>
    <row r="251" spans="1:26" ht="15.75" customHeight="1">
      <c r="A251" s="211"/>
      <c r="B251" s="211"/>
      <c r="C251" s="211"/>
      <c r="D251" s="211"/>
      <c r="E251" s="211"/>
      <c r="F251" s="211"/>
      <c r="G251" s="211"/>
      <c r="H251" s="211"/>
      <c r="I251" s="211"/>
      <c r="J251" s="211"/>
      <c r="K251" s="211"/>
      <c r="L251" s="211"/>
      <c r="M251" s="211"/>
      <c r="N251" s="211"/>
      <c r="O251" s="211"/>
      <c r="P251" s="211"/>
      <c r="Q251" s="211"/>
      <c r="R251" s="211"/>
      <c r="S251" s="211"/>
      <c r="T251" s="211"/>
      <c r="U251" s="211"/>
      <c r="V251" s="211"/>
      <c r="W251" s="211"/>
      <c r="X251" s="211"/>
      <c r="Y251" s="211"/>
      <c r="Z251" s="211"/>
    </row>
    <row r="252" spans="1:26" ht="15.75" customHeight="1">
      <c r="A252" s="211"/>
      <c r="B252" s="211"/>
      <c r="C252" s="211"/>
      <c r="D252" s="211"/>
      <c r="E252" s="211"/>
      <c r="F252" s="211"/>
      <c r="G252" s="211"/>
      <c r="H252" s="211"/>
      <c r="I252" s="211"/>
      <c r="J252" s="211"/>
      <c r="K252" s="211"/>
      <c r="L252" s="211"/>
      <c r="M252" s="211"/>
      <c r="N252" s="211"/>
      <c r="O252" s="211"/>
      <c r="P252" s="211"/>
      <c r="Q252" s="211"/>
      <c r="R252" s="211"/>
      <c r="S252" s="211"/>
      <c r="T252" s="211"/>
      <c r="U252" s="211"/>
      <c r="V252" s="211"/>
      <c r="W252" s="211"/>
      <c r="X252" s="211"/>
      <c r="Y252" s="211"/>
      <c r="Z252" s="211"/>
    </row>
    <row r="253" spans="1:26" ht="15.75" customHeight="1">
      <c r="A253" s="211"/>
      <c r="B253" s="211"/>
      <c r="C253" s="211"/>
      <c r="D253" s="211"/>
      <c r="E253" s="211"/>
      <c r="F253" s="211"/>
      <c r="G253" s="211"/>
      <c r="H253" s="211"/>
      <c r="I253" s="211"/>
      <c r="J253" s="211"/>
      <c r="K253" s="211"/>
      <c r="L253" s="211"/>
      <c r="M253" s="211"/>
      <c r="N253" s="211"/>
      <c r="O253" s="211"/>
      <c r="P253" s="211"/>
      <c r="Q253" s="211"/>
      <c r="R253" s="211"/>
      <c r="S253" s="211"/>
      <c r="T253" s="211"/>
      <c r="U253" s="211"/>
      <c r="V253" s="211"/>
      <c r="W253" s="211"/>
      <c r="X253" s="211"/>
      <c r="Y253" s="211"/>
      <c r="Z253" s="211"/>
    </row>
    <row r="254" spans="1:26" ht="15.75" customHeight="1">
      <c r="A254" s="211"/>
      <c r="B254" s="211"/>
      <c r="C254" s="211"/>
      <c r="D254" s="211"/>
      <c r="E254" s="211"/>
      <c r="F254" s="211"/>
      <c r="G254" s="211"/>
      <c r="H254" s="211"/>
      <c r="I254" s="211"/>
      <c r="J254" s="211"/>
      <c r="K254" s="211"/>
      <c r="L254" s="211"/>
      <c r="M254" s="211"/>
      <c r="N254" s="211"/>
      <c r="O254" s="211"/>
      <c r="P254" s="211"/>
      <c r="Q254" s="211"/>
      <c r="R254" s="211"/>
      <c r="S254" s="211"/>
      <c r="T254" s="211"/>
      <c r="U254" s="211"/>
      <c r="V254" s="211"/>
      <c r="W254" s="211"/>
      <c r="X254" s="211"/>
      <c r="Y254" s="211"/>
      <c r="Z254" s="211"/>
    </row>
    <row r="255" spans="1:26" ht="15.75" customHeight="1">
      <c r="A255" s="211"/>
      <c r="B255" s="211"/>
      <c r="C255" s="211"/>
      <c r="D255" s="211"/>
      <c r="E255" s="211"/>
      <c r="F255" s="211"/>
      <c r="G255" s="211"/>
      <c r="H255" s="211"/>
      <c r="I255" s="211"/>
      <c r="J255" s="211"/>
      <c r="K255" s="211"/>
      <c r="L255" s="211"/>
      <c r="M255" s="211"/>
      <c r="N255" s="211"/>
      <c r="O255" s="211"/>
      <c r="P255" s="211"/>
      <c r="Q255" s="211"/>
      <c r="R255" s="211"/>
      <c r="S255" s="211"/>
      <c r="T255" s="211"/>
      <c r="U255" s="211"/>
      <c r="V255" s="211"/>
      <c r="W255" s="211"/>
      <c r="X255" s="211"/>
      <c r="Y255" s="211"/>
      <c r="Z255" s="211"/>
    </row>
    <row r="256" spans="1:26" ht="15.75" customHeight="1">
      <c r="A256" s="211"/>
      <c r="B256" s="211"/>
      <c r="C256" s="211"/>
      <c r="D256" s="211"/>
      <c r="E256" s="211"/>
      <c r="F256" s="211"/>
      <c r="G256" s="211"/>
      <c r="H256" s="211"/>
      <c r="I256" s="211"/>
      <c r="J256" s="211"/>
      <c r="K256" s="211"/>
      <c r="L256" s="211"/>
      <c r="M256" s="211"/>
      <c r="N256" s="211"/>
      <c r="O256" s="211"/>
      <c r="P256" s="211"/>
      <c r="Q256" s="211"/>
      <c r="R256" s="211"/>
      <c r="S256" s="211"/>
      <c r="T256" s="211"/>
      <c r="U256" s="211"/>
      <c r="V256" s="211"/>
      <c r="W256" s="211"/>
      <c r="X256" s="211"/>
      <c r="Y256" s="211"/>
      <c r="Z256" s="211"/>
    </row>
    <row r="257" spans="1:26" ht="15.75" customHeight="1">
      <c r="A257" s="211"/>
      <c r="B257" s="211"/>
      <c r="C257" s="211"/>
      <c r="D257" s="211"/>
      <c r="E257" s="211"/>
      <c r="F257" s="211"/>
      <c r="G257" s="211"/>
      <c r="H257" s="211"/>
      <c r="I257" s="211"/>
      <c r="J257" s="211"/>
      <c r="K257" s="211"/>
      <c r="L257" s="211"/>
      <c r="M257" s="211"/>
      <c r="N257" s="211"/>
      <c r="O257" s="211"/>
      <c r="P257" s="211"/>
      <c r="Q257" s="211"/>
      <c r="R257" s="211"/>
      <c r="S257" s="211"/>
      <c r="T257" s="211"/>
      <c r="U257" s="211"/>
      <c r="V257" s="211"/>
      <c r="W257" s="211"/>
      <c r="X257" s="211"/>
      <c r="Y257" s="211"/>
      <c r="Z257" s="211"/>
    </row>
    <row r="258" spans="1:26" ht="15.75" customHeight="1">
      <c r="A258" s="211"/>
      <c r="B258" s="211"/>
      <c r="C258" s="211"/>
      <c r="D258" s="211"/>
      <c r="E258" s="211"/>
      <c r="F258" s="211"/>
      <c r="G258" s="211"/>
      <c r="H258" s="211"/>
      <c r="I258" s="211"/>
      <c r="J258" s="211"/>
      <c r="K258" s="211"/>
      <c r="L258" s="211"/>
      <c r="M258" s="211"/>
      <c r="N258" s="211"/>
      <c r="O258" s="211"/>
      <c r="P258" s="211"/>
      <c r="Q258" s="211"/>
      <c r="R258" s="211"/>
      <c r="S258" s="211"/>
      <c r="T258" s="211"/>
      <c r="U258" s="211"/>
      <c r="V258" s="211"/>
      <c r="W258" s="211"/>
      <c r="X258" s="211"/>
      <c r="Y258" s="211"/>
      <c r="Z258" s="211"/>
    </row>
    <row r="259" spans="1:26" ht="15.75" customHeight="1">
      <c r="A259" s="211"/>
      <c r="B259" s="211"/>
      <c r="C259" s="211"/>
      <c r="D259" s="211"/>
      <c r="E259" s="211"/>
      <c r="F259" s="211"/>
      <c r="G259" s="211"/>
      <c r="H259" s="211"/>
      <c r="I259" s="211"/>
      <c r="J259" s="211"/>
      <c r="K259" s="211"/>
      <c r="L259" s="211"/>
      <c r="M259" s="211"/>
      <c r="N259" s="211"/>
      <c r="O259" s="211"/>
      <c r="P259" s="211"/>
      <c r="Q259" s="211"/>
      <c r="R259" s="211"/>
      <c r="S259" s="211"/>
      <c r="T259" s="211"/>
      <c r="U259" s="211"/>
      <c r="V259" s="211"/>
      <c r="W259" s="211"/>
      <c r="X259" s="211"/>
      <c r="Y259" s="211"/>
      <c r="Z259" s="211"/>
    </row>
    <row r="260" spans="1:26" ht="15.75" customHeight="1">
      <c r="A260" s="211"/>
      <c r="B260" s="211"/>
      <c r="C260" s="211"/>
      <c r="D260" s="211"/>
      <c r="E260" s="211"/>
      <c r="F260" s="211"/>
      <c r="G260" s="211"/>
      <c r="H260" s="211"/>
      <c r="I260" s="211"/>
      <c r="J260" s="211"/>
      <c r="K260" s="211"/>
      <c r="L260" s="211"/>
      <c r="M260" s="211"/>
      <c r="N260" s="211"/>
      <c r="O260" s="211"/>
      <c r="P260" s="211"/>
      <c r="Q260" s="211"/>
      <c r="R260" s="211"/>
      <c r="S260" s="211"/>
      <c r="T260" s="211"/>
      <c r="U260" s="211"/>
      <c r="V260" s="211"/>
      <c r="W260" s="211"/>
      <c r="X260" s="211"/>
      <c r="Y260" s="211"/>
      <c r="Z260" s="211"/>
    </row>
    <row r="261" spans="1:26" ht="15.75" customHeight="1">
      <c r="A261" s="211"/>
      <c r="B261" s="211"/>
      <c r="C261" s="211"/>
      <c r="D261" s="211"/>
      <c r="E261" s="211"/>
      <c r="F261" s="211"/>
      <c r="G261" s="211"/>
      <c r="H261" s="211"/>
      <c r="I261" s="211"/>
      <c r="J261" s="211"/>
      <c r="K261" s="211"/>
      <c r="L261" s="211"/>
      <c r="M261" s="211"/>
      <c r="N261" s="211"/>
      <c r="O261" s="211"/>
      <c r="P261" s="211"/>
      <c r="Q261" s="211"/>
      <c r="R261" s="211"/>
      <c r="S261" s="211"/>
      <c r="T261" s="211"/>
      <c r="U261" s="211"/>
      <c r="V261" s="211"/>
      <c r="W261" s="211"/>
      <c r="X261" s="211"/>
      <c r="Y261" s="211"/>
      <c r="Z261" s="211"/>
    </row>
    <row r="262" spans="1:26" ht="15.75" customHeight="1">
      <c r="A262" s="211"/>
      <c r="B262" s="211"/>
      <c r="C262" s="211"/>
      <c r="D262" s="211"/>
      <c r="E262" s="211"/>
      <c r="F262" s="211"/>
      <c r="G262" s="211"/>
      <c r="H262" s="211"/>
      <c r="I262" s="211"/>
      <c r="J262" s="211"/>
      <c r="K262" s="211"/>
      <c r="L262" s="211"/>
      <c r="M262" s="211"/>
      <c r="N262" s="211"/>
      <c r="O262" s="211"/>
      <c r="P262" s="211"/>
      <c r="Q262" s="211"/>
      <c r="R262" s="211"/>
      <c r="S262" s="211"/>
      <c r="T262" s="211"/>
      <c r="U262" s="211"/>
      <c r="V262" s="211"/>
      <c r="W262" s="211"/>
      <c r="X262" s="211"/>
      <c r="Y262" s="211"/>
      <c r="Z262" s="211"/>
    </row>
    <row r="263" spans="1:26" ht="15.75" customHeight="1">
      <c r="A263" s="211"/>
      <c r="B263" s="211"/>
      <c r="C263" s="211"/>
      <c r="D263" s="211"/>
      <c r="E263" s="211"/>
      <c r="F263" s="211"/>
      <c r="G263" s="211"/>
      <c r="H263" s="211"/>
      <c r="I263" s="211"/>
      <c r="J263" s="211"/>
      <c r="K263" s="211"/>
      <c r="L263" s="211"/>
      <c r="M263" s="211"/>
      <c r="N263" s="211"/>
      <c r="O263" s="211"/>
      <c r="P263" s="211"/>
      <c r="Q263" s="211"/>
      <c r="R263" s="211"/>
      <c r="S263" s="211"/>
      <c r="T263" s="211"/>
      <c r="U263" s="211"/>
      <c r="V263" s="211"/>
      <c r="W263" s="211"/>
      <c r="X263" s="211"/>
      <c r="Y263" s="211"/>
      <c r="Z263" s="211"/>
    </row>
    <row r="264" spans="1:26" ht="15.75" customHeight="1">
      <c r="A264" s="211"/>
      <c r="B264" s="211"/>
      <c r="C264" s="211"/>
      <c r="D264" s="211"/>
      <c r="E264" s="211"/>
      <c r="F264" s="211"/>
      <c r="G264" s="211"/>
      <c r="H264" s="211"/>
      <c r="I264" s="211"/>
      <c r="J264" s="211"/>
      <c r="K264" s="211"/>
      <c r="L264" s="211"/>
      <c r="M264" s="211"/>
      <c r="N264" s="211"/>
      <c r="O264" s="211"/>
      <c r="P264" s="211"/>
      <c r="Q264" s="211"/>
      <c r="R264" s="211"/>
      <c r="S264" s="211"/>
      <c r="T264" s="211"/>
      <c r="U264" s="211"/>
      <c r="V264" s="211"/>
      <c r="W264" s="211"/>
      <c r="X264" s="211"/>
      <c r="Y264" s="211"/>
      <c r="Z264" s="211"/>
    </row>
    <row r="265" spans="1:26" ht="15.75" customHeight="1">
      <c r="A265" s="211"/>
      <c r="B265" s="211"/>
      <c r="C265" s="211"/>
      <c r="D265" s="211"/>
      <c r="E265" s="211"/>
      <c r="F265" s="211"/>
      <c r="G265" s="211"/>
      <c r="H265" s="211"/>
      <c r="I265" s="211"/>
      <c r="J265" s="211"/>
      <c r="K265" s="211"/>
      <c r="L265" s="211"/>
      <c r="M265" s="211"/>
      <c r="N265" s="211"/>
      <c r="O265" s="211"/>
      <c r="P265" s="211"/>
      <c r="Q265" s="211"/>
      <c r="R265" s="211"/>
      <c r="S265" s="211"/>
      <c r="T265" s="211"/>
      <c r="U265" s="211"/>
      <c r="V265" s="211"/>
      <c r="W265" s="211"/>
      <c r="X265" s="211"/>
      <c r="Y265" s="211"/>
      <c r="Z265" s="211"/>
    </row>
    <row r="266" spans="1:26" ht="15.75" customHeight="1">
      <c r="A266" s="211"/>
      <c r="B266" s="211"/>
      <c r="C266" s="211"/>
      <c r="D266" s="211"/>
      <c r="E266" s="211"/>
      <c r="F266" s="211"/>
      <c r="G266" s="211"/>
      <c r="H266" s="211"/>
      <c r="I266" s="211"/>
      <c r="J266" s="211"/>
      <c r="K266" s="211"/>
      <c r="L266" s="211"/>
      <c r="M266" s="211"/>
      <c r="N266" s="211"/>
      <c r="O266" s="211"/>
      <c r="P266" s="211"/>
      <c r="Q266" s="211"/>
      <c r="R266" s="211"/>
      <c r="S266" s="211"/>
      <c r="T266" s="211"/>
      <c r="U266" s="211"/>
      <c r="V266" s="211"/>
      <c r="W266" s="211"/>
      <c r="X266" s="211"/>
      <c r="Y266" s="211"/>
      <c r="Z266" s="211"/>
    </row>
    <row r="267" spans="1:26" ht="15.75" customHeight="1">
      <c r="A267" s="211"/>
      <c r="B267" s="211"/>
      <c r="C267" s="211"/>
      <c r="D267" s="211"/>
      <c r="E267" s="211"/>
      <c r="F267" s="211"/>
      <c r="G267" s="211"/>
      <c r="H267" s="211"/>
      <c r="I267" s="211"/>
      <c r="J267" s="211"/>
      <c r="K267" s="211"/>
      <c r="L267" s="211"/>
      <c r="M267" s="211"/>
      <c r="N267" s="211"/>
      <c r="O267" s="211"/>
      <c r="P267" s="211"/>
      <c r="Q267" s="211"/>
      <c r="R267" s="211"/>
      <c r="S267" s="211"/>
      <c r="T267" s="211"/>
      <c r="U267" s="211"/>
      <c r="V267" s="211"/>
      <c r="W267" s="211"/>
      <c r="X267" s="211"/>
      <c r="Y267" s="211"/>
      <c r="Z267" s="211"/>
    </row>
    <row r="268" spans="1:26" ht="15.75" customHeight="1">
      <c r="A268" s="211"/>
      <c r="B268" s="211"/>
      <c r="C268" s="211"/>
      <c r="D268" s="211"/>
      <c r="E268" s="211"/>
      <c r="F268" s="211"/>
      <c r="G268" s="211"/>
      <c r="H268" s="211"/>
      <c r="I268" s="211"/>
      <c r="J268" s="211"/>
      <c r="K268" s="211"/>
      <c r="L268" s="211"/>
      <c r="M268" s="211"/>
      <c r="N268" s="211"/>
      <c r="O268" s="211"/>
      <c r="P268" s="211"/>
      <c r="Q268" s="211"/>
      <c r="R268" s="211"/>
      <c r="S268" s="211"/>
      <c r="T268" s="211"/>
      <c r="U268" s="211"/>
      <c r="V268" s="211"/>
      <c r="W268" s="211"/>
      <c r="X268" s="211"/>
      <c r="Y268" s="211"/>
      <c r="Z268" s="211"/>
    </row>
    <row r="269" spans="1:26" ht="15.75" customHeight="1">
      <c r="A269" s="211"/>
      <c r="B269" s="211"/>
      <c r="C269" s="211"/>
      <c r="D269" s="211"/>
      <c r="E269" s="211"/>
      <c r="F269" s="211"/>
      <c r="G269" s="211"/>
      <c r="H269" s="211"/>
      <c r="I269" s="211"/>
      <c r="J269" s="211"/>
      <c r="K269" s="211"/>
      <c r="L269" s="211"/>
      <c r="M269" s="211"/>
      <c r="N269" s="211"/>
      <c r="O269" s="211"/>
      <c r="P269" s="211"/>
      <c r="Q269" s="211"/>
      <c r="R269" s="211"/>
      <c r="S269" s="211"/>
      <c r="T269" s="211"/>
      <c r="U269" s="211"/>
      <c r="V269" s="211"/>
      <c r="W269" s="211"/>
      <c r="X269" s="211"/>
      <c r="Y269" s="211"/>
      <c r="Z269" s="211"/>
    </row>
    <row r="270" spans="1:26" ht="15.75" customHeight="1">
      <c r="A270" s="211"/>
      <c r="B270" s="211"/>
      <c r="C270" s="211"/>
      <c r="D270" s="211"/>
      <c r="E270" s="211"/>
      <c r="F270" s="211"/>
      <c r="G270" s="211"/>
      <c r="H270" s="211"/>
      <c r="I270" s="211"/>
      <c r="J270" s="211"/>
      <c r="K270" s="211"/>
      <c r="L270" s="211"/>
      <c r="M270" s="211"/>
      <c r="N270" s="211"/>
      <c r="O270" s="211"/>
      <c r="P270" s="211"/>
      <c r="Q270" s="211"/>
      <c r="R270" s="211"/>
      <c r="S270" s="211"/>
      <c r="T270" s="211"/>
      <c r="U270" s="211"/>
      <c r="V270" s="211"/>
      <c r="W270" s="211"/>
      <c r="X270" s="211"/>
      <c r="Y270" s="211"/>
      <c r="Z270" s="211"/>
    </row>
    <row r="271" spans="1:26" ht="15.75" customHeight="1">
      <c r="A271" s="211"/>
      <c r="B271" s="211"/>
      <c r="C271" s="211"/>
      <c r="D271" s="211"/>
      <c r="E271" s="211"/>
      <c r="F271" s="211"/>
      <c r="G271" s="211"/>
      <c r="H271" s="211"/>
      <c r="I271" s="211"/>
      <c r="J271" s="211"/>
      <c r="K271" s="211"/>
      <c r="L271" s="211"/>
      <c r="M271" s="211"/>
      <c r="N271" s="211"/>
      <c r="O271" s="211"/>
      <c r="P271" s="211"/>
      <c r="Q271" s="211"/>
      <c r="R271" s="211"/>
      <c r="S271" s="211"/>
      <c r="T271" s="211"/>
      <c r="U271" s="211"/>
      <c r="V271" s="211"/>
      <c r="W271" s="211"/>
      <c r="X271" s="211"/>
      <c r="Y271" s="211"/>
      <c r="Z271" s="211"/>
    </row>
    <row r="272" spans="1:26" ht="15.75" customHeight="1">
      <c r="A272" s="211"/>
      <c r="B272" s="211"/>
      <c r="C272" s="211"/>
      <c r="D272" s="211"/>
      <c r="E272" s="211"/>
      <c r="F272" s="211"/>
      <c r="G272" s="211"/>
      <c r="H272" s="211"/>
      <c r="I272" s="211"/>
      <c r="J272" s="211"/>
      <c r="K272" s="211"/>
      <c r="L272" s="211"/>
      <c r="M272" s="211"/>
      <c r="N272" s="211"/>
      <c r="O272" s="211"/>
      <c r="P272" s="211"/>
      <c r="Q272" s="211"/>
      <c r="R272" s="211"/>
      <c r="S272" s="211"/>
      <c r="T272" s="211"/>
      <c r="U272" s="211"/>
      <c r="V272" s="211"/>
      <c r="W272" s="211"/>
      <c r="X272" s="211"/>
      <c r="Y272" s="211"/>
      <c r="Z272" s="211"/>
    </row>
    <row r="273" spans="1:26" ht="15.75" customHeight="1">
      <c r="A273" s="211"/>
      <c r="B273" s="211"/>
      <c r="C273" s="211"/>
      <c r="D273" s="211"/>
      <c r="E273" s="211"/>
      <c r="F273" s="211"/>
      <c r="G273" s="211"/>
      <c r="H273" s="211"/>
      <c r="I273" s="211"/>
      <c r="J273" s="211"/>
      <c r="K273" s="211"/>
      <c r="L273" s="211"/>
      <c r="M273" s="211"/>
      <c r="N273" s="211"/>
      <c r="O273" s="211"/>
      <c r="P273" s="211"/>
      <c r="Q273" s="211"/>
      <c r="R273" s="211"/>
      <c r="S273" s="211"/>
      <c r="T273" s="211"/>
      <c r="U273" s="211"/>
      <c r="V273" s="211"/>
      <c r="W273" s="211"/>
      <c r="X273" s="211"/>
      <c r="Y273" s="211"/>
      <c r="Z273" s="211"/>
    </row>
    <row r="274" spans="1:26" ht="15.75" customHeight="1">
      <c r="A274" s="211"/>
      <c r="B274" s="211"/>
      <c r="C274" s="211"/>
      <c r="D274" s="211"/>
      <c r="E274" s="211"/>
      <c r="F274" s="211"/>
      <c r="G274" s="211"/>
      <c r="H274" s="211"/>
      <c r="I274" s="211"/>
      <c r="J274" s="211"/>
      <c r="K274" s="211"/>
      <c r="L274" s="211"/>
      <c r="M274" s="211"/>
      <c r="N274" s="211"/>
      <c r="O274" s="211"/>
      <c r="P274" s="211"/>
      <c r="Q274" s="211"/>
      <c r="R274" s="211"/>
      <c r="S274" s="211"/>
      <c r="T274" s="211"/>
      <c r="U274" s="211"/>
      <c r="V274" s="211"/>
      <c r="W274" s="211"/>
      <c r="X274" s="211"/>
      <c r="Y274" s="211"/>
      <c r="Z274" s="211"/>
    </row>
    <row r="275" spans="1:26" ht="15.75" customHeight="1">
      <c r="A275" s="211"/>
      <c r="B275" s="211"/>
      <c r="C275" s="211"/>
      <c r="D275" s="211"/>
      <c r="E275" s="211"/>
      <c r="F275" s="211"/>
      <c r="G275" s="211"/>
      <c r="H275" s="211"/>
      <c r="I275" s="211"/>
      <c r="J275" s="211"/>
      <c r="K275" s="211"/>
      <c r="L275" s="211"/>
      <c r="M275" s="211"/>
      <c r="N275" s="211"/>
      <c r="O275" s="211"/>
      <c r="P275" s="211"/>
      <c r="Q275" s="211"/>
      <c r="R275" s="211"/>
      <c r="S275" s="211"/>
      <c r="T275" s="211"/>
      <c r="U275" s="211"/>
      <c r="V275" s="211"/>
      <c r="W275" s="211"/>
      <c r="X275" s="211"/>
      <c r="Y275" s="211"/>
      <c r="Z275" s="211"/>
    </row>
    <row r="276" spans="1:26" ht="15.75" customHeight="1">
      <c r="A276" s="211"/>
      <c r="B276" s="211"/>
      <c r="C276" s="211"/>
      <c r="D276" s="211"/>
      <c r="E276" s="211"/>
      <c r="F276" s="211"/>
      <c r="G276" s="211"/>
      <c r="H276" s="211"/>
      <c r="I276" s="211"/>
      <c r="J276" s="211"/>
      <c r="K276" s="211"/>
      <c r="L276" s="211"/>
      <c r="M276" s="211"/>
      <c r="N276" s="211"/>
      <c r="O276" s="211"/>
      <c r="P276" s="211"/>
      <c r="Q276" s="211"/>
      <c r="R276" s="211"/>
      <c r="S276" s="211"/>
      <c r="T276" s="211"/>
      <c r="U276" s="211"/>
      <c r="V276" s="211"/>
      <c r="W276" s="211"/>
      <c r="X276" s="211"/>
      <c r="Y276" s="211"/>
      <c r="Z276" s="211"/>
    </row>
    <row r="277" spans="1:26" ht="15.75" customHeight="1">
      <c r="A277" s="211"/>
      <c r="B277" s="211"/>
      <c r="C277" s="211"/>
      <c r="D277" s="211"/>
      <c r="E277" s="211"/>
      <c r="F277" s="211"/>
      <c r="G277" s="211"/>
      <c r="H277" s="211"/>
      <c r="I277" s="211"/>
      <c r="J277" s="211"/>
      <c r="K277" s="211"/>
      <c r="L277" s="211"/>
      <c r="M277" s="211"/>
      <c r="N277" s="211"/>
      <c r="O277" s="211"/>
      <c r="P277" s="211"/>
      <c r="Q277" s="211"/>
      <c r="R277" s="211"/>
      <c r="S277" s="211"/>
      <c r="T277" s="211"/>
      <c r="U277" s="211"/>
      <c r="V277" s="211"/>
      <c r="W277" s="211"/>
      <c r="X277" s="211"/>
      <c r="Y277" s="211"/>
      <c r="Z277" s="211"/>
    </row>
    <row r="278" spans="1:26" ht="15.75" customHeight="1">
      <c r="A278" s="211"/>
      <c r="B278" s="211"/>
      <c r="C278" s="211"/>
      <c r="D278" s="211"/>
      <c r="E278" s="211"/>
      <c r="F278" s="211"/>
      <c r="G278" s="211"/>
      <c r="H278" s="211"/>
      <c r="I278" s="211"/>
      <c r="J278" s="211"/>
      <c r="K278" s="211"/>
      <c r="L278" s="211"/>
      <c r="M278" s="211"/>
      <c r="N278" s="211"/>
      <c r="O278" s="211"/>
      <c r="P278" s="211"/>
      <c r="Q278" s="211"/>
      <c r="R278" s="211"/>
      <c r="S278" s="211"/>
      <c r="T278" s="211"/>
      <c r="U278" s="211"/>
      <c r="V278" s="211"/>
      <c r="W278" s="211"/>
      <c r="X278" s="211"/>
      <c r="Y278" s="211"/>
      <c r="Z278" s="211"/>
    </row>
    <row r="279" spans="1:26" ht="15.75" customHeight="1">
      <c r="A279" s="211"/>
      <c r="B279" s="211"/>
      <c r="C279" s="211"/>
      <c r="D279" s="211"/>
      <c r="E279" s="211"/>
      <c r="F279" s="211"/>
      <c r="G279" s="211"/>
      <c r="H279" s="211"/>
      <c r="I279" s="211"/>
      <c r="J279" s="211"/>
      <c r="K279" s="211"/>
      <c r="L279" s="211"/>
      <c r="M279" s="211"/>
      <c r="N279" s="211"/>
      <c r="O279" s="211"/>
      <c r="P279" s="211"/>
      <c r="Q279" s="211"/>
      <c r="R279" s="211"/>
      <c r="S279" s="211"/>
      <c r="T279" s="211"/>
      <c r="U279" s="211"/>
      <c r="V279" s="211"/>
      <c r="W279" s="211"/>
      <c r="X279" s="211"/>
      <c r="Y279" s="211"/>
      <c r="Z279" s="211"/>
    </row>
    <row r="280" spans="1:26" ht="15.75" customHeight="1">
      <c r="A280" s="211"/>
      <c r="B280" s="211"/>
      <c r="C280" s="211"/>
      <c r="D280" s="211"/>
      <c r="E280" s="211"/>
      <c r="F280" s="211"/>
      <c r="G280" s="211"/>
      <c r="H280" s="211"/>
      <c r="I280" s="211"/>
      <c r="J280" s="211"/>
      <c r="K280" s="211"/>
      <c r="L280" s="211"/>
      <c r="M280" s="211"/>
      <c r="N280" s="211"/>
      <c r="O280" s="211"/>
      <c r="P280" s="211"/>
      <c r="Q280" s="211"/>
      <c r="R280" s="211"/>
      <c r="S280" s="211"/>
      <c r="T280" s="211"/>
      <c r="U280" s="211"/>
      <c r="V280" s="211"/>
      <c r="W280" s="211"/>
      <c r="X280" s="211"/>
      <c r="Y280" s="211"/>
      <c r="Z280" s="211"/>
    </row>
    <row r="281" spans="1:26" ht="15.75" customHeight="1">
      <c r="A281" s="211"/>
      <c r="B281" s="211"/>
      <c r="C281" s="211"/>
      <c r="D281" s="211"/>
      <c r="E281" s="211"/>
      <c r="F281" s="211"/>
      <c r="G281" s="211"/>
      <c r="H281" s="211"/>
      <c r="I281" s="211"/>
      <c r="J281" s="211"/>
      <c r="K281" s="211"/>
      <c r="L281" s="211"/>
      <c r="M281" s="211"/>
      <c r="N281" s="211"/>
      <c r="O281" s="211"/>
      <c r="P281" s="211"/>
      <c r="Q281" s="211"/>
      <c r="R281" s="211"/>
      <c r="S281" s="211"/>
      <c r="T281" s="211"/>
      <c r="U281" s="211"/>
      <c r="V281" s="211"/>
      <c r="W281" s="211"/>
      <c r="X281" s="211"/>
      <c r="Y281" s="211"/>
      <c r="Z281" s="211"/>
    </row>
    <row r="282" spans="1:26" ht="15.75" customHeight="1">
      <c r="A282" s="211"/>
      <c r="B282" s="211"/>
      <c r="C282" s="211"/>
      <c r="D282" s="211"/>
      <c r="E282" s="211"/>
      <c r="F282" s="211"/>
      <c r="G282" s="211"/>
      <c r="H282" s="211"/>
      <c r="I282" s="211"/>
      <c r="J282" s="211"/>
      <c r="K282" s="211"/>
      <c r="L282" s="211"/>
      <c r="M282" s="211"/>
      <c r="N282" s="211"/>
      <c r="O282" s="211"/>
      <c r="P282" s="211"/>
      <c r="Q282" s="211"/>
      <c r="R282" s="211"/>
      <c r="S282" s="211"/>
      <c r="T282" s="211"/>
      <c r="U282" s="211"/>
      <c r="V282" s="211"/>
      <c r="W282" s="211"/>
      <c r="X282" s="211"/>
      <c r="Y282" s="211"/>
      <c r="Z282" s="211"/>
    </row>
    <row r="283" spans="1:26" ht="15.75" customHeight="1">
      <c r="A283" s="211"/>
      <c r="B283" s="211"/>
      <c r="C283" s="211"/>
      <c r="D283" s="211"/>
      <c r="E283" s="211"/>
      <c r="F283" s="211"/>
      <c r="G283" s="211"/>
      <c r="H283" s="211"/>
      <c r="I283" s="211"/>
      <c r="J283" s="211"/>
      <c r="K283" s="211"/>
      <c r="L283" s="211"/>
      <c r="M283" s="211"/>
      <c r="N283" s="211"/>
      <c r="O283" s="211"/>
      <c r="P283" s="211"/>
      <c r="Q283" s="211"/>
      <c r="R283" s="211"/>
      <c r="S283" s="211"/>
      <c r="T283" s="211"/>
      <c r="U283" s="211"/>
      <c r="V283" s="211"/>
      <c r="W283" s="211"/>
      <c r="X283" s="211"/>
      <c r="Y283" s="211"/>
      <c r="Z283" s="211"/>
    </row>
    <row r="284" spans="1:26" ht="15.75" customHeight="1">
      <c r="A284" s="211"/>
      <c r="B284" s="211"/>
      <c r="C284" s="211"/>
      <c r="D284" s="211"/>
      <c r="E284" s="211"/>
      <c r="F284" s="211"/>
      <c r="G284" s="211"/>
      <c r="H284" s="211"/>
      <c r="I284" s="211"/>
      <c r="J284" s="211"/>
      <c r="K284" s="211"/>
      <c r="L284" s="211"/>
      <c r="M284" s="211"/>
      <c r="N284" s="211"/>
      <c r="O284" s="211"/>
      <c r="P284" s="211"/>
      <c r="Q284" s="211"/>
      <c r="R284" s="211"/>
      <c r="S284" s="211"/>
      <c r="T284" s="211"/>
      <c r="U284" s="211"/>
      <c r="V284" s="211"/>
      <c r="W284" s="211"/>
      <c r="X284" s="211"/>
      <c r="Y284" s="211"/>
      <c r="Z284" s="211"/>
    </row>
    <row r="285" spans="1:26" ht="15.75" customHeight="1">
      <c r="A285" s="211"/>
      <c r="B285" s="211"/>
      <c r="C285" s="211"/>
      <c r="D285" s="211"/>
      <c r="E285" s="211"/>
      <c r="F285" s="211"/>
      <c r="G285" s="211"/>
      <c r="H285" s="211"/>
      <c r="I285" s="211"/>
      <c r="J285" s="211"/>
      <c r="K285" s="211"/>
      <c r="L285" s="211"/>
      <c r="M285" s="211"/>
      <c r="N285" s="211"/>
      <c r="O285" s="211"/>
      <c r="P285" s="211"/>
      <c r="Q285" s="211"/>
      <c r="R285" s="211"/>
      <c r="S285" s="211"/>
      <c r="T285" s="211"/>
      <c r="U285" s="211"/>
      <c r="V285" s="211"/>
      <c r="W285" s="211"/>
      <c r="X285" s="211"/>
      <c r="Y285" s="211"/>
      <c r="Z285" s="211"/>
    </row>
    <row r="286" spans="1:26" ht="15.75" customHeight="1">
      <c r="A286" s="211"/>
      <c r="B286" s="211"/>
      <c r="C286" s="211"/>
      <c r="D286" s="211"/>
      <c r="E286" s="211"/>
      <c r="F286" s="211"/>
      <c r="G286" s="211"/>
      <c r="H286" s="211"/>
      <c r="I286" s="211"/>
      <c r="J286" s="211"/>
      <c r="K286" s="211"/>
      <c r="L286" s="211"/>
      <c r="M286" s="211"/>
      <c r="N286" s="211"/>
      <c r="O286" s="211"/>
      <c r="P286" s="211"/>
      <c r="Q286" s="211"/>
      <c r="R286" s="211"/>
      <c r="S286" s="211"/>
      <c r="T286" s="211"/>
      <c r="U286" s="211"/>
      <c r="V286" s="211"/>
      <c r="W286" s="211"/>
      <c r="X286" s="211"/>
      <c r="Y286" s="211"/>
      <c r="Z286" s="211"/>
    </row>
    <row r="287" spans="1:26" ht="15.75" customHeight="1">
      <c r="A287" s="211"/>
      <c r="B287" s="211"/>
      <c r="C287" s="211"/>
      <c r="D287" s="211"/>
      <c r="E287" s="211"/>
      <c r="F287" s="211"/>
      <c r="G287" s="211"/>
      <c r="H287" s="211"/>
      <c r="I287" s="211"/>
      <c r="J287" s="211"/>
      <c r="K287" s="211"/>
      <c r="L287" s="211"/>
      <c r="M287" s="211"/>
      <c r="N287" s="211"/>
      <c r="O287" s="211"/>
      <c r="P287" s="211"/>
      <c r="Q287" s="211"/>
      <c r="R287" s="211"/>
      <c r="S287" s="211"/>
      <c r="T287" s="211"/>
      <c r="U287" s="211"/>
      <c r="V287" s="211"/>
      <c r="W287" s="211"/>
      <c r="X287" s="211"/>
      <c r="Y287" s="211"/>
      <c r="Z287" s="211"/>
    </row>
    <row r="288" spans="1:26" ht="15.75" customHeight="1">
      <c r="A288" s="211"/>
      <c r="B288" s="211"/>
      <c r="C288" s="211"/>
      <c r="D288" s="211"/>
      <c r="E288" s="211"/>
      <c r="F288" s="211"/>
      <c r="G288" s="211"/>
      <c r="H288" s="211"/>
      <c r="I288" s="211"/>
      <c r="J288" s="211"/>
      <c r="K288" s="211"/>
      <c r="L288" s="211"/>
      <c r="M288" s="211"/>
      <c r="N288" s="211"/>
      <c r="O288" s="211"/>
      <c r="P288" s="211"/>
      <c r="Q288" s="211"/>
      <c r="R288" s="211"/>
      <c r="S288" s="211"/>
      <c r="T288" s="211"/>
      <c r="U288" s="211"/>
      <c r="V288" s="211"/>
      <c r="W288" s="211"/>
      <c r="X288" s="211"/>
      <c r="Y288" s="211"/>
      <c r="Z288" s="211"/>
    </row>
    <row r="289" spans="1:26" ht="15.75" customHeight="1">
      <c r="A289" s="211"/>
      <c r="B289" s="211"/>
      <c r="C289" s="211"/>
      <c r="D289" s="211"/>
      <c r="E289" s="211"/>
      <c r="F289" s="211"/>
      <c r="G289" s="211"/>
      <c r="H289" s="211"/>
      <c r="I289" s="211"/>
      <c r="J289" s="211"/>
      <c r="K289" s="211"/>
      <c r="L289" s="211"/>
      <c r="M289" s="211"/>
      <c r="N289" s="211"/>
      <c r="O289" s="211"/>
      <c r="P289" s="211"/>
      <c r="Q289" s="211"/>
      <c r="R289" s="211"/>
      <c r="S289" s="211"/>
      <c r="T289" s="211"/>
      <c r="U289" s="211"/>
      <c r="V289" s="211"/>
      <c r="W289" s="211"/>
      <c r="X289" s="211"/>
      <c r="Y289" s="211"/>
      <c r="Z289" s="211"/>
    </row>
    <row r="290" spans="1:26" ht="15.75" customHeight="1">
      <c r="A290" s="211"/>
      <c r="B290" s="211"/>
      <c r="C290" s="211"/>
      <c r="D290" s="211"/>
      <c r="E290" s="211"/>
      <c r="F290" s="211"/>
      <c r="G290" s="211"/>
      <c r="H290" s="211"/>
      <c r="I290" s="211"/>
      <c r="J290" s="211"/>
      <c r="K290" s="211"/>
      <c r="L290" s="211"/>
      <c r="M290" s="211"/>
      <c r="N290" s="211"/>
      <c r="O290" s="211"/>
      <c r="P290" s="211"/>
      <c r="Q290" s="211"/>
      <c r="R290" s="211"/>
      <c r="S290" s="211"/>
      <c r="T290" s="211"/>
      <c r="U290" s="211"/>
      <c r="V290" s="211"/>
      <c r="W290" s="211"/>
      <c r="X290" s="211"/>
      <c r="Y290" s="211"/>
      <c r="Z290" s="211"/>
    </row>
    <row r="291" spans="1:26" ht="15.75" customHeight="1">
      <c r="A291" s="211"/>
      <c r="B291" s="211"/>
      <c r="C291" s="211"/>
      <c r="D291" s="211"/>
      <c r="E291" s="211"/>
      <c r="F291" s="211"/>
      <c r="G291" s="211"/>
      <c r="H291" s="211"/>
      <c r="I291" s="211"/>
      <c r="J291" s="211"/>
      <c r="K291" s="211"/>
      <c r="L291" s="211"/>
      <c r="M291" s="211"/>
      <c r="N291" s="211"/>
      <c r="O291" s="211"/>
      <c r="P291" s="211"/>
      <c r="Q291" s="211"/>
      <c r="R291" s="211"/>
      <c r="S291" s="211"/>
      <c r="T291" s="211"/>
      <c r="U291" s="211"/>
      <c r="V291" s="211"/>
      <c r="W291" s="211"/>
      <c r="X291" s="211"/>
      <c r="Y291" s="211"/>
      <c r="Z291" s="211"/>
    </row>
    <row r="292" spans="1:26" ht="15.75" customHeight="1">
      <c r="A292" s="211"/>
      <c r="B292" s="211"/>
      <c r="C292" s="211"/>
      <c r="D292" s="211"/>
      <c r="E292" s="211"/>
      <c r="F292" s="211"/>
      <c r="G292" s="211"/>
      <c r="H292" s="211"/>
      <c r="I292" s="211"/>
      <c r="J292" s="211"/>
      <c r="K292" s="211"/>
      <c r="L292" s="211"/>
      <c r="M292" s="211"/>
      <c r="N292" s="211"/>
      <c r="O292" s="211"/>
      <c r="P292" s="211"/>
      <c r="Q292" s="211"/>
      <c r="R292" s="211"/>
      <c r="S292" s="211"/>
      <c r="T292" s="211"/>
      <c r="U292" s="211"/>
      <c r="V292" s="211"/>
      <c r="W292" s="211"/>
      <c r="X292" s="211"/>
      <c r="Y292" s="211"/>
      <c r="Z292" s="211"/>
    </row>
    <row r="293" spans="1:26" ht="15.75" customHeight="1">
      <c r="A293" s="211"/>
      <c r="B293" s="211"/>
      <c r="C293" s="211"/>
      <c r="D293" s="211"/>
      <c r="E293" s="211"/>
      <c r="F293" s="211"/>
      <c r="G293" s="211"/>
      <c r="H293" s="211"/>
      <c r="I293" s="211"/>
      <c r="J293" s="211"/>
      <c r="K293" s="211"/>
      <c r="L293" s="211"/>
      <c r="M293" s="211"/>
      <c r="N293" s="211"/>
      <c r="O293" s="211"/>
      <c r="P293" s="211"/>
      <c r="Q293" s="211"/>
      <c r="R293" s="211"/>
      <c r="S293" s="211"/>
      <c r="T293" s="211"/>
      <c r="U293" s="211"/>
      <c r="V293" s="211"/>
      <c r="W293" s="211"/>
      <c r="X293" s="211"/>
      <c r="Y293" s="211"/>
      <c r="Z293" s="211"/>
    </row>
    <row r="294" spans="1:26" ht="15.75" customHeight="1">
      <c r="A294" s="211"/>
      <c r="B294" s="211"/>
      <c r="C294" s="211"/>
      <c r="D294" s="211"/>
      <c r="E294" s="211"/>
      <c r="F294" s="211"/>
      <c r="G294" s="211"/>
      <c r="H294" s="211"/>
      <c r="I294" s="211"/>
      <c r="J294" s="211"/>
      <c r="K294" s="211"/>
      <c r="L294" s="211"/>
      <c r="M294" s="211"/>
      <c r="N294" s="211"/>
      <c r="O294" s="211"/>
      <c r="P294" s="211"/>
      <c r="Q294" s="211"/>
      <c r="R294" s="211"/>
      <c r="S294" s="211"/>
      <c r="T294" s="211"/>
      <c r="U294" s="211"/>
      <c r="V294" s="211"/>
      <c r="W294" s="211"/>
      <c r="X294" s="211"/>
      <c r="Y294" s="211"/>
      <c r="Z294" s="211"/>
    </row>
    <row r="295" spans="1:26" ht="15.75" customHeight="1">
      <c r="A295" s="211"/>
      <c r="B295" s="211"/>
      <c r="C295" s="211"/>
      <c r="D295" s="211"/>
      <c r="E295" s="211"/>
      <c r="F295" s="211"/>
      <c r="G295" s="211"/>
      <c r="H295" s="211"/>
      <c r="I295" s="211"/>
      <c r="J295" s="211"/>
      <c r="K295" s="211"/>
      <c r="L295" s="211"/>
      <c r="M295" s="211"/>
      <c r="N295" s="211"/>
      <c r="O295" s="211"/>
      <c r="P295" s="211"/>
      <c r="Q295" s="211"/>
      <c r="R295" s="211"/>
      <c r="S295" s="211"/>
      <c r="T295" s="211"/>
      <c r="U295" s="211"/>
      <c r="V295" s="211"/>
      <c r="W295" s="211"/>
      <c r="X295" s="211"/>
      <c r="Y295" s="211"/>
      <c r="Z295" s="211"/>
    </row>
    <row r="296" spans="1:26" ht="15.75" customHeight="1">
      <c r="A296" s="211"/>
      <c r="B296" s="211"/>
      <c r="C296" s="211"/>
      <c r="D296" s="211"/>
      <c r="E296" s="211"/>
      <c r="F296" s="211"/>
      <c r="G296" s="211"/>
      <c r="H296" s="211"/>
      <c r="I296" s="211"/>
      <c r="J296" s="211"/>
      <c r="K296" s="211"/>
      <c r="L296" s="211"/>
      <c r="M296" s="211"/>
      <c r="N296" s="211"/>
      <c r="O296" s="211"/>
      <c r="P296" s="211"/>
      <c r="Q296" s="211"/>
      <c r="R296" s="211"/>
      <c r="S296" s="211"/>
      <c r="T296" s="211"/>
      <c r="U296" s="211"/>
      <c r="V296" s="211"/>
      <c r="W296" s="211"/>
      <c r="X296" s="211"/>
      <c r="Y296" s="211"/>
      <c r="Z296" s="211"/>
    </row>
    <row r="297" spans="1:26" ht="15.75" customHeight="1">
      <c r="A297" s="211"/>
      <c r="B297" s="211"/>
      <c r="C297" s="211"/>
      <c r="D297" s="211"/>
      <c r="E297" s="211"/>
      <c r="F297" s="211"/>
      <c r="G297" s="211"/>
      <c r="H297" s="211"/>
      <c r="I297" s="211"/>
      <c r="J297" s="211"/>
      <c r="K297" s="211"/>
      <c r="L297" s="211"/>
      <c r="M297" s="211"/>
      <c r="N297" s="211"/>
      <c r="O297" s="211"/>
      <c r="P297" s="211"/>
      <c r="Q297" s="211"/>
      <c r="R297" s="211"/>
      <c r="S297" s="211"/>
      <c r="T297" s="211"/>
      <c r="U297" s="211"/>
      <c r="V297" s="211"/>
      <c r="W297" s="211"/>
      <c r="X297" s="211"/>
      <c r="Y297" s="211"/>
      <c r="Z297" s="211"/>
    </row>
    <row r="298" spans="1:26" ht="15.75" customHeight="1">
      <c r="A298" s="211"/>
      <c r="B298" s="211"/>
      <c r="C298" s="211"/>
      <c r="D298" s="211"/>
      <c r="E298" s="211"/>
      <c r="F298" s="211"/>
      <c r="G298" s="211"/>
      <c r="H298" s="211"/>
      <c r="I298" s="211"/>
      <c r="J298" s="211"/>
      <c r="K298" s="211"/>
      <c r="L298" s="211"/>
      <c r="M298" s="211"/>
      <c r="N298" s="211"/>
      <c r="O298" s="211"/>
      <c r="P298" s="211"/>
      <c r="Q298" s="211"/>
      <c r="R298" s="211"/>
      <c r="S298" s="211"/>
      <c r="T298" s="211"/>
      <c r="U298" s="211"/>
      <c r="V298" s="211"/>
      <c r="W298" s="211"/>
      <c r="X298" s="211"/>
      <c r="Y298" s="211"/>
      <c r="Z298" s="211"/>
    </row>
    <row r="299" spans="1:26" ht="15.75" customHeight="1">
      <c r="A299" s="211"/>
      <c r="B299" s="211"/>
      <c r="C299" s="211"/>
      <c r="D299" s="211"/>
      <c r="E299" s="211"/>
      <c r="F299" s="211"/>
      <c r="G299" s="211"/>
      <c r="H299" s="211"/>
      <c r="I299" s="211"/>
      <c r="J299" s="211"/>
      <c r="K299" s="211"/>
      <c r="L299" s="211"/>
      <c r="M299" s="211"/>
      <c r="N299" s="211"/>
      <c r="O299" s="211"/>
      <c r="P299" s="211"/>
      <c r="Q299" s="211"/>
      <c r="R299" s="211"/>
      <c r="S299" s="211"/>
      <c r="T299" s="211"/>
      <c r="U299" s="211"/>
      <c r="V299" s="211"/>
      <c r="W299" s="211"/>
      <c r="X299" s="211"/>
      <c r="Y299" s="211"/>
      <c r="Z299" s="211"/>
    </row>
    <row r="300" spans="1:26" ht="15.75" customHeight="1">
      <c r="A300" s="211"/>
      <c r="B300" s="211"/>
      <c r="C300" s="211"/>
      <c r="D300" s="211"/>
      <c r="E300" s="211"/>
      <c r="F300" s="211"/>
      <c r="G300" s="211"/>
      <c r="H300" s="211"/>
      <c r="I300" s="211"/>
      <c r="J300" s="211"/>
      <c r="K300" s="211"/>
      <c r="L300" s="211"/>
      <c r="M300" s="211"/>
      <c r="N300" s="211"/>
      <c r="O300" s="211"/>
      <c r="P300" s="211"/>
      <c r="Q300" s="211"/>
      <c r="R300" s="211"/>
      <c r="S300" s="211"/>
      <c r="T300" s="211"/>
      <c r="U300" s="211"/>
      <c r="V300" s="211"/>
      <c r="W300" s="211"/>
      <c r="X300" s="211"/>
      <c r="Y300" s="211"/>
      <c r="Z300" s="211"/>
    </row>
    <row r="301" spans="1:26" ht="15.75" customHeight="1">
      <c r="A301" s="211"/>
      <c r="B301" s="211"/>
      <c r="C301" s="211"/>
      <c r="D301" s="211"/>
      <c r="E301" s="211"/>
      <c r="F301" s="211"/>
      <c r="G301" s="211"/>
      <c r="H301" s="211"/>
      <c r="I301" s="211"/>
      <c r="J301" s="211"/>
      <c r="K301" s="211"/>
      <c r="L301" s="211"/>
      <c r="M301" s="211"/>
      <c r="N301" s="211"/>
      <c r="O301" s="211"/>
      <c r="P301" s="211"/>
      <c r="Q301" s="211"/>
      <c r="R301" s="211"/>
      <c r="S301" s="211"/>
      <c r="T301" s="211"/>
      <c r="U301" s="211"/>
      <c r="V301" s="211"/>
      <c r="W301" s="211"/>
      <c r="X301" s="211"/>
      <c r="Y301" s="211"/>
      <c r="Z301" s="211"/>
    </row>
    <row r="302" spans="1:26" ht="15.75" customHeight="1">
      <c r="A302" s="211"/>
      <c r="B302" s="211"/>
      <c r="C302" s="211"/>
      <c r="D302" s="211"/>
      <c r="E302" s="211"/>
      <c r="F302" s="211"/>
      <c r="G302" s="211"/>
      <c r="H302" s="211"/>
      <c r="I302" s="211"/>
      <c r="J302" s="211"/>
      <c r="K302" s="211"/>
      <c r="L302" s="211"/>
      <c r="M302" s="211"/>
      <c r="N302" s="211"/>
      <c r="O302" s="211"/>
      <c r="P302" s="211"/>
      <c r="Q302" s="211"/>
      <c r="R302" s="211"/>
      <c r="S302" s="211"/>
      <c r="T302" s="211"/>
      <c r="U302" s="211"/>
      <c r="V302" s="211"/>
      <c r="W302" s="211"/>
      <c r="X302" s="211"/>
      <c r="Y302" s="211"/>
      <c r="Z302" s="211"/>
    </row>
    <row r="303" spans="1:26" ht="15.75" customHeight="1">
      <c r="A303" s="211"/>
      <c r="B303" s="211"/>
      <c r="C303" s="211"/>
      <c r="D303" s="211"/>
      <c r="E303" s="211"/>
      <c r="F303" s="211"/>
      <c r="G303" s="211"/>
      <c r="H303" s="211"/>
      <c r="I303" s="211"/>
      <c r="J303" s="211"/>
      <c r="K303" s="211"/>
      <c r="L303" s="211"/>
      <c r="M303" s="211"/>
      <c r="N303" s="211"/>
      <c r="O303" s="211"/>
      <c r="P303" s="211"/>
      <c r="Q303" s="211"/>
      <c r="R303" s="211"/>
      <c r="S303" s="211"/>
      <c r="T303" s="211"/>
      <c r="U303" s="211"/>
      <c r="V303" s="211"/>
      <c r="W303" s="211"/>
      <c r="X303" s="211"/>
      <c r="Y303" s="211"/>
      <c r="Z303" s="211"/>
    </row>
    <row r="304" spans="1:26" ht="15.75" customHeight="1">
      <c r="A304" s="211"/>
      <c r="B304" s="211"/>
      <c r="C304" s="211"/>
      <c r="D304" s="211"/>
      <c r="E304" s="211"/>
      <c r="F304" s="211"/>
      <c r="G304" s="211"/>
      <c r="H304" s="211"/>
      <c r="I304" s="211"/>
      <c r="J304" s="211"/>
      <c r="K304" s="211"/>
      <c r="L304" s="211"/>
      <c r="M304" s="211"/>
      <c r="N304" s="211"/>
      <c r="O304" s="211"/>
      <c r="P304" s="211"/>
      <c r="Q304" s="211"/>
      <c r="R304" s="211"/>
      <c r="S304" s="211"/>
      <c r="T304" s="211"/>
      <c r="U304" s="211"/>
      <c r="V304" s="211"/>
      <c r="W304" s="211"/>
      <c r="X304" s="211"/>
      <c r="Y304" s="211"/>
      <c r="Z304" s="211"/>
    </row>
    <row r="305" spans="1:26" ht="15.75" customHeight="1">
      <c r="A305" s="211"/>
      <c r="B305" s="211"/>
      <c r="C305" s="211"/>
      <c r="D305" s="211"/>
      <c r="E305" s="211"/>
      <c r="F305" s="211"/>
      <c r="G305" s="211"/>
      <c r="H305" s="211"/>
      <c r="I305" s="211"/>
      <c r="J305" s="211"/>
      <c r="K305" s="211"/>
      <c r="L305" s="211"/>
      <c r="M305" s="211"/>
      <c r="N305" s="211"/>
      <c r="O305" s="211"/>
      <c r="P305" s="211"/>
      <c r="Q305" s="211"/>
      <c r="R305" s="211"/>
      <c r="S305" s="211"/>
      <c r="T305" s="211"/>
      <c r="U305" s="211"/>
      <c r="V305" s="211"/>
      <c r="W305" s="211"/>
      <c r="X305" s="211"/>
      <c r="Y305" s="211"/>
      <c r="Z305" s="211"/>
    </row>
    <row r="306" spans="1:26" ht="15.75" customHeight="1">
      <c r="A306" s="211"/>
      <c r="B306" s="211"/>
      <c r="C306" s="211"/>
      <c r="D306" s="211"/>
      <c r="E306" s="211"/>
      <c r="F306" s="211"/>
      <c r="G306" s="211"/>
      <c r="H306" s="211"/>
      <c r="I306" s="211"/>
      <c r="J306" s="211"/>
      <c r="K306" s="211"/>
      <c r="L306" s="211"/>
      <c r="M306" s="211"/>
      <c r="N306" s="211"/>
      <c r="O306" s="211"/>
      <c r="P306" s="211"/>
      <c r="Q306" s="211"/>
      <c r="R306" s="211"/>
      <c r="S306" s="211"/>
      <c r="T306" s="211"/>
      <c r="U306" s="211"/>
      <c r="V306" s="211"/>
      <c r="W306" s="211"/>
      <c r="X306" s="211"/>
      <c r="Y306" s="211"/>
      <c r="Z306" s="211"/>
    </row>
    <row r="307" spans="1:26" ht="15.75" customHeight="1">
      <c r="A307" s="211"/>
      <c r="B307" s="211"/>
      <c r="C307" s="211"/>
      <c r="D307" s="211"/>
      <c r="E307" s="211"/>
      <c r="F307" s="211"/>
      <c r="G307" s="211"/>
      <c r="H307" s="211"/>
      <c r="I307" s="211"/>
      <c r="J307" s="211"/>
      <c r="K307" s="211"/>
      <c r="L307" s="211"/>
      <c r="M307" s="211"/>
      <c r="N307" s="211"/>
      <c r="O307" s="211"/>
      <c r="P307" s="211"/>
      <c r="Q307" s="211"/>
      <c r="R307" s="211"/>
      <c r="S307" s="211"/>
      <c r="T307" s="211"/>
      <c r="U307" s="211"/>
      <c r="V307" s="211"/>
      <c r="W307" s="211"/>
      <c r="X307" s="211"/>
      <c r="Y307" s="211"/>
      <c r="Z307" s="211"/>
    </row>
    <row r="308" spans="1:26" ht="15.75" customHeight="1">
      <c r="A308" s="211"/>
      <c r="B308" s="211"/>
      <c r="C308" s="211"/>
      <c r="D308" s="211"/>
      <c r="E308" s="211"/>
      <c r="F308" s="211"/>
      <c r="G308" s="211"/>
      <c r="H308" s="211"/>
      <c r="I308" s="211"/>
      <c r="J308" s="211"/>
      <c r="K308" s="211"/>
      <c r="L308" s="211"/>
      <c r="M308" s="211"/>
      <c r="N308" s="211"/>
      <c r="O308" s="211"/>
      <c r="P308" s="211"/>
      <c r="Q308" s="211"/>
      <c r="R308" s="211"/>
      <c r="S308" s="211"/>
      <c r="T308" s="211"/>
      <c r="U308" s="211"/>
      <c r="V308" s="211"/>
      <c r="W308" s="211"/>
      <c r="X308" s="211"/>
      <c r="Y308" s="211"/>
      <c r="Z308" s="211"/>
    </row>
    <row r="309" spans="1:26" ht="15.75" customHeight="1">
      <c r="A309" s="211"/>
      <c r="B309" s="211"/>
      <c r="C309" s="211"/>
      <c r="D309" s="211"/>
      <c r="E309" s="211"/>
      <c r="F309" s="211"/>
      <c r="G309" s="211"/>
      <c r="H309" s="211"/>
      <c r="I309" s="211"/>
      <c r="J309" s="211"/>
      <c r="K309" s="211"/>
      <c r="L309" s="211"/>
      <c r="M309" s="211"/>
      <c r="N309" s="211"/>
      <c r="O309" s="211"/>
      <c r="P309" s="211"/>
      <c r="Q309" s="211"/>
      <c r="R309" s="211"/>
      <c r="S309" s="211"/>
      <c r="T309" s="211"/>
      <c r="U309" s="211"/>
      <c r="V309" s="211"/>
      <c r="W309" s="211"/>
      <c r="X309" s="211"/>
      <c r="Y309" s="211"/>
      <c r="Z309" s="211"/>
    </row>
    <row r="310" spans="1:26" ht="15.75" customHeight="1">
      <c r="A310" s="211"/>
      <c r="B310" s="211"/>
      <c r="C310" s="211"/>
      <c r="D310" s="211"/>
      <c r="E310" s="211"/>
      <c r="F310" s="211"/>
      <c r="G310" s="211"/>
      <c r="H310" s="211"/>
      <c r="I310" s="211"/>
      <c r="J310" s="211"/>
      <c r="K310" s="211"/>
      <c r="L310" s="211"/>
      <c r="M310" s="211"/>
      <c r="N310" s="211"/>
      <c r="O310" s="211"/>
      <c r="P310" s="211"/>
      <c r="Q310" s="211"/>
      <c r="R310" s="211"/>
      <c r="S310" s="211"/>
      <c r="T310" s="211"/>
      <c r="U310" s="211"/>
      <c r="V310" s="211"/>
      <c r="W310" s="211"/>
      <c r="X310" s="211"/>
      <c r="Y310" s="211"/>
      <c r="Z310" s="211"/>
    </row>
    <row r="311" spans="1:26" ht="15.75" customHeight="1">
      <c r="A311" s="211"/>
      <c r="B311" s="211"/>
      <c r="C311" s="211"/>
      <c r="D311" s="211"/>
      <c r="E311" s="211"/>
      <c r="F311" s="211"/>
      <c r="G311" s="211"/>
      <c r="H311" s="211"/>
      <c r="I311" s="211"/>
      <c r="J311" s="211"/>
      <c r="K311" s="211"/>
      <c r="L311" s="211"/>
      <c r="M311" s="211"/>
      <c r="N311" s="211"/>
      <c r="O311" s="211"/>
      <c r="P311" s="211"/>
      <c r="Q311" s="211"/>
      <c r="R311" s="211"/>
      <c r="S311" s="211"/>
      <c r="T311" s="211"/>
      <c r="U311" s="211"/>
      <c r="V311" s="211"/>
      <c r="W311" s="211"/>
      <c r="X311" s="211"/>
      <c r="Y311" s="211"/>
      <c r="Z311" s="211"/>
    </row>
    <row r="312" spans="1:26" ht="15.75" customHeight="1">
      <c r="A312" s="211"/>
      <c r="B312" s="211"/>
      <c r="C312" s="211"/>
      <c r="D312" s="211"/>
      <c r="E312" s="211"/>
      <c r="F312" s="211"/>
      <c r="G312" s="211"/>
      <c r="H312" s="211"/>
      <c r="I312" s="211"/>
      <c r="J312" s="211"/>
      <c r="K312" s="211"/>
      <c r="L312" s="211"/>
      <c r="M312" s="211"/>
      <c r="N312" s="211"/>
      <c r="O312" s="211"/>
      <c r="P312" s="211"/>
      <c r="Q312" s="211"/>
      <c r="R312" s="211"/>
      <c r="S312" s="211"/>
      <c r="T312" s="211"/>
      <c r="U312" s="211"/>
      <c r="V312" s="211"/>
      <c r="W312" s="211"/>
      <c r="X312" s="211"/>
      <c r="Y312" s="211"/>
      <c r="Z312" s="211"/>
    </row>
    <row r="313" spans="1:26" ht="15.75" customHeight="1">
      <c r="A313" s="211"/>
      <c r="B313" s="211"/>
      <c r="C313" s="211"/>
      <c r="D313" s="211"/>
      <c r="E313" s="211"/>
      <c r="F313" s="211"/>
      <c r="G313" s="211"/>
      <c r="H313" s="211"/>
      <c r="I313" s="211"/>
      <c r="J313" s="211"/>
      <c r="K313" s="211"/>
      <c r="L313" s="211"/>
      <c r="M313" s="211"/>
      <c r="N313" s="211"/>
      <c r="O313" s="211"/>
      <c r="P313" s="211"/>
      <c r="Q313" s="211"/>
      <c r="R313" s="211"/>
      <c r="S313" s="211"/>
      <c r="T313" s="211"/>
      <c r="U313" s="211"/>
      <c r="V313" s="211"/>
      <c r="W313" s="211"/>
      <c r="X313" s="211"/>
      <c r="Y313" s="211"/>
      <c r="Z313" s="211"/>
    </row>
    <row r="314" spans="1:26" ht="15.75" customHeight="1">
      <c r="A314" s="211"/>
      <c r="B314" s="211"/>
      <c r="C314" s="211"/>
      <c r="D314" s="211"/>
      <c r="E314" s="211"/>
      <c r="F314" s="211"/>
      <c r="G314" s="211"/>
      <c r="H314" s="211"/>
      <c r="I314" s="211"/>
      <c r="J314" s="211"/>
      <c r="K314" s="211"/>
      <c r="L314" s="211"/>
      <c r="M314" s="211"/>
      <c r="N314" s="211"/>
      <c r="O314" s="211"/>
      <c r="P314" s="211"/>
      <c r="Q314" s="211"/>
      <c r="R314" s="211"/>
      <c r="S314" s="211"/>
      <c r="T314" s="211"/>
      <c r="U314" s="211"/>
      <c r="V314" s="211"/>
      <c r="W314" s="211"/>
      <c r="X314" s="211"/>
      <c r="Y314" s="211"/>
      <c r="Z314" s="211"/>
    </row>
    <row r="315" spans="1:26" ht="15.75" customHeight="1">
      <c r="A315" s="211"/>
      <c r="B315" s="211"/>
      <c r="C315" s="211"/>
      <c r="D315" s="211"/>
      <c r="E315" s="211"/>
      <c r="F315" s="211"/>
      <c r="G315" s="211"/>
      <c r="H315" s="211"/>
      <c r="I315" s="211"/>
      <c r="J315" s="211"/>
      <c r="K315" s="211"/>
      <c r="L315" s="211"/>
      <c r="M315" s="211"/>
      <c r="N315" s="211"/>
      <c r="O315" s="211"/>
      <c r="P315" s="211"/>
      <c r="Q315" s="211"/>
      <c r="R315" s="211"/>
      <c r="S315" s="211"/>
      <c r="T315" s="211"/>
      <c r="U315" s="211"/>
      <c r="V315" s="211"/>
      <c r="W315" s="211"/>
      <c r="X315" s="211"/>
      <c r="Y315" s="211"/>
      <c r="Z315" s="211"/>
    </row>
    <row r="316" spans="1:26" ht="15.75" customHeight="1">
      <c r="A316" s="211"/>
      <c r="B316" s="211"/>
      <c r="C316" s="211"/>
      <c r="D316" s="211"/>
      <c r="E316" s="211"/>
      <c r="F316" s="211"/>
      <c r="G316" s="211"/>
      <c r="H316" s="211"/>
      <c r="I316" s="211"/>
      <c r="J316" s="211"/>
      <c r="K316" s="211"/>
      <c r="L316" s="211"/>
      <c r="M316" s="211"/>
      <c r="N316" s="211"/>
      <c r="O316" s="211"/>
      <c r="P316" s="211"/>
      <c r="Q316" s="211"/>
      <c r="R316" s="211"/>
      <c r="S316" s="211"/>
      <c r="T316" s="211"/>
      <c r="U316" s="211"/>
      <c r="V316" s="211"/>
      <c r="W316" s="211"/>
      <c r="X316" s="211"/>
      <c r="Y316" s="211"/>
      <c r="Z316" s="211"/>
    </row>
    <row r="317" spans="1:26" ht="15.75" customHeight="1">
      <c r="A317" s="211"/>
      <c r="B317" s="211"/>
      <c r="C317" s="211"/>
      <c r="D317" s="211"/>
      <c r="E317" s="211"/>
      <c r="F317" s="211"/>
      <c r="G317" s="211"/>
      <c r="H317" s="211"/>
      <c r="I317" s="211"/>
      <c r="J317" s="211"/>
      <c r="K317" s="211"/>
      <c r="L317" s="211"/>
      <c r="M317" s="211"/>
      <c r="N317" s="211"/>
      <c r="O317" s="211"/>
      <c r="P317" s="211"/>
      <c r="Q317" s="211"/>
      <c r="R317" s="211"/>
      <c r="S317" s="211"/>
      <c r="T317" s="211"/>
      <c r="U317" s="211"/>
      <c r="V317" s="211"/>
      <c r="W317" s="211"/>
      <c r="X317" s="211"/>
      <c r="Y317" s="211"/>
      <c r="Z317" s="211"/>
    </row>
    <row r="318" spans="1:26" ht="15.75" customHeight="1">
      <c r="A318" s="211"/>
      <c r="B318" s="211"/>
      <c r="C318" s="211"/>
      <c r="D318" s="211"/>
      <c r="E318" s="211"/>
      <c r="F318" s="211"/>
      <c r="G318" s="211"/>
      <c r="H318" s="211"/>
      <c r="I318" s="211"/>
      <c r="J318" s="211"/>
      <c r="K318" s="211"/>
      <c r="L318" s="211"/>
      <c r="M318" s="211"/>
      <c r="N318" s="211"/>
      <c r="O318" s="211"/>
      <c r="P318" s="211"/>
      <c r="Q318" s="211"/>
      <c r="R318" s="211"/>
      <c r="S318" s="211"/>
      <c r="T318" s="211"/>
      <c r="U318" s="211"/>
      <c r="V318" s="211"/>
      <c r="W318" s="211"/>
      <c r="X318" s="211"/>
      <c r="Y318" s="211"/>
      <c r="Z318" s="211"/>
    </row>
    <row r="319" spans="1:26" ht="15.75" customHeight="1">
      <c r="A319" s="211"/>
      <c r="B319" s="211"/>
      <c r="C319" s="211"/>
      <c r="D319" s="211"/>
      <c r="E319" s="211"/>
      <c r="F319" s="211"/>
      <c r="G319" s="211"/>
      <c r="H319" s="211"/>
      <c r="I319" s="211"/>
      <c r="J319" s="211"/>
      <c r="K319" s="211"/>
      <c r="L319" s="211"/>
      <c r="M319" s="211"/>
      <c r="N319" s="211"/>
      <c r="O319" s="211"/>
      <c r="P319" s="211"/>
      <c r="Q319" s="211"/>
      <c r="R319" s="211"/>
      <c r="S319" s="211"/>
      <c r="T319" s="211"/>
      <c r="U319" s="211"/>
      <c r="V319" s="211"/>
      <c r="W319" s="211"/>
      <c r="X319" s="211"/>
      <c r="Y319" s="211"/>
      <c r="Z319" s="211"/>
    </row>
    <row r="320" spans="1:26" ht="15.75" customHeight="1">
      <c r="A320" s="211"/>
      <c r="B320" s="211"/>
      <c r="C320" s="211"/>
      <c r="D320" s="211"/>
      <c r="E320" s="211"/>
      <c r="F320" s="211"/>
      <c r="G320" s="211"/>
      <c r="H320" s="211"/>
      <c r="I320" s="211"/>
      <c r="J320" s="211"/>
      <c r="K320" s="211"/>
      <c r="L320" s="211"/>
      <c r="M320" s="211"/>
      <c r="N320" s="211"/>
      <c r="O320" s="211"/>
      <c r="P320" s="211"/>
      <c r="Q320" s="211"/>
      <c r="R320" s="211"/>
      <c r="S320" s="211"/>
      <c r="T320" s="211"/>
      <c r="U320" s="211"/>
      <c r="V320" s="211"/>
      <c r="W320" s="211"/>
      <c r="X320" s="211"/>
      <c r="Y320" s="211"/>
      <c r="Z320" s="211"/>
    </row>
    <row r="321" spans="1:26" ht="15.75" customHeight="1">
      <c r="A321" s="211"/>
      <c r="B321" s="211"/>
      <c r="C321" s="211"/>
      <c r="D321" s="211"/>
      <c r="E321" s="211"/>
      <c r="F321" s="211"/>
      <c r="G321" s="211"/>
      <c r="H321" s="211"/>
      <c r="I321" s="211"/>
      <c r="J321" s="211"/>
      <c r="K321" s="211"/>
      <c r="L321" s="211"/>
      <c r="M321" s="211"/>
      <c r="N321" s="211"/>
      <c r="O321" s="211"/>
      <c r="P321" s="211"/>
      <c r="Q321" s="211"/>
      <c r="R321" s="211"/>
      <c r="S321" s="211"/>
      <c r="T321" s="211"/>
      <c r="U321" s="211"/>
      <c r="V321" s="211"/>
      <c r="W321" s="211"/>
      <c r="X321" s="211"/>
      <c r="Y321" s="211"/>
      <c r="Z321" s="211"/>
    </row>
    <row r="322" spans="1:26" ht="15.75" customHeight="1">
      <c r="A322" s="211"/>
      <c r="B322" s="211"/>
      <c r="C322" s="211"/>
      <c r="D322" s="211"/>
      <c r="E322" s="211"/>
      <c r="F322" s="211"/>
      <c r="G322" s="211"/>
      <c r="H322" s="211"/>
      <c r="I322" s="211"/>
      <c r="J322" s="211"/>
      <c r="K322" s="211"/>
      <c r="L322" s="211"/>
      <c r="M322" s="211"/>
      <c r="N322" s="211"/>
      <c r="O322" s="211"/>
      <c r="P322" s="211"/>
      <c r="Q322" s="211"/>
      <c r="R322" s="211"/>
      <c r="S322" s="211"/>
      <c r="T322" s="211"/>
      <c r="U322" s="211"/>
      <c r="V322" s="211"/>
      <c r="W322" s="211"/>
      <c r="X322" s="211"/>
      <c r="Y322" s="211"/>
      <c r="Z322" s="211"/>
    </row>
    <row r="323" spans="1:26" ht="15.75" customHeight="1">
      <c r="A323" s="211"/>
      <c r="B323" s="211"/>
      <c r="C323" s="211"/>
      <c r="D323" s="211"/>
      <c r="E323" s="211"/>
      <c r="F323" s="211"/>
      <c r="G323" s="211"/>
      <c r="H323" s="211"/>
      <c r="I323" s="211"/>
      <c r="J323" s="211"/>
      <c r="K323" s="211"/>
      <c r="L323" s="211"/>
      <c r="M323" s="211"/>
      <c r="N323" s="211"/>
      <c r="O323" s="211"/>
      <c r="P323" s="211"/>
      <c r="Q323" s="211"/>
      <c r="R323" s="211"/>
      <c r="S323" s="211"/>
      <c r="T323" s="211"/>
      <c r="U323" s="211"/>
      <c r="V323" s="211"/>
      <c r="W323" s="211"/>
      <c r="X323" s="211"/>
      <c r="Y323" s="211"/>
      <c r="Z323" s="211"/>
    </row>
    <row r="324" spans="1:26" ht="15.75" customHeight="1">
      <c r="A324" s="211"/>
      <c r="B324" s="211"/>
      <c r="C324" s="211"/>
      <c r="D324" s="211"/>
      <c r="E324" s="211"/>
      <c r="F324" s="211"/>
      <c r="G324" s="211"/>
      <c r="H324" s="211"/>
      <c r="I324" s="211"/>
      <c r="J324" s="211"/>
      <c r="K324" s="211"/>
      <c r="L324" s="211"/>
      <c r="M324" s="211"/>
      <c r="N324" s="211"/>
      <c r="O324" s="211"/>
      <c r="P324" s="211"/>
      <c r="Q324" s="211"/>
      <c r="R324" s="211"/>
      <c r="S324" s="211"/>
      <c r="T324" s="211"/>
      <c r="U324" s="211"/>
      <c r="V324" s="211"/>
      <c r="W324" s="211"/>
      <c r="X324" s="211"/>
      <c r="Y324" s="211"/>
      <c r="Z324" s="211"/>
    </row>
    <row r="325" spans="1:26" ht="15.75" customHeight="1">
      <c r="A325" s="211"/>
      <c r="B325" s="211"/>
      <c r="C325" s="211"/>
      <c r="D325" s="211"/>
      <c r="E325" s="211"/>
      <c r="F325" s="211"/>
      <c r="G325" s="211"/>
      <c r="H325" s="211"/>
      <c r="I325" s="211"/>
      <c r="J325" s="211"/>
      <c r="K325" s="211"/>
      <c r="L325" s="211"/>
      <c r="M325" s="211"/>
      <c r="N325" s="211"/>
      <c r="O325" s="211"/>
      <c r="P325" s="211"/>
      <c r="Q325" s="211"/>
      <c r="R325" s="211"/>
      <c r="S325" s="211"/>
      <c r="T325" s="211"/>
      <c r="U325" s="211"/>
      <c r="V325" s="211"/>
      <c r="W325" s="211"/>
      <c r="X325" s="211"/>
      <c r="Y325" s="211"/>
      <c r="Z325" s="211"/>
    </row>
    <row r="326" spans="1:26" ht="15.75" customHeight="1">
      <c r="A326" s="211"/>
      <c r="B326" s="211"/>
      <c r="C326" s="211"/>
      <c r="D326" s="211"/>
      <c r="E326" s="211"/>
      <c r="F326" s="211"/>
      <c r="G326" s="211"/>
      <c r="H326" s="211"/>
      <c r="I326" s="211"/>
      <c r="J326" s="211"/>
      <c r="K326" s="211"/>
      <c r="L326" s="211"/>
      <c r="M326" s="211"/>
      <c r="N326" s="211"/>
      <c r="O326" s="211"/>
      <c r="P326" s="211"/>
      <c r="Q326" s="211"/>
      <c r="R326" s="211"/>
      <c r="S326" s="211"/>
      <c r="T326" s="211"/>
      <c r="U326" s="211"/>
      <c r="V326" s="211"/>
      <c r="W326" s="211"/>
      <c r="X326" s="211"/>
      <c r="Y326" s="211"/>
      <c r="Z326" s="211"/>
    </row>
    <row r="327" spans="1:26" ht="15.75" customHeight="1">
      <c r="A327" s="211"/>
      <c r="B327" s="211"/>
      <c r="C327" s="211"/>
      <c r="D327" s="211"/>
      <c r="E327" s="211"/>
      <c r="F327" s="211"/>
      <c r="G327" s="211"/>
      <c r="H327" s="211"/>
      <c r="I327" s="211"/>
      <c r="J327" s="211"/>
      <c r="K327" s="211"/>
      <c r="L327" s="211"/>
      <c r="M327" s="211"/>
      <c r="N327" s="211"/>
      <c r="O327" s="211"/>
      <c r="P327" s="211"/>
      <c r="Q327" s="211"/>
      <c r="R327" s="211"/>
      <c r="S327" s="211"/>
      <c r="T327" s="211"/>
      <c r="U327" s="211"/>
      <c r="V327" s="211"/>
      <c r="W327" s="211"/>
      <c r="X327" s="211"/>
      <c r="Y327" s="211"/>
      <c r="Z327" s="211"/>
    </row>
    <row r="328" spans="1:26" ht="15.75" customHeight="1">
      <c r="A328" s="211"/>
      <c r="B328" s="211"/>
      <c r="C328" s="211"/>
      <c r="D328" s="211"/>
      <c r="E328" s="211"/>
      <c r="F328" s="211"/>
      <c r="G328" s="211"/>
      <c r="H328" s="211"/>
      <c r="I328" s="211"/>
      <c r="J328" s="211"/>
      <c r="K328" s="211"/>
      <c r="L328" s="211"/>
      <c r="M328" s="211"/>
      <c r="N328" s="211"/>
      <c r="O328" s="211"/>
      <c r="P328" s="211"/>
      <c r="Q328" s="211"/>
      <c r="R328" s="211"/>
      <c r="S328" s="211"/>
      <c r="T328" s="211"/>
      <c r="U328" s="211"/>
      <c r="V328" s="211"/>
      <c r="W328" s="211"/>
      <c r="X328" s="211"/>
      <c r="Y328" s="211"/>
      <c r="Z328" s="211"/>
    </row>
    <row r="329" spans="1:26" ht="15.75" customHeight="1">
      <c r="A329" s="211"/>
      <c r="B329" s="211"/>
      <c r="C329" s="211"/>
      <c r="D329" s="211"/>
      <c r="E329" s="211"/>
      <c r="F329" s="211"/>
      <c r="G329" s="211"/>
      <c r="H329" s="211"/>
      <c r="I329" s="211"/>
      <c r="J329" s="211"/>
      <c r="K329" s="211"/>
      <c r="L329" s="211"/>
      <c r="M329" s="211"/>
      <c r="N329" s="211"/>
      <c r="O329" s="211"/>
      <c r="P329" s="211"/>
      <c r="Q329" s="211"/>
      <c r="R329" s="211"/>
      <c r="S329" s="211"/>
      <c r="T329" s="211"/>
      <c r="U329" s="211"/>
      <c r="V329" s="211"/>
      <c r="W329" s="211"/>
      <c r="X329" s="211"/>
      <c r="Y329" s="211"/>
      <c r="Z329" s="211"/>
    </row>
    <row r="330" spans="1:26" ht="15.75" customHeight="1">
      <c r="A330" s="211"/>
      <c r="B330" s="211"/>
      <c r="C330" s="211"/>
      <c r="D330" s="211"/>
      <c r="E330" s="211"/>
      <c r="F330" s="211"/>
      <c r="G330" s="211"/>
      <c r="H330" s="211"/>
      <c r="I330" s="211"/>
      <c r="J330" s="211"/>
      <c r="K330" s="211"/>
      <c r="L330" s="211"/>
      <c r="M330" s="211"/>
      <c r="N330" s="211"/>
      <c r="O330" s="211"/>
      <c r="P330" s="211"/>
      <c r="Q330" s="211"/>
      <c r="R330" s="211"/>
      <c r="S330" s="211"/>
      <c r="T330" s="211"/>
      <c r="U330" s="211"/>
      <c r="V330" s="211"/>
      <c r="W330" s="211"/>
      <c r="X330" s="211"/>
      <c r="Y330" s="211"/>
      <c r="Z330" s="211"/>
    </row>
    <row r="331" spans="1:26" ht="15.75" customHeight="1">
      <c r="A331" s="211"/>
      <c r="B331" s="211"/>
      <c r="C331" s="211"/>
      <c r="D331" s="211"/>
      <c r="E331" s="211"/>
      <c r="F331" s="211"/>
      <c r="G331" s="211"/>
      <c r="H331" s="211"/>
      <c r="I331" s="211"/>
      <c r="J331" s="211"/>
      <c r="K331" s="211"/>
      <c r="L331" s="211"/>
      <c r="M331" s="211"/>
      <c r="N331" s="211"/>
      <c r="O331" s="211"/>
      <c r="P331" s="211"/>
      <c r="Q331" s="211"/>
      <c r="R331" s="211"/>
      <c r="S331" s="211"/>
      <c r="T331" s="211"/>
      <c r="U331" s="211"/>
      <c r="V331" s="211"/>
      <c r="W331" s="211"/>
      <c r="X331" s="211"/>
      <c r="Y331" s="211"/>
      <c r="Z331" s="211"/>
    </row>
    <row r="332" spans="1:26" ht="15.75" customHeight="1">
      <c r="A332" s="211"/>
      <c r="B332" s="211"/>
      <c r="C332" s="211"/>
      <c r="D332" s="211"/>
      <c r="E332" s="211"/>
      <c r="F332" s="211"/>
      <c r="G332" s="211"/>
      <c r="H332" s="211"/>
      <c r="I332" s="211"/>
      <c r="J332" s="211"/>
      <c r="K332" s="211"/>
      <c r="L332" s="211"/>
      <c r="M332" s="211"/>
      <c r="N332" s="211"/>
      <c r="O332" s="211"/>
      <c r="P332" s="211"/>
      <c r="Q332" s="211"/>
      <c r="R332" s="211"/>
      <c r="S332" s="211"/>
      <c r="T332" s="211"/>
      <c r="U332" s="211"/>
      <c r="V332" s="211"/>
      <c r="W332" s="211"/>
      <c r="X332" s="211"/>
      <c r="Y332" s="211"/>
      <c r="Z332" s="211"/>
    </row>
    <row r="333" spans="1:26" ht="15.75" customHeight="1">
      <c r="A333" s="211"/>
      <c r="B333" s="211"/>
      <c r="C333" s="211"/>
      <c r="D333" s="211"/>
      <c r="E333" s="211"/>
      <c r="F333" s="211"/>
      <c r="G333" s="211"/>
      <c r="H333" s="211"/>
      <c r="I333" s="211"/>
      <c r="J333" s="211"/>
      <c r="K333" s="211"/>
      <c r="L333" s="211"/>
      <c r="M333" s="211"/>
      <c r="N333" s="211"/>
      <c r="O333" s="211"/>
      <c r="P333" s="211"/>
      <c r="Q333" s="211"/>
      <c r="R333" s="211"/>
      <c r="S333" s="211"/>
      <c r="T333" s="211"/>
      <c r="U333" s="211"/>
      <c r="V333" s="211"/>
      <c r="W333" s="211"/>
      <c r="X333" s="211"/>
      <c r="Y333" s="211"/>
      <c r="Z333" s="211"/>
    </row>
    <row r="334" spans="1:26" ht="15.75" customHeight="1">
      <c r="A334" s="211"/>
      <c r="B334" s="211"/>
      <c r="C334" s="211"/>
      <c r="D334" s="211"/>
      <c r="E334" s="211"/>
      <c r="F334" s="211"/>
      <c r="G334" s="211"/>
      <c r="H334" s="211"/>
      <c r="I334" s="211"/>
      <c r="J334" s="211"/>
      <c r="K334" s="211"/>
      <c r="L334" s="211"/>
      <c r="M334" s="211"/>
      <c r="N334" s="211"/>
      <c r="O334" s="211"/>
      <c r="P334" s="211"/>
      <c r="Q334" s="211"/>
      <c r="R334" s="211"/>
      <c r="S334" s="211"/>
      <c r="T334" s="211"/>
      <c r="U334" s="211"/>
      <c r="V334" s="211"/>
      <c r="W334" s="211"/>
      <c r="X334" s="211"/>
      <c r="Y334" s="211"/>
      <c r="Z334" s="211"/>
    </row>
    <row r="335" spans="1:26" ht="15.75" customHeight="1">
      <c r="A335" s="211"/>
      <c r="B335" s="211"/>
      <c r="C335" s="211"/>
      <c r="D335" s="211"/>
      <c r="E335" s="211"/>
      <c r="F335" s="211"/>
      <c r="G335" s="211"/>
      <c r="H335" s="211"/>
      <c r="I335" s="211"/>
      <c r="J335" s="211"/>
      <c r="K335" s="211"/>
      <c r="L335" s="211"/>
      <c r="M335" s="211"/>
      <c r="N335" s="211"/>
      <c r="O335" s="211"/>
      <c r="P335" s="211"/>
      <c r="Q335" s="211"/>
      <c r="R335" s="211"/>
      <c r="S335" s="211"/>
      <c r="T335" s="211"/>
      <c r="U335" s="211"/>
      <c r="V335" s="211"/>
      <c r="W335" s="211"/>
      <c r="X335" s="211"/>
      <c r="Y335" s="211"/>
      <c r="Z335" s="211"/>
    </row>
    <row r="336" spans="1:26" ht="15.75" customHeight="1">
      <c r="A336" s="211"/>
      <c r="B336" s="211"/>
      <c r="C336" s="211"/>
      <c r="D336" s="211"/>
      <c r="E336" s="211"/>
      <c r="F336" s="211"/>
      <c r="G336" s="211"/>
      <c r="H336" s="211"/>
      <c r="I336" s="211"/>
      <c r="J336" s="211"/>
      <c r="K336" s="211"/>
      <c r="L336" s="211"/>
      <c r="M336" s="211"/>
      <c r="N336" s="211"/>
      <c r="O336" s="211"/>
      <c r="P336" s="211"/>
      <c r="Q336" s="211"/>
      <c r="R336" s="211"/>
      <c r="S336" s="211"/>
      <c r="T336" s="211"/>
      <c r="U336" s="211"/>
      <c r="V336" s="211"/>
      <c r="W336" s="211"/>
      <c r="X336" s="211"/>
      <c r="Y336" s="211"/>
      <c r="Z336" s="211"/>
    </row>
    <row r="337" spans="1:26" ht="15.75" customHeight="1">
      <c r="A337" s="211"/>
      <c r="B337" s="211"/>
      <c r="C337" s="211"/>
      <c r="D337" s="211"/>
      <c r="E337" s="211"/>
      <c r="F337" s="211"/>
      <c r="G337" s="211"/>
      <c r="H337" s="211"/>
      <c r="I337" s="211"/>
      <c r="J337" s="211"/>
      <c r="K337" s="211"/>
      <c r="L337" s="211"/>
      <c r="M337" s="211"/>
      <c r="N337" s="211"/>
      <c r="O337" s="211"/>
      <c r="P337" s="211"/>
      <c r="Q337" s="211"/>
      <c r="R337" s="211"/>
      <c r="S337" s="211"/>
      <c r="T337" s="211"/>
      <c r="U337" s="211"/>
      <c r="V337" s="211"/>
      <c r="W337" s="211"/>
      <c r="X337" s="211"/>
      <c r="Y337" s="211"/>
      <c r="Z337" s="211"/>
    </row>
    <row r="338" spans="1:26" ht="15.75" customHeight="1">
      <c r="A338" s="211"/>
      <c r="B338" s="211"/>
      <c r="C338" s="211"/>
      <c r="D338" s="211"/>
      <c r="E338" s="211"/>
      <c r="F338" s="211"/>
      <c r="G338" s="211"/>
      <c r="H338" s="211"/>
      <c r="I338" s="211"/>
      <c r="J338" s="211"/>
      <c r="K338" s="211"/>
      <c r="L338" s="211"/>
      <c r="M338" s="211"/>
      <c r="N338" s="211"/>
      <c r="O338" s="211"/>
      <c r="P338" s="211"/>
      <c r="Q338" s="211"/>
      <c r="R338" s="211"/>
      <c r="S338" s="211"/>
      <c r="T338" s="211"/>
      <c r="U338" s="211"/>
      <c r="V338" s="211"/>
      <c r="W338" s="211"/>
      <c r="X338" s="211"/>
      <c r="Y338" s="211"/>
      <c r="Z338" s="211"/>
    </row>
    <row r="339" spans="1:26" ht="15.75" customHeight="1">
      <c r="A339" s="211"/>
      <c r="B339" s="211"/>
      <c r="C339" s="211"/>
      <c r="D339" s="211"/>
      <c r="E339" s="211"/>
      <c r="F339" s="211"/>
      <c r="G339" s="211"/>
      <c r="H339" s="211"/>
      <c r="I339" s="211"/>
      <c r="J339" s="211"/>
      <c r="K339" s="211"/>
      <c r="L339" s="211"/>
      <c r="M339" s="211"/>
      <c r="N339" s="211"/>
      <c r="O339" s="211"/>
      <c r="P339" s="211"/>
      <c r="Q339" s="211"/>
      <c r="R339" s="211"/>
      <c r="S339" s="211"/>
      <c r="T339" s="211"/>
      <c r="U339" s="211"/>
      <c r="V339" s="211"/>
      <c r="W339" s="211"/>
      <c r="X339" s="211"/>
      <c r="Y339" s="211"/>
      <c r="Z339" s="211"/>
    </row>
    <row r="340" spans="1:26" ht="15.75" customHeight="1">
      <c r="A340" s="211"/>
      <c r="B340" s="211"/>
      <c r="C340" s="211"/>
      <c r="D340" s="211"/>
      <c r="E340" s="211"/>
      <c r="F340" s="211"/>
      <c r="G340" s="211"/>
      <c r="H340" s="211"/>
      <c r="I340" s="211"/>
      <c r="J340" s="211"/>
      <c r="K340" s="211"/>
      <c r="L340" s="211"/>
      <c r="M340" s="211"/>
      <c r="N340" s="211"/>
      <c r="O340" s="211"/>
      <c r="P340" s="211"/>
      <c r="Q340" s="211"/>
      <c r="R340" s="211"/>
      <c r="S340" s="211"/>
      <c r="T340" s="211"/>
      <c r="U340" s="211"/>
      <c r="V340" s="211"/>
      <c r="W340" s="211"/>
      <c r="X340" s="211"/>
      <c r="Y340" s="211"/>
      <c r="Z340" s="211"/>
    </row>
    <row r="341" spans="1:26" ht="15.75" customHeight="1">
      <c r="A341" s="211"/>
      <c r="B341" s="211"/>
      <c r="C341" s="211"/>
      <c r="D341" s="211"/>
      <c r="E341" s="211"/>
      <c r="F341" s="211"/>
      <c r="G341" s="211"/>
      <c r="H341" s="211"/>
      <c r="I341" s="211"/>
      <c r="J341" s="211"/>
      <c r="K341" s="211"/>
      <c r="L341" s="211"/>
      <c r="M341" s="211"/>
      <c r="N341" s="211"/>
      <c r="O341" s="211"/>
      <c r="P341" s="211"/>
      <c r="Q341" s="211"/>
      <c r="R341" s="211"/>
      <c r="S341" s="211"/>
      <c r="T341" s="211"/>
      <c r="U341" s="211"/>
      <c r="V341" s="211"/>
      <c r="W341" s="211"/>
      <c r="X341" s="211"/>
      <c r="Y341" s="211"/>
      <c r="Z341" s="211"/>
    </row>
    <row r="342" spans="1:26" ht="15.75" customHeight="1">
      <c r="A342" s="211"/>
      <c r="B342" s="211"/>
      <c r="C342" s="211"/>
      <c r="D342" s="211"/>
      <c r="E342" s="211"/>
      <c r="F342" s="211"/>
      <c r="G342" s="211"/>
      <c r="H342" s="211"/>
      <c r="I342" s="211"/>
      <c r="J342" s="211"/>
      <c r="K342" s="211"/>
      <c r="L342" s="211"/>
      <c r="M342" s="211"/>
      <c r="N342" s="211"/>
      <c r="O342" s="211"/>
      <c r="P342" s="211"/>
      <c r="Q342" s="211"/>
      <c r="R342" s="211"/>
      <c r="S342" s="211"/>
      <c r="T342" s="211"/>
      <c r="U342" s="211"/>
      <c r="V342" s="211"/>
      <c r="W342" s="211"/>
      <c r="X342" s="211"/>
      <c r="Y342" s="211"/>
      <c r="Z342" s="211"/>
    </row>
    <row r="343" spans="1:26" ht="15.75" customHeight="1">
      <c r="A343" s="211"/>
      <c r="B343" s="211"/>
      <c r="C343" s="211"/>
      <c r="D343" s="211"/>
      <c r="E343" s="211"/>
      <c r="F343" s="211"/>
      <c r="G343" s="211"/>
      <c r="H343" s="211"/>
      <c r="I343" s="211"/>
      <c r="J343" s="211"/>
      <c r="K343" s="211"/>
      <c r="L343" s="211"/>
      <c r="M343" s="211"/>
      <c r="N343" s="211"/>
      <c r="O343" s="211"/>
      <c r="P343" s="211"/>
      <c r="Q343" s="211"/>
      <c r="R343" s="211"/>
      <c r="S343" s="211"/>
      <c r="T343" s="211"/>
      <c r="U343" s="211"/>
      <c r="V343" s="211"/>
      <c r="W343" s="211"/>
      <c r="X343" s="211"/>
      <c r="Y343" s="211"/>
      <c r="Z343" s="211"/>
    </row>
    <row r="344" spans="1:26" ht="15.75" customHeight="1">
      <c r="A344" s="211"/>
      <c r="B344" s="211"/>
      <c r="C344" s="211"/>
      <c r="D344" s="211"/>
      <c r="E344" s="211"/>
      <c r="F344" s="211"/>
      <c r="G344" s="211"/>
      <c r="H344" s="211"/>
      <c r="I344" s="211"/>
      <c r="J344" s="211"/>
      <c r="K344" s="211"/>
      <c r="L344" s="211"/>
      <c r="M344" s="211"/>
      <c r="N344" s="211"/>
      <c r="O344" s="211"/>
      <c r="P344" s="211"/>
      <c r="Q344" s="211"/>
      <c r="R344" s="211"/>
      <c r="S344" s="211"/>
      <c r="T344" s="211"/>
      <c r="U344" s="211"/>
      <c r="V344" s="211"/>
      <c r="W344" s="211"/>
      <c r="X344" s="211"/>
      <c r="Y344" s="211"/>
      <c r="Z344" s="211"/>
    </row>
    <row r="345" spans="1:26" ht="15.75" customHeight="1">
      <c r="A345" s="211"/>
      <c r="B345" s="211"/>
      <c r="C345" s="211"/>
      <c r="D345" s="211"/>
      <c r="E345" s="211"/>
      <c r="F345" s="211"/>
      <c r="G345" s="211"/>
      <c r="H345" s="211"/>
      <c r="I345" s="211"/>
      <c r="J345" s="211"/>
      <c r="K345" s="211"/>
      <c r="L345" s="211"/>
      <c r="M345" s="211"/>
      <c r="N345" s="211"/>
      <c r="O345" s="211"/>
      <c r="P345" s="211"/>
      <c r="Q345" s="211"/>
      <c r="R345" s="211"/>
      <c r="S345" s="211"/>
      <c r="T345" s="211"/>
      <c r="U345" s="211"/>
      <c r="V345" s="211"/>
      <c r="W345" s="211"/>
      <c r="X345" s="211"/>
      <c r="Y345" s="211"/>
      <c r="Z345" s="211"/>
    </row>
    <row r="346" spans="1:26" ht="15.75" customHeight="1">
      <c r="A346" s="211"/>
      <c r="B346" s="211"/>
      <c r="C346" s="211"/>
      <c r="D346" s="211"/>
      <c r="E346" s="211"/>
      <c r="F346" s="211"/>
      <c r="G346" s="211"/>
      <c r="H346" s="211"/>
      <c r="I346" s="211"/>
      <c r="J346" s="211"/>
      <c r="K346" s="211"/>
      <c r="L346" s="211"/>
      <c r="M346" s="211"/>
      <c r="N346" s="211"/>
      <c r="O346" s="211"/>
      <c r="P346" s="211"/>
      <c r="Q346" s="211"/>
      <c r="R346" s="211"/>
      <c r="S346" s="211"/>
      <c r="T346" s="211"/>
      <c r="U346" s="211"/>
      <c r="V346" s="211"/>
      <c r="W346" s="211"/>
      <c r="X346" s="211"/>
      <c r="Y346" s="211"/>
      <c r="Z346" s="211"/>
    </row>
    <row r="347" spans="1:26" ht="15.75" customHeight="1">
      <c r="A347" s="211"/>
      <c r="B347" s="211"/>
      <c r="C347" s="211"/>
      <c r="D347" s="211"/>
      <c r="E347" s="211"/>
      <c r="F347" s="211"/>
      <c r="G347" s="211"/>
      <c r="H347" s="211"/>
      <c r="I347" s="211"/>
      <c r="J347" s="211"/>
      <c r="K347" s="211"/>
      <c r="L347" s="211"/>
      <c r="M347" s="211"/>
      <c r="N347" s="211"/>
      <c r="O347" s="211"/>
      <c r="P347" s="211"/>
      <c r="Q347" s="211"/>
      <c r="R347" s="211"/>
      <c r="S347" s="211"/>
      <c r="T347" s="211"/>
      <c r="U347" s="211"/>
      <c r="V347" s="211"/>
      <c r="W347" s="211"/>
      <c r="X347" s="211"/>
      <c r="Y347" s="211"/>
      <c r="Z347" s="211"/>
    </row>
    <row r="348" spans="1:26" ht="15.75" customHeight="1">
      <c r="A348" s="211"/>
      <c r="B348" s="211"/>
      <c r="C348" s="211"/>
      <c r="D348" s="211"/>
      <c r="E348" s="211"/>
      <c r="F348" s="211"/>
      <c r="G348" s="211"/>
      <c r="H348" s="211"/>
      <c r="I348" s="211"/>
      <c r="J348" s="211"/>
      <c r="K348" s="211"/>
      <c r="L348" s="211"/>
      <c r="M348" s="211"/>
      <c r="N348" s="211"/>
      <c r="O348" s="211"/>
      <c r="P348" s="211"/>
      <c r="Q348" s="211"/>
      <c r="R348" s="211"/>
      <c r="S348" s="211"/>
      <c r="T348" s="211"/>
      <c r="U348" s="211"/>
      <c r="V348" s="211"/>
      <c r="W348" s="211"/>
      <c r="X348" s="211"/>
      <c r="Y348" s="211"/>
      <c r="Z348" s="211"/>
    </row>
    <row r="349" spans="1:26" ht="15.75" customHeight="1">
      <c r="A349" s="211"/>
      <c r="B349" s="211"/>
      <c r="C349" s="211"/>
      <c r="D349" s="211"/>
      <c r="E349" s="211"/>
      <c r="F349" s="211"/>
      <c r="G349" s="211"/>
      <c r="H349" s="211"/>
      <c r="I349" s="211"/>
      <c r="J349" s="211"/>
      <c r="K349" s="211"/>
      <c r="L349" s="211"/>
      <c r="M349" s="211"/>
      <c r="N349" s="211"/>
      <c r="O349" s="211"/>
      <c r="P349" s="211"/>
      <c r="Q349" s="211"/>
      <c r="R349" s="211"/>
      <c r="S349" s="211"/>
      <c r="T349" s="211"/>
      <c r="U349" s="211"/>
      <c r="V349" s="211"/>
      <c r="W349" s="211"/>
      <c r="X349" s="211"/>
      <c r="Y349" s="211"/>
      <c r="Z349" s="211"/>
    </row>
    <row r="350" spans="1:26" ht="15.75" customHeight="1">
      <c r="A350" s="211"/>
      <c r="B350" s="211"/>
      <c r="C350" s="211"/>
      <c r="D350" s="211"/>
      <c r="E350" s="211"/>
      <c r="F350" s="211"/>
      <c r="G350" s="211"/>
      <c r="H350" s="211"/>
      <c r="I350" s="211"/>
      <c r="J350" s="211"/>
      <c r="K350" s="211"/>
      <c r="L350" s="211"/>
      <c r="M350" s="211"/>
      <c r="N350" s="211"/>
      <c r="O350" s="211"/>
      <c r="P350" s="211"/>
      <c r="Q350" s="211"/>
      <c r="R350" s="211"/>
      <c r="S350" s="211"/>
      <c r="T350" s="211"/>
      <c r="U350" s="211"/>
      <c r="V350" s="211"/>
      <c r="W350" s="211"/>
      <c r="X350" s="211"/>
      <c r="Y350" s="211"/>
      <c r="Z350" s="211"/>
    </row>
    <row r="351" spans="1:26" ht="15.75" customHeight="1">
      <c r="A351" s="211"/>
      <c r="B351" s="211"/>
      <c r="C351" s="211"/>
      <c r="D351" s="211"/>
      <c r="E351" s="211"/>
      <c r="F351" s="211"/>
      <c r="G351" s="211"/>
      <c r="H351" s="211"/>
      <c r="I351" s="211"/>
      <c r="J351" s="211"/>
      <c r="K351" s="211"/>
      <c r="L351" s="211"/>
      <c r="M351" s="211"/>
      <c r="N351" s="211"/>
      <c r="O351" s="211"/>
      <c r="P351" s="211"/>
      <c r="Q351" s="211"/>
      <c r="R351" s="211"/>
      <c r="S351" s="211"/>
      <c r="T351" s="211"/>
      <c r="U351" s="211"/>
      <c r="V351" s="211"/>
      <c r="W351" s="211"/>
      <c r="X351" s="211"/>
      <c r="Y351" s="211"/>
      <c r="Z351" s="211"/>
    </row>
    <row r="352" spans="1:26" ht="15.75" customHeight="1">
      <c r="A352" s="211"/>
      <c r="B352" s="211"/>
      <c r="C352" s="211"/>
      <c r="D352" s="211"/>
      <c r="E352" s="211"/>
      <c r="F352" s="211"/>
      <c r="G352" s="211"/>
      <c r="H352" s="211"/>
      <c r="I352" s="211"/>
      <c r="J352" s="211"/>
      <c r="K352" s="211"/>
      <c r="L352" s="211"/>
      <c r="M352" s="211"/>
      <c r="N352" s="211"/>
      <c r="O352" s="211"/>
      <c r="P352" s="211"/>
      <c r="Q352" s="211"/>
      <c r="R352" s="211"/>
      <c r="S352" s="211"/>
      <c r="T352" s="211"/>
      <c r="U352" s="211"/>
      <c r="V352" s="211"/>
      <c r="W352" s="211"/>
      <c r="X352" s="211"/>
      <c r="Y352" s="211"/>
      <c r="Z352" s="211"/>
    </row>
    <row r="353" spans="1:26" ht="15.75" customHeight="1">
      <c r="A353" s="211"/>
      <c r="B353" s="211"/>
      <c r="C353" s="211"/>
      <c r="D353" s="211"/>
      <c r="E353" s="211"/>
      <c r="F353" s="211"/>
      <c r="G353" s="211"/>
      <c r="H353" s="211"/>
      <c r="I353" s="211"/>
      <c r="J353" s="211"/>
      <c r="K353" s="211"/>
      <c r="L353" s="211"/>
      <c r="M353" s="211"/>
      <c r="N353" s="211"/>
      <c r="O353" s="211"/>
      <c r="P353" s="211"/>
      <c r="Q353" s="211"/>
      <c r="R353" s="211"/>
      <c r="S353" s="211"/>
      <c r="T353" s="211"/>
      <c r="U353" s="211"/>
      <c r="V353" s="211"/>
      <c r="W353" s="211"/>
      <c r="X353" s="211"/>
      <c r="Y353" s="211"/>
      <c r="Z353" s="211"/>
    </row>
    <row r="354" spans="1:26" ht="15.75" customHeight="1">
      <c r="A354" s="211"/>
      <c r="B354" s="211"/>
      <c r="C354" s="211"/>
      <c r="D354" s="211"/>
      <c r="E354" s="211"/>
      <c r="F354" s="211"/>
      <c r="G354" s="211"/>
      <c r="H354" s="211"/>
      <c r="I354" s="211"/>
      <c r="J354" s="211"/>
      <c r="K354" s="211"/>
      <c r="L354" s="211"/>
      <c r="M354" s="211"/>
      <c r="N354" s="211"/>
      <c r="O354" s="211"/>
      <c r="P354" s="211"/>
      <c r="Q354" s="211"/>
      <c r="R354" s="211"/>
      <c r="S354" s="211"/>
      <c r="T354" s="211"/>
      <c r="U354" s="211"/>
      <c r="V354" s="211"/>
      <c r="W354" s="211"/>
      <c r="X354" s="211"/>
      <c r="Y354" s="211"/>
      <c r="Z354" s="211"/>
    </row>
    <row r="355" spans="1:26" ht="15.75" customHeight="1">
      <c r="A355" s="211"/>
      <c r="B355" s="211"/>
      <c r="C355" s="211"/>
      <c r="D355" s="211"/>
      <c r="E355" s="211"/>
      <c r="F355" s="211"/>
      <c r="G355" s="211"/>
      <c r="H355" s="211"/>
      <c r="I355" s="211"/>
      <c r="J355" s="211"/>
      <c r="K355" s="211"/>
      <c r="L355" s="211"/>
      <c r="M355" s="211"/>
      <c r="N355" s="211"/>
      <c r="O355" s="211"/>
      <c r="P355" s="211"/>
      <c r="Q355" s="211"/>
      <c r="R355" s="211"/>
      <c r="S355" s="211"/>
      <c r="T355" s="211"/>
      <c r="U355" s="211"/>
      <c r="V355" s="211"/>
      <c r="W355" s="211"/>
      <c r="X355" s="211"/>
      <c r="Y355" s="211"/>
      <c r="Z355" s="211"/>
    </row>
    <row r="356" spans="1:26" ht="15.75" customHeight="1">
      <c r="A356" s="211"/>
      <c r="B356" s="211"/>
      <c r="C356" s="211"/>
      <c r="D356" s="211"/>
      <c r="E356" s="211"/>
      <c r="F356" s="211"/>
      <c r="G356" s="211"/>
      <c r="H356" s="211"/>
      <c r="I356" s="211"/>
      <c r="J356" s="211"/>
      <c r="K356" s="211"/>
      <c r="L356" s="211"/>
      <c r="M356" s="211"/>
      <c r="N356" s="211"/>
      <c r="O356" s="211"/>
      <c r="P356" s="211"/>
      <c r="Q356" s="211"/>
      <c r="R356" s="211"/>
      <c r="S356" s="211"/>
      <c r="T356" s="211"/>
      <c r="U356" s="211"/>
      <c r="V356" s="211"/>
      <c r="W356" s="211"/>
      <c r="X356" s="211"/>
      <c r="Y356" s="211"/>
      <c r="Z356" s="211"/>
    </row>
    <row r="357" spans="1:26" ht="15.75" customHeight="1">
      <c r="A357" s="211"/>
      <c r="B357" s="211"/>
      <c r="C357" s="211"/>
      <c r="D357" s="211"/>
      <c r="E357" s="211"/>
      <c r="F357" s="211"/>
      <c r="G357" s="211"/>
      <c r="H357" s="211"/>
      <c r="I357" s="211"/>
      <c r="J357" s="211"/>
      <c r="K357" s="211"/>
      <c r="L357" s="211"/>
      <c r="M357" s="211"/>
      <c r="N357" s="211"/>
      <c r="O357" s="211"/>
      <c r="P357" s="211"/>
      <c r="Q357" s="211"/>
      <c r="R357" s="211"/>
      <c r="S357" s="211"/>
      <c r="T357" s="211"/>
      <c r="U357" s="211"/>
      <c r="V357" s="211"/>
      <c r="W357" s="211"/>
      <c r="X357" s="211"/>
      <c r="Y357" s="211"/>
      <c r="Z357" s="211"/>
    </row>
    <row r="358" spans="1:26" ht="15.75" customHeight="1">
      <c r="A358" s="211"/>
      <c r="B358" s="211"/>
      <c r="C358" s="211"/>
      <c r="D358" s="211"/>
      <c r="E358" s="211"/>
      <c r="F358" s="211"/>
      <c r="G358" s="211"/>
      <c r="H358" s="211"/>
      <c r="I358" s="211"/>
      <c r="J358" s="211"/>
      <c r="K358" s="211"/>
      <c r="L358" s="211"/>
      <c r="M358" s="211"/>
      <c r="N358" s="211"/>
      <c r="O358" s="211"/>
      <c r="P358" s="211"/>
      <c r="Q358" s="211"/>
      <c r="R358" s="211"/>
      <c r="S358" s="211"/>
      <c r="T358" s="211"/>
      <c r="U358" s="211"/>
      <c r="V358" s="211"/>
      <c r="W358" s="211"/>
      <c r="X358" s="211"/>
      <c r="Y358" s="211"/>
      <c r="Z358" s="211"/>
    </row>
    <row r="359" spans="1:26" ht="15.75" customHeight="1">
      <c r="A359" s="211"/>
      <c r="B359" s="211"/>
      <c r="C359" s="211"/>
      <c r="D359" s="211"/>
      <c r="E359" s="211"/>
      <c r="F359" s="211"/>
      <c r="G359" s="211"/>
      <c r="H359" s="211"/>
      <c r="I359" s="211"/>
      <c r="J359" s="211"/>
      <c r="K359" s="211"/>
      <c r="L359" s="211"/>
      <c r="M359" s="211"/>
      <c r="N359" s="211"/>
      <c r="O359" s="211"/>
      <c r="P359" s="211"/>
      <c r="Q359" s="211"/>
      <c r="R359" s="211"/>
      <c r="S359" s="211"/>
      <c r="T359" s="211"/>
      <c r="U359" s="211"/>
      <c r="V359" s="211"/>
      <c r="W359" s="211"/>
      <c r="X359" s="211"/>
      <c r="Y359" s="211"/>
      <c r="Z359" s="211"/>
    </row>
    <row r="360" spans="1:26" ht="15.75" customHeight="1">
      <c r="A360" s="211"/>
      <c r="B360" s="211"/>
      <c r="C360" s="211"/>
      <c r="D360" s="211"/>
      <c r="E360" s="211"/>
      <c r="F360" s="211"/>
      <c r="G360" s="211"/>
      <c r="H360" s="211"/>
      <c r="I360" s="211"/>
      <c r="J360" s="211"/>
      <c r="K360" s="211"/>
      <c r="L360" s="211"/>
      <c r="M360" s="211"/>
      <c r="N360" s="211"/>
      <c r="O360" s="211"/>
      <c r="P360" s="211"/>
      <c r="Q360" s="211"/>
      <c r="R360" s="211"/>
      <c r="S360" s="211"/>
      <c r="T360" s="211"/>
      <c r="U360" s="211"/>
      <c r="V360" s="211"/>
      <c r="W360" s="211"/>
      <c r="X360" s="211"/>
      <c r="Y360" s="211"/>
      <c r="Z360" s="211"/>
    </row>
    <row r="361" spans="1:26" ht="15.75" customHeight="1">
      <c r="A361" s="211"/>
      <c r="B361" s="211"/>
      <c r="C361" s="211"/>
      <c r="D361" s="211"/>
      <c r="E361" s="211"/>
      <c r="F361" s="211"/>
      <c r="G361" s="211"/>
      <c r="H361" s="211"/>
      <c r="I361" s="211"/>
      <c r="J361" s="211"/>
      <c r="K361" s="211"/>
      <c r="L361" s="211"/>
      <c r="M361" s="211"/>
      <c r="N361" s="211"/>
      <c r="O361" s="211"/>
      <c r="P361" s="211"/>
      <c r="Q361" s="211"/>
      <c r="R361" s="211"/>
      <c r="S361" s="211"/>
      <c r="T361" s="211"/>
      <c r="U361" s="211"/>
      <c r="V361" s="211"/>
      <c r="W361" s="211"/>
      <c r="X361" s="211"/>
      <c r="Y361" s="211"/>
      <c r="Z361" s="211"/>
    </row>
    <row r="362" spans="1:26" ht="15.75" customHeight="1">
      <c r="A362" s="211"/>
      <c r="B362" s="211"/>
      <c r="C362" s="211"/>
      <c r="D362" s="211"/>
      <c r="E362" s="211"/>
      <c r="F362" s="211"/>
      <c r="G362" s="211"/>
      <c r="H362" s="211"/>
      <c r="I362" s="211"/>
      <c r="J362" s="211"/>
      <c r="K362" s="211"/>
      <c r="L362" s="211"/>
      <c r="M362" s="211"/>
      <c r="N362" s="211"/>
      <c r="O362" s="211"/>
      <c r="P362" s="211"/>
      <c r="Q362" s="211"/>
      <c r="R362" s="211"/>
      <c r="S362" s="211"/>
      <c r="T362" s="211"/>
      <c r="U362" s="211"/>
      <c r="V362" s="211"/>
      <c r="W362" s="211"/>
      <c r="X362" s="211"/>
      <c r="Y362" s="211"/>
      <c r="Z362" s="211"/>
    </row>
    <row r="363" spans="1:26" ht="15.75" customHeight="1">
      <c r="A363" s="211"/>
      <c r="B363" s="211"/>
      <c r="C363" s="211"/>
      <c r="D363" s="211"/>
      <c r="E363" s="211"/>
      <c r="F363" s="211"/>
      <c r="G363" s="211"/>
      <c r="H363" s="211"/>
      <c r="I363" s="211"/>
      <c r="J363" s="211"/>
      <c r="K363" s="211"/>
      <c r="L363" s="211"/>
      <c r="M363" s="211"/>
      <c r="N363" s="211"/>
      <c r="O363" s="211"/>
      <c r="P363" s="211"/>
      <c r="Q363" s="211"/>
      <c r="R363" s="211"/>
      <c r="S363" s="211"/>
      <c r="T363" s="211"/>
      <c r="U363" s="211"/>
      <c r="V363" s="211"/>
      <c r="W363" s="211"/>
      <c r="X363" s="211"/>
      <c r="Y363" s="211"/>
      <c r="Z363" s="211"/>
    </row>
    <row r="364" spans="1:26" ht="15.75" customHeight="1">
      <c r="A364" s="211"/>
      <c r="B364" s="211"/>
      <c r="C364" s="211"/>
      <c r="D364" s="211"/>
      <c r="E364" s="211"/>
      <c r="F364" s="211"/>
      <c r="G364" s="211"/>
      <c r="H364" s="211"/>
      <c r="I364" s="211"/>
      <c r="J364" s="211"/>
      <c r="K364" s="211"/>
      <c r="L364" s="211"/>
      <c r="M364" s="211"/>
      <c r="N364" s="211"/>
      <c r="O364" s="211"/>
      <c r="P364" s="211"/>
      <c r="Q364" s="211"/>
      <c r="R364" s="211"/>
      <c r="S364" s="211"/>
      <c r="T364" s="211"/>
      <c r="U364" s="211"/>
      <c r="V364" s="211"/>
      <c r="W364" s="211"/>
      <c r="X364" s="211"/>
      <c r="Y364" s="211"/>
      <c r="Z364" s="211"/>
    </row>
    <row r="365" spans="1:26" ht="15.75" customHeight="1">
      <c r="A365" s="211"/>
      <c r="B365" s="211"/>
      <c r="C365" s="211"/>
      <c r="D365" s="211"/>
      <c r="E365" s="211"/>
      <c r="F365" s="211"/>
      <c r="G365" s="211"/>
      <c r="H365" s="211"/>
      <c r="I365" s="211"/>
      <c r="J365" s="211"/>
      <c r="K365" s="211"/>
      <c r="L365" s="211"/>
      <c r="M365" s="211"/>
      <c r="N365" s="211"/>
      <c r="O365" s="211"/>
      <c r="P365" s="211"/>
      <c r="Q365" s="211"/>
      <c r="R365" s="211"/>
      <c r="S365" s="211"/>
      <c r="T365" s="211"/>
      <c r="U365" s="211"/>
      <c r="V365" s="211"/>
      <c r="W365" s="211"/>
      <c r="X365" s="211"/>
      <c r="Y365" s="211"/>
      <c r="Z365" s="211"/>
    </row>
    <row r="366" spans="1:26" ht="15.75" customHeight="1">
      <c r="A366" s="211"/>
      <c r="B366" s="211"/>
      <c r="C366" s="211"/>
      <c r="D366" s="211"/>
      <c r="E366" s="211"/>
      <c r="F366" s="211"/>
      <c r="G366" s="211"/>
      <c r="H366" s="211"/>
      <c r="I366" s="211"/>
      <c r="J366" s="211"/>
      <c r="K366" s="211"/>
      <c r="L366" s="211"/>
      <c r="M366" s="211"/>
      <c r="N366" s="211"/>
      <c r="O366" s="211"/>
      <c r="P366" s="211"/>
      <c r="Q366" s="211"/>
      <c r="R366" s="211"/>
      <c r="S366" s="211"/>
      <c r="T366" s="211"/>
      <c r="U366" s="211"/>
      <c r="V366" s="211"/>
      <c r="W366" s="211"/>
      <c r="X366" s="211"/>
      <c r="Y366" s="211"/>
      <c r="Z366" s="211"/>
    </row>
    <row r="367" spans="1:26" ht="15.75" customHeight="1">
      <c r="A367" s="211"/>
      <c r="B367" s="211"/>
      <c r="C367" s="211"/>
      <c r="D367" s="211"/>
      <c r="E367" s="211"/>
      <c r="F367" s="211"/>
      <c r="G367" s="211"/>
      <c r="H367" s="211"/>
      <c r="I367" s="211"/>
      <c r="J367" s="211"/>
      <c r="K367" s="211"/>
      <c r="L367" s="211"/>
      <c r="M367" s="211"/>
      <c r="N367" s="211"/>
      <c r="O367" s="211"/>
      <c r="P367" s="211"/>
      <c r="Q367" s="211"/>
      <c r="R367" s="211"/>
      <c r="S367" s="211"/>
      <c r="T367" s="211"/>
      <c r="U367" s="211"/>
      <c r="V367" s="211"/>
      <c r="W367" s="211"/>
      <c r="X367" s="211"/>
      <c r="Y367" s="211"/>
      <c r="Z367" s="211"/>
    </row>
    <row r="368" spans="1:26" ht="15.75" customHeight="1">
      <c r="A368" s="211"/>
      <c r="B368" s="211"/>
      <c r="C368" s="211"/>
      <c r="D368" s="211"/>
      <c r="E368" s="211"/>
      <c r="F368" s="211"/>
      <c r="G368" s="211"/>
      <c r="H368" s="211"/>
      <c r="I368" s="211"/>
      <c r="J368" s="211"/>
      <c r="K368" s="211"/>
      <c r="L368" s="211"/>
      <c r="M368" s="211"/>
      <c r="N368" s="211"/>
      <c r="O368" s="211"/>
      <c r="P368" s="211"/>
      <c r="Q368" s="211"/>
      <c r="R368" s="211"/>
      <c r="S368" s="211"/>
      <c r="T368" s="211"/>
      <c r="U368" s="211"/>
      <c r="V368" s="211"/>
      <c r="W368" s="211"/>
      <c r="X368" s="211"/>
      <c r="Y368" s="211"/>
      <c r="Z368" s="211"/>
    </row>
    <row r="369" spans="1:26" ht="15.75" customHeight="1">
      <c r="A369" s="211"/>
      <c r="B369" s="211"/>
      <c r="C369" s="211"/>
      <c r="D369" s="211"/>
      <c r="E369" s="211"/>
      <c r="F369" s="211"/>
      <c r="G369" s="211"/>
      <c r="H369" s="211"/>
      <c r="I369" s="211"/>
      <c r="J369" s="211"/>
      <c r="K369" s="211"/>
      <c r="L369" s="211"/>
      <c r="M369" s="211"/>
      <c r="N369" s="211"/>
      <c r="O369" s="211"/>
      <c r="P369" s="211"/>
      <c r="Q369" s="211"/>
      <c r="R369" s="211"/>
      <c r="S369" s="211"/>
      <c r="T369" s="211"/>
      <c r="U369" s="211"/>
      <c r="V369" s="211"/>
      <c r="W369" s="211"/>
      <c r="X369" s="211"/>
      <c r="Y369" s="211"/>
      <c r="Z369" s="211"/>
    </row>
    <row r="370" spans="1:26" ht="15.75" customHeight="1">
      <c r="A370" s="211"/>
      <c r="B370" s="211"/>
      <c r="C370" s="211"/>
      <c r="D370" s="211"/>
      <c r="E370" s="211"/>
      <c r="F370" s="211"/>
      <c r="G370" s="211"/>
      <c r="H370" s="211"/>
      <c r="I370" s="211"/>
      <c r="J370" s="211"/>
      <c r="K370" s="211"/>
      <c r="L370" s="211"/>
      <c r="M370" s="211"/>
      <c r="N370" s="211"/>
      <c r="O370" s="211"/>
      <c r="P370" s="211"/>
      <c r="Q370" s="211"/>
      <c r="R370" s="211"/>
      <c r="S370" s="211"/>
      <c r="T370" s="211"/>
      <c r="U370" s="211"/>
      <c r="V370" s="211"/>
      <c r="W370" s="211"/>
      <c r="X370" s="211"/>
      <c r="Y370" s="211"/>
      <c r="Z370" s="211"/>
    </row>
    <row r="371" spans="1:26" ht="15.75" customHeight="1">
      <c r="A371" s="211"/>
      <c r="B371" s="211"/>
      <c r="C371" s="211"/>
      <c r="D371" s="211"/>
      <c r="E371" s="211"/>
      <c r="F371" s="211"/>
      <c r="G371" s="211"/>
      <c r="H371" s="211"/>
      <c r="I371" s="211"/>
      <c r="J371" s="211"/>
      <c r="K371" s="211"/>
      <c r="L371" s="211"/>
      <c r="M371" s="211"/>
      <c r="N371" s="211"/>
      <c r="O371" s="211"/>
      <c r="P371" s="211"/>
      <c r="Q371" s="211"/>
      <c r="R371" s="211"/>
      <c r="S371" s="211"/>
      <c r="T371" s="211"/>
      <c r="U371" s="211"/>
      <c r="V371" s="211"/>
      <c r="W371" s="211"/>
      <c r="X371" s="211"/>
      <c r="Y371" s="211"/>
      <c r="Z371" s="211"/>
    </row>
    <row r="372" spans="1:26" ht="15.75" customHeight="1">
      <c r="A372" s="211"/>
      <c r="B372" s="211"/>
      <c r="C372" s="211"/>
      <c r="D372" s="211"/>
      <c r="E372" s="211"/>
      <c r="F372" s="211"/>
      <c r="G372" s="211"/>
      <c r="H372" s="211"/>
      <c r="I372" s="211"/>
      <c r="J372" s="211"/>
      <c r="K372" s="211"/>
      <c r="L372" s="211"/>
      <c r="M372" s="211"/>
      <c r="N372" s="211"/>
      <c r="O372" s="211"/>
      <c r="P372" s="211"/>
      <c r="Q372" s="211"/>
      <c r="R372" s="211"/>
      <c r="S372" s="211"/>
      <c r="T372" s="211"/>
      <c r="U372" s="211"/>
      <c r="V372" s="211"/>
      <c r="W372" s="211"/>
      <c r="X372" s="211"/>
      <c r="Y372" s="211"/>
      <c r="Z372" s="211"/>
    </row>
    <row r="373" spans="1:26" ht="15.75" customHeight="1">
      <c r="A373" s="211"/>
      <c r="B373" s="211"/>
      <c r="C373" s="211"/>
      <c r="D373" s="211"/>
      <c r="E373" s="211"/>
      <c r="F373" s="211"/>
      <c r="G373" s="211"/>
      <c r="H373" s="211"/>
      <c r="I373" s="211"/>
      <c r="J373" s="211"/>
      <c r="K373" s="211"/>
      <c r="L373" s="211"/>
      <c r="M373" s="211"/>
      <c r="N373" s="211"/>
      <c r="O373" s="211"/>
      <c r="P373" s="211"/>
      <c r="Q373" s="211"/>
      <c r="R373" s="211"/>
      <c r="S373" s="211"/>
      <c r="T373" s="211"/>
      <c r="U373" s="211"/>
      <c r="V373" s="211"/>
      <c r="W373" s="211"/>
      <c r="X373" s="211"/>
      <c r="Y373" s="211"/>
      <c r="Z373" s="211"/>
    </row>
    <row r="374" spans="1:26" ht="15.75" customHeight="1">
      <c r="A374" s="211"/>
      <c r="B374" s="211"/>
      <c r="C374" s="211"/>
      <c r="D374" s="211"/>
      <c r="E374" s="211"/>
      <c r="F374" s="211"/>
      <c r="G374" s="211"/>
      <c r="H374" s="211"/>
      <c r="I374" s="211"/>
      <c r="J374" s="211"/>
      <c r="K374" s="211"/>
      <c r="L374" s="211"/>
      <c r="M374" s="211"/>
      <c r="N374" s="211"/>
      <c r="O374" s="211"/>
      <c r="P374" s="211"/>
      <c r="Q374" s="211"/>
      <c r="R374" s="211"/>
      <c r="S374" s="211"/>
      <c r="T374" s="211"/>
      <c r="U374" s="211"/>
      <c r="V374" s="211"/>
      <c r="W374" s="211"/>
      <c r="X374" s="211"/>
      <c r="Y374" s="211"/>
      <c r="Z374" s="211"/>
    </row>
    <row r="375" spans="1:26" ht="15.75" customHeight="1">
      <c r="A375" s="211"/>
      <c r="B375" s="211"/>
      <c r="C375" s="211"/>
      <c r="D375" s="211"/>
      <c r="E375" s="211"/>
      <c r="F375" s="211"/>
      <c r="G375" s="211"/>
      <c r="H375" s="211"/>
      <c r="I375" s="211"/>
      <c r="J375" s="211"/>
      <c r="K375" s="211"/>
      <c r="L375" s="211"/>
      <c r="M375" s="211"/>
      <c r="N375" s="211"/>
      <c r="O375" s="211"/>
      <c r="P375" s="211"/>
      <c r="Q375" s="211"/>
      <c r="R375" s="211"/>
      <c r="S375" s="211"/>
      <c r="T375" s="211"/>
      <c r="U375" s="211"/>
      <c r="V375" s="211"/>
      <c r="W375" s="211"/>
      <c r="X375" s="211"/>
      <c r="Y375" s="211"/>
      <c r="Z375" s="211"/>
    </row>
    <row r="376" spans="1:26" ht="15.75" customHeight="1">
      <c r="A376" s="211"/>
      <c r="B376" s="211"/>
      <c r="C376" s="211"/>
      <c r="D376" s="211"/>
      <c r="E376" s="211"/>
      <c r="F376" s="211"/>
      <c r="G376" s="211"/>
      <c r="H376" s="211"/>
      <c r="I376" s="211"/>
      <c r="J376" s="211"/>
      <c r="K376" s="211"/>
      <c r="L376" s="211"/>
      <c r="M376" s="211"/>
      <c r="N376" s="211"/>
      <c r="O376" s="211"/>
      <c r="P376" s="211"/>
      <c r="Q376" s="211"/>
      <c r="R376" s="211"/>
      <c r="S376" s="211"/>
      <c r="T376" s="211"/>
      <c r="U376" s="211"/>
      <c r="V376" s="211"/>
      <c r="W376" s="211"/>
      <c r="X376" s="211"/>
      <c r="Y376" s="211"/>
      <c r="Z376" s="211"/>
    </row>
    <row r="377" spans="1:26" ht="15.75" customHeight="1">
      <c r="A377" s="211"/>
      <c r="B377" s="211"/>
      <c r="C377" s="211"/>
      <c r="D377" s="211"/>
      <c r="E377" s="211"/>
      <c r="F377" s="211"/>
      <c r="G377" s="211"/>
      <c r="H377" s="211"/>
      <c r="I377" s="211"/>
      <c r="J377" s="211"/>
      <c r="K377" s="211"/>
      <c r="L377" s="211"/>
      <c r="M377" s="211"/>
      <c r="N377" s="211"/>
      <c r="O377" s="211"/>
      <c r="P377" s="211"/>
      <c r="Q377" s="211"/>
      <c r="R377" s="211"/>
      <c r="S377" s="211"/>
      <c r="T377" s="211"/>
      <c r="U377" s="211"/>
      <c r="V377" s="211"/>
      <c r="W377" s="211"/>
      <c r="X377" s="211"/>
      <c r="Y377" s="211"/>
      <c r="Z377" s="211"/>
    </row>
    <row r="378" spans="1:26" ht="15.75" customHeight="1">
      <c r="A378" s="211"/>
      <c r="B378" s="211"/>
      <c r="C378" s="211"/>
      <c r="D378" s="211"/>
      <c r="E378" s="211"/>
      <c r="F378" s="211"/>
      <c r="G378" s="211"/>
      <c r="H378" s="211"/>
      <c r="I378" s="211"/>
      <c r="J378" s="211"/>
      <c r="K378" s="211"/>
      <c r="L378" s="211"/>
      <c r="M378" s="211"/>
      <c r="N378" s="211"/>
      <c r="O378" s="211"/>
      <c r="P378" s="211"/>
      <c r="Q378" s="211"/>
      <c r="R378" s="211"/>
      <c r="S378" s="211"/>
      <c r="T378" s="211"/>
      <c r="U378" s="211"/>
      <c r="V378" s="211"/>
      <c r="W378" s="211"/>
      <c r="X378" s="211"/>
      <c r="Y378" s="211"/>
      <c r="Z378" s="211"/>
    </row>
    <row r="379" spans="1:26" ht="15.75" customHeight="1">
      <c r="A379" s="211"/>
      <c r="B379" s="211"/>
      <c r="C379" s="211"/>
      <c r="D379" s="211"/>
      <c r="E379" s="211"/>
      <c r="F379" s="211"/>
      <c r="G379" s="211"/>
      <c r="H379" s="211"/>
      <c r="I379" s="211"/>
      <c r="J379" s="211"/>
      <c r="K379" s="211"/>
      <c r="L379" s="211"/>
      <c r="M379" s="211"/>
      <c r="N379" s="211"/>
      <c r="O379" s="211"/>
      <c r="P379" s="211"/>
      <c r="Q379" s="211"/>
      <c r="R379" s="211"/>
      <c r="S379" s="211"/>
      <c r="T379" s="211"/>
      <c r="U379" s="211"/>
      <c r="V379" s="211"/>
      <c r="W379" s="211"/>
      <c r="X379" s="211"/>
      <c r="Y379" s="211"/>
      <c r="Z379" s="211"/>
    </row>
    <row r="380" spans="1:26" ht="15.75" customHeight="1">
      <c r="A380" s="211"/>
      <c r="B380" s="211"/>
      <c r="C380" s="211"/>
      <c r="D380" s="211"/>
      <c r="E380" s="211"/>
      <c r="F380" s="211"/>
      <c r="G380" s="211"/>
      <c r="H380" s="211"/>
      <c r="I380" s="211"/>
      <c r="J380" s="211"/>
      <c r="K380" s="211"/>
      <c r="L380" s="211"/>
      <c r="M380" s="211"/>
      <c r="N380" s="211"/>
      <c r="O380" s="211"/>
      <c r="P380" s="211"/>
      <c r="Q380" s="211"/>
      <c r="R380" s="211"/>
      <c r="S380" s="211"/>
      <c r="T380" s="211"/>
      <c r="U380" s="211"/>
      <c r="V380" s="211"/>
      <c r="W380" s="211"/>
      <c r="X380" s="211"/>
      <c r="Y380" s="211"/>
      <c r="Z380" s="211"/>
    </row>
    <row r="381" spans="1:26" ht="15.75" customHeight="1">
      <c r="A381" s="211"/>
      <c r="B381" s="211"/>
      <c r="C381" s="211"/>
      <c r="D381" s="211"/>
      <c r="E381" s="211"/>
      <c r="F381" s="211"/>
      <c r="G381" s="211"/>
      <c r="H381" s="211"/>
      <c r="I381" s="211"/>
      <c r="J381" s="211"/>
      <c r="K381" s="211"/>
      <c r="L381" s="211"/>
      <c r="M381" s="211"/>
      <c r="N381" s="211"/>
      <c r="O381" s="211"/>
      <c r="P381" s="211"/>
      <c r="Q381" s="211"/>
      <c r="R381" s="211"/>
      <c r="S381" s="211"/>
      <c r="T381" s="211"/>
      <c r="U381" s="211"/>
      <c r="V381" s="211"/>
      <c r="W381" s="211"/>
      <c r="X381" s="211"/>
      <c r="Y381" s="211"/>
      <c r="Z381" s="211"/>
    </row>
    <row r="382" spans="1:26" ht="15.75" customHeight="1">
      <c r="A382" s="211"/>
      <c r="B382" s="211"/>
      <c r="C382" s="211"/>
      <c r="D382" s="211"/>
      <c r="E382" s="211"/>
      <c r="F382" s="211"/>
      <c r="G382" s="211"/>
      <c r="H382" s="211"/>
      <c r="I382" s="211"/>
      <c r="J382" s="211"/>
      <c r="K382" s="211"/>
      <c r="L382" s="211"/>
      <c r="M382" s="211"/>
      <c r="N382" s="211"/>
      <c r="O382" s="211"/>
      <c r="P382" s="211"/>
      <c r="Q382" s="211"/>
      <c r="R382" s="211"/>
      <c r="S382" s="211"/>
      <c r="T382" s="211"/>
      <c r="U382" s="211"/>
      <c r="V382" s="211"/>
      <c r="W382" s="211"/>
      <c r="X382" s="211"/>
      <c r="Y382" s="211"/>
      <c r="Z382" s="211"/>
    </row>
    <row r="383" spans="1:26" ht="15.75" customHeight="1">
      <c r="A383" s="211"/>
      <c r="B383" s="211"/>
      <c r="C383" s="211"/>
      <c r="D383" s="211"/>
      <c r="E383" s="211"/>
      <c r="F383" s="211"/>
      <c r="G383" s="211"/>
      <c r="H383" s="211"/>
      <c r="I383" s="211"/>
      <c r="J383" s="211"/>
      <c r="K383" s="211"/>
      <c r="L383" s="211"/>
      <c r="M383" s="211"/>
      <c r="N383" s="211"/>
      <c r="O383" s="211"/>
      <c r="P383" s="211"/>
      <c r="Q383" s="211"/>
      <c r="R383" s="211"/>
      <c r="S383" s="211"/>
      <c r="T383" s="211"/>
      <c r="U383" s="211"/>
      <c r="V383" s="211"/>
      <c r="W383" s="211"/>
      <c r="X383" s="211"/>
      <c r="Y383" s="211"/>
      <c r="Z383" s="211"/>
    </row>
    <row r="384" spans="1:26" ht="15.75" customHeight="1">
      <c r="A384" s="211"/>
      <c r="B384" s="211"/>
      <c r="C384" s="211"/>
      <c r="D384" s="211"/>
      <c r="E384" s="211"/>
      <c r="F384" s="211"/>
      <c r="G384" s="211"/>
      <c r="H384" s="211"/>
      <c r="I384" s="211"/>
      <c r="J384" s="211"/>
      <c r="K384" s="211"/>
      <c r="L384" s="211"/>
      <c r="M384" s="211"/>
      <c r="N384" s="211"/>
      <c r="O384" s="211"/>
      <c r="P384" s="211"/>
      <c r="Q384" s="211"/>
      <c r="R384" s="211"/>
      <c r="S384" s="211"/>
      <c r="T384" s="211"/>
      <c r="U384" s="211"/>
      <c r="V384" s="211"/>
      <c r="W384" s="211"/>
      <c r="X384" s="211"/>
      <c r="Y384" s="211"/>
      <c r="Z384" s="211"/>
    </row>
    <row r="385" spans="1:26" ht="15.75" customHeight="1">
      <c r="A385" s="211"/>
      <c r="B385" s="211"/>
      <c r="C385" s="211"/>
      <c r="D385" s="211"/>
      <c r="E385" s="211"/>
      <c r="F385" s="211"/>
      <c r="G385" s="211"/>
      <c r="H385" s="211"/>
      <c r="I385" s="211"/>
      <c r="J385" s="211"/>
      <c r="K385" s="211"/>
      <c r="L385" s="211"/>
      <c r="M385" s="211"/>
      <c r="N385" s="211"/>
      <c r="O385" s="211"/>
      <c r="P385" s="211"/>
      <c r="Q385" s="211"/>
      <c r="R385" s="211"/>
      <c r="S385" s="211"/>
      <c r="T385" s="211"/>
      <c r="U385" s="211"/>
      <c r="V385" s="211"/>
      <c r="W385" s="211"/>
      <c r="X385" s="211"/>
      <c r="Y385" s="211"/>
      <c r="Z385" s="211"/>
    </row>
    <row r="386" spans="1:26" ht="15.75" customHeight="1">
      <c r="A386" s="211"/>
      <c r="B386" s="211"/>
      <c r="C386" s="211"/>
      <c r="D386" s="211"/>
      <c r="E386" s="211"/>
      <c r="F386" s="211"/>
      <c r="G386" s="211"/>
      <c r="H386" s="211"/>
      <c r="I386" s="211"/>
      <c r="J386" s="211"/>
      <c r="K386" s="211"/>
      <c r="L386" s="211"/>
      <c r="M386" s="211"/>
      <c r="N386" s="211"/>
      <c r="O386" s="211"/>
      <c r="P386" s="211"/>
      <c r="Q386" s="211"/>
      <c r="R386" s="211"/>
      <c r="S386" s="211"/>
      <c r="T386" s="211"/>
      <c r="U386" s="211"/>
      <c r="V386" s="211"/>
      <c r="W386" s="211"/>
      <c r="X386" s="211"/>
      <c r="Y386" s="211"/>
      <c r="Z386" s="211"/>
    </row>
    <row r="387" spans="1:26" ht="15.75" customHeight="1">
      <c r="A387" s="211"/>
      <c r="B387" s="211"/>
      <c r="C387" s="211"/>
      <c r="D387" s="211"/>
      <c r="E387" s="211"/>
      <c r="F387" s="211"/>
      <c r="G387" s="211"/>
      <c r="H387" s="211"/>
      <c r="I387" s="211"/>
      <c r="J387" s="211"/>
      <c r="K387" s="211"/>
      <c r="L387" s="211"/>
      <c r="M387" s="211"/>
      <c r="N387" s="211"/>
      <c r="O387" s="211"/>
      <c r="P387" s="211"/>
      <c r="Q387" s="211"/>
      <c r="R387" s="211"/>
      <c r="S387" s="211"/>
      <c r="T387" s="211"/>
      <c r="U387" s="211"/>
      <c r="V387" s="211"/>
      <c r="W387" s="211"/>
      <c r="X387" s="211"/>
      <c r="Y387" s="211"/>
      <c r="Z387" s="211"/>
    </row>
    <row r="388" spans="1:26" ht="15.75" customHeight="1">
      <c r="A388" s="211"/>
      <c r="B388" s="211"/>
      <c r="C388" s="211"/>
      <c r="D388" s="211"/>
      <c r="E388" s="211"/>
      <c r="F388" s="211"/>
      <c r="G388" s="211"/>
      <c r="H388" s="211"/>
      <c r="I388" s="211"/>
      <c r="J388" s="211"/>
      <c r="K388" s="211"/>
      <c r="L388" s="211"/>
      <c r="M388" s="211"/>
      <c r="N388" s="211"/>
      <c r="O388" s="211"/>
      <c r="P388" s="211"/>
      <c r="Q388" s="211"/>
      <c r="R388" s="211"/>
      <c r="S388" s="211"/>
      <c r="T388" s="211"/>
      <c r="U388" s="211"/>
      <c r="V388" s="211"/>
      <c r="W388" s="211"/>
      <c r="X388" s="211"/>
      <c r="Y388" s="211"/>
      <c r="Z388" s="211"/>
    </row>
    <row r="389" spans="1:26" ht="15.75" customHeight="1">
      <c r="A389" s="211"/>
      <c r="B389" s="211"/>
      <c r="C389" s="211"/>
      <c r="D389" s="211"/>
      <c r="E389" s="211"/>
      <c r="F389" s="211"/>
      <c r="G389" s="211"/>
      <c r="H389" s="211"/>
      <c r="I389" s="211"/>
      <c r="J389" s="211"/>
      <c r="K389" s="211"/>
      <c r="L389" s="211"/>
      <c r="M389" s="211"/>
      <c r="N389" s="211"/>
      <c r="O389" s="211"/>
      <c r="P389" s="211"/>
      <c r="Q389" s="211"/>
      <c r="R389" s="211"/>
      <c r="S389" s="211"/>
      <c r="T389" s="211"/>
      <c r="U389" s="211"/>
      <c r="V389" s="211"/>
      <c r="W389" s="211"/>
      <c r="X389" s="211"/>
      <c r="Y389" s="211"/>
      <c r="Z389" s="211"/>
    </row>
    <row r="390" spans="1:26" ht="15.75" customHeight="1">
      <c r="A390" s="211"/>
      <c r="B390" s="211"/>
      <c r="C390" s="211"/>
      <c r="D390" s="211"/>
      <c r="E390" s="211"/>
      <c r="F390" s="211"/>
      <c r="G390" s="211"/>
      <c r="H390" s="211"/>
      <c r="I390" s="211"/>
      <c r="J390" s="211"/>
      <c r="K390" s="211"/>
      <c r="L390" s="211"/>
      <c r="M390" s="211"/>
      <c r="N390" s="211"/>
      <c r="O390" s="211"/>
      <c r="P390" s="211"/>
      <c r="Q390" s="211"/>
      <c r="R390" s="211"/>
      <c r="S390" s="211"/>
      <c r="T390" s="211"/>
      <c r="U390" s="211"/>
      <c r="V390" s="211"/>
      <c r="W390" s="211"/>
      <c r="X390" s="211"/>
      <c r="Y390" s="211"/>
      <c r="Z390" s="211"/>
    </row>
    <row r="391" spans="1:26" ht="15.75" customHeight="1">
      <c r="A391" s="211"/>
      <c r="B391" s="211"/>
      <c r="C391" s="211"/>
      <c r="D391" s="211"/>
      <c r="E391" s="211"/>
      <c r="F391" s="211"/>
      <c r="G391" s="211"/>
      <c r="H391" s="211"/>
      <c r="I391" s="211"/>
      <c r="J391" s="211"/>
      <c r="K391" s="211"/>
      <c r="L391" s="211"/>
      <c r="M391" s="211"/>
      <c r="N391" s="211"/>
      <c r="O391" s="211"/>
      <c r="P391" s="211"/>
      <c r="Q391" s="211"/>
      <c r="R391" s="211"/>
      <c r="S391" s="211"/>
      <c r="T391" s="211"/>
      <c r="U391" s="211"/>
      <c r="V391" s="211"/>
      <c r="W391" s="211"/>
      <c r="X391" s="211"/>
      <c r="Y391" s="211"/>
      <c r="Z391" s="211"/>
    </row>
    <row r="392" spans="1:26" ht="15.75" customHeight="1">
      <c r="A392" s="211"/>
      <c r="B392" s="211"/>
      <c r="C392" s="211"/>
      <c r="D392" s="211"/>
      <c r="E392" s="211"/>
      <c r="F392" s="211"/>
      <c r="G392" s="211"/>
      <c r="H392" s="211"/>
      <c r="I392" s="211"/>
      <c r="J392" s="211"/>
      <c r="K392" s="211"/>
      <c r="L392" s="211"/>
      <c r="M392" s="211"/>
      <c r="N392" s="211"/>
      <c r="O392" s="211"/>
      <c r="P392" s="211"/>
      <c r="Q392" s="211"/>
      <c r="R392" s="211"/>
      <c r="S392" s="211"/>
      <c r="T392" s="211"/>
      <c r="U392" s="211"/>
      <c r="V392" s="211"/>
      <c r="W392" s="211"/>
      <c r="X392" s="211"/>
      <c r="Y392" s="211"/>
      <c r="Z392" s="211"/>
    </row>
    <row r="393" spans="1:26" ht="15.75" customHeight="1">
      <c r="A393" s="211"/>
      <c r="B393" s="211"/>
      <c r="C393" s="211"/>
      <c r="D393" s="211"/>
      <c r="E393" s="211"/>
      <c r="F393" s="211"/>
      <c r="G393" s="211"/>
      <c r="H393" s="211"/>
      <c r="I393" s="211"/>
      <c r="J393" s="211"/>
      <c r="K393" s="211"/>
      <c r="L393" s="211"/>
      <c r="M393" s="211"/>
      <c r="N393" s="211"/>
      <c r="O393" s="211"/>
      <c r="P393" s="211"/>
      <c r="Q393" s="211"/>
      <c r="R393" s="211"/>
      <c r="S393" s="211"/>
      <c r="T393" s="211"/>
      <c r="U393" s="211"/>
      <c r="V393" s="211"/>
      <c r="W393" s="211"/>
      <c r="X393" s="211"/>
      <c r="Y393" s="211"/>
      <c r="Z393" s="211"/>
    </row>
    <row r="394" spans="1:26" ht="15.75" customHeight="1">
      <c r="A394" s="211"/>
      <c r="B394" s="211"/>
      <c r="C394" s="211"/>
      <c r="D394" s="211"/>
      <c r="E394" s="211"/>
      <c r="F394" s="211"/>
      <c r="G394" s="211"/>
      <c r="H394" s="211"/>
      <c r="I394" s="211"/>
      <c r="J394" s="211"/>
      <c r="K394" s="211"/>
      <c r="L394" s="211"/>
      <c r="M394" s="211"/>
      <c r="N394" s="211"/>
      <c r="O394" s="211"/>
      <c r="P394" s="211"/>
      <c r="Q394" s="211"/>
      <c r="R394" s="211"/>
      <c r="S394" s="211"/>
      <c r="T394" s="211"/>
      <c r="U394" s="211"/>
      <c r="V394" s="211"/>
      <c r="W394" s="211"/>
      <c r="X394" s="211"/>
      <c r="Y394" s="211"/>
      <c r="Z394" s="211"/>
    </row>
    <row r="395" spans="1:26" ht="15.75" customHeight="1">
      <c r="A395" s="211"/>
      <c r="B395" s="211"/>
      <c r="C395" s="211"/>
      <c r="D395" s="211"/>
      <c r="E395" s="211"/>
      <c r="F395" s="211"/>
      <c r="G395" s="211"/>
      <c r="H395" s="211"/>
      <c r="I395" s="211"/>
      <c r="J395" s="211"/>
      <c r="K395" s="211"/>
      <c r="L395" s="211"/>
      <c r="M395" s="211"/>
      <c r="N395" s="211"/>
      <c r="O395" s="211"/>
      <c r="P395" s="211"/>
      <c r="Q395" s="211"/>
      <c r="R395" s="211"/>
      <c r="S395" s="211"/>
      <c r="T395" s="211"/>
      <c r="U395" s="211"/>
      <c r="V395" s="211"/>
      <c r="W395" s="211"/>
      <c r="X395" s="211"/>
      <c r="Y395" s="211"/>
      <c r="Z395" s="211"/>
    </row>
    <row r="396" spans="1:26" ht="15.75" customHeight="1">
      <c r="A396" s="211"/>
      <c r="B396" s="211"/>
      <c r="C396" s="211"/>
      <c r="D396" s="211"/>
      <c r="E396" s="211"/>
      <c r="F396" s="211"/>
      <c r="G396" s="211"/>
      <c r="H396" s="211"/>
      <c r="I396" s="211"/>
      <c r="J396" s="211"/>
      <c r="K396" s="211"/>
      <c r="L396" s="211"/>
      <c r="M396" s="211"/>
      <c r="N396" s="211"/>
      <c r="O396" s="211"/>
      <c r="P396" s="211"/>
      <c r="Q396" s="211"/>
      <c r="R396" s="211"/>
      <c r="S396" s="211"/>
      <c r="T396" s="211"/>
      <c r="U396" s="211"/>
      <c r="V396" s="211"/>
      <c r="W396" s="211"/>
      <c r="X396" s="211"/>
      <c r="Y396" s="211"/>
      <c r="Z396" s="211"/>
    </row>
    <row r="397" spans="1:26" ht="15.75" customHeight="1">
      <c r="A397" s="211"/>
      <c r="B397" s="211"/>
      <c r="C397" s="211"/>
      <c r="D397" s="211"/>
      <c r="E397" s="211"/>
      <c r="F397" s="211"/>
      <c r="G397" s="211"/>
      <c r="H397" s="211"/>
      <c r="I397" s="211"/>
      <c r="J397" s="211"/>
      <c r="K397" s="211"/>
      <c r="L397" s="211"/>
      <c r="M397" s="211"/>
      <c r="N397" s="211"/>
      <c r="O397" s="211"/>
      <c r="P397" s="211"/>
      <c r="Q397" s="211"/>
      <c r="R397" s="211"/>
      <c r="S397" s="211"/>
      <c r="T397" s="211"/>
      <c r="U397" s="211"/>
      <c r="V397" s="211"/>
      <c r="W397" s="211"/>
      <c r="X397" s="211"/>
      <c r="Y397" s="211"/>
      <c r="Z397" s="211"/>
    </row>
    <row r="398" spans="1:26" ht="15.75" customHeight="1">
      <c r="A398" s="211"/>
      <c r="B398" s="211"/>
      <c r="C398" s="211"/>
      <c r="D398" s="211"/>
      <c r="E398" s="211"/>
      <c r="F398" s="211"/>
      <c r="G398" s="211"/>
      <c r="H398" s="211"/>
      <c r="I398" s="211"/>
      <c r="J398" s="211"/>
      <c r="K398" s="211"/>
      <c r="L398" s="211"/>
      <c r="M398" s="211"/>
      <c r="N398" s="211"/>
      <c r="O398" s="211"/>
      <c r="P398" s="211"/>
      <c r="Q398" s="211"/>
      <c r="R398" s="211"/>
      <c r="S398" s="211"/>
      <c r="T398" s="211"/>
      <c r="U398" s="211"/>
      <c r="V398" s="211"/>
      <c r="W398" s="211"/>
      <c r="X398" s="211"/>
      <c r="Y398" s="211"/>
      <c r="Z398" s="211"/>
    </row>
    <row r="399" spans="1:26" ht="15.75" customHeight="1">
      <c r="A399" s="211"/>
      <c r="B399" s="211"/>
      <c r="C399" s="211"/>
      <c r="D399" s="211"/>
      <c r="E399" s="211"/>
      <c r="F399" s="211"/>
      <c r="G399" s="211"/>
      <c r="H399" s="211"/>
      <c r="I399" s="211"/>
      <c r="J399" s="211"/>
      <c r="K399" s="211"/>
      <c r="L399" s="211"/>
      <c r="M399" s="211"/>
      <c r="N399" s="211"/>
      <c r="O399" s="211"/>
      <c r="P399" s="211"/>
      <c r="Q399" s="211"/>
      <c r="R399" s="211"/>
      <c r="S399" s="211"/>
      <c r="T399" s="211"/>
      <c r="U399" s="211"/>
      <c r="V399" s="211"/>
      <c r="W399" s="211"/>
      <c r="X399" s="211"/>
      <c r="Y399" s="211"/>
      <c r="Z399" s="211"/>
    </row>
    <row r="400" spans="1:26" ht="15.75" customHeight="1">
      <c r="A400" s="211"/>
      <c r="B400" s="211"/>
      <c r="C400" s="211"/>
      <c r="D400" s="211"/>
      <c r="E400" s="211"/>
      <c r="F400" s="211"/>
      <c r="G400" s="211"/>
      <c r="H400" s="211"/>
      <c r="I400" s="211"/>
      <c r="J400" s="211"/>
      <c r="K400" s="211"/>
      <c r="L400" s="211"/>
      <c r="M400" s="211"/>
      <c r="N400" s="211"/>
      <c r="O400" s="211"/>
      <c r="P400" s="211"/>
      <c r="Q400" s="211"/>
      <c r="R400" s="211"/>
      <c r="S400" s="211"/>
      <c r="T400" s="211"/>
      <c r="U400" s="211"/>
      <c r="V400" s="211"/>
      <c r="W400" s="211"/>
      <c r="X400" s="211"/>
      <c r="Y400" s="211"/>
      <c r="Z400" s="211"/>
    </row>
    <row r="401" spans="1:26" ht="15.75" customHeight="1">
      <c r="A401" s="211"/>
      <c r="B401" s="211"/>
      <c r="C401" s="211"/>
      <c r="D401" s="211"/>
      <c r="E401" s="211"/>
      <c r="F401" s="211"/>
      <c r="G401" s="211"/>
      <c r="H401" s="211"/>
      <c r="I401" s="211"/>
      <c r="J401" s="211"/>
      <c r="K401" s="211"/>
      <c r="L401" s="211"/>
      <c r="M401" s="211"/>
      <c r="N401" s="211"/>
      <c r="O401" s="211"/>
      <c r="P401" s="211"/>
      <c r="Q401" s="211"/>
      <c r="R401" s="211"/>
      <c r="S401" s="211"/>
      <c r="T401" s="211"/>
      <c r="U401" s="211"/>
      <c r="V401" s="211"/>
      <c r="W401" s="211"/>
      <c r="X401" s="211"/>
      <c r="Y401" s="211"/>
      <c r="Z401" s="211"/>
    </row>
    <row r="402" spans="1:26" ht="15.75" customHeight="1">
      <c r="A402" s="211"/>
      <c r="B402" s="211"/>
      <c r="C402" s="211"/>
      <c r="D402" s="211"/>
      <c r="E402" s="211"/>
      <c r="F402" s="211"/>
      <c r="G402" s="211"/>
      <c r="H402" s="211"/>
      <c r="I402" s="211"/>
      <c r="J402" s="211"/>
      <c r="K402" s="211"/>
      <c r="L402" s="211"/>
      <c r="M402" s="211"/>
      <c r="N402" s="211"/>
      <c r="O402" s="211"/>
      <c r="P402" s="211"/>
      <c r="Q402" s="211"/>
      <c r="R402" s="211"/>
      <c r="S402" s="211"/>
      <c r="T402" s="211"/>
      <c r="U402" s="211"/>
      <c r="V402" s="211"/>
      <c r="W402" s="211"/>
      <c r="X402" s="211"/>
      <c r="Y402" s="211"/>
      <c r="Z402" s="211"/>
    </row>
    <row r="403" spans="1:26" ht="15.75" customHeight="1">
      <c r="A403" s="211"/>
      <c r="B403" s="211"/>
      <c r="C403" s="211"/>
      <c r="D403" s="211"/>
      <c r="E403" s="211"/>
      <c r="F403" s="211"/>
      <c r="G403" s="211"/>
      <c r="H403" s="211"/>
      <c r="I403" s="211"/>
      <c r="J403" s="211"/>
      <c r="K403" s="211"/>
      <c r="L403" s="211"/>
      <c r="M403" s="211"/>
      <c r="N403" s="211"/>
      <c r="O403" s="211"/>
      <c r="P403" s="211"/>
      <c r="Q403" s="211"/>
      <c r="R403" s="211"/>
      <c r="S403" s="211"/>
      <c r="T403" s="211"/>
      <c r="U403" s="211"/>
      <c r="V403" s="211"/>
      <c r="W403" s="211"/>
      <c r="X403" s="211"/>
      <c r="Y403" s="211"/>
      <c r="Z403" s="211"/>
    </row>
    <row r="404" spans="1:26" ht="15.75" customHeight="1">
      <c r="A404" s="211"/>
      <c r="B404" s="211"/>
      <c r="C404" s="211"/>
      <c r="D404" s="211"/>
      <c r="E404" s="211"/>
      <c r="F404" s="211"/>
      <c r="G404" s="211"/>
      <c r="H404" s="211"/>
      <c r="I404" s="211"/>
      <c r="J404" s="211"/>
      <c r="K404" s="211"/>
      <c r="L404" s="211"/>
      <c r="M404" s="211"/>
      <c r="N404" s="211"/>
      <c r="O404" s="211"/>
      <c r="P404" s="211"/>
      <c r="Q404" s="211"/>
      <c r="R404" s="211"/>
      <c r="S404" s="211"/>
      <c r="T404" s="211"/>
      <c r="U404" s="211"/>
      <c r="V404" s="211"/>
      <c r="W404" s="211"/>
      <c r="X404" s="211"/>
      <c r="Y404" s="211"/>
      <c r="Z404" s="211"/>
    </row>
    <row r="405" spans="1:26" ht="15.75" customHeight="1">
      <c r="A405" s="211"/>
      <c r="B405" s="211"/>
      <c r="C405" s="211"/>
      <c r="D405" s="211"/>
      <c r="E405" s="211"/>
      <c r="F405" s="211"/>
      <c r="G405" s="211"/>
      <c r="H405" s="211"/>
      <c r="I405" s="211"/>
      <c r="J405" s="211"/>
      <c r="K405" s="211"/>
      <c r="L405" s="211"/>
      <c r="M405" s="211"/>
      <c r="N405" s="211"/>
      <c r="O405" s="211"/>
      <c r="P405" s="211"/>
      <c r="Q405" s="211"/>
      <c r="R405" s="211"/>
      <c r="S405" s="211"/>
      <c r="T405" s="211"/>
      <c r="U405" s="211"/>
      <c r="V405" s="211"/>
      <c r="W405" s="211"/>
      <c r="X405" s="211"/>
      <c r="Y405" s="211"/>
      <c r="Z405" s="211"/>
    </row>
    <row r="406" spans="1:26" ht="15.75" customHeight="1">
      <c r="A406" s="211"/>
      <c r="B406" s="211"/>
      <c r="C406" s="211"/>
      <c r="D406" s="211"/>
      <c r="E406" s="211"/>
      <c r="F406" s="211"/>
      <c r="G406" s="211"/>
      <c r="H406" s="211"/>
      <c r="I406" s="211"/>
      <c r="J406" s="211"/>
      <c r="K406" s="211"/>
      <c r="L406" s="211"/>
      <c r="M406" s="211"/>
      <c r="N406" s="211"/>
      <c r="O406" s="211"/>
      <c r="P406" s="211"/>
      <c r="Q406" s="211"/>
      <c r="R406" s="211"/>
      <c r="S406" s="211"/>
      <c r="T406" s="211"/>
      <c r="U406" s="211"/>
      <c r="V406" s="211"/>
      <c r="W406" s="211"/>
      <c r="X406" s="211"/>
      <c r="Y406" s="211"/>
      <c r="Z406" s="211"/>
    </row>
    <row r="407" spans="1:26" ht="15.75" customHeight="1">
      <c r="A407" s="211"/>
      <c r="B407" s="211"/>
      <c r="C407" s="211"/>
      <c r="D407" s="211"/>
      <c r="E407" s="211"/>
      <c r="F407" s="211"/>
      <c r="G407" s="211"/>
      <c r="H407" s="211"/>
      <c r="I407" s="211"/>
      <c r="J407" s="211"/>
      <c r="K407" s="211"/>
      <c r="L407" s="211"/>
      <c r="M407" s="211"/>
      <c r="N407" s="211"/>
      <c r="O407" s="211"/>
      <c r="P407" s="211"/>
      <c r="Q407" s="211"/>
      <c r="R407" s="211"/>
      <c r="S407" s="211"/>
      <c r="T407" s="211"/>
      <c r="U407" s="211"/>
      <c r="V407" s="211"/>
      <c r="W407" s="211"/>
      <c r="X407" s="211"/>
      <c r="Y407" s="211"/>
      <c r="Z407" s="211"/>
    </row>
    <row r="408" spans="1:26" ht="15.75" customHeight="1">
      <c r="A408" s="211"/>
      <c r="B408" s="211"/>
      <c r="C408" s="211"/>
      <c r="D408" s="211"/>
      <c r="E408" s="211"/>
      <c r="F408" s="211"/>
      <c r="G408" s="211"/>
      <c r="H408" s="211"/>
      <c r="I408" s="211"/>
      <c r="J408" s="211"/>
      <c r="K408" s="211"/>
      <c r="L408" s="211"/>
      <c r="M408" s="211"/>
      <c r="N408" s="211"/>
      <c r="O408" s="211"/>
      <c r="P408" s="211"/>
      <c r="Q408" s="211"/>
      <c r="R408" s="211"/>
      <c r="S408" s="211"/>
      <c r="T408" s="211"/>
      <c r="U408" s="211"/>
      <c r="V408" s="211"/>
      <c r="W408" s="211"/>
      <c r="X408" s="211"/>
      <c r="Y408" s="211"/>
      <c r="Z408" s="211"/>
    </row>
    <row r="409" spans="1:26" ht="15.75" customHeight="1">
      <c r="A409" s="211"/>
      <c r="B409" s="211"/>
      <c r="C409" s="211"/>
      <c r="D409" s="211"/>
      <c r="E409" s="211"/>
      <c r="F409" s="211"/>
      <c r="G409" s="211"/>
      <c r="H409" s="211"/>
      <c r="I409" s="211"/>
      <c r="J409" s="211"/>
      <c r="K409" s="211"/>
      <c r="L409" s="211"/>
      <c r="M409" s="211"/>
      <c r="N409" s="211"/>
      <c r="O409" s="211"/>
      <c r="P409" s="211"/>
      <c r="Q409" s="211"/>
      <c r="R409" s="211"/>
      <c r="S409" s="211"/>
      <c r="T409" s="211"/>
      <c r="U409" s="211"/>
      <c r="V409" s="211"/>
      <c r="W409" s="211"/>
      <c r="X409" s="211"/>
      <c r="Y409" s="211"/>
      <c r="Z409" s="211"/>
    </row>
    <row r="410" spans="1:26" ht="15.75" customHeight="1">
      <c r="A410" s="211"/>
      <c r="B410" s="211"/>
      <c r="C410" s="211"/>
      <c r="D410" s="211"/>
      <c r="E410" s="211"/>
      <c r="F410" s="211"/>
      <c r="G410" s="211"/>
      <c r="H410" s="211"/>
      <c r="I410" s="211"/>
      <c r="J410" s="211"/>
      <c r="K410" s="211"/>
      <c r="L410" s="211"/>
      <c r="M410" s="211"/>
      <c r="N410" s="211"/>
      <c r="O410" s="211"/>
      <c r="P410" s="211"/>
      <c r="Q410" s="211"/>
      <c r="R410" s="211"/>
      <c r="S410" s="211"/>
      <c r="T410" s="211"/>
      <c r="U410" s="211"/>
      <c r="V410" s="211"/>
      <c r="W410" s="211"/>
      <c r="X410" s="211"/>
      <c r="Y410" s="211"/>
      <c r="Z410" s="211"/>
    </row>
    <row r="411" spans="1:26" ht="15.75" customHeight="1">
      <c r="A411" s="211"/>
      <c r="B411" s="211"/>
      <c r="C411" s="211"/>
      <c r="D411" s="211"/>
      <c r="E411" s="211"/>
      <c r="F411" s="211"/>
      <c r="G411" s="211"/>
      <c r="H411" s="211"/>
      <c r="I411" s="211"/>
      <c r="J411" s="211"/>
      <c r="K411" s="211"/>
      <c r="L411" s="211"/>
      <c r="M411" s="211"/>
      <c r="N411" s="211"/>
      <c r="O411" s="211"/>
      <c r="P411" s="211"/>
      <c r="Q411" s="211"/>
      <c r="R411" s="211"/>
      <c r="S411" s="211"/>
      <c r="T411" s="211"/>
      <c r="U411" s="211"/>
      <c r="V411" s="211"/>
      <c r="W411" s="211"/>
      <c r="X411" s="211"/>
      <c r="Y411" s="211"/>
      <c r="Z411" s="211"/>
    </row>
    <row r="412" spans="1:26" ht="15.75" customHeight="1">
      <c r="A412" s="211"/>
      <c r="B412" s="211"/>
      <c r="C412" s="211"/>
      <c r="D412" s="211"/>
      <c r="E412" s="211"/>
      <c r="F412" s="211"/>
      <c r="G412" s="211"/>
      <c r="H412" s="211"/>
      <c r="I412" s="211"/>
      <c r="J412" s="211"/>
      <c r="K412" s="211"/>
      <c r="L412" s="211"/>
      <c r="M412" s="211"/>
      <c r="N412" s="211"/>
      <c r="O412" s="211"/>
      <c r="P412" s="211"/>
      <c r="Q412" s="211"/>
      <c r="R412" s="211"/>
      <c r="S412" s="211"/>
      <c r="T412" s="211"/>
      <c r="U412" s="211"/>
      <c r="V412" s="211"/>
      <c r="W412" s="211"/>
      <c r="X412" s="211"/>
      <c r="Y412" s="211"/>
      <c r="Z412" s="211"/>
    </row>
    <row r="413" spans="1:26" ht="15.75" customHeight="1">
      <c r="A413" s="211"/>
      <c r="B413" s="211"/>
      <c r="C413" s="211"/>
      <c r="D413" s="211"/>
      <c r="E413" s="211"/>
      <c r="F413" s="211"/>
      <c r="G413" s="211"/>
      <c r="H413" s="211"/>
      <c r="I413" s="211"/>
      <c r="J413" s="211"/>
      <c r="K413" s="211"/>
      <c r="L413" s="211"/>
      <c r="M413" s="211"/>
      <c r="N413" s="211"/>
      <c r="O413" s="211"/>
      <c r="P413" s="211"/>
      <c r="Q413" s="211"/>
      <c r="R413" s="211"/>
      <c r="S413" s="211"/>
      <c r="T413" s="211"/>
      <c r="U413" s="211"/>
      <c r="V413" s="211"/>
      <c r="W413" s="211"/>
      <c r="X413" s="211"/>
      <c r="Y413" s="211"/>
      <c r="Z413" s="211"/>
    </row>
    <row r="414" spans="1:26" ht="15.75" customHeight="1">
      <c r="A414" s="211"/>
      <c r="B414" s="211"/>
      <c r="C414" s="211"/>
      <c r="D414" s="211"/>
      <c r="E414" s="211"/>
      <c r="F414" s="211"/>
      <c r="G414" s="211"/>
      <c r="H414" s="211"/>
      <c r="I414" s="211"/>
      <c r="J414" s="211"/>
      <c r="K414" s="211"/>
      <c r="L414" s="211"/>
      <c r="M414" s="211"/>
      <c r="N414" s="211"/>
      <c r="O414" s="211"/>
      <c r="P414" s="211"/>
      <c r="Q414" s="211"/>
      <c r="R414" s="211"/>
      <c r="S414" s="211"/>
      <c r="T414" s="211"/>
      <c r="U414" s="211"/>
      <c r="V414" s="211"/>
      <c r="W414" s="211"/>
      <c r="X414" s="211"/>
      <c r="Y414" s="211"/>
      <c r="Z414" s="211"/>
    </row>
    <row r="415" spans="1:26" ht="15.75" customHeight="1">
      <c r="A415" s="211"/>
      <c r="B415" s="211"/>
      <c r="C415" s="211"/>
      <c r="D415" s="211"/>
      <c r="E415" s="211"/>
      <c r="F415" s="211"/>
      <c r="G415" s="211"/>
      <c r="H415" s="211"/>
      <c r="I415" s="211"/>
      <c r="J415" s="211"/>
      <c r="K415" s="211"/>
      <c r="L415" s="211"/>
      <c r="M415" s="211"/>
      <c r="N415" s="211"/>
      <c r="O415" s="211"/>
      <c r="P415" s="211"/>
      <c r="Q415" s="211"/>
      <c r="R415" s="211"/>
      <c r="S415" s="211"/>
      <c r="T415" s="211"/>
      <c r="U415" s="211"/>
      <c r="V415" s="211"/>
      <c r="W415" s="211"/>
      <c r="X415" s="211"/>
      <c r="Y415" s="211"/>
      <c r="Z415" s="211"/>
    </row>
    <row r="416" spans="1:26" ht="15.75" customHeight="1">
      <c r="A416" s="211"/>
      <c r="B416" s="211"/>
      <c r="C416" s="211"/>
      <c r="D416" s="211"/>
      <c r="E416" s="211"/>
      <c r="F416" s="211"/>
      <c r="G416" s="211"/>
      <c r="H416" s="211"/>
      <c r="I416" s="211"/>
      <c r="J416" s="211"/>
      <c r="K416" s="211"/>
      <c r="L416" s="211"/>
      <c r="M416" s="211"/>
      <c r="N416" s="211"/>
      <c r="O416" s="211"/>
      <c r="P416" s="211"/>
      <c r="Q416" s="211"/>
      <c r="R416" s="211"/>
      <c r="S416" s="211"/>
      <c r="T416" s="211"/>
      <c r="U416" s="211"/>
      <c r="V416" s="211"/>
      <c r="W416" s="211"/>
      <c r="X416" s="211"/>
      <c r="Y416" s="211"/>
      <c r="Z416" s="211"/>
    </row>
    <row r="417" spans="1:26" ht="15.75" customHeight="1">
      <c r="A417" s="211"/>
      <c r="B417" s="211"/>
      <c r="C417" s="211"/>
      <c r="D417" s="211"/>
      <c r="E417" s="211"/>
      <c r="F417" s="211"/>
      <c r="G417" s="211"/>
      <c r="H417" s="211"/>
      <c r="I417" s="211"/>
      <c r="J417" s="211"/>
      <c r="K417" s="211"/>
      <c r="L417" s="211"/>
      <c r="M417" s="211"/>
      <c r="N417" s="211"/>
      <c r="O417" s="211"/>
      <c r="P417" s="211"/>
      <c r="Q417" s="211"/>
      <c r="R417" s="211"/>
      <c r="S417" s="211"/>
      <c r="T417" s="211"/>
      <c r="U417" s="211"/>
      <c r="V417" s="211"/>
      <c r="W417" s="211"/>
      <c r="X417" s="211"/>
      <c r="Y417" s="211"/>
      <c r="Z417" s="211"/>
    </row>
    <row r="418" spans="1:26" ht="15.75" customHeight="1">
      <c r="A418" s="211"/>
      <c r="B418" s="211"/>
      <c r="C418" s="211"/>
      <c r="D418" s="211"/>
      <c r="E418" s="211"/>
      <c r="F418" s="211"/>
      <c r="G418" s="211"/>
      <c r="H418" s="211"/>
      <c r="I418" s="211"/>
      <c r="J418" s="211"/>
      <c r="K418" s="211"/>
      <c r="L418" s="211"/>
      <c r="M418" s="211"/>
      <c r="N418" s="211"/>
      <c r="O418" s="211"/>
      <c r="P418" s="211"/>
      <c r="Q418" s="211"/>
      <c r="R418" s="211"/>
      <c r="S418" s="211"/>
      <c r="T418" s="211"/>
      <c r="U418" s="211"/>
      <c r="V418" s="211"/>
      <c r="W418" s="211"/>
      <c r="X418" s="211"/>
      <c r="Y418" s="211"/>
      <c r="Z418" s="211"/>
    </row>
    <row r="419" spans="1:26" ht="15.75" customHeight="1">
      <c r="A419" s="211"/>
      <c r="B419" s="211"/>
      <c r="C419" s="211"/>
      <c r="D419" s="211"/>
      <c r="E419" s="211"/>
      <c r="F419" s="211"/>
      <c r="G419" s="211"/>
      <c r="H419" s="211"/>
      <c r="I419" s="211"/>
      <c r="J419" s="211"/>
      <c r="K419" s="211"/>
      <c r="L419" s="211"/>
      <c r="M419" s="211"/>
      <c r="N419" s="211"/>
      <c r="O419" s="211"/>
      <c r="P419" s="211"/>
      <c r="Q419" s="211"/>
      <c r="R419" s="211"/>
      <c r="S419" s="211"/>
      <c r="T419" s="211"/>
      <c r="U419" s="211"/>
      <c r="V419" s="211"/>
      <c r="W419" s="211"/>
      <c r="X419" s="211"/>
      <c r="Y419" s="211"/>
      <c r="Z419" s="211"/>
    </row>
    <row r="420" spans="1:26" ht="15.75" customHeight="1">
      <c r="A420" s="211"/>
      <c r="B420" s="211"/>
      <c r="C420" s="211"/>
      <c r="D420" s="211"/>
      <c r="E420" s="211"/>
      <c r="F420" s="211"/>
      <c r="G420" s="211"/>
      <c r="H420" s="211"/>
      <c r="I420" s="211"/>
      <c r="J420" s="211"/>
      <c r="K420" s="211"/>
      <c r="L420" s="211"/>
      <c r="M420" s="211"/>
      <c r="N420" s="211"/>
      <c r="O420" s="211"/>
      <c r="P420" s="211"/>
      <c r="Q420" s="211"/>
      <c r="R420" s="211"/>
      <c r="S420" s="211"/>
      <c r="T420" s="211"/>
      <c r="U420" s="211"/>
      <c r="V420" s="211"/>
      <c r="W420" s="211"/>
      <c r="X420" s="211"/>
      <c r="Y420" s="211"/>
      <c r="Z420" s="211"/>
    </row>
    <row r="421" spans="1:26" ht="15.75" customHeight="1">
      <c r="A421" s="211"/>
      <c r="B421" s="211"/>
      <c r="C421" s="211"/>
      <c r="D421" s="211"/>
      <c r="E421" s="211"/>
      <c r="F421" s="211"/>
      <c r="G421" s="211"/>
      <c r="H421" s="211"/>
      <c r="I421" s="211"/>
      <c r="J421" s="211"/>
      <c r="K421" s="211"/>
      <c r="L421" s="211"/>
      <c r="M421" s="211"/>
      <c r="N421" s="211"/>
      <c r="O421" s="211"/>
      <c r="P421" s="211"/>
      <c r="Q421" s="211"/>
      <c r="R421" s="211"/>
      <c r="S421" s="211"/>
      <c r="T421" s="211"/>
      <c r="U421" s="211"/>
      <c r="V421" s="211"/>
      <c r="W421" s="211"/>
      <c r="X421" s="211"/>
      <c r="Y421" s="211"/>
      <c r="Z421" s="211"/>
    </row>
    <row r="422" spans="1:26" ht="15.75" customHeight="1">
      <c r="A422" s="211"/>
      <c r="B422" s="211"/>
      <c r="C422" s="211"/>
      <c r="D422" s="211"/>
      <c r="E422" s="211"/>
      <c r="F422" s="211"/>
      <c r="G422" s="211"/>
      <c r="H422" s="211"/>
      <c r="I422" s="211"/>
      <c r="J422" s="211"/>
      <c r="K422" s="211"/>
      <c r="L422" s="211"/>
      <c r="M422" s="211"/>
      <c r="N422" s="211"/>
      <c r="O422" s="211"/>
      <c r="P422" s="211"/>
      <c r="Q422" s="211"/>
      <c r="R422" s="211"/>
      <c r="S422" s="211"/>
      <c r="T422" s="211"/>
      <c r="U422" s="211"/>
      <c r="V422" s="211"/>
      <c r="W422" s="211"/>
      <c r="X422" s="211"/>
      <c r="Y422" s="211"/>
      <c r="Z422" s="211"/>
    </row>
    <row r="423" spans="1:26" ht="15.75" customHeight="1">
      <c r="A423" s="211"/>
      <c r="B423" s="211"/>
      <c r="C423" s="211"/>
      <c r="D423" s="211"/>
      <c r="E423" s="211"/>
      <c r="F423" s="211"/>
      <c r="G423" s="211"/>
      <c r="H423" s="211"/>
      <c r="I423" s="211"/>
      <c r="J423" s="211"/>
      <c r="K423" s="211"/>
      <c r="L423" s="211"/>
      <c r="M423" s="211"/>
      <c r="N423" s="211"/>
      <c r="O423" s="211"/>
      <c r="P423" s="211"/>
      <c r="Q423" s="211"/>
      <c r="R423" s="211"/>
      <c r="S423" s="211"/>
      <c r="T423" s="211"/>
      <c r="U423" s="211"/>
      <c r="V423" s="211"/>
      <c r="W423" s="211"/>
      <c r="X423" s="211"/>
      <c r="Y423" s="211"/>
      <c r="Z423" s="211"/>
    </row>
    <row r="424" spans="1:26" ht="15.75" customHeight="1">
      <c r="A424" s="211"/>
      <c r="B424" s="211"/>
      <c r="C424" s="211"/>
      <c r="D424" s="211"/>
      <c r="E424" s="211"/>
      <c r="F424" s="211"/>
      <c r="G424" s="211"/>
      <c r="H424" s="211"/>
      <c r="I424" s="211"/>
      <c r="J424" s="211"/>
      <c r="K424" s="211"/>
      <c r="L424" s="211"/>
      <c r="M424" s="211"/>
      <c r="N424" s="211"/>
      <c r="O424" s="211"/>
      <c r="P424" s="211"/>
      <c r="Q424" s="211"/>
      <c r="R424" s="211"/>
      <c r="S424" s="211"/>
      <c r="T424" s="211"/>
      <c r="U424" s="211"/>
      <c r="V424" s="211"/>
      <c r="W424" s="211"/>
      <c r="X424" s="211"/>
      <c r="Y424" s="211"/>
      <c r="Z424" s="211"/>
    </row>
    <row r="425" spans="1:26" ht="15.75" customHeight="1">
      <c r="A425" s="211"/>
      <c r="B425" s="211"/>
      <c r="C425" s="211"/>
      <c r="D425" s="211"/>
      <c r="E425" s="211"/>
      <c r="F425" s="211"/>
      <c r="G425" s="211"/>
      <c r="H425" s="211"/>
      <c r="I425" s="211"/>
      <c r="J425" s="211"/>
      <c r="K425" s="211"/>
      <c r="L425" s="211"/>
      <c r="M425" s="211"/>
      <c r="N425" s="211"/>
      <c r="O425" s="211"/>
      <c r="P425" s="211"/>
      <c r="Q425" s="211"/>
      <c r="R425" s="211"/>
      <c r="S425" s="211"/>
      <c r="T425" s="211"/>
      <c r="U425" s="211"/>
      <c r="V425" s="211"/>
      <c r="W425" s="211"/>
      <c r="X425" s="211"/>
      <c r="Y425" s="211"/>
      <c r="Z425" s="211"/>
    </row>
    <row r="426" spans="1:26" ht="15.75" customHeight="1">
      <c r="A426" s="211"/>
      <c r="B426" s="211"/>
      <c r="C426" s="211"/>
      <c r="D426" s="211"/>
      <c r="E426" s="211"/>
      <c r="F426" s="211"/>
      <c r="G426" s="211"/>
      <c r="H426" s="211"/>
      <c r="I426" s="211"/>
      <c r="J426" s="211"/>
      <c r="K426" s="211"/>
      <c r="L426" s="211"/>
      <c r="M426" s="211"/>
      <c r="N426" s="211"/>
      <c r="O426" s="211"/>
      <c r="P426" s="211"/>
      <c r="Q426" s="211"/>
      <c r="R426" s="211"/>
      <c r="S426" s="211"/>
      <c r="T426" s="211"/>
      <c r="U426" s="211"/>
      <c r="V426" s="211"/>
      <c r="W426" s="211"/>
      <c r="X426" s="211"/>
      <c r="Y426" s="211"/>
      <c r="Z426" s="211"/>
    </row>
    <row r="427" spans="1:26" ht="15.75" customHeight="1">
      <c r="A427" s="211"/>
      <c r="B427" s="211"/>
      <c r="C427" s="211"/>
      <c r="D427" s="211"/>
      <c r="E427" s="211"/>
      <c r="F427" s="211"/>
      <c r="G427" s="211"/>
      <c r="H427" s="211"/>
      <c r="I427" s="211"/>
      <c r="J427" s="211"/>
      <c r="K427" s="211"/>
      <c r="L427" s="211"/>
      <c r="M427" s="211"/>
      <c r="N427" s="211"/>
      <c r="O427" s="211"/>
      <c r="P427" s="211"/>
      <c r="Q427" s="211"/>
      <c r="R427" s="211"/>
      <c r="S427" s="211"/>
      <c r="T427" s="211"/>
      <c r="U427" s="211"/>
      <c r="V427" s="211"/>
      <c r="W427" s="211"/>
      <c r="X427" s="211"/>
      <c r="Y427" s="211"/>
      <c r="Z427" s="211"/>
    </row>
    <row r="428" spans="1:26" ht="15.75" customHeight="1">
      <c r="A428" s="211"/>
      <c r="B428" s="211"/>
      <c r="C428" s="211"/>
      <c r="D428" s="211"/>
      <c r="E428" s="211"/>
      <c r="F428" s="211"/>
      <c r="G428" s="211"/>
      <c r="H428" s="211"/>
      <c r="I428" s="211"/>
      <c r="J428" s="211"/>
      <c r="K428" s="211"/>
      <c r="L428" s="211"/>
      <c r="M428" s="211"/>
      <c r="N428" s="211"/>
      <c r="O428" s="211"/>
      <c r="P428" s="211"/>
      <c r="Q428" s="211"/>
      <c r="R428" s="211"/>
      <c r="S428" s="211"/>
      <c r="T428" s="211"/>
      <c r="U428" s="211"/>
      <c r="V428" s="211"/>
      <c r="W428" s="211"/>
      <c r="X428" s="211"/>
      <c r="Y428" s="211"/>
      <c r="Z428" s="211"/>
    </row>
    <row r="429" spans="1:26" ht="15.75" customHeight="1">
      <c r="A429" s="211"/>
      <c r="B429" s="211"/>
      <c r="C429" s="211"/>
      <c r="D429" s="211"/>
      <c r="E429" s="211"/>
      <c r="F429" s="211"/>
      <c r="G429" s="211"/>
      <c r="H429" s="211"/>
      <c r="I429" s="211"/>
      <c r="J429" s="211"/>
      <c r="K429" s="211"/>
      <c r="L429" s="211"/>
      <c r="M429" s="211"/>
      <c r="N429" s="211"/>
      <c r="O429" s="211"/>
      <c r="P429" s="211"/>
      <c r="Q429" s="211"/>
      <c r="R429" s="211"/>
      <c r="S429" s="211"/>
      <c r="T429" s="211"/>
      <c r="U429" s="211"/>
      <c r="V429" s="211"/>
      <c r="W429" s="211"/>
      <c r="X429" s="211"/>
      <c r="Y429" s="211"/>
      <c r="Z429" s="211"/>
    </row>
    <row r="430" spans="1:26" ht="15.75" customHeight="1">
      <c r="A430" s="211"/>
      <c r="B430" s="211"/>
      <c r="C430" s="211"/>
      <c r="D430" s="211"/>
      <c r="E430" s="211"/>
      <c r="F430" s="211"/>
      <c r="G430" s="211"/>
      <c r="H430" s="211"/>
      <c r="I430" s="211"/>
      <c r="J430" s="211"/>
      <c r="K430" s="211"/>
      <c r="L430" s="211"/>
      <c r="M430" s="211"/>
      <c r="N430" s="211"/>
      <c r="O430" s="211"/>
      <c r="P430" s="211"/>
      <c r="Q430" s="211"/>
      <c r="R430" s="211"/>
      <c r="S430" s="211"/>
      <c r="T430" s="211"/>
      <c r="U430" s="211"/>
      <c r="V430" s="211"/>
      <c r="W430" s="211"/>
      <c r="X430" s="211"/>
      <c r="Y430" s="211"/>
      <c r="Z430" s="211"/>
    </row>
    <row r="431" spans="1:26" ht="15.75" customHeight="1">
      <c r="A431" s="211"/>
      <c r="B431" s="211"/>
      <c r="C431" s="211"/>
      <c r="D431" s="211"/>
      <c r="E431" s="211"/>
      <c r="F431" s="211"/>
      <c r="G431" s="211"/>
      <c r="H431" s="211"/>
      <c r="I431" s="211"/>
      <c r="J431" s="211"/>
      <c r="K431" s="211"/>
      <c r="L431" s="211"/>
      <c r="M431" s="211"/>
      <c r="N431" s="211"/>
      <c r="O431" s="211"/>
      <c r="P431" s="211"/>
      <c r="Q431" s="211"/>
      <c r="R431" s="211"/>
      <c r="S431" s="211"/>
      <c r="T431" s="211"/>
      <c r="U431" s="211"/>
      <c r="V431" s="211"/>
      <c r="W431" s="211"/>
      <c r="X431" s="211"/>
      <c r="Y431" s="211"/>
      <c r="Z431" s="211"/>
    </row>
    <row r="432" spans="1:26" ht="15.75" customHeight="1">
      <c r="A432" s="211"/>
      <c r="B432" s="211"/>
      <c r="C432" s="211"/>
      <c r="D432" s="211"/>
      <c r="E432" s="211"/>
      <c r="F432" s="211"/>
      <c r="G432" s="211"/>
      <c r="H432" s="211"/>
      <c r="I432" s="211"/>
      <c r="J432" s="211"/>
      <c r="K432" s="211"/>
      <c r="L432" s="211"/>
      <c r="M432" s="211"/>
      <c r="N432" s="211"/>
      <c r="O432" s="211"/>
      <c r="P432" s="211"/>
      <c r="Q432" s="211"/>
      <c r="R432" s="211"/>
      <c r="S432" s="211"/>
      <c r="T432" s="211"/>
      <c r="U432" s="211"/>
      <c r="V432" s="211"/>
      <c r="W432" s="211"/>
      <c r="X432" s="211"/>
      <c r="Y432" s="211"/>
      <c r="Z432" s="211"/>
    </row>
    <row r="433" spans="1:26" ht="15.75" customHeight="1">
      <c r="A433" s="211"/>
      <c r="B433" s="211"/>
      <c r="C433" s="211"/>
      <c r="D433" s="211"/>
      <c r="E433" s="211"/>
      <c r="F433" s="211"/>
      <c r="G433" s="211"/>
      <c r="H433" s="211"/>
      <c r="I433" s="211"/>
      <c r="J433" s="211"/>
      <c r="K433" s="211"/>
      <c r="L433" s="211"/>
      <c r="M433" s="211"/>
      <c r="N433" s="211"/>
      <c r="O433" s="211"/>
      <c r="P433" s="211"/>
      <c r="Q433" s="211"/>
      <c r="R433" s="211"/>
      <c r="S433" s="211"/>
      <c r="T433" s="211"/>
      <c r="U433" s="211"/>
      <c r="V433" s="211"/>
      <c r="W433" s="211"/>
      <c r="X433" s="211"/>
      <c r="Y433" s="211"/>
      <c r="Z433" s="211"/>
    </row>
    <row r="434" spans="1:26" ht="15.75" customHeight="1">
      <c r="A434" s="211"/>
      <c r="B434" s="211"/>
      <c r="C434" s="211"/>
      <c r="D434" s="211"/>
      <c r="E434" s="211"/>
      <c r="F434" s="211"/>
      <c r="G434" s="211"/>
      <c r="H434" s="211"/>
      <c r="I434" s="211"/>
      <c r="J434" s="211"/>
      <c r="K434" s="211"/>
      <c r="L434" s="211"/>
      <c r="M434" s="211"/>
      <c r="N434" s="211"/>
      <c r="O434" s="211"/>
      <c r="P434" s="211"/>
      <c r="Q434" s="211"/>
      <c r="R434" s="211"/>
      <c r="S434" s="211"/>
      <c r="T434" s="211"/>
      <c r="U434" s="211"/>
      <c r="V434" s="211"/>
      <c r="W434" s="211"/>
      <c r="X434" s="211"/>
      <c r="Y434" s="211"/>
      <c r="Z434" s="211"/>
    </row>
    <row r="435" spans="1:26" ht="15.75" customHeight="1">
      <c r="A435" s="211"/>
      <c r="B435" s="211"/>
      <c r="C435" s="211"/>
      <c r="D435" s="211"/>
      <c r="E435" s="211"/>
      <c r="F435" s="211"/>
      <c r="G435" s="211"/>
      <c r="H435" s="211"/>
      <c r="I435" s="211"/>
      <c r="J435" s="211"/>
      <c r="K435" s="211"/>
      <c r="L435" s="211"/>
      <c r="M435" s="211"/>
      <c r="N435" s="211"/>
      <c r="O435" s="211"/>
      <c r="P435" s="211"/>
      <c r="Q435" s="211"/>
      <c r="R435" s="211"/>
      <c r="S435" s="211"/>
      <c r="T435" s="211"/>
      <c r="U435" s="211"/>
      <c r="V435" s="211"/>
      <c r="W435" s="211"/>
      <c r="X435" s="211"/>
      <c r="Y435" s="211"/>
      <c r="Z435" s="211"/>
    </row>
    <row r="436" spans="1:26" ht="15.75" customHeight="1">
      <c r="A436" s="211"/>
      <c r="B436" s="211"/>
      <c r="C436" s="211"/>
      <c r="D436" s="211"/>
      <c r="E436" s="211"/>
      <c r="F436" s="211"/>
      <c r="G436" s="211"/>
      <c r="H436" s="211"/>
      <c r="I436" s="211"/>
      <c r="J436" s="211"/>
      <c r="K436" s="211"/>
      <c r="L436" s="211"/>
      <c r="M436" s="211"/>
      <c r="N436" s="211"/>
      <c r="O436" s="211"/>
      <c r="P436" s="211"/>
      <c r="Q436" s="211"/>
      <c r="R436" s="211"/>
      <c r="S436" s="211"/>
      <c r="T436" s="211"/>
      <c r="U436" s="211"/>
      <c r="V436" s="211"/>
      <c r="W436" s="211"/>
      <c r="X436" s="211"/>
      <c r="Y436" s="211"/>
      <c r="Z436" s="211"/>
    </row>
    <row r="437" spans="1:26" ht="15.75" customHeight="1">
      <c r="A437" s="211"/>
      <c r="B437" s="211"/>
      <c r="C437" s="211"/>
      <c r="D437" s="211"/>
      <c r="E437" s="211"/>
      <c r="F437" s="211"/>
      <c r="G437" s="211"/>
      <c r="H437" s="211"/>
      <c r="I437" s="211"/>
      <c r="J437" s="211"/>
      <c r="K437" s="211"/>
      <c r="L437" s="211"/>
      <c r="M437" s="211"/>
      <c r="N437" s="211"/>
      <c r="O437" s="211"/>
      <c r="P437" s="211"/>
      <c r="Q437" s="211"/>
      <c r="R437" s="211"/>
      <c r="S437" s="211"/>
      <c r="T437" s="211"/>
      <c r="U437" s="211"/>
      <c r="V437" s="211"/>
      <c r="W437" s="211"/>
      <c r="X437" s="211"/>
      <c r="Y437" s="211"/>
      <c r="Z437" s="211"/>
    </row>
    <row r="438" spans="1:26" ht="15.75" customHeight="1">
      <c r="A438" s="211"/>
      <c r="B438" s="211"/>
      <c r="C438" s="211"/>
      <c r="D438" s="211"/>
      <c r="E438" s="211"/>
      <c r="F438" s="211"/>
      <c r="G438" s="211"/>
      <c r="H438" s="211"/>
      <c r="I438" s="211"/>
      <c r="J438" s="211"/>
      <c r="K438" s="211"/>
      <c r="L438" s="211"/>
      <c r="M438" s="211"/>
      <c r="N438" s="211"/>
      <c r="O438" s="211"/>
      <c r="P438" s="211"/>
      <c r="Q438" s="211"/>
      <c r="R438" s="211"/>
      <c r="S438" s="211"/>
      <c r="T438" s="211"/>
      <c r="U438" s="211"/>
      <c r="V438" s="211"/>
      <c r="W438" s="211"/>
      <c r="X438" s="211"/>
      <c r="Y438" s="211"/>
      <c r="Z438" s="211"/>
    </row>
    <row r="439" spans="1:26" ht="15.75" customHeight="1">
      <c r="A439" s="211"/>
      <c r="B439" s="211"/>
      <c r="C439" s="211"/>
      <c r="D439" s="211"/>
      <c r="E439" s="211"/>
      <c r="F439" s="211"/>
      <c r="G439" s="211"/>
      <c r="H439" s="211"/>
      <c r="I439" s="211"/>
      <c r="J439" s="211"/>
      <c r="K439" s="211"/>
      <c r="L439" s="211"/>
      <c r="M439" s="211"/>
      <c r="N439" s="211"/>
      <c r="O439" s="211"/>
      <c r="P439" s="211"/>
      <c r="Q439" s="211"/>
      <c r="R439" s="211"/>
      <c r="S439" s="211"/>
      <c r="T439" s="211"/>
      <c r="U439" s="211"/>
      <c r="V439" s="211"/>
      <c r="W439" s="211"/>
      <c r="X439" s="211"/>
      <c r="Y439" s="211"/>
      <c r="Z439" s="211"/>
    </row>
    <row r="440" spans="1:26" ht="15.75" customHeight="1">
      <c r="A440" s="211"/>
      <c r="B440" s="211"/>
      <c r="C440" s="211"/>
      <c r="D440" s="211"/>
      <c r="E440" s="211"/>
      <c r="F440" s="211"/>
      <c r="G440" s="211"/>
      <c r="H440" s="211"/>
      <c r="I440" s="211"/>
      <c r="J440" s="211"/>
      <c r="K440" s="211"/>
      <c r="L440" s="211"/>
      <c r="M440" s="211"/>
      <c r="N440" s="211"/>
      <c r="O440" s="211"/>
      <c r="P440" s="211"/>
      <c r="Q440" s="211"/>
      <c r="R440" s="211"/>
      <c r="S440" s="211"/>
      <c r="T440" s="211"/>
      <c r="U440" s="211"/>
      <c r="V440" s="211"/>
      <c r="W440" s="211"/>
      <c r="X440" s="211"/>
      <c r="Y440" s="211"/>
      <c r="Z440" s="211"/>
    </row>
    <row r="441" spans="1:26" ht="15.75" customHeight="1">
      <c r="A441" s="211"/>
      <c r="B441" s="211"/>
      <c r="C441" s="211"/>
      <c r="D441" s="211"/>
      <c r="E441" s="211"/>
      <c r="F441" s="211"/>
      <c r="G441" s="211"/>
      <c r="H441" s="211"/>
      <c r="I441" s="211"/>
      <c r="J441" s="211"/>
      <c r="K441" s="211"/>
      <c r="L441" s="211"/>
      <c r="M441" s="211"/>
      <c r="N441" s="211"/>
      <c r="O441" s="211"/>
      <c r="P441" s="211"/>
      <c r="Q441" s="211"/>
      <c r="R441" s="211"/>
      <c r="S441" s="211"/>
      <c r="T441" s="211"/>
      <c r="U441" s="211"/>
      <c r="V441" s="211"/>
      <c r="W441" s="211"/>
      <c r="X441" s="211"/>
      <c r="Y441" s="211"/>
      <c r="Z441" s="211"/>
    </row>
    <row r="442" spans="1:26" ht="15.75" customHeight="1">
      <c r="A442" s="211"/>
      <c r="B442" s="211"/>
      <c r="C442" s="211"/>
      <c r="D442" s="211"/>
      <c r="E442" s="211"/>
      <c r="F442" s="211"/>
      <c r="G442" s="211"/>
      <c r="H442" s="211"/>
      <c r="I442" s="211"/>
      <c r="J442" s="211"/>
      <c r="K442" s="211"/>
      <c r="L442" s="211"/>
      <c r="M442" s="211"/>
      <c r="N442" s="211"/>
      <c r="O442" s="211"/>
      <c r="P442" s="211"/>
      <c r="Q442" s="211"/>
      <c r="R442" s="211"/>
      <c r="S442" s="211"/>
      <c r="T442" s="211"/>
      <c r="U442" s="211"/>
      <c r="V442" s="211"/>
      <c r="W442" s="211"/>
      <c r="X442" s="211"/>
      <c r="Y442" s="211"/>
      <c r="Z442" s="211"/>
    </row>
    <row r="443" spans="1:26" ht="15.75" customHeight="1">
      <c r="A443" s="211"/>
      <c r="B443" s="211"/>
      <c r="C443" s="211"/>
      <c r="D443" s="211"/>
      <c r="E443" s="211"/>
      <c r="F443" s="211"/>
      <c r="G443" s="211"/>
      <c r="H443" s="211"/>
      <c r="I443" s="211"/>
      <c r="J443" s="211"/>
      <c r="K443" s="211"/>
      <c r="L443" s="211"/>
      <c r="M443" s="211"/>
      <c r="N443" s="211"/>
      <c r="O443" s="211"/>
      <c r="P443" s="211"/>
      <c r="Q443" s="211"/>
      <c r="R443" s="211"/>
      <c r="S443" s="211"/>
      <c r="T443" s="211"/>
      <c r="U443" s="211"/>
      <c r="V443" s="211"/>
      <c r="W443" s="211"/>
      <c r="X443" s="211"/>
      <c r="Y443" s="211"/>
      <c r="Z443" s="211"/>
    </row>
    <row r="444" spans="1:26" ht="15.75" customHeight="1">
      <c r="A444" s="211"/>
      <c r="B444" s="211"/>
      <c r="C444" s="211"/>
      <c r="D444" s="211"/>
      <c r="E444" s="211"/>
      <c r="F444" s="211"/>
      <c r="G444" s="211"/>
      <c r="H444" s="211"/>
      <c r="I444" s="211"/>
      <c r="J444" s="211"/>
      <c r="K444" s="211"/>
      <c r="L444" s="211"/>
      <c r="M444" s="211"/>
      <c r="N444" s="211"/>
      <c r="O444" s="211"/>
      <c r="P444" s="211"/>
      <c r="Q444" s="211"/>
      <c r="R444" s="211"/>
      <c r="S444" s="211"/>
      <c r="T444" s="211"/>
      <c r="U444" s="211"/>
      <c r="V444" s="211"/>
      <c r="W444" s="211"/>
      <c r="X444" s="211"/>
      <c r="Y444" s="211"/>
      <c r="Z444" s="211"/>
    </row>
    <row r="445" spans="1:26" ht="15.75" customHeight="1">
      <c r="A445" s="211"/>
      <c r="B445" s="211"/>
      <c r="C445" s="211"/>
      <c r="D445" s="211"/>
      <c r="E445" s="211"/>
      <c r="F445" s="211"/>
      <c r="G445" s="211"/>
      <c r="H445" s="211"/>
      <c r="I445" s="211"/>
      <c r="J445" s="211"/>
      <c r="K445" s="211"/>
      <c r="L445" s="211"/>
      <c r="M445" s="211"/>
      <c r="N445" s="211"/>
      <c r="O445" s="211"/>
      <c r="P445" s="211"/>
      <c r="Q445" s="211"/>
      <c r="R445" s="211"/>
      <c r="S445" s="211"/>
      <c r="T445" s="211"/>
      <c r="U445" s="211"/>
      <c r="V445" s="211"/>
      <c r="W445" s="211"/>
      <c r="X445" s="211"/>
      <c r="Y445" s="211"/>
      <c r="Z445" s="211"/>
    </row>
    <row r="446" spans="1:26" ht="15.75" customHeight="1">
      <c r="A446" s="211"/>
      <c r="B446" s="211"/>
      <c r="C446" s="211"/>
      <c r="D446" s="211"/>
      <c r="E446" s="211"/>
      <c r="F446" s="211"/>
      <c r="G446" s="211"/>
      <c r="H446" s="211"/>
      <c r="I446" s="211"/>
      <c r="J446" s="211"/>
      <c r="K446" s="211"/>
      <c r="L446" s="211"/>
      <c r="M446" s="211"/>
      <c r="N446" s="211"/>
      <c r="O446" s="211"/>
      <c r="P446" s="211"/>
      <c r="Q446" s="211"/>
      <c r="R446" s="211"/>
      <c r="S446" s="211"/>
      <c r="T446" s="211"/>
      <c r="U446" s="211"/>
      <c r="V446" s="211"/>
      <c r="W446" s="211"/>
      <c r="X446" s="211"/>
      <c r="Y446" s="211"/>
      <c r="Z446" s="211"/>
    </row>
    <row r="447" spans="1:26" ht="15.75" customHeight="1">
      <c r="A447" s="211"/>
      <c r="B447" s="211"/>
      <c r="C447" s="211"/>
      <c r="D447" s="211"/>
      <c r="E447" s="211"/>
      <c r="F447" s="211"/>
      <c r="G447" s="211"/>
      <c r="H447" s="211"/>
      <c r="I447" s="211"/>
      <c r="J447" s="211"/>
      <c r="K447" s="211"/>
      <c r="L447" s="211"/>
      <c r="M447" s="211"/>
      <c r="N447" s="211"/>
      <c r="O447" s="211"/>
      <c r="P447" s="211"/>
      <c r="Q447" s="211"/>
      <c r="R447" s="211"/>
      <c r="S447" s="211"/>
      <c r="T447" s="211"/>
      <c r="U447" s="211"/>
      <c r="V447" s="211"/>
      <c r="W447" s="211"/>
      <c r="X447" s="211"/>
      <c r="Y447" s="211"/>
      <c r="Z447" s="211"/>
    </row>
    <row r="448" spans="1:26" ht="15.75" customHeight="1">
      <c r="A448" s="211"/>
      <c r="B448" s="211"/>
      <c r="C448" s="211"/>
      <c r="D448" s="211"/>
      <c r="E448" s="211"/>
      <c r="F448" s="211"/>
      <c r="G448" s="211"/>
      <c r="H448" s="211"/>
      <c r="I448" s="211"/>
      <c r="J448" s="211"/>
      <c r="K448" s="211"/>
      <c r="L448" s="211"/>
      <c r="M448" s="211"/>
      <c r="N448" s="211"/>
      <c r="O448" s="211"/>
      <c r="P448" s="211"/>
      <c r="Q448" s="211"/>
      <c r="R448" s="211"/>
      <c r="S448" s="211"/>
      <c r="T448" s="211"/>
      <c r="U448" s="211"/>
      <c r="V448" s="211"/>
      <c r="W448" s="211"/>
      <c r="X448" s="211"/>
      <c r="Y448" s="211"/>
      <c r="Z448" s="211"/>
    </row>
    <row r="449" spans="1:26" ht="15.75" customHeight="1">
      <c r="A449" s="211"/>
      <c r="B449" s="211"/>
      <c r="C449" s="211"/>
      <c r="D449" s="211"/>
      <c r="E449" s="211"/>
      <c r="F449" s="211"/>
      <c r="G449" s="211"/>
      <c r="H449" s="211"/>
      <c r="I449" s="211"/>
      <c r="J449" s="211"/>
      <c r="K449" s="211"/>
      <c r="L449" s="211"/>
      <c r="M449" s="211"/>
      <c r="N449" s="211"/>
      <c r="O449" s="211"/>
      <c r="P449" s="211"/>
      <c r="Q449" s="211"/>
      <c r="R449" s="211"/>
      <c r="S449" s="211"/>
      <c r="T449" s="211"/>
      <c r="U449" s="211"/>
      <c r="V449" s="211"/>
      <c r="W449" s="211"/>
      <c r="X449" s="211"/>
      <c r="Y449" s="211"/>
      <c r="Z449" s="211"/>
    </row>
    <row r="450" spans="1:26" ht="15.75" customHeight="1">
      <c r="A450" s="211"/>
      <c r="B450" s="211"/>
      <c r="C450" s="211"/>
      <c r="D450" s="211"/>
      <c r="E450" s="211"/>
      <c r="F450" s="211"/>
      <c r="G450" s="211"/>
      <c r="H450" s="211"/>
      <c r="I450" s="211"/>
      <c r="J450" s="211"/>
      <c r="K450" s="211"/>
      <c r="L450" s="211"/>
      <c r="M450" s="211"/>
      <c r="N450" s="211"/>
      <c r="O450" s="211"/>
      <c r="P450" s="211"/>
      <c r="Q450" s="211"/>
      <c r="R450" s="211"/>
      <c r="S450" s="211"/>
      <c r="T450" s="211"/>
      <c r="U450" s="211"/>
      <c r="V450" s="211"/>
      <c r="W450" s="211"/>
      <c r="X450" s="211"/>
      <c r="Y450" s="211"/>
      <c r="Z450" s="211"/>
    </row>
    <row r="451" spans="1:26" ht="15.75" customHeight="1">
      <c r="A451" s="211"/>
      <c r="B451" s="211"/>
      <c r="C451" s="211"/>
      <c r="D451" s="211"/>
      <c r="E451" s="211"/>
      <c r="F451" s="211"/>
      <c r="G451" s="211"/>
      <c r="H451" s="211"/>
      <c r="I451" s="211"/>
      <c r="J451" s="211"/>
      <c r="K451" s="211"/>
      <c r="L451" s="211"/>
      <c r="M451" s="211"/>
      <c r="N451" s="211"/>
      <c r="O451" s="211"/>
      <c r="P451" s="211"/>
      <c r="Q451" s="211"/>
      <c r="R451" s="211"/>
      <c r="S451" s="211"/>
      <c r="T451" s="211"/>
      <c r="U451" s="211"/>
      <c r="V451" s="211"/>
      <c r="W451" s="211"/>
      <c r="X451" s="211"/>
      <c r="Y451" s="211"/>
      <c r="Z451" s="211"/>
    </row>
    <row r="452" spans="1:26" ht="15.75" customHeight="1">
      <c r="A452" s="211"/>
      <c r="B452" s="211"/>
      <c r="C452" s="211"/>
      <c r="D452" s="211"/>
      <c r="E452" s="211"/>
      <c r="F452" s="211"/>
      <c r="G452" s="211"/>
      <c r="H452" s="211"/>
      <c r="I452" s="211"/>
      <c r="J452" s="211"/>
      <c r="K452" s="211"/>
      <c r="L452" s="211"/>
      <c r="M452" s="211"/>
      <c r="N452" s="211"/>
      <c r="O452" s="211"/>
      <c r="P452" s="211"/>
      <c r="Q452" s="211"/>
      <c r="R452" s="211"/>
      <c r="S452" s="211"/>
      <c r="T452" s="211"/>
      <c r="U452" s="211"/>
      <c r="V452" s="211"/>
      <c r="W452" s="211"/>
      <c r="X452" s="211"/>
      <c r="Y452" s="211"/>
      <c r="Z452" s="211"/>
    </row>
    <row r="453" spans="1:26" ht="15.75" customHeight="1">
      <c r="A453" s="211"/>
      <c r="B453" s="211"/>
      <c r="C453" s="211"/>
      <c r="D453" s="211"/>
      <c r="E453" s="211"/>
      <c r="F453" s="211"/>
      <c r="G453" s="211"/>
      <c r="H453" s="211"/>
      <c r="I453" s="211"/>
      <c r="J453" s="211"/>
      <c r="K453" s="211"/>
      <c r="L453" s="211"/>
      <c r="M453" s="211"/>
      <c r="N453" s="211"/>
      <c r="O453" s="211"/>
      <c r="P453" s="211"/>
      <c r="Q453" s="211"/>
      <c r="R453" s="211"/>
      <c r="S453" s="211"/>
      <c r="T453" s="211"/>
      <c r="U453" s="211"/>
      <c r="V453" s="211"/>
      <c r="W453" s="211"/>
      <c r="X453" s="211"/>
      <c r="Y453" s="211"/>
      <c r="Z453" s="211"/>
    </row>
    <row r="454" spans="1:26" ht="15.75" customHeight="1">
      <c r="A454" s="211"/>
      <c r="B454" s="211"/>
      <c r="C454" s="211"/>
      <c r="D454" s="211"/>
      <c r="E454" s="211"/>
      <c r="F454" s="211"/>
      <c r="G454" s="211"/>
      <c r="H454" s="211"/>
      <c r="I454" s="211"/>
      <c r="J454" s="211"/>
      <c r="K454" s="211"/>
      <c r="L454" s="211"/>
      <c r="M454" s="211"/>
      <c r="N454" s="211"/>
      <c r="O454" s="211"/>
      <c r="P454" s="211"/>
      <c r="Q454" s="211"/>
      <c r="R454" s="211"/>
      <c r="S454" s="211"/>
      <c r="T454" s="211"/>
      <c r="U454" s="211"/>
      <c r="V454" s="211"/>
      <c r="W454" s="211"/>
      <c r="X454" s="211"/>
      <c r="Y454" s="211"/>
      <c r="Z454" s="211"/>
    </row>
    <row r="455" spans="1:26" ht="15.75" customHeight="1">
      <c r="A455" s="211"/>
      <c r="B455" s="211"/>
      <c r="C455" s="211"/>
      <c r="D455" s="211"/>
      <c r="E455" s="211"/>
      <c r="F455" s="211"/>
      <c r="G455" s="211"/>
      <c r="H455" s="211"/>
      <c r="I455" s="211"/>
      <c r="J455" s="211"/>
      <c r="K455" s="211"/>
      <c r="L455" s="211"/>
      <c r="M455" s="211"/>
      <c r="N455" s="211"/>
      <c r="O455" s="211"/>
      <c r="P455" s="211"/>
      <c r="Q455" s="211"/>
      <c r="R455" s="211"/>
      <c r="S455" s="211"/>
      <c r="T455" s="211"/>
      <c r="U455" s="211"/>
      <c r="V455" s="211"/>
      <c r="W455" s="211"/>
      <c r="X455" s="211"/>
      <c r="Y455" s="211"/>
      <c r="Z455" s="211"/>
    </row>
    <row r="456" spans="1:26" ht="15.75" customHeight="1">
      <c r="A456" s="211"/>
      <c r="B456" s="211"/>
      <c r="C456" s="211"/>
      <c r="D456" s="211"/>
      <c r="E456" s="211"/>
      <c r="F456" s="211"/>
      <c r="G456" s="211"/>
      <c r="H456" s="211"/>
      <c r="I456" s="211"/>
      <c r="J456" s="211"/>
      <c r="K456" s="211"/>
      <c r="L456" s="211"/>
      <c r="M456" s="211"/>
      <c r="N456" s="211"/>
      <c r="O456" s="211"/>
      <c r="P456" s="211"/>
      <c r="Q456" s="211"/>
      <c r="R456" s="211"/>
      <c r="S456" s="211"/>
      <c r="T456" s="211"/>
      <c r="U456" s="211"/>
      <c r="V456" s="211"/>
      <c r="W456" s="211"/>
      <c r="X456" s="211"/>
      <c r="Y456" s="211"/>
      <c r="Z456" s="211"/>
    </row>
    <row r="457" spans="1:26" ht="15.75" customHeight="1">
      <c r="A457" s="211"/>
      <c r="B457" s="211"/>
      <c r="C457" s="211"/>
      <c r="D457" s="211"/>
      <c r="E457" s="211"/>
      <c r="F457" s="211"/>
      <c r="G457" s="211"/>
      <c r="H457" s="211"/>
      <c r="I457" s="211"/>
      <c r="J457" s="211"/>
      <c r="K457" s="211"/>
      <c r="L457" s="211"/>
      <c r="M457" s="211"/>
      <c r="N457" s="211"/>
      <c r="O457" s="211"/>
      <c r="P457" s="211"/>
      <c r="Q457" s="211"/>
      <c r="R457" s="211"/>
      <c r="S457" s="211"/>
      <c r="T457" s="211"/>
      <c r="U457" s="211"/>
      <c r="V457" s="211"/>
      <c r="W457" s="211"/>
      <c r="X457" s="211"/>
      <c r="Y457" s="211"/>
      <c r="Z457" s="211"/>
    </row>
    <row r="458" spans="1:26" ht="15.75" customHeight="1">
      <c r="A458" s="211"/>
      <c r="B458" s="211"/>
      <c r="C458" s="211"/>
      <c r="D458" s="211"/>
      <c r="E458" s="211"/>
      <c r="F458" s="211"/>
      <c r="G458" s="211"/>
      <c r="H458" s="211"/>
      <c r="I458" s="211"/>
      <c r="J458" s="211"/>
      <c r="K458" s="211"/>
      <c r="L458" s="211"/>
      <c r="M458" s="211"/>
      <c r="N458" s="211"/>
      <c r="O458" s="211"/>
      <c r="P458" s="211"/>
      <c r="Q458" s="211"/>
      <c r="R458" s="211"/>
      <c r="S458" s="211"/>
      <c r="T458" s="211"/>
      <c r="U458" s="211"/>
      <c r="V458" s="211"/>
      <c r="W458" s="211"/>
      <c r="X458" s="211"/>
      <c r="Y458" s="211"/>
      <c r="Z458" s="211"/>
    </row>
    <row r="459" spans="1:26" ht="15.75" customHeight="1">
      <c r="A459" s="211"/>
      <c r="B459" s="211"/>
      <c r="C459" s="211"/>
      <c r="D459" s="211"/>
      <c r="E459" s="211"/>
      <c r="F459" s="211"/>
      <c r="G459" s="211"/>
      <c r="H459" s="211"/>
      <c r="I459" s="211"/>
      <c r="J459" s="211"/>
      <c r="K459" s="211"/>
      <c r="L459" s="211"/>
      <c r="M459" s="211"/>
      <c r="N459" s="211"/>
      <c r="O459" s="211"/>
      <c r="P459" s="211"/>
      <c r="Q459" s="211"/>
      <c r="R459" s="211"/>
      <c r="S459" s="211"/>
      <c r="T459" s="211"/>
      <c r="U459" s="211"/>
      <c r="V459" s="211"/>
      <c r="W459" s="211"/>
      <c r="X459" s="211"/>
      <c r="Y459" s="211"/>
      <c r="Z459" s="211"/>
    </row>
    <row r="460" spans="1:26" ht="15.75" customHeight="1">
      <c r="A460" s="211"/>
      <c r="B460" s="211"/>
      <c r="C460" s="211"/>
      <c r="D460" s="211"/>
      <c r="E460" s="211"/>
      <c r="F460" s="211"/>
      <c r="G460" s="211"/>
      <c r="H460" s="211"/>
      <c r="I460" s="211"/>
      <c r="J460" s="211"/>
      <c r="K460" s="211"/>
      <c r="L460" s="211"/>
      <c r="M460" s="211"/>
      <c r="N460" s="211"/>
      <c r="O460" s="211"/>
      <c r="P460" s="211"/>
      <c r="Q460" s="211"/>
      <c r="R460" s="211"/>
      <c r="S460" s="211"/>
      <c r="T460" s="211"/>
      <c r="U460" s="211"/>
      <c r="V460" s="211"/>
      <c r="W460" s="211"/>
      <c r="X460" s="211"/>
      <c r="Y460" s="211"/>
      <c r="Z460" s="211"/>
    </row>
    <row r="461" spans="1:26" ht="15.75" customHeight="1">
      <c r="A461" s="211"/>
      <c r="B461" s="211"/>
      <c r="C461" s="211"/>
      <c r="D461" s="211"/>
      <c r="E461" s="211"/>
      <c r="F461" s="211"/>
      <c r="G461" s="211"/>
      <c r="H461" s="211"/>
      <c r="I461" s="211"/>
      <c r="J461" s="211"/>
      <c r="K461" s="211"/>
      <c r="L461" s="211"/>
      <c r="M461" s="211"/>
      <c r="N461" s="211"/>
      <c r="O461" s="211"/>
      <c r="P461" s="211"/>
      <c r="Q461" s="211"/>
      <c r="R461" s="211"/>
      <c r="S461" s="211"/>
      <c r="T461" s="211"/>
      <c r="U461" s="211"/>
      <c r="V461" s="211"/>
      <c r="W461" s="211"/>
      <c r="X461" s="211"/>
      <c r="Y461" s="211"/>
      <c r="Z461" s="211"/>
    </row>
    <row r="462" spans="1:26" ht="15.75" customHeight="1">
      <c r="A462" s="211"/>
      <c r="B462" s="211"/>
      <c r="C462" s="211"/>
      <c r="D462" s="211"/>
      <c r="E462" s="211"/>
      <c r="F462" s="211"/>
      <c r="G462" s="211"/>
      <c r="H462" s="211"/>
      <c r="I462" s="211"/>
      <c r="J462" s="211"/>
      <c r="K462" s="211"/>
      <c r="L462" s="211"/>
      <c r="M462" s="211"/>
      <c r="N462" s="211"/>
      <c r="O462" s="211"/>
      <c r="P462" s="211"/>
      <c r="Q462" s="211"/>
      <c r="R462" s="211"/>
      <c r="S462" s="211"/>
      <c r="T462" s="211"/>
      <c r="U462" s="211"/>
      <c r="V462" s="211"/>
      <c r="W462" s="211"/>
      <c r="X462" s="211"/>
      <c r="Y462" s="211"/>
      <c r="Z462" s="211"/>
    </row>
    <row r="463" spans="1:26" ht="15.75" customHeight="1">
      <c r="A463" s="211"/>
      <c r="B463" s="211"/>
      <c r="C463" s="211"/>
      <c r="D463" s="211"/>
      <c r="E463" s="211"/>
      <c r="F463" s="211"/>
      <c r="G463" s="211"/>
      <c r="H463" s="211"/>
      <c r="I463" s="211"/>
      <c r="J463" s="211"/>
      <c r="K463" s="211"/>
      <c r="L463" s="211"/>
      <c r="M463" s="211"/>
      <c r="N463" s="211"/>
      <c r="O463" s="211"/>
      <c r="P463" s="211"/>
      <c r="Q463" s="211"/>
      <c r="R463" s="211"/>
      <c r="S463" s="211"/>
      <c r="T463" s="211"/>
      <c r="U463" s="211"/>
      <c r="V463" s="211"/>
      <c r="W463" s="211"/>
      <c r="X463" s="211"/>
      <c r="Y463" s="211"/>
      <c r="Z463" s="211"/>
    </row>
    <row r="464" spans="1:26" ht="15.75" customHeight="1">
      <c r="A464" s="211"/>
      <c r="B464" s="211"/>
      <c r="C464" s="211"/>
      <c r="D464" s="211"/>
      <c r="E464" s="211"/>
      <c r="F464" s="211"/>
      <c r="G464" s="211"/>
      <c r="H464" s="211"/>
      <c r="I464" s="211"/>
      <c r="J464" s="211"/>
      <c r="K464" s="211"/>
      <c r="L464" s="211"/>
      <c r="M464" s="211"/>
      <c r="N464" s="211"/>
      <c r="O464" s="211"/>
      <c r="P464" s="211"/>
      <c r="Q464" s="211"/>
      <c r="R464" s="211"/>
      <c r="S464" s="211"/>
      <c r="T464" s="211"/>
      <c r="U464" s="211"/>
      <c r="V464" s="211"/>
      <c r="W464" s="211"/>
      <c r="X464" s="211"/>
      <c r="Y464" s="211"/>
      <c r="Z464" s="211"/>
    </row>
    <row r="465" spans="1:26" ht="15.75" customHeight="1">
      <c r="A465" s="211"/>
      <c r="B465" s="211"/>
      <c r="C465" s="211"/>
      <c r="D465" s="211"/>
      <c r="E465" s="211"/>
      <c r="F465" s="211"/>
      <c r="G465" s="211"/>
      <c r="H465" s="211"/>
      <c r="I465" s="211"/>
      <c r="J465" s="211"/>
      <c r="K465" s="211"/>
      <c r="L465" s="211"/>
      <c r="M465" s="211"/>
      <c r="N465" s="211"/>
      <c r="O465" s="211"/>
      <c r="P465" s="211"/>
      <c r="Q465" s="211"/>
      <c r="R465" s="211"/>
      <c r="S465" s="211"/>
      <c r="T465" s="211"/>
      <c r="U465" s="211"/>
      <c r="V465" s="211"/>
      <c r="W465" s="211"/>
      <c r="X465" s="211"/>
      <c r="Y465" s="211"/>
      <c r="Z465" s="211"/>
    </row>
    <row r="466" spans="1:26" ht="15.75" customHeight="1">
      <c r="A466" s="211"/>
      <c r="B466" s="211"/>
      <c r="C466" s="211"/>
      <c r="D466" s="211"/>
      <c r="E466" s="211"/>
      <c r="F466" s="211"/>
      <c r="G466" s="211"/>
      <c r="H466" s="211"/>
      <c r="I466" s="211"/>
      <c r="J466" s="211"/>
      <c r="K466" s="211"/>
      <c r="L466" s="211"/>
      <c r="M466" s="211"/>
      <c r="N466" s="211"/>
      <c r="O466" s="211"/>
      <c r="P466" s="211"/>
      <c r="Q466" s="211"/>
      <c r="R466" s="211"/>
      <c r="S466" s="211"/>
      <c r="T466" s="211"/>
      <c r="U466" s="211"/>
      <c r="V466" s="211"/>
      <c r="W466" s="211"/>
      <c r="X466" s="211"/>
      <c r="Y466" s="211"/>
      <c r="Z466" s="211"/>
    </row>
    <row r="467" spans="1:26" ht="15.75" customHeight="1">
      <c r="A467" s="211"/>
      <c r="B467" s="211"/>
      <c r="C467" s="211"/>
      <c r="D467" s="211"/>
      <c r="E467" s="211"/>
      <c r="F467" s="211"/>
      <c r="G467" s="211"/>
      <c r="H467" s="211"/>
      <c r="I467" s="211"/>
      <c r="J467" s="211"/>
      <c r="K467" s="211"/>
      <c r="L467" s="211"/>
      <c r="M467" s="211"/>
      <c r="N467" s="211"/>
      <c r="O467" s="211"/>
      <c r="P467" s="211"/>
      <c r="Q467" s="211"/>
      <c r="R467" s="211"/>
      <c r="S467" s="211"/>
      <c r="T467" s="211"/>
      <c r="U467" s="211"/>
      <c r="V467" s="211"/>
      <c r="W467" s="211"/>
      <c r="X467" s="211"/>
      <c r="Y467" s="211"/>
      <c r="Z467" s="211"/>
    </row>
    <row r="468" spans="1:26" ht="15.75" customHeight="1">
      <c r="A468" s="211"/>
      <c r="B468" s="211"/>
      <c r="C468" s="211"/>
      <c r="D468" s="211"/>
      <c r="E468" s="211"/>
      <c r="F468" s="211"/>
      <c r="G468" s="211"/>
      <c r="H468" s="211"/>
      <c r="I468" s="211"/>
      <c r="J468" s="211"/>
      <c r="K468" s="211"/>
      <c r="L468" s="211"/>
      <c r="M468" s="211"/>
      <c r="N468" s="211"/>
      <c r="O468" s="211"/>
      <c r="P468" s="211"/>
      <c r="Q468" s="211"/>
      <c r="R468" s="211"/>
      <c r="S468" s="211"/>
      <c r="T468" s="211"/>
      <c r="U468" s="211"/>
      <c r="V468" s="211"/>
      <c r="W468" s="211"/>
      <c r="X468" s="211"/>
      <c r="Y468" s="211"/>
      <c r="Z468" s="211"/>
    </row>
    <row r="469" spans="1:26" ht="15.75" customHeight="1">
      <c r="A469" s="211"/>
      <c r="B469" s="211"/>
      <c r="C469" s="211"/>
      <c r="D469" s="211"/>
      <c r="E469" s="211"/>
      <c r="F469" s="211"/>
      <c r="G469" s="211"/>
      <c r="H469" s="211"/>
      <c r="I469" s="211"/>
      <c r="J469" s="211"/>
      <c r="K469" s="211"/>
      <c r="L469" s="211"/>
      <c r="M469" s="211"/>
      <c r="N469" s="211"/>
      <c r="O469" s="211"/>
      <c r="P469" s="211"/>
      <c r="Q469" s="211"/>
      <c r="R469" s="211"/>
      <c r="S469" s="211"/>
      <c r="T469" s="211"/>
      <c r="U469" s="211"/>
      <c r="V469" s="211"/>
      <c r="W469" s="211"/>
      <c r="X469" s="211"/>
      <c r="Y469" s="211"/>
      <c r="Z469" s="211"/>
    </row>
    <row r="470" spans="1:26" ht="15.75" customHeight="1">
      <c r="A470" s="211"/>
      <c r="B470" s="211"/>
      <c r="C470" s="211"/>
      <c r="D470" s="211"/>
      <c r="E470" s="211"/>
      <c r="F470" s="211"/>
      <c r="G470" s="211"/>
      <c r="H470" s="211"/>
      <c r="I470" s="211"/>
      <c r="J470" s="211"/>
      <c r="K470" s="211"/>
      <c r="L470" s="211"/>
      <c r="M470" s="211"/>
      <c r="N470" s="211"/>
      <c r="O470" s="211"/>
      <c r="P470" s="211"/>
      <c r="Q470" s="211"/>
      <c r="R470" s="211"/>
      <c r="S470" s="211"/>
      <c r="T470" s="211"/>
      <c r="U470" s="211"/>
      <c r="V470" s="211"/>
      <c r="W470" s="211"/>
      <c r="X470" s="211"/>
      <c r="Y470" s="211"/>
      <c r="Z470" s="211"/>
    </row>
    <row r="471" spans="1:26" ht="15.75" customHeight="1">
      <c r="A471" s="211"/>
      <c r="B471" s="211"/>
      <c r="C471" s="211"/>
      <c r="D471" s="211"/>
      <c r="E471" s="211"/>
      <c r="F471" s="211"/>
      <c r="G471" s="211"/>
      <c r="H471" s="211"/>
      <c r="I471" s="211"/>
      <c r="J471" s="211"/>
      <c r="K471" s="211"/>
      <c r="L471" s="211"/>
      <c r="M471" s="211"/>
      <c r="N471" s="211"/>
      <c r="O471" s="211"/>
      <c r="P471" s="211"/>
      <c r="Q471" s="211"/>
      <c r="R471" s="211"/>
      <c r="S471" s="211"/>
      <c r="T471" s="211"/>
      <c r="U471" s="211"/>
      <c r="V471" s="211"/>
      <c r="W471" s="211"/>
      <c r="X471" s="211"/>
      <c r="Y471" s="211"/>
      <c r="Z471" s="211"/>
    </row>
    <row r="472" spans="1:26" ht="15.75" customHeight="1">
      <c r="A472" s="211"/>
      <c r="B472" s="211"/>
      <c r="C472" s="211"/>
      <c r="D472" s="211"/>
      <c r="E472" s="211"/>
      <c r="F472" s="211"/>
      <c r="G472" s="211"/>
      <c r="H472" s="211"/>
      <c r="I472" s="211"/>
      <c r="J472" s="211"/>
      <c r="K472" s="211"/>
      <c r="L472" s="211"/>
      <c r="M472" s="211"/>
      <c r="N472" s="211"/>
      <c r="O472" s="211"/>
      <c r="P472" s="211"/>
      <c r="Q472" s="211"/>
      <c r="R472" s="211"/>
      <c r="S472" s="211"/>
      <c r="T472" s="211"/>
      <c r="U472" s="211"/>
      <c r="V472" s="211"/>
      <c r="W472" s="211"/>
      <c r="X472" s="211"/>
      <c r="Y472" s="211"/>
      <c r="Z472" s="211"/>
    </row>
    <row r="473" spans="1:26" ht="15.75" customHeight="1">
      <c r="A473" s="211"/>
      <c r="B473" s="211"/>
      <c r="C473" s="211"/>
      <c r="D473" s="211"/>
      <c r="E473" s="211"/>
      <c r="F473" s="211"/>
      <c r="G473" s="211"/>
      <c r="H473" s="211"/>
      <c r="I473" s="211"/>
      <c r="J473" s="211"/>
      <c r="K473" s="211"/>
      <c r="L473" s="211"/>
      <c r="M473" s="211"/>
      <c r="N473" s="211"/>
      <c r="O473" s="211"/>
      <c r="P473" s="211"/>
      <c r="Q473" s="211"/>
      <c r="R473" s="211"/>
      <c r="S473" s="211"/>
      <c r="T473" s="211"/>
      <c r="U473" s="211"/>
      <c r="V473" s="211"/>
      <c r="W473" s="211"/>
      <c r="X473" s="211"/>
      <c r="Y473" s="211"/>
      <c r="Z473" s="211"/>
    </row>
    <row r="474" spans="1:26" ht="15.75" customHeight="1">
      <c r="A474" s="211"/>
      <c r="B474" s="211"/>
      <c r="C474" s="211"/>
      <c r="D474" s="211"/>
      <c r="E474" s="211"/>
      <c r="F474" s="211"/>
      <c r="G474" s="211"/>
      <c r="H474" s="211"/>
      <c r="I474" s="211"/>
      <c r="J474" s="211"/>
      <c r="K474" s="211"/>
      <c r="L474" s="211"/>
      <c r="M474" s="211"/>
      <c r="N474" s="211"/>
      <c r="O474" s="211"/>
      <c r="P474" s="211"/>
      <c r="Q474" s="211"/>
      <c r="R474" s="211"/>
      <c r="S474" s="211"/>
      <c r="T474" s="211"/>
      <c r="U474" s="211"/>
      <c r="V474" s="211"/>
      <c r="W474" s="211"/>
      <c r="X474" s="211"/>
      <c r="Y474" s="211"/>
      <c r="Z474" s="211"/>
    </row>
    <row r="475" spans="1:26" ht="15.75" customHeight="1">
      <c r="A475" s="211"/>
      <c r="B475" s="211"/>
      <c r="C475" s="211"/>
      <c r="D475" s="211"/>
      <c r="E475" s="211"/>
      <c r="F475" s="211"/>
      <c r="G475" s="211"/>
      <c r="H475" s="211"/>
      <c r="I475" s="211"/>
      <c r="J475" s="211"/>
      <c r="K475" s="211"/>
      <c r="L475" s="211"/>
      <c r="M475" s="211"/>
      <c r="N475" s="211"/>
      <c r="O475" s="211"/>
      <c r="P475" s="211"/>
      <c r="Q475" s="211"/>
      <c r="R475" s="211"/>
      <c r="S475" s="211"/>
      <c r="T475" s="211"/>
      <c r="U475" s="211"/>
      <c r="V475" s="211"/>
      <c r="W475" s="211"/>
      <c r="X475" s="211"/>
      <c r="Y475" s="211"/>
      <c r="Z475" s="211"/>
    </row>
    <row r="476" spans="1:26" ht="15.75" customHeight="1">
      <c r="A476" s="211"/>
      <c r="B476" s="211"/>
      <c r="C476" s="211"/>
      <c r="D476" s="211"/>
      <c r="E476" s="211"/>
      <c r="F476" s="211"/>
      <c r="G476" s="211"/>
      <c r="H476" s="211"/>
      <c r="I476" s="211"/>
      <c r="J476" s="211"/>
      <c r="K476" s="211"/>
      <c r="L476" s="211"/>
      <c r="M476" s="211"/>
      <c r="N476" s="211"/>
      <c r="O476" s="211"/>
      <c r="P476" s="211"/>
      <c r="Q476" s="211"/>
      <c r="R476" s="211"/>
      <c r="S476" s="211"/>
      <c r="T476" s="211"/>
      <c r="U476" s="211"/>
      <c r="V476" s="211"/>
      <c r="W476" s="211"/>
      <c r="X476" s="211"/>
      <c r="Y476" s="211"/>
      <c r="Z476" s="211"/>
    </row>
    <row r="477" spans="1:26" ht="15.75" customHeight="1">
      <c r="A477" s="211"/>
      <c r="B477" s="211"/>
      <c r="C477" s="211"/>
      <c r="D477" s="211"/>
      <c r="E477" s="211"/>
      <c r="F477" s="211"/>
      <c r="G477" s="211"/>
      <c r="H477" s="211"/>
      <c r="I477" s="211"/>
      <c r="J477" s="211"/>
      <c r="K477" s="211"/>
      <c r="L477" s="211"/>
      <c r="M477" s="211"/>
      <c r="N477" s="211"/>
      <c r="O477" s="211"/>
      <c r="P477" s="211"/>
      <c r="Q477" s="211"/>
      <c r="R477" s="211"/>
      <c r="S477" s="211"/>
      <c r="T477" s="211"/>
      <c r="U477" s="211"/>
      <c r="V477" s="211"/>
      <c r="W477" s="211"/>
      <c r="X477" s="211"/>
      <c r="Y477" s="211"/>
      <c r="Z477" s="211"/>
    </row>
    <row r="478" spans="1:26" ht="15.75" customHeight="1">
      <c r="A478" s="211"/>
      <c r="B478" s="211"/>
      <c r="C478" s="211"/>
      <c r="D478" s="211"/>
      <c r="E478" s="211"/>
      <c r="F478" s="211"/>
      <c r="G478" s="211"/>
      <c r="H478" s="211"/>
      <c r="I478" s="211"/>
      <c r="J478" s="211"/>
      <c r="K478" s="211"/>
      <c r="L478" s="211"/>
      <c r="M478" s="211"/>
      <c r="N478" s="211"/>
      <c r="O478" s="211"/>
      <c r="P478" s="211"/>
      <c r="Q478" s="211"/>
      <c r="R478" s="211"/>
      <c r="S478" s="211"/>
      <c r="T478" s="211"/>
      <c r="U478" s="211"/>
      <c r="V478" s="211"/>
      <c r="W478" s="211"/>
      <c r="X478" s="211"/>
      <c r="Y478" s="211"/>
      <c r="Z478" s="211"/>
    </row>
    <row r="479" spans="1:26" ht="15.75" customHeight="1">
      <c r="A479" s="211"/>
      <c r="B479" s="211"/>
      <c r="C479" s="211"/>
      <c r="D479" s="211"/>
      <c r="E479" s="211"/>
      <c r="F479" s="211"/>
      <c r="G479" s="211"/>
      <c r="H479" s="211"/>
      <c r="I479" s="211"/>
      <c r="J479" s="211"/>
      <c r="K479" s="211"/>
      <c r="L479" s="211"/>
      <c r="M479" s="211"/>
      <c r="N479" s="211"/>
      <c r="O479" s="211"/>
      <c r="P479" s="211"/>
      <c r="Q479" s="211"/>
      <c r="R479" s="211"/>
      <c r="S479" s="211"/>
      <c r="T479" s="211"/>
      <c r="U479" s="211"/>
      <c r="V479" s="211"/>
      <c r="W479" s="211"/>
      <c r="X479" s="211"/>
      <c r="Y479" s="211"/>
      <c r="Z479" s="211"/>
    </row>
    <row r="480" spans="1:26" ht="15.75" customHeight="1">
      <c r="A480" s="211"/>
      <c r="B480" s="211"/>
      <c r="C480" s="211"/>
      <c r="D480" s="211"/>
      <c r="E480" s="211"/>
      <c r="F480" s="211"/>
      <c r="G480" s="211"/>
      <c r="H480" s="211"/>
      <c r="I480" s="211"/>
      <c r="J480" s="211"/>
      <c r="K480" s="211"/>
      <c r="L480" s="211"/>
      <c r="M480" s="211"/>
      <c r="N480" s="211"/>
      <c r="O480" s="211"/>
      <c r="P480" s="211"/>
      <c r="Q480" s="211"/>
      <c r="R480" s="211"/>
      <c r="S480" s="211"/>
      <c r="T480" s="211"/>
      <c r="U480" s="211"/>
      <c r="V480" s="211"/>
      <c r="W480" s="211"/>
      <c r="X480" s="211"/>
      <c r="Y480" s="211"/>
      <c r="Z480" s="211"/>
    </row>
    <row r="481" spans="1:26" ht="15.75" customHeight="1">
      <c r="A481" s="211"/>
      <c r="B481" s="211"/>
      <c r="C481" s="211"/>
      <c r="D481" s="211"/>
      <c r="E481" s="211"/>
      <c r="F481" s="211"/>
      <c r="G481" s="211"/>
      <c r="H481" s="211"/>
      <c r="I481" s="211"/>
      <c r="J481" s="211"/>
      <c r="K481" s="211"/>
      <c r="L481" s="211"/>
      <c r="M481" s="211"/>
      <c r="N481" s="211"/>
      <c r="O481" s="211"/>
      <c r="P481" s="211"/>
      <c r="Q481" s="211"/>
      <c r="R481" s="211"/>
      <c r="S481" s="211"/>
      <c r="T481" s="211"/>
      <c r="U481" s="211"/>
      <c r="V481" s="211"/>
      <c r="W481" s="211"/>
      <c r="X481" s="211"/>
      <c r="Y481" s="211"/>
      <c r="Z481" s="211"/>
    </row>
    <row r="482" spans="1:26" ht="15.75" customHeight="1">
      <c r="A482" s="211"/>
      <c r="B482" s="211"/>
      <c r="C482" s="211"/>
      <c r="D482" s="211"/>
      <c r="E482" s="211"/>
      <c r="F482" s="211"/>
      <c r="G482" s="211"/>
      <c r="H482" s="211"/>
      <c r="I482" s="211"/>
      <c r="J482" s="211"/>
      <c r="K482" s="211"/>
      <c r="L482" s="211"/>
      <c r="M482" s="211"/>
      <c r="N482" s="211"/>
      <c r="O482" s="211"/>
      <c r="P482" s="211"/>
      <c r="Q482" s="211"/>
      <c r="R482" s="211"/>
      <c r="S482" s="211"/>
      <c r="T482" s="211"/>
      <c r="U482" s="211"/>
      <c r="V482" s="211"/>
      <c r="W482" s="211"/>
      <c r="X482" s="211"/>
      <c r="Y482" s="211"/>
      <c r="Z482" s="211"/>
    </row>
    <row r="483" spans="1:26" ht="15.75" customHeight="1">
      <c r="A483" s="211"/>
      <c r="B483" s="211"/>
      <c r="C483" s="211"/>
      <c r="D483" s="211"/>
      <c r="E483" s="211"/>
      <c r="F483" s="211"/>
      <c r="G483" s="211"/>
      <c r="H483" s="211"/>
      <c r="I483" s="211"/>
      <c r="J483" s="211"/>
      <c r="K483" s="211"/>
      <c r="L483" s="211"/>
      <c r="M483" s="211"/>
      <c r="N483" s="211"/>
      <c r="O483" s="211"/>
      <c r="P483" s="211"/>
      <c r="Q483" s="211"/>
      <c r="R483" s="211"/>
      <c r="S483" s="211"/>
      <c r="T483" s="211"/>
      <c r="U483" s="211"/>
      <c r="V483" s="211"/>
      <c r="W483" s="211"/>
      <c r="X483" s="211"/>
      <c r="Y483" s="211"/>
      <c r="Z483" s="211"/>
    </row>
    <row r="484" spans="1:26" ht="15.75" customHeight="1">
      <c r="A484" s="211"/>
      <c r="B484" s="211"/>
      <c r="C484" s="211"/>
      <c r="D484" s="211"/>
      <c r="E484" s="211"/>
      <c r="F484" s="211"/>
      <c r="G484" s="211"/>
      <c r="H484" s="211"/>
      <c r="I484" s="211"/>
      <c r="J484" s="211"/>
      <c r="K484" s="211"/>
      <c r="L484" s="211"/>
      <c r="M484" s="211"/>
      <c r="N484" s="211"/>
      <c r="O484" s="211"/>
      <c r="P484" s="211"/>
      <c r="Q484" s="211"/>
      <c r="R484" s="211"/>
      <c r="S484" s="211"/>
      <c r="T484" s="211"/>
      <c r="U484" s="211"/>
      <c r="V484" s="211"/>
      <c r="W484" s="211"/>
      <c r="X484" s="211"/>
      <c r="Y484" s="211"/>
      <c r="Z484" s="211"/>
    </row>
    <row r="485" spans="1:26" ht="15.75" customHeight="1">
      <c r="A485" s="211"/>
      <c r="B485" s="211"/>
      <c r="C485" s="211"/>
      <c r="D485" s="211"/>
      <c r="E485" s="211"/>
      <c r="F485" s="211"/>
      <c r="G485" s="211"/>
      <c r="H485" s="211"/>
      <c r="I485" s="211"/>
      <c r="J485" s="211"/>
      <c r="K485" s="211"/>
      <c r="L485" s="211"/>
      <c r="M485" s="211"/>
      <c r="N485" s="211"/>
      <c r="O485" s="211"/>
      <c r="P485" s="211"/>
      <c r="Q485" s="211"/>
      <c r="R485" s="211"/>
      <c r="S485" s="211"/>
      <c r="T485" s="211"/>
      <c r="U485" s="211"/>
      <c r="V485" s="211"/>
      <c r="W485" s="211"/>
      <c r="X485" s="211"/>
      <c r="Y485" s="211"/>
      <c r="Z485" s="211"/>
    </row>
    <row r="486" spans="1:26" ht="15.75" customHeight="1">
      <c r="A486" s="211"/>
      <c r="B486" s="211"/>
      <c r="C486" s="211"/>
      <c r="D486" s="211"/>
      <c r="E486" s="211"/>
      <c r="F486" s="211"/>
      <c r="G486" s="211"/>
      <c r="H486" s="211"/>
      <c r="I486" s="211"/>
      <c r="J486" s="211"/>
      <c r="K486" s="211"/>
      <c r="L486" s="211"/>
      <c r="M486" s="211"/>
      <c r="N486" s="211"/>
      <c r="O486" s="211"/>
      <c r="P486" s="211"/>
      <c r="Q486" s="211"/>
      <c r="R486" s="211"/>
      <c r="S486" s="211"/>
      <c r="T486" s="211"/>
      <c r="U486" s="211"/>
      <c r="V486" s="211"/>
      <c r="W486" s="211"/>
      <c r="X486" s="211"/>
      <c r="Y486" s="211"/>
      <c r="Z486" s="211"/>
    </row>
    <row r="487" spans="1:26" ht="15.75" customHeight="1">
      <c r="A487" s="211"/>
      <c r="B487" s="211"/>
      <c r="C487" s="211"/>
      <c r="D487" s="211"/>
      <c r="E487" s="211"/>
      <c r="F487" s="211"/>
      <c r="G487" s="211"/>
      <c r="H487" s="211"/>
      <c r="I487" s="211"/>
      <c r="J487" s="211"/>
      <c r="K487" s="211"/>
      <c r="L487" s="211"/>
      <c r="M487" s="211"/>
      <c r="N487" s="211"/>
      <c r="O487" s="211"/>
      <c r="P487" s="211"/>
      <c r="Q487" s="211"/>
      <c r="R487" s="211"/>
      <c r="S487" s="211"/>
      <c r="T487" s="211"/>
      <c r="U487" s="211"/>
      <c r="V487" s="211"/>
      <c r="W487" s="211"/>
      <c r="X487" s="211"/>
      <c r="Y487" s="211"/>
      <c r="Z487" s="211"/>
    </row>
    <row r="488" spans="1:26" ht="15.75" customHeight="1">
      <c r="A488" s="211"/>
      <c r="B488" s="211"/>
      <c r="C488" s="211"/>
      <c r="D488" s="211"/>
      <c r="E488" s="211"/>
      <c r="F488" s="211"/>
      <c r="G488" s="211"/>
      <c r="H488" s="211"/>
      <c r="I488" s="211"/>
      <c r="J488" s="211"/>
      <c r="K488" s="211"/>
      <c r="L488" s="211"/>
      <c r="M488" s="211"/>
      <c r="N488" s="211"/>
      <c r="O488" s="211"/>
      <c r="P488" s="211"/>
      <c r="Q488" s="211"/>
      <c r="R488" s="211"/>
      <c r="S488" s="211"/>
      <c r="T488" s="211"/>
      <c r="U488" s="211"/>
      <c r="V488" s="211"/>
      <c r="W488" s="211"/>
      <c r="X488" s="211"/>
      <c r="Y488" s="211"/>
      <c r="Z488" s="211"/>
    </row>
    <row r="489" spans="1:26" ht="15.75" customHeight="1">
      <c r="A489" s="211"/>
      <c r="B489" s="211"/>
      <c r="C489" s="211"/>
      <c r="D489" s="211"/>
      <c r="E489" s="211"/>
      <c r="F489" s="211"/>
      <c r="G489" s="211"/>
      <c r="H489" s="211"/>
      <c r="I489" s="211"/>
      <c r="J489" s="211"/>
      <c r="K489" s="211"/>
      <c r="L489" s="211"/>
      <c r="M489" s="211"/>
      <c r="N489" s="211"/>
      <c r="O489" s="211"/>
      <c r="P489" s="211"/>
      <c r="Q489" s="211"/>
      <c r="R489" s="211"/>
      <c r="S489" s="211"/>
      <c r="T489" s="211"/>
      <c r="U489" s="211"/>
      <c r="V489" s="211"/>
      <c r="W489" s="211"/>
      <c r="X489" s="211"/>
      <c r="Y489" s="211"/>
      <c r="Z489" s="211"/>
    </row>
    <row r="490" spans="1:26" ht="15.75" customHeight="1">
      <c r="A490" s="211"/>
      <c r="B490" s="211"/>
      <c r="C490" s="211"/>
      <c r="D490" s="211"/>
      <c r="E490" s="211"/>
      <c r="F490" s="211"/>
      <c r="G490" s="211"/>
      <c r="H490" s="211"/>
      <c r="I490" s="211"/>
      <c r="J490" s="211"/>
      <c r="K490" s="211"/>
      <c r="L490" s="211"/>
      <c r="M490" s="211"/>
      <c r="N490" s="211"/>
      <c r="O490" s="211"/>
      <c r="P490" s="211"/>
      <c r="Q490" s="211"/>
      <c r="R490" s="211"/>
      <c r="S490" s="211"/>
      <c r="T490" s="211"/>
      <c r="U490" s="211"/>
      <c r="V490" s="211"/>
      <c r="W490" s="211"/>
      <c r="X490" s="211"/>
      <c r="Y490" s="211"/>
      <c r="Z490" s="211"/>
    </row>
    <row r="491" spans="1:26" ht="15.75" customHeight="1">
      <c r="A491" s="211"/>
      <c r="B491" s="211"/>
      <c r="C491" s="211"/>
      <c r="D491" s="211"/>
      <c r="E491" s="211"/>
      <c r="F491" s="211"/>
      <c r="G491" s="211"/>
      <c r="H491" s="211"/>
      <c r="I491" s="211"/>
      <c r="J491" s="211"/>
      <c r="K491" s="211"/>
      <c r="L491" s="211"/>
      <c r="M491" s="211"/>
      <c r="N491" s="211"/>
      <c r="O491" s="211"/>
      <c r="P491" s="211"/>
      <c r="Q491" s="211"/>
      <c r="R491" s="211"/>
      <c r="S491" s="211"/>
      <c r="T491" s="211"/>
      <c r="U491" s="211"/>
      <c r="V491" s="211"/>
      <c r="W491" s="211"/>
      <c r="X491" s="211"/>
      <c r="Y491" s="211"/>
      <c r="Z491" s="211"/>
    </row>
    <row r="492" spans="1:26" ht="15.75" customHeight="1">
      <c r="A492" s="211"/>
      <c r="B492" s="211"/>
      <c r="C492" s="211"/>
      <c r="D492" s="211"/>
      <c r="E492" s="211"/>
      <c r="F492" s="211"/>
      <c r="G492" s="211"/>
      <c r="H492" s="211"/>
      <c r="I492" s="211"/>
      <c r="J492" s="211"/>
      <c r="K492" s="211"/>
      <c r="L492" s="211"/>
      <c r="M492" s="211"/>
      <c r="N492" s="211"/>
      <c r="O492" s="211"/>
      <c r="P492" s="211"/>
      <c r="Q492" s="211"/>
      <c r="R492" s="211"/>
      <c r="S492" s="211"/>
      <c r="T492" s="211"/>
      <c r="U492" s="211"/>
      <c r="V492" s="211"/>
      <c r="W492" s="211"/>
      <c r="X492" s="211"/>
      <c r="Y492" s="211"/>
      <c r="Z492" s="211"/>
    </row>
    <row r="493" spans="1:26" ht="15.75" customHeight="1">
      <c r="A493" s="211"/>
      <c r="B493" s="211"/>
      <c r="C493" s="211"/>
      <c r="D493" s="211"/>
      <c r="E493" s="211"/>
      <c r="F493" s="211"/>
      <c r="G493" s="211"/>
      <c r="H493" s="211"/>
      <c r="I493" s="211"/>
      <c r="J493" s="211"/>
      <c r="K493" s="211"/>
      <c r="L493" s="211"/>
      <c r="M493" s="211"/>
      <c r="N493" s="211"/>
      <c r="O493" s="211"/>
      <c r="P493" s="211"/>
      <c r="Q493" s="211"/>
      <c r="R493" s="211"/>
      <c r="S493" s="211"/>
      <c r="T493" s="211"/>
      <c r="U493" s="211"/>
      <c r="V493" s="211"/>
      <c r="W493" s="211"/>
      <c r="X493" s="211"/>
      <c r="Y493" s="211"/>
      <c r="Z493" s="211"/>
    </row>
    <row r="494" spans="1:26" ht="15.75" customHeight="1">
      <c r="A494" s="211"/>
      <c r="B494" s="211"/>
      <c r="C494" s="211"/>
      <c r="D494" s="211"/>
      <c r="E494" s="211"/>
      <c r="F494" s="211"/>
      <c r="G494" s="211"/>
      <c r="H494" s="211"/>
      <c r="I494" s="211"/>
      <c r="J494" s="211"/>
      <c r="K494" s="211"/>
      <c r="L494" s="211"/>
      <c r="M494" s="211"/>
      <c r="N494" s="211"/>
      <c r="O494" s="211"/>
      <c r="P494" s="211"/>
      <c r="Q494" s="211"/>
      <c r="R494" s="211"/>
      <c r="S494" s="211"/>
      <c r="T494" s="211"/>
      <c r="U494" s="211"/>
      <c r="V494" s="211"/>
      <c r="W494" s="211"/>
      <c r="X494" s="211"/>
      <c r="Y494" s="211"/>
      <c r="Z494" s="211"/>
    </row>
    <row r="495" spans="1:26" ht="15.75" customHeight="1">
      <c r="A495" s="211"/>
      <c r="B495" s="211"/>
      <c r="C495" s="211"/>
      <c r="D495" s="211"/>
      <c r="E495" s="211"/>
      <c r="F495" s="211"/>
      <c r="G495" s="211"/>
      <c r="H495" s="211"/>
      <c r="I495" s="211"/>
      <c r="J495" s="211"/>
      <c r="K495" s="211"/>
      <c r="L495" s="211"/>
      <c r="M495" s="211"/>
      <c r="N495" s="211"/>
      <c r="O495" s="211"/>
      <c r="P495" s="211"/>
      <c r="Q495" s="211"/>
      <c r="R495" s="211"/>
      <c r="S495" s="211"/>
      <c r="T495" s="211"/>
      <c r="U495" s="211"/>
      <c r="V495" s="211"/>
      <c r="W495" s="211"/>
      <c r="X495" s="211"/>
      <c r="Y495" s="211"/>
      <c r="Z495" s="211"/>
    </row>
    <row r="496" spans="1:26" ht="15.75" customHeight="1">
      <c r="A496" s="211"/>
      <c r="B496" s="211"/>
      <c r="C496" s="211"/>
      <c r="D496" s="211"/>
      <c r="E496" s="211"/>
      <c r="F496" s="211"/>
      <c r="G496" s="211"/>
      <c r="H496" s="211"/>
      <c r="I496" s="211"/>
      <c r="J496" s="211"/>
      <c r="K496" s="211"/>
      <c r="L496" s="211"/>
      <c r="M496" s="211"/>
      <c r="N496" s="211"/>
      <c r="O496" s="211"/>
      <c r="P496" s="211"/>
      <c r="Q496" s="211"/>
      <c r="R496" s="211"/>
      <c r="S496" s="211"/>
      <c r="T496" s="211"/>
      <c r="U496" s="211"/>
      <c r="V496" s="211"/>
      <c r="W496" s="211"/>
      <c r="X496" s="211"/>
      <c r="Y496" s="211"/>
      <c r="Z496" s="211"/>
    </row>
    <row r="497" spans="1:26" ht="15.75" customHeight="1">
      <c r="A497" s="211"/>
      <c r="B497" s="211"/>
      <c r="C497" s="211"/>
      <c r="D497" s="211"/>
      <c r="E497" s="211"/>
      <c r="F497" s="211"/>
      <c r="G497" s="211"/>
      <c r="H497" s="211"/>
      <c r="I497" s="211"/>
      <c r="J497" s="211"/>
      <c r="K497" s="211"/>
      <c r="L497" s="211"/>
      <c r="M497" s="211"/>
      <c r="N497" s="211"/>
      <c r="O497" s="211"/>
      <c r="P497" s="211"/>
      <c r="Q497" s="211"/>
      <c r="R497" s="211"/>
      <c r="S497" s="211"/>
      <c r="T497" s="211"/>
      <c r="U497" s="211"/>
      <c r="V497" s="211"/>
      <c r="W497" s="211"/>
      <c r="X497" s="211"/>
      <c r="Y497" s="211"/>
      <c r="Z497" s="211"/>
    </row>
    <row r="498" spans="1:26" ht="15.75" customHeight="1">
      <c r="A498" s="211"/>
      <c r="B498" s="211"/>
      <c r="C498" s="211"/>
      <c r="D498" s="211"/>
      <c r="E498" s="211"/>
      <c r="F498" s="211"/>
      <c r="G498" s="211"/>
      <c r="H498" s="211"/>
      <c r="I498" s="211"/>
      <c r="J498" s="211"/>
      <c r="K498" s="211"/>
      <c r="L498" s="211"/>
      <c r="M498" s="211"/>
      <c r="N498" s="211"/>
      <c r="O498" s="211"/>
      <c r="P498" s="211"/>
      <c r="Q498" s="211"/>
      <c r="R498" s="211"/>
      <c r="S498" s="211"/>
      <c r="T498" s="211"/>
      <c r="U498" s="211"/>
      <c r="V498" s="211"/>
      <c r="W498" s="211"/>
      <c r="X498" s="211"/>
      <c r="Y498" s="211"/>
      <c r="Z498" s="211"/>
    </row>
    <row r="499" spans="1:26" ht="15.75" customHeight="1">
      <c r="A499" s="211"/>
      <c r="B499" s="211"/>
      <c r="C499" s="211"/>
      <c r="D499" s="211"/>
      <c r="E499" s="211"/>
      <c r="F499" s="211"/>
      <c r="G499" s="211"/>
      <c r="H499" s="211"/>
      <c r="I499" s="211"/>
      <c r="J499" s="211"/>
      <c r="K499" s="211"/>
      <c r="L499" s="211"/>
      <c r="M499" s="211"/>
      <c r="N499" s="211"/>
      <c r="O499" s="211"/>
      <c r="P499" s="211"/>
      <c r="Q499" s="211"/>
      <c r="R499" s="211"/>
      <c r="S499" s="211"/>
      <c r="T499" s="211"/>
      <c r="U499" s="211"/>
      <c r="V499" s="211"/>
      <c r="W499" s="211"/>
      <c r="X499" s="211"/>
      <c r="Y499" s="211"/>
      <c r="Z499" s="211"/>
    </row>
    <row r="500" spans="1:26" ht="15.75" customHeight="1">
      <c r="A500" s="211"/>
      <c r="B500" s="211"/>
      <c r="C500" s="211"/>
      <c r="D500" s="211"/>
      <c r="E500" s="211"/>
      <c r="F500" s="211"/>
      <c r="G500" s="211"/>
      <c r="H500" s="211"/>
      <c r="I500" s="211"/>
      <c r="J500" s="211"/>
      <c r="K500" s="211"/>
      <c r="L500" s="211"/>
      <c r="M500" s="211"/>
      <c r="N500" s="211"/>
      <c r="O500" s="211"/>
      <c r="P500" s="211"/>
      <c r="Q500" s="211"/>
      <c r="R500" s="211"/>
      <c r="S500" s="211"/>
      <c r="T500" s="211"/>
      <c r="U500" s="211"/>
      <c r="V500" s="211"/>
      <c r="W500" s="211"/>
      <c r="X500" s="211"/>
      <c r="Y500" s="211"/>
      <c r="Z500" s="211"/>
    </row>
    <row r="501" spans="1:26" ht="15.75" customHeight="1">
      <c r="A501" s="211"/>
      <c r="B501" s="211"/>
      <c r="C501" s="211"/>
      <c r="D501" s="211"/>
      <c r="E501" s="211"/>
      <c r="F501" s="211"/>
      <c r="G501" s="211"/>
      <c r="H501" s="211"/>
      <c r="I501" s="211"/>
      <c r="J501" s="211"/>
      <c r="K501" s="211"/>
      <c r="L501" s="211"/>
      <c r="M501" s="211"/>
      <c r="N501" s="211"/>
      <c r="O501" s="211"/>
      <c r="P501" s="211"/>
      <c r="Q501" s="211"/>
      <c r="R501" s="211"/>
      <c r="S501" s="211"/>
      <c r="T501" s="211"/>
      <c r="U501" s="211"/>
      <c r="V501" s="211"/>
      <c r="W501" s="211"/>
      <c r="X501" s="211"/>
      <c r="Y501" s="211"/>
      <c r="Z501" s="211"/>
    </row>
    <row r="502" spans="1:26" ht="15.75" customHeight="1">
      <c r="A502" s="211"/>
      <c r="B502" s="211"/>
      <c r="C502" s="211"/>
      <c r="D502" s="211"/>
      <c r="E502" s="211"/>
      <c r="F502" s="211"/>
      <c r="G502" s="211"/>
      <c r="H502" s="211"/>
      <c r="I502" s="211"/>
      <c r="J502" s="211"/>
      <c r="K502" s="211"/>
      <c r="L502" s="211"/>
      <c r="M502" s="211"/>
      <c r="N502" s="211"/>
      <c r="O502" s="211"/>
      <c r="P502" s="211"/>
      <c r="Q502" s="211"/>
      <c r="R502" s="211"/>
      <c r="S502" s="211"/>
      <c r="T502" s="211"/>
      <c r="U502" s="211"/>
      <c r="V502" s="211"/>
      <c r="W502" s="211"/>
      <c r="X502" s="211"/>
      <c r="Y502" s="211"/>
      <c r="Z502" s="211"/>
    </row>
    <row r="503" spans="1:26" ht="15.75" customHeight="1">
      <c r="A503" s="211"/>
      <c r="B503" s="211"/>
      <c r="C503" s="211"/>
      <c r="D503" s="211"/>
      <c r="E503" s="211"/>
      <c r="F503" s="211"/>
      <c r="G503" s="211"/>
      <c r="H503" s="211"/>
      <c r="I503" s="211"/>
      <c r="J503" s="211"/>
      <c r="K503" s="211"/>
      <c r="L503" s="211"/>
      <c r="M503" s="211"/>
      <c r="N503" s="211"/>
      <c r="O503" s="211"/>
      <c r="P503" s="211"/>
      <c r="Q503" s="211"/>
      <c r="R503" s="211"/>
      <c r="S503" s="211"/>
      <c r="T503" s="211"/>
      <c r="U503" s="211"/>
      <c r="V503" s="211"/>
      <c r="W503" s="211"/>
      <c r="X503" s="211"/>
      <c r="Y503" s="211"/>
      <c r="Z503" s="211"/>
    </row>
    <row r="504" spans="1:26" ht="15.75" customHeight="1">
      <c r="A504" s="211"/>
      <c r="B504" s="211"/>
      <c r="C504" s="211"/>
      <c r="D504" s="211"/>
      <c r="E504" s="211"/>
      <c r="F504" s="211"/>
      <c r="G504" s="211"/>
      <c r="H504" s="211"/>
      <c r="I504" s="211"/>
      <c r="J504" s="211"/>
      <c r="K504" s="211"/>
      <c r="L504" s="211"/>
      <c r="M504" s="211"/>
      <c r="N504" s="211"/>
      <c r="O504" s="211"/>
      <c r="P504" s="211"/>
      <c r="Q504" s="211"/>
      <c r="R504" s="211"/>
      <c r="S504" s="211"/>
      <c r="T504" s="211"/>
      <c r="U504" s="211"/>
      <c r="V504" s="211"/>
      <c r="W504" s="211"/>
      <c r="X504" s="211"/>
      <c r="Y504" s="211"/>
      <c r="Z504" s="211"/>
    </row>
    <row r="505" spans="1:26" ht="15.75" customHeight="1">
      <c r="A505" s="211"/>
      <c r="B505" s="211"/>
      <c r="C505" s="211"/>
      <c r="D505" s="211"/>
      <c r="E505" s="211"/>
      <c r="F505" s="211"/>
      <c r="G505" s="211"/>
      <c r="H505" s="211"/>
      <c r="I505" s="211"/>
      <c r="J505" s="211"/>
      <c r="K505" s="211"/>
      <c r="L505" s="211"/>
      <c r="M505" s="211"/>
      <c r="N505" s="211"/>
      <c r="O505" s="211"/>
      <c r="P505" s="211"/>
      <c r="Q505" s="211"/>
      <c r="R505" s="211"/>
      <c r="S505" s="211"/>
      <c r="T505" s="211"/>
      <c r="U505" s="211"/>
      <c r="V505" s="211"/>
      <c r="W505" s="211"/>
      <c r="X505" s="211"/>
      <c r="Y505" s="211"/>
      <c r="Z505" s="211"/>
    </row>
    <row r="506" spans="1:26" ht="15.75" customHeight="1">
      <c r="A506" s="211"/>
      <c r="B506" s="211"/>
      <c r="C506" s="211"/>
      <c r="D506" s="211"/>
      <c r="E506" s="211"/>
      <c r="F506" s="211"/>
      <c r="G506" s="211"/>
      <c r="H506" s="211"/>
      <c r="I506" s="211"/>
      <c r="J506" s="211"/>
      <c r="K506" s="211"/>
      <c r="L506" s="211"/>
      <c r="M506" s="211"/>
      <c r="N506" s="211"/>
      <c r="O506" s="211"/>
      <c r="P506" s="211"/>
      <c r="Q506" s="211"/>
      <c r="R506" s="211"/>
      <c r="S506" s="211"/>
      <c r="T506" s="211"/>
      <c r="U506" s="211"/>
      <c r="V506" s="211"/>
      <c r="W506" s="211"/>
      <c r="X506" s="211"/>
      <c r="Y506" s="211"/>
      <c r="Z506" s="211"/>
    </row>
    <row r="507" spans="1:26" ht="15.75" customHeight="1">
      <c r="A507" s="211"/>
      <c r="B507" s="211"/>
      <c r="C507" s="211"/>
      <c r="D507" s="211"/>
      <c r="E507" s="211"/>
      <c r="F507" s="211"/>
      <c r="G507" s="211"/>
      <c r="H507" s="211"/>
      <c r="I507" s="211"/>
      <c r="J507" s="211"/>
      <c r="K507" s="211"/>
      <c r="L507" s="211"/>
      <c r="M507" s="211"/>
      <c r="N507" s="211"/>
      <c r="O507" s="211"/>
      <c r="P507" s="211"/>
      <c r="Q507" s="211"/>
      <c r="R507" s="211"/>
      <c r="S507" s="211"/>
      <c r="T507" s="211"/>
      <c r="U507" s="211"/>
      <c r="V507" s="211"/>
      <c r="W507" s="211"/>
      <c r="X507" s="211"/>
      <c r="Y507" s="211"/>
      <c r="Z507" s="211"/>
    </row>
    <row r="508" spans="1:26" ht="15.75" customHeight="1">
      <c r="A508" s="211"/>
      <c r="B508" s="211"/>
      <c r="C508" s="211"/>
      <c r="D508" s="211"/>
      <c r="E508" s="211"/>
      <c r="F508" s="211"/>
      <c r="G508" s="211"/>
      <c r="H508" s="211"/>
      <c r="I508" s="211"/>
      <c r="J508" s="211"/>
      <c r="K508" s="211"/>
      <c r="L508" s="211"/>
      <c r="M508" s="211"/>
      <c r="N508" s="211"/>
      <c r="O508" s="211"/>
      <c r="P508" s="211"/>
      <c r="Q508" s="211"/>
      <c r="R508" s="211"/>
      <c r="S508" s="211"/>
      <c r="T508" s="211"/>
      <c r="U508" s="211"/>
      <c r="V508" s="211"/>
      <c r="W508" s="211"/>
      <c r="X508" s="211"/>
      <c r="Y508" s="211"/>
      <c r="Z508" s="211"/>
    </row>
    <row r="509" spans="1:26" ht="15.75" customHeight="1">
      <c r="A509" s="211"/>
      <c r="B509" s="211"/>
      <c r="C509" s="211"/>
      <c r="D509" s="211"/>
      <c r="E509" s="211"/>
      <c r="F509" s="211"/>
      <c r="G509" s="211"/>
      <c r="H509" s="211"/>
      <c r="I509" s="211"/>
      <c r="J509" s="211"/>
      <c r="K509" s="211"/>
      <c r="L509" s="211"/>
      <c r="M509" s="211"/>
      <c r="N509" s="211"/>
      <c r="O509" s="211"/>
      <c r="P509" s="211"/>
      <c r="Q509" s="211"/>
      <c r="R509" s="211"/>
      <c r="S509" s="211"/>
      <c r="T509" s="211"/>
      <c r="U509" s="211"/>
      <c r="V509" s="211"/>
      <c r="W509" s="211"/>
      <c r="X509" s="211"/>
      <c r="Y509" s="211"/>
      <c r="Z509" s="211"/>
    </row>
    <row r="510" spans="1:26" ht="15.75" customHeight="1">
      <c r="A510" s="211"/>
      <c r="B510" s="211"/>
      <c r="C510" s="211"/>
      <c r="D510" s="211"/>
      <c r="E510" s="211"/>
      <c r="F510" s="211"/>
      <c r="G510" s="211"/>
      <c r="H510" s="211"/>
      <c r="I510" s="211"/>
      <c r="J510" s="211"/>
      <c r="K510" s="211"/>
      <c r="L510" s="211"/>
      <c r="M510" s="211"/>
      <c r="N510" s="211"/>
      <c r="O510" s="211"/>
      <c r="P510" s="211"/>
      <c r="Q510" s="211"/>
      <c r="R510" s="211"/>
      <c r="S510" s="211"/>
      <c r="T510" s="211"/>
      <c r="U510" s="211"/>
      <c r="V510" s="211"/>
      <c r="W510" s="211"/>
      <c r="X510" s="211"/>
      <c r="Y510" s="211"/>
      <c r="Z510" s="211"/>
    </row>
    <row r="511" spans="1:26" ht="15.75" customHeight="1">
      <c r="A511" s="211"/>
      <c r="B511" s="211"/>
      <c r="C511" s="211"/>
      <c r="D511" s="211"/>
      <c r="E511" s="211"/>
      <c r="F511" s="211"/>
      <c r="G511" s="211"/>
      <c r="H511" s="211"/>
      <c r="I511" s="211"/>
      <c r="J511" s="211"/>
      <c r="K511" s="211"/>
      <c r="L511" s="211"/>
      <c r="M511" s="211"/>
      <c r="N511" s="211"/>
      <c r="O511" s="211"/>
      <c r="P511" s="211"/>
      <c r="Q511" s="211"/>
      <c r="R511" s="211"/>
      <c r="S511" s="211"/>
      <c r="T511" s="211"/>
      <c r="U511" s="211"/>
      <c r="V511" s="211"/>
      <c r="W511" s="211"/>
      <c r="X511" s="211"/>
      <c r="Y511" s="211"/>
      <c r="Z511" s="211"/>
    </row>
    <row r="512" spans="1:26" ht="15.75" customHeight="1">
      <c r="A512" s="211"/>
      <c r="B512" s="211"/>
      <c r="C512" s="211"/>
      <c r="D512" s="211"/>
      <c r="E512" s="211"/>
      <c r="F512" s="211"/>
      <c r="G512" s="211"/>
      <c r="H512" s="211"/>
      <c r="I512" s="211"/>
      <c r="J512" s="211"/>
      <c r="K512" s="211"/>
      <c r="L512" s="211"/>
      <c r="M512" s="211"/>
      <c r="N512" s="211"/>
      <c r="O512" s="211"/>
      <c r="P512" s="211"/>
      <c r="Q512" s="211"/>
      <c r="R512" s="211"/>
      <c r="S512" s="211"/>
      <c r="T512" s="211"/>
      <c r="U512" s="211"/>
      <c r="V512" s="211"/>
      <c r="W512" s="211"/>
      <c r="X512" s="211"/>
      <c r="Y512" s="211"/>
      <c r="Z512" s="211"/>
    </row>
    <row r="513" spans="1:26" ht="15.75" customHeight="1">
      <c r="A513" s="211"/>
      <c r="B513" s="211"/>
      <c r="C513" s="211"/>
      <c r="D513" s="211"/>
      <c r="E513" s="211"/>
      <c r="F513" s="211"/>
      <c r="G513" s="211"/>
      <c r="H513" s="211"/>
      <c r="I513" s="211"/>
      <c r="J513" s="211"/>
      <c r="K513" s="211"/>
      <c r="L513" s="211"/>
      <c r="M513" s="211"/>
      <c r="N513" s="211"/>
      <c r="O513" s="211"/>
      <c r="P513" s="211"/>
      <c r="Q513" s="211"/>
      <c r="R513" s="211"/>
      <c r="S513" s="211"/>
      <c r="T513" s="211"/>
      <c r="U513" s="211"/>
      <c r="V513" s="211"/>
      <c r="W513" s="211"/>
      <c r="X513" s="211"/>
      <c r="Y513" s="211"/>
      <c r="Z513" s="211"/>
    </row>
    <row r="514" spans="1:26" ht="15.75" customHeight="1">
      <c r="A514" s="211"/>
      <c r="B514" s="211"/>
      <c r="C514" s="211"/>
      <c r="D514" s="211"/>
      <c r="E514" s="211"/>
      <c r="F514" s="211"/>
      <c r="G514" s="211"/>
      <c r="H514" s="211"/>
      <c r="I514" s="211"/>
      <c r="J514" s="211"/>
      <c r="K514" s="211"/>
      <c r="L514" s="211"/>
      <c r="M514" s="211"/>
      <c r="N514" s="211"/>
      <c r="O514" s="211"/>
      <c r="P514" s="211"/>
      <c r="Q514" s="211"/>
      <c r="R514" s="211"/>
      <c r="S514" s="211"/>
      <c r="T514" s="211"/>
      <c r="U514" s="211"/>
      <c r="V514" s="211"/>
      <c r="W514" s="211"/>
      <c r="X514" s="211"/>
      <c r="Y514" s="211"/>
      <c r="Z514" s="211"/>
    </row>
    <row r="515" spans="1:26" ht="15.75" customHeight="1">
      <c r="A515" s="211"/>
      <c r="B515" s="211"/>
      <c r="C515" s="211"/>
      <c r="D515" s="211"/>
      <c r="E515" s="211"/>
      <c r="F515" s="211"/>
      <c r="G515" s="211"/>
      <c r="H515" s="211"/>
      <c r="I515" s="211"/>
      <c r="J515" s="211"/>
      <c r="K515" s="211"/>
      <c r="L515" s="211"/>
      <c r="M515" s="211"/>
      <c r="N515" s="211"/>
      <c r="O515" s="211"/>
      <c r="P515" s="211"/>
      <c r="Q515" s="211"/>
      <c r="R515" s="211"/>
      <c r="S515" s="211"/>
      <c r="T515" s="211"/>
      <c r="U515" s="211"/>
      <c r="V515" s="211"/>
      <c r="W515" s="211"/>
      <c r="X515" s="211"/>
      <c r="Y515" s="211"/>
      <c r="Z515" s="211"/>
    </row>
    <row r="516" spans="1:26" ht="15.75" customHeight="1">
      <c r="A516" s="211"/>
      <c r="B516" s="211"/>
      <c r="C516" s="211"/>
      <c r="D516" s="211"/>
      <c r="E516" s="211"/>
      <c r="F516" s="211"/>
      <c r="G516" s="211"/>
      <c r="H516" s="211"/>
      <c r="I516" s="211"/>
      <c r="J516" s="211"/>
      <c r="K516" s="211"/>
      <c r="L516" s="211"/>
      <c r="M516" s="211"/>
      <c r="N516" s="211"/>
      <c r="O516" s="211"/>
      <c r="P516" s="211"/>
      <c r="Q516" s="211"/>
      <c r="R516" s="211"/>
      <c r="S516" s="211"/>
      <c r="T516" s="211"/>
      <c r="U516" s="211"/>
      <c r="V516" s="211"/>
      <c r="W516" s="211"/>
      <c r="X516" s="211"/>
      <c r="Y516" s="211"/>
      <c r="Z516" s="211"/>
    </row>
    <row r="517" spans="1:26" ht="15.75" customHeight="1">
      <c r="A517" s="211"/>
      <c r="B517" s="211"/>
      <c r="C517" s="211"/>
      <c r="D517" s="211"/>
      <c r="E517" s="211"/>
      <c r="F517" s="211"/>
      <c r="G517" s="211"/>
      <c r="H517" s="211"/>
      <c r="I517" s="211"/>
      <c r="J517" s="211"/>
      <c r="K517" s="211"/>
      <c r="L517" s="211"/>
      <c r="M517" s="211"/>
      <c r="N517" s="211"/>
      <c r="O517" s="211"/>
      <c r="P517" s="211"/>
      <c r="Q517" s="211"/>
      <c r="R517" s="211"/>
      <c r="S517" s="211"/>
      <c r="T517" s="211"/>
      <c r="U517" s="211"/>
      <c r="V517" s="211"/>
      <c r="W517" s="211"/>
      <c r="X517" s="211"/>
      <c r="Y517" s="211"/>
      <c r="Z517" s="211"/>
    </row>
    <row r="518" spans="1:26" ht="15.75" customHeight="1">
      <c r="A518" s="211"/>
      <c r="B518" s="211"/>
      <c r="C518" s="211"/>
      <c r="D518" s="211"/>
      <c r="E518" s="211"/>
      <c r="F518" s="211"/>
      <c r="G518" s="211"/>
      <c r="H518" s="211"/>
      <c r="I518" s="211"/>
      <c r="J518" s="211"/>
      <c r="K518" s="211"/>
      <c r="L518" s="211"/>
      <c r="M518" s="211"/>
      <c r="N518" s="211"/>
      <c r="O518" s="211"/>
      <c r="P518" s="211"/>
      <c r="Q518" s="211"/>
      <c r="R518" s="211"/>
      <c r="S518" s="211"/>
      <c r="T518" s="211"/>
      <c r="U518" s="211"/>
      <c r="V518" s="211"/>
      <c r="W518" s="211"/>
      <c r="X518" s="211"/>
      <c r="Y518" s="211"/>
      <c r="Z518" s="211"/>
    </row>
    <row r="519" spans="1:26" ht="15.75" customHeight="1">
      <c r="A519" s="211"/>
      <c r="B519" s="211"/>
      <c r="C519" s="211"/>
      <c r="D519" s="211"/>
      <c r="E519" s="211"/>
      <c r="F519" s="211"/>
      <c r="G519" s="211"/>
      <c r="H519" s="211"/>
      <c r="I519" s="211"/>
      <c r="J519" s="211"/>
      <c r="K519" s="211"/>
      <c r="L519" s="211"/>
      <c r="M519" s="211"/>
      <c r="N519" s="211"/>
      <c r="O519" s="211"/>
      <c r="P519" s="211"/>
      <c r="Q519" s="211"/>
      <c r="R519" s="211"/>
      <c r="S519" s="211"/>
      <c r="T519" s="211"/>
      <c r="U519" s="211"/>
      <c r="V519" s="211"/>
      <c r="W519" s="211"/>
      <c r="X519" s="211"/>
      <c r="Y519" s="211"/>
      <c r="Z519" s="211"/>
    </row>
    <row r="520" spans="1:26" ht="15.75" customHeight="1">
      <c r="A520" s="211"/>
      <c r="B520" s="211"/>
      <c r="C520" s="211"/>
      <c r="D520" s="211"/>
      <c r="E520" s="211"/>
      <c r="F520" s="211"/>
      <c r="G520" s="211"/>
      <c r="H520" s="211"/>
      <c r="I520" s="211"/>
      <c r="J520" s="211"/>
      <c r="K520" s="211"/>
      <c r="L520" s="211"/>
      <c r="M520" s="211"/>
      <c r="N520" s="211"/>
      <c r="O520" s="211"/>
      <c r="P520" s="211"/>
      <c r="Q520" s="211"/>
      <c r="R520" s="211"/>
      <c r="S520" s="211"/>
      <c r="T520" s="211"/>
      <c r="U520" s="211"/>
      <c r="V520" s="211"/>
      <c r="W520" s="211"/>
      <c r="X520" s="211"/>
      <c r="Y520" s="211"/>
      <c r="Z520" s="211"/>
    </row>
    <row r="521" spans="1:26" ht="15.75" customHeight="1">
      <c r="A521" s="211"/>
      <c r="B521" s="211"/>
      <c r="C521" s="211"/>
      <c r="D521" s="211"/>
      <c r="E521" s="211"/>
      <c r="F521" s="211"/>
      <c r="G521" s="211"/>
      <c r="H521" s="211"/>
      <c r="I521" s="211"/>
      <c r="J521" s="211"/>
      <c r="K521" s="211"/>
      <c r="L521" s="211"/>
      <c r="M521" s="211"/>
      <c r="N521" s="211"/>
      <c r="O521" s="211"/>
      <c r="P521" s="211"/>
      <c r="Q521" s="211"/>
      <c r="R521" s="211"/>
      <c r="S521" s="211"/>
      <c r="T521" s="211"/>
      <c r="U521" s="211"/>
      <c r="V521" s="211"/>
      <c r="W521" s="211"/>
      <c r="X521" s="211"/>
      <c r="Y521" s="211"/>
      <c r="Z521" s="211"/>
    </row>
    <row r="522" spans="1:26" ht="15.75" customHeight="1">
      <c r="A522" s="211"/>
      <c r="B522" s="211"/>
      <c r="C522" s="211"/>
      <c r="D522" s="211"/>
      <c r="E522" s="211"/>
      <c r="F522" s="211"/>
      <c r="G522" s="211"/>
      <c r="H522" s="211"/>
      <c r="I522" s="211"/>
      <c r="J522" s="211"/>
      <c r="K522" s="211"/>
      <c r="L522" s="211"/>
      <c r="M522" s="211"/>
      <c r="N522" s="211"/>
      <c r="O522" s="211"/>
      <c r="P522" s="211"/>
      <c r="Q522" s="211"/>
      <c r="R522" s="211"/>
      <c r="S522" s="211"/>
      <c r="T522" s="211"/>
      <c r="U522" s="211"/>
      <c r="V522" s="211"/>
      <c r="W522" s="211"/>
      <c r="X522" s="211"/>
      <c r="Y522" s="211"/>
      <c r="Z522" s="211"/>
    </row>
    <row r="523" spans="1:26" ht="15.75" customHeight="1">
      <c r="A523" s="211"/>
      <c r="B523" s="211"/>
      <c r="C523" s="211"/>
      <c r="D523" s="211"/>
      <c r="E523" s="211"/>
      <c r="F523" s="211"/>
      <c r="G523" s="211"/>
      <c r="H523" s="211"/>
      <c r="I523" s="211"/>
      <c r="J523" s="211"/>
      <c r="K523" s="211"/>
      <c r="L523" s="211"/>
      <c r="M523" s="211"/>
      <c r="N523" s="211"/>
      <c r="O523" s="211"/>
      <c r="P523" s="211"/>
      <c r="Q523" s="211"/>
      <c r="R523" s="211"/>
      <c r="S523" s="211"/>
      <c r="T523" s="211"/>
      <c r="U523" s="211"/>
      <c r="V523" s="211"/>
      <c r="W523" s="211"/>
      <c r="X523" s="211"/>
      <c r="Y523" s="211"/>
      <c r="Z523" s="211"/>
    </row>
    <row r="524" spans="1:26" ht="15.75" customHeight="1">
      <c r="A524" s="211"/>
      <c r="B524" s="211"/>
      <c r="C524" s="211"/>
      <c r="D524" s="211"/>
      <c r="E524" s="211"/>
      <c r="F524" s="211"/>
      <c r="G524" s="211"/>
      <c r="H524" s="211"/>
      <c r="I524" s="211"/>
      <c r="J524" s="211"/>
      <c r="K524" s="211"/>
      <c r="L524" s="211"/>
      <c r="M524" s="211"/>
      <c r="N524" s="211"/>
      <c r="O524" s="211"/>
      <c r="P524" s="211"/>
      <c r="Q524" s="211"/>
      <c r="R524" s="211"/>
      <c r="S524" s="211"/>
      <c r="T524" s="211"/>
      <c r="U524" s="211"/>
      <c r="V524" s="211"/>
      <c r="W524" s="211"/>
      <c r="X524" s="211"/>
      <c r="Y524" s="211"/>
      <c r="Z524" s="211"/>
    </row>
    <row r="525" spans="1:26" ht="15.75" customHeight="1">
      <c r="A525" s="211"/>
      <c r="B525" s="211"/>
      <c r="C525" s="211"/>
      <c r="D525" s="211"/>
      <c r="E525" s="211"/>
      <c r="F525" s="211"/>
      <c r="G525" s="211"/>
      <c r="H525" s="211"/>
      <c r="I525" s="211"/>
      <c r="J525" s="211"/>
      <c r="K525" s="211"/>
      <c r="L525" s="211"/>
      <c r="M525" s="211"/>
      <c r="N525" s="211"/>
      <c r="O525" s="211"/>
      <c r="P525" s="211"/>
      <c r="Q525" s="211"/>
      <c r="R525" s="211"/>
      <c r="S525" s="211"/>
      <c r="T525" s="211"/>
      <c r="U525" s="211"/>
      <c r="V525" s="211"/>
      <c r="W525" s="211"/>
      <c r="X525" s="211"/>
      <c r="Y525" s="211"/>
      <c r="Z525" s="211"/>
    </row>
    <row r="526" spans="1:26" ht="15.75" customHeight="1">
      <c r="A526" s="211"/>
      <c r="B526" s="211"/>
      <c r="C526" s="211"/>
      <c r="D526" s="211"/>
      <c r="E526" s="211"/>
      <c r="F526" s="211"/>
      <c r="G526" s="211"/>
      <c r="H526" s="211"/>
      <c r="I526" s="211"/>
      <c r="J526" s="211"/>
      <c r="K526" s="211"/>
      <c r="L526" s="211"/>
      <c r="M526" s="211"/>
      <c r="N526" s="211"/>
      <c r="O526" s="211"/>
      <c r="P526" s="211"/>
      <c r="Q526" s="211"/>
      <c r="R526" s="211"/>
      <c r="S526" s="211"/>
      <c r="T526" s="211"/>
      <c r="U526" s="211"/>
      <c r="V526" s="211"/>
      <c r="W526" s="211"/>
      <c r="X526" s="211"/>
      <c r="Y526" s="211"/>
      <c r="Z526" s="211"/>
    </row>
    <row r="527" spans="1:26" ht="15.75" customHeight="1">
      <c r="A527" s="211"/>
      <c r="B527" s="211"/>
      <c r="C527" s="211"/>
      <c r="D527" s="211"/>
      <c r="E527" s="211"/>
      <c r="F527" s="211"/>
      <c r="G527" s="211"/>
      <c r="H527" s="211"/>
      <c r="I527" s="211"/>
      <c r="J527" s="211"/>
      <c r="K527" s="211"/>
      <c r="L527" s="211"/>
      <c r="M527" s="211"/>
      <c r="N527" s="211"/>
      <c r="O527" s="211"/>
      <c r="P527" s="211"/>
      <c r="Q527" s="211"/>
      <c r="R527" s="211"/>
      <c r="S527" s="211"/>
      <c r="T527" s="211"/>
      <c r="U527" s="211"/>
      <c r="V527" s="211"/>
      <c r="W527" s="211"/>
      <c r="X527" s="211"/>
      <c r="Y527" s="211"/>
      <c r="Z527" s="211"/>
    </row>
    <row r="528" spans="1:26" ht="15.75" customHeight="1">
      <c r="A528" s="211"/>
      <c r="B528" s="211"/>
      <c r="C528" s="211"/>
      <c r="D528" s="211"/>
      <c r="E528" s="211"/>
      <c r="F528" s="211"/>
      <c r="G528" s="211"/>
      <c r="H528" s="211"/>
      <c r="I528" s="211"/>
      <c r="J528" s="211"/>
      <c r="K528" s="211"/>
      <c r="L528" s="211"/>
      <c r="M528" s="211"/>
      <c r="N528" s="211"/>
      <c r="O528" s="211"/>
      <c r="P528" s="211"/>
      <c r="Q528" s="211"/>
      <c r="R528" s="211"/>
      <c r="S528" s="211"/>
      <c r="T528" s="211"/>
      <c r="U528" s="211"/>
      <c r="V528" s="211"/>
      <c r="W528" s="211"/>
      <c r="X528" s="211"/>
      <c r="Y528" s="211"/>
      <c r="Z528" s="211"/>
    </row>
    <row r="529" spans="1:26" ht="15.75" customHeight="1">
      <c r="A529" s="211"/>
      <c r="B529" s="211"/>
      <c r="C529" s="211"/>
      <c r="D529" s="211"/>
      <c r="E529" s="211"/>
      <c r="F529" s="211"/>
      <c r="G529" s="211"/>
      <c r="H529" s="211"/>
      <c r="I529" s="211"/>
      <c r="J529" s="211"/>
      <c r="K529" s="211"/>
      <c r="L529" s="211"/>
      <c r="M529" s="211"/>
      <c r="N529" s="211"/>
      <c r="O529" s="211"/>
      <c r="P529" s="211"/>
      <c r="Q529" s="211"/>
      <c r="R529" s="211"/>
      <c r="S529" s="211"/>
      <c r="T529" s="211"/>
      <c r="U529" s="211"/>
      <c r="V529" s="211"/>
      <c r="W529" s="211"/>
      <c r="X529" s="211"/>
      <c r="Y529" s="211"/>
      <c r="Z529" s="211"/>
    </row>
    <row r="530" spans="1:26" ht="15.75" customHeight="1">
      <c r="A530" s="211"/>
      <c r="B530" s="211"/>
      <c r="C530" s="211"/>
      <c r="D530" s="211"/>
      <c r="E530" s="211"/>
      <c r="F530" s="211"/>
      <c r="G530" s="211"/>
      <c r="H530" s="211"/>
      <c r="I530" s="211"/>
      <c r="J530" s="211"/>
      <c r="K530" s="211"/>
      <c r="L530" s="211"/>
      <c r="M530" s="211"/>
      <c r="N530" s="211"/>
      <c r="O530" s="211"/>
      <c r="P530" s="211"/>
      <c r="Q530" s="211"/>
      <c r="R530" s="211"/>
      <c r="S530" s="211"/>
      <c r="T530" s="211"/>
      <c r="U530" s="211"/>
      <c r="V530" s="211"/>
      <c r="W530" s="211"/>
      <c r="X530" s="211"/>
      <c r="Y530" s="211"/>
      <c r="Z530" s="211"/>
    </row>
    <row r="531" spans="1:26" ht="15.75" customHeight="1">
      <c r="A531" s="211"/>
      <c r="B531" s="211"/>
      <c r="C531" s="211"/>
      <c r="D531" s="211"/>
      <c r="E531" s="211"/>
      <c r="F531" s="211"/>
      <c r="G531" s="211"/>
      <c r="H531" s="211"/>
      <c r="I531" s="211"/>
      <c r="J531" s="211"/>
      <c r="K531" s="211"/>
      <c r="L531" s="211"/>
      <c r="M531" s="211"/>
      <c r="N531" s="211"/>
      <c r="O531" s="211"/>
      <c r="P531" s="211"/>
      <c r="Q531" s="211"/>
      <c r="R531" s="211"/>
      <c r="S531" s="211"/>
      <c r="T531" s="211"/>
      <c r="U531" s="211"/>
      <c r="V531" s="211"/>
      <c r="W531" s="211"/>
      <c r="X531" s="211"/>
      <c r="Y531" s="211"/>
      <c r="Z531" s="211"/>
    </row>
    <row r="532" spans="1:26" ht="15.75" customHeight="1">
      <c r="A532" s="211"/>
      <c r="B532" s="211"/>
      <c r="C532" s="211"/>
      <c r="D532" s="211"/>
      <c r="E532" s="211"/>
      <c r="F532" s="211"/>
      <c r="G532" s="211"/>
      <c r="H532" s="211"/>
      <c r="I532" s="211"/>
      <c r="J532" s="211"/>
      <c r="K532" s="211"/>
      <c r="L532" s="211"/>
      <c r="M532" s="211"/>
      <c r="N532" s="211"/>
      <c r="O532" s="211"/>
      <c r="P532" s="211"/>
      <c r="Q532" s="211"/>
      <c r="R532" s="211"/>
      <c r="S532" s="211"/>
      <c r="T532" s="211"/>
      <c r="U532" s="211"/>
      <c r="V532" s="211"/>
      <c r="W532" s="211"/>
      <c r="X532" s="211"/>
      <c r="Y532" s="211"/>
      <c r="Z532" s="211"/>
    </row>
    <row r="533" spans="1:26" ht="15.75" customHeight="1">
      <c r="A533" s="211"/>
      <c r="B533" s="211"/>
      <c r="C533" s="211"/>
      <c r="D533" s="211"/>
      <c r="E533" s="211"/>
      <c r="F533" s="211"/>
      <c r="G533" s="211"/>
      <c r="H533" s="211"/>
      <c r="I533" s="211"/>
      <c r="J533" s="211"/>
      <c r="K533" s="211"/>
      <c r="L533" s="211"/>
      <c r="M533" s="211"/>
      <c r="N533" s="211"/>
      <c r="O533" s="211"/>
      <c r="P533" s="211"/>
      <c r="Q533" s="211"/>
      <c r="R533" s="211"/>
      <c r="S533" s="211"/>
      <c r="T533" s="211"/>
      <c r="U533" s="211"/>
      <c r="V533" s="211"/>
      <c r="W533" s="211"/>
      <c r="X533" s="211"/>
      <c r="Y533" s="211"/>
      <c r="Z533" s="211"/>
    </row>
    <row r="534" spans="1:26" ht="15.75" customHeight="1">
      <c r="A534" s="211"/>
      <c r="B534" s="211"/>
      <c r="C534" s="211"/>
      <c r="D534" s="211"/>
      <c r="E534" s="211"/>
      <c r="F534" s="211"/>
      <c r="G534" s="211"/>
      <c r="H534" s="211"/>
      <c r="I534" s="211"/>
      <c r="J534" s="211"/>
      <c r="K534" s="211"/>
      <c r="L534" s="211"/>
      <c r="M534" s="211"/>
      <c r="N534" s="211"/>
      <c r="O534" s="211"/>
      <c r="P534" s="211"/>
      <c r="Q534" s="211"/>
      <c r="R534" s="211"/>
      <c r="S534" s="211"/>
      <c r="T534" s="211"/>
      <c r="U534" s="211"/>
      <c r="V534" s="211"/>
      <c r="W534" s="211"/>
      <c r="X534" s="211"/>
      <c r="Y534" s="211"/>
      <c r="Z534" s="211"/>
    </row>
    <row r="535" spans="1:26" ht="15.75" customHeight="1">
      <c r="A535" s="211"/>
      <c r="B535" s="211"/>
      <c r="C535" s="211"/>
      <c r="D535" s="211"/>
      <c r="E535" s="211"/>
      <c r="F535" s="211"/>
      <c r="G535" s="211"/>
      <c r="H535" s="211"/>
      <c r="I535" s="211"/>
      <c r="J535" s="211"/>
      <c r="K535" s="211"/>
      <c r="L535" s="211"/>
      <c r="M535" s="211"/>
      <c r="N535" s="211"/>
      <c r="O535" s="211"/>
      <c r="P535" s="211"/>
      <c r="Q535" s="211"/>
      <c r="R535" s="211"/>
      <c r="S535" s="211"/>
      <c r="T535" s="211"/>
      <c r="U535" s="211"/>
      <c r="V535" s="211"/>
      <c r="W535" s="211"/>
      <c r="X535" s="211"/>
      <c r="Y535" s="211"/>
      <c r="Z535" s="211"/>
    </row>
    <row r="536" spans="1:26" ht="15.75" customHeight="1">
      <c r="A536" s="211"/>
      <c r="B536" s="211"/>
      <c r="C536" s="211"/>
      <c r="D536" s="211"/>
      <c r="E536" s="211"/>
      <c r="F536" s="211"/>
      <c r="G536" s="211"/>
      <c r="H536" s="211"/>
      <c r="I536" s="211"/>
      <c r="J536" s="211"/>
      <c r="K536" s="211"/>
      <c r="L536" s="211"/>
      <c r="M536" s="211"/>
      <c r="N536" s="211"/>
      <c r="O536" s="211"/>
      <c r="P536" s="211"/>
      <c r="Q536" s="211"/>
      <c r="R536" s="211"/>
      <c r="S536" s="211"/>
      <c r="T536" s="211"/>
      <c r="U536" s="211"/>
      <c r="V536" s="211"/>
      <c r="W536" s="211"/>
      <c r="X536" s="211"/>
      <c r="Y536" s="211"/>
      <c r="Z536" s="211"/>
    </row>
    <row r="537" spans="1:26" ht="15.75" customHeight="1">
      <c r="A537" s="211"/>
      <c r="B537" s="211"/>
      <c r="C537" s="211"/>
      <c r="D537" s="211"/>
      <c r="E537" s="211"/>
      <c r="F537" s="211"/>
      <c r="G537" s="211"/>
      <c r="H537" s="211"/>
      <c r="I537" s="211"/>
      <c r="J537" s="211"/>
      <c r="K537" s="211"/>
      <c r="L537" s="211"/>
      <c r="M537" s="211"/>
      <c r="N537" s="211"/>
      <c r="O537" s="211"/>
      <c r="P537" s="211"/>
      <c r="Q537" s="211"/>
      <c r="R537" s="211"/>
      <c r="S537" s="211"/>
      <c r="T537" s="211"/>
      <c r="U537" s="211"/>
      <c r="V537" s="211"/>
      <c r="W537" s="211"/>
      <c r="X537" s="211"/>
      <c r="Y537" s="211"/>
      <c r="Z537" s="211"/>
    </row>
    <row r="538" spans="1:26" ht="15.75" customHeight="1">
      <c r="A538" s="211"/>
      <c r="B538" s="211"/>
      <c r="C538" s="211"/>
      <c r="D538" s="211"/>
      <c r="E538" s="211"/>
      <c r="F538" s="211"/>
      <c r="G538" s="211"/>
      <c r="H538" s="211"/>
      <c r="I538" s="211"/>
      <c r="J538" s="211"/>
      <c r="K538" s="211"/>
      <c r="L538" s="211"/>
      <c r="M538" s="211"/>
      <c r="N538" s="211"/>
      <c r="O538" s="211"/>
      <c r="P538" s="211"/>
      <c r="Q538" s="211"/>
      <c r="R538" s="211"/>
      <c r="S538" s="211"/>
      <c r="T538" s="211"/>
      <c r="U538" s="211"/>
      <c r="V538" s="211"/>
      <c r="W538" s="211"/>
      <c r="X538" s="211"/>
      <c r="Y538" s="211"/>
      <c r="Z538" s="211"/>
    </row>
    <row r="539" spans="1:26" ht="15.75" customHeight="1">
      <c r="A539" s="211"/>
      <c r="B539" s="211"/>
      <c r="C539" s="211"/>
      <c r="D539" s="211"/>
      <c r="E539" s="211"/>
      <c r="F539" s="211"/>
      <c r="G539" s="211"/>
      <c r="H539" s="211"/>
      <c r="I539" s="211"/>
      <c r="J539" s="211"/>
      <c r="K539" s="211"/>
      <c r="L539" s="211"/>
      <c r="M539" s="211"/>
      <c r="N539" s="211"/>
      <c r="O539" s="211"/>
      <c r="P539" s="211"/>
      <c r="Q539" s="211"/>
      <c r="R539" s="211"/>
      <c r="S539" s="211"/>
      <c r="T539" s="211"/>
      <c r="U539" s="211"/>
      <c r="V539" s="211"/>
      <c r="W539" s="211"/>
      <c r="X539" s="211"/>
      <c r="Y539" s="211"/>
      <c r="Z539" s="211"/>
    </row>
    <row r="540" spans="1:26" ht="15.75" customHeight="1">
      <c r="A540" s="211"/>
      <c r="B540" s="211"/>
      <c r="C540" s="211"/>
      <c r="D540" s="211"/>
      <c r="E540" s="211"/>
      <c r="F540" s="211"/>
      <c r="G540" s="211"/>
      <c r="H540" s="211"/>
      <c r="I540" s="211"/>
      <c r="J540" s="211"/>
      <c r="K540" s="211"/>
      <c r="L540" s="211"/>
      <c r="M540" s="211"/>
      <c r="N540" s="211"/>
      <c r="O540" s="211"/>
      <c r="P540" s="211"/>
      <c r="Q540" s="211"/>
      <c r="R540" s="211"/>
      <c r="S540" s="211"/>
      <c r="T540" s="211"/>
      <c r="U540" s="211"/>
      <c r="V540" s="211"/>
      <c r="W540" s="211"/>
      <c r="X540" s="211"/>
      <c r="Y540" s="211"/>
      <c r="Z540" s="211"/>
    </row>
    <row r="541" spans="1:26" ht="15.75" customHeight="1">
      <c r="A541" s="211"/>
      <c r="B541" s="211"/>
      <c r="C541" s="211"/>
      <c r="D541" s="211"/>
      <c r="E541" s="211"/>
      <c r="F541" s="211"/>
      <c r="G541" s="211"/>
      <c r="H541" s="211"/>
      <c r="I541" s="211"/>
      <c r="J541" s="211"/>
      <c r="K541" s="211"/>
      <c r="L541" s="211"/>
      <c r="M541" s="211"/>
      <c r="N541" s="211"/>
      <c r="O541" s="211"/>
      <c r="P541" s="211"/>
      <c r="Q541" s="211"/>
      <c r="R541" s="211"/>
      <c r="S541" s="211"/>
      <c r="T541" s="211"/>
      <c r="U541" s="211"/>
      <c r="V541" s="211"/>
      <c r="W541" s="211"/>
      <c r="X541" s="211"/>
      <c r="Y541" s="211"/>
      <c r="Z541" s="211"/>
    </row>
    <row r="542" spans="1:26" ht="15.75" customHeight="1">
      <c r="A542" s="211"/>
      <c r="B542" s="211"/>
      <c r="C542" s="211"/>
      <c r="D542" s="211"/>
      <c r="E542" s="211"/>
      <c r="F542" s="211"/>
      <c r="G542" s="211"/>
      <c r="H542" s="211"/>
      <c r="I542" s="211"/>
      <c r="J542" s="211"/>
      <c r="K542" s="211"/>
      <c r="L542" s="211"/>
      <c r="M542" s="211"/>
      <c r="N542" s="211"/>
      <c r="O542" s="211"/>
      <c r="P542" s="211"/>
      <c r="Q542" s="211"/>
      <c r="R542" s="211"/>
      <c r="S542" s="211"/>
      <c r="T542" s="211"/>
      <c r="U542" s="211"/>
      <c r="V542" s="211"/>
      <c r="W542" s="211"/>
      <c r="X542" s="211"/>
      <c r="Y542" s="211"/>
      <c r="Z542" s="211"/>
    </row>
    <row r="543" spans="1:26" ht="15.75" customHeight="1">
      <c r="A543" s="211"/>
      <c r="B543" s="211"/>
      <c r="C543" s="211"/>
      <c r="D543" s="211"/>
      <c r="E543" s="211"/>
      <c r="F543" s="211"/>
      <c r="G543" s="211"/>
      <c r="H543" s="211"/>
      <c r="I543" s="211"/>
      <c r="J543" s="211"/>
      <c r="K543" s="211"/>
      <c r="L543" s="211"/>
      <c r="M543" s="211"/>
      <c r="N543" s="211"/>
      <c r="O543" s="211"/>
      <c r="P543" s="211"/>
      <c r="Q543" s="211"/>
      <c r="R543" s="211"/>
      <c r="S543" s="211"/>
      <c r="T543" s="211"/>
      <c r="U543" s="211"/>
      <c r="V543" s="211"/>
      <c r="W543" s="211"/>
      <c r="X543" s="211"/>
      <c r="Y543" s="211"/>
      <c r="Z543" s="211"/>
    </row>
    <row r="544" spans="1:26" ht="15.75" customHeight="1">
      <c r="A544" s="211"/>
      <c r="B544" s="211"/>
      <c r="C544" s="211"/>
      <c r="D544" s="211"/>
      <c r="E544" s="211"/>
      <c r="F544" s="211"/>
      <c r="G544" s="211"/>
      <c r="H544" s="211"/>
      <c r="I544" s="211"/>
      <c r="J544" s="211"/>
      <c r="K544" s="211"/>
      <c r="L544" s="211"/>
      <c r="M544" s="211"/>
      <c r="N544" s="211"/>
      <c r="O544" s="211"/>
      <c r="P544" s="211"/>
      <c r="Q544" s="211"/>
      <c r="R544" s="211"/>
      <c r="S544" s="211"/>
      <c r="T544" s="211"/>
      <c r="U544" s="211"/>
      <c r="V544" s="211"/>
      <c r="W544" s="211"/>
      <c r="X544" s="211"/>
      <c r="Y544" s="211"/>
      <c r="Z544" s="211"/>
    </row>
    <row r="545" spans="1:26" ht="15.75" customHeight="1">
      <c r="A545" s="211"/>
      <c r="B545" s="211"/>
      <c r="C545" s="211"/>
      <c r="D545" s="211"/>
      <c r="E545" s="211"/>
      <c r="F545" s="211"/>
      <c r="G545" s="211"/>
      <c r="H545" s="211"/>
      <c r="I545" s="211"/>
      <c r="J545" s="211"/>
      <c r="K545" s="211"/>
      <c r="L545" s="211"/>
      <c r="M545" s="211"/>
      <c r="N545" s="211"/>
      <c r="O545" s="211"/>
      <c r="P545" s="211"/>
      <c r="Q545" s="211"/>
      <c r="R545" s="211"/>
      <c r="S545" s="211"/>
      <c r="T545" s="211"/>
      <c r="U545" s="211"/>
      <c r="V545" s="211"/>
      <c r="W545" s="211"/>
      <c r="X545" s="211"/>
      <c r="Y545" s="211"/>
      <c r="Z545" s="211"/>
    </row>
    <row r="546" spans="1:26" ht="15.75" customHeight="1">
      <c r="A546" s="211"/>
      <c r="B546" s="211"/>
      <c r="C546" s="211"/>
      <c r="D546" s="211"/>
      <c r="E546" s="211"/>
      <c r="F546" s="211"/>
      <c r="G546" s="211"/>
      <c r="H546" s="211"/>
      <c r="I546" s="211"/>
      <c r="J546" s="211"/>
      <c r="K546" s="211"/>
      <c r="L546" s="211"/>
      <c r="M546" s="211"/>
      <c r="N546" s="211"/>
      <c r="O546" s="211"/>
      <c r="P546" s="211"/>
      <c r="Q546" s="211"/>
      <c r="R546" s="211"/>
      <c r="S546" s="211"/>
      <c r="T546" s="211"/>
      <c r="U546" s="211"/>
      <c r="V546" s="211"/>
      <c r="W546" s="211"/>
      <c r="X546" s="211"/>
      <c r="Y546" s="211"/>
      <c r="Z546" s="211"/>
    </row>
    <row r="547" spans="1:26" ht="15.75" customHeight="1">
      <c r="A547" s="211"/>
      <c r="B547" s="211"/>
      <c r="C547" s="211"/>
      <c r="D547" s="211"/>
      <c r="E547" s="211"/>
      <c r="F547" s="211"/>
      <c r="G547" s="211"/>
      <c r="H547" s="211"/>
      <c r="I547" s="211"/>
      <c r="J547" s="211"/>
      <c r="K547" s="211"/>
      <c r="L547" s="211"/>
      <c r="M547" s="211"/>
      <c r="N547" s="211"/>
      <c r="O547" s="211"/>
      <c r="P547" s="211"/>
      <c r="Q547" s="211"/>
      <c r="R547" s="211"/>
      <c r="S547" s="211"/>
      <c r="T547" s="211"/>
      <c r="U547" s="211"/>
      <c r="V547" s="211"/>
      <c r="W547" s="211"/>
      <c r="X547" s="211"/>
      <c r="Y547" s="211"/>
      <c r="Z547" s="211"/>
    </row>
    <row r="548" spans="1:26" ht="15.75" customHeight="1">
      <c r="A548" s="211"/>
      <c r="B548" s="211"/>
      <c r="C548" s="211"/>
      <c r="D548" s="211"/>
      <c r="E548" s="211"/>
      <c r="F548" s="211"/>
      <c r="G548" s="211"/>
      <c r="H548" s="211"/>
      <c r="I548" s="211"/>
      <c r="J548" s="211"/>
      <c r="K548" s="211"/>
      <c r="L548" s="211"/>
      <c r="M548" s="211"/>
      <c r="N548" s="211"/>
      <c r="O548" s="211"/>
      <c r="P548" s="211"/>
      <c r="Q548" s="211"/>
      <c r="R548" s="211"/>
      <c r="S548" s="211"/>
      <c r="T548" s="211"/>
      <c r="U548" s="211"/>
      <c r="V548" s="211"/>
      <c r="W548" s="211"/>
      <c r="X548" s="211"/>
      <c r="Y548" s="211"/>
      <c r="Z548" s="211"/>
    </row>
    <row r="549" spans="1:26" ht="15.75" customHeight="1">
      <c r="A549" s="211"/>
      <c r="B549" s="211"/>
      <c r="C549" s="211"/>
      <c r="D549" s="211"/>
      <c r="E549" s="211"/>
      <c r="F549" s="211"/>
      <c r="G549" s="211"/>
      <c r="H549" s="211"/>
      <c r="I549" s="211"/>
      <c r="J549" s="211"/>
      <c r="K549" s="211"/>
      <c r="L549" s="211"/>
      <c r="M549" s="211"/>
      <c r="N549" s="211"/>
      <c r="O549" s="211"/>
      <c r="P549" s="211"/>
      <c r="Q549" s="211"/>
      <c r="R549" s="211"/>
      <c r="S549" s="211"/>
      <c r="T549" s="211"/>
      <c r="U549" s="211"/>
      <c r="V549" s="211"/>
      <c r="W549" s="211"/>
      <c r="X549" s="211"/>
      <c r="Y549" s="211"/>
      <c r="Z549" s="211"/>
    </row>
    <row r="550" spans="1:26" ht="15.75" customHeight="1">
      <c r="A550" s="211"/>
      <c r="B550" s="211"/>
      <c r="C550" s="211"/>
      <c r="D550" s="211"/>
      <c r="E550" s="211"/>
      <c r="F550" s="211"/>
      <c r="G550" s="211"/>
      <c r="H550" s="211"/>
      <c r="I550" s="211"/>
      <c r="J550" s="211"/>
      <c r="K550" s="211"/>
      <c r="L550" s="211"/>
      <c r="M550" s="211"/>
      <c r="N550" s="211"/>
      <c r="O550" s="211"/>
      <c r="P550" s="211"/>
      <c r="Q550" s="211"/>
      <c r="R550" s="211"/>
      <c r="S550" s="211"/>
      <c r="T550" s="211"/>
      <c r="U550" s="211"/>
      <c r="V550" s="211"/>
      <c r="W550" s="211"/>
      <c r="X550" s="211"/>
      <c r="Y550" s="211"/>
      <c r="Z550" s="211"/>
    </row>
    <row r="551" spans="1:26" ht="15.75" customHeight="1">
      <c r="A551" s="211"/>
      <c r="B551" s="211"/>
      <c r="C551" s="211"/>
      <c r="D551" s="211"/>
      <c r="E551" s="211"/>
      <c r="F551" s="211"/>
      <c r="G551" s="211"/>
      <c r="H551" s="211"/>
      <c r="I551" s="211"/>
      <c r="J551" s="211"/>
      <c r="K551" s="211"/>
      <c r="L551" s="211"/>
      <c r="M551" s="211"/>
      <c r="N551" s="211"/>
      <c r="O551" s="211"/>
      <c r="P551" s="211"/>
      <c r="Q551" s="211"/>
      <c r="R551" s="211"/>
      <c r="S551" s="211"/>
      <c r="T551" s="211"/>
      <c r="U551" s="211"/>
      <c r="V551" s="211"/>
      <c r="W551" s="211"/>
      <c r="X551" s="211"/>
      <c r="Y551" s="211"/>
      <c r="Z551" s="211"/>
    </row>
    <row r="552" spans="1:26" ht="15.75" customHeight="1">
      <c r="A552" s="211"/>
      <c r="B552" s="211"/>
      <c r="C552" s="211"/>
      <c r="D552" s="211"/>
      <c r="E552" s="211"/>
      <c r="F552" s="211"/>
      <c r="G552" s="211"/>
      <c r="H552" s="211"/>
      <c r="I552" s="211"/>
      <c r="J552" s="211"/>
      <c r="K552" s="211"/>
      <c r="L552" s="211"/>
      <c r="M552" s="211"/>
      <c r="N552" s="211"/>
      <c r="O552" s="211"/>
      <c r="P552" s="211"/>
      <c r="Q552" s="211"/>
      <c r="R552" s="211"/>
      <c r="S552" s="211"/>
      <c r="T552" s="211"/>
      <c r="U552" s="211"/>
      <c r="V552" s="211"/>
      <c r="W552" s="211"/>
      <c r="X552" s="211"/>
      <c r="Y552" s="211"/>
      <c r="Z552" s="211"/>
    </row>
    <row r="553" spans="1:26" ht="15.75" customHeight="1">
      <c r="A553" s="211"/>
      <c r="B553" s="211"/>
      <c r="C553" s="211"/>
      <c r="D553" s="211"/>
      <c r="E553" s="211"/>
      <c r="F553" s="211"/>
      <c r="G553" s="211"/>
      <c r="H553" s="211"/>
      <c r="I553" s="211"/>
      <c r="J553" s="211"/>
      <c r="K553" s="211"/>
      <c r="L553" s="211"/>
      <c r="M553" s="211"/>
      <c r="N553" s="211"/>
      <c r="O553" s="211"/>
      <c r="P553" s="211"/>
      <c r="Q553" s="211"/>
      <c r="R553" s="211"/>
      <c r="S553" s="211"/>
      <c r="T553" s="211"/>
      <c r="U553" s="211"/>
      <c r="V553" s="211"/>
      <c r="W553" s="211"/>
      <c r="X553" s="211"/>
      <c r="Y553" s="211"/>
      <c r="Z553" s="211"/>
    </row>
    <row r="554" spans="1:26" ht="15.75" customHeight="1">
      <c r="A554" s="211"/>
      <c r="B554" s="211"/>
      <c r="C554" s="211"/>
      <c r="D554" s="211"/>
      <c r="E554" s="211"/>
      <c r="F554" s="211"/>
      <c r="G554" s="211"/>
      <c r="H554" s="211"/>
      <c r="I554" s="211"/>
      <c r="J554" s="211"/>
      <c r="K554" s="211"/>
      <c r="L554" s="211"/>
      <c r="M554" s="211"/>
      <c r="N554" s="211"/>
      <c r="O554" s="211"/>
      <c r="P554" s="211"/>
      <c r="Q554" s="211"/>
      <c r="R554" s="211"/>
      <c r="S554" s="211"/>
      <c r="T554" s="211"/>
      <c r="U554" s="211"/>
      <c r="V554" s="211"/>
      <c r="W554" s="211"/>
      <c r="X554" s="211"/>
      <c r="Y554" s="211"/>
      <c r="Z554" s="211"/>
    </row>
    <row r="555" spans="1:26" ht="15.75" customHeight="1">
      <c r="A555" s="211"/>
      <c r="B555" s="211"/>
      <c r="C555" s="211"/>
      <c r="D555" s="211"/>
      <c r="E555" s="211"/>
      <c r="F555" s="211"/>
      <c r="G555" s="211"/>
      <c r="H555" s="211"/>
      <c r="I555" s="211"/>
      <c r="J555" s="211"/>
      <c r="K555" s="211"/>
      <c r="L555" s="211"/>
      <c r="M555" s="211"/>
      <c r="N555" s="211"/>
      <c r="O555" s="211"/>
      <c r="P555" s="211"/>
      <c r="Q555" s="211"/>
      <c r="R555" s="211"/>
      <c r="S555" s="211"/>
      <c r="T555" s="211"/>
      <c r="U555" s="211"/>
      <c r="V555" s="211"/>
      <c r="W555" s="211"/>
      <c r="X555" s="211"/>
      <c r="Y555" s="211"/>
      <c r="Z555" s="211"/>
    </row>
    <row r="556" spans="1:26" ht="15.75" customHeight="1">
      <c r="A556" s="211"/>
      <c r="B556" s="211"/>
      <c r="C556" s="211"/>
      <c r="D556" s="211"/>
      <c r="E556" s="211"/>
      <c r="F556" s="211"/>
      <c r="G556" s="211"/>
      <c r="H556" s="211"/>
      <c r="I556" s="211"/>
      <c r="J556" s="211"/>
      <c r="K556" s="211"/>
      <c r="L556" s="211"/>
      <c r="M556" s="211"/>
      <c r="N556" s="211"/>
      <c r="O556" s="211"/>
      <c r="P556" s="211"/>
      <c r="Q556" s="211"/>
      <c r="R556" s="211"/>
      <c r="S556" s="211"/>
      <c r="T556" s="211"/>
      <c r="U556" s="211"/>
      <c r="V556" s="211"/>
      <c r="W556" s="211"/>
      <c r="X556" s="211"/>
      <c r="Y556" s="211"/>
      <c r="Z556" s="211"/>
    </row>
    <row r="557" spans="1:26" ht="15.75" customHeight="1">
      <c r="A557" s="211"/>
      <c r="B557" s="211"/>
      <c r="C557" s="211"/>
      <c r="D557" s="211"/>
      <c r="E557" s="211"/>
      <c r="F557" s="211"/>
      <c r="G557" s="211"/>
      <c r="H557" s="211"/>
      <c r="I557" s="211"/>
      <c r="J557" s="211"/>
      <c r="K557" s="211"/>
      <c r="L557" s="211"/>
      <c r="M557" s="211"/>
      <c r="N557" s="211"/>
      <c r="O557" s="211"/>
      <c r="P557" s="211"/>
      <c r="Q557" s="211"/>
      <c r="R557" s="211"/>
      <c r="S557" s="211"/>
      <c r="T557" s="211"/>
      <c r="U557" s="211"/>
      <c r="V557" s="211"/>
      <c r="W557" s="211"/>
      <c r="X557" s="211"/>
      <c r="Y557" s="211"/>
      <c r="Z557" s="211"/>
    </row>
    <row r="558" spans="1:26" ht="15.75" customHeight="1">
      <c r="A558" s="211"/>
      <c r="B558" s="211"/>
      <c r="C558" s="211"/>
      <c r="D558" s="211"/>
      <c r="E558" s="211"/>
      <c r="F558" s="211"/>
      <c r="G558" s="211"/>
      <c r="H558" s="211"/>
      <c r="I558" s="211"/>
      <c r="J558" s="211"/>
      <c r="K558" s="211"/>
      <c r="L558" s="211"/>
      <c r="M558" s="211"/>
      <c r="N558" s="211"/>
      <c r="O558" s="211"/>
      <c r="P558" s="211"/>
      <c r="Q558" s="211"/>
      <c r="R558" s="211"/>
      <c r="S558" s="211"/>
      <c r="T558" s="211"/>
      <c r="U558" s="211"/>
      <c r="V558" s="211"/>
      <c r="W558" s="211"/>
      <c r="X558" s="211"/>
      <c r="Y558" s="211"/>
      <c r="Z558" s="211"/>
    </row>
    <row r="559" spans="1:26" ht="15.75" customHeight="1">
      <c r="A559" s="211"/>
      <c r="B559" s="211"/>
      <c r="C559" s="211"/>
      <c r="D559" s="211"/>
      <c r="E559" s="211"/>
      <c r="F559" s="211"/>
      <c r="G559" s="211"/>
      <c r="H559" s="211"/>
      <c r="I559" s="211"/>
      <c r="J559" s="211"/>
      <c r="K559" s="211"/>
      <c r="L559" s="211"/>
      <c r="M559" s="211"/>
      <c r="N559" s="211"/>
      <c r="O559" s="211"/>
      <c r="P559" s="211"/>
      <c r="Q559" s="211"/>
      <c r="R559" s="211"/>
      <c r="S559" s="211"/>
      <c r="T559" s="211"/>
      <c r="U559" s="211"/>
      <c r="V559" s="211"/>
      <c r="W559" s="211"/>
      <c r="X559" s="211"/>
      <c r="Y559" s="211"/>
      <c r="Z559" s="211"/>
    </row>
    <row r="560" spans="1:26" ht="15.75" customHeight="1">
      <c r="A560" s="211"/>
      <c r="B560" s="211"/>
      <c r="C560" s="211"/>
      <c r="D560" s="211"/>
      <c r="E560" s="211"/>
      <c r="F560" s="211"/>
      <c r="G560" s="211"/>
      <c r="H560" s="211"/>
      <c r="I560" s="211"/>
      <c r="J560" s="211"/>
      <c r="K560" s="211"/>
      <c r="L560" s="211"/>
      <c r="M560" s="211"/>
      <c r="N560" s="211"/>
      <c r="O560" s="211"/>
      <c r="P560" s="211"/>
      <c r="Q560" s="211"/>
      <c r="R560" s="211"/>
      <c r="S560" s="211"/>
      <c r="T560" s="211"/>
      <c r="U560" s="211"/>
      <c r="V560" s="211"/>
      <c r="W560" s="211"/>
      <c r="X560" s="211"/>
      <c r="Y560" s="211"/>
      <c r="Z560" s="211"/>
    </row>
    <row r="561" spans="1:26" ht="15.75" customHeight="1">
      <c r="A561" s="211"/>
      <c r="B561" s="211"/>
      <c r="C561" s="211"/>
      <c r="D561" s="211"/>
      <c r="E561" s="211"/>
      <c r="F561" s="211"/>
      <c r="G561" s="211"/>
      <c r="H561" s="211"/>
      <c r="I561" s="211"/>
      <c r="J561" s="211"/>
      <c r="K561" s="211"/>
      <c r="L561" s="211"/>
      <c r="M561" s="211"/>
      <c r="N561" s="211"/>
      <c r="O561" s="211"/>
      <c r="P561" s="211"/>
      <c r="Q561" s="211"/>
      <c r="R561" s="211"/>
      <c r="S561" s="211"/>
      <c r="T561" s="211"/>
      <c r="U561" s="211"/>
      <c r="V561" s="211"/>
      <c r="W561" s="211"/>
      <c r="X561" s="211"/>
      <c r="Y561" s="211"/>
      <c r="Z561" s="211"/>
    </row>
    <row r="562" spans="1:26" ht="15.75" customHeight="1">
      <c r="A562" s="211"/>
      <c r="B562" s="211"/>
      <c r="C562" s="211"/>
      <c r="D562" s="211"/>
      <c r="E562" s="211"/>
      <c r="F562" s="211"/>
      <c r="G562" s="211"/>
      <c r="H562" s="211"/>
      <c r="I562" s="211"/>
      <c r="J562" s="211"/>
      <c r="K562" s="211"/>
      <c r="L562" s="211"/>
      <c r="M562" s="211"/>
      <c r="N562" s="211"/>
      <c r="O562" s="211"/>
      <c r="P562" s="211"/>
      <c r="Q562" s="211"/>
      <c r="R562" s="211"/>
      <c r="S562" s="211"/>
      <c r="T562" s="211"/>
      <c r="U562" s="211"/>
      <c r="V562" s="211"/>
      <c r="W562" s="211"/>
      <c r="X562" s="211"/>
      <c r="Y562" s="211"/>
      <c r="Z562" s="211"/>
    </row>
    <row r="563" spans="1:26" ht="15.75" customHeight="1">
      <c r="A563" s="211"/>
      <c r="B563" s="211"/>
      <c r="C563" s="211"/>
      <c r="D563" s="211"/>
      <c r="E563" s="211"/>
      <c r="F563" s="211"/>
      <c r="G563" s="211"/>
      <c r="H563" s="211"/>
      <c r="I563" s="211"/>
      <c r="J563" s="211"/>
      <c r="K563" s="211"/>
      <c r="L563" s="211"/>
      <c r="M563" s="211"/>
      <c r="N563" s="211"/>
      <c r="O563" s="211"/>
      <c r="P563" s="211"/>
      <c r="Q563" s="211"/>
      <c r="R563" s="211"/>
      <c r="S563" s="211"/>
      <c r="T563" s="211"/>
      <c r="U563" s="211"/>
      <c r="V563" s="211"/>
      <c r="W563" s="211"/>
      <c r="X563" s="211"/>
      <c r="Y563" s="211"/>
      <c r="Z563" s="211"/>
    </row>
    <row r="564" spans="1:26" ht="15.75" customHeight="1">
      <c r="A564" s="211"/>
      <c r="B564" s="211"/>
      <c r="C564" s="211"/>
      <c r="D564" s="211"/>
      <c r="E564" s="211"/>
      <c r="F564" s="211"/>
      <c r="G564" s="211"/>
      <c r="H564" s="211"/>
      <c r="I564" s="211"/>
      <c r="J564" s="211"/>
      <c r="K564" s="211"/>
      <c r="L564" s="211"/>
      <c r="M564" s="211"/>
      <c r="N564" s="211"/>
      <c r="O564" s="211"/>
      <c r="P564" s="211"/>
      <c r="Q564" s="211"/>
      <c r="R564" s="211"/>
      <c r="S564" s="211"/>
      <c r="T564" s="211"/>
      <c r="U564" s="211"/>
      <c r="V564" s="211"/>
      <c r="W564" s="211"/>
      <c r="X564" s="211"/>
      <c r="Y564" s="211"/>
      <c r="Z564" s="211"/>
    </row>
    <row r="565" spans="1:26" ht="15.75" customHeight="1">
      <c r="A565" s="211"/>
      <c r="B565" s="211"/>
      <c r="C565" s="211"/>
      <c r="D565" s="211"/>
      <c r="E565" s="211"/>
      <c r="F565" s="211"/>
      <c r="G565" s="211"/>
      <c r="H565" s="211"/>
      <c r="I565" s="211"/>
      <c r="J565" s="211"/>
      <c r="K565" s="211"/>
      <c r="L565" s="211"/>
      <c r="M565" s="211"/>
      <c r="N565" s="211"/>
      <c r="O565" s="211"/>
      <c r="P565" s="211"/>
      <c r="Q565" s="211"/>
      <c r="R565" s="211"/>
      <c r="S565" s="211"/>
      <c r="T565" s="211"/>
      <c r="U565" s="211"/>
      <c r="V565" s="211"/>
      <c r="W565" s="211"/>
      <c r="X565" s="211"/>
      <c r="Y565" s="211"/>
      <c r="Z565" s="211"/>
    </row>
    <row r="566" spans="1:26" ht="15.75" customHeight="1">
      <c r="A566" s="211"/>
      <c r="B566" s="211"/>
      <c r="C566" s="211"/>
      <c r="D566" s="211"/>
      <c r="E566" s="211"/>
      <c r="F566" s="211"/>
      <c r="G566" s="211"/>
      <c r="H566" s="211"/>
      <c r="I566" s="211"/>
      <c r="J566" s="211"/>
      <c r="K566" s="211"/>
      <c r="L566" s="211"/>
      <c r="M566" s="211"/>
      <c r="N566" s="211"/>
      <c r="O566" s="211"/>
      <c r="P566" s="211"/>
      <c r="Q566" s="211"/>
      <c r="R566" s="211"/>
      <c r="S566" s="211"/>
      <c r="T566" s="211"/>
      <c r="U566" s="211"/>
      <c r="V566" s="211"/>
      <c r="W566" s="211"/>
      <c r="X566" s="211"/>
      <c r="Y566" s="211"/>
      <c r="Z566" s="211"/>
    </row>
    <row r="567" spans="1:26" ht="15.75" customHeight="1">
      <c r="A567" s="211"/>
      <c r="B567" s="211"/>
      <c r="C567" s="211"/>
      <c r="D567" s="211"/>
      <c r="E567" s="211"/>
      <c r="F567" s="211"/>
      <c r="G567" s="211"/>
      <c r="H567" s="211"/>
      <c r="I567" s="211"/>
      <c r="J567" s="211"/>
      <c r="K567" s="211"/>
      <c r="L567" s="211"/>
      <c r="M567" s="211"/>
      <c r="N567" s="211"/>
      <c r="O567" s="211"/>
      <c r="P567" s="211"/>
      <c r="Q567" s="211"/>
      <c r="R567" s="211"/>
      <c r="S567" s="211"/>
      <c r="T567" s="211"/>
      <c r="U567" s="211"/>
      <c r="V567" s="211"/>
      <c r="W567" s="211"/>
      <c r="X567" s="211"/>
      <c r="Y567" s="211"/>
      <c r="Z567" s="211"/>
    </row>
    <row r="568" spans="1:26" ht="15.75" customHeight="1">
      <c r="A568" s="211"/>
      <c r="B568" s="211"/>
      <c r="C568" s="211"/>
      <c r="D568" s="211"/>
      <c r="E568" s="211"/>
      <c r="F568" s="211"/>
      <c r="G568" s="211"/>
      <c r="H568" s="211"/>
      <c r="I568" s="211"/>
      <c r="J568" s="211"/>
      <c r="K568" s="211"/>
      <c r="L568" s="211"/>
      <c r="M568" s="211"/>
      <c r="N568" s="211"/>
      <c r="O568" s="211"/>
      <c r="P568" s="211"/>
      <c r="Q568" s="211"/>
      <c r="R568" s="211"/>
      <c r="S568" s="211"/>
      <c r="T568" s="211"/>
      <c r="U568" s="211"/>
      <c r="V568" s="211"/>
      <c r="W568" s="211"/>
      <c r="X568" s="211"/>
      <c r="Y568" s="211"/>
      <c r="Z568" s="211"/>
    </row>
    <row r="569" spans="1:26" ht="15.75" customHeight="1">
      <c r="A569" s="211"/>
      <c r="B569" s="211"/>
      <c r="C569" s="211"/>
      <c r="D569" s="211"/>
      <c r="E569" s="211"/>
      <c r="F569" s="211"/>
      <c r="G569" s="211"/>
      <c r="H569" s="211"/>
      <c r="I569" s="211"/>
      <c r="J569" s="211"/>
      <c r="K569" s="211"/>
      <c r="L569" s="211"/>
      <c r="M569" s="211"/>
      <c r="N569" s="211"/>
      <c r="O569" s="211"/>
      <c r="P569" s="211"/>
      <c r="Q569" s="211"/>
      <c r="R569" s="211"/>
      <c r="S569" s="211"/>
      <c r="T569" s="211"/>
      <c r="U569" s="211"/>
      <c r="V569" s="211"/>
      <c r="W569" s="211"/>
      <c r="X569" s="211"/>
      <c r="Y569" s="211"/>
      <c r="Z569" s="211"/>
    </row>
    <row r="570" spans="1:26" ht="15.75" customHeight="1">
      <c r="A570" s="211"/>
      <c r="B570" s="211"/>
      <c r="C570" s="211"/>
      <c r="D570" s="211"/>
      <c r="E570" s="211"/>
      <c r="F570" s="211"/>
      <c r="G570" s="211"/>
      <c r="H570" s="211"/>
      <c r="I570" s="211"/>
      <c r="J570" s="211"/>
      <c r="K570" s="211"/>
      <c r="L570" s="211"/>
      <c r="M570" s="211"/>
      <c r="N570" s="211"/>
      <c r="O570" s="211"/>
      <c r="P570" s="211"/>
      <c r="Q570" s="211"/>
      <c r="R570" s="211"/>
      <c r="S570" s="211"/>
      <c r="T570" s="211"/>
      <c r="U570" s="211"/>
      <c r="V570" s="211"/>
      <c r="W570" s="211"/>
      <c r="X570" s="211"/>
      <c r="Y570" s="211"/>
      <c r="Z570" s="211"/>
    </row>
    <row r="571" spans="1:26" ht="15.75" customHeight="1">
      <c r="A571" s="211"/>
      <c r="B571" s="211"/>
      <c r="C571" s="211"/>
      <c r="D571" s="211"/>
      <c r="E571" s="211"/>
      <c r="F571" s="211"/>
      <c r="G571" s="211"/>
      <c r="H571" s="211"/>
      <c r="I571" s="211"/>
      <c r="J571" s="211"/>
      <c r="K571" s="211"/>
      <c r="L571" s="211"/>
      <c r="M571" s="211"/>
      <c r="N571" s="211"/>
      <c r="O571" s="211"/>
      <c r="P571" s="211"/>
      <c r="Q571" s="211"/>
      <c r="R571" s="211"/>
      <c r="S571" s="211"/>
      <c r="T571" s="211"/>
      <c r="U571" s="211"/>
      <c r="V571" s="211"/>
      <c r="W571" s="211"/>
      <c r="X571" s="211"/>
      <c r="Y571" s="211"/>
      <c r="Z571" s="211"/>
    </row>
    <row r="572" spans="1:26" ht="15.75" customHeight="1">
      <c r="A572" s="211"/>
      <c r="B572" s="211"/>
      <c r="C572" s="211"/>
      <c r="D572" s="211"/>
      <c r="E572" s="211"/>
      <c r="F572" s="211"/>
      <c r="G572" s="211"/>
      <c r="H572" s="211"/>
      <c r="I572" s="211"/>
      <c r="J572" s="211"/>
      <c r="K572" s="211"/>
      <c r="L572" s="211"/>
      <c r="M572" s="211"/>
      <c r="N572" s="211"/>
      <c r="O572" s="211"/>
      <c r="P572" s="211"/>
      <c r="Q572" s="211"/>
      <c r="R572" s="211"/>
      <c r="S572" s="211"/>
      <c r="T572" s="211"/>
      <c r="U572" s="211"/>
      <c r="V572" s="211"/>
      <c r="W572" s="211"/>
      <c r="X572" s="211"/>
      <c r="Y572" s="211"/>
      <c r="Z572" s="211"/>
    </row>
    <row r="573" spans="1:26" ht="15.75" customHeight="1">
      <c r="A573" s="211"/>
      <c r="B573" s="211"/>
      <c r="C573" s="211"/>
      <c r="D573" s="211"/>
      <c r="E573" s="211"/>
      <c r="F573" s="211"/>
      <c r="G573" s="211"/>
      <c r="H573" s="211"/>
      <c r="I573" s="211"/>
      <c r="J573" s="211"/>
      <c r="K573" s="211"/>
      <c r="L573" s="211"/>
      <c r="M573" s="211"/>
      <c r="N573" s="211"/>
      <c r="O573" s="211"/>
      <c r="P573" s="211"/>
      <c r="Q573" s="211"/>
      <c r="R573" s="211"/>
      <c r="S573" s="211"/>
      <c r="T573" s="211"/>
      <c r="U573" s="211"/>
      <c r="V573" s="211"/>
      <c r="W573" s="211"/>
      <c r="X573" s="211"/>
      <c r="Y573" s="211"/>
      <c r="Z573" s="211"/>
    </row>
    <row r="574" spans="1:26" ht="15.75" customHeight="1">
      <c r="A574" s="211"/>
      <c r="B574" s="211"/>
      <c r="C574" s="211"/>
      <c r="D574" s="211"/>
      <c r="E574" s="211"/>
      <c r="F574" s="211"/>
      <c r="G574" s="211"/>
      <c r="H574" s="211"/>
      <c r="I574" s="211"/>
      <c r="J574" s="211"/>
      <c r="K574" s="211"/>
      <c r="L574" s="211"/>
      <c r="M574" s="211"/>
      <c r="N574" s="211"/>
      <c r="O574" s="211"/>
      <c r="P574" s="211"/>
      <c r="Q574" s="211"/>
      <c r="R574" s="211"/>
      <c r="S574" s="211"/>
      <c r="T574" s="211"/>
      <c r="U574" s="211"/>
      <c r="V574" s="211"/>
      <c r="W574" s="211"/>
      <c r="X574" s="211"/>
      <c r="Y574" s="211"/>
      <c r="Z574" s="211"/>
    </row>
    <row r="575" spans="1:26" ht="15.75" customHeight="1">
      <c r="A575" s="211"/>
      <c r="B575" s="211"/>
      <c r="C575" s="211"/>
      <c r="D575" s="211"/>
      <c r="E575" s="211"/>
      <c r="F575" s="211"/>
      <c r="G575" s="211"/>
      <c r="H575" s="211"/>
      <c r="I575" s="211"/>
      <c r="J575" s="211"/>
      <c r="K575" s="211"/>
      <c r="L575" s="211"/>
      <c r="M575" s="211"/>
      <c r="N575" s="211"/>
      <c r="O575" s="211"/>
      <c r="P575" s="211"/>
      <c r="Q575" s="211"/>
      <c r="R575" s="211"/>
      <c r="S575" s="211"/>
      <c r="T575" s="211"/>
      <c r="U575" s="211"/>
      <c r="V575" s="211"/>
      <c r="W575" s="211"/>
      <c r="X575" s="211"/>
      <c r="Y575" s="211"/>
      <c r="Z575" s="211"/>
    </row>
    <row r="576" spans="1:26" ht="15.75" customHeight="1">
      <c r="A576" s="211"/>
      <c r="B576" s="211"/>
      <c r="C576" s="211"/>
      <c r="D576" s="211"/>
      <c r="E576" s="211"/>
      <c r="F576" s="211"/>
      <c r="G576" s="211"/>
      <c r="H576" s="211"/>
      <c r="I576" s="211"/>
      <c r="J576" s="211"/>
      <c r="K576" s="211"/>
      <c r="L576" s="211"/>
      <c r="M576" s="211"/>
      <c r="N576" s="211"/>
      <c r="O576" s="211"/>
      <c r="P576" s="211"/>
      <c r="Q576" s="211"/>
      <c r="R576" s="211"/>
      <c r="S576" s="211"/>
      <c r="T576" s="211"/>
      <c r="U576" s="211"/>
      <c r="V576" s="211"/>
      <c r="W576" s="211"/>
      <c r="X576" s="211"/>
      <c r="Y576" s="211"/>
      <c r="Z576" s="211"/>
    </row>
    <row r="577" spans="1:26" ht="15.75" customHeight="1">
      <c r="A577" s="211"/>
      <c r="B577" s="211"/>
      <c r="C577" s="211"/>
      <c r="D577" s="211"/>
      <c r="E577" s="211"/>
      <c r="F577" s="211"/>
      <c r="G577" s="211"/>
      <c r="H577" s="211"/>
      <c r="I577" s="211"/>
      <c r="J577" s="211"/>
      <c r="K577" s="211"/>
      <c r="L577" s="211"/>
      <c r="M577" s="211"/>
      <c r="N577" s="211"/>
      <c r="O577" s="211"/>
      <c r="P577" s="211"/>
      <c r="Q577" s="211"/>
      <c r="R577" s="211"/>
      <c r="S577" s="211"/>
      <c r="T577" s="211"/>
      <c r="U577" s="211"/>
      <c r="V577" s="211"/>
      <c r="W577" s="211"/>
      <c r="X577" s="211"/>
      <c r="Y577" s="211"/>
      <c r="Z577" s="211"/>
    </row>
    <row r="578" spans="1:26" ht="15.75" customHeight="1">
      <c r="A578" s="211"/>
      <c r="B578" s="211"/>
      <c r="C578" s="211"/>
      <c r="D578" s="211"/>
      <c r="E578" s="211"/>
      <c r="F578" s="211"/>
      <c r="G578" s="211"/>
      <c r="H578" s="211"/>
      <c r="I578" s="211"/>
      <c r="J578" s="211"/>
      <c r="K578" s="211"/>
      <c r="L578" s="211"/>
      <c r="M578" s="211"/>
      <c r="N578" s="211"/>
      <c r="O578" s="211"/>
      <c r="P578" s="211"/>
      <c r="Q578" s="211"/>
      <c r="R578" s="211"/>
      <c r="S578" s="211"/>
      <c r="T578" s="211"/>
      <c r="U578" s="211"/>
      <c r="V578" s="211"/>
      <c r="W578" s="211"/>
      <c r="X578" s="211"/>
      <c r="Y578" s="211"/>
      <c r="Z578" s="211"/>
    </row>
    <row r="579" spans="1:26" ht="15.75" customHeight="1">
      <c r="A579" s="211"/>
      <c r="B579" s="211"/>
      <c r="C579" s="211"/>
      <c r="D579" s="211"/>
      <c r="E579" s="211"/>
      <c r="F579" s="211"/>
      <c r="G579" s="211"/>
      <c r="H579" s="211"/>
      <c r="I579" s="211"/>
      <c r="J579" s="211"/>
      <c r="K579" s="211"/>
      <c r="L579" s="211"/>
      <c r="M579" s="211"/>
      <c r="N579" s="211"/>
      <c r="O579" s="211"/>
      <c r="P579" s="211"/>
      <c r="Q579" s="211"/>
      <c r="R579" s="211"/>
      <c r="S579" s="211"/>
      <c r="T579" s="211"/>
      <c r="U579" s="211"/>
      <c r="V579" s="211"/>
      <c r="W579" s="211"/>
      <c r="X579" s="211"/>
      <c r="Y579" s="211"/>
      <c r="Z579" s="211"/>
    </row>
    <row r="580" spans="1:26" ht="15.75" customHeight="1">
      <c r="A580" s="211"/>
      <c r="B580" s="211"/>
      <c r="C580" s="211"/>
      <c r="D580" s="211"/>
      <c r="E580" s="211"/>
      <c r="F580" s="211"/>
      <c r="G580" s="211"/>
      <c r="H580" s="211"/>
      <c r="I580" s="211"/>
      <c r="J580" s="211"/>
      <c r="K580" s="211"/>
      <c r="L580" s="211"/>
      <c r="M580" s="211"/>
      <c r="N580" s="211"/>
      <c r="O580" s="211"/>
      <c r="P580" s="211"/>
      <c r="Q580" s="211"/>
      <c r="R580" s="211"/>
      <c r="S580" s="211"/>
      <c r="T580" s="211"/>
      <c r="U580" s="211"/>
      <c r="V580" s="211"/>
      <c r="W580" s="211"/>
      <c r="X580" s="211"/>
      <c r="Y580" s="211"/>
      <c r="Z580" s="211"/>
    </row>
    <row r="581" spans="1:26" ht="15.75" customHeight="1">
      <c r="A581" s="211"/>
      <c r="B581" s="211"/>
      <c r="C581" s="211"/>
      <c r="D581" s="211"/>
      <c r="E581" s="211"/>
      <c r="F581" s="211"/>
      <c r="G581" s="211"/>
      <c r="H581" s="211"/>
      <c r="I581" s="211"/>
      <c r="J581" s="211"/>
      <c r="K581" s="211"/>
      <c r="L581" s="211"/>
      <c r="M581" s="211"/>
      <c r="N581" s="211"/>
      <c r="O581" s="211"/>
      <c r="P581" s="211"/>
      <c r="Q581" s="211"/>
      <c r="R581" s="211"/>
      <c r="S581" s="211"/>
      <c r="T581" s="211"/>
      <c r="U581" s="211"/>
      <c r="V581" s="211"/>
      <c r="W581" s="211"/>
      <c r="X581" s="211"/>
      <c r="Y581" s="211"/>
      <c r="Z581" s="211"/>
    </row>
    <row r="582" spans="1:26" ht="15.75" customHeight="1">
      <c r="A582" s="211"/>
      <c r="B582" s="211"/>
      <c r="C582" s="211"/>
      <c r="D582" s="211"/>
      <c r="E582" s="211"/>
      <c r="F582" s="211"/>
      <c r="G582" s="211"/>
      <c r="H582" s="211"/>
      <c r="I582" s="211"/>
      <c r="J582" s="211"/>
      <c r="K582" s="211"/>
      <c r="L582" s="211"/>
      <c r="M582" s="211"/>
      <c r="N582" s="211"/>
      <c r="O582" s="211"/>
      <c r="P582" s="211"/>
      <c r="Q582" s="211"/>
      <c r="R582" s="211"/>
      <c r="S582" s="211"/>
      <c r="T582" s="211"/>
      <c r="U582" s="211"/>
      <c r="V582" s="211"/>
      <c r="W582" s="211"/>
      <c r="X582" s="211"/>
      <c r="Y582" s="211"/>
      <c r="Z582" s="211"/>
    </row>
    <row r="583" spans="1:26" ht="15.75" customHeight="1">
      <c r="A583" s="211"/>
      <c r="B583" s="211"/>
      <c r="C583" s="211"/>
      <c r="D583" s="211"/>
      <c r="E583" s="211"/>
      <c r="F583" s="211"/>
      <c r="G583" s="211"/>
      <c r="H583" s="211"/>
      <c r="I583" s="211"/>
      <c r="J583" s="211"/>
      <c r="K583" s="211"/>
      <c r="L583" s="211"/>
      <c r="M583" s="211"/>
      <c r="N583" s="211"/>
      <c r="O583" s="211"/>
      <c r="P583" s="211"/>
      <c r="Q583" s="211"/>
      <c r="R583" s="211"/>
      <c r="S583" s="211"/>
      <c r="T583" s="211"/>
      <c r="U583" s="211"/>
      <c r="V583" s="211"/>
      <c r="W583" s="211"/>
      <c r="X583" s="211"/>
      <c r="Y583" s="211"/>
      <c r="Z583" s="211"/>
    </row>
    <row r="584" spans="1:26" ht="15.75" customHeight="1">
      <c r="A584" s="211"/>
      <c r="B584" s="211"/>
      <c r="C584" s="211"/>
      <c r="D584" s="211"/>
      <c r="E584" s="211"/>
      <c r="F584" s="211"/>
      <c r="G584" s="211"/>
      <c r="H584" s="211"/>
      <c r="I584" s="211"/>
      <c r="J584" s="211"/>
      <c r="K584" s="211"/>
      <c r="L584" s="211"/>
      <c r="M584" s="211"/>
      <c r="N584" s="211"/>
      <c r="O584" s="211"/>
      <c r="P584" s="211"/>
      <c r="Q584" s="211"/>
      <c r="R584" s="211"/>
      <c r="S584" s="211"/>
      <c r="T584" s="211"/>
      <c r="U584" s="211"/>
      <c r="V584" s="211"/>
      <c r="W584" s="211"/>
      <c r="X584" s="211"/>
      <c r="Y584" s="211"/>
      <c r="Z584" s="211"/>
    </row>
    <row r="585" spans="1:26" ht="15.75" customHeight="1">
      <c r="A585" s="211"/>
      <c r="B585" s="211"/>
      <c r="C585" s="211"/>
      <c r="D585" s="211"/>
      <c r="E585" s="211"/>
      <c r="F585" s="211"/>
      <c r="G585" s="211"/>
      <c r="H585" s="211"/>
      <c r="I585" s="211"/>
      <c r="J585" s="211"/>
      <c r="K585" s="211"/>
      <c r="L585" s="211"/>
      <c r="M585" s="211"/>
      <c r="N585" s="211"/>
      <c r="O585" s="211"/>
      <c r="P585" s="211"/>
      <c r="Q585" s="211"/>
      <c r="R585" s="211"/>
      <c r="S585" s="211"/>
      <c r="T585" s="211"/>
      <c r="U585" s="211"/>
      <c r="V585" s="211"/>
      <c r="W585" s="211"/>
      <c r="X585" s="211"/>
      <c r="Y585" s="211"/>
      <c r="Z585" s="211"/>
    </row>
    <row r="586" spans="1:26" ht="15.75" customHeight="1">
      <c r="A586" s="211"/>
      <c r="B586" s="211"/>
      <c r="C586" s="211"/>
      <c r="D586" s="211"/>
      <c r="E586" s="211"/>
      <c r="F586" s="211"/>
      <c r="G586" s="211"/>
      <c r="H586" s="211"/>
      <c r="I586" s="211"/>
      <c r="J586" s="211"/>
      <c r="K586" s="211"/>
      <c r="L586" s="211"/>
      <c r="M586" s="211"/>
      <c r="N586" s="211"/>
      <c r="O586" s="211"/>
      <c r="P586" s="211"/>
      <c r="Q586" s="211"/>
      <c r="R586" s="211"/>
      <c r="S586" s="211"/>
      <c r="T586" s="211"/>
      <c r="U586" s="211"/>
      <c r="V586" s="211"/>
      <c r="W586" s="211"/>
      <c r="X586" s="211"/>
      <c r="Y586" s="211"/>
      <c r="Z586" s="211"/>
    </row>
    <row r="587" spans="1:26" ht="15.75" customHeight="1">
      <c r="A587" s="211"/>
      <c r="B587" s="211"/>
      <c r="C587" s="211"/>
      <c r="D587" s="211"/>
      <c r="E587" s="211"/>
      <c r="F587" s="211"/>
      <c r="G587" s="211"/>
      <c r="H587" s="211"/>
      <c r="I587" s="211"/>
      <c r="J587" s="211"/>
      <c r="K587" s="211"/>
      <c r="L587" s="211"/>
      <c r="M587" s="211"/>
      <c r="N587" s="211"/>
      <c r="O587" s="211"/>
      <c r="P587" s="211"/>
      <c r="Q587" s="211"/>
      <c r="R587" s="211"/>
      <c r="S587" s="211"/>
      <c r="T587" s="211"/>
      <c r="U587" s="211"/>
      <c r="V587" s="211"/>
      <c r="W587" s="211"/>
      <c r="X587" s="211"/>
      <c r="Y587" s="211"/>
      <c r="Z587" s="211"/>
    </row>
    <row r="588" spans="1:26" ht="15.75" customHeight="1">
      <c r="A588" s="211"/>
      <c r="B588" s="211"/>
      <c r="C588" s="211"/>
      <c r="D588" s="211"/>
      <c r="E588" s="211"/>
      <c r="F588" s="211"/>
      <c r="G588" s="211"/>
      <c r="H588" s="211"/>
      <c r="I588" s="211"/>
      <c r="J588" s="211"/>
      <c r="K588" s="211"/>
      <c r="L588" s="211"/>
      <c r="M588" s="211"/>
      <c r="N588" s="211"/>
      <c r="O588" s="211"/>
      <c r="P588" s="211"/>
      <c r="Q588" s="211"/>
      <c r="R588" s="211"/>
      <c r="S588" s="211"/>
      <c r="T588" s="211"/>
      <c r="U588" s="211"/>
      <c r="V588" s="211"/>
      <c r="W588" s="211"/>
      <c r="X588" s="211"/>
      <c r="Y588" s="211"/>
      <c r="Z588" s="211"/>
    </row>
    <row r="589" spans="1:26" ht="15.75" customHeight="1">
      <c r="A589" s="211"/>
      <c r="B589" s="211"/>
      <c r="C589" s="211"/>
      <c r="D589" s="211"/>
      <c r="E589" s="211"/>
      <c r="F589" s="211"/>
      <c r="G589" s="211"/>
      <c r="H589" s="211"/>
      <c r="I589" s="211"/>
      <c r="J589" s="211"/>
      <c r="K589" s="211"/>
      <c r="L589" s="211"/>
      <c r="M589" s="211"/>
      <c r="N589" s="211"/>
      <c r="O589" s="211"/>
      <c r="P589" s="211"/>
      <c r="Q589" s="211"/>
      <c r="R589" s="211"/>
      <c r="S589" s="211"/>
      <c r="T589" s="211"/>
      <c r="U589" s="211"/>
      <c r="V589" s="211"/>
      <c r="W589" s="211"/>
      <c r="X589" s="211"/>
      <c r="Y589" s="211"/>
      <c r="Z589" s="211"/>
    </row>
    <row r="590" spans="1:26" ht="15.75" customHeight="1">
      <c r="A590" s="211"/>
      <c r="B590" s="211"/>
      <c r="C590" s="211"/>
      <c r="D590" s="211"/>
      <c r="E590" s="211"/>
      <c r="F590" s="211"/>
      <c r="G590" s="211"/>
      <c r="H590" s="211"/>
      <c r="I590" s="211"/>
      <c r="J590" s="211"/>
      <c r="K590" s="211"/>
      <c r="L590" s="211"/>
      <c r="M590" s="211"/>
      <c r="N590" s="211"/>
      <c r="O590" s="211"/>
      <c r="P590" s="211"/>
      <c r="Q590" s="211"/>
      <c r="R590" s="211"/>
      <c r="S590" s="211"/>
      <c r="T590" s="211"/>
      <c r="U590" s="211"/>
      <c r="V590" s="211"/>
      <c r="W590" s="211"/>
      <c r="X590" s="211"/>
      <c r="Y590" s="211"/>
      <c r="Z590" s="211"/>
    </row>
    <row r="591" spans="1:26" ht="15.75" customHeight="1">
      <c r="A591" s="211"/>
      <c r="B591" s="211"/>
      <c r="C591" s="211"/>
      <c r="D591" s="211"/>
      <c r="E591" s="211"/>
      <c r="F591" s="211"/>
      <c r="G591" s="211"/>
      <c r="H591" s="211"/>
      <c r="I591" s="211"/>
      <c r="J591" s="211"/>
      <c r="K591" s="211"/>
      <c r="L591" s="211"/>
      <c r="M591" s="211"/>
      <c r="N591" s="211"/>
      <c r="O591" s="211"/>
      <c r="P591" s="211"/>
      <c r="Q591" s="211"/>
      <c r="R591" s="211"/>
      <c r="S591" s="211"/>
      <c r="T591" s="211"/>
      <c r="U591" s="211"/>
      <c r="V591" s="211"/>
      <c r="W591" s="211"/>
      <c r="X591" s="211"/>
      <c r="Y591" s="211"/>
      <c r="Z591" s="211"/>
    </row>
    <row r="592" spans="1:26" ht="15.75" customHeight="1">
      <c r="A592" s="211"/>
      <c r="B592" s="211"/>
      <c r="C592" s="211"/>
      <c r="D592" s="211"/>
      <c r="E592" s="211"/>
      <c r="F592" s="211"/>
      <c r="G592" s="211"/>
      <c r="H592" s="211"/>
      <c r="I592" s="211"/>
      <c r="J592" s="211"/>
      <c r="K592" s="211"/>
      <c r="L592" s="211"/>
      <c r="M592" s="211"/>
      <c r="N592" s="211"/>
      <c r="O592" s="211"/>
      <c r="P592" s="211"/>
      <c r="Q592" s="211"/>
      <c r="R592" s="211"/>
      <c r="S592" s="211"/>
      <c r="T592" s="211"/>
      <c r="U592" s="211"/>
      <c r="V592" s="211"/>
      <c r="W592" s="211"/>
      <c r="X592" s="211"/>
      <c r="Y592" s="211"/>
      <c r="Z592" s="211"/>
    </row>
    <row r="593" spans="1:26" ht="15.75" customHeight="1">
      <c r="A593" s="211"/>
      <c r="B593" s="211"/>
      <c r="C593" s="211"/>
      <c r="D593" s="211"/>
      <c r="E593" s="211"/>
      <c r="F593" s="211"/>
      <c r="G593" s="211"/>
      <c r="H593" s="211"/>
      <c r="I593" s="211"/>
      <c r="J593" s="211"/>
      <c r="K593" s="211"/>
      <c r="L593" s="211"/>
      <c r="M593" s="211"/>
      <c r="N593" s="211"/>
      <c r="O593" s="211"/>
      <c r="P593" s="211"/>
      <c r="Q593" s="211"/>
      <c r="R593" s="211"/>
      <c r="S593" s="211"/>
      <c r="T593" s="211"/>
      <c r="U593" s="211"/>
      <c r="V593" s="211"/>
      <c r="W593" s="211"/>
      <c r="X593" s="211"/>
      <c r="Y593" s="211"/>
      <c r="Z593" s="211"/>
    </row>
    <row r="594" spans="1:26" ht="15.75" customHeight="1">
      <c r="A594" s="211"/>
      <c r="B594" s="211"/>
      <c r="C594" s="211"/>
      <c r="D594" s="211"/>
      <c r="E594" s="211"/>
      <c r="F594" s="211"/>
      <c r="G594" s="211"/>
      <c r="H594" s="211"/>
      <c r="I594" s="211"/>
      <c r="J594" s="211"/>
      <c r="K594" s="211"/>
      <c r="L594" s="211"/>
      <c r="M594" s="211"/>
      <c r="N594" s="211"/>
      <c r="O594" s="211"/>
      <c r="P594" s="211"/>
      <c r="Q594" s="211"/>
      <c r="R594" s="211"/>
      <c r="S594" s="211"/>
      <c r="T594" s="211"/>
      <c r="U594" s="211"/>
      <c r="V594" s="211"/>
      <c r="W594" s="211"/>
      <c r="X594" s="211"/>
      <c r="Y594" s="211"/>
      <c r="Z594" s="211"/>
    </row>
    <row r="595" spans="1:26" ht="15.75" customHeight="1">
      <c r="A595" s="211"/>
      <c r="B595" s="211"/>
      <c r="C595" s="211"/>
      <c r="D595" s="211"/>
      <c r="E595" s="211"/>
      <c r="F595" s="211"/>
      <c r="G595" s="211"/>
      <c r="H595" s="211"/>
      <c r="I595" s="211"/>
      <c r="J595" s="211"/>
      <c r="K595" s="211"/>
      <c r="L595" s="211"/>
      <c r="M595" s="211"/>
      <c r="N595" s="211"/>
      <c r="O595" s="211"/>
      <c r="P595" s="211"/>
      <c r="Q595" s="211"/>
      <c r="R595" s="211"/>
      <c r="S595" s="211"/>
      <c r="T595" s="211"/>
      <c r="U595" s="211"/>
      <c r="V595" s="211"/>
      <c r="W595" s="211"/>
      <c r="X595" s="211"/>
      <c r="Y595" s="211"/>
      <c r="Z595" s="211"/>
    </row>
    <row r="596" spans="1:26" ht="15.75" customHeight="1">
      <c r="A596" s="211"/>
      <c r="B596" s="211"/>
      <c r="C596" s="211"/>
      <c r="D596" s="211"/>
      <c r="E596" s="211"/>
      <c r="F596" s="211"/>
      <c r="G596" s="211"/>
      <c r="H596" s="211"/>
      <c r="I596" s="211"/>
      <c r="J596" s="211"/>
      <c r="K596" s="211"/>
      <c r="L596" s="211"/>
      <c r="M596" s="211"/>
      <c r="N596" s="211"/>
      <c r="O596" s="211"/>
      <c r="P596" s="211"/>
      <c r="Q596" s="211"/>
      <c r="R596" s="211"/>
      <c r="S596" s="211"/>
      <c r="T596" s="211"/>
      <c r="U596" s="211"/>
      <c r="V596" s="211"/>
      <c r="W596" s="211"/>
      <c r="X596" s="211"/>
      <c r="Y596" s="211"/>
      <c r="Z596" s="211"/>
    </row>
    <row r="597" spans="1:26" ht="15.75" customHeight="1">
      <c r="A597" s="211"/>
      <c r="B597" s="211"/>
      <c r="C597" s="211"/>
      <c r="D597" s="211"/>
      <c r="E597" s="211"/>
      <c r="F597" s="211"/>
      <c r="G597" s="211"/>
      <c r="H597" s="211"/>
      <c r="I597" s="211"/>
      <c r="J597" s="211"/>
      <c r="K597" s="211"/>
      <c r="L597" s="211"/>
      <c r="M597" s="211"/>
      <c r="N597" s="211"/>
      <c r="O597" s="211"/>
      <c r="P597" s="211"/>
      <c r="Q597" s="211"/>
      <c r="R597" s="211"/>
      <c r="S597" s="211"/>
      <c r="T597" s="211"/>
      <c r="U597" s="211"/>
      <c r="V597" s="211"/>
      <c r="W597" s="211"/>
      <c r="X597" s="211"/>
      <c r="Y597" s="211"/>
      <c r="Z597" s="211"/>
    </row>
    <row r="598" spans="1:26" ht="15.75" customHeight="1">
      <c r="A598" s="211"/>
      <c r="B598" s="211"/>
      <c r="C598" s="211"/>
      <c r="D598" s="211"/>
      <c r="E598" s="211"/>
      <c r="F598" s="211"/>
      <c r="G598" s="211"/>
      <c r="H598" s="211"/>
      <c r="I598" s="211"/>
      <c r="J598" s="211"/>
      <c r="K598" s="211"/>
      <c r="L598" s="211"/>
      <c r="M598" s="211"/>
      <c r="N598" s="211"/>
      <c r="O598" s="211"/>
      <c r="P598" s="211"/>
      <c r="Q598" s="211"/>
      <c r="R598" s="211"/>
      <c r="S598" s="211"/>
      <c r="T598" s="211"/>
      <c r="U598" s="211"/>
      <c r="V598" s="211"/>
      <c r="W598" s="211"/>
      <c r="X598" s="211"/>
      <c r="Y598" s="211"/>
      <c r="Z598" s="211"/>
    </row>
    <row r="599" spans="1:26" ht="15.75" customHeight="1">
      <c r="A599" s="211"/>
      <c r="B599" s="211"/>
      <c r="C599" s="211"/>
      <c r="D599" s="211"/>
      <c r="E599" s="211"/>
      <c r="F599" s="211"/>
      <c r="G599" s="211"/>
      <c r="H599" s="211"/>
      <c r="I599" s="211"/>
      <c r="J599" s="211"/>
      <c r="K599" s="211"/>
      <c r="L599" s="211"/>
      <c r="M599" s="211"/>
      <c r="N599" s="211"/>
      <c r="O599" s="211"/>
      <c r="P599" s="211"/>
      <c r="Q599" s="211"/>
      <c r="R599" s="211"/>
      <c r="S599" s="211"/>
      <c r="T599" s="211"/>
      <c r="U599" s="211"/>
      <c r="V599" s="211"/>
      <c r="W599" s="211"/>
      <c r="X599" s="211"/>
      <c r="Y599" s="211"/>
      <c r="Z599" s="211"/>
    </row>
    <row r="600" spans="1:26" ht="15.75" customHeight="1">
      <c r="A600" s="211"/>
      <c r="B600" s="211"/>
      <c r="C600" s="211"/>
      <c r="D600" s="211"/>
      <c r="E600" s="211"/>
      <c r="F600" s="211"/>
      <c r="G600" s="211"/>
      <c r="H600" s="211"/>
      <c r="I600" s="211"/>
      <c r="J600" s="211"/>
      <c r="K600" s="211"/>
      <c r="L600" s="211"/>
      <c r="M600" s="211"/>
      <c r="N600" s="211"/>
      <c r="O600" s="211"/>
      <c r="P600" s="211"/>
      <c r="Q600" s="211"/>
      <c r="R600" s="211"/>
      <c r="S600" s="211"/>
      <c r="T600" s="211"/>
      <c r="U600" s="211"/>
      <c r="V600" s="211"/>
      <c r="W600" s="211"/>
      <c r="X600" s="211"/>
      <c r="Y600" s="211"/>
      <c r="Z600" s="211"/>
    </row>
    <row r="601" spans="1:26" ht="15.75" customHeight="1">
      <c r="A601" s="211"/>
      <c r="B601" s="211"/>
      <c r="C601" s="211"/>
      <c r="D601" s="211"/>
      <c r="E601" s="211"/>
      <c r="F601" s="211"/>
      <c r="G601" s="211"/>
      <c r="H601" s="211"/>
      <c r="I601" s="211"/>
      <c r="J601" s="211"/>
      <c r="K601" s="211"/>
      <c r="L601" s="211"/>
      <c r="M601" s="211"/>
      <c r="N601" s="211"/>
      <c r="O601" s="211"/>
      <c r="P601" s="211"/>
      <c r="Q601" s="211"/>
      <c r="R601" s="211"/>
      <c r="S601" s="211"/>
      <c r="T601" s="211"/>
      <c r="U601" s="211"/>
      <c r="V601" s="211"/>
      <c r="W601" s="211"/>
      <c r="X601" s="211"/>
      <c r="Y601" s="211"/>
      <c r="Z601" s="211"/>
    </row>
    <row r="602" spans="1:26" ht="15.75" customHeight="1">
      <c r="A602" s="211"/>
      <c r="B602" s="211"/>
      <c r="C602" s="211"/>
      <c r="D602" s="211"/>
      <c r="E602" s="211"/>
      <c r="F602" s="211"/>
      <c r="G602" s="211"/>
      <c r="H602" s="211"/>
      <c r="I602" s="211"/>
      <c r="J602" s="211"/>
      <c r="K602" s="211"/>
      <c r="L602" s="211"/>
      <c r="M602" s="211"/>
      <c r="N602" s="211"/>
      <c r="O602" s="211"/>
      <c r="P602" s="211"/>
      <c r="Q602" s="211"/>
      <c r="R602" s="211"/>
      <c r="S602" s="211"/>
      <c r="T602" s="211"/>
      <c r="U602" s="211"/>
      <c r="V602" s="211"/>
      <c r="W602" s="211"/>
      <c r="X602" s="211"/>
      <c r="Y602" s="211"/>
      <c r="Z602" s="211"/>
    </row>
    <row r="603" spans="1:26" ht="15.75" customHeight="1">
      <c r="A603" s="211"/>
      <c r="B603" s="211"/>
      <c r="C603" s="211"/>
      <c r="D603" s="211"/>
      <c r="E603" s="211"/>
      <c r="F603" s="211"/>
      <c r="G603" s="211"/>
      <c r="H603" s="211"/>
      <c r="I603" s="211"/>
      <c r="J603" s="211"/>
      <c r="K603" s="211"/>
      <c r="L603" s="211"/>
      <c r="M603" s="211"/>
      <c r="N603" s="211"/>
      <c r="O603" s="211"/>
      <c r="P603" s="211"/>
      <c r="Q603" s="211"/>
      <c r="R603" s="211"/>
      <c r="S603" s="211"/>
      <c r="T603" s="211"/>
      <c r="U603" s="211"/>
      <c r="V603" s="211"/>
      <c r="W603" s="211"/>
      <c r="X603" s="211"/>
      <c r="Y603" s="211"/>
      <c r="Z603" s="211"/>
    </row>
    <row r="604" spans="1:26" ht="15.75" customHeight="1">
      <c r="A604" s="211"/>
      <c r="B604" s="211"/>
      <c r="C604" s="211"/>
      <c r="D604" s="211"/>
      <c r="E604" s="211"/>
      <c r="F604" s="211"/>
      <c r="G604" s="211"/>
      <c r="H604" s="211"/>
      <c r="I604" s="211"/>
      <c r="J604" s="211"/>
      <c r="K604" s="211"/>
      <c r="L604" s="211"/>
      <c r="M604" s="211"/>
      <c r="N604" s="211"/>
      <c r="O604" s="211"/>
      <c r="P604" s="211"/>
      <c r="Q604" s="211"/>
      <c r="R604" s="211"/>
      <c r="S604" s="211"/>
      <c r="T604" s="211"/>
      <c r="U604" s="211"/>
      <c r="V604" s="211"/>
      <c r="W604" s="211"/>
      <c r="X604" s="211"/>
      <c r="Y604" s="211"/>
      <c r="Z604" s="211"/>
    </row>
    <row r="605" spans="1:26" ht="15.75" customHeight="1">
      <c r="A605" s="211"/>
      <c r="B605" s="211"/>
      <c r="C605" s="211"/>
      <c r="D605" s="211"/>
      <c r="E605" s="211"/>
      <c r="F605" s="211"/>
      <c r="G605" s="211"/>
      <c r="H605" s="211"/>
      <c r="I605" s="211"/>
      <c r="J605" s="211"/>
      <c r="K605" s="211"/>
      <c r="L605" s="211"/>
      <c r="M605" s="211"/>
      <c r="N605" s="211"/>
      <c r="O605" s="211"/>
      <c r="P605" s="211"/>
      <c r="Q605" s="211"/>
      <c r="R605" s="211"/>
      <c r="S605" s="211"/>
      <c r="T605" s="211"/>
      <c r="U605" s="211"/>
      <c r="V605" s="211"/>
      <c r="W605" s="211"/>
      <c r="X605" s="211"/>
      <c r="Y605" s="211"/>
      <c r="Z605" s="211"/>
    </row>
    <row r="606" spans="1:26" ht="15.75" customHeight="1">
      <c r="A606" s="211"/>
      <c r="B606" s="211"/>
      <c r="C606" s="211"/>
      <c r="D606" s="211"/>
      <c r="E606" s="211"/>
      <c r="F606" s="211"/>
      <c r="G606" s="211"/>
      <c r="H606" s="211"/>
      <c r="I606" s="211"/>
      <c r="J606" s="211"/>
      <c r="K606" s="211"/>
      <c r="L606" s="211"/>
      <c r="M606" s="211"/>
      <c r="N606" s="211"/>
      <c r="O606" s="211"/>
      <c r="P606" s="211"/>
      <c r="Q606" s="211"/>
      <c r="R606" s="211"/>
      <c r="S606" s="211"/>
      <c r="T606" s="211"/>
      <c r="U606" s="211"/>
      <c r="V606" s="211"/>
      <c r="W606" s="211"/>
      <c r="X606" s="211"/>
      <c r="Y606" s="211"/>
      <c r="Z606" s="211"/>
    </row>
    <row r="607" spans="1:26" ht="15.75" customHeight="1">
      <c r="A607" s="211"/>
      <c r="B607" s="211"/>
      <c r="C607" s="211"/>
      <c r="D607" s="211"/>
      <c r="E607" s="211"/>
      <c r="F607" s="211"/>
      <c r="G607" s="211"/>
      <c r="H607" s="211"/>
      <c r="I607" s="211"/>
      <c r="J607" s="211"/>
      <c r="K607" s="211"/>
      <c r="L607" s="211"/>
      <c r="M607" s="211"/>
      <c r="N607" s="211"/>
      <c r="O607" s="211"/>
      <c r="P607" s="211"/>
      <c r="Q607" s="211"/>
      <c r="R607" s="211"/>
      <c r="S607" s="211"/>
      <c r="T607" s="211"/>
      <c r="U607" s="211"/>
      <c r="V607" s="211"/>
      <c r="W607" s="211"/>
      <c r="X607" s="211"/>
      <c r="Y607" s="211"/>
      <c r="Z607" s="211"/>
    </row>
    <row r="608" spans="1:26" ht="15.75" customHeight="1">
      <c r="A608" s="211"/>
      <c r="B608" s="211"/>
      <c r="C608" s="211"/>
      <c r="D608" s="211"/>
      <c r="E608" s="211"/>
      <c r="F608" s="211"/>
      <c r="G608" s="211"/>
      <c r="H608" s="211"/>
      <c r="I608" s="211"/>
      <c r="J608" s="211"/>
      <c r="K608" s="211"/>
      <c r="L608" s="211"/>
      <c r="M608" s="211"/>
      <c r="N608" s="211"/>
      <c r="O608" s="211"/>
      <c r="P608" s="211"/>
      <c r="Q608" s="211"/>
      <c r="R608" s="211"/>
      <c r="S608" s="211"/>
      <c r="T608" s="211"/>
      <c r="U608" s="211"/>
      <c r="V608" s="211"/>
      <c r="W608" s="211"/>
      <c r="X608" s="211"/>
      <c r="Y608" s="211"/>
      <c r="Z608" s="211"/>
    </row>
    <row r="609" spans="1:26" ht="15.75" customHeight="1">
      <c r="A609" s="211"/>
      <c r="B609" s="211"/>
      <c r="C609" s="211"/>
      <c r="D609" s="211"/>
      <c r="E609" s="211"/>
      <c r="F609" s="211"/>
      <c r="G609" s="211"/>
      <c r="H609" s="211"/>
      <c r="I609" s="211"/>
      <c r="J609" s="211"/>
      <c r="K609" s="211"/>
      <c r="L609" s="211"/>
      <c r="M609" s="211"/>
      <c r="N609" s="211"/>
      <c r="O609" s="211"/>
      <c r="P609" s="211"/>
      <c r="Q609" s="211"/>
      <c r="R609" s="211"/>
      <c r="S609" s="211"/>
      <c r="T609" s="211"/>
      <c r="U609" s="211"/>
      <c r="V609" s="211"/>
      <c r="W609" s="211"/>
      <c r="X609" s="211"/>
      <c r="Y609" s="211"/>
      <c r="Z609" s="211"/>
    </row>
    <row r="610" spans="1:26" ht="15.75" customHeight="1">
      <c r="A610" s="211"/>
      <c r="B610" s="211"/>
      <c r="C610" s="211"/>
      <c r="D610" s="211"/>
      <c r="E610" s="211"/>
      <c r="F610" s="211"/>
      <c r="G610" s="211"/>
      <c r="H610" s="211"/>
      <c r="I610" s="211"/>
      <c r="J610" s="211"/>
      <c r="K610" s="211"/>
      <c r="L610" s="211"/>
      <c r="M610" s="211"/>
      <c r="N610" s="211"/>
      <c r="O610" s="211"/>
      <c r="P610" s="211"/>
      <c r="Q610" s="211"/>
      <c r="R610" s="211"/>
      <c r="S610" s="211"/>
      <c r="T610" s="211"/>
      <c r="U610" s="211"/>
      <c r="V610" s="211"/>
      <c r="W610" s="211"/>
      <c r="X610" s="211"/>
      <c r="Y610" s="211"/>
      <c r="Z610" s="211"/>
    </row>
    <row r="611" spans="1:26" ht="15.75" customHeight="1">
      <c r="A611" s="211"/>
      <c r="B611" s="211"/>
      <c r="C611" s="211"/>
      <c r="D611" s="211"/>
      <c r="E611" s="211"/>
      <c r="F611" s="211"/>
      <c r="G611" s="211"/>
      <c r="H611" s="211"/>
      <c r="I611" s="211"/>
      <c r="J611" s="211"/>
      <c r="K611" s="211"/>
      <c r="L611" s="211"/>
      <c r="M611" s="211"/>
      <c r="N611" s="211"/>
      <c r="O611" s="211"/>
      <c r="P611" s="211"/>
      <c r="Q611" s="211"/>
      <c r="R611" s="211"/>
      <c r="S611" s="211"/>
      <c r="T611" s="211"/>
      <c r="U611" s="211"/>
      <c r="V611" s="211"/>
      <c r="W611" s="211"/>
      <c r="X611" s="211"/>
      <c r="Y611" s="211"/>
      <c r="Z611" s="211"/>
    </row>
    <row r="612" spans="1:26" ht="15.75" customHeight="1">
      <c r="A612" s="211"/>
      <c r="B612" s="211"/>
      <c r="C612" s="211"/>
      <c r="D612" s="211"/>
      <c r="E612" s="211"/>
      <c r="F612" s="211"/>
      <c r="G612" s="211"/>
      <c r="H612" s="211"/>
      <c r="I612" s="211"/>
      <c r="J612" s="211"/>
      <c r="K612" s="211"/>
      <c r="L612" s="211"/>
      <c r="M612" s="211"/>
      <c r="N612" s="211"/>
      <c r="O612" s="211"/>
      <c r="P612" s="211"/>
      <c r="Q612" s="211"/>
      <c r="R612" s="211"/>
      <c r="S612" s="211"/>
      <c r="T612" s="211"/>
      <c r="U612" s="211"/>
      <c r="V612" s="211"/>
      <c r="W612" s="211"/>
      <c r="X612" s="211"/>
      <c r="Y612" s="211"/>
      <c r="Z612" s="211"/>
    </row>
    <row r="613" spans="1:26" ht="15.75" customHeight="1">
      <c r="A613" s="211"/>
      <c r="B613" s="211"/>
      <c r="C613" s="211"/>
      <c r="D613" s="211"/>
      <c r="E613" s="211"/>
      <c r="F613" s="211"/>
      <c r="G613" s="211"/>
      <c r="H613" s="211"/>
      <c r="I613" s="211"/>
      <c r="J613" s="211"/>
      <c r="K613" s="211"/>
      <c r="L613" s="211"/>
      <c r="M613" s="211"/>
      <c r="N613" s="211"/>
      <c r="O613" s="211"/>
      <c r="P613" s="211"/>
      <c r="Q613" s="211"/>
      <c r="R613" s="211"/>
      <c r="S613" s="211"/>
      <c r="T613" s="211"/>
      <c r="U613" s="211"/>
      <c r="V613" s="211"/>
      <c r="W613" s="211"/>
      <c r="X613" s="211"/>
      <c r="Y613" s="211"/>
      <c r="Z613" s="211"/>
    </row>
    <row r="614" spans="1:26" ht="15.75" customHeight="1">
      <c r="A614" s="211"/>
      <c r="B614" s="211"/>
      <c r="C614" s="211"/>
      <c r="D614" s="211"/>
      <c r="E614" s="211"/>
      <c r="F614" s="211"/>
      <c r="G614" s="211"/>
      <c r="H614" s="211"/>
      <c r="I614" s="211"/>
      <c r="J614" s="211"/>
      <c r="K614" s="211"/>
      <c r="L614" s="211"/>
      <c r="M614" s="211"/>
      <c r="N614" s="211"/>
      <c r="O614" s="211"/>
      <c r="P614" s="211"/>
      <c r="Q614" s="211"/>
      <c r="R614" s="211"/>
      <c r="S614" s="211"/>
      <c r="T614" s="211"/>
      <c r="U614" s="211"/>
      <c r="V614" s="211"/>
      <c r="W614" s="211"/>
      <c r="X614" s="211"/>
      <c r="Y614" s="211"/>
      <c r="Z614" s="211"/>
    </row>
    <row r="615" spans="1:26" ht="15.75" customHeight="1">
      <c r="A615" s="211"/>
      <c r="B615" s="211"/>
      <c r="C615" s="211"/>
      <c r="D615" s="211"/>
      <c r="E615" s="211"/>
      <c r="F615" s="211"/>
      <c r="G615" s="211"/>
      <c r="H615" s="211"/>
      <c r="I615" s="211"/>
      <c r="J615" s="211"/>
      <c r="K615" s="211"/>
      <c r="L615" s="211"/>
      <c r="M615" s="211"/>
      <c r="N615" s="211"/>
      <c r="O615" s="211"/>
      <c r="P615" s="211"/>
      <c r="Q615" s="211"/>
      <c r="R615" s="211"/>
      <c r="S615" s="211"/>
      <c r="T615" s="211"/>
      <c r="U615" s="211"/>
      <c r="V615" s="211"/>
      <c r="W615" s="211"/>
      <c r="X615" s="211"/>
      <c r="Y615" s="211"/>
      <c r="Z615" s="211"/>
    </row>
    <row r="616" spans="1:26" ht="15.75" customHeight="1">
      <c r="A616" s="211"/>
      <c r="B616" s="211"/>
      <c r="C616" s="211"/>
      <c r="D616" s="211"/>
      <c r="E616" s="211"/>
      <c r="F616" s="211"/>
      <c r="G616" s="211"/>
      <c r="H616" s="211"/>
      <c r="I616" s="211"/>
      <c r="J616" s="211"/>
      <c r="K616" s="211"/>
      <c r="L616" s="211"/>
      <c r="M616" s="211"/>
      <c r="N616" s="211"/>
      <c r="O616" s="211"/>
      <c r="P616" s="211"/>
      <c r="Q616" s="211"/>
      <c r="R616" s="211"/>
      <c r="S616" s="211"/>
      <c r="T616" s="211"/>
      <c r="U616" s="211"/>
      <c r="V616" s="211"/>
      <c r="W616" s="211"/>
      <c r="X616" s="211"/>
      <c r="Y616" s="211"/>
      <c r="Z616" s="211"/>
    </row>
    <row r="617" spans="1:26" ht="15.75" customHeight="1">
      <c r="A617" s="211"/>
      <c r="B617" s="211"/>
      <c r="C617" s="211"/>
      <c r="D617" s="211"/>
      <c r="E617" s="211"/>
      <c r="F617" s="211"/>
      <c r="G617" s="211"/>
      <c r="H617" s="211"/>
      <c r="I617" s="211"/>
      <c r="J617" s="211"/>
      <c r="K617" s="211"/>
      <c r="L617" s="211"/>
      <c r="M617" s="211"/>
      <c r="N617" s="211"/>
      <c r="O617" s="211"/>
      <c r="P617" s="211"/>
      <c r="Q617" s="211"/>
      <c r="R617" s="211"/>
      <c r="S617" s="211"/>
      <c r="T617" s="211"/>
      <c r="U617" s="211"/>
      <c r="V617" s="211"/>
      <c r="W617" s="211"/>
      <c r="X617" s="211"/>
      <c r="Y617" s="211"/>
      <c r="Z617" s="211"/>
    </row>
    <row r="618" spans="1:26" ht="15.75" customHeight="1">
      <c r="A618" s="211"/>
      <c r="B618" s="211"/>
      <c r="C618" s="211"/>
      <c r="D618" s="211"/>
      <c r="E618" s="211"/>
      <c r="F618" s="211"/>
      <c r="G618" s="211"/>
      <c r="H618" s="211"/>
      <c r="I618" s="211"/>
      <c r="J618" s="211"/>
      <c r="K618" s="211"/>
      <c r="L618" s="211"/>
      <c r="M618" s="211"/>
      <c r="N618" s="211"/>
      <c r="O618" s="211"/>
      <c r="P618" s="211"/>
      <c r="Q618" s="211"/>
      <c r="R618" s="211"/>
      <c r="S618" s="211"/>
      <c r="T618" s="211"/>
      <c r="U618" s="211"/>
      <c r="V618" s="211"/>
      <c r="W618" s="211"/>
      <c r="X618" s="211"/>
      <c r="Y618" s="211"/>
      <c r="Z618" s="211"/>
    </row>
    <row r="619" spans="1:26" ht="15.75" customHeight="1">
      <c r="A619" s="211"/>
      <c r="B619" s="211"/>
      <c r="C619" s="211"/>
      <c r="D619" s="211"/>
      <c r="E619" s="211"/>
      <c r="F619" s="211"/>
      <c r="G619" s="211"/>
      <c r="H619" s="211"/>
      <c r="I619" s="211"/>
      <c r="J619" s="211"/>
      <c r="K619" s="211"/>
      <c r="L619" s="211"/>
      <c r="M619" s="211"/>
      <c r="N619" s="211"/>
      <c r="O619" s="211"/>
      <c r="P619" s="211"/>
      <c r="Q619" s="211"/>
      <c r="R619" s="211"/>
      <c r="S619" s="211"/>
      <c r="T619" s="211"/>
      <c r="U619" s="211"/>
      <c r="V619" s="211"/>
      <c r="W619" s="211"/>
      <c r="X619" s="211"/>
      <c r="Y619" s="211"/>
      <c r="Z619" s="211"/>
    </row>
    <row r="620" spans="1:26" ht="15.75" customHeight="1">
      <c r="A620" s="211"/>
      <c r="B620" s="211"/>
      <c r="C620" s="211"/>
      <c r="D620" s="211"/>
      <c r="E620" s="211"/>
      <c r="F620" s="211"/>
      <c r="G620" s="211"/>
      <c r="H620" s="211"/>
      <c r="I620" s="211"/>
      <c r="J620" s="211"/>
      <c r="K620" s="211"/>
      <c r="L620" s="211"/>
      <c r="M620" s="211"/>
      <c r="N620" s="211"/>
      <c r="O620" s="211"/>
      <c r="P620" s="211"/>
      <c r="Q620" s="211"/>
      <c r="R620" s="211"/>
      <c r="S620" s="211"/>
      <c r="T620" s="211"/>
      <c r="U620" s="211"/>
      <c r="V620" s="211"/>
      <c r="W620" s="211"/>
      <c r="X620" s="211"/>
      <c r="Y620" s="211"/>
      <c r="Z620" s="211"/>
    </row>
    <row r="621" spans="1:26" ht="15.75" customHeight="1">
      <c r="A621" s="211"/>
      <c r="B621" s="211"/>
      <c r="C621" s="211"/>
      <c r="D621" s="211"/>
      <c r="E621" s="211"/>
      <c r="F621" s="211"/>
      <c r="G621" s="211"/>
      <c r="H621" s="211"/>
      <c r="I621" s="211"/>
      <c r="J621" s="211"/>
      <c r="K621" s="211"/>
      <c r="L621" s="211"/>
      <c r="M621" s="211"/>
      <c r="N621" s="211"/>
      <c r="O621" s="211"/>
      <c r="P621" s="211"/>
      <c r="Q621" s="211"/>
      <c r="R621" s="211"/>
      <c r="S621" s="211"/>
      <c r="T621" s="211"/>
      <c r="U621" s="211"/>
      <c r="V621" s="211"/>
      <c r="W621" s="211"/>
      <c r="X621" s="211"/>
      <c r="Y621" s="211"/>
      <c r="Z621" s="211"/>
    </row>
    <row r="622" spans="1:26" ht="15.75" customHeight="1">
      <c r="A622" s="211"/>
      <c r="B622" s="211"/>
      <c r="C622" s="211"/>
      <c r="D622" s="211"/>
      <c r="E622" s="211"/>
      <c r="F622" s="211"/>
      <c r="G622" s="211"/>
      <c r="H622" s="211"/>
      <c r="I622" s="211"/>
      <c r="J622" s="211"/>
      <c r="K622" s="211"/>
      <c r="L622" s="211"/>
      <c r="M622" s="211"/>
      <c r="N622" s="211"/>
      <c r="O622" s="211"/>
      <c r="P622" s="211"/>
      <c r="Q622" s="211"/>
      <c r="R622" s="211"/>
      <c r="S622" s="211"/>
      <c r="T622" s="211"/>
      <c r="U622" s="211"/>
      <c r="V622" s="211"/>
      <c r="W622" s="211"/>
      <c r="X622" s="211"/>
      <c r="Y622" s="211"/>
      <c r="Z622" s="211"/>
    </row>
    <row r="623" spans="1:26" ht="15.75" customHeight="1">
      <c r="A623" s="211"/>
      <c r="B623" s="211"/>
      <c r="C623" s="211"/>
      <c r="D623" s="211"/>
      <c r="E623" s="211"/>
      <c r="F623" s="211"/>
      <c r="G623" s="211"/>
      <c r="H623" s="211"/>
      <c r="I623" s="211"/>
      <c r="J623" s="211"/>
      <c r="K623" s="211"/>
      <c r="L623" s="211"/>
      <c r="M623" s="211"/>
      <c r="N623" s="211"/>
      <c r="O623" s="211"/>
      <c r="P623" s="211"/>
      <c r="Q623" s="211"/>
      <c r="R623" s="211"/>
      <c r="S623" s="211"/>
      <c r="T623" s="211"/>
      <c r="U623" s="211"/>
      <c r="V623" s="211"/>
      <c r="W623" s="211"/>
      <c r="X623" s="211"/>
      <c r="Y623" s="211"/>
      <c r="Z623" s="211"/>
    </row>
    <row r="624" spans="1:26" ht="15.75" customHeight="1">
      <c r="A624" s="211"/>
      <c r="B624" s="211"/>
      <c r="C624" s="211"/>
      <c r="D624" s="211"/>
      <c r="E624" s="211"/>
      <c r="F624" s="211"/>
      <c r="G624" s="211"/>
      <c r="H624" s="211"/>
      <c r="I624" s="211"/>
      <c r="J624" s="211"/>
      <c r="K624" s="211"/>
      <c r="L624" s="211"/>
      <c r="M624" s="211"/>
      <c r="N624" s="211"/>
      <c r="O624" s="211"/>
      <c r="P624" s="211"/>
      <c r="Q624" s="211"/>
      <c r="R624" s="211"/>
      <c r="S624" s="211"/>
      <c r="T624" s="211"/>
      <c r="U624" s="211"/>
      <c r="V624" s="211"/>
      <c r="W624" s="211"/>
      <c r="X624" s="211"/>
      <c r="Y624" s="211"/>
      <c r="Z624" s="211"/>
    </row>
    <row r="625" spans="1:26" ht="15.75" customHeight="1">
      <c r="A625" s="211"/>
      <c r="B625" s="211"/>
      <c r="C625" s="211"/>
      <c r="D625" s="211"/>
      <c r="E625" s="211"/>
      <c r="F625" s="211"/>
      <c r="G625" s="211"/>
      <c r="H625" s="211"/>
      <c r="I625" s="211"/>
      <c r="J625" s="211"/>
      <c r="K625" s="211"/>
      <c r="L625" s="211"/>
      <c r="M625" s="211"/>
      <c r="N625" s="211"/>
      <c r="O625" s="211"/>
      <c r="P625" s="211"/>
      <c r="Q625" s="211"/>
      <c r="R625" s="211"/>
      <c r="S625" s="211"/>
      <c r="T625" s="211"/>
      <c r="U625" s="211"/>
      <c r="V625" s="211"/>
      <c r="W625" s="211"/>
      <c r="X625" s="211"/>
      <c r="Y625" s="211"/>
      <c r="Z625" s="211"/>
    </row>
    <row r="626" spans="1:26" ht="15.75" customHeight="1">
      <c r="A626" s="211"/>
      <c r="B626" s="211"/>
      <c r="C626" s="211"/>
      <c r="D626" s="211"/>
      <c r="E626" s="211"/>
      <c r="F626" s="211"/>
      <c r="G626" s="211"/>
      <c r="H626" s="211"/>
      <c r="I626" s="211"/>
      <c r="J626" s="211"/>
      <c r="K626" s="211"/>
      <c r="L626" s="211"/>
      <c r="M626" s="211"/>
      <c r="N626" s="211"/>
      <c r="O626" s="211"/>
      <c r="P626" s="211"/>
      <c r="Q626" s="211"/>
      <c r="R626" s="211"/>
      <c r="S626" s="211"/>
      <c r="T626" s="211"/>
      <c r="U626" s="211"/>
      <c r="V626" s="211"/>
      <c r="W626" s="211"/>
      <c r="X626" s="211"/>
      <c r="Y626" s="211"/>
      <c r="Z626" s="211"/>
    </row>
    <row r="627" spans="1:26" ht="15.75" customHeight="1">
      <c r="A627" s="211"/>
      <c r="B627" s="211"/>
      <c r="C627" s="211"/>
      <c r="D627" s="211"/>
      <c r="E627" s="211"/>
      <c r="F627" s="211"/>
      <c r="G627" s="211"/>
      <c r="H627" s="211"/>
      <c r="I627" s="211"/>
      <c r="J627" s="211"/>
      <c r="K627" s="211"/>
      <c r="L627" s="211"/>
      <c r="M627" s="211"/>
      <c r="N627" s="211"/>
      <c r="O627" s="211"/>
      <c r="P627" s="211"/>
      <c r="Q627" s="211"/>
      <c r="R627" s="211"/>
      <c r="S627" s="211"/>
      <c r="T627" s="211"/>
      <c r="U627" s="211"/>
      <c r="V627" s="211"/>
      <c r="W627" s="211"/>
      <c r="X627" s="211"/>
      <c r="Y627" s="211"/>
      <c r="Z627" s="211"/>
    </row>
    <row r="628" spans="1:26" ht="15.75" customHeight="1">
      <c r="A628" s="211"/>
      <c r="B628" s="211"/>
      <c r="C628" s="211"/>
      <c r="D628" s="211"/>
      <c r="E628" s="211"/>
      <c r="F628" s="211"/>
      <c r="G628" s="211"/>
      <c r="H628" s="211"/>
      <c r="I628" s="211"/>
      <c r="J628" s="211"/>
      <c r="K628" s="211"/>
      <c r="L628" s="211"/>
      <c r="M628" s="211"/>
      <c r="N628" s="211"/>
      <c r="O628" s="211"/>
      <c r="P628" s="211"/>
      <c r="Q628" s="211"/>
      <c r="R628" s="211"/>
      <c r="S628" s="211"/>
      <c r="T628" s="211"/>
      <c r="U628" s="211"/>
      <c r="V628" s="211"/>
      <c r="W628" s="211"/>
      <c r="X628" s="211"/>
      <c r="Y628" s="211"/>
      <c r="Z628" s="211"/>
    </row>
    <row r="629" spans="1:26" ht="15.75" customHeight="1">
      <c r="A629" s="211"/>
      <c r="B629" s="211"/>
      <c r="C629" s="211"/>
      <c r="D629" s="211"/>
      <c r="E629" s="211"/>
      <c r="F629" s="211"/>
      <c r="G629" s="211"/>
      <c r="H629" s="211"/>
      <c r="I629" s="211"/>
      <c r="J629" s="211"/>
      <c r="K629" s="211"/>
      <c r="L629" s="211"/>
      <c r="M629" s="211"/>
      <c r="N629" s="211"/>
      <c r="O629" s="211"/>
      <c r="P629" s="211"/>
      <c r="Q629" s="211"/>
      <c r="R629" s="211"/>
      <c r="S629" s="211"/>
      <c r="T629" s="211"/>
      <c r="U629" s="211"/>
      <c r="V629" s="211"/>
      <c r="W629" s="211"/>
      <c r="X629" s="211"/>
      <c r="Y629" s="211"/>
      <c r="Z629" s="211"/>
    </row>
    <row r="630" spans="1:26" ht="15.75" customHeight="1">
      <c r="A630" s="211"/>
      <c r="B630" s="211"/>
      <c r="C630" s="211"/>
      <c r="D630" s="211"/>
      <c r="E630" s="211"/>
      <c r="F630" s="211"/>
      <c r="G630" s="211"/>
      <c r="H630" s="211"/>
      <c r="I630" s="211"/>
      <c r="J630" s="211"/>
      <c r="K630" s="211"/>
      <c r="L630" s="211"/>
      <c r="M630" s="211"/>
      <c r="N630" s="211"/>
      <c r="O630" s="211"/>
      <c r="P630" s="211"/>
      <c r="Q630" s="211"/>
      <c r="R630" s="211"/>
      <c r="S630" s="211"/>
      <c r="T630" s="211"/>
      <c r="U630" s="211"/>
      <c r="V630" s="211"/>
      <c r="W630" s="211"/>
      <c r="X630" s="211"/>
      <c r="Y630" s="211"/>
      <c r="Z630" s="211"/>
    </row>
    <row r="631" spans="1:26" ht="15.75" customHeight="1">
      <c r="A631" s="211"/>
      <c r="B631" s="211"/>
      <c r="C631" s="211"/>
      <c r="D631" s="211"/>
      <c r="E631" s="211"/>
      <c r="F631" s="211"/>
      <c r="G631" s="211"/>
      <c r="H631" s="211"/>
      <c r="I631" s="211"/>
      <c r="J631" s="211"/>
      <c r="K631" s="211"/>
      <c r="L631" s="211"/>
      <c r="M631" s="211"/>
      <c r="N631" s="211"/>
      <c r="O631" s="211"/>
      <c r="P631" s="211"/>
      <c r="Q631" s="211"/>
      <c r="R631" s="211"/>
      <c r="S631" s="211"/>
      <c r="T631" s="211"/>
      <c r="U631" s="211"/>
      <c r="V631" s="211"/>
      <c r="W631" s="211"/>
      <c r="X631" s="211"/>
      <c r="Y631" s="211"/>
      <c r="Z631" s="211"/>
    </row>
    <row r="632" spans="1:26" ht="15.75" customHeight="1">
      <c r="A632" s="211"/>
      <c r="B632" s="211"/>
      <c r="C632" s="211"/>
      <c r="D632" s="211"/>
      <c r="E632" s="211"/>
      <c r="F632" s="211"/>
      <c r="G632" s="211"/>
      <c r="H632" s="211"/>
      <c r="I632" s="211"/>
      <c r="J632" s="211"/>
      <c r="K632" s="211"/>
      <c r="L632" s="211"/>
      <c r="M632" s="211"/>
      <c r="N632" s="211"/>
      <c r="O632" s="211"/>
      <c r="P632" s="211"/>
      <c r="Q632" s="211"/>
      <c r="R632" s="211"/>
      <c r="S632" s="211"/>
      <c r="T632" s="211"/>
      <c r="U632" s="211"/>
      <c r="V632" s="211"/>
      <c r="W632" s="211"/>
      <c r="X632" s="211"/>
      <c r="Y632" s="211"/>
      <c r="Z632" s="211"/>
    </row>
    <row r="633" spans="1:26" ht="15.75" customHeight="1">
      <c r="A633" s="211"/>
      <c r="B633" s="211"/>
      <c r="C633" s="211"/>
      <c r="D633" s="211"/>
      <c r="E633" s="211"/>
      <c r="F633" s="211"/>
      <c r="G633" s="211"/>
      <c r="H633" s="211"/>
      <c r="I633" s="211"/>
      <c r="J633" s="211"/>
      <c r="K633" s="211"/>
      <c r="L633" s="211"/>
      <c r="M633" s="211"/>
      <c r="N633" s="211"/>
      <c r="O633" s="211"/>
      <c r="P633" s="211"/>
      <c r="Q633" s="211"/>
      <c r="R633" s="211"/>
      <c r="S633" s="211"/>
      <c r="T633" s="211"/>
      <c r="U633" s="211"/>
      <c r="V633" s="211"/>
      <c r="W633" s="211"/>
      <c r="X633" s="211"/>
      <c r="Y633" s="211"/>
      <c r="Z633" s="211"/>
    </row>
    <row r="634" spans="1:26" ht="15.75" customHeight="1">
      <c r="A634" s="211"/>
      <c r="B634" s="211"/>
      <c r="C634" s="211"/>
      <c r="D634" s="211"/>
      <c r="E634" s="211"/>
      <c r="F634" s="211"/>
      <c r="G634" s="211"/>
      <c r="H634" s="211"/>
      <c r="I634" s="211"/>
      <c r="J634" s="211"/>
      <c r="K634" s="211"/>
      <c r="L634" s="211"/>
      <c r="M634" s="211"/>
      <c r="N634" s="211"/>
      <c r="O634" s="211"/>
      <c r="P634" s="211"/>
      <c r="Q634" s="211"/>
      <c r="R634" s="211"/>
      <c r="S634" s="211"/>
      <c r="T634" s="211"/>
      <c r="U634" s="211"/>
      <c r="V634" s="211"/>
      <c r="W634" s="211"/>
      <c r="X634" s="211"/>
      <c r="Y634" s="211"/>
      <c r="Z634" s="211"/>
    </row>
    <row r="635" spans="1:26" ht="15.75" customHeight="1">
      <c r="A635" s="211"/>
      <c r="B635" s="211"/>
      <c r="C635" s="211"/>
      <c r="D635" s="211"/>
      <c r="E635" s="211"/>
      <c r="F635" s="211"/>
      <c r="G635" s="211"/>
      <c r="H635" s="211"/>
      <c r="I635" s="211"/>
      <c r="J635" s="211"/>
      <c r="K635" s="211"/>
      <c r="L635" s="211"/>
      <c r="M635" s="211"/>
      <c r="N635" s="211"/>
      <c r="O635" s="211"/>
      <c r="P635" s="211"/>
      <c r="Q635" s="211"/>
      <c r="R635" s="211"/>
      <c r="S635" s="211"/>
      <c r="T635" s="211"/>
      <c r="U635" s="211"/>
      <c r="V635" s="211"/>
      <c r="W635" s="211"/>
      <c r="X635" s="211"/>
      <c r="Y635" s="211"/>
      <c r="Z635" s="211"/>
    </row>
    <row r="636" spans="1:26" ht="15.75" customHeight="1">
      <c r="A636" s="211"/>
      <c r="B636" s="211"/>
      <c r="C636" s="211"/>
      <c r="D636" s="211"/>
      <c r="E636" s="211"/>
      <c r="F636" s="211"/>
      <c r="G636" s="211"/>
      <c r="H636" s="211"/>
      <c r="I636" s="211"/>
      <c r="J636" s="211"/>
      <c r="K636" s="211"/>
      <c r="L636" s="211"/>
      <c r="M636" s="211"/>
      <c r="N636" s="211"/>
      <c r="O636" s="211"/>
      <c r="P636" s="211"/>
      <c r="Q636" s="211"/>
      <c r="R636" s="211"/>
      <c r="S636" s="211"/>
      <c r="T636" s="211"/>
      <c r="U636" s="211"/>
      <c r="V636" s="211"/>
      <c r="W636" s="211"/>
      <c r="X636" s="211"/>
      <c r="Y636" s="211"/>
      <c r="Z636" s="211"/>
    </row>
    <row r="637" spans="1:26" ht="15.75" customHeight="1">
      <c r="A637" s="211"/>
      <c r="B637" s="211"/>
      <c r="C637" s="211"/>
      <c r="D637" s="211"/>
      <c r="E637" s="211"/>
      <c r="F637" s="211"/>
      <c r="G637" s="211"/>
      <c r="H637" s="211"/>
      <c r="I637" s="211"/>
      <c r="J637" s="211"/>
      <c r="K637" s="211"/>
      <c r="L637" s="211"/>
      <c r="M637" s="211"/>
      <c r="N637" s="211"/>
      <c r="O637" s="211"/>
      <c r="P637" s="211"/>
      <c r="Q637" s="211"/>
      <c r="R637" s="211"/>
      <c r="S637" s="211"/>
      <c r="T637" s="211"/>
      <c r="U637" s="211"/>
      <c r="V637" s="211"/>
      <c r="W637" s="211"/>
      <c r="X637" s="211"/>
      <c r="Y637" s="211"/>
      <c r="Z637" s="211"/>
    </row>
    <row r="638" spans="1:26" ht="15.75" customHeight="1">
      <c r="A638" s="211"/>
      <c r="B638" s="211"/>
      <c r="C638" s="211"/>
      <c r="D638" s="211"/>
      <c r="E638" s="211"/>
      <c r="F638" s="211"/>
      <c r="G638" s="211"/>
      <c r="H638" s="211"/>
      <c r="I638" s="211"/>
      <c r="J638" s="211"/>
      <c r="K638" s="211"/>
      <c r="L638" s="211"/>
      <c r="M638" s="211"/>
      <c r="N638" s="211"/>
      <c r="O638" s="211"/>
      <c r="P638" s="211"/>
      <c r="Q638" s="211"/>
      <c r="R638" s="211"/>
      <c r="S638" s="211"/>
      <c r="T638" s="211"/>
      <c r="U638" s="211"/>
      <c r="V638" s="211"/>
      <c r="W638" s="211"/>
      <c r="X638" s="211"/>
      <c r="Y638" s="211"/>
      <c r="Z638" s="211"/>
    </row>
    <row r="639" spans="1:26" ht="15.75" customHeight="1">
      <c r="A639" s="211"/>
      <c r="B639" s="211"/>
      <c r="C639" s="211"/>
      <c r="D639" s="211"/>
      <c r="E639" s="211"/>
      <c r="F639" s="211"/>
      <c r="G639" s="211"/>
      <c r="H639" s="211"/>
      <c r="I639" s="211"/>
      <c r="J639" s="211"/>
      <c r="K639" s="211"/>
      <c r="L639" s="211"/>
      <c r="M639" s="211"/>
      <c r="N639" s="211"/>
      <c r="O639" s="211"/>
      <c r="P639" s="211"/>
      <c r="Q639" s="211"/>
      <c r="R639" s="211"/>
      <c r="S639" s="211"/>
      <c r="T639" s="211"/>
      <c r="U639" s="211"/>
      <c r="V639" s="211"/>
      <c r="W639" s="211"/>
      <c r="X639" s="211"/>
      <c r="Y639" s="211"/>
      <c r="Z639" s="211"/>
    </row>
    <row r="640" spans="1:26" ht="15.75" customHeight="1">
      <c r="A640" s="211"/>
      <c r="B640" s="211"/>
      <c r="C640" s="211"/>
      <c r="D640" s="211"/>
      <c r="E640" s="211"/>
      <c r="F640" s="211"/>
      <c r="G640" s="211"/>
      <c r="H640" s="211"/>
      <c r="I640" s="211"/>
      <c r="J640" s="211"/>
      <c r="K640" s="211"/>
      <c r="L640" s="211"/>
      <c r="M640" s="211"/>
      <c r="N640" s="211"/>
      <c r="O640" s="211"/>
      <c r="P640" s="211"/>
      <c r="Q640" s="211"/>
      <c r="R640" s="211"/>
      <c r="S640" s="211"/>
      <c r="T640" s="211"/>
      <c r="U640" s="211"/>
      <c r="V640" s="211"/>
      <c r="W640" s="211"/>
      <c r="X640" s="211"/>
      <c r="Y640" s="211"/>
      <c r="Z640" s="211"/>
    </row>
    <row r="641" spans="1:26" ht="15.75" customHeight="1">
      <c r="A641" s="211"/>
      <c r="B641" s="211"/>
      <c r="C641" s="211"/>
      <c r="D641" s="211"/>
      <c r="E641" s="211"/>
      <c r="F641" s="211"/>
      <c r="G641" s="211"/>
      <c r="H641" s="211"/>
      <c r="I641" s="211"/>
      <c r="J641" s="211"/>
      <c r="K641" s="211"/>
      <c r="L641" s="211"/>
      <c r="M641" s="211"/>
      <c r="N641" s="211"/>
      <c r="O641" s="211"/>
      <c r="P641" s="211"/>
      <c r="Q641" s="211"/>
      <c r="R641" s="211"/>
      <c r="S641" s="211"/>
      <c r="T641" s="211"/>
      <c r="U641" s="211"/>
      <c r="V641" s="211"/>
      <c r="W641" s="211"/>
      <c r="X641" s="211"/>
      <c r="Y641" s="211"/>
      <c r="Z641" s="211"/>
    </row>
    <row r="642" spans="1:26" ht="15.75" customHeight="1">
      <c r="A642" s="211"/>
      <c r="B642" s="211"/>
      <c r="C642" s="211"/>
      <c r="D642" s="211"/>
      <c r="E642" s="211"/>
      <c r="F642" s="211"/>
      <c r="G642" s="211"/>
      <c r="H642" s="211"/>
      <c r="I642" s="211"/>
      <c r="J642" s="211"/>
      <c r="K642" s="211"/>
      <c r="L642" s="211"/>
      <c r="M642" s="211"/>
      <c r="N642" s="211"/>
      <c r="O642" s="211"/>
      <c r="P642" s="211"/>
      <c r="Q642" s="211"/>
      <c r="R642" s="211"/>
      <c r="S642" s="211"/>
      <c r="T642" s="211"/>
      <c r="U642" s="211"/>
      <c r="V642" s="211"/>
      <c r="W642" s="211"/>
      <c r="X642" s="211"/>
      <c r="Y642" s="211"/>
      <c r="Z642" s="211"/>
    </row>
    <row r="643" spans="1:26" ht="15.75" customHeight="1">
      <c r="A643" s="211"/>
      <c r="B643" s="211"/>
      <c r="C643" s="211"/>
      <c r="D643" s="211"/>
      <c r="E643" s="211"/>
      <c r="F643" s="211"/>
      <c r="G643" s="211"/>
      <c r="H643" s="211"/>
      <c r="I643" s="211"/>
      <c r="J643" s="211"/>
      <c r="K643" s="211"/>
      <c r="L643" s="211"/>
      <c r="M643" s="211"/>
      <c r="N643" s="211"/>
      <c r="O643" s="211"/>
      <c r="P643" s="211"/>
      <c r="Q643" s="211"/>
      <c r="R643" s="211"/>
      <c r="S643" s="211"/>
      <c r="T643" s="211"/>
      <c r="U643" s="211"/>
      <c r="V643" s="211"/>
      <c r="W643" s="211"/>
      <c r="X643" s="211"/>
      <c r="Y643" s="211"/>
      <c r="Z643" s="211"/>
    </row>
    <row r="644" spans="1:26" ht="15.75" customHeight="1">
      <c r="A644" s="211"/>
      <c r="B644" s="211"/>
      <c r="C644" s="211"/>
      <c r="D644" s="211"/>
      <c r="E644" s="211"/>
      <c r="F644" s="211"/>
      <c r="G644" s="211"/>
      <c r="H644" s="211"/>
      <c r="I644" s="211"/>
      <c r="J644" s="211"/>
      <c r="K644" s="211"/>
      <c r="L644" s="211"/>
      <c r="M644" s="211"/>
      <c r="N644" s="211"/>
      <c r="O644" s="211"/>
      <c r="P644" s="211"/>
      <c r="Q644" s="211"/>
      <c r="R644" s="211"/>
      <c r="S644" s="211"/>
      <c r="T644" s="211"/>
      <c r="U644" s="211"/>
      <c r="V644" s="211"/>
      <c r="W644" s="211"/>
      <c r="X644" s="211"/>
      <c r="Y644" s="211"/>
      <c r="Z644" s="211"/>
    </row>
    <row r="645" spans="1:26" ht="15.75" customHeight="1">
      <c r="A645" s="211"/>
      <c r="B645" s="211"/>
      <c r="C645" s="211"/>
      <c r="D645" s="211"/>
      <c r="E645" s="211"/>
      <c r="F645" s="211"/>
      <c r="G645" s="211"/>
      <c r="H645" s="211"/>
      <c r="I645" s="211"/>
      <c r="J645" s="211"/>
      <c r="K645" s="211"/>
      <c r="L645" s="211"/>
      <c r="M645" s="211"/>
      <c r="N645" s="211"/>
      <c r="O645" s="211"/>
      <c r="P645" s="211"/>
      <c r="Q645" s="211"/>
      <c r="R645" s="211"/>
      <c r="S645" s="211"/>
      <c r="T645" s="211"/>
      <c r="U645" s="211"/>
      <c r="V645" s="211"/>
      <c r="W645" s="211"/>
      <c r="X645" s="211"/>
      <c r="Y645" s="211"/>
      <c r="Z645" s="211"/>
    </row>
    <row r="646" spans="1:26" ht="15.75" customHeight="1">
      <c r="A646" s="211"/>
      <c r="B646" s="211"/>
      <c r="C646" s="211"/>
      <c r="D646" s="211"/>
      <c r="E646" s="211"/>
      <c r="F646" s="211"/>
      <c r="G646" s="211"/>
      <c r="H646" s="211"/>
      <c r="I646" s="211"/>
      <c r="J646" s="211"/>
      <c r="K646" s="211"/>
      <c r="L646" s="211"/>
      <c r="M646" s="211"/>
      <c r="N646" s="211"/>
      <c r="O646" s="211"/>
      <c r="P646" s="211"/>
      <c r="Q646" s="211"/>
      <c r="R646" s="211"/>
      <c r="S646" s="211"/>
      <c r="T646" s="211"/>
      <c r="U646" s="211"/>
      <c r="V646" s="211"/>
      <c r="W646" s="211"/>
      <c r="X646" s="211"/>
      <c r="Y646" s="211"/>
      <c r="Z646" s="211"/>
    </row>
    <row r="647" spans="1:26" ht="15.75" customHeight="1">
      <c r="A647" s="211"/>
      <c r="B647" s="211"/>
      <c r="C647" s="211"/>
      <c r="D647" s="211"/>
      <c r="E647" s="211"/>
      <c r="F647" s="211"/>
      <c r="G647" s="211"/>
      <c r="H647" s="211"/>
      <c r="I647" s="211"/>
      <c r="J647" s="211"/>
      <c r="K647" s="211"/>
      <c r="L647" s="211"/>
      <c r="M647" s="211"/>
      <c r="N647" s="211"/>
      <c r="O647" s="211"/>
      <c r="P647" s="211"/>
      <c r="Q647" s="211"/>
      <c r="R647" s="211"/>
      <c r="S647" s="211"/>
      <c r="T647" s="211"/>
      <c r="U647" s="211"/>
      <c r="V647" s="211"/>
      <c r="W647" s="211"/>
      <c r="X647" s="211"/>
      <c r="Y647" s="211"/>
      <c r="Z647" s="211"/>
    </row>
    <row r="648" spans="1:26" ht="15.75" customHeight="1">
      <c r="A648" s="211"/>
      <c r="B648" s="211"/>
      <c r="C648" s="211"/>
      <c r="D648" s="211"/>
      <c r="E648" s="211"/>
      <c r="F648" s="211"/>
      <c r="G648" s="211"/>
      <c r="H648" s="211"/>
      <c r="I648" s="211"/>
      <c r="J648" s="211"/>
      <c r="K648" s="211"/>
      <c r="L648" s="211"/>
      <c r="M648" s="211"/>
      <c r="N648" s="211"/>
      <c r="O648" s="211"/>
      <c r="P648" s="211"/>
      <c r="Q648" s="211"/>
      <c r="R648" s="211"/>
      <c r="S648" s="211"/>
      <c r="T648" s="211"/>
      <c r="U648" s="211"/>
      <c r="V648" s="211"/>
      <c r="W648" s="211"/>
      <c r="X648" s="211"/>
      <c r="Y648" s="211"/>
      <c r="Z648" s="211"/>
    </row>
    <row r="649" spans="1:26" ht="15.75" customHeight="1">
      <c r="A649" s="211"/>
      <c r="B649" s="211"/>
      <c r="C649" s="211"/>
      <c r="D649" s="211"/>
      <c r="E649" s="211"/>
      <c r="F649" s="211"/>
      <c r="G649" s="211"/>
      <c r="H649" s="211"/>
      <c r="I649" s="211"/>
      <c r="J649" s="211"/>
      <c r="K649" s="211"/>
      <c r="L649" s="211"/>
      <c r="M649" s="211"/>
      <c r="N649" s="211"/>
      <c r="O649" s="211"/>
      <c r="P649" s="211"/>
      <c r="Q649" s="211"/>
      <c r="R649" s="211"/>
      <c r="S649" s="211"/>
      <c r="T649" s="211"/>
      <c r="U649" s="211"/>
      <c r="V649" s="211"/>
      <c r="W649" s="211"/>
      <c r="X649" s="211"/>
      <c r="Y649" s="211"/>
      <c r="Z649" s="211"/>
    </row>
    <row r="650" spans="1:26" ht="15.75" customHeight="1">
      <c r="A650" s="211"/>
      <c r="B650" s="211"/>
      <c r="C650" s="211"/>
      <c r="D650" s="211"/>
      <c r="E650" s="211"/>
      <c r="F650" s="211"/>
      <c r="G650" s="211"/>
      <c r="H650" s="211"/>
      <c r="I650" s="211"/>
      <c r="J650" s="211"/>
      <c r="K650" s="211"/>
      <c r="L650" s="211"/>
      <c r="M650" s="211"/>
      <c r="N650" s="211"/>
      <c r="O650" s="211"/>
      <c r="P650" s="211"/>
      <c r="Q650" s="211"/>
      <c r="R650" s="211"/>
      <c r="S650" s="211"/>
      <c r="T650" s="211"/>
      <c r="U650" s="211"/>
      <c r="V650" s="211"/>
      <c r="W650" s="211"/>
      <c r="X650" s="211"/>
      <c r="Y650" s="211"/>
      <c r="Z650" s="211"/>
    </row>
    <row r="651" spans="1:26" ht="15.75" customHeight="1">
      <c r="A651" s="211"/>
      <c r="B651" s="211"/>
      <c r="C651" s="211"/>
      <c r="D651" s="211"/>
      <c r="E651" s="211"/>
      <c r="F651" s="211"/>
      <c r="G651" s="211"/>
      <c r="H651" s="211"/>
      <c r="I651" s="211"/>
      <c r="J651" s="211"/>
      <c r="K651" s="211"/>
      <c r="L651" s="211"/>
      <c r="M651" s="211"/>
      <c r="N651" s="211"/>
      <c r="O651" s="211"/>
      <c r="P651" s="211"/>
      <c r="Q651" s="211"/>
      <c r="R651" s="211"/>
      <c r="S651" s="211"/>
      <c r="T651" s="211"/>
      <c r="U651" s="211"/>
      <c r="V651" s="211"/>
      <c r="W651" s="211"/>
      <c r="X651" s="211"/>
      <c r="Y651" s="211"/>
      <c r="Z651" s="211"/>
    </row>
    <row r="652" spans="1:26" ht="15.75" customHeight="1">
      <c r="A652" s="211"/>
      <c r="B652" s="211"/>
      <c r="C652" s="211"/>
      <c r="D652" s="211"/>
      <c r="E652" s="211"/>
      <c r="F652" s="211"/>
      <c r="G652" s="211"/>
      <c r="H652" s="211"/>
      <c r="I652" s="211"/>
      <c r="J652" s="211"/>
      <c r="K652" s="211"/>
      <c r="L652" s="211"/>
      <c r="M652" s="211"/>
      <c r="N652" s="211"/>
      <c r="O652" s="211"/>
      <c r="P652" s="211"/>
      <c r="Q652" s="211"/>
      <c r="R652" s="211"/>
      <c r="S652" s="211"/>
      <c r="T652" s="211"/>
      <c r="U652" s="211"/>
      <c r="V652" s="211"/>
      <c r="W652" s="211"/>
      <c r="X652" s="211"/>
      <c r="Y652" s="211"/>
      <c r="Z652" s="211"/>
    </row>
    <row r="653" spans="1:26" ht="15.75" customHeight="1">
      <c r="A653" s="211"/>
      <c r="B653" s="211"/>
      <c r="C653" s="211"/>
      <c r="D653" s="211"/>
      <c r="E653" s="211"/>
      <c r="F653" s="211"/>
      <c r="G653" s="211"/>
      <c r="H653" s="211"/>
      <c r="I653" s="211"/>
      <c r="J653" s="211"/>
      <c r="K653" s="211"/>
      <c r="L653" s="211"/>
      <c r="M653" s="211"/>
      <c r="N653" s="211"/>
      <c r="O653" s="211"/>
      <c r="P653" s="211"/>
      <c r="Q653" s="211"/>
      <c r="R653" s="211"/>
      <c r="S653" s="211"/>
      <c r="T653" s="211"/>
      <c r="U653" s="211"/>
      <c r="V653" s="211"/>
      <c r="W653" s="211"/>
      <c r="X653" s="211"/>
      <c r="Y653" s="211"/>
      <c r="Z653" s="211"/>
    </row>
    <row r="654" spans="1:26" ht="15.75" customHeight="1">
      <c r="A654" s="211"/>
      <c r="B654" s="211"/>
      <c r="C654" s="211"/>
      <c r="D654" s="211"/>
      <c r="E654" s="211"/>
      <c r="F654" s="211"/>
      <c r="G654" s="211"/>
      <c r="H654" s="211"/>
      <c r="I654" s="211"/>
      <c r="J654" s="211"/>
      <c r="K654" s="211"/>
      <c r="L654" s="211"/>
      <c r="M654" s="211"/>
      <c r="N654" s="211"/>
      <c r="O654" s="211"/>
      <c r="P654" s="211"/>
      <c r="Q654" s="211"/>
      <c r="R654" s="211"/>
      <c r="S654" s="211"/>
      <c r="T654" s="211"/>
      <c r="U654" s="211"/>
      <c r="V654" s="211"/>
      <c r="W654" s="211"/>
      <c r="X654" s="211"/>
      <c r="Y654" s="211"/>
      <c r="Z654" s="211"/>
    </row>
    <row r="655" spans="1:26" ht="15.75" customHeight="1">
      <c r="A655" s="211"/>
      <c r="B655" s="211"/>
      <c r="C655" s="211"/>
      <c r="D655" s="211"/>
      <c r="E655" s="211"/>
      <c r="F655" s="211"/>
      <c r="G655" s="211"/>
      <c r="H655" s="211"/>
      <c r="I655" s="211"/>
      <c r="J655" s="211"/>
      <c r="K655" s="211"/>
      <c r="L655" s="211"/>
      <c r="M655" s="211"/>
      <c r="N655" s="211"/>
      <c r="O655" s="211"/>
      <c r="P655" s="211"/>
      <c r="Q655" s="211"/>
      <c r="R655" s="211"/>
      <c r="S655" s="211"/>
      <c r="T655" s="211"/>
      <c r="U655" s="211"/>
      <c r="V655" s="211"/>
      <c r="W655" s="211"/>
      <c r="X655" s="211"/>
      <c r="Y655" s="211"/>
      <c r="Z655" s="211"/>
    </row>
    <row r="656" spans="1:26" ht="15.75" customHeight="1">
      <c r="A656" s="211"/>
      <c r="B656" s="211"/>
      <c r="C656" s="211"/>
      <c r="D656" s="211"/>
      <c r="E656" s="211"/>
      <c r="F656" s="211"/>
      <c r="G656" s="211"/>
      <c r="H656" s="211"/>
      <c r="I656" s="211"/>
      <c r="J656" s="211"/>
      <c r="K656" s="211"/>
      <c r="L656" s="211"/>
      <c r="M656" s="211"/>
      <c r="N656" s="211"/>
      <c r="O656" s="211"/>
      <c r="P656" s="211"/>
      <c r="Q656" s="211"/>
      <c r="R656" s="211"/>
      <c r="S656" s="211"/>
      <c r="T656" s="211"/>
      <c r="U656" s="211"/>
      <c r="V656" s="211"/>
      <c r="W656" s="211"/>
      <c r="X656" s="211"/>
      <c r="Y656" s="211"/>
      <c r="Z656" s="211"/>
    </row>
    <row r="657" spans="1:26" ht="15.75" customHeight="1">
      <c r="A657" s="211"/>
      <c r="B657" s="211"/>
      <c r="C657" s="211"/>
      <c r="D657" s="211"/>
      <c r="E657" s="211"/>
      <c r="F657" s="211"/>
      <c r="G657" s="211"/>
      <c r="H657" s="211"/>
      <c r="I657" s="211"/>
      <c r="J657" s="211"/>
      <c r="K657" s="211"/>
      <c r="L657" s="211"/>
      <c r="M657" s="211"/>
      <c r="N657" s="211"/>
      <c r="O657" s="211"/>
      <c r="P657" s="211"/>
      <c r="Q657" s="211"/>
      <c r="R657" s="211"/>
      <c r="S657" s="211"/>
      <c r="T657" s="211"/>
      <c r="U657" s="211"/>
      <c r="V657" s="211"/>
      <c r="W657" s="211"/>
      <c r="X657" s="211"/>
      <c r="Y657" s="211"/>
      <c r="Z657" s="211"/>
    </row>
    <row r="658" spans="1:26" ht="15.75" customHeight="1">
      <c r="A658" s="211"/>
      <c r="B658" s="211"/>
      <c r="C658" s="211"/>
      <c r="D658" s="211"/>
      <c r="E658" s="211"/>
      <c r="F658" s="211"/>
      <c r="G658" s="211"/>
      <c r="H658" s="211"/>
      <c r="I658" s="211"/>
      <c r="J658" s="211"/>
      <c r="K658" s="211"/>
      <c r="L658" s="211"/>
      <c r="M658" s="211"/>
      <c r="N658" s="211"/>
      <c r="O658" s="211"/>
      <c r="P658" s="211"/>
      <c r="Q658" s="211"/>
      <c r="R658" s="211"/>
      <c r="S658" s="211"/>
      <c r="T658" s="211"/>
      <c r="U658" s="211"/>
      <c r="V658" s="211"/>
      <c r="W658" s="211"/>
      <c r="X658" s="211"/>
      <c r="Y658" s="211"/>
      <c r="Z658" s="211"/>
    </row>
    <row r="659" spans="1:26" ht="15.75" customHeight="1">
      <c r="A659" s="211"/>
      <c r="B659" s="211"/>
      <c r="C659" s="211"/>
      <c r="D659" s="211"/>
      <c r="E659" s="211"/>
      <c r="F659" s="211"/>
      <c r="G659" s="211"/>
      <c r="H659" s="211"/>
      <c r="I659" s="211"/>
      <c r="J659" s="211"/>
      <c r="K659" s="211"/>
      <c r="L659" s="211"/>
      <c r="M659" s="211"/>
      <c r="N659" s="211"/>
      <c r="O659" s="211"/>
      <c r="P659" s="211"/>
      <c r="Q659" s="211"/>
      <c r="R659" s="211"/>
      <c r="S659" s="211"/>
      <c r="T659" s="211"/>
      <c r="U659" s="211"/>
      <c r="V659" s="211"/>
      <c r="W659" s="211"/>
      <c r="X659" s="211"/>
      <c r="Y659" s="211"/>
      <c r="Z659" s="211"/>
    </row>
    <row r="660" spans="1:26" ht="15.75" customHeight="1">
      <c r="A660" s="211"/>
      <c r="B660" s="211"/>
      <c r="C660" s="211"/>
      <c r="D660" s="211"/>
      <c r="E660" s="211"/>
      <c r="F660" s="211"/>
      <c r="G660" s="211"/>
      <c r="H660" s="211"/>
      <c r="I660" s="211"/>
      <c r="J660" s="211"/>
      <c r="K660" s="211"/>
      <c r="L660" s="211"/>
      <c r="M660" s="211"/>
      <c r="N660" s="211"/>
      <c r="O660" s="211"/>
      <c r="P660" s="211"/>
      <c r="Q660" s="211"/>
      <c r="R660" s="211"/>
      <c r="S660" s="211"/>
      <c r="T660" s="211"/>
      <c r="U660" s="211"/>
      <c r="V660" s="211"/>
      <c r="W660" s="211"/>
      <c r="X660" s="211"/>
      <c r="Y660" s="211"/>
      <c r="Z660" s="211"/>
    </row>
    <row r="661" spans="1:26" ht="15.75" customHeight="1">
      <c r="A661" s="211"/>
      <c r="B661" s="211"/>
      <c r="C661" s="211"/>
      <c r="D661" s="211"/>
      <c r="E661" s="211"/>
      <c r="F661" s="211"/>
      <c r="G661" s="211"/>
      <c r="H661" s="211"/>
      <c r="I661" s="211"/>
      <c r="J661" s="211"/>
      <c r="K661" s="211"/>
      <c r="L661" s="211"/>
      <c r="M661" s="211"/>
      <c r="N661" s="211"/>
      <c r="O661" s="211"/>
      <c r="P661" s="211"/>
      <c r="Q661" s="211"/>
      <c r="R661" s="211"/>
      <c r="S661" s="211"/>
      <c r="T661" s="211"/>
      <c r="U661" s="211"/>
      <c r="V661" s="211"/>
      <c r="W661" s="211"/>
      <c r="X661" s="211"/>
      <c r="Y661" s="211"/>
      <c r="Z661" s="211"/>
    </row>
    <row r="662" spans="1:26" ht="15.75" customHeight="1">
      <c r="A662" s="211"/>
      <c r="B662" s="211"/>
      <c r="C662" s="211"/>
      <c r="D662" s="211"/>
      <c r="E662" s="211"/>
      <c r="F662" s="211"/>
      <c r="G662" s="211"/>
      <c r="H662" s="211"/>
      <c r="I662" s="211"/>
      <c r="J662" s="211"/>
      <c r="K662" s="211"/>
      <c r="L662" s="211"/>
      <c r="M662" s="211"/>
      <c r="N662" s="211"/>
      <c r="O662" s="211"/>
      <c r="P662" s="211"/>
      <c r="Q662" s="211"/>
      <c r="R662" s="211"/>
      <c r="S662" s="211"/>
      <c r="T662" s="211"/>
      <c r="U662" s="211"/>
      <c r="V662" s="211"/>
      <c r="W662" s="211"/>
      <c r="X662" s="211"/>
      <c r="Y662" s="211"/>
      <c r="Z662" s="211"/>
    </row>
    <row r="663" spans="1:26" ht="15.75" customHeight="1">
      <c r="A663" s="211"/>
      <c r="B663" s="211"/>
      <c r="C663" s="211"/>
      <c r="D663" s="211"/>
      <c r="E663" s="211"/>
      <c r="F663" s="211"/>
      <c r="G663" s="211"/>
      <c r="H663" s="211"/>
      <c r="I663" s="211"/>
      <c r="J663" s="211"/>
      <c r="K663" s="211"/>
      <c r="L663" s="211"/>
      <c r="M663" s="211"/>
      <c r="N663" s="211"/>
      <c r="O663" s="211"/>
      <c r="P663" s="211"/>
      <c r="Q663" s="211"/>
      <c r="R663" s="211"/>
      <c r="S663" s="211"/>
      <c r="T663" s="211"/>
      <c r="U663" s="211"/>
      <c r="V663" s="211"/>
      <c r="W663" s="211"/>
      <c r="X663" s="211"/>
      <c r="Y663" s="211"/>
      <c r="Z663" s="211"/>
    </row>
    <row r="664" spans="1:26" ht="15.75" customHeight="1">
      <c r="A664" s="211"/>
      <c r="B664" s="211"/>
      <c r="C664" s="211"/>
      <c r="D664" s="211"/>
      <c r="E664" s="211"/>
      <c r="F664" s="211"/>
      <c r="G664" s="211"/>
      <c r="H664" s="211"/>
      <c r="I664" s="211"/>
      <c r="J664" s="211"/>
      <c r="K664" s="211"/>
      <c r="L664" s="211"/>
      <c r="M664" s="211"/>
      <c r="N664" s="211"/>
      <c r="O664" s="211"/>
      <c r="P664" s="211"/>
      <c r="Q664" s="211"/>
      <c r="R664" s="211"/>
      <c r="S664" s="211"/>
      <c r="T664" s="211"/>
      <c r="U664" s="211"/>
      <c r="V664" s="211"/>
      <c r="W664" s="211"/>
      <c r="X664" s="211"/>
      <c r="Y664" s="211"/>
      <c r="Z664" s="211"/>
    </row>
    <row r="665" spans="1:26" ht="15.75" customHeight="1">
      <c r="A665" s="211"/>
      <c r="B665" s="211"/>
      <c r="C665" s="211"/>
      <c r="D665" s="211"/>
      <c r="E665" s="211"/>
      <c r="F665" s="211"/>
      <c r="G665" s="211"/>
      <c r="H665" s="211"/>
      <c r="I665" s="211"/>
      <c r="J665" s="211"/>
      <c r="K665" s="211"/>
      <c r="L665" s="211"/>
      <c r="M665" s="211"/>
      <c r="N665" s="211"/>
      <c r="O665" s="211"/>
      <c r="P665" s="211"/>
      <c r="Q665" s="211"/>
      <c r="R665" s="211"/>
      <c r="S665" s="211"/>
      <c r="T665" s="211"/>
      <c r="U665" s="211"/>
      <c r="V665" s="211"/>
      <c r="W665" s="211"/>
      <c r="X665" s="211"/>
      <c r="Y665" s="211"/>
      <c r="Z665" s="211"/>
    </row>
    <row r="666" spans="1:26" ht="15.75" customHeight="1">
      <c r="A666" s="211"/>
      <c r="B666" s="211"/>
      <c r="C666" s="211"/>
      <c r="D666" s="211"/>
      <c r="E666" s="211"/>
      <c r="F666" s="211"/>
      <c r="G666" s="211"/>
      <c r="H666" s="211"/>
      <c r="I666" s="211"/>
      <c r="J666" s="211"/>
      <c r="K666" s="211"/>
      <c r="L666" s="211"/>
      <c r="M666" s="211"/>
      <c r="N666" s="211"/>
      <c r="O666" s="211"/>
      <c r="P666" s="211"/>
      <c r="Q666" s="211"/>
      <c r="R666" s="211"/>
      <c r="S666" s="211"/>
      <c r="T666" s="211"/>
      <c r="U666" s="211"/>
      <c r="V666" s="211"/>
      <c r="W666" s="211"/>
      <c r="X666" s="211"/>
      <c r="Y666" s="211"/>
      <c r="Z666" s="211"/>
    </row>
    <row r="667" spans="1:26" ht="15.75" customHeight="1">
      <c r="A667" s="211"/>
      <c r="B667" s="211"/>
      <c r="C667" s="211"/>
      <c r="D667" s="211"/>
      <c r="E667" s="211"/>
      <c r="F667" s="211"/>
      <c r="G667" s="211"/>
      <c r="H667" s="211"/>
      <c r="I667" s="211"/>
      <c r="J667" s="211"/>
      <c r="K667" s="211"/>
      <c r="L667" s="211"/>
      <c r="M667" s="211"/>
      <c r="N667" s="211"/>
      <c r="O667" s="211"/>
      <c r="P667" s="211"/>
      <c r="Q667" s="211"/>
      <c r="R667" s="211"/>
      <c r="S667" s="211"/>
      <c r="T667" s="211"/>
      <c r="U667" s="211"/>
      <c r="V667" s="211"/>
      <c r="W667" s="211"/>
      <c r="X667" s="211"/>
      <c r="Y667" s="211"/>
      <c r="Z667" s="211"/>
    </row>
    <row r="668" spans="1:26" ht="15.75" customHeight="1">
      <c r="A668" s="211"/>
      <c r="B668" s="211"/>
      <c r="C668" s="211"/>
      <c r="D668" s="211"/>
      <c r="E668" s="211"/>
      <c r="F668" s="211"/>
      <c r="G668" s="211"/>
      <c r="H668" s="211"/>
      <c r="I668" s="211"/>
      <c r="J668" s="211"/>
      <c r="K668" s="211"/>
      <c r="L668" s="211"/>
      <c r="M668" s="211"/>
      <c r="N668" s="211"/>
      <c r="O668" s="211"/>
      <c r="P668" s="211"/>
      <c r="Q668" s="211"/>
      <c r="R668" s="211"/>
      <c r="S668" s="211"/>
      <c r="T668" s="211"/>
      <c r="U668" s="211"/>
      <c r="V668" s="211"/>
      <c r="W668" s="211"/>
      <c r="X668" s="211"/>
      <c r="Y668" s="211"/>
      <c r="Z668" s="211"/>
    </row>
    <row r="669" spans="1:26" ht="15.75" customHeight="1">
      <c r="A669" s="211"/>
      <c r="B669" s="211"/>
      <c r="C669" s="211"/>
      <c r="D669" s="211"/>
      <c r="E669" s="211"/>
      <c r="F669" s="211"/>
      <c r="G669" s="211"/>
      <c r="H669" s="211"/>
      <c r="I669" s="211"/>
      <c r="J669" s="211"/>
      <c r="K669" s="211"/>
      <c r="L669" s="211"/>
      <c r="M669" s="211"/>
      <c r="N669" s="211"/>
      <c r="O669" s="211"/>
      <c r="P669" s="211"/>
      <c r="Q669" s="211"/>
      <c r="R669" s="211"/>
      <c r="S669" s="211"/>
      <c r="T669" s="211"/>
      <c r="U669" s="211"/>
      <c r="V669" s="211"/>
      <c r="W669" s="211"/>
      <c r="X669" s="211"/>
      <c r="Y669" s="211"/>
      <c r="Z669" s="211"/>
    </row>
    <row r="670" spans="1:26" ht="15.75" customHeight="1">
      <c r="A670" s="211"/>
      <c r="B670" s="211"/>
      <c r="C670" s="211"/>
      <c r="D670" s="211"/>
      <c r="E670" s="211"/>
      <c r="F670" s="211"/>
      <c r="G670" s="211"/>
      <c r="H670" s="211"/>
      <c r="I670" s="211"/>
      <c r="J670" s="211"/>
      <c r="K670" s="211"/>
      <c r="L670" s="211"/>
      <c r="M670" s="211"/>
      <c r="N670" s="211"/>
      <c r="O670" s="211"/>
      <c r="P670" s="211"/>
      <c r="Q670" s="211"/>
      <c r="R670" s="211"/>
      <c r="S670" s="211"/>
      <c r="T670" s="211"/>
      <c r="U670" s="211"/>
      <c r="V670" s="211"/>
      <c r="W670" s="211"/>
      <c r="X670" s="211"/>
      <c r="Y670" s="211"/>
      <c r="Z670" s="211"/>
    </row>
    <row r="671" spans="1:26" ht="15.75" customHeight="1">
      <c r="A671" s="211"/>
      <c r="B671" s="211"/>
      <c r="C671" s="211"/>
      <c r="D671" s="211"/>
      <c r="E671" s="211"/>
      <c r="F671" s="211"/>
      <c r="G671" s="211"/>
      <c r="H671" s="211"/>
      <c r="I671" s="211"/>
      <c r="J671" s="211"/>
      <c r="K671" s="211"/>
      <c r="L671" s="211"/>
      <c r="M671" s="211"/>
      <c r="N671" s="211"/>
      <c r="O671" s="211"/>
      <c r="P671" s="211"/>
      <c r="Q671" s="211"/>
      <c r="R671" s="211"/>
      <c r="S671" s="211"/>
      <c r="T671" s="211"/>
      <c r="U671" s="211"/>
      <c r="V671" s="211"/>
      <c r="W671" s="211"/>
      <c r="X671" s="211"/>
      <c r="Y671" s="211"/>
      <c r="Z671" s="211"/>
    </row>
    <row r="672" spans="1:26" ht="15.75" customHeight="1">
      <c r="A672" s="211"/>
      <c r="B672" s="211"/>
      <c r="C672" s="211"/>
      <c r="D672" s="211"/>
      <c r="E672" s="211"/>
      <c r="F672" s="211"/>
      <c r="G672" s="211"/>
      <c r="H672" s="211"/>
      <c r="I672" s="211"/>
      <c r="J672" s="211"/>
      <c r="K672" s="211"/>
      <c r="L672" s="211"/>
      <c r="M672" s="211"/>
      <c r="N672" s="211"/>
      <c r="O672" s="211"/>
      <c r="P672" s="211"/>
      <c r="Q672" s="211"/>
      <c r="R672" s="211"/>
      <c r="S672" s="211"/>
      <c r="T672" s="211"/>
      <c r="U672" s="211"/>
      <c r="V672" s="211"/>
      <c r="W672" s="211"/>
      <c r="X672" s="211"/>
      <c r="Y672" s="211"/>
      <c r="Z672" s="211"/>
    </row>
    <row r="673" spans="1:26" ht="15.75" customHeight="1">
      <c r="A673" s="211"/>
      <c r="B673" s="211"/>
      <c r="C673" s="211"/>
      <c r="D673" s="211"/>
      <c r="E673" s="211"/>
      <c r="F673" s="211"/>
      <c r="G673" s="211"/>
      <c r="H673" s="211"/>
      <c r="I673" s="211"/>
      <c r="J673" s="211"/>
      <c r="K673" s="211"/>
      <c r="L673" s="211"/>
      <c r="M673" s="211"/>
      <c r="N673" s="211"/>
      <c r="O673" s="211"/>
      <c r="P673" s="211"/>
      <c r="Q673" s="211"/>
      <c r="R673" s="211"/>
      <c r="S673" s="211"/>
      <c r="T673" s="211"/>
      <c r="U673" s="211"/>
      <c r="V673" s="211"/>
      <c r="W673" s="211"/>
      <c r="X673" s="211"/>
      <c r="Y673" s="211"/>
      <c r="Z673" s="211"/>
    </row>
    <row r="674" spans="1:26" ht="15.75" customHeight="1">
      <c r="A674" s="211"/>
      <c r="B674" s="211"/>
      <c r="C674" s="211"/>
      <c r="D674" s="211"/>
      <c r="E674" s="211"/>
      <c r="F674" s="211"/>
      <c r="G674" s="211"/>
      <c r="H674" s="211"/>
      <c r="I674" s="211"/>
      <c r="J674" s="211"/>
      <c r="K674" s="211"/>
      <c r="L674" s="211"/>
      <c r="M674" s="211"/>
      <c r="N674" s="211"/>
      <c r="O674" s="211"/>
      <c r="P674" s="211"/>
      <c r="Q674" s="211"/>
      <c r="R674" s="211"/>
      <c r="S674" s="211"/>
      <c r="T674" s="211"/>
      <c r="U674" s="211"/>
      <c r="V674" s="211"/>
      <c r="W674" s="211"/>
      <c r="X674" s="211"/>
      <c r="Y674" s="211"/>
      <c r="Z674" s="211"/>
    </row>
    <row r="675" spans="1:26" ht="15.75" customHeight="1">
      <c r="A675" s="211"/>
      <c r="B675" s="211"/>
      <c r="C675" s="211"/>
      <c r="D675" s="211"/>
      <c r="E675" s="211"/>
      <c r="F675" s="211"/>
      <c r="G675" s="211"/>
      <c r="H675" s="211"/>
      <c r="I675" s="211"/>
      <c r="J675" s="211"/>
      <c r="K675" s="211"/>
      <c r="L675" s="211"/>
      <c r="M675" s="211"/>
      <c r="N675" s="211"/>
      <c r="O675" s="211"/>
      <c r="P675" s="211"/>
      <c r="Q675" s="211"/>
      <c r="R675" s="211"/>
      <c r="S675" s="211"/>
      <c r="T675" s="211"/>
      <c r="U675" s="211"/>
      <c r="V675" s="211"/>
      <c r="W675" s="211"/>
      <c r="X675" s="211"/>
      <c r="Y675" s="211"/>
      <c r="Z675" s="211"/>
    </row>
    <row r="676" spans="1:26" ht="15.75" customHeight="1">
      <c r="A676" s="211"/>
      <c r="B676" s="211"/>
      <c r="C676" s="211"/>
      <c r="D676" s="211"/>
      <c r="E676" s="211"/>
      <c r="F676" s="211"/>
      <c r="G676" s="211"/>
      <c r="H676" s="211"/>
      <c r="I676" s="211"/>
      <c r="J676" s="211"/>
      <c r="K676" s="211"/>
      <c r="L676" s="211"/>
      <c r="M676" s="211"/>
      <c r="N676" s="211"/>
      <c r="O676" s="211"/>
      <c r="P676" s="211"/>
      <c r="Q676" s="211"/>
      <c r="R676" s="211"/>
      <c r="S676" s="211"/>
      <c r="T676" s="211"/>
      <c r="U676" s="211"/>
      <c r="V676" s="211"/>
      <c r="W676" s="211"/>
      <c r="X676" s="211"/>
      <c r="Y676" s="211"/>
      <c r="Z676" s="211"/>
    </row>
    <row r="677" spans="1:26" ht="15.75" customHeight="1">
      <c r="A677" s="211"/>
      <c r="B677" s="211"/>
      <c r="C677" s="211"/>
      <c r="D677" s="211"/>
      <c r="E677" s="211"/>
      <c r="F677" s="211"/>
      <c r="G677" s="211"/>
      <c r="H677" s="211"/>
      <c r="I677" s="211"/>
      <c r="J677" s="211"/>
      <c r="K677" s="211"/>
      <c r="L677" s="211"/>
      <c r="M677" s="211"/>
      <c r="N677" s="211"/>
      <c r="O677" s="211"/>
      <c r="P677" s="211"/>
      <c r="Q677" s="211"/>
      <c r="R677" s="211"/>
      <c r="S677" s="211"/>
      <c r="T677" s="211"/>
      <c r="U677" s="211"/>
      <c r="V677" s="211"/>
      <c r="W677" s="211"/>
      <c r="X677" s="211"/>
      <c r="Y677" s="211"/>
      <c r="Z677" s="211"/>
    </row>
    <row r="678" spans="1:26" ht="15.75" customHeight="1">
      <c r="A678" s="211"/>
      <c r="B678" s="211"/>
      <c r="C678" s="211"/>
      <c r="D678" s="211"/>
      <c r="E678" s="211"/>
      <c r="F678" s="211"/>
      <c r="G678" s="211"/>
      <c r="H678" s="211"/>
      <c r="I678" s="211"/>
      <c r="J678" s="211"/>
      <c r="K678" s="211"/>
      <c r="L678" s="211"/>
      <c r="M678" s="211"/>
      <c r="N678" s="211"/>
      <c r="O678" s="211"/>
      <c r="P678" s="211"/>
      <c r="Q678" s="211"/>
      <c r="R678" s="211"/>
      <c r="S678" s="211"/>
      <c r="T678" s="211"/>
      <c r="U678" s="211"/>
      <c r="V678" s="211"/>
      <c r="W678" s="211"/>
      <c r="X678" s="211"/>
      <c r="Y678" s="211"/>
      <c r="Z678" s="211"/>
    </row>
    <row r="679" spans="1:26" ht="15.75" customHeight="1">
      <c r="A679" s="211"/>
      <c r="B679" s="211"/>
      <c r="C679" s="211"/>
      <c r="D679" s="211"/>
      <c r="E679" s="211"/>
      <c r="F679" s="211"/>
      <c r="G679" s="211"/>
      <c r="H679" s="211"/>
      <c r="I679" s="211"/>
      <c r="J679" s="211"/>
      <c r="K679" s="211"/>
      <c r="L679" s="211"/>
      <c r="M679" s="211"/>
      <c r="N679" s="211"/>
      <c r="O679" s="211"/>
      <c r="P679" s="211"/>
      <c r="Q679" s="211"/>
      <c r="R679" s="211"/>
      <c r="S679" s="211"/>
      <c r="T679" s="211"/>
      <c r="U679" s="211"/>
      <c r="V679" s="211"/>
      <c r="W679" s="211"/>
      <c r="X679" s="211"/>
      <c r="Y679" s="211"/>
      <c r="Z679" s="211"/>
    </row>
    <row r="680" spans="1:26" ht="15.75" customHeight="1">
      <c r="A680" s="211"/>
      <c r="B680" s="211"/>
      <c r="C680" s="211"/>
      <c r="D680" s="211"/>
      <c r="E680" s="211"/>
      <c r="F680" s="211"/>
      <c r="G680" s="211"/>
      <c r="H680" s="211"/>
      <c r="I680" s="211"/>
      <c r="J680" s="211"/>
      <c r="K680" s="211"/>
      <c r="L680" s="211"/>
      <c r="M680" s="211"/>
      <c r="N680" s="211"/>
      <c r="O680" s="211"/>
      <c r="P680" s="211"/>
      <c r="Q680" s="211"/>
      <c r="R680" s="211"/>
      <c r="S680" s="211"/>
      <c r="T680" s="211"/>
      <c r="U680" s="211"/>
      <c r="V680" s="211"/>
      <c r="W680" s="211"/>
      <c r="X680" s="211"/>
      <c r="Y680" s="211"/>
      <c r="Z680" s="211"/>
    </row>
    <row r="681" spans="1:26" ht="15.75" customHeight="1">
      <c r="A681" s="211"/>
      <c r="B681" s="211"/>
      <c r="C681" s="211"/>
      <c r="D681" s="211"/>
      <c r="E681" s="211"/>
      <c r="F681" s="211"/>
      <c r="G681" s="211"/>
      <c r="H681" s="211"/>
      <c r="I681" s="211"/>
      <c r="J681" s="211"/>
      <c r="K681" s="211"/>
      <c r="L681" s="211"/>
      <c r="M681" s="211"/>
      <c r="N681" s="211"/>
      <c r="O681" s="211"/>
      <c r="P681" s="211"/>
      <c r="Q681" s="211"/>
      <c r="R681" s="211"/>
      <c r="S681" s="211"/>
      <c r="T681" s="211"/>
      <c r="U681" s="211"/>
      <c r="V681" s="211"/>
      <c r="W681" s="211"/>
      <c r="X681" s="211"/>
      <c r="Y681" s="211"/>
      <c r="Z681" s="211"/>
    </row>
    <row r="682" spans="1:26" ht="15.75" customHeight="1">
      <c r="A682" s="211"/>
      <c r="B682" s="211"/>
      <c r="C682" s="211"/>
      <c r="D682" s="211"/>
      <c r="E682" s="211"/>
      <c r="F682" s="211"/>
      <c r="G682" s="211"/>
      <c r="H682" s="211"/>
      <c r="I682" s="211"/>
      <c r="J682" s="211"/>
      <c r="K682" s="211"/>
      <c r="L682" s="211"/>
      <c r="M682" s="211"/>
      <c r="N682" s="211"/>
      <c r="O682" s="211"/>
      <c r="P682" s="211"/>
      <c r="Q682" s="211"/>
      <c r="R682" s="211"/>
      <c r="S682" s="211"/>
      <c r="T682" s="211"/>
      <c r="U682" s="211"/>
      <c r="V682" s="211"/>
      <c r="W682" s="211"/>
      <c r="X682" s="211"/>
      <c r="Y682" s="211"/>
      <c r="Z682" s="211"/>
    </row>
    <row r="683" spans="1:26" ht="15.75" customHeight="1">
      <c r="A683" s="211"/>
      <c r="B683" s="211"/>
      <c r="C683" s="211"/>
      <c r="D683" s="211"/>
      <c r="E683" s="211"/>
      <c r="F683" s="211"/>
      <c r="G683" s="211"/>
      <c r="H683" s="211"/>
      <c r="I683" s="211"/>
      <c r="J683" s="211"/>
      <c r="K683" s="211"/>
      <c r="L683" s="211"/>
      <c r="M683" s="211"/>
      <c r="N683" s="211"/>
      <c r="O683" s="211"/>
      <c r="P683" s="211"/>
      <c r="Q683" s="211"/>
      <c r="R683" s="211"/>
      <c r="S683" s="211"/>
      <c r="T683" s="211"/>
      <c r="U683" s="211"/>
      <c r="V683" s="211"/>
      <c r="W683" s="211"/>
      <c r="X683" s="211"/>
      <c r="Y683" s="211"/>
      <c r="Z683" s="211"/>
    </row>
    <row r="684" spans="1:26" ht="15.75" customHeight="1">
      <c r="A684" s="211"/>
      <c r="B684" s="211"/>
      <c r="C684" s="211"/>
      <c r="D684" s="211"/>
      <c r="E684" s="211"/>
      <c r="F684" s="211"/>
      <c r="G684" s="211"/>
      <c r="H684" s="211"/>
      <c r="I684" s="211"/>
      <c r="J684" s="211"/>
      <c r="K684" s="211"/>
      <c r="L684" s="211"/>
      <c r="M684" s="211"/>
      <c r="N684" s="211"/>
      <c r="O684" s="211"/>
      <c r="P684" s="211"/>
      <c r="Q684" s="211"/>
      <c r="R684" s="211"/>
      <c r="S684" s="211"/>
      <c r="T684" s="211"/>
      <c r="U684" s="211"/>
      <c r="V684" s="211"/>
      <c r="W684" s="211"/>
      <c r="X684" s="211"/>
      <c r="Y684" s="211"/>
      <c r="Z684" s="211"/>
    </row>
    <row r="685" spans="1:26" ht="15.75" customHeight="1">
      <c r="A685" s="211"/>
      <c r="B685" s="211"/>
      <c r="C685" s="211"/>
      <c r="D685" s="211"/>
      <c r="E685" s="211"/>
      <c r="F685" s="211"/>
      <c r="G685" s="211"/>
      <c r="H685" s="211"/>
      <c r="I685" s="211"/>
      <c r="J685" s="211"/>
      <c r="K685" s="211"/>
      <c r="L685" s="211"/>
      <c r="M685" s="211"/>
      <c r="N685" s="211"/>
      <c r="O685" s="211"/>
      <c r="P685" s="211"/>
      <c r="Q685" s="211"/>
      <c r="R685" s="211"/>
      <c r="S685" s="211"/>
      <c r="T685" s="211"/>
      <c r="U685" s="211"/>
      <c r="V685" s="211"/>
      <c r="W685" s="211"/>
      <c r="X685" s="211"/>
      <c r="Y685" s="211"/>
      <c r="Z685" s="211"/>
    </row>
    <row r="686" spans="1:26" ht="15.75" customHeight="1">
      <c r="A686" s="211"/>
      <c r="B686" s="211"/>
      <c r="C686" s="211"/>
      <c r="D686" s="211"/>
      <c r="E686" s="211"/>
      <c r="F686" s="211"/>
      <c r="G686" s="211"/>
      <c r="H686" s="211"/>
      <c r="I686" s="211"/>
      <c r="J686" s="211"/>
      <c r="K686" s="211"/>
      <c r="L686" s="211"/>
      <c r="M686" s="211"/>
      <c r="N686" s="211"/>
      <c r="O686" s="211"/>
      <c r="P686" s="211"/>
      <c r="Q686" s="211"/>
      <c r="R686" s="211"/>
      <c r="S686" s="211"/>
      <c r="T686" s="211"/>
      <c r="U686" s="211"/>
      <c r="V686" s="211"/>
      <c r="W686" s="211"/>
      <c r="X686" s="211"/>
      <c r="Y686" s="211"/>
      <c r="Z686" s="211"/>
    </row>
    <row r="687" spans="1:26" ht="15.75" customHeight="1">
      <c r="A687" s="211"/>
      <c r="B687" s="211"/>
      <c r="C687" s="211"/>
      <c r="D687" s="211"/>
      <c r="E687" s="211"/>
      <c r="F687" s="211"/>
      <c r="G687" s="211"/>
      <c r="H687" s="211"/>
      <c r="I687" s="211"/>
      <c r="J687" s="211"/>
      <c r="K687" s="211"/>
      <c r="L687" s="211"/>
      <c r="M687" s="211"/>
      <c r="N687" s="211"/>
      <c r="O687" s="211"/>
      <c r="P687" s="211"/>
      <c r="Q687" s="211"/>
      <c r="R687" s="211"/>
      <c r="S687" s="211"/>
      <c r="T687" s="211"/>
      <c r="U687" s="211"/>
      <c r="V687" s="211"/>
      <c r="W687" s="211"/>
      <c r="X687" s="211"/>
      <c r="Y687" s="211"/>
      <c r="Z687" s="211"/>
    </row>
    <row r="688" spans="1:26" ht="15.75" customHeight="1">
      <c r="A688" s="211"/>
      <c r="B688" s="211"/>
      <c r="C688" s="211"/>
      <c r="D688" s="211"/>
      <c r="E688" s="211"/>
      <c r="F688" s="211"/>
      <c r="G688" s="211"/>
      <c r="H688" s="211"/>
      <c r="I688" s="211"/>
      <c r="J688" s="211"/>
      <c r="K688" s="211"/>
      <c r="L688" s="211"/>
      <c r="M688" s="211"/>
      <c r="N688" s="211"/>
      <c r="O688" s="211"/>
      <c r="P688" s="211"/>
      <c r="Q688" s="211"/>
      <c r="R688" s="211"/>
      <c r="S688" s="211"/>
      <c r="T688" s="211"/>
      <c r="U688" s="211"/>
      <c r="V688" s="211"/>
      <c r="W688" s="211"/>
      <c r="X688" s="211"/>
      <c r="Y688" s="211"/>
      <c r="Z688" s="211"/>
    </row>
    <row r="689" spans="1:26" ht="15.75" customHeight="1">
      <c r="A689" s="211"/>
      <c r="B689" s="211"/>
      <c r="C689" s="211"/>
      <c r="D689" s="211"/>
      <c r="E689" s="211"/>
      <c r="F689" s="211"/>
      <c r="G689" s="211"/>
      <c r="H689" s="211"/>
      <c r="I689" s="211"/>
      <c r="J689" s="211"/>
      <c r="K689" s="211"/>
      <c r="L689" s="211"/>
      <c r="M689" s="211"/>
      <c r="N689" s="211"/>
      <c r="O689" s="211"/>
      <c r="P689" s="211"/>
      <c r="Q689" s="211"/>
      <c r="R689" s="211"/>
      <c r="S689" s="211"/>
      <c r="T689" s="211"/>
      <c r="U689" s="211"/>
      <c r="V689" s="211"/>
      <c r="W689" s="211"/>
      <c r="X689" s="211"/>
      <c r="Y689" s="211"/>
      <c r="Z689" s="211"/>
    </row>
    <row r="690" spans="1:26" ht="15.75" customHeight="1">
      <c r="A690" s="211"/>
      <c r="B690" s="211"/>
      <c r="C690" s="211"/>
      <c r="D690" s="211"/>
      <c r="E690" s="211"/>
      <c r="F690" s="211"/>
      <c r="G690" s="211"/>
      <c r="H690" s="211"/>
      <c r="I690" s="211"/>
      <c r="J690" s="211"/>
      <c r="K690" s="211"/>
      <c r="L690" s="211"/>
      <c r="M690" s="211"/>
      <c r="N690" s="211"/>
      <c r="O690" s="211"/>
      <c r="P690" s="211"/>
      <c r="Q690" s="211"/>
      <c r="R690" s="211"/>
      <c r="S690" s="211"/>
      <c r="T690" s="211"/>
      <c r="U690" s="211"/>
      <c r="V690" s="211"/>
      <c r="W690" s="211"/>
      <c r="X690" s="211"/>
      <c r="Y690" s="211"/>
      <c r="Z690" s="211"/>
    </row>
    <row r="691" spans="1:26" ht="15.75" customHeight="1">
      <c r="A691" s="211"/>
      <c r="B691" s="211"/>
      <c r="C691" s="211"/>
      <c r="D691" s="211"/>
      <c r="E691" s="211"/>
      <c r="F691" s="211"/>
      <c r="G691" s="211"/>
      <c r="H691" s="211"/>
      <c r="I691" s="211"/>
      <c r="J691" s="211"/>
      <c r="K691" s="211"/>
      <c r="L691" s="211"/>
      <c r="M691" s="211"/>
      <c r="N691" s="211"/>
      <c r="O691" s="211"/>
      <c r="P691" s="211"/>
      <c r="Q691" s="211"/>
      <c r="R691" s="211"/>
      <c r="S691" s="211"/>
      <c r="T691" s="211"/>
      <c r="U691" s="211"/>
      <c r="V691" s="211"/>
      <c r="W691" s="211"/>
      <c r="X691" s="211"/>
      <c r="Y691" s="211"/>
      <c r="Z691" s="211"/>
    </row>
    <row r="692" spans="1:26" ht="15.75" customHeight="1">
      <c r="A692" s="211"/>
      <c r="B692" s="211"/>
      <c r="C692" s="211"/>
      <c r="D692" s="211"/>
      <c r="E692" s="211"/>
      <c r="F692" s="211"/>
      <c r="G692" s="211"/>
      <c r="H692" s="211"/>
      <c r="I692" s="211"/>
      <c r="J692" s="211"/>
      <c r="K692" s="211"/>
      <c r="L692" s="211"/>
      <c r="M692" s="211"/>
      <c r="N692" s="211"/>
      <c r="O692" s="211"/>
      <c r="P692" s="211"/>
      <c r="Q692" s="211"/>
      <c r="R692" s="211"/>
      <c r="S692" s="211"/>
      <c r="T692" s="211"/>
      <c r="U692" s="211"/>
      <c r="V692" s="211"/>
      <c r="W692" s="211"/>
      <c r="X692" s="211"/>
      <c r="Y692" s="211"/>
      <c r="Z692" s="211"/>
    </row>
    <row r="693" spans="1:26" ht="15.75" customHeight="1">
      <c r="A693" s="211"/>
      <c r="B693" s="211"/>
      <c r="C693" s="211"/>
      <c r="D693" s="211"/>
      <c r="E693" s="211"/>
      <c r="F693" s="211"/>
      <c r="G693" s="211"/>
      <c r="H693" s="211"/>
      <c r="I693" s="211"/>
      <c r="J693" s="211"/>
      <c r="K693" s="211"/>
      <c r="L693" s="211"/>
      <c r="M693" s="211"/>
      <c r="N693" s="211"/>
      <c r="O693" s="211"/>
      <c r="P693" s="211"/>
      <c r="Q693" s="211"/>
      <c r="R693" s="211"/>
      <c r="S693" s="211"/>
      <c r="T693" s="211"/>
      <c r="U693" s="211"/>
      <c r="V693" s="211"/>
      <c r="W693" s="211"/>
      <c r="X693" s="211"/>
      <c r="Y693" s="211"/>
      <c r="Z693" s="211"/>
    </row>
    <row r="694" spans="1:26" ht="15.75" customHeight="1">
      <c r="A694" s="211"/>
      <c r="B694" s="211"/>
      <c r="C694" s="211"/>
      <c r="D694" s="211"/>
      <c r="E694" s="211"/>
      <c r="F694" s="211"/>
      <c r="G694" s="211"/>
      <c r="H694" s="211"/>
      <c r="I694" s="211"/>
      <c r="J694" s="211"/>
      <c r="K694" s="211"/>
      <c r="L694" s="211"/>
      <c r="M694" s="211"/>
      <c r="N694" s="211"/>
      <c r="O694" s="211"/>
      <c r="P694" s="211"/>
      <c r="Q694" s="211"/>
      <c r="R694" s="211"/>
      <c r="S694" s="211"/>
      <c r="T694" s="211"/>
      <c r="U694" s="211"/>
      <c r="V694" s="211"/>
      <c r="W694" s="211"/>
      <c r="X694" s="211"/>
      <c r="Y694" s="211"/>
      <c r="Z694" s="211"/>
    </row>
    <row r="695" spans="1:26" ht="15.75" customHeight="1">
      <c r="A695" s="211"/>
      <c r="B695" s="211"/>
      <c r="C695" s="211"/>
      <c r="D695" s="211"/>
      <c r="E695" s="211"/>
      <c r="F695" s="211"/>
      <c r="G695" s="211"/>
      <c r="H695" s="211"/>
      <c r="I695" s="211"/>
      <c r="J695" s="211"/>
      <c r="K695" s="211"/>
      <c r="L695" s="211"/>
      <c r="M695" s="211"/>
      <c r="N695" s="211"/>
      <c r="O695" s="211"/>
      <c r="P695" s="211"/>
      <c r="Q695" s="211"/>
      <c r="R695" s="211"/>
      <c r="S695" s="211"/>
      <c r="T695" s="211"/>
      <c r="U695" s="211"/>
      <c r="V695" s="211"/>
      <c r="W695" s="211"/>
      <c r="X695" s="211"/>
      <c r="Y695" s="211"/>
      <c r="Z695" s="211"/>
    </row>
    <row r="696" spans="1:26" ht="15.75" customHeight="1">
      <c r="A696" s="211"/>
      <c r="B696" s="211"/>
      <c r="C696" s="211"/>
      <c r="D696" s="211"/>
      <c r="E696" s="211"/>
      <c r="F696" s="211"/>
      <c r="G696" s="211"/>
      <c r="H696" s="211"/>
      <c r="I696" s="211"/>
      <c r="J696" s="211"/>
      <c r="K696" s="211"/>
      <c r="L696" s="211"/>
      <c r="M696" s="211"/>
      <c r="N696" s="211"/>
      <c r="O696" s="211"/>
      <c r="P696" s="211"/>
      <c r="Q696" s="211"/>
      <c r="R696" s="211"/>
      <c r="S696" s="211"/>
      <c r="T696" s="211"/>
      <c r="U696" s="211"/>
      <c r="V696" s="211"/>
      <c r="W696" s="211"/>
      <c r="X696" s="211"/>
      <c r="Y696" s="211"/>
      <c r="Z696" s="211"/>
    </row>
    <row r="697" spans="1:26" ht="15.75" customHeight="1">
      <c r="A697" s="211"/>
      <c r="B697" s="211"/>
      <c r="C697" s="211"/>
      <c r="D697" s="211"/>
      <c r="E697" s="211"/>
      <c r="F697" s="211"/>
      <c r="G697" s="211"/>
      <c r="H697" s="211"/>
      <c r="I697" s="211"/>
      <c r="J697" s="211"/>
      <c r="K697" s="211"/>
      <c r="L697" s="211"/>
      <c r="M697" s="211"/>
      <c r="N697" s="211"/>
      <c r="O697" s="211"/>
      <c r="P697" s="211"/>
      <c r="Q697" s="211"/>
      <c r="R697" s="211"/>
      <c r="S697" s="211"/>
      <c r="T697" s="211"/>
      <c r="U697" s="211"/>
      <c r="V697" s="211"/>
      <c r="W697" s="211"/>
      <c r="X697" s="211"/>
      <c r="Y697" s="211"/>
      <c r="Z697" s="211"/>
    </row>
    <row r="698" spans="1:26" ht="15.75" customHeight="1">
      <c r="A698" s="211"/>
      <c r="B698" s="211"/>
      <c r="C698" s="211"/>
      <c r="D698" s="211"/>
      <c r="E698" s="211"/>
      <c r="F698" s="211"/>
      <c r="G698" s="211"/>
      <c r="H698" s="211"/>
      <c r="I698" s="211"/>
      <c r="J698" s="211"/>
      <c r="K698" s="211"/>
      <c r="L698" s="211"/>
      <c r="M698" s="211"/>
      <c r="N698" s="211"/>
      <c r="O698" s="211"/>
      <c r="P698" s="211"/>
      <c r="Q698" s="211"/>
      <c r="R698" s="211"/>
      <c r="S698" s="211"/>
      <c r="T698" s="211"/>
      <c r="U698" s="211"/>
      <c r="V698" s="211"/>
      <c r="W698" s="211"/>
      <c r="X698" s="211"/>
      <c r="Y698" s="211"/>
      <c r="Z698" s="211"/>
    </row>
    <row r="699" spans="1:26" ht="15.75" customHeight="1">
      <c r="A699" s="211"/>
      <c r="B699" s="211"/>
      <c r="C699" s="211"/>
      <c r="D699" s="211"/>
      <c r="E699" s="211"/>
      <c r="F699" s="211"/>
      <c r="G699" s="211"/>
      <c r="H699" s="211"/>
      <c r="I699" s="211"/>
      <c r="J699" s="211"/>
      <c r="K699" s="211"/>
      <c r="L699" s="211"/>
      <c r="M699" s="211"/>
      <c r="N699" s="211"/>
      <c r="O699" s="211"/>
      <c r="P699" s="211"/>
      <c r="Q699" s="211"/>
      <c r="R699" s="211"/>
      <c r="S699" s="211"/>
      <c r="T699" s="211"/>
      <c r="U699" s="211"/>
      <c r="V699" s="211"/>
      <c r="W699" s="211"/>
      <c r="X699" s="211"/>
      <c r="Y699" s="211"/>
      <c r="Z699" s="211"/>
    </row>
    <row r="700" spans="1:26" ht="15.75" customHeight="1">
      <c r="A700" s="211"/>
      <c r="B700" s="211"/>
      <c r="C700" s="211"/>
      <c r="D700" s="211"/>
      <c r="E700" s="211"/>
      <c r="F700" s="211"/>
      <c r="G700" s="211"/>
      <c r="H700" s="211"/>
      <c r="I700" s="211"/>
      <c r="J700" s="211"/>
      <c r="K700" s="211"/>
      <c r="L700" s="211"/>
      <c r="M700" s="211"/>
      <c r="N700" s="211"/>
      <c r="O700" s="211"/>
      <c r="P700" s="211"/>
      <c r="Q700" s="211"/>
      <c r="R700" s="211"/>
      <c r="S700" s="211"/>
      <c r="T700" s="211"/>
      <c r="U700" s="211"/>
      <c r="V700" s="211"/>
      <c r="W700" s="211"/>
      <c r="X700" s="211"/>
      <c r="Y700" s="211"/>
      <c r="Z700" s="211"/>
    </row>
    <row r="701" spans="1:26" ht="15.75" customHeight="1">
      <c r="A701" s="211"/>
      <c r="B701" s="211"/>
      <c r="C701" s="211"/>
      <c r="D701" s="211"/>
      <c r="E701" s="211"/>
      <c r="F701" s="211"/>
      <c r="G701" s="211"/>
      <c r="H701" s="211"/>
      <c r="I701" s="211"/>
      <c r="J701" s="211"/>
      <c r="K701" s="211"/>
      <c r="L701" s="211"/>
      <c r="M701" s="211"/>
      <c r="N701" s="211"/>
      <c r="O701" s="211"/>
      <c r="P701" s="211"/>
      <c r="Q701" s="211"/>
      <c r="R701" s="211"/>
      <c r="S701" s="211"/>
      <c r="T701" s="211"/>
      <c r="U701" s="211"/>
      <c r="V701" s="211"/>
      <c r="W701" s="211"/>
      <c r="X701" s="211"/>
      <c r="Y701" s="211"/>
      <c r="Z701" s="211"/>
    </row>
    <row r="702" spans="1:26" ht="15.75" customHeight="1">
      <c r="A702" s="211"/>
      <c r="B702" s="211"/>
      <c r="C702" s="211"/>
      <c r="D702" s="211"/>
      <c r="E702" s="211"/>
      <c r="F702" s="211"/>
      <c r="G702" s="211"/>
      <c r="H702" s="211"/>
      <c r="I702" s="211"/>
      <c r="J702" s="211"/>
      <c r="K702" s="211"/>
      <c r="L702" s="211"/>
      <c r="M702" s="211"/>
      <c r="N702" s="211"/>
      <c r="O702" s="211"/>
      <c r="P702" s="211"/>
      <c r="Q702" s="211"/>
      <c r="R702" s="211"/>
      <c r="S702" s="211"/>
      <c r="T702" s="211"/>
      <c r="U702" s="211"/>
      <c r="V702" s="211"/>
      <c r="W702" s="211"/>
      <c r="X702" s="211"/>
      <c r="Y702" s="211"/>
      <c r="Z702" s="211"/>
    </row>
    <row r="703" spans="1:26" ht="15.75" customHeight="1">
      <c r="A703" s="211"/>
      <c r="B703" s="211"/>
      <c r="C703" s="211"/>
      <c r="D703" s="211"/>
      <c r="E703" s="211"/>
      <c r="F703" s="211"/>
      <c r="G703" s="211"/>
      <c r="H703" s="211"/>
      <c r="I703" s="211"/>
      <c r="J703" s="211"/>
      <c r="K703" s="211"/>
      <c r="L703" s="211"/>
      <c r="M703" s="211"/>
      <c r="N703" s="211"/>
      <c r="O703" s="211"/>
      <c r="P703" s="211"/>
      <c r="Q703" s="211"/>
      <c r="R703" s="211"/>
      <c r="S703" s="211"/>
      <c r="T703" s="211"/>
      <c r="U703" s="211"/>
      <c r="V703" s="211"/>
      <c r="W703" s="211"/>
      <c r="X703" s="211"/>
      <c r="Y703" s="211"/>
      <c r="Z703" s="211"/>
    </row>
    <row r="704" spans="1:26" ht="15.75" customHeight="1">
      <c r="A704" s="211"/>
      <c r="B704" s="211"/>
      <c r="C704" s="211"/>
      <c r="D704" s="211"/>
      <c r="E704" s="211"/>
      <c r="F704" s="211"/>
      <c r="G704" s="211"/>
      <c r="H704" s="211"/>
      <c r="I704" s="211"/>
      <c r="J704" s="211"/>
      <c r="K704" s="211"/>
      <c r="L704" s="211"/>
      <c r="M704" s="211"/>
      <c r="N704" s="211"/>
      <c r="O704" s="211"/>
      <c r="P704" s="211"/>
      <c r="Q704" s="211"/>
      <c r="R704" s="211"/>
      <c r="S704" s="211"/>
      <c r="T704" s="211"/>
      <c r="U704" s="211"/>
      <c r="V704" s="211"/>
      <c r="W704" s="211"/>
      <c r="X704" s="211"/>
      <c r="Y704" s="211"/>
      <c r="Z704" s="211"/>
    </row>
    <row r="705" spans="1:26" ht="15.75" customHeight="1">
      <c r="A705" s="211"/>
      <c r="B705" s="211"/>
      <c r="C705" s="211"/>
      <c r="D705" s="211"/>
      <c r="E705" s="211"/>
      <c r="F705" s="211"/>
      <c r="G705" s="211"/>
      <c r="H705" s="211"/>
      <c r="I705" s="211"/>
      <c r="J705" s="211"/>
      <c r="K705" s="211"/>
      <c r="L705" s="211"/>
      <c r="M705" s="211"/>
      <c r="N705" s="211"/>
      <c r="O705" s="211"/>
      <c r="P705" s="211"/>
      <c r="Q705" s="211"/>
      <c r="R705" s="211"/>
      <c r="S705" s="211"/>
      <c r="T705" s="211"/>
      <c r="U705" s="211"/>
      <c r="V705" s="211"/>
      <c r="W705" s="211"/>
      <c r="X705" s="211"/>
      <c r="Y705" s="211"/>
      <c r="Z705" s="211"/>
    </row>
    <row r="706" spans="1:26" ht="15.75" customHeight="1">
      <c r="A706" s="211"/>
      <c r="B706" s="211"/>
      <c r="C706" s="211"/>
      <c r="D706" s="211"/>
      <c r="E706" s="211"/>
      <c r="F706" s="211"/>
      <c r="G706" s="211"/>
      <c r="H706" s="211"/>
      <c r="I706" s="211"/>
      <c r="J706" s="211"/>
      <c r="K706" s="211"/>
      <c r="L706" s="211"/>
      <c r="M706" s="211"/>
      <c r="N706" s="211"/>
      <c r="O706" s="211"/>
      <c r="P706" s="211"/>
      <c r="Q706" s="211"/>
      <c r="R706" s="211"/>
      <c r="S706" s="211"/>
      <c r="T706" s="211"/>
      <c r="U706" s="211"/>
      <c r="V706" s="211"/>
      <c r="W706" s="211"/>
      <c r="X706" s="211"/>
      <c r="Y706" s="211"/>
      <c r="Z706" s="211"/>
    </row>
    <row r="707" spans="1:26" ht="15.75" customHeight="1">
      <c r="A707" s="211"/>
      <c r="B707" s="211"/>
      <c r="C707" s="211"/>
      <c r="D707" s="211"/>
      <c r="E707" s="211"/>
      <c r="F707" s="211"/>
      <c r="G707" s="211"/>
      <c r="H707" s="211"/>
      <c r="I707" s="211"/>
      <c r="J707" s="211"/>
      <c r="K707" s="211"/>
      <c r="L707" s="211"/>
      <c r="M707" s="211"/>
      <c r="N707" s="211"/>
      <c r="O707" s="211"/>
      <c r="P707" s="211"/>
      <c r="Q707" s="211"/>
      <c r="R707" s="211"/>
      <c r="S707" s="211"/>
      <c r="T707" s="211"/>
      <c r="U707" s="211"/>
      <c r="V707" s="211"/>
      <c r="W707" s="211"/>
      <c r="X707" s="211"/>
      <c r="Y707" s="211"/>
      <c r="Z707" s="211"/>
    </row>
    <row r="708" spans="1:26" ht="15.75" customHeight="1">
      <c r="A708" s="211"/>
      <c r="B708" s="211"/>
      <c r="C708" s="211"/>
      <c r="D708" s="211"/>
      <c r="E708" s="211"/>
      <c r="F708" s="211"/>
      <c r="G708" s="211"/>
      <c r="H708" s="211"/>
      <c r="I708" s="211"/>
      <c r="J708" s="211"/>
      <c r="K708" s="211"/>
      <c r="L708" s="211"/>
      <c r="M708" s="211"/>
      <c r="N708" s="211"/>
      <c r="O708" s="211"/>
      <c r="P708" s="211"/>
      <c r="Q708" s="211"/>
      <c r="R708" s="211"/>
      <c r="S708" s="211"/>
      <c r="T708" s="211"/>
      <c r="U708" s="211"/>
      <c r="V708" s="211"/>
      <c r="W708" s="211"/>
      <c r="X708" s="211"/>
      <c r="Y708" s="211"/>
      <c r="Z708" s="211"/>
    </row>
    <row r="709" spans="1:26" ht="15.75" customHeight="1">
      <c r="A709" s="211"/>
      <c r="B709" s="211"/>
      <c r="C709" s="211"/>
      <c r="D709" s="211"/>
      <c r="E709" s="211"/>
      <c r="F709" s="211"/>
      <c r="G709" s="211"/>
      <c r="H709" s="211"/>
      <c r="I709" s="211"/>
      <c r="J709" s="211"/>
      <c r="K709" s="211"/>
      <c r="L709" s="211"/>
      <c r="M709" s="211"/>
      <c r="N709" s="211"/>
      <c r="O709" s="211"/>
      <c r="P709" s="211"/>
      <c r="Q709" s="211"/>
      <c r="R709" s="211"/>
      <c r="S709" s="211"/>
      <c r="T709" s="211"/>
      <c r="U709" s="211"/>
      <c r="V709" s="211"/>
      <c r="W709" s="211"/>
      <c r="X709" s="211"/>
      <c r="Y709" s="211"/>
      <c r="Z709" s="211"/>
    </row>
    <row r="710" spans="1:26" ht="15.75" customHeight="1">
      <c r="A710" s="211"/>
      <c r="B710" s="211"/>
      <c r="C710" s="211"/>
      <c r="D710" s="211"/>
      <c r="E710" s="211"/>
      <c r="F710" s="211"/>
      <c r="G710" s="211"/>
      <c r="H710" s="211"/>
      <c r="I710" s="211"/>
      <c r="J710" s="211"/>
      <c r="K710" s="211"/>
      <c r="L710" s="211"/>
      <c r="M710" s="211"/>
      <c r="N710" s="211"/>
      <c r="O710" s="211"/>
      <c r="P710" s="211"/>
      <c r="Q710" s="211"/>
      <c r="R710" s="211"/>
      <c r="S710" s="211"/>
      <c r="T710" s="211"/>
      <c r="U710" s="211"/>
      <c r="V710" s="211"/>
      <c r="W710" s="211"/>
      <c r="X710" s="211"/>
      <c r="Y710" s="211"/>
      <c r="Z710" s="211"/>
    </row>
    <row r="711" spans="1:26" ht="15.75" customHeight="1">
      <c r="A711" s="211"/>
      <c r="B711" s="211"/>
      <c r="C711" s="211"/>
      <c r="D711" s="211"/>
      <c r="E711" s="211"/>
      <c r="F711" s="211"/>
      <c r="G711" s="211"/>
      <c r="H711" s="211"/>
      <c r="I711" s="211"/>
      <c r="J711" s="211"/>
      <c r="K711" s="211"/>
      <c r="L711" s="211"/>
      <c r="M711" s="211"/>
      <c r="N711" s="211"/>
      <c r="O711" s="211"/>
      <c r="P711" s="211"/>
      <c r="Q711" s="211"/>
      <c r="R711" s="211"/>
      <c r="S711" s="211"/>
      <c r="T711" s="211"/>
      <c r="U711" s="211"/>
      <c r="V711" s="211"/>
      <c r="W711" s="211"/>
      <c r="X711" s="211"/>
      <c r="Y711" s="211"/>
      <c r="Z711" s="211"/>
    </row>
    <row r="712" spans="1:26" ht="15.75" customHeight="1">
      <c r="A712" s="211"/>
      <c r="B712" s="211"/>
      <c r="C712" s="211"/>
      <c r="D712" s="211"/>
      <c r="E712" s="211"/>
      <c r="F712" s="211"/>
      <c r="G712" s="211"/>
      <c r="H712" s="211"/>
      <c r="I712" s="211"/>
      <c r="J712" s="211"/>
      <c r="K712" s="211"/>
      <c r="L712" s="211"/>
      <c r="M712" s="211"/>
      <c r="N712" s="211"/>
      <c r="O712" s="211"/>
      <c r="P712" s="211"/>
      <c r="Q712" s="211"/>
      <c r="R712" s="211"/>
      <c r="S712" s="211"/>
      <c r="T712" s="211"/>
      <c r="U712" s="211"/>
      <c r="V712" s="211"/>
      <c r="W712" s="211"/>
      <c r="X712" s="211"/>
      <c r="Y712" s="211"/>
      <c r="Z712" s="211"/>
    </row>
    <row r="713" spans="1:26" ht="15.75" customHeight="1">
      <c r="A713" s="211"/>
      <c r="B713" s="211"/>
      <c r="C713" s="211"/>
      <c r="D713" s="211"/>
      <c r="E713" s="211"/>
      <c r="F713" s="211"/>
      <c r="G713" s="211"/>
      <c r="H713" s="211"/>
      <c r="I713" s="211"/>
      <c r="J713" s="211"/>
      <c r="K713" s="211"/>
      <c r="L713" s="211"/>
      <c r="M713" s="211"/>
      <c r="N713" s="211"/>
      <c r="O713" s="211"/>
      <c r="P713" s="211"/>
      <c r="Q713" s="211"/>
      <c r="R713" s="211"/>
      <c r="S713" s="211"/>
      <c r="T713" s="211"/>
      <c r="U713" s="211"/>
      <c r="V713" s="211"/>
      <c r="W713" s="211"/>
      <c r="X713" s="211"/>
      <c r="Y713" s="211"/>
      <c r="Z713" s="211"/>
    </row>
    <row r="714" spans="1:26" ht="15.75" customHeight="1">
      <c r="A714" s="211"/>
      <c r="B714" s="211"/>
      <c r="C714" s="211"/>
      <c r="D714" s="211"/>
      <c r="E714" s="211"/>
      <c r="F714" s="211"/>
      <c r="G714" s="211"/>
      <c r="H714" s="211"/>
      <c r="I714" s="211"/>
      <c r="J714" s="211"/>
      <c r="K714" s="211"/>
      <c r="L714" s="211"/>
      <c r="M714" s="211"/>
      <c r="N714" s="211"/>
      <c r="O714" s="211"/>
      <c r="P714" s="211"/>
      <c r="Q714" s="211"/>
      <c r="R714" s="211"/>
      <c r="S714" s="211"/>
      <c r="T714" s="211"/>
      <c r="U714" s="211"/>
      <c r="V714" s="211"/>
      <c r="W714" s="211"/>
      <c r="X714" s="211"/>
      <c r="Y714" s="211"/>
      <c r="Z714" s="211"/>
    </row>
    <row r="715" spans="1:26" ht="15.75" customHeight="1">
      <c r="A715" s="211"/>
      <c r="B715" s="211"/>
      <c r="C715" s="211"/>
      <c r="D715" s="211"/>
      <c r="E715" s="211"/>
      <c r="F715" s="211"/>
      <c r="G715" s="211"/>
      <c r="H715" s="211"/>
      <c r="I715" s="211"/>
      <c r="J715" s="211"/>
      <c r="K715" s="211"/>
      <c r="L715" s="211"/>
      <c r="M715" s="211"/>
      <c r="N715" s="211"/>
      <c r="O715" s="211"/>
      <c r="P715" s="211"/>
      <c r="Q715" s="211"/>
      <c r="R715" s="211"/>
      <c r="S715" s="211"/>
      <c r="T715" s="211"/>
      <c r="U715" s="211"/>
      <c r="V715" s="211"/>
      <c r="W715" s="211"/>
      <c r="X715" s="211"/>
      <c r="Y715" s="211"/>
      <c r="Z715" s="211"/>
    </row>
    <row r="716" spans="1:26" ht="15.75" customHeight="1">
      <c r="A716" s="211"/>
      <c r="B716" s="211"/>
      <c r="C716" s="211"/>
      <c r="D716" s="211"/>
      <c r="E716" s="211"/>
      <c r="F716" s="211"/>
      <c r="G716" s="211"/>
      <c r="H716" s="211"/>
      <c r="I716" s="211"/>
      <c r="J716" s="211"/>
      <c r="K716" s="211"/>
      <c r="L716" s="211"/>
      <c r="M716" s="211"/>
      <c r="N716" s="211"/>
      <c r="O716" s="211"/>
      <c r="P716" s="211"/>
      <c r="Q716" s="211"/>
      <c r="R716" s="211"/>
      <c r="S716" s="211"/>
      <c r="T716" s="211"/>
      <c r="U716" s="211"/>
      <c r="V716" s="211"/>
      <c r="W716" s="211"/>
      <c r="X716" s="211"/>
      <c r="Y716" s="211"/>
      <c r="Z716" s="211"/>
    </row>
    <row r="717" spans="1:26" ht="15.75" customHeight="1">
      <c r="A717" s="211"/>
      <c r="B717" s="211"/>
      <c r="C717" s="211"/>
      <c r="D717" s="211"/>
      <c r="E717" s="211"/>
      <c r="F717" s="211"/>
      <c r="G717" s="211"/>
      <c r="H717" s="211"/>
      <c r="I717" s="211"/>
      <c r="J717" s="211"/>
      <c r="K717" s="211"/>
      <c r="L717" s="211"/>
      <c r="M717" s="211"/>
      <c r="N717" s="211"/>
      <c r="O717" s="211"/>
      <c r="P717" s="211"/>
      <c r="Q717" s="211"/>
      <c r="R717" s="211"/>
      <c r="S717" s="211"/>
      <c r="T717" s="211"/>
      <c r="U717" s="211"/>
      <c r="V717" s="211"/>
      <c r="W717" s="211"/>
      <c r="X717" s="211"/>
      <c r="Y717" s="211"/>
      <c r="Z717" s="211"/>
    </row>
    <row r="718" spans="1:26" ht="15.75" customHeight="1">
      <c r="A718" s="211"/>
      <c r="B718" s="211"/>
      <c r="C718" s="211"/>
      <c r="D718" s="211"/>
      <c r="E718" s="211"/>
      <c r="F718" s="211"/>
      <c r="G718" s="211"/>
      <c r="H718" s="211"/>
      <c r="I718" s="211"/>
      <c r="J718" s="211"/>
      <c r="K718" s="211"/>
      <c r="L718" s="211"/>
      <c r="M718" s="211"/>
      <c r="N718" s="211"/>
      <c r="O718" s="211"/>
      <c r="P718" s="211"/>
      <c r="Q718" s="211"/>
      <c r="R718" s="211"/>
      <c r="S718" s="211"/>
      <c r="T718" s="211"/>
      <c r="U718" s="211"/>
      <c r="V718" s="211"/>
      <c r="W718" s="211"/>
      <c r="X718" s="211"/>
      <c r="Y718" s="211"/>
      <c r="Z718" s="211"/>
    </row>
    <row r="719" spans="1:26" ht="15.75" customHeight="1">
      <c r="A719" s="211"/>
      <c r="B719" s="211"/>
      <c r="C719" s="211"/>
      <c r="D719" s="211"/>
      <c r="E719" s="211"/>
      <c r="F719" s="211"/>
      <c r="G719" s="211"/>
      <c r="H719" s="211"/>
      <c r="I719" s="211"/>
      <c r="J719" s="211"/>
      <c r="K719" s="211"/>
      <c r="L719" s="211"/>
      <c r="M719" s="211"/>
      <c r="N719" s="211"/>
      <c r="O719" s="211"/>
      <c r="P719" s="211"/>
      <c r="Q719" s="211"/>
      <c r="R719" s="211"/>
      <c r="S719" s="211"/>
      <c r="T719" s="211"/>
      <c r="U719" s="211"/>
      <c r="V719" s="211"/>
      <c r="W719" s="211"/>
      <c r="X719" s="211"/>
      <c r="Y719" s="211"/>
      <c r="Z719" s="211"/>
    </row>
    <row r="720" spans="1:26" ht="15.75" customHeight="1">
      <c r="A720" s="211"/>
      <c r="B720" s="211"/>
      <c r="C720" s="211"/>
      <c r="D720" s="211"/>
      <c r="E720" s="211"/>
      <c r="F720" s="211"/>
      <c r="G720" s="211"/>
      <c r="H720" s="211"/>
      <c r="I720" s="211"/>
      <c r="J720" s="211"/>
      <c r="K720" s="211"/>
      <c r="L720" s="211"/>
      <c r="M720" s="211"/>
      <c r="N720" s="211"/>
      <c r="O720" s="211"/>
      <c r="P720" s="211"/>
      <c r="Q720" s="211"/>
      <c r="R720" s="211"/>
      <c r="S720" s="211"/>
      <c r="T720" s="211"/>
      <c r="U720" s="211"/>
      <c r="V720" s="211"/>
      <c r="W720" s="211"/>
      <c r="X720" s="211"/>
      <c r="Y720" s="211"/>
      <c r="Z720" s="211"/>
    </row>
    <row r="721" spans="1:26" ht="15.75" customHeight="1">
      <c r="A721" s="211"/>
      <c r="B721" s="211"/>
      <c r="C721" s="211"/>
      <c r="D721" s="211"/>
      <c r="E721" s="211"/>
      <c r="F721" s="211"/>
      <c r="G721" s="211"/>
      <c r="H721" s="211"/>
      <c r="I721" s="211"/>
      <c r="J721" s="211"/>
      <c r="K721" s="211"/>
      <c r="L721" s="211"/>
      <c r="M721" s="211"/>
      <c r="N721" s="211"/>
      <c r="O721" s="211"/>
      <c r="P721" s="211"/>
      <c r="Q721" s="211"/>
      <c r="R721" s="211"/>
      <c r="S721" s="211"/>
      <c r="T721" s="211"/>
      <c r="U721" s="211"/>
      <c r="V721" s="211"/>
      <c r="W721" s="211"/>
      <c r="X721" s="211"/>
      <c r="Y721" s="211"/>
      <c r="Z721" s="211"/>
    </row>
    <row r="722" spans="1:26" ht="15.75" customHeight="1">
      <c r="A722" s="211"/>
      <c r="B722" s="211"/>
      <c r="C722" s="211"/>
      <c r="D722" s="211"/>
      <c r="E722" s="211"/>
      <c r="F722" s="211"/>
      <c r="G722" s="211"/>
      <c r="H722" s="211"/>
      <c r="I722" s="211"/>
      <c r="J722" s="211"/>
      <c r="K722" s="211"/>
      <c r="L722" s="211"/>
      <c r="M722" s="211"/>
      <c r="N722" s="211"/>
      <c r="O722" s="211"/>
      <c r="P722" s="211"/>
      <c r="Q722" s="211"/>
      <c r="R722" s="211"/>
      <c r="S722" s="211"/>
      <c r="T722" s="211"/>
      <c r="U722" s="211"/>
      <c r="V722" s="211"/>
      <c r="W722" s="211"/>
      <c r="X722" s="211"/>
      <c r="Y722" s="211"/>
      <c r="Z722" s="211"/>
    </row>
    <row r="723" spans="1:26" ht="15.75" customHeight="1">
      <c r="A723" s="211"/>
      <c r="B723" s="211"/>
      <c r="C723" s="211"/>
      <c r="D723" s="211"/>
      <c r="E723" s="211"/>
      <c r="F723" s="211"/>
      <c r="G723" s="211"/>
      <c r="H723" s="211"/>
      <c r="I723" s="211"/>
      <c r="J723" s="211"/>
      <c r="K723" s="211"/>
      <c r="L723" s="211"/>
      <c r="M723" s="211"/>
      <c r="N723" s="211"/>
      <c r="O723" s="211"/>
      <c r="P723" s="211"/>
      <c r="Q723" s="211"/>
      <c r="R723" s="211"/>
      <c r="S723" s="211"/>
      <c r="T723" s="211"/>
      <c r="U723" s="211"/>
      <c r="V723" s="211"/>
      <c r="W723" s="211"/>
      <c r="X723" s="211"/>
      <c r="Y723" s="211"/>
      <c r="Z723" s="211"/>
    </row>
    <row r="724" spans="1:26" ht="15.75" customHeight="1">
      <c r="A724" s="211"/>
      <c r="B724" s="211"/>
      <c r="C724" s="211"/>
      <c r="D724" s="211"/>
      <c r="E724" s="211"/>
      <c r="F724" s="211"/>
      <c r="G724" s="211"/>
      <c r="H724" s="211"/>
      <c r="I724" s="211"/>
      <c r="J724" s="211"/>
      <c r="K724" s="211"/>
      <c r="L724" s="211"/>
      <c r="M724" s="211"/>
      <c r="N724" s="211"/>
      <c r="O724" s="211"/>
      <c r="P724" s="211"/>
      <c r="Q724" s="211"/>
      <c r="R724" s="211"/>
      <c r="S724" s="211"/>
      <c r="T724" s="211"/>
      <c r="U724" s="211"/>
      <c r="V724" s="211"/>
      <c r="W724" s="211"/>
      <c r="X724" s="211"/>
      <c r="Y724" s="211"/>
      <c r="Z724" s="211"/>
    </row>
    <row r="725" spans="1:26" ht="15.75" customHeight="1">
      <c r="A725" s="211"/>
      <c r="B725" s="211"/>
      <c r="C725" s="211"/>
      <c r="D725" s="211"/>
      <c r="E725" s="211"/>
      <c r="F725" s="211"/>
      <c r="G725" s="211"/>
      <c r="H725" s="211"/>
      <c r="I725" s="211"/>
      <c r="J725" s="211"/>
      <c r="K725" s="211"/>
      <c r="L725" s="211"/>
      <c r="M725" s="211"/>
      <c r="N725" s="211"/>
      <c r="O725" s="211"/>
      <c r="P725" s="211"/>
      <c r="Q725" s="211"/>
      <c r="R725" s="211"/>
      <c r="S725" s="211"/>
      <c r="T725" s="211"/>
      <c r="U725" s="211"/>
      <c r="V725" s="211"/>
      <c r="W725" s="211"/>
      <c r="X725" s="211"/>
      <c r="Y725" s="211"/>
      <c r="Z725" s="211"/>
    </row>
    <row r="726" spans="1:26" ht="15.75" customHeight="1">
      <c r="A726" s="211"/>
      <c r="B726" s="211"/>
      <c r="C726" s="211"/>
      <c r="D726" s="211"/>
      <c r="E726" s="211"/>
      <c r="F726" s="211"/>
      <c r="G726" s="211"/>
      <c r="H726" s="211"/>
      <c r="I726" s="211"/>
      <c r="J726" s="211"/>
      <c r="K726" s="211"/>
      <c r="L726" s="211"/>
      <c r="M726" s="211"/>
      <c r="N726" s="211"/>
      <c r="O726" s="211"/>
      <c r="P726" s="211"/>
      <c r="Q726" s="211"/>
      <c r="R726" s="211"/>
      <c r="S726" s="211"/>
      <c r="T726" s="211"/>
      <c r="U726" s="211"/>
      <c r="V726" s="211"/>
      <c r="W726" s="211"/>
      <c r="X726" s="211"/>
      <c r="Y726" s="211"/>
      <c r="Z726" s="211"/>
    </row>
    <row r="727" spans="1:26" ht="15.75" customHeight="1">
      <c r="A727" s="211"/>
      <c r="B727" s="211"/>
      <c r="C727" s="211"/>
      <c r="D727" s="211"/>
      <c r="E727" s="211"/>
      <c r="F727" s="211"/>
      <c r="G727" s="211"/>
      <c r="H727" s="211"/>
      <c r="I727" s="211"/>
      <c r="J727" s="211"/>
      <c r="K727" s="211"/>
      <c r="L727" s="211"/>
      <c r="M727" s="211"/>
      <c r="N727" s="211"/>
      <c r="O727" s="211"/>
      <c r="P727" s="211"/>
      <c r="Q727" s="211"/>
      <c r="R727" s="211"/>
      <c r="S727" s="211"/>
      <c r="T727" s="211"/>
      <c r="U727" s="211"/>
      <c r="V727" s="211"/>
      <c r="W727" s="211"/>
      <c r="X727" s="211"/>
      <c r="Y727" s="211"/>
      <c r="Z727" s="211"/>
    </row>
    <row r="728" spans="1:26" ht="15.75" customHeight="1">
      <c r="A728" s="211"/>
      <c r="B728" s="211"/>
      <c r="C728" s="211"/>
      <c r="D728" s="211"/>
      <c r="E728" s="211"/>
      <c r="F728" s="211"/>
      <c r="G728" s="211"/>
      <c r="H728" s="211"/>
      <c r="I728" s="211"/>
      <c r="J728" s="211"/>
      <c r="K728" s="211"/>
      <c r="L728" s="211"/>
      <c r="M728" s="211"/>
      <c r="N728" s="211"/>
      <c r="O728" s="211"/>
      <c r="P728" s="211"/>
      <c r="Q728" s="211"/>
      <c r="R728" s="211"/>
      <c r="S728" s="211"/>
      <c r="T728" s="211"/>
      <c r="U728" s="211"/>
      <c r="V728" s="211"/>
      <c r="W728" s="211"/>
      <c r="X728" s="211"/>
      <c r="Y728" s="211"/>
      <c r="Z728" s="211"/>
    </row>
    <row r="729" spans="1:26" ht="15.75" customHeight="1">
      <c r="A729" s="211"/>
      <c r="B729" s="211"/>
      <c r="C729" s="211"/>
      <c r="D729" s="211"/>
      <c r="E729" s="211"/>
      <c r="F729" s="211"/>
      <c r="G729" s="211"/>
      <c r="H729" s="211"/>
      <c r="I729" s="211"/>
      <c r="J729" s="211"/>
      <c r="K729" s="211"/>
      <c r="L729" s="211"/>
      <c r="M729" s="211"/>
      <c r="N729" s="211"/>
      <c r="O729" s="211"/>
      <c r="P729" s="211"/>
      <c r="Q729" s="211"/>
      <c r="R729" s="211"/>
      <c r="S729" s="211"/>
      <c r="T729" s="211"/>
      <c r="U729" s="211"/>
      <c r="V729" s="211"/>
      <c r="W729" s="211"/>
      <c r="X729" s="211"/>
      <c r="Y729" s="211"/>
      <c r="Z729" s="211"/>
    </row>
    <row r="730" spans="1:26" ht="15.75" customHeight="1">
      <c r="A730" s="211"/>
      <c r="B730" s="211"/>
      <c r="C730" s="211"/>
      <c r="D730" s="211"/>
      <c r="E730" s="211"/>
      <c r="F730" s="211"/>
      <c r="G730" s="211"/>
      <c r="H730" s="211"/>
      <c r="I730" s="211"/>
      <c r="J730" s="211"/>
      <c r="K730" s="211"/>
      <c r="L730" s="211"/>
      <c r="M730" s="211"/>
      <c r="N730" s="211"/>
      <c r="O730" s="211"/>
      <c r="P730" s="211"/>
      <c r="Q730" s="211"/>
      <c r="R730" s="211"/>
      <c r="S730" s="211"/>
      <c r="T730" s="211"/>
      <c r="U730" s="211"/>
      <c r="V730" s="211"/>
      <c r="W730" s="211"/>
      <c r="X730" s="211"/>
      <c r="Y730" s="211"/>
      <c r="Z730" s="211"/>
    </row>
    <row r="731" spans="1:26" ht="15.75" customHeight="1">
      <c r="A731" s="211"/>
      <c r="B731" s="211"/>
      <c r="C731" s="211"/>
      <c r="D731" s="211"/>
      <c r="E731" s="211"/>
      <c r="F731" s="211"/>
      <c r="G731" s="211"/>
      <c r="H731" s="211"/>
      <c r="I731" s="211"/>
      <c r="J731" s="211"/>
      <c r="K731" s="211"/>
      <c r="L731" s="211"/>
      <c r="M731" s="211"/>
      <c r="N731" s="211"/>
      <c r="O731" s="211"/>
      <c r="P731" s="211"/>
      <c r="Q731" s="211"/>
      <c r="R731" s="211"/>
      <c r="S731" s="211"/>
      <c r="T731" s="211"/>
      <c r="U731" s="211"/>
      <c r="V731" s="211"/>
      <c r="W731" s="211"/>
      <c r="X731" s="211"/>
      <c r="Y731" s="211"/>
      <c r="Z731" s="211"/>
    </row>
    <row r="732" spans="1:26" ht="15.75" customHeight="1">
      <c r="A732" s="211"/>
      <c r="B732" s="211"/>
      <c r="C732" s="211"/>
      <c r="D732" s="211"/>
      <c r="E732" s="211"/>
      <c r="F732" s="211"/>
      <c r="G732" s="211"/>
      <c r="H732" s="211"/>
      <c r="I732" s="211"/>
      <c r="J732" s="211"/>
      <c r="K732" s="211"/>
      <c r="L732" s="211"/>
      <c r="M732" s="211"/>
      <c r="N732" s="211"/>
      <c r="O732" s="211"/>
      <c r="P732" s="211"/>
      <c r="Q732" s="211"/>
      <c r="R732" s="211"/>
      <c r="S732" s="211"/>
      <c r="T732" s="211"/>
      <c r="U732" s="211"/>
      <c r="V732" s="211"/>
      <c r="W732" s="211"/>
      <c r="X732" s="211"/>
      <c r="Y732" s="211"/>
      <c r="Z732" s="211"/>
    </row>
    <row r="733" spans="1:26" ht="15.75" customHeight="1">
      <c r="A733" s="211"/>
      <c r="B733" s="211"/>
      <c r="C733" s="211"/>
      <c r="D733" s="211"/>
      <c r="E733" s="211"/>
      <c r="F733" s="211"/>
      <c r="G733" s="211"/>
      <c r="H733" s="211"/>
      <c r="I733" s="211"/>
      <c r="J733" s="211"/>
      <c r="K733" s="211"/>
      <c r="L733" s="211"/>
      <c r="M733" s="211"/>
      <c r="N733" s="211"/>
      <c r="O733" s="211"/>
      <c r="P733" s="211"/>
      <c r="Q733" s="211"/>
      <c r="R733" s="211"/>
      <c r="S733" s="211"/>
      <c r="T733" s="211"/>
      <c r="U733" s="211"/>
      <c r="V733" s="211"/>
      <c r="W733" s="211"/>
      <c r="X733" s="211"/>
      <c r="Y733" s="211"/>
      <c r="Z733" s="211"/>
    </row>
    <row r="734" spans="1:26" ht="15.75" customHeight="1">
      <c r="A734" s="211"/>
      <c r="B734" s="211"/>
      <c r="C734" s="211"/>
      <c r="D734" s="211"/>
      <c r="E734" s="211"/>
      <c r="F734" s="211"/>
      <c r="G734" s="211"/>
      <c r="H734" s="211"/>
      <c r="I734" s="211"/>
      <c r="J734" s="211"/>
      <c r="K734" s="211"/>
      <c r="L734" s="211"/>
      <c r="M734" s="211"/>
      <c r="N734" s="211"/>
      <c r="O734" s="211"/>
      <c r="P734" s="211"/>
      <c r="Q734" s="211"/>
      <c r="R734" s="211"/>
      <c r="S734" s="211"/>
      <c r="T734" s="211"/>
      <c r="U734" s="211"/>
      <c r="V734" s="211"/>
      <c r="W734" s="211"/>
      <c r="X734" s="211"/>
      <c r="Y734" s="211"/>
      <c r="Z734" s="211"/>
    </row>
    <row r="735" spans="1:26" ht="15.75" customHeight="1">
      <c r="A735" s="211"/>
      <c r="B735" s="211"/>
      <c r="C735" s="211"/>
      <c r="D735" s="211"/>
      <c r="E735" s="211"/>
      <c r="F735" s="211"/>
      <c r="G735" s="211"/>
      <c r="H735" s="211"/>
      <c r="I735" s="211"/>
      <c r="J735" s="211"/>
      <c r="K735" s="211"/>
      <c r="L735" s="211"/>
      <c r="M735" s="211"/>
      <c r="N735" s="211"/>
      <c r="O735" s="211"/>
      <c r="P735" s="211"/>
      <c r="Q735" s="211"/>
      <c r="R735" s="211"/>
      <c r="S735" s="211"/>
      <c r="T735" s="211"/>
      <c r="U735" s="211"/>
      <c r="V735" s="211"/>
      <c r="W735" s="211"/>
      <c r="X735" s="211"/>
      <c r="Y735" s="211"/>
      <c r="Z735" s="211"/>
    </row>
    <row r="736" spans="1:26" ht="15.75" customHeight="1">
      <c r="A736" s="211"/>
      <c r="B736" s="211"/>
      <c r="C736" s="211"/>
      <c r="D736" s="211"/>
      <c r="E736" s="211"/>
      <c r="F736" s="211"/>
      <c r="G736" s="211"/>
      <c r="H736" s="211"/>
      <c r="I736" s="211"/>
      <c r="J736" s="211"/>
      <c r="K736" s="211"/>
      <c r="L736" s="211"/>
      <c r="M736" s="211"/>
      <c r="N736" s="211"/>
      <c r="O736" s="211"/>
      <c r="P736" s="211"/>
      <c r="Q736" s="211"/>
      <c r="R736" s="211"/>
      <c r="S736" s="211"/>
      <c r="T736" s="211"/>
      <c r="U736" s="211"/>
      <c r="V736" s="211"/>
      <c r="W736" s="211"/>
      <c r="X736" s="211"/>
      <c r="Y736" s="211"/>
      <c r="Z736" s="211"/>
    </row>
    <row r="737" spans="1:26" ht="15.75" customHeight="1">
      <c r="A737" s="211"/>
      <c r="B737" s="211"/>
      <c r="C737" s="211"/>
      <c r="D737" s="211"/>
      <c r="E737" s="211"/>
      <c r="F737" s="211"/>
      <c r="G737" s="211"/>
      <c r="H737" s="211"/>
      <c r="I737" s="211"/>
      <c r="J737" s="211"/>
      <c r="K737" s="211"/>
      <c r="L737" s="211"/>
      <c r="M737" s="211"/>
      <c r="N737" s="211"/>
      <c r="O737" s="211"/>
      <c r="P737" s="211"/>
      <c r="Q737" s="211"/>
      <c r="R737" s="211"/>
      <c r="S737" s="211"/>
      <c r="T737" s="211"/>
      <c r="U737" s="211"/>
      <c r="V737" s="211"/>
      <c r="W737" s="211"/>
      <c r="X737" s="211"/>
      <c r="Y737" s="211"/>
      <c r="Z737" s="211"/>
    </row>
    <row r="738" spans="1:26" ht="15.75" customHeight="1">
      <c r="A738" s="211"/>
      <c r="B738" s="211"/>
      <c r="C738" s="211"/>
      <c r="D738" s="211"/>
      <c r="E738" s="211"/>
      <c r="F738" s="211"/>
      <c r="G738" s="211"/>
      <c r="H738" s="211"/>
      <c r="I738" s="211"/>
      <c r="J738" s="211"/>
      <c r="K738" s="211"/>
      <c r="L738" s="211"/>
      <c r="M738" s="211"/>
      <c r="N738" s="211"/>
      <c r="O738" s="211"/>
      <c r="P738" s="211"/>
      <c r="Q738" s="211"/>
      <c r="R738" s="211"/>
      <c r="S738" s="211"/>
      <c r="T738" s="211"/>
      <c r="U738" s="211"/>
      <c r="V738" s="211"/>
      <c r="W738" s="211"/>
      <c r="X738" s="211"/>
      <c r="Y738" s="211"/>
      <c r="Z738" s="211"/>
    </row>
    <row r="739" spans="1:26" ht="15.75" customHeight="1">
      <c r="A739" s="211"/>
      <c r="B739" s="211"/>
      <c r="C739" s="211"/>
      <c r="D739" s="211"/>
      <c r="E739" s="211"/>
      <c r="F739" s="211"/>
      <c r="G739" s="211"/>
      <c r="H739" s="211"/>
      <c r="I739" s="211"/>
      <c r="J739" s="211"/>
      <c r="K739" s="211"/>
      <c r="L739" s="211"/>
      <c r="M739" s="211"/>
      <c r="N739" s="211"/>
      <c r="O739" s="211"/>
      <c r="P739" s="211"/>
      <c r="Q739" s="211"/>
      <c r="R739" s="211"/>
      <c r="S739" s="211"/>
      <c r="T739" s="211"/>
      <c r="U739" s="211"/>
      <c r="V739" s="211"/>
      <c r="W739" s="211"/>
      <c r="X739" s="211"/>
      <c r="Y739" s="211"/>
      <c r="Z739" s="211"/>
    </row>
    <row r="740" spans="1:26" ht="15.75" customHeight="1">
      <c r="A740" s="211"/>
      <c r="B740" s="211"/>
      <c r="C740" s="211"/>
      <c r="D740" s="211"/>
      <c r="E740" s="211"/>
      <c r="F740" s="211"/>
      <c r="G740" s="211"/>
      <c r="H740" s="211"/>
      <c r="I740" s="211"/>
      <c r="J740" s="211"/>
      <c r="K740" s="211"/>
      <c r="L740" s="211"/>
      <c r="M740" s="211"/>
      <c r="N740" s="211"/>
      <c r="O740" s="211"/>
      <c r="P740" s="211"/>
      <c r="Q740" s="211"/>
      <c r="R740" s="211"/>
      <c r="S740" s="211"/>
      <c r="T740" s="211"/>
      <c r="U740" s="211"/>
      <c r="V740" s="211"/>
      <c r="W740" s="211"/>
      <c r="X740" s="211"/>
      <c r="Y740" s="211"/>
      <c r="Z740" s="211"/>
    </row>
    <row r="741" spans="1:26" ht="15.75" customHeight="1">
      <c r="A741" s="211"/>
      <c r="B741" s="211"/>
      <c r="C741" s="211"/>
      <c r="D741" s="211"/>
      <c r="E741" s="211"/>
      <c r="F741" s="211"/>
      <c r="G741" s="211"/>
      <c r="H741" s="211"/>
      <c r="I741" s="211"/>
      <c r="J741" s="211"/>
      <c r="K741" s="211"/>
      <c r="L741" s="211"/>
      <c r="M741" s="211"/>
      <c r="N741" s="211"/>
      <c r="O741" s="211"/>
      <c r="P741" s="211"/>
      <c r="Q741" s="211"/>
      <c r="R741" s="211"/>
      <c r="S741" s="211"/>
      <c r="T741" s="211"/>
      <c r="U741" s="211"/>
      <c r="V741" s="211"/>
      <c r="W741" s="211"/>
      <c r="X741" s="211"/>
      <c r="Y741" s="211"/>
      <c r="Z741" s="211"/>
    </row>
    <row r="742" spans="1:26" ht="15.75" customHeight="1">
      <c r="A742" s="211"/>
      <c r="B742" s="211"/>
      <c r="C742" s="211"/>
      <c r="D742" s="211"/>
      <c r="E742" s="211"/>
      <c r="F742" s="211"/>
      <c r="G742" s="211"/>
      <c r="H742" s="211"/>
      <c r="I742" s="211"/>
      <c r="J742" s="211"/>
      <c r="K742" s="211"/>
      <c r="L742" s="211"/>
      <c r="M742" s="211"/>
      <c r="N742" s="211"/>
      <c r="O742" s="211"/>
      <c r="P742" s="211"/>
      <c r="Q742" s="211"/>
      <c r="R742" s="211"/>
      <c r="S742" s="211"/>
      <c r="T742" s="211"/>
      <c r="U742" s="211"/>
      <c r="V742" s="211"/>
      <c r="W742" s="211"/>
      <c r="X742" s="211"/>
      <c r="Y742" s="211"/>
      <c r="Z742" s="211"/>
    </row>
    <row r="743" spans="1:26" ht="15.75" customHeight="1">
      <c r="A743" s="211"/>
      <c r="B743" s="211"/>
      <c r="C743" s="211"/>
      <c r="D743" s="211"/>
      <c r="E743" s="211"/>
      <c r="F743" s="211"/>
      <c r="G743" s="211"/>
      <c r="H743" s="211"/>
      <c r="I743" s="211"/>
      <c r="J743" s="211"/>
      <c r="K743" s="211"/>
      <c r="L743" s="211"/>
      <c r="M743" s="211"/>
      <c r="N743" s="211"/>
      <c r="O743" s="211"/>
      <c r="P743" s="211"/>
      <c r="Q743" s="211"/>
      <c r="R743" s="211"/>
      <c r="S743" s="211"/>
      <c r="T743" s="211"/>
      <c r="U743" s="211"/>
      <c r="V743" s="211"/>
      <c r="W743" s="211"/>
      <c r="X743" s="211"/>
      <c r="Y743" s="211"/>
      <c r="Z743" s="211"/>
    </row>
    <row r="744" spans="1:26" ht="15.75" customHeight="1">
      <c r="A744" s="211"/>
      <c r="B744" s="211"/>
      <c r="C744" s="211"/>
      <c r="D744" s="211"/>
      <c r="E744" s="211"/>
      <c r="F744" s="211"/>
      <c r="G744" s="211"/>
      <c r="H744" s="211"/>
      <c r="I744" s="211"/>
      <c r="J744" s="211"/>
      <c r="K744" s="211"/>
      <c r="L744" s="211"/>
      <c r="M744" s="211"/>
      <c r="N744" s="211"/>
      <c r="O744" s="211"/>
      <c r="P744" s="211"/>
      <c r="Q744" s="211"/>
      <c r="R744" s="211"/>
      <c r="S744" s="211"/>
      <c r="T744" s="211"/>
      <c r="U744" s="211"/>
      <c r="V744" s="211"/>
      <c r="W744" s="211"/>
      <c r="X744" s="211"/>
      <c r="Y744" s="211"/>
      <c r="Z744" s="211"/>
    </row>
    <row r="745" spans="1:26" ht="15.75" customHeight="1">
      <c r="A745" s="211"/>
      <c r="B745" s="211"/>
      <c r="C745" s="211"/>
      <c r="D745" s="211"/>
      <c r="E745" s="211"/>
      <c r="F745" s="211"/>
      <c r="G745" s="211"/>
      <c r="H745" s="211"/>
      <c r="I745" s="211"/>
      <c r="J745" s="211"/>
      <c r="K745" s="211"/>
      <c r="L745" s="211"/>
      <c r="M745" s="211"/>
      <c r="N745" s="211"/>
      <c r="O745" s="211"/>
      <c r="P745" s="211"/>
      <c r="Q745" s="211"/>
      <c r="R745" s="211"/>
      <c r="S745" s="211"/>
      <c r="T745" s="211"/>
      <c r="U745" s="211"/>
      <c r="V745" s="211"/>
      <c r="W745" s="211"/>
      <c r="X745" s="211"/>
      <c r="Y745" s="211"/>
      <c r="Z745" s="211"/>
    </row>
    <row r="746" spans="1:26" ht="15.75" customHeight="1">
      <c r="A746" s="211"/>
      <c r="B746" s="211"/>
      <c r="C746" s="211"/>
      <c r="D746" s="211"/>
      <c r="E746" s="211"/>
      <c r="F746" s="211"/>
      <c r="G746" s="211"/>
      <c r="H746" s="211"/>
      <c r="I746" s="211"/>
      <c r="J746" s="211"/>
      <c r="K746" s="211"/>
      <c r="L746" s="211"/>
      <c r="M746" s="211"/>
      <c r="N746" s="211"/>
      <c r="O746" s="211"/>
      <c r="P746" s="211"/>
      <c r="Q746" s="211"/>
      <c r="R746" s="211"/>
      <c r="S746" s="211"/>
      <c r="T746" s="211"/>
      <c r="U746" s="211"/>
      <c r="V746" s="211"/>
      <c r="W746" s="211"/>
      <c r="X746" s="211"/>
      <c r="Y746" s="211"/>
      <c r="Z746" s="211"/>
    </row>
    <row r="747" spans="1:26" ht="15.75" customHeight="1">
      <c r="A747" s="211"/>
      <c r="B747" s="211"/>
      <c r="C747" s="211"/>
      <c r="D747" s="211"/>
      <c r="E747" s="211"/>
      <c r="F747" s="211"/>
      <c r="G747" s="211"/>
      <c r="H747" s="211"/>
      <c r="I747" s="211"/>
      <c r="J747" s="211"/>
      <c r="K747" s="211"/>
      <c r="L747" s="211"/>
      <c r="M747" s="211"/>
      <c r="N747" s="211"/>
      <c r="O747" s="211"/>
      <c r="P747" s="211"/>
      <c r="Q747" s="211"/>
      <c r="R747" s="211"/>
      <c r="S747" s="211"/>
      <c r="T747" s="211"/>
      <c r="U747" s="211"/>
      <c r="V747" s="211"/>
      <c r="W747" s="211"/>
      <c r="X747" s="211"/>
      <c r="Y747" s="211"/>
      <c r="Z747" s="211"/>
    </row>
    <row r="748" spans="1:26" ht="15.75" customHeight="1">
      <c r="A748" s="211"/>
      <c r="B748" s="211"/>
      <c r="C748" s="211"/>
      <c r="D748" s="211"/>
      <c r="E748" s="211"/>
      <c r="F748" s="211"/>
      <c r="G748" s="211"/>
      <c r="H748" s="211"/>
      <c r="I748" s="211"/>
      <c r="J748" s="211"/>
      <c r="K748" s="211"/>
      <c r="L748" s="211"/>
      <c r="M748" s="211"/>
      <c r="N748" s="211"/>
      <c r="O748" s="211"/>
      <c r="P748" s="211"/>
      <c r="Q748" s="211"/>
      <c r="R748" s="211"/>
      <c r="S748" s="211"/>
      <c r="T748" s="211"/>
      <c r="U748" s="211"/>
      <c r="V748" s="211"/>
      <c r="W748" s="211"/>
      <c r="X748" s="211"/>
      <c r="Y748" s="211"/>
      <c r="Z748" s="211"/>
    </row>
    <row r="749" spans="1:26" ht="15.75" customHeight="1">
      <c r="A749" s="211"/>
      <c r="B749" s="211"/>
      <c r="C749" s="211"/>
      <c r="D749" s="211"/>
      <c r="E749" s="211"/>
      <c r="F749" s="211"/>
      <c r="G749" s="211"/>
      <c r="H749" s="211"/>
      <c r="I749" s="211"/>
      <c r="J749" s="211"/>
      <c r="K749" s="211"/>
      <c r="L749" s="211"/>
      <c r="M749" s="211"/>
      <c r="N749" s="211"/>
      <c r="O749" s="211"/>
      <c r="P749" s="211"/>
      <c r="Q749" s="211"/>
      <c r="R749" s="211"/>
      <c r="S749" s="211"/>
      <c r="T749" s="211"/>
      <c r="U749" s="211"/>
      <c r="V749" s="211"/>
      <c r="W749" s="211"/>
      <c r="X749" s="211"/>
      <c r="Y749" s="211"/>
      <c r="Z749" s="211"/>
    </row>
    <row r="750" spans="1:26" ht="15.75" customHeight="1">
      <c r="A750" s="211"/>
      <c r="B750" s="211"/>
      <c r="C750" s="211"/>
      <c r="D750" s="211"/>
      <c r="E750" s="211"/>
      <c r="F750" s="211"/>
      <c r="G750" s="211"/>
      <c r="H750" s="211"/>
      <c r="I750" s="211"/>
      <c r="J750" s="211"/>
      <c r="K750" s="211"/>
      <c r="L750" s="211"/>
      <c r="M750" s="211"/>
      <c r="N750" s="211"/>
      <c r="O750" s="211"/>
      <c r="P750" s="211"/>
      <c r="Q750" s="211"/>
      <c r="R750" s="211"/>
      <c r="S750" s="211"/>
      <c r="T750" s="211"/>
      <c r="U750" s="211"/>
      <c r="V750" s="211"/>
      <c r="W750" s="211"/>
      <c r="X750" s="211"/>
      <c r="Y750" s="211"/>
      <c r="Z750" s="211"/>
    </row>
    <row r="751" spans="1:26" ht="15.75" customHeight="1">
      <c r="A751" s="211"/>
      <c r="B751" s="211"/>
      <c r="C751" s="211"/>
      <c r="D751" s="211"/>
      <c r="E751" s="211"/>
      <c r="F751" s="211"/>
      <c r="G751" s="211"/>
      <c r="H751" s="211"/>
      <c r="I751" s="211"/>
      <c r="J751" s="211"/>
      <c r="K751" s="211"/>
      <c r="L751" s="211"/>
      <c r="M751" s="211"/>
      <c r="N751" s="211"/>
      <c r="O751" s="211"/>
      <c r="P751" s="211"/>
      <c r="Q751" s="211"/>
      <c r="R751" s="211"/>
      <c r="S751" s="211"/>
      <c r="T751" s="211"/>
      <c r="U751" s="211"/>
      <c r="V751" s="211"/>
      <c r="W751" s="211"/>
      <c r="X751" s="211"/>
      <c r="Y751" s="211"/>
      <c r="Z751" s="211"/>
    </row>
    <row r="752" spans="1:26" ht="15.75" customHeight="1">
      <c r="A752" s="211"/>
      <c r="B752" s="211"/>
      <c r="C752" s="211"/>
      <c r="D752" s="211"/>
      <c r="E752" s="211"/>
      <c r="F752" s="211"/>
      <c r="G752" s="211"/>
      <c r="H752" s="211"/>
      <c r="I752" s="211"/>
      <c r="J752" s="211"/>
      <c r="K752" s="211"/>
      <c r="L752" s="211"/>
      <c r="M752" s="211"/>
      <c r="N752" s="211"/>
      <c r="O752" s="211"/>
      <c r="P752" s="211"/>
      <c r="Q752" s="211"/>
      <c r="R752" s="211"/>
      <c r="S752" s="211"/>
      <c r="T752" s="211"/>
      <c r="U752" s="211"/>
      <c r="V752" s="211"/>
      <c r="W752" s="211"/>
      <c r="X752" s="211"/>
      <c r="Y752" s="211"/>
      <c r="Z752" s="211"/>
    </row>
    <row r="753" spans="1:26" ht="15.75" customHeight="1">
      <c r="A753" s="211"/>
      <c r="B753" s="211"/>
      <c r="C753" s="211"/>
      <c r="D753" s="211"/>
      <c r="E753" s="211"/>
      <c r="F753" s="211"/>
      <c r="G753" s="211"/>
      <c r="H753" s="211"/>
      <c r="I753" s="211"/>
      <c r="J753" s="211"/>
      <c r="K753" s="211"/>
      <c r="L753" s="211"/>
      <c r="M753" s="211"/>
      <c r="N753" s="211"/>
      <c r="O753" s="211"/>
      <c r="P753" s="211"/>
      <c r="Q753" s="211"/>
      <c r="R753" s="211"/>
      <c r="S753" s="211"/>
      <c r="T753" s="211"/>
      <c r="U753" s="211"/>
      <c r="V753" s="211"/>
      <c r="W753" s="211"/>
      <c r="X753" s="211"/>
      <c r="Y753" s="211"/>
      <c r="Z753" s="211"/>
    </row>
    <row r="754" spans="1:26" ht="15.75" customHeight="1">
      <c r="A754" s="211"/>
      <c r="B754" s="211"/>
      <c r="C754" s="211"/>
      <c r="D754" s="211"/>
      <c r="E754" s="211"/>
      <c r="F754" s="211"/>
      <c r="G754" s="211"/>
      <c r="H754" s="211"/>
      <c r="I754" s="211"/>
      <c r="J754" s="211"/>
      <c r="K754" s="211"/>
      <c r="L754" s="211"/>
      <c r="M754" s="211"/>
      <c r="N754" s="211"/>
      <c r="O754" s="211"/>
      <c r="P754" s="211"/>
      <c r="Q754" s="211"/>
      <c r="R754" s="211"/>
      <c r="S754" s="211"/>
      <c r="T754" s="211"/>
      <c r="U754" s="211"/>
      <c r="V754" s="211"/>
      <c r="W754" s="211"/>
      <c r="X754" s="211"/>
      <c r="Y754" s="211"/>
      <c r="Z754" s="211"/>
    </row>
    <row r="755" spans="1:26" ht="15.75" customHeight="1">
      <c r="A755" s="211"/>
      <c r="B755" s="211"/>
      <c r="C755" s="211"/>
      <c r="D755" s="211"/>
      <c r="E755" s="211"/>
      <c r="F755" s="211"/>
      <c r="G755" s="211"/>
      <c r="H755" s="211"/>
      <c r="I755" s="211"/>
      <c r="J755" s="211"/>
      <c r="K755" s="211"/>
      <c r="L755" s="211"/>
      <c r="M755" s="211"/>
      <c r="N755" s="211"/>
      <c r="O755" s="211"/>
      <c r="P755" s="211"/>
      <c r="Q755" s="211"/>
      <c r="R755" s="211"/>
      <c r="S755" s="211"/>
      <c r="T755" s="211"/>
      <c r="U755" s="211"/>
      <c r="V755" s="211"/>
      <c r="W755" s="211"/>
      <c r="X755" s="211"/>
      <c r="Y755" s="211"/>
      <c r="Z755" s="211"/>
    </row>
    <row r="756" spans="1:26" ht="15.75" customHeight="1">
      <c r="A756" s="211"/>
      <c r="B756" s="211"/>
      <c r="C756" s="211"/>
      <c r="D756" s="211"/>
      <c r="E756" s="211"/>
      <c r="F756" s="211"/>
      <c r="G756" s="211"/>
      <c r="H756" s="211"/>
      <c r="I756" s="211"/>
      <c r="J756" s="211"/>
      <c r="K756" s="211"/>
      <c r="L756" s="211"/>
      <c r="M756" s="211"/>
      <c r="N756" s="211"/>
      <c r="O756" s="211"/>
      <c r="P756" s="211"/>
      <c r="Q756" s="211"/>
      <c r="R756" s="211"/>
      <c r="S756" s="211"/>
      <c r="T756" s="211"/>
      <c r="U756" s="211"/>
      <c r="V756" s="211"/>
      <c r="W756" s="211"/>
      <c r="X756" s="211"/>
      <c r="Y756" s="211"/>
      <c r="Z756" s="211"/>
    </row>
    <row r="757" spans="1:26" ht="15.75" customHeight="1">
      <c r="A757" s="211"/>
      <c r="B757" s="211"/>
      <c r="C757" s="211"/>
      <c r="D757" s="211"/>
      <c r="E757" s="211"/>
      <c r="F757" s="211"/>
      <c r="G757" s="211"/>
      <c r="H757" s="211"/>
      <c r="I757" s="211"/>
      <c r="J757" s="211"/>
      <c r="K757" s="211"/>
      <c r="L757" s="211"/>
      <c r="M757" s="211"/>
      <c r="N757" s="211"/>
      <c r="O757" s="211"/>
      <c r="P757" s="211"/>
      <c r="Q757" s="211"/>
      <c r="R757" s="211"/>
      <c r="S757" s="211"/>
      <c r="T757" s="211"/>
      <c r="U757" s="211"/>
      <c r="V757" s="211"/>
      <c r="W757" s="211"/>
      <c r="X757" s="211"/>
      <c r="Y757" s="211"/>
      <c r="Z757" s="211"/>
    </row>
    <row r="758" spans="1:26" ht="15.75" customHeight="1">
      <c r="A758" s="211"/>
      <c r="B758" s="211"/>
      <c r="C758" s="211"/>
      <c r="D758" s="211"/>
      <c r="E758" s="211"/>
      <c r="F758" s="211"/>
      <c r="G758" s="211"/>
      <c r="H758" s="211"/>
      <c r="I758" s="211"/>
      <c r="J758" s="211"/>
      <c r="K758" s="211"/>
      <c r="L758" s="211"/>
      <c r="M758" s="211"/>
      <c r="N758" s="211"/>
      <c r="O758" s="211"/>
      <c r="P758" s="211"/>
      <c r="Q758" s="211"/>
      <c r="R758" s="211"/>
      <c r="S758" s="211"/>
      <c r="T758" s="211"/>
      <c r="U758" s="211"/>
      <c r="V758" s="211"/>
      <c r="W758" s="211"/>
      <c r="X758" s="211"/>
      <c r="Y758" s="211"/>
      <c r="Z758" s="211"/>
    </row>
    <row r="759" spans="1:26" ht="15.75" customHeight="1">
      <c r="A759" s="211"/>
      <c r="B759" s="211"/>
      <c r="C759" s="211"/>
      <c r="D759" s="211"/>
      <c r="E759" s="211"/>
      <c r="F759" s="211"/>
      <c r="G759" s="211"/>
      <c r="H759" s="211"/>
      <c r="I759" s="211"/>
      <c r="J759" s="211"/>
      <c r="K759" s="211"/>
      <c r="L759" s="211"/>
      <c r="M759" s="211"/>
      <c r="N759" s="211"/>
      <c r="O759" s="211"/>
      <c r="P759" s="211"/>
      <c r="Q759" s="211"/>
      <c r="R759" s="211"/>
      <c r="S759" s="211"/>
      <c r="T759" s="211"/>
      <c r="U759" s="211"/>
      <c r="V759" s="211"/>
      <c r="W759" s="211"/>
      <c r="X759" s="211"/>
      <c r="Y759" s="211"/>
      <c r="Z759" s="211"/>
    </row>
    <row r="760" spans="1:26" ht="15.75" customHeight="1">
      <c r="A760" s="211"/>
      <c r="B760" s="211"/>
      <c r="C760" s="211"/>
      <c r="D760" s="211"/>
      <c r="E760" s="211"/>
      <c r="F760" s="211"/>
      <c r="G760" s="211"/>
      <c r="H760" s="211"/>
      <c r="I760" s="211"/>
      <c r="J760" s="211"/>
      <c r="K760" s="211"/>
      <c r="L760" s="211"/>
      <c r="M760" s="211"/>
      <c r="N760" s="211"/>
      <c r="O760" s="211"/>
      <c r="P760" s="211"/>
      <c r="Q760" s="211"/>
      <c r="R760" s="211"/>
      <c r="S760" s="211"/>
      <c r="T760" s="211"/>
      <c r="U760" s="211"/>
      <c r="V760" s="211"/>
      <c r="W760" s="211"/>
      <c r="X760" s="211"/>
      <c r="Y760" s="211"/>
      <c r="Z760" s="211"/>
    </row>
    <row r="761" spans="1:26" ht="15.75" customHeight="1">
      <c r="A761" s="211"/>
      <c r="B761" s="211"/>
      <c r="C761" s="211"/>
      <c r="D761" s="211"/>
      <c r="E761" s="211"/>
      <c r="F761" s="211"/>
      <c r="G761" s="211"/>
      <c r="H761" s="211"/>
      <c r="I761" s="211"/>
      <c r="J761" s="211"/>
      <c r="K761" s="211"/>
      <c r="L761" s="211"/>
      <c r="M761" s="211"/>
      <c r="N761" s="211"/>
      <c r="O761" s="211"/>
      <c r="P761" s="211"/>
      <c r="Q761" s="211"/>
      <c r="R761" s="211"/>
      <c r="S761" s="211"/>
      <c r="T761" s="211"/>
      <c r="U761" s="211"/>
      <c r="V761" s="211"/>
      <c r="W761" s="211"/>
      <c r="X761" s="211"/>
      <c r="Y761" s="211"/>
      <c r="Z761" s="211"/>
    </row>
    <row r="762" spans="1:26" ht="15.75" customHeight="1">
      <c r="A762" s="211"/>
      <c r="B762" s="211"/>
      <c r="C762" s="211"/>
      <c r="D762" s="211"/>
      <c r="E762" s="211"/>
      <c r="F762" s="211"/>
      <c r="G762" s="211"/>
      <c r="H762" s="211"/>
      <c r="I762" s="211"/>
      <c r="J762" s="211"/>
      <c r="K762" s="211"/>
      <c r="L762" s="211"/>
      <c r="M762" s="211"/>
      <c r="N762" s="211"/>
      <c r="O762" s="211"/>
      <c r="P762" s="211"/>
      <c r="Q762" s="211"/>
      <c r="R762" s="211"/>
      <c r="S762" s="211"/>
      <c r="T762" s="211"/>
      <c r="U762" s="211"/>
      <c r="V762" s="211"/>
      <c r="W762" s="211"/>
      <c r="X762" s="211"/>
      <c r="Y762" s="211"/>
      <c r="Z762" s="211"/>
    </row>
    <row r="763" spans="1:26" ht="15.75" customHeight="1">
      <c r="A763" s="211"/>
      <c r="B763" s="211"/>
      <c r="C763" s="211"/>
      <c r="D763" s="211"/>
      <c r="E763" s="211"/>
      <c r="F763" s="211"/>
      <c r="G763" s="211"/>
      <c r="H763" s="211"/>
      <c r="I763" s="211"/>
      <c r="J763" s="211"/>
      <c r="K763" s="211"/>
      <c r="L763" s="211"/>
      <c r="M763" s="211"/>
      <c r="N763" s="211"/>
      <c r="O763" s="211"/>
      <c r="P763" s="211"/>
      <c r="Q763" s="211"/>
      <c r="R763" s="211"/>
      <c r="S763" s="211"/>
      <c r="T763" s="211"/>
      <c r="U763" s="211"/>
      <c r="V763" s="211"/>
      <c r="W763" s="211"/>
      <c r="X763" s="211"/>
      <c r="Y763" s="211"/>
      <c r="Z763" s="211"/>
    </row>
    <row r="764" spans="1:26" ht="15.75" customHeight="1">
      <c r="A764" s="211"/>
      <c r="B764" s="211"/>
      <c r="C764" s="211"/>
      <c r="D764" s="211"/>
      <c r="E764" s="211"/>
      <c r="F764" s="211"/>
      <c r="G764" s="211"/>
      <c r="H764" s="211"/>
      <c r="I764" s="211"/>
      <c r="J764" s="211"/>
      <c r="K764" s="211"/>
      <c r="L764" s="211"/>
      <c r="M764" s="211"/>
      <c r="N764" s="211"/>
      <c r="O764" s="211"/>
      <c r="P764" s="211"/>
      <c r="Q764" s="211"/>
      <c r="R764" s="211"/>
      <c r="S764" s="211"/>
      <c r="T764" s="211"/>
      <c r="U764" s="211"/>
      <c r="V764" s="211"/>
      <c r="W764" s="211"/>
      <c r="X764" s="211"/>
      <c r="Y764" s="211"/>
      <c r="Z764" s="211"/>
    </row>
    <row r="765" spans="1:26" ht="15.75" customHeight="1">
      <c r="A765" s="211"/>
      <c r="B765" s="211"/>
      <c r="C765" s="211"/>
      <c r="D765" s="211"/>
      <c r="E765" s="211"/>
      <c r="F765" s="211"/>
      <c r="G765" s="211"/>
      <c r="H765" s="211"/>
      <c r="I765" s="211"/>
      <c r="J765" s="211"/>
      <c r="K765" s="211"/>
      <c r="L765" s="211"/>
      <c r="M765" s="211"/>
      <c r="N765" s="211"/>
      <c r="O765" s="211"/>
      <c r="P765" s="211"/>
      <c r="Q765" s="211"/>
      <c r="R765" s="211"/>
      <c r="S765" s="211"/>
      <c r="T765" s="211"/>
      <c r="U765" s="211"/>
      <c r="V765" s="211"/>
      <c r="W765" s="211"/>
      <c r="X765" s="211"/>
      <c r="Y765" s="211"/>
      <c r="Z765" s="211"/>
    </row>
    <row r="766" spans="1:26" ht="15.75" customHeight="1">
      <c r="A766" s="211"/>
      <c r="B766" s="211"/>
      <c r="C766" s="211"/>
      <c r="D766" s="211"/>
      <c r="E766" s="211"/>
      <c r="F766" s="211"/>
      <c r="G766" s="211"/>
      <c r="H766" s="211"/>
      <c r="I766" s="211"/>
      <c r="J766" s="211"/>
      <c r="K766" s="211"/>
      <c r="L766" s="211"/>
      <c r="M766" s="211"/>
      <c r="N766" s="211"/>
      <c r="O766" s="211"/>
      <c r="P766" s="211"/>
      <c r="Q766" s="211"/>
      <c r="R766" s="211"/>
      <c r="S766" s="211"/>
      <c r="T766" s="211"/>
      <c r="U766" s="211"/>
      <c r="V766" s="211"/>
      <c r="W766" s="211"/>
      <c r="X766" s="211"/>
      <c r="Y766" s="211"/>
      <c r="Z766" s="211"/>
    </row>
    <row r="767" spans="1:26" ht="15.75" customHeight="1">
      <c r="A767" s="211"/>
      <c r="B767" s="211"/>
      <c r="C767" s="211"/>
      <c r="D767" s="211"/>
      <c r="E767" s="211"/>
      <c r="F767" s="211"/>
      <c r="G767" s="211"/>
      <c r="H767" s="211"/>
      <c r="I767" s="211"/>
      <c r="J767" s="211"/>
      <c r="K767" s="211"/>
      <c r="L767" s="211"/>
      <c r="M767" s="211"/>
      <c r="N767" s="211"/>
      <c r="O767" s="211"/>
      <c r="P767" s="211"/>
      <c r="Q767" s="211"/>
      <c r="R767" s="211"/>
      <c r="S767" s="211"/>
      <c r="T767" s="211"/>
      <c r="U767" s="211"/>
      <c r="V767" s="211"/>
      <c r="W767" s="211"/>
      <c r="X767" s="211"/>
      <c r="Y767" s="211"/>
      <c r="Z767" s="211"/>
    </row>
    <row r="768" spans="1:26" ht="15.75" customHeight="1">
      <c r="A768" s="211"/>
      <c r="B768" s="211"/>
      <c r="C768" s="211"/>
      <c r="D768" s="211"/>
      <c r="E768" s="211"/>
      <c r="F768" s="211"/>
      <c r="G768" s="211"/>
      <c r="H768" s="211"/>
      <c r="I768" s="211"/>
      <c r="J768" s="211"/>
      <c r="K768" s="211"/>
      <c r="L768" s="211"/>
      <c r="M768" s="211"/>
      <c r="N768" s="211"/>
      <c r="O768" s="211"/>
      <c r="P768" s="211"/>
      <c r="Q768" s="211"/>
      <c r="R768" s="211"/>
      <c r="S768" s="211"/>
      <c r="T768" s="211"/>
      <c r="U768" s="211"/>
      <c r="V768" s="211"/>
      <c r="W768" s="211"/>
      <c r="X768" s="211"/>
      <c r="Y768" s="211"/>
      <c r="Z768" s="211"/>
    </row>
    <row r="769" spans="1:26" ht="15.75" customHeight="1">
      <c r="A769" s="211"/>
      <c r="B769" s="211"/>
      <c r="C769" s="211"/>
      <c r="D769" s="211"/>
      <c r="E769" s="211"/>
      <c r="F769" s="211"/>
      <c r="G769" s="211"/>
      <c r="H769" s="211"/>
      <c r="I769" s="211"/>
      <c r="J769" s="211"/>
      <c r="K769" s="211"/>
      <c r="L769" s="211"/>
      <c r="M769" s="211"/>
      <c r="N769" s="211"/>
      <c r="O769" s="211"/>
      <c r="P769" s="211"/>
      <c r="Q769" s="211"/>
      <c r="R769" s="211"/>
      <c r="S769" s="211"/>
      <c r="T769" s="211"/>
      <c r="U769" s="211"/>
      <c r="V769" s="211"/>
      <c r="W769" s="211"/>
      <c r="X769" s="211"/>
      <c r="Y769" s="211"/>
      <c r="Z769" s="211"/>
    </row>
    <row r="770" spans="1:26" ht="15.75" customHeight="1">
      <c r="A770" s="211"/>
      <c r="B770" s="211"/>
      <c r="C770" s="211"/>
      <c r="D770" s="211"/>
      <c r="E770" s="211"/>
      <c r="F770" s="211"/>
      <c r="G770" s="211"/>
      <c r="H770" s="211"/>
      <c r="I770" s="211"/>
      <c r="J770" s="211"/>
      <c r="K770" s="211"/>
      <c r="L770" s="211"/>
      <c r="M770" s="211"/>
      <c r="N770" s="211"/>
      <c r="O770" s="211"/>
      <c r="P770" s="211"/>
      <c r="Q770" s="211"/>
      <c r="R770" s="211"/>
      <c r="S770" s="211"/>
      <c r="T770" s="211"/>
      <c r="U770" s="211"/>
      <c r="V770" s="211"/>
      <c r="W770" s="211"/>
      <c r="X770" s="211"/>
      <c r="Y770" s="211"/>
      <c r="Z770" s="211"/>
    </row>
    <row r="771" spans="1:26" ht="15.75" customHeight="1">
      <c r="A771" s="211"/>
      <c r="B771" s="211"/>
      <c r="C771" s="211"/>
      <c r="D771" s="211"/>
      <c r="E771" s="211"/>
      <c r="F771" s="211"/>
      <c r="G771" s="211"/>
      <c r="H771" s="211"/>
      <c r="I771" s="211"/>
      <c r="J771" s="211"/>
      <c r="K771" s="211"/>
      <c r="L771" s="211"/>
      <c r="M771" s="211"/>
      <c r="N771" s="211"/>
      <c r="O771" s="211"/>
      <c r="P771" s="211"/>
      <c r="Q771" s="211"/>
      <c r="R771" s="211"/>
      <c r="S771" s="211"/>
      <c r="T771" s="211"/>
      <c r="U771" s="211"/>
      <c r="V771" s="211"/>
      <c r="W771" s="211"/>
      <c r="X771" s="211"/>
      <c r="Y771" s="211"/>
      <c r="Z771" s="211"/>
    </row>
    <row r="772" spans="1:26" ht="15.75" customHeight="1">
      <c r="A772" s="211"/>
      <c r="B772" s="211"/>
      <c r="C772" s="211"/>
      <c r="D772" s="211"/>
      <c r="E772" s="211"/>
      <c r="F772" s="211"/>
      <c r="G772" s="211"/>
      <c r="H772" s="211"/>
      <c r="I772" s="211"/>
      <c r="J772" s="211"/>
      <c r="K772" s="211"/>
      <c r="L772" s="211"/>
      <c r="M772" s="211"/>
      <c r="N772" s="211"/>
      <c r="O772" s="211"/>
      <c r="P772" s="211"/>
      <c r="Q772" s="211"/>
      <c r="R772" s="211"/>
      <c r="S772" s="211"/>
      <c r="T772" s="211"/>
      <c r="U772" s="211"/>
      <c r="V772" s="211"/>
      <c r="W772" s="211"/>
      <c r="X772" s="211"/>
      <c r="Y772" s="211"/>
      <c r="Z772" s="211"/>
    </row>
    <row r="773" spans="1:26" ht="15.75" customHeight="1">
      <c r="A773" s="211"/>
      <c r="B773" s="211"/>
      <c r="C773" s="211"/>
      <c r="D773" s="211"/>
      <c r="E773" s="211"/>
      <c r="F773" s="211"/>
      <c r="G773" s="211"/>
      <c r="H773" s="211"/>
      <c r="I773" s="211"/>
      <c r="J773" s="211"/>
      <c r="K773" s="211"/>
      <c r="L773" s="211"/>
      <c r="M773" s="211"/>
      <c r="N773" s="211"/>
      <c r="O773" s="211"/>
      <c r="P773" s="211"/>
      <c r="Q773" s="211"/>
      <c r="R773" s="211"/>
      <c r="S773" s="211"/>
      <c r="T773" s="211"/>
      <c r="U773" s="211"/>
      <c r="V773" s="211"/>
      <c r="W773" s="211"/>
      <c r="X773" s="211"/>
      <c r="Y773" s="211"/>
      <c r="Z773" s="211"/>
    </row>
    <row r="774" spans="1:26" ht="15.75" customHeight="1">
      <c r="A774" s="211"/>
      <c r="B774" s="211"/>
      <c r="C774" s="211"/>
      <c r="D774" s="211"/>
      <c r="E774" s="211"/>
      <c r="F774" s="211"/>
      <c r="G774" s="211"/>
      <c r="H774" s="211"/>
      <c r="I774" s="211"/>
      <c r="J774" s="211"/>
      <c r="K774" s="211"/>
      <c r="L774" s="211"/>
      <c r="M774" s="211"/>
      <c r="N774" s="211"/>
      <c r="O774" s="211"/>
      <c r="P774" s="211"/>
      <c r="Q774" s="211"/>
      <c r="R774" s="211"/>
      <c r="S774" s="211"/>
      <c r="T774" s="211"/>
      <c r="U774" s="211"/>
      <c r="V774" s="211"/>
      <c r="W774" s="211"/>
      <c r="X774" s="211"/>
      <c r="Y774" s="211"/>
      <c r="Z774" s="211"/>
    </row>
    <row r="775" spans="1:26" ht="15.75" customHeight="1">
      <c r="A775" s="211"/>
      <c r="B775" s="211"/>
      <c r="C775" s="211"/>
      <c r="D775" s="211"/>
      <c r="E775" s="211"/>
      <c r="F775" s="211"/>
      <c r="G775" s="211"/>
      <c r="H775" s="211"/>
      <c r="I775" s="211"/>
      <c r="J775" s="211"/>
      <c r="K775" s="211"/>
      <c r="L775" s="211"/>
      <c r="M775" s="211"/>
      <c r="N775" s="211"/>
      <c r="O775" s="211"/>
      <c r="P775" s="211"/>
      <c r="Q775" s="211"/>
      <c r="R775" s="211"/>
      <c r="S775" s="211"/>
      <c r="T775" s="211"/>
      <c r="U775" s="211"/>
      <c r="V775" s="211"/>
      <c r="W775" s="211"/>
      <c r="X775" s="211"/>
      <c r="Y775" s="211"/>
      <c r="Z775" s="211"/>
    </row>
    <row r="776" spans="1:26" ht="15.75" customHeight="1">
      <c r="A776" s="211"/>
      <c r="B776" s="211"/>
      <c r="C776" s="211"/>
      <c r="D776" s="211"/>
      <c r="E776" s="211"/>
      <c r="F776" s="211"/>
      <c r="G776" s="211"/>
      <c r="H776" s="211"/>
      <c r="I776" s="211"/>
      <c r="J776" s="211"/>
      <c r="K776" s="211"/>
      <c r="L776" s="211"/>
      <c r="M776" s="211"/>
      <c r="N776" s="211"/>
      <c r="O776" s="211"/>
      <c r="P776" s="211"/>
      <c r="Q776" s="211"/>
      <c r="R776" s="211"/>
      <c r="S776" s="211"/>
      <c r="T776" s="211"/>
      <c r="U776" s="211"/>
      <c r="V776" s="211"/>
      <c r="W776" s="211"/>
      <c r="X776" s="211"/>
      <c r="Y776" s="211"/>
      <c r="Z776" s="211"/>
    </row>
    <row r="777" spans="1:26" ht="15.75" customHeight="1">
      <c r="A777" s="211"/>
      <c r="B777" s="211"/>
      <c r="C777" s="211"/>
      <c r="D777" s="211"/>
      <c r="E777" s="211"/>
      <c r="F777" s="211"/>
      <c r="G777" s="211"/>
      <c r="H777" s="211"/>
      <c r="I777" s="211"/>
      <c r="J777" s="211"/>
      <c r="K777" s="211"/>
      <c r="L777" s="211"/>
      <c r="M777" s="211"/>
      <c r="N777" s="211"/>
      <c r="O777" s="211"/>
      <c r="P777" s="211"/>
      <c r="Q777" s="211"/>
      <c r="R777" s="211"/>
      <c r="S777" s="211"/>
      <c r="T777" s="211"/>
      <c r="U777" s="211"/>
      <c r="V777" s="211"/>
      <c r="W777" s="211"/>
      <c r="X777" s="211"/>
      <c r="Y777" s="211"/>
      <c r="Z777" s="211"/>
    </row>
    <row r="778" spans="1:26" ht="15.75" customHeight="1">
      <c r="A778" s="211"/>
      <c r="B778" s="211"/>
      <c r="C778" s="211"/>
      <c r="D778" s="211"/>
      <c r="E778" s="211"/>
      <c r="F778" s="211"/>
      <c r="G778" s="211"/>
      <c r="H778" s="211"/>
      <c r="I778" s="211"/>
      <c r="J778" s="211"/>
      <c r="K778" s="211"/>
      <c r="L778" s="211"/>
      <c r="M778" s="211"/>
      <c r="N778" s="211"/>
      <c r="O778" s="211"/>
      <c r="P778" s="211"/>
      <c r="Q778" s="211"/>
      <c r="R778" s="211"/>
      <c r="S778" s="211"/>
      <c r="T778" s="211"/>
      <c r="U778" s="211"/>
      <c r="V778" s="211"/>
      <c r="W778" s="211"/>
      <c r="X778" s="211"/>
      <c r="Y778" s="211"/>
      <c r="Z778" s="211"/>
    </row>
    <row r="779" spans="1:26" ht="15.75" customHeight="1">
      <c r="A779" s="211"/>
      <c r="B779" s="211"/>
      <c r="C779" s="211"/>
      <c r="D779" s="211"/>
      <c r="E779" s="211"/>
      <c r="F779" s="211"/>
      <c r="G779" s="211"/>
      <c r="H779" s="211"/>
      <c r="I779" s="211"/>
      <c r="J779" s="211"/>
      <c r="K779" s="211"/>
      <c r="L779" s="211"/>
      <c r="M779" s="211"/>
      <c r="N779" s="211"/>
      <c r="O779" s="211"/>
      <c r="P779" s="211"/>
      <c r="Q779" s="211"/>
      <c r="R779" s="211"/>
      <c r="S779" s="211"/>
      <c r="T779" s="211"/>
      <c r="U779" s="211"/>
      <c r="V779" s="211"/>
      <c r="W779" s="211"/>
      <c r="X779" s="211"/>
      <c r="Y779" s="211"/>
      <c r="Z779" s="211"/>
    </row>
    <row r="780" spans="1:26" ht="15.75" customHeight="1">
      <c r="A780" s="211"/>
      <c r="B780" s="211"/>
      <c r="C780" s="211"/>
      <c r="D780" s="211"/>
      <c r="E780" s="211"/>
      <c r="F780" s="211"/>
      <c r="G780" s="211"/>
      <c r="H780" s="211"/>
      <c r="I780" s="211"/>
      <c r="J780" s="211"/>
      <c r="K780" s="211"/>
      <c r="L780" s="211"/>
      <c r="M780" s="211"/>
      <c r="N780" s="211"/>
      <c r="O780" s="211"/>
      <c r="P780" s="211"/>
      <c r="Q780" s="211"/>
      <c r="R780" s="211"/>
      <c r="S780" s="211"/>
      <c r="T780" s="211"/>
      <c r="U780" s="211"/>
      <c r="V780" s="211"/>
      <c r="W780" s="211"/>
      <c r="X780" s="211"/>
      <c r="Y780" s="211"/>
      <c r="Z780" s="211"/>
    </row>
    <row r="781" spans="1:26" ht="15.75" customHeight="1">
      <c r="A781" s="211"/>
      <c r="B781" s="211"/>
      <c r="C781" s="211"/>
      <c r="D781" s="211"/>
      <c r="E781" s="211"/>
      <c r="F781" s="211"/>
      <c r="G781" s="211"/>
      <c r="H781" s="211"/>
      <c r="I781" s="211"/>
      <c r="J781" s="211"/>
      <c r="K781" s="211"/>
      <c r="L781" s="211"/>
      <c r="M781" s="211"/>
      <c r="N781" s="211"/>
      <c r="O781" s="211"/>
      <c r="P781" s="211"/>
      <c r="Q781" s="211"/>
      <c r="R781" s="211"/>
      <c r="S781" s="211"/>
      <c r="T781" s="211"/>
      <c r="U781" s="211"/>
      <c r="V781" s="211"/>
      <c r="W781" s="211"/>
      <c r="X781" s="211"/>
      <c r="Y781" s="211"/>
      <c r="Z781" s="211"/>
    </row>
    <row r="782" spans="1:26" ht="15.75" customHeight="1">
      <c r="A782" s="211"/>
      <c r="B782" s="211"/>
      <c r="C782" s="211"/>
      <c r="D782" s="211"/>
      <c r="E782" s="211"/>
      <c r="F782" s="211"/>
      <c r="G782" s="211"/>
      <c r="H782" s="211"/>
      <c r="I782" s="211"/>
      <c r="J782" s="211"/>
      <c r="K782" s="211"/>
      <c r="L782" s="211"/>
      <c r="M782" s="211"/>
      <c r="N782" s="211"/>
      <c r="O782" s="211"/>
      <c r="P782" s="211"/>
      <c r="Q782" s="211"/>
      <c r="R782" s="211"/>
      <c r="S782" s="211"/>
      <c r="T782" s="211"/>
      <c r="U782" s="211"/>
      <c r="V782" s="211"/>
      <c r="W782" s="211"/>
      <c r="X782" s="211"/>
      <c r="Y782" s="211"/>
      <c r="Z782" s="211"/>
    </row>
    <row r="783" spans="1:26" ht="15.75" customHeight="1">
      <c r="A783" s="211"/>
      <c r="B783" s="211"/>
      <c r="C783" s="211"/>
      <c r="D783" s="211"/>
      <c r="E783" s="211"/>
      <c r="F783" s="211"/>
      <c r="G783" s="211"/>
      <c r="H783" s="211"/>
      <c r="I783" s="211"/>
      <c r="J783" s="211"/>
      <c r="K783" s="211"/>
      <c r="L783" s="211"/>
      <c r="M783" s="211"/>
      <c r="N783" s="211"/>
      <c r="O783" s="211"/>
      <c r="P783" s="211"/>
      <c r="Q783" s="211"/>
      <c r="R783" s="211"/>
      <c r="S783" s="211"/>
      <c r="T783" s="211"/>
      <c r="U783" s="211"/>
      <c r="V783" s="211"/>
      <c r="W783" s="211"/>
      <c r="X783" s="211"/>
      <c r="Y783" s="211"/>
      <c r="Z783" s="211"/>
    </row>
    <row r="784" spans="1:26" ht="15.75" customHeight="1">
      <c r="A784" s="211"/>
      <c r="B784" s="211"/>
      <c r="C784" s="211"/>
      <c r="D784" s="211"/>
      <c r="E784" s="211"/>
      <c r="F784" s="211"/>
      <c r="G784" s="211"/>
      <c r="H784" s="211"/>
      <c r="I784" s="211"/>
      <c r="J784" s="211"/>
      <c r="K784" s="211"/>
      <c r="L784" s="211"/>
      <c r="M784" s="211"/>
      <c r="N784" s="211"/>
      <c r="O784" s="211"/>
      <c r="P784" s="211"/>
      <c r="Q784" s="211"/>
      <c r="R784" s="211"/>
      <c r="S784" s="211"/>
      <c r="T784" s="211"/>
      <c r="U784" s="211"/>
      <c r="V784" s="211"/>
      <c r="W784" s="211"/>
      <c r="X784" s="211"/>
      <c r="Y784" s="211"/>
      <c r="Z784" s="211"/>
    </row>
    <row r="785" spans="1:26" ht="15.75" customHeight="1">
      <c r="A785" s="211"/>
      <c r="B785" s="211"/>
      <c r="C785" s="211"/>
      <c r="D785" s="211"/>
      <c r="E785" s="211"/>
      <c r="F785" s="211"/>
      <c r="G785" s="211"/>
      <c r="H785" s="211"/>
      <c r="I785" s="211"/>
      <c r="J785" s="211"/>
      <c r="K785" s="211"/>
      <c r="L785" s="211"/>
      <c r="M785" s="211"/>
      <c r="N785" s="211"/>
      <c r="O785" s="211"/>
      <c r="P785" s="211"/>
      <c r="Q785" s="211"/>
      <c r="R785" s="211"/>
      <c r="S785" s="211"/>
      <c r="T785" s="211"/>
      <c r="U785" s="211"/>
      <c r="V785" s="211"/>
      <c r="W785" s="211"/>
      <c r="X785" s="211"/>
      <c r="Y785" s="211"/>
      <c r="Z785" s="211"/>
    </row>
    <row r="786" spans="1:26" ht="15.75" customHeight="1">
      <c r="A786" s="211"/>
      <c r="B786" s="211"/>
      <c r="C786" s="211"/>
      <c r="D786" s="211"/>
      <c r="E786" s="211"/>
      <c r="F786" s="211"/>
      <c r="G786" s="211"/>
      <c r="H786" s="211"/>
      <c r="I786" s="211"/>
      <c r="J786" s="211"/>
      <c r="K786" s="211"/>
      <c r="L786" s="211"/>
      <c r="M786" s="211"/>
      <c r="N786" s="211"/>
      <c r="O786" s="211"/>
      <c r="P786" s="211"/>
      <c r="Q786" s="211"/>
      <c r="R786" s="211"/>
      <c r="S786" s="211"/>
      <c r="T786" s="211"/>
      <c r="U786" s="211"/>
      <c r="V786" s="211"/>
      <c r="W786" s="211"/>
      <c r="X786" s="211"/>
      <c r="Y786" s="211"/>
      <c r="Z786" s="211"/>
    </row>
    <row r="787" spans="1:26" ht="15.75" customHeight="1">
      <c r="A787" s="211"/>
      <c r="B787" s="211"/>
      <c r="C787" s="211"/>
      <c r="D787" s="211"/>
      <c r="E787" s="211"/>
      <c r="F787" s="211"/>
      <c r="G787" s="211"/>
      <c r="H787" s="211"/>
      <c r="I787" s="211"/>
      <c r="J787" s="211"/>
      <c r="K787" s="211"/>
      <c r="L787" s="211"/>
      <c r="M787" s="211"/>
      <c r="N787" s="211"/>
      <c r="O787" s="211"/>
      <c r="P787" s="211"/>
      <c r="Q787" s="211"/>
      <c r="R787" s="211"/>
      <c r="S787" s="211"/>
      <c r="T787" s="211"/>
      <c r="U787" s="211"/>
      <c r="V787" s="211"/>
      <c r="W787" s="211"/>
      <c r="X787" s="211"/>
      <c r="Y787" s="211"/>
      <c r="Z787" s="211"/>
    </row>
    <row r="788" spans="1:26" ht="15.75" customHeight="1">
      <c r="A788" s="211"/>
      <c r="B788" s="211"/>
      <c r="C788" s="211"/>
      <c r="D788" s="211"/>
      <c r="E788" s="211"/>
      <c r="F788" s="211"/>
      <c r="G788" s="211"/>
      <c r="H788" s="211"/>
      <c r="I788" s="211"/>
      <c r="J788" s="211"/>
      <c r="K788" s="211"/>
      <c r="L788" s="211"/>
      <c r="M788" s="211"/>
      <c r="N788" s="211"/>
      <c r="O788" s="211"/>
      <c r="P788" s="211"/>
      <c r="Q788" s="211"/>
      <c r="R788" s="211"/>
      <c r="S788" s="211"/>
      <c r="T788" s="211"/>
      <c r="U788" s="211"/>
      <c r="V788" s="211"/>
      <c r="W788" s="211"/>
      <c r="X788" s="211"/>
      <c r="Y788" s="211"/>
      <c r="Z788" s="211"/>
    </row>
    <row r="789" spans="1:26" ht="15.75" customHeight="1">
      <c r="A789" s="211"/>
      <c r="B789" s="211"/>
      <c r="C789" s="211"/>
      <c r="D789" s="211"/>
      <c r="E789" s="211"/>
      <c r="F789" s="211"/>
      <c r="G789" s="211"/>
      <c r="H789" s="211"/>
      <c r="I789" s="211"/>
      <c r="J789" s="211"/>
      <c r="K789" s="211"/>
      <c r="L789" s="211"/>
      <c r="M789" s="211"/>
      <c r="N789" s="211"/>
      <c r="O789" s="211"/>
      <c r="P789" s="211"/>
      <c r="Q789" s="211"/>
      <c r="R789" s="211"/>
      <c r="S789" s="211"/>
      <c r="T789" s="211"/>
      <c r="U789" s="211"/>
      <c r="V789" s="211"/>
      <c r="W789" s="211"/>
      <c r="X789" s="211"/>
      <c r="Y789" s="211"/>
      <c r="Z789" s="211"/>
    </row>
    <row r="790" spans="1:26" ht="15.75" customHeight="1">
      <c r="A790" s="211"/>
      <c r="B790" s="211"/>
      <c r="C790" s="211"/>
      <c r="D790" s="211"/>
      <c r="E790" s="211"/>
      <c r="F790" s="211"/>
      <c r="G790" s="211"/>
      <c r="H790" s="211"/>
      <c r="I790" s="211"/>
      <c r="J790" s="211"/>
      <c r="K790" s="211"/>
      <c r="L790" s="211"/>
      <c r="M790" s="211"/>
      <c r="N790" s="211"/>
      <c r="O790" s="211"/>
      <c r="P790" s="211"/>
      <c r="Q790" s="211"/>
      <c r="R790" s="211"/>
      <c r="S790" s="211"/>
      <c r="T790" s="211"/>
      <c r="U790" s="211"/>
      <c r="V790" s="211"/>
      <c r="W790" s="211"/>
      <c r="X790" s="211"/>
      <c r="Y790" s="211"/>
      <c r="Z790" s="211"/>
    </row>
    <row r="791" spans="1:26" ht="15.75" customHeight="1">
      <c r="A791" s="211"/>
      <c r="B791" s="211"/>
      <c r="C791" s="211"/>
      <c r="D791" s="211"/>
      <c r="E791" s="211"/>
      <c r="F791" s="211"/>
      <c r="G791" s="211"/>
      <c r="H791" s="211"/>
      <c r="I791" s="211"/>
      <c r="J791" s="211"/>
      <c r="K791" s="211"/>
      <c r="L791" s="211"/>
      <c r="M791" s="211"/>
      <c r="N791" s="211"/>
      <c r="O791" s="211"/>
      <c r="P791" s="211"/>
      <c r="Q791" s="211"/>
      <c r="R791" s="211"/>
      <c r="S791" s="211"/>
      <c r="T791" s="211"/>
      <c r="U791" s="211"/>
      <c r="V791" s="211"/>
      <c r="W791" s="211"/>
      <c r="X791" s="211"/>
      <c r="Y791" s="211"/>
      <c r="Z791" s="211"/>
    </row>
    <row r="792" spans="1:26" ht="15.75" customHeight="1">
      <c r="A792" s="211"/>
      <c r="B792" s="211"/>
      <c r="C792" s="211"/>
      <c r="D792" s="211"/>
      <c r="E792" s="211"/>
      <c r="F792" s="211"/>
      <c r="G792" s="211"/>
      <c r="H792" s="211"/>
      <c r="I792" s="211"/>
      <c r="J792" s="211"/>
      <c r="K792" s="211"/>
      <c r="L792" s="211"/>
      <c r="M792" s="211"/>
      <c r="N792" s="211"/>
      <c r="O792" s="211"/>
      <c r="P792" s="211"/>
      <c r="Q792" s="211"/>
      <c r="R792" s="211"/>
      <c r="S792" s="211"/>
      <c r="T792" s="211"/>
      <c r="U792" s="211"/>
      <c r="V792" s="211"/>
      <c r="W792" s="211"/>
      <c r="X792" s="211"/>
      <c r="Y792" s="211"/>
      <c r="Z792" s="211"/>
    </row>
    <row r="793" spans="1:26" ht="15.75" customHeight="1">
      <c r="A793" s="211"/>
      <c r="B793" s="211"/>
      <c r="C793" s="211"/>
      <c r="D793" s="211"/>
      <c r="E793" s="211"/>
      <c r="F793" s="211"/>
      <c r="G793" s="211"/>
      <c r="H793" s="211"/>
      <c r="I793" s="211"/>
      <c r="J793" s="211"/>
      <c r="K793" s="211"/>
      <c r="L793" s="211"/>
      <c r="M793" s="211"/>
      <c r="N793" s="211"/>
      <c r="O793" s="211"/>
      <c r="P793" s="211"/>
      <c r="Q793" s="211"/>
      <c r="R793" s="211"/>
      <c r="S793" s="211"/>
      <c r="T793" s="211"/>
      <c r="U793" s="211"/>
      <c r="V793" s="211"/>
      <c r="W793" s="211"/>
      <c r="X793" s="211"/>
      <c r="Y793" s="211"/>
      <c r="Z793" s="211"/>
    </row>
    <row r="794" spans="1:26" ht="15.75" customHeight="1">
      <c r="A794" s="211"/>
      <c r="B794" s="211"/>
      <c r="C794" s="211"/>
      <c r="D794" s="211"/>
      <c r="E794" s="211"/>
      <c r="F794" s="211"/>
      <c r="G794" s="211"/>
      <c r="H794" s="211"/>
      <c r="I794" s="211"/>
      <c r="J794" s="211"/>
      <c r="K794" s="211"/>
      <c r="L794" s="211"/>
      <c r="M794" s="211"/>
      <c r="N794" s="211"/>
      <c r="O794" s="211"/>
      <c r="P794" s="211"/>
      <c r="Q794" s="211"/>
      <c r="R794" s="211"/>
      <c r="S794" s="211"/>
      <c r="T794" s="211"/>
      <c r="U794" s="211"/>
      <c r="V794" s="211"/>
      <c r="W794" s="211"/>
      <c r="X794" s="211"/>
      <c r="Y794" s="211"/>
      <c r="Z794" s="211"/>
    </row>
    <row r="795" spans="1:26" ht="15.75" customHeight="1">
      <c r="A795" s="211"/>
      <c r="B795" s="211"/>
      <c r="C795" s="211"/>
      <c r="D795" s="211"/>
      <c r="E795" s="211"/>
      <c r="F795" s="211"/>
      <c r="G795" s="211"/>
      <c r="H795" s="211"/>
      <c r="I795" s="211"/>
      <c r="J795" s="211"/>
      <c r="K795" s="211"/>
      <c r="L795" s="211"/>
      <c r="M795" s="211"/>
      <c r="N795" s="211"/>
      <c r="O795" s="211"/>
      <c r="P795" s="211"/>
      <c r="Q795" s="211"/>
      <c r="R795" s="211"/>
      <c r="S795" s="211"/>
      <c r="T795" s="211"/>
      <c r="U795" s="211"/>
      <c r="V795" s="211"/>
      <c r="W795" s="211"/>
      <c r="X795" s="211"/>
      <c r="Y795" s="211"/>
      <c r="Z795" s="211"/>
    </row>
    <row r="796" spans="1:26" ht="15.75" customHeight="1">
      <c r="A796" s="211"/>
      <c r="B796" s="211"/>
      <c r="C796" s="211"/>
      <c r="D796" s="211"/>
      <c r="E796" s="211"/>
      <c r="F796" s="211"/>
      <c r="G796" s="211"/>
      <c r="H796" s="211"/>
      <c r="I796" s="211"/>
      <c r="J796" s="211"/>
      <c r="K796" s="211"/>
      <c r="L796" s="211"/>
      <c r="M796" s="211"/>
      <c r="N796" s="211"/>
      <c r="O796" s="211"/>
      <c r="P796" s="211"/>
      <c r="Q796" s="211"/>
      <c r="R796" s="211"/>
      <c r="S796" s="211"/>
      <c r="T796" s="211"/>
      <c r="U796" s="211"/>
      <c r="V796" s="211"/>
      <c r="W796" s="211"/>
      <c r="X796" s="211"/>
      <c r="Y796" s="211"/>
      <c r="Z796" s="211"/>
    </row>
    <row r="797" spans="1:26" ht="15.75" customHeight="1">
      <c r="A797" s="211"/>
      <c r="B797" s="211"/>
      <c r="C797" s="211"/>
      <c r="D797" s="211"/>
      <c r="E797" s="211"/>
      <c r="F797" s="211"/>
      <c r="G797" s="211"/>
      <c r="H797" s="211"/>
      <c r="I797" s="211"/>
      <c r="J797" s="211"/>
      <c r="K797" s="211"/>
      <c r="L797" s="211"/>
      <c r="M797" s="211"/>
      <c r="N797" s="211"/>
      <c r="O797" s="211"/>
      <c r="P797" s="211"/>
      <c r="Q797" s="211"/>
      <c r="R797" s="211"/>
      <c r="S797" s="211"/>
      <c r="T797" s="211"/>
      <c r="U797" s="211"/>
      <c r="V797" s="211"/>
      <c r="W797" s="211"/>
      <c r="X797" s="211"/>
      <c r="Y797" s="211"/>
      <c r="Z797" s="211"/>
    </row>
    <row r="798" spans="1:26" ht="15.75" customHeight="1">
      <c r="A798" s="211"/>
      <c r="B798" s="211"/>
      <c r="C798" s="211"/>
      <c r="D798" s="211"/>
      <c r="E798" s="211"/>
      <c r="F798" s="211"/>
      <c r="G798" s="211"/>
      <c r="H798" s="211"/>
      <c r="I798" s="211"/>
      <c r="J798" s="211"/>
      <c r="K798" s="211"/>
      <c r="L798" s="211"/>
      <c r="M798" s="211"/>
      <c r="N798" s="211"/>
      <c r="O798" s="211"/>
      <c r="P798" s="211"/>
      <c r="Q798" s="211"/>
      <c r="R798" s="211"/>
      <c r="S798" s="211"/>
      <c r="T798" s="211"/>
      <c r="U798" s="211"/>
      <c r="V798" s="211"/>
      <c r="W798" s="211"/>
      <c r="X798" s="211"/>
      <c r="Y798" s="211"/>
      <c r="Z798" s="211"/>
    </row>
    <row r="799" spans="1:26" ht="15.75" customHeight="1">
      <c r="A799" s="211"/>
      <c r="B799" s="211"/>
      <c r="C799" s="211"/>
      <c r="D799" s="211"/>
      <c r="E799" s="211"/>
      <c r="F799" s="211"/>
      <c r="G799" s="211"/>
      <c r="H799" s="211"/>
      <c r="I799" s="211"/>
      <c r="J799" s="211"/>
      <c r="K799" s="211"/>
      <c r="L799" s="211"/>
      <c r="M799" s="211"/>
      <c r="N799" s="211"/>
      <c r="O799" s="211"/>
      <c r="P799" s="211"/>
      <c r="Q799" s="211"/>
      <c r="R799" s="211"/>
      <c r="S799" s="211"/>
      <c r="T799" s="211"/>
      <c r="U799" s="211"/>
      <c r="V799" s="211"/>
      <c r="W799" s="211"/>
      <c r="X799" s="211"/>
      <c r="Y799" s="211"/>
      <c r="Z799" s="211"/>
    </row>
    <row r="800" spans="1:26" ht="15.75" customHeight="1">
      <c r="A800" s="211"/>
      <c r="B800" s="211"/>
      <c r="C800" s="211"/>
      <c r="D800" s="211"/>
      <c r="E800" s="211"/>
      <c r="F800" s="211"/>
      <c r="G800" s="211"/>
      <c r="H800" s="211"/>
      <c r="I800" s="211"/>
      <c r="J800" s="211"/>
      <c r="K800" s="211"/>
      <c r="L800" s="211"/>
      <c r="M800" s="211"/>
      <c r="N800" s="211"/>
      <c r="O800" s="211"/>
      <c r="P800" s="211"/>
      <c r="Q800" s="211"/>
      <c r="R800" s="211"/>
      <c r="S800" s="211"/>
      <c r="T800" s="211"/>
      <c r="U800" s="211"/>
      <c r="V800" s="211"/>
      <c r="W800" s="211"/>
      <c r="X800" s="211"/>
      <c r="Y800" s="211"/>
      <c r="Z800" s="211"/>
    </row>
    <row r="801" spans="1:26" ht="15.75" customHeight="1">
      <c r="A801" s="211"/>
      <c r="B801" s="211"/>
      <c r="C801" s="211"/>
      <c r="D801" s="211"/>
      <c r="E801" s="211"/>
      <c r="F801" s="211"/>
      <c r="G801" s="211"/>
      <c r="H801" s="211"/>
      <c r="I801" s="211"/>
      <c r="J801" s="211"/>
      <c r="K801" s="211"/>
      <c r="L801" s="211"/>
      <c r="M801" s="211"/>
      <c r="N801" s="211"/>
      <c r="O801" s="211"/>
      <c r="P801" s="211"/>
      <c r="Q801" s="211"/>
      <c r="R801" s="211"/>
      <c r="S801" s="211"/>
      <c r="T801" s="211"/>
      <c r="U801" s="211"/>
      <c r="V801" s="211"/>
      <c r="W801" s="211"/>
      <c r="X801" s="211"/>
      <c r="Y801" s="211"/>
      <c r="Z801" s="211"/>
    </row>
    <row r="802" spans="1:26" ht="15.75" customHeight="1">
      <c r="A802" s="211"/>
      <c r="B802" s="211"/>
      <c r="C802" s="211"/>
      <c r="D802" s="211"/>
      <c r="E802" s="211"/>
      <c r="F802" s="211"/>
      <c r="G802" s="211"/>
      <c r="H802" s="211"/>
      <c r="I802" s="211"/>
      <c r="J802" s="211"/>
      <c r="K802" s="211"/>
      <c r="L802" s="211"/>
      <c r="M802" s="211"/>
      <c r="N802" s="211"/>
      <c r="O802" s="211"/>
      <c r="P802" s="211"/>
      <c r="Q802" s="211"/>
      <c r="R802" s="211"/>
      <c r="S802" s="211"/>
      <c r="T802" s="211"/>
      <c r="U802" s="211"/>
      <c r="V802" s="211"/>
      <c r="W802" s="211"/>
      <c r="X802" s="211"/>
      <c r="Y802" s="211"/>
      <c r="Z802" s="211"/>
    </row>
    <row r="803" spans="1:26" ht="15.75" customHeight="1">
      <c r="A803" s="211"/>
      <c r="B803" s="211"/>
      <c r="C803" s="211"/>
      <c r="D803" s="211"/>
      <c r="E803" s="211"/>
      <c r="F803" s="211"/>
      <c r="G803" s="211"/>
      <c r="H803" s="211"/>
      <c r="I803" s="211"/>
      <c r="J803" s="211"/>
      <c r="K803" s="211"/>
      <c r="L803" s="211"/>
      <c r="M803" s="211"/>
      <c r="N803" s="211"/>
      <c r="O803" s="211"/>
      <c r="P803" s="211"/>
      <c r="Q803" s="211"/>
      <c r="R803" s="211"/>
      <c r="S803" s="211"/>
      <c r="T803" s="211"/>
      <c r="U803" s="211"/>
      <c r="V803" s="211"/>
      <c r="W803" s="211"/>
      <c r="X803" s="211"/>
      <c r="Y803" s="211"/>
      <c r="Z803" s="211"/>
    </row>
    <row r="804" spans="1:26" ht="15.75" customHeight="1">
      <c r="A804" s="211"/>
      <c r="B804" s="211"/>
      <c r="C804" s="211"/>
      <c r="D804" s="211"/>
      <c r="E804" s="211"/>
      <c r="F804" s="211"/>
      <c r="G804" s="211"/>
      <c r="H804" s="211"/>
      <c r="I804" s="211"/>
      <c r="J804" s="211"/>
      <c r="K804" s="211"/>
      <c r="L804" s="211"/>
      <c r="M804" s="211"/>
      <c r="N804" s="211"/>
      <c r="O804" s="211"/>
      <c r="P804" s="211"/>
      <c r="Q804" s="211"/>
      <c r="R804" s="211"/>
      <c r="S804" s="211"/>
      <c r="T804" s="211"/>
      <c r="U804" s="211"/>
      <c r="V804" s="211"/>
      <c r="W804" s="211"/>
      <c r="X804" s="211"/>
      <c r="Y804" s="211"/>
      <c r="Z804" s="211"/>
    </row>
    <row r="805" spans="1:26" ht="15.75" customHeight="1">
      <c r="A805" s="211"/>
      <c r="B805" s="211"/>
      <c r="C805" s="211"/>
      <c r="D805" s="211"/>
      <c r="E805" s="211"/>
      <c r="F805" s="211"/>
      <c r="G805" s="211"/>
      <c r="H805" s="211"/>
      <c r="I805" s="211"/>
      <c r="J805" s="211"/>
      <c r="K805" s="211"/>
      <c r="L805" s="211"/>
      <c r="M805" s="211"/>
      <c r="N805" s="211"/>
      <c r="O805" s="211"/>
      <c r="P805" s="211"/>
      <c r="Q805" s="211"/>
      <c r="R805" s="211"/>
      <c r="S805" s="211"/>
      <c r="T805" s="211"/>
      <c r="U805" s="211"/>
      <c r="V805" s="211"/>
      <c r="W805" s="211"/>
      <c r="X805" s="211"/>
      <c r="Y805" s="211"/>
      <c r="Z805" s="211"/>
    </row>
    <row r="806" spans="1:26" ht="15.75" customHeight="1">
      <c r="A806" s="211"/>
      <c r="B806" s="211"/>
      <c r="C806" s="211"/>
      <c r="D806" s="211"/>
      <c r="E806" s="211"/>
      <c r="F806" s="211"/>
      <c r="G806" s="211"/>
      <c r="H806" s="211"/>
      <c r="I806" s="211"/>
      <c r="J806" s="211"/>
      <c r="K806" s="211"/>
      <c r="L806" s="211"/>
      <c r="M806" s="211"/>
      <c r="N806" s="211"/>
      <c r="O806" s="211"/>
      <c r="P806" s="211"/>
      <c r="Q806" s="211"/>
      <c r="R806" s="211"/>
      <c r="S806" s="211"/>
      <c r="T806" s="211"/>
      <c r="U806" s="211"/>
      <c r="V806" s="211"/>
      <c r="W806" s="211"/>
      <c r="X806" s="211"/>
      <c r="Y806" s="211"/>
      <c r="Z806" s="211"/>
    </row>
    <row r="807" spans="1:26" ht="15.75" customHeight="1">
      <c r="A807" s="211"/>
      <c r="B807" s="211"/>
      <c r="C807" s="211"/>
      <c r="D807" s="211"/>
      <c r="E807" s="211"/>
      <c r="F807" s="211"/>
      <c r="G807" s="211"/>
      <c r="H807" s="211"/>
      <c r="I807" s="211"/>
      <c r="J807" s="211"/>
      <c r="K807" s="211"/>
      <c r="L807" s="211"/>
      <c r="M807" s="211"/>
      <c r="N807" s="211"/>
      <c r="O807" s="211"/>
      <c r="P807" s="211"/>
      <c r="Q807" s="211"/>
      <c r="R807" s="211"/>
      <c r="S807" s="211"/>
      <c r="T807" s="211"/>
      <c r="U807" s="211"/>
      <c r="V807" s="211"/>
      <c r="W807" s="211"/>
      <c r="X807" s="211"/>
      <c r="Y807" s="211"/>
      <c r="Z807" s="211"/>
    </row>
    <row r="808" spans="1:26" ht="15.75" customHeight="1">
      <c r="A808" s="211"/>
      <c r="B808" s="211"/>
      <c r="C808" s="211"/>
      <c r="D808" s="211"/>
      <c r="E808" s="211"/>
      <c r="F808" s="211"/>
      <c r="G808" s="211"/>
      <c r="H808" s="211"/>
      <c r="I808" s="211"/>
      <c r="J808" s="211"/>
      <c r="K808" s="211"/>
      <c r="L808" s="211"/>
      <c r="M808" s="211"/>
      <c r="N808" s="211"/>
      <c r="O808" s="211"/>
      <c r="P808" s="211"/>
      <c r="Q808" s="211"/>
      <c r="R808" s="211"/>
      <c r="S808" s="211"/>
      <c r="T808" s="211"/>
      <c r="U808" s="211"/>
      <c r="V808" s="211"/>
      <c r="W808" s="211"/>
      <c r="X808" s="211"/>
      <c r="Y808" s="211"/>
      <c r="Z808" s="211"/>
    </row>
    <row r="809" spans="1:26" ht="15.75" customHeight="1">
      <c r="A809" s="211"/>
      <c r="B809" s="211"/>
      <c r="C809" s="211"/>
      <c r="D809" s="211"/>
      <c r="E809" s="211"/>
      <c r="F809" s="211"/>
      <c r="G809" s="211"/>
      <c r="H809" s="211"/>
      <c r="I809" s="211"/>
      <c r="J809" s="211"/>
      <c r="K809" s="211"/>
      <c r="L809" s="211"/>
      <c r="M809" s="211"/>
      <c r="N809" s="211"/>
      <c r="O809" s="211"/>
      <c r="P809" s="211"/>
      <c r="Q809" s="211"/>
      <c r="R809" s="211"/>
      <c r="S809" s="211"/>
      <c r="T809" s="211"/>
      <c r="U809" s="211"/>
      <c r="V809" s="211"/>
      <c r="W809" s="211"/>
      <c r="X809" s="211"/>
      <c r="Y809" s="211"/>
      <c r="Z809" s="211"/>
    </row>
    <row r="810" spans="1:26" ht="15.75" customHeight="1">
      <c r="A810" s="211"/>
      <c r="B810" s="211"/>
      <c r="C810" s="211"/>
      <c r="D810" s="211"/>
      <c r="E810" s="211"/>
      <c r="F810" s="211"/>
      <c r="G810" s="211"/>
      <c r="H810" s="211"/>
      <c r="I810" s="211"/>
      <c r="J810" s="211"/>
      <c r="K810" s="211"/>
      <c r="L810" s="211"/>
      <c r="M810" s="211"/>
      <c r="N810" s="211"/>
      <c r="O810" s="211"/>
      <c r="P810" s="211"/>
      <c r="Q810" s="211"/>
      <c r="R810" s="211"/>
      <c r="S810" s="211"/>
      <c r="T810" s="211"/>
      <c r="U810" s="211"/>
      <c r="V810" s="211"/>
      <c r="W810" s="211"/>
      <c r="X810" s="211"/>
      <c r="Y810" s="211"/>
      <c r="Z810" s="211"/>
    </row>
    <row r="811" spans="1:26" ht="15.75" customHeight="1">
      <c r="A811" s="211"/>
      <c r="B811" s="211"/>
      <c r="C811" s="211"/>
      <c r="D811" s="211"/>
      <c r="E811" s="211"/>
      <c r="F811" s="211"/>
      <c r="G811" s="211"/>
      <c r="H811" s="211"/>
      <c r="I811" s="211"/>
      <c r="J811" s="211"/>
      <c r="K811" s="211"/>
      <c r="L811" s="211"/>
      <c r="M811" s="211"/>
      <c r="N811" s="211"/>
      <c r="O811" s="211"/>
      <c r="P811" s="211"/>
      <c r="Q811" s="211"/>
      <c r="R811" s="211"/>
      <c r="S811" s="211"/>
      <c r="T811" s="211"/>
      <c r="U811" s="211"/>
      <c r="V811" s="211"/>
      <c r="W811" s="211"/>
      <c r="X811" s="211"/>
      <c r="Y811" s="211"/>
      <c r="Z811" s="211"/>
    </row>
    <row r="812" spans="1:26" ht="15.75" customHeight="1">
      <c r="A812" s="211"/>
      <c r="B812" s="211"/>
      <c r="C812" s="211"/>
      <c r="D812" s="211"/>
      <c r="E812" s="211"/>
      <c r="F812" s="211"/>
      <c r="G812" s="211"/>
      <c r="H812" s="211"/>
      <c r="I812" s="211"/>
      <c r="J812" s="211"/>
      <c r="K812" s="211"/>
      <c r="L812" s="211"/>
      <c r="M812" s="211"/>
      <c r="N812" s="211"/>
      <c r="O812" s="211"/>
      <c r="P812" s="211"/>
      <c r="Q812" s="211"/>
      <c r="R812" s="211"/>
      <c r="S812" s="211"/>
      <c r="T812" s="211"/>
      <c r="U812" s="211"/>
      <c r="V812" s="211"/>
      <c r="W812" s="211"/>
      <c r="X812" s="211"/>
      <c r="Y812" s="211"/>
      <c r="Z812" s="211"/>
    </row>
    <row r="813" spans="1:26" ht="15.75" customHeight="1">
      <c r="A813" s="211"/>
      <c r="B813" s="211"/>
      <c r="C813" s="211"/>
      <c r="D813" s="211"/>
      <c r="E813" s="211"/>
      <c r="F813" s="211"/>
      <c r="G813" s="211"/>
      <c r="H813" s="211"/>
      <c r="I813" s="211"/>
      <c r="J813" s="211"/>
      <c r="K813" s="211"/>
      <c r="L813" s="211"/>
      <c r="M813" s="211"/>
      <c r="N813" s="211"/>
      <c r="O813" s="211"/>
      <c r="P813" s="211"/>
      <c r="Q813" s="211"/>
      <c r="R813" s="211"/>
      <c r="S813" s="211"/>
      <c r="T813" s="211"/>
      <c r="U813" s="211"/>
      <c r="V813" s="211"/>
      <c r="W813" s="211"/>
      <c r="X813" s="211"/>
      <c r="Y813" s="211"/>
      <c r="Z813" s="211"/>
    </row>
    <row r="814" spans="1:26" ht="15.75" customHeight="1">
      <c r="A814" s="211"/>
      <c r="B814" s="211"/>
      <c r="C814" s="211"/>
      <c r="D814" s="211"/>
      <c r="E814" s="211"/>
      <c r="F814" s="211"/>
      <c r="G814" s="211"/>
      <c r="H814" s="211"/>
      <c r="I814" s="211"/>
      <c r="J814" s="211"/>
      <c r="K814" s="211"/>
      <c r="L814" s="211"/>
      <c r="M814" s="211"/>
      <c r="N814" s="211"/>
      <c r="O814" s="211"/>
      <c r="P814" s="211"/>
      <c r="Q814" s="211"/>
      <c r="R814" s="211"/>
      <c r="S814" s="211"/>
      <c r="T814" s="211"/>
      <c r="U814" s="211"/>
      <c r="V814" s="211"/>
      <c r="W814" s="211"/>
      <c r="X814" s="211"/>
      <c r="Y814" s="211"/>
      <c r="Z814" s="211"/>
    </row>
    <row r="815" spans="1:26" ht="15.75" customHeight="1">
      <c r="A815" s="211"/>
      <c r="B815" s="211"/>
      <c r="C815" s="211"/>
      <c r="D815" s="211"/>
      <c r="E815" s="211"/>
      <c r="F815" s="211"/>
      <c r="G815" s="211"/>
      <c r="H815" s="211"/>
      <c r="I815" s="211"/>
      <c r="J815" s="211"/>
      <c r="K815" s="211"/>
      <c r="L815" s="211"/>
      <c r="M815" s="211"/>
      <c r="N815" s="211"/>
      <c r="O815" s="211"/>
      <c r="P815" s="211"/>
      <c r="Q815" s="211"/>
      <c r="R815" s="211"/>
      <c r="S815" s="211"/>
      <c r="T815" s="211"/>
      <c r="U815" s="211"/>
      <c r="V815" s="211"/>
      <c r="W815" s="211"/>
      <c r="X815" s="211"/>
      <c r="Y815" s="211"/>
      <c r="Z815" s="211"/>
    </row>
    <row r="816" spans="1:26" ht="15.75" customHeight="1">
      <c r="A816" s="211"/>
      <c r="B816" s="211"/>
      <c r="C816" s="211"/>
      <c r="D816" s="211"/>
      <c r="E816" s="211"/>
      <c r="F816" s="211"/>
      <c r="G816" s="211"/>
      <c r="H816" s="211"/>
      <c r="I816" s="211"/>
      <c r="J816" s="211"/>
      <c r="K816" s="211"/>
      <c r="L816" s="211"/>
      <c r="M816" s="211"/>
      <c r="N816" s="211"/>
      <c r="O816" s="211"/>
      <c r="P816" s="211"/>
      <c r="Q816" s="211"/>
      <c r="R816" s="211"/>
      <c r="S816" s="211"/>
      <c r="T816" s="211"/>
      <c r="U816" s="211"/>
      <c r="V816" s="211"/>
      <c r="W816" s="211"/>
      <c r="X816" s="211"/>
      <c r="Y816" s="211"/>
      <c r="Z816" s="211"/>
    </row>
    <row r="817" spans="1:26" ht="15.75" customHeight="1">
      <c r="A817" s="211"/>
      <c r="B817" s="211"/>
      <c r="C817" s="211"/>
      <c r="D817" s="211"/>
      <c r="E817" s="211"/>
      <c r="F817" s="211"/>
      <c r="G817" s="211"/>
      <c r="H817" s="211"/>
      <c r="I817" s="211"/>
      <c r="J817" s="211"/>
      <c r="K817" s="211"/>
      <c r="L817" s="211"/>
      <c r="M817" s="211"/>
      <c r="N817" s="211"/>
      <c r="O817" s="211"/>
      <c r="P817" s="211"/>
      <c r="Q817" s="211"/>
      <c r="R817" s="211"/>
      <c r="S817" s="211"/>
      <c r="T817" s="211"/>
      <c r="U817" s="211"/>
      <c r="V817" s="211"/>
      <c r="W817" s="211"/>
      <c r="X817" s="211"/>
      <c r="Y817" s="211"/>
      <c r="Z817" s="211"/>
    </row>
    <row r="818" spans="1:26" ht="15.75" customHeight="1">
      <c r="A818" s="211"/>
      <c r="B818" s="211"/>
      <c r="C818" s="211"/>
      <c r="D818" s="211"/>
      <c r="E818" s="211"/>
      <c r="F818" s="211"/>
      <c r="G818" s="211"/>
      <c r="H818" s="211"/>
      <c r="I818" s="211"/>
      <c r="J818" s="211"/>
      <c r="K818" s="211"/>
      <c r="L818" s="211"/>
      <c r="M818" s="211"/>
      <c r="N818" s="211"/>
      <c r="O818" s="211"/>
      <c r="P818" s="211"/>
      <c r="Q818" s="211"/>
      <c r="R818" s="211"/>
      <c r="S818" s="211"/>
      <c r="T818" s="211"/>
      <c r="U818" s="211"/>
      <c r="V818" s="211"/>
      <c r="W818" s="211"/>
      <c r="X818" s="211"/>
      <c r="Y818" s="211"/>
      <c r="Z818" s="211"/>
    </row>
    <row r="819" spans="1:26" ht="15.75" customHeight="1">
      <c r="A819" s="211"/>
      <c r="B819" s="211"/>
      <c r="C819" s="211"/>
      <c r="D819" s="211"/>
      <c r="E819" s="211"/>
      <c r="F819" s="211"/>
      <c r="G819" s="211"/>
      <c r="H819" s="211"/>
      <c r="I819" s="211"/>
      <c r="J819" s="211"/>
      <c r="K819" s="211"/>
      <c r="L819" s="211"/>
      <c r="M819" s="211"/>
      <c r="N819" s="211"/>
      <c r="O819" s="211"/>
      <c r="P819" s="211"/>
      <c r="Q819" s="211"/>
      <c r="R819" s="211"/>
      <c r="S819" s="211"/>
      <c r="T819" s="211"/>
      <c r="U819" s="211"/>
      <c r="V819" s="211"/>
      <c r="W819" s="211"/>
      <c r="X819" s="211"/>
      <c r="Y819" s="211"/>
      <c r="Z819" s="211"/>
    </row>
    <row r="820" spans="1:26" ht="15.75" customHeight="1">
      <c r="A820" s="211"/>
      <c r="B820" s="211"/>
      <c r="C820" s="211"/>
      <c r="D820" s="211"/>
      <c r="E820" s="211"/>
      <c r="F820" s="211"/>
      <c r="G820" s="211"/>
      <c r="H820" s="211"/>
      <c r="I820" s="211"/>
      <c r="J820" s="211"/>
      <c r="K820" s="211"/>
      <c r="L820" s="211"/>
      <c r="M820" s="211"/>
      <c r="N820" s="211"/>
      <c r="O820" s="211"/>
      <c r="P820" s="211"/>
      <c r="Q820" s="211"/>
      <c r="R820" s="211"/>
      <c r="S820" s="211"/>
      <c r="T820" s="211"/>
      <c r="U820" s="211"/>
      <c r="V820" s="211"/>
      <c r="W820" s="211"/>
      <c r="X820" s="211"/>
      <c r="Y820" s="211"/>
      <c r="Z820" s="211"/>
    </row>
    <row r="821" spans="1:26" ht="15.75" customHeight="1">
      <c r="A821" s="211"/>
      <c r="B821" s="211"/>
      <c r="C821" s="211"/>
      <c r="D821" s="211"/>
      <c r="E821" s="211"/>
      <c r="F821" s="211"/>
      <c r="G821" s="211"/>
      <c r="H821" s="211"/>
      <c r="I821" s="211"/>
      <c r="J821" s="211"/>
      <c r="K821" s="211"/>
      <c r="L821" s="211"/>
      <c r="M821" s="211"/>
      <c r="N821" s="211"/>
      <c r="O821" s="211"/>
      <c r="P821" s="211"/>
      <c r="Q821" s="211"/>
      <c r="R821" s="211"/>
      <c r="S821" s="211"/>
      <c r="T821" s="211"/>
      <c r="U821" s="211"/>
      <c r="V821" s="211"/>
      <c r="W821" s="211"/>
      <c r="X821" s="211"/>
      <c r="Y821" s="211"/>
      <c r="Z821" s="211"/>
    </row>
    <row r="822" spans="1:26" ht="15.75" customHeight="1">
      <c r="A822" s="211"/>
      <c r="B822" s="211"/>
      <c r="C822" s="211"/>
      <c r="D822" s="211"/>
      <c r="E822" s="211"/>
      <c r="F822" s="211"/>
      <c r="G822" s="211"/>
      <c r="H822" s="211"/>
      <c r="I822" s="211"/>
      <c r="J822" s="211"/>
      <c r="K822" s="211"/>
      <c r="L822" s="211"/>
      <c r="M822" s="211"/>
      <c r="N822" s="211"/>
      <c r="O822" s="211"/>
      <c r="P822" s="211"/>
      <c r="Q822" s="211"/>
      <c r="R822" s="211"/>
      <c r="S822" s="211"/>
      <c r="T822" s="211"/>
      <c r="U822" s="211"/>
      <c r="V822" s="211"/>
      <c r="W822" s="211"/>
      <c r="X822" s="211"/>
      <c r="Y822" s="211"/>
      <c r="Z822" s="211"/>
    </row>
    <row r="823" spans="1:26" ht="15.75" customHeight="1">
      <c r="A823" s="211"/>
      <c r="B823" s="211"/>
      <c r="C823" s="211"/>
      <c r="D823" s="211"/>
      <c r="E823" s="211"/>
      <c r="F823" s="211"/>
      <c r="G823" s="211"/>
      <c r="H823" s="211"/>
      <c r="I823" s="211"/>
      <c r="J823" s="211"/>
      <c r="K823" s="211"/>
      <c r="L823" s="211"/>
      <c r="M823" s="211"/>
      <c r="N823" s="211"/>
      <c r="O823" s="211"/>
      <c r="P823" s="211"/>
      <c r="Q823" s="211"/>
      <c r="R823" s="211"/>
      <c r="S823" s="211"/>
      <c r="T823" s="211"/>
      <c r="U823" s="211"/>
      <c r="V823" s="211"/>
      <c r="W823" s="211"/>
      <c r="X823" s="211"/>
      <c r="Y823" s="211"/>
      <c r="Z823" s="211"/>
    </row>
    <row r="824" spans="1:26" ht="15.75" customHeight="1">
      <c r="A824" s="211"/>
      <c r="B824" s="211"/>
      <c r="C824" s="211"/>
      <c r="D824" s="211"/>
      <c r="E824" s="211"/>
      <c r="F824" s="211"/>
      <c r="G824" s="211"/>
      <c r="H824" s="211"/>
      <c r="I824" s="211"/>
      <c r="J824" s="211"/>
      <c r="K824" s="211"/>
      <c r="L824" s="211"/>
      <c r="M824" s="211"/>
      <c r="N824" s="211"/>
      <c r="O824" s="211"/>
      <c r="P824" s="211"/>
      <c r="Q824" s="211"/>
      <c r="R824" s="211"/>
      <c r="S824" s="211"/>
      <c r="T824" s="211"/>
      <c r="U824" s="211"/>
      <c r="V824" s="211"/>
      <c r="W824" s="211"/>
      <c r="X824" s="211"/>
      <c r="Y824" s="211"/>
      <c r="Z824" s="211"/>
    </row>
    <row r="825" spans="1:26" ht="15.75" customHeight="1">
      <c r="A825" s="211"/>
      <c r="B825" s="211"/>
      <c r="C825" s="211"/>
      <c r="D825" s="211"/>
      <c r="E825" s="211"/>
      <c r="F825" s="211"/>
      <c r="G825" s="211"/>
      <c r="H825" s="211"/>
      <c r="I825" s="211"/>
      <c r="J825" s="211"/>
      <c r="K825" s="211"/>
      <c r="L825" s="211"/>
      <c r="M825" s="211"/>
      <c r="N825" s="211"/>
      <c r="O825" s="211"/>
      <c r="P825" s="211"/>
      <c r="Q825" s="211"/>
      <c r="R825" s="211"/>
      <c r="S825" s="211"/>
      <c r="T825" s="211"/>
      <c r="U825" s="211"/>
      <c r="V825" s="211"/>
      <c r="W825" s="211"/>
      <c r="X825" s="211"/>
      <c r="Y825" s="211"/>
      <c r="Z825" s="211"/>
    </row>
    <row r="826" spans="1:26" ht="15.75" customHeight="1">
      <c r="A826" s="211"/>
      <c r="B826" s="211"/>
      <c r="C826" s="211"/>
      <c r="D826" s="211"/>
      <c r="E826" s="211"/>
      <c r="F826" s="211"/>
      <c r="G826" s="211"/>
      <c r="H826" s="211"/>
      <c r="I826" s="211"/>
      <c r="J826" s="211"/>
      <c r="K826" s="211"/>
      <c r="L826" s="211"/>
      <c r="M826" s="211"/>
      <c r="N826" s="211"/>
      <c r="O826" s="211"/>
      <c r="P826" s="211"/>
      <c r="Q826" s="211"/>
      <c r="R826" s="211"/>
      <c r="S826" s="211"/>
      <c r="T826" s="211"/>
      <c r="U826" s="211"/>
      <c r="V826" s="211"/>
      <c r="W826" s="211"/>
      <c r="X826" s="211"/>
      <c r="Y826" s="211"/>
      <c r="Z826" s="211"/>
    </row>
    <row r="827" spans="1:26" ht="15.75" customHeight="1">
      <c r="A827" s="211"/>
      <c r="B827" s="211"/>
      <c r="C827" s="211"/>
      <c r="D827" s="211"/>
      <c r="E827" s="211"/>
      <c r="F827" s="211"/>
      <c r="G827" s="211"/>
      <c r="H827" s="211"/>
      <c r="I827" s="211"/>
      <c r="J827" s="211"/>
      <c r="K827" s="211"/>
      <c r="L827" s="211"/>
      <c r="M827" s="211"/>
      <c r="N827" s="211"/>
      <c r="O827" s="211"/>
      <c r="P827" s="211"/>
      <c r="Q827" s="211"/>
      <c r="R827" s="211"/>
      <c r="S827" s="211"/>
      <c r="T827" s="211"/>
      <c r="U827" s="211"/>
      <c r="V827" s="211"/>
      <c r="W827" s="211"/>
      <c r="X827" s="211"/>
      <c r="Y827" s="211"/>
      <c r="Z827" s="211"/>
    </row>
    <row r="828" spans="1:26" ht="15.75" customHeight="1">
      <c r="A828" s="211"/>
      <c r="B828" s="211"/>
      <c r="C828" s="211"/>
      <c r="D828" s="211"/>
      <c r="E828" s="211"/>
      <c r="F828" s="211"/>
      <c r="G828" s="211"/>
      <c r="H828" s="211"/>
      <c r="I828" s="211"/>
      <c r="J828" s="211"/>
      <c r="K828" s="211"/>
      <c r="L828" s="211"/>
      <c r="M828" s="211"/>
      <c r="N828" s="211"/>
      <c r="O828" s="211"/>
      <c r="P828" s="211"/>
      <c r="Q828" s="211"/>
      <c r="R828" s="211"/>
      <c r="S828" s="211"/>
      <c r="T828" s="211"/>
      <c r="U828" s="211"/>
      <c r="V828" s="211"/>
      <c r="W828" s="211"/>
      <c r="X828" s="211"/>
      <c r="Y828" s="211"/>
      <c r="Z828" s="211"/>
    </row>
    <row r="829" spans="1:26" ht="15.75" customHeight="1">
      <c r="A829" s="211"/>
      <c r="B829" s="211"/>
      <c r="C829" s="211"/>
      <c r="D829" s="211"/>
      <c r="E829" s="211"/>
      <c r="F829" s="211"/>
      <c r="G829" s="211"/>
      <c r="H829" s="211"/>
      <c r="I829" s="211"/>
      <c r="J829" s="211"/>
      <c r="K829" s="211"/>
      <c r="L829" s="211"/>
      <c r="M829" s="211"/>
      <c r="N829" s="211"/>
      <c r="O829" s="211"/>
      <c r="P829" s="211"/>
      <c r="Q829" s="211"/>
      <c r="R829" s="211"/>
      <c r="S829" s="211"/>
      <c r="T829" s="211"/>
      <c r="U829" s="211"/>
      <c r="V829" s="211"/>
      <c r="W829" s="211"/>
      <c r="X829" s="211"/>
      <c r="Y829" s="211"/>
      <c r="Z829" s="211"/>
    </row>
    <row r="830" spans="1:26" ht="15.75" customHeight="1">
      <c r="A830" s="211"/>
      <c r="B830" s="211"/>
      <c r="C830" s="211"/>
      <c r="D830" s="211"/>
      <c r="E830" s="211"/>
      <c r="F830" s="211"/>
      <c r="G830" s="211"/>
      <c r="H830" s="211"/>
      <c r="I830" s="211"/>
      <c r="J830" s="211"/>
      <c r="K830" s="211"/>
      <c r="L830" s="211"/>
      <c r="M830" s="211"/>
      <c r="N830" s="211"/>
      <c r="O830" s="211"/>
      <c r="P830" s="211"/>
      <c r="Q830" s="211"/>
      <c r="R830" s="211"/>
      <c r="S830" s="211"/>
      <c r="T830" s="211"/>
      <c r="U830" s="211"/>
      <c r="V830" s="211"/>
      <c r="W830" s="211"/>
      <c r="X830" s="211"/>
      <c r="Y830" s="211"/>
      <c r="Z830" s="211"/>
    </row>
    <row r="831" spans="1:26" ht="15.75" customHeight="1">
      <c r="A831" s="211"/>
      <c r="B831" s="211"/>
      <c r="C831" s="211"/>
      <c r="D831" s="211"/>
      <c r="E831" s="211"/>
      <c r="F831" s="211"/>
      <c r="G831" s="211"/>
      <c r="H831" s="211"/>
      <c r="I831" s="211"/>
      <c r="J831" s="211"/>
      <c r="K831" s="211"/>
      <c r="L831" s="211"/>
      <c r="M831" s="211"/>
      <c r="N831" s="211"/>
      <c r="O831" s="211"/>
      <c r="P831" s="211"/>
      <c r="Q831" s="211"/>
      <c r="R831" s="211"/>
      <c r="S831" s="211"/>
      <c r="T831" s="211"/>
      <c r="U831" s="211"/>
      <c r="V831" s="211"/>
      <c r="W831" s="211"/>
      <c r="X831" s="211"/>
      <c r="Y831" s="211"/>
      <c r="Z831" s="211"/>
    </row>
    <row r="832" spans="1:26" ht="15.75" customHeight="1">
      <c r="A832" s="211"/>
      <c r="B832" s="211"/>
      <c r="C832" s="211"/>
      <c r="D832" s="211"/>
      <c r="E832" s="211"/>
      <c r="F832" s="211"/>
      <c r="G832" s="211"/>
      <c r="H832" s="211"/>
      <c r="I832" s="211"/>
      <c r="J832" s="211"/>
      <c r="K832" s="211"/>
      <c r="L832" s="211"/>
      <c r="M832" s="211"/>
      <c r="N832" s="211"/>
      <c r="O832" s="211"/>
      <c r="P832" s="211"/>
      <c r="Q832" s="211"/>
      <c r="R832" s="211"/>
      <c r="S832" s="211"/>
      <c r="T832" s="211"/>
      <c r="U832" s="211"/>
      <c r="V832" s="211"/>
      <c r="W832" s="211"/>
      <c r="X832" s="211"/>
      <c r="Y832" s="211"/>
      <c r="Z832" s="211"/>
    </row>
    <row r="833" spans="1:26" ht="15.75" customHeight="1">
      <c r="A833" s="211"/>
      <c r="B833" s="211"/>
      <c r="C833" s="211"/>
      <c r="D833" s="211"/>
      <c r="E833" s="211"/>
      <c r="F833" s="211"/>
      <c r="G833" s="211"/>
      <c r="H833" s="211"/>
      <c r="I833" s="211"/>
      <c r="J833" s="211"/>
      <c r="K833" s="211"/>
      <c r="L833" s="211"/>
      <c r="M833" s="211"/>
      <c r="N833" s="211"/>
      <c r="O833" s="211"/>
      <c r="P833" s="211"/>
      <c r="Q833" s="211"/>
      <c r="R833" s="211"/>
      <c r="S833" s="211"/>
      <c r="T833" s="211"/>
      <c r="U833" s="211"/>
      <c r="V833" s="211"/>
      <c r="W833" s="211"/>
      <c r="X833" s="211"/>
      <c r="Y833" s="211"/>
      <c r="Z833" s="211"/>
    </row>
    <row r="834" spans="1:26" ht="15.75" customHeight="1">
      <c r="A834" s="211"/>
      <c r="B834" s="211"/>
      <c r="C834" s="211"/>
      <c r="D834" s="211"/>
      <c r="E834" s="211"/>
      <c r="F834" s="211"/>
      <c r="G834" s="211"/>
      <c r="H834" s="211"/>
      <c r="I834" s="211"/>
      <c r="J834" s="211"/>
      <c r="K834" s="211"/>
      <c r="L834" s="211"/>
      <c r="M834" s="211"/>
      <c r="N834" s="211"/>
      <c r="O834" s="211"/>
      <c r="P834" s="211"/>
      <c r="Q834" s="211"/>
      <c r="R834" s="211"/>
      <c r="S834" s="211"/>
      <c r="T834" s="211"/>
      <c r="U834" s="211"/>
      <c r="V834" s="211"/>
      <c r="W834" s="211"/>
      <c r="X834" s="211"/>
      <c r="Y834" s="211"/>
      <c r="Z834" s="211"/>
    </row>
    <row r="835" spans="1:26" ht="15.75" customHeight="1">
      <c r="A835" s="211"/>
      <c r="B835" s="211"/>
      <c r="C835" s="211"/>
      <c r="D835" s="211"/>
      <c r="E835" s="211"/>
      <c r="F835" s="211"/>
      <c r="G835" s="211"/>
      <c r="H835" s="211"/>
      <c r="I835" s="211"/>
      <c r="J835" s="211"/>
      <c r="K835" s="211"/>
      <c r="L835" s="211"/>
      <c r="M835" s="211"/>
      <c r="N835" s="211"/>
      <c r="O835" s="211"/>
      <c r="P835" s="211"/>
      <c r="Q835" s="211"/>
      <c r="R835" s="211"/>
      <c r="S835" s="211"/>
      <c r="T835" s="211"/>
      <c r="U835" s="211"/>
      <c r="V835" s="211"/>
      <c r="W835" s="211"/>
      <c r="X835" s="211"/>
      <c r="Y835" s="211"/>
      <c r="Z835" s="211"/>
    </row>
    <row r="836" spans="1:26" ht="15.75" customHeight="1">
      <c r="A836" s="211"/>
      <c r="B836" s="211"/>
      <c r="C836" s="211"/>
      <c r="D836" s="211"/>
      <c r="E836" s="211"/>
      <c r="F836" s="211"/>
      <c r="G836" s="211"/>
      <c r="H836" s="211"/>
      <c r="I836" s="211"/>
      <c r="J836" s="211"/>
      <c r="K836" s="211"/>
      <c r="L836" s="211"/>
      <c r="M836" s="211"/>
      <c r="N836" s="211"/>
      <c r="O836" s="211"/>
      <c r="P836" s="211"/>
      <c r="Q836" s="211"/>
      <c r="R836" s="211"/>
      <c r="S836" s="211"/>
      <c r="T836" s="211"/>
      <c r="U836" s="211"/>
      <c r="V836" s="211"/>
      <c r="W836" s="211"/>
      <c r="X836" s="211"/>
      <c r="Y836" s="211"/>
      <c r="Z836" s="211"/>
    </row>
    <row r="837" spans="1:26" ht="15.75" customHeight="1">
      <c r="A837" s="211"/>
      <c r="B837" s="211"/>
      <c r="C837" s="211"/>
      <c r="D837" s="211"/>
      <c r="E837" s="211"/>
      <c r="F837" s="211"/>
      <c r="G837" s="211"/>
      <c r="H837" s="211"/>
      <c r="I837" s="211"/>
      <c r="J837" s="211"/>
      <c r="K837" s="211"/>
      <c r="L837" s="211"/>
      <c r="M837" s="211"/>
      <c r="N837" s="211"/>
      <c r="O837" s="211"/>
      <c r="P837" s="211"/>
      <c r="Q837" s="211"/>
      <c r="R837" s="211"/>
      <c r="S837" s="211"/>
      <c r="T837" s="211"/>
      <c r="U837" s="211"/>
      <c r="V837" s="211"/>
      <c r="W837" s="211"/>
      <c r="X837" s="211"/>
      <c r="Y837" s="211"/>
      <c r="Z837" s="211"/>
    </row>
    <row r="838" spans="1:26" ht="15.75" customHeight="1">
      <c r="A838" s="211"/>
      <c r="B838" s="211"/>
      <c r="C838" s="211"/>
      <c r="D838" s="211"/>
      <c r="E838" s="211"/>
      <c r="F838" s="211"/>
      <c r="G838" s="211"/>
      <c r="H838" s="211"/>
      <c r="I838" s="211"/>
      <c r="J838" s="211"/>
      <c r="K838" s="211"/>
      <c r="L838" s="211"/>
      <c r="M838" s="211"/>
      <c r="N838" s="211"/>
      <c r="O838" s="211"/>
      <c r="P838" s="211"/>
      <c r="Q838" s="211"/>
      <c r="R838" s="211"/>
      <c r="S838" s="211"/>
      <c r="T838" s="211"/>
      <c r="U838" s="211"/>
      <c r="V838" s="211"/>
      <c r="W838" s="211"/>
      <c r="X838" s="211"/>
      <c r="Y838" s="211"/>
      <c r="Z838" s="211"/>
    </row>
    <row r="839" spans="1:26" ht="15.75" customHeight="1">
      <c r="A839" s="211"/>
      <c r="B839" s="211"/>
      <c r="C839" s="211"/>
      <c r="D839" s="211"/>
      <c r="E839" s="211"/>
      <c r="F839" s="211"/>
      <c r="G839" s="211"/>
      <c r="H839" s="211"/>
      <c r="I839" s="211"/>
      <c r="J839" s="211"/>
      <c r="K839" s="211"/>
      <c r="L839" s="211"/>
      <c r="M839" s="211"/>
      <c r="N839" s="211"/>
      <c r="O839" s="211"/>
      <c r="P839" s="211"/>
      <c r="Q839" s="211"/>
      <c r="R839" s="211"/>
      <c r="S839" s="211"/>
      <c r="T839" s="211"/>
      <c r="U839" s="211"/>
      <c r="V839" s="211"/>
      <c r="W839" s="211"/>
      <c r="X839" s="211"/>
      <c r="Y839" s="211"/>
      <c r="Z839" s="211"/>
    </row>
    <row r="840" spans="1:26" ht="15.75" customHeight="1">
      <c r="A840" s="211"/>
      <c r="B840" s="211"/>
      <c r="C840" s="211"/>
      <c r="D840" s="211"/>
      <c r="E840" s="211"/>
      <c r="F840" s="211"/>
      <c r="G840" s="211"/>
      <c r="H840" s="211"/>
      <c r="I840" s="211"/>
      <c r="J840" s="211"/>
      <c r="K840" s="211"/>
      <c r="L840" s="211"/>
      <c r="M840" s="211"/>
      <c r="N840" s="211"/>
      <c r="O840" s="211"/>
      <c r="P840" s="211"/>
      <c r="Q840" s="211"/>
      <c r="R840" s="211"/>
      <c r="S840" s="211"/>
      <c r="T840" s="211"/>
      <c r="U840" s="211"/>
      <c r="V840" s="211"/>
      <c r="W840" s="211"/>
      <c r="X840" s="211"/>
      <c r="Y840" s="211"/>
      <c r="Z840" s="211"/>
    </row>
    <row r="841" spans="1:26" ht="15.75" customHeight="1">
      <c r="A841" s="211"/>
      <c r="B841" s="211"/>
      <c r="C841" s="211"/>
      <c r="D841" s="211"/>
      <c r="E841" s="211"/>
      <c r="F841" s="211"/>
      <c r="G841" s="211"/>
      <c r="H841" s="211"/>
      <c r="I841" s="211"/>
      <c r="J841" s="211"/>
      <c r="K841" s="211"/>
      <c r="L841" s="211"/>
      <c r="M841" s="211"/>
      <c r="N841" s="211"/>
      <c r="O841" s="211"/>
      <c r="P841" s="211"/>
      <c r="Q841" s="211"/>
      <c r="R841" s="211"/>
      <c r="S841" s="211"/>
      <c r="T841" s="211"/>
      <c r="U841" s="211"/>
      <c r="V841" s="211"/>
      <c r="W841" s="211"/>
      <c r="X841" s="211"/>
      <c r="Y841" s="211"/>
      <c r="Z841" s="211"/>
    </row>
    <row r="842" spans="1:26" ht="15.75" customHeight="1">
      <c r="A842" s="211"/>
      <c r="B842" s="211"/>
      <c r="C842" s="211"/>
      <c r="D842" s="211"/>
      <c r="E842" s="211"/>
      <c r="F842" s="211"/>
      <c r="G842" s="211"/>
      <c r="H842" s="211"/>
      <c r="I842" s="211"/>
      <c r="J842" s="211"/>
      <c r="K842" s="211"/>
      <c r="L842" s="211"/>
      <c r="M842" s="211"/>
      <c r="N842" s="211"/>
      <c r="O842" s="211"/>
      <c r="P842" s="211"/>
      <c r="Q842" s="211"/>
      <c r="R842" s="211"/>
      <c r="S842" s="211"/>
      <c r="T842" s="211"/>
      <c r="U842" s="211"/>
      <c r="V842" s="211"/>
      <c r="W842" s="211"/>
      <c r="X842" s="211"/>
      <c r="Y842" s="211"/>
      <c r="Z842" s="211"/>
    </row>
    <row r="843" spans="1:26" ht="15.75" customHeight="1">
      <c r="A843" s="211"/>
      <c r="B843" s="211"/>
      <c r="C843" s="211"/>
      <c r="D843" s="211"/>
      <c r="E843" s="211"/>
      <c r="F843" s="211"/>
      <c r="G843" s="211"/>
      <c r="H843" s="211"/>
      <c r="I843" s="211"/>
      <c r="J843" s="211"/>
      <c r="K843" s="211"/>
      <c r="L843" s="211"/>
      <c r="M843" s="211"/>
      <c r="N843" s="211"/>
      <c r="O843" s="211"/>
      <c r="P843" s="211"/>
      <c r="Q843" s="211"/>
      <c r="R843" s="211"/>
      <c r="S843" s="211"/>
      <c r="T843" s="211"/>
      <c r="U843" s="211"/>
      <c r="V843" s="211"/>
      <c r="W843" s="211"/>
      <c r="X843" s="211"/>
      <c r="Y843" s="211"/>
      <c r="Z843" s="211"/>
    </row>
    <row r="844" spans="1:26" ht="15.75" customHeight="1">
      <c r="A844" s="211"/>
      <c r="B844" s="211"/>
      <c r="C844" s="211"/>
      <c r="D844" s="211"/>
      <c r="E844" s="211"/>
      <c r="F844" s="211"/>
      <c r="G844" s="211"/>
      <c r="H844" s="211"/>
      <c r="I844" s="211"/>
      <c r="J844" s="211"/>
      <c r="K844" s="211"/>
      <c r="L844" s="211"/>
      <c r="M844" s="211"/>
      <c r="N844" s="211"/>
      <c r="O844" s="211"/>
      <c r="P844" s="211"/>
      <c r="Q844" s="211"/>
      <c r="R844" s="211"/>
      <c r="S844" s="211"/>
      <c r="T844" s="211"/>
      <c r="U844" s="211"/>
      <c r="V844" s="211"/>
      <c r="W844" s="211"/>
      <c r="X844" s="211"/>
      <c r="Y844" s="211"/>
      <c r="Z844" s="211"/>
    </row>
    <row r="845" spans="1:26" ht="15.75" customHeight="1">
      <c r="A845" s="211"/>
      <c r="B845" s="211"/>
      <c r="C845" s="211"/>
      <c r="D845" s="211"/>
      <c r="E845" s="211"/>
      <c r="F845" s="211"/>
      <c r="G845" s="211"/>
      <c r="H845" s="211"/>
      <c r="I845" s="211"/>
      <c r="J845" s="211"/>
      <c r="K845" s="211"/>
      <c r="L845" s="211"/>
      <c r="M845" s="211"/>
      <c r="N845" s="211"/>
      <c r="O845" s="211"/>
      <c r="P845" s="211"/>
      <c r="Q845" s="211"/>
      <c r="R845" s="211"/>
      <c r="S845" s="211"/>
      <c r="T845" s="211"/>
      <c r="U845" s="211"/>
      <c r="V845" s="211"/>
      <c r="W845" s="211"/>
      <c r="X845" s="211"/>
      <c r="Y845" s="211"/>
      <c r="Z845" s="211"/>
    </row>
    <row r="846" spans="1:26" ht="15.75" customHeight="1">
      <c r="A846" s="211"/>
      <c r="B846" s="211"/>
      <c r="C846" s="211"/>
      <c r="D846" s="211"/>
      <c r="E846" s="211"/>
      <c r="F846" s="211"/>
      <c r="G846" s="211"/>
      <c r="H846" s="211"/>
      <c r="I846" s="211"/>
      <c r="J846" s="211"/>
      <c r="K846" s="211"/>
      <c r="L846" s="211"/>
      <c r="M846" s="211"/>
      <c r="N846" s="211"/>
      <c r="O846" s="211"/>
      <c r="P846" s="211"/>
      <c r="Q846" s="211"/>
      <c r="R846" s="211"/>
      <c r="S846" s="211"/>
      <c r="T846" s="211"/>
      <c r="U846" s="211"/>
      <c r="V846" s="211"/>
      <c r="W846" s="211"/>
      <c r="X846" s="211"/>
      <c r="Y846" s="211"/>
      <c r="Z846" s="211"/>
    </row>
    <row r="847" spans="1:26" ht="15.75" customHeight="1">
      <c r="A847" s="211"/>
      <c r="B847" s="211"/>
      <c r="C847" s="211"/>
      <c r="D847" s="211"/>
      <c r="E847" s="211"/>
      <c r="F847" s="211"/>
      <c r="G847" s="211"/>
      <c r="H847" s="211"/>
      <c r="I847" s="211"/>
      <c r="J847" s="211"/>
      <c r="K847" s="211"/>
      <c r="L847" s="211"/>
      <c r="M847" s="211"/>
      <c r="N847" s="211"/>
      <c r="O847" s="211"/>
      <c r="P847" s="211"/>
      <c r="Q847" s="211"/>
      <c r="R847" s="211"/>
      <c r="S847" s="211"/>
      <c r="T847" s="211"/>
      <c r="U847" s="211"/>
      <c r="V847" s="211"/>
      <c r="W847" s="211"/>
      <c r="X847" s="211"/>
      <c r="Y847" s="211"/>
      <c r="Z847" s="211"/>
    </row>
    <row r="848" spans="1:26" ht="15.75" customHeight="1">
      <c r="A848" s="211"/>
      <c r="B848" s="211"/>
      <c r="C848" s="211"/>
      <c r="D848" s="211"/>
      <c r="E848" s="211"/>
      <c r="F848" s="211"/>
      <c r="G848" s="211"/>
      <c r="H848" s="211"/>
      <c r="I848" s="211"/>
      <c r="J848" s="211"/>
      <c r="K848" s="211"/>
      <c r="L848" s="211"/>
      <c r="M848" s="211"/>
      <c r="N848" s="211"/>
      <c r="O848" s="211"/>
      <c r="P848" s="211"/>
      <c r="Q848" s="211"/>
      <c r="R848" s="211"/>
      <c r="S848" s="211"/>
      <c r="T848" s="211"/>
      <c r="U848" s="211"/>
      <c r="V848" s="211"/>
      <c r="W848" s="211"/>
      <c r="X848" s="211"/>
      <c r="Y848" s="211"/>
      <c r="Z848" s="211"/>
    </row>
    <row r="849" spans="1:26" ht="15.75" customHeight="1">
      <c r="A849" s="211"/>
      <c r="B849" s="211"/>
      <c r="C849" s="211"/>
      <c r="D849" s="211"/>
      <c r="E849" s="211"/>
      <c r="F849" s="211"/>
      <c r="G849" s="211"/>
      <c r="H849" s="211"/>
      <c r="I849" s="211"/>
      <c r="J849" s="211"/>
      <c r="K849" s="211"/>
      <c r="L849" s="211"/>
      <c r="M849" s="211"/>
      <c r="N849" s="211"/>
      <c r="O849" s="211"/>
      <c r="P849" s="211"/>
      <c r="Q849" s="211"/>
      <c r="R849" s="211"/>
      <c r="S849" s="211"/>
      <c r="T849" s="211"/>
      <c r="U849" s="211"/>
      <c r="V849" s="211"/>
      <c r="W849" s="211"/>
      <c r="X849" s="211"/>
      <c r="Y849" s="211"/>
      <c r="Z849" s="211"/>
    </row>
    <row r="850" spans="1:26" ht="15.75" customHeight="1">
      <c r="A850" s="211"/>
      <c r="B850" s="211"/>
      <c r="C850" s="211"/>
      <c r="D850" s="211"/>
      <c r="E850" s="211"/>
      <c r="F850" s="211"/>
      <c r="G850" s="211"/>
      <c r="H850" s="211"/>
      <c r="I850" s="211"/>
      <c r="J850" s="211"/>
      <c r="K850" s="211"/>
      <c r="L850" s="211"/>
      <c r="M850" s="211"/>
      <c r="N850" s="211"/>
      <c r="O850" s="211"/>
      <c r="P850" s="211"/>
      <c r="Q850" s="211"/>
      <c r="R850" s="211"/>
      <c r="S850" s="211"/>
      <c r="T850" s="211"/>
      <c r="U850" s="211"/>
      <c r="V850" s="211"/>
      <c r="W850" s="211"/>
      <c r="X850" s="211"/>
      <c r="Y850" s="211"/>
      <c r="Z850" s="211"/>
    </row>
    <row r="851" spans="1:26" ht="15.75" customHeight="1">
      <c r="A851" s="211"/>
      <c r="B851" s="211"/>
      <c r="C851" s="211"/>
      <c r="D851" s="211"/>
      <c r="E851" s="211"/>
      <c r="F851" s="211"/>
      <c r="G851" s="211"/>
      <c r="H851" s="211"/>
      <c r="I851" s="211"/>
      <c r="J851" s="211"/>
      <c r="K851" s="211"/>
      <c r="L851" s="211"/>
      <c r="M851" s="211"/>
      <c r="N851" s="211"/>
      <c r="O851" s="211"/>
      <c r="P851" s="211"/>
      <c r="Q851" s="211"/>
      <c r="R851" s="211"/>
      <c r="S851" s="211"/>
      <c r="T851" s="211"/>
      <c r="U851" s="211"/>
      <c r="V851" s="211"/>
      <c r="W851" s="211"/>
      <c r="X851" s="211"/>
      <c r="Y851" s="211"/>
      <c r="Z851" s="211"/>
    </row>
    <row r="852" spans="1:26" ht="15.75" customHeight="1">
      <c r="A852" s="211"/>
      <c r="B852" s="211"/>
      <c r="C852" s="211"/>
      <c r="D852" s="211"/>
      <c r="E852" s="211"/>
      <c r="F852" s="211"/>
      <c r="G852" s="211"/>
      <c r="H852" s="211"/>
      <c r="I852" s="211"/>
      <c r="J852" s="211"/>
      <c r="K852" s="211"/>
      <c r="L852" s="211"/>
      <c r="M852" s="211"/>
      <c r="N852" s="211"/>
      <c r="O852" s="211"/>
      <c r="P852" s="211"/>
      <c r="Q852" s="211"/>
      <c r="R852" s="211"/>
      <c r="S852" s="211"/>
      <c r="T852" s="211"/>
      <c r="U852" s="211"/>
      <c r="V852" s="211"/>
      <c r="W852" s="211"/>
      <c r="X852" s="211"/>
      <c r="Y852" s="211"/>
      <c r="Z852" s="211"/>
    </row>
    <row r="853" spans="1:26" ht="15.75" customHeight="1">
      <c r="A853" s="211"/>
      <c r="B853" s="211"/>
      <c r="C853" s="211"/>
      <c r="D853" s="211"/>
      <c r="E853" s="211"/>
      <c r="F853" s="211"/>
      <c r="G853" s="211"/>
      <c r="H853" s="211"/>
      <c r="I853" s="211"/>
      <c r="J853" s="211"/>
      <c r="K853" s="211"/>
      <c r="L853" s="211"/>
      <c r="M853" s="211"/>
      <c r="N853" s="211"/>
      <c r="O853" s="211"/>
      <c r="P853" s="211"/>
      <c r="Q853" s="211"/>
      <c r="R853" s="211"/>
      <c r="S853" s="211"/>
      <c r="T853" s="211"/>
      <c r="U853" s="211"/>
      <c r="V853" s="211"/>
      <c r="W853" s="211"/>
      <c r="X853" s="211"/>
      <c r="Y853" s="211"/>
      <c r="Z853" s="211"/>
    </row>
    <row r="854" spans="1:26" ht="15.75" customHeight="1">
      <c r="A854" s="211"/>
      <c r="B854" s="211"/>
      <c r="C854" s="211"/>
      <c r="D854" s="211"/>
      <c r="E854" s="211"/>
      <c r="F854" s="211"/>
      <c r="G854" s="211"/>
      <c r="H854" s="211"/>
      <c r="I854" s="211"/>
      <c r="J854" s="211"/>
      <c r="K854" s="211"/>
      <c r="L854" s="211"/>
      <c r="M854" s="211"/>
      <c r="N854" s="211"/>
      <c r="O854" s="211"/>
      <c r="P854" s="211"/>
      <c r="Q854" s="211"/>
      <c r="R854" s="211"/>
      <c r="S854" s="211"/>
      <c r="T854" s="211"/>
      <c r="U854" s="211"/>
      <c r="V854" s="211"/>
      <c r="W854" s="211"/>
      <c r="X854" s="211"/>
      <c r="Y854" s="211"/>
      <c r="Z854" s="211"/>
    </row>
    <row r="855" spans="1:26" ht="15.75" customHeight="1">
      <c r="A855" s="211"/>
      <c r="B855" s="211"/>
      <c r="C855" s="211"/>
      <c r="D855" s="211"/>
      <c r="E855" s="211"/>
      <c r="F855" s="211"/>
      <c r="G855" s="211"/>
      <c r="H855" s="211"/>
      <c r="I855" s="211"/>
      <c r="J855" s="211"/>
      <c r="K855" s="211"/>
      <c r="L855" s="211"/>
      <c r="M855" s="211"/>
      <c r="N855" s="211"/>
      <c r="O855" s="211"/>
      <c r="P855" s="211"/>
      <c r="Q855" s="211"/>
      <c r="R855" s="211"/>
      <c r="S855" s="211"/>
      <c r="T855" s="211"/>
      <c r="U855" s="211"/>
      <c r="V855" s="211"/>
      <c r="W855" s="211"/>
      <c r="X855" s="211"/>
      <c r="Y855" s="211"/>
      <c r="Z855" s="211"/>
    </row>
    <row r="856" spans="1:26" ht="15.75" customHeight="1">
      <c r="A856" s="211"/>
      <c r="B856" s="211"/>
      <c r="C856" s="211"/>
      <c r="D856" s="211"/>
      <c r="E856" s="211"/>
      <c r="F856" s="211"/>
      <c r="G856" s="211"/>
      <c r="H856" s="211"/>
      <c r="I856" s="211"/>
      <c r="J856" s="211"/>
      <c r="K856" s="211"/>
      <c r="L856" s="211"/>
      <c r="M856" s="211"/>
      <c r="N856" s="211"/>
      <c r="O856" s="211"/>
      <c r="P856" s="211"/>
      <c r="Q856" s="211"/>
      <c r="R856" s="211"/>
      <c r="S856" s="211"/>
      <c r="T856" s="211"/>
      <c r="U856" s="211"/>
      <c r="V856" s="211"/>
      <c r="W856" s="211"/>
      <c r="X856" s="211"/>
      <c r="Y856" s="211"/>
      <c r="Z856" s="211"/>
    </row>
    <row r="857" spans="1:26" ht="15.75" customHeight="1">
      <c r="A857" s="211"/>
      <c r="B857" s="211"/>
      <c r="C857" s="211"/>
      <c r="D857" s="211"/>
      <c r="E857" s="211"/>
      <c r="F857" s="211"/>
      <c r="G857" s="211"/>
      <c r="H857" s="211"/>
      <c r="I857" s="211"/>
      <c r="J857" s="211"/>
      <c r="K857" s="211"/>
      <c r="L857" s="211"/>
      <c r="M857" s="211"/>
      <c r="N857" s="211"/>
      <c r="O857" s="211"/>
      <c r="P857" s="211"/>
      <c r="Q857" s="211"/>
      <c r="R857" s="211"/>
      <c r="S857" s="211"/>
      <c r="T857" s="211"/>
      <c r="U857" s="211"/>
      <c r="V857" s="211"/>
      <c r="W857" s="211"/>
      <c r="X857" s="211"/>
      <c r="Y857" s="211"/>
      <c r="Z857" s="211"/>
    </row>
    <row r="858" spans="1:26" ht="15.75" customHeight="1">
      <c r="A858" s="211"/>
      <c r="B858" s="211"/>
      <c r="C858" s="211"/>
      <c r="D858" s="211"/>
      <c r="E858" s="211"/>
      <c r="F858" s="211"/>
      <c r="G858" s="211"/>
      <c r="H858" s="211"/>
      <c r="I858" s="211"/>
      <c r="J858" s="211"/>
      <c r="K858" s="211"/>
      <c r="L858" s="211"/>
      <c r="M858" s="211"/>
      <c r="N858" s="211"/>
      <c r="O858" s="211"/>
      <c r="P858" s="211"/>
      <c r="Q858" s="211"/>
      <c r="R858" s="211"/>
      <c r="S858" s="211"/>
      <c r="T858" s="211"/>
      <c r="U858" s="211"/>
      <c r="V858" s="211"/>
      <c r="W858" s="211"/>
      <c r="X858" s="211"/>
      <c r="Y858" s="211"/>
      <c r="Z858" s="211"/>
    </row>
    <row r="859" spans="1:26" ht="15.75" customHeight="1">
      <c r="A859" s="211"/>
      <c r="B859" s="211"/>
      <c r="C859" s="211"/>
      <c r="D859" s="211"/>
      <c r="E859" s="211"/>
      <c r="F859" s="211"/>
      <c r="G859" s="211"/>
      <c r="H859" s="211"/>
      <c r="I859" s="211"/>
      <c r="J859" s="211"/>
      <c r="K859" s="211"/>
      <c r="L859" s="211"/>
      <c r="M859" s="211"/>
      <c r="N859" s="211"/>
      <c r="O859" s="211"/>
      <c r="P859" s="211"/>
      <c r="Q859" s="211"/>
      <c r="R859" s="211"/>
      <c r="S859" s="211"/>
      <c r="T859" s="211"/>
      <c r="U859" s="211"/>
      <c r="V859" s="211"/>
      <c r="W859" s="211"/>
      <c r="X859" s="211"/>
      <c r="Y859" s="211"/>
      <c r="Z859" s="211"/>
    </row>
    <row r="860" spans="1:26" ht="15.75" customHeight="1">
      <c r="A860" s="211"/>
      <c r="B860" s="211"/>
      <c r="C860" s="211"/>
      <c r="D860" s="211"/>
      <c r="E860" s="211"/>
      <c r="F860" s="211"/>
      <c r="G860" s="211"/>
      <c r="H860" s="211"/>
      <c r="I860" s="211"/>
      <c r="J860" s="211"/>
      <c r="K860" s="211"/>
      <c r="L860" s="211"/>
      <c r="M860" s="211"/>
      <c r="N860" s="211"/>
      <c r="O860" s="211"/>
      <c r="P860" s="211"/>
      <c r="Q860" s="211"/>
      <c r="R860" s="211"/>
      <c r="S860" s="211"/>
      <c r="T860" s="211"/>
      <c r="U860" s="211"/>
      <c r="V860" s="211"/>
      <c r="W860" s="211"/>
      <c r="X860" s="211"/>
      <c r="Y860" s="211"/>
      <c r="Z860" s="211"/>
    </row>
    <row r="861" spans="1:26" ht="15.75" customHeight="1">
      <c r="A861" s="211"/>
      <c r="B861" s="211"/>
      <c r="C861" s="211"/>
      <c r="D861" s="211"/>
      <c r="E861" s="211"/>
      <c r="F861" s="211"/>
      <c r="G861" s="211"/>
      <c r="H861" s="211"/>
      <c r="I861" s="211"/>
      <c r="J861" s="211"/>
      <c r="K861" s="211"/>
      <c r="L861" s="211"/>
      <c r="M861" s="211"/>
      <c r="N861" s="211"/>
      <c r="O861" s="211"/>
      <c r="P861" s="211"/>
      <c r="Q861" s="211"/>
      <c r="R861" s="211"/>
      <c r="S861" s="211"/>
      <c r="T861" s="211"/>
      <c r="U861" s="211"/>
      <c r="V861" s="211"/>
      <c r="W861" s="211"/>
      <c r="X861" s="211"/>
      <c r="Y861" s="211"/>
      <c r="Z861" s="211"/>
    </row>
    <row r="862" spans="1:26" ht="15.75" customHeight="1">
      <c r="A862" s="211"/>
      <c r="B862" s="211"/>
      <c r="C862" s="211"/>
      <c r="D862" s="211"/>
      <c r="E862" s="211"/>
      <c r="F862" s="211"/>
      <c r="G862" s="211"/>
      <c r="H862" s="211"/>
      <c r="I862" s="211"/>
      <c r="J862" s="211"/>
      <c r="K862" s="211"/>
      <c r="L862" s="211"/>
      <c r="M862" s="211"/>
      <c r="N862" s="211"/>
      <c r="O862" s="211"/>
      <c r="P862" s="211"/>
      <c r="Q862" s="211"/>
      <c r="R862" s="211"/>
      <c r="S862" s="211"/>
      <c r="T862" s="211"/>
      <c r="U862" s="211"/>
      <c r="V862" s="211"/>
      <c r="W862" s="211"/>
      <c r="X862" s="211"/>
      <c r="Y862" s="211"/>
      <c r="Z862" s="211"/>
    </row>
    <row r="863" spans="1:26" ht="15.75" customHeight="1">
      <c r="A863" s="211"/>
      <c r="B863" s="211"/>
      <c r="C863" s="211"/>
      <c r="D863" s="211"/>
      <c r="E863" s="211"/>
      <c r="F863" s="211"/>
      <c r="G863" s="211"/>
      <c r="H863" s="211"/>
      <c r="I863" s="211"/>
      <c r="J863" s="211"/>
      <c r="K863" s="211"/>
      <c r="L863" s="211"/>
      <c r="M863" s="211"/>
      <c r="N863" s="211"/>
      <c r="O863" s="211"/>
      <c r="P863" s="211"/>
      <c r="Q863" s="211"/>
      <c r="R863" s="211"/>
      <c r="S863" s="211"/>
      <c r="T863" s="211"/>
      <c r="U863" s="211"/>
      <c r="V863" s="211"/>
      <c r="W863" s="211"/>
      <c r="X863" s="211"/>
      <c r="Y863" s="211"/>
      <c r="Z863" s="211"/>
    </row>
    <row r="864" spans="1:26" ht="15.75" customHeight="1">
      <c r="A864" s="211"/>
      <c r="B864" s="211"/>
      <c r="C864" s="211"/>
      <c r="D864" s="211"/>
      <c r="E864" s="211"/>
      <c r="F864" s="211"/>
      <c r="G864" s="211"/>
      <c r="H864" s="211"/>
      <c r="I864" s="211"/>
      <c r="J864" s="211"/>
      <c r="K864" s="211"/>
      <c r="L864" s="211"/>
      <c r="M864" s="211"/>
      <c r="N864" s="211"/>
      <c r="O864" s="211"/>
      <c r="P864" s="211"/>
      <c r="Q864" s="211"/>
      <c r="R864" s="211"/>
      <c r="S864" s="211"/>
      <c r="T864" s="211"/>
      <c r="U864" s="211"/>
      <c r="V864" s="211"/>
      <c r="W864" s="211"/>
      <c r="X864" s="211"/>
      <c r="Y864" s="211"/>
      <c r="Z864" s="211"/>
    </row>
    <row r="865" spans="1:26" ht="15.75" customHeight="1">
      <c r="A865" s="211"/>
      <c r="B865" s="211"/>
      <c r="C865" s="211"/>
      <c r="D865" s="211"/>
      <c r="E865" s="211"/>
      <c r="F865" s="211"/>
      <c r="G865" s="211"/>
      <c r="H865" s="211"/>
      <c r="I865" s="211"/>
      <c r="J865" s="211"/>
      <c r="K865" s="211"/>
      <c r="L865" s="211"/>
      <c r="M865" s="211"/>
      <c r="N865" s="211"/>
      <c r="O865" s="211"/>
      <c r="P865" s="211"/>
      <c r="Q865" s="211"/>
      <c r="R865" s="211"/>
      <c r="S865" s="211"/>
      <c r="T865" s="211"/>
      <c r="U865" s="211"/>
      <c r="V865" s="211"/>
      <c r="W865" s="211"/>
      <c r="X865" s="211"/>
      <c r="Y865" s="211"/>
      <c r="Z865" s="211"/>
    </row>
    <row r="866" spans="1:26" ht="15.75" customHeight="1">
      <c r="A866" s="211"/>
      <c r="B866" s="211"/>
      <c r="C866" s="211"/>
      <c r="D866" s="211"/>
      <c r="E866" s="211"/>
      <c r="F866" s="211"/>
      <c r="G866" s="211"/>
      <c r="H866" s="211"/>
      <c r="I866" s="211"/>
      <c r="J866" s="211"/>
      <c r="K866" s="211"/>
      <c r="L866" s="211"/>
      <c r="M866" s="211"/>
      <c r="N866" s="211"/>
      <c r="O866" s="211"/>
      <c r="P866" s="211"/>
      <c r="Q866" s="211"/>
      <c r="R866" s="211"/>
      <c r="S866" s="211"/>
      <c r="T866" s="211"/>
      <c r="U866" s="211"/>
      <c r="V866" s="211"/>
      <c r="W866" s="211"/>
      <c r="X866" s="211"/>
      <c r="Y866" s="211"/>
      <c r="Z866" s="211"/>
    </row>
    <row r="867" spans="1:26" ht="15.75" customHeight="1">
      <c r="A867" s="211"/>
      <c r="B867" s="211"/>
      <c r="C867" s="211"/>
      <c r="D867" s="211"/>
      <c r="E867" s="211"/>
      <c r="F867" s="211"/>
      <c r="G867" s="211"/>
      <c r="H867" s="211"/>
      <c r="I867" s="211"/>
      <c r="J867" s="211"/>
      <c r="K867" s="211"/>
      <c r="L867" s="211"/>
      <c r="M867" s="211"/>
      <c r="N867" s="211"/>
      <c r="O867" s="211"/>
      <c r="P867" s="211"/>
      <c r="Q867" s="211"/>
      <c r="R867" s="211"/>
      <c r="S867" s="211"/>
      <c r="T867" s="211"/>
      <c r="U867" s="211"/>
      <c r="V867" s="211"/>
      <c r="W867" s="211"/>
      <c r="X867" s="211"/>
      <c r="Y867" s="211"/>
      <c r="Z867" s="211"/>
    </row>
    <row r="868" spans="1:26" ht="15.75" customHeight="1">
      <c r="A868" s="211"/>
      <c r="B868" s="211"/>
      <c r="C868" s="211"/>
      <c r="D868" s="211"/>
      <c r="E868" s="211"/>
      <c r="F868" s="211"/>
      <c r="G868" s="211"/>
      <c r="H868" s="211"/>
      <c r="I868" s="211"/>
      <c r="J868" s="211"/>
      <c r="K868" s="211"/>
      <c r="L868" s="211"/>
      <c r="M868" s="211"/>
      <c r="N868" s="211"/>
      <c r="O868" s="211"/>
      <c r="P868" s="211"/>
      <c r="Q868" s="211"/>
      <c r="R868" s="211"/>
      <c r="S868" s="211"/>
      <c r="T868" s="211"/>
      <c r="U868" s="211"/>
      <c r="V868" s="211"/>
      <c r="W868" s="211"/>
      <c r="X868" s="211"/>
      <c r="Y868" s="211"/>
      <c r="Z868" s="211"/>
    </row>
    <row r="869" spans="1:26" ht="15.75" customHeight="1">
      <c r="A869" s="211"/>
      <c r="B869" s="211"/>
      <c r="C869" s="211"/>
      <c r="D869" s="211"/>
      <c r="E869" s="211"/>
      <c r="F869" s="211"/>
      <c r="G869" s="211"/>
      <c r="H869" s="211"/>
      <c r="I869" s="211"/>
      <c r="J869" s="211"/>
      <c r="K869" s="211"/>
      <c r="L869" s="211"/>
      <c r="M869" s="211"/>
      <c r="N869" s="211"/>
      <c r="O869" s="211"/>
      <c r="P869" s="211"/>
      <c r="Q869" s="211"/>
      <c r="R869" s="211"/>
      <c r="S869" s="211"/>
      <c r="T869" s="211"/>
      <c r="U869" s="211"/>
      <c r="V869" s="211"/>
      <c r="W869" s="211"/>
      <c r="X869" s="211"/>
      <c r="Y869" s="211"/>
      <c r="Z869" s="211"/>
    </row>
    <row r="870" spans="1:26" ht="15.75" customHeight="1">
      <c r="A870" s="211"/>
      <c r="B870" s="211"/>
      <c r="C870" s="211"/>
      <c r="D870" s="211"/>
      <c r="E870" s="211"/>
      <c r="F870" s="211"/>
      <c r="G870" s="211"/>
      <c r="H870" s="211"/>
      <c r="I870" s="211"/>
      <c r="J870" s="211"/>
      <c r="K870" s="211"/>
      <c r="L870" s="211"/>
      <c r="M870" s="211"/>
      <c r="N870" s="211"/>
      <c r="O870" s="211"/>
      <c r="P870" s="211"/>
      <c r="Q870" s="211"/>
      <c r="R870" s="211"/>
      <c r="S870" s="211"/>
      <c r="T870" s="211"/>
      <c r="U870" s="211"/>
      <c r="V870" s="211"/>
      <c r="W870" s="211"/>
      <c r="X870" s="211"/>
      <c r="Y870" s="211"/>
      <c r="Z870" s="211"/>
    </row>
    <row r="871" spans="1:26" ht="15.75" customHeight="1">
      <c r="A871" s="211"/>
      <c r="B871" s="211"/>
      <c r="C871" s="211"/>
      <c r="D871" s="211"/>
      <c r="E871" s="211"/>
      <c r="F871" s="211"/>
      <c r="G871" s="211"/>
      <c r="H871" s="211"/>
      <c r="I871" s="211"/>
      <c r="J871" s="211"/>
      <c r="K871" s="211"/>
      <c r="L871" s="211"/>
      <c r="M871" s="211"/>
      <c r="N871" s="211"/>
      <c r="O871" s="211"/>
      <c r="P871" s="211"/>
      <c r="Q871" s="211"/>
      <c r="R871" s="211"/>
      <c r="S871" s="211"/>
      <c r="T871" s="211"/>
      <c r="U871" s="211"/>
      <c r="V871" s="211"/>
      <c r="W871" s="211"/>
      <c r="X871" s="211"/>
      <c r="Y871" s="211"/>
      <c r="Z871" s="211"/>
    </row>
    <row r="872" spans="1:26" ht="15.75" customHeight="1">
      <c r="A872" s="211"/>
      <c r="B872" s="211"/>
      <c r="C872" s="211"/>
      <c r="D872" s="211"/>
      <c r="E872" s="211"/>
      <c r="F872" s="211"/>
      <c r="G872" s="211"/>
      <c r="H872" s="211"/>
      <c r="I872" s="211"/>
      <c r="J872" s="211"/>
      <c r="K872" s="211"/>
      <c r="L872" s="211"/>
      <c r="M872" s="211"/>
      <c r="N872" s="211"/>
      <c r="O872" s="211"/>
      <c r="P872" s="211"/>
      <c r="Q872" s="211"/>
      <c r="R872" s="211"/>
      <c r="S872" s="211"/>
      <c r="T872" s="211"/>
      <c r="U872" s="211"/>
      <c r="V872" s="211"/>
      <c r="W872" s="211"/>
      <c r="X872" s="211"/>
      <c r="Y872" s="211"/>
      <c r="Z872" s="211"/>
    </row>
    <row r="873" spans="1:26" ht="15.75" customHeight="1">
      <c r="A873" s="211"/>
      <c r="B873" s="211"/>
      <c r="C873" s="211"/>
      <c r="D873" s="211"/>
      <c r="E873" s="211"/>
      <c r="F873" s="211"/>
      <c r="G873" s="211"/>
      <c r="H873" s="211"/>
      <c r="I873" s="211"/>
      <c r="J873" s="211"/>
      <c r="K873" s="211"/>
      <c r="L873" s="211"/>
      <c r="M873" s="211"/>
      <c r="N873" s="211"/>
      <c r="O873" s="211"/>
      <c r="P873" s="211"/>
      <c r="Q873" s="211"/>
      <c r="R873" s="211"/>
      <c r="S873" s="211"/>
      <c r="T873" s="211"/>
      <c r="U873" s="211"/>
      <c r="V873" s="211"/>
      <c r="W873" s="211"/>
      <c r="X873" s="211"/>
      <c r="Y873" s="211"/>
      <c r="Z873" s="211"/>
    </row>
    <row r="874" spans="1:26" ht="15.75" customHeight="1">
      <c r="A874" s="211"/>
      <c r="B874" s="211"/>
      <c r="C874" s="211"/>
      <c r="D874" s="211"/>
      <c r="E874" s="211"/>
      <c r="F874" s="211"/>
      <c r="G874" s="211"/>
      <c r="H874" s="211"/>
      <c r="I874" s="211"/>
      <c r="J874" s="211"/>
      <c r="K874" s="211"/>
      <c r="L874" s="211"/>
      <c r="M874" s="211"/>
      <c r="N874" s="211"/>
      <c r="O874" s="211"/>
      <c r="P874" s="211"/>
      <c r="Q874" s="211"/>
      <c r="R874" s="211"/>
      <c r="S874" s="211"/>
      <c r="T874" s="211"/>
      <c r="U874" s="211"/>
      <c r="V874" s="211"/>
      <c r="W874" s="211"/>
      <c r="X874" s="211"/>
      <c r="Y874" s="211"/>
      <c r="Z874" s="211"/>
    </row>
    <row r="875" spans="1:26" ht="15.75" customHeight="1">
      <c r="A875" s="211"/>
      <c r="B875" s="211"/>
      <c r="C875" s="211"/>
      <c r="D875" s="211"/>
      <c r="E875" s="211"/>
      <c r="F875" s="211"/>
      <c r="G875" s="211"/>
      <c r="H875" s="211"/>
      <c r="I875" s="211"/>
      <c r="J875" s="211"/>
      <c r="K875" s="211"/>
      <c r="L875" s="211"/>
      <c r="M875" s="211"/>
      <c r="N875" s="211"/>
      <c r="O875" s="211"/>
      <c r="P875" s="211"/>
      <c r="Q875" s="211"/>
      <c r="R875" s="211"/>
      <c r="S875" s="211"/>
      <c r="T875" s="211"/>
      <c r="U875" s="211"/>
      <c r="V875" s="211"/>
      <c r="W875" s="211"/>
      <c r="X875" s="211"/>
      <c r="Y875" s="211"/>
      <c r="Z875" s="211"/>
    </row>
    <row r="876" spans="1:26" ht="15.75" customHeight="1">
      <c r="A876" s="211"/>
      <c r="B876" s="211"/>
      <c r="C876" s="211"/>
      <c r="D876" s="211"/>
      <c r="E876" s="211"/>
      <c r="F876" s="211"/>
      <c r="G876" s="211"/>
      <c r="H876" s="211"/>
      <c r="I876" s="211"/>
      <c r="J876" s="211"/>
      <c r="K876" s="211"/>
      <c r="L876" s="211"/>
      <c r="M876" s="211"/>
      <c r="N876" s="211"/>
      <c r="O876" s="211"/>
      <c r="P876" s="211"/>
      <c r="Q876" s="211"/>
      <c r="R876" s="211"/>
      <c r="S876" s="211"/>
      <c r="T876" s="211"/>
      <c r="U876" s="211"/>
      <c r="V876" s="211"/>
      <c r="W876" s="211"/>
      <c r="X876" s="211"/>
      <c r="Y876" s="211"/>
      <c r="Z876" s="211"/>
    </row>
    <row r="877" spans="1:26" ht="15.75" customHeight="1">
      <c r="A877" s="211"/>
      <c r="B877" s="211"/>
      <c r="C877" s="211"/>
      <c r="D877" s="211"/>
      <c r="E877" s="211"/>
      <c r="F877" s="211"/>
      <c r="G877" s="211"/>
      <c r="H877" s="211"/>
      <c r="I877" s="211"/>
      <c r="J877" s="211"/>
      <c r="K877" s="211"/>
      <c r="L877" s="211"/>
      <c r="M877" s="211"/>
      <c r="N877" s="211"/>
      <c r="O877" s="211"/>
      <c r="P877" s="211"/>
      <c r="Q877" s="211"/>
      <c r="R877" s="211"/>
      <c r="S877" s="211"/>
      <c r="T877" s="211"/>
      <c r="U877" s="211"/>
      <c r="V877" s="211"/>
      <c r="W877" s="211"/>
      <c r="X877" s="211"/>
      <c r="Y877" s="211"/>
      <c r="Z877" s="211"/>
    </row>
    <row r="878" spans="1:26" ht="15.75" customHeight="1">
      <c r="A878" s="211"/>
      <c r="B878" s="211"/>
      <c r="C878" s="211"/>
      <c r="D878" s="211"/>
      <c r="E878" s="211"/>
      <c r="F878" s="211"/>
      <c r="G878" s="211"/>
      <c r="H878" s="211"/>
      <c r="I878" s="211"/>
      <c r="J878" s="211"/>
      <c r="K878" s="211"/>
      <c r="L878" s="211"/>
      <c r="M878" s="211"/>
      <c r="N878" s="211"/>
      <c r="O878" s="211"/>
      <c r="P878" s="211"/>
      <c r="Q878" s="211"/>
      <c r="R878" s="211"/>
      <c r="S878" s="211"/>
      <c r="T878" s="211"/>
      <c r="U878" s="211"/>
      <c r="V878" s="211"/>
      <c r="W878" s="211"/>
      <c r="X878" s="211"/>
      <c r="Y878" s="211"/>
      <c r="Z878" s="211"/>
    </row>
    <row r="879" spans="1:26" ht="15.75" customHeight="1">
      <c r="A879" s="211"/>
      <c r="B879" s="211"/>
      <c r="C879" s="211"/>
      <c r="D879" s="211"/>
      <c r="E879" s="211"/>
      <c r="F879" s="211"/>
      <c r="G879" s="211"/>
      <c r="H879" s="211"/>
      <c r="I879" s="211"/>
      <c r="J879" s="211"/>
      <c r="K879" s="211"/>
      <c r="L879" s="211"/>
      <c r="M879" s="211"/>
      <c r="N879" s="211"/>
      <c r="O879" s="211"/>
      <c r="P879" s="211"/>
      <c r="Q879" s="211"/>
      <c r="R879" s="211"/>
      <c r="S879" s="211"/>
      <c r="T879" s="211"/>
      <c r="U879" s="211"/>
      <c r="V879" s="211"/>
      <c r="W879" s="211"/>
      <c r="X879" s="211"/>
      <c r="Y879" s="211"/>
      <c r="Z879" s="211"/>
    </row>
    <row r="880" spans="1:26" ht="15.75" customHeight="1">
      <c r="A880" s="211"/>
      <c r="B880" s="211"/>
      <c r="C880" s="211"/>
      <c r="D880" s="211"/>
      <c r="E880" s="211"/>
      <c r="F880" s="211"/>
      <c r="G880" s="211"/>
      <c r="H880" s="211"/>
      <c r="I880" s="211"/>
      <c r="J880" s="211"/>
      <c r="K880" s="211"/>
      <c r="L880" s="211"/>
      <c r="M880" s="211"/>
      <c r="N880" s="211"/>
      <c r="O880" s="211"/>
      <c r="P880" s="211"/>
      <c r="Q880" s="211"/>
      <c r="R880" s="211"/>
      <c r="S880" s="211"/>
      <c r="T880" s="211"/>
      <c r="U880" s="211"/>
      <c r="V880" s="211"/>
      <c r="W880" s="211"/>
      <c r="X880" s="211"/>
      <c r="Y880" s="211"/>
      <c r="Z880" s="211"/>
    </row>
    <row r="881" spans="1:26" ht="15.75" customHeight="1">
      <c r="A881" s="211"/>
      <c r="B881" s="211"/>
      <c r="C881" s="211"/>
      <c r="D881" s="211"/>
      <c r="E881" s="211"/>
      <c r="F881" s="211"/>
      <c r="G881" s="211"/>
      <c r="H881" s="211"/>
      <c r="I881" s="211"/>
      <c r="J881" s="211"/>
      <c r="K881" s="211"/>
      <c r="L881" s="211"/>
      <c r="M881" s="211"/>
      <c r="N881" s="211"/>
      <c r="O881" s="211"/>
      <c r="P881" s="211"/>
      <c r="Q881" s="211"/>
      <c r="R881" s="211"/>
      <c r="S881" s="211"/>
      <c r="T881" s="211"/>
      <c r="U881" s="211"/>
      <c r="V881" s="211"/>
      <c r="W881" s="211"/>
      <c r="X881" s="211"/>
      <c r="Y881" s="211"/>
      <c r="Z881" s="211"/>
    </row>
    <row r="882" spans="1:26" ht="15.75" customHeight="1">
      <c r="A882" s="211"/>
      <c r="B882" s="211"/>
      <c r="C882" s="211"/>
      <c r="D882" s="211"/>
      <c r="E882" s="211"/>
      <c r="F882" s="211"/>
      <c r="G882" s="211"/>
      <c r="H882" s="211"/>
      <c r="I882" s="211"/>
      <c r="J882" s="211"/>
      <c r="K882" s="211"/>
      <c r="L882" s="211"/>
      <c r="M882" s="211"/>
      <c r="N882" s="211"/>
      <c r="O882" s="211"/>
      <c r="P882" s="211"/>
      <c r="Q882" s="211"/>
      <c r="R882" s="211"/>
      <c r="S882" s="211"/>
      <c r="T882" s="211"/>
      <c r="U882" s="211"/>
      <c r="V882" s="211"/>
      <c r="W882" s="211"/>
      <c r="X882" s="211"/>
      <c r="Y882" s="211"/>
      <c r="Z882" s="211"/>
    </row>
    <row r="883" spans="1:26" ht="15.75" customHeight="1">
      <c r="A883" s="211"/>
      <c r="B883" s="211"/>
      <c r="C883" s="211"/>
      <c r="D883" s="211"/>
      <c r="E883" s="211"/>
      <c r="F883" s="211"/>
      <c r="G883" s="211"/>
      <c r="H883" s="211"/>
      <c r="I883" s="211"/>
      <c r="J883" s="211"/>
      <c r="K883" s="211"/>
      <c r="L883" s="211"/>
      <c r="M883" s="211"/>
      <c r="N883" s="211"/>
      <c r="O883" s="211"/>
      <c r="P883" s="211"/>
      <c r="Q883" s="211"/>
      <c r="R883" s="211"/>
      <c r="S883" s="211"/>
      <c r="T883" s="211"/>
      <c r="U883" s="211"/>
      <c r="V883" s="211"/>
      <c r="W883" s="211"/>
      <c r="X883" s="211"/>
      <c r="Y883" s="211"/>
      <c r="Z883" s="211"/>
    </row>
    <row r="884" spans="1:26" ht="15.75" customHeight="1">
      <c r="A884" s="211"/>
      <c r="B884" s="211"/>
      <c r="C884" s="211"/>
      <c r="D884" s="211"/>
      <c r="E884" s="211"/>
      <c r="F884" s="211"/>
      <c r="G884" s="211"/>
      <c r="H884" s="211"/>
      <c r="I884" s="211"/>
      <c r="J884" s="211"/>
      <c r="K884" s="211"/>
      <c r="L884" s="211"/>
      <c r="M884" s="211"/>
      <c r="N884" s="211"/>
      <c r="O884" s="211"/>
      <c r="P884" s="211"/>
      <c r="Q884" s="211"/>
      <c r="R884" s="211"/>
      <c r="S884" s="211"/>
      <c r="T884" s="211"/>
      <c r="U884" s="211"/>
      <c r="V884" s="211"/>
      <c r="W884" s="211"/>
      <c r="X884" s="211"/>
      <c r="Y884" s="211"/>
      <c r="Z884" s="211"/>
    </row>
    <row r="885" spans="1:26" ht="15.75" customHeight="1">
      <c r="A885" s="211"/>
      <c r="B885" s="211"/>
      <c r="C885" s="211"/>
      <c r="D885" s="211"/>
      <c r="E885" s="211"/>
      <c r="F885" s="211"/>
      <c r="G885" s="211"/>
      <c r="H885" s="211"/>
      <c r="I885" s="211"/>
      <c r="J885" s="211"/>
      <c r="K885" s="211"/>
      <c r="L885" s="211"/>
      <c r="M885" s="211"/>
      <c r="N885" s="211"/>
      <c r="O885" s="211"/>
      <c r="P885" s="211"/>
      <c r="Q885" s="211"/>
      <c r="R885" s="211"/>
      <c r="S885" s="211"/>
      <c r="T885" s="211"/>
      <c r="U885" s="211"/>
      <c r="V885" s="211"/>
      <c r="W885" s="211"/>
      <c r="X885" s="211"/>
      <c r="Y885" s="211"/>
      <c r="Z885" s="211"/>
    </row>
    <row r="886" spans="1:26" ht="15.75" customHeight="1">
      <c r="A886" s="211"/>
      <c r="B886" s="211"/>
      <c r="C886" s="211"/>
      <c r="D886" s="211"/>
      <c r="E886" s="211"/>
      <c r="F886" s="211"/>
      <c r="G886" s="211"/>
      <c r="H886" s="211"/>
      <c r="I886" s="211"/>
      <c r="J886" s="211"/>
      <c r="K886" s="211"/>
      <c r="L886" s="211"/>
      <c r="M886" s="211"/>
      <c r="N886" s="211"/>
      <c r="O886" s="211"/>
      <c r="P886" s="211"/>
      <c r="Q886" s="211"/>
      <c r="R886" s="211"/>
      <c r="S886" s="211"/>
      <c r="T886" s="211"/>
      <c r="U886" s="211"/>
      <c r="V886" s="211"/>
      <c r="W886" s="211"/>
      <c r="X886" s="211"/>
      <c r="Y886" s="211"/>
      <c r="Z886" s="211"/>
    </row>
    <row r="887" spans="1:26" ht="15.75" customHeight="1">
      <c r="A887" s="211"/>
      <c r="B887" s="211"/>
      <c r="C887" s="211"/>
      <c r="D887" s="211"/>
      <c r="E887" s="211"/>
      <c r="F887" s="211"/>
      <c r="G887" s="211"/>
      <c r="H887" s="211"/>
      <c r="I887" s="211"/>
      <c r="J887" s="211"/>
      <c r="K887" s="211"/>
      <c r="L887" s="211"/>
      <c r="M887" s="211"/>
      <c r="N887" s="211"/>
      <c r="O887" s="211"/>
      <c r="P887" s="211"/>
      <c r="Q887" s="211"/>
      <c r="R887" s="211"/>
      <c r="S887" s="211"/>
      <c r="T887" s="211"/>
      <c r="U887" s="211"/>
      <c r="V887" s="211"/>
      <c r="W887" s="211"/>
      <c r="X887" s="211"/>
      <c r="Y887" s="211"/>
      <c r="Z887" s="211"/>
    </row>
    <row r="888" spans="1:26" ht="15.75" customHeight="1">
      <c r="A888" s="211"/>
      <c r="B888" s="211"/>
      <c r="C888" s="211"/>
      <c r="D888" s="211"/>
      <c r="E888" s="211"/>
      <c r="F888" s="211"/>
      <c r="G888" s="211"/>
      <c r="H888" s="211"/>
      <c r="I888" s="211"/>
      <c r="J888" s="211"/>
      <c r="K888" s="211"/>
      <c r="L888" s="211"/>
      <c r="M888" s="211"/>
      <c r="N888" s="211"/>
      <c r="O888" s="211"/>
      <c r="P888" s="211"/>
      <c r="Q888" s="211"/>
      <c r="R888" s="211"/>
      <c r="S888" s="211"/>
      <c r="T888" s="211"/>
      <c r="U888" s="211"/>
      <c r="V888" s="211"/>
      <c r="W888" s="211"/>
      <c r="X888" s="211"/>
      <c r="Y888" s="211"/>
      <c r="Z888" s="211"/>
    </row>
    <row r="889" spans="1:26" ht="15.75" customHeight="1">
      <c r="A889" s="211"/>
      <c r="B889" s="211"/>
      <c r="C889" s="211"/>
      <c r="D889" s="211"/>
      <c r="E889" s="211"/>
      <c r="F889" s="211"/>
      <c r="G889" s="211"/>
      <c r="H889" s="211"/>
      <c r="I889" s="211"/>
      <c r="J889" s="211"/>
      <c r="K889" s="211"/>
      <c r="L889" s="211"/>
      <c r="M889" s="211"/>
      <c r="N889" s="211"/>
      <c r="O889" s="211"/>
      <c r="P889" s="211"/>
      <c r="Q889" s="211"/>
      <c r="R889" s="211"/>
      <c r="S889" s="211"/>
      <c r="T889" s="211"/>
      <c r="U889" s="211"/>
      <c r="V889" s="211"/>
      <c r="W889" s="211"/>
      <c r="X889" s="211"/>
      <c r="Y889" s="211"/>
      <c r="Z889" s="211"/>
    </row>
    <row r="890" spans="1:26" ht="15.75" customHeight="1">
      <c r="A890" s="211"/>
      <c r="B890" s="211"/>
      <c r="C890" s="211"/>
      <c r="D890" s="211"/>
      <c r="E890" s="211"/>
      <c r="F890" s="211"/>
      <c r="G890" s="211"/>
      <c r="H890" s="211"/>
      <c r="I890" s="211"/>
      <c r="J890" s="211"/>
      <c r="K890" s="211"/>
      <c r="L890" s="211"/>
      <c r="M890" s="211"/>
      <c r="N890" s="211"/>
      <c r="O890" s="211"/>
      <c r="P890" s="211"/>
      <c r="Q890" s="211"/>
      <c r="R890" s="211"/>
      <c r="S890" s="211"/>
      <c r="T890" s="211"/>
      <c r="U890" s="211"/>
      <c r="V890" s="211"/>
      <c r="W890" s="211"/>
      <c r="X890" s="211"/>
      <c r="Y890" s="211"/>
      <c r="Z890" s="211"/>
    </row>
    <row r="891" spans="1:26" ht="15.75" customHeight="1">
      <c r="A891" s="211"/>
      <c r="B891" s="211"/>
      <c r="C891" s="211"/>
      <c r="D891" s="211"/>
      <c r="E891" s="211"/>
      <c r="F891" s="211"/>
      <c r="G891" s="211"/>
      <c r="H891" s="211"/>
      <c r="I891" s="211"/>
      <c r="J891" s="211"/>
      <c r="K891" s="211"/>
      <c r="L891" s="211"/>
      <c r="M891" s="211"/>
      <c r="N891" s="211"/>
      <c r="O891" s="211"/>
      <c r="P891" s="211"/>
      <c r="Q891" s="211"/>
      <c r="R891" s="211"/>
      <c r="S891" s="211"/>
      <c r="T891" s="211"/>
      <c r="U891" s="211"/>
      <c r="V891" s="211"/>
      <c r="W891" s="211"/>
      <c r="X891" s="211"/>
      <c r="Y891" s="211"/>
      <c r="Z891" s="211"/>
    </row>
    <row r="892" spans="1:26" ht="15.75" customHeight="1">
      <c r="A892" s="211"/>
      <c r="B892" s="211"/>
      <c r="C892" s="211"/>
      <c r="D892" s="211"/>
      <c r="E892" s="211"/>
      <c r="F892" s="211"/>
      <c r="G892" s="211"/>
      <c r="H892" s="211"/>
      <c r="I892" s="211"/>
      <c r="J892" s="211"/>
      <c r="K892" s="211"/>
      <c r="L892" s="211"/>
      <c r="M892" s="211"/>
      <c r="N892" s="211"/>
      <c r="O892" s="211"/>
      <c r="P892" s="211"/>
      <c r="Q892" s="211"/>
      <c r="R892" s="211"/>
      <c r="S892" s="211"/>
      <c r="T892" s="211"/>
      <c r="U892" s="211"/>
      <c r="V892" s="211"/>
      <c r="W892" s="211"/>
      <c r="X892" s="211"/>
      <c r="Y892" s="211"/>
      <c r="Z892" s="211"/>
    </row>
    <row r="893" spans="1:26" ht="15.75" customHeight="1">
      <c r="A893" s="211"/>
      <c r="B893" s="211"/>
      <c r="C893" s="211"/>
      <c r="D893" s="211"/>
      <c r="E893" s="211"/>
      <c r="F893" s="211"/>
      <c r="G893" s="211"/>
      <c r="H893" s="211"/>
      <c r="I893" s="211"/>
      <c r="J893" s="211"/>
      <c r="K893" s="211"/>
      <c r="L893" s="211"/>
      <c r="M893" s="211"/>
      <c r="N893" s="211"/>
      <c r="O893" s="211"/>
      <c r="P893" s="211"/>
      <c r="Q893" s="211"/>
      <c r="R893" s="211"/>
      <c r="S893" s="211"/>
      <c r="T893" s="211"/>
      <c r="U893" s="211"/>
      <c r="V893" s="211"/>
      <c r="W893" s="211"/>
      <c r="X893" s="211"/>
      <c r="Y893" s="211"/>
      <c r="Z893" s="211"/>
    </row>
    <row r="894" spans="1:26" ht="15.75" customHeight="1">
      <c r="A894" s="211"/>
      <c r="B894" s="211"/>
      <c r="C894" s="211"/>
      <c r="D894" s="211"/>
      <c r="E894" s="211"/>
      <c r="F894" s="211"/>
      <c r="G894" s="211"/>
      <c r="H894" s="211"/>
      <c r="I894" s="211"/>
      <c r="J894" s="211"/>
      <c r="K894" s="211"/>
      <c r="L894" s="211"/>
      <c r="M894" s="211"/>
      <c r="N894" s="211"/>
      <c r="O894" s="211"/>
      <c r="P894" s="211"/>
      <c r="Q894" s="211"/>
      <c r="R894" s="211"/>
      <c r="S894" s="211"/>
      <c r="T894" s="211"/>
      <c r="U894" s="211"/>
      <c r="V894" s="211"/>
      <c r="W894" s="211"/>
      <c r="X894" s="211"/>
      <c r="Y894" s="211"/>
      <c r="Z894" s="211"/>
    </row>
    <row r="895" spans="1:26" ht="15.75" customHeight="1">
      <c r="A895" s="211"/>
      <c r="B895" s="211"/>
      <c r="C895" s="211"/>
      <c r="D895" s="211"/>
      <c r="E895" s="211"/>
      <c r="F895" s="211"/>
      <c r="G895" s="211"/>
      <c r="H895" s="211"/>
      <c r="I895" s="211"/>
      <c r="J895" s="211"/>
      <c r="K895" s="211"/>
      <c r="L895" s="211"/>
      <c r="M895" s="211"/>
      <c r="N895" s="211"/>
      <c r="O895" s="211"/>
      <c r="P895" s="211"/>
      <c r="Q895" s="211"/>
      <c r="R895" s="211"/>
      <c r="S895" s="211"/>
      <c r="T895" s="211"/>
      <c r="U895" s="211"/>
      <c r="V895" s="211"/>
      <c r="W895" s="211"/>
      <c r="X895" s="211"/>
      <c r="Y895" s="211"/>
      <c r="Z895" s="211"/>
    </row>
    <row r="896" spans="1:26" ht="15.75" customHeight="1">
      <c r="A896" s="211"/>
      <c r="B896" s="211"/>
      <c r="C896" s="211"/>
      <c r="D896" s="211"/>
      <c r="E896" s="211"/>
      <c r="F896" s="211"/>
      <c r="G896" s="211"/>
      <c r="H896" s="211"/>
      <c r="I896" s="211"/>
      <c r="J896" s="211"/>
      <c r="K896" s="211"/>
      <c r="L896" s="211"/>
      <c r="M896" s="211"/>
      <c r="N896" s="211"/>
      <c r="O896" s="211"/>
      <c r="P896" s="211"/>
      <c r="Q896" s="211"/>
      <c r="R896" s="211"/>
      <c r="S896" s="211"/>
      <c r="T896" s="211"/>
      <c r="U896" s="211"/>
      <c r="V896" s="211"/>
      <c r="W896" s="211"/>
      <c r="X896" s="211"/>
      <c r="Y896" s="211"/>
      <c r="Z896" s="211"/>
    </row>
    <row r="897" spans="1:26" ht="15.75" customHeight="1">
      <c r="A897" s="211"/>
      <c r="B897" s="211"/>
      <c r="C897" s="211"/>
      <c r="D897" s="211"/>
      <c r="E897" s="211"/>
      <c r="F897" s="211"/>
      <c r="G897" s="211"/>
      <c r="H897" s="211"/>
      <c r="I897" s="211"/>
      <c r="J897" s="211"/>
      <c r="K897" s="211"/>
      <c r="L897" s="211"/>
      <c r="M897" s="211"/>
      <c r="N897" s="211"/>
      <c r="O897" s="211"/>
      <c r="P897" s="211"/>
      <c r="Q897" s="211"/>
      <c r="R897" s="211"/>
      <c r="S897" s="211"/>
      <c r="T897" s="211"/>
      <c r="U897" s="211"/>
      <c r="V897" s="211"/>
      <c r="W897" s="211"/>
      <c r="X897" s="211"/>
      <c r="Y897" s="211"/>
      <c r="Z897" s="211"/>
    </row>
    <row r="898" spans="1:26" ht="15.75" customHeight="1">
      <c r="A898" s="211"/>
      <c r="B898" s="211"/>
      <c r="C898" s="211"/>
      <c r="D898" s="211"/>
      <c r="E898" s="211"/>
      <c r="F898" s="211"/>
      <c r="G898" s="211"/>
      <c r="H898" s="211"/>
      <c r="I898" s="211"/>
      <c r="J898" s="211"/>
      <c r="K898" s="211"/>
      <c r="L898" s="211"/>
      <c r="M898" s="211"/>
      <c r="N898" s="211"/>
      <c r="O898" s="211"/>
      <c r="P898" s="211"/>
      <c r="Q898" s="211"/>
      <c r="R898" s="211"/>
      <c r="S898" s="211"/>
      <c r="T898" s="211"/>
      <c r="U898" s="211"/>
      <c r="V898" s="211"/>
      <c r="W898" s="211"/>
      <c r="X898" s="211"/>
      <c r="Y898" s="211"/>
      <c r="Z898" s="211"/>
    </row>
    <row r="899" spans="1:26" ht="15.75" customHeight="1">
      <c r="A899" s="211"/>
      <c r="B899" s="211"/>
      <c r="C899" s="211"/>
      <c r="D899" s="211"/>
      <c r="E899" s="211"/>
      <c r="F899" s="211"/>
      <c r="G899" s="211"/>
      <c r="H899" s="211"/>
      <c r="I899" s="211"/>
      <c r="J899" s="211"/>
      <c r="K899" s="211"/>
      <c r="L899" s="211"/>
      <c r="M899" s="211"/>
      <c r="N899" s="211"/>
      <c r="O899" s="211"/>
      <c r="P899" s="211"/>
      <c r="Q899" s="211"/>
      <c r="R899" s="211"/>
      <c r="S899" s="211"/>
      <c r="T899" s="211"/>
      <c r="U899" s="211"/>
      <c r="V899" s="211"/>
      <c r="W899" s="211"/>
      <c r="X899" s="211"/>
      <c r="Y899" s="211"/>
      <c r="Z899" s="211"/>
    </row>
    <row r="900" spans="1:26" ht="15.75" customHeight="1">
      <c r="A900" s="211"/>
      <c r="B900" s="211"/>
      <c r="C900" s="211"/>
      <c r="D900" s="211"/>
      <c r="E900" s="211"/>
      <c r="F900" s="211"/>
      <c r="G900" s="211"/>
      <c r="H900" s="211"/>
      <c r="I900" s="211"/>
      <c r="J900" s="211"/>
      <c r="K900" s="211"/>
      <c r="L900" s="211"/>
      <c r="M900" s="211"/>
      <c r="N900" s="211"/>
      <c r="O900" s="211"/>
      <c r="P900" s="211"/>
      <c r="Q900" s="211"/>
      <c r="R900" s="211"/>
      <c r="S900" s="211"/>
      <c r="T900" s="211"/>
      <c r="U900" s="211"/>
      <c r="V900" s="211"/>
      <c r="W900" s="211"/>
      <c r="X900" s="211"/>
      <c r="Y900" s="211"/>
      <c r="Z900" s="211"/>
    </row>
    <row r="901" spans="1:26" ht="15.75" customHeight="1">
      <c r="A901" s="211"/>
      <c r="B901" s="211"/>
      <c r="C901" s="211"/>
      <c r="D901" s="211"/>
      <c r="E901" s="211"/>
      <c r="F901" s="211"/>
      <c r="G901" s="211"/>
      <c r="H901" s="211"/>
      <c r="I901" s="211"/>
      <c r="J901" s="211"/>
      <c r="K901" s="211"/>
      <c r="L901" s="211"/>
      <c r="M901" s="211"/>
      <c r="N901" s="211"/>
      <c r="O901" s="211"/>
      <c r="P901" s="211"/>
      <c r="Q901" s="211"/>
      <c r="R901" s="211"/>
      <c r="S901" s="211"/>
      <c r="T901" s="211"/>
      <c r="U901" s="211"/>
      <c r="V901" s="211"/>
      <c r="W901" s="211"/>
      <c r="X901" s="211"/>
      <c r="Y901" s="211"/>
      <c r="Z901" s="211"/>
    </row>
    <row r="902" spans="1:26" ht="15.75" customHeight="1">
      <c r="A902" s="211"/>
      <c r="B902" s="211"/>
      <c r="C902" s="211"/>
      <c r="D902" s="211"/>
      <c r="E902" s="211"/>
      <c r="F902" s="211"/>
      <c r="G902" s="211"/>
      <c r="H902" s="211"/>
      <c r="I902" s="211"/>
      <c r="J902" s="211"/>
      <c r="K902" s="211"/>
      <c r="L902" s="211"/>
      <c r="M902" s="211"/>
      <c r="N902" s="211"/>
      <c r="O902" s="211"/>
      <c r="P902" s="211"/>
      <c r="Q902" s="211"/>
      <c r="R902" s="211"/>
      <c r="S902" s="211"/>
      <c r="T902" s="211"/>
      <c r="U902" s="211"/>
      <c r="V902" s="211"/>
      <c r="W902" s="211"/>
      <c r="X902" s="211"/>
      <c r="Y902" s="211"/>
      <c r="Z902" s="211"/>
    </row>
    <row r="903" spans="1:26" ht="15.75" customHeight="1">
      <c r="A903" s="211"/>
      <c r="B903" s="211"/>
      <c r="C903" s="211"/>
      <c r="D903" s="211"/>
      <c r="E903" s="211"/>
      <c r="F903" s="211"/>
      <c r="G903" s="211"/>
      <c r="H903" s="211"/>
      <c r="I903" s="211"/>
      <c r="J903" s="211"/>
      <c r="K903" s="211"/>
      <c r="L903" s="211"/>
      <c r="M903" s="211"/>
      <c r="N903" s="211"/>
      <c r="O903" s="211"/>
      <c r="P903" s="211"/>
      <c r="Q903" s="211"/>
      <c r="R903" s="211"/>
      <c r="S903" s="211"/>
      <c r="T903" s="211"/>
      <c r="U903" s="211"/>
      <c r="V903" s="211"/>
      <c r="W903" s="211"/>
      <c r="X903" s="211"/>
      <c r="Y903" s="211"/>
      <c r="Z903" s="211"/>
    </row>
    <row r="904" spans="1:26" ht="15.75" customHeight="1">
      <c r="A904" s="211"/>
      <c r="B904" s="211"/>
      <c r="C904" s="211"/>
      <c r="D904" s="211"/>
      <c r="E904" s="211"/>
      <c r="F904" s="211"/>
      <c r="G904" s="211"/>
      <c r="H904" s="211"/>
      <c r="I904" s="211"/>
      <c r="J904" s="211"/>
      <c r="K904" s="211"/>
      <c r="L904" s="211"/>
      <c r="M904" s="211"/>
      <c r="N904" s="211"/>
      <c r="O904" s="211"/>
      <c r="P904" s="211"/>
      <c r="Q904" s="211"/>
      <c r="R904" s="211"/>
      <c r="S904" s="211"/>
      <c r="T904" s="211"/>
      <c r="U904" s="211"/>
      <c r="V904" s="211"/>
      <c r="W904" s="211"/>
      <c r="X904" s="211"/>
      <c r="Y904" s="211"/>
      <c r="Z904" s="211"/>
    </row>
    <row r="905" spans="1:26" ht="15.75" customHeight="1">
      <c r="A905" s="211"/>
      <c r="B905" s="211"/>
      <c r="C905" s="211"/>
      <c r="D905" s="211"/>
      <c r="E905" s="211"/>
      <c r="F905" s="211"/>
      <c r="G905" s="211"/>
      <c r="H905" s="211"/>
      <c r="I905" s="211"/>
      <c r="J905" s="211"/>
      <c r="K905" s="211"/>
      <c r="L905" s="211"/>
      <c r="M905" s="211"/>
      <c r="N905" s="211"/>
      <c r="O905" s="211"/>
      <c r="P905" s="211"/>
      <c r="Q905" s="211"/>
      <c r="R905" s="211"/>
      <c r="S905" s="211"/>
      <c r="T905" s="211"/>
      <c r="U905" s="211"/>
      <c r="V905" s="211"/>
      <c r="W905" s="211"/>
      <c r="X905" s="211"/>
      <c r="Y905" s="211"/>
      <c r="Z905" s="211"/>
    </row>
    <row r="906" spans="1:26" ht="15.75" customHeight="1">
      <c r="A906" s="211"/>
      <c r="B906" s="211"/>
      <c r="C906" s="211"/>
      <c r="D906" s="211"/>
      <c r="E906" s="211"/>
      <c r="F906" s="211"/>
      <c r="G906" s="211"/>
      <c r="H906" s="211"/>
      <c r="I906" s="211"/>
      <c r="J906" s="211"/>
      <c r="K906" s="211"/>
      <c r="L906" s="211"/>
      <c r="M906" s="211"/>
      <c r="N906" s="211"/>
      <c r="O906" s="211"/>
      <c r="P906" s="211"/>
      <c r="Q906" s="211"/>
      <c r="R906" s="211"/>
      <c r="S906" s="211"/>
      <c r="T906" s="211"/>
      <c r="U906" s="211"/>
      <c r="V906" s="211"/>
      <c r="W906" s="211"/>
      <c r="X906" s="211"/>
      <c r="Y906" s="211"/>
      <c r="Z906" s="211"/>
    </row>
    <row r="907" spans="1:26" ht="15.75" customHeight="1">
      <c r="A907" s="211"/>
      <c r="B907" s="211"/>
      <c r="C907" s="211"/>
      <c r="D907" s="211"/>
      <c r="E907" s="211"/>
      <c r="F907" s="211"/>
      <c r="G907" s="211"/>
      <c r="H907" s="211"/>
      <c r="I907" s="211"/>
      <c r="J907" s="211"/>
      <c r="K907" s="211"/>
      <c r="L907" s="211"/>
      <c r="M907" s="211"/>
      <c r="N907" s="211"/>
      <c r="O907" s="211"/>
      <c r="P907" s="211"/>
      <c r="Q907" s="211"/>
      <c r="R907" s="211"/>
      <c r="S907" s="211"/>
      <c r="T907" s="211"/>
      <c r="U907" s="211"/>
      <c r="V907" s="211"/>
      <c r="W907" s="211"/>
      <c r="X907" s="211"/>
      <c r="Y907" s="211"/>
      <c r="Z907" s="211"/>
    </row>
    <row r="908" spans="1:26" ht="15.75" customHeight="1">
      <c r="A908" s="211"/>
      <c r="B908" s="211"/>
      <c r="C908" s="211"/>
      <c r="D908" s="211"/>
      <c r="E908" s="211"/>
      <c r="F908" s="211"/>
      <c r="G908" s="211"/>
      <c r="H908" s="211"/>
      <c r="I908" s="211"/>
      <c r="J908" s="211"/>
      <c r="K908" s="211"/>
      <c r="L908" s="211"/>
      <c r="M908" s="211"/>
      <c r="N908" s="211"/>
      <c r="O908" s="211"/>
      <c r="P908" s="211"/>
      <c r="Q908" s="211"/>
      <c r="R908" s="211"/>
      <c r="S908" s="211"/>
      <c r="T908" s="211"/>
      <c r="U908" s="211"/>
      <c r="V908" s="211"/>
      <c r="W908" s="211"/>
      <c r="X908" s="211"/>
      <c r="Y908" s="211"/>
      <c r="Z908" s="211"/>
    </row>
    <row r="909" spans="1:26" ht="15.75" customHeight="1">
      <c r="A909" s="211"/>
      <c r="B909" s="211"/>
      <c r="C909" s="211"/>
      <c r="D909" s="211"/>
      <c r="E909" s="211"/>
      <c r="F909" s="211"/>
      <c r="G909" s="211"/>
      <c r="H909" s="211"/>
      <c r="I909" s="211"/>
      <c r="J909" s="211"/>
      <c r="K909" s="211"/>
      <c r="L909" s="211"/>
      <c r="M909" s="211"/>
      <c r="N909" s="211"/>
      <c r="O909" s="211"/>
      <c r="P909" s="211"/>
      <c r="Q909" s="211"/>
      <c r="R909" s="211"/>
      <c r="S909" s="211"/>
      <c r="T909" s="211"/>
      <c r="U909" s="211"/>
      <c r="V909" s="211"/>
      <c r="W909" s="211"/>
      <c r="X909" s="211"/>
      <c r="Y909" s="211"/>
      <c r="Z909" s="211"/>
    </row>
    <row r="910" spans="1:26" ht="15.75" customHeight="1">
      <c r="A910" s="211"/>
      <c r="B910" s="211"/>
      <c r="C910" s="211"/>
      <c r="D910" s="211"/>
      <c r="E910" s="211"/>
      <c r="F910" s="211"/>
      <c r="G910" s="211"/>
      <c r="H910" s="211"/>
      <c r="I910" s="211"/>
      <c r="J910" s="211"/>
      <c r="K910" s="211"/>
      <c r="L910" s="211"/>
      <c r="M910" s="211"/>
      <c r="N910" s="211"/>
      <c r="O910" s="211"/>
      <c r="P910" s="211"/>
      <c r="Q910" s="211"/>
      <c r="R910" s="211"/>
      <c r="S910" s="211"/>
      <c r="T910" s="211"/>
      <c r="U910" s="211"/>
      <c r="V910" s="211"/>
      <c r="W910" s="211"/>
      <c r="X910" s="211"/>
      <c r="Y910" s="211"/>
      <c r="Z910" s="211"/>
    </row>
    <row r="911" spans="1:26" ht="15.75" customHeight="1">
      <c r="A911" s="211"/>
      <c r="B911" s="211"/>
      <c r="C911" s="211"/>
      <c r="D911" s="211"/>
      <c r="E911" s="211"/>
      <c r="F911" s="211"/>
      <c r="G911" s="211"/>
      <c r="H911" s="211"/>
      <c r="I911" s="211"/>
      <c r="J911" s="211"/>
      <c r="K911" s="211"/>
      <c r="L911" s="211"/>
      <c r="M911" s="211"/>
      <c r="N911" s="211"/>
      <c r="O911" s="211"/>
      <c r="P911" s="211"/>
      <c r="Q911" s="211"/>
      <c r="R911" s="211"/>
      <c r="S911" s="211"/>
      <c r="T911" s="211"/>
      <c r="U911" s="211"/>
      <c r="V911" s="211"/>
      <c r="W911" s="211"/>
      <c r="X911" s="211"/>
      <c r="Y911" s="211"/>
      <c r="Z911" s="211"/>
    </row>
    <row r="912" spans="1:26" ht="15.75" customHeight="1">
      <c r="A912" s="211"/>
      <c r="B912" s="211"/>
      <c r="C912" s="211"/>
      <c r="D912" s="211"/>
      <c r="E912" s="211"/>
      <c r="F912" s="211"/>
      <c r="G912" s="211"/>
      <c r="H912" s="211"/>
      <c r="I912" s="211"/>
      <c r="J912" s="211"/>
      <c r="K912" s="211"/>
      <c r="L912" s="211"/>
      <c r="M912" s="211"/>
      <c r="N912" s="211"/>
      <c r="O912" s="211"/>
      <c r="P912" s="211"/>
      <c r="Q912" s="211"/>
      <c r="R912" s="211"/>
      <c r="S912" s="211"/>
      <c r="T912" s="211"/>
      <c r="U912" s="211"/>
      <c r="V912" s="211"/>
      <c r="W912" s="211"/>
      <c r="X912" s="211"/>
      <c r="Y912" s="211"/>
      <c r="Z912" s="211"/>
    </row>
    <row r="913" spans="1:26" ht="15.75" customHeight="1">
      <c r="A913" s="211"/>
      <c r="B913" s="211"/>
      <c r="C913" s="211"/>
      <c r="D913" s="211"/>
      <c r="E913" s="211"/>
      <c r="F913" s="211"/>
      <c r="G913" s="211"/>
      <c r="H913" s="211"/>
      <c r="I913" s="211"/>
      <c r="J913" s="211"/>
      <c r="K913" s="211"/>
      <c r="L913" s="211"/>
      <c r="M913" s="211"/>
      <c r="N913" s="211"/>
      <c r="O913" s="211"/>
      <c r="P913" s="211"/>
      <c r="Q913" s="211"/>
      <c r="R913" s="211"/>
      <c r="S913" s="211"/>
      <c r="T913" s="211"/>
      <c r="U913" s="211"/>
      <c r="V913" s="211"/>
      <c r="W913" s="211"/>
      <c r="X913" s="211"/>
      <c r="Y913" s="211"/>
      <c r="Z913" s="211"/>
    </row>
    <row r="914" spans="1:26" ht="15.75" customHeight="1">
      <c r="A914" s="211"/>
      <c r="B914" s="211"/>
      <c r="C914" s="211"/>
      <c r="D914" s="211"/>
      <c r="E914" s="211"/>
      <c r="F914" s="211"/>
      <c r="G914" s="211"/>
      <c r="H914" s="211"/>
      <c r="I914" s="211"/>
      <c r="J914" s="211"/>
      <c r="K914" s="211"/>
      <c r="L914" s="211"/>
      <c r="M914" s="211"/>
      <c r="N914" s="211"/>
      <c r="O914" s="211"/>
      <c r="P914" s="211"/>
      <c r="Q914" s="211"/>
      <c r="R914" s="211"/>
      <c r="S914" s="211"/>
      <c r="T914" s="211"/>
      <c r="U914" s="211"/>
      <c r="V914" s="211"/>
      <c r="W914" s="211"/>
      <c r="X914" s="211"/>
      <c r="Y914" s="211"/>
      <c r="Z914" s="211"/>
    </row>
    <row r="915" spans="1:26" ht="15.75" customHeight="1">
      <c r="A915" s="211"/>
      <c r="B915" s="211"/>
      <c r="C915" s="211"/>
      <c r="D915" s="211"/>
      <c r="E915" s="211"/>
      <c r="F915" s="211"/>
      <c r="G915" s="211"/>
      <c r="H915" s="211"/>
      <c r="I915" s="211"/>
      <c r="J915" s="211"/>
      <c r="K915" s="211"/>
      <c r="L915" s="211"/>
      <c r="M915" s="211"/>
      <c r="N915" s="211"/>
      <c r="O915" s="211"/>
      <c r="P915" s="211"/>
      <c r="Q915" s="211"/>
      <c r="R915" s="211"/>
      <c r="S915" s="211"/>
      <c r="T915" s="211"/>
      <c r="U915" s="211"/>
      <c r="V915" s="211"/>
      <c r="W915" s="211"/>
      <c r="X915" s="211"/>
      <c r="Y915" s="211"/>
      <c r="Z915" s="211"/>
    </row>
    <row r="916" spans="1:26" ht="15.75" customHeight="1">
      <c r="A916" s="211"/>
      <c r="B916" s="211"/>
      <c r="C916" s="211"/>
      <c r="D916" s="211"/>
      <c r="E916" s="211"/>
      <c r="F916" s="211"/>
      <c r="G916" s="211"/>
      <c r="H916" s="211"/>
      <c r="I916" s="211"/>
      <c r="J916" s="211"/>
      <c r="K916" s="211"/>
      <c r="L916" s="211"/>
      <c r="M916" s="211"/>
      <c r="N916" s="211"/>
      <c r="O916" s="211"/>
      <c r="P916" s="211"/>
      <c r="Q916" s="211"/>
      <c r="R916" s="211"/>
      <c r="S916" s="211"/>
      <c r="T916" s="211"/>
      <c r="U916" s="211"/>
      <c r="V916" s="211"/>
      <c r="W916" s="211"/>
      <c r="X916" s="211"/>
      <c r="Y916" s="211"/>
      <c r="Z916" s="211"/>
    </row>
    <row r="917" spans="1:26" ht="15.75" customHeight="1">
      <c r="A917" s="211"/>
      <c r="B917" s="211"/>
      <c r="C917" s="211"/>
      <c r="D917" s="211"/>
      <c r="E917" s="211"/>
      <c r="F917" s="211"/>
      <c r="G917" s="211"/>
      <c r="H917" s="211"/>
      <c r="I917" s="211"/>
      <c r="J917" s="211"/>
      <c r="K917" s="211"/>
      <c r="L917" s="211"/>
      <c r="M917" s="211"/>
      <c r="N917" s="211"/>
      <c r="O917" s="211"/>
      <c r="P917" s="211"/>
      <c r="Q917" s="211"/>
      <c r="R917" s="211"/>
      <c r="S917" s="211"/>
      <c r="T917" s="211"/>
      <c r="U917" s="211"/>
      <c r="V917" s="211"/>
      <c r="W917" s="211"/>
      <c r="X917" s="211"/>
      <c r="Y917" s="211"/>
      <c r="Z917" s="211"/>
    </row>
    <row r="918" spans="1:26" ht="15.75" customHeight="1">
      <c r="A918" s="211"/>
      <c r="B918" s="211"/>
      <c r="C918" s="211"/>
      <c r="D918" s="211"/>
      <c r="E918" s="211"/>
      <c r="F918" s="211"/>
      <c r="G918" s="211"/>
      <c r="H918" s="211"/>
      <c r="I918" s="211"/>
      <c r="J918" s="211"/>
      <c r="K918" s="211"/>
      <c r="L918" s="211"/>
      <c r="M918" s="211"/>
      <c r="N918" s="211"/>
      <c r="O918" s="211"/>
      <c r="P918" s="211"/>
      <c r="Q918" s="211"/>
      <c r="R918" s="211"/>
      <c r="S918" s="211"/>
      <c r="T918" s="211"/>
      <c r="U918" s="211"/>
      <c r="V918" s="211"/>
      <c r="W918" s="211"/>
      <c r="X918" s="211"/>
      <c r="Y918" s="211"/>
      <c r="Z918" s="211"/>
    </row>
    <row r="919" spans="1:26" ht="15.75" customHeight="1">
      <c r="A919" s="211"/>
      <c r="B919" s="211"/>
      <c r="C919" s="211"/>
      <c r="D919" s="211"/>
      <c r="E919" s="211"/>
      <c r="F919" s="211"/>
      <c r="G919" s="211"/>
      <c r="H919" s="211"/>
      <c r="I919" s="211"/>
      <c r="J919" s="211"/>
      <c r="K919" s="211"/>
      <c r="L919" s="211"/>
      <c r="M919" s="211"/>
      <c r="N919" s="211"/>
      <c r="O919" s="211"/>
      <c r="P919" s="211"/>
      <c r="Q919" s="211"/>
      <c r="R919" s="211"/>
      <c r="S919" s="211"/>
      <c r="T919" s="211"/>
      <c r="U919" s="211"/>
      <c r="V919" s="211"/>
      <c r="W919" s="211"/>
      <c r="X919" s="211"/>
      <c r="Y919" s="211"/>
      <c r="Z919" s="211"/>
    </row>
    <row r="920" spans="1:26" ht="15.75" customHeight="1">
      <c r="A920" s="211"/>
      <c r="B920" s="211"/>
      <c r="C920" s="211"/>
      <c r="D920" s="211"/>
      <c r="E920" s="211"/>
      <c r="F920" s="211"/>
      <c r="G920" s="211"/>
      <c r="H920" s="211"/>
      <c r="I920" s="211"/>
      <c r="J920" s="211"/>
      <c r="K920" s="211"/>
      <c r="L920" s="211"/>
      <c r="M920" s="211"/>
      <c r="N920" s="211"/>
      <c r="O920" s="211"/>
      <c r="P920" s="211"/>
      <c r="Q920" s="211"/>
      <c r="R920" s="211"/>
      <c r="S920" s="211"/>
      <c r="T920" s="211"/>
      <c r="U920" s="211"/>
      <c r="V920" s="211"/>
      <c r="W920" s="211"/>
      <c r="X920" s="211"/>
      <c r="Y920" s="211"/>
      <c r="Z920" s="211"/>
    </row>
    <row r="921" spans="1:26" ht="15.75" customHeight="1">
      <c r="A921" s="211"/>
      <c r="B921" s="211"/>
      <c r="C921" s="211"/>
      <c r="D921" s="211"/>
      <c r="E921" s="211"/>
      <c r="F921" s="211"/>
      <c r="G921" s="211"/>
      <c r="H921" s="211"/>
      <c r="I921" s="211"/>
      <c r="J921" s="211"/>
      <c r="K921" s="211"/>
      <c r="L921" s="211"/>
      <c r="M921" s="211"/>
      <c r="N921" s="211"/>
      <c r="O921" s="211"/>
      <c r="P921" s="211"/>
      <c r="Q921" s="211"/>
      <c r="R921" s="211"/>
      <c r="S921" s="211"/>
      <c r="T921" s="211"/>
      <c r="U921" s="211"/>
      <c r="V921" s="211"/>
      <c r="W921" s="211"/>
      <c r="X921" s="211"/>
      <c r="Y921" s="211"/>
      <c r="Z921" s="211"/>
    </row>
    <row r="922" spans="1:26" ht="15.75" customHeight="1">
      <c r="A922" s="211"/>
      <c r="B922" s="211"/>
      <c r="C922" s="211"/>
      <c r="D922" s="211"/>
      <c r="E922" s="211"/>
      <c r="F922" s="211"/>
      <c r="G922" s="211"/>
      <c r="H922" s="211"/>
      <c r="I922" s="211"/>
      <c r="J922" s="211"/>
      <c r="K922" s="211"/>
      <c r="L922" s="211"/>
      <c r="M922" s="211"/>
      <c r="N922" s="211"/>
      <c r="O922" s="211"/>
      <c r="P922" s="211"/>
      <c r="Q922" s="211"/>
      <c r="R922" s="211"/>
      <c r="S922" s="211"/>
      <c r="T922" s="211"/>
      <c r="U922" s="211"/>
      <c r="V922" s="211"/>
      <c r="W922" s="211"/>
      <c r="X922" s="211"/>
      <c r="Y922" s="211"/>
      <c r="Z922" s="211"/>
    </row>
    <row r="923" spans="1:26" ht="15.75" customHeight="1">
      <c r="A923" s="211"/>
      <c r="B923" s="211"/>
      <c r="C923" s="211"/>
      <c r="D923" s="211"/>
      <c r="E923" s="211"/>
      <c r="F923" s="211"/>
      <c r="G923" s="211"/>
      <c r="H923" s="211"/>
      <c r="I923" s="211"/>
      <c r="J923" s="211"/>
      <c r="K923" s="211"/>
      <c r="L923" s="211"/>
      <c r="M923" s="211"/>
      <c r="N923" s="211"/>
      <c r="O923" s="211"/>
      <c r="P923" s="211"/>
      <c r="Q923" s="211"/>
      <c r="R923" s="211"/>
      <c r="S923" s="211"/>
      <c r="T923" s="211"/>
      <c r="U923" s="211"/>
      <c r="V923" s="211"/>
      <c r="W923" s="211"/>
      <c r="X923" s="211"/>
      <c r="Y923" s="211"/>
      <c r="Z923" s="211"/>
    </row>
    <row r="924" spans="1:26" ht="15.75" customHeight="1">
      <c r="A924" s="211"/>
      <c r="B924" s="211"/>
      <c r="C924" s="211"/>
      <c r="D924" s="211"/>
      <c r="E924" s="211"/>
      <c r="F924" s="211"/>
      <c r="G924" s="211"/>
      <c r="H924" s="211"/>
      <c r="I924" s="211"/>
      <c r="J924" s="211"/>
      <c r="K924" s="211"/>
      <c r="L924" s="211"/>
      <c r="M924" s="211"/>
      <c r="N924" s="211"/>
      <c r="O924" s="211"/>
      <c r="P924" s="211"/>
      <c r="Q924" s="211"/>
      <c r="R924" s="211"/>
      <c r="S924" s="211"/>
      <c r="T924" s="211"/>
      <c r="U924" s="211"/>
      <c r="V924" s="211"/>
      <c r="W924" s="211"/>
      <c r="X924" s="211"/>
      <c r="Y924" s="211"/>
      <c r="Z924" s="211"/>
    </row>
    <row r="925" spans="1:26" ht="15.75" customHeight="1">
      <c r="A925" s="211"/>
      <c r="B925" s="211"/>
      <c r="C925" s="211"/>
      <c r="D925" s="211"/>
      <c r="E925" s="211"/>
      <c r="F925" s="211"/>
      <c r="G925" s="211"/>
      <c r="H925" s="211"/>
      <c r="I925" s="211"/>
      <c r="J925" s="211"/>
      <c r="K925" s="211"/>
      <c r="L925" s="211"/>
      <c r="M925" s="211"/>
      <c r="N925" s="211"/>
      <c r="O925" s="211"/>
      <c r="P925" s="211"/>
      <c r="Q925" s="211"/>
      <c r="R925" s="211"/>
      <c r="S925" s="211"/>
      <c r="T925" s="211"/>
      <c r="U925" s="211"/>
      <c r="V925" s="211"/>
      <c r="W925" s="211"/>
      <c r="X925" s="211"/>
      <c r="Y925" s="211"/>
      <c r="Z925" s="211"/>
    </row>
    <row r="926" spans="1:26" ht="15.75" customHeight="1">
      <c r="A926" s="211"/>
      <c r="B926" s="211"/>
      <c r="C926" s="211"/>
      <c r="D926" s="211"/>
      <c r="E926" s="211"/>
      <c r="F926" s="211"/>
      <c r="G926" s="211"/>
      <c r="H926" s="211"/>
      <c r="I926" s="211"/>
      <c r="J926" s="211"/>
      <c r="K926" s="211"/>
      <c r="L926" s="211"/>
      <c r="M926" s="211"/>
      <c r="N926" s="211"/>
      <c r="O926" s="211"/>
      <c r="P926" s="211"/>
      <c r="Q926" s="211"/>
      <c r="R926" s="211"/>
      <c r="S926" s="211"/>
      <c r="T926" s="211"/>
      <c r="U926" s="211"/>
      <c r="V926" s="211"/>
      <c r="W926" s="211"/>
      <c r="X926" s="211"/>
      <c r="Y926" s="211"/>
      <c r="Z926" s="211"/>
    </row>
    <row r="927" spans="1:26" ht="15.75" customHeight="1">
      <c r="A927" s="211"/>
      <c r="B927" s="211"/>
      <c r="C927" s="211"/>
      <c r="D927" s="211"/>
      <c r="E927" s="211"/>
      <c r="F927" s="211"/>
      <c r="G927" s="211"/>
      <c r="H927" s="211"/>
      <c r="I927" s="211"/>
      <c r="J927" s="211"/>
      <c r="K927" s="211"/>
      <c r="L927" s="211"/>
      <c r="M927" s="211"/>
      <c r="N927" s="211"/>
      <c r="O927" s="211"/>
      <c r="P927" s="211"/>
      <c r="Q927" s="211"/>
      <c r="R927" s="211"/>
      <c r="S927" s="211"/>
      <c r="T927" s="211"/>
      <c r="U927" s="211"/>
      <c r="V927" s="211"/>
      <c r="W927" s="211"/>
      <c r="X927" s="211"/>
      <c r="Y927" s="211"/>
      <c r="Z927" s="211"/>
    </row>
    <row r="928" spans="1:26" ht="15.75" customHeight="1">
      <c r="A928" s="211"/>
      <c r="B928" s="211"/>
      <c r="C928" s="211"/>
      <c r="D928" s="211"/>
      <c r="E928" s="211"/>
      <c r="F928" s="211"/>
      <c r="G928" s="211"/>
      <c r="H928" s="211"/>
      <c r="I928" s="211"/>
      <c r="J928" s="211"/>
      <c r="K928" s="211"/>
      <c r="L928" s="211"/>
      <c r="M928" s="211"/>
      <c r="N928" s="211"/>
      <c r="O928" s="211"/>
      <c r="P928" s="211"/>
      <c r="Q928" s="211"/>
      <c r="R928" s="211"/>
      <c r="S928" s="211"/>
      <c r="T928" s="211"/>
      <c r="U928" s="211"/>
      <c r="V928" s="211"/>
      <c r="W928" s="211"/>
      <c r="X928" s="211"/>
      <c r="Y928" s="211"/>
      <c r="Z928" s="211"/>
    </row>
    <row r="929" spans="1:26" ht="15.75" customHeight="1">
      <c r="A929" s="211"/>
      <c r="B929" s="211"/>
      <c r="C929" s="211"/>
      <c r="D929" s="211"/>
      <c r="E929" s="211"/>
      <c r="F929" s="211"/>
      <c r="G929" s="211"/>
      <c r="H929" s="211"/>
      <c r="I929" s="211"/>
      <c r="J929" s="211"/>
      <c r="K929" s="211"/>
      <c r="L929" s="211"/>
      <c r="M929" s="211"/>
      <c r="N929" s="211"/>
      <c r="O929" s="211"/>
      <c r="P929" s="211"/>
      <c r="Q929" s="211"/>
      <c r="R929" s="211"/>
      <c r="S929" s="211"/>
      <c r="T929" s="211"/>
      <c r="U929" s="211"/>
      <c r="V929" s="211"/>
      <c r="W929" s="211"/>
      <c r="X929" s="211"/>
      <c r="Y929" s="211"/>
      <c r="Z929" s="211"/>
    </row>
    <row r="930" spans="1:26" ht="15.75" customHeight="1">
      <c r="A930" s="211"/>
      <c r="B930" s="211"/>
      <c r="C930" s="211"/>
      <c r="D930" s="211"/>
      <c r="E930" s="211"/>
      <c r="F930" s="211"/>
      <c r="G930" s="211"/>
      <c r="H930" s="211"/>
      <c r="I930" s="211"/>
      <c r="J930" s="211"/>
      <c r="K930" s="211"/>
      <c r="L930" s="211"/>
      <c r="M930" s="211"/>
      <c r="N930" s="211"/>
      <c r="O930" s="211"/>
      <c r="P930" s="211"/>
      <c r="Q930" s="211"/>
      <c r="R930" s="211"/>
      <c r="S930" s="211"/>
      <c r="T930" s="211"/>
      <c r="U930" s="211"/>
      <c r="V930" s="211"/>
      <c r="W930" s="211"/>
      <c r="X930" s="211"/>
      <c r="Y930" s="211"/>
      <c r="Z930" s="211"/>
    </row>
    <row r="931" spans="1:26" ht="15.75" customHeight="1">
      <c r="A931" s="211"/>
      <c r="B931" s="211"/>
      <c r="C931" s="211"/>
      <c r="D931" s="211"/>
      <c r="E931" s="211"/>
      <c r="F931" s="211"/>
      <c r="G931" s="211"/>
      <c r="H931" s="211"/>
      <c r="I931" s="211"/>
      <c r="J931" s="211"/>
      <c r="K931" s="211"/>
      <c r="L931" s="211"/>
      <c r="M931" s="211"/>
      <c r="N931" s="211"/>
      <c r="O931" s="211"/>
      <c r="P931" s="211"/>
      <c r="Q931" s="211"/>
      <c r="R931" s="211"/>
      <c r="S931" s="211"/>
      <c r="T931" s="211"/>
      <c r="U931" s="211"/>
      <c r="V931" s="211"/>
      <c r="W931" s="211"/>
      <c r="X931" s="211"/>
      <c r="Y931" s="211"/>
      <c r="Z931" s="211"/>
    </row>
    <row r="932" spans="1:26" ht="15.75" customHeight="1">
      <c r="A932" s="211"/>
      <c r="B932" s="211"/>
      <c r="C932" s="211"/>
      <c r="D932" s="211"/>
      <c r="E932" s="211"/>
      <c r="F932" s="211"/>
      <c r="G932" s="211"/>
      <c r="H932" s="211"/>
      <c r="I932" s="211"/>
      <c r="J932" s="211"/>
      <c r="K932" s="211"/>
      <c r="L932" s="211"/>
      <c r="M932" s="211"/>
      <c r="N932" s="211"/>
      <c r="O932" s="211"/>
      <c r="P932" s="211"/>
      <c r="Q932" s="211"/>
      <c r="R932" s="211"/>
      <c r="S932" s="211"/>
      <c r="T932" s="211"/>
      <c r="U932" s="211"/>
      <c r="V932" s="211"/>
      <c r="W932" s="211"/>
      <c r="X932" s="211"/>
      <c r="Y932" s="211"/>
      <c r="Z932" s="211"/>
    </row>
    <row r="933" spans="1:26" ht="15.75" customHeight="1">
      <c r="A933" s="211"/>
      <c r="B933" s="211"/>
      <c r="C933" s="211"/>
      <c r="D933" s="211"/>
      <c r="E933" s="211"/>
      <c r="F933" s="211"/>
      <c r="G933" s="211"/>
      <c r="H933" s="211"/>
      <c r="I933" s="211"/>
      <c r="J933" s="211"/>
      <c r="K933" s="211"/>
      <c r="L933" s="211"/>
      <c r="M933" s="211"/>
      <c r="N933" s="211"/>
      <c r="O933" s="211"/>
      <c r="P933" s="211"/>
      <c r="Q933" s="211"/>
      <c r="R933" s="211"/>
      <c r="S933" s="211"/>
      <c r="T933" s="211"/>
      <c r="U933" s="211"/>
      <c r="V933" s="211"/>
      <c r="W933" s="211"/>
      <c r="X933" s="211"/>
      <c r="Y933" s="211"/>
      <c r="Z933" s="211"/>
    </row>
    <row r="934" spans="1:26" ht="15.75" customHeight="1">
      <c r="A934" s="211"/>
      <c r="B934" s="211"/>
      <c r="C934" s="211"/>
      <c r="D934" s="211"/>
      <c r="E934" s="211"/>
      <c r="F934" s="211"/>
      <c r="G934" s="211"/>
      <c r="H934" s="211"/>
      <c r="I934" s="211"/>
      <c r="J934" s="211"/>
      <c r="K934" s="211"/>
      <c r="L934" s="211"/>
      <c r="M934" s="211"/>
      <c r="N934" s="211"/>
      <c r="O934" s="211"/>
      <c r="P934" s="211"/>
      <c r="Q934" s="211"/>
      <c r="R934" s="211"/>
      <c r="S934" s="211"/>
      <c r="T934" s="211"/>
      <c r="U934" s="211"/>
      <c r="V934" s="211"/>
      <c r="W934" s="211"/>
      <c r="X934" s="211"/>
      <c r="Y934" s="211"/>
      <c r="Z934" s="211"/>
    </row>
    <row r="935" spans="1:26" ht="15.75" customHeight="1">
      <c r="A935" s="211"/>
      <c r="B935" s="211"/>
      <c r="C935" s="211"/>
      <c r="D935" s="211"/>
      <c r="E935" s="211"/>
      <c r="F935" s="211"/>
      <c r="G935" s="211"/>
      <c r="H935" s="211"/>
      <c r="I935" s="211"/>
      <c r="J935" s="211"/>
      <c r="K935" s="211"/>
      <c r="L935" s="211"/>
      <c r="M935" s="211"/>
      <c r="N935" s="211"/>
      <c r="O935" s="211"/>
      <c r="P935" s="211"/>
      <c r="Q935" s="211"/>
      <c r="R935" s="211"/>
      <c r="S935" s="211"/>
      <c r="T935" s="211"/>
      <c r="U935" s="211"/>
      <c r="V935" s="211"/>
      <c r="W935" s="211"/>
      <c r="X935" s="211"/>
      <c r="Y935" s="211"/>
      <c r="Z935" s="211"/>
    </row>
    <row r="936" spans="1:26" ht="15.75" customHeight="1">
      <c r="A936" s="211"/>
      <c r="B936" s="211"/>
      <c r="C936" s="211"/>
      <c r="D936" s="211"/>
      <c r="E936" s="211"/>
      <c r="F936" s="211"/>
      <c r="G936" s="211"/>
      <c r="H936" s="211"/>
      <c r="I936" s="211"/>
      <c r="J936" s="211"/>
      <c r="K936" s="211"/>
      <c r="L936" s="211"/>
      <c r="M936" s="211"/>
      <c r="N936" s="211"/>
      <c r="O936" s="211"/>
      <c r="P936" s="211"/>
      <c r="Q936" s="211"/>
      <c r="R936" s="211"/>
      <c r="S936" s="211"/>
      <c r="T936" s="211"/>
      <c r="U936" s="211"/>
      <c r="V936" s="211"/>
      <c r="W936" s="211"/>
      <c r="X936" s="211"/>
      <c r="Y936" s="211"/>
      <c r="Z936" s="211"/>
    </row>
    <row r="937" spans="1:26" ht="15.75" customHeight="1">
      <c r="A937" s="211"/>
      <c r="B937" s="211"/>
      <c r="C937" s="211"/>
      <c r="D937" s="211"/>
      <c r="E937" s="211"/>
      <c r="F937" s="211"/>
      <c r="G937" s="211"/>
      <c r="H937" s="211"/>
      <c r="I937" s="211"/>
      <c r="J937" s="211"/>
      <c r="K937" s="211"/>
      <c r="L937" s="211"/>
      <c r="M937" s="211"/>
      <c r="N937" s="211"/>
      <c r="O937" s="211"/>
      <c r="P937" s="211"/>
      <c r="Q937" s="211"/>
      <c r="R937" s="211"/>
      <c r="S937" s="211"/>
      <c r="T937" s="211"/>
      <c r="U937" s="211"/>
      <c r="V937" s="211"/>
      <c r="W937" s="211"/>
      <c r="X937" s="211"/>
      <c r="Y937" s="211"/>
      <c r="Z937" s="211"/>
    </row>
    <row r="938" spans="1:26" ht="15.75" customHeight="1">
      <c r="A938" s="211"/>
      <c r="B938" s="211"/>
      <c r="C938" s="211"/>
      <c r="D938" s="211"/>
      <c r="E938" s="211"/>
      <c r="F938" s="211"/>
      <c r="G938" s="211"/>
      <c r="H938" s="211"/>
      <c r="I938" s="211"/>
      <c r="J938" s="211"/>
      <c r="K938" s="211"/>
      <c r="L938" s="211"/>
      <c r="M938" s="211"/>
      <c r="N938" s="211"/>
      <c r="O938" s="211"/>
      <c r="P938" s="211"/>
      <c r="Q938" s="211"/>
      <c r="R938" s="211"/>
      <c r="S938" s="211"/>
      <c r="T938" s="211"/>
      <c r="U938" s="211"/>
      <c r="V938" s="211"/>
      <c r="W938" s="211"/>
      <c r="X938" s="211"/>
      <c r="Y938" s="211"/>
      <c r="Z938" s="211"/>
    </row>
    <row r="939" spans="1:26" ht="15.75" customHeight="1">
      <c r="A939" s="211"/>
      <c r="B939" s="211"/>
      <c r="C939" s="211"/>
      <c r="D939" s="211"/>
      <c r="E939" s="211"/>
      <c r="F939" s="211"/>
      <c r="G939" s="211"/>
      <c r="H939" s="211"/>
      <c r="I939" s="211"/>
      <c r="J939" s="211"/>
      <c r="K939" s="211"/>
      <c r="L939" s="211"/>
      <c r="M939" s="211"/>
      <c r="N939" s="211"/>
      <c r="O939" s="211"/>
      <c r="P939" s="211"/>
      <c r="Q939" s="211"/>
      <c r="R939" s="211"/>
      <c r="S939" s="211"/>
      <c r="T939" s="211"/>
      <c r="U939" s="211"/>
      <c r="V939" s="211"/>
      <c r="W939" s="211"/>
      <c r="X939" s="211"/>
      <c r="Y939" s="211"/>
      <c r="Z939" s="211"/>
    </row>
    <row r="940" spans="1:26" ht="15.75" customHeight="1">
      <c r="A940" s="211"/>
      <c r="B940" s="211"/>
      <c r="C940" s="211"/>
      <c r="D940" s="211"/>
      <c r="E940" s="211"/>
      <c r="F940" s="211"/>
      <c r="G940" s="211"/>
      <c r="H940" s="211"/>
      <c r="I940" s="211"/>
      <c r="J940" s="211"/>
      <c r="K940" s="211"/>
      <c r="L940" s="211"/>
      <c r="M940" s="211"/>
      <c r="N940" s="211"/>
      <c r="O940" s="211"/>
      <c r="P940" s="211"/>
      <c r="Q940" s="211"/>
      <c r="R940" s="211"/>
      <c r="S940" s="211"/>
      <c r="T940" s="211"/>
      <c r="U940" s="211"/>
      <c r="V940" s="211"/>
      <c r="W940" s="211"/>
      <c r="X940" s="211"/>
      <c r="Y940" s="211"/>
      <c r="Z940" s="211"/>
    </row>
    <row r="941" spans="1:26" ht="15.75" customHeight="1">
      <c r="A941" s="211"/>
      <c r="B941" s="211"/>
      <c r="C941" s="211"/>
      <c r="D941" s="211"/>
      <c r="E941" s="211"/>
      <c r="F941" s="211"/>
      <c r="G941" s="211"/>
      <c r="H941" s="211"/>
      <c r="I941" s="211"/>
      <c r="J941" s="211"/>
      <c r="K941" s="211"/>
      <c r="L941" s="211"/>
      <c r="M941" s="211"/>
      <c r="N941" s="211"/>
      <c r="O941" s="211"/>
      <c r="P941" s="211"/>
      <c r="Q941" s="211"/>
      <c r="R941" s="211"/>
      <c r="S941" s="211"/>
      <c r="T941" s="211"/>
      <c r="U941" s="211"/>
      <c r="V941" s="211"/>
      <c r="W941" s="211"/>
      <c r="X941" s="211"/>
      <c r="Y941" s="211"/>
      <c r="Z941" s="211"/>
    </row>
    <row r="942" spans="1:26" ht="15.75" customHeight="1">
      <c r="A942" s="211"/>
      <c r="B942" s="211"/>
      <c r="C942" s="211"/>
      <c r="D942" s="211"/>
      <c r="E942" s="211"/>
      <c r="F942" s="211"/>
      <c r="G942" s="211"/>
      <c r="H942" s="211"/>
      <c r="I942" s="211"/>
      <c r="J942" s="211"/>
      <c r="K942" s="211"/>
      <c r="L942" s="211"/>
      <c r="M942" s="211"/>
      <c r="N942" s="211"/>
      <c r="O942" s="211"/>
      <c r="P942" s="211"/>
      <c r="Q942" s="211"/>
      <c r="R942" s="211"/>
      <c r="S942" s="211"/>
      <c r="T942" s="211"/>
      <c r="U942" s="211"/>
      <c r="V942" s="211"/>
      <c r="W942" s="211"/>
      <c r="X942" s="211"/>
      <c r="Y942" s="211"/>
      <c r="Z942" s="211"/>
    </row>
    <row r="943" spans="1:26" ht="15.75" customHeight="1">
      <c r="A943" s="211"/>
      <c r="B943" s="211"/>
      <c r="C943" s="211"/>
      <c r="D943" s="211"/>
      <c r="E943" s="211"/>
      <c r="F943" s="211"/>
      <c r="G943" s="211"/>
      <c r="H943" s="211"/>
      <c r="I943" s="211"/>
      <c r="J943" s="211"/>
      <c r="K943" s="211"/>
      <c r="L943" s="211"/>
      <c r="M943" s="211"/>
      <c r="N943" s="211"/>
      <c r="O943" s="211"/>
      <c r="P943" s="211"/>
      <c r="Q943" s="211"/>
      <c r="R943" s="211"/>
      <c r="S943" s="211"/>
      <c r="T943" s="211"/>
      <c r="U943" s="211"/>
      <c r="V943" s="211"/>
      <c r="W943" s="211"/>
      <c r="X943" s="211"/>
      <c r="Y943" s="211"/>
      <c r="Z943" s="211"/>
    </row>
    <row r="944" spans="1:26" ht="15.75" customHeight="1">
      <c r="A944" s="211"/>
      <c r="B944" s="211"/>
      <c r="C944" s="211"/>
      <c r="D944" s="211"/>
      <c r="E944" s="211"/>
      <c r="F944" s="211"/>
      <c r="G944" s="211"/>
      <c r="H944" s="211"/>
      <c r="I944" s="211"/>
      <c r="J944" s="211"/>
      <c r="K944" s="211"/>
      <c r="L944" s="211"/>
      <c r="M944" s="211"/>
      <c r="N944" s="211"/>
      <c r="O944" s="211"/>
      <c r="P944" s="211"/>
      <c r="Q944" s="211"/>
      <c r="R944" s="211"/>
      <c r="S944" s="211"/>
      <c r="T944" s="211"/>
      <c r="U944" s="211"/>
      <c r="V944" s="211"/>
      <c r="W944" s="211"/>
      <c r="X944" s="211"/>
      <c r="Y944" s="211"/>
      <c r="Z944" s="211"/>
    </row>
    <row r="945" spans="1:26" ht="15.75" customHeight="1">
      <c r="A945" s="211"/>
      <c r="B945" s="211"/>
      <c r="C945" s="211"/>
      <c r="D945" s="211"/>
      <c r="E945" s="211"/>
      <c r="F945" s="211"/>
      <c r="G945" s="211"/>
      <c r="H945" s="211"/>
      <c r="I945" s="211"/>
      <c r="J945" s="211"/>
      <c r="K945" s="211"/>
      <c r="L945" s="211"/>
      <c r="M945" s="211"/>
      <c r="N945" s="211"/>
      <c r="O945" s="211"/>
      <c r="P945" s="211"/>
      <c r="Q945" s="211"/>
      <c r="R945" s="211"/>
      <c r="S945" s="211"/>
      <c r="T945" s="211"/>
      <c r="U945" s="211"/>
      <c r="V945" s="211"/>
      <c r="W945" s="211"/>
      <c r="X945" s="211"/>
      <c r="Y945" s="211"/>
      <c r="Z945" s="211"/>
    </row>
    <row r="946" spans="1:26" ht="15.75" customHeight="1">
      <c r="A946" s="211"/>
      <c r="B946" s="211"/>
      <c r="C946" s="211"/>
      <c r="D946" s="211"/>
      <c r="E946" s="211"/>
      <c r="F946" s="211"/>
      <c r="G946" s="211"/>
      <c r="H946" s="211"/>
      <c r="I946" s="211"/>
      <c r="J946" s="211"/>
      <c r="K946" s="211"/>
      <c r="L946" s="211"/>
      <c r="M946" s="211"/>
      <c r="N946" s="211"/>
      <c r="O946" s="211"/>
      <c r="P946" s="211"/>
      <c r="Q946" s="211"/>
      <c r="R946" s="211"/>
      <c r="S946" s="211"/>
      <c r="T946" s="211"/>
      <c r="U946" s="211"/>
      <c r="V946" s="211"/>
      <c r="W946" s="211"/>
      <c r="X946" s="211"/>
      <c r="Y946" s="211"/>
      <c r="Z946" s="211"/>
    </row>
    <row r="947" spans="1:26" ht="15.75" customHeight="1">
      <c r="A947" s="211"/>
      <c r="B947" s="211"/>
      <c r="C947" s="211"/>
      <c r="D947" s="211"/>
      <c r="E947" s="211"/>
      <c r="F947" s="211"/>
      <c r="G947" s="211"/>
      <c r="H947" s="211"/>
      <c r="I947" s="211"/>
      <c r="J947" s="211"/>
      <c r="K947" s="211"/>
      <c r="L947" s="211"/>
      <c r="M947" s="211"/>
      <c r="N947" s="211"/>
      <c r="O947" s="211"/>
      <c r="P947" s="211"/>
      <c r="Q947" s="211"/>
      <c r="R947" s="211"/>
      <c r="S947" s="211"/>
      <c r="T947" s="211"/>
      <c r="U947" s="211"/>
      <c r="V947" s="211"/>
      <c r="W947" s="211"/>
      <c r="X947" s="211"/>
      <c r="Y947" s="211"/>
      <c r="Z947" s="211"/>
    </row>
    <row r="948" spans="1:26" ht="15.75" customHeight="1">
      <c r="A948" s="211"/>
      <c r="B948" s="211"/>
      <c r="C948" s="211"/>
      <c r="D948" s="211"/>
      <c r="E948" s="211"/>
      <c r="F948" s="211"/>
      <c r="G948" s="211"/>
      <c r="H948" s="211"/>
      <c r="I948" s="211"/>
      <c r="J948" s="211"/>
      <c r="K948" s="211"/>
      <c r="L948" s="211"/>
      <c r="M948" s="211"/>
      <c r="N948" s="211"/>
      <c r="O948" s="211"/>
      <c r="P948" s="211"/>
      <c r="Q948" s="211"/>
      <c r="R948" s="211"/>
      <c r="S948" s="211"/>
      <c r="T948" s="211"/>
      <c r="U948" s="211"/>
      <c r="V948" s="211"/>
      <c r="W948" s="211"/>
      <c r="X948" s="211"/>
      <c r="Y948" s="211"/>
      <c r="Z948" s="211"/>
    </row>
    <row r="949" spans="1:26" ht="15.75" customHeight="1">
      <c r="A949" s="211"/>
      <c r="B949" s="211"/>
      <c r="C949" s="211"/>
      <c r="D949" s="211"/>
      <c r="E949" s="211"/>
      <c r="F949" s="211"/>
      <c r="G949" s="211"/>
      <c r="H949" s="211"/>
      <c r="I949" s="211"/>
      <c r="J949" s="211"/>
      <c r="K949" s="211"/>
      <c r="L949" s="211"/>
      <c r="M949" s="211"/>
      <c r="N949" s="211"/>
      <c r="O949" s="211"/>
      <c r="P949" s="211"/>
      <c r="Q949" s="211"/>
      <c r="R949" s="211"/>
      <c r="S949" s="211"/>
      <c r="T949" s="211"/>
      <c r="U949" s="211"/>
      <c r="V949" s="211"/>
      <c r="W949" s="211"/>
      <c r="X949" s="211"/>
      <c r="Y949" s="211"/>
      <c r="Z949" s="211"/>
    </row>
    <row r="950" spans="1:26" ht="15.75" customHeight="1">
      <c r="A950" s="211"/>
      <c r="B950" s="211"/>
      <c r="C950" s="211"/>
      <c r="D950" s="211"/>
      <c r="E950" s="211"/>
      <c r="F950" s="211"/>
      <c r="G950" s="211"/>
      <c r="H950" s="211"/>
      <c r="I950" s="211"/>
      <c r="J950" s="211"/>
      <c r="K950" s="211"/>
      <c r="L950" s="211"/>
      <c r="M950" s="211"/>
      <c r="N950" s="211"/>
      <c r="O950" s="211"/>
      <c r="P950" s="211"/>
      <c r="Q950" s="211"/>
      <c r="R950" s="211"/>
      <c r="S950" s="211"/>
      <c r="T950" s="211"/>
      <c r="U950" s="211"/>
      <c r="V950" s="211"/>
      <c r="W950" s="211"/>
      <c r="X950" s="211"/>
      <c r="Y950" s="211"/>
      <c r="Z950" s="211"/>
    </row>
    <row r="951" spans="1:26" ht="15.75" customHeight="1">
      <c r="A951" s="211"/>
      <c r="B951" s="211"/>
      <c r="C951" s="211"/>
      <c r="D951" s="211"/>
      <c r="E951" s="211"/>
      <c r="F951" s="211"/>
      <c r="G951" s="211"/>
      <c r="H951" s="211"/>
      <c r="I951" s="211"/>
      <c r="J951" s="211"/>
      <c r="K951" s="211"/>
      <c r="L951" s="211"/>
      <c r="M951" s="211"/>
      <c r="N951" s="211"/>
      <c r="O951" s="211"/>
      <c r="P951" s="211"/>
      <c r="Q951" s="211"/>
      <c r="R951" s="211"/>
      <c r="S951" s="211"/>
      <c r="T951" s="211"/>
      <c r="U951" s="211"/>
      <c r="V951" s="211"/>
      <c r="W951" s="211"/>
      <c r="X951" s="211"/>
      <c r="Y951" s="211"/>
      <c r="Z951" s="211"/>
    </row>
    <row r="952" spans="1:26" ht="15.75" customHeight="1">
      <c r="A952" s="211"/>
      <c r="B952" s="211"/>
      <c r="C952" s="211"/>
      <c r="D952" s="211"/>
      <c r="E952" s="211"/>
      <c r="F952" s="211"/>
      <c r="G952" s="211"/>
      <c r="H952" s="211"/>
      <c r="I952" s="211"/>
      <c r="J952" s="211"/>
      <c r="K952" s="211"/>
      <c r="L952" s="211"/>
      <c r="M952" s="211"/>
      <c r="N952" s="211"/>
      <c r="O952" s="211"/>
      <c r="P952" s="211"/>
      <c r="Q952" s="211"/>
      <c r="R952" s="211"/>
      <c r="S952" s="211"/>
      <c r="T952" s="211"/>
      <c r="U952" s="211"/>
      <c r="V952" s="211"/>
      <c r="W952" s="211"/>
      <c r="X952" s="211"/>
      <c r="Y952" s="211"/>
      <c r="Z952" s="211"/>
    </row>
    <row r="953" spans="1:26" ht="15.75" customHeight="1">
      <c r="A953" s="211"/>
      <c r="B953" s="211"/>
      <c r="C953" s="211"/>
      <c r="D953" s="211"/>
      <c r="E953" s="211"/>
      <c r="F953" s="211"/>
      <c r="G953" s="211"/>
      <c r="H953" s="211"/>
      <c r="I953" s="211"/>
      <c r="J953" s="211"/>
      <c r="K953" s="211"/>
      <c r="L953" s="211"/>
      <c r="M953" s="211"/>
      <c r="N953" s="211"/>
      <c r="O953" s="211"/>
      <c r="P953" s="211"/>
      <c r="Q953" s="211"/>
      <c r="R953" s="211"/>
      <c r="S953" s="211"/>
      <c r="T953" s="211"/>
      <c r="U953" s="211"/>
      <c r="V953" s="211"/>
      <c r="W953" s="211"/>
      <c r="X953" s="211"/>
      <c r="Y953" s="211"/>
      <c r="Z953" s="211"/>
    </row>
    <row r="954" spans="1:26" ht="15.75" customHeight="1">
      <c r="A954" s="211"/>
      <c r="B954" s="211"/>
      <c r="C954" s="211"/>
      <c r="D954" s="211"/>
      <c r="E954" s="211"/>
      <c r="F954" s="211"/>
      <c r="G954" s="211"/>
      <c r="H954" s="211"/>
      <c r="I954" s="211"/>
      <c r="J954" s="211"/>
      <c r="K954" s="211"/>
      <c r="L954" s="211"/>
      <c r="M954" s="211"/>
      <c r="N954" s="211"/>
      <c r="O954" s="211"/>
      <c r="P954" s="211"/>
      <c r="Q954" s="211"/>
      <c r="R954" s="211"/>
      <c r="S954" s="211"/>
      <c r="T954" s="211"/>
      <c r="U954" s="211"/>
      <c r="V954" s="211"/>
      <c r="W954" s="211"/>
      <c r="X954" s="211"/>
      <c r="Y954" s="211"/>
      <c r="Z954" s="211"/>
    </row>
    <row r="955" spans="1:26" ht="15.75" customHeight="1">
      <c r="A955" s="211"/>
      <c r="B955" s="211"/>
      <c r="C955" s="211"/>
      <c r="D955" s="211"/>
      <c r="E955" s="211"/>
      <c r="F955" s="211"/>
      <c r="G955" s="211"/>
      <c r="H955" s="211"/>
      <c r="I955" s="211"/>
      <c r="J955" s="211"/>
      <c r="K955" s="211"/>
      <c r="L955" s="211"/>
      <c r="M955" s="211"/>
      <c r="N955" s="211"/>
      <c r="O955" s="211"/>
      <c r="P955" s="211"/>
      <c r="Q955" s="211"/>
      <c r="R955" s="211"/>
      <c r="S955" s="211"/>
      <c r="T955" s="211"/>
      <c r="U955" s="211"/>
      <c r="V955" s="211"/>
      <c r="W955" s="211"/>
      <c r="X955" s="211"/>
      <c r="Y955" s="211"/>
      <c r="Z955" s="211"/>
    </row>
    <row r="956" spans="1:26" ht="15.75" customHeight="1">
      <c r="A956" s="211"/>
      <c r="B956" s="211"/>
      <c r="C956" s="211"/>
      <c r="D956" s="211"/>
      <c r="E956" s="211"/>
      <c r="F956" s="211"/>
      <c r="G956" s="211"/>
      <c r="H956" s="211"/>
      <c r="I956" s="211"/>
      <c r="J956" s="211"/>
      <c r="K956" s="211"/>
      <c r="L956" s="211"/>
      <c r="M956" s="211"/>
      <c r="N956" s="211"/>
      <c r="O956" s="211"/>
      <c r="P956" s="211"/>
      <c r="Q956" s="211"/>
      <c r="R956" s="211"/>
      <c r="S956" s="211"/>
      <c r="T956" s="211"/>
      <c r="U956" s="211"/>
      <c r="V956" s="211"/>
      <c r="W956" s="211"/>
      <c r="X956" s="211"/>
      <c r="Y956" s="211"/>
      <c r="Z956" s="211"/>
    </row>
    <row r="957" spans="1:26" ht="15.75" customHeight="1">
      <c r="A957" s="211"/>
      <c r="B957" s="211"/>
      <c r="C957" s="211"/>
      <c r="D957" s="211"/>
      <c r="E957" s="211"/>
      <c r="F957" s="211"/>
      <c r="G957" s="211"/>
      <c r="H957" s="211"/>
      <c r="I957" s="211"/>
      <c r="J957" s="211"/>
      <c r="K957" s="211"/>
      <c r="L957" s="211"/>
      <c r="M957" s="211"/>
      <c r="N957" s="211"/>
      <c r="O957" s="211"/>
      <c r="P957" s="211"/>
      <c r="Q957" s="211"/>
      <c r="R957" s="211"/>
      <c r="S957" s="211"/>
      <c r="T957" s="211"/>
      <c r="U957" s="211"/>
      <c r="V957" s="211"/>
      <c r="W957" s="211"/>
      <c r="X957" s="211"/>
      <c r="Y957" s="211"/>
      <c r="Z957" s="211"/>
    </row>
    <row r="958" spans="1:26" ht="15.75" customHeight="1">
      <c r="A958" s="211"/>
      <c r="B958" s="211"/>
      <c r="C958" s="211"/>
      <c r="D958" s="211"/>
      <c r="E958" s="211"/>
      <c r="F958" s="211"/>
      <c r="G958" s="211"/>
      <c r="H958" s="211"/>
      <c r="I958" s="211"/>
      <c r="J958" s="211"/>
      <c r="K958" s="211"/>
      <c r="L958" s="211"/>
      <c r="M958" s="211"/>
      <c r="N958" s="211"/>
      <c r="O958" s="211"/>
      <c r="P958" s="211"/>
      <c r="Q958" s="211"/>
      <c r="R958" s="211"/>
      <c r="S958" s="211"/>
      <c r="T958" s="211"/>
      <c r="U958" s="211"/>
      <c r="V958" s="211"/>
      <c r="W958" s="211"/>
      <c r="X958" s="211"/>
      <c r="Y958" s="211"/>
      <c r="Z958" s="211"/>
    </row>
    <row r="959" spans="1:26" ht="15.75" customHeight="1">
      <c r="A959" s="211"/>
      <c r="B959" s="211"/>
      <c r="C959" s="211"/>
      <c r="D959" s="211"/>
      <c r="E959" s="211"/>
      <c r="F959" s="211"/>
      <c r="G959" s="211"/>
      <c r="H959" s="211"/>
      <c r="I959" s="211"/>
      <c r="J959" s="211"/>
      <c r="K959" s="211"/>
      <c r="L959" s="211"/>
      <c r="M959" s="211"/>
      <c r="N959" s="211"/>
      <c r="O959" s="211"/>
      <c r="P959" s="211"/>
      <c r="Q959" s="211"/>
      <c r="R959" s="211"/>
      <c r="S959" s="211"/>
      <c r="T959" s="211"/>
      <c r="U959" s="211"/>
      <c r="V959" s="211"/>
      <c r="W959" s="211"/>
      <c r="X959" s="211"/>
      <c r="Y959" s="211"/>
      <c r="Z959" s="211"/>
    </row>
    <row r="960" spans="1:26" ht="15.75" customHeight="1">
      <c r="A960" s="211"/>
      <c r="B960" s="211"/>
      <c r="C960" s="211"/>
      <c r="D960" s="211"/>
      <c r="E960" s="211"/>
      <c r="F960" s="211"/>
      <c r="G960" s="211"/>
      <c r="H960" s="211"/>
      <c r="I960" s="211"/>
      <c r="J960" s="211"/>
      <c r="K960" s="211"/>
      <c r="L960" s="211"/>
      <c r="M960" s="211"/>
      <c r="N960" s="211"/>
      <c r="O960" s="211"/>
      <c r="P960" s="211"/>
      <c r="Q960" s="211"/>
      <c r="R960" s="211"/>
      <c r="S960" s="211"/>
      <c r="T960" s="211"/>
      <c r="U960" s="211"/>
      <c r="V960" s="211"/>
      <c r="W960" s="211"/>
      <c r="X960" s="211"/>
      <c r="Y960" s="211"/>
      <c r="Z960" s="211"/>
    </row>
    <row r="961" spans="1:26" ht="15.75" customHeight="1">
      <c r="A961" s="211"/>
      <c r="B961" s="211"/>
      <c r="C961" s="211"/>
      <c r="D961" s="211"/>
      <c r="E961" s="211"/>
      <c r="F961" s="211"/>
      <c r="G961" s="211"/>
      <c r="H961" s="211"/>
      <c r="I961" s="211"/>
      <c r="J961" s="211"/>
      <c r="K961" s="211"/>
      <c r="L961" s="211"/>
      <c r="M961" s="211"/>
      <c r="N961" s="211"/>
      <c r="O961" s="211"/>
      <c r="P961" s="211"/>
      <c r="Q961" s="211"/>
      <c r="R961" s="211"/>
      <c r="S961" s="211"/>
      <c r="T961" s="211"/>
      <c r="U961" s="211"/>
      <c r="V961" s="211"/>
      <c r="W961" s="211"/>
      <c r="X961" s="211"/>
      <c r="Y961" s="211"/>
      <c r="Z961" s="211"/>
    </row>
    <row r="962" spans="1:26" ht="15.75" customHeight="1">
      <c r="A962" s="211"/>
      <c r="B962" s="211"/>
      <c r="C962" s="211"/>
      <c r="D962" s="211"/>
      <c r="E962" s="211"/>
      <c r="F962" s="211"/>
      <c r="G962" s="211"/>
      <c r="H962" s="211"/>
      <c r="I962" s="211"/>
      <c r="J962" s="211"/>
      <c r="K962" s="211"/>
      <c r="L962" s="211"/>
      <c r="M962" s="211"/>
      <c r="N962" s="211"/>
      <c r="O962" s="211"/>
      <c r="P962" s="211"/>
      <c r="Q962" s="211"/>
      <c r="R962" s="211"/>
      <c r="S962" s="211"/>
      <c r="T962" s="211"/>
      <c r="U962" s="211"/>
      <c r="V962" s="211"/>
      <c r="W962" s="211"/>
      <c r="X962" s="211"/>
      <c r="Y962" s="211"/>
      <c r="Z962" s="211"/>
    </row>
    <row r="963" spans="1:26" ht="15.75" customHeight="1">
      <c r="A963" s="211"/>
      <c r="B963" s="211"/>
      <c r="C963" s="211"/>
      <c r="D963" s="211"/>
      <c r="E963" s="211"/>
      <c r="F963" s="211"/>
      <c r="G963" s="211"/>
      <c r="H963" s="211"/>
      <c r="I963" s="211"/>
      <c r="J963" s="211"/>
      <c r="K963" s="211"/>
      <c r="L963" s="211"/>
      <c r="M963" s="211"/>
      <c r="N963" s="211"/>
      <c r="O963" s="211"/>
      <c r="P963" s="211"/>
      <c r="Q963" s="211"/>
      <c r="R963" s="211"/>
      <c r="S963" s="211"/>
      <c r="T963" s="211"/>
      <c r="U963" s="211"/>
      <c r="V963" s="211"/>
      <c r="W963" s="211"/>
      <c r="X963" s="211"/>
      <c r="Y963" s="211"/>
      <c r="Z963" s="211"/>
    </row>
    <row r="964" spans="1:26" ht="15.75" customHeight="1">
      <c r="A964" s="211"/>
      <c r="B964" s="211"/>
      <c r="C964" s="211"/>
      <c r="D964" s="211"/>
      <c r="E964" s="211"/>
      <c r="F964" s="211"/>
      <c r="G964" s="211"/>
      <c r="H964" s="211"/>
      <c r="I964" s="211"/>
      <c r="J964" s="211"/>
      <c r="K964" s="211"/>
      <c r="L964" s="211"/>
      <c r="M964" s="211"/>
      <c r="N964" s="211"/>
      <c r="O964" s="211"/>
      <c r="P964" s="211"/>
      <c r="Q964" s="211"/>
      <c r="R964" s="211"/>
      <c r="S964" s="211"/>
      <c r="T964" s="211"/>
      <c r="U964" s="211"/>
      <c r="V964" s="211"/>
      <c r="W964" s="211"/>
      <c r="X964" s="211"/>
      <c r="Y964" s="211"/>
      <c r="Z964" s="211"/>
    </row>
    <row r="965" spans="1:26" ht="15.75" customHeight="1">
      <c r="A965" s="211"/>
      <c r="B965" s="211"/>
      <c r="C965" s="211"/>
      <c r="D965" s="211"/>
      <c r="E965" s="211"/>
      <c r="F965" s="211"/>
      <c r="G965" s="211"/>
      <c r="H965" s="211"/>
      <c r="I965" s="211"/>
      <c r="J965" s="211"/>
      <c r="K965" s="211"/>
      <c r="L965" s="211"/>
      <c r="M965" s="211"/>
      <c r="N965" s="211"/>
      <c r="O965" s="211"/>
      <c r="P965" s="211"/>
      <c r="Q965" s="211"/>
      <c r="R965" s="211"/>
      <c r="S965" s="211"/>
      <c r="T965" s="211"/>
      <c r="U965" s="211"/>
      <c r="V965" s="211"/>
      <c r="W965" s="211"/>
      <c r="X965" s="211"/>
      <c r="Y965" s="211"/>
      <c r="Z965" s="211"/>
    </row>
    <row r="966" spans="1:26" ht="15.75" customHeight="1">
      <c r="A966" s="211"/>
      <c r="B966" s="211"/>
      <c r="C966" s="211"/>
      <c r="D966" s="211"/>
      <c r="E966" s="211"/>
      <c r="F966" s="211"/>
      <c r="G966" s="211"/>
      <c r="H966" s="211"/>
      <c r="I966" s="211"/>
      <c r="J966" s="211"/>
      <c r="K966" s="211"/>
      <c r="L966" s="211"/>
      <c r="M966" s="211"/>
      <c r="N966" s="211"/>
      <c r="O966" s="211"/>
      <c r="P966" s="211"/>
      <c r="Q966" s="211"/>
      <c r="R966" s="211"/>
      <c r="S966" s="211"/>
      <c r="T966" s="211"/>
      <c r="U966" s="211"/>
      <c r="V966" s="211"/>
      <c r="W966" s="211"/>
      <c r="X966" s="211"/>
      <c r="Y966" s="211"/>
      <c r="Z966" s="211"/>
    </row>
    <row r="967" spans="1:26" ht="15.75" customHeight="1">
      <c r="A967" s="211"/>
      <c r="B967" s="211"/>
      <c r="C967" s="211"/>
      <c r="D967" s="211"/>
      <c r="E967" s="211"/>
      <c r="F967" s="211"/>
      <c r="G967" s="211"/>
      <c r="H967" s="211"/>
      <c r="I967" s="211"/>
      <c r="J967" s="211"/>
      <c r="K967" s="211"/>
      <c r="L967" s="211"/>
      <c r="M967" s="211"/>
      <c r="N967" s="211"/>
      <c r="O967" s="211"/>
      <c r="P967" s="211"/>
      <c r="Q967" s="211"/>
      <c r="R967" s="211"/>
      <c r="S967" s="211"/>
      <c r="T967" s="211"/>
      <c r="U967" s="211"/>
      <c r="V967" s="211"/>
      <c r="W967" s="211"/>
      <c r="X967" s="211"/>
      <c r="Y967" s="211"/>
      <c r="Z967" s="211"/>
    </row>
    <row r="968" spans="1:26" ht="15.75" customHeight="1">
      <c r="A968" s="211"/>
      <c r="B968" s="211"/>
      <c r="C968" s="211"/>
      <c r="D968" s="211"/>
      <c r="E968" s="211"/>
      <c r="F968" s="211"/>
      <c r="G968" s="211"/>
      <c r="H968" s="211"/>
      <c r="I968" s="211"/>
      <c r="J968" s="211"/>
      <c r="K968" s="211"/>
      <c r="L968" s="211"/>
      <c r="M968" s="211"/>
      <c r="N968" s="211"/>
      <c r="O968" s="211"/>
      <c r="P968" s="211"/>
      <c r="Q968" s="211"/>
      <c r="R968" s="211"/>
      <c r="S968" s="211"/>
      <c r="T968" s="211"/>
      <c r="U968" s="211"/>
      <c r="V968" s="211"/>
      <c r="W968" s="211"/>
      <c r="X968" s="211"/>
      <c r="Y968" s="211"/>
      <c r="Z968" s="211"/>
    </row>
    <row r="969" spans="1:26" ht="15.75" customHeight="1">
      <c r="A969" s="211"/>
      <c r="B969" s="211"/>
      <c r="C969" s="211"/>
      <c r="D969" s="211"/>
      <c r="E969" s="211"/>
      <c r="F969" s="211"/>
      <c r="G969" s="211"/>
      <c r="H969" s="211"/>
      <c r="I969" s="211"/>
      <c r="J969" s="211"/>
      <c r="K969" s="211"/>
      <c r="L969" s="211"/>
      <c r="M969" s="211"/>
      <c r="N969" s="211"/>
      <c r="O969" s="211"/>
      <c r="P969" s="211"/>
      <c r="Q969" s="211"/>
      <c r="R969" s="211"/>
      <c r="S969" s="211"/>
      <c r="T969" s="211"/>
      <c r="U969" s="211"/>
      <c r="V969" s="211"/>
      <c r="W969" s="211"/>
      <c r="X969" s="211"/>
      <c r="Y969" s="211"/>
      <c r="Z969" s="211"/>
    </row>
    <row r="970" spans="1:26" ht="15.75" customHeight="1">
      <c r="A970" s="211"/>
      <c r="B970" s="211"/>
      <c r="C970" s="211"/>
      <c r="D970" s="211"/>
      <c r="E970" s="211"/>
      <c r="F970" s="211"/>
      <c r="G970" s="211"/>
      <c r="H970" s="211"/>
      <c r="I970" s="211"/>
      <c r="J970" s="211"/>
      <c r="K970" s="211"/>
      <c r="L970" s="211"/>
      <c r="M970" s="211"/>
      <c r="N970" s="211"/>
      <c r="O970" s="211"/>
      <c r="P970" s="211"/>
      <c r="Q970" s="211"/>
      <c r="R970" s="211"/>
      <c r="S970" s="211"/>
      <c r="T970" s="211"/>
      <c r="U970" s="211"/>
      <c r="V970" s="211"/>
      <c r="W970" s="211"/>
      <c r="X970" s="211"/>
      <c r="Y970" s="211"/>
      <c r="Z970" s="211"/>
    </row>
    <row r="971" spans="1:26" ht="15.75" customHeight="1">
      <c r="A971" s="211"/>
      <c r="B971" s="211"/>
      <c r="C971" s="211"/>
      <c r="D971" s="211"/>
      <c r="E971" s="211"/>
      <c r="F971" s="211"/>
      <c r="G971" s="211"/>
      <c r="H971" s="211"/>
      <c r="I971" s="211"/>
      <c r="J971" s="211"/>
      <c r="K971" s="211"/>
      <c r="L971" s="211"/>
      <c r="M971" s="211"/>
      <c r="N971" s="211"/>
      <c r="O971" s="211"/>
      <c r="P971" s="211"/>
      <c r="Q971" s="211"/>
      <c r="R971" s="211"/>
      <c r="S971" s="211"/>
      <c r="T971" s="211"/>
      <c r="U971" s="211"/>
      <c r="V971" s="211"/>
      <c r="W971" s="211"/>
      <c r="X971" s="211"/>
      <c r="Y971" s="211"/>
      <c r="Z971" s="211"/>
    </row>
    <row r="972" spans="1:26" ht="15.75" customHeight="1">
      <c r="A972" s="211"/>
      <c r="B972" s="211"/>
      <c r="C972" s="211"/>
      <c r="D972" s="211"/>
      <c r="E972" s="211"/>
      <c r="F972" s="211"/>
      <c r="G972" s="211"/>
      <c r="H972" s="211"/>
      <c r="I972" s="211"/>
      <c r="J972" s="211"/>
      <c r="K972" s="211"/>
      <c r="L972" s="211"/>
      <c r="M972" s="211"/>
      <c r="N972" s="211"/>
      <c r="O972" s="211"/>
      <c r="P972" s="211"/>
      <c r="Q972" s="211"/>
      <c r="R972" s="211"/>
      <c r="S972" s="211"/>
      <c r="T972" s="211"/>
      <c r="U972" s="211"/>
      <c r="V972" s="211"/>
      <c r="W972" s="211"/>
      <c r="X972" s="211"/>
      <c r="Y972" s="211"/>
      <c r="Z972" s="211"/>
    </row>
    <row r="973" spans="1:26" ht="15.75" customHeight="1">
      <c r="A973" s="211"/>
      <c r="B973" s="211"/>
      <c r="C973" s="211"/>
      <c r="D973" s="211"/>
      <c r="E973" s="211"/>
      <c r="F973" s="211"/>
      <c r="G973" s="211"/>
      <c r="H973" s="211"/>
      <c r="I973" s="211"/>
      <c r="J973" s="211"/>
      <c r="K973" s="211"/>
      <c r="L973" s="211"/>
      <c r="M973" s="211"/>
      <c r="N973" s="211"/>
      <c r="O973" s="211"/>
      <c r="P973" s="211"/>
      <c r="Q973" s="211"/>
      <c r="R973" s="211"/>
      <c r="S973" s="211"/>
      <c r="T973" s="211"/>
      <c r="U973" s="211"/>
      <c r="V973" s="211"/>
      <c r="W973" s="211"/>
      <c r="X973" s="211"/>
      <c r="Y973" s="211"/>
      <c r="Z973" s="211"/>
    </row>
    <row r="974" spans="1:26" ht="15.75" customHeight="1">
      <c r="A974" s="211"/>
      <c r="B974" s="211"/>
      <c r="C974" s="211"/>
      <c r="D974" s="211"/>
      <c r="E974" s="211"/>
      <c r="F974" s="211"/>
      <c r="G974" s="211"/>
      <c r="H974" s="211"/>
      <c r="I974" s="211"/>
      <c r="J974" s="211"/>
      <c r="K974" s="211"/>
      <c r="L974" s="211"/>
      <c r="M974" s="211"/>
      <c r="N974" s="211"/>
      <c r="O974" s="211"/>
      <c r="P974" s="211"/>
      <c r="Q974" s="211"/>
      <c r="R974" s="211"/>
      <c r="S974" s="211"/>
      <c r="T974" s="211"/>
      <c r="U974" s="211"/>
      <c r="V974" s="211"/>
      <c r="W974" s="211"/>
      <c r="X974" s="211"/>
      <c r="Y974" s="211"/>
      <c r="Z974" s="211"/>
    </row>
    <row r="975" spans="1:26" ht="15.75" customHeight="1">
      <c r="A975" s="211"/>
      <c r="B975" s="211"/>
      <c r="C975" s="211"/>
      <c r="D975" s="211"/>
      <c r="E975" s="211"/>
      <c r="F975" s="211"/>
      <c r="G975" s="211"/>
      <c r="H975" s="211"/>
      <c r="I975" s="211"/>
      <c r="J975" s="211"/>
      <c r="K975" s="211"/>
      <c r="L975" s="211"/>
      <c r="M975" s="211"/>
      <c r="N975" s="211"/>
      <c r="O975" s="211"/>
      <c r="P975" s="211"/>
      <c r="Q975" s="211"/>
      <c r="R975" s="211"/>
      <c r="S975" s="211"/>
      <c r="T975" s="211"/>
      <c r="U975" s="211"/>
      <c r="V975" s="211"/>
      <c r="W975" s="211"/>
      <c r="X975" s="211"/>
      <c r="Y975" s="211"/>
      <c r="Z975" s="211"/>
    </row>
    <row r="976" spans="1:26" ht="15.75" customHeight="1">
      <c r="A976" s="211"/>
      <c r="B976" s="211"/>
      <c r="C976" s="211"/>
      <c r="D976" s="211"/>
      <c r="E976" s="211"/>
      <c r="F976" s="211"/>
      <c r="G976" s="211"/>
      <c r="H976" s="211"/>
      <c r="I976" s="211"/>
      <c r="J976" s="211"/>
      <c r="K976" s="211"/>
      <c r="L976" s="211"/>
      <c r="M976" s="211"/>
      <c r="N976" s="211"/>
      <c r="O976" s="211"/>
      <c r="P976" s="211"/>
      <c r="Q976" s="211"/>
      <c r="R976" s="211"/>
      <c r="S976" s="211"/>
      <c r="T976" s="211"/>
      <c r="U976" s="211"/>
      <c r="V976" s="211"/>
      <c r="W976" s="211"/>
      <c r="X976" s="211"/>
      <c r="Y976" s="211"/>
      <c r="Z976" s="211"/>
    </row>
    <row r="977" spans="1:26" ht="15.75" customHeight="1">
      <c r="A977" s="211"/>
      <c r="B977" s="211"/>
      <c r="C977" s="211"/>
      <c r="D977" s="211"/>
      <c r="E977" s="211"/>
      <c r="F977" s="211"/>
      <c r="G977" s="211"/>
      <c r="H977" s="211"/>
      <c r="I977" s="211"/>
      <c r="J977" s="211"/>
      <c r="K977" s="211"/>
      <c r="L977" s="211"/>
      <c r="M977" s="211"/>
      <c r="N977" s="211"/>
      <c r="O977" s="211"/>
      <c r="P977" s="211"/>
      <c r="Q977" s="211"/>
      <c r="R977" s="211"/>
      <c r="S977" s="211"/>
      <c r="T977" s="211"/>
      <c r="U977" s="211"/>
      <c r="V977" s="211"/>
      <c r="W977" s="211"/>
      <c r="X977" s="211"/>
      <c r="Y977" s="211"/>
      <c r="Z977" s="211"/>
    </row>
    <row r="978" spans="1:26" ht="15.75" customHeight="1">
      <c r="A978" s="211"/>
      <c r="B978" s="211"/>
      <c r="C978" s="211"/>
      <c r="D978" s="211"/>
      <c r="E978" s="211"/>
      <c r="F978" s="211"/>
      <c r="G978" s="211"/>
      <c r="H978" s="211"/>
      <c r="I978" s="211"/>
      <c r="J978" s="211"/>
      <c r="K978" s="211"/>
      <c r="L978" s="211"/>
      <c r="M978" s="211"/>
      <c r="N978" s="211"/>
      <c r="O978" s="211"/>
      <c r="P978" s="211"/>
      <c r="Q978" s="211"/>
      <c r="R978" s="211"/>
      <c r="S978" s="211"/>
      <c r="T978" s="211"/>
      <c r="U978" s="211"/>
      <c r="V978" s="211"/>
      <c r="W978" s="211"/>
      <c r="X978" s="211"/>
      <c r="Y978" s="211"/>
      <c r="Z978" s="211"/>
    </row>
    <row r="979" spans="1:26" ht="15.75" customHeight="1">
      <c r="A979" s="211"/>
      <c r="B979" s="211"/>
      <c r="C979" s="211"/>
      <c r="D979" s="211"/>
      <c r="E979" s="211"/>
      <c r="F979" s="211"/>
      <c r="G979" s="211"/>
      <c r="H979" s="211"/>
      <c r="I979" s="211"/>
      <c r="J979" s="211"/>
      <c r="K979" s="211"/>
      <c r="L979" s="211"/>
      <c r="M979" s="211"/>
      <c r="N979" s="211"/>
      <c r="O979" s="211"/>
      <c r="P979" s="211"/>
      <c r="Q979" s="211"/>
      <c r="R979" s="211"/>
      <c r="S979" s="211"/>
      <c r="T979" s="211"/>
      <c r="U979" s="211"/>
      <c r="V979" s="211"/>
      <c r="W979" s="211"/>
      <c r="X979" s="211"/>
      <c r="Y979" s="211"/>
      <c r="Z979" s="211"/>
    </row>
    <row r="980" spans="1:26" ht="15.75" customHeight="1">
      <c r="A980" s="211"/>
      <c r="B980" s="211"/>
      <c r="C980" s="211"/>
      <c r="D980" s="211"/>
      <c r="E980" s="211"/>
      <c r="F980" s="211"/>
      <c r="G980" s="211"/>
      <c r="H980" s="211"/>
      <c r="I980" s="211"/>
      <c r="J980" s="211"/>
      <c r="K980" s="211"/>
      <c r="L980" s="211"/>
      <c r="M980" s="211"/>
      <c r="N980" s="211"/>
      <c r="O980" s="211"/>
      <c r="P980" s="211"/>
      <c r="Q980" s="211"/>
      <c r="R980" s="211"/>
      <c r="S980" s="211"/>
      <c r="T980" s="211"/>
      <c r="U980" s="211"/>
      <c r="V980" s="211"/>
      <c r="W980" s="211"/>
      <c r="X980" s="211"/>
      <c r="Y980" s="211"/>
      <c r="Z980" s="211"/>
    </row>
    <row r="981" spans="1:26" ht="15.75" customHeight="1">
      <c r="A981" s="211"/>
      <c r="B981" s="211"/>
      <c r="C981" s="211"/>
      <c r="D981" s="211"/>
      <c r="E981" s="211"/>
      <c r="F981" s="211"/>
      <c r="G981" s="211"/>
      <c r="H981" s="211"/>
      <c r="I981" s="211"/>
      <c r="J981" s="211"/>
      <c r="K981" s="211"/>
      <c r="L981" s="211"/>
      <c r="M981" s="211"/>
      <c r="N981" s="211"/>
      <c r="O981" s="211"/>
      <c r="P981" s="211"/>
      <c r="Q981" s="211"/>
      <c r="R981" s="211"/>
      <c r="S981" s="211"/>
      <c r="T981" s="211"/>
      <c r="U981" s="211"/>
      <c r="V981" s="211"/>
      <c r="W981" s="211"/>
      <c r="X981" s="211"/>
      <c r="Y981" s="211"/>
      <c r="Z981" s="211"/>
    </row>
    <row r="982" spans="1:26" ht="15.75" customHeight="1">
      <c r="A982" s="211"/>
      <c r="B982" s="211"/>
      <c r="C982" s="211"/>
      <c r="D982" s="211"/>
      <c r="E982" s="211"/>
      <c r="F982" s="211"/>
      <c r="G982" s="211"/>
      <c r="H982" s="211"/>
      <c r="I982" s="211"/>
      <c r="J982" s="211"/>
      <c r="K982" s="211"/>
      <c r="L982" s="211"/>
      <c r="M982" s="211"/>
      <c r="N982" s="211"/>
      <c r="O982" s="211"/>
      <c r="P982" s="211"/>
      <c r="Q982" s="211"/>
      <c r="R982" s="211"/>
      <c r="S982" s="211"/>
      <c r="T982" s="211"/>
      <c r="U982" s="211"/>
      <c r="V982" s="211"/>
      <c r="W982" s="211"/>
      <c r="X982" s="211"/>
      <c r="Y982" s="211"/>
      <c r="Z982" s="211"/>
    </row>
    <row r="983" spans="1:26" ht="15.75" customHeight="1">
      <c r="A983" s="211"/>
      <c r="B983" s="211"/>
      <c r="C983" s="211"/>
      <c r="D983" s="211"/>
      <c r="E983" s="211"/>
      <c r="F983" s="211"/>
      <c r="G983" s="211"/>
      <c r="H983" s="211"/>
      <c r="I983" s="211"/>
      <c r="J983" s="211"/>
      <c r="K983" s="211"/>
      <c r="L983" s="211"/>
      <c r="M983" s="211"/>
      <c r="N983" s="211"/>
      <c r="O983" s="211"/>
      <c r="P983" s="211"/>
      <c r="Q983" s="211"/>
      <c r="R983" s="211"/>
      <c r="S983" s="211"/>
      <c r="T983" s="211"/>
      <c r="U983" s="211"/>
      <c r="V983" s="211"/>
      <c r="W983" s="211"/>
      <c r="X983" s="211"/>
      <c r="Y983" s="211"/>
      <c r="Z983" s="211"/>
    </row>
    <row r="984" spans="1:26" ht="15.75" customHeight="1">
      <c r="A984" s="211"/>
      <c r="B984" s="211"/>
      <c r="C984" s="211"/>
      <c r="D984" s="211"/>
      <c r="E984" s="211"/>
      <c r="F984" s="211"/>
      <c r="G984" s="211"/>
      <c r="H984" s="211"/>
      <c r="I984" s="211"/>
      <c r="J984" s="211"/>
      <c r="K984" s="211"/>
      <c r="L984" s="211"/>
      <c r="M984" s="211"/>
      <c r="N984" s="211"/>
      <c r="O984" s="211"/>
      <c r="P984" s="211"/>
      <c r="Q984" s="211"/>
      <c r="R984" s="211"/>
      <c r="S984" s="211"/>
      <c r="T984" s="211"/>
      <c r="U984" s="211"/>
      <c r="V984" s="211"/>
      <c r="W984" s="211"/>
      <c r="X984" s="211"/>
      <c r="Y984" s="211"/>
      <c r="Z984" s="211"/>
    </row>
    <row r="985" spans="1:26" ht="15.75" customHeight="1">
      <c r="A985" s="211"/>
      <c r="B985" s="211"/>
      <c r="C985" s="211"/>
      <c r="D985" s="211"/>
      <c r="E985" s="211"/>
      <c r="F985" s="211"/>
      <c r="G985" s="211"/>
      <c r="H985" s="211"/>
      <c r="I985" s="211"/>
      <c r="J985" s="211"/>
      <c r="K985" s="211"/>
      <c r="L985" s="211"/>
      <c r="M985" s="211"/>
      <c r="N985" s="211"/>
      <c r="O985" s="211"/>
      <c r="P985" s="211"/>
      <c r="Q985" s="211"/>
      <c r="R985" s="211"/>
      <c r="S985" s="211"/>
      <c r="T985" s="211"/>
      <c r="U985" s="211"/>
      <c r="V985" s="211"/>
      <c r="W985" s="211"/>
      <c r="X985" s="211"/>
      <c r="Y985" s="211"/>
      <c r="Z985" s="211"/>
    </row>
    <row r="986" spans="1:26" ht="15.75" customHeight="1">
      <c r="A986" s="211"/>
      <c r="B986" s="211"/>
      <c r="C986" s="211"/>
      <c r="D986" s="211"/>
      <c r="E986" s="211"/>
      <c r="F986" s="211"/>
      <c r="G986" s="211"/>
      <c r="H986" s="211"/>
      <c r="I986" s="211"/>
      <c r="J986" s="211"/>
      <c r="K986" s="211"/>
      <c r="L986" s="211"/>
      <c r="M986" s="211"/>
      <c r="N986" s="211"/>
      <c r="O986" s="211"/>
      <c r="P986" s="211"/>
      <c r="Q986" s="211"/>
      <c r="R986" s="211"/>
      <c r="S986" s="211"/>
      <c r="T986" s="211"/>
      <c r="U986" s="211"/>
      <c r="V986" s="211"/>
      <c r="W986" s="211"/>
      <c r="X986" s="211"/>
      <c r="Y986" s="211"/>
      <c r="Z986" s="211"/>
    </row>
    <row r="987" spans="1:26" ht="15.75" customHeight="1">
      <c r="A987" s="211"/>
      <c r="B987" s="211"/>
      <c r="C987" s="211"/>
      <c r="D987" s="211"/>
      <c r="E987" s="211"/>
      <c r="F987" s="211"/>
      <c r="G987" s="211"/>
      <c r="H987" s="211"/>
      <c r="I987" s="211"/>
      <c r="J987" s="211"/>
      <c r="K987" s="211"/>
      <c r="L987" s="211"/>
      <c r="M987" s="211"/>
      <c r="N987" s="211"/>
      <c r="O987" s="211"/>
      <c r="P987" s="211"/>
      <c r="Q987" s="211"/>
      <c r="R987" s="211"/>
      <c r="S987" s="211"/>
      <c r="T987" s="211"/>
      <c r="U987" s="211"/>
      <c r="V987" s="211"/>
      <c r="W987" s="211"/>
      <c r="X987" s="211"/>
      <c r="Y987" s="211"/>
      <c r="Z987" s="211"/>
    </row>
    <row r="988" spans="1:26" ht="15.75" customHeight="1">
      <c r="A988" s="211"/>
      <c r="B988" s="211"/>
      <c r="C988" s="211"/>
      <c r="D988" s="211"/>
      <c r="E988" s="211"/>
      <c r="F988" s="211"/>
      <c r="G988" s="211"/>
      <c r="H988" s="211"/>
      <c r="I988" s="211"/>
      <c r="J988" s="211"/>
      <c r="K988" s="211"/>
      <c r="L988" s="211"/>
      <c r="M988" s="211"/>
      <c r="N988" s="211"/>
      <c r="O988" s="211"/>
      <c r="P988" s="211"/>
      <c r="Q988" s="211"/>
      <c r="R988" s="211"/>
      <c r="S988" s="211"/>
      <c r="T988" s="211"/>
      <c r="U988" s="211"/>
      <c r="V988" s="211"/>
      <c r="W988" s="211"/>
      <c r="X988" s="211"/>
      <c r="Y988" s="211"/>
      <c r="Z988" s="211"/>
    </row>
    <row r="989" spans="1:26" ht="15.75" customHeight="1">
      <c r="A989" s="211"/>
      <c r="B989" s="211"/>
      <c r="C989" s="211"/>
      <c r="D989" s="211"/>
      <c r="E989" s="211"/>
      <c r="F989" s="211"/>
      <c r="G989" s="211"/>
      <c r="H989" s="211"/>
      <c r="I989" s="211"/>
      <c r="J989" s="211"/>
      <c r="K989" s="211"/>
      <c r="L989" s="211"/>
      <c r="M989" s="211"/>
      <c r="N989" s="211"/>
      <c r="O989" s="211"/>
      <c r="P989" s="211"/>
      <c r="Q989" s="211"/>
      <c r="R989" s="211"/>
      <c r="S989" s="211"/>
      <c r="T989" s="211"/>
      <c r="U989" s="211"/>
      <c r="V989" s="211"/>
      <c r="W989" s="211"/>
      <c r="X989" s="211"/>
      <c r="Y989" s="211"/>
      <c r="Z989" s="211"/>
    </row>
    <row r="990" spans="1:26" ht="15.75" customHeight="1">
      <c r="A990" s="211"/>
      <c r="B990" s="211"/>
      <c r="C990" s="211"/>
      <c r="D990" s="211"/>
      <c r="E990" s="211"/>
      <c r="F990" s="211"/>
      <c r="G990" s="211"/>
      <c r="H990" s="211"/>
      <c r="I990" s="211"/>
      <c r="J990" s="211"/>
      <c r="K990" s="211"/>
      <c r="L990" s="211"/>
      <c r="M990" s="211"/>
      <c r="N990" s="211"/>
      <c r="O990" s="211"/>
      <c r="P990" s="211"/>
      <c r="Q990" s="211"/>
      <c r="R990" s="211"/>
      <c r="S990" s="211"/>
      <c r="T990" s="211"/>
      <c r="U990" s="211"/>
      <c r="V990" s="211"/>
      <c r="W990" s="211"/>
      <c r="X990" s="211"/>
      <c r="Y990" s="211"/>
      <c r="Z990" s="211"/>
    </row>
    <row r="991" spans="1:26" ht="15.75" customHeight="1">
      <c r="A991" s="211"/>
      <c r="B991" s="211"/>
      <c r="C991" s="211"/>
      <c r="D991" s="211"/>
      <c r="E991" s="211"/>
      <c r="F991" s="211"/>
      <c r="G991" s="211"/>
      <c r="H991" s="211"/>
      <c r="I991" s="211"/>
      <c r="J991" s="211"/>
      <c r="K991" s="211"/>
      <c r="L991" s="211"/>
      <c r="M991" s="211"/>
      <c r="N991" s="211"/>
      <c r="O991" s="211"/>
      <c r="P991" s="211"/>
      <c r="Q991" s="211"/>
      <c r="R991" s="211"/>
      <c r="S991" s="211"/>
      <c r="T991" s="211"/>
      <c r="U991" s="211"/>
      <c r="V991" s="211"/>
      <c r="W991" s="211"/>
      <c r="X991" s="211"/>
      <c r="Y991" s="211"/>
      <c r="Z991" s="211"/>
    </row>
    <row r="992" spans="1:26" ht="15.75" customHeight="1">
      <c r="A992" s="211"/>
      <c r="B992" s="211"/>
      <c r="C992" s="211"/>
      <c r="D992" s="211"/>
      <c r="E992" s="211"/>
      <c r="F992" s="211"/>
      <c r="G992" s="211"/>
      <c r="H992" s="211"/>
      <c r="I992" s="211"/>
      <c r="J992" s="211"/>
      <c r="K992" s="211"/>
      <c r="L992" s="211"/>
      <c r="M992" s="211"/>
      <c r="N992" s="211"/>
      <c r="O992" s="211"/>
      <c r="P992" s="211"/>
      <c r="Q992" s="211"/>
      <c r="R992" s="211"/>
      <c r="S992" s="211"/>
      <c r="T992" s="211"/>
      <c r="U992" s="211"/>
      <c r="V992" s="211"/>
      <c r="W992" s="211"/>
      <c r="X992" s="211"/>
      <c r="Y992" s="211"/>
      <c r="Z992" s="211"/>
    </row>
    <row r="993" spans="1:26" ht="15.75" customHeight="1">
      <c r="A993" s="211"/>
      <c r="B993" s="211"/>
      <c r="C993" s="211"/>
      <c r="D993" s="211"/>
      <c r="E993" s="211"/>
      <c r="F993" s="211"/>
      <c r="G993" s="211"/>
      <c r="H993" s="211"/>
      <c r="I993" s="211"/>
      <c r="J993" s="211"/>
      <c r="K993" s="211"/>
      <c r="L993" s="211"/>
      <c r="M993" s="211"/>
      <c r="N993" s="211"/>
      <c r="O993" s="211"/>
      <c r="P993" s="211"/>
      <c r="Q993" s="211"/>
      <c r="R993" s="211"/>
      <c r="S993" s="211"/>
      <c r="T993" s="211"/>
      <c r="U993" s="211"/>
      <c r="V993" s="211"/>
      <c r="W993" s="211"/>
      <c r="X993" s="211"/>
      <c r="Y993" s="211"/>
      <c r="Z993" s="211"/>
    </row>
    <row r="994" spans="1:26" ht="15.75" customHeight="1">
      <c r="A994" s="211"/>
      <c r="B994" s="211"/>
      <c r="C994" s="211"/>
      <c r="D994" s="211"/>
      <c r="E994" s="211"/>
      <c r="F994" s="211"/>
      <c r="G994" s="211"/>
      <c r="H994" s="211"/>
      <c r="I994" s="211"/>
      <c r="J994" s="211"/>
      <c r="K994" s="211"/>
      <c r="L994" s="211"/>
      <c r="M994" s="211"/>
      <c r="N994" s="211"/>
      <c r="O994" s="211"/>
      <c r="P994" s="211"/>
      <c r="Q994" s="211"/>
      <c r="R994" s="211"/>
      <c r="S994" s="211"/>
      <c r="T994" s="211"/>
      <c r="U994" s="211"/>
      <c r="V994" s="211"/>
      <c r="W994" s="211"/>
      <c r="X994" s="211"/>
      <c r="Y994" s="211"/>
      <c r="Z994" s="211"/>
    </row>
    <row r="995" spans="1:26" ht="15.75" customHeight="1">
      <c r="A995" s="211"/>
      <c r="B995" s="211"/>
      <c r="C995" s="211"/>
      <c r="D995" s="211"/>
      <c r="E995" s="211"/>
      <c r="F995" s="211"/>
      <c r="G995" s="211"/>
      <c r="H995" s="211"/>
      <c r="I995" s="211"/>
      <c r="J995" s="211"/>
      <c r="K995" s="211"/>
      <c r="L995" s="211"/>
      <c r="M995" s="211"/>
      <c r="N995" s="211"/>
      <c r="O995" s="211"/>
      <c r="P995" s="211"/>
      <c r="Q995" s="211"/>
      <c r="R995" s="211"/>
      <c r="S995" s="211"/>
      <c r="T995" s="211"/>
      <c r="U995" s="211"/>
      <c r="V995" s="211"/>
      <c r="W995" s="211"/>
      <c r="X995" s="211"/>
      <c r="Y995" s="211"/>
      <c r="Z995" s="211"/>
    </row>
    <row r="996" spans="1:26" ht="15.75" customHeight="1">
      <c r="A996" s="211"/>
      <c r="B996" s="211"/>
      <c r="C996" s="211"/>
      <c r="D996" s="211"/>
      <c r="E996" s="211"/>
      <c r="F996" s="211"/>
      <c r="G996" s="211"/>
      <c r="H996" s="211"/>
      <c r="I996" s="211"/>
      <c r="J996" s="211"/>
      <c r="K996" s="211"/>
      <c r="L996" s="211"/>
      <c r="M996" s="211"/>
      <c r="N996" s="211"/>
      <c r="O996" s="211"/>
      <c r="P996" s="211"/>
      <c r="Q996" s="211"/>
      <c r="R996" s="211"/>
      <c r="S996" s="211"/>
      <c r="T996" s="211"/>
      <c r="U996" s="211"/>
      <c r="V996" s="211"/>
      <c r="W996" s="211"/>
      <c r="X996" s="211"/>
      <c r="Y996" s="211"/>
      <c r="Z996" s="211"/>
    </row>
    <row r="997" spans="1:26" ht="15.75" customHeight="1">
      <c r="A997" s="211"/>
      <c r="B997" s="211"/>
      <c r="C997" s="211"/>
      <c r="D997" s="211"/>
      <c r="E997" s="211"/>
      <c r="F997" s="211"/>
      <c r="G997" s="211"/>
      <c r="H997" s="211"/>
      <c r="I997" s="211"/>
      <c r="J997" s="211"/>
      <c r="K997" s="211"/>
      <c r="L997" s="211"/>
      <c r="M997" s="211"/>
      <c r="N997" s="211"/>
      <c r="O997" s="211"/>
      <c r="P997" s="211"/>
      <c r="Q997" s="211"/>
      <c r="R997" s="211"/>
      <c r="S997" s="211"/>
      <c r="T997" s="211"/>
      <c r="U997" s="211"/>
      <c r="V997" s="211"/>
      <c r="W997" s="211"/>
      <c r="X997" s="211"/>
      <c r="Y997" s="211"/>
      <c r="Z997" s="211"/>
    </row>
    <row r="998" spans="1:26" ht="15.75" customHeight="1">
      <c r="A998" s="211"/>
      <c r="B998" s="211"/>
      <c r="C998" s="211"/>
      <c r="D998" s="211"/>
      <c r="E998" s="211"/>
      <c r="F998" s="211"/>
      <c r="G998" s="211"/>
      <c r="H998" s="211"/>
      <c r="I998" s="211"/>
      <c r="J998" s="211"/>
      <c r="K998" s="211"/>
      <c r="L998" s="211"/>
      <c r="M998" s="211"/>
      <c r="N998" s="211"/>
      <c r="O998" s="211"/>
      <c r="P998" s="211"/>
      <c r="Q998" s="211"/>
      <c r="R998" s="211"/>
      <c r="S998" s="211"/>
      <c r="T998" s="211"/>
      <c r="U998" s="211"/>
      <c r="V998" s="211"/>
      <c r="W998" s="211"/>
      <c r="X998" s="211"/>
      <c r="Y998" s="211"/>
      <c r="Z998" s="211"/>
    </row>
    <row r="999" spans="1:26" ht="15.75" customHeight="1">
      <c r="A999" s="211"/>
      <c r="B999" s="211"/>
      <c r="C999" s="211"/>
      <c r="D999" s="211"/>
      <c r="E999" s="211"/>
      <c r="F999" s="211"/>
      <c r="G999" s="211"/>
      <c r="H999" s="211"/>
      <c r="I999" s="211"/>
      <c r="J999" s="211"/>
      <c r="K999" s="211"/>
      <c r="L999" s="211"/>
      <c r="M999" s="211"/>
      <c r="N999" s="211"/>
      <c r="O999" s="211"/>
      <c r="P999" s="211"/>
      <c r="Q999" s="211"/>
      <c r="R999" s="211"/>
      <c r="S999" s="211"/>
      <c r="T999" s="211"/>
      <c r="U999" s="211"/>
      <c r="V999" s="211"/>
      <c r="W999" s="211"/>
      <c r="X999" s="211"/>
      <c r="Y999" s="211"/>
      <c r="Z999" s="211"/>
    </row>
    <row r="1000" spans="1:26" ht="15.75" customHeight="1">
      <c r="A1000" s="211"/>
      <c r="B1000" s="211"/>
      <c r="C1000" s="211"/>
      <c r="D1000" s="211"/>
      <c r="E1000" s="211"/>
      <c r="F1000" s="211"/>
      <c r="G1000" s="211"/>
      <c r="H1000" s="211"/>
      <c r="I1000" s="211"/>
      <c r="J1000" s="211"/>
      <c r="K1000" s="211"/>
      <c r="L1000" s="211"/>
      <c r="M1000" s="211"/>
      <c r="N1000" s="211"/>
      <c r="O1000" s="211"/>
      <c r="P1000" s="211"/>
      <c r="Q1000" s="211"/>
      <c r="R1000" s="211"/>
      <c r="S1000" s="211"/>
      <c r="T1000" s="211"/>
      <c r="U1000" s="211"/>
      <c r="V1000" s="211"/>
      <c r="W1000" s="211"/>
      <c r="X1000" s="211"/>
      <c r="Y1000" s="211"/>
      <c r="Z1000" s="211"/>
    </row>
  </sheetData>
  <autoFilter ref="A1:P75">
    <filterColumn colId="9" showButton="0"/>
    <filterColumn colId="10" showButton="0"/>
    <filterColumn colId="11" showButton="0"/>
    <filterColumn colId="13" showButton="0"/>
    <filterColumn colId="14" showButton="0"/>
  </autoFilter>
  <mergeCells count="11">
    <mergeCell ref="H1:H2"/>
    <mergeCell ref="I1:I2"/>
    <mergeCell ref="J1:M1"/>
    <mergeCell ref="N1:P1"/>
    <mergeCell ref="A1:A2"/>
    <mergeCell ref="B1:B2"/>
    <mergeCell ref="C1:C2"/>
    <mergeCell ref="D1:D2"/>
    <mergeCell ref="E1:E2"/>
    <mergeCell ref="F1:F2"/>
    <mergeCell ref="G1:G2"/>
  </mergeCells>
  <hyperlinks>
    <hyperlink ref="O3" r:id="rId1"/>
    <hyperlink ref="O5" r:id="rId2"/>
    <hyperlink ref="O9" r:id="rId3"/>
    <hyperlink ref="O11" r:id="rId4"/>
    <hyperlink ref="O16" r:id="rId5"/>
    <hyperlink ref="O17" r:id="rId6"/>
    <hyperlink ref="O20" r:id="rId7"/>
    <hyperlink ref="O21" r:id="rId8"/>
    <hyperlink ref="O22" r:id="rId9"/>
    <hyperlink ref="O23" r:id="rId10"/>
    <hyperlink ref="O28" r:id="rId11"/>
    <hyperlink ref="O33" r:id="rId12"/>
    <hyperlink ref="O38" r:id="rId13"/>
    <hyperlink ref="O39" r:id="rId14"/>
    <hyperlink ref="O40" r:id="rId15"/>
    <hyperlink ref="O44" r:id="rId16"/>
    <hyperlink ref="O47" r:id="rId17"/>
    <hyperlink ref="O49" r:id="rId18"/>
    <hyperlink ref="O50" r:id="rId19"/>
    <hyperlink ref="O70" r:id="rId20"/>
    <hyperlink ref="O71" r:id="rId21"/>
  </hyperlinks>
  <pageMargins left="0.7" right="0.7" top="0.75" bottom="0.75" header="0" footer="0"/>
  <pageSetup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Normal="100" workbookViewId="0">
      <pane xSplit="9" ySplit="2" topLeftCell="J3" activePane="bottomRight" state="frozen"/>
      <selection pane="topRight" activeCell="J1" sqref="J1"/>
      <selection pane="bottomLeft" activeCell="A3" sqref="A3"/>
      <selection pane="bottomRight" activeCell="J3" sqref="J3"/>
    </sheetView>
  </sheetViews>
  <sheetFormatPr baseColWidth="10" defaultColWidth="12.625" defaultRowHeight="15" customHeight="1"/>
  <cols>
    <col min="1" max="1" width="5.375" style="203" customWidth="1"/>
    <col min="2" max="2" width="13.875" style="203" customWidth="1"/>
    <col min="3" max="3" width="16.5" style="203" customWidth="1"/>
    <col min="4" max="4" width="6.625" style="203" customWidth="1"/>
    <col min="5" max="5" width="34.5" style="203" customWidth="1"/>
    <col min="6" max="6" width="6.125" style="203" customWidth="1"/>
    <col min="7" max="7" width="31.625" style="203" customWidth="1"/>
    <col min="8" max="8" width="13.75" style="203" customWidth="1"/>
    <col min="9" max="9" width="13.375" style="203" customWidth="1"/>
    <col min="10" max="10" width="36.875" style="203" customWidth="1"/>
    <col min="11" max="11" width="7.375" style="203" customWidth="1"/>
    <col min="12" max="12" width="53.125" style="203" customWidth="1"/>
    <col min="13" max="13" width="8.25" style="203" customWidth="1"/>
    <col min="14" max="15" width="53.125" style="203" customWidth="1"/>
    <col min="16" max="16" width="10.75" style="203" customWidth="1"/>
    <col min="17" max="17" width="74.125" style="203" customWidth="1"/>
    <col min="18" max="26" width="9.375" style="203" customWidth="1"/>
    <col min="27" max="16384" width="12.625" style="203"/>
  </cols>
  <sheetData>
    <row r="1" spans="1:26" ht="16.5" customHeight="1">
      <c r="A1" s="690" t="s">
        <v>0</v>
      </c>
      <c r="B1" s="692" t="s">
        <v>1</v>
      </c>
      <c r="C1" s="692" t="s">
        <v>2</v>
      </c>
      <c r="D1" s="692" t="s">
        <v>3</v>
      </c>
      <c r="E1" s="692" t="s">
        <v>3</v>
      </c>
      <c r="F1" s="692" t="s">
        <v>4</v>
      </c>
      <c r="G1" s="692" t="s">
        <v>4</v>
      </c>
      <c r="H1" s="686" t="s">
        <v>2259</v>
      </c>
      <c r="I1" s="693" t="s">
        <v>2260</v>
      </c>
      <c r="J1" s="670" t="s">
        <v>2261</v>
      </c>
      <c r="K1" s="671"/>
      <c r="L1" s="671"/>
      <c r="M1" s="671"/>
      <c r="N1" s="670" t="s">
        <v>2262</v>
      </c>
      <c r="O1" s="671"/>
      <c r="P1" s="672"/>
      <c r="Q1" s="208"/>
      <c r="R1" s="208"/>
      <c r="S1" s="208"/>
      <c r="T1" s="208"/>
      <c r="U1" s="208"/>
      <c r="V1" s="208"/>
      <c r="W1" s="208"/>
      <c r="X1" s="208"/>
      <c r="Y1" s="208"/>
      <c r="Z1" s="208"/>
    </row>
    <row r="2" spans="1:26" ht="144.75" customHeight="1">
      <c r="A2" s="708"/>
      <c r="B2" s="667"/>
      <c r="C2" s="667"/>
      <c r="D2" s="667"/>
      <c r="E2" s="667"/>
      <c r="F2" s="667"/>
      <c r="G2" s="667"/>
      <c r="H2" s="667"/>
      <c r="I2" s="707"/>
      <c r="J2" s="223" t="s">
        <v>8</v>
      </c>
      <c r="K2" s="224" t="s">
        <v>9</v>
      </c>
      <c r="L2" s="225" t="s">
        <v>10</v>
      </c>
      <c r="M2" s="226" t="s">
        <v>9</v>
      </c>
      <c r="N2" s="223" t="s">
        <v>2263</v>
      </c>
      <c r="O2" s="225" t="s">
        <v>2264</v>
      </c>
      <c r="P2" s="227" t="s">
        <v>9</v>
      </c>
      <c r="Q2" s="202"/>
      <c r="R2" s="202"/>
      <c r="S2" s="202"/>
      <c r="T2" s="202"/>
      <c r="U2" s="202"/>
      <c r="V2" s="202"/>
      <c r="W2" s="202"/>
      <c r="X2" s="202"/>
      <c r="Y2" s="202"/>
      <c r="Z2" s="202"/>
    </row>
    <row r="3" spans="1:26" ht="99.95" customHeight="1">
      <c r="A3" s="228" t="s">
        <v>16</v>
      </c>
      <c r="B3" s="206" t="s">
        <v>17</v>
      </c>
      <c r="C3" s="206" t="s">
        <v>200</v>
      </c>
      <c r="D3" s="192" t="s">
        <v>201</v>
      </c>
      <c r="E3" s="193" t="s">
        <v>202</v>
      </c>
      <c r="F3" s="192" t="s">
        <v>312</v>
      </c>
      <c r="G3" s="193" t="s">
        <v>313</v>
      </c>
      <c r="H3" s="229" t="s">
        <v>325</v>
      </c>
      <c r="I3" s="230"/>
      <c r="J3" s="194" t="s">
        <v>326</v>
      </c>
      <c r="K3" s="231">
        <v>2000000</v>
      </c>
      <c r="L3" s="193" t="s">
        <v>327</v>
      </c>
      <c r="M3" s="232">
        <v>3000000</v>
      </c>
      <c r="N3" s="194" t="s">
        <v>3110</v>
      </c>
      <c r="O3" s="451" t="s">
        <v>3111</v>
      </c>
      <c r="P3" s="296"/>
      <c r="Q3" s="297"/>
      <c r="R3" s="208"/>
      <c r="S3" s="208"/>
      <c r="T3" s="208"/>
      <c r="U3" s="208"/>
      <c r="V3" s="208"/>
      <c r="W3" s="208"/>
      <c r="X3" s="208"/>
      <c r="Y3" s="208"/>
      <c r="Z3" s="208"/>
    </row>
    <row r="4" spans="1:26" ht="99.95" customHeight="1">
      <c r="A4" s="228" t="s">
        <v>16</v>
      </c>
      <c r="B4" s="206" t="s">
        <v>17</v>
      </c>
      <c r="C4" s="206" t="s">
        <v>200</v>
      </c>
      <c r="D4" s="192" t="s">
        <v>201</v>
      </c>
      <c r="E4" s="193" t="s">
        <v>202</v>
      </c>
      <c r="F4" s="192" t="s">
        <v>352</v>
      </c>
      <c r="G4" s="193" t="s">
        <v>353</v>
      </c>
      <c r="H4" s="229" t="s">
        <v>325</v>
      </c>
      <c r="I4" s="230"/>
      <c r="J4" s="194" t="s">
        <v>359</v>
      </c>
      <c r="K4" s="231">
        <v>2000000</v>
      </c>
      <c r="L4" s="193" t="s">
        <v>360</v>
      </c>
      <c r="M4" s="232">
        <v>4000000</v>
      </c>
      <c r="N4" s="194" t="s">
        <v>3112</v>
      </c>
      <c r="O4" s="193"/>
      <c r="P4" s="296"/>
      <c r="Q4" s="297"/>
      <c r="R4" s="202"/>
      <c r="S4" s="202"/>
      <c r="T4" s="202"/>
      <c r="U4" s="202"/>
      <c r="V4" s="202"/>
      <c r="W4" s="202"/>
      <c r="X4" s="202"/>
      <c r="Y4" s="202"/>
      <c r="Z4" s="202"/>
    </row>
    <row r="5" spans="1:26" ht="99.95" customHeight="1">
      <c r="A5" s="192" t="s">
        <v>16</v>
      </c>
      <c r="B5" s="206" t="s">
        <v>17</v>
      </c>
      <c r="C5" s="206" t="s">
        <v>200</v>
      </c>
      <c r="D5" s="192" t="s">
        <v>201</v>
      </c>
      <c r="E5" s="193" t="s">
        <v>202</v>
      </c>
      <c r="F5" s="192" t="s">
        <v>377</v>
      </c>
      <c r="G5" s="193" t="s">
        <v>378</v>
      </c>
      <c r="H5" s="229" t="s">
        <v>325</v>
      </c>
      <c r="I5" s="229"/>
      <c r="J5" s="193" t="s">
        <v>381</v>
      </c>
      <c r="K5" s="303">
        <v>0</v>
      </c>
      <c r="L5" s="193" t="s">
        <v>381</v>
      </c>
      <c r="M5" s="452">
        <v>0</v>
      </c>
      <c r="N5" s="194" t="s">
        <v>3112</v>
      </c>
      <c r="O5" s="193"/>
      <c r="P5" s="296"/>
      <c r="Q5" s="297"/>
      <c r="R5" s="202"/>
      <c r="S5" s="202"/>
      <c r="T5" s="202"/>
      <c r="U5" s="202"/>
      <c r="V5" s="202"/>
      <c r="W5" s="202"/>
      <c r="X5" s="202"/>
      <c r="Y5" s="202"/>
      <c r="Z5" s="202"/>
    </row>
    <row r="6" spans="1:26" ht="99.95" customHeight="1">
      <c r="A6" s="228" t="s">
        <v>16</v>
      </c>
      <c r="B6" s="206" t="s">
        <v>17</v>
      </c>
      <c r="C6" s="206" t="s">
        <v>200</v>
      </c>
      <c r="D6" s="192" t="s">
        <v>201</v>
      </c>
      <c r="E6" s="193" t="s">
        <v>202</v>
      </c>
      <c r="F6" s="192" t="s">
        <v>389</v>
      </c>
      <c r="G6" s="193" t="s">
        <v>390</v>
      </c>
      <c r="H6" s="229" t="s">
        <v>325</v>
      </c>
      <c r="I6" s="230"/>
      <c r="J6" s="194"/>
      <c r="K6" s="231">
        <v>0</v>
      </c>
      <c r="L6" s="193" t="s">
        <v>395</v>
      </c>
      <c r="M6" s="232">
        <v>3000000</v>
      </c>
      <c r="N6" s="194" t="s">
        <v>3113</v>
      </c>
      <c r="O6" s="193"/>
      <c r="P6" s="296"/>
      <c r="Q6" s="297"/>
      <c r="R6" s="211"/>
      <c r="S6" s="211"/>
      <c r="T6" s="211"/>
      <c r="U6" s="211"/>
      <c r="V6" s="211"/>
      <c r="W6" s="211"/>
      <c r="X6" s="211"/>
      <c r="Y6" s="211"/>
      <c r="Z6" s="211"/>
    </row>
    <row r="7" spans="1:26" ht="99.95" customHeight="1">
      <c r="A7" s="228" t="s">
        <v>16</v>
      </c>
      <c r="B7" s="206" t="s">
        <v>17</v>
      </c>
      <c r="C7" s="206" t="s">
        <v>200</v>
      </c>
      <c r="D7" s="192" t="s">
        <v>201</v>
      </c>
      <c r="E7" s="193" t="s">
        <v>202</v>
      </c>
      <c r="F7" s="192" t="s">
        <v>406</v>
      </c>
      <c r="G7" s="193" t="s">
        <v>407</v>
      </c>
      <c r="H7" s="229" t="s">
        <v>325</v>
      </c>
      <c r="I7" s="230"/>
      <c r="J7" s="194" t="s">
        <v>411</v>
      </c>
      <c r="K7" s="231">
        <v>0</v>
      </c>
      <c r="L7" s="193" t="s">
        <v>411</v>
      </c>
      <c r="M7" s="232">
        <v>0</v>
      </c>
      <c r="N7" s="194" t="s">
        <v>3112</v>
      </c>
      <c r="O7" s="193"/>
      <c r="P7" s="296"/>
      <c r="Q7" s="297"/>
      <c r="R7" s="211"/>
      <c r="S7" s="211"/>
      <c r="T7" s="211"/>
      <c r="U7" s="211"/>
      <c r="V7" s="211"/>
      <c r="W7" s="211"/>
      <c r="X7" s="211"/>
      <c r="Y7" s="211"/>
      <c r="Z7" s="211"/>
    </row>
    <row r="8" spans="1:26" ht="99.95" customHeight="1">
      <c r="A8" s="228" t="s">
        <v>16</v>
      </c>
      <c r="B8" s="206" t="s">
        <v>17</v>
      </c>
      <c r="C8" s="206" t="s">
        <v>200</v>
      </c>
      <c r="D8" s="192" t="s">
        <v>445</v>
      </c>
      <c r="E8" s="193" t="s">
        <v>446</v>
      </c>
      <c r="F8" s="192" t="s">
        <v>447</v>
      </c>
      <c r="G8" s="193" t="s">
        <v>448</v>
      </c>
      <c r="H8" s="229" t="s">
        <v>325</v>
      </c>
      <c r="I8" s="230"/>
      <c r="J8" s="194" t="s">
        <v>456</v>
      </c>
      <c r="K8" s="231">
        <v>2000000</v>
      </c>
      <c r="L8" s="193" t="s">
        <v>456</v>
      </c>
      <c r="M8" s="232">
        <v>4000000</v>
      </c>
      <c r="N8" s="194" t="s">
        <v>3112</v>
      </c>
      <c r="O8" s="193"/>
      <c r="P8" s="296"/>
      <c r="Q8" s="297"/>
      <c r="R8" s="211"/>
      <c r="S8" s="211"/>
      <c r="T8" s="211"/>
      <c r="U8" s="211"/>
      <c r="V8" s="211"/>
      <c r="W8" s="211"/>
      <c r="X8" s="211"/>
      <c r="Y8" s="211"/>
      <c r="Z8" s="211"/>
    </row>
    <row r="9" spans="1:26" ht="99.95" customHeight="1">
      <c r="A9" s="228" t="s">
        <v>16</v>
      </c>
      <c r="B9" s="206" t="s">
        <v>17</v>
      </c>
      <c r="C9" s="206" t="s">
        <v>200</v>
      </c>
      <c r="D9" s="192" t="s">
        <v>445</v>
      </c>
      <c r="E9" s="193" t="s">
        <v>446</v>
      </c>
      <c r="F9" s="192" t="s">
        <v>481</v>
      </c>
      <c r="G9" s="193" t="s">
        <v>482</v>
      </c>
      <c r="H9" s="229" t="s">
        <v>325</v>
      </c>
      <c r="I9" s="230"/>
      <c r="J9" s="194" t="s">
        <v>411</v>
      </c>
      <c r="K9" s="231">
        <v>0</v>
      </c>
      <c r="L9" s="193" t="s">
        <v>411</v>
      </c>
      <c r="M9" s="232">
        <v>0</v>
      </c>
      <c r="N9" s="194" t="s">
        <v>3112</v>
      </c>
      <c r="O9" s="193"/>
      <c r="P9" s="296"/>
      <c r="Q9" s="297"/>
      <c r="R9" s="211"/>
      <c r="S9" s="211"/>
      <c r="T9" s="211"/>
      <c r="U9" s="211"/>
      <c r="V9" s="211"/>
      <c r="W9" s="211"/>
      <c r="X9" s="211"/>
      <c r="Y9" s="211"/>
      <c r="Z9" s="211"/>
    </row>
    <row r="10" spans="1:26" ht="99.95" customHeight="1">
      <c r="A10" s="228" t="s">
        <v>16</v>
      </c>
      <c r="B10" s="206" t="s">
        <v>17</v>
      </c>
      <c r="C10" s="206" t="s">
        <v>200</v>
      </c>
      <c r="D10" s="192" t="s">
        <v>445</v>
      </c>
      <c r="E10" s="193" t="s">
        <v>446</v>
      </c>
      <c r="F10" s="192" t="s">
        <v>498</v>
      </c>
      <c r="G10" s="193" t="s">
        <v>499</v>
      </c>
      <c r="H10" s="229" t="s">
        <v>325</v>
      </c>
      <c r="I10" s="230"/>
      <c r="J10" s="194" t="s">
        <v>507</v>
      </c>
      <c r="K10" s="231">
        <v>5000000</v>
      </c>
      <c r="L10" s="193" t="s">
        <v>508</v>
      </c>
      <c r="M10" s="232">
        <v>7000000</v>
      </c>
      <c r="N10" s="270" t="s">
        <v>3114</v>
      </c>
      <c r="O10" s="193"/>
      <c r="P10" s="296"/>
      <c r="Q10" s="297"/>
      <c r="R10" s="211"/>
      <c r="S10" s="211"/>
      <c r="T10" s="211"/>
      <c r="U10" s="211"/>
      <c r="V10" s="211"/>
      <c r="W10" s="211"/>
      <c r="X10" s="211"/>
      <c r="Y10" s="211"/>
      <c r="Z10" s="211"/>
    </row>
    <row r="11" spans="1:26" ht="99.95" customHeight="1">
      <c r="A11" s="228" t="s">
        <v>16</v>
      </c>
      <c r="B11" s="206" t="s">
        <v>17</v>
      </c>
      <c r="C11" s="206" t="s">
        <v>200</v>
      </c>
      <c r="D11" s="192" t="s">
        <v>522</v>
      </c>
      <c r="E11" s="193" t="s">
        <v>523</v>
      </c>
      <c r="F11" s="192" t="s">
        <v>524</v>
      </c>
      <c r="G11" s="193" t="s">
        <v>525</v>
      </c>
      <c r="H11" s="229" t="s">
        <v>325</v>
      </c>
      <c r="I11" s="230"/>
      <c r="J11" s="194" t="s">
        <v>531</v>
      </c>
      <c r="K11" s="231">
        <v>3000000</v>
      </c>
      <c r="L11" s="193" t="s">
        <v>532</v>
      </c>
      <c r="M11" s="232">
        <v>5000000</v>
      </c>
      <c r="N11" s="194" t="s">
        <v>3115</v>
      </c>
      <c r="O11" s="193"/>
      <c r="P11" s="296"/>
      <c r="Q11" s="297"/>
      <c r="R11" s="211"/>
      <c r="S11" s="211"/>
      <c r="T11" s="211"/>
      <c r="U11" s="211"/>
      <c r="V11" s="211"/>
      <c r="W11" s="211"/>
      <c r="X11" s="211"/>
      <c r="Y11" s="211"/>
      <c r="Z11" s="211"/>
    </row>
    <row r="12" spans="1:26" ht="99.95" customHeight="1">
      <c r="A12" s="228" t="s">
        <v>16</v>
      </c>
      <c r="B12" s="206" t="s">
        <v>17</v>
      </c>
      <c r="C12" s="206" t="s">
        <v>200</v>
      </c>
      <c r="D12" s="192" t="s">
        <v>522</v>
      </c>
      <c r="E12" s="193" t="s">
        <v>523</v>
      </c>
      <c r="F12" s="192" t="s">
        <v>587</v>
      </c>
      <c r="G12" s="193" t="s">
        <v>588</v>
      </c>
      <c r="H12" s="229" t="s">
        <v>325</v>
      </c>
      <c r="I12" s="230"/>
      <c r="J12" s="194" t="s">
        <v>599</v>
      </c>
      <c r="K12" s="231">
        <v>3000000</v>
      </c>
      <c r="L12" s="193" t="s">
        <v>600</v>
      </c>
      <c r="M12" s="232">
        <v>5000000</v>
      </c>
      <c r="N12" s="194"/>
      <c r="O12" s="193"/>
      <c r="P12" s="296"/>
      <c r="Q12" s="297"/>
      <c r="R12" s="211"/>
      <c r="S12" s="211"/>
      <c r="T12" s="211"/>
      <c r="U12" s="211"/>
      <c r="V12" s="211"/>
      <c r="W12" s="211"/>
      <c r="X12" s="211"/>
      <c r="Y12" s="211"/>
      <c r="Z12" s="211"/>
    </row>
    <row r="13" spans="1:26" ht="99.95" customHeight="1">
      <c r="A13" s="228" t="s">
        <v>16</v>
      </c>
      <c r="B13" s="206" t="s">
        <v>17</v>
      </c>
      <c r="C13" s="206" t="s">
        <v>200</v>
      </c>
      <c r="D13" s="192" t="s">
        <v>614</v>
      </c>
      <c r="E13" s="193" t="s">
        <v>615</v>
      </c>
      <c r="F13" s="192" t="s">
        <v>744</v>
      </c>
      <c r="G13" s="193" t="s">
        <v>745</v>
      </c>
      <c r="H13" s="229" t="s">
        <v>325</v>
      </c>
      <c r="I13" s="230"/>
      <c r="J13" s="194" t="s">
        <v>750</v>
      </c>
      <c r="K13" s="231">
        <v>2000000</v>
      </c>
      <c r="L13" s="193" t="s">
        <v>750</v>
      </c>
      <c r="M13" s="232">
        <v>3000000</v>
      </c>
      <c r="N13" s="270" t="s">
        <v>3116</v>
      </c>
      <c r="O13" s="193"/>
      <c r="P13" s="296"/>
      <c r="Q13" s="297"/>
      <c r="R13" s="211"/>
      <c r="S13" s="211"/>
      <c r="T13" s="211"/>
      <c r="U13" s="211"/>
      <c r="V13" s="211"/>
      <c r="W13" s="211"/>
      <c r="X13" s="211"/>
      <c r="Y13" s="211"/>
      <c r="Z13" s="211"/>
    </row>
    <row r="14" spans="1:26" ht="99.95" customHeight="1">
      <c r="A14" s="228" t="s">
        <v>16</v>
      </c>
      <c r="B14" s="206" t="s">
        <v>17</v>
      </c>
      <c r="C14" s="206" t="s">
        <v>200</v>
      </c>
      <c r="D14" s="192" t="s">
        <v>614</v>
      </c>
      <c r="E14" s="193" t="s">
        <v>615</v>
      </c>
      <c r="F14" s="192" t="s">
        <v>767</v>
      </c>
      <c r="G14" s="193" t="s">
        <v>768</v>
      </c>
      <c r="H14" s="229" t="s">
        <v>325</v>
      </c>
      <c r="I14" s="230"/>
      <c r="J14" s="194" t="s">
        <v>774</v>
      </c>
      <c r="K14" s="231">
        <v>2000000</v>
      </c>
      <c r="L14" s="193" t="s">
        <v>775</v>
      </c>
      <c r="M14" s="232">
        <v>3000000</v>
      </c>
      <c r="N14" s="194" t="s">
        <v>3117</v>
      </c>
      <c r="O14" s="193"/>
      <c r="P14" s="296"/>
      <c r="Q14" s="297"/>
      <c r="R14" s="211"/>
      <c r="S14" s="211"/>
      <c r="T14" s="211"/>
      <c r="U14" s="211"/>
      <c r="V14" s="211"/>
      <c r="W14" s="211"/>
      <c r="X14" s="211"/>
      <c r="Y14" s="211"/>
      <c r="Z14" s="211"/>
    </row>
    <row r="15" spans="1:26" ht="99.95" customHeight="1">
      <c r="A15" s="228" t="s">
        <v>16</v>
      </c>
      <c r="B15" s="206" t="s">
        <v>17</v>
      </c>
      <c r="C15" s="206" t="s">
        <v>200</v>
      </c>
      <c r="D15" s="192" t="s">
        <v>614</v>
      </c>
      <c r="E15" s="193" t="s">
        <v>615</v>
      </c>
      <c r="F15" s="192" t="s">
        <v>790</v>
      </c>
      <c r="G15" s="193" t="s">
        <v>791</v>
      </c>
      <c r="H15" s="229" t="s">
        <v>325</v>
      </c>
      <c r="I15" s="230"/>
      <c r="J15" s="194" t="s">
        <v>798</v>
      </c>
      <c r="K15" s="231">
        <v>2000000</v>
      </c>
      <c r="L15" s="193" t="s">
        <v>798</v>
      </c>
      <c r="M15" s="232">
        <v>3000000</v>
      </c>
      <c r="N15" s="194" t="s">
        <v>3117</v>
      </c>
      <c r="O15" s="193" t="s">
        <v>3118</v>
      </c>
      <c r="P15" s="296"/>
      <c r="Q15" s="297"/>
      <c r="R15" s="211"/>
      <c r="S15" s="211"/>
      <c r="T15" s="211"/>
      <c r="U15" s="211"/>
      <c r="V15" s="211"/>
      <c r="W15" s="211"/>
      <c r="X15" s="211"/>
      <c r="Y15" s="211"/>
      <c r="Z15" s="211"/>
    </row>
    <row r="16" spans="1:26" ht="99.95" customHeight="1">
      <c r="A16" s="228" t="s">
        <v>16</v>
      </c>
      <c r="B16" s="206" t="s">
        <v>17</v>
      </c>
      <c r="C16" s="206" t="s">
        <v>18</v>
      </c>
      <c r="D16" s="192" t="s">
        <v>19</v>
      </c>
      <c r="E16" s="193" t="s">
        <v>20</v>
      </c>
      <c r="F16" s="192" t="s">
        <v>77</v>
      </c>
      <c r="G16" s="193" t="s">
        <v>78</v>
      </c>
      <c r="H16" s="229"/>
      <c r="I16" s="230" t="s">
        <v>86</v>
      </c>
      <c r="J16" s="194" t="s">
        <v>87</v>
      </c>
      <c r="K16" s="231">
        <v>500000</v>
      </c>
      <c r="L16" s="193" t="s">
        <v>88</v>
      </c>
      <c r="M16" s="232">
        <v>600000</v>
      </c>
      <c r="N16" s="194" t="s">
        <v>3119</v>
      </c>
      <c r="O16" s="193"/>
      <c r="P16" s="296"/>
      <c r="Q16" s="297"/>
      <c r="R16" s="211"/>
      <c r="S16" s="211"/>
      <c r="T16" s="211"/>
      <c r="U16" s="211"/>
      <c r="V16" s="211"/>
      <c r="W16" s="211"/>
      <c r="X16" s="211"/>
      <c r="Y16" s="211"/>
      <c r="Z16" s="211"/>
    </row>
    <row r="17" spans="1:26" ht="99.95" customHeight="1">
      <c r="A17" s="228" t="s">
        <v>16</v>
      </c>
      <c r="B17" s="206" t="s">
        <v>17</v>
      </c>
      <c r="C17" s="206" t="s">
        <v>18</v>
      </c>
      <c r="D17" s="192" t="s">
        <v>110</v>
      </c>
      <c r="E17" s="193" t="s">
        <v>111</v>
      </c>
      <c r="F17" s="192" t="s">
        <v>121</v>
      </c>
      <c r="G17" s="193" t="s">
        <v>122</v>
      </c>
      <c r="H17" s="229"/>
      <c r="I17" s="230" t="s">
        <v>86</v>
      </c>
      <c r="J17" s="194" t="s">
        <v>138</v>
      </c>
      <c r="K17" s="231">
        <v>2000000</v>
      </c>
      <c r="L17" s="193" t="s">
        <v>3120</v>
      </c>
      <c r="M17" s="232">
        <v>3000000</v>
      </c>
      <c r="N17" s="194" t="s">
        <v>3119</v>
      </c>
      <c r="O17" s="193"/>
      <c r="P17" s="296"/>
      <c r="Q17" s="297"/>
      <c r="R17" s="211"/>
      <c r="S17" s="211"/>
      <c r="T17" s="211"/>
      <c r="U17" s="211"/>
      <c r="V17" s="211"/>
      <c r="W17" s="211"/>
      <c r="X17" s="211"/>
      <c r="Y17" s="211"/>
      <c r="Z17" s="211"/>
    </row>
    <row r="18" spans="1:26" ht="99.95" customHeight="1">
      <c r="A18" s="228" t="s">
        <v>16</v>
      </c>
      <c r="B18" s="206" t="s">
        <v>17</v>
      </c>
      <c r="C18" s="206" t="s">
        <v>18</v>
      </c>
      <c r="D18" s="192" t="s">
        <v>110</v>
      </c>
      <c r="E18" s="193" t="s">
        <v>111</v>
      </c>
      <c r="F18" s="192" t="s">
        <v>151</v>
      </c>
      <c r="G18" s="193" t="s">
        <v>152</v>
      </c>
      <c r="H18" s="229"/>
      <c r="I18" s="230" t="s">
        <v>86</v>
      </c>
      <c r="J18" s="194" t="s">
        <v>165</v>
      </c>
      <c r="K18" s="231">
        <v>2000000</v>
      </c>
      <c r="L18" s="193" t="s">
        <v>166</v>
      </c>
      <c r="M18" s="232">
        <v>3000000</v>
      </c>
      <c r="N18" s="194" t="s">
        <v>3119</v>
      </c>
      <c r="O18" s="193"/>
      <c r="P18" s="296"/>
      <c r="Q18" s="297"/>
      <c r="R18" s="211"/>
      <c r="S18" s="211"/>
      <c r="T18" s="211"/>
      <c r="U18" s="211"/>
      <c r="V18" s="211"/>
      <c r="W18" s="211"/>
      <c r="X18" s="211"/>
      <c r="Y18" s="211"/>
      <c r="Z18" s="211"/>
    </row>
    <row r="19" spans="1:26" ht="99.95" customHeight="1">
      <c r="A19" s="228" t="s">
        <v>16</v>
      </c>
      <c r="B19" s="206" t="s">
        <v>17</v>
      </c>
      <c r="C19" s="206" t="s">
        <v>200</v>
      </c>
      <c r="D19" s="192" t="s">
        <v>201</v>
      </c>
      <c r="E19" s="193" t="s">
        <v>202</v>
      </c>
      <c r="F19" s="192" t="s">
        <v>203</v>
      </c>
      <c r="G19" s="193" t="s">
        <v>204</v>
      </c>
      <c r="H19" s="229"/>
      <c r="I19" s="230" t="s">
        <v>86</v>
      </c>
      <c r="J19" s="194" t="s">
        <v>3121</v>
      </c>
      <c r="K19" s="231">
        <v>2000000</v>
      </c>
      <c r="L19" s="193" t="s">
        <v>224</v>
      </c>
      <c r="M19" s="232">
        <v>3000000</v>
      </c>
      <c r="N19" s="194" t="s">
        <v>3119</v>
      </c>
      <c r="O19" s="193"/>
      <c r="P19" s="296"/>
      <c r="Q19" s="297"/>
      <c r="R19" s="211"/>
      <c r="S19" s="211"/>
      <c r="T19" s="211"/>
      <c r="U19" s="211"/>
      <c r="V19" s="211"/>
      <c r="W19" s="211"/>
      <c r="X19" s="211"/>
      <c r="Y19" s="211"/>
      <c r="Z19" s="211"/>
    </row>
    <row r="20" spans="1:26" ht="99.95" customHeight="1">
      <c r="A20" s="228" t="s">
        <v>16</v>
      </c>
      <c r="B20" s="206" t="s">
        <v>17</v>
      </c>
      <c r="C20" s="206" t="s">
        <v>200</v>
      </c>
      <c r="D20" s="192" t="s">
        <v>522</v>
      </c>
      <c r="E20" s="193" t="s">
        <v>523</v>
      </c>
      <c r="F20" s="192" t="s">
        <v>546</v>
      </c>
      <c r="G20" s="193" t="s">
        <v>547</v>
      </c>
      <c r="H20" s="229"/>
      <c r="I20" s="230" t="s">
        <v>86</v>
      </c>
      <c r="J20" s="194" t="s">
        <v>555</v>
      </c>
      <c r="K20" s="231">
        <v>3000000</v>
      </c>
      <c r="L20" s="193" t="s">
        <v>556</v>
      </c>
      <c r="M20" s="232">
        <v>5000000</v>
      </c>
      <c r="N20" s="194" t="s">
        <v>3119</v>
      </c>
      <c r="O20" s="193"/>
      <c r="P20" s="296"/>
      <c r="Q20" s="297"/>
      <c r="R20" s="211"/>
      <c r="S20" s="211"/>
      <c r="T20" s="211"/>
      <c r="U20" s="211"/>
      <c r="V20" s="211"/>
      <c r="W20" s="211"/>
      <c r="X20" s="211"/>
      <c r="Y20" s="211"/>
      <c r="Z20" s="211"/>
    </row>
    <row r="21" spans="1:26" ht="99.95" customHeight="1">
      <c r="A21" s="228" t="s">
        <v>16</v>
      </c>
      <c r="B21" s="206" t="s">
        <v>17</v>
      </c>
      <c r="C21" s="206" t="s">
        <v>200</v>
      </c>
      <c r="D21" s="192" t="s">
        <v>522</v>
      </c>
      <c r="E21" s="193" t="s">
        <v>523</v>
      </c>
      <c r="F21" s="192" t="s">
        <v>564</v>
      </c>
      <c r="G21" s="193" t="s">
        <v>565</v>
      </c>
      <c r="H21" s="229"/>
      <c r="I21" s="230" t="s">
        <v>86</v>
      </c>
      <c r="J21" s="194" t="s">
        <v>580</v>
      </c>
      <c r="K21" s="231">
        <v>3000000</v>
      </c>
      <c r="L21" s="193" t="s">
        <v>581</v>
      </c>
      <c r="M21" s="232">
        <v>5000000</v>
      </c>
      <c r="N21" s="194" t="s">
        <v>3122</v>
      </c>
      <c r="O21" s="193"/>
      <c r="P21" s="296"/>
      <c r="Q21" s="297"/>
      <c r="R21" s="211"/>
      <c r="S21" s="211"/>
      <c r="T21" s="211"/>
      <c r="U21" s="211"/>
      <c r="V21" s="211"/>
      <c r="W21" s="211"/>
      <c r="X21" s="211"/>
      <c r="Y21" s="211"/>
      <c r="Z21" s="211"/>
    </row>
    <row r="22" spans="1:26" ht="99.95" customHeight="1">
      <c r="A22" s="228" t="s">
        <v>16</v>
      </c>
      <c r="B22" s="206" t="s">
        <v>17</v>
      </c>
      <c r="C22" s="206" t="s">
        <v>200</v>
      </c>
      <c r="D22" s="192" t="s">
        <v>614</v>
      </c>
      <c r="E22" s="193" t="s">
        <v>615</v>
      </c>
      <c r="F22" s="192" t="s">
        <v>616</v>
      </c>
      <c r="G22" s="193" t="s">
        <v>617</v>
      </c>
      <c r="H22" s="229"/>
      <c r="I22" s="230" t="s">
        <v>86</v>
      </c>
      <c r="J22" s="194" t="s">
        <v>628</v>
      </c>
      <c r="K22" s="231">
        <v>3000000</v>
      </c>
      <c r="L22" s="193" t="s">
        <v>628</v>
      </c>
      <c r="M22" s="232">
        <v>5000000</v>
      </c>
      <c r="N22" s="453" t="s">
        <v>3123</v>
      </c>
      <c r="O22" s="193"/>
      <c r="P22" s="296"/>
      <c r="Q22" s="297"/>
      <c r="R22" s="211"/>
      <c r="S22" s="211"/>
      <c r="T22" s="211"/>
      <c r="U22" s="211"/>
      <c r="V22" s="211"/>
      <c r="W22" s="211"/>
      <c r="X22" s="211"/>
      <c r="Y22" s="211"/>
      <c r="Z22" s="211"/>
    </row>
    <row r="23" spans="1:26" ht="99.95" customHeight="1">
      <c r="A23" s="228" t="s">
        <v>16</v>
      </c>
      <c r="B23" s="206" t="s">
        <v>17</v>
      </c>
      <c r="C23" s="206" t="s">
        <v>200</v>
      </c>
      <c r="D23" s="192" t="s">
        <v>614</v>
      </c>
      <c r="E23" s="193" t="s">
        <v>615</v>
      </c>
      <c r="F23" s="192" t="s">
        <v>647</v>
      </c>
      <c r="G23" s="193" t="s">
        <v>648</v>
      </c>
      <c r="H23" s="229"/>
      <c r="I23" s="230" t="s">
        <v>86</v>
      </c>
      <c r="J23" s="194" t="s">
        <v>658</v>
      </c>
      <c r="K23" s="231">
        <v>3000000</v>
      </c>
      <c r="L23" s="193" t="s">
        <v>658</v>
      </c>
      <c r="M23" s="232">
        <v>5000000</v>
      </c>
      <c r="N23" s="194" t="s">
        <v>3124</v>
      </c>
      <c r="O23" s="193"/>
      <c r="P23" s="296"/>
      <c r="Q23" s="297"/>
      <c r="R23" s="211"/>
      <c r="S23" s="211"/>
      <c r="T23" s="211"/>
      <c r="U23" s="211"/>
      <c r="V23" s="211"/>
      <c r="W23" s="211"/>
      <c r="X23" s="211"/>
      <c r="Y23" s="211"/>
      <c r="Z23" s="211"/>
    </row>
    <row r="24" spans="1:26" ht="99.95" customHeight="1">
      <c r="A24" s="228" t="s">
        <v>16</v>
      </c>
      <c r="B24" s="206" t="s">
        <v>17</v>
      </c>
      <c r="C24" s="206" t="s">
        <v>200</v>
      </c>
      <c r="D24" s="192" t="s">
        <v>614</v>
      </c>
      <c r="E24" s="193" t="s">
        <v>615</v>
      </c>
      <c r="F24" s="192" t="s">
        <v>668</v>
      </c>
      <c r="G24" s="193" t="s">
        <v>669</v>
      </c>
      <c r="H24" s="229"/>
      <c r="I24" s="230" t="s">
        <v>86</v>
      </c>
      <c r="J24" s="194" t="s">
        <v>682</v>
      </c>
      <c r="K24" s="231">
        <v>2000000</v>
      </c>
      <c r="L24" s="193" t="s">
        <v>682</v>
      </c>
      <c r="M24" s="232">
        <v>4000000</v>
      </c>
      <c r="N24" s="194" t="s">
        <v>3124</v>
      </c>
      <c r="O24" s="193"/>
      <c r="P24" s="296"/>
      <c r="Q24" s="297"/>
      <c r="R24" s="211"/>
      <c r="S24" s="211"/>
      <c r="T24" s="211"/>
      <c r="U24" s="211"/>
      <c r="V24" s="211"/>
      <c r="W24" s="211"/>
      <c r="X24" s="211"/>
      <c r="Y24" s="211"/>
      <c r="Z24" s="211"/>
    </row>
    <row r="25" spans="1:26" ht="99.95" customHeight="1">
      <c r="A25" s="228" t="s">
        <v>16</v>
      </c>
      <c r="B25" s="206" t="s">
        <v>17</v>
      </c>
      <c r="C25" s="206" t="s">
        <v>200</v>
      </c>
      <c r="D25" s="192" t="s">
        <v>614</v>
      </c>
      <c r="E25" s="193" t="s">
        <v>615</v>
      </c>
      <c r="F25" s="192" t="s">
        <v>693</v>
      </c>
      <c r="G25" s="193" t="s">
        <v>694</v>
      </c>
      <c r="H25" s="229"/>
      <c r="I25" s="230" t="s">
        <v>86</v>
      </c>
      <c r="J25" s="194" t="s">
        <v>711</v>
      </c>
      <c r="K25" s="231">
        <v>2000000</v>
      </c>
      <c r="L25" s="193" t="s">
        <v>711</v>
      </c>
      <c r="M25" s="232">
        <v>4000000</v>
      </c>
      <c r="N25" s="194" t="s">
        <v>3124</v>
      </c>
      <c r="O25" s="193"/>
      <c r="P25" s="296"/>
      <c r="Q25" s="297"/>
      <c r="R25" s="211"/>
      <c r="S25" s="211"/>
      <c r="T25" s="211"/>
      <c r="U25" s="211"/>
      <c r="V25" s="211"/>
      <c r="W25" s="211"/>
      <c r="X25" s="211"/>
      <c r="Y25" s="211"/>
      <c r="Z25" s="211"/>
    </row>
    <row r="26" spans="1:26" ht="99.95" customHeight="1">
      <c r="A26" s="228" t="s">
        <v>16</v>
      </c>
      <c r="B26" s="206" t="s">
        <v>17</v>
      </c>
      <c r="C26" s="206" t="s">
        <v>200</v>
      </c>
      <c r="D26" s="192" t="s">
        <v>614</v>
      </c>
      <c r="E26" s="193" t="s">
        <v>615</v>
      </c>
      <c r="F26" s="192" t="s">
        <v>722</v>
      </c>
      <c r="G26" s="193" t="s">
        <v>723</v>
      </c>
      <c r="H26" s="229"/>
      <c r="I26" s="230" t="s">
        <v>86</v>
      </c>
      <c r="J26" s="194" t="s">
        <v>733</v>
      </c>
      <c r="K26" s="231">
        <v>2000000</v>
      </c>
      <c r="L26" s="193" t="s">
        <v>733</v>
      </c>
      <c r="M26" s="232">
        <v>4000000</v>
      </c>
      <c r="N26" s="194" t="s">
        <v>3124</v>
      </c>
      <c r="O26" s="193"/>
      <c r="P26" s="296"/>
      <c r="Q26" s="297"/>
      <c r="R26" s="211"/>
      <c r="S26" s="211"/>
      <c r="T26" s="211"/>
      <c r="U26" s="211"/>
      <c r="V26" s="211"/>
      <c r="W26" s="211"/>
      <c r="X26" s="211"/>
      <c r="Y26" s="211"/>
      <c r="Z26" s="211"/>
    </row>
    <row r="27" spans="1:26" ht="99.95" customHeight="1">
      <c r="A27" s="228" t="s">
        <v>16</v>
      </c>
      <c r="B27" s="206" t="s">
        <v>17</v>
      </c>
      <c r="C27" s="206" t="s">
        <v>200</v>
      </c>
      <c r="D27" s="192" t="s">
        <v>614</v>
      </c>
      <c r="E27" s="193" t="s">
        <v>615</v>
      </c>
      <c r="F27" s="192" t="s">
        <v>814</v>
      </c>
      <c r="G27" s="193" t="s">
        <v>815</v>
      </c>
      <c r="H27" s="229"/>
      <c r="I27" s="230" t="s">
        <v>86</v>
      </c>
      <c r="J27" s="194" t="s">
        <v>832</v>
      </c>
      <c r="K27" s="231">
        <v>2000000</v>
      </c>
      <c r="L27" s="193" t="s">
        <v>832</v>
      </c>
      <c r="M27" s="232">
        <v>3000000</v>
      </c>
      <c r="N27" s="453" t="s">
        <v>3125</v>
      </c>
      <c r="O27" s="193"/>
      <c r="P27" s="296"/>
      <c r="Q27" s="297"/>
      <c r="R27" s="211"/>
      <c r="S27" s="211"/>
      <c r="T27" s="211"/>
      <c r="U27" s="211"/>
      <c r="V27" s="211"/>
      <c r="W27" s="211"/>
      <c r="X27" s="211"/>
      <c r="Y27" s="211"/>
      <c r="Z27" s="211"/>
    </row>
    <row r="28" spans="1:26" ht="99.95" customHeight="1">
      <c r="A28" s="228" t="s">
        <v>16</v>
      </c>
      <c r="B28" s="206" t="s">
        <v>17</v>
      </c>
      <c r="C28" s="206" t="s">
        <v>200</v>
      </c>
      <c r="D28" s="192" t="s">
        <v>614</v>
      </c>
      <c r="E28" s="193" t="s">
        <v>615</v>
      </c>
      <c r="F28" s="192" t="s">
        <v>844</v>
      </c>
      <c r="G28" s="193" t="s">
        <v>845</v>
      </c>
      <c r="H28" s="229"/>
      <c r="I28" s="230" t="s">
        <v>86</v>
      </c>
      <c r="J28" s="194" t="s">
        <v>858</v>
      </c>
      <c r="K28" s="231">
        <v>2000000</v>
      </c>
      <c r="L28" s="193" t="s">
        <v>858</v>
      </c>
      <c r="M28" s="232">
        <v>3000000</v>
      </c>
      <c r="N28" s="453" t="s">
        <v>3126</v>
      </c>
      <c r="O28" s="193"/>
      <c r="P28" s="296"/>
      <c r="Q28" s="297"/>
      <c r="R28" s="211"/>
      <c r="S28" s="211"/>
      <c r="T28" s="211"/>
      <c r="U28" s="211"/>
      <c r="V28" s="211"/>
      <c r="W28" s="211"/>
      <c r="X28" s="211"/>
      <c r="Y28" s="211"/>
      <c r="Z28" s="211"/>
    </row>
    <row r="29" spans="1:26" ht="99.95" customHeight="1">
      <c r="A29" s="228" t="s">
        <v>936</v>
      </c>
      <c r="B29" s="206" t="s">
        <v>937</v>
      </c>
      <c r="C29" s="206" t="s">
        <v>938</v>
      </c>
      <c r="D29" s="192" t="s">
        <v>939</v>
      </c>
      <c r="E29" s="193" t="s">
        <v>940</v>
      </c>
      <c r="F29" s="192" t="s">
        <v>959</v>
      </c>
      <c r="G29" s="193" t="s">
        <v>960</v>
      </c>
      <c r="H29" s="229" t="s">
        <v>325</v>
      </c>
      <c r="I29" s="230"/>
      <c r="J29" s="194" t="s">
        <v>964</v>
      </c>
      <c r="K29" s="231">
        <v>0</v>
      </c>
      <c r="L29" s="206"/>
      <c r="M29" s="232">
        <v>0</v>
      </c>
      <c r="N29" s="203" t="s">
        <v>3127</v>
      </c>
      <c r="O29" s="193"/>
      <c r="P29" s="296"/>
      <c r="Q29" s="297"/>
      <c r="R29" s="211"/>
      <c r="S29" s="211"/>
      <c r="T29" s="211"/>
      <c r="U29" s="211"/>
      <c r="V29" s="211"/>
      <c r="W29" s="211"/>
      <c r="X29" s="211"/>
      <c r="Y29" s="211"/>
      <c r="Z29" s="211"/>
    </row>
    <row r="30" spans="1:26" ht="99.95" customHeight="1">
      <c r="A30" s="228" t="s">
        <v>936</v>
      </c>
      <c r="B30" s="206" t="s">
        <v>937</v>
      </c>
      <c r="C30" s="206" t="s">
        <v>938</v>
      </c>
      <c r="D30" s="192" t="s">
        <v>939</v>
      </c>
      <c r="E30" s="193" t="s">
        <v>940</v>
      </c>
      <c r="F30" s="192" t="s">
        <v>973</v>
      </c>
      <c r="G30" s="193" t="s">
        <v>974</v>
      </c>
      <c r="H30" s="229" t="s">
        <v>325</v>
      </c>
      <c r="I30" s="230"/>
      <c r="J30" s="194" t="s">
        <v>977</v>
      </c>
      <c r="K30" s="231">
        <v>3000000</v>
      </c>
      <c r="L30" s="193" t="s">
        <v>977</v>
      </c>
      <c r="M30" s="232">
        <v>4000000</v>
      </c>
      <c r="N30" s="203" t="s">
        <v>3128</v>
      </c>
      <c r="O30" s="193"/>
      <c r="P30" s="296"/>
      <c r="Q30" s="297"/>
      <c r="R30" s="211"/>
      <c r="S30" s="211"/>
      <c r="T30" s="211"/>
      <c r="U30" s="211"/>
      <c r="V30" s="211"/>
      <c r="W30" s="211"/>
      <c r="X30" s="211"/>
      <c r="Y30" s="211"/>
      <c r="Z30" s="211"/>
    </row>
    <row r="31" spans="1:26" ht="99.95" customHeight="1">
      <c r="A31" s="228" t="s">
        <v>936</v>
      </c>
      <c r="B31" s="206" t="s">
        <v>937</v>
      </c>
      <c r="C31" s="206" t="s">
        <v>938</v>
      </c>
      <c r="D31" s="192" t="s">
        <v>939</v>
      </c>
      <c r="E31" s="193" t="s">
        <v>940</v>
      </c>
      <c r="F31" s="192" t="s">
        <v>990</v>
      </c>
      <c r="G31" s="193" t="s">
        <v>991</v>
      </c>
      <c r="H31" s="229" t="s">
        <v>325</v>
      </c>
      <c r="I31" s="230"/>
      <c r="J31" s="194" t="s">
        <v>995</v>
      </c>
      <c r="K31" s="231">
        <v>2000000</v>
      </c>
      <c r="L31" s="193" t="s">
        <v>996</v>
      </c>
      <c r="M31" s="232">
        <v>3000000</v>
      </c>
      <c r="N31" s="194"/>
      <c r="O31" s="193"/>
      <c r="P31" s="296"/>
      <c r="Q31" s="297"/>
      <c r="R31" s="211"/>
      <c r="S31" s="211"/>
      <c r="T31" s="211"/>
      <c r="U31" s="211"/>
      <c r="V31" s="211"/>
      <c r="W31" s="211"/>
      <c r="X31" s="211"/>
      <c r="Y31" s="211"/>
      <c r="Z31" s="211"/>
    </row>
    <row r="32" spans="1:26" ht="99.95" customHeight="1">
      <c r="A32" s="228" t="s">
        <v>936</v>
      </c>
      <c r="B32" s="206" t="s">
        <v>937</v>
      </c>
      <c r="C32" s="206" t="s">
        <v>938</v>
      </c>
      <c r="D32" s="192" t="s">
        <v>939</v>
      </c>
      <c r="E32" s="193" t="s">
        <v>940</v>
      </c>
      <c r="F32" s="192" t="s">
        <v>1005</v>
      </c>
      <c r="G32" s="193" t="s">
        <v>1006</v>
      </c>
      <c r="H32" s="229" t="s">
        <v>325</v>
      </c>
      <c r="I32" s="230"/>
      <c r="J32" s="194" t="s">
        <v>1009</v>
      </c>
      <c r="K32" s="231">
        <v>2000000</v>
      </c>
      <c r="L32" s="193" t="s">
        <v>1010</v>
      </c>
      <c r="M32" s="232">
        <v>3000000</v>
      </c>
      <c r="N32" s="453" t="s">
        <v>3129</v>
      </c>
      <c r="O32" s="454" t="s">
        <v>3130</v>
      </c>
      <c r="P32" s="296"/>
      <c r="Q32" s="297"/>
      <c r="R32" s="211"/>
      <c r="S32" s="211"/>
      <c r="T32" s="211"/>
      <c r="U32" s="211"/>
      <c r="V32" s="211"/>
      <c r="W32" s="211"/>
      <c r="X32" s="211"/>
      <c r="Y32" s="211"/>
      <c r="Z32" s="211"/>
    </row>
    <row r="33" spans="1:26" ht="99.95" customHeight="1">
      <c r="A33" s="228" t="s">
        <v>936</v>
      </c>
      <c r="B33" s="206" t="s">
        <v>937</v>
      </c>
      <c r="C33" s="206" t="s">
        <v>938</v>
      </c>
      <c r="D33" s="192" t="s">
        <v>939</v>
      </c>
      <c r="E33" s="193" t="s">
        <v>940</v>
      </c>
      <c r="F33" s="192" t="s">
        <v>1023</v>
      </c>
      <c r="G33" s="193" t="s">
        <v>1024</v>
      </c>
      <c r="H33" s="229" t="s">
        <v>325</v>
      </c>
      <c r="I33" s="230"/>
      <c r="J33" s="194" t="s">
        <v>1031</v>
      </c>
      <c r="K33" s="231">
        <v>2000000</v>
      </c>
      <c r="L33" s="193" t="s">
        <v>1032</v>
      </c>
      <c r="M33" s="232">
        <v>3000000</v>
      </c>
      <c r="N33" s="453" t="s">
        <v>3131</v>
      </c>
      <c r="O33" s="454" t="s">
        <v>3130</v>
      </c>
      <c r="P33" s="296"/>
      <c r="Q33" s="297"/>
      <c r="R33" s="211"/>
      <c r="S33" s="211"/>
      <c r="T33" s="211"/>
      <c r="U33" s="211"/>
      <c r="V33" s="211"/>
      <c r="W33" s="211"/>
      <c r="X33" s="211"/>
      <c r="Y33" s="211"/>
      <c r="Z33" s="211"/>
    </row>
    <row r="34" spans="1:26" ht="99.95" customHeight="1">
      <c r="A34" s="228" t="s">
        <v>936</v>
      </c>
      <c r="B34" s="206" t="s">
        <v>937</v>
      </c>
      <c r="C34" s="206" t="s">
        <v>938</v>
      </c>
      <c r="D34" s="192" t="s">
        <v>1040</v>
      </c>
      <c r="E34" s="193" t="s">
        <v>1041</v>
      </c>
      <c r="F34" s="192" t="s">
        <v>1042</v>
      </c>
      <c r="G34" s="193" t="s">
        <v>1043</v>
      </c>
      <c r="H34" s="229" t="s">
        <v>325</v>
      </c>
      <c r="I34" s="230"/>
      <c r="J34" s="194" t="s">
        <v>1047</v>
      </c>
      <c r="K34" s="231">
        <v>2000000</v>
      </c>
      <c r="L34" s="193" t="s">
        <v>1048</v>
      </c>
      <c r="M34" s="232">
        <v>3000000</v>
      </c>
      <c r="N34" s="194" t="s">
        <v>3132</v>
      </c>
      <c r="O34" s="193"/>
      <c r="P34" s="296"/>
      <c r="Q34" s="297"/>
      <c r="R34" s="211"/>
      <c r="S34" s="211"/>
      <c r="T34" s="211"/>
      <c r="U34" s="211"/>
      <c r="V34" s="211"/>
      <c r="W34" s="211"/>
      <c r="X34" s="211"/>
      <c r="Y34" s="211"/>
      <c r="Z34" s="211"/>
    </row>
    <row r="35" spans="1:26" ht="99.95" customHeight="1">
      <c r="A35" s="228" t="s">
        <v>936</v>
      </c>
      <c r="B35" s="206" t="s">
        <v>937</v>
      </c>
      <c r="C35" s="206" t="s">
        <v>938</v>
      </c>
      <c r="D35" s="192" t="s">
        <v>1040</v>
      </c>
      <c r="E35" s="193" t="s">
        <v>1041</v>
      </c>
      <c r="F35" s="192" t="s">
        <v>1055</v>
      </c>
      <c r="G35" s="193" t="s">
        <v>1056</v>
      </c>
      <c r="H35" s="229" t="s">
        <v>325</v>
      </c>
      <c r="I35" s="230"/>
      <c r="J35" s="194" t="s">
        <v>1058</v>
      </c>
      <c r="K35" s="231">
        <v>2000000</v>
      </c>
      <c r="L35" s="193" t="s">
        <v>1059</v>
      </c>
      <c r="M35" s="232">
        <v>3000000</v>
      </c>
      <c r="N35" s="453" t="s">
        <v>3133</v>
      </c>
      <c r="O35" s="193"/>
      <c r="P35" s="296"/>
      <c r="Q35" s="297"/>
      <c r="R35" s="211"/>
      <c r="S35" s="211"/>
      <c r="T35" s="211"/>
      <c r="U35" s="211"/>
      <c r="V35" s="211"/>
      <c r="W35" s="211"/>
      <c r="X35" s="211"/>
      <c r="Y35" s="211"/>
      <c r="Z35" s="211"/>
    </row>
    <row r="36" spans="1:26" ht="99.95" customHeight="1">
      <c r="A36" s="228" t="s">
        <v>936</v>
      </c>
      <c r="B36" s="206" t="s">
        <v>937</v>
      </c>
      <c r="C36" s="206" t="s">
        <v>938</v>
      </c>
      <c r="D36" s="192" t="s">
        <v>1040</v>
      </c>
      <c r="E36" s="193" t="s">
        <v>1041</v>
      </c>
      <c r="F36" s="192" t="s">
        <v>1069</v>
      </c>
      <c r="G36" s="193" t="s">
        <v>1070</v>
      </c>
      <c r="H36" s="229" t="s">
        <v>325</v>
      </c>
      <c r="I36" s="230"/>
      <c r="J36" s="194" t="s">
        <v>1074</v>
      </c>
      <c r="K36" s="231">
        <v>2000000</v>
      </c>
      <c r="L36" s="193" t="s">
        <v>1075</v>
      </c>
      <c r="M36" s="232">
        <v>3000000</v>
      </c>
      <c r="N36" s="453" t="s">
        <v>3133</v>
      </c>
      <c r="O36" s="193"/>
      <c r="P36" s="296"/>
      <c r="Q36" s="297"/>
      <c r="R36" s="211"/>
      <c r="S36" s="211"/>
      <c r="T36" s="211"/>
      <c r="U36" s="211"/>
      <c r="V36" s="211"/>
      <c r="W36" s="211"/>
      <c r="X36" s="211"/>
      <c r="Y36" s="211"/>
      <c r="Z36" s="211"/>
    </row>
    <row r="37" spans="1:26" ht="99.95" customHeight="1">
      <c r="A37" s="228" t="s">
        <v>936</v>
      </c>
      <c r="B37" s="206" t="s">
        <v>937</v>
      </c>
      <c r="C37" s="206" t="s">
        <v>938</v>
      </c>
      <c r="D37" s="192" t="s">
        <v>1040</v>
      </c>
      <c r="E37" s="193" t="s">
        <v>1041</v>
      </c>
      <c r="F37" s="192" t="s">
        <v>1085</v>
      </c>
      <c r="G37" s="193" t="s">
        <v>1086</v>
      </c>
      <c r="H37" s="229" t="s">
        <v>325</v>
      </c>
      <c r="I37" s="230"/>
      <c r="J37" s="236" t="s">
        <v>1066</v>
      </c>
      <c r="K37" s="231">
        <v>2000000</v>
      </c>
      <c r="L37" s="206" t="s">
        <v>1066</v>
      </c>
      <c r="M37" s="232">
        <v>3000000</v>
      </c>
      <c r="N37" s="453" t="s">
        <v>3134</v>
      </c>
      <c r="O37" s="193"/>
      <c r="P37" s="296"/>
      <c r="Q37" s="297"/>
      <c r="R37" s="211"/>
      <c r="S37" s="211"/>
      <c r="T37" s="211"/>
      <c r="U37" s="211"/>
      <c r="V37" s="211"/>
      <c r="W37" s="211"/>
      <c r="X37" s="211"/>
      <c r="Y37" s="211"/>
      <c r="Z37" s="211"/>
    </row>
    <row r="38" spans="1:26" ht="99.95" customHeight="1">
      <c r="A38" s="228" t="s">
        <v>936</v>
      </c>
      <c r="B38" s="206" t="s">
        <v>937</v>
      </c>
      <c r="C38" s="206" t="s">
        <v>938</v>
      </c>
      <c r="D38" s="192" t="s">
        <v>1102</v>
      </c>
      <c r="E38" s="193" t="s">
        <v>1103</v>
      </c>
      <c r="F38" s="192" t="s">
        <v>1122</v>
      </c>
      <c r="G38" s="193" t="s">
        <v>1123</v>
      </c>
      <c r="H38" s="229" t="s">
        <v>325</v>
      </c>
      <c r="I38" s="230"/>
      <c r="J38" s="194" t="s">
        <v>1125</v>
      </c>
      <c r="K38" s="231">
        <v>2000000</v>
      </c>
      <c r="L38" s="193" t="s">
        <v>1126</v>
      </c>
      <c r="M38" s="232">
        <v>3000000</v>
      </c>
      <c r="N38" s="453" t="s">
        <v>3134</v>
      </c>
      <c r="O38" s="193"/>
      <c r="P38" s="296"/>
      <c r="Q38" s="297"/>
      <c r="R38" s="211"/>
      <c r="S38" s="211"/>
      <c r="T38" s="211"/>
      <c r="U38" s="211"/>
      <c r="V38" s="211"/>
      <c r="W38" s="211"/>
      <c r="X38" s="211"/>
      <c r="Y38" s="211"/>
      <c r="Z38" s="211"/>
    </row>
    <row r="39" spans="1:26" ht="99.95" customHeight="1">
      <c r="A39" s="228" t="s">
        <v>936</v>
      </c>
      <c r="B39" s="206" t="s">
        <v>937</v>
      </c>
      <c r="C39" s="206" t="s">
        <v>938</v>
      </c>
      <c r="D39" s="192" t="s">
        <v>1138</v>
      </c>
      <c r="E39" s="193" t="s">
        <v>1139</v>
      </c>
      <c r="F39" s="192" t="s">
        <v>1140</v>
      </c>
      <c r="G39" s="193" t="s">
        <v>1141</v>
      </c>
      <c r="H39" s="229" t="s">
        <v>325</v>
      </c>
      <c r="I39" s="230"/>
      <c r="J39" s="194" t="s">
        <v>1143</v>
      </c>
      <c r="K39" s="231">
        <v>2000000</v>
      </c>
      <c r="L39" s="206" t="s">
        <v>1144</v>
      </c>
      <c r="M39" s="232">
        <v>3000000</v>
      </c>
      <c r="N39" s="194"/>
      <c r="O39" s="193"/>
      <c r="P39" s="296"/>
      <c r="Q39" s="297"/>
      <c r="R39" s="211"/>
      <c r="S39" s="211"/>
      <c r="T39" s="211"/>
      <c r="U39" s="211"/>
      <c r="V39" s="211"/>
      <c r="W39" s="211"/>
      <c r="X39" s="211"/>
      <c r="Y39" s="211"/>
      <c r="Z39" s="211"/>
    </row>
    <row r="40" spans="1:26" ht="99.95" customHeight="1">
      <c r="A40" s="228" t="s">
        <v>936</v>
      </c>
      <c r="B40" s="206" t="s">
        <v>937</v>
      </c>
      <c r="C40" s="206" t="s">
        <v>938</v>
      </c>
      <c r="D40" s="192" t="s">
        <v>1138</v>
      </c>
      <c r="E40" s="193" t="s">
        <v>1139</v>
      </c>
      <c r="F40" s="192" t="s">
        <v>1153</v>
      </c>
      <c r="G40" s="193" t="s">
        <v>1154</v>
      </c>
      <c r="H40" s="229" t="s">
        <v>325</v>
      </c>
      <c r="I40" s="230"/>
      <c r="J40" s="194" t="s">
        <v>1156</v>
      </c>
      <c r="K40" s="231">
        <v>2000000</v>
      </c>
      <c r="L40" s="193" t="s">
        <v>1156</v>
      </c>
      <c r="M40" s="232">
        <v>3000000</v>
      </c>
      <c r="N40" s="194"/>
      <c r="O40" s="193"/>
      <c r="P40" s="296"/>
      <c r="Q40" s="297"/>
      <c r="R40" s="211"/>
      <c r="S40" s="211"/>
      <c r="T40" s="211"/>
      <c r="U40" s="211"/>
      <c r="V40" s="211"/>
      <c r="W40" s="211"/>
      <c r="X40" s="211"/>
      <c r="Y40" s="211"/>
      <c r="Z40" s="211"/>
    </row>
    <row r="41" spans="1:26" ht="99.95" customHeight="1">
      <c r="A41" s="228" t="s">
        <v>936</v>
      </c>
      <c r="B41" s="206" t="s">
        <v>937</v>
      </c>
      <c r="C41" s="206" t="s">
        <v>938</v>
      </c>
      <c r="D41" s="192" t="s">
        <v>1138</v>
      </c>
      <c r="E41" s="193" t="s">
        <v>1139</v>
      </c>
      <c r="F41" s="192" t="s">
        <v>1171</v>
      </c>
      <c r="G41" s="193" t="s">
        <v>1172</v>
      </c>
      <c r="H41" s="229" t="s">
        <v>325</v>
      </c>
      <c r="I41" s="230"/>
      <c r="J41" s="194" t="s">
        <v>1174</v>
      </c>
      <c r="K41" s="231">
        <v>2000000</v>
      </c>
      <c r="L41" s="193" t="s">
        <v>1175</v>
      </c>
      <c r="M41" s="232">
        <v>4000000</v>
      </c>
      <c r="N41" s="453" t="s">
        <v>3135</v>
      </c>
      <c r="O41" s="193"/>
      <c r="P41" s="296"/>
      <c r="Q41" s="297"/>
      <c r="R41" s="211"/>
      <c r="S41" s="211"/>
      <c r="T41" s="211"/>
      <c r="U41" s="211"/>
      <c r="V41" s="211"/>
      <c r="W41" s="211"/>
      <c r="X41" s="211"/>
      <c r="Y41" s="211"/>
      <c r="Z41" s="211"/>
    </row>
    <row r="42" spans="1:26" ht="99.95" customHeight="1">
      <c r="A42" s="228" t="s">
        <v>936</v>
      </c>
      <c r="B42" s="206" t="s">
        <v>937</v>
      </c>
      <c r="C42" s="206" t="s">
        <v>938</v>
      </c>
      <c r="D42" s="192" t="s">
        <v>1181</v>
      </c>
      <c r="E42" s="193" t="s">
        <v>1182</v>
      </c>
      <c r="F42" s="192" t="s">
        <v>1183</v>
      </c>
      <c r="G42" s="193" t="s">
        <v>1184</v>
      </c>
      <c r="H42" s="229" t="s">
        <v>325</v>
      </c>
      <c r="I42" s="230"/>
      <c r="J42" s="194" t="s">
        <v>1186</v>
      </c>
      <c r="K42" s="231">
        <v>3000000</v>
      </c>
      <c r="L42" s="206" t="s">
        <v>1187</v>
      </c>
      <c r="M42" s="232">
        <v>5000000</v>
      </c>
      <c r="N42" s="194" t="s">
        <v>3136</v>
      </c>
      <c r="O42" s="193"/>
      <c r="P42" s="296"/>
      <c r="Q42" s="297"/>
      <c r="R42" s="211"/>
      <c r="S42" s="211"/>
      <c r="T42" s="211"/>
      <c r="U42" s="211"/>
      <c r="V42" s="211"/>
      <c r="W42" s="211"/>
      <c r="X42" s="211"/>
      <c r="Y42" s="211"/>
      <c r="Z42" s="211"/>
    </row>
    <row r="43" spans="1:26" ht="99.95" customHeight="1">
      <c r="A43" s="228" t="s">
        <v>936</v>
      </c>
      <c r="B43" s="206" t="s">
        <v>937</v>
      </c>
      <c r="C43" s="206" t="s">
        <v>938</v>
      </c>
      <c r="D43" s="192" t="s">
        <v>1181</v>
      </c>
      <c r="E43" s="193" t="s">
        <v>1182</v>
      </c>
      <c r="F43" s="192" t="s">
        <v>1194</v>
      </c>
      <c r="G43" s="193" t="s">
        <v>1195</v>
      </c>
      <c r="H43" s="229" t="s">
        <v>325</v>
      </c>
      <c r="I43" s="230"/>
      <c r="J43" s="194" t="s">
        <v>1197</v>
      </c>
      <c r="K43" s="231">
        <v>2000000</v>
      </c>
      <c r="L43" s="193" t="s">
        <v>1198</v>
      </c>
      <c r="M43" s="232">
        <v>3000000</v>
      </c>
      <c r="N43" s="194" t="s">
        <v>3137</v>
      </c>
      <c r="O43" s="193"/>
      <c r="P43" s="296"/>
      <c r="Q43" s="297"/>
      <c r="R43" s="211"/>
      <c r="S43" s="211"/>
      <c r="T43" s="211"/>
      <c r="U43" s="211"/>
      <c r="V43" s="211"/>
      <c r="W43" s="211"/>
      <c r="X43" s="211"/>
      <c r="Y43" s="211"/>
      <c r="Z43" s="211"/>
    </row>
    <row r="44" spans="1:26" ht="99.95" customHeight="1">
      <c r="A44" s="228" t="s">
        <v>936</v>
      </c>
      <c r="B44" s="206" t="s">
        <v>937</v>
      </c>
      <c r="C44" s="206" t="s">
        <v>938</v>
      </c>
      <c r="D44" s="192" t="s">
        <v>1209</v>
      </c>
      <c r="E44" s="193" t="s">
        <v>1210</v>
      </c>
      <c r="F44" s="192" t="s">
        <v>1211</v>
      </c>
      <c r="G44" s="193" t="s">
        <v>1212</v>
      </c>
      <c r="H44" s="229" t="s">
        <v>325</v>
      </c>
      <c r="I44" s="230"/>
      <c r="J44" s="194" t="s">
        <v>1215</v>
      </c>
      <c r="K44" s="231">
        <v>2000000</v>
      </c>
      <c r="L44" s="193" t="s">
        <v>1216</v>
      </c>
      <c r="M44" s="232">
        <v>3000000</v>
      </c>
      <c r="N44" s="453" t="s">
        <v>3138</v>
      </c>
      <c r="O44" s="193"/>
      <c r="P44" s="296"/>
      <c r="Q44" s="297"/>
      <c r="R44" s="211"/>
      <c r="S44" s="211"/>
      <c r="T44" s="211"/>
      <c r="U44" s="211"/>
      <c r="V44" s="211"/>
      <c r="W44" s="211"/>
      <c r="X44" s="211"/>
      <c r="Y44" s="211"/>
      <c r="Z44" s="211"/>
    </row>
    <row r="45" spans="1:26" ht="99.95" customHeight="1">
      <c r="A45" s="228" t="s">
        <v>936</v>
      </c>
      <c r="B45" s="206" t="s">
        <v>937</v>
      </c>
      <c r="C45" s="206" t="s">
        <v>938</v>
      </c>
      <c r="D45" s="192" t="s">
        <v>1209</v>
      </c>
      <c r="E45" s="193" t="s">
        <v>1210</v>
      </c>
      <c r="F45" s="192" t="s">
        <v>1234</v>
      </c>
      <c r="G45" s="193" t="s">
        <v>1235</v>
      </c>
      <c r="H45" s="229" t="s">
        <v>325</v>
      </c>
      <c r="I45" s="230"/>
      <c r="J45" s="194" t="s">
        <v>1237</v>
      </c>
      <c r="K45" s="231">
        <v>2000000</v>
      </c>
      <c r="L45" s="193" t="s">
        <v>1237</v>
      </c>
      <c r="M45" s="232">
        <v>3000000</v>
      </c>
      <c r="N45" s="453" t="s">
        <v>3139</v>
      </c>
      <c r="O45" s="193"/>
      <c r="P45" s="296"/>
      <c r="Q45" s="297"/>
      <c r="R45" s="211"/>
      <c r="S45" s="211"/>
      <c r="T45" s="211"/>
      <c r="U45" s="211"/>
      <c r="V45" s="211"/>
      <c r="W45" s="211"/>
      <c r="X45" s="211"/>
      <c r="Y45" s="211"/>
      <c r="Z45" s="211"/>
    </row>
    <row r="46" spans="1:26" ht="99.95" customHeight="1">
      <c r="A46" s="228" t="s">
        <v>936</v>
      </c>
      <c r="B46" s="206" t="s">
        <v>937</v>
      </c>
      <c r="C46" s="206" t="s">
        <v>938</v>
      </c>
      <c r="D46" s="192" t="s">
        <v>1264</v>
      </c>
      <c r="E46" s="193" t="s">
        <v>1265</v>
      </c>
      <c r="F46" s="192" t="s">
        <v>1266</v>
      </c>
      <c r="G46" s="193" t="s">
        <v>1267</v>
      </c>
      <c r="H46" s="229" t="s">
        <v>325</v>
      </c>
      <c r="I46" s="230"/>
      <c r="J46" s="194" t="s">
        <v>1269</v>
      </c>
      <c r="K46" s="231">
        <v>0</v>
      </c>
      <c r="L46" s="193"/>
      <c r="M46" s="232">
        <v>0</v>
      </c>
      <c r="N46" s="453" t="s">
        <v>3140</v>
      </c>
      <c r="O46" s="193"/>
      <c r="P46" s="296"/>
      <c r="Q46" s="297"/>
      <c r="R46" s="211"/>
      <c r="S46" s="211"/>
      <c r="T46" s="211"/>
      <c r="U46" s="211"/>
      <c r="V46" s="211"/>
      <c r="W46" s="211"/>
      <c r="X46" s="211"/>
      <c r="Y46" s="211"/>
      <c r="Z46" s="211"/>
    </row>
    <row r="47" spans="1:26" ht="99.95" customHeight="1">
      <c r="A47" s="228" t="s">
        <v>936</v>
      </c>
      <c r="B47" s="206" t="s">
        <v>937</v>
      </c>
      <c r="C47" s="206" t="s">
        <v>938</v>
      </c>
      <c r="D47" s="192" t="s">
        <v>1264</v>
      </c>
      <c r="E47" s="193" t="s">
        <v>1265</v>
      </c>
      <c r="F47" s="192" t="s">
        <v>1271</v>
      </c>
      <c r="G47" s="193" t="s">
        <v>1272</v>
      </c>
      <c r="H47" s="229" t="s">
        <v>325</v>
      </c>
      <c r="I47" s="230"/>
      <c r="J47" s="194" t="s">
        <v>1275</v>
      </c>
      <c r="K47" s="231">
        <v>2000000</v>
      </c>
      <c r="L47" s="193" t="s">
        <v>1276</v>
      </c>
      <c r="M47" s="232">
        <v>3000000</v>
      </c>
      <c r="N47" s="453" t="s">
        <v>3141</v>
      </c>
      <c r="O47" s="193"/>
      <c r="P47" s="296"/>
      <c r="Q47" s="297"/>
      <c r="R47" s="211"/>
      <c r="S47" s="211"/>
      <c r="T47" s="211"/>
      <c r="U47" s="211"/>
      <c r="V47" s="211"/>
      <c r="W47" s="211"/>
      <c r="X47" s="211"/>
      <c r="Y47" s="211"/>
      <c r="Z47" s="211"/>
    </row>
    <row r="48" spans="1:26" ht="99.95" customHeight="1">
      <c r="A48" s="228" t="s">
        <v>936</v>
      </c>
      <c r="B48" s="206" t="s">
        <v>937</v>
      </c>
      <c r="C48" s="206" t="s">
        <v>938</v>
      </c>
      <c r="D48" s="192" t="s">
        <v>1264</v>
      </c>
      <c r="E48" s="193" t="s">
        <v>1265</v>
      </c>
      <c r="F48" s="192" t="s">
        <v>1300</v>
      </c>
      <c r="G48" s="193" t="s">
        <v>1301</v>
      </c>
      <c r="H48" s="229" t="s">
        <v>325</v>
      </c>
      <c r="I48" s="230"/>
      <c r="J48" s="194" t="s">
        <v>1304</v>
      </c>
      <c r="K48" s="231">
        <v>2000000</v>
      </c>
      <c r="L48" s="193" t="s">
        <v>1304</v>
      </c>
      <c r="M48" s="232">
        <v>3000000</v>
      </c>
      <c r="N48" s="453" t="s">
        <v>3140</v>
      </c>
      <c r="O48" s="193"/>
      <c r="P48" s="296"/>
      <c r="Q48" s="297"/>
      <c r="R48" s="211"/>
      <c r="S48" s="211"/>
      <c r="T48" s="211"/>
      <c r="U48" s="211"/>
      <c r="V48" s="211"/>
      <c r="W48" s="211"/>
      <c r="X48" s="211"/>
      <c r="Y48" s="211"/>
      <c r="Z48" s="211"/>
    </row>
    <row r="49" spans="1:26" ht="99.95" customHeight="1">
      <c r="A49" s="228" t="s">
        <v>936</v>
      </c>
      <c r="B49" s="206" t="s">
        <v>937</v>
      </c>
      <c r="C49" s="206" t="s">
        <v>938</v>
      </c>
      <c r="D49" s="192" t="s">
        <v>1264</v>
      </c>
      <c r="E49" s="193" t="s">
        <v>1265</v>
      </c>
      <c r="F49" s="192" t="s">
        <v>1306</v>
      </c>
      <c r="G49" s="193" t="s">
        <v>1307</v>
      </c>
      <c r="H49" s="229" t="s">
        <v>325</v>
      </c>
      <c r="I49" s="230"/>
      <c r="J49" s="194" t="s">
        <v>1310</v>
      </c>
      <c r="K49" s="231">
        <v>2000000</v>
      </c>
      <c r="L49" s="193" t="s">
        <v>1311</v>
      </c>
      <c r="M49" s="232">
        <v>3000000</v>
      </c>
      <c r="N49" s="194" t="s">
        <v>3142</v>
      </c>
      <c r="O49" s="193"/>
      <c r="P49" s="296"/>
      <c r="Q49" s="297"/>
      <c r="R49" s="211"/>
      <c r="S49" s="211"/>
      <c r="T49" s="211"/>
      <c r="U49" s="211"/>
      <c r="V49" s="211"/>
      <c r="W49" s="211"/>
      <c r="X49" s="211"/>
      <c r="Y49" s="211"/>
      <c r="Z49" s="211"/>
    </row>
    <row r="50" spans="1:26" ht="99.95" customHeight="1">
      <c r="A50" s="228" t="s">
        <v>936</v>
      </c>
      <c r="B50" s="206" t="s">
        <v>937</v>
      </c>
      <c r="C50" s="206" t="s">
        <v>938</v>
      </c>
      <c r="D50" s="192" t="s">
        <v>1339</v>
      </c>
      <c r="E50" s="193" t="s">
        <v>1340</v>
      </c>
      <c r="F50" s="192" t="s">
        <v>1341</v>
      </c>
      <c r="G50" s="193" t="s">
        <v>1342</v>
      </c>
      <c r="H50" s="229" t="s">
        <v>325</v>
      </c>
      <c r="I50" s="230"/>
      <c r="J50" s="194" t="s">
        <v>1344</v>
      </c>
      <c r="K50" s="231">
        <v>300000</v>
      </c>
      <c r="L50" s="193" t="s">
        <v>1345</v>
      </c>
      <c r="M50" s="232">
        <v>500000</v>
      </c>
      <c r="N50" s="194" t="s">
        <v>3142</v>
      </c>
      <c r="O50" s="193"/>
      <c r="P50" s="296"/>
      <c r="Q50" s="297"/>
      <c r="R50" s="211"/>
      <c r="S50" s="211"/>
      <c r="T50" s="211"/>
      <c r="U50" s="211"/>
      <c r="V50" s="211"/>
      <c r="W50" s="211"/>
      <c r="X50" s="211"/>
      <c r="Y50" s="211"/>
      <c r="Z50" s="211"/>
    </row>
    <row r="51" spans="1:26" ht="99.95" customHeight="1">
      <c r="A51" s="228" t="s">
        <v>936</v>
      </c>
      <c r="B51" s="206" t="s">
        <v>937</v>
      </c>
      <c r="C51" s="206" t="s">
        <v>938</v>
      </c>
      <c r="D51" s="192" t="s">
        <v>939</v>
      </c>
      <c r="E51" s="193" t="s">
        <v>940</v>
      </c>
      <c r="F51" s="192" t="s">
        <v>941</v>
      </c>
      <c r="G51" s="193" t="s">
        <v>942</v>
      </c>
      <c r="H51" s="229"/>
      <c r="I51" s="230" t="s">
        <v>86</v>
      </c>
      <c r="J51" s="194" t="s">
        <v>951</v>
      </c>
      <c r="K51" s="231">
        <v>2000000</v>
      </c>
      <c r="L51" s="193" t="s">
        <v>951</v>
      </c>
      <c r="M51" s="232">
        <v>3000000</v>
      </c>
      <c r="N51" s="194" t="s">
        <v>3142</v>
      </c>
      <c r="O51" s="193"/>
      <c r="P51" s="296"/>
      <c r="Q51" s="297"/>
      <c r="R51" s="211"/>
      <c r="S51" s="211"/>
      <c r="T51" s="211"/>
      <c r="U51" s="211"/>
      <c r="V51" s="211"/>
      <c r="W51" s="211"/>
      <c r="X51" s="211"/>
      <c r="Y51" s="211"/>
      <c r="Z51" s="211"/>
    </row>
    <row r="52" spans="1:26" ht="99.95" customHeight="1">
      <c r="A52" s="228" t="s">
        <v>1374</v>
      </c>
      <c r="B52" s="206" t="s">
        <v>1375</v>
      </c>
      <c r="C52" s="206" t="s">
        <v>1376</v>
      </c>
      <c r="D52" s="192" t="s">
        <v>1377</v>
      </c>
      <c r="E52" s="193" t="s">
        <v>1378</v>
      </c>
      <c r="F52" s="192" t="s">
        <v>1414</v>
      </c>
      <c r="G52" s="193" t="s">
        <v>1415</v>
      </c>
      <c r="H52" s="188" t="s">
        <v>3143</v>
      </c>
      <c r="I52" s="230"/>
      <c r="J52" s="194" t="s">
        <v>1417</v>
      </c>
      <c r="K52" s="231">
        <v>3000000</v>
      </c>
      <c r="L52" s="193" t="s">
        <v>1418</v>
      </c>
      <c r="M52" s="232">
        <v>5000000</v>
      </c>
      <c r="N52" s="453" t="s">
        <v>3144</v>
      </c>
      <c r="O52" s="193"/>
      <c r="P52" s="296"/>
      <c r="Q52" s="297"/>
      <c r="R52" s="211"/>
      <c r="S52" s="211"/>
      <c r="T52" s="211"/>
      <c r="U52" s="211"/>
      <c r="V52" s="211"/>
      <c r="W52" s="211"/>
      <c r="X52" s="211"/>
      <c r="Y52" s="211"/>
      <c r="Z52" s="211"/>
    </row>
    <row r="53" spans="1:26" ht="99.95" customHeight="1">
      <c r="A53" s="228" t="s">
        <v>1374</v>
      </c>
      <c r="B53" s="206" t="s">
        <v>1375</v>
      </c>
      <c r="C53" s="206" t="s">
        <v>1376</v>
      </c>
      <c r="D53" s="192" t="s">
        <v>1377</v>
      </c>
      <c r="E53" s="193" t="s">
        <v>1378</v>
      </c>
      <c r="F53" s="192" t="s">
        <v>1439</v>
      </c>
      <c r="G53" s="193" t="s">
        <v>1440</v>
      </c>
      <c r="H53" s="188" t="s">
        <v>3143</v>
      </c>
      <c r="I53" s="230"/>
      <c r="J53" s="194" t="s">
        <v>1443</v>
      </c>
      <c r="K53" s="231">
        <v>20000000</v>
      </c>
      <c r="L53" s="193" t="s">
        <v>1444</v>
      </c>
      <c r="M53" s="232">
        <v>20000000</v>
      </c>
      <c r="N53" s="453" t="s">
        <v>3145</v>
      </c>
      <c r="O53" s="193"/>
      <c r="P53" s="296"/>
      <c r="Q53" s="297"/>
      <c r="R53" s="211"/>
      <c r="S53" s="211"/>
      <c r="T53" s="211"/>
      <c r="U53" s="211"/>
      <c r="V53" s="211"/>
      <c r="W53" s="211"/>
      <c r="X53" s="211"/>
      <c r="Y53" s="211"/>
      <c r="Z53" s="211"/>
    </row>
    <row r="54" spans="1:26" ht="99.95" customHeight="1">
      <c r="A54" s="228" t="s">
        <v>1374</v>
      </c>
      <c r="B54" s="206" t="s">
        <v>1375</v>
      </c>
      <c r="C54" s="206" t="s">
        <v>1376</v>
      </c>
      <c r="D54" s="192" t="s">
        <v>1377</v>
      </c>
      <c r="E54" s="193" t="s">
        <v>1378</v>
      </c>
      <c r="F54" s="192" t="s">
        <v>1462</v>
      </c>
      <c r="G54" s="193" t="s">
        <v>1463</v>
      </c>
      <c r="H54" s="188" t="s">
        <v>3143</v>
      </c>
      <c r="I54" s="230"/>
      <c r="J54" s="194" t="s">
        <v>1466</v>
      </c>
      <c r="K54" s="231">
        <v>3000000</v>
      </c>
      <c r="L54" s="193" t="s">
        <v>1466</v>
      </c>
      <c r="M54" s="232">
        <v>5000000</v>
      </c>
      <c r="N54" s="453" t="s">
        <v>3144</v>
      </c>
      <c r="O54" s="193"/>
      <c r="P54" s="296"/>
      <c r="Q54" s="297"/>
      <c r="R54" s="211"/>
      <c r="S54" s="211"/>
      <c r="T54" s="211"/>
      <c r="U54" s="211"/>
      <c r="V54" s="211"/>
      <c r="W54" s="211"/>
      <c r="X54" s="211"/>
      <c r="Y54" s="211"/>
      <c r="Z54" s="211"/>
    </row>
    <row r="55" spans="1:26" ht="99.95" customHeight="1">
      <c r="A55" s="228" t="s">
        <v>1374</v>
      </c>
      <c r="B55" s="206" t="s">
        <v>1375</v>
      </c>
      <c r="C55" s="206" t="s">
        <v>1376</v>
      </c>
      <c r="D55" s="192" t="s">
        <v>1377</v>
      </c>
      <c r="E55" s="193" t="s">
        <v>1378</v>
      </c>
      <c r="F55" s="192" t="s">
        <v>1493</v>
      </c>
      <c r="G55" s="193" t="s">
        <v>1494</v>
      </c>
      <c r="H55" s="188" t="s">
        <v>3143</v>
      </c>
      <c r="I55" s="230"/>
      <c r="J55" s="194" t="s">
        <v>1495</v>
      </c>
      <c r="K55" s="231">
        <v>3000000</v>
      </c>
      <c r="L55" s="193" t="s">
        <v>1496</v>
      </c>
      <c r="M55" s="232">
        <v>4000000</v>
      </c>
      <c r="N55" s="194" t="s">
        <v>3146</v>
      </c>
      <c r="O55" s="193"/>
      <c r="P55" s="296"/>
      <c r="Q55" s="297"/>
      <c r="R55" s="211"/>
      <c r="S55" s="211"/>
      <c r="T55" s="211"/>
      <c r="U55" s="211"/>
      <c r="V55" s="211"/>
      <c r="W55" s="211"/>
      <c r="X55" s="211"/>
      <c r="Y55" s="211"/>
      <c r="Z55" s="211"/>
    </row>
    <row r="56" spans="1:26" ht="99.95" customHeight="1">
      <c r="A56" s="228" t="s">
        <v>1374</v>
      </c>
      <c r="B56" s="206" t="s">
        <v>1375</v>
      </c>
      <c r="C56" s="206" t="s">
        <v>1376</v>
      </c>
      <c r="D56" s="192" t="s">
        <v>1377</v>
      </c>
      <c r="E56" s="193" t="s">
        <v>1378</v>
      </c>
      <c r="F56" s="192" t="s">
        <v>1515</v>
      </c>
      <c r="G56" s="193" t="s">
        <v>1516</v>
      </c>
      <c r="H56" s="188" t="s">
        <v>3143</v>
      </c>
      <c r="I56" s="230"/>
      <c r="J56" s="194" t="s">
        <v>1517</v>
      </c>
      <c r="K56" s="231">
        <v>3000000</v>
      </c>
      <c r="L56" s="193" t="s">
        <v>1518</v>
      </c>
      <c r="M56" s="232">
        <v>4000000</v>
      </c>
      <c r="N56" s="194" t="s">
        <v>3147</v>
      </c>
      <c r="O56" s="454" t="s">
        <v>3148</v>
      </c>
      <c r="P56" s="296"/>
      <c r="Q56" s="297"/>
      <c r="R56" s="211"/>
      <c r="S56" s="211"/>
      <c r="T56" s="211"/>
      <c r="U56" s="211"/>
      <c r="V56" s="211"/>
      <c r="W56" s="211"/>
      <c r="X56" s="211"/>
      <c r="Y56" s="211"/>
      <c r="Z56" s="211"/>
    </row>
    <row r="57" spans="1:26" ht="99.95" customHeight="1">
      <c r="A57" s="228" t="s">
        <v>1374</v>
      </c>
      <c r="B57" s="206" t="s">
        <v>1375</v>
      </c>
      <c r="C57" s="206" t="s">
        <v>1376</v>
      </c>
      <c r="D57" s="192" t="s">
        <v>1377</v>
      </c>
      <c r="E57" s="193" t="s">
        <v>1378</v>
      </c>
      <c r="F57" s="192" t="s">
        <v>1527</v>
      </c>
      <c r="G57" s="193" t="s">
        <v>1528</v>
      </c>
      <c r="H57" s="188" t="s">
        <v>3143</v>
      </c>
      <c r="I57" s="230"/>
      <c r="J57" s="194" t="s">
        <v>1529</v>
      </c>
      <c r="K57" s="231">
        <v>3000000</v>
      </c>
      <c r="L57" s="193" t="s">
        <v>1530</v>
      </c>
      <c r="M57" s="232">
        <v>4000000</v>
      </c>
      <c r="N57" s="194" t="s">
        <v>3147</v>
      </c>
      <c r="O57" s="454" t="s">
        <v>3148</v>
      </c>
      <c r="P57" s="296"/>
      <c r="Q57" s="297"/>
      <c r="R57" s="211"/>
      <c r="S57" s="211"/>
      <c r="T57" s="211"/>
      <c r="U57" s="211"/>
      <c r="V57" s="211"/>
      <c r="W57" s="211"/>
      <c r="X57" s="211"/>
      <c r="Y57" s="211"/>
      <c r="Z57" s="211"/>
    </row>
    <row r="58" spans="1:26" ht="99.95" customHeight="1">
      <c r="A58" s="228" t="s">
        <v>1374</v>
      </c>
      <c r="B58" s="206" t="s">
        <v>1375</v>
      </c>
      <c r="C58" s="206" t="s">
        <v>1376</v>
      </c>
      <c r="D58" s="192" t="s">
        <v>1377</v>
      </c>
      <c r="E58" s="193" t="s">
        <v>1378</v>
      </c>
      <c r="F58" s="192" t="s">
        <v>1575</v>
      </c>
      <c r="G58" s="193" t="s">
        <v>1576</v>
      </c>
      <c r="H58" s="188" t="s">
        <v>3143</v>
      </c>
      <c r="I58" s="230"/>
      <c r="J58" s="194" t="s">
        <v>1578</v>
      </c>
      <c r="K58" s="231">
        <v>3000000</v>
      </c>
      <c r="L58" s="193" t="s">
        <v>1579</v>
      </c>
      <c r="M58" s="232">
        <v>4000000</v>
      </c>
      <c r="N58" s="453" t="s">
        <v>3149</v>
      </c>
      <c r="O58" s="193"/>
      <c r="P58" s="296"/>
      <c r="Q58" s="297"/>
      <c r="R58" s="211"/>
      <c r="S58" s="211"/>
      <c r="T58" s="211"/>
      <c r="U58" s="211"/>
      <c r="V58" s="211"/>
      <c r="W58" s="211"/>
      <c r="X58" s="211"/>
      <c r="Y58" s="211"/>
      <c r="Z58" s="211"/>
    </row>
    <row r="59" spans="1:26" ht="99.95" customHeight="1">
      <c r="A59" s="228" t="s">
        <v>1374</v>
      </c>
      <c r="B59" s="206" t="s">
        <v>1375</v>
      </c>
      <c r="C59" s="206" t="s">
        <v>1376</v>
      </c>
      <c r="D59" s="192" t="s">
        <v>1377</v>
      </c>
      <c r="E59" s="193" t="s">
        <v>1378</v>
      </c>
      <c r="F59" s="192" t="s">
        <v>1588</v>
      </c>
      <c r="G59" s="193" t="s">
        <v>1589</v>
      </c>
      <c r="H59" s="188" t="s">
        <v>3143</v>
      </c>
      <c r="I59" s="230"/>
      <c r="J59" s="194" t="s">
        <v>1594</v>
      </c>
      <c r="K59" s="231">
        <v>3000000</v>
      </c>
      <c r="L59" s="193" t="s">
        <v>1594</v>
      </c>
      <c r="M59" s="232">
        <v>4000000</v>
      </c>
      <c r="N59" s="453" t="s">
        <v>3150</v>
      </c>
      <c r="O59" s="455" t="s">
        <v>3151</v>
      </c>
      <c r="P59" s="296"/>
      <c r="Q59" s="297"/>
      <c r="R59" s="211"/>
      <c r="S59" s="211"/>
      <c r="T59" s="211"/>
      <c r="U59" s="211"/>
      <c r="V59" s="211"/>
      <c r="W59" s="211"/>
      <c r="X59" s="211"/>
      <c r="Y59" s="211"/>
      <c r="Z59" s="211"/>
    </row>
    <row r="60" spans="1:26" ht="99.95" customHeight="1">
      <c r="A60" s="228" t="s">
        <v>1374</v>
      </c>
      <c r="B60" s="206" t="s">
        <v>1375</v>
      </c>
      <c r="C60" s="206" t="s">
        <v>1376</v>
      </c>
      <c r="D60" s="192" t="s">
        <v>1377</v>
      </c>
      <c r="E60" s="193" t="s">
        <v>1378</v>
      </c>
      <c r="F60" s="192" t="s">
        <v>1612</v>
      </c>
      <c r="G60" s="193" t="s">
        <v>1613</v>
      </c>
      <c r="H60" s="188" t="s">
        <v>3143</v>
      </c>
      <c r="I60" s="230"/>
      <c r="J60" s="194" t="s">
        <v>1620</v>
      </c>
      <c r="K60" s="231">
        <v>300000</v>
      </c>
      <c r="L60" s="193" t="s">
        <v>1620</v>
      </c>
      <c r="M60" s="232">
        <v>500000</v>
      </c>
      <c r="N60" s="194" t="s">
        <v>3152</v>
      </c>
      <c r="O60" s="193"/>
      <c r="P60" s="296"/>
      <c r="Q60" s="297"/>
      <c r="R60" s="211"/>
      <c r="S60" s="211"/>
      <c r="T60" s="211"/>
      <c r="U60" s="211"/>
      <c r="V60" s="211"/>
      <c r="W60" s="211"/>
      <c r="X60" s="211"/>
      <c r="Y60" s="211"/>
      <c r="Z60" s="211"/>
    </row>
    <row r="61" spans="1:26" ht="99.95" customHeight="1">
      <c r="A61" s="228" t="s">
        <v>1374</v>
      </c>
      <c r="B61" s="206" t="s">
        <v>1375</v>
      </c>
      <c r="C61" s="206" t="s">
        <v>1665</v>
      </c>
      <c r="D61" s="192" t="s">
        <v>1666</v>
      </c>
      <c r="E61" s="193" t="s">
        <v>1667</v>
      </c>
      <c r="F61" s="192" t="s">
        <v>1668</v>
      </c>
      <c r="G61" s="193" t="s">
        <v>1669</v>
      </c>
      <c r="H61" s="188" t="s">
        <v>3143</v>
      </c>
      <c r="I61" s="230"/>
      <c r="J61" s="194" t="s">
        <v>1671</v>
      </c>
      <c r="K61" s="231">
        <v>3000000</v>
      </c>
      <c r="L61" s="193" t="s">
        <v>1672</v>
      </c>
      <c r="M61" s="232">
        <v>4000000</v>
      </c>
      <c r="N61" s="453" t="s">
        <v>3134</v>
      </c>
      <c r="O61" s="193"/>
      <c r="P61" s="296"/>
      <c r="Q61" s="297"/>
      <c r="R61" s="211"/>
      <c r="S61" s="211"/>
      <c r="T61" s="211"/>
      <c r="U61" s="211"/>
      <c r="V61" s="211"/>
      <c r="W61" s="211"/>
      <c r="X61" s="211"/>
      <c r="Y61" s="211"/>
      <c r="Z61" s="211"/>
    </row>
    <row r="62" spans="1:26" ht="99.95" customHeight="1">
      <c r="A62" s="228" t="s">
        <v>1374</v>
      </c>
      <c r="B62" s="206" t="s">
        <v>1375</v>
      </c>
      <c r="C62" s="206" t="s">
        <v>1376</v>
      </c>
      <c r="D62" s="192" t="s">
        <v>1377</v>
      </c>
      <c r="E62" s="193" t="s">
        <v>1378</v>
      </c>
      <c r="F62" s="192" t="s">
        <v>1391</v>
      </c>
      <c r="G62" s="193" t="s">
        <v>1392</v>
      </c>
      <c r="H62" s="229"/>
      <c r="I62" s="188" t="s">
        <v>3153</v>
      </c>
      <c r="J62" s="194" t="s">
        <v>1398</v>
      </c>
      <c r="K62" s="231">
        <v>400000</v>
      </c>
      <c r="L62" s="193" t="s">
        <v>1398</v>
      </c>
      <c r="M62" s="232">
        <v>600000</v>
      </c>
      <c r="N62" s="453" t="s">
        <v>3149</v>
      </c>
      <c r="O62" s="193"/>
      <c r="P62" s="296"/>
      <c r="Q62" s="297"/>
      <c r="R62" s="211"/>
      <c r="S62" s="211"/>
      <c r="T62" s="211"/>
      <c r="U62" s="211"/>
      <c r="V62" s="211"/>
      <c r="W62" s="211"/>
      <c r="X62" s="211"/>
      <c r="Y62" s="211"/>
      <c r="Z62" s="211"/>
    </row>
    <row r="63" spans="1:26" ht="99.95" customHeight="1">
      <c r="A63" s="228" t="s">
        <v>1374</v>
      </c>
      <c r="B63" s="206" t="s">
        <v>1375</v>
      </c>
      <c r="C63" s="206" t="s">
        <v>1376</v>
      </c>
      <c r="D63" s="192" t="s">
        <v>1377</v>
      </c>
      <c r="E63" s="193" t="s">
        <v>1378</v>
      </c>
      <c r="F63" s="192" t="s">
        <v>1402</v>
      </c>
      <c r="G63" s="193" t="s">
        <v>1403</v>
      </c>
      <c r="H63" s="229"/>
      <c r="I63" s="188" t="s">
        <v>3153</v>
      </c>
      <c r="J63" s="194" t="s">
        <v>1410</v>
      </c>
      <c r="K63" s="231">
        <v>300000</v>
      </c>
      <c r="L63" s="193" t="s">
        <v>1410</v>
      </c>
      <c r="M63" s="232">
        <v>500000</v>
      </c>
      <c r="N63" s="453" t="s">
        <v>3149</v>
      </c>
      <c r="O63" s="193"/>
      <c r="P63" s="296"/>
      <c r="Q63" s="297"/>
      <c r="R63" s="211"/>
      <c r="S63" s="211"/>
      <c r="T63" s="211"/>
      <c r="U63" s="211"/>
      <c r="V63" s="211"/>
      <c r="W63" s="211"/>
      <c r="X63" s="211"/>
      <c r="Y63" s="211"/>
      <c r="Z63" s="211"/>
    </row>
    <row r="64" spans="1:26" ht="99.95" customHeight="1">
      <c r="A64" s="228" t="s">
        <v>1374</v>
      </c>
      <c r="B64" s="206" t="s">
        <v>1375</v>
      </c>
      <c r="C64" s="206" t="s">
        <v>1376</v>
      </c>
      <c r="D64" s="192" t="s">
        <v>1377</v>
      </c>
      <c r="E64" s="193" t="s">
        <v>1378</v>
      </c>
      <c r="F64" s="192" t="s">
        <v>1477</v>
      </c>
      <c r="G64" s="193" t="s">
        <v>1478</v>
      </c>
      <c r="H64" s="229"/>
      <c r="I64" s="188" t="s">
        <v>3153</v>
      </c>
      <c r="J64" s="194" t="s">
        <v>1483</v>
      </c>
      <c r="K64" s="231">
        <v>3000000</v>
      </c>
      <c r="L64" s="193" t="s">
        <v>1484</v>
      </c>
      <c r="M64" s="232">
        <v>4000000</v>
      </c>
      <c r="N64" s="194" t="s">
        <v>3152</v>
      </c>
      <c r="O64" s="193"/>
      <c r="P64" s="296"/>
      <c r="Q64" s="297"/>
      <c r="R64" s="211"/>
      <c r="S64" s="211"/>
      <c r="T64" s="211"/>
      <c r="U64" s="211"/>
      <c r="V64" s="211"/>
      <c r="W64" s="211"/>
      <c r="X64" s="211"/>
      <c r="Y64" s="211"/>
      <c r="Z64" s="211"/>
    </row>
    <row r="65" spans="1:26" ht="99.95" customHeight="1">
      <c r="A65" s="228" t="s">
        <v>1374</v>
      </c>
      <c r="B65" s="206" t="s">
        <v>1375</v>
      </c>
      <c r="C65" s="206" t="s">
        <v>1376</v>
      </c>
      <c r="D65" s="192" t="s">
        <v>1377</v>
      </c>
      <c r="E65" s="193" t="s">
        <v>1378</v>
      </c>
      <c r="F65" s="192" t="s">
        <v>1552</v>
      </c>
      <c r="G65" s="193" t="s">
        <v>1553</v>
      </c>
      <c r="H65" s="229"/>
      <c r="I65" s="188" t="s">
        <v>3153</v>
      </c>
      <c r="J65" s="194" t="s">
        <v>1559</v>
      </c>
      <c r="K65" s="231">
        <v>3000000</v>
      </c>
      <c r="L65" s="193" t="s">
        <v>1559</v>
      </c>
      <c r="M65" s="232">
        <v>4000000</v>
      </c>
      <c r="N65" s="453" t="s">
        <v>3149</v>
      </c>
      <c r="O65" s="193"/>
      <c r="P65" s="296"/>
      <c r="Q65" s="297"/>
      <c r="R65" s="211"/>
      <c r="S65" s="211"/>
      <c r="T65" s="211"/>
      <c r="U65" s="211"/>
      <c r="V65" s="211"/>
      <c r="W65" s="211"/>
      <c r="X65" s="211"/>
      <c r="Y65" s="211"/>
      <c r="Z65" s="211"/>
    </row>
    <row r="66" spans="1:26" ht="99.95" customHeight="1">
      <c r="A66" s="228" t="s">
        <v>1374</v>
      </c>
      <c r="B66" s="206" t="s">
        <v>1375</v>
      </c>
      <c r="C66" s="206" t="s">
        <v>1376</v>
      </c>
      <c r="D66" s="192" t="s">
        <v>1377</v>
      </c>
      <c r="E66" s="193" t="s">
        <v>1378</v>
      </c>
      <c r="F66" s="192" t="s">
        <v>1567</v>
      </c>
      <c r="G66" s="193" t="s">
        <v>1568</v>
      </c>
      <c r="H66" s="229"/>
      <c r="I66" s="188" t="s">
        <v>3153</v>
      </c>
      <c r="J66" s="194" t="s">
        <v>1573</v>
      </c>
      <c r="K66" s="231">
        <v>200000</v>
      </c>
      <c r="L66" s="193" t="s">
        <v>1573</v>
      </c>
      <c r="M66" s="232">
        <v>400000</v>
      </c>
      <c r="N66" s="453" t="s">
        <v>3134</v>
      </c>
      <c r="O66" s="193"/>
      <c r="P66" s="296"/>
      <c r="Q66" s="297"/>
      <c r="R66" s="211"/>
      <c r="S66" s="211"/>
      <c r="T66" s="211"/>
      <c r="U66" s="211"/>
      <c r="V66" s="211"/>
      <c r="W66" s="211"/>
      <c r="X66" s="211"/>
      <c r="Y66" s="211"/>
      <c r="Z66" s="211"/>
    </row>
    <row r="67" spans="1:26" ht="99.95" customHeight="1">
      <c r="A67" s="228" t="s">
        <v>1706</v>
      </c>
      <c r="B67" s="206" t="s">
        <v>1707</v>
      </c>
      <c r="C67" s="206" t="s">
        <v>1708</v>
      </c>
      <c r="D67" s="192" t="s">
        <v>1709</v>
      </c>
      <c r="E67" s="193" t="s">
        <v>1710</v>
      </c>
      <c r="F67" s="192" t="s">
        <v>1745</v>
      </c>
      <c r="G67" s="193" t="s">
        <v>1746</v>
      </c>
      <c r="H67" s="229" t="s">
        <v>325</v>
      </c>
      <c r="I67" s="230"/>
      <c r="J67" s="194" t="s">
        <v>1762</v>
      </c>
      <c r="K67" s="231">
        <v>3000000</v>
      </c>
      <c r="L67" s="193" t="s">
        <v>1763</v>
      </c>
      <c r="M67" s="232">
        <v>4000000</v>
      </c>
      <c r="N67" s="453" t="s">
        <v>3154</v>
      </c>
      <c r="O67" s="193"/>
      <c r="P67" s="296"/>
      <c r="Q67" s="297"/>
      <c r="R67" s="211"/>
      <c r="S67" s="211"/>
      <c r="T67" s="211"/>
      <c r="U67" s="211"/>
      <c r="V67" s="211"/>
      <c r="W67" s="211"/>
      <c r="X67" s="211"/>
      <c r="Y67" s="211"/>
      <c r="Z67" s="211"/>
    </row>
    <row r="68" spans="1:26" ht="99.95" customHeight="1">
      <c r="A68" s="228" t="s">
        <v>1706</v>
      </c>
      <c r="B68" s="206" t="s">
        <v>1707</v>
      </c>
      <c r="C68" s="206" t="s">
        <v>1708</v>
      </c>
      <c r="D68" s="192" t="s">
        <v>1709</v>
      </c>
      <c r="E68" s="193" t="s">
        <v>1710</v>
      </c>
      <c r="F68" s="192" t="s">
        <v>1774</v>
      </c>
      <c r="G68" s="193" t="s">
        <v>1775</v>
      </c>
      <c r="H68" s="229" t="s">
        <v>325</v>
      </c>
      <c r="I68" s="230"/>
      <c r="J68" s="194" t="s">
        <v>1785</v>
      </c>
      <c r="K68" s="231">
        <v>3000000</v>
      </c>
      <c r="L68" s="193" t="s">
        <v>1785</v>
      </c>
      <c r="M68" s="232">
        <v>4000000</v>
      </c>
      <c r="N68" s="453" t="s">
        <v>3155</v>
      </c>
      <c r="O68" s="193"/>
      <c r="P68" s="296"/>
      <c r="Q68" s="297"/>
      <c r="R68" s="211"/>
      <c r="S68" s="211"/>
      <c r="T68" s="211"/>
      <c r="U68" s="211"/>
      <c r="V68" s="211"/>
      <c r="W68" s="211"/>
      <c r="X68" s="211"/>
      <c r="Y68" s="211"/>
      <c r="Z68" s="211"/>
    </row>
    <row r="69" spans="1:26" ht="99.95" customHeight="1">
      <c r="A69" s="228" t="s">
        <v>1706</v>
      </c>
      <c r="B69" s="206" t="s">
        <v>1707</v>
      </c>
      <c r="C69" s="206" t="s">
        <v>1708</v>
      </c>
      <c r="D69" s="192" t="s">
        <v>1788</v>
      </c>
      <c r="E69" s="193" t="s">
        <v>1789</v>
      </c>
      <c r="F69" s="192" t="s">
        <v>1805</v>
      </c>
      <c r="G69" s="193" t="s">
        <v>1806</v>
      </c>
      <c r="H69" s="229" t="s">
        <v>325</v>
      </c>
      <c r="I69" s="230"/>
      <c r="J69" s="194" t="s">
        <v>1814</v>
      </c>
      <c r="K69" s="231">
        <v>3000000</v>
      </c>
      <c r="L69" s="193" t="s">
        <v>1811</v>
      </c>
      <c r="M69" s="232">
        <v>4000000</v>
      </c>
      <c r="N69" s="453" t="s">
        <v>3155</v>
      </c>
      <c r="O69" s="193"/>
      <c r="P69" s="296"/>
      <c r="Q69" s="297"/>
      <c r="R69" s="211"/>
      <c r="S69" s="211"/>
      <c r="T69" s="211"/>
      <c r="U69" s="211"/>
      <c r="V69" s="211"/>
      <c r="W69" s="211"/>
      <c r="X69" s="211"/>
      <c r="Y69" s="211"/>
      <c r="Z69" s="211"/>
    </row>
    <row r="70" spans="1:26" ht="99.95" customHeight="1">
      <c r="A70" s="228" t="s">
        <v>1706</v>
      </c>
      <c r="B70" s="206" t="s">
        <v>1707</v>
      </c>
      <c r="C70" s="206" t="s">
        <v>1708</v>
      </c>
      <c r="D70" s="192" t="s">
        <v>1820</v>
      </c>
      <c r="E70" s="193" t="s">
        <v>1821</v>
      </c>
      <c r="F70" s="192" t="s">
        <v>1822</v>
      </c>
      <c r="G70" s="193" t="s">
        <v>1823</v>
      </c>
      <c r="H70" s="229" t="s">
        <v>325</v>
      </c>
      <c r="I70" s="230"/>
      <c r="J70" s="194" t="s">
        <v>1840</v>
      </c>
      <c r="K70" s="231">
        <v>3000000</v>
      </c>
      <c r="L70" s="193" t="s">
        <v>1839</v>
      </c>
      <c r="M70" s="232">
        <v>4000000</v>
      </c>
      <c r="N70" s="194" t="s">
        <v>3112</v>
      </c>
      <c r="O70" s="193"/>
      <c r="P70" s="296"/>
      <c r="Q70" s="297"/>
      <c r="R70" s="211"/>
      <c r="S70" s="211"/>
      <c r="T70" s="211"/>
      <c r="U70" s="211"/>
      <c r="V70" s="211"/>
      <c r="W70" s="211"/>
      <c r="X70" s="211"/>
      <c r="Y70" s="211"/>
      <c r="Z70" s="211"/>
    </row>
    <row r="71" spans="1:26" ht="99.95" customHeight="1">
      <c r="A71" s="228" t="s">
        <v>1706</v>
      </c>
      <c r="B71" s="206" t="s">
        <v>1707</v>
      </c>
      <c r="C71" s="206" t="s">
        <v>1708</v>
      </c>
      <c r="D71" s="192" t="s">
        <v>1820</v>
      </c>
      <c r="E71" s="193" t="s">
        <v>1821</v>
      </c>
      <c r="F71" s="192" t="s">
        <v>1844</v>
      </c>
      <c r="G71" s="193" t="s">
        <v>1845</v>
      </c>
      <c r="H71" s="229" t="s">
        <v>325</v>
      </c>
      <c r="I71" s="230"/>
      <c r="J71" s="194" t="s">
        <v>1849</v>
      </c>
      <c r="K71" s="231">
        <v>3000000</v>
      </c>
      <c r="L71" s="193" t="s">
        <v>1850</v>
      </c>
      <c r="M71" s="232">
        <v>4000000</v>
      </c>
      <c r="N71" s="194" t="s">
        <v>3112</v>
      </c>
      <c r="O71" s="193"/>
      <c r="P71" s="296"/>
      <c r="Q71" s="297"/>
      <c r="R71" s="211"/>
      <c r="S71" s="211"/>
      <c r="T71" s="211"/>
      <c r="U71" s="211"/>
      <c r="V71" s="211"/>
      <c r="W71" s="211"/>
      <c r="X71" s="211"/>
      <c r="Y71" s="211"/>
      <c r="Z71" s="211"/>
    </row>
    <row r="72" spans="1:26" ht="99.95" customHeight="1">
      <c r="A72" s="228" t="s">
        <v>1706</v>
      </c>
      <c r="B72" s="206" t="s">
        <v>1707</v>
      </c>
      <c r="C72" s="206" t="s">
        <v>1708</v>
      </c>
      <c r="D72" s="192" t="s">
        <v>1820</v>
      </c>
      <c r="E72" s="193" t="s">
        <v>1821</v>
      </c>
      <c r="F72" s="192" t="s">
        <v>1863</v>
      </c>
      <c r="G72" s="193" t="s">
        <v>1864</v>
      </c>
      <c r="H72" s="229" t="s">
        <v>325</v>
      </c>
      <c r="I72" s="230"/>
      <c r="J72" s="194" t="s">
        <v>1868</v>
      </c>
      <c r="K72" s="231">
        <v>3000000</v>
      </c>
      <c r="L72" s="193" t="s">
        <v>1869</v>
      </c>
      <c r="M72" s="232">
        <v>4000000</v>
      </c>
      <c r="N72" s="194" t="s">
        <v>3112</v>
      </c>
      <c r="O72" s="193"/>
      <c r="P72" s="296"/>
      <c r="Q72" s="297"/>
      <c r="R72" s="211"/>
      <c r="S72" s="211"/>
      <c r="T72" s="211"/>
      <c r="U72" s="211"/>
      <c r="V72" s="211"/>
      <c r="W72" s="211"/>
      <c r="X72" s="211"/>
      <c r="Y72" s="211"/>
      <c r="Z72" s="211"/>
    </row>
    <row r="73" spans="1:26" ht="99.95" customHeight="1">
      <c r="A73" s="228" t="s">
        <v>1965</v>
      </c>
      <c r="B73" s="206" t="s">
        <v>1966</v>
      </c>
      <c r="C73" s="206" t="s">
        <v>1967</v>
      </c>
      <c r="D73" s="192" t="s">
        <v>1968</v>
      </c>
      <c r="E73" s="193" t="s">
        <v>1969</v>
      </c>
      <c r="F73" s="192" t="s">
        <v>1970</v>
      </c>
      <c r="G73" s="193" t="s">
        <v>1971</v>
      </c>
      <c r="H73" s="229" t="s">
        <v>325</v>
      </c>
      <c r="I73" s="230"/>
      <c r="J73" s="194" t="s">
        <v>1986</v>
      </c>
      <c r="K73" s="231">
        <v>3000000</v>
      </c>
      <c r="L73" s="193" t="s">
        <v>1987</v>
      </c>
      <c r="M73" s="232">
        <v>5000000</v>
      </c>
      <c r="N73" s="453" t="s">
        <v>3156</v>
      </c>
      <c r="O73" s="193"/>
      <c r="P73" s="296"/>
      <c r="Q73" s="297"/>
      <c r="R73" s="211"/>
      <c r="S73" s="211"/>
      <c r="T73" s="211"/>
      <c r="U73" s="211"/>
      <c r="V73" s="211"/>
      <c r="W73" s="211"/>
      <c r="X73" s="211"/>
      <c r="Y73" s="211"/>
      <c r="Z73" s="211"/>
    </row>
    <row r="74" spans="1:26" ht="99.95" customHeight="1">
      <c r="A74" s="228" t="s">
        <v>2017</v>
      </c>
      <c r="B74" s="206" t="s">
        <v>2018</v>
      </c>
      <c r="C74" s="206" t="s">
        <v>2019</v>
      </c>
      <c r="D74" s="192" t="s">
        <v>2020</v>
      </c>
      <c r="E74" s="193" t="s">
        <v>2021</v>
      </c>
      <c r="F74" s="192" t="s">
        <v>2022</v>
      </c>
      <c r="G74" s="193" t="s">
        <v>2023</v>
      </c>
      <c r="H74" s="229" t="s">
        <v>325</v>
      </c>
      <c r="I74" s="230"/>
      <c r="J74" s="194" t="s">
        <v>2039</v>
      </c>
      <c r="K74" s="231">
        <v>3000000</v>
      </c>
      <c r="L74" s="193" t="s">
        <v>2040</v>
      </c>
      <c r="M74" s="232">
        <v>4000000</v>
      </c>
      <c r="N74" s="453" t="s">
        <v>3157</v>
      </c>
      <c r="O74" s="193"/>
      <c r="P74" s="296"/>
      <c r="Q74" s="297"/>
      <c r="R74" s="211"/>
      <c r="S74" s="211"/>
      <c r="T74" s="211"/>
      <c r="U74" s="211"/>
      <c r="V74" s="211"/>
      <c r="W74" s="211"/>
      <c r="X74" s="211"/>
      <c r="Y74" s="211"/>
      <c r="Z74" s="211"/>
    </row>
    <row r="75" spans="1:26" ht="99.95" customHeight="1">
      <c r="A75" s="228" t="s">
        <v>2017</v>
      </c>
      <c r="B75" s="206" t="s">
        <v>2018</v>
      </c>
      <c r="C75" s="206" t="s">
        <v>2019</v>
      </c>
      <c r="D75" s="192" t="s">
        <v>2045</v>
      </c>
      <c r="E75" s="193" t="s">
        <v>2046</v>
      </c>
      <c r="F75" s="192" t="s">
        <v>2047</v>
      </c>
      <c r="G75" s="193" t="s">
        <v>2048</v>
      </c>
      <c r="H75" s="229" t="s">
        <v>325</v>
      </c>
      <c r="I75" s="230"/>
      <c r="J75" s="194" t="s">
        <v>2054</v>
      </c>
      <c r="K75" s="231">
        <v>3000000</v>
      </c>
      <c r="L75" s="193" t="s">
        <v>2057</v>
      </c>
      <c r="M75" s="232">
        <v>4000000</v>
      </c>
      <c r="N75" s="453" t="s">
        <v>3156</v>
      </c>
      <c r="O75" s="193"/>
      <c r="P75" s="296"/>
      <c r="Q75" s="297"/>
      <c r="R75" s="211"/>
      <c r="S75" s="211"/>
      <c r="T75" s="211"/>
      <c r="U75" s="211"/>
      <c r="V75" s="211"/>
      <c r="W75" s="211"/>
      <c r="X75" s="211"/>
      <c r="Y75" s="211"/>
      <c r="Z75" s="211"/>
    </row>
    <row r="76" spans="1:26" ht="99.95" customHeight="1">
      <c r="A76" s="228" t="s">
        <v>2017</v>
      </c>
      <c r="B76" s="206" t="s">
        <v>2018</v>
      </c>
      <c r="C76" s="206" t="s">
        <v>2060</v>
      </c>
      <c r="D76" s="192" t="s">
        <v>2061</v>
      </c>
      <c r="E76" s="193" t="s">
        <v>2062</v>
      </c>
      <c r="F76" s="192" t="s">
        <v>2063</v>
      </c>
      <c r="G76" s="193" t="s">
        <v>2064</v>
      </c>
      <c r="H76" s="229" t="s">
        <v>325</v>
      </c>
      <c r="I76" s="230"/>
      <c r="J76" s="194" t="s">
        <v>2074</v>
      </c>
      <c r="K76" s="231">
        <v>3000000</v>
      </c>
      <c r="L76" s="193" t="s">
        <v>2075</v>
      </c>
      <c r="M76" s="232">
        <v>4000000</v>
      </c>
      <c r="N76" s="453" t="s">
        <v>3158</v>
      </c>
      <c r="O76" s="193"/>
      <c r="P76" s="296"/>
      <c r="Q76" s="297"/>
      <c r="R76" s="211"/>
      <c r="S76" s="211"/>
      <c r="T76" s="211"/>
      <c r="U76" s="211"/>
      <c r="V76" s="211"/>
      <c r="W76" s="211"/>
      <c r="X76" s="211"/>
      <c r="Y76" s="211"/>
      <c r="Z76" s="211"/>
    </row>
    <row r="77" spans="1:26" ht="99.95" customHeight="1">
      <c r="A77" s="228" t="s">
        <v>2017</v>
      </c>
      <c r="B77" s="206" t="s">
        <v>2018</v>
      </c>
      <c r="C77" s="206" t="s">
        <v>2060</v>
      </c>
      <c r="D77" s="192" t="s">
        <v>2061</v>
      </c>
      <c r="E77" s="193" t="s">
        <v>2062</v>
      </c>
      <c r="F77" s="192" t="s">
        <v>2079</v>
      </c>
      <c r="G77" s="193" t="s">
        <v>3159</v>
      </c>
      <c r="H77" s="229" t="s">
        <v>325</v>
      </c>
      <c r="I77" s="230"/>
      <c r="J77" s="194" t="s">
        <v>2094</v>
      </c>
      <c r="K77" s="231">
        <v>3000000</v>
      </c>
      <c r="L77" s="193" t="s">
        <v>2095</v>
      </c>
      <c r="M77" s="232">
        <v>4000000</v>
      </c>
      <c r="N77" s="453" t="s">
        <v>3158</v>
      </c>
      <c r="O77" s="193"/>
      <c r="P77" s="296"/>
      <c r="Q77" s="297"/>
      <c r="R77" s="211"/>
      <c r="S77" s="211"/>
      <c r="T77" s="211"/>
      <c r="U77" s="211"/>
      <c r="V77" s="211"/>
      <c r="W77" s="211"/>
      <c r="X77" s="211"/>
      <c r="Y77" s="211"/>
      <c r="Z77" s="211"/>
    </row>
    <row r="78" spans="1:26" ht="99.95" customHeight="1">
      <c r="A78" s="228" t="s">
        <v>2112</v>
      </c>
      <c r="B78" s="206" t="s">
        <v>2113</v>
      </c>
      <c r="C78" s="206" t="s">
        <v>2121</v>
      </c>
      <c r="D78" s="192" t="s">
        <v>2122</v>
      </c>
      <c r="E78" s="193" t="s">
        <v>2123</v>
      </c>
      <c r="F78" s="192" t="s">
        <v>2124</v>
      </c>
      <c r="G78" s="193" t="s">
        <v>2125</v>
      </c>
      <c r="H78" s="229" t="s">
        <v>325</v>
      </c>
      <c r="I78" s="230"/>
      <c r="J78" s="194" t="s">
        <v>2128</v>
      </c>
      <c r="K78" s="231">
        <v>3000000</v>
      </c>
      <c r="L78" s="193" t="s">
        <v>2129</v>
      </c>
      <c r="M78" s="232">
        <v>4000000</v>
      </c>
      <c r="N78" s="453" t="s">
        <v>3160</v>
      </c>
      <c r="O78" s="193"/>
      <c r="P78" s="296"/>
      <c r="Q78" s="297"/>
      <c r="R78" s="211"/>
      <c r="S78" s="211"/>
      <c r="T78" s="211"/>
      <c r="U78" s="211"/>
      <c r="V78" s="211"/>
      <c r="W78" s="211"/>
      <c r="X78" s="211"/>
      <c r="Y78" s="211"/>
      <c r="Z78" s="211"/>
    </row>
    <row r="79" spans="1:26" ht="99.95" customHeight="1">
      <c r="A79" s="228" t="s">
        <v>2112</v>
      </c>
      <c r="B79" s="206" t="s">
        <v>2113</v>
      </c>
      <c r="C79" s="206" t="s">
        <v>2121</v>
      </c>
      <c r="D79" s="192" t="s">
        <v>2135</v>
      </c>
      <c r="E79" s="193" t="s">
        <v>2136</v>
      </c>
      <c r="F79" s="192" t="s">
        <v>2137</v>
      </c>
      <c r="G79" s="193" t="s">
        <v>2138</v>
      </c>
      <c r="H79" s="229" t="s">
        <v>325</v>
      </c>
      <c r="I79" s="230"/>
      <c r="J79" s="194" t="s">
        <v>2156</v>
      </c>
      <c r="K79" s="231">
        <v>3000000</v>
      </c>
      <c r="L79" s="193" t="s">
        <v>2157</v>
      </c>
      <c r="M79" s="232">
        <v>4000000</v>
      </c>
      <c r="N79" s="453" t="s">
        <v>3160</v>
      </c>
      <c r="O79" s="193"/>
      <c r="P79" s="296"/>
      <c r="Q79" s="297"/>
      <c r="R79" s="211"/>
      <c r="S79" s="211"/>
      <c r="T79" s="211"/>
      <c r="U79" s="211"/>
      <c r="V79" s="211"/>
      <c r="W79" s="211"/>
      <c r="X79" s="211"/>
      <c r="Y79" s="211"/>
      <c r="Z79" s="211"/>
    </row>
    <row r="80" spans="1:26" ht="99.95" customHeight="1">
      <c r="A80" s="228" t="s">
        <v>2184</v>
      </c>
      <c r="B80" s="206" t="s">
        <v>2185</v>
      </c>
      <c r="C80" s="206" t="s">
        <v>2214</v>
      </c>
      <c r="D80" s="192" t="s">
        <v>2187</v>
      </c>
      <c r="E80" s="193" t="s">
        <v>2188</v>
      </c>
      <c r="F80" s="192" t="s">
        <v>2215</v>
      </c>
      <c r="G80" s="193" t="s">
        <v>2216</v>
      </c>
      <c r="H80" s="229" t="s">
        <v>325</v>
      </c>
      <c r="I80" s="230"/>
      <c r="J80" s="194" t="s">
        <v>2219</v>
      </c>
      <c r="K80" s="341">
        <v>3000000</v>
      </c>
      <c r="L80" s="193" t="s">
        <v>2220</v>
      </c>
      <c r="M80" s="232">
        <v>4000000</v>
      </c>
      <c r="N80" s="194" t="s">
        <v>3112</v>
      </c>
      <c r="O80" s="193"/>
      <c r="P80" s="296"/>
      <c r="Q80" s="297"/>
      <c r="R80" s="211"/>
      <c r="S80" s="211"/>
      <c r="T80" s="211"/>
      <c r="U80" s="211"/>
      <c r="V80" s="211"/>
      <c r="W80" s="211"/>
      <c r="X80" s="211"/>
      <c r="Y80" s="211"/>
      <c r="Z80" s="211"/>
    </row>
    <row r="81" spans="1:26" ht="99.95" customHeight="1">
      <c r="A81" s="228" t="s">
        <v>2184</v>
      </c>
      <c r="B81" s="206" t="s">
        <v>2185</v>
      </c>
      <c r="C81" s="206" t="s">
        <v>2214</v>
      </c>
      <c r="D81" s="192" t="s">
        <v>2187</v>
      </c>
      <c r="E81" s="193" t="s">
        <v>2188</v>
      </c>
      <c r="F81" s="192" t="s">
        <v>2248</v>
      </c>
      <c r="G81" s="193" t="s">
        <v>2249</v>
      </c>
      <c r="H81" s="229" t="s">
        <v>325</v>
      </c>
      <c r="I81" s="230"/>
      <c r="J81" s="194" t="s">
        <v>2254</v>
      </c>
      <c r="K81" s="231">
        <v>3000000</v>
      </c>
      <c r="L81" s="193" t="s">
        <v>2255</v>
      </c>
      <c r="M81" s="232">
        <v>5000000</v>
      </c>
      <c r="N81" s="194" t="s">
        <v>3112</v>
      </c>
      <c r="O81" s="193"/>
      <c r="P81" s="296"/>
      <c r="Q81" s="297"/>
      <c r="R81" s="211"/>
      <c r="S81" s="211"/>
      <c r="T81" s="211"/>
      <c r="U81" s="211"/>
      <c r="V81" s="211"/>
      <c r="W81" s="211"/>
      <c r="X81" s="211"/>
      <c r="Y81" s="211"/>
      <c r="Z81" s="211"/>
    </row>
    <row r="82" spans="1:26" ht="99.95" customHeight="1">
      <c r="A82" s="243" t="s">
        <v>2184</v>
      </c>
      <c r="B82" s="244" t="s">
        <v>2185</v>
      </c>
      <c r="C82" s="244" t="s">
        <v>2186</v>
      </c>
      <c r="D82" s="198" t="s">
        <v>2187</v>
      </c>
      <c r="E82" s="201" t="s">
        <v>2188</v>
      </c>
      <c r="F82" s="198" t="s">
        <v>2195</v>
      </c>
      <c r="G82" s="201" t="s">
        <v>2196</v>
      </c>
      <c r="H82" s="245"/>
      <c r="I82" s="246" t="s">
        <v>86</v>
      </c>
      <c r="J82" s="247" t="s">
        <v>2208</v>
      </c>
      <c r="K82" s="381">
        <v>2000000</v>
      </c>
      <c r="L82" s="201" t="s">
        <v>2209</v>
      </c>
      <c r="M82" s="249">
        <v>3000000</v>
      </c>
      <c r="N82" s="194" t="s">
        <v>3161</v>
      </c>
      <c r="O82" s="201"/>
      <c r="P82" s="298"/>
      <c r="Q82" s="297"/>
      <c r="R82" s="211"/>
      <c r="S82" s="211"/>
      <c r="T82" s="211"/>
      <c r="U82" s="211"/>
      <c r="V82" s="211"/>
      <c r="W82" s="211"/>
      <c r="X82" s="211"/>
      <c r="Y82" s="211"/>
      <c r="Z82" s="211"/>
    </row>
    <row r="83" spans="1:26" ht="15.75" customHeight="1">
      <c r="A83" s="288"/>
      <c r="B83" s="288"/>
      <c r="C83" s="288"/>
      <c r="D83" s="288"/>
      <c r="E83" s="288"/>
      <c r="F83" s="288"/>
      <c r="G83" s="288"/>
      <c r="H83" s="289"/>
      <c r="I83" s="289"/>
      <c r="J83" s="288"/>
      <c r="K83" s="288"/>
      <c r="L83" s="288"/>
      <c r="M83" s="434"/>
      <c r="N83" s="288"/>
      <c r="O83" s="288"/>
      <c r="P83" s="288"/>
      <c r="Q83" s="208"/>
      <c r="R83" s="211"/>
      <c r="S83" s="211"/>
      <c r="T83" s="211"/>
      <c r="U83" s="211"/>
      <c r="V83" s="211"/>
      <c r="W83" s="211"/>
      <c r="X83" s="211"/>
      <c r="Y83" s="211"/>
      <c r="Z83" s="211"/>
    </row>
    <row r="84" spans="1:26" ht="15.75" customHeight="1">
      <c r="A84" s="288"/>
      <c r="B84" s="288"/>
      <c r="C84" s="288"/>
      <c r="D84" s="288"/>
      <c r="E84" s="288"/>
      <c r="F84" s="288"/>
      <c r="G84" s="288"/>
      <c r="H84" s="289"/>
      <c r="I84" s="289"/>
      <c r="J84" s="202"/>
      <c r="K84" s="436"/>
      <c r="L84" s="202"/>
      <c r="M84" s="436"/>
      <c r="N84" s="202"/>
      <c r="O84" s="202"/>
      <c r="P84" s="202"/>
      <c r="Q84" s="202"/>
      <c r="R84" s="211"/>
      <c r="S84" s="211"/>
      <c r="T84" s="211"/>
      <c r="U84" s="211"/>
      <c r="V84" s="211"/>
      <c r="W84" s="211"/>
      <c r="X84" s="211"/>
      <c r="Y84" s="211"/>
      <c r="Z84" s="211"/>
    </row>
    <row r="85" spans="1:26" ht="15.75" customHeight="1">
      <c r="A85" s="211"/>
      <c r="B85" s="211"/>
      <c r="C85" s="211"/>
      <c r="D85" s="211"/>
      <c r="E85" s="211"/>
      <c r="F85" s="211"/>
      <c r="G85" s="211"/>
      <c r="H85" s="211"/>
      <c r="I85" s="211"/>
      <c r="J85" s="211"/>
      <c r="K85" s="211"/>
      <c r="L85" s="211"/>
      <c r="M85" s="211"/>
      <c r="N85" s="211"/>
      <c r="O85" s="211"/>
      <c r="P85" s="211"/>
      <c r="Q85" s="211"/>
      <c r="R85" s="211"/>
      <c r="S85" s="211"/>
      <c r="T85" s="211"/>
      <c r="U85" s="211"/>
      <c r="V85" s="211"/>
      <c r="W85" s="211"/>
      <c r="X85" s="211"/>
      <c r="Y85" s="211"/>
      <c r="Z85" s="211"/>
    </row>
    <row r="86" spans="1:26" ht="15.75" customHeight="1">
      <c r="A86" s="211"/>
      <c r="B86" s="211"/>
      <c r="C86" s="211"/>
      <c r="D86" s="211"/>
      <c r="E86" s="211"/>
      <c r="F86" s="211"/>
      <c r="G86" s="211"/>
      <c r="H86" s="211"/>
      <c r="I86" s="211"/>
      <c r="J86" s="211"/>
      <c r="K86" s="211"/>
      <c r="L86" s="211"/>
      <c r="M86" s="211"/>
      <c r="N86" s="211"/>
      <c r="O86" s="211"/>
      <c r="P86" s="211"/>
      <c r="Q86" s="211"/>
      <c r="R86" s="211"/>
      <c r="S86" s="211"/>
      <c r="T86" s="211"/>
      <c r="U86" s="211"/>
      <c r="V86" s="211"/>
      <c r="W86" s="211"/>
      <c r="X86" s="211"/>
      <c r="Y86" s="211"/>
      <c r="Z86" s="211"/>
    </row>
    <row r="87" spans="1:26" ht="15.75" customHeight="1">
      <c r="A87" s="211"/>
      <c r="B87" s="211"/>
      <c r="C87" s="211"/>
      <c r="D87" s="211"/>
      <c r="E87" s="211"/>
      <c r="F87" s="211"/>
      <c r="G87" s="211"/>
      <c r="H87" s="211"/>
      <c r="I87" s="211"/>
      <c r="J87" s="211"/>
      <c r="K87" s="211"/>
      <c r="L87" s="211"/>
      <c r="M87" s="211"/>
      <c r="N87" s="211"/>
      <c r="O87" s="211"/>
      <c r="P87" s="211"/>
      <c r="Q87" s="211"/>
      <c r="R87" s="211"/>
      <c r="S87" s="211"/>
      <c r="T87" s="211"/>
      <c r="U87" s="211"/>
      <c r="V87" s="211"/>
      <c r="W87" s="211"/>
      <c r="X87" s="211"/>
      <c r="Y87" s="211"/>
      <c r="Z87" s="211"/>
    </row>
    <row r="88" spans="1:26" ht="15.75" customHeight="1">
      <c r="A88" s="211"/>
      <c r="B88" s="211"/>
      <c r="C88" s="211"/>
      <c r="D88" s="211"/>
      <c r="E88" s="211"/>
      <c r="F88" s="211"/>
      <c r="G88" s="211"/>
      <c r="H88" s="211"/>
      <c r="I88" s="211"/>
      <c r="J88" s="211"/>
      <c r="K88" s="211"/>
      <c r="L88" s="211"/>
      <c r="M88" s="211"/>
      <c r="N88" s="211"/>
      <c r="O88" s="211"/>
      <c r="P88" s="211"/>
      <c r="Q88" s="211"/>
      <c r="R88" s="211"/>
      <c r="S88" s="211"/>
      <c r="T88" s="211"/>
      <c r="U88" s="211"/>
      <c r="V88" s="211"/>
      <c r="W88" s="211"/>
      <c r="X88" s="211"/>
      <c r="Y88" s="211"/>
      <c r="Z88" s="211"/>
    </row>
    <row r="89" spans="1:26" ht="15.75" customHeight="1">
      <c r="A89" s="211"/>
      <c r="B89" s="211"/>
      <c r="C89" s="211"/>
      <c r="D89" s="211"/>
      <c r="E89" s="211"/>
      <c r="F89" s="211"/>
      <c r="G89" s="211"/>
      <c r="H89" s="211"/>
      <c r="I89" s="211"/>
      <c r="J89" s="211"/>
      <c r="K89" s="211"/>
      <c r="L89" s="211"/>
      <c r="M89" s="211"/>
      <c r="N89" s="211"/>
      <c r="O89" s="211"/>
      <c r="P89" s="211"/>
      <c r="Q89" s="211"/>
      <c r="R89" s="211"/>
      <c r="S89" s="211"/>
      <c r="T89" s="211"/>
      <c r="U89" s="211"/>
      <c r="V89" s="211"/>
      <c r="W89" s="211"/>
      <c r="X89" s="211"/>
      <c r="Y89" s="211"/>
      <c r="Z89" s="211"/>
    </row>
    <row r="90" spans="1:26" ht="15.75" customHeight="1">
      <c r="A90" s="211"/>
      <c r="B90" s="211"/>
      <c r="C90" s="211"/>
      <c r="D90" s="211"/>
      <c r="E90" s="211"/>
      <c r="F90" s="211"/>
      <c r="G90" s="211"/>
      <c r="H90" s="211"/>
      <c r="I90" s="211"/>
      <c r="J90" s="211"/>
      <c r="K90" s="211"/>
      <c r="L90" s="211"/>
      <c r="M90" s="211"/>
      <c r="N90" s="211"/>
      <c r="O90" s="211"/>
      <c r="P90" s="211"/>
      <c r="Q90" s="211"/>
      <c r="R90" s="211"/>
      <c r="S90" s="211"/>
      <c r="T90" s="211"/>
      <c r="U90" s="211"/>
      <c r="V90" s="211"/>
      <c r="W90" s="211"/>
      <c r="X90" s="211"/>
      <c r="Y90" s="211"/>
      <c r="Z90" s="211"/>
    </row>
    <row r="91" spans="1:26" ht="15.75" customHeight="1">
      <c r="A91" s="211"/>
      <c r="B91" s="211"/>
      <c r="C91" s="211"/>
      <c r="D91" s="211"/>
      <c r="E91" s="211"/>
      <c r="F91" s="211"/>
      <c r="G91" s="211"/>
      <c r="H91" s="211"/>
      <c r="I91" s="211"/>
      <c r="J91" s="211"/>
      <c r="K91" s="211"/>
      <c r="L91" s="211"/>
      <c r="M91" s="211"/>
      <c r="N91" s="211"/>
      <c r="O91" s="211"/>
      <c r="P91" s="211"/>
      <c r="Q91" s="211"/>
      <c r="R91" s="211"/>
      <c r="S91" s="211"/>
      <c r="T91" s="211"/>
      <c r="U91" s="211"/>
      <c r="V91" s="211"/>
      <c r="W91" s="211"/>
      <c r="X91" s="211"/>
      <c r="Y91" s="211"/>
      <c r="Z91" s="211"/>
    </row>
    <row r="92" spans="1:26" ht="15.75" customHeight="1">
      <c r="A92" s="211"/>
      <c r="B92" s="211"/>
      <c r="C92" s="211"/>
      <c r="D92" s="211"/>
      <c r="E92" s="211"/>
      <c r="F92" s="211"/>
      <c r="G92" s="211"/>
      <c r="H92" s="211"/>
      <c r="I92" s="211"/>
      <c r="J92" s="211"/>
      <c r="K92" s="211"/>
      <c r="L92" s="211"/>
      <c r="M92" s="211"/>
      <c r="N92" s="211"/>
      <c r="O92" s="211"/>
      <c r="P92" s="211"/>
      <c r="Q92" s="211"/>
      <c r="R92" s="211"/>
      <c r="S92" s="211"/>
      <c r="T92" s="211"/>
      <c r="U92" s="211"/>
      <c r="V92" s="211"/>
      <c r="W92" s="211"/>
      <c r="X92" s="211"/>
      <c r="Y92" s="211"/>
      <c r="Z92" s="211"/>
    </row>
    <row r="93" spans="1:26" ht="15.75" customHeight="1">
      <c r="A93" s="211"/>
      <c r="B93" s="211"/>
      <c r="C93" s="211"/>
      <c r="D93" s="211"/>
      <c r="E93" s="211"/>
      <c r="F93" s="211"/>
      <c r="G93" s="211"/>
      <c r="H93" s="211"/>
      <c r="I93" s="211"/>
      <c r="J93" s="211"/>
      <c r="K93" s="211"/>
      <c r="L93" s="211"/>
      <c r="M93" s="211"/>
      <c r="N93" s="211"/>
      <c r="O93" s="211"/>
      <c r="P93" s="211"/>
      <c r="Q93" s="211"/>
      <c r="R93" s="211"/>
      <c r="S93" s="211"/>
      <c r="T93" s="211"/>
      <c r="U93" s="211"/>
      <c r="V93" s="211"/>
      <c r="W93" s="211"/>
      <c r="X93" s="211"/>
      <c r="Y93" s="211"/>
      <c r="Z93" s="211"/>
    </row>
    <row r="94" spans="1:26" ht="15.75" customHeight="1">
      <c r="A94" s="211"/>
      <c r="B94" s="211"/>
      <c r="C94" s="211"/>
      <c r="D94" s="211"/>
      <c r="E94" s="211"/>
      <c r="F94" s="211"/>
      <c r="G94" s="211"/>
      <c r="H94" s="211"/>
      <c r="I94" s="211"/>
      <c r="J94" s="211"/>
      <c r="K94" s="211"/>
      <c r="L94" s="211"/>
      <c r="M94" s="211"/>
      <c r="N94" s="211"/>
      <c r="O94" s="211"/>
      <c r="P94" s="211"/>
      <c r="Q94" s="211"/>
      <c r="R94" s="211"/>
      <c r="S94" s="211"/>
      <c r="T94" s="211"/>
      <c r="U94" s="211"/>
      <c r="V94" s="211"/>
      <c r="W94" s="211"/>
      <c r="X94" s="211"/>
      <c r="Y94" s="211"/>
      <c r="Z94" s="211"/>
    </row>
    <row r="95" spans="1:26" ht="15.75" customHeight="1">
      <c r="A95" s="211"/>
      <c r="B95" s="211"/>
      <c r="C95" s="211"/>
      <c r="D95" s="211"/>
      <c r="E95" s="211"/>
      <c r="F95" s="211"/>
      <c r="G95" s="211"/>
      <c r="H95" s="211"/>
      <c r="I95" s="211"/>
      <c r="J95" s="211"/>
      <c r="K95" s="211"/>
      <c r="L95" s="211"/>
      <c r="M95" s="211"/>
      <c r="N95" s="211"/>
      <c r="O95" s="211"/>
      <c r="P95" s="211"/>
      <c r="Q95" s="211"/>
      <c r="R95" s="211"/>
      <c r="S95" s="211"/>
      <c r="T95" s="211"/>
      <c r="U95" s="211"/>
      <c r="V95" s="211"/>
      <c r="W95" s="211"/>
      <c r="X95" s="211"/>
      <c r="Y95" s="211"/>
      <c r="Z95" s="211"/>
    </row>
    <row r="96" spans="1:26" ht="15.75" customHeight="1">
      <c r="A96" s="211"/>
      <c r="B96" s="211"/>
      <c r="C96" s="211"/>
      <c r="D96" s="211"/>
      <c r="E96" s="211"/>
      <c r="F96" s="211"/>
      <c r="G96" s="211"/>
      <c r="H96" s="211"/>
      <c r="I96" s="211"/>
      <c r="J96" s="211"/>
      <c r="K96" s="211"/>
      <c r="L96" s="211"/>
      <c r="M96" s="211"/>
      <c r="N96" s="211"/>
      <c r="O96" s="211"/>
      <c r="P96" s="211"/>
      <c r="Q96" s="211"/>
      <c r="R96" s="211"/>
      <c r="S96" s="211"/>
      <c r="T96" s="211"/>
      <c r="U96" s="211"/>
      <c r="V96" s="211"/>
      <c r="W96" s="211"/>
      <c r="X96" s="211"/>
      <c r="Y96" s="211"/>
      <c r="Z96" s="211"/>
    </row>
    <row r="97" spans="1:26" ht="15.75" customHeight="1">
      <c r="A97" s="211"/>
      <c r="B97" s="211"/>
      <c r="C97" s="211"/>
      <c r="D97" s="211"/>
      <c r="E97" s="211"/>
      <c r="F97" s="211"/>
      <c r="G97" s="211"/>
      <c r="H97" s="211"/>
      <c r="I97" s="211"/>
      <c r="J97" s="211"/>
      <c r="K97" s="211"/>
      <c r="L97" s="211"/>
      <c r="M97" s="211"/>
      <c r="N97" s="211"/>
      <c r="O97" s="211"/>
      <c r="P97" s="211"/>
      <c r="Q97" s="211"/>
      <c r="R97" s="211"/>
      <c r="S97" s="211"/>
      <c r="T97" s="211"/>
      <c r="U97" s="211"/>
      <c r="V97" s="211"/>
      <c r="W97" s="211"/>
      <c r="X97" s="211"/>
      <c r="Y97" s="211"/>
      <c r="Z97" s="211"/>
    </row>
    <row r="98" spans="1:26" ht="15.75" customHeight="1">
      <c r="A98" s="211"/>
      <c r="B98" s="211"/>
      <c r="C98" s="211"/>
      <c r="D98" s="211"/>
      <c r="E98" s="211"/>
      <c r="F98" s="211"/>
      <c r="G98" s="211"/>
      <c r="H98" s="211"/>
      <c r="I98" s="211"/>
      <c r="J98" s="211"/>
      <c r="K98" s="211"/>
      <c r="L98" s="211"/>
      <c r="M98" s="211"/>
      <c r="N98" s="211"/>
      <c r="O98" s="211"/>
      <c r="P98" s="211"/>
      <c r="Q98" s="211"/>
      <c r="R98" s="211"/>
      <c r="S98" s="211"/>
      <c r="T98" s="211"/>
      <c r="U98" s="211"/>
      <c r="V98" s="211"/>
      <c r="W98" s="211"/>
      <c r="X98" s="211"/>
      <c r="Y98" s="211"/>
      <c r="Z98" s="211"/>
    </row>
    <row r="99" spans="1:26" ht="15.75" customHeight="1">
      <c r="A99" s="211"/>
      <c r="B99" s="211"/>
      <c r="C99" s="211"/>
      <c r="D99" s="211"/>
      <c r="E99" s="211"/>
      <c r="F99" s="211"/>
      <c r="G99" s="211"/>
      <c r="H99" s="211"/>
      <c r="I99" s="211"/>
      <c r="J99" s="211"/>
      <c r="K99" s="211"/>
      <c r="L99" s="211"/>
      <c r="M99" s="211"/>
      <c r="N99" s="211"/>
      <c r="O99" s="211"/>
      <c r="P99" s="211"/>
      <c r="Q99" s="211"/>
      <c r="R99" s="211"/>
      <c r="S99" s="211"/>
      <c r="T99" s="211"/>
      <c r="U99" s="211"/>
      <c r="V99" s="211"/>
      <c r="W99" s="211"/>
      <c r="X99" s="211"/>
      <c r="Y99" s="211"/>
      <c r="Z99" s="211"/>
    </row>
    <row r="100" spans="1:26" ht="15.75" customHeight="1">
      <c r="A100" s="211"/>
      <c r="B100" s="211"/>
      <c r="C100" s="211"/>
      <c r="D100" s="211"/>
      <c r="E100" s="211"/>
      <c r="F100" s="211"/>
      <c r="G100" s="211"/>
      <c r="H100" s="211"/>
      <c r="I100" s="211"/>
      <c r="J100" s="211"/>
      <c r="K100" s="211"/>
      <c r="L100" s="211"/>
      <c r="M100" s="211"/>
      <c r="N100" s="211"/>
      <c r="O100" s="211"/>
      <c r="P100" s="211"/>
      <c r="Q100" s="211"/>
      <c r="R100" s="211"/>
      <c r="S100" s="211"/>
      <c r="T100" s="211"/>
      <c r="U100" s="211"/>
      <c r="V100" s="211"/>
      <c r="W100" s="211"/>
      <c r="X100" s="211"/>
      <c r="Y100" s="211"/>
      <c r="Z100" s="211"/>
    </row>
    <row r="101" spans="1:26" ht="15.75" customHeight="1">
      <c r="A101" s="211"/>
      <c r="B101" s="211"/>
      <c r="C101" s="211"/>
      <c r="D101" s="211"/>
      <c r="E101" s="211"/>
      <c r="F101" s="211"/>
      <c r="G101" s="211"/>
      <c r="H101" s="211"/>
      <c r="I101" s="211"/>
      <c r="J101" s="211"/>
      <c r="K101" s="211"/>
      <c r="L101" s="211"/>
      <c r="M101" s="211"/>
      <c r="N101" s="211"/>
      <c r="O101" s="211"/>
      <c r="P101" s="211"/>
      <c r="Q101" s="211"/>
      <c r="R101" s="211"/>
      <c r="S101" s="211"/>
      <c r="T101" s="211"/>
      <c r="U101" s="211"/>
      <c r="V101" s="211"/>
      <c r="W101" s="211"/>
      <c r="X101" s="211"/>
      <c r="Y101" s="211"/>
      <c r="Z101" s="211"/>
    </row>
    <row r="102" spans="1:26" ht="15.75" customHeight="1">
      <c r="A102" s="211"/>
      <c r="B102" s="211"/>
      <c r="C102" s="211"/>
      <c r="D102" s="211"/>
      <c r="E102" s="211"/>
      <c r="F102" s="211"/>
      <c r="G102" s="211"/>
      <c r="H102" s="211"/>
      <c r="I102" s="211"/>
      <c r="J102" s="211"/>
      <c r="K102" s="211"/>
      <c r="L102" s="211"/>
      <c r="M102" s="211"/>
      <c r="N102" s="211"/>
      <c r="O102" s="211"/>
      <c r="P102" s="211"/>
      <c r="Q102" s="211"/>
      <c r="R102" s="211"/>
      <c r="S102" s="211"/>
      <c r="T102" s="211"/>
      <c r="U102" s="211"/>
      <c r="V102" s="211"/>
      <c r="W102" s="211"/>
      <c r="X102" s="211"/>
      <c r="Y102" s="211"/>
      <c r="Z102" s="211"/>
    </row>
    <row r="103" spans="1:26" ht="15.75" customHeight="1">
      <c r="A103" s="211"/>
      <c r="B103" s="211"/>
      <c r="C103" s="211"/>
      <c r="D103" s="211"/>
      <c r="E103" s="211"/>
      <c r="F103" s="211"/>
      <c r="G103" s="211"/>
      <c r="H103" s="211"/>
      <c r="I103" s="211"/>
      <c r="J103" s="211"/>
      <c r="K103" s="211"/>
      <c r="L103" s="211"/>
      <c r="M103" s="211"/>
      <c r="N103" s="211"/>
      <c r="O103" s="211"/>
      <c r="P103" s="211"/>
      <c r="Q103" s="211"/>
      <c r="R103" s="211"/>
      <c r="S103" s="211"/>
      <c r="T103" s="211"/>
      <c r="U103" s="211"/>
      <c r="V103" s="211"/>
      <c r="W103" s="211"/>
      <c r="X103" s="211"/>
      <c r="Y103" s="211"/>
      <c r="Z103" s="211"/>
    </row>
    <row r="104" spans="1:26" ht="15.75" customHeight="1">
      <c r="A104" s="211"/>
      <c r="B104" s="211"/>
      <c r="C104" s="211"/>
      <c r="D104" s="211"/>
      <c r="E104" s="211"/>
      <c r="F104" s="211"/>
      <c r="G104" s="211"/>
      <c r="H104" s="211"/>
      <c r="I104" s="211"/>
      <c r="J104" s="211"/>
      <c r="K104" s="211"/>
      <c r="L104" s="211"/>
      <c r="M104" s="211"/>
      <c r="N104" s="211"/>
      <c r="O104" s="211"/>
      <c r="P104" s="211"/>
      <c r="Q104" s="211"/>
      <c r="R104" s="211"/>
      <c r="S104" s="211"/>
      <c r="T104" s="211"/>
      <c r="U104" s="211"/>
      <c r="V104" s="211"/>
      <c r="W104" s="211"/>
      <c r="X104" s="211"/>
      <c r="Y104" s="211"/>
      <c r="Z104" s="211"/>
    </row>
    <row r="105" spans="1:26" ht="15.75" customHeight="1">
      <c r="A105" s="211"/>
      <c r="B105" s="211"/>
      <c r="C105" s="211"/>
      <c r="D105" s="211"/>
      <c r="E105" s="211"/>
      <c r="F105" s="211"/>
      <c r="G105" s="211"/>
      <c r="H105" s="211"/>
      <c r="I105" s="211"/>
      <c r="J105" s="211"/>
      <c r="K105" s="211"/>
      <c r="L105" s="211"/>
      <c r="M105" s="211"/>
      <c r="N105" s="211"/>
      <c r="O105" s="211"/>
      <c r="P105" s="211"/>
      <c r="Q105" s="211"/>
      <c r="R105" s="211"/>
      <c r="S105" s="211"/>
      <c r="T105" s="211"/>
      <c r="U105" s="211"/>
      <c r="V105" s="211"/>
      <c r="W105" s="211"/>
      <c r="X105" s="211"/>
      <c r="Y105" s="211"/>
      <c r="Z105" s="211"/>
    </row>
    <row r="106" spans="1:26" ht="15.75" customHeight="1">
      <c r="A106" s="211"/>
      <c r="B106" s="211"/>
      <c r="C106" s="211"/>
      <c r="D106" s="211"/>
      <c r="E106" s="211"/>
      <c r="F106" s="211"/>
      <c r="G106" s="211"/>
      <c r="H106" s="211"/>
      <c r="I106" s="211"/>
      <c r="J106" s="211"/>
      <c r="K106" s="211"/>
      <c r="L106" s="211"/>
      <c r="M106" s="211"/>
      <c r="N106" s="211"/>
      <c r="O106" s="211"/>
      <c r="P106" s="211"/>
      <c r="Q106" s="211"/>
      <c r="R106" s="211"/>
      <c r="S106" s="211"/>
      <c r="T106" s="211"/>
      <c r="U106" s="211"/>
      <c r="V106" s="211"/>
      <c r="W106" s="211"/>
      <c r="X106" s="211"/>
      <c r="Y106" s="211"/>
      <c r="Z106" s="211"/>
    </row>
    <row r="107" spans="1:26" ht="15.75" customHeight="1">
      <c r="A107" s="211"/>
      <c r="B107" s="211"/>
      <c r="C107" s="211"/>
      <c r="D107" s="211"/>
      <c r="E107" s="211"/>
      <c r="F107" s="211"/>
      <c r="G107" s="211"/>
      <c r="H107" s="211"/>
      <c r="I107" s="211"/>
      <c r="J107" s="211"/>
      <c r="K107" s="211"/>
      <c r="L107" s="211"/>
      <c r="M107" s="211"/>
      <c r="N107" s="211"/>
      <c r="O107" s="211"/>
      <c r="P107" s="211"/>
      <c r="Q107" s="211"/>
      <c r="R107" s="211"/>
      <c r="S107" s="211"/>
      <c r="T107" s="211"/>
      <c r="U107" s="211"/>
      <c r="V107" s="211"/>
      <c r="W107" s="211"/>
      <c r="X107" s="211"/>
      <c r="Y107" s="211"/>
      <c r="Z107" s="211"/>
    </row>
    <row r="108" spans="1:26" ht="15.75" customHeight="1">
      <c r="A108" s="211"/>
      <c r="B108" s="211"/>
      <c r="C108" s="211"/>
      <c r="D108" s="211"/>
      <c r="E108" s="211"/>
      <c r="F108" s="211"/>
      <c r="G108" s="211"/>
      <c r="H108" s="211"/>
      <c r="I108" s="211"/>
      <c r="J108" s="211"/>
      <c r="K108" s="211"/>
      <c r="L108" s="211"/>
      <c r="M108" s="211"/>
      <c r="N108" s="211"/>
      <c r="O108" s="211"/>
      <c r="P108" s="211"/>
      <c r="Q108" s="211"/>
      <c r="R108" s="211"/>
      <c r="S108" s="211"/>
      <c r="T108" s="211"/>
      <c r="U108" s="211"/>
      <c r="V108" s="211"/>
      <c r="W108" s="211"/>
      <c r="X108" s="211"/>
      <c r="Y108" s="211"/>
      <c r="Z108" s="211"/>
    </row>
    <row r="109" spans="1:26" ht="15.75" customHeight="1">
      <c r="A109" s="211"/>
      <c r="B109" s="211"/>
      <c r="C109" s="211"/>
      <c r="D109" s="211"/>
      <c r="E109" s="211"/>
      <c r="F109" s="211"/>
      <c r="G109" s="211"/>
      <c r="H109" s="211"/>
      <c r="I109" s="211"/>
      <c r="J109" s="211"/>
      <c r="K109" s="211"/>
      <c r="L109" s="211"/>
      <c r="M109" s="211"/>
      <c r="N109" s="211"/>
      <c r="O109" s="211"/>
      <c r="P109" s="211"/>
      <c r="Q109" s="211"/>
      <c r="R109" s="211"/>
      <c r="S109" s="211"/>
      <c r="T109" s="211"/>
      <c r="U109" s="211"/>
      <c r="V109" s="211"/>
      <c r="W109" s="211"/>
      <c r="X109" s="211"/>
      <c r="Y109" s="211"/>
      <c r="Z109" s="211"/>
    </row>
    <row r="110" spans="1:26" ht="15.75" customHeight="1">
      <c r="A110" s="211"/>
      <c r="B110" s="211"/>
      <c r="C110" s="211"/>
      <c r="D110" s="211"/>
      <c r="E110" s="211"/>
      <c r="F110" s="211"/>
      <c r="G110" s="211"/>
      <c r="H110" s="211"/>
      <c r="I110" s="211"/>
      <c r="J110" s="211"/>
      <c r="K110" s="211"/>
      <c r="L110" s="211"/>
      <c r="M110" s="211"/>
      <c r="N110" s="211"/>
      <c r="O110" s="211"/>
      <c r="P110" s="211"/>
      <c r="Q110" s="211"/>
      <c r="R110" s="211"/>
      <c r="S110" s="211"/>
      <c r="T110" s="211"/>
      <c r="U110" s="211"/>
      <c r="V110" s="211"/>
      <c r="W110" s="211"/>
      <c r="X110" s="211"/>
      <c r="Y110" s="211"/>
      <c r="Z110" s="211"/>
    </row>
    <row r="111" spans="1:26" ht="15.75" customHeight="1">
      <c r="A111" s="211"/>
      <c r="B111" s="211"/>
      <c r="C111" s="211"/>
      <c r="D111" s="211"/>
      <c r="E111" s="211"/>
      <c r="F111" s="211"/>
      <c r="G111" s="211"/>
      <c r="H111" s="211"/>
      <c r="I111" s="211"/>
      <c r="J111" s="211"/>
      <c r="K111" s="211"/>
      <c r="L111" s="211"/>
      <c r="M111" s="211"/>
      <c r="N111" s="211"/>
      <c r="O111" s="211"/>
      <c r="P111" s="211"/>
      <c r="Q111" s="211"/>
      <c r="R111" s="211"/>
      <c r="S111" s="211"/>
      <c r="T111" s="211"/>
      <c r="U111" s="211"/>
      <c r="V111" s="211"/>
      <c r="W111" s="211"/>
      <c r="X111" s="211"/>
      <c r="Y111" s="211"/>
      <c r="Z111" s="211"/>
    </row>
    <row r="112" spans="1:26" ht="15.75" customHeight="1">
      <c r="A112" s="211"/>
      <c r="B112" s="211"/>
      <c r="C112" s="211"/>
      <c r="D112" s="211"/>
      <c r="E112" s="211"/>
      <c r="F112" s="211"/>
      <c r="G112" s="211"/>
      <c r="H112" s="211"/>
      <c r="I112" s="211"/>
      <c r="J112" s="211"/>
      <c r="K112" s="211"/>
      <c r="L112" s="211"/>
      <c r="M112" s="211"/>
      <c r="N112" s="211"/>
      <c r="O112" s="211"/>
      <c r="P112" s="211"/>
      <c r="Q112" s="211"/>
      <c r="R112" s="211"/>
      <c r="S112" s="211"/>
      <c r="T112" s="211"/>
      <c r="U112" s="211"/>
      <c r="V112" s="211"/>
      <c r="W112" s="211"/>
      <c r="X112" s="211"/>
      <c r="Y112" s="211"/>
      <c r="Z112" s="211"/>
    </row>
    <row r="113" spans="1:26" ht="15.75" customHeight="1">
      <c r="A113" s="211"/>
      <c r="B113" s="211"/>
      <c r="C113" s="211"/>
      <c r="D113" s="211"/>
      <c r="E113" s="211"/>
      <c r="F113" s="211"/>
      <c r="G113" s="211"/>
      <c r="H113" s="211"/>
      <c r="I113" s="211"/>
      <c r="J113" s="211"/>
      <c r="K113" s="211"/>
      <c r="L113" s="211"/>
      <c r="M113" s="211"/>
      <c r="N113" s="211"/>
      <c r="O113" s="211"/>
      <c r="P113" s="211"/>
      <c r="Q113" s="211"/>
      <c r="R113" s="211"/>
      <c r="S113" s="211"/>
      <c r="T113" s="211"/>
      <c r="U113" s="211"/>
      <c r="V113" s="211"/>
      <c r="W113" s="211"/>
      <c r="X113" s="211"/>
      <c r="Y113" s="211"/>
      <c r="Z113" s="211"/>
    </row>
    <row r="114" spans="1:26" ht="15.75" customHeight="1">
      <c r="A114" s="211"/>
      <c r="B114" s="211"/>
      <c r="C114" s="211"/>
      <c r="D114" s="211"/>
      <c r="E114" s="211"/>
      <c r="F114" s="211"/>
      <c r="G114" s="211"/>
      <c r="H114" s="211"/>
      <c r="I114" s="211"/>
      <c r="J114" s="211"/>
      <c r="K114" s="211"/>
      <c r="L114" s="211"/>
      <c r="M114" s="211"/>
      <c r="N114" s="211"/>
      <c r="O114" s="211"/>
      <c r="P114" s="211"/>
      <c r="Q114" s="211"/>
      <c r="R114" s="211"/>
      <c r="S114" s="211"/>
      <c r="T114" s="211"/>
      <c r="U114" s="211"/>
      <c r="V114" s="211"/>
      <c r="W114" s="211"/>
      <c r="X114" s="211"/>
      <c r="Y114" s="211"/>
      <c r="Z114" s="211"/>
    </row>
    <row r="115" spans="1:26" ht="15.75" customHeight="1">
      <c r="A115" s="211"/>
      <c r="B115" s="211"/>
      <c r="C115" s="211"/>
      <c r="D115" s="211"/>
      <c r="E115" s="211"/>
      <c r="F115" s="211"/>
      <c r="G115" s="211"/>
      <c r="H115" s="211"/>
      <c r="I115" s="211"/>
      <c r="J115" s="211"/>
      <c r="K115" s="211"/>
      <c r="L115" s="211"/>
      <c r="M115" s="211"/>
      <c r="N115" s="211"/>
      <c r="O115" s="211"/>
      <c r="P115" s="211"/>
      <c r="Q115" s="211"/>
      <c r="R115" s="211"/>
      <c r="S115" s="211"/>
      <c r="T115" s="211"/>
      <c r="U115" s="211"/>
      <c r="V115" s="211"/>
      <c r="W115" s="211"/>
      <c r="X115" s="211"/>
      <c r="Y115" s="211"/>
      <c r="Z115" s="211"/>
    </row>
    <row r="116" spans="1:26" ht="15.75" customHeight="1">
      <c r="A116" s="211"/>
      <c r="B116" s="211"/>
      <c r="C116" s="211"/>
      <c r="D116" s="211"/>
      <c r="E116" s="211"/>
      <c r="F116" s="211"/>
      <c r="G116" s="211"/>
      <c r="H116" s="211"/>
      <c r="I116" s="211"/>
      <c r="J116" s="211"/>
      <c r="K116" s="211"/>
      <c r="L116" s="211"/>
      <c r="M116" s="211"/>
      <c r="N116" s="211"/>
      <c r="O116" s="211"/>
      <c r="P116" s="211"/>
      <c r="Q116" s="211"/>
      <c r="R116" s="211"/>
      <c r="S116" s="211"/>
      <c r="T116" s="211"/>
      <c r="U116" s="211"/>
      <c r="V116" s="211"/>
      <c r="W116" s="211"/>
      <c r="X116" s="211"/>
      <c r="Y116" s="211"/>
      <c r="Z116" s="211"/>
    </row>
    <row r="117" spans="1:26" ht="15.75" customHeight="1">
      <c r="A117" s="211"/>
      <c r="B117" s="211"/>
      <c r="C117" s="211"/>
      <c r="D117" s="211"/>
      <c r="E117" s="211"/>
      <c r="F117" s="211"/>
      <c r="G117" s="211"/>
      <c r="H117" s="211"/>
      <c r="I117" s="211"/>
      <c r="J117" s="211"/>
      <c r="K117" s="211"/>
      <c r="L117" s="211"/>
      <c r="M117" s="211"/>
      <c r="N117" s="211"/>
      <c r="O117" s="211"/>
      <c r="P117" s="211"/>
      <c r="Q117" s="211"/>
      <c r="R117" s="211"/>
      <c r="S117" s="211"/>
      <c r="T117" s="211"/>
      <c r="U117" s="211"/>
      <c r="V117" s="211"/>
      <c r="W117" s="211"/>
      <c r="X117" s="211"/>
      <c r="Y117" s="211"/>
      <c r="Z117" s="211"/>
    </row>
    <row r="118" spans="1:26" ht="15.75" customHeight="1">
      <c r="A118" s="211"/>
      <c r="B118" s="211"/>
      <c r="C118" s="211"/>
      <c r="D118" s="211"/>
      <c r="E118" s="211"/>
      <c r="F118" s="211"/>
      <c r="G118" s="211"/>
      <c r="H118" s="211"/>
      <c r="I118" s="211"/>
      <c r="J118" s="211"/>
      <c r="K118" s="211"/>
      <c r="L118" s="211"/>
      <c r="M118" s="211"/>
      <c r="N118" s="211"/>
      <c r="O118" s="211"/>
      <c r="P118" s="211"/>
      <c r="Q118" s="211"/>
      <c r="R118" s="211"/>
      <c r="S118" s="211"/>
      <c r="T118" s="211"/>
      <c r="U118" s="211"/>
      <c r="V118" s="211"/>
      <c r="W118" s="211"/>
      <c r="X118" s="211"/>
      <c r="Y118" s="211"/>
      <c r="Z118" s="211"/>
    </row>
    <row r="119" spans="1:26" ht="15.75" customHeight="1">
      <c r="A119" s="211"/>
      <c r="B119" s="211"/>
      <c r="C119" s="211"/>
      <c r="D119" s="211"/>
      <c r="E119" s="211"/>
      <c r="F119" s="211"/>
      <c r="G119" s="211"/>
      <c r="H119" s="211"/>
      <c r="I119" s="211"/>
      <c r="J119" s="211"/>
      <c r="K119" s="211"/>
      <c r="L119" s="211"/>
      <c r="M119" s="211"/>
      <c r="N119" s="211"/>
      <c r="O119" s="211"/>
      <c r="P119" s="211"/>
      <c r="Q119" s="211"/>
      <c r="R119" s="211"/>
      <c r="S119" s="211"/>
      <c r="T119" s="211"/>
      <c r="U119" s="211"/>
      <c r="V119" s="211"/>
      <c r="W119" s="211"/>
      <c r="X119" s="211"/>
      <c r="Y119" s="211"/>
      <c r="Z119" s="211"/>
    </row>
    <row r="120" spans="1:26" ht="15.75" customHeight="1">
      <c r="A120" s="211"/>
      <c r="B120" s="211"/>
      <c r="C120" s="211"/>
      <c r="D120" s="211"/>
      <c r="E120" s="211"/>
      <c r="F120" s="211"/>
      <c r="G120" s="211"/>
      <c r="H120" s="211"/>
      <c r="I120" s="211"/>
      <c r="J120" s="211"/>
      <c r="K120" s="211"/>
      <c r="L120" s="211"/>
      <c r="M120" s="211"/>
      <c r="N120" s="211"/>
      <c r="O120" s="211"/>
      <c r="P120" s="211"/>
      <c r="Q120" s="211"/>
      <c r="R120" s="211"/>
      <c r="S120" s="211"/>
      <c r="T120" s="211"/>
      <c r="U120" s="211"/>
      <c r="V120" s="211"/>
      <c r="W120" s="211"/>
      <c r="X120" s="211"/>
      <c r="Y120" s="211"/>
      <c r="Z120" s="211"/>
    </row>
    <row r="121" spans="1:26" ht="15.75" customHeight="1">
      <c r="A121" s="211"/>
      <c r="B121" s="211"/>
      <c r="C121" s="211"/>
      <c r="D121" s="211"/>
      <c r="E121" s="211"/>
      <c r="F121" s="211"/>
      <c r="G121" s="211"/>
      <c r="H121" s="211"/>
      <c r="I121" s="211"/>
      <c r="J121" s="211"/>
      <c r="K121" s="211"/>
      <c r="L121" s="211"/>
      <c r="M121" s="211"/>
      <c r="N121" s="211"/>
      <c r="O121" s="211"/>
      <c r="P121" s="211"/>
      <c r="Q121" s="211"/>
      <c r="R121" s="211"/>
      <c r="S121" s="211"/>
      <c r="T121" s="211"/>
      <c r="U121" s="211"/>
      <c r="V121" s="211"/>
      <c r="W121" s="211"/>
      <c r="X121" s="211"/>
      <c r="Y121" s="211"/>
      <c r="Z121" s="211"/>
    </row>
    <row r="122" spans="1:26" ht="15.75" customHeight="1">
      <c r="A122" s="211"/>
      <c r="B122" s="211"/>
      <c r="C122" s="211"/>
      <c r="D122" s="211"/>
      <c r="E122" s="211"/>
      <c r="F122" s="211"/>
      <c r="G122" s="211"/>
      <c r="H122" s="211"/>
      <c r="I122" s="211"/>
      <c r="J122" s="211"/>
      <c r="K122" s="211"/>
      <c r="L122" s="211"/>
      <c r="M122" s="211"/>
      <c r="N122" s="211"/>
      <c r="O122" s="211"/>
      <c r="P122" s="211"/>
      <c r="Q122" s="211"/>
      <c r="R122" s="211"/>
      <c r="S122" s="211"/>
      <c r="T122" s="211"/>
      <c r="U122" s="211"/>
      <c r="V122" s="211"/>
      <c r="W122" s="211"/>
      <c r="X122" s="211"/>
      <c r="Y122" s="211"/>
      <c r="Z122" s="211"/>
    </row>
    <row r="123" spans="1:26" ht="15.75" customHeight="1">
      <c r="A123" s="211"/>
      <c r="B123" s="211"/>
      <c r="C123" s="211"/>
      <c r="D123" s="211"/>
      <c r="E123" s="211"/>
      <c r="F123" s="211"/>
      <c r="G123" s="211"/>
      <c r="H123" s="211"/>
      <c r="I123" s="211"/>
      <c r="J123" s="211"/>
      <c r="K123" s="211"/>
      <c r="L123" s="211"/>
      <c r="M123" s="211"/>
      <c r="N123" s="211"/>
      <c r="O123" s="211"/>
      <c r="P123" s="211"/>
      <c r="Q123" s="211"/>
      <c r="R123" s="211"/>
      <c r="S123" s="211"/>
      <c r="T123" s="211"/>
      <c r="U123" s="211"/>
      <c r="V123" s="211"/>
      <c r="W123" s="211"/>
      <c r="X123" s="211"/>
      <c r="Y123" s="211"/>
      <c r="Z123" s="211"/>
    </row>
    <row r="124" spans="1:26" ht="15.75" customHeight="1">
      <c r="A124" s="211"/>
      <c r="B124" s="211"/>
      <c r="C124" s="211"/>
      <c r="D124" s="211"/>
      <c r="E124" s="211"/>
      <c r="F124" s="211"/>
      <c r="G124" s="211"/>
      <c r="H124" s="211"/>
      <c r="I124" s="211"/>
      <c r="J124" s="211"/>
      <c r="K124" s="211"/>
      <c r="L124" s="211"/>
      <c r="M124" s="211"/>
      <c r="N124" s="211"/>
      <c r="O124" s="211"/>
      <c r="P124" s="211"/>
      <c r="Q124" s="211"/>
      <c r="R124" s="211"/>
      <c r="S124" s="211"/>
      <c r="T124" s="211"/>
      <c r="U124" s="211"/>
      <c r="V124" s="211"/>
      <c r="W124" s="211"/>
      <c r="X124" s="211"/>
      <c r="Y124" s="211"/>
      <c r="Z124" s="211"/>
    </row>
    <row r="125" spans="1:26" ht="15.75" customHeight="1">
      <c r="A125" s="211"/>
      <c r="B125" s="211"/>
      <c r="C125" s="211"/>
      <c r="D125" s="211"/>
      <c r="E125" s="211"/>
      <c r="F125" s="211"/>
      <c r="G125" s="211"/>
      <c r="H125" s="211"/>
      <c r="I125" s="211"/>
      <c r="J125" s="211"/>
      <c r="K125" s="211"/>
      <c r="L125" s="211"/>
      <c r="M125" s="211"/>
      <c r="N125" s="211"/>
      <c r="O125" s="211"/>
      <c r="P125" s="211"/>
      <c r="Q125" s="211"/>
      <c r="R125" s="211"/>
      <c r="S125" s="211"/>
      <c r="T125" s="211"/>
      <c r="U125" s="211"/>
      <c r="V125" s="211"/>
      <c r="W125" s="211"/>
      <c r="X125" s="211"/>
      <c r="Y125" s="211"/>
      <c r="Z125" s="211"/>
    </row>
    <row r="126" spans="1:26" ht="15.75" customHeight="1">
      <c r="A126" s="211"/>
      <c r="B126" s="211"/>
      <c r="C126" s="211"/>
      <c r="D126" s="211"/>
      <c r="E126" s="211"/>
      <c r="F126" s="211"/>
      <c r="G126" s="211"/>
      <c r="H126" s="211"/>
      <c r="I126" s="211"/>
      <c r="J126" s="211"/>
      <c r="K126" s="211"/>
      <c r="L126" s="211"/>
      <c r="M126" s="211"/>
      <c r="N126" s="211"/>
      <c r="O126" s="211"/>
      <c r="P126" s="211"/>
      <c r="Q126" s="211"/>
      <c r="R126" s="211"/>
      <c r="S126" s="211"/>
      <c r="T126" s="211"/>
      <c r="U126" s="211"/>
      <c r="V126" s="211"/>
      <c r="W126" s="211"/>
      <c r="X126" s="211"/>
      <c r="Y126" s="211"/>
      <c r="Z126" s="211"/>
    </row>
    <row r="127" spans="1:26" ht="15.75" customHeight="1">
      <c r="A127" s="211"/>
      <c r="B127" s="211"/>
      <c r="C127" s="211"/>
      <c r="D127" s="211"/>
      <c r="E127" s="211"/>
      <c r="F127" s="211"/>
      <c r="G127" s="211"/>
      <c r="H127" s="211"/>
      <c r="I127" s="211"/>
      <c r="J127" s="211"/>
      <c r="K127" s="211"/>
      <c r="L127" s="211"/>
      <c r="M127" s="211"/>
      <c r="N127" s="211"/>
      <c r="O127" s="211"/>
      <c r="P127" s="211"/>
      <c r="Q127" s="211"/>
      <c r="R127" s="211"/>
      <c r="S127" s="211"/>
      <c r="T127" s="211"/>
      <c r="U127" s="211"/>
      <c r="V127" s="211"/>
      <c r="W127" s="211"/>
      <c r="X127" s="211"/>
      <c r="Y127" s="211"/>
      <c r="Z127" s="211"/>
    </row>
    <row r="128" spans="1:26" ht="15.75" customHeight="1">
      <c r="A128" s="211"/>
      <c r="B128" s="211"/>
      <c r="C128" s="211"/>
      <c r="D128" s="211"/>
      <c r="E128" s="211"/>
      <c r="F128" s="211"/>
      <c r="G128" s="211"/>
      <c r="H128" s="211"/>
      <c r="I128" s="211"/>
      <c r="J128" s="211"/>
      <c r="K128" s="211"/>
      <c r="L128" s="211"/>
      <c r="M128" s="211"/>
      <c r="N128" s="211"/>
      <c r="O128" s="211"/>
      <c r="P128" s="211"/>
      <c r="Q128" s="211"/>
      <c r="R128" s="211"/>
      <c r="S128" s="211"/>
      <c r="T128" s="211"/>
      <c r="U128" s="211"/>
      <c r="V128" s="211"/>
      <c r="W128" s="211"/>
      <c r="X128" s="211"/>
      <c r="Y128" s="211"/>
      <c r="Z128" s="211"/>
    </row>
    <row r="129" spans="1:26" ht="15.75" customHeight="1">
      <c r="A129" s="211"/>
      <c r="B129" s="211"/>
      <c r="C129" s="211"/>
      <c r="D129" s="211"/>
      <c r="E129" s="211"/>
      <c r="F129" s="211"/>
      <c r="G129" s="211"/>
      <c r="H129" s="211"/>
      <c r="I129" s="211"/>
      <c r="J129" s="211"/>
      <c r="K129" s="211"/>
      <c r="L129" s="211"/>
      <c r="M129" s="211"/>
      <c r="N129" s="211"/>
      <c r="O129" s="211"/>
      <c r="P129" s="211"/>
      <c r="Q129" s="211"/>
      <c r="R129" s="211"/>
      <c r="S129" s="211"/>
      <c r="T129" s="211"/>
      <c r="U129" s="211"/>
      <c r="V129" s="211"/>
      <c r="W129" s="211"/>
      <c r="X129" s="211"/>
      <c r="Y129" s="211"/>
      <c r="Z129" s="211"/>
    </row>
    <row r="130" spans="1:26" ht="15.75" customHeight="1">
      <c r="A130" s="211"/>
      <c r="B130" s="211"/>
      <c r="C130" s="211"/>
      <c r="D130" s="211"/>
      <c r="E130" s="211"/>
      <c r="F130" s="211"/>
      <c r="G130" s="211"/>
      <c r="H130" s="211"/>
      <c r="I130" s="211"/>
      <c r="J130" s="211"/>
      <c r="K130" s="211"/>
      <c r="L130" s="211"/>
      <c r="M130" s="211"/>
      <c r="N130" s="211"/>
      <c r="O130" s="211"/>
      <c r="P130" s="211"/>
      <c r="Q130" s="211"/>
      <c r="R130" s="211"/>
      <c r="S130" s="211"/>
      <c r="T130" s="211"/>
      <c r="U130" s="211"/>
      <c r="V130" s="211"/>
      <c r="W130" s="211"/>
      <c r="X130" s="211"/>
      <c r="Y130" s="211"/>
      <c r="Z130" s="211"/>
    </row>
    <row r="131" spans="1:26" ht="15.75" customHeight="1">
      <c r="A131" s="211"/>
      <c r="B131" s="211"/>
      <c r="C131" s="211"/>
      <c r="D131" s="211"/>
      <c r="E131" s="211"/>
      <c r="F131" s="211"/>
      <c r="G131" s="211"/>
      <c r="H131" s="211"/>
      <c r="I131" s="211"/>
      <c r="J131" s="211"/>
      <c r="K131" s="211"/>
      <c r="L131" s="211"/>
      <c r="M131" s="211"/>
      <c r="N131" s="211"/>
      <c r="O131" s="211"/>
      <c r="P131" s="211"/>
      <c r="Q131" s="211"/>
      <c r="R131" s="211"/>
      <c r="S131" s="211"/>
      <c r="T131" s="211"/>
      <c r="U131" s="211"/>
      <c r="V131" s="211"/>
      <c r="W131" s="211"/>
      <c r="X131" s="211"/>
      <c r="Y131" s="211"/>
      <c r="Z131" s="211"/>
    </row>
    <row r="132" spans="1:26" ht="15.75" customHeight="1">
      <c r="A132" s="211"/>
      <c r="B132" s="211"/>
      <c r="C132" s="211"/>
      <c r="D132" s="211"/>
      <c r="E132" s="211"/>
      <c r="F132" s="211"/>
      <c r="G132" s="211"/>
      <c r="H132" s="211"/>
      <c r="I132" s="211"/>
      <c r="J132" s="211"/>
      <c r="K132" s="211"/>
      <c r="L132" s="211"/>
      <c r="M132" s="211"/>
      <c r="N132" s="211"/>
      <c r="O132" s="211"/>
      <c r="P132" s="211"/>
      <c r="Q132" s="211"/>
      <c r="R132" s="211"/>
      <c r="S132" s="211"/>
      <c r="T132" s="211"/>
      <c r="U132" s="211"/>
      <c r="V132" s="211"/>
      <c r="W132" s="211"/>
      <c r="X132" s="211"/>
      <c r="Y132" s="211"/>
      <c r="Z132" s="211"/>
    </row>
    <row r="133" spans="1:26" ht="15.75" customHeight="1">
      <c r="A133" s="211"/>
      <c r="B133" s="211"/>
      <c r="C133" s="211"/>
      <c r="D133" s="211"/>
      <c r="E133" s="211"/>
      <c r="F133" s="211"/>
      <c r="G133" s="211"/>
      <c r="H133" s="211"/>
      <c r="I133" s="211"/>
      <c r="J133" s="211"/>
      <c r="K133" s="211"/>
      <c r="L133" s="211"/>
      <c r="M133" s="211"/>
      <c r="N133" s="211"/>
      <c r="O133" s="211"/>
      <c r="P133" s="211"/>
      <c r="Q133" s="211"/>
      <c r="R133" s="211"/>
      <c r="S133" s="211"/>
      <c r="T133" s="211"/>
      <c r="U133" s="211"/>
      <c r="V133" s="211"/>
      <c r="W133" s="211"/>
      <c r="X133" s="211"/>
      <c r="Y133" s="211"/>
      <c r="Z133" s="211"/>
    </row>
    <row r="134" spans="1:26" ht="15.75" customHeight="1">
      <c r="A134" s="211"/>
      <c r="B134" s="211"/>
      <c r="C134" s="211"/>
      <c r="D134" s="211"/>
      <c r="E134" s="211"/>
      <c r="F134" s="211"/>
      <c r="G134" s="211"/>
      <c r="H134" s="211"/>
      <c r="I134" s="211"/>
      <c r="J134" s="211"/>
      <c r="K134" s="211"/>
      <c r="L134" s="211"/>
      <c r="M134" s="211"/>
      <c r="N134" s="211"/>
      <c r="O134" s="211"/>
      <c r="P134" s="211"/>
      <c r="Q134" s="211"/>
      <c r="R134" s="211"/>
      <c r="S134" s="211"/>
      <c r="T134" s="211"/>
      <c r="U134" s="211"/>
      <c r="V134" s="211"/>
      <c r="W134" s="211"/>
      <c r="X134" s="211"/>
      <c r="Y134" s="211"/>
      <c r="Z134" s="211"/>
    </row>
    <row r="135" spans="1:26" ht="15.75" customHeight="1">
      <c r="A135" s="211"/>
      <c r="B135" s="211"/>
      <c r="C135" s="211"/>
      <c r="D135" s="211"/>
      <c r="E135" s="211"/>
      <c r="F135" s="211"/>
      <c r="G135" s="211"/>
      <c r="H135" s="211"/>
      <c r="I135" s="211"/>
      <c r="J135" s="211"/>
      <c r="K135" s="211"/>
      <c r="L135" s="211"/>
      <c r="M135" s="211"/>
      <c r="N135" s="211"/>
      <c r="O135" s="211"/>
      <c r="P135" s="211"/>
      <c r="Q135" s="211"/>
      <c r="R135" s="211"/>
      <c r="S135" s="211"/>
      <c r="T135" s="211"/>
      <c r="U135" s="211"/>
      <c r="V135" s="211"/>
      <c r="W135" s="211"/>
      <c r="X135" s="211"/>
      <c r="Y135" s="211"/>
      <c r="Z135" s="211"/>
    </row>
    <row r="136" spans="1:26" ht="15.75" customHeight="1">
      <c r="A136" s="211"/>
      <c r="B136" s="211"/>
      <c r="C136" s="211"/>
      <c r="D136" s="211"/>
      <c r="E136" s="211"/>
      <c r="F136" s="211"/>
      <c r="G136" s="211"/>
      <c r="H136" s="211"/>
      <c r="I136" s="211"/>
      <c r="J136" s="211"/>
      <c r="K136" s="211"/>
      <c r="L136" s="211"/>
      <c r="M136" s="211"/>
      <c r="N136" s="211"/>
      <c r="O136" s="211"/>
      <c r="P136" s="211"/>
      <c r="Q136" s="211"/>
      <c r="R136" s="211"/>
      <c r="S136" s="211"/>
      <c r="T136" s="211"/>
      <c r="U136" s="211"/>
      <c r="V136" s="211"/>
      <c r="W136" s="211"/>
      <c r="X136" s="211"/>
      <c r="Y136" s="211"/>
      <c r="Z136" s="211"/>
    </row>
    <row r="137" spans="1:26" ht="15.75" customHeight="1">
      <c r="A137" s="211"/>
      <c r="B137" s="211"/>
      <c r="C137" s="211"/>
      <c r="D137" s="211"/>
      <c r="E137" s="211"/>
      <c r="F137" s="211"/>
      <c r="G137" s="211"/>
      <c r="H137" s="211"/>
      <c r="I137" s="211"/>
      <c r="J137" s="211"/>
      <c r="K137" s="211"/>
      <c r="L137" s="211"/>
      <c r="M137" s="211"/>
      <c r="N137" s="211"/>
      <c r="O137" s="211"/>
      <c r="P137" s="211"/>
      <c r="Q137" s="211"/>
      <c r="R137" s="211"/>
      <c r="S137" s="211"/>
      <c r="T137" s="211"/>
      <c r="U137" s="211"/>
      <c r="V137" s="211"/>
      <c r="W137" s="211"/>
      <c r="X137" s="211"/>
      <c r="Y137" s="211"/>
      <c r="Z137" s="211"/>
    </row>
    <row r="138" spans="1:26" ht="15.75" customHeight="1">
      <c r="A138" s="211"/>
      <c r="B138" s="211"/>
      <c r="C138" s="211"/>
      <c r="D138" s="211"/>
      <c r="E138" s="211"/>
      <c r="F138" s="211"/>
      <c r="G138" s="211"/>
      <c r="H138" s="211"/>
      <c r="I138" s="211"/>
      <c r="J138" s="211"/>
      <c r="K138" s="211"/>
      <c r="L138" s="211"/>
      <c r="M138" s="211"/>
      <c r="N138" s="211"/>
      <c r="O138" s="211"/>
      <c r="P138" s="211"/>
      <c r="Q138" s="211"/>
      <c r="R138" s="211"/>
      <c r="S138" s="211"/>
      <c r="T138" s="211"/>
      <c r="U138" s="211"/>
      <c r="V138" s="211"/>
      <c r="W138" s="211"/>
      <c r="X138" s="211"/>
      <c r="Y138" s="211"/>
      <c r="Z138" s="211"/>
    </row>
    <row r="139" spans="1:26" ht="15.75" customHeight="1">
      <c r="A139" s="211"/>
      <c r="B139" s="211"/>
      <c r="C139" s="211"/>
      <c r="D139" s="211"/>
      <c r="E139" s="211"/>
      <c r="F139" s="211"/>
      <c r="G139" s="211"/>
      <c r="H139" s="211"/>
      <c r="I139" s="211"/>
      <c r="J139" s="211"/>
      <c r="K139" s="211"/>
      <c r="L139" s="211"/>
      <c r="M139" s="211"/>
      <c r="N139" s="211"/>
      <c r="O139" s="211"/>
      <c r="P139" s="211"/>
      <c r="Q139" s="211"/>
      <c r="R139" s="211"/>
      <c r="S139" s="211"/>
      <c r="T139" s="211"/>
      <c r="U139" s="211"/>
      <c r="V139" s="211"/>
      <c r="W139" s="211"/>
      <c r="X139" s="211"/>
      <c r="Y139" s="211"/>
      <c r="Z139" s="211"/>
    </row>
    <row r="140" spans="1:26" ht="15.75" customHeight="1">
      <c r="A140" s="211"/>
      <c r="B140" s="211"/>
      <c r="C140" s="211"/>
      <c r="D140" s="211"/>
      <c r="E140" s="211"/>
      <c r="F140" s="211"/>
      <c r="G140" s="211"/>
      <c r="H140" s="211"/>
      <c r="I140" s="211"/>
      <c r="J140" s="211"/>
      <c r="K140" s="211"/>
      <c r="L140" s="211"/>
      <c r="M140" s="211"/>
      <c r="N140" s="211"/>
      <c r="O140" s="211"/>
      <c r="P140" s="211"/>
      <c r="Q140" s="211"/>
      <c r="R140" s="211"/>
      <c r="S140" s="211"/>
      <c r="T140" s="211"/>
      <c r="U140" s="211"/>
      <c r="V140" s="211"/>
      <c r="W140" s="211"/>
      <c r="X140" s="211"/>
      <c r="Y140" s="211"/>
      <c r="Z140" s="211"/>
    </row>
    <row r="141" spans="1:26" ht="15.75" customHeight="1">
      <c r="A141" s="211"/>
      <c r="B141" s="211"/>
      <c r="C141" s="211"/>
      <c r="D141" s="211"/>
      <c r="E141" s="211"/>
      <c r="F141" s="211"/>
      <c r="G141" s="211"/>
      <c r="H141" s="211"/>
      <c r="I141" s="211"/>
      <c r="J141" s="211"/>
      <c r="K141" s="211"/>
      <c r="L141" s="211"/>
      <c r="M141" s="211"/>
      <c r="N141" s="211"/>
      <c r="O141" s="211"/>
      <c r="P141" s="211"/>
      <c r="Q141" s="211"/>
      <c r="R141" s="211"/>
      <c r="S141" s="211"/>
      <c r="T141" s="211"/>
      <c r="U141" s="211"/>
      <c r="V141" s="211"/>
      <c r="W141" s="211"/>
      <c r="X141" s="211"/>
      <c r="Y141" s="211"/>
      <c r="Z141" s="211"/>
    </row>
    <row r="142" spans="1:26" ht="15.75" customHeight="1">
      <c r="A142" s="211"/>
      <c r="B142" s="211"/>
      <c r="C142" s="211"/>
      <c r="D142" s="211"/>
      <c r="E142" s="211"/>
      <c r="F142" s="211"/>
      <c r="G142" s="211"/>
      <c r="H142" s="211"/>
      <c r="I142" s="211"/>
      <c r="J142" s="211"/>
      <c r="K142" s="211"/>
      <c r="L142" s="211"/>
      <c r="M142" s="211"/>
      <c r="N142" s="211"/>
      <c r="O142" s="211"/>
      <c r="P142" s="211"/>
      <c r="Q142" s="211"/>
      <c r="R142" s="211"/>
      <c r="S142" s="211"/>
      <c r="T142" s="211"/>
      <c r="U142" s="211"/>
      <c r="V142" s="211"/>
      <c r="W142" s="211"/>
      <c r="X142" s="211"/>
      <c r="Y142" s="211"/>
      <c r="Z142" s="211"/>
    </row>
    <row r="143" spans="1:26" ht="15.75" customHeight="1">
      <c r="A143" s="211"/>
      <c r="B143" s="211"/>
      <c r="C143" s="211"/>
      <c r="D143" s="211"/>
      <c r="E143" s="211"/>
      <c r="F143" s="211"/>
      <c r="G143" s="211"/>
      <c r="H143" s="211"/>
      <c r="I143" s="211"/>
      <c r="J143" s="211"/>
      <c r="K143" s="211"/>
      <c r="L143" s="211"/>
      <c r="M143" s="211"/>
      <c r="N143" s="211"/>
      <c r="O143" s="211"/>
      <c r="P143" s="211"/>
      <c r="Q143" s="211"/>
      <c r="R143" s="211"/>
      <c r="S143" s="211"/>
      <c r="T143" s="211"/>
      <c r="U143" s="211"/>
      <c r="V143" s="211"/>
      <c r="W143" s="211"/>
      <c r="X143" s="211"/>
      <c r="Y143" s="211"/>
      <c r="Z143" s="211"/>
    </row>
    <row r="144" spans="1:26" ht="15.75" customHeight="1">
      <c r="A144" s="211"/>
      <c r="B144" s="211"/>
      <c r="C144" s="211"/>
      <c r="D144" s="211"/>
      <c r="E144" s="211"/>
      <c r="F144" s="211"/>
      <c r="G144" s="211"/>
      <c r="H144" s="211"/>
      <c r="I144" s="211"/>
      <c r="J144" s="211"/>
      <c r="K144" s="211"/>
      <c r="L144" s="211"/>
      <c r="M144" s="211"/>
      <c r="N144" s="211"/>
      <c r="O144" s="211"/>
      <c r="P144" s="211"/>
      <c r="Q144" s="211"/>
      <c r="R144" s="211"/>
      <c r="S144" s="211"/>
      <c r="T144" s="211"/>
      <c r="U144" s="211"/>
      <c r="V144" s="211"/>
      <c r="W144" s="211"/>
      <c r="X144" s="211"/>
      <c r="Y144" s="211"/>
      <c r="Z144" s="211"/>
    </row>
    <row r="145" spans="1:26" ht="15.75" customHeight="1">
      <c r="A145" s="211"/>
      <c r="B145" s="211"/>
      <c r="C145" s="211"/>
      <c r="D145" s="211"/>
      <c r="E145" s="211"/>
      <c r="F145" s="211"/>
      <c r="G145" s="211"/>
      <c r="H145" s="211"/>
      <c r="I145" s="211"/>
      <c r="J145" s="211"/>
      <c r="K145" s="211"/>
      <c r="L145" s="211"/>
      <c r="M145" s="211"/>
      <c r="N145" s="211"/>
      <c r="O145" s="211"/>
      <c r="P145" s="211"/>
      <c r="Q145" s="211"/>
      <c r="R145" s="211"/>
      <c r="S145" s="211"/>
      <c r="T145" s="211"/>
      <c r="U145" s="211"/>
      <c r="V145" s="211"/>
      <c r="W145" s="211"/>
      <c r="X145" s="211"/>
      <c r="Y145" s="211"/>
      <c r="Z145" s="211"/>
    </row>
    <row r="146" spans="1:26" ht="15.75" customHeight="1">
      <c r="A146" s="211"/>
      <c r="B146" s="211"/>
      <c r="C146" s="211"/>
      <c r="D146" s="211"/>
      <c r="E146" s="211"/>
      <c r="F146" s="211"/>
      <c r="G146" s="211"/>
      <c r="H146" s="211"/>
      <c r="I146" s="211"/>
      <c r="J146" s="211"/>
      <c r="K146" s="211"/>
      <c r="L146" s="211"/>
      <c r="M146" s="211"/>
      <c r="N146" s="211"/>
      <c r="O146" s="211"/>
      <c r="P146" s="211"/>
      <c r="Q146" s="211"/>
      <c r="R146" s="211"/>
      <c r="S146" s="211"/>
      <c r="T146" s="211"/>
      <c r="U146" s="211"/>
      <c r="V146" s="211"/>
      <c r="W146" s="211"/>
      <c r="X146" s="211"/>
      <c r="Y146" s="211"/>
      <c r="Z146" s="211"/>
    </row>
    <row r="147" spans="1:26" ht="15.75" customHeight="1">
      <c r="A147" s="211"/>
      <c r="B147" s="211"/>
      <c r="C147" s="211"/>
      <c r="D147" s="211"/>
      <c r="E147" s="211"/>
      <c r="F147" s="211"/>
      <c r="G147" s="211"/>
      <c r="H147" s="211"/>
      <c r="I147" s="211"/>
      <c r="J147" s="211"/>
      <c r="K147" s="211"/>
      <c r="L147" s="211"/>
      <c r="M147" s="211"/>
      <c r="N147" s="211"/>
      <c r="O147" s="211"/>
      <c r="P147" s="211"/>
      <c r="Q147" s="211"/>
      <c r="R147" s="211"/>
      <c r="S147" s="211"/>
      <c r="T147" s="211"/>
      <c r="U147" s="211"/>
      <c r="V147" s="211"/>
      <c r="W147" s="211"/>
      <c r="X147" s="211"/>
      <c r="Y147" s="211"/>
      <c r="Z147" s="211"/>
    </row>
    <row r="148" spans="1:26" ht="15.75" customHeight="1">
      <c r="A148" s="211"/>
      <c r="B148" s="211"/>
      <c r="C148" s="211"/>
      <c r="D148" s="211"/>
      <c r="E148" s="211"/>
      <c r="F148" s="211"/>
      <c r="G148" s="211"/>
      <c r="H148" s="211"/>
      <c r="I148" s="211"/>
      <c r="J148" s="211"/>
      <c r="K148" s="211"/>
      <c r="L148" s="211"/>
      <c r="M148" s="211"/>
      <c r="N148" s="211"/>
      <c r="O148" s="211"/>
      <c r="P148" s="211"/>
      <c r="Q148" s="211"/>
      <c r="R148" s="211"/>
      <c r="S148" s="211"/>
      <c r="T148" s="211"/>
      <c r="U148" s="211"/>
      <c r="V148" s="211"/>
      <c r="W148" s="211"/>
      <c r="X148" s="211"/>
      <c r="Y148" s="211"/>
      <c r="Z148" s="211"/>
    </row>
    <row r="149" spans="1:26" ht="15.75" customHeight="1">
      <c r="A149" s="211"/>
      <c r="B149" s="211"/>
      <c r="C149" s="211"/>
      <c r="D149" s="211"/>
      <c r="E149" s="211"/>
      <c r="F149" s="211"/>
      <c r="G149" s="211"/>
      <c r="H149" s="211"/>
      <c r="I149" s="211"/>
      <c r="J149" s="211"/>
      <c r="K149" s="211"/>
      <c r="L149" s="211"/>
      <c r="M149" s="211"/>
      <c r="N149" s="211"/>
      <c r="O149" s="211"/>
      <c r="P149" s="211"/>
      <c r="Q149" s="211"/>
      <c r="R149" s="211"/>
      <c r="S149" s="211"/>
      <c r="T149" s="211"/>
      <c r="U149" s="211"/>
      <c r="V149" s="211"/>
      <c r="W149" s="211"/>
      <c r="X149" s="211"/>
      <c r="Y149" s="211"/>
      <c r="Z149" s="211"/>
    </row>
    <row r="150" spans="1:26" ht="15.75" customHeight="1">
      <c r="A150" s="211"/>
      <c r="B150" s="211"/>
      <c r="C150" s="211"/>
      <c r="D150" s="211"/>
      <c r="E150" s="211"/>
      <c r="F150" s="211"/>
      <c r="G150" s="211"/>
      <c r="H150" s="211"/>
      <c r="I150" s="211"/>
      <c r="J150" s="211"/>
      <c r="K150" s="211"/>
      <c r="L150" s="211"/>
      <c r="M150" s="211"/>
      <c r="N150" s="211"/>
      <c r="O150" s="211"/>
      <c r="P150" s="211"/>
      <c r="Q150" s="211"/>
      <c r="R150" s="211"/>
      <c r="S150" s="211"/>
      <c r="T150" s="211"/>
      <c r="U150" s="211"/>
      <c r="V150" s="211"/>
      <c r="W150" s="211"/>
      <c r="X150" s="211"/>
      <c r="Y150" s="211"/>
      <c r="Z150" s="211"/>
    </row>
    <row r="151" spans="1:26" ht="15.75" customHeight="1">
      <c r="A151" s="211"/>
      <c r="B151" s="211"/>
      <c r="C151" s="211"/>
      <c r="D151" s="211"/>
      <c r="E151" s="211"/>
      <c r="F151" s="211"/>
      <c r="G151" s="211"/>
      <c r="H151" s="211"/>
      <c r="I151" s="211"/>
      <c r="J151" s="211"/>
      <c r="K151" s="211"/>
      <c r="L151" s="211"/>
      <c r="M151" s="211"/>
      <c r="N151" s="211"/>
      <c r="O151" s="211"/>
      <c r="P151" s="211"/>
      <c r="Q151" s="211"/>
      <c r="R151" s="211"/>
      <c r="S151" s="211"/>
      <c r="T151" s="211"/>
      <c r="U151" s="211"/>
      <c r="V151" s="211"/>
      <c r="W151" s="211"/>
      <c r="X151" s="211"/>
      <c r="Y151" s="211"/>
      <c r="Z151" s="211"/>
    </row>
    <row r="152" spans="1:26" ht="15.75" customHeight="1">
      <c r="A152" s="211"/>
      <c r="B152" s="211"/>
      <c r="C152" s="211"/>
      <c r="D152" s="211"/>
      <c r="E152" s="211"/>
      <c r="F152" s="211"/>
      <c r="G152" s="211"/>
      <c r="H152" s="211"/>
      <c r="I152" s="211"/>
      <c r="J152" s="211"/>
      <c r="K152" s="211"/>
      <c r="L152" s="211"/>
      <c r="M152" s="211"/>
      <c r="N152" s="211"/>
      <c r="O152" s="211"/>
      <c r="P152" s="211"/>
      <c r="Q152" s="211"/>
      <c r="R152" s="211"/>
      <c r="S152" s="211"/>
      <c r="T152" s="211"/>
      <c r="U152" s="211"/>
      <c r="V152" s="211"/>
      <c r="W152" s="211"/>
      <c r="X152" s="211"/>
      <c r="Y152" s="211"/>
      <c r="Z152" s="211"/>
    </row>
    <row r="153" spans="1:26" ht="15.75" customHeight="1">
      <c r="A153" s="211"/>
      <c r="B153" s="211"/>
      <c r="C153" s="211"/>
      <c r="D153" s="211"/>
      <c r="E153" s="211"/>
      <c r="F153" s="211"/>
      <c r="G153" s="211"/>
      <c r="H153" s="211"/>
      <c r="I153" s="211"/>
      <c r="J153" s="211"/>
      <c r="K153" s="211"/>
      <c r="L153" s="211"/>
      <c r="M153" s="211"/>
      <c r="N153" s="211"/>
      <c r="O153" s="211"/>
      <c r="P153" s="211"/>
      <c r="Q153" s="211"/>
      <c r="R153" s="211"/>
      <c r="S153" s="211"/>
      <c r="T153" s="211"/>
      <c r="U153" s="211"/>
      <c r="V153" s="211"/>
      <c r="W153" s="211"/>
      <c r="X153" s="211"/>
      <c r="Y153" s="211"/>
      <c r="Z153" s="211"/>
    </row>
    <row r="154" spans="1:26" ht="15.75" customHeight="1">
      <c r="A154" s="211"/>
      <c r="B154" s="211"/>
      <c r="C154" s="211"/>
      <c r="D154" s="211"/>
      <c r="E154" s="211"/>
      <c r="F154" s="211"/>
      <c r="G154" s="211"/>
      <c r="H154" s="211"/>
      <c r="I154" s="211"/>
      <c r="J154" s="211"/>
      <c r="K154" s="211"/>
      <c r="L154" s="211"/>
      <c r="M154" s="211"/>
      <c r="N154" s="211"/>
      <c r="O154" s="211"/>
      <c r="P154" s="211"/>
      <c r="Q154" s="211"/>
      <c r="R154" s="211"/>
      <c r="S154" s="211"/>
      <c r="T154" s="211"/>
      <c r="U154" s="211"/>
      <c r="V154" s="211"/>
      <c r="W154" s="211"/>
      <c r="X154" s="211"/>
      <c r="Y154" s="211"/>
      <c r="Z154" s="211"/>
    </row>
    <row r="155" spans="1:26" ht="15.75" customHeight="1">
      <c r="A155" s="211"/>
      <c r="B155" s="211"/>
      <c r="C155" s="211"/>
      <c r="D155" s="211"/>
      <c r="E155" s="211"/>
      <c r="F155" s="211"/>
      <c r="G155" s="211"/>
      <c r="H155" s="211"/>
      <c r="I155" s="211"/>
      <c r="J155" s="211"/>
      <c r="K155" s="211"/>
      <c r="L155" s="211"/>
      <c r="M155" s="211"/>
      <c r="N155" s="211"/>
      <c r="O155" s="211"/>
      <c r="P155" s="211"/>
      <c r="Q155" s="211"/>
      <c r="R155" s="211"/>
      <c r="S155" s="211"/>
      <c r="T155" s="211"/>
      <c r="U155" s="211"/>
      <c r="V155" s="211"/>
      <c r="W155" s="211"/>
      <c r="X155" s="211"/>
      <c r="Y155" s="211"/>
      <c r="Z155" s="211"/>
    </row>
    <row r="156" spans="1:26" ht="15.75" customHeight="1">
      <c r="A156" s="211"/>
      <c r="B156" s="211"/>
      <c r="C156" s="211"/>
      <c r="D156" s="211"/>
      <c r="E156" s="211"/>
      <c r="F156" s="211"/>
      <c r="G156" s="211"/>
      <c r="H156" s="211"/>
      <c r="I156" s="211"/>
      <c r="J156" s="211"/>
      <c r="K156" s="211"/>
      <c r="L156" s="211"/>
      <c r="M156" s="211"/>
      <c r="N156" s="211"/>
      <c r="O156" s="211"/>
      <c r="P156" s="211"/>
      <c r="Q156" s="211"/>
      <c r="R156" s="211"/>
      <c r="S156" s="211"/>
      <c r="T156" s="211"/>
      <c r="U156" s="211"/>
      <c r="V156" s="211"/>
      <c r="W156" s="211"/>
      <c r="X156" s="211"/>
      <c r="Y156" s="211"/>
      <c r="Z156" s="211"/>
    </row>
    <row r="157" spans="1:26" ht="15.75" customHeight="1">
      <c r="A157" s="211"/>
      <c r="B157" s="211"/>
      <c r="C157" s="211"/>
      <c r="D157" s="211"/>
      <c r="E157" s="211"/>
      <c r="F157" s="211"/>
      <c r="G157" s="211"/>
      <c r="H157" s="211"/>
      <c r="I157" s="211"/>
      <c r="J157" s="211"/>
      <c r="K157" s="211"/>
      <c r="L157" s="211"/>
      <c r="M157" s="211"/>
      <c r="N157" s="211"/>
      <c r="O157" s="211"/>
      <c r="P157" s="211"/>
      <c r="Q157" s="211"/>
      <c r="R157" s="211"/>
      <c r="S157" s="211"/>
      <c r="T157" s="211"/>
      <c r="U157" s="211"/>
      <c r="V157" s="211"/>
      <c r="W157" s="211"/>
      <c r="X157" s="211"/>
      <c r="Y157" s="211"/>
      <c r="Z157" s="211"/>
    </row>
    <row r="158" spans="1:26" ht="15.75" customHeight="1">
      <c r="A158" s="211"/>
      <c r="B158" s="211"/>
      <c r="C158" s="211"/>
      <c r="D158" s="211"/>
      <c r="E158" s="211"/>
      <c r="F158" s="211"/>
      <c r="G158" s="211"/>
      <c r="H158" s="211"/>
      <c r="I158" s="211"/>
      <c r="J158" s="211"/>
      <c r="K158" s="211"/>
      <c r="L158" s="211"/>
      <c r="M158" s="211"/>
      <c r="N158" s="211"/>
      <c r="O158" s="211"/>
      <c r="P158" s="211"/>
      <c r="Q158" s="211"/>
      <c r="R158" s="211"/>
      <c r="S158" s="211"/>
      <c r="T158" s="211"/>
      <c r="U158" s="211"/>
      <c r="V158" s="211"/>
      <c r="W158" s="211"/>
      <c r="X158" s="211"/>
      <c r="Y158" s="211"/>
      <c r="Z158" s="211"/>
    </row>
    <row r="159" spans="1:26" ht="15.75" customHeight="1">
      <c r="A159" s="211"/>
      <c r="B159" s="211"/>
      <c r="C159" s="211"/>
      <c r="D159" s="211"/>
      <c r="E159" s="211"/>
      <c r="F159" s="211"/>
      <c r="G159" s="211"/>
      <c r="H159" s="211"/>
      <c r="I159" s="211"/>
      <c r="J159" s="211"/>
      <c r="K159" s="211"/>
      <c r="L159" s="211"/>
      <c r="M159" s="211"/>
      <c r="N159" s="211"/>
      <c r="O159" s="211"/>
      <c r="P159" s="211"/>
      <c r="Q159" s="211"/>
      <c r="R159" s="211"/>
      <c r="S159" s="211"/>
      <c r="T159" s="211"/>
      <c r="U159" s="211"/>
      <c r="V159" s="211"/>
      <c r="W159" s="211"/>
      <c r="X159" s="211"/>
      <c r="Y159" s="211"/>
      <c r="Z159" s="211"/>
    </row>
    <row r="160" spans="1:26" ht="15.75" customHeight="1">
      <c r="A160" s="211"/>
      <c r="B160" s="211"/>
      <c r="C160" s="211"/>
      <c r="D160" s="211"/>
      <c r="E160" s="211"/>
      <c r="F160" s="211"/>
      <c r="G160" s="211"/>
      <c r="H160" s="211"/>
      <c r="I160" s="211"/>
      <c r="J160" s="211"/>
      <c r="K160" s="211"/>
      <c r="L160" s="211"/>
      <c r="M160" s="211"/>
      <c r="N160" s="211"/>
      <c r="O160" s="211"/>
      <c r="P160" s="211"/>
      <c r="Q160" s="211"/>
      <c r="R160" s="211"/>
      <c r="S160" s="211"/>
      <c r="T160" s="211"/>
      <c r="U160" s="211"/>
      <c r="V160" s="211"/>
      <c r="W160" s="211"/>
      <c r="X160" s="211"/>
      <c r="Y160" s="211"/>
      <c r="Z160" s="211"/>
    </row>
    <row r="161" spans="1:26" ht="15.75" customHeight="1">
      <c r="A161" s="211"/>
      <c r="B161" s="211"/>
      <c r="C161" s="211"/>
      <c r="D161" s="211"/>
      <c r="E161" s="211"/>
      <c r="F161" s="211"/>
      <c r="G161" s="211"/>
      <c r="H161" s="211"/>
      <c r="I161" s="211"/>
      <c r="J161" s="211"/>
      <c r="K161" s="211"/>
      <c r="L161" s="211"/>
      <c r="M161" s="211"/>
      <c r="N161" s="211"/>
      <c r="O161" s="211"/>
      <c r="P161" s="211"/>
      <c r="Q161" s="211"/>
      <c r="R161" s="211"/>
      <c r="S161" s="211"/>
      <c r="T161" s="211"/>
      <c r="U161" s="211"/>
      <c r="V161" s="211"/>
      <c r="W161" s="211"/>
      <c r="X161" s="211"/>
      <c r="Y161" s="211"/>
      <c r="Z161" s="211"/>
    </row>
    <row r="162" spans="1:26" ht="15.75" customHeight="1">
      <c r="A162" s="211"/>
      <c r="B162" s="211"/>
      <c r="C162" s="211"/>
      <c r="D162" s="211"/>
      <c r="E162" s="211"/>
      <c r="F162" s="211"/>
      <c r="G162" s="211"/>
      <c r="H162" s="211"/>
      <c r="I162" s="211"/>
      <c r="J162" s="211"/>
      <c r="K162" s="211"/>
      <c r="L162" s="211"/>
      <c r="M162" s="211"/>
      <c r="N162" s="211"/>
      <c r="O162" s="211"/>
      <c r="P162" s="211"/>
      <c r="Q162" s="211"/>
      <c r="R162" s="211"/>
      <c r="S162" s="211"/>
      <c r="T162" s="211"/>
      <c r="U162" s="211"/>
      <c r="V162" s="211"/>
      <c r="W162" s="211"/>
      <c r="X162" s="211"/>
      <c r="Y162" s="211"/>
      <c r="Z162" s="211"/>
    </row>
    <row r="163" spans="1:26" ht="15.75" customHeight="1">
      <c r="A163" s="211"/>
      <c r="B163" s="211"/>
      <c r="C163" s="211"/>
      <c r="D163" s="211"/>
      <c r="E163" s="211"/>
      <c r="F163" s="211"/>
      <c r="G163" s="211"/>
      <c r="H163" s="211"/>
      <c r="I163" s="211"/>
      <c r="J163" s="211"/>
      <c r="K163" s="211"/>
      <c r="L163" s="211"/>
      <c r="M163" s="211"/>
      <c r="N163" s="211"/>
      <c r="O163" s="211"/>
      <c r="P163" s="211"/>
      <c r="Q163" s="211"/>
      <c r="R163" s="211"/>
      <c r="S163" s="211"/>
      <c r="T163" s="211"/>
      <c r="U163" s="211"/>
      <c r="V163" s="211"/>
      <c r="W163" s="211"/>
      <c r="X163" s="211"/>
      <c r="Y163" s="211"/>
      <c r="Z163" s="211"/>
    </row>
    <row r="164" spans="1:26" ht="15.75" customHeight="1">
      <c r="A164" s="211"/>
      <c r="B164" s="211"/>
      <c r="C164" s="211"/>
      <c r="D164" s="211"/>
      <c r="E164" s="211"/>
      <c r="F164" s="211"/>
      <c r="G164" s="211"/>
      <c r="H164" s="211"/>
      <c r="I164" s="211"/>
      <c r="J164" s="211"/>
      <c r="K164" s="211"/>
      <c r="L164" s="211"/>
      <c r="M164" s="211"/>
      <c r="N164" s="211"/>
      <c r="O164" s="211"/>
      <c r="P164" s="211"/>
      <c r="Q164" s="211"/>
      <c r="R164" s="211"/>
      <c r="S164" s="211"/>
      <c r="T164" s="211"/>
      <c r="U164" s="211"/>
      <c r="V164" s="211"/>
      <c r="W164" s="211"/>
      <c r="X164" s="211"/>
      <c r="Y164" s="211"/>
      <c r="Z164" s="211"/>
    </row>
    <row r="165" spans="1:26" ht="15.75" customHeight="1">
      <c r="A165" s="211"/>
      <c r="B165" s="211"/>
      <c r="C165" s="211"/>
      <c r="D165" s="211"/>
      <c r="E165" s="211"/>
      <c r="F165" s="211"/>
      <c r="G165" s="211"/>
      <c r="H165" s="211"/>
      <c r="I165" s="211"/>
      <c r="J165" s="211"/>
      <c r="K165" s="211"/>
      <c r="L165" s="211"/>
      <c r="M165" s="211"/>
      <c r="N165" s="211"/>
      <c r="O165" s="211"/>
      <c r="P165" s="211"/>
      <c r="Q165" s="211"/>
      <c r="R165" s="211"/>
      <c r="S165" s="211"/>
      <c r="T165" s="211"/>
      <c r="U165" s="211"/>
      <c r="V165" s="211"/>
      <c r="W165" s="211"/>
      <c r="X165" s="211"/>
      <c r="Y165" s="211"/>
      <c r="Z165" s="211"/>
    </row>
    <row r="166" spans="1:26" ht="15.75" customHeight="1">
      <c r="A166" s="211"/>
      <c r="B166" s="211"/>
      <c r="C166" s="211"/>
      <c r="D166" s="211"/>
      <c r="E166" s="211"/>
      <c r="F166" s="211"/>
      <c r="G166" s="211"/>
      <c r="H166" s="211"/>
      <c r="I166" s="211"/>
      <c r="J166" s="211"/>
      <c r="K166" s="211"/>
      <c r="L166" s="211"/>
      <c r="M166" s="211"/>
      <c r="N166" s="211"/>
      <c r="O166" s="211"/>
      <c r="P166" s="211"/>
      <c r="Q166" s="211"/>
      <c r="R166" s="211"/>
      <c r="S166" s="211"/>
      <c r="T166" s="211"/>
      <c r="U166" s="211"/>
      <c r="V166" s="211"/>
      <c r="W166" s="211"/>
      <c r="X166" s="211"/>
      <c r="Y166" s="211"/>
      <c r="Z166" s="211"/>
    </row>
    <row r="167" spans="1:26" ht="15.75" customHeight="1">
      <c r="A167" s="211"/>
      <c r="B167" s="211"/>
      <c r="C167" s="211"/>
      <c r="D167" s="211"/>
      <c r="E167" s="211"/>
      <c r="F167" s="211"/>
      <c r="G167" s="211"/>
      <c r="H167" s="211"/>
      <c r="I167" s="211"/>
      <c r="J167" s="211"/>
      <c r="K167" s="211"/>
      <c r="L167" s="211"/>
      <c r="M167" s="211"/>
      <c r="N167" s="211"/>
      <c r="O167" s="211"/>
      <c r="P167" s="211"/>
      <c r="Q167" s="211"/>
      <c r="R167" s="211"/>
      <c r="S167" s="211"/>
      <c r="T167" s="211"/>
      <c r="U167" s="211"/>
      <c r="V167" s="211"/>
      <c r="W167" s="211"/>
      <c r="X167" s="211"/>
      <c r="Y167" s="211"/>
      <c r="Z167" s="211"/>
    </row>
    <row r="168" spans="1:26" ht="15.75" customHeight="1">
      <c r="A168" s="211"/>
      <c r="B168" s="211"/>
      <c r="C168" s="211"/>
      <c r="D168" s="211"/>
      <c r="E168" s="211"/>
      <c r="F168" s="211"/>
      <c r="G168" s="211"/>
      <c r="H168" s="211"/>
      <c r="I168" s="211"/>
      <c r="J168" s="211"/>
      <c r="K168" s="211"/>
      <c r="L168" s="211"/>
      <c r="M168" s="211"/>
      <c r="N168" s="211"/>
      <c r="O168" s="211"/>
      <c r="P168" s="211"/>
      <c r="Q168" s="211"/>
      <c r="R168" s="211"/>
      <c r="S168" s="211"/>
      <c r="T168" s="211"/>
      <c r="U168" s="211"/>
      <c r="V168" s="211"/>
      <c r="W168" s="211"/>
      <c r="X168" s="211"/>
      <c r="Y168" s="211"/>
      <c r="Z168" s="211"/>
    </row>
    <row r="169" spans="1:26" ht="15.75" customHeight="1">
      <c r="A169" s="211"/>
      <c r="B169" s="211"/>
      <c r="C169" s="211"/>
      <c r="D169" s="211"/>
      <c r="E169" s="211"/>
      <c r="F169" s="211"/>
      <c r="G169" s="211"/>
      <c r="H169" s="211"/>
      <c r="I169" s="211"/>
      <c r="J169" s="211"/>
      <c r="K169" s="211"/>
      <c r="L169" s="211"/>
      <c r="M169" s="211"/>
      <c r="N169" s="211"/>
      <c r="O169" s="211"/>
      <c r="P169" s="211"/>
      <c r="Q169" s="211"/>
      <c r="R169" s="211"/>
      <c r="S169" s="211"/>
      <c r="T169" s="211"/>
      <c r="U169" s="211"/>
      <c r="V169" s="211"/>
      <c r="W169" s="211"/>
      <c r="X169" s="211"/>
      <c r="Y169" s="211"/>
      <c r="Z169" s="211"/>
    </row>
    <row r="170" spans="1:26" ht="15.75" customHeight="1">
      <c r="A170" s="211"/>
      <c r="B170" s="211"/>
      <c r="C170" s="211"/>
      <c r="D170" s="211"/>
      <c r="E170" s="211"/>
      <c r="F170" s="211"/>
      <c r="G170" s="211"/>
      <c r="H170" s="211"/>
      <c r="I170" s="211"/>
      <c r="J170" s="211"/>
      <c r="K170" s="211"/>
      <c r="L170" s="211"/>
      <c r="M170" s="211"/>
      <c r="N170" s="211"/>
      <c r="O170" s="211"/>
      <c r="P170" s="211"/>
      <c r="Q170" s="211"/>
      <c r="R170" s="211"/>
      <c r="S170" s="211"/>
      <c r="T170" s="211"/>
      <c r="U170" s="211"/>
      <c r="V170" s="211"/>
      <c r="W170" s="211"/>
      <c r="X170" s="211"/>
      <c r="Y170" s="211"/>
      <c r="Z170" s="211"/>
    </row>
    <row r="171" spans="1:26" ht="15.75" customHeight="1">
      <c r="A171" s="211"/>
      <c r="B171" s="211"/>
      <c r="C171" s="211"/>
      <c r="D171" s="211"/>
      <c r="E171" s="211"/>
      <c r="F171" s="211"/>
      <c r="G171" s="211"/>
      <c r="H171" s="211"/>
      <c r="I171" s="211"/>
      <c r="J171" s="211"/>
      <c r="K171" s="211"/>
      <c r="L171" s="211"/>
      <c r="M171" s="211"/>
      <c r="N171" s="211"/>
      <c r="O171" s="211"/>
      <c r="P171" s="211"/>
      <c r="Q171" s="211"/>
      <c r="R171" s="211"/>
      <c r="S171" s="211"/>
      <c r="T171" s="211"/>
      <c r="U171" s="211"/>
      <c r="V171" s="211"/>
      <c r="W171" s="211"/>
      <c r="X171" s="211"/>
      <c r="Y171" s="211"/>
      <c r="Z171" s="211"/>
    </row>
    <row r="172" spans="1:26" ht="15.75" customHeight="1">
      <c r="A172" s="211"/>
      <c r="B172" s="211"/>
      <c r="C172" s="211"/>
      <c r="D172" s="211"/>
      <c r="E172" s="211"/>
      <c r="F172" s="211"/>
      <c r="G172" s="211"/>
      <c r="H172" s="211"/>
      <c r="I172" s="211"/>
      <c r="J172" s="211"/>
      <c r="K172" s="211"/>
      <c r="L172" s="211"/>
      <c r="M172" s="211"/>
      <c r="N172" s="211"/>
      <c r="O172" s="211"/>
      <c r="P172" s="211"/>
      <c r="Q172" s="211"/>
      <c r="R172" s="211"/>
      <c r="S172" s="211"/>
      <c r="T172" s="211"/>
      <c r="U172" s="211"/>
      <c r="V172" s="211"/>
      <c r="W172" s="211"/>
      <c r="X172" s="211"/>
      <c r="Y172" s="211"/>
      <c r="Z172" s="211"/>
    </row>
    <row r="173" spans="1:26" ht="15.75" customHeight="1">
      <c r="A173" s="211"/>
      <c r="B173" s="211"/>
      <c r="C173" s="211"/>
      <c r="D173" s="211"/>
      <c r="E173" s="211"/>
      <c r="F173" s="211"/>
      <c r="G173" s="211"/>
      <c r="H173" s="211"/>
      <c r="I173" s="211"/>
      <c r="J173" s="211"/>
      <c r="K173" s="211"/>
      <c r="L173" s="211"/>
      <c r="M173" s="211"/>
      <c r="N173" s="211"/>
      <c r="O173" s="211"/>
      <c r="P173" s="211"/>
      <c r="Q173" s="211"/>
      <c r="R173" s="211"/>
      <c r="S173" s="211"/>
      <c r="T173" s="211"/>
      <c r="U173" s="211"/>
      <c r="V173" s="211"/>
      <c r="W173" s="211"/>
      <c r="X173" s="211"/>
      <c r="Y173" s="211"/>
      <c r="Z173" s="211"/>
    </row>
    <row r="174" spans="1:26" ht="15.75" customHeight="1">
      <c r="A174" s="211"/>
      <c r="B174" s="211"/>
      <c r="C174" s="211"/>
      <c r="D174" s="211"/>
      <c r="E174" s="211"/>
      <c r="F174" s="211"/>
      <c r="G174" s="211"/>
      <c r="H174" s="211"/>
      <c r="I174" s="211"/>
      <c r="J174" s="211"/>
      <c r="K174" s="211"/>
      <c r="L174" s="211"/>
      <c r="M174" s="211"/>
      <c r="N174" s="211"/>
      <c r="O174" s="211"/>
      <c r="P174" s="211"/>
      <c r="Q174" s="211"/>
      <c r="R174" s="211"/>
      <c r="S174" s="211"/>
      <c r="T174" s="211"/>
      <c r="U174" s="211"/>
      <c r="V174" s="211"/>
      <c r="W174" s="211"/>
      <c r="X174" s="211"/>
      <c r="Y174" s="211"/>
      <c r="Z174" s="211"/>
    </row>
    <row r="175" spans="1:26" ht="15.75" customHeight="1">
      <c r="A175" s="211"/>
      <c r="B175" s="211"/>
      <c r="C175" s="211"/>
      <c r="D175" s="211"/>
      <c r="E175" s="211"/>
      <c r="F175" s="211"/>
      <c r="G175" s="211"/>
      <c r="H175" s="211"/>
      <c r="I175" s="211"/>
      <c r="J175" s="211"/>
      <c r="K175" s="211"/>
      <c r="L175" s="211"/>
      <c r="M175" s="211"/>
      <c r="N175" s="211"/>
      <c r="O175" s="211"/>
      <c r="P175" s="211"/>
      <c r="Q175" s="211"/>
      <c r="R175" s="211"/>
      <c r="S175" s="211"/>
      <c r="T175" s="211"/>
      <c r="U175" s="211"/>
      <c r="V175" s="211"/>
      <c r="W175" s="211"/>
      <c r="X175" s="211"/>
      <c r="Y175" s="211"/>
      <c r="Z175" s="211"/>
    </row>
    <row r="176" spans="1:26" ht="15.75" customHeight="1">
      <c r="A176" s="211"/>
      <c r="B176" s="211"/>
      <c r="C176" s="211"/>
      <c r="D176" s="211"/>
      <c r="E176" s="211"/>
      <c r="F176" s="211"/>
      <c r="G176" s="211"/>
      <c r="H176" s="211"/>
      <c r="I176" s="211"/>
      <c r="J176" s="211"/>
      <c r="K176" s="211"/>
      <c r="L176" s="211"/>
      <c r="M176" s="211"/>
      <c r="N176" s="211"/>
      <c r="O176" s="211"/>
      <c r="P176" s="211"/>
      <c r="Q176" s="211"/>
      <c r="R176" s="211"/>
      <c r="S176" s="211"/>
      <c r="T176" s="211"/>
      <c r="U176" s="211"/>
      <c r="V176" s="211"/>
      <c r="W176" s="211"/>
      <c r="X176" s="211"/>
      <c r="Y176" s="211"/>
      <c r="Z176" s="211"/>
    </row>
    <row r="177" spans="1:26" ht="15.75" customHeight="1">
      <c r="A177" s="211"/>
      <c r="B177" s="211"/>
      <c r="C177" s="211"/>
      <c r="D177" s="211"/>
      <c r="E177" s="211"/>
      <c r="F177" s="211"/>
      <c r="G177" s="211"/>
      <c r="H177" s="211"/>
      <c r="I177" s="211"/>
      <c r="J177" s="211"/>
      <c r="K177" s="211"/>
      <c r="L177" s="211"/>
      <c r="M177" s="211"/>
      <c r="N177" s="211"/>
      <c r="O177" s="211"/>
      <c r="P177" s="211"/>
      <c r="Q177" s="211"/>
      <c r="R177" s="211"/>
      <c r="S177" s="211"/>
      <c r="T177" s="211"/>
      <c r="U177" s="211"/>
      <c r="V177" s="211"/>
      <c r="W177" s="211"/>
      <c r="X177" s="211"/>
      <c r="Y177" s="211"/>
      <c r="Z177" s="211"/>
    </row>
    <row r="178" spans="1:26" ht="15.75" customHeight="1">
      <c r="A178" s="211"/>
      <c r="B178" s="211"/>
      <c r="C178" s="211"/>
      <c r="D178" s="211"/>
      <c r="E178" s="211"/>
      <c r="F178" s="211"/>
      <c r="G178" s="211"/>
      <c r="H178" s="211"/>
      <c r="I178" s="211"/>
      <c r="J178" s="211"/>
      <c r="K178" s="211"/>
      <c r="L178" s="211"/>
      <c r="M178" s="211"/>
      <c r="N178" s="211"/>
      <c r="O178" s="211"/>
      <c r="P178" s="211"/>
      <c r="Q178" s="211"/>
      <c r="R178" s="211"/>
      <c r="S178" s="211"/>
      <c r="T178" s="211"/>
      <c r="U178" s="211"/>
      <c r="V178" s="211"/>
      <c r="W178" s="211"/>
      <c r="X178" s="211"/>
      <c r="Y178" s="211"/>
      <c r="Z178" s="211"/>
    </row>
    <row r="179" spans="1:26" ht="15.75" customHeight="1">
      <c r="A179" s="211"/>
      <c r="B179" s="211"/>
      <c r="C179" s="211"/>
      <c r="D179" s="211"/>
      <c r="E179" s="211"/>
      <c r="F179" s="211"/>
      <c r="G179" s="211"/>
      <c r="H179" s="211"/>
      <c r="I179" s="211"/>
      <c r="J179" s="211"/>
      <c r="K179" s="211"/>
      <c r="L179" s="211"/>
      <c r="M179" s="211"/>
      <c r="N179" s="211"/>
      <c r="O179" s="211"/>
      <c r="P179" s="211"/>
      <c r="Q179" s="211"/>
      <c r="R179" s="211"/>
      <c r="S179" s="211"/>
      <c r="T179" s="211"/>
      <c r="U179" s="211"/>
      <c r="V179" s="211"/>
      <c r="W179" s="211"/>
      <c r="X179" s="211"/>
      <c r="Y179" s="211"/>
      <c r="Z179" s="211"/>
    </row>
    <row r="180" spans="1:26" ht="15.75" customHeight="1">
      <c r="A180" s="211"/>
      <c r="B180" s="211"/>
      <c r="C180" s="211"/>
      <c r="D180" s="211"/>
      <c r="E180" s="211"/>
      <c r="F180" s="211"/>
      <c r="G180" s="211"/>
      <c r="H180" s="211"/>
      <c r="I180" s="211"/>
      <c r="J180" s="211"/>
      <c r="K180" s="211"/>
      <c r="L180" s="211"/>
      <c r="M180" s="211"/>
      <c r="N180" s="211"/>
      <c r="O180" s="211"/>
      <c r="P180" s="211"/>
      <c r="Q180" s="211"/>
      <c r="R180" s="211"/>
      <c r="S180" s="211"/>
      <c r="T180" s="211"/>
      <c r="U180" s="211"/>
      <c r="V180" s="211"/>
      <c r="W180" s="211"/>
      <c r="X180" s="211"/>
      <c r="Y180" s="211"/>
      <c r="Z180" s="211"/>
    </row>
    <row r="181" spans="1:26" ht="15.75" customHeight="1">
      <c r="A181" s="211"/>
      <c r="B181" s="211"/>
      <c r="C181" s="211"/>
      <c r="D181" s="211"/>
      <c r="E181" s="211"/>
      <c r="F181" s="211"/>
      <c r="G181" s="211"/>
      <c r="H181" s="211"/>
      <c r="I181" s="211"/>
      <c r="J181" s="211"/>
      <c r="K181" s="211"/>
      <c r="L181" s="211"/>
      <c r="M181" s="211"/>
      <c r="N181" s="211"/>
      <c r="O181" s="211"/>
      <c r="P181" s="211"/>
      <c r="Q181" s="211"/>
      <c r="R181" s="211"/>
      <c r="S181" s="211"/>
      <c r="T181" s="211"/>
      <c r="U181" s="211"/>
      <c r="V181" s="211"/>
      <c r="W181" s="211"/>
      <c r="X181" s="211"/>
      <c r="Y181" s="211"/>
      <c r="Z181" s="211"/>
    </row>
    <row r="182" spans="1:26" ht="15.75" customHeight="1">
      <c r="A182" s="211"/>
      <c r="B182" s="211"/>
      <c r="C182" s="211"/>
      <c r="D182" s="211"/>
      <c r="E182" s="211"/>
      <c r="F182" s="211"/>
      <c r="G182" s="211"/>
      <c r="H182" s="211"/>
      <c r="I182" s="211"/>
      <c r="J182" s="211"/>
      <c r="K182" s="211"/>
      <c r="L182" s="211"/>
      <c r="M182" s="211"/>
      <c r="N182" s="211"/>
      <c r="O182" s="211"/>
      <c r="P182" s="211"/>
      <c r="Q182" s="211"/>
      <c r="R182" s="211"/>
      <c r="S182" s="211"/>
      <c r="T182" s="211"/>
      <c r="U182" s="211"/>
      <c r="V182" s="211"/>
      <c r="W182" s="211"/>
      <c r="X182" s="211"/>
      <c r="Y182" s="211"/>
      <c r="Z182" s="211"/>
    </row>
    <row r="183" spans="1:26" ht="15.75" customHeight="1">
      <c r="A183" s="211"/>
      <c r="B183" s="211"/>
      <c r="C183" s="211"/>
      <c r="D183" s="211"/>
      <c r="E183" s="211"/>
      <c r="F183" s="211"/>
      <c r="G183" s="211"/>
      <c r="H183" s="211"/>
      <c r="I183" s="211"/>
      <c r="J183" s="211"/>
      <c r="K183" s="211"/>
      <c r="L183" s="211"/>
      <c r="M183" s="211"/>
      <c r="N183" s="211"/>
      <c r="O183" s="211"/>
      <c r="P183" s="211"/>
      <c r="Q183" s="211"/>
      <c r="R183" s="211"/>
      <c r="S183" s="211"/>
      <c r="T183" s="211"/>
      <c r="U183" s="211"/>
      <c r="V183" s="211"/>
      <c r="W183" s="211"/>
      <c r="X183" s="211"/>
      <c r="Y183" s="211"/>
      <c r="Z183" s="211"/>
    </row>
    <row r="184" spans="1:26" ht="15.75" customHeight="1">
      <c r="A184" s="211"/>
      <c r="B184" s="211"/>
      <c r="C184" s="211"/>
      <c r="D184" s="211"/>
      <c r="E184" s="211"/>
      <c r="F184" s="211"/>
      <c r="G184" s="211"/>
      <c r="H184" s="211"/>
      <c r="I184" s="211"/>
      <c r="J184" s="211"/>
      <c r="K184" s="211"/>
      <c r="L184" s="211"/>
      <c r="M184" s="211"/>
      <c r="N184" s="211"/>
      <c r="O184" s="211"/>
      <c r="P184" s="211"/>
      <c r="Q184" s="211"/>
      <c r="R184" s="211"/>
      <c r="S184" s="211"/>
      <c r="T184" s="211"/>
      <c r="U184" s="211"/>
      <c r="V184" s="211"/>
      <c r="W184" s="211"/>
      <c r="X184" s="211"/>
      <c r="Y184" s="211"/>
      <c r="Z184" s="211"/>
    </row>
    <row r="185" spans="1:26" ht="15.75" customHeight="1">
      <c r="A185" s="211"/>
      <c r="B185" s="211"/>
      <c r="C185" s="211"/>
      <c r="D185" s="211"/>
      <c r="E185" s="211"/>
      <c r="F185" s="211"/>
      <c r="G185" s="211"/>
      <c r="H185" s="211"/>
      <c r="I185" s="211"/>
      <c r="J185" s="211"/>
      <c r="K185" s="211"/>
      <c r="L185" s="211"/>
      <c r="M185" s="211"/>
      <c r="N185" s="211"/>
      <c r="O185" s="211"/>
      <c r="P185" s="211"/>
      <c r="Q185" s="211"/>
      <c r="R185" s="211"/>
      <c r="S185" s="211"/>
      <c r="T185" s="211"/>
      <c r="U185" s="211"/>
      <c r="V185" s="211"/>
      <c r="W185" s="211"/>
      <c r="X185" s="211"/>
      <c r="Y185" s="211"/>
      <c r="Z185" s="211"/>
    </row>
    <row r="186" spans="1:26" ht="15.75" customHeight="1">
      <c r="A186" s="211"/>
      <c r="B186" s="211"/>
      <c r="C186" s="211"/>
      <c r="D186" s="211"/>
      <c r="E186" s="211"/>
      <c r="F186" s="211"/>
      <c r="G186" s="211"/>
      <c r="H186" s="211"/>
      <c r="I186" s="211"/>
      <c r="J186" s="211"/>
      <c r="K186" s="211"/>
      <c r="L186" s="211"/>
      <c r="M186" s="211"/>
      <c r="N186" s="211"/>
      <c r="O186" s="211"/>
      <c r="P186" s="211"/>
      <c r="Q186" s="211"/>
      <c r="R186" s="211"/>
      <c r="S186" s="211"/>
      <c r="T186" s="211"/>
      <c r="U186" s="211"/>
      <c r="V186" s="211"/>
      <c r="W186" s="211"/>
      <c r="X186" s="211"/>
      <c r="Y186" s="211"/>
      <c r="Z186" s="211"/>
    </row>
    <row r="187" spans="1:26" ht="15.75" customHeight="1">
      <c r="A187" s="211"/>
      <c r="B187" s="211"/>
      <c r="C187" s="211"/>
      <c r="D187" s="211"/>
      <c r="E187" s="211"/>
      <c r="F187" s="211"/>
      <c r="G187" s="211"/>
      <c r="H187" s="211"/>
      <c r="I187" s="211"/>
      <c r="J187" s="211"/>
      <c r="K187" s="211"/>
      <c r="L187" s="211"/>
      <c r="M187" s="211"/>
      <c r="N187" s="211"/>
      <c r="O187" s="211"/>
      <c r="P187" s="211"/>
      <c r="Q187" s="211"/>
      <c r="R187" s="211"/>
      <c r="S187" s="211"/>
      <c r="T187" s="211"/>
      <c r="U187" s="211"/>
      <c r="V187" s="211"/>
      <c r="W187" s="211"/>
      <c r="X187" s="211"/>
      <c r="Y187" s="211"/>
      <c r="Z187" s="211"/>
    </row>
    <row r="188" spans="1:26" ht="15.75" customHeight="1">
      <c r="A188" s="211"/>
      <c r="B188" s="211"/>
      <c r="C188" s="211"/>
      <c r="D188" s="211"/>
      <c r="E188" s="211"/>
      <c r="F188" s="211"/>
      <c r="G188" s="211"/>
      <c r="H188" s="211"/>
      <c r="I188" s="211"/>
      <c r="J188" s="211"/>
      <c r="K188" s="211"/>
      <c r="L188" s="211"/>
      <c r="M188" s="211"/>
      <c r="N188" s="211"/>
      <c r="O188" s="211"/>
      <c r="P188" s="211"/>
      <c r="Q188" s="211"/>
      <c r="R188" s="211"/>
      <c r="S188" s="211"/>
      <c r="T188" s="211"/>
      <c r="U188" s="211"/>
      <c r="V188" s="211"/>
      <c r="W188" s="211"/>
      <c r="X188" s="211"/>
      <c r="Y188" s="211"/>
      <c r="Z188" s="211"/>
    </row>
    <row r="189" spans="1:26" ht="15.75" customHeight="1">
      <c r="A189" s="211"/>
      <c r="B189" s="211"/>
      <c r="C189" s="211"/>
      <c r="D189" s="211"/>
      <c r="E189" s="211"/>
      <c r="F189" s="211"/>
      <c r="G189" s="211"/>
      <c r="H189" s="211"/>
      <c r="I189" s="211"/>
      <c r="J189" s="211"/>
      <c r="K189" s="211"/>
      <c r="L189" s="211"/>
      <c r="M189" s="211"/>
      <c r="N189" s="211"/>
      <c r="O189" s="211"/>
      <c r="P189" s="211"/>
      <c r="Q189" s="211"/>
      <c r="R189" s="211"/>
      <c r="S189" s="211"/>
      <c r="T189" s="211"/>
      <c r="U189" s="211"/>
      <c r="V189" s="211"/>
      <c r="W189" s="211"/>
      <c r="X189" s="211"/>
      <c r="Y189" s="211"/>
      <c r="Z189" s="211"/>
    </row>
    <row r="190" spans="1:26" ht="15.75" customHeight="1">
      <c r="A190" s="211"/>
      <c r="B190" s="211"/>
      <c r="C190" s="211"/>
      <c r="D190" s="211"/>
      <c r="E190" s="211"/>
      <c r="F190" s="211"/>
      <c r="G190" s="211"/>
      <c r="H190" s="211"/>
      <c r="I190" s="211"/>
      <c r="J190" s="211"/>
      <c r="K190" s="211"/>
      <c r="L190" s="211"/>
      <c r="M190" s="211"/>
      <c r="N190" s="211"/>
      <c r="O190" s="211"/>
      <c r="P190" s="211"/>
      <c r="Q190" s="211"/>
      <c r="R190" s="211"/>
      <c r="S190" s="211"/>
      <c r="T190" s="211"/>
      <c r="U190" s="211"/>
      <c r="V190" s="211"/>
      <c r="W190" s="211"/>
      <c r="X190" s="211"/>
      <c r="Y190" s="211"/>
      <c r="Z190" s="211"/>
    </row>
    <row r="191" spans="1:26" ht="15.75" customHeight="1">
      <c r="A191" s="211"/>
      <c r="B191" s="211"/>
      <c r="C191" s="211"/>
      <c r="D191" s="211"/>
      <c r="E191" s="211"/>
      <c r="F191" s="211"/>
      <c r="G191" s="211"/>
      <c r="H191" s="211"/>
      <c r="I191" s="211"/>
      <c r="J191" s="211"/>
      <c r="K191" s="211"/>
      <c r="L191" s="211"/>
      <c r="M191" s="211"/>
      <c r="N191" s="211"/>
      <c r="O191" s="211"/>
      <c r="P191" s="211"/>
      <c r="Q191" s="211"/>
      <c r="R191" s="211"/>
      <c r="S191" s="211"/>
      <c r="T191" s="211"/>
      <c r="U191" s="211"/>
      <c r="V191" s="211"/>
      <c r="W191" s="211"/>
      <c r="X191" s="211"/>
      <c r="Y191" s="211"/>
      <c r="Z191" s="211"/>
    </row>
    <row r="192" spans="1:26" ht="15.75" customHeight="1">
      <c r="A192" s="211"/>
      <c r="B192" s="211"/>
      <c r="C192" s="211"/>
      <c r="D192" s="211"/>
      <c r="E192" s="211"/>
      <c r="F192" s="211"/>
      <c r="G192" s="211"/>
      <c r="H192" s="211"/>
      <c r="I192" s="211"/>
      <c r="J192" s="211"/>
      <c r="K192" s="211"/>
      <c r="L192" s="211"/>
      <c r="M192" s="211"/>
      <c r="N192" s="211"/>
      <c r="O192" s="211"/>
      <c r="P192" s="211"/>
      <c r="Q192" s="211"/>
      <c r="R192" s="211"/>
      <c r="S192" s="211"/>
      <c r="T192" s="211"/>
      <c r="U192" s="211"/>
      <c r="V192" s="211"/>
      <c r="W192" s="211"/>
      <c r="X192" s="211"/>
      <c r="Y192" s="211"/>
      <c r="Z192" s="211"/>
    </row>
    <row r="193" spans="1:26" ht="15.75" customHeight="1">
      <c r="A193" s="211"/>
      <c r="B193" s="211"/>
      <c r="C193" s="211"/>
      <c r="D193" s="211"/>
      <c r="E193" s="211"/>
      <c r="F193" s="211"/>
      <c r="G193" s="211"/>
      <c r="H193" s="211"/>
      <c r="I193" s="211"/>
      <c r="J193" s="211"/>
      <c r="K193" s="211"/>
      <c r="L193" s="211"/>
      <c r="M193" s="211"/>
      <c r="N193" s="211"/>
      <c r="O193" s="211"/>
      <c r="P193" s="211"/>
      <c r="Q193" s="211"/>
      <c r="R193" s="211"/>
      <c r="S193" s="211"/>
      <c r="T193" s="211"/>
      <c r="U193" s="211"/>
      <c r="V193" s="211"/>
      <c r="W193" s="211"/>
      <c r="X193" s="211"/>
      <c r="Y193" s="211"/>
      <c r="Z193" s="211"/>
    </row>
    <row r="194" spans="1:26" ht="15.75" customHeight="1">
      <c r="A194" s="211"/>
      <c r="B194" s="211"/>
      <c r="C194" s="211"/>
      <c r="D194" s="211"/>
      <c r="E194" s="211"/>
      <c r="F194" s="211"/>
      <c r="G194" s="211"/>
      <c r="H194" s="211"/>
      <c r="I194" s="211"/>
      <c r="J194" s="211"/>
      <c r="K194" s="211"/>
      <c r="L194" s="211"/>
      <c r="M194" s="211"/>
      <c r="N194" s="211"/>
      <c r="O194" s="211"/>
      <c r="P194" s="211"/>
      <c r="Q194" s="211"/>
      <c r="R194" s="211"/>
      <c r="S194" s="211"/>
      <c r="T194" s="211"/>
      <c r="U194" s="211"/>
      <c r="V194" s="211"/>
      <c r="W194" s="211"/>
      <c r="X194" s="211"/>
      <c r="Y194" s="211"/>
      <c r="Z194" s="211"/>
    </row>
    <row r="195" spans="1:26" ht="15.75" customHeight="1">
      <c r="A195" s="211"/>
      <c r="B195" s="211"/>
      <c r="C195" s="211"/>
      <c r="D195" s="211"/>
      <c r="E195" s="211"/>
      <c r="F195" s="211"/>
      <c r="G195" s="211"/>
      <c r="H195" s="211"/>
      <c r="I195" s="211"/>
      <c r="J195" s="211"/>
      <c r="K195" s="211"/>
      <c r="L195" s="211"/>
      <c r="M195" s="211"/>
      <c r="N195" s="211"/>
      <c r="O195" s="211"/>
      <c r="P195" s="211"/>
      <c r="Q195" s="211"/>
      <c r="R195" s="211"/>
      <c r="S195" s="211"/>
      <c r="T195" s="211"/>
      <c r="U195" s="211"/>
      <c r="V195" s="211"/>
      <c r="W195" s="211"/>
      <c r="X195" s="211"/>
      <c r="Y195" s="211"/>
      <c r="Z195" s="211"/>
    </row>
    <row r="196" spans="1:26" ht="15.75" customHeight="1">
      <c r="A196" s="211"/>
      <c r="B196" s="211"/>
      <c r="C196" s="211"/>
      <c r="D196" s="211"/>
      <c r="E196" s="211"/>
      <c r="F196" s="211"/>
      <c r="G196" s="211"/>
      <c r="H196" s="211"/>
      <c r="I196" s="211"/>
      <c r="J196" s="211"/>
      <c r="K196" s="211"/>
      <c r="L196" s="211"/>
      <c r="M196" s="211"/>
      <c r="N196" s="211"/>
      <c r="O196" s="211"/>
      <c r="P196" s="211"/>
      <c r="Q196" s="211"/>
      <c r="R196" s="211"/>
      <c r="S196" s="211"/>
      <c r="T196" s="211"/>
      <c r="U196" s="211"/>
      <c r="V196" s="211"/>
      <c r="W196" s="211"/>
      <c r="X196" s="211"/>
      <c r="Y196" s="211"/>
      <c r="Z196" s="211"/>
    </row>
    <row r="197" spans="1:26" ht="15.75" customHeight="1">
      <c r="A197" s="211"/>
      <c r="B197" s="211"/>
      <c r="C197" s="211"/>
      <c r="D197" s="211"/>
      <c r="E197" s="211"/>
      <c r="F197" s="211"/>
      <c r="G197" s="211"/>
      <c r="H197" s="211"/>
      <c r="I197" s="211"/>
      <c r="J197" s="211"/>
      <c r="K197" s="211"/>
      <c r="L197" s="211"/>
      <c r="M197" s="211"/>
      <c r="N197" s="211"/>
      <c r="O197" s="211"/>
      <c r="P197" s="211"/>
      <c r="Q197" s="211"/>
      <c r="R197" s="211"/>
      <c r="S197" s="211"/>
      <c r="T197" s="211"/>
      <c r="U197" s="211"/>
      <c r="V197" s="211"/>
      <c r="W197" s="211"/>
      <c r="X197" s="211"/>
      <c r="Y197" s="211"/>
      <c r="Z197" s="211"/>
    </row>
    <row r="198" spans="1:26" ht="15.75" customHeight="1">
      <c r="A198" s="211"/>
      <c r="B198" s="211"/>
      <c r="C198" s="211"/>
      <c r="D198" s="211"/>
      <c r="E198" s="211"/>
      <c r="F198" s="211"/>
      <c r="G198" s="211"/>
      <c r="H198" s="211"/>
      <c r="I198" s="211"/>
      <c r="J198" s="211"/>
      <c r="K198" s="211"/>
      <c r="L198" s="211"/>
      <c r="M198" s="211"/>
      <c r="N198" s="211"/>
      <c r="O198" s="211"/>
      <c r="P198" s="211"/>
      <c r="Q198" s="211"/>
      <c r="R198" s="211"/>
      <c r="S198" s="211"/>
      <c r="T198" s="211"/>
      <c r="U198" s="211"/>
      <c r="V198" s="211"/>
      <c r="W198" s="211"/>
      <c r="X198" s="211"/>
      <c r="Y198" s="211"/>
      <c r="Z198" s="211"/>
    </row>
    <row r="199" spans="1:26" ht="15.75" customHeight="1">
      <c r="A199" s="211"/>
      <c r="B199" s="211"/>
      <c r="C199" s="211"/>
      <c r="D199" s="211"/>
      <c r="E199" s="211"/>
      <c r="F199" s="211"/>
      <c r="G199" s="211"/>
      <c r="H199" s="211"/>
      <c r="I199" s="211"/>
      <c r="J199" s="211"/>
      <c r="K199" s="211"/>
      <c r="L199" s="211"/>
      <c r="M199" s="211"/>
      <c r="N199" s="211"/>
      <c r="O199" s="211"/>
      <c r="P199" s="211"/>
      <c r="Q199" s="211"/>
      <c r="R199" s="211"/>
      <c r="S199" s="211"/>
      <c r="T199" s="211"/>
      <c r="U199" s="211"/>
      <c r="V199" s="211"/>
      <c r="W199" s="211"/>
      <c r="X199" s="211"/>
      <c r="Y199" s="211"/>
      <c r="Z199" s="211"/>
    </row>
    <row r="200" spans="1:26" ht="15.75" customHeight="1">
      <c r="A200" s="211"/>
      <c r="B200" s="211"/>
      <c r="C200" s="211"/>
      <c r="D200" s="211"/>
      <c r="E200" s="211"/>
      <c r="F200" s="211"/>
      <c r="G200" s="211"/>
      <c r="H200" s="211"/>
      <c r="I200" s="211"/>
      <c r="J200" s="211"/>
      <c r="K200" s="211"/>
      <c r="L200" s="211"/>
      <c r="M200" s="211"/>
      <c r="N200" s="211"/>
      <c r="O200" s="211"/>
      <c r="P200" s="211"/>
      <c r="Q200" s="211"/>
      <c r="R200" s="211"/>
      <c r="S200" s="211"/>
      <c r="T200" s="211"/>
      <c r="U200" s="211"/>
      <c r="V200" s="211"/>
      <c r="W200" s="211"/>
      <c r="X200" s="211"/>
      <c r="Y200" s="211"/>
      <c r="Z200" s="211"/>
    </row>
    <row r="201" spans="1:26" ht="15.75" customHeight="1">
      <c r="A201" s="211"/>
      <c r="B201" s="211"/>
      <c r="C201" s="211"/>
      <c r="D201" s="211"/>
      <c r="E201" s="211"/>
      <c r="F201" s="211"/>
      <c r="G201" s="211"/>
      <c r="H201" s="211"/>
      <c r="I201" s="211"/>
      <c r="J201" s="211"/>
      <c r="K201" s="211"/>
      <c r="L201" s="211"/>
      <c r="M201" s="211"/>
      <c r="N201" s="211"/>
      <c r="O201" s="211"/>
      <c r="P201" s="211"/>
      <c r="Q201" s="211"/>
      <c r="R201" s="211"/>
      <c r="S201" s="211"/>
      <c r="T201" s="211"/>
      <c r="U201" s="211"/>
      <c r="V201" s="211"/>
      <c r="W201" s="211"/>
      <c r="X201" s="211"/>
      <c r="Y201" s="211"/>
      <c r="Z201" s="211"/>
    </row>
    <row r="202" spans="1:26" ht="15.75" customHeight="1">
      <c r="A202" s="211"/>
      <c r="B202" s="211"/>
      <c r="C202" s="211"/>
      <c r="D202" s="211"/>
      <c r="E202" s="211"/>
      <c r="F202" s="211"/>
      <c r="G202" s="211"/>
      <c r="H202" s="211"/>
      <c r="I202" s="211"/>
      <c r="J202" s="211"/>
      <c r="K202" s="211"/>
      <c r="L202" s="211"/>
      <c r="M202" s="211"/>
      <c r="N202" s="211"/>
      <c r="O202" s="211"/>
      <c r="P202" s="211"/>
      <c r="Q202" s="211"/>
      <c r="R202" s="211"/>
      <c r="S202" s="211"/>
      <c r="T202" s="211"/>
      <c r="U202" s="211"/>
      <c r="V202" s="211"/>
      <c r="W202" s="211"/>
      <c r="X202" s="211"/>
      <c r="Y202" s="211"/>
      <c r="Z202" s="211"/>
    </row>
    <row r="203" spans="1:26" ht="15.75" customHeight="1">
      <c r="A203" s="211"/>
      <c r="B203" s="211"/>
      <c r="C203" s="211"/>
      <c r="D203" s="211"/>
      <c r="E203" s="211"/>
      <c r="F203" s="211"/>
      <c r="G203" s="211"/>
      <c r="H203" s="211"/>
      <c r="I203" s="211"/>
      <c r="J203" s="211"/>
      <c r="K203" s="211"/>
      <c r="L203" s="211"/>
      <c r="M203" s="211"/>
      <c r="N203" s="211"/>
      <c r="O203" s="211"/>
      <c r="P203" s="211"/>
      <c r="Q203" s="211"/>
      <c r="R203" s="211"/>
      <c r="S203" s="211"/>
      <c r="T203" s="211"/>
      <c r="U203" s="211"/>
      <c r="V203" s="211"/>
      <c r="W203" s="211"/>
      <c r="X203" s="211"/>
      <c r="Y203" s="211"/>
      <c r="Z203" s="211"/>
    </row>
    <row r="204" spans="1:26" ht="15.75" customHeight="1">
      <c r="A204" s="211"/>
      <c r="B204" s="211"/>
      <c r="C204" s="211"/>
      <c r="D204" s="211"/>
      <c r="E204" s="211"/>
      <c r="F204" s="211"/>
      <c r="G204" s="211"/>
      <c r="H204" s="211"/>
      <c r="I204" s="211"/>
      <c r="J204" s="211"/>
      <c r="K204" s="211"/>
      <c r="L204" s="211"/>
      <c r="M204" s="211"/>
      <c r="N204" s="211"/>
      <c r="O204" s="211"/>
      <c r="P204" s="211"/>
      <c r="Q204" s="211"/>
      <c r="R204" s="211"/>
      <c r="S204" s="211"/>
      <c r="T204" s="211"/>
      <c r="U204" s="211"/>
      <c r="V204" s="211"/>
      <c r="W204" s="211"/>
      <c r="X204" s="211"/>
      <c r="Y204" s="211"/>
      <c r="Z204" s="211"/>
    </row>
    <row r="205" spans="1:26" ht="15.75" customHeight="1">
      <c r="A205" s="211"/>
      <c r="B205" s="211"/>
      <c r="C205" s="211"/>
      <c r="D205" s="211"/>
      <c r="E205" s="211"/>
      <c r="F205" s="211"/>
      <c r="G205" s="211"/>
      <c r="H205" s="211"/>
      <c r="I205" s="211"/>
      <c r="J205" s="211"/>
      <c r="K205" s="211"/>
      <c r="L205" s="211"/>
      <c r="M205" s="211"/>
      <c r="N205" s="211"/>
      <c r="O205" s="211"/>
      <c r="P205" s="211"/>
      <c r="Q205" s="211"/>
      <c r="R205" s="211"/>
      <c r="S205" s="211"/>
      <c r="T205" s="211"/>
      <c r="U205" s="211"/>
      <c r="V205" s="211"/>
      <c r="W205" s="211"/>
      <c r="X205" s="211"/>
      <c r="Y205" s="211"/>
      <c r="Z205" s="211"/>
    </row>
    <row r="206" spans="1:26" ht="15.75" customHeight="1">
      <c r="A206" s="211"/>
      <c r="B206" s="211"/>
      <c r="C206" s="211"/>
      <c r="D206" s="211"/>
      <c r="E206" s="211"/>
      <c r="F206" s="211"/>
      <c r="G206" s="211"/>
      <c r="H206" s="211"/>
      <c r="I206" s="211"/>
      <c r="J206" s="211"/>
      <c r="K206" s="211"/>
      <c r="L206" s="211"/>
      <c r="M206" s="211"/>
      <c r="N206" s="211"/>
      <c r="O206" s="211"/>
      <c r="P206" s="211"/>
      <c r="Q206" s="211"/>
      <c r="R206" s="211"/>
      <c r="S206" s="211"/>
      <c r="T206" s="211"/>
      <c r="U206" s="211"/>
      <c r="V206" s="211"/>
      <c r="W206" s="211"/>
      <c r="X206" s="211"/>
      <c r="Y206" s="211"/>
      <c r="Z206" s="211"/>
    </row>
    <row r="207" spans="1:26" ht="15.75" customHeight="1">
      <c r="A207" s="211"/>
      <c r="B207" s="211"/>
      <c r="C207" s="211"/>
      <c r="D207" s="211"/>
      <c r="E207" s="211"/>
      <c r="F207" s="211"/>
      <c r="G207" s="211"/>
      <c r="H207" s="211"/>
      <c r="I207" s="211"/>
      <c r="J207" s="211"/>
      <c r="K207" s="211"/>
      <c r="L207" s="211"/>
      <c r="M207" s="211"/>
      <c r="N207" s="211"/>
      <c r="O207" s="211"/>
      <c r="P207" s="211"/>
      <c r="Q207" s="211"/>
      <c r="R207" s="211"/>
      <c r="S207" s="211"/>
      <c r="T207" s="211"/>
      <c r="U207" s="211"/>
      <c r="V207" s="211"/>
      <c r="W207" s="211"/>
      <c r="X207" s="211"/>
      <c r="Y207" s="211"/>
      <c r="Z207" s="211"/>
    </row>
    <row r="208" spans="1:26" ht="15.75" customHeight="1">
      <c r="A208" s="211"/>
      <c r="B208" s="211"/>
      <c r="C208" s="211"/>
      <c r="D208" s="211"/>
      <c r="E208" s="211"/>
      <c r="F208" s="211"/>
      <c r="G208" s="211"/>
      <c r="H208" s="211"/>
      <c r="I208" s="211"/>
      <c r="J208" s="211"/>
      <c r="K208" s="211"/>
      <c r="L208" s="211"/>
      <c r="M208" s="211"/>
      <c r="N208" s="211"/>
      <c r="O208" s="211"/>
      <c r="P208" s="211"/>
      <c r="Q208" s="211"/>
      <c r="R208" s="211"/>
      <c r="S208" s="211"/>
      <c r="T208" s="211"/>
      <c r="U208" s="211"/>
      <c r="V208" s="211"/>
      <c r="W208" s="211"/>
      <c r="X208" s="211"/>
      <c r="Y208" s="211"/>
      <c r="Z208" s="211"/>
    </row>
    <row r="209" spans="1:26" ht="15.75" customHeight="1">
      <c r="A209" s="211"/>
      <c r="B209" s="211"/>
      <c r="C209" s="211"/>
      <c r="D209" s="211"/>
      <c r="E209" s="211"/>
      <c r="F209" s="211"/>
      <c r="G209" s="211"/>
      <c r="H209" s="211"/>
      <c r="I209" s="211"/>
      <c r="J209" s="211"/>
      <c r="K209" s="211"/>
      <c r="L209" s="211"/>
      <c r="M209" s="211"/>
      <c r="N209" s="211"/>
      <c r="O209" s="211"/>
      <c r="P209" s="211"/>
      <c r="Q209" s="211"/>
      <c r="R209" s="211"/>
      <c r="S209" s="211"/>
      <c r="T209" s="211"/>
      <c r="U209" s="211"/>
      <c r="V209" s="211"/>
      <c r="W209" s="211"/>
      <c r="X209" s="211"/>
      <c r="Y209" s="211"/>
      <c r="Z209" s="211"/>
    </row>
    <row r="210" spans="1:26" ht="15.75" customHeight="1">
      <c r="A210" s="211"/>
      <c r="B210" s="211"/>
      <c r="C210" s="211"/>
      <c r="D210" s="211"/>
      <c r="E210" s="211"/>
      <c r="F210" s="211"/>
      <c r="G210" s="211"/>
      <c r="H210" s="211"/>
      <c r="I210" s="211"/>
      <c r="J210" s="211"/>
      <c r="K210" s="211"/>
      <c r="L210" s="211"/>
      <c r="M210" s="211"/>
      <c r="N210" s="211"/>
      <c r="O210" s="211"/>
      <c r="P210" s="211"/>
      <c r="Q210" s="211"/>
      <c r="R210" s="211"/>
      <c r="S210" s="211"/>
      <c r="T210" s="211"/>
      <c r="U210" s="211"/>
      <c r="V210" s="211"/>
      <c r="W210" s="211"/>
      <c r="X210" s="211"/>
      <c r="Y210" s="211"/>
      <c r="Z210" s="211"/>
    </row>
    <row r="211" spans="1:26" ht="15.75" customHeight="1">
      <c r="A211" s="211"/>
      <c r="B211" s="211"/>
      <c r="C211" s="211"/>
      <c r="D211" s="211"/>
      <c r="E211" s="211"/>
      <c r="F211" s="211"/>
      <c r="G211" s="211"/>
      <c r="H211" s="211"/>
      <c r="I211" s="211"/>
      <c r="J211" s="211"/>
      <c r="K211" s="211"/>
      <c r="L211" s="211"/>
      <c r="M211" s="211"/>
      <c r="N211" s="211"/>
      <c r="O211" s="211"/>
      <c r="P211" s="211"/>
      <c r="Q211" s="211"/>
      <c r="R211" s="211"/>
      <c r="S211" s="211"/>
      <c r="T211" s="211"/>
      <c r="U211" s="211"/>
      <c r="V211" s="211"/>
      <c r="W211" s="211"/>
      <c r="X211" s="211"/>
      <c r="Y211" s="211"/>
      <c r="Z211" s="211"/>
    </row>
    <row r="212" spans="1:26" ht="15.75" customHeight="1">
      <c r="A212" s="211"/>
      <c r="B212" s="211"/>
      <c r="C212" s="211"/>
      <c r="D212" s="211"/>
      <c r="E212" s="211"/>
      <c r="F212" s="211"/>
      <c r="G212" s="211"/>
      <c r="H212" s="211"/>
      <c r="I212" s="211"/>
      <c r="J212" s="211"/>
      <c r="K212" s="211"/>
      <c r="L212" s="211"/>
      <c r="M212" s="211"/>
      <c r="N212" s="211"/>
      <c r="O212" s="211"/>
      <c r="P212" s="211"/>
      <c r="Q212" s="211"/>
      <c r="R212" s="211"/>
      <c r="S212" s="211"/>
      <c r="T212" s="211"/>
      <c r="U212" s="211"/>
      <c r="V212" s="211"/>
      <c r="W212" s="211"/>
      <c r="X212" s="211"/>
      <c r="Y212" s="211"/>
      <c r="Z212" s="211"/>
    </row>
    <row r="213" spans="1:26" ht="15.75" customHeight="1">
      <c r="A213" s="211"/>
      <c r="B213" s="211"/>
      <c r="C213" s="211"/>
      <c r="D213" s="211"/>
      <c r="E213" s="211"/>
      <c r="F213" s="211"/>
      <c r="G213" s="211"/>
      <c r="H213" s="211"/>
      <c r="I213" s="211"/>
      <c r="J213" s="211"/>
      <c r="K213" s="211"/>
      <c r="L213" s="211"/>
      <c r="M213" s="211"/>
      <c r="N213" s="211"/>
      <c r="O213" s="211"/>
      <c r="P213" s="211"/>
      <c r="Q213" s="211"/>
      <c r="R213" s="211"/>
      <c r="S213" s="211"/>
      <c r="T213" s="211"/>
      <c r="U213" s="211"/>
      <c r="V213" s="211"/>
      <c r="W213" s="211"/>
      <c r="X213" s="211"/>
      <c r="Y213" s="211"/>
      <c r="Z213" s="211"/>
    </row>
    <row r="214" spans="1:26" ht="15.75" customHeight="1">
      <c r="A214" s="211"/>
      <c r="B214" s="211"/>
      <c r="C214" s="211"/>
      <c r="D214" s="211"/>
      <c r="E214" s="211"/>
      <c r="F214" s="211"/>
      <c r="G214" s="211"/>
      <c r="H214" s="211"/>
      <c r="I214" s="211"/>
      <c r="J214" s="211"/>
      <c r="K214" s="211"/>
      <c r="L214" s="211"/>
      <c r="M214" s="211"/>
      <c r="N214" s="211"/>
      <c r="O214" s="211"/>
      <c r="P214" s="211"/>
      <c r="Q214" s="211"/>
      <c r="R214" s="211"/>
      <c r="S214" s="211"/>
      <c r="T214" s="211"/>
      <c r="U214" s="211"/>
      <c r="V214" s="211"/>
      <c r="W214" s="211"/>
      <c r="X214" s="211"/>
      <c r="Y214" s="211"/>
      <c r="Z214" s="211"/>
    </row>
    <row r="215" spans="1:26" ht="15.75" customHeight="1">
      <c r="A215" s="211"/>
      <c r="B215" s="211"/>
      <c r="C215" s="211"/>
      <c r="D215" s="211"/>
      <c r="E215" s="211"/>
      <c r="F215" s="211"/>
      <c r="G215" s="211"/>
      <c r="H215" s="211"/>
      <c r="I215" s="211"/>
      <c r="J215" s="211"/>
      <c r="K215" s="211"/>
      <c r="L215" s="211"/>
      <c r="M215" s="211"/>
      <c r="N215" s="211"/>
      <c r="O215" s="211"/>
      <c r="P215" s="211"/>
      <c r="Q215" s="211"/>
      <c r="R215" s="211"/>
      <c r="S215" s="211"/>
      <c r="T215" s="211"/>
      <c r="U215" s="211"/>
      <c r="V215" s="211"/>
      <c r="W215" s="211"/>
      <c r="X215" s="211"/>
      <c r="Y215" s="211"/>
      <c r="Z215" s="211"/>
    </row>
    <row r="216" spans="1:26" ht="15.75" customHeight="1">
      <c r="A216" s="211"/>
      <c r="B216" s="211"/>
      <c r="C216" s="211"/>
      <c r="D216" s="211"/>
      <c r="E216" s="211"/>
      <c r="F216" s="211"/>
      <c r="G216" s="211"/>
      <c r="H216" s="211"/>
      <c r="I216" s="211"/>
      <c r="J216" s="211"/>
      <c r="K216" s="211"/>
      <c r="L216" s="211"/>
      <c r="M216" s="211"/>
      <c r="N216" s="211"/>
      <c r="O216" s="211"/>
      <c r="P216" s="211"/>
      <c r="Q216" s="211"/>
      <c r="R216" s="211"/>
      <c r="S216" s="211"/>
      <c r="T216" s="211"/>
      <c r="U216" s="211"/>
      <c r="V216" s="211"/>
      <c r="W216" s="211"/>
      <c r="X216" s="211"/>
      <c r="Y216" s="211"/>
      <c r="Z216" s="211"/>
    </row>
    <row r="217" spans="1:26" ht="15.75" customHeight="1">
      <c r="A217" s="211"/>
      <c r="B217" s="211"/>
      <c r="C217" s="211"/>
      <c r="D217" s="211"/>
      <c r="E217" s="211"/>
      <c r="F217" s="211"/>
      <c r="G217" s="211"/>
      <c r="H217" s="211"/>
      <c r="I217" s="211"/>
      <c r="J217" s="211"/>
      <c r="K217" s="211"/>
      <c r="L217" s="211"/>
      <c r="M217" s="211"/>
      <c r="N217" s="211"/>
      <c r="O217" s="211"/>
      <c r="P217" s="211"/>
      <c r="Q217" s="211"/>
      <c r="R217" s="211"/>
      <c r="S217" s="211"/>
      <c r="T217" s="211"/>
      <c r="U217" s="211"/>
      <c r="V217" s="211"/>
      <c r="W217" s="211"/>
      <c r="X217" s="211"/>
      <c r="Y217" s="211"/>
      <c r="Z217" s="211"/>
    </row>
    <row r="218" spans="1:26" ht="15.75" customHeight="1">
      <c r="A218" s="211"/>
      <c r="B218" s="211"/>
      <c r="C218" s="211"/>
      <c r="D218" s="211"/>
      <c r="E218" s="211"/>
      <c r="F218" s="211"/>
      <c r="G218" s="211"/>
      <c r="H218" s="211"/>
      <c r="I218" s="211"/>
      <c r="J218" s="211"/>
      <c r="K218" s="211"/>
      <c r="L218" s="211"/>
      <c r="M218" s="211"/>
      <c r="N218" s="211"/>
      <c r="O218" s="211"/>
      <c r="P218" s="211"/>
      <c r="Q218" s="211"/>
      <c r="R218" s="211"/>
      <c r="S218" s="211"/>
      <c r="T218" s="211"/>
      <c r="U218" s="211"/>
      <c r="V218" s="211"/>
      <c r="W218" s="211"/>
      <c r="X218" s="211"/>
      <c r="Y218" s="211"/>
      <c r="Z218" s="211"/>
    </row>
    <row r="219" spans="1:26" ht="15.75" customHeight="1">
      <c r="A219" s="211"/>
      <c r="B219" s="211"/>
      <c r="C219" s="211"/>
      <c r="D219" s="211"/>
      <c r="E219" s="211"/>
      <c r="F219" s="211"/>
      <c r="G219" s="211"/>
      <c r="H219" s="211"/>
      <c r="I219" s="211"/>
      <c r="J219" s="211"/>
      <c r="K219" s="211"/>
      <c r="L219" s="211"/>
      <c r="M219" s="211"/>
      <c r="N219" s="211"/>
      <c r="O219" s="211"/>
      <c r="P219" s="211"/>
      <c r="Q219" s="211"/>
      <c r="R219" s="211"/>
      <c r="S219" s="211"/>
      <c r="T219" s="211"/>
      <c r="U219" s="211"/>
      <c r="V219" s="211"/>
      <c r="W219" s="211"/>
      <c r="X219" s="211"/>
      <c r="Y219" s="211"/>
      <c r="Z219" s="211"/>
    </row>
    <row r="220" spans="1:26" ht="15.75" customHeight="1">
      <c r="A220" s="211"/>
      <c r="B220" s="211"/>
      <c r="C220" s="211"/>
      <c r="D220" s="211"/>
      <c r="E220" s="211"/>
      <c r="F220" s="211"/>
      <c r="G220" s="211"/>
      <c r="H220" s="211"/>
      <c r="I220" s="211"/>
      <c r="J220" s="211"/>
      <c r="K220" s="211"/>
      <c r="L220" s="211"/>
      <c r="M220" s="211"/>
      <c r="N220" s="211"/>
      <c r="O220" s="211"/>
      <c r="P220" s="211"/>
      <c r="Q220" s="211"/>
      <c r="R220" s="211"/>
      <c r="S220" s="211"/>
      <c r="T220" s="211"/>
      <c r="U220" s="211"/>
      <c r="V220" s="211"/>
      <c r="W220" s="211"/>
      <c r="X220" s="211"/>
      <c r="Y220" s="211"/>
      <c r="Z220" s="211"/>
    </row>
    <row r="221" spans="1:26" ht="15.75" customHeight="1">
      <c r="A221" s="211"/>
      <c r="B221" s="211"/>
      <c r="C221" s="211"/>
      <c r="D221" s="211"/>
      <c r="E221" s="211"/>
      <c r="F221" s="211"/>
      <c r="G221" s="211"/>
      <c r="H221" s="211"/>
      <c r="I221" s="211"/>
      <c r="J221" s="211"/>
      <c r="K221" s="211"/>
      <c r="L221" s="211"/>
      <c r="M221" s="211"/>
      <c r="N221" s="211"/>
      <c r="O221" s="211"/>
      <c r="P221" s="211"/>
      <c r="Q221" s="211"/>
      <c r="R221" s="211"/>
      <c r="S221" s="211"/>
      <c r="T221" s="211"/>
      <c r="U221" s="211"/>
      <c r="V221" s="211"/>
      <c r="W221" s="211"/>
      <c r="X221" s="211"/>
      <c r="Y221" s="211"/>
      <c r="Z221" s="211"/>
    </row>
    <row r="222" spans="1:26" ht="15.75" customHeight="1">
      <c r="A222" s="211"/>
      <c r="B222" s="211"/>
      <c r="C222" s="211"/>
      <c r="D222" s="211"/>
      <c r="E222" s="211"/>
      <c r="F222" s="211"/>
      <c r="G222" s="211"/>
      <c r="H222" s="211"/>
      <c r="I222" s="211"/>
      <c r="J222" s="211"/>
      <c r="K222" s="211"/>
      <c r="L222" s="211"/>
      <c r="M222" s="211"/>
      <c r="N222" s="211"/>
      <c r="O222" s="211"/>
      <c r="P222" s="211"/>
      <c r="Q222" s="211"/>
      <c r="R222" s="211"/>
      <c r="S222" s="211"/>
      <c r="T222" s="211"/>
      <c r="U222" s="211"/>
      <c r="V222" s="211"/>
      <c r="W222" s="211"/>
      <c r="X222" s="211"/>
      <c r="Y222" s="211"/>
      <c r="Z222" s="211"/>
    </row>
    <row r="223" spans="1:26" ht="15.75" customHeight="1">
      <c r="A223" s="211"/>
      <c r="B223" s="211"/>
      <c r="C223" s="211"/>
      <c r="D223" s="211"/>
      <c r="E223" s="211"/>
      <c r="F223" s="211"/>
      <c r="G223" s="211"/>
      <c r="H223" s="211"/>
      <c r="I223" s="211"/>
      <c r="J223" s="211"/>
      <c r="K223" s="211"/>
      <c r="L223" s="211"/>
      <c r="M223" s="211"/>
      <c r="N223" s="211"/>
      <c r="O223" s="211"/>
      <c r="P223" s="211"/>
      <c r="Q223" s="211"/>
      <c r="R223" s="211"/>
      <c r="S223" s="211"/>
      <c r="T223" s="211"/>
      <c r="U223" s="211"/>
      <c r="V223" s="211"/>
      <c r="W223" s="211"/>
      <c r="X223" s="211"/>
      <c r="Y223" s="211"/>
      <c r="Z223" s="211"/>
    </row>
    <row r="224" spans="1:26" ht="15.75" customHeight="1">
      <c r="A224" s="211"/>
      <c r="B224" s="211"/>
      <c r="C224" s="211"/>
      <c r="D224" s="211"/>
      <c r="E224" s="211"/>
      <c r="F224" s="211"/>
      <c r="G224" s="211"/>
      <c r="H224" s="211"/>
      <c r="I224" s="211"/>
      <c r="J224" s="211"/>
      <c r="K224" s="211"/>
      <c r="L224" s="211"/>
      <c r="M224" s="211"/>
      <c r="N224" s="211"/>
      <c r="O224" s="211"/>
      <c r="P224" s="211"/>
      <c r="Q224" s="211"/>
      <c r="R224" s="211"/>
      <c r="S224" s="211"/>
      <c r="T224" s="211"/>
      <c r="U224" s="211"/>
      <c r="V224" s="211"/>
      <c r="W224" s="211"/>
      <c r="X224" s="211"/>
      <c r="Y224" s="211"/>
      <c r="Z224" s="211"/>
    </row>
    <row r="225" spans="1:26" ht="15.75" customHeight="1">
      <c r="A225" s="211"/>
      <c r="B225" s="211"/>
      <c r="C225" s="211"/>
      <c r="D225" s="211"/>
      <c r="E225" s="211"/>
      <c r="F225" s="211"/>
      <c r="G225" s="211"/>
      <c r="H225" s="211"/>
      <c r="I225" s="211"/>
      <c r="J225" s="211"/>
      <c r="K225" s="211"/>
      <c r="L225" s="211"/>
      <c r="M225" s="211"/>
      <c r="N225" s="211"/>
      <c r="O225" s="211"/>
      <c r="P225" s="211"/>
      <c r="Q225" s="211"/>
      <c r="R225" s="211"/>
      <c r="S225" s="211"/>
      <c r="T225" s="211"/>
      <c r="U225" s="211"/>
      <c r="V225" s="211"/>
      <c r="W225" s="211"/>
      <c r="X225" s="211"/>
      <c r="Y225" s="211"/>
      <c r="Z225" s="211"/>
    </row>
    <row r="226" spans="1:26" ht="15.75" customHeight="1">
      <c r="A226" s="211"/>
      <c r="B226" s="211"/>
      <c r="C226" s="211"/>
      <c r="D226" s="211"/>
      <c r="E226" s="211"/>
      <c r="F226" s="211"/>
      <c r="G226" s="211"/>
      <c r="H226" s="211"/>
      <c r="I226" s="211"/>
      <c r="J226" s="211"/>
      <c r="K226" s="211"/>
      <c r="L226" s="211"/>
      <c r="M226" s="211"/>
      <c r="N226" s="211"/>
      <c r="O226" s="211"/>
      <c r="P226" s="211"/>
      <c r="Q226" s="211"/>
      <c r="R226" s="211"/>
      <c r="S226" s="211"/>
      <c r="T226" s="211"/>
      <c r="U226" s="211"/>
      <c r="V226" s="211"/>
      <c r="W226" s="211"/>
      <c r="X226" s="211"/>
      <c r="Y226" s="211"/>
      <c r="Z226" s="211"/>
    </row>
    <row r="227" spans="1:26" ht="15.75" customHeight="1">
      <c r="A227" s="211"/>
      <c r="B227" s="211"/>
      <c r="C227" s="211"/>
      <c r="D227" s="211"/>
      <c r="E227" s="211"/>
      <c r="F227" s="211"/>
      <c r="G227" s="211"/>
      <c r="H227" s="211"/>
      <c r="I227" s="211"/>
      <c r="J227" s="211"/>
      <c r="K227" s="211"/>
      <c r="L227" s="211"/>
      <c r="M227" s="211"/>
      <c r="N227" s="211"/>
      <c r="O227" s="211"/>
      <c r="P227" s="211"/>
      <c r="Q227" s="211"/>
      <c r="R227" s="211"/>
      <c r="S227" s="211"/>
      <c r="T227" s="211"/>
      <c r="U227" s="211"/>
      <c r="V227" s="211"/>
      <c r="W227" s="211"/>
      <c r="X227" s="211"/>
      <c r="Y227" s="211"/>
      <c r="Z227" s="211"/>
    </row>
    <row r="228" spans="1:26" ht="15.75" customHeight="1">
      <c r="A228" s="211"/>
      <c r="B228" s="211"/>
      <c r="C228" s="211"/>
      <c r="D228" s="211"/>
      <c r="E228" s="211"/>
      <c r="F228" s="211"/>
      <c r="G228" s="211"/>
      <c r="H228" s="211"/>
      <c r="I228" s="211"/>
      <c r="J228" s="211"/>
      <c r="K228" s="211"/>
      <c r="L228" s="211"/>
      <c r="M228" s="211"/>
      <c r="N228" s="211"/>
      <c r="O228" s="211"/>
      <c r="P228" s="211"/>
      <c r="Q228" s="211"/>
      <c r="R228" s="211"/>
      <c r="S228" s="211"/>
      <c r="T228" s="211"/>
      <c r="U228" s="211"/>
      <c r="V228" s="211"/>
      <c r="W228" s="211"/>
      <c r="X228" s="211"/>
      <c r="Y228" s="211"/>
      <c r="Z228" s="211"/>
    </row>
    <row r="229" spans="1:26" ht="15.75" customHeight="1">
      <c r="A229" s="211"/>
      <c r="B229" s="211"/>
      <c r="C229" s="211"/>
      <c r="D229" s="211"/>
      <c r="E229" s="211"/>
      <c r="F229" s="211"/>
      <c r="G229" s="211"/>
      <c r="H229" s="211"/>
      <c r="I229" s="211"/>
      <c r="J229" s="211"/>
      <c r="K229" s="211"/>
      <c r="L229" s="211"/>
      <c r="M229" s="211"/>
      <c r="N229" s="211"/>
      <c r="O229" s="211"/>
      <c r="P229" s="211"/>
      <c r="Q229" s="211"/>
      <c r="R229" s="211"/>
      <c r="S229" s="211"/>
      <c r="T229" s="211"/>
      <c r="U229" s="211"/>
      <c r="V229" s="211"/>
      <c r="W229" s="211"/>
      <c r="X229" s="211"/>
      <c r="Y229" s="211"/>
      <c r="Z229" s="211"/>
    </row>
    <row r="230" spans="1:26" ht="15.75" customHeight="1">
      <c r="A230" s="211"/>
      <c r="B230" s="211"/>
      <c r="C230" s="211"/>
      <c r="D230" s="211"/>
      <c r="E230" s="211"/>
      <c r="F230" s="211"/>
      <c r="G230" s="211"/>
      <c r="H230" s="211"/>
      <c r="I230" s="211"/>
      <c r="J230" s="211"/>
      <c r="K230" s="211"/>
      <c r="L230" s="211"/>
      <c r="M230" s="211"/>
      <c r="N230" s="211"/>
      <c r="O230" s="211"/>
      <c r="P230" s="211"/>
      <c r="Q230" s="211"/>
      <c r="R230" s="211"/>
      <c r="S230" s="211"/>
      <c r="T230" s="211"/>
      <c r="U230" s="211"/>
      <c r="V230" s="211"/>
      <c r="W230" s="211"/>
      <c r="X230" s="211"/>
      <c r="Y230" s="211"/>
      <c r="Z230" s="211"/>
    </row>
    <row r="231" spans="1:26" ht="15.75" customHeight="1">
      <c r="A231" s="211"/>
      <c r="B231" s="211"/>
      <c r="C231" s="211"/>
      <c r="D231" s="211"/>
      <c r="E231" s="211"/>
      <c r="F231" s="211"/>
      <c r="G231" s="211"/>
      <c r="H231" s="211"/>
      <c r="I231" s="211"/>
      <c r="J231" s="211"/>
      <c r="K231" s="211"/>
      <c r="L231" s="211"/>
      <c r="M231" s="211"/>
      <c r="N231" s="211"/>
      <c r="O231" s="211"/>
      <c r="P231" s="211"/>
      <c r="Q231" s="211"/>
      <c r="R231" s="211"/>
      <c r="S231" s="211"/>
      <c r="T231" s="211"/>
      <c r="U231" s="211"/>
      <c r="V231" s="211"/>
      <c r="W231" s="211"/>
      <c r="X231" s="211"/>
      <c r="Y231" s="211"/>
      <c r="Z231" s="211"/>
    </row>
    <row r="232" spans="1:26" ht="15.75" customHeight="1">
      <c r="A232" s="211"/>
      <c r="B232" s="211"/>
      <c r="C232" s="211"/>
      <c r="D232" s="211"/>
      <c r="E232" s="211"/>
      <c r="F232" s="211"/>
      <c r="G232" s="211"/>
      <c r="H232" s="211"/>
      <c r="I232" s="211"/>
      <c r="J232" s="211"/>
      <c r="K232" s="211"/>
      <c r="L232" s="211"/>
      <c r="M232" s="211"/>
      <c r="N232" s="211"/>
      <c r="O232" s="211"/>
      <c r="P232" s="211"/>
      <c r="Q232" s="211"/>
      <c r="R232" s="211"/>
      <c r="S232" s="211"/>
      <c r="T232" s="211"/>
      <c r="U232" s="211"/>
      <c r="V232" s="211"/>
      <c r="W232" s="211"/>
      <c r="X232" s="211"/>
      <c r="Y232" s="211"/>
      <c r="Z232" s="211"/>
    </row>
    <row r="233" spans="1:26" ht="15.75" customHeight="1">
      <c r="A233" s="211"/>
      <c r="B233" s="211"/>
      <c r="C233" s="211"/>
      <c r="D233" s="211"/>
      <c r="E233" s="211"/>
      <c r="F233" s="211"/>
      <c r="G233" s="211"/>
      <c r="H233" s="211"/>
      <c r="I233" s="211"/>
      <c r="J233" s="211"/>
      <c r="K233" s="211"/>
      <c r="L233" s="211"/>
      <c r="M233" s="211"/>
      <c r="N233" s="211"/>
      <c r="O233" s="211"/>
      <c r="P233" s="211"/>
      <c r="Q233" s="211"/>
      <c r="R233" s="211"/>
      <c r="S233" s="211"/>
      <c r="T233" s="211"/>
      <c r="U233" s="211"/>
      <c r="V233" s="211"/>
      <c r="W233" s="211"/>
      <c r="X233" s="211"/>
      <c r="Y233" s="211"/>
      <c r="Z233" s="211"/>
    </row>
    <row r="234" spans="1:26" ht="15.75" customHeight="1">
      <c r="A234" s="211"/>
      <c r="B234" s="211"/>
      <c r="C234" s="211"/>
      <c r="D234" s="211"/>
      <c r="E234" s="211"/>
      <c r="F234" s="211"/>
      <c r="G234" s="211"/>
      <c r="H234" s="211"/>
      <c r="I234" s="211"/>
      <c r="J234" s="211"/>
      <c r="K234" s="211"/>
      <c r="L234" s="211"/>
      <c r="M234" s="211"/>
      <c r="N234" s="211"/>
      <c r="O234" s="211"/>
      <c r="P234" s="211"/>
      <c r="Q234" s="211"/>
      <c r="R234" s="211"/>
      <c r="S234" s="211"/>
      <c r="T234" s="211"/>
      <c r="U234" s="211"/>
      <c r="V234" s="211"/>
      <c r="W234" s="211"/>
      <c r="X234" s="211"/>
      <c r="Y234" s="211"/>
      <c r="Z234" s="211"/>
    </row>
    <row r="235" spans="1:26" ht="15.75" customHeight="1">
      <c r="A235" s="211"/>
      <c r="B235" s="211"/>
      <c r="C235" s="211"/>
      <c r="D235" s="211"/>
      <c r="E235" s="211"/>
      <c r="F235" s="211"/>
      <c r="G235" s="211"/>
      <c r="H235" s="211"/>
      <c r="I235" s="211"/>
      <c r="J235" s="211"/>
      <c r="K235" s="211"/>
      <c r="L235" s="211"/>
      <c r="M235" s="211"/>
      <c r="N235" s="211"/>
      <c r="O235" s="211"/>
      <c r="P235" s="211"/>
      <c r="Q235" s="211"/>
      <c r="R235" s="211"/>
      <c r="S235" s="211"/>
      <c r="T235" s="211"/>
      <c r="U235" s="211"/>
      <c r="V235" s="211"/>
      <c r="W235" s="211"/>
      <c r="X235" s="211"/>
      <c r="Y235" s="211"/>
      <c r="Z235" s="211"/>
    </row>
    <row r="236" spans="1:26" ht="15.75" customHeight="1">
      <c r="A236" s="211"/>
      <c r="B236" s="211"/>
      <c r="C236" s="211"/>
      <c r="D236" s="211"/>
      <c r="E236" s="211"/>
      <c r="F236" s="211"/>
      <c r="G236" s="211"/>
      <c r="H236" s="211"/>
      <c r="I236" s="211"/>
      <c r="J236" s="211"/>
      <c r="K236" s="211"/>
      <c r="L236" s="211"/>
      <c r="M236" s="211"/>
      <c r="N236" s="211"/>
      <c r="O236" s="211"/>
      <c r="P236" s="211"/>
      <c r="Q236" s="211"/>
      <c r="R236" s="211"/>
      <c r="S236" s="211"/>
      <c r="T236" s="211"/>
      <c r="U236" s="211"/>
      <c r="V236" s="211"/>
      <c r="W236" s="211"/>
      <c r="X236" s="211"/>
      <c r="Y236" s="211"/>
      <c r="Z236" s="211"/>
    </row>
    <row r="237" spans="1:26" ht="15.75" customHeight="1">
      <c r="A237" s="211"/>
      <c r="B237" s="211"/>
      <c r="C237" s="211"/>
      <c r="D237" s="211"/>
      <c r="E237" s="211"/>
      <c r="F237" s="211"/>
      <c r="G237" s="211"/>
      <c r="H237" s="211"/>
      <c r="I237" s="211"/>
      <c r="J237" s="211"/>
      <c r="K237" s="211"/>
      <c r="L237" s="211"/>
      <c r="M237" s="211"/>
      <c r="N237" s="211"/>
      <c r="O237" s="211"/>
      <c r="P237" s="211"/>
      <c r="Q237" s="211"/>
      <c r="R237" s="211"/>
      <c r="S237" s="211"/>
      <c r="T237" s="211"/>
      <c r="U237" s="211"/>
      <c r="V237" s="211"/>
      <c r="W237" s="211"/>
      <c r="X237" s="211"/>
      <c r="Y237" s="211"/>
      <c r="Z237" s="211"/>
    </row>
    <row r="238" spans="1:26" ht="15.75" customHeight="1">
      <c r="A238" s="211"/>
      <c r="B238" s="211"/>
      <c r="C238" s="211"/>
      <c r="D238" s="211"/>
      <c r="E238" s="211"/>
      <c r="F238" s="211"/>
      <c r="G238" s="211"/>
      <c r="H238" s="211"/>
      <c r="I238" s="211"/>
      <c r="J238" s="211"/>
      <c r="K238" s="211"/>
      <c r="L238" s="211"/>
      <c r="M238" s="211"/>
      <c r="N238" s="211"/>
      <c r="O238" s="211"/>
      <c r="P238" s="211"/>
      <c r="Q238" s="211"/>
      <c r="R238" s="211"/>
      <c r="S238" s="211"/>
      <c r="T238" s="211"/>
      <c r="U238" s="211"/>
      <c r="V238" s="211"/>
      <c r="W238" s="211"/>
      <c r="X238" s="211"/>
      <c r="Y238" s="211"/>
      <c r="Z238" s="211"/>
    </row>
    <row r="239" spans="1:26" ht="15.75" customHeight="1">
      <c r="A239" s="211"/>
      <c r="B239" s="211"/>
      <c r="C239" s="211"/>
      <c r="D239" s="211"/>
      <c r="E239" s="211"/>
      <c r="F239" s="211"/>
      <c r="G239" s="211"/>
      <c r="H239" s="211"/>
      <c r="I239" s="211"/>
      <c r="J239" s="211"/>
      <c r="K239" s="211"/>
      <c r="L239" s="211"/>
      <c r="M239" s="211"/>
      <c r="N239" s="211"/>
      <c r="O239" s="211"/>
      <c r="P239" s="211"/>
      <c r="Q239" s="211"/>
      <c r="R239" s="211"/>
      <c r="S239" s="211"/>
      <c r="T239" s="211"/>
      <c r="U239" s="211"/>
      <c r="V239" s="211"/>
      <c r="W239" s="211"/>
      <c r="X239" s="211"/>
      <c r="Y239" s="211"/>
      <c r="Z239" s="211"/>
    </row>
    <row r="240" spans="1:26" ht="15.75" customHeight="1">
      <c r="A240" s="211"/>
      <c r="B240" s="211"/>
      <c r="C240" s="211"/>
      <c r="D240" s="211"/>
      <c r="E240" s="211"/>
      <c r="F240" s="211"/>
      <c r="G240" s="211"/>
      <c r="H240" s="211"/>
      <c r="I240" s="211"/>
      <c r="J240" s="211"/>
      <c r="K240" s="211"/>
      <c r="L240" s="211"/>
      <c r="M240" s="211"/>
      <c r="N240" s="211"/>
      <c r="O240" s="211"/>
      <c r="P240" s="211"/>
      <c r="Q240" s="211"/>
      <c r="R240" s="211"/>
      <c r="S240" s="211"/>
      <c r="T240" s="211"/>
      <c r="U240" s="211"/>
      <c r="V240" s="211"/>
      <c r="W240" s="211"/>
      <c r="X240" s="211"/>
      <c r="Y240" s="211"/>
      <c r="Z240" s="211"/>
    </row>
    <row r="241" spans="1:26" ht="15.75" customHeight="1">
      <c r="A241" s="211"/>
      <c r="B241" s="211"/>
      <c r="C241" s="211"/>
      <c r="D241" s="211"/>
      <c r="E241" s="211"/>
      <c r="F241" s="211"/>
      <c r="G241" s="211"/>
      <c r="H241" s="211"/>
      <c r="I241" s="211"/>
      <c r="J241" s="211"/>
      <c r="K241" s="211"/>
      <c r="L241" s="211"/>
      <c r="M241" s="211"/>
      <c r="N241" s="211"/>
      <c r="O241" s="211"/>
      <c r="P241" s="211"/>
      <c r="Q241" s="211"/>
      <c r="R241" s="211"/>
      <c r="S241" s="211"/>
      <c r="T241" s="211"/>
      <c r="U241" s="211"/>
      <c r="V241" s="211"/>
      <c r="W241" s="211"/>
      <c r="X241" s="211"/>
      <c r="Y241" s="211"/>
      <c r="Z241" s="211"/>
    </row>
    <row r="242" spans="1:26" ht="15.75" customHeight="1">
      <c r="A242" s="211"/>
      <c r="B242" s="211"/>
      <c r="C242" s="211"/>
      <c r="D242" s="211"/>
      <c r="E242" s="211"/>
      <c r="F242" s="211"/>
      <c r="G242" s="211"/>
      <c r="H242" s="211"/>
      <c r="I242" s="211"/>
      <c r="J242" s="211"/>
      <c r="K242" s="211"/>
      <c r="L242" s="211"/>
      <c r="M242" s="211"/>
      <c r="N242" s="211"/>
      <c r="O242" s="211"/>
      <c r="P242" s="211"/>
      <c r="Q242" s="211"/>
      <c r="R242" s="211"/>
      <c r="S242" s="211"/>
      <c r="T242" s="211"/>
      <c r="U242" s="211"/>
      <c r="V242" s="211"/>
      <c r="W242" s="211"/>
      <c r="X242" s="211"/>
      <c r="Y242" s="211"/>
      <c r="Z242" s="211"/>
    </row>
    <row r="243" spans="1:26" ht="15.75" customHeight="1">
      <c r="A243" s="211"/>
      <c r="B243" s="211"/>
      <c r="C243" s="211"/>
      <c r="D243" s="211"/>
      <c r="E243" s="211"/>
      <c r="F243" s="211"/>
      <c r="G243" s="211"/>
      <c r="H243" s="211"/>
      <c r="I243" s="211"/>
      <c r="J243" s="211"/>
      <c r="K243" s="211"/>
      <c r="L243" s="211"/>
      <c r="M243" s="211"/>
      <c r="N243" s="211"/>
      <c r="O243" s="211"/>
      <c r="P243" s="211"/>
      <c r="Q243" s="211"/>
      <c r="R243" s="211"/>
      <c r="S243" s="211"/>
      <c r="T243" s="211"/>
      <c r="U243" s="211"/>
      <c r="V243" s="211"/>
      <c r="W243" s="211"/>
      <c r="X243" s="211"/>
      <c r="Y243" s="211"/>
      <c r="Z243" s="211"/>
    </row>
    <row r="244" spans="1:26" ht="15.75" customHeight="1">
      <c r="A244" s="211"/>
      <c r="B244" s="211"/>
      <c r="C244" s="211"/>
      <c r="D244" s="211"/>
      <c r="E244" s="211"/>
      <c r="F244" s="211"/>
      <c r="G244" s="211"/>
      <c r="H244" s="211"/>
      <c r="I244" s="211"/>
      <c r="J244" s="211"/>
      <c r="K244" s="211"/>
      <c r="L244" s="211"/>
      <c r="M244" s="211"/>
      <c r="N244" s="211"/>
      <c r="O244" s="211"/>
      <c r="P244" s="211"/>
      <c r="Q244" s="211"/>
      <c r="R244" s="211"/>
      <c r="S244" s="211"/>
      <c r="T244" s="211"/>
      <c r="U244" s="211"/>
      <c r="V244" s="211"/>
      <c r="W244" s="211"/>
      <c r="X244" s="211"/>
      <c r="Y244" s="211"/>
      <c r="Z244" s="211"/>
    </row>
    <row r="245" spans="1:26" ht="15.75" customHeight="1">
      <c r="A245" s="211"/>
      <c r="B245" s="211"/>
      <c r="C245" s="211"/>
      <c r="D245" s="211"/>
      <c r="E245" s="211"/>
      <c r="F245" s="211"/>
      <c r="G245" s="211"/>
      <c r="H245" s="211"/>
      <c r="I245" s="211"/>
      <c r="J245" s="211"/>
      <c r="K245" s="211"/>
      <c r="L245" s="211"/>
      <c r="M245" s="211"/>
      <c r="N245" s="211"/>
      <c r="O245" s="211"/>
      <c r="P245" s="211"/>
      <c r="Q245" s="211"/>
      <c r="R245" s="211"/>
      <c r="S245" s="211"/>
      <c r="T245" s="211"/>
      <c r="U245" s="211"/>
      <c r="V245" s="211"/>
      <c r="W245" s="211"/>
      <c r="X245" s="211"/>
      <c r="Y245" s="211"/>
      <c r="Z245" s="211"/>
    </row>
    <row r="246" spans="1:26" ht="15.75" customHeight="1">
      <c r="A246" s="211"/>
      <c r="B246" s="211"/>
      <c r="C246" s="211"/>
      <c r="D246" s="211"/>
      <c r="E246" s="211"/>
      <c r="F246" s="211"/>
      <c r="G246" s="211"/>
      <c r="H246" s="211"/>
      <c r="I246" s="211"/>
      <c r="J246" s="211"/>
      <c r="K246" s="211"/>
      <c r="L246" s="211"/>
      <c r="M246" s="211"/>
      <c r="N246" s="211"/>
      <c r="O246" s="211"/>
      <c r="P246" s="211"/>
      <c r="Q246" s="211"/>
      <c r="R246" s="211"/>
      <c r="S246" s="211"/>
      <c r="T246" s="211"/>
      <c r="U246" s="211"/>
      <c r="V246" s="211"/>
      <c r="W246" s="211"/>
      <c r="X246" s="211"/>
      <c r="Y246" s="211"/>
      <c r="Z246" s="211"/>
    </row>
    <row r="247" spans="1:26" ht="15.75" customHeight="1">
      <c r="A247" s="211"/>
      <c r="B247" s="211"/>
      <c r="C247" s="211"/>
      <c r="D247" s="211"/>
      <c r="E247" s="211"/>
      <c r="F247" s="211"/>
      <c r="G247" s="211"/>
      <c r="H247" s="211"/>
      <c r="I247" s="211"/>
      <c r="J247" s="211"/>
      <c r="K247" s="211"/>
      <c r="L247" s="211"/>
      <c r="M247" s="211"/>
      <c r="N247" s="211"/>
      <c r="O247" s="211"/>
      <c r="P247" s="211"/>
      <c r="Q247" s="211"/>
      <c r="R247" s="211"/>
      <c r="S247" s="211"/>
      <c r="T247" s="211"/>
      <c r="U247" s="211"/>
      <c r="V247" s="211"/>
      <c r="W247" s="211"/>
      <c r="X247" s="211"/>
      <c r="Y247" s="211"/>
      <c r="Z247" s="211"/>
    </row>
    <row r="248" spans="1:26" ht="15.75" customHeight="1">
      <c r="A248" s="211"/>
      <c r="B248" s="211"/>
      <c r="C248" s="211"/>
      <c r="D248" s="211"/>
      <c r="E248" s="211"/>
      <c r="F248" s="211"/>
      <c r="G248" s="211"/>
      <c r="H248" s="211"/>
      <c r="I248" s="211"/>
      <c r="J248" s="211"/>
      <c r="K248" s="211"/>
      <c r="L248" s="211"/>
      <c r="M248" s="211"/>
      <c r="N248" s="211"/>
      <c r="O248" s="211"/>
      <c r="P248" s="211"/>
      <c r="Q248" s="211"/>
      <c r="R248" s="211"/>
      <c r="S248" s="211"/>
      <c r="T248" s="211"/>
      <c r="U248" s="211"/>
      <c r="V248" s="211"/>
      <c r="W248" s="211"/>
      <c r="X248" s="211"/>
      <c r="Y248" s="211"/>
      <c r="Z248" s="211"/>
    </row>
    <row r="249" spans="1:26" ht="15.75" customHeight="1">
      <c r="A249" s="211"/>
      <c r="B249" s="211"/>
      <c r="C249" s="211"/>
      <c r="D249" s="211"/>
      <c r="E249" s="211"/>
      <c r="F249" s="211"/>
      <c r="G249" s="211"/>
      <c r="H249" s="211"/>
      <c r="I249" s="211"/>
      <c r="J249" s="211"/>
      <c r="K249" s="211"/>
      <c r="L249" s="211"/>
      <c r="M249" s="211"/>
      <c r="N249" s="211"/>
      <c r="O249" s="211"/>
      <c r="P249" s="211"/>
      <c r="Q249" s="211"/>
      <c r="R249" s="211"/>
      <c r="S249" s="211"/>
      <c r="T249" s="211"/>
      <c r="U249" s="211"/>
      <c r="V249" s="211"/>
      <c r="W249" s="211"/>
      <c r="X249" s="211"/>
      <c r="Y249" s="211"/>
      <c r="Z249" s="211"/>
    </row>
    <row r="250" spans="1:26" ht="15.75" customHeight="1">
      <c r="A250" s="211"/>
      <c r="B250" s="211"/>
      <c r="C250" s="211"/>
      <c r="D250" s="211"/>
      <c r="E250" s="211"/>
      <c r="F250" s="211"/>
      <c r="G250" s="211"/>
      <c r="H250" s="211"/>
      <c r="I250" s="211"/>
      <c r="J250" s="211"/>
      <c r="K250" s="211"/>
      <c r="L250" s="211"/>
      <c r="M250" s="211"/>
      <c r="N250" s="211"/>
      <c r="O250" s="211"/>
      <c r="P250" s="211"/>
      <c r="Q250" s="211"/>
      <c r="R250" s="211"/>
      <c r="S250" s="211"/>
      <c r="T250" s="211"/>
      <c r="U250" s="211"/>
      <c r="V250" s="211"/>
      <c r="W250" s="211"/>
      <c r="X250" s="211"/>
      <c r="Y250" s="211"/>
      <c r="Z250" s="211"/>
    </row>
    <row r="251" spans="1:26" ht="15.75" customHeight="1">
      <c r="A251" s="211"/>
      <c r="B251" s="211"/>
      <c r="C251" s="211"/>
      <c r="D251" s="211"/>
      <c r="E251" s="211"/>
      <c r="F251" s="211"/>
      <c r="G251" s="211"/>
      <c r="H251" s="211"/>
      <c r="I251" s="211"/>
      <c r="J251" s="211"/>
      <c r="K251" s="211"/>
      <c r="L251" s="211"/>
      <c r="M251" s="211"/>
      <c r="N251" s="211"/>
      <c r="O251" s="211"/>
      <c r="P251" s="211"/>
      <c r="Q251" s="211"/>
      <c r="R251" s="211"/>
      <c r="S251" s="211"/>
      <c r="T251" s="211"/>
      <c r="U251" s="211"/>
      <c r="V251" s="211"/>
      <c r="W251" s="211"/>
      <c r="X251" s="211"/>
      <c r="Y251" s="211"/>
      <c r="Z251" s="211"/>
    </row>
    <row r="252" spans="1:26" ht="15.75" customHeight="1">
      <c r="A252" s="211"/>
      <c r="B252" s="211"/>
      <c r="C252" s="211"/>
      <c r="D252" s="211"/>
      <c r="E252" s="211"/>
      <c r="F252" s="211"/>
      <c r="G252" s="211"/>
      <c r="H252" s="211"/>
      <c r="I252" s="211"/>
      <c r="J252" s="211"/>
      <c r="K252" s="211"/>
      <c r="L252" s="211"/>
      <c r="M252" s="211"/>
      <c r="N252" s="211"/>
      <c r="O252" s="211"/>
      <c r="P252" s="211"/>
      <c r="Q252" s="211"/>
      <c r="R252" s="211"/>
      <c r="S252" s="211"/>
      <c r="T252" s="211"/>
      <c r="U252" s="211"/>
      <c r="V252" s="211"/>
      <c r="W252" s="211"/>
      <c r="X252" s="211"/>
      <c r="Y252" s="211"/>
      <c r="Z252" s="211"/>
    </row>
    <row r="253" spans="1:26" ht="15.75" customHeight="1">
      <c r="A253" s="211"/>
      <c r="B253" s="211"/>
      <c r="C253" s="211"/>
      <c r="D253" s="211"/>
      <c r="E253" s="211"/>
      <c r="F253" s="211"/>
      <c r="G253" s="211"/>
      <c r="H253" s="211"/>
      <c r="I253" s="211"/>
      <c r="J253" s="211"/>
      <c r="K253" s="211"/>
      <c r="L253" s="211"/>
      <c r="M253" s="211"/>
      <c r="N253" s="211"/>
      <c r="O253" s="211"/>
      <c r="P253" s="211"/>
      <c r="Q253" s="211"/>
      <c r="R253" s="211"/>
      <c r="S253" s="211"/>
      <c r="T253" s="211"/>
      <c r="U253" s="211"/>
      <c r="V253" s="211"/>
      <c r="W253" s="211"/>
      <c r="X253" s="211"/>
      <c r="Y253" s="211"/>
      <c r="Z253" s="211"/>
    </row>
    <row r="254" spans="1:26" ht="15.75" customHeight="1">
      <c r="A254" s="211"/>
      <c r="B254" s="211"/>
      <c r="C254" s="211"/>
      <c r="D254" s="211"/>
      <c r="E254" s="211"/>
      <c r="F254" s="211"/>
      <c r="G254" s="211"/>
      <c r="H254" s="211"/>
      <c r="I254" s="211"/>
      <c r="J254" s="211"/>
      <c r="K254" s="211"/>
      <c r="L254" s="211"/>
      <c r="M254" s="211"/>
      <c r="N254" s="211"/>
      <c r="O254" s="211"/>
      <c r="P254" s="211"/>
      <c r="Q254" s="211"/>
      <c r="R254" s="211"/>
      <c r="S254" s="211"/>
      <c r="T254" s="211"/>
      <c r="U254" s="211"/>
      <c r="V254" s="211"/>
      <c r="W254" s="211"/>
      <c r="X254" s="211"/>
      <c r="Y254" s="211"/>
      <c r="Z254" s="211"/>
    </row>
    <row r="255" spans="1:26" ht="15.75" customHeight="1">
      <c r="A255" s="211"/>
      <c r="B255" s="211"/>
      <c r="C255" s="211"/>
      <c r="D255" s="211"/>
      <c r="E255" s="211"/>
      <c r="F255" s="211"/>
      <c r="G255" s="211"/>
      <c r="H255" s="211"/>
      <c r="I255" s="211"/>
      <c r="J255" s="211"/>
      <c r="K255" s="211"/>
      <c r="L255" s="211"/>
      <c r="M255" s="211"/>
      <c r="N255" s="211"/>
      <c r="O255" s="211"/>
      <c r="P255" s="211"/>
      <c r="Q255" s="211"/>
      <c r="R255" s="211"/>
      <c r="S255" s="211"/>
      <c r="T255" s="211"/>
      <c r="U255" s="211"/>
      <c r="V255" s="211"/>
      <c r="W255" s="211"/>
      <c r="X255" s="211"/>
      <c r="Y255" s="211"/>
      <c r="Z255" s="211"/>
    </row>
    <row r="256" spans="1:26" ht="15.75" customHeight="1">
      <c r="A256" s="211"/>
      <c r="B256" s="211"/>
      <c r="C256" s="211"/>
      <c r="D256" s="211"/>
      <c r="E256" s="211"/>
      <c r="F256" s="211"/>
      <c r="G256" s="211"/>
      <c r="H256" s="211"/>
      <c r="I256" s="211"/>
      <c r="J256" s="211"/>
      <c r="K256" s="211"/>
      <c r="L256" s="211"/>
      <c r="M256" s="211"/>
      <c r="N256" s="211"/>
      <c r="O256" s="211"/>
      <c r="P256" s="211"/>
      <c r="Q256" s="211"/>
      <c r="R256" s="211"/>
      <c r="S256" s="211"/>
      <c r="T256" s="211"/>
      <c r="U256" s="211"/>
      <c r="V256" s="211"/>
      <c r="W256" s="211"/>
      <c r="X256" s="211"/>
      <c r="Y256" s="211"/>
      <c r="Z256" s="211"/>
    </row>
    <row r="257" spans="1:26" ht="15.75" customHeight="1">
      <c r="A257" s="211"/>
      <c r="B257" s="211"/>
      <c r="C257" s="211"/>
      <c r="D257" s="211"/>
      <c r="E257" s="211"/>
      <c r="F257" s="211"/>
      <c r="G257" s="211"/>
      <c r="H257" s="211"/>
      <c r="I257" s="211"/>
      <c r="J257" s="211"/>
      <c r="K257" s="211"/>
      <c r="L257" s="211"/>
      <c r="M257" s="211"/>
      <c r="N257" s="211"/>
      <c r="O257" s="211"/>
      <c r="P257" s="211"/>
      <c r="Q257" s="211"/>
      <c r="R257" s="211"/>
      <c r="S257" s="211"/>
      <c r="T257" s="211"/>
      <c r="U257" s="211"/>
      <c r="V257" s="211"/>
      <c r="W257" s="211"/>
      <c r="X257" s="211"/>
      <c r="Y257" s="211"/>
      <c r="Z257" s="211"/>
    </row>
    <row r="258" spans="1:26" ht="15.75" customHeight="1">
      <c r="A258" s="211"/>
      <c r="B258" s="211"/>
      <c r="C258" s="211"/>
      <c r="D258" s="211"/>
      <c r="E258" s="211"/>
      <c r="F258" s="211"/>
      <c r="G258" s="211"/>
      <c r="H258" s="211"/>
      <c r="I258" s="211"/>
      <c r="J258" s="211"/>
      <c r="K258" s="211"/>
      <c r="L258" s="211"/>
      <c r="M258" s="211"/>
      <c r="N258" s="211"/>
      <c r="O258" s="211"/>
      <c r="P258" s="211"/>
      <c r="Q258" s="211"/>
      <c r="R258" s="211"/>
      <c r="S258" s="211"/>
      <c r="T258" s="211"/>
      <c r="U258" s="211"/>
      <c r="V258" s="211"/>
      <c r="W258" s="211"/>
      <c r="X258" s="211"/>
      <c r="Y258" s="211"/>
      <c r="Z258" s="211"/>
    </row>
    <row r="259" spans="1:26" ht="15.75" customHeight="1">
      <c r="A259" s="211"/>
      <c r="B259" s="211"/>
      <c r="C259" s="211"/>
      <c r="D259" s="211"/>
      <c r="E259" s="211"/>
      <c r="F259" s="211"/>
      <c r="G259" s="211"/>
      <c r="H259" s="211"/>
      <c r="I259" s="211"/>
      <c r="J259" s="211"/>
      <c r="K259" s="211"/>
      <c r="L259" s="211"/>
      <c r="M259" s="211"/>
      <c r="N259" s="211"/>
      <c r="O259" s="211"/>
      <c r="P259" s="211"/>
      <c r="Q259" s="211"/>
      <c r="R259" s="211"/>
      <c r="S259" s="211"/>
      <c r="T259" s="211"/>
      <c r="U259" s="211"/>
      <c r="V259" s="211"/>
      <c r="W259" s="211"/>
      <c r="X259" s="211"/>
      <c r="Y259" s="211"/>
      <c r="Z259" s="211"/>
    </row>
    <row r="260" spans="1:26" ht="15.75" customHeight="1">
      <c r="A260" s="211"/>
      <c r="B260" s="211"/>
      <c r="C260" s="211"/>
      <c r="D260" s="211"/>
      <c r="E260" s="211"/>
      <c r="F260" s="211"/>
      <c r="G260" s="211"/>
      <c r="H260" s="211"/>
      <c r="I260" s="211"/>
      <c r="J260" s="211"/>
      <c r="K260" s="211"/>
      <c r="L260" s="211"/>
      <c r="M260" s="211"/>
      <c r="N260" s="211"/>
      <c r="O260" s="211"/>
      <c r="P260" s="211"/>
      <c r="Q260" s="211"/>
      <c r="R260" s="211"/>
      <c r="S260" s="211"/>
      <c r="T260" s="211"/>
      <c r="U260" s="211"/>
      <c r="V260" s="211"/>
      <c r="W260" s="211"/>
      <c r="X260" s="211"/>
      <c r="Y260" s="211"/>
      <c r="Z260" s="211"/>
    </row>
    <row r="261" spans="1:26" ht="15.75" customHeight="1">
      <c r="A261" s="211"/>
      <c r="B261" s="211"/>
      <c r="C261" s="211"/>
      <c r="D261" s="211"/>
      <c r="E261" s="211"/>
      <c r="F261" s="211"/>
      <c r="G261" s="211"/>
      <c r="H261" s="211"/>
      <c r="I261" s="211"/>
      <c r="J261" s="211"/>
      <c r="K261" s="211"/>
      <c r="L261" s="211"/>
      <c r="M261" s="211"/>
      <c r="N261" s="211"/>
      <c r="O261" s="211"/>
      <c r="P261" s="211"/>
      <c r="Q261" s="211"/>
      <c r="R261" s="211"/>
      <c r="S261" s="211"/>
      <c r="T261" s="211"/>
      <c r="U261" s="211"/>
      <c r="V261" s="211"/>
      <c r="W261" s="211"/>
      <c r="X261" s="211"/>
      <c r="Y261" s="211"/>
      <c r="Z261" s="211"/>
    </row>
    <row r="262" spans="1:26" ht="15.75" customHeight="1">
      <c r="A262" s="211"/>
      <c r="B262" s="211"/>
      <c r="C262" s="211"/>
      <c r="D262" s="211"/>
      <c r="E262" s="211"/>
      <c r="F262" s="211"/>
      <c r="G262" s="211"/>
      <c r="H262" s="211"/>
      <c r="I262" s="211"/>
      <c r="J262" s="211"/>
      <c r="K262" s="211"/>
      <c r="L262" s="211"/>
      <c r="M262" s="211"/>
      <c r="N262" s="211"/>
      <c r="O262" s="211"/>
      <c r="P262" s="211"/>
      <c r="Q262" s="211"/>
      <c r="R262" s="211"/>
      <c r="S262" s="211"/>
      <c r="T262" s="211"/>
      <c r="U262" s="211"/>
      <c r="V262" s="211"/>
      <c r="W262" s="211"/>
      <c r="X262" s="211"/>
      <c r="Y262" s="211"/>
      <c r="Z262" s="211"/>
    </row>
    <row r="263" spans="1:26" ht="15.75" customHeight="1">
      <c r="A263" s="211"/>
      <c r="B263" s="211"/>
      <c r="C263" s="211"/>
      <c r="D263" s="211"/>
      <c r="E263" s="211"/>
      <c r="F263" s="211"/>
      <c r="G263" s="211"/>
      <c r="H263" s="211"/>
      <c r="I263" s="211"/>
      <c r="J263" s="211"/>
      <c r="K263" s="211"/>
      <c r="L263" s="211"/>
      <c r="M263" s="211"/>
      <c r="N263" s="211"/>
      <c r="O263" s="211"/>
      <c r="P263" s="211"/>
      <c r="Q263" s="211"/>
      <c r="R263" s="211"/>
      <c r="S263" s="211"/>
      <c r="T263" s="211"/>
      <c r="U263" s="211"/>
      <c r="V263" s="211"/>
      <c r="W263" s="211"/>
      <c r="X263" s="211"/>
      <c r="Y263" s="211"/>
      <c r="Z263" s="211"/>
    </row>
    <row r="264" spans="1:26" ht="15.75" customHeight="1">
      <c r="A264" s="211"/>
      <c r="B264" s="211"/>
      <c r="C264" s="211"/>
      <c r="D264" s="211"/>
      <c r="E264" s="211"/>
      <c r="F264" s="211"/>
      <c r="G264" s="211"/>
      <c r="H264" s="211"/>
      <c r="I264" s="211"/>
      <c r="J264" s="211"/>
      <c r="K264" s="211"/>
      <c r="L264" s="211"/>
      <c r="M264" s="211"/>
      <c r="N264" s="211"/>
      <c r="O264" s="211"/>
      <c r="P264" s="211"/>
      <c r="Q264" s="211"/>
      <c r="R264" s="211"/>
      <c r="S264" s="211"/>
      <c r="T264" s="211"/>
      <c r="U264" s="211"/>
      <c r="V264" s="211"/>
      <c r="W264" s="211"/>
      <c r="X264" s="211"/>
      <c r="Y264" s="211"/>
      <c r="Z264" s="211"/>
    </row>
    <row r="265" spans="1:26" ht="15.75" customHeight="1">
      <c r="A265" s="211"/>
      <c r="B265" s="211"/>
      <c r="C265" s="211"/>
      <c r="D265" s="211"/>
      <c r="E265" s="211"/>
      <c r="F265" s="211"/>
      <c r="G265" s="211"/>
      <c r="H265" s="211"/>
      <c r="I265" s="211"/>
      <c r="J265" s="211"/>
      <c r="K265" s="211"/>
      <c r="L265" s="211"/>
      <c r="M265" s="211"/>
      <c r="N265" s="211"/>
      <c r="O265" s="211"/>
      <c r="P265" s="211"/>
      <c r="Q265" s="211"/>
      <c r="R265" s="211"/>
      <c r="S265" s="211"/>
      <c r="T265" s="211"/>
      <c r="U265" s="211"/>
      <c r="V265" s="211"/>
      <c r="W265" s="211"/>
      <c r="X265" s="211"/>
      <c r="Y265" s="211"/>
      <c r="Z265" s="211"/>
    </row>
    <row r="266" spans="1:26" ht="15.75" customHeight="1">
      <c r="A266" s="211"/>
      <c r="B266" s="211"/>
      <c r="C266" s="211"/>
      <c r="D266" s="211"/>
      <c r="E266" s="211"/>
      <c r="F266" s="211"/>
      <c r="G266" s="211"/>
      <c r="H266" s="211"/>
      <c r="I266" s="211"/>
      <c r="J266" s="211"/>
      <c r="K266" s="211"/>
      <c r="L266" s="211"/>
      <c r="M266" s="211"/>
      <c r="N266" s="211"/>
      <c r="O266" s="211"/>
      <c r="P266" s="211"/>
      <c r="Q266" s="211"/>
      <c r="R266" s="211"/>
      <c r="S266" s="211"/>
      <c r="T266" s="211"/>
      <c r="U266" s="211"/>
      <c r="V266" s="211"/>
      <c r="W266" s="211"/>
      <c r="X266" s="211"/>
      <c r="Y266" s="211"/>
      <c r="Z266" s="211"/>
    </row>
    <row r="267" spans="1:26" ht="15.75" customHeight="1">
      <c r="A267" s="211"/>
      <c r="B267" s="211"/>
      <c r="C267" s="211"/>
      <c r="D267" s="211"/>
      <c r="E267" s="211"/>
      <c r="F267" s="211"/>
      <c r="G267" s="211"/>
      <c r="H267" s="211"/>
      <c r="I267" s="211"/>
      <c r="J267" s="211"/>
      <c r="K267" s="211"/>
      <c r="L267" s="211"/>
      <c r="M267" s="211"/>
      <c r="N267" s="211"/>
      <c r="O267" s="211"/>
      <c r="P267" s="211"/>
      <c r="Q267" s="211"/>
      <c r="R267" s="211"/>
      <c r="S267" s="211"/>
      <c r="T267" s="211"/>
      <c r="U267" s="211"/>
      <c r="V267" s="211"/>
      <c r="W267" s="211"/>
      <c r="X267" s="211"/>
      <c r="Y267" s="211"/>
      <c r="Z267" s="211"/>
    </row>
    <row r="268" spans="1:26" ht="15.75" customHeight="1">
      <c r="A268" s="211"/>
      <c r="B268" s="211"/>
      <c r="C268" s="211"/>
      <c r="D268" s="211"/>
      <c r="E268" s="211"/>
      <c r="F268" s="211"/>
      <c r="G268" s="211"/>
      <c r="H268" s="211"/>
      <c r="I268" s="211"/>
      <c r="J268" s="211"/>
      <c r="K268" s="211"/>
      <c r="L268" s="211"/>
      <c r="M268" s="211"/>
      <c r="N268" s="211"/>
      <c r="O268" s="211"/>
      <c r="P268" s="211"/>
      <c r="Q268" s="211"/>
      <c r="R268" s="211"/>
      <c r="S268" s="211"/>
      <c r="T268" s="211"/>
      <c r="U268" s="211"/>
      <c r="V268" s="211"/>
      <c r="W268" s="211"/>
      <c r="X268" s="211"/>
      <c r="Y268" s="211"/>
      <c r="Z268" s="211"/>
    </row>
    <row r="269" spans="1:26" ht="15.75" customHeight="1">
      <c r="A269" s="211"/>
      <c r="B269" s="211"/>
      <c r="C269" s="211"/>
      <c r="D269" s="211"/>
      <c r="E269" s="211"/>
      <c r="F269" s="211"/>
      <c r="G269" s="211"/>
      <c r="H269" s="211"/>
      <c r="I269" s="211"/>
      <c r="J269" s="211"/>
      <c r="K269" s="211"/>
      <c r="L269" s="211"/>
      <c r="M269" s="211"/>
      <c r="N269" s="211"/>
      <c r="O269" s="211"/>
      <c r="P269" s="211"/>
      <c r="Q269" s="211"/>
      <c r="R269" s="211"/>
      <c r="S269" s="211"/>
      <c r="T269" s="211"/>
      <c r="U269" s="211"/>
      <c r="V269" s="211"/>
      <c r="W269" s="211"/>
      <c r="X269" s="211"/>
      <c r="Y269" s="211"/>
      <c r="Z269" s="211"/>
    </row>
    <row r="270" spans="1:26" ht="15.75" customHeight="1">
      <c r="A270" s="211"/>
      <c r="B270" s="211"/>
      <c r="C270" s="211"/>
      <c r="D270" s="211"/>
      <c r="E270" s="211"/>
      <c r="F270" s="211"/>
      <c r="G270" s="211"/>
      <c r="H270" s="211"/>
      <c r="I270" s="211"/>
      <c r="J270" s="211"/>
      <c r="K270" s="211"/>
      <c r="L270" s="211"/>
      <c r="M270" s="211"/>
      <c r="N270" s="211"/>
      <c r="O270" s="211"/>
      <c r="P270" s="211"/>
      <c r="Q270" s="211"/>
      <c r="R270" s="211"/>
      <c r="S270" s="211"/>
      <c r="T270" s="211"/>
      <c r="U270" s="211"/>
      <c r="V270" s="211"/>
      <c r="W270" s="211"/>
      <c r="X270" s="211"/>
      <c r="Y270" s="211"/>
      <c r="Z270" s="211"/>
    </row>
    <row r="271" spans="1:26" ht="15.75" customHeight="1">
      <c r="A271" s="211"/>
      <c r="B271" s="211"/>
      <c r="C271" s="211"/>
      <c r="D271" s="211"/>
      <c r="E271" s="211"/>
      <c r="F271" s="211"/>
      <c r="G271" s="211"/>
      <c r="H271" s="211"/>
      <c r="I271" s="211"/>
      <c r="J271" s="211"/>
      <c r="K271" s="211"/>
      <c r="L271" s="211"/>
      <c r="M271" s="211"/>
      <c r="N271" s="211"/>
      <c r="O271" s="211"/>
      <c r="P271" s="211"/>
      <c r="Q271" s="211"/>
      <c r="R271" s="211"/>
      <c r="S271" s="211"/>
      <c r="T271" s="211"/>
      <c r="U271" s="211"/>
      <c r="V271" s="211"/>
      <c r="W271" s="211"/>
      <c r="X271" s="211"/>
      <c r="Y271" s="211"/>
      <c r="Z271" s="211"/>
    </row>
    <row r="272" spans="1:26" ht="15.75" customHeight="1">
      <c r="A272" s="211"/>
      <c r="B272" s="211"/>
      <c r="C272" s="211"/>
      <c r="D272" s="211"/>
      <c r="E272" s="211"/>
      <c r="F272" s="211"/>
      <c r="G272" s="211"/>
      <c r="H272" s="211"/>
      <c r="I272" s="211"/>
      <c r="J272" s="211"/>
      <c r="K272" s="211"/>
      <c r="L272" s="211"/>
      <c r="M272" s="211"/>
      <c r="N272" s="211"/>
      <c r="O272" s="211"/>
      <c r="P272" s="211"/>
      <c r="Q272" s="211"/>
      <c r="R272" s="211"/>
      <c r="S272" s="211"/>
      <c r="T272" s="211"/>
      <c r="U272" s="211"/>
      <c r="V272" s="211"/>
      <c r="W272" s="211"/>
      <c r="X272" s="211"/>
      <c r="Y272" s="211"/>
      <c r="Z272" s="211"/>
    </row>
    <row r="273" spans="1:26" ht="15.75" customHeight="1">
      <c r="A273" s="211"/>
      <c r="B273" s="211"/>
      <c r="C273" s="211"/>
      <c r="D273" s="211"/>
      <c r="E273" s="211"/>
      <c r="F273" s="211"/>
      <c r="G273" s="211"/>
      <c r="H273" s="211"/>
      <c r="I273" s="211"/>
      <c r="J273" s="211"/>
      <c r="K273" s="211"/>
      <c r="L273" s="211"/>
      <c r="M273" s="211"/>
      <c r="N273" s="211"/>
      <c r="O273" s="211"/>
      <c r="P273" s="211"/>
      <c r="Q273" s="211"/>
      <c r="R273" s="211"/>
      <c r="S273" s="211"/>
      <c r="T273" s="211"/>
      <c r="U273" s="211"/>
      <c r="V273" s="211"/>
      <c r="W273" s="211"/>
      <c r="X273" s="211"/>
      <c r="Y273" s="211"/>
      <c r="Z273" s="211"/>
    </row>
    <row r="274" spans="1:26" ht="15.75" customHeight="1">
      <c r="A274" s="211"/>
      <c r="B274" s="211"/>
      <c r="C274" s="211"/>
      <c r="D274" s="211"/>
      <c r="E274" s="211"/>
      <c r="F274" s="211"/>
      <c r="G274" s="211"/>
      <c r="H274" s="211"/>
      <c r="I274" s="211"/>
      <c r="J274" s="211"/>
      <c r="K274" s="211"/>
      <c r="L274" s="211"/>
      <c r="M274" s="211"/>
      <c r="N274" s="211"/>
      <c r="O274" s="211"/>
      <c r="P274" s="211"/>
      <c r="Q274" s="211"/>
      <c r="R274" s="211"/>
      <c r="S274" s="211"/>
      <c r="T274" s="211"/>
      <c r="U274" s="211"/>
      <c r="V274" s="211"/>
      <c r="W274" s="211"/>
      <c r="X274" s="211"/>
      <c r="Y274" s="211"/>
      <c r="Z274" s="211"/>
    </row>
    <row r="275" spans="1:26" ht="15.75" customHeight="1">
      <c r="A275" s="211"/>
      <c r="B275" s="211"/>
      <c r="C275" s="211"/>
      <c r="D275" s="211"/>
      <c r="E275" s="211"/>
      <c r="F275" s="211"/>
      <c r="G275" s="211"/>
      <c r="H275" s="211"/>
      <c r="I275" s="211"/>
      <c r="J275" s="211"/>
      <c r="K275" s="211"/>
      <c r="L275" s="211"/>
      <c r="M275" s="211"/>
      <c r="N275" s="211"/>
      <c r="O275" s="211"/>
      <c r="P275" s="211"/>
      <c r="Q275" s="211"/>
      <c r="R275" s="211"/>
      <c r="S275" s="211"/>
      <c r="T275" s="211"/>
      <c r="U275" s="211"/>
      <c r="V275" s="211"/>
      <c r="W275" s="211"/>
      <c r="X275" s="211"/>
      <c r="Y275" s="211"/>
      <c r="Z275" s="211"/>
    </row>
    <row r="276" spans="1:26" ht="15.75" customHeight="1">
      <c r="A276" s="211"/>
      <c r="B276" s="211"/>
      <c r="C276" s="211"/>
      <c r="D276" s="211"/>
      <c r="E276" s="211"/>
      <c r="F276" s="211"/>
      <c r="G276" s="211"/>
      <c r="H276" s="211"/>
      <c r="I276" s="211"/>
      <c r="J276" s="211"/>
      <c r="K276" s="211"/>
      <c r="L276" s="211"/>
      <c r="M276" s="211"/>
      <c r="N276" s="211"/>
      <c r="O276" s="211"/>
      <c r="P276" s="211"/>
      <c r="Q276" s="211"/>
      <c r="R276" s="211"/>
      <c r="S276" s="211"/>
      <c r="T276" s="211"/>
      <c r="U276" s="211"/>
      <c r="V276" s="211"/>
      <c r="W276" s="211"/>
      <c r="X276" s="211"/>
      <c r="Y276" s="211"/>
      <c r="Z276" s="211"/>
    </row>
    <row r="277" spans="1:26" ht="15.75" customHeight="1">
      <c r="A277" s="211"/>
      <c r="B277" s="211"/>
      <c r="C277" s="211"/>
      <c r="D277" s="211"/>
      <c r="E277" s="211"/>
      <c r="F277" s="211"/>
      <c r="G277" s="211"/>
      <c r="H277" s="211"/>
      <c r="I277" s="211"/>
      <c r="J277" s="211"/>
      <c r="K277" s="211"/>
      <c r="L277" s="211"/>
      <c r="M277" s="211"/>
      <c r="N277" s="211"/>
      <c r="O277" s="211"/>
      <c r="P277" s="211"/>
      <c r="Q277" s="211"/>
      <c r="R277" s="211"/>
      <c r="S277" s="211"/>
      <c r="T277" s="211"/>
      <c r="U277" s="211"/>
      <c r="V277" s="211"/>
      <c r="W277" s="211"/>
      <c r="X277" s="211"/>
      <c r="Y277" s="211"/>
      <c r="Z277" s="211"/>
    </row>
    <row r="278" spans="1:26" ht="15.75" customHeight="1">
      <c r="A278" s="211"/>
      <c r="B278" s="211"/>
      <c r="C278" s="211"/>
      <c r="D278" s="211"/>
      <c r="E278" s="211"/>
      <c r="F278" s="211"/>
      <c r="G278" s="211"/>
      <c r="H278" s="211"/>
      <c r="I278" s="211"/>
      <c r="J278" s="211"/>
      <c r="K278" s="211"/>
      <c r="L278" s="211"/>
      <c r="M278" s="211"/>
      <c r="N278" s="211"/>
      <c r="O278" s="211"/>
      <c r="P278" s="211"/>
      <c r="Q278" s="211"/>
      <c r="R278" s="211"/>
      <c r="S278" s="211"/>
      <c r="T278" s="211"/>
      <c r="U278" s="211"/>
      <c r="V278" s="211"/>
      <c r="W278" s="211"/>
      <c r="X278" s="211"/>
      <c r="Y278" s="211"/>
      <c r="Z278" s="211"/>
    </row>
    <row r="279" spans="1:26" ht="15.75" customHeight="1">
      <c r="A279" s="211"/>
      <c r="B279" s="211"/>
      <c r="C279" s="211"/>
      <c r="D279" s="211"/>
      <c r="E279" s="211"/>
      <c r="F279" s="211"/>
      <c r="G279" s="211"/>
      <c r="H279" s="211"/>
      <c r="I279" s="211"/>
      <c r="J279" s="211"/>
      <c r="K279" s="211"/>
      <c r="L279" s="211"/>
      <c r="M279" s="211"/>
      <c r="N279" s="211"/>
      <c r="O279" s="211"/>
      <c r="P279" s="211"/>
      <c r="Q279" s="211"/>
      <c r="R279" s="211"/>
      <c r="S279" s="211"/>
      <c r="T279" s="211"/>
      <c r="U279" s="211"/>
      <c r="V279" s="211"/>
      <c r="W279" s="211"/>
      <c r="X279" s="211"/>
      <c r="Y279" s="211"/>
      <c r="Z279" s="211"/>
    </row>
    <row r="280" spans="1:26" ht="15.75" customHeight="1">
      <c r="A280" s="211"/>
      <c r="B280" s="211"/>
      <c r="C280" s="211"/>
      <c r="D280" s="211"/>
      <c r="E280" s="211"/>
      <c r="F280" s="211"/>
      <c r="G280" s="211"/>
      <c r="H280" s="211"/>
      <c r="I280" s="211"/>
      <c r="J280" s="211"/>
      <c r="K280" s="211"/>
      <c r="L280" s="211"/>
      <c r="M280" s="211"/>
      <c r="N280" s="211"/>
      <c r="O280" s="211"/>
      <c r="P280" s="211"/>
      <c r="Q280" s="211"/>
      <c r="R280" s="211"/>
      <c r="S280" s="211"/>
      <c r="T280" s="211"/>
      <c r="U280" s="211"/>
      <c r="V280" s="211"/>
      <c r="W280" s="211"/>
      <c r="X280" s="211"/>
      <c r="Y280" s="211"/>
      <c r="Z280" s="211"/>
    </row>
    <row r="281" spans="1:26" ht="15.75" customHeight="1">
      <c r="A281" s="211"/>
      <c r="B281" s="211"/>
      <c r="C281" s="211"/>
      <c r="D281" s="211"/>
      <c r="E281" s="211"/>
      <c r="F281" s="211"/>
      <c r="G281" s="211"/>
      <c r="H281" s="211"/>
      <c r="I281" s="211"/>
      <c r="J281" s="211"/>
      <c r="K281" s="211"/>
      <c r="L281" s="211"/>
      <c r="M281" s="211"/>
      <c r="N281" s="211"/>
      <c r="O281" s="211"/>
      <c r="P281" s="211"/>
      <c r="Q281" s="211"/>
      <c r="R281" s="211"/>
      <c r="S281" s="211"/>
      <c r="T281" s="211"/>
      <c r="U281" s="211"/>
      <c r="V281" s="211"/>
      <c r="W281" s="211"/>
      <c r="X281" s="211"/>
      <c r="Y281" s="211"/>
      <c r="Z281" s="211"/>
    </row>
    <row r="282" spans="1:26" ht="15.75" customHeight="1">
      <c r="A282" s="211"/>
      <c r="B282" s="211"/>
      <c r="C282" s="211"/>
      <c r="D282" s="211"/>
      <c r="E282" s="211"/>
      <c r="F282" s="211"/>
      <c r="G282" s="211"/>
      <c r="H282" s="211"/>
      <c r="I282" s="211"/>
      <c r="J282" s="211"/>
      <c r="K282" s="211"/>
      <c r="L282" s="211"/>
      <c r="M282" s="211"/>
      <c r="N282" s="211"/>
      <c r="O282" s="211"/>
      <c r="P282" s="211"/>
      <c r="Q282" s="211"/>
      <c r="R282" s="211"/>
      <c r="S282" s="211"/>
      <c r="T282" s="211"/>
      <c r="U282" s="211"/>
      <c r="V282" s="211"/>
      <c r="W282" s="211"/>
      <c r="X282" s="211"/>
      <c r="Y282" s="211"/>
      <c r="Z282" s="211"/>
    </row>
    <row r="283" spans="1:26" ht="15.75" customHeight="1">
      <c r="A283" s="211"/>
      <c r="B283" s="211"/>
      <c r="C283" s="211"/>
      <c r="D283" s="211"/>
      <c r="E283" s="211"/>
      <c r="F283" s="211"/>
      <c r="G283" s="211"/>
      <c r="H283" s="211"/>
      <c r="I283" s="211"/>
      <c r="J283" s="211"/>
      <c r="K283" s="211"/>
      <c r="L283" s="211"/>
      <c r="M283" s="211"/>
      <c r="N283" s="211"/>
      <c r="O283" s="211"/>
      <c r="P283" s="211"/>
      <c r="Q283" s="211"/>
      <c r="R283" s="211"/>
      <c r="S283" s="211"/>
      <c r="T283" s="211"/>
      <c r="U283" s="211"/>
      <c r="V283" s="211"/>
      <c r="W283" s="211"/>
      <c r="X283" s="211"/>
      <c r="Y283" s="211"/>
      <c r="Z283" s="211"/>
    </row>
    <row r="284" spans="1:26" ht="15.75" customHeight="1">
      <c r="A284" s="211"/>
      <c r="B284" s="211"/>
      <c r="C284" s="211"/>
      <c r="D284" s="211"/>
      <c r="E284" s="211"/>
      <c r="F284" s="211"/>
      <c r="G284" s="211"/>
      <c r="H284" s="211"/>
      <c r="I284" s="211"/>
      <c r="J284" s="211"/>
      <c r="K284" s="211"/>
      <c r="L284" s="211"/>
      <c r="M284" s="211"/>
      <c r="N284" s="211"/>
      <c r="O284" s="211"/>
      <c r="P284" s="211"/>
      <c r="Q284" s="211"/>
      <c r="R284" s="211"/>
      <c r="S284" s="211"/>
      <c r="T284" s="211"/>
      <c r="U284" s="211"/>
      <c r="V284" s="211"/>
      <c r="W284" s="211"/>
      <c r="X284" s="211"/>
      <c r="Y284" s="211"/>
      <c r="Z284" s="211"/>
    </row>
    <row r="285" spans="1:26" ht="15.75" customHeight="1">
      <c r="A285" s="211"/>
      <c r="B285" s="211"/>
      <c r="C285" s="211"/>
      <c r="D285" s="211"/>
      <c r="E285" s="211"/>
      <c r="F285" s="211"/>
      <c r="G285" s="211"/>
      <c r="H285" s="211"/>
      <c r="I285" s="211"/>
      <c r="J285" s="211"/>
      <c r="K285" s="211"/>
      <c r="L285" s="211"/>
      <c r="M285" s="211"/>
      <c r="N285" s="211"/>
      <c r="O285" s="211"/>
      <c r="P285" s="211"/>
      <c r="Q285" s="211"/>
      <c r="R285" s="211"/>
      <c r="S285" s="211"/>
      <c r="T285" s="211"/>
      <c r="U285" s="211"/>
      <c r="V285" s="211"/>
      <c r="W285" s="211"/>
      <c r="X285" s="211"/>
      <c r="Y285" s="211"/>
      <c r="Z285" s="211"/>
    </row>
    <row r="286" spans="1:26" ht="15.75" customHeight="1">
      <c r="A286" s="211"/>
      <c r="B286" s="211"/>
      <c r="C286" s="211"/>
      <c r="D286" s="211"/>
      <c r="E286" s="211"/>
      <c r="F286" s="211"/>
      <c r="G286" s="211"/>
      <c r="H286" s="211"/>
      <c r="I286" s="211"/>
      <c r="J286" s="211"/>
      <c r="K286" s="211"/>
      <c r="L286" s="211"/>
      <c r="M286" s="211"/>
      <c r="N286" s="211"/>
      <c r="O286" s="211"/>
      <c r="P286" s="211"/>
      <c r="Q286" s="211"/>
      <c r="R286" s="211"/>
      <c r="S286" s="211"/>
      <c r="T286" s="211"/>
      <c r="U286" s="211"/>
      <c r="V286" s="211"/>
      <c r="W286" s="211"/>
      <c r="X286" s="211"/>
      <c r="Y286" s="211"/>
      <c r="Z286" s="211"/>
    </row>
    <row r="287" spans="1:26" ht="15.75" customHeight="1">
      <c r="A287" s="211"/>
      <c r="B287" s="211"/>
      <c r="C287" s="211"/>
      <c r="D287" s="211"/>
      <c r="E287" s="211"/>
      <c r="F287" s="211"/>
      <c r="G287" s="211"/>
      <c r="H287" s="211"/>
      <c r="I287" s="211"/>
      <c r="J287" s="211"/>
      <c r="K287" s="211"/>
      <c r="L287" s="211"/>
      <c r="M287" s="211"/>
      <c r="N287" s="211"/>
      <c r="O287" s="211"/>
      <c r="P287" s="211"/>
      <c r="Q287" s="211"/>
      <c r="R287" s="211"/>
      <c r="S287" s="211"/>
      <c r="T287" s="211"/>
      <c r="U287" s="211"/>
      <c r="V287" s="211"/>
      <c r="W287" s="211"/>
      <c r="X287" s="211"/>
      <c r="Y287" s="211"/>
      <c r="Z287" s="211"/>
    </row>
    <row r="288" spans="1:26" ht="15.75" customHeight="1">
      <c r="A288" s="211"/>
      <c r="B288" s="211"/>
      <c r="C288" s="211"/>
      <c r="D288" s="211"/>
      <c r="E288" s="211"/>
      <c r="F288" s="211"/>
      <c r="G288" s="211"/>
      <c r="H288" s="211"/>
      <c r="I288" s="211"/>
      <c r="J288" s="211"/>
      <c r="K288" s="211"/>
      <c r="L288" s="211"/>
      <c r="M288" s="211"/>
      <c r="N288" s="211"/>
      <c r="O288" s="211"/>
      <c r="P288" s="211"/>
      <c r="Q288" s="211"/>
      <c r="R288" s="211"/>
      <c r="S288" s="211"/>
      <c r="T288" s="211"/>
      <c r="U288" s="211"/>
      <c r="V288" s="211"/>
      <c r="W288" s="211"/>
      <c r="X288" s="211"/>
      <c r="Y288" s="211"/>
      <c r="Z288" s="211"/>
    </row>
    <row r="289" spans="1:26" ht="15.75" customHeight="1">
      <c r="A289" s="211"/>
      <c r="B289" s="211"/>
      <c r="C289" s="211"/>
      <c r="D289" s="211"/>
      <c r="E289" s="211"/>
      <c r="F289" s="211"/>
      <c r="G289" s="211"/>
      <c r="H289" s="211"/>
      <c r="I289" s="211"/>
      <c r="J289" s="211"/>
      <c r="K289" s="211"/>
      <c r="L289" s="211"/>
      <c r="M289" s="211"/>
      <c r="N289" s="211"/>
      <c r="O289" s="211"/>
      <c r="P289" s="211"/>
      <c r="Q289" s="211"/>
      <c r="R289" s="211"/>
      <c r="S289" s="211"/>
      <c r="T289" s="211"/>
      <c r="U289" s="211"/>
      <c r="V289" s="211"/>
      <c r="W289" s="211"/>
      <c r="X289" s="211"/>
      <c r="Y289" s="211"/>
      <c r="Z289" s="211"/>
    </row>
    <row r="290" spans="1:26" ht="15.75" customHeight="1">
      <c r="A290" s="211"/>
      <c r="B290" s="211"/>
      <c r="C290" s="211"/>
      <c r="D290" s="211"/>
      <c r="E290" s="211"/>
      <c r="F290" s="211"/>
      <c r="G290" s="211"/>
      <c r="H290" s="211"/>
      <c r="I290" s="211"/>
      <c r="J290" s="211"/>
      <c r="K290" s="211"/>
      <c r="L290" s="211"/>
      <c r="M290" s="211"/>
      <c r="N290" s="211"/>
      <c r="O290" s="211"/>
      <c r="P290" s="211"/>
      <c r="Q290" s="211"/>
      <c r="R290" s="211"/>
      <c r="S290" s="211"/>
      <c r="T290" s="211"/>
      <c r="U290" s="211"/>
      <c r="V290" s="211"/>
      <c r="W290" s="211"/>
      <c r="X290" s="211"/>
      <c r="Y290" s="211"/>
      <c r="Z290" s="211"/>
    </row>
    <row r="291" spans="1:26" ht="15.75" customHeight="1">
      <c r="A291" s="211"/>
      <c r="B291" s="211"/>
      <c r="C291" s="211"/>
      <c r="D291" s="211"/>
      <c r="E291" s="211"/>
      <c r="F291" s="211"/>
      <c r="G291" s="211"/>
      <c r="H291" s="211"/>
      <c r="I291" s="211"/>
      <c r="J291" s="211"/>
      <c r="K291" s="211"/>
      <c r="L291" s="211"/>
      <c r="M291" s="211"/>
      <c r="N291" s="211"/>
      <c r="O291" s="211"/>
      <c r="P291" s="211"/>
      <c r="Q291" s="211"/>
      <c r="R291" s="211"/>
      <c r="S291" s="211"/>
      <c r="T291" s="211"/>
      <c r="U291" s="211"/>
      <c r="V291" s="211"/>
      <c r="W291" s="211"/>
      <c r="X291" s="211"/>
      <c r="Y291" s="211"/>
      <c r="Z291" s="211"/>
    </row>
    <row r="292" spans="1:26" ht="15.75" customHeight="1">
      <c r="A292" s="211"/>
      <c r="B292" s="211"/>
      <c r="C292" s="211"/>
      <c r="D292" s="211"/>
      <c r="E292" s="211"/>
      <c r="F292" s="211"/>
      <c r="G292" s="211"/>
      <c r="H292" s="211"/>
      <c r="I292" s="211"/>
      <c r="J292" s="211"/>
      <c r="K292" s="211"/>
      <c r="L292" s="211"/>
      <c r="M292" s="211"/>
      <c r="N292" s="211"/>
      <c r="O292" s="211"/>
      <c r="P292" s="211"/>
      <c r="Q292" s="211"/>
      <c r="R292" s="211"/>
      <c r="S292" s="211"/>
      <c r="T292" s="211"/>
      <c r="U292" s="211"/>
      <c r="V292" s="211"/>
      <c r="W292" s="211"/>
      <c r="X292" s="211"/>
      <c r="Y292" s="211"/>
      <c r="Z292" s="211"/>
    </row>
    <row r="293" spans="1:26" ht="15.75" customHeight="1">
      <c r="A293" s="211"/>
      <c r="B293" s="211"/>
      <c r="C293" s="211"/>
      <c r="D293" s="211"/>
      <c r="E293" s="211"/>
      <c r="F293" s="211"/>
      <c r="G293" s="211"/>
      <c r="H293" s="211"/>
      <c r="I293" s="211"/>
      <c r="J293" s="211"/>
      <c r="K293" s="211"/>
      <c r="L293" s="211"/>
      <c r="M293" s="211"/>
      <c r="N293" s="211"/>
      <c r="O293" s="211"/>
      <c r="P293" s="211"/>
      <c r="Q293" s="211"/>
      <c r="R293" s="211"/>
      <c r="S293" s="211"/>
      <c r="T293" s="211"/>
      <c r="U293" s="211"/>
      <c r="V293" s="211"/>
      <c r="W293" s="211"/>
      <c r="X293" s="211"/>
      <c r="Y293" s="211"/>
      <c r="Z293" s="211"/>
    </row>
    <row r="294" spans="1:26" ht="15.75" customHeight="1">
      <c r="A294" s="211"/>
      <c r="B294" s="211"/>
      <c r="C294" s="211"/>
      <c r="D294" s="211"/>
      <c r="E294" s="211"/>
      <c r="F294" s="211"/>
      <c r="G294" s="211"/>
      <c r="H294" s="211"/>
      <c r="I294" s="211"/>
      <c r="J294" s="211"/>
      <c r="K294" s="211"/>
      <c r="L294" s="211"/>
      <c r="M294" s="211"/>
      <c r="N294" s="211"/>
      <c r="O294" s="211"/>
      <c r="P294" s="211"/>
      <c r="Q294" s="211"/>
      <c r="R294" s="211"/>
      <c r="S294" s="211"/>
      <c r="T294" s="211"/>
      <c r="U294" s="211"/>
      <c r="V294" s="211"/>
      <c r="W294" s="211"/>
      <c r="X294" s="211"/>
      <c r="Y294" s="211"/>
      <c r="Z294" s="211"/>
    </row>
    <row r="295" spans="1:26" ht="15.75" customHeight="1">
      <c r="A295" s="211"/>
      <c r="B295" s="211"/>
      <c r="C295" s="211"/>
      <c r="D295" s="211"/>
      <c r="E295" s="211"/>
      <c r="F295" s="211"/>
      <c r="G295" s="211"/>
      <c r="H295" s="211"/>
      <c r="I295" s="211"/>
      <c r="J295" s="211"/>
      <c r="K295" s="211"/>
      <c r="L295" s="211"/>
      <c r="M295" s="211"/>
      <c r="N295" s="211"/>
      <c r="O295" s="211"/>
      <c r="P295" s="211"/>
      <c r="Q295" s="211"/>
      <c r="R295" s="211"/>
      <c r="S295" s="211"/>
      <c r="T295" s="211"/>
      <c r="U295" s="211"/>
      <c r="V295" s="211"/>
      <c r="W295" s="211"/>
      <c r="X295" s="211"/>
      <c r="Y295" s="211"/>
      <c r="Z295" s="211"/>
    </row>
    <row r="296" spans="1:26" ht="15.75" customHeight="1">
      <c r="A296" s="211"/>
      <c r="B296" s="211"/>
      <c r="C296" s="211"/>
      <c r="D296" s="211"/>
      <c r="E296" s="211"/>
      <c r="F296" s="211"/>
      <c r="G296" s="211"/>
      <c r="H296" s="211"/>
      <c r="I296" s="211"/>
      <c r="J296" s="211"/>
      <c r="K296" s="211"/>
      <c r="L296" s="211"/>
      <c r="M296" s="211"/>
      <c r="N296" s="211"/>
      <c r="O296" s="211"/>
      <c r="P296" s="211"/>
      <c r="Q296" s="211"/>
      <c r="R296" s="211"/>
      <c r="S296" s="211"/>
      <c r="T296" s="211"/>
      <c r="U296" s="211"/>
      <c r="V296" s="211"/>
      <c r="W296" s="211"/>
      <c r="X296" s="211"/>
      <c r="Y296" s="211"/>
      <c r="Z296" s="211"/>
    </row>
    <row r="297" spans="1:26" ht="15.75" customHeight="1">
      <c r="A297" s="211"/>
      <c r="B297" s="211"/>
      <c r="C297" s="211"/>
      <c r="D297" s="211"/>
      <c r="E297" s="211"/>
      <c r="F297" s="211"/>
      <c r="G297" s="211"/>
      <c r="H297" s="211"/>
      <c r="I297" s="211"/>
      <c r="J297" s="211"/>
      <c r="K297" s="211"/>
      <c r="L297" s="211"/>
      <c r="M297" s="211"/>
      <c r="N297" s="211"/>
      <c r="O297" s="211"/>
      <c r="P297" s="211"/>
      <c r="Q297" s="211"/>
      <c r="R297" s="211"/>
      <c r="S297" s="211"/>
      <c r="T297" s="211"/>
      <c r="U297" s="211"/>
      <c r="V297" s="211"/>
      <c r="W297" s="211"/>
      <c r="X297" s="211"/>
      <c r="Y297" s="211"/>
      <c r="Z297" s="211"/>
    </row>
    <row r="298" spans="1:26" ht="15.75" customHeight="1">
      <c r="A298" s="211"/>
      <c r="B298" s="211"/>
      <c r="C298" s="211"/>
      <c r="D298" s="211"/>
      <c r="E298" s="211"/>
      <c r="F298" s="211"/>
      <c r="G298" s="211"/>
      <c r="H298" s="211"/>
      <c r="I298" s="211"/>
      <c r="J298" s="211"/>
      <c r="K298" s="211"/>
      <c r="L298" s="211"/>
      <c r="M298" s="211"/>
      <c r="N298" s="211"/>
      <c r="O298" s="211"/>
      <c r="P298" s="211"/>
      <c r="Q298" s="211"/>
      <c r="R298" s="211"/>
      <c r="S298" s="211"/>
      <c r="T298" s="211"/>
      <c r="U298" s="211"/>
      <c r="V298" s="211"/>
      <c r="W298" s="211"/>
      <c r="X298" s="211"/>
      <c r="Y298" s="211"/>
      <c r="Z298" s="211"/>
    </row>
    <row r="299" spans="1:26" ht="15.75" customHeight="1">
      <c r="A299" s="211"/>
      <c r="B299" s="211"/>
      <c r="C299" s="211"/>
      <c r="D299" s="211"/>
      <c r="E299" s="211"/>
      <c r="F299" s="211"/>
      <c r="G299" s="211"/>
      <c r="H299" s="211"/>
      <c r="I299" s="211"/>
      <c r="J299" s="211"/>
      <c r="K299" s="211"/>
      <c r="L299" s="211"/>
      <c r="M299" s="211"/>
      <c r="N299" s="211"/>
      <c r="O299" s="211"/>
      <c r="P299" s="211"/>
      <c r="Q299" s="211"/>
      <c r="R299" s="211"/>
      <c r="S299" s="211"/>
      <c r="T299" s="211"/>
      <c r="U299" s="211"/>
      <c r="V299" s="211"/>
      <c r="W299" s="211"/>
      <c r="X299" s="211"/>
      <c r="Y299" s="211"/>
      <c r="Z299" s="211"/>
    </row>
    <row r="300" spans="1:26" ht="15.75" customHeight="1">
      <c r="A300" s="211"/>
      <c r="B300" s="211"/>
      <c r="C300" s="211"/>
      <c r="D300" s="211"/>
      <c r="E300" s="211"/>
      <c r="F300" s="211"/>
      <c r="G300" s="211"/>
      <c r="H300" s="211"/>
      <c r="I300" s="211"/>
      <c r="J300" s="211"/>
      <c r="K300" s="211"/>
      <c r="L300" s="211"/>
      <c r="M300" s="211"/>
      <c r="N300" s="211"/>
      <c r="O300" s="211"/>
      <c r="P300" s="211"/>
      <c r="Q300" s="211"/>
      <c r="R300" s="211"/>
      <c r="S300" s="211"/>
      <c r="T300" s="211"/>
      <c r="U300" s="211"/>
      <c r="V300" s="211"/>
      <c r="W300" s="211"/>
      <c r="X300" s="211"/>
      <c r="Y300" s="211"/>
      <c r="Z300" s="211"/>
    </row>
    <row r="301" spans="1:26" ht="15.75" customHeight="1">
      <c r="A301" s="211"/>
      <c r="B301" s="211"/>
      <c r="C301" s="211"/>
      <c r="D301" s="211"/>
      <c r="E301" s="211"/>
      <c r="F301" s="211"/>
      <c r="G301" s="211"/>
      <c r="H301" s="211"/>
      <c r="I301" s="211"/>
      <c r="J301" s="211"/>
      <c r="K301" s="211"/>
      <c r="L301" s="211"/>
      <c r="M301" s="211"/>
      <c r="N301" s="211"/>
      <c r="O301" s="211"/>
      <c r="P301" s="211"/>
      <c r="Q301" s="211"/>
      <c r="R301" s="211"/>
      <c r="S301" s="211"/>
      <c r="T301" s="211"/>
      <c r="U301" s="211"/>
      <c r="V301" s="211"/>
      <c r="W301" s="211"/>
      <c r="X301" s="211"/>
      <c r="Y301" s="211"/>
      <c r="Z301" s="211"/>
    </row>
    <row r="302" spans="1:26" ht="15.75" customHeight="1">
      <c r="A302" s="211"/>
      <c r="B302" s="211"/>
      <c r="C302" s="211"/>
      <c r="D302" s="211"/>
      <c r="E302" s="211"/>
      <c r="F302" s="211"/>
      <c r="G302" s="211"/>
      <c r="H302" s="211"/>
      <c r="I302" s="211"/>
      <c r="J302" s="211"/>
      <c r="K302" s="211"/>
      <c r="L302" s="211"/>
      <c r="M302" s="211"/>
      <c r="N302" s="211"/>
      <c r="O302" s="211"/>
      <c r="P302" s="211"/>
      <c r="Q302" s="211"/>
      <c r="R302" s="211"/>
      <c r="S302" s="211"/>
      <c r="T302" s="211"/>
      <c r="U302" s="211"/>
      <c r="V302" s="211"/>
      <c r="W302" s="211"/>
      <c r="X302" s="211"/>
      <c r="Y302" s="211"/>
      <c r="Z302" s="211"/>
    </row>
    <row r="303" spans="1:26" ht="15.75" customHeight="1">
      <c r="A303" s="211"/>
      <c r="B303" s="211"/>
      <c r="C303" s="211"/>
      <c r="D303" s="211"/>
      <c r="E303" s="211"/>
      <c r="F303" s="211"/>
      <c r="G303" s="211"/>
      <c r="H303" s="211"/>
      <c r="I303" s="211"/>
      <c r="J303" s="211"/>
      <c r="K303" s="211"/>
      <c r="L303" s="211"/>
      <c r="M303" s="211"/>
      <c r="N303" s="211"/>
      <c r="O303" s="211"/>
      <c r="P303" s="211"/>
      <c r="Q303" s="211"/>
      <c r="R303" s="211"/>
      <c r="S303" s="211"/>
      <c r="T303" s="211"/>
      <c r="U303" s="211"/>
      <c r="V303" s="211"/>
      <c r="W303" s="211"/>
      <c r="X303" s="211"/>
      <c r="Y303" s="211"/>
      <c r="Z303" s="211"/>
    </row>
    <row r="304" spans="1:26" ht="15.75" customHeight="1">
      <c r="A304" s="211"/>
      <c r="B304" s="211"/>
      <c r="C304" s="211"/>
      <c r="D304" s="211"/>
      <c r="E304" s="211"/>
      <c r="F304" s="211"/>
      <c r="G304" s="211"/>
      <c r="H304" s="211"/>
      <c r="I304" s="211"/>
      <c r="J304" s="211"/>
      <c r="K304" s="211"/>
      <c r="L304" s="211"/>
      <c r="M304" s="211"/>
      <c r="N304" s="211"/>
      <c r="O304" s="211"/>
      <c r="P304" s="211"/>
      <c r="Q304" s="211"/>
      <c r="R304" s="211"/>
      <c r="S304" s="211"/>
      <c r="T304" s="211"/>
      <c r="U304" s="211"/>
      <c r="V304" s="211"/>
      <c r="W304" s="211"/>
      <c r="X304" s="211"/>
      <c r="Y304" s="211"/>
      <c r="Z304" s="211"/>
    </row>
    <row r="305" spans="1:26" ht="15.75" customHeight="1">
      <c r="A305" s="211"/>
      <c r="B305" s="211"/>
      <c r="C305" s="211"/>
      <c r="D305" s="211"/>
      <c r="E305" s="211"/>
      <c r="F305" s="211"/>
      <c r="G305" s="211"/>
      <c r="H305" s="211"/>
      <c r="I305" s="211"/>
      <c r="J305" s="211"/>
      <c r="K305" s="211"/>
      <c r="L305" s="211"/>
      <c r="M305" s="211"/>
      <c r="N305" s="211"/>
      <c r="O305" s="211"/>
      <c r="P305" s="211"/>
      <c r="Q305" s="211"/>
      <c r="R305" s="211"/>
      <c r="S305" s="211"/>
      <c r="T305" s="211"/>
      <c r="U305" s="211"/>
      <c r="V305" s="211"/>
      <c r="W305" s="211"/>
      <c r="X305" s="211"/>
      <c r="Y305" s="211"/>
      <c r="Z305" s="211"/>
    </row>
    <row r="306" spans="1:26" ht="15.75" customHeight="1">
      <c r="A306" s="211"/>
      <c r="B306" s="211"/>
      <c r="C306" s="211"/>
      <c r="D306" s="211"/>
      <c r="E306" s="211"/>
      <c r="F306" s="211"/>
      <c r="G306" s="211"/>
      <c r="H306" s="211"/>
      <c r="I306" s="211"/>
      <c r="J306" s="211"/>
      <c r="K306" s="211"/>
      <c r="L306" s="211"/>
      <c r="M306" s="211"/>
      <c r="N306" s="211"/>
      <c r="O306" s="211"/>
      <c r="P306" s="211"/>
      <c r="Q306" s="211"/>
      <c r="R306" s="211"/>
      <c r="S306" s="211"/>
      <c r="T306" s="211"/>
      <c r="U306" s="211"/>
      <c r="V306" s="211"/>
      <c r="W306" s="211"/>
      <c r="X306" s="211"/>
      <c r="Y306" s="211"/>
      <c r="Z306" s="211"/>
    </row>
    <row r="307" spans="1:26" ht="15.75" customHeight="1">
      <c r="A307" s="211"/>
      <c r="B307" s="211"/>
      <c r="C307" s="211"/>
      <c r="D307" s="211"/>
      <c r="E307" s="211"/>
      <c r="F307" s="211"/>
      <c r="G307" s="211"/>
      <c r="H307" s="211"/>
      <c r="I307" s="211"/>
      <c r="J307" s="211"/>
      <c r="K307" s="211"/>
      <c r="L307" s="211"/>
      <c r="M307" s="211"/>
      <c r="N307" s="211"/>
      <c r="O307" s="211"/>
      <c r="P307" s="211"/>
      <c r="Q307" s="211"/>
      <c r="R307" s="211"/>
      <c r="S307" s="211"/>
      <c r="T307" s="211"/>
      <c r="U307" s="211"/>
      <c r="V307" s="211"/>
      <c r="W307" s="211"/>
      <c r="X307" s="211"/>
      <c r="Y307" s="211"/>
      <c r="Z307" s="211"/>
    </row>
    <row r="308" spans="1:26" ht="15.75" customHeight="1">
      <c r="A308" s="211"/>
      <c r="B308" s="211"/>
      <c r="C308" s="211"/>
      <c r="D308" s="211"/>
      <c r="E308" s="211"/>
      <c r="F308" s="211"/>
      <c r="G308" s="211"/>
      <c r="H308" s="211"/>
      <c r="I308" s="211"/>
      <c r="J308" s="211"/>
      <c r="K308" s="211"/>
      <c r="L308" s="211"/>
      <c r="M308" s="211"/>
      <c r="N308" s="211"/>
      <c r="O308" s="211"/>
      <c r="P308" s="211"/>
      <c r="Q308" s="211"/>
      <c r="R308" s="211"/>
      <c r="S308" s="211"/>
      <c r="T308" s="211"/>
      <c r="U308" s="211"/>
      <c r="V308" s="211"/>
      <c r="W308" s="211"/>
      <c r="X308" s="211"/>
      <c r="Y308" s="211"/>
      <c r="Z308" s="211"/>
    </row>
    <row r="309" spans="1:26" ht="15.75" customHeight="1">
      <c r="A309" s="211"/>
      <c r="B309" s="211"/>
      <c r="C309" s="211"/>
      <c r="D309" s="211"/>
      <c r="E309" s="211"/>
      <c r="F309" s="211"/>
      <c r="G309" s="211"/>
      <c r="H309" s="211"/>
      <c r="I309" s="211"/>
      <c r="J309" s="211"/>
      <c r="K309" s="211"/>
      <c r="L309" s="211"/>
      <c r="M309" s="211"/>
      <c r="N309" s="211"/>
      <c r="O309" s="211"/>
      <c r="P309" s="211"/>
      <c r="Q309" s="211"/>
      <c r="R309" s="211"/>
      <c r="S309" s="211"/>
      <c r="T309" s="211"/>
      <c r="U309" s="211"/>
      <c r="V309" s="211"/>
      <c r="W309" s="211"/>
      <c r="X309" s="211"/>
      <c r="Y309" s="211"/>
      <c r="Z309" s="211"/>
    </row>
    <row r="310" spans="1:26" ht="15.75" customHeight="1">
      <c r="A310" s="211"/>
      <c r="B310" s="211"/>
      <c r="C310" s="211"/>
      <c r="D310" s="211"/>
      <c r="E310" s="211"/>
      <c r="F310" s="211"/>
      <c r="G310" s="211"/>
      <c r="H310" s="211"/>
      <c r="I310" s="211"/>
      <c r="J310" s="211"/>
      <c r="K310" s="211"/>
      <c r="L310" s="211"/>
      <c r="M310" s="211"/>
      <c r="N310" s="211"/>
      <c r="O310" s="211"/>
      <c r="P310" s="211"/>
      <c r="Q310" s="211"/>
      <c r="R310" s="211"/>
      <c r="S310" s="211"/>
      <c r="T310" s="211"/>
      <c r="U310" s="211"/>
      <c r="V310" s="211"/>
      <c r="W310" s="211"/>
      <c r="X310" s="211"/>
      <c r="Y310" s="211"/>
      <c r="Z310" s="211"/>
    </row>
    <row r="311" spans="1:26" ht="15.75" customHeight="1">
      <c r="A311" s="211"/>
      <c r="B311" s="211"/>
      <c r="C311" s="211"/>
      <c r="D311" s="211"/>
      <c r="E311" s="211"/>
      <c r="F311" s="211"/>
      <c r="G311" s="211"/>
      <c r="H311" s="211"/>
      <c r="I311" s="211"/>
      <c r="J311" s="211"/>
      <c r="K311" s="211"/>
      <c r="L311" s="211"/>
      <c r="M311" s="211"/>
      <c r="N311" s="211"/>
      <c r="O311" s="211"/>
      <c r="P311" s="211"/>
      <c r="Q311" s="211"/>
      <c r="R311" s="211"/>
      <c r="S311" s="211"/>
      <c r="T311" s="211"/>
      <c r="U311" s="211"/>
      <c r="V311" s="211"/>
      <c r="W311" s="211"/>
      <c r="X311" s="211"/>
      <c r="Y311" s="211"/>
      <c r="Z311" s="211"/>
    </row>
    <row r="312" spans="1:26" ht="15.75" customHeight="1">
      <c r="A312" s="211"/>
      <c r="B312" s="211"/>
      <c r="C312" s="211"/>
      <c r="D312" s="211"/>
      <c r="E312" s="211"/>
      <c r="F312" s="211"/>
      <c r="G312" s="211"/>
      <c r="H312" s="211"/>
      <c r="I312" s="211"/>
      <c r="J312" s="211"/>
      <c r="K312" s="211"/>
      <c r="L312" s="211"/>
      <c r="M312" s="211"/>
      <c r="N312" s="211"/>
      <c r="O312" s="211"/>
      <c r="P312" s="211"/>
      <c r="Q312" s="211"/>
      <c r="R312" s="211"/>
      <c r="S312" s="211"/>
      <c r="T312" s="211"/>
      <c r="U312" s="211"/>
      <c r="V312" s="211"/>
      <c r="W312" s="211"/>
      <c r="X312" s="211"/>
      <c r="Y312" s="211"/>
      <c r="Z312" s="211"/>
    </row>
    <row r="313" spans="1:26" ht="15.75" customHeight="1">
      <c r="A313" s="211"/>
      <c r="B313" s="211"/>
      <c r="C313" s="211"/>
      <c r="D313" s="211"/>
      <c r="E313" s="211"/>
      <c r="F313" s="211"/>
      <c r="G313" s="211"/>
      <c r="H313" s="211"/>
      <c r="I313" s="211"/>
      <c r="J313" s="211"/>
      <c r="K313" s="211"/>
      <c r="L313" s="211"/>
      <c r="M313" s="211"/>
      <c r="N313" s="211"/>
      <c r="O313" s="211"/>
      <c r="P313" s="211"/>
      <c r="Q313" s="211"/>
      <c r="R313" s="211"/>
      <c r="S313" s="211"/>
      <c r="T313" s="211"/>
      <c r="U313" s="211"/>
      <c r="V313" s="211"/>
      <c r="W313" s="211"/>
      <c r="X313" s="211"/>
      <c r="Y313" s="211"/>
      <c r="Z313" s="211"/>
    </row>
    <row r="314" spans="1:26" ht="15.75" customHeight="1">
      <c r="A314" s="211"/>
      <c r="B314" s="211"/>
      <c r="C314" s="211"/>
      <c r="D314" s="211"/>
      <c r="E314" s="211"/>
      <c r="F314" s="211"/>
      <c r="G314" s="211"/>
      <c r="H314" s="211"/>
      <c r="I314" s="211"/>
      <c r="J314" s="211"/>
      <c r="K314" s="211"/>
      <c r="L314" s="211"/>
      <c r="M314" s="211"/>
      <c r="N314" s="211"/>
      <c r="O314" s="211"/>
      <c r="P314" s="211"/>
      <c r="Q314" s="211"/>
      <c r="R314" s="211"/>
      <c r="S314" s="211"/>
      <c r="T314" s="211"/>
      <c r="U314" s="211"/>
      <c r="V314" s="211"/>
      <c r="W314" s="211"/>
      <c r="X314" s="211"/>
      <c r="Y314" s="211"/>
      <c r="Z314" s="211"/>
    </row>
    <row r="315" spans="1:26" ht="15.75" customHeight="1">
      <c r="A315" s="211"/>
      <c r="B315" s="211"/>
      <c r="C315" s="211"/>
      <c r="D315" s="211"/>
      <c r="E315" s="211"/>
      <c r="F315" s="211"/>
      <c r="G315" s="211"/>
      <c r="H315" s="211"/>
      <c r="I315" s="211"/>
      <c r="J315" s="211"/>
      <c r="K315" s="211"/>
      <c r="L315" s="211"/>
      <c r="M315" s="211"/>
      <c r="N315" s="211"/>
      <c r="O315" s="211"/>
      <c r="P315" s="211"/>
      <c r="Q315" s="211"/>
      <c r="R315" s="211"/>
      <c r="S315" s="211"/>
      <c r="T315" s="211"/>
      <c r="U315" s="211"/>
      <c r="V315" s="211"/>
      <c r="W315" s="211"/>
      <c r="X315" s="211"/>
      <c r="Y315" s="211"/>
      <c r="Z315" s="211"/>
    </row>
    <row r="316" spans="1:26" ht="15.75" customHeight="1">
      <c r="A316" s="211"/>
      <c r="B316" s="211"/>
      <c r="C316" s="211"/>
      <c r="D316" s="211"/>
      <c r="E316" s="211"/>
      <c r="F316" s="211"/>
      <c r="G316" s="211"/>
      <c r="H316" s="211"/>
      <c r="I316" s="211"/>
      <c r="J316" s="211"/>
      <c r="K316" s="211"/>
      <c r="L316" s="211"/>
      <c r="M316" s="211"/>
      <c r="N316" s="211"/>
      <c r="O316" s="211"/>
      <c r="P316" s="211"/>
      <c r="Q316" s="211"/>
      <c r="R316" s="211"/>
      <c r="S316" s="211"/>
      <c r="T316" s="211"/>
      <c r="U316" s="211"/>
      <c r="V316" s="211"/>
      <c r="W316" s="211"/>
      <c r="X316" s="211"/>
      <c r="Y316" s="211"/>
      <c r="Z316" s="211"/>
    </row>
    <row r="317" spans="1:26" ht="15.75" customHeight="1">
      <c r="A317" s="211"/>
      <c r="B317" s="211"/>
      <c r="C317" s="211"/>
      <c r="D317" s="211"/>
      <c r="E317" s="211"/>
      <c r="F317" s="211"/>
      <c r="G317" s="211"/>
      <c r="H317" s="211"/>
      <c r="I317" s="211"/>
      <c r="J317" s="211"/>
      <c r="K317" s="211"/>
      <c r="L317" s="211"/>
      <c r="M317" s="211"/>
      <c r="N317" s="211"/>
      <c r="O317" s="211"/>
      <c r="P317" s="211"/>
      <c r="Q317" s="211"/>
      <c r="R317" s="211"/>
      <c r="S317" s="211"/>
      <c r="T317" s="211"/>
      <c r="U317" s="211"/>
      <c r="V317" s="211"/>
      <c r="W317" s="211"/>
      <c r="X317" s="211"/>
      <c r="Y317" s="211"/>
      <c r="Z317" s="211"/>
    </row>
    <row r="318" spans="1:26" ht="15.75" customHeight="1">
      <c r="A318" s="211"/>
      <c r="B318" s="211"/>
      <c r="C318" s="211"/>
      <c r="D318" s="211"/>
      <c r="E318" s="211"/>
      <c r="F318" s="211"/>
      <c r="G318" s="211"/>
      <c r="H318" s="211"/>
      <c r="I318" s="211"/>
      <c r="J318" s="211"/>
      <c r="K318" s="211"/>
      <c r="L318" s="211"/>
      <c r="M318" s="211"/>
      <c r="N318" s="211"/>
      <c r="O318" s="211"/>
      <c r="P318" s="211"/>
      <c r="Q318" s="211"/>
      <c r="R318" s="211"/>
      <c r="S318" s="211"/>
      <c r="T318" s="211"/>
      <c r="U318" s="211"/>
      <c r="V318" s="211"/>
      <c r="W318" s="211"/>
      <c r="X318" s="211"/>
      <c r="Y318" s="211"/>
      <c r="Z318" s="211"/>
    </row>
    <row r="319" spans="1:26" ht="15.75" customHeight="1">
      <c r="A319" s="211"/>
      <c r="B319" s="211"/>
      <c r="C319" s="211"/>
      <c r="D319" s="211"/>
      <c r="E319" s="211"/>
      <c r="F319" s="211"/>
      <c r="G319" s="211"/>
      <c r="H319" s="211"/>
      <c r="I319" s="211"/>
      <c r="J319" s="211"/>
      <c r="K319" s="211"/>
      <c r="L319" s="211"/>
      <c r="M319" s="211"/>
      <c r="N319" s="211"/>
      <c r="O319" s="211"/>
      <c r="P319" s="211"/>
      <c r="Q319" s="211"/>
      <c r="R319" s="211"/>
      <c r="S319" s="211"/>
      <c r="T319" s="211"/>
      <c r="U319" s="211"/>
      <c r="V319" s="211"/>
      <c r="W319" s="211"/>
      <c r="X319" s="211"/>
      <c r="Y319" s="211"/>
      <c r="Z319" s="211"/>
    </row>
    <row r="320" spans="1:26" ht="15.75" customHeight="1">
      <c r="A320" s="211"/>
      <c r="B320" s="211"/>
      <c r="C320" s="211"/>
      <c r="D320" s="211"/>
      <c r="E320" s="211"/>
      <c r="F320" s="211"/>
      <c r="G320" s="211"/>
      <c r="H320" s="211"/>
      <c r="I320" s="211"/>
      <c r="J320" s="211"/>
      <c r="K320" s="211"/>
      <c r="L320" s="211"/>
      <c r="M320" s="211"/>
      <c r="N320" s="211"/>
      <c r="O320" s="211"/>
      <c r="P320" s="211"/>
      <c r="Q320" s="211"/>
      <c r="R320" s="211"/>
      <c r="S320" s="211"/>
      <c r="T320" s="211"/>
      <c r="U320" s="211"/>
      <c r="V320" s="211"/>
      <c r="W320" s="211"/>
      <c r="X320" s="211"/>
      <c r="Y320" s="211"/>
      <c r="Z320" s="211"/>
    </row>
    <row r="321" spans="1:26" ht="15.75" customHeight="1">
      <c r="A321" s="211"/>
      <c r="B321" s="211"/>
      <c r="C321" s="211"/>
      <c r="D321" s="211"/>
      <c r="E321" s="211"/>
      <c r="F321" s="211"/>
      <c r="G321" s="211"/>
      <c r="H321" s="211"/>
      <c r="I321" s="211"/>
      <c r="J321" s="211"/>
      <c r="K321" s="211"/>
      <c r="L321" s="211"/>
      <c r="M321" s="211"/>
      <c r="N321" s="211"/>
      <c r="O321" s="211"/>
      <c r="P321" s="211"/>
      <c r="Q321" s="211"/>
      <c r="R321" s="211"/>
      <c r="S321" s="211"/>
      <c r="T321" s="211"/>
      <c r="U321" s="211"/>
      <c r="V321" s="211"/>
      <c r="W321" s="211"/>
      <c r="X321" s="211"/>
      <c r="Y321" s="211"/>
      <c r="Z321" s="211"/>
    </row>
    <row r="322" spans="1:26" ht="15.75" customHeight="1">
      <c r="A322" s="211"/>
      <c r="B322" s="211"/>
      <c r="C322" s="211"/>
      <c r="D322" s="211"/>
      <c r="E322" s="211"/>
      <c r="F322" s="211"/>
      <c r="G322" s="211"/>
      <c r="H322" s="211"/>
      <c r="I322" s="211"/>
      <c r="J322" s="211"/>
      <c r="K322" s="211"/>
      <c r="L322" s="211"/>
      <c r="M322" s="211"/>
      <c r="N322" s="211"/>
      <c r="O322" s="211"/>
      <c r="P322" s="211"/>
      <c r="Q322" s="211"/>
      <c r="R322" s="211"/>
      <c r="S322" s="211"/>
      <c r="T322" s="211"/>
      <c r="U322" s="211"/>
      <c r="V322" s="211"/>
      <c r="W322" s="211"/>
      <c r="X322" s="211"/>
      <c r="Y322" s="211"/>
      <c r="Z322" s="211"/>
    </row>
    <row r="323" spans="1:26" ht="15.75" customHeight="1">
      <c r="A323" s="211"/>
      <c r="B323" s="211"/>
      <c r="C323" s="211"/>
      <c r="D323" s="211"/>
      <c r="E323" s="211"/>
      <c r="F323" s="211"/>
      <c r="G323" s="211"/>
      <c r="H323" s="211"/>
      <c r="I323" s="211"/>
      <c r="J323" s="211"/>
      <c r="K323" s="211"/>
      <c r="L323" s="211"/>
      <c r="M323" s="211"/>
      <c r="N323" s="211"/>
      <c r="O323" s="211"/>
      <c r="P323" s="211"/>
      <c r="Q323" s="211"/>
      <c r="R323" s="211"/>
      <c r="S323" s="211"/>
      <c r="T323" s="211"/>
      <c r="U323" s="211"/>
      <c r="V323" s="211"/>
      <c r="W323" s="211"/>
      <c r="X323" s="211"/>
      <c r="Y323" s="211"/>
      <c r="Z323" s="211"/>
    </row>
    <row r="324" spans="1:26" ht="15.75" customHeight="1">
      <c r="A324" s="211"/>
      <c r="B324" s="211"/>
      <c r="C324" s="211"/>
      <c r="D324" s="211"/>
      <c r="E324" s="211"/>
      <c r="F324" s="211"/>
      <c r="G324" s="211"/>
      <c r="H324" s="211"/>
      <c r="I324" s="211"/>
      <c r="J324" s="211"/>
      <c r="K324" s="211"/>
      <c r="L324" s="211"/>
      <c r="M324" s="211"/>
      <c r="N324" s="211"/>
      <c r="O324" s="211"/>
      <c r="P324" s="211"/>
      <c r="Q324" s="211"/>
      <c r="R324" s="211"/>
      <c r="S324" s="211"/>
      <c r="T324" s="211"/>
      <c r="U324" s="211"/>
      <c r="V324" s="211"/>
      <c r="W324" s="211"/>
      <c r="X324" s="211"/>
      <c r="Y324" s="211"/>
      <c r="Z324" s="211"/>
    </row>
    <row r="325" spans="1:26" ht="15.75" customHeight="1">
      <c r="A325" s="211"/>
      <c r="B325" s="211"/>
      <c r="C325" s="211"/>
      <c r="D325" s="211"/>
      <c r="E325" s="211"/>
      <c r="F325" s="211"/>
      <c r="G325" s="211"/>
      <c r="H325" s="211"/>
      <c r="I325" s="211"/>
      <c r="J325" s="211"/>
      <c r="K325" s="211"/>
      <c r="L325" s="211"/>
      <c r="M325" s="211"/>
      <c r="N325" s="211"/>
      <c r="O325" s="211"/>
      <c r="P325" s="211"/>
      <c r="Q325" s="211"/>
      <c r="R325" s="211"/>
      <c r="S325" s="211"/>
      <c r="T325" s="211"/>
      <c r="U325" s="211"/>
      <c r="V325" s="211"/>
      <c r="W325" s="211"/>
      <c r="X325" s="211"/>
      <c r="Y325" s="211"/>
      <c r="Z325" s="211"/>
    </row>
    <row r="326" spans="1:26" ht="15.75" customHeight="1">
      <c r="A326" s="211"/>
      <c r="B326" s="211"/>
      <c r="C326" s="211"/>
      <c r="D326" s="211"/>
      <c r="E326" s="211"/>
      <c r="F326" s="211"/>
      <c r="G326" s="211"/>
      <c r="H326" s="211"/>
      <c r="I326" s="211"/>
      <c r="J326" s="211"/>
      <c r="K326" s="211"/>
      <c r="L326" s="211"/>
      <c r="M326" s="211"/>
      <c r="N326" s="211"/>
      <c r="O326" s="211"/>
      <c r="P326" s="211"/>
      <c r="Q326" s="211"/>
      <c r="R326" s="211"/>
      <c r="S326" s="211"/>
      <c r="T326" s="211"/>
      <c r="U326" s="211"/>
      <c r="V326" s="211"/>
      <c r="W326" s="211"/>
      <c r="X326" s="211"/>
      <c r="Y326" s="211"/>
      <c r="Z326" s="211"/>
    </row>
    <row r="327" spans="1:26" ht="15.75" customHeight="1">
      <c r="A327" s="211"/>
      <c r="B327" s="211"/>
      <c r="C327" s="211"/>
      <c r="D327" s="211"/>
      <c r="E327" s="211"/>
      <c r="F327" s="211"/>
      <c r="G327" s="211"/>
      <c r="H327" s="211"/>
      <c r="I327" s="211"/>
      <c r="J327" s="211"/>
      <c r="K327" s="211"/>
      <c r="L327" s="211"/>
      <c r="M327" s="211"/>
      <c r="N327" s="211"/>
      <c r="O327" s="211"/>
      <c r="P327" s="211"/>
      <c r="Q327" s="211"/>
      <c r="R327" s="211"/>
      <c r="S327" s="211"/>
      <c r="T327" s="211"/>
      <c r="U327" s="211"/>
      <c r="V327" s="211"/>
      <c r="W327" s="211"/>
      <c r="X327" s="211"/>
      <c r="Y327" s="211"/>
      <c r="Z327" s="211"/>
    </row>
    <row r="328" spans="1:26" ht="15.75" customHeight="1">
      <c r="A328" s="211"/>
      <c r="B328" s="211"/>
      <c r="C328" s="211"/>
      <c r="D328" s="211"/>
      <c r="E328" s="211"/>
      <c r="F328" s="211"/>
      <c r="G328" s="211"/>
      <c r="H328" s="211"/>
      <c r="I328" s="211"/>
      <c r="J328" s="211"/>
      <c r="K328" s="211"/>
      <c r="L328" s="211"/>
      <c r="M328" s="211"/>
      <c r="N328" s="211"/>
      <c r="O328" s="211"/>
      <c r="P328" s="211"/>
      <c r="Q328" s="211"/>
      <c r="R328" s="211"/>
      <c r="S328" s="211"/>
      <c r="T328" s="211"/>
      <c r="U328" s="211"/>
      <c r="V328" s="211"/>
      <c r="W328" s="211"/>
      <c r="X328" s="211"/>
      <c r="Y328" s="211"/>
      <c r="Z328" s="211"/>
    </row>
    <row r="329" spans="1:26" ht="15.75" customHeight="1">
      <c r="A329" s="211"/>
      <c r="B329" s="211"/>
      <c r="C329" s="211"/>
      <c r="D329" s="211"/>
      <c r="E329" s="211"/>
      <c r="F329" s="211"/>
      <c r="G329" s="211"/>
      <c r="H329" s="211"/>
      <c r="I329" s="211"/>
      <c r="J329" s="211"/>
      <c r="K329" s="211"/>
      <c r="L329" s="211"/>
      <c r="M329" s="211"/>
      <c r="N329" s="211"/>
      <c r="O329" s="211"/>
      <c r="P329" s="211"/>
      <c r="Q329" s="211"/>
      <c r="R329" s="211"/>
      <c r="S329" s="211"/>
      <c r="T329" s="211"/>
      <c r="U329" s="211"/>
      <c r="V329" s="211"/>
      <c r="W329" s="211"/>
      <c r="X329" s="211"/>
      <c r="Y329" s="211"/>
      <c r="Z329" s="211"/>
    </row>
    <row r="330" spans="1:26" ht="15.75" customHeight="1">
      <c r="A330" s="211"/>
      <c r="B330" s="211"/>
      <c r="C330" s="211"/>
      <c r="D330" s="211"/>
      <c r="E330" s="211"/>
      <c r="F330" s="211"/>
      <c r="G330" s="211"/>
      <c r="H330" s="211"/>
      <c r="I330" s="211"/>
      <c r="J330" s="211"/>
      <c r="K330" s="211"/>
      <c r="L330" s="211"/>
      <c r="M330" s="211"/>
      <c r="N330" s="211"/>
      <c r="O330" s="211"/>
      <c r="P330" s="211"/>
      <c r="Q330" s="211"/>
      <c r="R330" s="211"/>
      <c r="S330" s="211"/>
      <c r="T330" s="211"/>
      <c r="U330" s="211"/>
      <c r="V330" s="211"/>
      <c r="W330" s="211"/>
      <c r="X330" s="211"/>
      <c r="Y330" s="211"/>
      <c r="Z330" s="211"/>
    </row>
    <row r="331" spans="1:26" ht="15.75" customHeight="1">
      <c r="A331" s="211"/>
      <c r="B331" s="211"/>
      <c r="C331" s="211"/>
      <c r="D331" s="211"/>
      <c r="E331" s="211"/>
      <c r="F331" s="211"/>
      <c r="G331" s="211"/>
      <c r="H331" s="211"/>
      <c r="I331" s="211"/>
      <c r="J331" s="211"/>
      <c r="K331" s="211"/>
      <c r="L331" s="211"/>
      <c r="M331" s="211"/>
      <c r="N331" s="211"/>
      <c r="O331" s="211"/>
      <c r="P331" s="211"/>
      <c r="Q331" s="211"/>
      <c r="R331" s="211"/>
      <c r="S331" s="211"/>
      <c r="T331" s="211"/>
      <c r="U331" s="211"/>
      <c r="V331" s="211"/>
      <c r="W331" s="211"/>
      <c r="X331" s="211"/>
      <c r="Y331" s="211"/>
      <c r="Z331" s="211"/>
    </row>
    <row r="332" spans="1:26" ht="15.75" customHeight="1">
      <c r="A332" s="211"/>
      <c r="B332" s="211"/>
      <c r="C332" s="211"/>
      <c r="D332" s="211"/>
      <c r="E332" s="211"/>
      <c r="F332" s="211"/>
      <c r="G332" s="211"/>
      <c r="H332" s="211"/>
      <c r="I332" s="211"/>
      <c r="J332" s="211"/>
      <c r="K332" s="211"/>
      <c r="L332" s="211"/>
      <c r="M332" s="211"/>
      <c r="N332" s="211"/>
      <c r="O332" s="211"/>
      <c r="P332" s="211"/>
      <c r="Q332" s="211"/>
      <c r="R332" s="211"/>
      <c r="S332" s="211"/>
      <c r="T332" s="211"/>
      <c r="U332" s="211"/>
      <c r="V332" s="211"/>
      <c r="W332" s="211"/>
      <c r="X332" s="211"/>
      <c r="Y332" s="211"/>
      <c r="Z332" s="211"/>
    </row>
    <row r="333" spans="1:26" ht="15.75" customHeight="1">
      <c r="A333" s="211"/>
      <c r="B333" s="211"/>
      <c r="C333" s="211"/>
      <c r="D333" s="211"/>
      <c r="E333" s="211"/>
      <c r="F333" s="211"/>
      <c r="G333" s="211"/>
      <c r="H333" s="211"/>
      <c r="I333" s="211"/>
      <c r="J333" s="211"/>
      <c r="K333" s="211"/>
      <c r="L333" s="211"/>
      <c r="M333" s="211"/>
      <c r="N333" s="211"/>
      <c r="O333" s="211"/>
      <c r="P333" s="211"/>
      <c r="Q333" s="211"/>
      <c r="R333" s="211"/>
      <c r="S333" s="211"/>
      <c r="T333" s="211"/>
      <c r="U333" s="211"/>
      <c r="V333" s="211"/>
      <c r="W333" s="211"/>
      <c r="X333" s="211"/>
      <c r="Y333" s="211"/>
      <c r="Z333" s="211"/>
    </row>
    <row r="334" spans="1:26" ht="15.75" customHeight="1">
      <c r="A334" s="211"/>
      <c r="B334" s="211"/>
      <c r="C334" s="211"/>
      <c r="D334" s="211"/>
      <c r="E334" s="211"/>
      <c r="F334" s="211"/>
      <c r="G334" s="211"/>
      <c r="H334" s="211"/>
      <c r="I334" s="211"/>
      <c r="J334" s="211"/>
      <c r="K334" s="211"/>
      <c r="L334" s="211"/>
      <c r="M334" s="211"/>
      <c r="N334" s="211"/>
      <c r="O334" s="211"/>
      <c r="P334" s="211"/>
      <c r="Q334" s="211"/>
      <c r="R334" s="211"/>
      <c r="S334" s="211"/>
      <c r="T334" s="211"/>
      <c r="U334" s="211"/>
      <c r="V334" s="211"/>
      <c r="W334" s="211"/>
      <c r="X334" s="211"/>
      <c r="Y334" s="211"/>
      <c r="Z334" s="211"/>
    </row>
    <row r="335" spans="1:26" ht="15.75" customHeight="1">
      <c r="A335" s="211"/>
      <c r="B335" s="211"/>
      <c r="C335" s="211"/>
      <c r="D335" s="211"/>
      <c r="E335" s="211"/>
      <c r="F335" s="211"/>
      <c r="G335" s="211"/>
      <c r="H335" s="211"/>
      <c r="I335" s="211"/>
      <c r="J335" s="211"/>
      <c r="K335" s="211"/>
      <c r="L335" s="211"/>
      <c r="M335" s="211"/>
      <c r="N335" s="211"/>
      <c r="O335" s="211"/>
      <c r="P335" s="211"/>
      <c r="Q335" s="211"/>
      <c r="R335" s="211"/>
      <c r="S335" s="211"/>
      <c r="T335" s="211"/>
      <c r="U335" s="211"/>
      <c r="V335" s="211"/>
      <c r="W335" s="211"/>
      <c r="X335" s="211"/>
      <c r="Y335" s="211"/>
      <c r="Z335" s="211"/>
    </row>
    <row r="336" spans="1:26" ht="15.75" customHeight="1">
      <c r="A336" s="211"/>
      <c r="B336" s="211"/>
      <c r="C336" s="211"/>
      <c r="D336" s="211"/>
      <c r="E336" s="211"/>
      <c r="F336" s="211"/>
      <c r="G336" s="211"/>
      <c r="H336" s="211"/>
      <c r="I336" s="211"/>
      <c r="J336" s="211"/>
      <c r="K336" s="211"/>
      <c r="L336" s="211"/>
      <c r="M336" s="211"/>
      <c r="N336" s="211"/>
      <c r="O336" s="211"/>
      <c r="P336" s="211"/>
      <c r="Q336" s="211"/>
      <c r="R336" s="211"/>
      <c r="S336" s="211"/>
      <c r="T336" s="211"/>
      <c r="U336" s="211"/>
      <c r="V336" s="211"/>
      <c r="W336" s="211"/>
      <c r="X336" s="211"/>
      <c r="Y336" s="211"/>
      <c r="Z336" s="211"/>
    </row>
    <row r="337" spans="1:26" ht="15.75" customHeight="1">
      <c r="A337" s="211"/>
      <c r="B337" s="211"/>
      <c r="C337" s="211"/>
      <c r="D337" s="211"/>
      <c r="E337" s="211"/>
      <c r="F337" s="211"/>
      <c r="G337" s="211"/>
      <c r="H337" s="211"/>
      <c r="I337" s="211"/>
      <c r="J337" s="211"/>
      <c r="K337" s="211"/>
      <c r="L337" s="211"/>
      <c r="M337" s="211"/>
      <c r="N337" s="211"/>
      <c r="O337" s="211"/>
      <c r="P337" s="211"/>
      <c r="Q337" s="211"/>
      <c r="R337" s="211"/>
      <c r="S337" s="211"/>
      <c r="T337" s="211"/>
      <c r="U337" s="211"/>
      <c r="V337" s="211"/>
      <c r="W337" s="211"/>
      <c r="X337" s="211"/>
      <c r="Y337" s="211"/>
      <c r="Z337" s="211"/>
    </row>
    <row r="338" spans="1:26" ht="15.75" customHeight="1">
      <c r="A338" s="211"/>
      <c r="B338" s="211"/>
      <c r="C338" s="211"/>
      <c r="D338" s="211"/>
      <c r="E338" s="211"/>
      <c r="F338" s="211"/>
      <c r="G338" s="211"/>
      <c r="H338" s="211"/>
      <c r="I338" s="211"/>
      <c r="J338" s="211"/>
      <c r="K338" s="211"/>
      <c r="L338" s="211"/>
      <c r="M338" s="211"/>
      <c r="N338" s="211"/>
      <c r="O338" s="211"/>
      <c r="P338" s="211"/>
      <c r="Q338" s="211"/>
      <c r="R338" s="211"/>
      <c r="S338" s="211"/>
      <c r="T338" s="211"/>
      <c r="U338" s="211"/>
      <c r="V338" s="211"/>
      <c r="W338" s="211"/>
      <c r="X338" s="211"/>
      <c r="Y338" s="211"/>
      <c r="Z338" s="211"/>
    </row>
    <row r="339" spans="1:26" ht="15.75" customHeight="1">
      <c r="A339" s="211"/>
      <c r="B339" s="211"/>
      <c r="C339" s="211"/>
      <c r="D339" s="211"/>
      <c r="E339" s="211"/>
      <c r="F339" s="211"/>
      <c r="G339" s="211"/>
      <c r="H339" s="211"/>
      <c r="I339" s="211"/>
      <c r="J339" s="211"/>
      <c r="K339" s="211"/>
      <c r="L339" s="211"/>
      <c r="M339" s="211"/>
      <c r="N339" s="211"/>
      <c r="O339" s="211"/>
      <c r="P339" s="211"/>
      <c r="Q339" s="211"/>
      <c r="R339" s="211"/>
      <c r="S339" s="211"/>
      <c r="T339" s="211"/>
      <c r="U339" s="211"/>
      <c r="V339" s="211"/>
      <c r="W339" s="211"/>
      <c r="X339" s="211"/>
      <c r="Y339" s="211"/>
      <c r="Z339" s="211"/>
    </row>
    <row r="340" spans="1:26" ht="15.75" customHeight="1">
      <c r="A340" s="211"/>
      <c r="B340" s="211"/>
      <c r="C340" s="211"/>
      <c r="D340" s="211"/>
      <c r="E340" s="211"/>
      <c r="F340" s="211"/>
      <c r="G340" s="211"/>
      <c r="H340" s="211"/>
      <c r="I340" s="211"/>
      <c r="J340" s="211"/>
      <c r="K340" s="211"/>
      <c r="L340" s="211"/>
      <c r="M340" s="211"/>
      <c r="N340" s="211"/>
      <c r="O340" s="211"/>
      <c r="P340" s="211"/>
      <c r="Q340" s="211"/>
      <c r="R340" s="211"/>
      <c r="S340" s="211"/>
      <c r="T340" s="211"/>
      <c r="U340" s="211"/>
      <c r="V340" s="211"/>
      <c r="W340" s="211"/>
      <c r="X340" s="211"/>
      <c r="Y340" s="211"/>
      <c r="Z340" s="211"/>
    </row>
    <row r="341" spans="1:26" ht="15.75" customHeight="1">
      <c r="A341" s="211"/>
      <c r="B341" s="211"/>
      <c r="C341" s="211"/>
      <c r="D341" s="211"/>
      <c r="E341" s="211"/>
      <c r="F341" s="211"/>
      <c r="G341" s="211"/>
      <c r="H341" s="211"/>
      <c r="I341" s="211"/>
      <c r="J341" s="211"/>
      <c r="K341" s="211"/>
      <c r="L341" s="211"/>
      <c r="M341" s="211"/>
      <c r="N341" s="211"/>
      <c r="O341" s="211"/>
      <c r="P341" s="211"/>
      <c r="Q341" s="211"/>
      <c r="R341" s="211"/>
      <c r="S341" s="211"/>
      <c r="T341" s="211"/>
      <c r="U341" s="211"/>
      <c r="V341" s="211"/>
      <c r="W341" s="211"/>
      <c r="X341" s="211"/>
      <c r="Y341" s="211"/>
      <c r="Z341" s="211"/>
    </row>
    <row r="342" spans="1:26" ht="15.75" customHeight="1">
      <c r="A342" s="211"/>
      <c r="B342" s="211"/>
      <c r="C342" s="211"/>
      <c r="D342" s="211"/>
      <c r="E342" s="211"/>
      <c r="F342" s="211"/>
      <c r="G342" s="211"/>
      <c r="H342" s="211"/>
      <c r="I342" s="211"/>
      <c r="J342" s="211"/>
      <c r="K342" s="211"/>
      <c r="L342" s="211"/>
      <c r="M342" s="211"/>
      <c r="N342" s="211"/>
      <c r="O342" s="211"/>
      <c r="P342" s="211"/>
      <c r="Q342" s="211"/>
      <c r="R342" s="211"/>
      <c r="S342" s="211"/>
      <c r="T342" s="211"/>
      <c r="U342" s="211"/>
      <c r="V342" s="211"/>
      <c r="W342" s="211"/>
      <c r="X342" s="211"/>
      <c r="Y342" s="211"/>
      <c r="Z342" s="211"/>
    </row>
    <row r="343" spans="1:26" ht="15.75" customHeight="1">
      <c r="A343" s="211"/>
      <c r="B343" s="211"/>
      <c r="C343" s="211"/>
      <c r="D343" s="211"/>
      <c r="E343" s="211"/>
      <c r="F343" s="211"/>
      <c r="G343" s="211"/>
      <c r="H343" s="211"/>
      <c r="I343" s="211"/>
      <c r="J343" s="211"/>
      <c r="K343" s="211"/>
      <c r="L343" s="211"/>
      <c r="M343" s="211"/>
      <c r="N343" s="211"/>
      <c r="O343" s="211"/>
      <c r="P343" s="211"/>
      <c r="Q343" s="211"/>
      <c r="R343" s="211"/>
      <c r="S343" s="211"/>
      <c r="T343" s="211"/>
      <c r="U343" s="211"/>
      <c r="V343" s="211"/>
      <c r="W343" s="211"/>
      <c r="X343" s="211"/>
      <c r="Y343" s="211"/>
      <c r="Z343" s="211"/>
    </row>
    <row r="344" spans="1:26" ht="15.75" customHeight="1">
      <c r="A344" s="211"/>
      <c r="B344" s="211"/>
      <c r="C344" s="211"/>
      <c r="D344" s="211"/>
      <c r="E344" s="211"/>
      <c r="F344" s="211"/>
      <c r="G344" s="211"/>
      <c r="H344" s="211"/>
      <c r="I344" s="211"/>
      <c r="J344" s="211"/>
      <c r="K344" s="211"/>
      <c r="L344" s="211"/>
      <c r="M344" s="211"/>
      <c r="N344" s="211"/>
      <c r="O344" s="211"/>
      <c r="P344" s="211"/>
      <c r="Q344" s="211"/>
      <c r="R344" s="211"/>
      <c r="S344" s="211"/>
      <c r="T344" s="211"/>
      <c r="U344" s="211"/>
      <c r="V344" s="211"/>
      <c r="W344" s="211"/>
      <c r="X344" s="211"/>
      <c r="Y344" s="211"/>
      <c r="Z344" s="211"/>
    </row>
    <row r="345" spans="1:26" ht="15.75" customHeight="1">
      <c r="A345" s="211"/>
      <c r="B345" s="211"/>
      <c r="C345" s="211"/>
      <c r="D345" s="211"/>
      <c r="E345" s="211"/>
      <c r="F345" s="211"/>
      <c r="G345" s="211"/>
      <c r="H345" s="211"/>
      <c r="I345" s="211"/>
      <c r="J345" s="211"/>
      <c r="K345" s="211"/>
      <c r="L345" s="211"/>
      <c r="M345" s="211"/>
      <c r="N345" s="211"/>
      <c r="O345" s="211"/>
      <c r="P345" s="211"/>
      <c r="Q345" s="211"/>
      <c r="R345" s="211"/>
      <c r="S345" s="211"/>
      <c r="T345" s="211"/>
      <c r="U345" s="211"/>
      <c r="V345" s="211"/>
      <c r="W345" s="211"/>
      <c r="X345" s="211"/>
      <c r="Y345" s="211"/>
      <c r="Z345" s="211"/>
    </row>
    <row r="346" spans="1:26" ht="15.75" customHeight="1">
      <c r="A346" s="211"/>
      <c r="B346" s="211"/>
      <c r="C346" s="211"/>
      <c r="D346" s="211"/>
      <c r="E346" s="211"/>
      <c r="F346" s="211"/>
      <c r="G346" s="211"/>
      <c r="H346" s="211"/>
      <c r="I346" s="211"/>
      <c r="J346" s="211"/>
      <c r="K346" s="211"/>
      <c r="L346" s="211"/>
      <c r="M346" s="211"/>
      <c r="N346" s="211"/>
      <c r="O346" s="211"/>
      <c r="P346" s="211"/>
      <c r="Q346" s="211"/>
      <c r="R346" s="211"/>
      <c r="S346" s="211"/>
      <c r="T346" s="211"/>
      <c r="U346" s="211"/>
      <c r="V346" s="211"/>
      <c r="W346" s="211"/>
      <c r="X346" s="211"/>
      <c r="Y346" s="211"/>
      <c r="Z346" s="211"/>
    </row>
    <row r="347" spans="1:26" ht="15.75" customHeight="1">
      <c r="A347" s="211"/>
      <c r="B347" s="211"/>
      <c r="C347" s="211"/>
      <c r="D347" s="211"/>
      <c r="E347" s="211"/>
      <c r="F347" s="211"/>
      <c r="G347" s="211"/>
      <c r="H347" s="211"/>
      <c r="I347" s="211"/>
      <c r="J347" s="211"/>
      <c r="K347" s="211"/>
      <c r="L347" s="211"/>
      <c r="M347" s="211"/>
      <c r="N347" s="211"/>
      <c r="O347" s="211"/>
      <c r="P347" s="211"/>
      <c r="Q347" s="211"/>
      <c r="R347" s="211"/>
      <c r="S347" s="211"/>
      <c r="T347" s="211"/>
      <c r="U347" s="211"/>
      <c r="V347" s="211"/>
      <c r="W347" s="211"/>
      <c r="X347" s="211"/>
      <c r="Y347" s="211"/>
      <c r="Z347" s="211"/>
    </row>
    <row r="348" spans="1:26" ht="15.75" customHeight="1">
      <c r="A348" s="211"/>
      <c r="B348" s="211"/>
      <c r="C348" s="211"/>
      <c r="D348" s="211"/>
      <c r="E348" s="211"/>
      <c r="F348" s="211"/>
      <c r="G348" s="211"/>
      <c r="H348" s="211"/>
      <c r="I348" s="211"/>
      <c r="J348" s="211"/>
      <c r="K348" s="211"/>
      <c r="L348" s="211"/>
      <c r="M348" s="211"/>
      <c r="N348" s="211"/>
      <c r="O348" s="211"/>
      <c r="P348" s="211"/>
      <c r="Q348" s="211"/>
      <c r="R348" s="211"/>
      <c r="S348" s="211"/>
      <c r="T348" s="211"/>
      <c r="U348" s="211"/>
      <c r="V348" s="211"/>
      <c r="W348" s="211"/>
      <c r="X348" s="211"/>
      <c r="Y348" s="211"/>
      <c r="Z348" s="211"/>
    </row>
    <row r="349" spans="1:26" ht="15.75" customHeight="1">
      <c r="A349" s="211"/>
      <c r="B349" s="211"/>
      <c r="C349" s="211"/>
      <c r="D349" s="211"/>
      <c r="E349" s="211"/>
      <c r="F349" s="211"/>
      <c r="G349" s="211"/>
      <c r="H349" s="211"/>
      <c r="I349" s="211"/>
      <c r="J349" s="211"/>
      <c r="K349" s="211"/>
      <c r="L349" s="211"/>
      <c r="M349" s="211"/>
      <c r="N349" s="211"/>
      <c r="O349" s="211"/>
      <c r="P349" s="211"/>
      <c r="Q349" s="211"/>
      <c r="R349" s="211"/>
      <c r="S349" s="211"/>
      <c r="T349" s="211"/>
      <c r="U349" s="211"/>
      <c r="V349" s="211"/>
      <c r="W349" s="211"/>
      <c r="X349" s="211"/>
      <c r="Y349" s="211"/>
      <c r="Z349" s="211"/>
    </row>
    <row r="350" spans="1:26" ht="15.75" customHeight="1">
      <c r="A350" s="211"/>
      <c r="B350" s="211"/>
      <c r="C350" s="211"/>
      <c r="D350" s="211"/>
      <c r="E350" s="211"/>
      <c r="F350" s="211"/>
      <c r="G350" s="211"/>
      <c r="H350" s="211"/>
      <c r="I350" s="211"/>
      <c r="J350" s="211"/>
      <c r="K350" s="211"/>
      <c r="L350" s="211"/>
      <c r="M350" s="211"/>
      <c r="N350" s="211"/>
      <c r="O350" s="211"/>
      <c r="P350" s="211"/>
      <c r="Q350" s="211"/>
      <c r="R350" s="211"/>
      <c r="S350" s="211"/>
      <c r="T350" s="211"/>
      <c r="U350" s="211"/>
      <c r="V350" s="211"/>
      <c r="W350" s="211"/>
      <c r="X350" s="211"/>
      <c r="Y350" s="211"/>
      <c r="Z350" s="211"/>
    </row>
    <row r="351" spans="1:26" ht="15.75" customHeight="1">
      <c r="A351" s="211"/>
      <c r="B351" s="211"/>
      <c r="C351" s="211"/>
      <c r="D351" s="211"/>
      <c r="E351" s="211"/>
      <c r="F351" s="211"/>
      <c r="G351" s="211"/>
      <c r="H351" s="211"/>
      <c r="I351" s="211"/>
      <c r="J351" s="211"/>
      <c r="K351" s="211"/>
      <c r="L351" s="211"/>
      <c r="M351" s="211"/>
      <c r="N351" s="211"/>
      <c r="O351" s="211"/>
      <c r="P351" s="211"/>
      <c r="Q351" s="211"/>
      <c r="R351" s="211"/>
      <c r="S351" s="211"/>
      <c r="T351" s="211"/>
      <c r="U351" s="211"/>
      <c r="V351" s="211"/>
      <c r="W351" s="211"/>
      <c r="X351" s="211"/>
      <c r="Y351" s="211"/>
      <c r="Z351" s="211"/>
    </row>
    <row r="352" spans="1:26" ht="15.75" customHeight="1">
      <c r="A352" s="211"/>
      <c r="B352" s="211"/>
      <c r="C352" s="211"/>
      <c r="D352" s="211"/>
      <c r="E352" s="211"/>
      <c r="F352" s="211"/>
      <c r="G352" s="211"/>
      <c r="H352" s="211"/>
      <c r="I352" s="211"/>
      <c r="J352" s="211"/>
      <c r="K352" s="211"/>
      <c r="L352" s="211"/>
      <c r="M352" s="211"/>
      <c r="N352" s="211"/>
      <c r="O352" s="211"/>
      <c r="P352" s="211"/>
      <c r="Q352" s="211"/>
      <c r="R352" s="211"/>
      <c r="S352" s="211"/>
      <c r="T352" s="211"/>
      <c r="U352" s="211"/>
      <c r="V352" s="211"/>
      <c r="W352" s="211"/>
      <c r="X352" s="211"/>
      <c r="Y352" s="211"/>
      <c r="Z352" s="211"/>
    </row>
    <row r="353" spans="1:26" ht="15.75" customHeight="1">
      <c r="A353" s="211"/>
      <c r="B353" s="211"/>
      <c r="C353" s="211"/>
      <c r="D353" s="211"/>
      <c r="E353" s="211"/>
      <c r="F353" s="211"/>
      <c r="G353" s="211"/>
      <c r="H353" s="211"/>
      <c r="I353" s="211"/>
      <c r="J353" s="211"/>
      <c r="K353" s="211"/>
      <c r="L353" s="211"/>
      <c r="M353" s="211"/>
      <c r="N353" s="211"/>
      <c r="O353" s="211"/>
      <c r="P353" s="211"/>
      <c r="Q353" s="211"/>
      <c r="R353" s="211"/>
      <c r="S353" s="211"/>
      <c r="T353" s="211"/>
      <c r="U353" s="211"/>
      <c r="V353" s="211"/>
      <c r="W353" s="211"/>
      <c r="X353" s="211"/>
      <c r="Y353" s="211"/>
      <c r="Z353" s="211"/>
    </row>
    <row r="354" spans="1:26" ht="15.75" customHeight="1">
      <c r="A354" s="211"/>
      <c r="B354" s="211"/>
      <c r="C354" s="211"/>
      <c r="D354" s="211"/>
      <c r="E354" s="211"/>
      <c r="F354" s="211"/>
      <c r="G354" s="211"/>
      <c r="H354" s="211"/>
      <c r="I354" s="211"/>
      <c r="J354" s="211"/>
      <c r="K354" s="211"/>
      <c r="L354" s="211"/>
      <c r="M354" s="211"/>
      <c r="N354" s="211"/>
      <c r="O354" s="211"/>
      <c r="P354" s="211"/>
      <c r="Q354" s="211"/>
      <c r="R354" s="211"/>
      <c r="S354" s="211"/>
      <c r="T354" s="211"/>
      <c r="U354" s="211"/>
      <c r="V354" s="211"/>
      <c r="W354" s="211"/>
      <c r="X354" s="211"/>
      <c r="Y354" s="211"/>
      <c r="Z354" s="211"/>
    </row>
    <row r="355" spans="1:26" ht="15.75" customHeight="1">
      <c r="A355" s="211"/>
      <c r="B355" s="211"/>
      <c r="C355" s="211"/>
      <c r="D355" s="211"/>
      <c r="E355" s="211"/>
      <c r="F355" s="211"/>
      <c r="G355" s="211"/>
      <c r="H355" s="211"/>
      <c r="I355" s="211"/>
      <c r="J355" s="211"/>
      <c r="K355" s="211"/>
      <c r="L355" s="211"/>
      <c r="M355" s="211"/>
      <c r="N355" s="211"/>
      <c r="O355" s="211"/>
      <c r="P355" s="211"/>
      <c r="Q355" s="211"/>
      <c r="R355" s="211"/>
      <c r="S355" s="211"/>
      <c r="T355" s="211"/>
      <c r="U355" s="211"/>
      <c r="V355" s="211"/>
      <c r="W355" s="211"/>
      <c r="X355" s="211"/>
      <c r="Y355" s="211"/>
      <c r="Z355" s="211"/>
    </row>
    <row r="356" spans="1:26" ht="15.75" customHeight="1">
      <c r="A356" s="211"/>
      <c r="B356" s="211"/>
      <c r="C356" s="211"/>
      <c r="D356" s="211"/>
      <c r="E356" s="211"/>
      <c r="F356" s="211"/>
      <c r="G356" s="211"/>
      <c r="H356" s="211"/>
      <c r="I356" s="211"/>
      <c r="J356" s="211"/>
      <c r="K356" s="211"/>
      <c r="L356" s="211"/>
      <c r="M356" s="211"/>
      <c r="N356" s="211"/>
      <c r="O356" s="211"/>
      <c r="P356" s="211"/>
      <c r="Q356" s="211"/>
      <c r="R356" s="211"/>
      <c r="S356" s="211"/>
      <c r="T356" s="211"/>
      <c r="U356" s="211"/>
      <c r="V356" s="211"/>
      <c r="W356" s="211"/>
      <c r="X356" s="211"/>
      <c r="Y356" s="211"/>
      <c r="Z356" s="211"/>
    </row>
    <row r="357" spans="1:26" ht="15.75" customHeight="1">
      <c r="A357" s="211"/>
      <c r="B357" s="211"/>
      <c r="C357" s="211"/>
      <c r="D357" s="211"/>
      <c r="E357" s="211"/>
      <c r="F357" s="211"/>
      <c r="G357" s="211"/>
      <c r="H357" s="211"/>
      <c r="I357" s="211"/>
      <c r="J357" s="211"/>
      <c r="K357" s="211"/>
      <c r="L357" s="211"/>
      <c r="M357" s="211"/>
      <c r="N357" s="211"/>
      <c r="O357" s="211"/>
      <c r="P357" s="211"/>
      <c r="Q357" s="211"/>
      <c r="R357" s="211"/>
      <c r="S357" s="211"/>
      <c r="T357" s="211"/>
      <c r="U357" s="211"/>
      <c r="V357" s="211"/>
      <c r="W357" s="211"/>
      <c r="X357" s="211"/>
      <c r="Y357" s="211"/>
      <c r="Z357" s="211"/>
    </row>
    <row r="358" spans="1:26" ht="15.75" customHeight="1">
      <c r="A358" s="211"/>
      <c r="B358" s="211"/>
      <c r="C358" s="211"/>
      <c r="D358" s="211"/>
      <c r="E358" s="211"/>
      <c r="F358" s="211"/>
      <c r="G358" s="211"/>
      <c r="H358" s="211"/>
      <c r="I358" s="211"/>
      <c r="J358" s="211"/>
      <c r="K358" s="211"/>
      <c r="L358" s="211"/>
      <c r="M358" s="211"/>
      <c r="N358" s="211"/>
      <c r="O358" s="211"/>
      <c r="P358" s="211"/>
      <c r="Q358" s="211"/>
      <c r="R358" s="211"/>
      <c r="S358" s="211"/>
      <c r="T358" s="211"/>
      <c r="U358" s="211"/>
      <c r="V358" s="211"/>
      <c r="W358" s="211"/>
      <c r="X358" s="211"/>
      <c r="Y358" s="211"/>
      <c r="Z358" s="211"/>
    </row>
    <row r="359" spans="1:26" ht="15.75" customHeight="1">
      <c r="A359" s="211"/>
      <c r="B359" s="211"/>
      <c r="C359" s="211"/>
      <c r="D359" s="211"/>
      <c r="E359" s="211"/>
      <c r="F359" s="211"/>
      <c r="G359" s="211"/>
      <c r="H359" s="211"/>
      <c r="I359" s="211"/>
      <c r="J359" s="211"/>
      <c r="K359" s="211"/>
      <c r="L359" s="211"/>
      <c r="M359" s="211"/>
      <c r="N359" s="211"/>
      <c r="O359" s="211"/>
      <c r="P359" s="211"/>
      <c r="Q359" s="211"/>
      <c r="R359" s="211"/>
      <c r="S359" s="211"/>
      <c r="T359" s="211"/>
      <c r="U359" s="211"/>
      <c r="V359" s="211"/>
      <c r="W359" s="211"/>
      <c r="X359" s="211"/>
      <c r="Y359" s="211"/>
      <c r="Z359" s="211"/>
    </row>
    <row r="360" spans="1:26" ht="15.75" customHeight="1">
      <c r="A360" s="211"/>
      <c r="B360" s="211"/>
      <c r="C360" s="211"/>
      <c r="D360" s="211"/>
      <c r="E360" s="211"/>
      <c r="F360" s="211"/>
      <c r="G360" s="211"/>
      <c r="H360" s="211"/>
      <c r="I360" s="211"/>
      <c r="J360" s="211"/>
      <c r="K360" s="211"/>
      <c r="L360" s="211"/>
      <c r="M360" s="211"/>
      <c r="N360" s="211"/>
      <c r="O360" s="211"/>
      <c r="P360" s="211"/>
      <c r="Q360" s="211"/>
      <c r="R360" s="211"/>
      <c r="S360" s="211"/>
      <c r="T360" s="211"/>
      <c r="U360" s="211"/>
      <c r="V360" s="211"/>
      <c r="W360" s="211"/>
      <c r="X360" s="211"/>
      <c r="Y360" s="211"/>
      <c r="Z360" s="211"/>
    </row>
    <row r="361" spans="1:26" ht="15.75" customHeight="1">
      <c r="A361" s="211"/>
      <c r="B361" s="211"/>
      <c r="C361" s="211"/>
      <c r="D361" s="211"/>
      <c r="E361" s="211"/>
      <c r="F361" s="211"/>
      <c r="G361" s="211"/>
      <c r="H361" s="211"/>
      <c r="I361" s="211"/>
      <c r="J361" s="211"/>
      <c r="K361" s="211"/>
      <c r="L361" s="211"/>
      <c r="M361" s="211"/>
      <c r="N361" s="211"/>
      <c r="O361" s="211"/>
      <c r="P361" s="211"/>
      <c r="Q361" s="211"/>
      <c r="R361" s="211"/>
      <c r="S361" s="211"/>
      <c r="T361" s="211"/>
      <c r="U361" s="211"/>
      <c r="V361" s="211"/>
      <c r="W361" s="211"/>
      <c r="X361" s="211"/>
      <c r="Y361" s="211"/>
      <c r="Z361" s="211"/>
    </row>
    <row r="362" spans="1:26" ht="15.75" customHeight="1">
      <c r="A362" s="211"/>
      <c r="B362" s="211"/>
      <c r="C362" s="211"/>
      <c r="D362" s="211"/>
      <c r="E362" s="211"/>
      <c r="F362" s="211"/>
      <c r="G362" s="211"/>
      <c r="H362" s="211"/>
      <c r="I362" s="211"/>
      <c r="J362" s="211"/>
      <c r="K362" s="211"/>
      <c r="L362" s="211"/>
      <c r="M362" s="211"/>
      <c r="N362" s="211"/>
      <c r="O362" s="211"/>
      <c r="P362" s="211"/>
      <c r="Q362" s="211"/>
      <c r="R362" s="211"/>
      <c r="S362" s="211"/>
      <c r="T362" s="211"/>
      <c r="U362" s="211"/>
      <c r="V362" s="211"/>
      <c r="W362" s="211"/>
      <c r="X362" s="211"/>
      <c r="Y362" s="211"/>
      <c r="Z362" s="211"/>
    </row>
    <row r="363" spans="1:26" ht="15.75" customHeight="1">
      <c r="A363" s="211"/>
      <c r="B363" s="211"/>
      <c r="C363" s="211"/>
      <c r="D363" s="211"/>
      <c r="E363" s="211"/>
      <c r="F363" s="211"/>
      <c r="G363" s="211"/>
      <c r="H363" s="211"/>
      <c r="I363" s="211"/>
      <c r="J363" s="211"/>
      <c r="K363" s="211"/>
      <c r="L363" s="211"/>
      <c r="M363" s="211"/>
      <c r="N363" s="211"/>
      <c r="O363" s="211"/>
      <c r="P363" s="211"/>
      <c r="Q363" s="211"/>
      <c r="R363" s="211"/>
      <c r="S363" s="211"/>
      <c r="T363" s="211"/>
      <c r="U363" s="211"/>
      <c r="V363" s="211"/>
      <c r="W363" s="211"/>
      <c r="X363" s="211"/>
      <c r="Y363" s="211"/>
      <c r="Z363" s="211"/>
    </row>
    <row r="364" spans="1:26" ht="15.75" customHeight="1">
      <c r="A364" s="211"/>
      <c r="B364" s="211"/>
      <c r="C364" s="211"/>
      <c r="D364" s="211"/>
      <c r="E364" s="211"/>
      <c r="F364" s="211"/>
      <c r="G364" s="211"/>
      <c r="H364" s="211"/>
      <c r="I364" s="211"/>
      <c r="J364" s="211"/>
      <c r="K364" s="211"/>
      <c r="L364" s="211"/>
      <c r="M364" s="211"/>
      <c r="N364" s="211"/>
      <c r="O364" s="211"/>
      <c r="P364" s="211"/>
      <c r="Q364" s="211"/>
      <c r="R364" s="211"/>
      <c r="S364" s="211"/>
      <c r="T364" s="211"/>
      <c r="U364" s="211"/>
      <c r="V364" s="211"/>
      <c r="W364" s="211"/>
      <c r="X364" s="211"/>
      <c r="Y364" s="211"/>
      <c r="Z364" s="211"/>
    </row>
    <row r="365" spans="1:26" ht="15.75" customHeight="1">
      <c r="A365" s="211"/>
      <c r="B365" s="211"/>
      <c r="C365" s="211"/>
      <c r="D365" s="211"/>
      <c r="E365" s="211"/>
      <c r="F365" s="211"/>
      <c r="G365" s="211"/>
      <c r="H365" s="211"/>
      <c r="I365" s="211"/>
      <c r="J365" s="211"/>
      <c r="K365" s="211"/>
      <c r="L365" s="211"/>
      <c r="M365" s="211"/>
      <c r="N365" s="211"/>
      <c r="O365" s="211"/>
      <c r="P365" s="211"/>
      <c r="Q365" s="211"/>
      <c r="R365" s="211"/>
      <c r="S365" s="211"/>
      <c r="T365" s="211"/>
      <c r="U365" s="211"/>
      <c r="V365" s="211"/>
      <c r="W365" s="211"/>
      <c r="X365" s="211"/>
      <c r="Y365" s="211"/>
      <c r="Z365" s="211"/>
    </row>
    <row r="366" spans="1:26" ht="15.75" customHeight="1">
      <c r="A366" s="211"/>
      <c r="B366" s="211"/>
      <c r="C366" s="211"/>
      <c r="D366" s="211"/>
      <c r="E366" s="211"/>
      <c r="F366" s="211"/>
      <c r="G366" s="211"/>
      <c r="H366" s="211"/>
      <c r="I366" s="211"/>
      <c r="J366" s="211"/>
      <c r="K366" s="211"/>
      <c r="L366" s="211"/>
      <c r="M366" s="211"/>
      <c r="N366" s="211"/>
      <c r="O366" s="211"/>
      <c r="P366" s="211"/>
      <c r="Q366" s="211"/>
      <c r="R366" s="211"/>
      <c r="S366" s="211"/>
      <c r="T366" s="211"/>
      <c r="U366" s="211"/>
      <c r="V366" s="211"/>
      <c r="W366" s="211"/>
      <c r="X366" s="211"/>
      <c r="Y366" s="211"/>
      <c r="Z366" s="211"/>
    </row>
    <row r="367" spans="1:26" ht="15.75" customHeight="1">
      <c r="A367" s="211"/>
      <c r="B367" s="211"/>
      <c r="C367" s="211"/>
      <c r="D367" s="211"/>
      <c r="E367" s="211"/>
      <c r="F367" s="211"/>
      <c r="G367" s="211"/>
      <c r="H367" s="211"/>
      <c r="I367" s="211"/>
      <c r="J367" s="211"/>
      <c r="K367" s="211"/>
      <c r="L367" s="211"/>
      <c r="M367" s="211"/>
      <c r="N367" s="211"/>
      <c r="O367" s="211"/>
      <c r="P367" s="211"/>
      <c r="Q367" s="211"/>
      <c r="R367" s="211"/>
      <c r="S367" s="211"/>
      <c r="T367" s="211"/>
      <c r="U367" s="211"/>
      <c r="V367" s="211"/>
      <c r="W367" s="211"/>
      <c r="X367" s="211"/>
      <c r="Y367" s="211"/>
      <c r="Z367" s="211"/>
    </row>
    <row r="368" spans="1:26" ht="15.75" customHeight="1">
      <c r="A368" s="211"/>
      <c r="B368" s="211"/>
      <c r="C368" s="211"/>
      <c r="D368" s="211"/>
      <c r="E368" s="211"/>
      <c r="F368" s="211"/>
      <c r="G368" s="211"/>
      <c r="H368" s="211"/>
      <c r="I368" s="211"/>
      <c r="J368" s="211"/>
      <c r="K368" s="211"/>
      <c r="L368" s="211"/>
      <c r="M368" s="211"/>
      <c r="N368" s="211"/>
      <c r="O368" s="211"/>
      <c r="P368" s="211"/>
      <c r="Q368" s="211"/>
      <c r="R368" s="211"/>
      <c r="S368" s="211"/>
      <c r="T368" s="211"/>
      <c r="U368" s="211"/>
      <c r="V368" s="211"/>
      <c r="W368" s="211"/>
      <c r="X368" s="211"/>
      <c r="Y368" s="211"/>
      <c r="Z368" s="211"/>
    </row>
    <row r="369" spans="1:26" ht="15.75" customHeight="1">
      <c r="A369" s="211"/>
      <c r="B369" s="211"/>
      <c r="C369" s="211"/>
      <c r="D369" s="211"/>
      <c r="E369" s="211"/>
      <c r="F369" s="211"/>
      <c r="G369" s="211"/>
      <c r="H369" s="211"/>
      <c r="I369" s="211"/>
      <c r="J369" s="211"/>
      <c r="K369" s="211"/>
      <c r="L369" s="211"/>
      <c r="M369" s="211"/>
      <c r="N369" s="211"/>
      <c r="O369" s="211"/>
      <c r="P369" s="211"/>
      <c r="Q369" s="211"/>
      <c r="R369" s="211"/>
      <c r="S369" s="211"/>
      <c r="T369" s="211"/>
      <c r="U369" s="211"/>
      <c r="V369" s="211"/>
      <c r="W369" s="211"/>
      <c r="X369" s="211"/>
      <c r="Y369" s="211"/>
      <c r="Z369" s="211"/>
    </row>
    <row r="370" spans="1:26" ht="15.75" customHeight="1">
      <c r="A370" s="211"/>
      <c r="B370" s="211"/>
      <c r="C370" s="211"/>
      <c r="D370" s="211"/>
      <c r="E370" s="211"/>
      <c r="F370" s="211"/>
      <c r="G370" s="211"/>
      <c r="H370" s="211"/>
      <c r="I370" s="211"/>
      <c r="J370" s="211"/>
      <c r="K370" s="211"/>
      <c r="L370" s="211"/>
      <c r="M370" s="211"/>
      <c r="N370" s="211"/>
      <c r="O370" s="211"/>
      <c r="P370" s="211"/>
      <c r="Q370" s="211"/>
      <c r="R370" s="211"/>
      <c r="S370" s="211"/>
      <c r="T370" s="211"/>
      <c r="U370" s="211"/>
      <c r="V370" s="211"/>
      <c r="W370" s="211"/>
      <c r="X370" s="211"/>
      <c r="Y370" s="211"/>
      <c r="Z370" s="211"/>
    </row>
    <row r="371" spans="1:26" ht="15.75" customHeight="1">
      <c r="A371" s="211"/>
      <c r="B371" s="211"/>
      <c r="C371" s="211"/>
      <c r="D371" s="211"/>
      <c r="E371" s="211"/>
      <c r="F371" s="211"/>
      <c r="G371" s="211"/>
      <c r="H371" s="211"/>
      <c r="I371" s="211"/>
      <c r="J371" s="211"/>
      <c r="K371" s="211"/>
      <c r="L371" s="211"/>
      <c r="M371" s="211"/>
      <c r="N371" s="211"/>
      <c r="O371" s="211"/>
      <c r="P371" s="211"/>
      <c r="Q371" s="211"/>
      <c r="R371" s="211"/>
      <c r="S371" s="211"/>
      <c r="T371" s="211"/>
      <c r="U371" s="211"/>
      <c r="V371" s="211"/>
      <c r="W371" s="211"/>
      <c r="X371" s="211"/>
      <c r="Y371" s="211"/>
      <c r="Z371" s="211"/>
    </row>
    <row r="372" spans="1:26" ht="15.75" customHeight="1">
      <c r="A372" s="211"/>
      <c r="B372" s="211"/>
      <c r="C372" s="211"/>
      <c r="D372" s="211"/>
      <c r="E372" s="211"/>
      <c r="F372" s="211"/>
      <c r="G372" s="211"/>
      <c r="H372" s="211"/>
      <c r="I372" s="211"/>
      <c r="J372" s="211"/>
      <c r="K372" s="211"/>
      <c r="L372" s="211"/>
      <c r="M372" s="211"/>
      <c r="N372" s="211"/>
      <c r="O372" s="211"/>
      <c r="P372" s="211"/>
      <c r="Q372" s="211"/>
      <c r="R372" s="211"/>
      <c r="S372" s="211"/>
      <c r="T372" s="211"/>
      <c r="U372" s="211"/>
      <c r="V372" s="211"/>
      <c r="W372" s="211"/>
      <c r="X372" s="211"/>
      <c r="Y372" s="211"/>
      <c r="Z372" s="211"/>
    </row>
    <row r="373" spans="1:26" ht="15.75" customHeight="1">
      <c r="A373" s="211"/>
      <c r="B373" s="211"/>
      <c r="C373" s="211"/>
      <c r="D373" s="211"/>
      <c r="E373" s="211"/>
      <c r="F373" s="211"/>
      <c r="G373" s="211"/>
      <c r="H373" s="211"/>
      <c r="I373" s="211"/>
      <c r="J373" s="211"/>
      <c r="K373" s="211"/>
      <c r="L373" s="211"/>
      <c r="M373" s="211"/>
      <c r="N373" s="211"/>
      <c r="O373" s="211"/>
      <c r="P373" s="211"/>
      <c r="Q373" s="211"/>
      <c r="R373" s="211"/>
      <c r="S373" s="211"/>
      <c r="T373" s="211"/>
      <c r="U373" s="211"/>
      <c r="V373" s="211"/>
      <c r="W373" s="211"/>
      <c r="X373" s="211"/>
      <c r="Y373" s="211"/>
      <c r="Z373" s="211"/>
    </row>
    <row r="374" spans="1:26" ht="15.75" customHeight="1">
      <c r="A374" s="211"/>
      <c r="B374" s="211"/>
      <c r="C374" s="211"/>
      <c r="D374" s="211"/>
      <c r="E374" s="211"/>
      <c r="F374" s="211"/>
      <c r="G374" s="211"/>
      <c r="H374" s="211"/>
      <c r="I374" s="211"/>
      <c r="J374" s="211"/>
      <c r="K374" s="211"/>
      <c r="L374" s="211"/>
      <c r="M374" s="211"/>
      <c r="N374" s="211"/>
      <c r="O374" s="211"/>
      <c r="P374" s="211"/>
      <c r="Q374" s="211"/>
      <c r="R374" s="211"/>
      <c r="S374" s="211"/>
      <c r="T374" s="211"/>
      <c r="U374" s="211"/>
      <c r="V374" s="211"/>
      <c r="W374" s="211"/>
      <c r="X374" s="211"/>
      <c r="Y374" s="211"/>
      <c r="Z374" s="211"/>
    </row>
    <row r="375" spans="1:26" ht="15.75" customHeight="1">
      <c r="A375" s="211"/>
      <c r="B375" s="211"/>
      <c r="C375" s="211"/>
      <c r="D375" s="211"/>
      <c r="E375" s="211"/>
      <c r="F375" s="211"/>
      <c r="G375" s="211"/>
      <c r="H375" s="211"/>
      <c r="I375" s="211"/>
      <c r="J375" s="211"/>
      <c r="K375" s="211"/>
      <c r="L375" s="211"/>
      <c r="M375" s="211"/>
      <c r="N375" s="211"/>
      <c r="O375" s="211"/>
      <c r="P375" s="211"/>
      <c r="Q375" s="211"/>
      <c r="R375" s="211"/>
      <c r="S375" s="211"/>
      <c r="T375" s="211"/>
      <c r="U375" s="211"/>
      <c r="V375" s="211"/>
      <c r="W375" s="211"/>
      <c r="X375" s="211"/>
      <c r="Y375" s="211"/>
      <c r="Z375" s="211"/>
    </row>
    <row r="376" spans="1:26" ht="15.75" customHeight="1">
      <c r="A376" s="211"/>
      <c r="B376" s="211"/>
      <c r="C376" s="211"/>
      <c r="D376" s="211"/>
      <c r="E376" s="211"/>
      <c r="F376" s="211"/>
      <c r="G376" s="211"/>
      <c r="H376" s="211"/>
      <c r="I376" s="211"/>
      <c r="J376" s="211"/>
      <c r="K376" s="211"/>
      <c r="L376" s="211"/>
      <c r="M376" s="211"/>
      <c r="N376" s="211"/>
      <c r="O376" s="211"/>
      <c r="P376" s="211"/>
      <c r="Q376" s="211"/>
      <c r="R376" s="211"/>
      <c r="S376" s="211"/>
      <c r="T376" s="211"/>
      <c r="U376" s="211"/>
      <c r="V376" s="211"/>
      <c r="W376" s="211"/>
      <c r="X376" s="211"/>
      <c r="Y376" s="211"/>
      <c r="Z376" s="211"/>
    </row>
    <row r="377" spans="1:26" ht="15.75" customHeight="1">
      <c r="A377" s="211"/>
      <c r="B377" s="211"/>
      <c r="C377" s="211"/>
      <c r="D377" s="211"/>
      <c r="E377" s="211"/>
      <c r="F377" s="211"/>
      <c r="G377" s="211"/>
      <c r="H377" s="211"/>
      <c r="I377" s="211"/>
      <c r="J377" s="211"/>
      <c r="K377" s="211"/>
      <c r="L377" s="211"/>
      <c r="M377" s="211"/>
      <c r="N377" s="211"/>
      <c r="O377" s="211"/>
      <c r="P377" s="211"/>
      <c r="Q377" s="211"/>
      <c r="R377" s="211"/>
      <c r="S377" s="211"/>
      <c r="T377" s="211"/>
      <c r="U377" s="211"/>
      <c r="V377" s="211"/>
      <c r="W377" s="211"/>
      <c r="X377" s="211"/>
      <c r="Y377" s="211"/>
      <c r="Z377" s="211"/>
    </row>
    <row r="378" spans="1:26" ht="15.75" customHeight="1">
      <c r="A378" s="211"/>
      <c r="B378" s="211"/>
      <c r="C378" s="211"/>
      <c r="D378" s="211"/>
      <c r="E378" s="211"/>
      <c r="F378" s="211"/>
      <c r="G378" s="211"/>
      <c r="H378" s="211"/>
      <c r="I378" s="211"/>
      <c r="J378" s="211"/>
      <c r="K378" s="211"/>
      <c r="L378" s="211"/>
      <c r="M378" s="211"/>
      <c r="N378" s="211"/>
      <c r="O378" s="211"/>
      <c r="P378" s="211"/>
      <c r="Q378" s="211"/>
      <c r="R378" s="211"/>
      <c r="S378" s="211"/>
      <c r="T378" s="211"/>
      <c r="U378" s="211"/>
      <c r="V378" s="211"/>
      <c r="W378" s="211"/>
      <c r="X378" s="211"/>
      <c r="Y378" s="211"/>
      <c r="Z378" s="211"/>
    </row>
    <row r="379" spans="1:26" ht="15.75" customHeight="1">
      <c r="A379" s="211"/>
      <c r="B379" s="211"/>
      <c r="C379" s="211"/>
      <c r="D379" s="211"/>
      <c r="E379" s="211"/>
      <c r="F379" s="211"/>
      <c r="G379" s="211"/>
      <c r="H379" s="211"/>
      <c r="I379" s="211"/>
      <c r="J379" s="211"/>
      <c r="K379" s="211"/>
      <c r="L379" s="211"/>
      <c r="M379" s="211"/>
      <c r="N379" s="211"/>
      <c r="O379" s="211"/>
      <c r="P379" s="211"/>
      <c r="Q379" s="211"/>
      <c r="R379" s="211"/>
      <c r="S379" s="211"/>
      <c r="T379" s="211"/>
      <c r="U379" s="211"/>
      <c r="V379" s="211"/>
      <c r="W379" s="211"/>
      <c r="X379" s="211"/>
      <c r="Y379" s="211"/>
      <c r="Z379" s="211"/>
    </row>
    <row r="380" spans="1:26" ht="15.75" customHeight="1">
      <c r="A380" s="211"/>
      <c r="B380" s="211"/>
      <c r="C380" s="211"/>
      <c r="D380" s="211"/>
      <c r="E380" s="211"/>
      <c r="F380" s="211"/>
      <c r="G380" s="211"/>
      <c r="H380" s="211"/>
      <c r="I380" s="211"/>
      <c r="J380" s="211"/>
      <c r="K380" s="211"/>
      <c r="L380" s="211"/>
      <c r="M380" s="211"/>
      <c r="N380" s="211"/>
      <c r="O380" s="211"/>
      <c r="P380" s="211"/>
      <c r="Q380" s="211"/>
      <c r="R380" s="211"/>
      <c r="S380" s="211"/>
      <c r="T380" s="211"/>
      <c r="U380" s="211"/>
      <c r="V380" s="211"/>
      <c r="W380" s="211"/>
      <c r="X380" s="211"/>
      <c r="Y380" s="211"/>
      <c r="Z380" s="211"/>
    </row>
    <row r="381" spans="1:26" ht="15.75" customHeight="1">
      <c r="A381" s="211"/>
      <c r="B381" s="211"/>
      <c r="C381" s="211"/>
      <c r="D381" s="211"/>
      <c r="E381" s="211"/>
      <c r="F381" s="211"/>
      <c r="G381" s="211"/>
      <c r="H381" s="211"/>
      <c r="I381" s="211"/>
      <c r="J381" s="211"/>
      <c r="K381" s="211"/>
      <c r="L381" s="211"/>
      <c r="M381" s="211"/>
      <c r="N381" s="211"/>
      <c r="O381" s="211"/>
      <c r="P381" s="211"/>
      <c r="Q381" s="211"/>
      <c r="R381" s="211"/>
      <c r="S381" s="211"/>
      <c r="T381" s="211"/>
      <c r="U381" s="211"/>
      <c r="V381" s="211"/>
      <c r="W381" s="211"/>
      <c r="X381" s="211"/>
      <c r="Y381" s="211"/>
      <c r="Z381" s="211"/>
    </row>
    <row r="382" spans="1:26" ht="15.75" customHeight="1">
      <c r="A382" s="211"/>
      <c r="B382" s="211"/>
      <c r="C382" s="211"/>
      <c r="D382" s="211"/>
      <c r="E382" s="211"/>
      <c r="F382" s="211"/>
      <c r="G382" s="211"/>
      <c r="H382" s="211"/>
      <c r="I382" s="211"/>
      <c r="J382" s="211"/>
      <c r="K382" s="211"/>
      <c r="L382" s="211"/>
      <c r="M382" s="211"/>
      <c r="N382" s="211"/>
      <c r="O382" s="211"/>
      <c r="P382" s="211"/>
      <c r="Q382" s="211"/>
      <c r="R382" s="211"/>
      <c r="S382" s="211"/>
      <c r="T382" s="211"/>
      <c r="U382" s="211"/>
      <c r="V382" s="211"/>
      <c r="W382" s="211"/>
      <c r="X382" s="211"/>
      <c r="Y382" s="211"/>
      <c r="Z382" s="211"/>
    </row>
    <row r="383" spans="1:26" ht="15.75" customHeight="1">
      <c r="A383" s="211"/>
      <c r="B383" s="211"/>
      <c r="C383" s="211"/>
      <c r="D383" s="211"/>
      <c r="E383" s="211"/>
      <c r="F383" s="211"/>
      <c r="G383" s="211"/>
      <c r="H383" s="211"/>
      <c r="I383" s="211"/>
      <c r="J383" s="211"/>
      <c r="K383" s="211"/>
      <c r="L383" s="211"/>
      <c r="M383" s="211"/>
      <c r="N383" s="211"/>
      <c r="O383" s="211"/>
      <c r="P383" s="211"/>
      <c r="Q383" s="211"/>
      <c r="R383" s="211"/>
      <c r="S383" s="211"/>
      <c r="T383" s="211"/>
      <c r="U383" s="211"/>
      <c r="V383" s="211"/>
      <c r="W383" s="211"/>
      <c r="X383" s="211"/>
      <c r="Y383" s="211"/>
      <c r="Z383" s="211"/>
    </row>
    <row r="384" spans="1:26" ht="15.75" customHeight="1">
      <c r="A384" s="211"/>
      <c r="B384" s="211"/>
      <c r="C384" s="211"/>
      <c r="D384" s="211"/>
      <c r="E384" s="211"/>
      <c r="F384" s="211"/>
      <c r="G384" s="211"/>
      <c r="H384" s="211"/>
      <c r="I384" s="211"/>
      <c r="J384" s="211"/>
      <c r="K384" s="211"/>
      <c r="L384" s="211"/>
      <c r="M384" s="211"/>
      <c r="N384" s="211"/>
      <c r="O384" s="211"/>
      <c r="P384" s="211"/>
      <c r="Q384" s="211"/>
      <c r="R384" s="211"/>
      <c r="S384" s="211"/>
      <c r="T384" s="211"/>
      <c r="U384" s="211"/>
      <c r="V384" s="211"/>
      <c r="W384" s="211"/>
      <c r="X384" s="211"/>
      <c r="Y384" s="211"/>
      <c r="Z384" s="211"/>
    </row>
    <row r="385" spans="1:26" ht="15.75" customHeight="1">
      <c r="A385" s="211"/>
      <c r="B385" s="211"/>
      <c r="C385" s="211"/>
      <c r="D385" s="211"/>
      <c r="E385" s="211"/>
      <c r="F385" s="211"/>
      <c r="G385" s="211"/>
      <c r="H385" s="211"/>
      <c r="I385" s="211"/>
      <c r="J385" s="211"/>
      <c r="K385" s="211"/>
      <c r="L385" s="211"/>
      <c r="M385" s="211"/>
      <c r="N385" s="211"/>
      <c r="O385" s="211"/>
      <c r="P385" s="211"/>
      <c r="Q385" s="211"/>
      <c r="R385" s="211"/>
      <c r="S385" s="211"/>
      <c r="T385" s="211"/>
      <c r="U385" s="211"/>
      <c r="V385" s="211"/>
      <c r="W385" s="211"/>
      <c r="X385" s="211"/>
      <c r="Y385" s="211"/>
      <c r="Z385" s="211"/>
    </row>
    <row r="386" spans="1:26" ht="15.75" customHeight="1">
      <c r="A386" s="211"/>
      <c r="B386" s="211"/>
      <c r="C386" s="211"/>
      <c r="D386" s="211"/>
      <c r="E386" s="211"/>
      <c r="F386" s="211"/>
      <c r="G386" s="211"/>
      <c r="H386" s="211"/>
      <c r="I386" s="211"/>
      <c r="J386" s="211"/>
      <c r="K386" s="211"/>
      <c r="L386" s="211"/>
      <c r="M386" s="211"/>
      <c r="N386" s="211"/>
      <c r="O386" s="211"/>
      <c r="P386" s="211"/>
      <c r="Q386" s="211"/>
      <c r="R386" s="211"/>
      <c r="S386" s="211"/>
      <c r="T386" s="211"/>
      <c r="U386" s="211"/>
      <c r="V386" s="211"/>
      <c r="W386" s="211"/>
      <c r="X386" s="211"/>
      <c r="Y386" s="211"/>
      <c r="Z386" s="211"/>
    </row>
    <row r="387" spans="1:26" ht="15.75" customHeight="1">
      <c r="A387" s="211"/>
      <c r="B387" s="211"/>
      <c r="C387" s="211"/>
      <c r="D387" s="211"/>
      <c r="E387" s="211"/>
      <c r="F387" s="211"/>
      <c r="G387" s="211"/>
      <c r="H387" s="211"/>
      <c r="I387" s="211"/>
      <c r="J387" s="211"/>
      <c r="K387" s="211"/>
      <c r="L387" s="211"/>
      <c r="M387" s="211"/>
      <c r="N387" s="211"/>
      <c r="O387" s="211"/>
      <c r="P387" s="211"/>
      <c r="Q387" s="211"/>
      <c r="R387" s="211"/>
      <c r="S387" s="211"/>
      <c r="T387" s="211"/>
      <c r="U387" s="211"/>
      <c r="V387" s="211"/>
      <c r="W387" s="211"/>
      <c r="X387" s="211"/>
      <c r="Y387" s="211"/>
      <c r="Z387" s="211"/>
    </row>
    <row r="388" spans="1:26" ht="15.75" customHeight="1">
      <c r="A388" s="211"/>
      <c r="B388" s="211"/>
      <c r="C388" s="211"/>
      <c r="D388" s="211"/>
      <c r="E388" s="211"/>
      <c r="F388" s="211"/>
      <c r="G388" s="211"/>
      <c r="H388" s="211"/>
      <c r="I388" s="211"/>
      <c r="J388" s="211"/>
      <c r="K388" s="211"/>
      <c r="L388" s="211"/>
      <c r="M388" s="211"/>
      <c r="N388" s="211"/>
      <c r="O388" s="211"/>
      <c r="P388" s="211"/>
      <c r="Q388" s="211"/>
      <c r="R388" s="211"/>
      <c r="S388" s="211"/>
      <c r="T388" s="211"/>
      <c r="U388" s="211"/>
      <c r="V388" s="211"/>
      <c r="W388" s="211"/>
      <c r="X388" s="211"/>
      <c r="Y388" s="211"/>
      <c r="Z388" s="211"/>
    </row>
    <row r="389" spans="1:26" ht="15.75" customHeight="1">
      <c r="A389" s="211"/>
      <c r="B389" s="211"/>
      <c r="C389" s="211"/>
      <c r="D389" s="211"/>
      <c r="E389" s="211"/>
      <c r="F389" s="211"/>
      <c r="G389" s="211"/>
      <c r="H389" s="211"/>
      <c r="I389" s="211"/>
      <c r="J389" s="211"/>
      <c r="K389" s="211"/>
      <c r="L389" s="211"/>
      <c r="M389" s="211"/>
      <c r="N389" s="211"/>
      <c r="O389" s="211"/>
      <c r="P389" s="211"/>
      <c r="Q389" s="211"/>
      <c r="R389" s="211"/>
      <c r="S389" s="211"/>
      <c r="T389" s="211"/>
      <c r="U389" s="211"/>
      <c r="V389" s="211"/>
      <c r="W389" s="211"/>
      <c r="X389" s="211"/>
      <c r="Y389" s="211"/>
      <c r="Z389" s="211"/>
    </row>
    <row r="390" spans="1:26" ht="15.75" customHeight="1">
      <c r="A390" s="211"/>
      <c r="B390" s="211"/>
      <c r="C390" s="211"/>
      <c r="D390" s="211"/>
      <c r="E390" s="211"/>
      <c r="F390" s="211"/>
      <c r="G390" s="211"/>
      <c r="H390" s="211"/>
      <c r="I390" s="211"/>
      <c r="J390" s="211"/>
      <c r="K390" s="211"/>
      <c r="L390" s="211"/>
      <c r="M390" s="211"/>
      <c r="N390" s="211"/>
      <c r="O390" s="211"/>
      <c r="P390" s="211"/>
      <c r="Q390" s="211"/>
      <c r="R390" s="211"/>
      <c r="S390" s="211"/>
      <c r="T390" s="211"/>
      <c r="U390" s="211"/>
      <c r="V390" s="211"/>
      <c r="W390" s="211"/>
      <c r="X390" s="211"/>
      <c r="Y390" s="211"/>
      <c r="Z390" s="211"/>
    </row>
    <row r="391" spans="1:26" ht="15.75" customHeight="1">
      <c r="A391" s="211"/>
      <c r="B391" s="211"/>
      <c r="C391" s="211"/>
      <c r="D391" s="211"/>
      <c r="E391" s="211"/>
      <c r="F391" s="211"/>
      <c r="G391" s="211"/>
      <c r="H391" s="211"/>
      <c r="I391" s="211"/>
      <c r="J391" s="211"/>
      <c r="K391" s="211"/>
      <c r="L391" s="211"/>
      <c r="M391" s="211"/>
      <c r="N391" s="211"/>
      <c r="O391" s="211"/>
      <c r="P391" s="211"/>
      <c r="Q391" s="211"/>
      <c r="R391" s="211"/>
      <c r="S391" s="211"/>
      <c r="T391" s="211"/>
      <c r="U391" s="211"/>
      <c r="V391" s="211"/>
      <c r="W391" s="211"/>
      <c r="X391" s="211"/>
      <c r="Y391" s="211"/>
      <c r="Z391" s="211"/>
    </row>
    <row r="392" spans="1:26" ht="15.75" customHeight="1">
      <c r="A392" s="211"/>
      <c r="B392" s="211"/>
      <c r="C392" s="211"/>
      <c r="D392" s="211"/>
      <c r="E392" s="211"/>
      <c r="F392" s="211"/>
      <c r="G392" s="211"/>
      <c r="H392" s="211"/>
      <c r="I392" s="211"/>
      <c r="J392" s="211"/>
      <c r="K392" s="211"/>
      <c r="L392" s="211"/>
      <c r="M392" s="211"/>
      <c r="N392" s="211"/>
      <c r="O392" s="211"/>
      <c r="P392" s="211"/>
      <c r="Q392" s="211"/>
      <c r="R392" s="211"/>
      <c r="S392" s="211"/>
      <c r="T392" s="211"/>
      <c r="U392" s="211"/>
      <c r="V392" s="211"/>
      <c r="W392" s="211"/>
      <c r="X392" s="211"/>
      <c r="Y392" s="211"/>
      <c r="Z392" s="211"/>
    </row>
    <row r="393" spans="1:26" ht="15.75" customHeight="1">
      <c r="A393" s="211"/>
      <c r="B393" s="211"/>
      <c r="C393" s="211"/>
      <c r="D393" s="211"/>
      <c r="E393" s="211"/>
      <c r="F393" s="211"/>
      <c r="G393" s="211"/>
      <c r="H393" s="211"/>
      <c r="I393" s="211"/>
      <c r="J393" s="211"/>
      <c r="K393" s="211"/>
      <c r="L393" s="211"/>
      <c r="M393" s="211"/>
      <c r="N393" s="211"/>
      <c r="O393" s="211"/>
      <c r="P393" s="211"/>
      <c r="Q393" s="211"/>
      <c r="R393" s="211"/>
      <c r="S393" s="211"/>
      <c r="T393" s="211"/>
      <c r="U393" s="211"/>
      <c r="V393" s="211"/>
      <c r="W393" s="211"/>
      <c r="X393" s="211"/>
      <c r="Y393" s="211"/>
      <c r="Z393" s="211"/>
    </row>
    <row r="394" spans="1:26" ht="15.75" customHeight="1">
      <c r="A394" s="211"/>
      <c r="B394" s="211"/>
      <c r="C394" s="211"/>
      <c r="D394" s="211"/>
      <c r="E394" s="211"/>
      <c r="F394" s="211"/>
      <c r="G394" s="211"/>
      <c r="H394" s="211"/>
      <c r="I394" s="211"/>
      <c r="J394" s="211"/>
      <c r="K394" s="211"/>
      <c r="L394" s="211"/>
      <c r="M394" s="211"/>
      <c r="N394" s="211"/>
      <c r="O394" s="211"/>
      <c r="P394" s="211"/>
      <c r="Q394" s="211"/>
      <c r="R394" s="211"/>
      <c r="S394" s="211"/>
      <c r="T394" s="211"/>
      <c r="U394" s="211"/>
      <c r="V394" s="211"/>
      <c r="W394" s="211"/>
      <c r="X394" s="211"/>
      <c r="Y394" s="211"/>
      <c r="Z394" s="211"/>
    </row>
    <row r="395" spans="1:26" ht="15.75" customHeight="1">
      <c r="A395" s="211"/>
      <c r="B395" s="211"/>
      <c r="C395" s="211"/>
      <c r="D395" s="211"/>
      <c r="E395" s="211"/>
      <c r="F395" s="211"/>
      <c r="G395" s="211"/>
      <c r="H395" s="211"/>
      <c r="I395" s="211"/>
      <c r="J395" s="211"/>
      <c r="K395" s="211"/>
      <c r="L395" s="211"/>
      <c r="M395" s="211"/>
      <c r="N395" s="211"/>
      <c r="O395" s="211"/>
      <c r="P395" s="211"/>
      <c r="Q395" s="211"/>
      <c r="R395" s="211"/>
      <c r="S395" s="211"/>
      <c r="T395" s="211"/>
      <c r="U395" s="211"/>
      <c r="V395" s="211"/>
      <c r="W395" s="211"/>
      <c r="X395" s="211"/>
      <c r="Y395" s="211"/>
      <c r="Z395" s="211"/>
    </row>
    <row r="396" spans="1:26" ht="15.75" customHeight="1">
      <c r="A396" s="211"/>
      <c r="B396" s="211"/>
      <c r="C396" s="211"/>
      <c r="D396" s="211"/>
      <c r="E396" s="211"/>
      <c r="F396" s="211"/>
      <c r="G396" s="211"/>
      <c r="H396" s="211"/>
      <c r="I396" s="211"/>
      <c r="J396" s="211"/>
      <c r="K396" s="211"/>
      <c r="L396" s="211"/>
      <c r="M396" s="211"/>
      <c r="N396" s="211"/>
      <c r="O396" s="211"/>
      <c r="P396" s="211"/>
      <c r="Q396" s="211"/>
      <c r="R396" s="211"/>
      <c r="S396" s="211"/>
      <c r="T396" s="211"/>
      <c r="U396" s="211"/>
      <c r="V396" s="211"/>
      <c r="W396" s="211"/>
      <c r="X396" s="211"/>
      <c r="Y396" s="211"/>
      <c r="Z396" s="211"/>
    </row>
    <row r="397" spans="1:26" ht="15.75" customHeight="1">
      <c r="A397" s="211"/>
      <c r="B397" s="211"/>
      <c r="C397" s="211"/>
      <c r="D397" s="211"/>
      <c r="E397" s="211"/>
      <c r="F397" s="211"/>
      <c r="G397" s="211"/>
      <c r="H397" s="211"/>
      <c r="I397" s="211"/>
      <c r="J397" s="211"/>
      <c r="K397" s="211"/>
      <c r="L397" s="211"/>
      <c r="M397" s="211"/>
      <c r="N397" s="211"/>
      <c r="O397" s="211"/>
      <c r="P397" s="211"/>
      <c r="Q397" s="211"/>
      <c r="R397" s="211"/>
      <c r="S397" s="211"/>
      <c r="T397" s="211"/>
      <c r="U397" s="211"/>
      <c r="V397" s="211"/>
      <c r="W397" s="211"/>
      <c r="X397" s="211"/>
      <c r="Y397" s="211"/>
      <c r="Z397" s="211"/>
    </row>
    <row r="398" spans="1:26" ht="15.75" customHeight="1">
      <c r="A398" s="211"/>
      <c r="B398" s="211"/>
      <c r="C398" s="211"/>
      <c r="D398" s="211"/>
      <c r="E398" s="211"/>
      <c r="F398" s="211"/>
      <c r="G398" s="211"/>
      <c r="H398" s="211"/>
      <c r="I398" s="211"/>
      <c r="J398" s="211"/>
      <c r="K398" s="211"/>
      <c r="L398" s="211"/>
      <c r="M398" s="211"/>
      <c r="N398" s="211"/>
      <c r="O398" s="211"/>
      <c r="P398" s="211"/>
      <c r="Q398" s="211"/>
      <c r="R398" s="211"/>
      <c r="S398" s="211"/>
      <c r="T398" s="211"/>
      <c r="U398" s="211"/>
      <c r="V398" s="211"/>
      <c r="W398" s="211"/>
      <c r="X398" s="211"/>
      <c r="Y398" s="211"/>
      <c r="Z398" s="211"/>
    </row>
    <row r="399" spans="1:26" ht="15.75" customHeight="1">
      <c r="A399" s="211"/>
      <c r="B399" s="211"/>
      <c r="C399" s="211"/>
      <c r="D399" s="211"/>
      <c r="E399" s="211"/>
      <c r="F399" s="211"/>
      <c r="G399" s="211"/>
      <c r="H399" s="211"/>
      <c r="I399" s="211"/>
      <c r="J399" s="211"/>
      <c r="K399" s="211"/>
      <c r="L399" s="211"/>
      <c r="M399" s="211"/>
      <c r="N399" s="211"/>
      <c r="O399" s="211"/>
      <c r="P399" s="211"/>
      <c r="Q399" s="211"/>
      <c r="R399" s="211"/>
      <c r="S399" s="211"/>
      <c r="T399" s="211"/>
      <c r="U399" s="211"/>
      <c r="V399" s="211"/>
      <c r="W399" s="211"/>
      <c r="X399" s="211"/>
      <c r="Y399" s="211"/>
      <c r="Z399" s="211"/>
    </row>
    <row r="400" spans="1:26" ht="15.75" customHeight="1">
      <c r="A400" s="211"/>
      <c r="B400" s="211"/>
      <c r="C400" s="211"/>
      <c r="D400" s="211"/>
      <c r="E400" s="211"/>
      <c r="F400" s="211"/>
      <c r="G400" s="211"/>
      <c r="H400" s="211"/>
      <c r="I400" s="211"/>
      <c r="J400" s="211"/>
      <c r="K400" s="211"/>
      <c r="L400" s="211"/>
      <c r="M400" s="211"/>
      <c r="N400" s="211"/>
      <c r="O400" s="211"/>
      <c r="P400" s="211"/>
      <c r="Q400" s="211"/>
      <c r="R400" s="211"/>
      <c r="S400" s="211"/>
      <c r="T400" s="211"/>
      <c r="U400" s="211"/>
      <c r="V400" s="211"/>
      <c r="W400" s="211"/>
      <c r="X400" s="211"/>
      <c r="Y400" s="211"/>
      <c r="Z400" s="211"/>
    </row>
    <row r="401" spans="1:26" ht="15.75" customHeight="1">
      <c r="A401" s="211"/>
      <c r="B401" s="211"/>
      <c r="C401" s="211"/>
      <c r="D401" s="211"/>
      <c r="E401" s="211"/>
      <c r="F401" s="211"/>
      <c r="G401" s="211"/>
      <c r="H401" s="211"/>
      <c r="I401" s="211"/>
      <c r="J401" s="211"/>
      <c r="K401" s="211"/>
      <c r="L401" s="211"/>
      <c r="M401" s="211"/>
      <c r="N401" s="211"/>
      <c r="O401" s="211"/>
      <c r="P401" s="211"/>
      <c r="Q401" s="211"/>
      <c r="R401" s="211"/>
      <c r="S401" s="211"/>
      <c r="T401" s="211"/>
      <c r="U401" s="211"/>
      <c r="V401" s="211"/>
      <c r="W401" s="211"/>
      <c r="X401" s="211"/>
      <c r="Y401" s="211"/>
      <c r="Z401" s="211"/>
    </row>
    <row r="402" spans="1:26" ht="15.75" customHeight="1">
      <c r="A402" s="211"/>
      <c r="B402" s="211"/>
      <c r="C402" s="211"/>
      <c r="D402" s="211"/>
      <c r="E402" s="211"/>
      <c r="F402" s="211"/>
      <c r="G402" s="211"/>
      <c r="H402" s="211"/>
      <c r="I402" s="211"/>
      <c r="J402" s="211"/>
      <c r="K402" s="211"/>
      <c r="L402" s="211"/>
      <c r="M402" s="211"/>
      <c r="N402" s="211"/>
      <c r="O402" s="211"/>
      <c r="P402" s="211"/>
      <c r="Q402" s="211"/>
      <c r="R402" s="211"/>
      <c r="S402" s="211"/>
      <c r="T402" s="211"/>
      <c r="U402" s="211"/>
      <c r="V402" s="211"/>
      <c r="W402" s="211"/>
      <c r="X402" s="211"/>
      <c r="Y402" s="211"/>
      <c r="Z402" s="211"/>
    </row>
    <row r="403" spans="1:26" ht="15.75" customHeight="1">
      <c r="A403" s="211"/>
      <c r="B403" s="211"/>
      <c r="C403" s="211"/>
      <c r="D403" s="211"/>
      <c r="E403" s="211"/>
      <c r="F403" s="211"/>
      <c r="G403" s="211"/>
      <c r="H403" s="211"/>
      <c r="I403" s="211"/>
      <c r="J403" s="211"/>
      <c r="K403" s="211"/>
      <c r="L403" s="211"/>
      <c r="M403" s="211"/>
      <c r="N403" s="211"/>
      <c r="O403" s="211"/>
      <c r="P403" s="211"/>
      <c r="Q403" s="211"/>
      <c r="R403" s="211"/>
      <c r="S403" s="211"/>
      <c r="T403" s="211"/>
      <c r="U403" s="211"/>
      <c r="V403" s="211"/>
      <c r="W403" s="211"/>
      <c r="X403" s="211"/>
      <c r="Y403" s="211"/>
      <c r="Z403" s="211"/>
    </row>
    <row r="404" spans="1:26" ht="15.75" customHeight="1">
      <c r="A404" s="211"/>
      <c r="B404" s="211"/>
      <c r="C404" s="211"/>
      <c r="D404" s="211"/>
      <c r="E404" s="211"/>
      <c r="F404" s="211"/>
      <c r="G404" s="211"/>
      <c r="H404" s="211"/>
      <c r="I404" s="211"/>
      <c r="J404" s="211"/>
      <c r="K404" s="211"/>
      <c r="L404" s="211"/>
      <c r="M404" s="211"/>
      <c r="N404" s="211"/>
      <c r="O404" s="211"/>
      <c r="P404" s="211"/>
      <c r="Q404" s="211"/>
      <c r="R404" s="211"/>
      <c r="S404" s="211"/>
      <c r="T404" s="211"/>
      <c r="U404" s="211"/>
      <c r="V404" s="211"/>
      <c r="W404" s="211"/>
      <c r="X404" s="211"/>
      <c r="Y404" s="211"/>
      <c r="Z404" s="211"/>
    </row>
    <row r="405" spans="1:26" ht="15.75" customHeight="1">
      <c r="A405" s="211"/>
      <c r="B405" s="211"/>
      <c r="C405" s="211"/>
      <c r="D405" s="211"/>
      <c r="E405" s="211"/>
      <c r="F405" s="211"/>
      <c r="G405" s="211"/>
      <c r="H405" s="211"/>
      <c r="I405" s="211"/>
      <c r="J405" s="211"/>
      <c r="K405" s="211"/>
      <c r="L405" s="211"/>
      <c r="M405" s="211"/>
      <c r="N405" s="211"/>
      <c r="O405" s="211"/>
      <c r="P405" s="211"/>
      <c r="Q405" s="211"/>
      <c r="R405" s="211"/>
      <c r="S405" s="211"/>
      <c r="T405" s="211"/>
      <c r="U405" s="211"/>
      <c r="V405" s="211"/>
      <c r="W405" s="211"/>
      <c r="X405" s="211"/>
      <c r="Y405" s="211"/>
      <c r="Z405" s="211"/>
    </row>
    <row r="406" spans="1:26" ht="15.75" customHeight="1">
      <c r="A406" s="211"/>
      <c r="B406" s="211"/>
      <c r="C406" s="211"/>
      <c r="D406" s="211"/>
      <c r="E406" s="211"/>
      <c r="F406" s="211"/>
      <c r="G406" s="211"/>
      <c r="H406" s="211"/>
      <c r="I406" s="211"/>
      <c r="J406" s="211"/>
      <c r="K406" s="211"/>
      <c r="L406" s="211"/>
      <c r="M406" s="211"/>
      <c r="N406" s="211"/>
      <c r="O406" s="211"/>
      <c r="P406" s="211"/>
      <c r="Q406" s="211"/>
      <c r="R406" s="211"/>
      <c r="S406" s="211"/>
      <c r="T406" s="211"/>
      <c r="U406" s="211"/>
      <c r="V406" s="211"/>
      <c r="W406" s="211"/>
      <c r="X406" s="211"/>
      <c r="Y406" s="211"/>
      <c r="Z406" s="211"/>
    </row>
    <row r="407" spans="1:26" ht="15.75" customHeight="1">
      <c r="A407" s="211"/>
      <c r="B407" s="211"/>
      <c r="C407" s="211"/>
      <c r="D407" s="211"/>
      <c r="E407" s="211"/>
      <c r="F407" s="211"/>
      <c r="G407" s="211"/>
      <c r="H407" s="211"/>
      <c r="I407" s="211"/>
      <c r="J407" s="211"/>
      <c r="K407" s="211"/>
      <c r="L407" s="211"/>
      <c r="M407" s="211"/>
      <c r="N407" s="211"/>
      <c r="O407" s="211"/>
      <c r="P407" s="211"/>
      <c r="Q407" s="211"/>
      <c r="R407" s="211"/>
      <c r="S407" s="211"/>
      <c r="T407" s="211"/>
      <c r="U407" s="211"/>
      <c r="V407" s="211"/>
      <c r="W407" s="211"/>
      <c r="X407" s="211"/>
      <c r="Y407" s="211"/>
      <c r="Z407" s="211"/>
    </row>
    <row r="408" spans="1:26" ht="15.75" customHeight="1">
      <c r="A408" s="211"/>
      <c r="B408" s="211"/>
      <c r="C408" s="211"/>
      <c r="D408" s="211"/>
      <c r="E408" s="211"/>
      <c r="F408" s="211"/>
      <c r="G408" s="211"/>
      <c r="H408" s="211"/>
      <c r="I408" s="211"/>
      <c r="J408" s="211"/>
      <c r="K408" s="211"/>
      <c r="L408" s="211"/>
      <c r="M408" s="211"/>
      <c r="N408" s="211"/>
      <c r="O408" s="211"/>
      <c r="P408" s="211"/>
      <c r="Q408" s="211"/>
      <c r="R408" s="211"/>
      <c r="S408" s="211"/>
      <c r="T408" s="211"/>
      <c r="U408" s="211"/>
      <c r="V408" s="211"/>
      <c r="W408" s="211"/>
      <c r="X408" s="211"/>
      <c r="Y408" s="211"/>
      <c r="Z408" s="211"/>
    </row>
    <row r="409" spans="1:26" ht="15.75" customHeight="1">
      <c r="A409" s="211"/>
      <c r="B409" s="211"/>
      <c r="C409" s="211"/>
      <c r="D409" s="211"/>
      <c r="E409" s="211"/>
      <c r="F409" s="211"/>
      <c r="G409" s="211"/>
      <c r="H409" s="211"/>
      <c r="I409" s="211"/>
      <c r="J409" s="211"/>
      <c r="K409" s="211"/>
      <c r="L409" s="211"/>
      <c r="M409" s="211"/>
      <c r="N409" s="211"/>
      <c r="O409" s="211"/>
      <c r="P409" s="211"/>
      <c r="Q409" s="211"/>
      <c r="R409" s="211"/>
      <c r="S409" s="211"/>
      <c r="T409" s="211"/>
      <c r="U409" s="211"/>
      <c r="V409" s="211"/>
      <c r="W409" s="211"/>
      <c r="X409" s="211"/>
      <c r="Y409" s="211"/>
      <c r="Z409" s="211"/>
    </row>
    <row r="410" spans="1:26" ht="15.75" customHeight="1">
      <c r="A410" s="211"/>
      <c r="B410" s="211"/>
      <c r="C410" s="211"/>
      <c r="D410" s="211"/>
      <c r="E410" s="211"/>
      <c r="F410" s="211"/>
      <c r="G410" s="211"/>
      <c r="H410" s="211"/>
      <c r="I410" s="211"/>
      <c r="J410" s="211"/>
      <c r="K410" s="211"/>
      <c r="L410" s="211"/>
      <c r="M410" s="211"/>
      <c r="N410" s="211"/>
      <c r="O410" s="211"/>
      <c r="P410" s="211"/>
      <c r="Q410" s="211"/>
      <c r="R410" s="211"/>
      <c r="S410" s="211"/>
      <c r="T410" s="211"/>
      <c r="U410" s="211"/>
      <c r="V410" s="211"/>
      <c r="W410" s="211"/>
      <c r="X410" s="211"/>
      <c r="Y410" s="211"/>
      <c r="Z410" s="211"/>
    </row>
    <row r="411" spans="1:26" ht="15.75" customHeight="1">
      <c r="A411" s="211"/>
      <c r="B411" s="211"/>
      <c r="C411" s="211"/>
      <c r="D411" s="211"/>
      <c r="E411" s="211"/>
      <c r="F411" s="211"/>
      <c r="G411" s="211"/>
      <c r="H411" s="211"/>
      <c r="I411" s="211"/>
      <c r="J411" s="211"/>
      <c r="K411" s="211"/>
      <c r="L411" s="211"/>
      <c r="M411" s="211"/>
      <c r="N411" s="211"/>
      <c r="O411" s="211"/>
      <c r="P411" s="211"/>
      <c r="Q411" s="211"/>
      <c r="R411" s="211"/>
      <c r="S411" s="211"/>
      <c r="T411" s="211"/>
      <c r="U411" s="211"/>
      <c r="V411" s="211"/>
      <c r="W411" s="211"/>
      <c r="X411" s="211"/>
      <c r="Y411" s="211"/>
      <c r="Z411" s="211"/>
    </row>
    <row r="412" spans="1:26" ht="15.75" customHeight="1">
      <c r="A412" s="211"/>
      <c r="B412" s="211"/>
      <c r="C412" s="211"/>
      <c r="D412" s="211"/>
      <c r="E412" s="211"/>
      <c r="F412" s="211"/>
      <c r="G412" s="211"/>
      <c r="H412" s="211"/>
      <c r="I412" s="211"/>
      <c r="J412" s="211"/>
      <c r="K412" s="211"/>
      <c r="L412" s="211"/>
      <c r="M412" s="211"/>
      <c r="N412" s="211"/>
      <c r="O412" s="211"/>
      <c r="P412" s="211"/>
      <c r="Q412" s="211"/>
      <c r="R412" s="211"/>
      <c r="S412" s="211"/>
      <c r="T412" s="211"/>
      <c r="U412" s="211"/>
      <c r="V412" s="211"/>
      <c r="W412" s="211"/>
      <c r="X412" s="211"/>
      <c r="Y412" s="211"/>
      <c r="Z412" s="211"/>
    </row>
    <row r="413" spans="1:26" ht="15.75" customHeight="1">
      <c r="A413" s="211"/>
      <c r="B413" s="211"/>
      <c r="C413" s="211"/>
      <c r="D413" s="211"/>
      <c r="E413" s="211"/>
      <c r="F413" s="211"/>
      <c r="G413" s="211"/>
      <c r="H413" s="211"/>
      <c r="I413" s="211"/>
      <c r="J413" s="211"/>
      <c r="K413" s="211"/>
      <c r="L413" s="211"/>
      <c r="M413" s="211"/>
      <c r="N413" s="211"/>
      <c r="O413" s="211"/>
      <c r="P413" s="211"/>
      <c r="Q413" s="211"/>
      <c r="R413" s="211"/>
      <c r="S413" s="211"/>
      <c r="T413" s="211"/>
      <c r="U413" s="211"/>
      <c r="V413" s="211"/>
      <c r="W413" s="211"/>
      <c r="X413" s="211"/>
      <c r="Y413" s="211"/>
      <c r="Z413" s="211"/>
    </row>
    <row r="414" spans="1:26" ht="15.75" customHeight="1">
      <c r="A414" s="211"/>
      <c r="B414" s="211"/>
      <c r="C414" s="211"/>
      <c r="D414" s="211"/>
      <c r="E414" s="211"/>
      <c r="F414" s="211"/>
      <c r="G414" s="211"/>
      <c r="H414" s="211"/>
      <c r="I414" s="211"/>
      <c r="J414" s="211"/>
      <c r="K414" s="211"/>
      <c r="L414" s="211"/>
      <c r="M414" s="211"/>
      <c r="N414" s="211"/>
      <c r="O414" s="211"/>
      <c r="P414" s="211"/>
      <c r="Q414" s="211"/>
      <c r="R414" s="211"/>
      <c r="S414" s="211"/>
      <c r="T414" s="211"/>
      <c r="U414" s="211"/>
      <c r="V414" s="211"/>
      <c r="W414" s="211"/>
      <c r="X414" s="211"/>
      <c r="Y414" s="211"/>
      <c r="Z414" s="211"/>
    </row>
    <row r="415" spans="1:26" ht="15.75" customHeight="1">
      <c r="A415" s="211"/>
      <c r="B415" s="211"/>
      <c r="C415" s="211"/>
      <c r="D415" s="211"/>
      <c r="E415" s="211"/>
      <c r="F415" s="211"/>
      <c r="G415" s="211"/>
      <c r="H415" s="211"/>
      <c r="I415" s="211"/>
      <c r="J415" s="211"/>
      <c r="K415" s="211"/>
      <c r="L415" s="211"/>
      <c r="M415" s="211"/>
      <c r="N415" s="211"/>
      <c r="O415" s="211"/>
      <c r="P415" s="211"/>
      <c r="Q415" s="211"/>
      <c r="R415" s="211"/>
      <c r="S415" s="211"/>
      <c r="T415" s="211"/>
      <c r="U415" s="211"/>
      <c r="V415" s="211"/>
      <c r="W415" s="211"/>
      <c r="X415" s="211"/>
      <c r="Y415" s="211"/>
      <c r="Z415" s="211"/>
    </row>
    <row r="416" spans="1:26" ht="15.75" customHeight="1">
      <c r="A416" s="211"/>
      <c r="B416" s="211"/>
      <c r="C416" s="211"/>
      <c r="D416" s="211"/>
      <c r="E416" s="211"/>
      <c r="F416" s="211"/>
      <c r="G416" s="211"/>
      <c r="H416" s="211"/>
      <c r="I416" s="211"/>
      <c r="J416" s="211"/>
      <c r="K416" s="211"/>
      <c r="L416" s="211"/>
      <c r="M416" s="211"/>
      <c r="N416" s="211"/>
      <c r="O416" s="211"/>
      <c r="P416" s="211"/>
      <c r="Q416" s="211"/>
      <c r="R416" s="211"/>
      <c r="S416" s="211"/>
      <c r="T416" s="211"/>
      <c r="U416" s="211"/>
      <c r="V416" s="211"/>
      <c r="W416" s="211"/>
      <c r="X416" s="211"/>
      <c r="Y416" s="211"/>
      <c r="Z416" s="211"/>
    </row>
    <row r="417" spans="1:26" ht="15.75" customHeight="1">
      <c r="A417" s="211"/>
      <c r="B417" s="211"/>
      <c r="C417" s="211"/>
      <c r="D417" s="211"/>
      <c r="E417" s="211"/>
      <c r="F417" s="211"/>
      <c r="G417" s="211"/>
      <c r="H417" s="211"/>
      <c r="I417" s="211"/>
      <c r="J417" s="211"/>
      <c r="K417" s="211"/>
      <c r="L417" s="211"/>
      <c r="M417" s="211"/>
      <c r="N417" s="211"/>
      <c r="O417" s="211"/>
      <c r="P417" s="211"/>
      <c r="Q417" s="211"/>
      <c r="R417" s="211"/>
      <c r="S417" s="211"/>
      <c r="T417" s="211"/>
      <c r="U417" s="211"/>
      <c r="V417" s="211"/>
      <c r="W417" s="211"/>
      <c r="X417" s="211"/>
      <c r="Y417" s="211"/>
      <c r="Z417" s="211"/>
    </row>
    <row r="418" spans="1:26" ht="15.75" customHeight="1">
      <c r="A418" s="211"/>
      <c r="B418" s="211"/>
      <c r="C418" s="211"/>
      <c r="D418" s="211"/>
      <c r="E418" s="211"/>
      <c r="F418" s="211"/>
      <c r="G418" s="211"/>
      <c r="H418" s="211"/>
      <c r="I418" s="211"/>
      <c r="J418" s="211"/>
      <c r="K418" s="211"/>
      <c r="L418" s="211"/>
      <c r="M418" s="211"/>
      <c r="N418" s="211"/>
      <c r="O418" s="211"/>
      <c r="P418" s="211"/>
      <c r="Q418" s="211"/>
      <c r="R418" s="211"/>
      <c r="S418" s="211"/>
      <c r="T418" s="211"/>
      <c r="U418" s="211"/>
      <c r="V418" s="211"/>
      <c r="W418" s="211"/>
      <c r="X418" s="211"/>
      <c r="Y418" s="211"/>
      <c r="Z418" s="211"/>
    </row>
    <row r="419" spans="1:26" ht="15.75" customHeight="1">
      <c r="A419" s="211"/>
      <c r="B419" s="211"/>
      <c r="C419" s="211"/>
      <c r="D419" s="211"/>
      <c r="E419" s="211"/>
      <c r="F419" s="211"/>
      <c r="G419" s="211"/>
      <c r="H419" s="211"/>
      <c r="I419" s="211"/>
      <c r="J419" s="211"/>
      <c r="K419" s="211"/>
      <c r="L419" s="211"/>
      <c r="M419" s="211"/>
      <c r="N419" s="211"/>
      <c r="O419" s="211"/>
      <c r="P419" s="211"/>
      <c r="Q419" s="211"/>
      <c r="R419" s="211"/>
      <c r="S419" s="211"/>
      <c r="T419" s="211"/>
      <c r="U419" s="211"/>
      <c r="V419" s="211"/>
      <c r="W419" s="211"/>
      <c r="X419" s="211"/>
      <c r="Y419" s="211"/>
      <c r="Z419" s="211"/>
    </row>
    <row r="420" spans="1:26" ht="15.75" customHeight="1">
      <c r="A420" s="211"/>
      <c r="B420" s="211"/>
      <c r="C420" s="211"/>
      <c r="D420" s="211"/>
      <c r="E420" s="211"/>
      <c r="F420" s="211"/>
      <c r="G420" s="211"/>
      <c r="H420" s="211"/>
      <c r="I420" s="211"/>
      <c r="J420" s="211"/>
      <c r="K420" s="211"/>
      <c r="L420" s="211"/>
      <c r="M420" s="211"/>
      <c r="N420" s="211"/>
      <c r="O420" s="211"/>
      <c r="P420" s="211"/>
      <c r="Q420" s="211"/>
      <c r="R420" s="211"/>
      <c r="S420" s="211"/>
      <c r="T420" s="211"/>
      <c r="U420" s="211"/>
      <c r="V420" s="211"/>
      <c r="W420" s="211"/>
      <c r="X420" s="211"/>
      <c r="Y420" s="211"/>
      <c r="Z420" s="211"/>
    </row>
    <row r="421" spans="1:26" ht="15.75" customHeight="1">
      <c r="A421" s="211"/>
      <c r="B421" s="211"/>
      <c r="C421" s="211"/>
      <c r="D421" s="211"/>
      <c r="E421" s="211"/>
      <c r="F421" s="211"/>
      <c r="G421" s="211"/>
      <c r="H421" s="211"/>
      <c r="I421" s="211"/>
      <c r="J421" s="211"/>
      <c r="K421" s="211"/>
      <c r="L421" s="211"/>
      <c r="M421" s="211"/>
      <c r="N421" s="211"/>
      <c r="O421" s="211"/>
      <c r="P421" s="211"/>
      <c r="Q421" s="211"/>
      <c r="R421" s="211"/>
      <c r="S421" s="211"/>
      <c r="T421" s="211"/>
      <c r="U421" s="211"/>
      <c r="V421" s="211"/>
      <c r="W421" s="211"/>
      <c r="X421" s="211"/>
      <c r="Y421" s="211"/>
      <c r="Z421" s="211"/>
    </row>
    <row r="422" spans="1:26" ht="15.75" customHeight="1">
      <c r="A422" s="211"/>
      <c r="B422" s="211"/>
      <c r="C422" s="211"/>
      <c r="D422" s="211"/>
      <c r="E422" s="211"/>
      <c r="F422" s="211"/>
      <c r="G422" s="211"/>
      <c r="H422" s="211"/>
      <c r="I422" s="211"/>
      <c r="J422" s="211"/>
      <c r="K422" s="211"/>
      <c r="L422" s="211"/>
      <c r="M422" s="211"/>
      <c r="N422" s="211"/>
      <c r="O422" s="211"/>
      <c r="P422" s="211"/>
      <c r="Q422" s="211"/>
      <c r="R422" s="211"/>
      <c r="S422" s="211"/>
      <c r="T422" s="211"/>
      <c r="U422" s="211"/>
      <c r="V422" s="211"/>
      <c r="W422" s="211"/>
      <c r="X422" s="211"/>
      <c r="Y422" s="211"/>
      <c r="Z422" s="211"/>
    </row>
    <row r="423" spans="1:26" ht="15.75" customHeight="1">
      <c r="A423" s="211"/>
      <c r="B423" s="211"/>
      <c r="C423" s="211"/>
      <c r="D423" s="211"/>
      <c r="E423" s="211"/>
      <c r="F423" s="211"/>
      <c r="G423" s="211"/>
      <c r="H423" s="211"/>
      <c r="I423" s="211"/>
      <c r="J423" s="211"/>
      <c r="K423" s="211"/>
      <c r="L423" s="211"/>
      <c r="M423" s="211"/>
      <c r="N423" s="211"/>
      <c r="O423" s="211"/>
      <c r="P423" s="211"/>
      <c r="Q423" s="211"/>
      <c r="R423" s="211"/>
      <c r="S423" s="211"/>
      <c r="T423" s="211"/>
      <c r="U423" s="211"/>
      <c r="V423" s="211"/>
      <c r="W423" s="211"/>
      <c r="X423" s="211"/>
      <c r="Y423" s="211"/>
      <c r="Z423" s="211"/>
    </row>
    <row r="424" spans="1:26" ht="15.75" customHeight="1">
      <c r="A424" s="211"/>
      <c r="B424" s="211"/>
      <c r="C424" s="211"/>
      <c r="D424" s="211"/>
      <c r="E424" s="211"/>
      <c r="F424" s="211"/>
      <c r="G424" s="211"/>
      <c r="H424" s="211"/>
      <c r="I424" s="211"/>
      <c r="J424" s="211"/>
      <c r="K424" s="211"/>
      <c r="L424" s="211"/>
      <c r="M424" s="211"/>
      <c r="N424" s="211"/>
      <c r="O424" s="211"/>
      <c r="P424" s="211"/>
      <c r="Q424" s="211"/>
      <c r="R424" s="211"/>
      <c r="S424" s="211"/>
      <c r="T424" s="211"/>
      <c r="U424" s="211"/>
      <c r="V424" s="211"/>
      <c r="W424" s="211"/>
      <c r="X424" s="211"/>
      <c r="Y424" s="211"/>
      <c r="Z424" s="211"/>
    </row>
    <row r="425" spans="1:26" ht="15.75" customHeight="1">
      <c r="A425" s="211"/>
      <c r="B425" s="211"/>
      <c r="C425" s="211"/>
      <c r="D425" s="211"/>
      <c r="E425" s="211"/>
      <c r="F425" s="211"/>
      <c r="G425" s="211"/>
      <c r="H425" s="211"/>
      <c r="I425" s="211"/>
      <c r="J425" s="211"/>
      <c r="K425" s="211"/>
      <c r="L425" s="211"/>
      <c r="M425" s="211"/>
      <c r="N425" s="211"/>
      <c r="O425" s="211"/>
      <c r="P425" s="211"/>
      <c r="Q425" s="211"/>
      <c r="R425" s="211"/>
      <c r="S425" s="211"/>
      <c r="T425" s="211"/>
      <c r="U425" s="211"/>
      <c r="V425" s="211"/>
      <c r="W425" s="211"/>
      <c r="X425" s="211"/>
      <c r="Y425" s="211"/>
      <c r="Z425" s="211"/>
    </row>
    <row r="426" spans="1:26" ht="15.75" customHeight="1">
      <c r="A426" s="211"/>
      <c r="B426" s="211"/>
      <c r="C426" s="211"/>
      <c r="D426" s="211"/>
      <c r="E426" s="211"/>
      <c r="F426" s="211"/>
      <c r="G426" s="211"/>
      <c r="H426" s="211"/>
      <c r="I426" s="211"/>
      <c r="J426" s="211"/>
      <c r="K426" s="211"/>
      <c r="L426" s="211"/>
      <c r="M426" s="211"/>
      <c r="N426" s="211"/>
      <c r="O426" s="211"/>
      <c r="P426" s="211"/>
      <c r="Q426" s="211"/>
      <c r="R426" s="211"/>
      <c r="S426" s="211"/>
      <c r="T426" s="211"/>
      <c r="U426" s="211"/>
      <c r="V426" s="211"/>
      <c r="W426" s="211"/>
      <c r="X426" s="211"/>
      <c r="Y426" s="211"/>
      <c r="Z426" s="211"/>
    </row>
    <row r="427" spans="1:26" ht="15.75" customHeight="1">
      <c r="A427" s="211"/>
      <c r="B427" s="211"/>
      <c r="C427" s="211"/>
      <c r="D427" s="211"/>
      <c r="E427" s="211"/>
      <c r="F427" s="211"/>
      <c r="G427" s="211"/>
      <c r="H427" s="211"/>
      <c r="I427" s="211"/>
      <c r="J427" s="211"/>
      <c r="K427" s="211"/>
      <c r="L427" s="211"/>
      <c r="M427" s="211"/>
      <c r="N427" s="211"/>
      <c r="O427" s="211"/>
      <c r="P427" s="211"/>
      <c r="Q427" s="211"/>
      <c r="R427" s="211"/>
      <c r="S427" s="211"/>
      <c r="T427" s="211"/>
      <c r="U427" s="211"/>
      <c r="V427" s="211"/>
      <c r="W427" s="211"/>
      <c r="X427" s="211"/>
      <c r="Y427" s="211"/>
      <c r="Z427" s="211"/>
    </row>
    <row r="428" spans="1:26" ht="15.75" customHeight="1">
      <c r="A428" s="211"/>
      <c r="B428" s="211"/>
      <c r="C428" s="211"/>
      <c r="D428" s="211"/>
      <c r="E428" s="211"/>
      <c r="F428" s="211"/>
      <c r="G428" s="211"/>
      <c r="H428" s="211"/>
      <c r="I428" s="211"/>
      <c r="J428" s="211"/>
      <c r="K428" s="211"/>
      <c r="L428" s="211"/>
      <c r="M428" s="211"/>
      <c r="N428" s="211"/>
      <c r="O428" s="211"/>
      <c r="P428" s="211"/>
      <c r="Q428" s="211"/>
      <c r="R428" s="211"/>
      <c r="S428" s="211"/>
      <c r="T428" s="211"/>
      <c r="U428" s="211"/>
      <c r="V428" s="211"/>
      <c r="W428" s="211"/>
      <c r="X428" s="211"/>
      <c r="Y428" s="211"/>
      <c r="Z428" s="211"/>
    </row>
    <row r="429" spans="1:26" ht="15.75" customHeight="1">
      <c r="A429" s="211"/>
      <c r="B429" s="211"/>
      <c r="C429" s="211"/>
      <c r="D429" s="211"/>
      <c r="E429" s="211"/>
      <c r="F429" s="211"/>
      <c r="G429" s="211"/>
      <c r="H429" s="211"/>
      <c r="I429" s="211"/>
      <c r="J429" s="211"/>
      <c r="K429" s="211"/>
      <c r="L429" s="211"/>
      <c r="M429" s="211"/>
      <c r="N429" s="211"/>
      <c r="O429" s="211"/>
      <c r="P429" s="211"/>
      <c r="Q429" s="211"/>
      <c r="R429" s="211"/>
      <c r="S429" s="211"/>
      <c r="T429" s="211"/>
      <c r="U429" s="211"/>
      <c r="V429" s="211"/>
      <c r="W429" s="211"/>
      <c r="X429" s="211"/>
      <c r="Y429" s="211"/>
      <c r="Z429" s="211"/>
    </row>
    <row r="430" spans="1:26" ht="15.75" customHeight="1">
      <c r="A430" s="211"/>
      <c r="B430" s="211"/>
      <c r="C430" s="211"/>
      <c r="D430" s="211"/>
      <c r="E430" s="211"/>
      <c r="F430" s="211"/>
      <c r="G430" s="211"/>
      <c r="H430" s="211"/>
      <c r="I430" s="211"/>
      <c r="J430" s="211"/>
      <c r="K430" s="211"/>
      <c r="L430" s="211"/>
      <c r="M430" s="211"/>
      <c r="N430" s="211"/>
      <c r="O430" s="211"/>
      <c r="P430" s="211"/>
      <c r="Q430" s="211"/>
      <c r="R430" s="211"/>
      <c r="S430" s="211"/>
      <c r="T430" s="211"/>
      <c r="U430" s="211"/>
      <c r="V430" s="211"/>
      <c r="W430" s="211"/>
      <c r="X430" s="211"/>
      <c r="Y430" s="211"/>
      <c r="Z430" s="211"/>
    </row>
    <row r="431" spans="1:26" ht="15.75" customHeight="1">
      <c r="A431" s="211"/>
      <c r="B431" s="211"/>
      <c r="C431" s="211"/>
      <c r="D431" s="211"/>
      <c r="E431" s="211"/>
      <c r="F431" s="211"/>
      <c r="G431" s="211"/>
      <c r="H431" s="211"/>
      <c r="I431" s="211"/>
      <c r="J431" s="211"/>
      <c r="K431" s="211"/>
      <c r="L431" s="211"/>
      <c r="M431" s="211"/>
      <c r="N431" s="211"/>
      <c r="O431" s="211"/>
      <c r="P431" s="211"/>
      <c r="Q431" s="211"/>
      <c r="R431" s="211"/>
      <c r="S431" s="211"/>
      <c r="T431" s="211"/>
      <c r="U431" s="211"/>
      <c r="V431" s="211"/>
      <c r="W431" s="211"/>
      <c r="X431" s="211"/>
      <c r="Y431" s="211"/>
      <c r="Z431" s="211"/>
    </row>
    <row r="432" spans="1:26" ht="15.75" customHeight="1">
      <c r="A432" s="211"/>
      <c r="B432" s="211"/>
      <c r="C432" s="211"/>
      <c r="D432" s="211"/>
      <c r="E432" s="211"/>
      <c r="F432" s="211"/>
      <c r="G432" s="211"/>
      <c r="H432" s="211"/>
      <c r="I432" s="211"/>
      <c r="J432" s="211"/>
      <c r="K432" s="211"/>
      <c r="L432" s="211"/>
      <c r="M432" s="211"/>
      <c r="N432" s="211"/>
      <c r="O432" s="211"/>
      <c r="P432" s="211"/>
      <c r="Q432" s="211"/>
      <c r="R432" s="211"/>
      <c r="S432" s="211"/>
      <c r="T432" s="211"/>
      <c r="U432" s="211"/>
      <c r="V432" s="211"/>
      <c r="W432" s="211"/>
      <c r="X432" s="211"/>
      <c r="Y432" s="211"/>
      <c r="Z432" s="211"/>
    </row>
    <row r="433" spans="1:26" ht="15.75" customHeight="1">
      <c r="A433" s="211"/>
      <c r="B433" s="211"/>
      <c r="C433" s="211"/>
      <c r="D433" s="211"/>
      <c r="E433" s="211"/>
      <c r="F433" s="211"/>
      <c r="G433" s="211"/>
      <c r="H433" s="211"/>
      <c r="I433" s="211"/>
      <c r="J433" s="211"/>
      <c r="K433" s="211"/>
      <c r="L433" s="211"/>
      <c r="M433" s="211"/>
      <c r="N433" s="211"/>
      <c r="O433" s="211"/>
      <c r="P433" s="211"/>
      <c r="Q433" s="211"/>
      <c r="R433" s="211"/>
      <c r="S433" s="211"/>
      <c r="T433" s="211"/>
      <c r="U433" s="211"/>
      <c r="V433" s="211"/>
      <c r="W433" s="211"/>
      <c r="X433" s="211"/>
      <c r="Y433" s="211"/>
      <c r="Z433" s="211"/>
    </row>
    <row r="434" spans="1:26" ht="15.75" customHeight="1">
      <c r="A434" s="211"/>
      <c r="B434" s="211"/>
      <c r="C434" s="211"/>
      <c r="D434" s="211"/>
      <c r="E434" s="211"/>
      <c r="F434" s="211"/>
      <c r="G434" s="211"/>
      <c r="H434" s="211"/>
      <c r="I434" s="211"/>
      <c r="J434" s="211"/>
      <c r="K434" s="211"/>
      <c r="L434" s="211"/>
      <c r="M434" s="211"/>
      <c r="N434" s="211"/>
      <c r="O434" s="211"/>
      <c r="P434" s="211"/>
      <c r="Q434" s="211"/>
      <c r="R434" s="211"/>
      <c r="S434" s="211"/>
      <c r="T434" s="211"/>
      <c r="U434" s="211"/>
      <c r="V434" s="211"/>
      <c r="W434" s="211"/>
      <c r="X434" s="211"/>
      <c r="Y434" s="211"/>
      <c r="Z434" s="211"/>
    </row>
    <row r="435" spans="1:26" ht="15.75" customHeight="1">
      <c r="A435" s="211"/>
      <c r="B435" s="211"/>
      <c r="C435" s="211"/>
      <c r="D435" s="211"/>
      <c r="E435" s="211"/>
      <c r="F435" s="211"/>
      <c r="G435" s="211"/>
      <c r="H435" s="211"/>
      <c r="I435" s="211"/>
      <c r="J435" s="211"/>
      <c r="K435" s="211"/>
      <c r="L435" s="211"/>
      <c r="M435" s="211"/>
      <c r="N435" s="211"/>
      <c r="O435" s="211"/>
      <c r="P435" s="211"/>
      <c r="Q435" s="211"/>
      <c r="R435" s="211"/>
      <c r="S435" s="211"/>
      <c r="T435" s="211"/>
      <c r="U435" s="211"/>
      <c r="V435" s="211"/>
      <c r="W435" s="211"/>
      <c r="X435" s="211"/>
      <c r="Y435" s="211"/>
      <c r="Z435" s="211"/>
    </row>
    <row r="436" spans="1:26" ht="15.75" customHeight="1">
      <c r="A436" s="211"/>
      <c r="B436" s="211"/>
      <c r="C436" s="211"/>
      <c r="D436" s="211"/>
      <c r="E436" s="211"/>
      <c r="F436" s="211"/>
      <c r="G436" s="211"/>
      <c r="H436" s="211"/>
      <c r="I436" s="211"/>
      <c r="J436" s="211"/>
      <c r="K436" s="211"/>
      <c r="L436" s="211"/>
      <c r="M436" s="211"/>
      <c r="N436" s="211"/>
      <c r="O436" s="211"/>
      <c r="P436" s="211"/>
      <c r="Q436" s="211"/>
      <c r="R436" s="211"/>
      <c r="S436" s="211"/>
      <c r="T436" s="211"/>
      <c r="U436" s="211"/>
      <c r="V436" s="211"/>
      <c r="W436" s="211"/>
      <c r="X436" s="211"/>
      <c r="Y436" s="211"/>
      <c r="Z436" s="211"/>
    </row>
    <row r="437" spans="1:26" ht="15.75" customHeight="1">
      <c r="A437" s="211"/>
      <c r="B437" s="211"/>
      <c r="C437" s="211"/>
      <c r="D437" s="211"/>
      <c r="E437" s="211"/>
      <c r="F437" s="211"/>
      <c r="G437" s="211"/>
      <c r="H437" s="211"/>
      <c r="I437" s="211"/>
      <c r="J437" s="211"/>
      <c r="K437" s="211"/>
      <c r="L437" s="211"/>
      <c r="M437" s="211"/>
      <c r="N437" s="211"/>
      <c r="O437" s="211"/>
      <c r="P437" s="211"/>
      <c r="Q437" s="211"/>
      <c r="R437" s="211"/>
      <c r="S437" s="211"/>
      <c r="T437" s="211"/>
      <c r="U437" s="211"/>
      <c r="V437" s="211"/>
      <c r="W437" s="211"/>
      <c r="X437" s="211"/>
      <c r="Y437" s="211"/>
      <c r="Z437" s="211"/>
    </row>
    <row r="438" spans="1:26" ht="15.75" customHeight="1">
      <c r="A438" s="211"/>
      <c r="B438" s="211"/>
      <c r="C438" s="211"/>
      <c r="D438" s="211"/>
      <c r="E438" s="211"/>
      <c r="F438" s="211"/>
      <c r="G438" s="211"/>
      <c r="H438" s="211"/>
      <c r="I438" s="211"/>
      <c r="J438" s="211"/>
      <c r="K438" s="211"/>
      <c r="L438" s="211"/>
      <c r="M438" s="211"/>
      <c r="N438" s="211"/>
      <c r="O438" s="211"/>
      <c r="P438" s="211"/>
      <c r="Q438" s="211"/>
      <c r="R438" s="211"/>
      <c r="S438" s="211"/>
      <c r="T438" s="211"/>
      <c r="U438" s="211"/>
      <c r="V438" s="211"/>
      <c r="W438" s="211"/>
      <c r="X438" s="211"/>
      <c r="Y438" s="211"/>
      <c r="Z438" s="211"/>
    </row>
    <row r="439" spans="1:26" ht="15.75" customHeight="1">
      <c r="A439" s="211"/>
      <c r="B439" s="211"/>
      <c r="C439" s="211"/>
      <c r="D439" s="211"/>
      <c r="E439" s="211"/>
      <c r="F439" s="211"/>
      <c r="G439" s="211"/>
      <c r="H439" s="211"/>
      <c r="I439" s="211"/>
      <c r="J439" s="211"/>
      <c r="K439" s="211"/>
      <c r="L439" s="211"/>
      <c r="M439" s="211"/>
      <c r="N439" s="211"/>
      <c r="O439" s="211"/>
      <c r="P439" s="211"/>
      <c r="Q439" s="211"/>
      <c r="R439" s="211"/>
      <c r="S439" s="211"/>
      <c r="T439" s="211"/>
      <c r="U439" s="211"/>
      <c r="V439" s="211"/>
      <c r="W439" s="211"/>
      <c r="X439" s="211"/>
      <c r="Y439" s="211"/>
      <c r="Z439" s="211"/>
    </row>
    <row r="440" spans="1:26" ht="15.75" customHeight="1">
      <c r="A440" s="211"/>
      <c r="B440" s="211"/>
      <c r="C440" s="211"/>
      <c r="D440" s="211"/>
      <c r="E440" s="211"/>
      <c r="F440" s="211"/>
      <c r="G440" s="211"/>
      <c r="H440" s="211"/>
      <c r="I440" s="211"/>
      <c r="J440" s="211"/>
      <c r="K440" s="211"/>
      <c r="L440" s="211"/>
      <c r="M440" s="211"/>
      <c r="N440" s="211"/>
      <c r="O440" s="211"/>
      <c r="P440" s="211"/>
      <c r="Q440" s="211"/>
      <c r="R440" s="211"/>
      <c r="S440" s="211"/>
      <c r="T440" s="211"/>
      <c r="U440" s="211"/>
      <c r="V440" s="211"/>
      <c r="W440" s="211"/>
      <c r="X440" s="211"/>
      <c r="Y440" s="211"/>
      <c r="Z440" s="211"/>
    </row>
    <row r="441" spans="1:26" ht="15.75" customHeight="1">
      <c r="A441" s="211"/>
      <c r="B441" s="211"/>
      <c r="C441" s="211"/>
      <c r="D441" s="211"/>
      <c r="E441" s="211"/>
      <c r="F441" s="211"/>
      <c r="G441" s="211"/>
      <c r="H441" s="211"/>
      <c r="I441" s="211"/>
      <c r="J441" s="211"/>
      <c r="K441" s="211"/>
      <c r="L441" s="211"/>
      <c r="M441" s="211"/>
      <c r="N441" s="211"/>
      <c r="O441" s="211"/>
      <c r="P441" s="211"/>
      <c r="Q441" s="211"/>
      <c r="R441" s="211"/>
      <c r="S441" s="211"/>
      <c r="T441" s="211"/>
      <c r="U441" s="211"/>
      <c r="V441" s="211"/>
      <c r="W441" s="211"/>
      <c r="X441" s="211"/>
      <c r="Y441" s="211"/>
      <c r="Z441" s="211"/>
    </row>
    <row r="442" spans="1:26" ht="15.75" customHeight="1">
      <c r="A442" s="211"/>
      <c r="B442" s="211"/>
      <c r="C442" s="211"/>
      <c r="D442" s="211"/>
      <c r="E442" s="211"/>
      <c r="F442" s="211"/>
      <c r="G442" s="211"/>
      <c r="H442" s="211"/>
      <c r="I442" s="211"/>
      <c r="J442" s="211"/>
      <c r="K442" s="211"/>
      <c r="L442" s="211"/>
      <c r="M442" s="211"/>
      <c r="N442" s="211"/>
      <c r="O442" s="211"/>
      <c r="P442" s="211"/>
      <c r="Q442" s="211"/>
      <c r="R442" s="211"/>
      <c r="S442" s="211"/>
      <c r="T442" s="211"/>
      <c r="U442" s="211"/>
      <c r="V442" s="211"/>
      <c r="W442" s="211"/>
      <c r="X442" s="211"/>
      <c r="Y442" s="211"/>
      <c r="Z442" s="211"/>
    </row>
    <row r="443" spans="1:26" ht="15.75" customHeight="1">
      <c r="A443" s="211"/>
      <c r="B443" s="211"/>
      <c r="C443" s="211"/>
      <c r="D443" s="211"/>
      <c r="E443" s="211"/>
      <c r="F443" s="211"/>
      <c r="G443" s="211"/>
      <c r="H443" s="211"/>
      <c r="I443" s="211"/>
      <c r="J443" s="211"/>
      <c r="K443" s="211"/>
      <c r="L443" s="211"/>
      <c r="M443" s="211"/>
      <c r="N443" s="211"/>
      <c r="O443" s="211"/>
      <c r="P443" s="211"/>
      <c r="Q443" s="211"/>
      <c r="R443" s="211"/>
      <c r="S443" s="211"/>
      <c r="T443" s="211"/>
      <c r="U443" s="211"/>
      <c r="V443" s="211"/>
      <c r="W443" s="211"/>
      <c r="X443" s="211"/>
      <c r="Y443" s="211"/>
      <c r="Z443" s="211"/>
    </row>
    <row r="444" spans="1:26" ht="15.75" customHeight="1">
      <c r="A444" s="211"/>
      <c r="B444" s="211"/>
      <c r="C444" s="211"/>
      <c r="D444" s="211"/>
      <c r="E444" s="211"/>
      <c r="F444" s="211"/>
      <c r="G444" s="211"/>
      <c r="H444" s="211"/>
      <c r="I444" s="211"/>
      <c r="J444" s="211"/>
      <c r="K444" s="211"/>
      <c r="L444" s="211"/>
      <c r="M444" s="211"/>
      <c r="N444" s="211"/>
      <c r="O444" s="211"/>
      <c r="P444" s="211"/>
      <c r="Q444" s="211"/>
      <c r="R444" s="211"/>
      <c r="S444" s="211"/>
      <c r="T444" s="211"/>
      <c r="U444" s="211"/>
      <c r="V444" s="211"/>
      <c r="W444" s="211"/>
      <c r="X444" s="211"/>
      <c r="Y444" s="211"/>
      <c r="Z444" s="211"/>
    </row>
    <row r="445" spans="1:26" ht="15.75" customHeight="1">
      <c r="A445" s="211"/>
      <c r="B445" s="211"/>
      <c r="C445" s="211"/>
      <c r="D445" s="211"/>
      <c r="E445" s="211"/>
      <c r="F445" s="211"/>
      <c r="G445" s="211"/>
      <c r="H445" s="211"/>
      <c r="I445" s="211"/>
      <c r="J445" s="211"/>
      <c r="K445" s="211"/>
      <c r="L445" s="211"/>
      <c r="M445" s="211"/>
      <c r="N445" s="211"/>
      <c r="O445" s="211"/>
      <c r="P445" s="211"/>
      <c r="Q445" s="211"/>
      <c r="R445" s="211"/>
      <c r="S445" s="211"/>
      <c r="T445" s="211"/>
      <c r="U445" s="211"/>
      <c r="V445" s="211"/>
      <c r="W445" s="211"/>
      <c r="X445" s="211"/>
      <c r="Y445" s="211"/>
      <c r="Z445" s="211"/>
    </row>
    <row r="446" spans="1:26" ht="15.75" customHeight="1">
      <c r="A446" s="211"/>
      <c r="B446" s="211"/>
      <c r="C446" s="211"/>
      <c r="D446" s="211"/>
      <c r="E446" s="211"/>
      <c r="F446" s="211"/>
      <c r="G446" s="211"/>
      <c r="H446" s="211"/>
      <c r="I446" s="211"/>
      <c r="J446" s="211"/>
      <c r="K446" s="211"/>
      <c r="L446" s="211"/>
      <c r="M446" s="211"/>
      <c r="N446" s="211"/>
      <c r="O446" s="211"/>
      <c r="P446" s="211"/>
      <c r="Q446" s="211"/>
      <c r="R446" s="211"/>
      <c r="S446" s="211"/>
      <c r="T446" s="211"/>
      <c r="U446" s="211"/>
      <c r="V446" s="211"/>
      <c r="W446" s="211"/>
      <c r="X446" s="211"/>
      <c r="Y446" s="211"/>
      <c r="Z446" s="211"/>
    </row>
    <row r="447" spans="1:26" ht="15.75" customHeight="1">
      <c r="A447" s="211"/>
      <c r="B447" s="211"/>
      <c r="C447" s="211"/>
      <c r="D447" s="211"/>
      <c r="E447" s="211"/>
      <c r="F447" s="211"/>
      <c r="G447" s="211"/>
      <c r="H447" s="211"/>
      <c r="I447" s="211"/>
      <c r="J447" s="211"/>
      <c r="K447" s="211"/>
      <c r="L447" s="211"/>
      <c r="M447" s="211"/>
      <c r="N447" s="211"/>
      <c r="O447" s="211"/>
      <c r="P447" s="211"/>
      <c r="Q447" s="211"/>
      <c r="R447" s="211"/>
      <c r="S447" s="211"/>
      <c r="T447" s="211"/>
      <c r="U447" s="211"/>
      <c r="V447" s="211"/>
      <c r="W447" s="211"/>
      <c r="X447" s="211"/>
      <c r="Y447" s="211"/>
      <c r="Z447" s="211"/>
    </row>
    <row r="448" spans="1:26" ht="15.75" customHeight="1">
      <c r="A448" s="211"/>
      <c r="B448" s="211"/>
      <c r="C448" s="211"/>
      <c r="D448" s="211"/>
      <c r="E448" s="211"/>
      <c r="F448" s="211"/>
      <c r="G448" s="211"/>
      <c r="H448" s="211"/>
      <c r="I448" s="211"/>
      <c r="J448" s="211"/>
      <c r="K448" s="211"/>
      <c r="L448" s="211"/>
      <c r="M448" s="211"/>
      <c r="N448" s="211"/>
      <c r="O448" s="211"/>
      <c r="P448" s="211"/>
      <c r="Q448" s="211"/>
      <c r="R448" s="211"/>
      <c r="S448" s="211"/>
      <c r="T448" s="211"/>
      <c r="U448" s="211"/>
      <c r="V448" s="211"/>
      <c r="W448" s="211"/>
      <c r="X448" s="211"/>
      <c r="Y448" s="211"/>
      <c r="Z448" s="211"/>
    </row>
    <row r="449" spans="1:26" ht="15.75" customHeight="1">
      <c r="A449" s="211"/>
      <c r="B449" s="211"/>
      <c r="C449" s="211"/>
      <c r="D449" s="211"/>
      <c r="E449" s="211"/>
      <c r="F449" s="211"/>
      <c r="G449" s="211"/>
      <c r="H449" s="211"/>
      <c r="I449" s="211"/>
      <c r="J449" s="211"/>
      <c r="K449" s="211"/>
      <c r="L449" s="211"/>
      <c r="M449" s="211"/>
      <c r="N449" s="211"/>
      <c r="O449" s="211"/>
      <c r="P449" s="211"/>
      <c r="Q449" s="211"/>
      <c r="R449" s="211"/>
      <c r="S449" s="211"/>
      <c r="T449" s="211"/>
      <c r="U449" s="211"/>
      <c r="V449" s="211"/>
      <c r="W449" s="211"/>
      <c r="X449" s="211"/>
      <c r="Y449" s="211"/>
      <c r="Z449" s="211"/>
    </row>
    <row r="450" spans="1:26" ht="15.75" customHeight="1">
      <c r="A450" s="211"/>
      <c r="B450" s="211"/>
      <c r="C450" s="211"/>
      <c r="D450" s="211"/>
      <c r="E450" s="211"/>
      <c r="F450" s="211"/>
      <c r="G450" s="211"/>
      <c r="H450" s="211"/>
      <c r="I450" s="211"/>
      <c r="J450" s="211"/>
      <c r="K450" s="211"/>
      <c r="L450" s="211"/>
      <c r="M450" s="211"/>
      <c r="N450" s="211"/>
      <c r="O450" s="211"/>
      <c r="P450" s="211"/>
      <c r="Q450" s="211"/>
      <c r="R450" s="211"/>
      <c r="S450" s="211"/>
      <c r="T450" s="211"/>
      <c r="U450" s="211"/>
      <c r="V450" s="211"/>
      <c r="W450" s="211"/>
      <c r="X450" s="211"/>
      <c r="Y450" s="211"/>
      <c r="Z450" s="211"/>
    </row>
    <row r="451" spans="1:26" ht="15.75" customHeight="1">
      <c r="A451" s="211"/>
      <c r="B451" s="211"/>
      <c r="C451" s="211"/>
      <c r="D451" s="211"/>
      <c r="E451" s="211"/>
      <c r="F451" s="211"/>
      <c r="G451" s="211"/>
      <c r="H451" s="211"/>
      <c r="I451" s="211"/>
      <c r="J451" s="211"/>
      <c r="K451" s="211"/>
      <c r="L451" s="211"/>
      <c r="M451" s="211"/>
      <c r="N451" s="211"/>
      <c r="O451" s="211"/>
      <c r="P451" s="211"/>
      <c r="Q451" s="211"/>
      <c r="R451" s="211"/>
      <c r="S451" s="211"/>
      <c r="T451" s="211"/>
      <c r="U451" s="211"/>
      <c r="V451" s="211"/>
      <c r="W451" s="211"/>
      <c r="X451" s="211"/>
      <c r="Y451" s="211"/>
      <c r="Z451" s="211"/>
    </row>
    <row r="452" spans="1:26" ht="15.75" customHeight="1">
      <c r="A452" s="211"/>
      <c r="B452" s="211"/>
      <c r="C452" s="211"/>
      <c r="D452" s="211"/>
      <c r="E452" s="211"/>
      <c r="F452" s="211"/>
      <c r="G452" s="211"/>
      <c r="H452" s="211"/>
      <c r="I452" s="211"/>
      <c r="J452" s="211"/>
      <c r="K452" s="211"/>
      <c r="L452" s="211"/>
      <c r="M452" s="211"/>
      <c r="N452" s="211"/>
      <c r="O452" s="211"/>
      <c r="P452" s="211"/>
      <c r="Q452" s="211"/>
      <c r="R452" s="211"/>
      <c r="S452" s="211"/>
      <c r="T452" s="211"/>
      <c r="U452" s="211"/>
      <c r="V452" s="211"/>
      <c r="W452" s="211"/>
      <c r="X452" s="211"/>
      <c r="Y452" s="211"/>
      <c r="Z452" s="211"/>
    </row>
    <row r="453" spans="1:26" ht="15.75" customHeight="1">
      <c r="A453" s="211"/>
      <c r="B453" s="211"/>
      <c r="C453" s="211"/>
      <c r="D453" s="211"/>
      <c r="E453" s="211"/>
      <c r="F453" s="211"/>
      <c r="G453" s="211"/>
      <c r="H453" s="211"/>
      <c r="I453" s="211"/>
      <c r="J453" s="211"/>
      <c r="K453" s="211"/>
      <c r="L453" s="211"/>
      <c r="M453" s="211"/>
      <c r="N453" s="211"/>
      <c r="O453" s="211"/>
      <c r="P453" s="211"/>
      <c r="Q453" s="211"/>
      <c r="R453" s="211"/>
      <c r="S453" s="211"/>
      <c r="T453" s="211"/>
      <c r="U453" s="211"/>
      <c r="V453" s="211"/>
      <c r="W453" s="211"/>
      <c r="X453" s="211"/>
      <c r="Y453" s="211"/>
      <c r="Z453" s="211"/>
    </row>
    <row r="454" spans="1:26" ht="15.75" customHeight="1">
      <c r="A454" s="211"/>
      <c r="B454" s="211"/>
      <c r="C454" s="211"/>
      <c r="D454" s="211"/>
      <c r="E454" s="211"/>
      <c r="F454" s="211"/>
      <c r="G454" s="211"/>
      <c r="H454" s="211"/>
      <c r="I454" s="211"/>
      <c r="J454" s="211"/>
      <c r="K454" s="211"/>
      <c r="L454" s="211"/>
      <c r="M454" s="211"/>
      <c r="N454" s="211"/>
      <c r="O454" s="211"/>
      <c r="P454" s="211"/>
      <c r="Q454" s="211"/>
      <c r="R454" s="211"/>
      <c r="S454" s="211"/>
      <c r="T454" s="211"/>
      <c r="U454" s="211"/>
      <c r="V454" s="211"/>
      <c r="W454" s="211"/>
      <c r="X454" s="211"/>
      <c r="Y454" s="211"/>
      <c r="Z454" s="211"/>
    </row>
    <row r="455" spans="1:26" ht="15.75" customHeight="1">
      <c r="A455" s="211"/>
      <c r="B455" s="211"/>
      <c r="C455" s="211"/>
      <c r="D455" s="211"/>
      <c r="E455" s="211"/>
      <c r="F455" s="211"/>
      <c r="G455" s="211"/>
      <c r="H455" s="211"/>
      <c r="I455" s="211"/>
      <c r="J455" s="211"/>
      <c r="K455" s="211"/>
      <c r="L455" s="211"/>
      <c r="M455" s="211"/>
      <c r="N455" s="211"/>
      <c r="O455" s="211"/>
      <c r="P455" s="211"/>
      <c r="Q455" s="211"/>
      <c r="R455" s="211"/>
      <c r="S455" s="211"/>
      <c r="T455" s="211"/>
      <c r="U455" s="211"/>
      <c r="V455" s="211"/>
      <c r="W455" s="211"/>
      <c r="X455" s="211"/>
      <c r="Y455" s="211"/>
      <c r="Z455" s="211"/>
    </row>
    <row r="456" spans="1:26" ht="15.75" customHeight="1">
      <c r="A456" s="211"/>
      <c r="B456" s="211"/>
      <c r="C456" s="211"/>
      <c r="D456" s="211"/>
      <c r="E456" s="211"/>
      <c r="F456" s="211"/>
      <c r="G456" s="211"/>
      <c r="H456" s="211"/>
      <c r="I456" s="211"/>
      <c r="J456" s="211"/>
      <c r="K456" s="211"/>
      <c r="L456" s="211"/>
      <c r="M456" s="211"/>
      <c r="N456" s="211"/>
      <c r="O456" s="211"/>
      <c r="P456" s="211"/>
      <c r="Q456" s="211"/>
      <c r="R456" s="211"/>
      <c r="S456" s="211"/>
      <c r="T456" s="211"/>
      <c r="U456" s="211"/>
      <c r="V456" s="211"/>
      <c r="W456" s="211"/>
      <c r="X456" s="211"/>
      <c r="Y456" s="211"/>
      <c r="Z456" s="211"/>
    </row>
    <row r="457" spans="1:26" ht="15.75" customHeight="1">
      <c r="A457" s="211"/>
      <c r="B457" s="211"/>
      <c r="C457" s="211"/>
      <c r="D457" s="211"/>
      <c r="E457" s="211"/>
      <c r="F457" s="211"/>
      <c r="G457" s="211"/>
      <c r="H457" s="211"/>
      <c r="I457" s="211"/>
      <c r="J457" s="211"/>
      <c r="K457" s="211"/>
      <c r="L457" s="211"/>
      <c r="M457" s="211"/>
      <c r="N457" s="211"/>
      <c r="O457" s="211"/>
      <c r="P457" s="211"/>
      <c r="Q457" s="211"/>
      <c r="R457" s="211"/>
      <c r="S457" s="211"/>
      <c r="T457" s="211"/>
      <c r="U457" s="211"/>
      <c r="V457" s="211"/>
      <c r="W457" s="211"/>
      <c r="X457" s="211"/>
      <c r="Y457" s="211"/>
      <c r="Z457" s="211"/>
    </row>
    <row r="458" spans="1:26" ht="15.75" customHeight="1">
      <c r="A458" s="211"/>
      <c r="B458" s="211"/>
      <c r="C458" s="211"/>
      <c r="D458" s="211"/>
      <c r="E458" s="211"/>
      <c r="F458" s="211"/>
      <c r="G458" s="211"/>
      <c r="H458" s="211"/>
      <c r="I458" s="211"/>
      <c r="J458" s="211"/>
      <c r="K458" s="211"/>
      <c r="L458" s="211"/>
      <c r="M458" s="211"/>
      <c r="N458" s="211"/>
      <c r="O458" s="211"/>
      <c r="P458" s="211"/>
      <c r="Q458" s="211"/>
      <c r="R458" s="211"/>
      <c r="S458" s="211"/>
      <c r="T458" s="211"/>
      <c r="U458" s="211"/>
      <c r="V458" s="211"/>
      <c r="W458" s="211"/>
      <c r="X458" s="211"/>
      <c r="Y458" s="211"/>
      <c r="Z458" s="211"/>
    </row>
    <row r="459" spans="1:26" ht="15.75" customHeight="1">
      <c r="A459" s="211"/>
      <c r="B459" s="211"/>
      <c r="C459" s="211"/>
      <c r="D459" s="211"/>
      <c r="E459" s="211"/>
      <c r="F459" s="211"/>
      <c r="G459" s="211"/>
      <c r="H459" s="211"/>
      <c r="I459" s="211"/>
      <c r="J459" s="211"/>
      <c r="K459" s="211"/>
      <c r="L459" s="211"/>
      <c r="M459" s="211"/>
      <c r="N459" s="211"/>
      <c r="O459" s="211"/>
      <c r="P459" s="211"/>
      <c r="Q459" s="211"/>
      <c r="R459" s="211"/>
      <c r="S459" s="211"/>
      <c r="T459" s="211"/>
      <c r="U459" s="211"/>
      <c r="V459" s="211"/>
      <c r="W459" s="211"/>
      <c r="X459" s="211"/>
      <c r="Y459" s="211"/>
      <c r="Z459" s="211"/>
    </row>
    <row r="460" spans="1:26" ht="15.75" customHeight="1">
      <c r="A460" s="211"/>
      <c r="B460" s="211"/>
      <c r="C460" s="211"/>
      <c r="D460" s="211"/>
      <c r="E460" s="211"/>
      <c r="F460" s="211"/>
      <c r="G460" s="211"/>
      <c r="H460" s="211"/>
      <c r="I460" s="211"/>
      <c r="J460" s="211"/>
      <c r="K460" s="211"/>
      <c r="L460" s="211"/>
      <c r="M460" s="211"/>
      <c r="N460" s="211"/>
      <c r="O460" s="211"/>
      <c r="P460" s="211"/>
      <c r="Q460" s="211"/>
      <c r="R460" s="211"/>
      <c r="S460" s="211"/>
      <c r="T460" s="211"/>
      <c r="U460" s="211"/>
      <c r="V460" s="211"/>
      <c r="W460" s="211"/>
      <c r="X460" s="211"/>
      <c r="Y460" s="211"/>
      <c r="Z460" s="211"/>
    </row>
    <row r="461" spans="1:26" ht="15.75" customHeight="1">
      <c r="A461" s="211"/>
      <c r="B461" s="211"/>
      <c r="C461" s="211"/>
      <c r="D461" s="211"/>
      <c r="E461" s="211"/>
      <c r="F461" s="211"/>
      <c r="G461" s="211"/>
      <c r="H461" s="211"/>
      <c r="I461" s="211"/>
      <c r="J461" s="211"/>
      <c r="K461" s="211"/>
      <c r="L461" s="211"/>
      <c r="M461" s="211"/>
      <c r="N461" s="211"/>
      <c r="O461" s="211"/>
      <c r="P461" s="211"/>
      <c r="Q461" s="211"/>
      <c r="R461" s="211"/>
      <c r="S461" s="211"/>
      <c r="T461" s="211"/>
      <c r="U461" s="211"/>
      <c r="V461" s="211"/>
      <c r="W461" s="211"/>
      <c r="X461" s="211"/>
      <c r="Y461" s="211"/>
      <c r="Z461" s="211"/>
    </row>
    <row r="462" spans="1:26" ht="15.75" customHeight="1">
      <c r="A462" s="211"/>
      <c r="B462" s="211"/>
      <c r="C462" s="211"/>
      <c r="D462" s="211"/>
      <c r="E462" s="211"/>
      <c r="F462" s="211"/>
      <c r="G462" s="211"/>
      <c r="H462" s="211"/>
      <c r="I462" s="211"/>
      <c r="J462" s="211"/>
      <c r="K462" s="211"/>
      <c r="L462" s="211"/>
      <c r="M462" s="211"/>
      <c r="N462" s="211"/>
      <c r="O462" s="211"/>
      <c r="P462" s="211"/>
      <c r="Q462" s="211"/>
      <c r="R462" s="211"/>
      <c r="S462" s="211"/>
      <c r="T462" s="211"/>
      <c r="U462" s="211"/>
      <c r="V462" s="211"/>
      <c r="W462" s="211"/>
      <c r="X462" s="211"/>
      <c r="Y462" s="211"/>
      <c r="Z462" s="211"/>
    </row>
    <row r="463" spans="1:26" ht="15.75" customHeight="1">
      <c r="A463" s="211"/>
      <c r="B463" s="211"/>
      <c r="C463" s="211"/>
      <c r="D463" s="211"/>
      <c r="E463" s="211"/>
      <c r="F463" s="211"/>
      <c r="G463" s="211"/>
      <c r="H463" s="211"/>
      <c r="I463" s="211"/>
      <c r="J463" s="211"/>
      <c r="K463" s="211"/>
      <c r="L463" s="211"/>
      <c r="M463" s="211"/>
      <c r="N463" s="211"/>
      <c r="O463" s="211"/>
      <c r="P463" s="211"/>
      <c r="Q463" s="211"/>
      <c r="R463" s="211"/>
      <c r="S463" s="211"/>
      <c r="T463" s="211"/>
      <c r="U463" s="211"/>
      <c r="V463" s="211"/>
      <c r="W463" s="211"/>
      <c r="X463" s="211"/>
      <c r="Y463" s="211"/>
      <c r="Z463" s="211"/>
    </row>
    <row r="464" spans="1:26" ht="15.75" customHeight="1">
      <c r="A464" s="211"/>
      <c r="B464" s="211"/>
      <c r="C464" s="211"/>
      <c r="D464" s="211"/>
      <c r="E464" s="211"/>
      <c r="F464" s="211"/>
      <c r="G464" s="211"/>
      <c r="H464" s="211"/>
      <c r="I464" s="211"/>
      <c r="J464" s="211"/>
      <c r="K464" s="211"/>
      <c r="L464" s="211"/>
      <c r="M464" s="211"/>
      <c r="N464" s="211"/>
      <c r="O464" s="211"/>
      <c r="P464" s="211"/>
      <c r="Q464" s="211"/>
      <c r="R464" s="211"/>
      <c r="S464" s="211"/>
      <c r="T464" s="211"/>
      <c r="U464" s="211"/>
      <c r="V464" s="211"/>
      <c r="W464" s="211"/>
      <c r="X464" s="211"/>
      <c r="Y464" s="211"/>
      <c r="Z464" s="211"/>
    </row>
    <row r="465" spans="1:26" ht="15.75" customHeight="1">
      <c r="A465" s="211"/>
      <c r="B465" s="211"/>
      <c r="C465" s="211"/>
      <c r="D465" s="211"/>
      <c r="E465" s="211"/>
      <c r="F465" s="211"/>
      <c r="G465" s="211"/>
      <c r="H465" s="211"/>
      <c r="I465" s="211"/>
      <c r="J465" s="211"/>
      <c r="K465" s="211"/>
      <c r="L465" s="211"/>
      <c r="M465" s="211"/>
      <c r="N465" s="211"/>
      <c r="O465" s="211"/>
      <c r="P465" s="211"/>
      <c r="Q465" s="211"/>
      <c r="R465" s="211"/>
      <c r="S465" s="211"/>
      <c r="T465" s="211"/>
      <c r="U465" s="211"/>
      <c r="V465" s="211"/>
      <c r="W465" s="211"/>
      <c r="X465" s="211"/>
      <c r="Y465" s="211"/>
      <c r="Z465" s="211"/>
    </row>
    <row r="466" spans="1:26" ht="15.75" customHeight="1">
      <c r="A466" s="211"/>
      <c r="B466" s="211"/>
      <c r="C466" s="211"/>
      <c r="D466" s="211"/>
      <c r="E466" s="211"/>
      <c r="F466" s="211"/>
      <c r="G466" s="211"/>
      <c r="H466" s="211"/>
      <c r="I466" s="211"/>
      <c r="J466" s="211"/>
      <c r="K466" s="211"/>
      <c r="L466" s="211"/>
      <c r="M466" s="211"/>
      <c r="N466" s="211"/>
      <c r="O466" s="211"/>
      <c r="P466" s="211"/>
      <c r="Q466" s="211"/>
      <c r="R466" s="211"/>
      <c r="S466" s="211"/>
      <c r="T466" s="211"/>
      <c r="U466" s="211"/>
      <c r="V466" s="211"/>
      <c r="W466" s="211"/>
      <c r="X466" s="211"/>
      <c r="Y466" s="211"/>
      <c r="Z466" s="211"/>
    </row>
    <row r="467" spans="1:26" ht="15.75" customHeight="1">
      <c r="A467" s="211"/>
      <c r="B467" s="211"/>
      <c r="C467" s="211"/>
      <c r="D467" s="211"/>
      <c r="E467" s="211"/>
      <c r="F467" s="211"/>
      <c r="G467" s="211"/>
      <c r="H467" s="211"/>
      <c r="I467" s="211"/>
      <c r="J467" s="211"/>
      <c r="K467" s="211"/>
      <c r="L467" s="211"/>
      <c r="M467" s="211"/>
      <c r="N467" s="211"/>
      <c r="O467" s="211"/>
      <c r="P467" s="211"/>
      <c r="Q467" s="211"/>
      <c r="R467" s="211"/>
      <c r="S467" s="211"/>
      <c r="T467" s="211"/>
      <c r="U467" s="211"/>
      <c r="V467" s="211"/>
      <c r="W467" s="211"/>
      <c r="X467" s="211"/>
      <c r="Y467" s="211"/>
      <c r="Z467" s="211"/>
    </row>
    <row r="468" spans="1:26" ht="15.75" customHeight="1">
      <c r="A468" s="211"/>
      <c r="B468" s="211"/>
      <c r="C468" s="211"/>
      <c r="D468" s="211"/>
      <c r="E468" s="211"/>
      <c r="F468" s="211"/>
      <c r="G468" s="211"/>
      <c r="H468" s="211"/>
      <c r="I468" s="211"/>
      <c r="J468" s="211"/>
      <c r="K468" s="211"/>
      <c r="L468" s="211"/>
      <c r="M468" s="211"/>
      <c r="N468" s="211"/>
      <c r="O468" s="211"/>
      <c r="P468" s="211"/>
      <c r="Q468" s="211"/>
      <c r="R468" s="211"/>
      <c r="S468" s="211"/>
      <c r="T468" s="211"/>
      <c r="U468" s="211"/>
      <c r="V468" s="211"/>
      <c r="W468" s="211"/>
      <c r="X468" s="211"/>
      <c r="Y468" s="211"/>
      <c r="Z468" s="211"/>
    </row>
    <row r="469" spans="1:26" ht="15.75" customHeight="1">
      <c r="A469" s="211"/>
      <c r="B469" s="211"/>
      <c r="C469" s="211"/>
      <c r="D469" s="211"/>
      <c r="E469" s="211"/>
      <c r="F469" s="211"/>
      <c r="G469" s="211"/>
      <c r="H469" s="211"/>
      <c r="I469" s="211"/>
      <c r="J469" s="211"/>
      <c r="K469" s="211"/>
      <c r="L469" s="211"/>
      <c r="M469" s="211"/>
      <c r="N469" s="211"/>
      <c r="O469" s="211"/>
      <c r="P469" s="211"/>
      <c r="Q469" s="211"/>
      <c r="R469" s="211"/>
      <c r="S469" s="211"/>
      <c r="T469" s="211"/>
      <c r="U469" s="211"/>
      <c r="V469" s="211"/>
      <c r="W469" s="211"/>
      <c r="X469" s="211"/>
      <c r="Y469" s="211"/>
      <c r="Z469" s="211"/>
    </row>
    <row r="470" spans="1:26" ht="15.75" customHeight="1">
      <c r="A470" s="211"/>
      <c r="B470" s="211"/>
      <c r="C470" s="211"/>
      <c r="D470" s="211"/>
      <c r="E470" s="211"/>
      <c r="F470" s="211"/>
      <c r="G470" s="211"/>
      <c r="H470" s="211"/>
      <c r="I470" s="211"/>
      <c r="J470" s="211"/>
      <c r="K470" s="211"/>
      <c r="L470" s="211"/>
      <c r="M470" s="211"/>
      <c r="N470" s="211"/>
      <c r="O470" s="211"/>
      <c r="P470" s="211"/>
      <c r="Q470" s="211"/>
      <c r="R470" s="211"/>
      <c r="S470" s="211"/>
      <c r="T470" s="211"/>
      <c r="U470" s="211"/>
      <c r="V470" s="211"/>
      <c r="W470" s="211"/>
      <c r="X470" s="211"/>
      <c r="Y470" s="211"/>
      <c r="Z470" s="211"/>
    </row>
    <row r="471" spans="1:26" ht="15.75" customHeight="1">
      <c r="A471" s="211"/>
      <c r="B471" s="211"/>
      <c r="C471" s="211"/>
      <c r="D471" s="211"/>
      <c r="E471" s="211"/>
      <c r="F471" s="211"/>
      <c r="G471" s="211"/>
      <c r="H471" s="211"/>
      <c r="I471" s="211"/>
      <c r="J471" s="211"/>
      <c r="K471" s="211"/>
      <c r="L471" s="211"/>
      <c r="M471" s="211"/>
      <c r="N471" s="211"/>
      <c r="O471" s="211"/>
      <c r="P471" s="211"/>
      <c r="Q471" s="211"/>
      <c r="R471" s="211"/>
      <c r="S471" s="211"/>
      <c r="T471" s="211"/>
      <c r="U471" s="211"/>
      <c r="V471" s="211"/>
      <c r="W471" s="211"/>
      <c r="X471" s="211"/>
      <c r="Y471" s="211"/>
      <c r="Z471" s="211"/>
    </row>
    <row r="472" spans="1:26" ht="15.75" customHeight="1">
      <c r="A472" s="211"/>
      <c r="B472" s="211"/>
      <c r="C472" s="211"/>
      <c r="D472" s="211"/>
      <c r="E472" s="211"/>
      <c r="F472" s="211"/>
      <c r="G472" s="211"/>
      <c r="H472" s="211"/>
      <c r="I472" s="211"/>
      <c r="J472" s="211"/>
      <c r="K472" s="211"/>
      <c r="L472" s="211"/>
      <c r="M472" s="211"/>
      <c r="N472" s="211"/>
      <c r="O472" s="211"/>
      <c r="P472" s="211"/>
      <c r="Q472" s="211"/>
      <c r="R472" s="211"/>
      <c r="S472" s="211"/>
      <c r="T472" s="211"/>
      <c r="U472" s="211"/>
      <c r="V472" s="211"/>
      <c r="W472" s="211"/>
      <c r="X472" s="211"/>
      <c r="Y472" s="211"/>
      <c r="Z472" s="211"/>
    </row>
    <row r="473" spans="1:26" ht="15.75" customHeight="1">
      <c r="A473" s="211"/>
      <c r="B473" s="211"/>
      <c r="C473" s="211"/>
      <c r="D473" s="211"/>
      <c r="E473" s="211"/>
      <c r="F473" s="211"/>
      <c r="G473" s="211"/>
      <c r="H473" s="211"/>
      <c r="I473" s="211"/>
      <c r="J473" s="211"/>
      <c r="K473" s="211"/>
      <c r="L473" s="211"/>
      <c r="M473" s="211"/>
      <c r="N473" s="211"/>
      <c r="O473" s="211"/>
      <c r="P473" s="211"/>
      <c r="Q473" s="211"/>
      <c r="R473" s="211"/>
      <c r="S473" s="211"/>
      <c r="T473" s="211"/>
      <c r="U473" s="211"/>
      <c r="V473" s="211"/>
      <c r="W473" s="211"/>
      <c r="X473" s="211"/>
      <c r="Y473" s="211"/>
      <c r="Z473" s="211"/>
    </row>
    <row r="474" spans="1:26" ht="15.75" customHeight="1">
      <c r="A474" s="211"/>
      <c r="B474" s="211"/>
      <c r="C474" s="211"/>
      <c r="D474" s="211"/>
      <c r="E474" s="211"/>
      <c r="F474" s="211"/>
      <c r="G474" s="211"/>
      <c r="H474" s="211"/>
      <c r="I474" s="211"/>
      <c r="J474" s="211"/>
      <c r="K474" s="211"/>
      <c r="L474" s="211"/>
      <c r="M474" s="211"/>
      <c r="N474" s="211"/>
      <c r="O474" s="211"/>
      <c r="P474" s="211"/>
      <c r="Q474" s="211"/>
      <c r="R474" s="211"/>
      <c r="S474" s="211"/>
      <c r="T474" s="211"/>
      <c r="U474" s="211"/>
      <c r="V474" s="211"/>
      <c r="W474" s="211"/>
      <c r="X474" s="211"/>
      <c r="Y474" s="211"/>
      <c r="Z474" s="211"/>
    </row>
    <row r="475" spans="1:26" ht="15.75" customHeight="1">
      <c r="A475" s="211"/>
      <c r="B475" s="211"/>
      <c r="C475" s="211"/>
      <c r="D475" s="211"/>
      <c r="E475" s="211"/>
      <c r="F475" s="211"/>
      <c r="G475" s="211"/>
      <c r="H475" s="211"/>
      <c r="I475" s="211"/>
      <c r="J475" s="211"/>
      <c r="K475" s="211"/>
      <c r="L475" s="211"/>
      <c r="M475" s="211"/>
      <c r="N475" s="211"/>
      <c r="O475" s="211"/>
      <c r="P475" s="211"/>
      <c r="Q475" s="211"/>
      <c r="R475" s="211"/>
      <c r="S475" s="211"/>
      <c r="T475" s="211"/>
      <c r="U475" s="211"/>
      <c r="V475" s="211"/>
      <c r="W475" s="211"/>
      <c r="X475" s="211"/>
      <c r="Y475" s="211"/>
      <c r="Z475" s="211"/>
    </row>
    <row r="476" spans="1:26" ht="15.75" customHeight="1">
      <c r="A476" s="211"/>
      <c r="B476" s="211"/>
      <c r="C476" s="211"/>
      <c r="D476" s="211"/>
      <c r="E476" s="211"/>
      <c r="F476" s="211"/>
      <c r="G476" s="211"/>
      <c r="H476" s="211"/>
      <c r="I476" s="211"/>
      <c r="J476" s="211"/>
      <c r="K476" s="211"/>
      <c r="L476" s="211"/>
      <c r="M476" s="211"/>
      <c r="N476" s="211"/>
      <c r="O476" s="211"/>
      <c r="P476" s="211"/>
      <c r="Q476" s="211"/>
      <c r="R476" s="211"/>
      <c r="S476" s="211"/>
      <c r="T476" s="211"/>
      <c r="U476" s="211"/>
      <c r="V476" s="211"/>
      <c r="W476" s="211"/>
      <c r="X476" s="211"/>
      <c r="Y476" s="211"/>
      <c r="Z476" s="211"/>
    </row>
    <row r="477" spans="1:26" ht="15.75" customHeight="1">
      <c r="A477" s="211"/>
      <c r="B477" s="211"/>
      <c r="C477" s="211"/>
      <c r="D477" s="211"/>
      <c r="E477" s="211"/>
      <c r="F477" s="211"/>
      <c r="G477" s="211"/>
      <c r="H477" s="211"/>
      <c r="I477" s="211"/>
      <c r="J477" s="211"/>
      <c r="K477" s="211"/>
      <c r="L477" s="211"/>
      <c r="M477" s="211"/>
      <c r="N477" s="211"/>
      <c r="O477" s="211"/>
      <c r="P477" s="211"/>
      <c r="Q477" s="211"/>
      <c r="R477" s="211"/>
      <c r="S477" s="211"/>
      <c r="T477" s="211"/>
      <c r="U477" s="211"/>
      <c r="V477" s="211"/>
      <c r="W477" s="211"/>
      <c r="X477" s="211"/>
      <c r="Y477" s="211"/>
      <c r="Z477" s="211"/>
    </row>
    <row r="478" spans="1:26" ht="15.75" customHeight="1">
      <c r="A478" s="211"/>
      <c r="B478" s="211"/>
      <c r="C478" s="211"/>
      <c r="D478" s="211"/>
      <c r="E478" s="211"/>
      <c r="F478" s="211"/>
      <c r="G478" s="211"/>
      <c r="H478" s="211"/>
      <c r="I478" s="211"/>
      <c r="J478" s="211"/>
      <c r="K478" s="211"/>
      <c r="L478" s="211"/>
      <c r="M478" s="211"/>
      <c r="N478" s="211"/>
      <c r="O478" s="211"/>
      <c r="P478" s="211"/>
      <c r="Q478" s="211"/>
      <c r="R478" s="211"/>
      <c r="S478" s="211"/>
      <c r="T478" s="211"/>
      <c r="U478" s="211"/>
      <c r="V478" s="211"/>
      <c r="W478" s="211"/>
      <c r="X478" s="211"/>
      <c r="Y478" s="211"/>
      <c r="Z478" s="211"/>
    </row>
    <row r="479" spans="1:26" ht="15.75" customHeight="1">
      <c r="A479" s="211"/>
      <c r="B479" s="211"/>
      <c r="C479" s="211"/>
      <c r="D479" s="211"/>
      <c r="E479" s="211"/>
      <c r="F479" s="211"/>
      <c r="G479" s="211"/>
      <c r="H479" s="211"/>
      <c r="I479" s="211"/>
      <c r="J479" s="211"/>
      <c r="K479" s="211"/>
      <c r="L479" s="211"/>
      <c r="M479" s="211"/>
      <c r="N479" s="211"/>
      <c r="O479" s="211"/>
      <c r="P479" s="211"/>
      <c r="Q479" s="211"/>
      <c r="R479" s="211"/>
      <c r="S479" s="211"/>
      <c r="T479" s="211"/>
      <c r="U479" s="211"/>
      <c r="V479" s="211"/>
      <c r="W479" s="211"/>
      <c r="X479" s="211"/>
      <c r="Y479" s="211"/>
      <c r="Z479" s="211"/>
    </row>
    <row r="480" spans="1:26" ht="15.75" customHeight="1">
      <c r="A480" s="211"/>
      <c r="B480" s="211"/>
      <c r="C480" s="211"/>
      <c r="D480" s="211"/>
      <c r="E480" s="211"/>
      <c r="F480" s="211"/>
      <c r="G480" s="211"/>
      <c r="H480" s="211"/>
      <c r="I480" s="211"/>
      <c r="J480" s="211"/>
      <c r="K480" s="211"/>
      <c r="L480" s="211"/>
      <c r="M480" s="211"/>
      <c r="N480" s="211"/>
      <c r="O480" s="211"/>
      <c r="P480" s="211"/>
      <c r="Q480" s="211"/>
      <c r="R480" s="211"/>
      <c r="S480" s="211"/>
      <c r="T480" s="211"/>
      <c r="U480" s="211"/>
      <c r="V480" s="211"/>
      <c r="W480" s="211"/>
      <c r="X480" s="211"/>
      <c r="Y480" s="211"/>
      <c r="Z480" s="211"/>
    </row>
    <row r="481" spans="1:26" ht="15.75" customHeight="1">
      <c r="A481" s="211"/>
      <c r="B481" s="211"/>
      <c r="C481" s="211"/>
      <c r="D481" s="211"/>
      <c r="E481" s="211"/>
      <c r="F481" s="211"/>
      <c r="G481" s="211"/>
      <c r="H481" s="211"/>
      <c r="I481" s="211"/>
      <c r="J481" s="211"/>
      <c r="K481" s="211"/>
      <c r="L481" s="211"/>
      <c r="M481" s="211"/>
      <c r="N481" s="211"/>
      <c r="O481" s="211"/>
      <c r="P481" s="211"/>
      <c r="Q481" s="211"/>
      <c r="R481" s="211"/>
      <c r="S481" s="211"/>
      <c r="T481" s="211"/>
      <c r="U481" s="211"/>
      <c r="V481" s="211"/>
      <c r="W481" s="211"/>
      <c r="X481" s="211"/>
      <c r="Y481" s="211"/>
      <c r="Z481" s="211"/>
    </row>
    <row r="482" spans="1:26" ht="15.75" customHeight="1">
      <c r="A482" s="211"/>
      <c r="B482" s="211"/>
      <c r="C482" s="211"/>
      <c r="D482" s="211"/>
      <c r="E482" s="211"/>
      <c r="F482" s="211"/>
      <c r="G482" s="211"/>
      <c r="H482" s="211"/>
      <c r="I482" s="211"/>
      <c r="J482" s="211"/>
      <c r="K482" s="211"/>
      <c r="L482" s="211"/>
      <c r="M482" s="211"/>
      <c r="N482" s="211"/>
      <c r="O482" s="211"/>
      <c r="P482" s="211"/>
      <c r="Q482" s="211"/>
      <c r="R482" s="211"/>
      <c r="S482" s="211"/>
      <c r="T482" s="211"/>
      <c r="U482" s="211"/>
      <c r="V482" s="211"/>
      <c r="W482" s="211"/>
      <c r="X482" s="211"/>
      <c r="Y482" s="211"/>
      <c r="Z482" s="211"/>
    </row>
    <row r="483" spans="1:26" ht="15.75" customHeight="1">
      <c r="A483" s="211"/>
      <c r="B483" s="211"/>
      <c r="C483" s="211"/>
      <c r="D483" s="211"/>
      <c r="E483" s="211"/>
      <c r="F483" s="211"/>
      <c r="G483" s="211"/>
      <c r="H483" s="211"/>
      <c r="I483" s="211"/>
      <c r="J483" s="211"/>
      <c r="K483" s="211"/>
      <c r="L483" s="211"/>
      <c r="M483" s="211"/>
      <c r="N483" s="211"/>
      <c r="O483" s="211"/>
      <c r="P483" s="211"/>
      <c r="Q483" s="211"/>
      <c r="R483" s="211"/>
      <c r="S483" s="211"/>
      <c r="T483" s="211"/>
      <c r="U483" s="211"/>
      <c r="V483" s="211"/>
      <c r="W483" s="211"/>
      <c r="X483" s="211"/>
      <c r="Y483" s="211"/>
      <c r="Z483" s="211"/>
    </row>
    <row r="484" spans="1:26" ht="15.75" customHeight="1">
      <c r="A484" s="211"/>
      <c r="B484" s="211"/>
      <c r="C484" s="211"/>
      <c r="D484" s="211"/>
      <c r="E484" s="211"/>
      <c r="F484" s="211"/>
      <c r="G484" s="211"/>
      <c r="H484" s="211"/>
      <c r="I484" s="211"/>
      <c r="J484" s="211"/>
      <c r="K484" s="211"/>
      <c r="L484" s="211"/>
      <c r="M484" s="211"/>
      <c r="N484" s="211"/>
      <c r="O484" s="211"/>
      <c r="P484" s="211"/>
      <c r="Q484" s="211"/>
      <c r="R484" s="211"/>
      <c r="S484" s="211"/>
      <c r="T484" s="211"/>
      <c r="U484" s="211"/>
      <c r="V484" s="211"/>
      <c r="W484" s="211"/>
      <c r="X484" s="211"/>
      <c r="Y484" s="211"/>
      <c r="Z484" s="211"/>
    </row>
    <row r="485" spans="1:26" ht="15.75" customHeight="1">
      <c r="A485" s="211"/>
      <c r="B485" s="211"/>
      <c r="C485" s="211"/>
      <c r="D485" s="211"/>
      <c r="E485" s="211"/>
      <c r="F485" s="211"/>
      <c r="G485" s="211"/>
      <c r="H485" s="211"/>
      <c r="I485" s="211"/>
      <c r="J485" s="211"/>
      <c r="K485" s="211"/>
      <c r="L485" s="211"/>
      <c r="M485" s="211"/>
      <c r="N485" s="211"/>
      <c r="O485" s="211"/>
      <c r="P485" s="211"/>
      <c r="Q485" s="211"/>
      <c r="R485" s="211"/>
      <c r="S485" s="211"/>
      <c r="T485" s="211"/>
      <c r="U485" s="211"/>
      <c r="V485" s="211"/>
      <c r="W485" s="211"/>
      <c r="X485" s="211"/>
      <c r="Y485" s="211"/>
      <c r="Z485" s="211"/>
    </row>
    <row r="486" spans="1:26" ht="15.75" customHeight="1">
      <c r="A486" s="211"/>
      <c r="B486" s="211"/>
      <c r="C486" s="211"/>
      <c r="D486" s="211"/>
      <c r="E486" s="211"/>
      <c r="F486" s="211"/>
      <c r="G486" s="211"/>
      <c r="H486" s="211"/>
      <c r="I486" s="211"/>
      <c r="J486" s="211"/>
      <c r="K486" s="211"/>
      <c r="L486" s="211"/>
      <c r="M486" s="211"/>
      <c r="N486" s="211"/>
      <c r="O486" s="211"/>
      <c r="P486" s="211"/>
      <c r="Q486" s="211"/>
      <c r="R486" s="211"/>
      <c r="S486" s="211"/>
      <c r="T486" s="211"/>
      <c r="U486" s="211"/>
      <c r="V486" s="211"/>
      <c r="W486" s="211"/>
      <c r="X486" s="211"/>
      <c r="Y486" s="211"/>
      <c r="Z486" s="211"/>
    </row>
    <row r="487" spans="1:26" ht="15.75" customHeight="1">
      <c r="A487" s="211"/>
      <c r="B487" s="211"/>
      <c r="C487" s="211"/>
      <c r="D487" s="211"/>
      <c r="E487" s="211"/>
      <c r="F487" s="211"/>
      <c r="G487" s="211"/>
      <c r="H487" s="211"/>
      <c r="I487" s="211"/>
      <c r="J487" s="211"/>
      <c r="K487" s="211"/>
      <c r="L487" s="211"/>
      <c r="M487" s="211"/>
      <c r="N487" s="211"/>
      <c r="O487" s="211"/>
      <c r="P487" s="211"/>
      <c r="Q487" s="211"/>
      <c r="R487" s="211"/>
      <c r="S487" s="211"/>
      <c r="T487" s="211"/>
      <c r="U487" s="211"/>
      <c r="V487" s="211"/>
      <c r="W487" s="211"/>
      <c r="X487" s="211"/>
      <c r="Y487" s="211"/>
      <c r="Z487" s="211"/>
    </row>
    <row r="488" spans="1:26" ht="15.75" customHeight="1">
      <c r="A488" s="211"/>
      <c r="B488" s="211"/>
      <c r="C488" s="211"/>
      <c r="D488" s="211"/>
      <c r="E488" s="211"/>
      <c r="F488" s="211"/>
      <c r="G488" s="211"/>
      <c r="H488" s="211"/>
      <c r="I488" s="211"/>
      <c r="J488" s="211"/>
      <c r="K488" s="211"/>
      <c r="L488" s="211"/>
      <c r="M488" s="211"/>
      <c r="N488" s="211"/>
      <c r="O488" s="211"/>
      <c r="P488" s="211"/>
      <c r="Q488" s="211"/>
      <c r="R488" s="211"/>
      <c r="S488" s="211"/>
      <c r="T488" s="211"/>
      <c r="U488" s="211"/>
      <c r="V488" s="211"/>
      <c r="W488" s="211"/>
      <c r="X488" s="211"/>
      <c r="Y488" s="211"/>
      <c r="Z488" s="211"/>
    </row>
    <row r="489" spans="1:26" ht="15.75" customHeight="1">
      <c r="A489" s="211"/>
      <c r="B489" s="211"/>
      <c r="C489" s="211"/>
      <c r="D489" s="211"/>
      <c r="E489" s="211"/>
      <c r="F489" s="211"/>
      <c r="G489" s="211"/>
      <c r="H489" s="211"/>
      <c r="I489" s="211"/>
      <c r="J489" s="211"/>
      <c r="K489" s="211"/>
      <c r="L489" s="211"/>
      <c r="M489" s="211"/>
      <c r="N489" s="211"/>
      <c r="O489" s="211"/>
      <c r="P489" s="211"/>
      <c r="Q489" s="211"/>
      <c r="R489" s="211"/>
      <c r="S489" s="211"/>
      <c r="T489" s="211"/>
      <c r="U489" s="211"/>
      <c r="V489" s="211"/>
      <c r="W489" s="211"/>
      <c r="X489" s="211"/>
      <c r="Y489" s="211"/>
      <c r="Z489" s="211"/>
    </row>
    <row r="490" spans="1:26" ht="15.75" customHeight="1">
      <c r="A490" s="211"/>
      <c r="B490" s="211"/>
      <c r="C490" s="211"/>
      <c r="D490" s="211"/>
      <c r="E490" s="211"/>
      <c r="F490" s="211"/>
      <c r="G490" s="211"/>
      <c r="H490" s="211"/>
      <c r="I490" s="211"/>
      <c r="J490" s="211"/>
      <c r="K490" s="211"/>
      <c r="L490" s="211"/>
      <c r="M490" s="211"/>
      <c r="N490" s="211"/>
      <c r="O490" s="211"/>
      <c r="P490" s="211"/>
      <c r="Q490" s="211"/>
      <c r="R490" s="211"/>
      <c r="S490" s="211"/>
      <c r="T490" s="211"/>
      <c r="U490" s="211"/>
      <c r="V490" s="211"/>
      <c r="W490" s="211"/>
      <c r="X490" s="211"/>
      <c r="Y490" s="211"/>
      <c r="Z490" s="211"/>
    </row>
    <row r="491" spans="1:26" ht="15.75" customHeight="1">
      <c r="A491" s="211"/>
      <c r="B491" s="211"/>
      <c r="C491" s="211"/>
      <c r="D491" s="211"/>
      <c r="E491" s="211"/>
      <c r="F491" s="211"/>
      <c r="G491" s="211"/>
      <c r="H491" s="211"/>
      <c r="I491" s="211"/>
      <c r="J491" s="211"/>
      <c r="K491" s="211"/>
      <c r="L491" s="211"/>
      <c r="M491" s="211"/>
      <c r="N491" s="211"/>
      <c r="O491" s="211"/>
      <c r="P491" s="211"/>
      <c r="Q491" s="211"/>
      <c r="R491" s="211"/>
      <c r="S491" s="211"/>
      <c r="T491" s="211"/>
      <c r="U491" s="211"/>
      <c r="V491" s="211"/>
      <c r="W491" s="211"/>
      <c r="X491" s="211"/>
      <c r="Y491" s="211"/>
      <c r="Z491" s="211"/>
    </row>
    <row r="492" spans="1:26" ht="15.75" customHeight="1">
      <c r="A492" s="211"/>
      <c r="B492" s="211"/>
      <c r="C492" s="211"/>
      <c r="D492" s="211"/>
      <c r="E492" s="211"/>
      <c r="F492" s="211"/>
      <c r="G492" s="211"/>
      <c r="H492" s="211"/>
      <c r="I492" s="211"/>
      <c r="J492" s="211"/>
      <c r="K492" s="211"/>
      <c r="L492" s="211"/>
      <c r="M492" s="211"/>
      <c r="N492" s="211"/>
      <c r="O492" s="211"/>
      <c r="P492" s="211"/>
      <c r="Q492" s="211"/>
      <c r="R492" s="211"/>
      <c r="S492" s="211"/>
      <c r="T492" s="211"/>
      <c r="U492" s="211"/>
      <c r="V492" s="211"/>
      <c r="W492" s="211"/>
      <c r="X492" s="211"/>
      <c r="Y492" s="211"/>
      <c r="Z492" s="211"/>
    </row>
    <row r="493" spans="1:26" ht="15.75" customHeight="1">
      <c r="A493" s="211"/>
      <c r="B493" s="211"/>
      <c r="C493" s="211"/>
      <c r="D493" s="211"/>
      <c r="E493" s="211"/>
      <c r="F493" s="211"/>
      <c r="G493" s="211"/>
      <c r="H493" s="211"/>
      <c r="I493" s="211"/>
      <c r="J493" s="211"/>
      <c r="K493" s="211"/>
      <c r="L493" s="211"/>
      <c r="M493" s="211"/>
      <c r="N493" s="211"/>
      <c r="O493" s="211"/>
      <c r="P493" s="211"/>
      <c r="Q493" s="211"/>
      <c r="R493" s="211"/>
      <c r="S493" s="211"/>
      <c r="T493" s="211"/>
      <c r="U493" s="211"/>
      <c r="V493" s="211"/>
      <c r="W493" s="211"/>
      <c r="X493" s="211"/>
      <c r="Y493" s="211"/>
      <c r="Z493" s="211"/>
    </row>
    <row r="494" spans="1:26" ht="15.75" customHeight="1">
      <c r="A494" s="211"/>
      <c r="B494" s="211"/>
      <c r="C494" s="211"/>
      <c r="D494" s="211"/>
      <c r="E494" s="211"/>
      <c r="F494" s="211"/>
      <c r="G494" s="211"/>
      <c r="H494" s="211"/>
      <c r="I494" s="211"/>
      <c r="J494" s="211"/>
      <c r="K494" s="211"/>
      <c r="L494" s="211"/>
      <c r="M494" s="211"/>
      <c r="N494" s="211"/>
      <c r="O494" s="211"/>
      <c r="P494" s="211"/>
      <c r="Q494" s="211"/>
      <c r="R494" s="211"/>
      <c r="S494" s="211"/>
      <c r="T494" s="211"/>
      <c r="U494" s="211"/>
      <c r="V494" s="211"/>
      <c r="W494" s="211"/>
      <c r="X494" s="211"/>
      <c r="Y494" s="211"/>
      <c r="Z494" s="211"/>
    </row>
    <row r="495" spans="1:26" ht="15.75" customHeight="1">
      <c r="A495" s="211"/>
      <c r="B495" s="211"/>
      <c r="C495" s="211"/>
      <c r="D495" s="211"/>
      <c r="E495" s="211"/>
      <c r="F495" s="211"/>
      <c r="G495" s="211"/>
      <c r="H495" s="211"/>
      <c r="I495" s="211"/>
      <c r="J495" s="211"/>
      <c r="K495" s="211"/>
      <c r="L495" s="211"/>
      <c r="M495" s="211"/>
      <c r="N495" s="211"/>
      <c r="O495" s="211"/>
      <c r="P495" s="211"/>
      <c r="Q495" s="211"/>
      <c r="R495" s="211"/>
      <c r="S495" s="211"/>
      <c r="T495" s="211"/>
      <c r="U495" s="211"/>
      <c r="V495" s="211"/>
      <c r="W495" s="211"/>
      <c r="X495" s="211"/>
      <c r="Y495" s="211"/>
      <c r="Z495" s="211"/>
    </row>
    <row r="496" spans="1:26" ht="15.75" customHeight="1">
      <c r="A496" s="211"/>
      <c r="B496" s="211"/>
      <c r="C496" s="211"/>
      <c r="D496" s="211"/>
      <c r="E496" s="211"/>
      <c r="F496" s="211"/>
      <c r="G496" s="211"/>
      <c r="H496" s="211"/>
      <c r="I496" s="211"/>
      <c r="J496" s="211"/>
      <c r="K496" s="211"/>
      <c r="L496" s="211"/>
      <c r="M496" s="211"/>
      <c r="N496" s="211"/>
      <c r="O496" s="211"/>
      <c r="P496" s="211"/>
      <c r="Q496" s="211"/>
      <c r="R496" s="211"/>
      <c r="S496" s="211"/>
      <c r="T496" s="211"/>
      <c r="U496" s="211"/>
      <c r="V496" s="211"/>
      <c r="W496" s="211"/>
      <c r="X496" s="211"/>
      <c r="Y496" s="211"/>
      <c r="Z496" s="211"/>
    </row>
    <row r="497" spans="1:26" ht="15.75" customHeight="1">
      <c r="A497" s="211"/>
      <c r="B497" s="211"/>
      <c r="C497" s="211"/>
      <c r="D497" s="211"/>
      <c r="E497" s="211"/>
      <c r="F497" s="211"/>
      <c r="G497" s="211"/>
      <c r="H497" s="211"/>
      <c r="I497" s="211"/>
      <c r="J497" s="211"/>
      <c r="K497" s="211"/>
      <c r="L497" s="211"/>
      <c r="M497" s="211"/>
      <c r="N497" s="211"/>
      <c r="O497" s="211"/>
      <c r="P497" s="211"/>
      <c r="Q497" s="211"/>
      <c r="R497" s="211"/>
      <c r="S497" s="211"/>
      <c r="T497" s="211"/>
      <c r="U497" s="211"/>
      <c r="V497" s="211"/>
      <c r="W497" s="211"/>
      <c r="X497" s="211"/>
      <c r="Y497" s="211"/>
      <c r="Z497" s="211"/>
    </row>
    <row r="498" spans="1:26" ht="15.75" customHeight="1">
      <c r="A498" s="211"/>
      <c r="B498" s="211"/>
      <c r="C498" s="211"/>
      <c r="D498" s="211"/>
      <c r="E498" s="211"/>
      <c r="F498" s="211"/>
      <c r="G498" s="211"/>
      <c r="H498" s="211"/>
      <c r="I498" s="211"/>
      <c r="J498" s="211"/>
      <c r="K498" s="211"/>
      <c r="L498" s="211"/>
      <c r="M498" s="211"/>
      <c r="N498" s="211"/>
      <c r="O498" s="211"/>
      <c r="P498" s="211"/>
      <c r="Q498" s="211"/>
      <c r="R498" s="211"/>
      <c r="S498" s="211"/>
      <c r="T498" s="211"/>
      <c r="U498" s="211"/>
      <c r="V498" s="211"/>
      <c r="W498" s="211"/>
      <c r="X498" s="211"/>
      <c r="Y498" s="211"/>
      <c r="Z498" s="211"/>
    </row>
    <row r="499" spans="1:26" ht="15.75" customHeight="1">
      <c r="A499" s="211"/>
      <c r="B499" s="211"/>
      <c r="C499" s="211"/>
      <c r="D499" s="211"/>
      <c r="E499" s="211"/>
      <c r="F499" s="211"/>
      <c r="G499" s="211"/>
      <c r="H499" s="211"/>
      <c r="I499" s="211"/>
      <c r="J499" s="211"/>
      <c r="K499" s="211"/>
      <c r="L499" s="211"/>
      <c r="M499" s="211"/>
      <c r="N499" s="211"/>
      <c r="O499" s="211"/>
      <c r="P499" s="211"/>
      <c r="Q499" s="211"/>
      <c r="R499" s="211"/>
      <c r="S499" s="211"/>
      <c r="T499" s="211"/>
      <c r="U499" s="211"/>
      <c r="V499" s="211"/>
      <c r="W499" s="211"/>
      <c r="X499" s="211"/>
      <c r="Y499" s="211"/>
      <c r="Z499" s="211"/>
    </row>
    <row r="500" spans="1:26" ht="15.75" customHeight="1">
      <c r="A500" s="211"/>
      <c r="B500" s="211"/>
      <c r="C500" s="211"/>
      <c r="D500" s="211"/>
      <c r="E500" s="211"/>
      <c r="F500" s="211"/>
      <c r="G500" s="211"/>
      <c r="H500" s="211"/>
      <c r="I500" s="211"/>
      <c r="J500" s="211"/>
      <c r="K500" s="211"/>
      <c r="L500" s="211"/>
      <c r="M500" s="211"/>
      <c r="N500" s="211"/>
      <c r="O500" s="211"/>
      <c r="P500" s="211"/>
      <c r="Q500" s="211"/>
      <c r="R500" s="211"/>
      <c r="S500" s="211"/>
      <c r="T500" s="211"/>
      <c r="U500" s="211"/>
      <c r="V500" s="211"/>
      <c r="W500" s="211"/>
      <c r="X500" s="211"/>
      <c r="Y500" s="211"/>
      <c r="Z500" s="211"/>
    </row>
    <row r="501" spans="1:26" ht="15.75" customHeight="1">
      <c r="A501" s="211"/>
      <c r="B501" s="211"/>
      <c r="C501" s="211"/>
      <c r="D501" s="211"/>
      <c r="E501" s="211"/>
      <c r="F501" s="211"/>
      <c r="G501" s="211"/>
      <c r="H501" s="211"/>
      <c r="I501" s="211"/>
      <c r="J501" s="211"/>
      <c r="K501" s="211"/>
      <c r="L501" s="211"/>
      <c r="M501" s="211"/>
      <c r="N501" s="211"/>
      <c r="O501" s="211"/>
      <c r="P501" s="211"/>
      <c r="Q501" s="211"/>
      <c r="R501" s="211"/>
      <c r="S501" s="211"/>
      <c r="T501" s="211"/>
      <c r="U501" s="211"/>
      <c r="V501" s="211"/>
      <c r="W501" s="211"/>
      <c r="X501" s="211"/>
      <c r="Y501" s="211"/>
      <c r="Z501" s="211"/>
    </row>
    <row r="502" spans="1:26" ht="15.75" customHeight="1">
      <c r="A502" s="211"/>
      <c r="B502" s="211"/>
      <c r="C502" s="211"/>
      <c r="D502" s="211"/>
      <c r="E502" s="211"/>
      <c r="F502" s="211"/>
      <c r="G502" s="211"/>
      <c r="H502" s="211"/>
      <c r="I502" s="211"/>
      <c r="J502" s="211"/>
      <c r="K502" s="211"/>
      <c r="L502" s="211"/>
      <c r="M502" s="211"/>
      <c r="N502" s="211"/>
      <c r="O502" s="211"/>
      <c r="P502" s="211"/>
      <c r="Q502" s="211"/>
      <c r="R502" s="211"/>
      <c r="S502" s="211"/>
      <c r="T502" s="211"/>
      <c r="U502" s="211"/>
      <c r="V502" s="211"/>
      <c r="W502" s="211"/>
      <c r="X502" s="211"/>
      <c r="Y502" s="211"/>
      <c r="Z502" s="211"/>
    </row>
    <row r="503" spans="1:26" ht="15.75" customHeight="1">
      <c r="A503" s="211"/>
      <c r="B503" s="211"/>
      <c r="C503" s="211"/>
      <c r="D503" s="211"/>
      <c r="E503" s="211"/>
      <c r="F503" s="211"/>
      <c r="G503" s="211"/>
      <c r="H503" s="211"/>
      <c r="I503" s="211"/>
      <c r="J503" s="211"/>
      <c r="K503" s="211"/>
      <c r="L503" s="211"/>
      <c r="M503" s="211"/>
      <c r="N503" s="211"/>
      <c r="O503" s="211"/>
      <c r="P503" s="211"/>
      <c r="Q503" s="211"/>
      <c r="R503" s="211"/>
      <c r="S503" s="211"/>
      <c r="T503" s="211"/>
      <c r="U503" s="211"/>
      <c r="V503" s="211"/>
      <c r="W503" s="211"/>
      <c r="X503" s="211"/>
      <c r="Y503" s="211"/>
      <c r="Z503" s="211"/>
    </row>
    <row r="504" spans="1:26" ht="15.75" customHeight="1">
      <c r="A504" s="211"/>
      <c r="B504" s="211"/>
      <c r="C504" s="211"/>
      <c r="D504" s="211"/>
      <c r="E504" s="211"/>
      <c r="F504" s="211"/>
      <c r="G504" s="211"/>
      <c r="H504" s="211"/>
      <c r="I504" s="211"/>
      <c r="J504" s="211"/>
      <c r="K504" s="211"/>
      <c r="L504" s="211"/>
      <c r="M504" s="211"/>
      <c r="N504" s="211"/>
      <c r="O504" s="211"/>
      <c r="P504" s="211"/>
      <c r="Q504" s="211"/>
      <c r="R504" s="211"/>
      <c r="S504" s="211"/>
      <c r="T504" s="211"/>
      <c r="U504" s="211"/>
      <c r="V504" s="211"/>
      <c r="W504" s="211"/>
      <c r="X504" s="211"/>
      <c r="Y504" s="211"/>
      <c r="Z504" s="211"/>
    </row>
    <row r="505" spans="1:26" ht="15.75" customHeight="1">
      <c r="A505" s="211"/>
      <c r="B505" s="211"/>
      <c r="C505" s="211"/>
      <c r="D505" s="211"/>
      <c r="E505" s="211"/>
      <c r="F505" s="211"/>
      <c r="G505" s="211"/>
      <c r="H505" s="211"/>
      <c r="I505" s="211"/>
      <c r="J505" s="211"/>
      <c r="K505" s="211"/>
      <c r="L505" s="211"/>
      <c r="M505" s="211"/>
      <c r="N505" s="211"/>
      <c r="O505" s="211"/>
      <c r="P505" s="211"/>
      <c r="Q505" s="211"/>
      <c r="R505" s="211"/>
      <c r="S505" s="211"/>
      <c r="T505" s="211"/>
      <c r="U505" s="211"/>
      <c r="V505" s="211"/>
      <c r="W505" s="211"/>
      <c r="X505" s="211"/>
      <c r="Y505" s="211"/>
      <c r="Z505" s="211"/>
    </row>
    <row r="506" spans="1:26" ht="15.75" customHeight="1">
      <c r="A506" s="211"/>
      <c r="B506" s="211"/>
      <c r="C506" s="211"/>
      <c r="D506" s="211"/>
      <c r="E506" s="211"/>
      <c r="F506" s="211"/>
      <c r="G506" s="211"/>
      <c r="H506" s="211"/>
      <c r="I506" s="211"/>
      <c r="J506" s="211"/>
      <c r="K506" s="211"/>
      <c r="L506" s="211"/>
      <c r="M506" s="211"/>
      <c r="N506" s="211"/>
      <c r="O506" s="211"/>
      <c r="P506" s="211"/>
      <c r="Q506" s="211"/>
      <c r="R506" s="211"/>
      <c r="S506" s="211"/>
      <c r="T506" s="211"/>
      <c r="U506" s="211"/>
      <c r="V506" s="211"/>
      <c r="W506" s="211"/>
      <c r="X506" s="211"/>
      <c r="Y506" s="211"/>
      <c r="Z506" s="211"/>
    </row>
    <row r="507" spans="1:26" ht="15.75" customHeight="1">
      <c r="A507" s="211"/>
      <c r="B507" s="211"/>
      <c r="C507" s="211"/>
      <c r="D507" s="211"/>
      <c r="E507" s="211"/>
      <c r="F507" s="211"/>
      <c r="G507" s="211"/>
      <c r="H507" s="211"/>
      <c r="I507" s="211"/>
      <c r="J507" s="211"/>
      <c r="K507" s="211"/>
      <c r="L507" s="211"/>
      <c r="M507" s="211"/>
      <c r="N507" s="211"/>
      <c r="O507" s="211"/>
      <c r="P507" s="211"/>
      <c r="Q507" s="211"/>
      <c r="R507" s="211"/>
      <c r="S507" s="211"/>
      <c r="T507" s="211"/>
      <c r="U507" s="211"/>
      <c r="V507" s="211"/>
      <c r="W507" s="211"/>
      <c r="X507" s="211"/>
      <c r="Y507" s="211"/>
      <c r="Z507" s="211"/>
    </row>
    <row r="508" spans="1:26" ht="15.75" customHeight="1">
      <c r="A508" s="211"/>
      <c r="B508" s="211"/>
      <c r="C508" s="211"/>
      <c r="D508" s="211"/>
      <c r="E508" s="211"/>
      <c r="F508" s="211"/>
      <c r="G508" s="211"/>
      <c r="H508" s="211"/>
      <c r="I508" s="211"/>
      <c r="J508" s="211"/>
      <c r="K508" s="211"/>
      <c r="L508" s="211"/>
      <c r="M508" s="211"/>
      <c r="N508" s="211"/>
      <c r="O508" s="211"/>
      <c r="P508" s="211"/>
      <c r="Q508" s="211"/>
      <c r="R508" s="211"/>
      <c r="S508" s="211"/>
      <c r="T508" s="211"/>
      <c r="U508" s="211"/>
      <c r="V508" s="211"/>
      <c r="W508" s="211"/>
      <c r="X508" s="211"/>
      <c r="Y508" s="211"/>
      <c r="Z508" s="211"/>
    </row>
    <row r="509" spans="1:26" ht="15.75" customHeight="1">
      <c r="A509" s="211"/>
      <c r="B509" s="211"/>
      <c r="C509" s="211"/>
      <c r="D509" s="211"/>
      <c r="E509" s="211"/>
      <c r="F509" s="211"/>
      <c r="G509" s="211"/>
      <c r="H509" s="211"/>
      <c r="I509" s="211"/>
      <c r="J509" s="211"/>
      <c r="K509" s="211"/>
      <c r="L509" s="211"/>
      <c r="M509" s="211"/>
      <c r="N509" s="211"/>
      <c r="O509" s="211"/>
      <c r="P509" s="211"/>
      <c r="Q509" s="211"/>
      <c r="R509" s="211"/>
      <c r="S509" s="211"/>
      <c r="T509" s="211"/>
      <c r="U509" s="211"/>
      <c r="V509" s="211"/>
      <c r="W509" s="211"/>
      <c r="X509" s="211"/>
      <c r="Y509" s="211"/>
      <c r="Z509" s="211"/>
    </row>
    <row r="510" spans="1:26" ht="15.75" customHeight="1">
      <c r="A510" s="211"/>
      <c r="B510" s="211"/>
      <c r="C510" s="211"/>
      <c r="D510" s="211"/>
      <c r="E510" s="211"/>
      <c r="F510" s="211"/>
      <c r="G510" s="211"/>
      <c r="H510" s="211"/>
      <c r="I510" s="211"/>
      <c r="J510" s="211"/>
      <c r="K510" s="211"/>
      <c r="L510" s="211"/>
      <c r="M510" s="211"/>
      <c r="N510" s="211"/>
      <c r="O510" s="211"/>
      <c r="P510" s="211"/>
      <c r="Q510" s="211"/>
      <c r="R510" s="211"/>
      <c r="S510" s="211"/>
      <c r="T510" s="211"/>
      <c r="U510" s="211"/>
      <c r="V510" s="211"/>
      <c r="W510" s="211"/>
      <c r="X510" s="211"/>
      <c r="Y510" s="211"/>
      <c r="Z510" s="211"/>
    </row>
    <row r="511" spans="1:26" ht="15.75" customHeight="1">
      <c r="A511" s="211"/>
      <c r="B511" s="211"/>
      <c r="C511" s="211"/>
      <c r="D511" s="211"/>
      <c r="E511" s="211"/>
      <c r="F511" s="211"/>
      <c r="G511" s="211"/>
      <c r="H511" s="211"/>
      <c r="I511" s="211"/>
      <c r="J511" s="211"/>
      <c r="K511" s="211"/>
      <c r="L511" s="211"/>
      <c r="M511" s="211"/>
      <c r="N511" s="211"/>
      <c r="O511" s="211"/>
      <c r="P511" s="211"/>
      <c r="Q511" s="211"/>
      <c r="R511" s="211"/>
      <c r="S511" s="211"/>
      <c r="T511" s="211"/>
      <c r="U511" s="211"/>
      <c r="V511" s="211"/>
      <c r="W511" s="211"/>
      <c r="X511" s="211"/>
      <c r="Y511" s="211"/>
      <c r="Z511" s="211"/>
    </row>
    <row r="512" spans="1:26" ht="15.75" customHeight="1">
      <c r="A512" s="211"/>
      <c r="B512" s="211"/>
      <c r="C512" s="211"/>
      <c r="D512" s="211"/>
      <c r="E512" s="211"/>
      <c r="F512" s="211"/>
      <c r="G512" s="211"/>
      <c r="H512" s="211"/>
      <c r="I512" s="211"/>
      <c r="J512" s="211"/>
      <c r="K512" s="211"/>
      <c r="L512" s="211"/>
      <c r="M512" s="211"/>
      <c r="N512" s="211"/>
      <c r="O512" s="211"/>
      <c r="P512" s="211"/>
      <c r="Q512" s="211"/>
      <c r="R512" s="211"/>
      <c r="S512" s="211"/>
      <c r="T512" s="211"/>
      <c r="U512" s="211"/>
      <c r="V512" s="211"/>
      <c r="W512" s="211"/>
      <c r="X512" s="211"/>
      <c r="Y512" s="211"/>
      <c r="Z512" s="211"/>
    </row>
    <row r="513" spans="1:26" ht="15.75" customHeight="1">
      <c r="A513" s="211"/>
      <c r="B513" s="211"/>
      <c r="C513" s="211"/>
      <c r="D513" s="211"/>
      <c r="E513" s="211"/>
      <c r="F513" s="211"/>
      <c r="G513" s="211"/>
      <c r="H513" s="211"/>
      <c r="I513" s="211"/>
      <c r="J513" s="211"/>
      <c r="K513" s="211"/>
      <c r="L513" s="211"/>
      <c r="M513" s="211"/>
      <c r="N513" s="211"/>
      <c r="O513" s="211"/>
      <c r="P513" s="211"/>
      <c r="Q513" s="211"/>
      <c r="R513" s="211"/>
      <c r="S513" s="211"/>
      <c r="T513" s="211"/>
      <c r="U513" s="211"/>
      <c r="V513" s="211"/>
      <c r="W513" s="211"/>
      <c r="X513" s="211"/>
      <c r="Y513" s="211"/>
      <c r="Z513" s="211"/>
    </row>
    <row r="514" spans="1:26" ht="15.75" customHeight="1">
      <c r="A514" s="211"/>
      <c r="B514" s="211"/>
      <c r="C514" s="211"/>
      <c r="D514" s="211"/>
      <c r="E514" s="211"/>
      <c r="F514" s="211"/>
      <c r="G514" s="211"/>
      <c r="H514" s="211"/>
      <c r="I514" s="211"/>
      <c r="J514" s="211"/>
      <c r="K514" s="211"/>
      <c r="L514" s="211"/>
      <c r="M514" s="211"/>
      <c r="N514" s="211"/>
      <c r="O514" s="211"/>
      <c r="P514" s="211"/>
      <c r="Q514" s="211"/>
      <c r="R514" s="211"/>
      <c r="S514" s="211"/>
      <c r="T514" s="211"/>
      <c r="U514" s="211"/>
      <c r="V514" s="211"/>
      <c r="W514" s="211"/>
      <c r="X514" s="211"/>
      <c r="Y514" s="211"/>
      <c r="Z514" s="211"/>
    </row>
    <row r="515" spans="1:26" ht="15.75" customHeight="1">
      <c r="A515" s="211"/>
      <c r="B515" s="211"/>
      <c r="C515" s="211"/>
      <c r="D515" s="211"/>
      <c r="E515" s="211"/>
      <c r="F515" s="211"/>
      <c r="G515" s="211"/>
      <c r="H515" s="211"/>
      <c r="I515" s="211"/>
      <c r="J515" s="211"/>
      <c r="K515" s="211"/>
      <c r="L515" s="211"/>
      <c r="M515" s="211"/>
      <c r="N515" s="211"/>
      <c r="O515" s="211"/>
      <c r="P515" s="211"/>
      <c r="Q515" s="211"/>
      <c r="R515" s="211"/>
      <c r="S515" s="211"/>
      <c r="T515" s="211"/>
      <c r="U515" s="211"/>
      <c r="V515" s="211"/>
      <c r="W515" s="211"/>
      <c r="X515" s="211"/>
      <c r="Y515" s="211"/>
      <c r="Z515" s="211"/>
    </row>
    <row r="516" spans="1:26" ht="15.75" customHeight="1">
      <c r="A516" s="211"/>
      <c r="B516" s="211"/>
      <c r="C516" s="211"/>
      <c r="D516" s="211"/>
      <c r="E516" s="211"/>
      <c r="F516" s="211"/>
      <c r="G516" s="211"/>
      <c r="H516" s="211"/>
      <c r="I516" s="211"/>
      <c r="J516" s="211"/>
      <c r="K516" s="211"/>
      <c r="L516" s="211"/>
      <c r="M516" s="211"/>
      <c r="N516" s="211"/>
      <c r="O516" s="211"/>
      <c r="P516" s="211"/>
      <c r="Q516" s="211"/>
      <c r="R516" s="211"/>
      <c r="S516" s="211"/>
      <c r="T516" s="211"/>
      <c r="U516" s="211"/>
      <c r="V516" s="211"/>
      <c r="W516" s="211"/>
      <c r="X516" s="211"/>
      <c r="Y516" s="211"/>
      <c r="Z516" s="211"/>
    </row>
    <row r="517" spans="1:26" ht="15.75" customHeight="1">
      <c r="A517" s="211"/>
      <c r="B517" s="211"/>
      <c r="C517" s="211"/>
      <c r="D517" s="211"/>
      <c r="E517" s="211"/>
      <c r="F517" s="211"/>
      <c r="G517" s="211"/>
      <c r="H517" s="211"/>
      <c r="I517" s="211"/>
      <c r="J517" s="211"/>
      <c r="K517" s="211"/>
      <c r="L517" s="211"/>
      <c r="M517" s="211"/>
      <c r="N517" s="211"/>
      <c r="O517" s="211"/>
      <c r="P517" s="211"/>
      <c r="Q517" s="211"/>
      <c r="R517" s="211"/>
      <c r="S517" s="211"/>
      <c r="T517" s="211"/>
      <c r="U517" s="211"/>
      <c r="V517" s="211"/>
      <c r="W517" s="211"/>
      <c r="X517" s="211"/>
      <c r="Y517" s="211"/>
      <c r="Z517" s="211"/>
    </row>
    <row r="518" spans="1:26" ht="15.75" customHeight="1">
      <c r="A518" s="211"/>
      <c r="B518" s="211"/>
      <c r="C518" s="211"/>
      <c r="D518" s="211"/>
      <c r="E518" s="211"/>
      <c r="F518" s="211"/>
      <c r="G518" s="211"/>
      <c r="H518" s="211"/>
      <c r="I518" s="211"/>
      <c r="J518" s="211"/>
      <c r="K518" s="211"/>
      <c r="L518" s="211"/>
      <c r="M518" s="211"/>
      <c r="N518" s="211"/>
      <c r="O518" s="211"/>
      <c r="P518" s="211"/>
      <c r="Q518" s="211"/>
      <c r="R518" s="211"/>
      <c r="S518" s="211"/>
      <c r="T518" s="211"/>
      <c r="U518" s="211"/>
      <c r="V518" s="211"/>
      <c r="W518" s="211"/>
      <c r="X518" s="211"/>
      <c r="Y518" s="211"/>
      <c r="Z518" s="211"/>
    </row>
    <row r="519" spans="1:26" ht="15.75" customHeight="1">
      <c r="A519" s="211"/>
      <c r="B519" s="211"/>
      <c r="C519" s="211"/>
      <c r="D519" s="211"/>
      <c r="E519" s="211"/>
      <c r="F519" s="211"/>
      <c r="G519" s="211"/>
      <c r="H519" s="211"/>
      <c r="I519" s="211"/>
      <c r="J519" s="211"/>
      <c r="K519" s="211"/>
      <c r="L519" s="211"/>
      <c r="M519" s="211"/>
      <c r="N519" s="211"/>
      <c r="O519" s="211"/>
      <c r="P519" s="211"/>
      <c r="Q519" s="211"/>
      <c r="R519" s="211"/>
      <c r="S519" s="211"/>
      <c r="T519" s="211"/>
      <c r="U519" s="211"/>
      <c r="V519" s="211"/>
      <c r="W519" s="211"/>
      <c r="X519" s="211"/>
      <c r="Y519" s="211"/>
      <c r="Z519" s="211"/>
    </row>
    <row r="520" spans="1:26" ht="15.75" customHeight="1">
      <c r="A520" s="211"/>
      <c r="B520" s="211"/>
      <c r="C520" s="211"/>
      <c r="D520" s="211"/>
      <c r="E520" s="211"/>
      <c r="F520" s="211"/>
      <c r="G520" s="211"/>
      <c r="H520" s="211"/>
      <c r="I520" s="211"/>
      <c r="J520" s="211"/>
      <c r="K520" s="211"/>
      <c r="L520" s="211"/>
      <c r="M520" s="211"/>
      <c r="N520" s="211"/>
      <c r="O520" s="211"/>
      <c r="P520" s="211"/>
      <c r="Q520" s="211"/>
      <c r="R520" s="211"/>
      <c r="S520" s="211"/>
      <c r="T520" s="211"/>
      <c r="U520" s="211"/>
      <c r="V520" s="211"/>
      <c r="W520" s="211"/>
      <c r="X520" s="211"/>
      <c r="Y520" s="211"/>
      <c r="Z520" s="211"/>
    </row>
    <row r="521" spans="1:26" ht="15.75" customHeight="1">
      <c r="A521" s="211"/>
      <c r="B521" s="211"/>
      <c r="C521" s="211"/>
      <c r="D521" s="211"/>
      <c r="E521" s="211"/>
      <c r="F521" s="211"/>
      <c r="G521" s="211"/>
      <c r="H521" s="211"/>
      <c r="I521" s="211"/>
      <c r="J521" s="211"/>
      <c r="K521" s="211"/>
      <c r="L521" s="211"/>
      <c r="M521" s="211"/>
      <c r="N521" s="211"/>
      <c r="O521" s="211"/>
      <c r="P521" s="211"/>
      <c r="Q521" s="211"/>
      <c r="R521" s="211"/>
      <c r="S521" s="211"/>
      <c r="T521" s="211"/>
      <c r="U521" s="211"/>
      <c r="V521" s="211"/>
      <c r="W521" s="211"/>
      <c r="X521" s="211"/>
      <c r="Y521" s="211"/>
      <c r="Z521" s="211"/>
    </row>
    <row r="522" spans="1:26" ht="15.75" customHeight="1">
      <c r="A522" s="211"/>
      <c r="B522" s="211"/>
      <c r="C522" s="211"/>
      <c r="D522" s="211"/>
      <c r="E522" s="211"/>
      <c r="F522" s="211"/>
      <c r="G522" s="211"/>
      <c r="H522" s="211"/>
      <c r="I522" s="211"/>
      <c r="J522" s="211"/>
      <c r="K522" s="211"/>
      <c r="L522" s="211"/>
      <c r="M522" s="211"/>
      <c r="N522" s="211"/>
      <c r="O522" s="211"/>
      <c r="P522" s="211"/>
      <c r="Q522" s="211"/>
      <c r="R522" s="211"/>
      <c r="S522" s="211"/>
      <c r="T522" s="211"/>
      <c r="U522" s="211"/>
      <c r="V522" s="211"/>
      <c r="W522" s="211"/>
      <c r="X522" s="211"/>
      <c r="Y522" s="211"/>
      <c r="Z522" s="211"/>
    </row>
    <row r="523" spans="1:26" ht="15.75" customHeight="1">
      <c r="A523" s="211"/>
      <c r="B523" s="211"/>
      <c r="C523" s="211"/>
      <c r="D523" s="211"/>
      <c r="E523" s="211"/>
      <c r="F523" s="211"/>
      <c r="G523" s="211"/>
      <c r="H523" s="211"/>
      <c r="I523" s="211"/>
      <c r="J523" s="211"/>
      <c r="K523" s="211"/>
      <c r="L523" s="211"/>
      <c r="M523" s="211"/>
      <c r="N523" s="211"/>
      <c r="O523" s="211"/>
      <c r="P523" s="211"/>
      <c r="Q523" s="211"/>
      <c r="R523" s="211"/>
      <c r="S523" s="211"/>
      <c r="T523" s="211"/>
      <c r="U523" s="211"/>
      <c r="V523" s="211"/>
      <c r="W523" s="211"/>
      <c r="X523" s="211"/>
      <c r="Y523" s="211"/>
      <c r="Z523" s="211"/>
    </row>
    <row r="524" spans="1:26" ht="15.75" customHeight="1">
      <c r="A524" s="211"/>
      <c r="B524" s="211"/>
      <c r="C524" s="211"/>
      <c r="D524" s="211"/>
      <c r="E524" s="211"/>
      <c r="F524" s="211"/>
      <c r="G524" s="211"/>
      <c r="H524" s="211"/>
      <c r="I524" s="211"/>
      <c r="J524" s="211"/>
      <c r="K524" s="211"/>
      <c r="L524" s="211"/>
      <c r="M524" s="211"/>
      <c r="N524" s="211"/>
      <c r="O524" s="211"/>
      <c r="P524" s="211"/>
      <c r="Q524" s="211"/>
      <c r="R524" s="211"/>
      <c r="S524" s="211"/>
      <c r="T524" s="211"/>
      <c r="U524" s="211"/>
      <c r="V524" s="211"/>
      <c r="W524" s="211"/>
      <c r="X524" s="211"/>
      <c r="Y524" s="211"/>
      <c r="Z524" s="211"/>
    </row>
    <row r="525" spans="1:26" ht="15.75" customHeight="1">
      <c r="A525" s="211"/>
      <c r="B525" s="211"/>
      <c r="C525" s="211"/>
      <c r="D525" s="211"/>
      <c r="E525" s="211"/>
      <c r="F525" s="211"/>
      <c r="G525" s="211"/>
      <c r="H525" s="211"/>
      <c r="I525" s="211"/>
      <c r="J525" s="211"/>
      <c r="K525" s="211"/>
      <c r="L525" s="211"/>
      <c r="M525" s="211"/>
      <c r="N525" s="211"/>
      <c r="O525" s="211"/>
      <c r="P525" s="211"/>
      <c r="Q525" s="211"/>
      <c r="R525" s="211"/>
      <c r="S525" s="211"/>
      <c r="T525" s="211"/>
      <c r="U525" s="211"/>
      <c r="V525" s="211"/>
      <c r="W525" s="211"/>
      <c r="X525" s="211"/>
      <c r="Y525" s="211"/>
      <c r="Z525" s="211"/>
    </row>
    <row r="526" spans="1:26" ht="15.75" customHeight="1">
      <c r="A526" s="211"/>
      <c r="B526" s="211"/>
      <c r="C526" s="211"/>
      <c r="D526" s="211"/>
      <c r="E526" s="211"/>
      <c r="F526" s="211"/>
      <c r="G526" s="211"/>
      <c r="H526" s="211"/>
      <c r="I526" s="211"/>
      <c r="J526" s="211"/>
      <c r="K526" s="211"/>
      <c r="L526" s="211"/>
      <c r="M526" s="211"/>
      <c r="N526" s="211"/>
      <c r="O526" s="211"/>
      <c r="P526" s="211"/>
      <c r="Q526" s="211"/>
      <c r="R526" s="211"/>
      <c r="S526" s="211"/>
      <c r="T526" s="211"/>
      <c r="U526" s="211"/>
      <c r="V526" s="211"/>
      <c r="W526" s="211"/>
      <c r="X526" s="211"/>
      <c r="Y526" s="211"/>
      <c r="Z526" s="211"/>
    </row>
    <row r="527" spans="1:26" ht="15.75" customHeight="1">
      <c r="A527" s="211"/>
      <c r="B527" s="211"/>
      <c r="C527" s="211"/>
      <c r="D527" s="211"/>
      <c r="E527" s="211"/>
      <c r="F527" s="211"/>
      <c r="G527" s="211"/>
      <c r="H527" s="211"/>
      <c r="I527" s="211"/>
      <c r="J527" s="211"/>
      <c r="K527" s="211"/>
      <c r="L527" s="211"/>
      <c r="M527" s="211"/>
      <c r="N527" s="211"/>
      <c r="O527" s="211"/>
      <c r="P527" s="211"/>
      <c r="Q527" s="211"/>
      <c r="R527" s="211"/>
      <c r="S527" s="211"/>
      <c r="T527" s="211"/>
      <c r="U527" s="211"/>
      <c r="V527" s="211"/>
      <c r="W527" s="211"/>
      <c r="X527" s="211"/>
      <c r="Y527" s="211"/>
      <c r="Z527" s="211"/>
    </row>
    <row r="528" spans="1:26" ht="15.75" customHeight="1">
      <c r="A528" s="211"/>
      <c r="B528" s="211"/>
      <c r="C528" s="211"/>
      <c r="D528" s="211"/>
      <c r="E528" s="211"/>
      <c r="F528" s="211"/>
      <c r="G528" s="211"/>
      <c r="H528" s="211"/>
      <c r="I528" s="211"/>
      <c r="J528" s="211"/>
      <c r="K528" s="211"/>
      <c r="L528" s="211"/>
      <c r="M528" s="211"/>
      <c r="N528" s="211"/>
      <c r="O528" s="211"/>
      <c r="P528" s="211"/>
      <c r="Q528" s="211"/>
      <c r="R528" s="211"/>
      <c r="S528" s="211"/>
      <c r="T528" s="211"/>
      <c r="U528" s="211"/>
      <c r="V528" s="211"/>
      <c r="W528" s="211"/>
      <c r="X528" s="211"/>
      <c r="Y528" s="211"/>
      <c r="Z528" s="211"/>
    </row>
    <row r="529" spans="1:26" ht="15.75" customHeight="1">
      <c r="A529" s="211"/>
      <c r="B529" s="211"/>
      <c r="C529" s="211"/>
      <c r="D529" s="211"/>
      <c r="E529" s="211"/>
      <c r="F529" s="211"/>
      <c r="G529" s="211"/>
      <c r="H529" s="211"/>
      <c r="I529" s="211"/>
      <c r="J529" s="211"/>
      <c r="K529" s="211"/>
      <c r="L529" s="211"/>
      <c r="M529" s="211"/>
      <c r="N529" s="211"/>
      <c r="O529" s="211"/>
      <c r="P529" s="211"/>
      <c r="Q529" s="211"/>
      <c r="R529" s="211"/>
      <c r="S529" s="211"/>
      <c r="T529" s="211"/>
      <c r="U529" s="211"/>
      <c r="V529" s="211"/>
      <c r="W529" s="211"/>
      <c r="X529" s="211"/>
      <c r="Y529" s="211"/>
      <c r="Z529" s="211"/>
    </row>
    <row r="530" spans="1:26" ht="15.75" customHeight="1">
      <c r="A530" s="211"/>
      <c r="B530" s="211"/>
      <c r="C530" s="211"/>
      <c r="D530" s="211"/>
      <c r="E530" s="211"/>
      <c r="F530" s="211"/>
      <c r="G530" s="211"/>
      <c r="H530" s="211"/>
      <c r="I530" s="211"/>
      <c r="J530" s="211"/>
      <c r="K530" s="211"/>
      <c r="L530" s="211"/>
      <c r="M530" s="211"/>
      <c r="N530" s="211"/>
      <c r="O530" s="211"/>
      <c r="P530" s="211"/>
      <c r="Q530" s="211"/>
      <c r="R530" s="211"/>
      <c r="S530" s="211"/>
      <c r="T530" s="211"/>
      <c r="U530" s="211"/>
      <c r="V530" s="211"/>
      <c r="W530" s="211"/>
      <c r="X530" s="211"/>
      <c r="Y530" s="211"/>
      <c r="Z530" s="211"/>
    </row>
    <row r="531" spans="1:26" ht="15.75" customHeight="1">
      <c r="A531" s="211"/>
      <c r="B531" s="211"/>
      <c r="C531" s="211"/>
      <c r="D531" s="211"/>
      <c r="E531" s="211"/>
      <c r="F531" s="211"/>
      <c r="G531" s="211"/>
      <c r="H531" s="211"/>
      <c r="I531" s="211"/>
      <c r="J531" s="211"/>
      <c r="K531" s="211"/>
      <c r="L531" s="211"/>
      <c r="M531" s="211"/>
      <c r="N531" s="211"/>
      <c r="O531" s="211"/>
      <c r="P531" s="211"/>
      <c r="Q531" s="211"/>
      <c r="R531" s="211"/>
      <c r="S531" s="211"/>
      <c r="T531" s="211"/>
      <c r="U531" s="211"/>
      <c r="V531" s="211"/>
      <c r="W531" s="211"/>
      <c r="X531" s="211"/>
      <c r="Y531" s="211"/>
      <c r="Z531" s="211"/>
    </row>
    <row r="532" spans="1:26" ht="15.75" customHeight="1">
      <c r="A532" s="211"/>
      <c r="B532" s="211"/>
      <c r="C532" s="211"/>
      <c r="D532" s="211"/>
      <c r="E532" s="211"/>
      <c r="F532" s="211"/>
      <c r="G532" s="211"/>
      <c r="H532" s="211"/>
      <c r="I532" s="211"/>
      <c r="J532" s="211"/>
      <c r="K532" s="211"/>
      <c r="L532" s="211"/>
      <c r="M532" s="211"/>
      <c r="N532" s="211"/>
      <c r="O532" s="211"/>
      <c r="P532" s="211"/>
      <c r="Q532" s="211"/>
      <c r="R532" s="211"/>
      <c r="S532" s="211"/>
      <c r="T532" s="211"/>
      <c r="U532" s="211"/>
      <c r="V532" s="211"/>
      <c r="W532" s="211"/>
      <c r="X532" s="211"/>
      <c r="Y532" s="211"/>
      <c r="Z532" s="211"/>
    </row>
    <row r="533" spans="1:26" ht="15.75" customHeight="1">
      <c r="A533" s="211"/>
      <c r="B533" s="211"/>
      <c r="C533" s="211"/>
      <c r="D533" s="211"/>
      <c r="E533" s="211"/>
      <c r="F533" s="211"/>
      <c r="G533" s="211"/>
      <c r="H533" s="211"/>
      <c r="I533" s="211"/>
      <c r="J533" s="211"/>
      <c r="K533" s="211"/>
      <c r="L533" s="211"/>
      <c r="M533" s="211"/>
      <c r="N533" s="211"/>
      <c r="O533" s="211"/>
      <c r="P533" s="211"/>
      <c r="Q533" s="211"/>
      <c r="R533" s="211"/>
      <c r="S533" s="211"/>
      <c r="T533" s="211"/>
      <c r="U533" s="211"/>
      <c r="V533" s="211"/>
      <c r="W533" s="211"/>
      <c r="X533" s="211"/>
      <c r="Y533" s="211"/>
      <c r="Z533" s="211"/>
    </row>
    <row r="534" spans="1:26" ht="15.75" customHeight="1">
      <c r="A534" s="211"/>
      <c r="B534" s="211"/>
      <c r="C534" s="211"/>
      <c r="D534" s="211"/>
      <c r="E534" s="211"/>
      <c r="F534" s="211"/>
      <c r="G534" s="211"/>
      <c r="H534" s="211"/>
      <c r="I534" s="211"/>
      <c r="J534" s="211"/>
      <c r="K534" s="211"/>
      <c r="L534" s="211"/>
      <c r="M534" s="211"/>
      <c r="N534" s="211"/>
      <c r="O534" s="211"/>
      <c r="P534" s="211"/>
      <c r="Q534" s="211"/>
      <c r="R534" s="211"/>
      <c r="S534" s="211"/>
      <c r="T534" s="211"/>
      <c r="U534" s="211"/>
      <c r="V534" s="211"/>
      <c r="W534" s="211"/>
      <c r="X534" s="211"/>
      <c r="Y534" s="211"/>
      <c r="Z534" s="211"/>
    </row>
    <row r="535" spans="1:26" ht="15.75" customHeight="1">
      <c r="A535" s="211"/>
      <c r="B535" s="211"/>
      <c r="C535" s="211"/>
      <c r="D535" s="211"/>
      <c r="E535" s="211"/>
      <c r="F535" s="211"/>
      <c r="G535" s="211"/>
      <c r="H535" s="211"/>
      <c r="I535" s="211"/>
      <c r="J535" s="211"/>
      <c r="K535" s="211"/>
      <c r="L535" s="211"/>
      <c r="M535" s="211"/>
      <c r="N535" s="211"/>
      <c r="O535" s="211"/>
      <c r="P535" s="211"/>
      <c r="Q535" s="211"/>
      <c r="R535" s="211"/>
      <c r="S535" s="211"/>
      <c r="T535" s="211"/>
      <c r="U535" s="211"/>
      <c r="V535" s="211"/>
      <c r="W535" s="211"/>
      <c r="X535" s="211"/>
      <c r="Y535" s="211"/>
      <c r="Z535" s="211"/>
    </row>
    <row r="536" spans="1:26" ht="15.75" customHeight="1">
      <c r="A536" s="211"/>
      <c r="B536" s="211"/>
      <c r="C536" s="211"/>
      <c r="D536" s="211"/>
      <c r="E536" s="211"/>
      <c r="F536" s="211"/>
      <c r="G536" s="211"/>
      <c r="H536" s="211"/>
      <c r="I536" s="211"/>
      <c r="J536" s="211"/>
      <c r="K536" s="211"/>
      <c r="L536" s="211"/>
      <c r="M536" s="211"/>
      <c r="N536" s="211"/>
      <c r="O536" s="211"/>
      <c r="P536" s="211"/>
      <c r="Q536" s="211"/>
      <c r="R536" s="211"/>
      <c r="S536" s="211"/>
      <c r="T536" s="211"/>
      <c r="U536" s="211"/>
      <c r="V536" s="211"/>
      <c r="W536" s="211"/>
      <c r="X536" s="211"/>
      <c r="Y536" s="211"/>
      <c r="Z536" s="211"/>
    </row>
    <row r="537" spans="1:26" ht="15.75" customHeight="1">
      <c r="A537" s="211"/>
      <c r="B537" s="211"/>
      <c r="C537" s="211"/>
      <c r="D537" s="211"/>
      <c r="E537" s="211"/>
      <c r="F537" s="211"/>
      <c r="G537" s="211"/>
      <c r="H537" s="211"/>
      <c r="I537" s="211"/>
      <c r="J537" s="211"/>
      <c r="K537" s="211"/>
      <c r="L537" s="211"/>
      <c r="M537" s="211"/>
      <c r="N537" s="211"/>
      <c r="O537" s="211"/>
      <c r="P537" s="211"/>
      <c r="Q537" s="211"/>
      <c r="R537" s="211"/>
      <c r="S537" s="211"/>
      <c r="T537" s="211"/>
      <c r="U537" s="211"/>
      <c r="V537" s="211"/>
      <c r="W537" s="211"/>
      <c r="X537" s="211"/>
      <c r="Y537" s="211"/>
      <c r="Z537" s="211"/>
    </row>
    <row r="538" spans="1:26" ht="15.75" customHeight="1">
      <c r="A538" s="211"/>
      <c r="B538" s="211"/>
      <c r="C538" s="211"/>
      <c r="D538" s="211"/>
      <c r="E538" s="211"/>
      <c r="F538" s="211"/>
      <c r="G538" s="211"/>
      <c r="H538" s="211"/>
      <c r="I538" s="211"/>
      <c r="J538" s="211"/>
      <c r="K538" s="211"/>
      <c r="L538" s="211"/>
      <c r="M538" s="211"/>
      <c r="N538" s="211"/>
      <c r="O538" s="211"/>
      <c r="P538" s="211"/>
      <c r="Q538" s="211"/>
      <c r="R538" s="211"/>
      <c r="S538" s="211"/>
      <c r="T538" s="211"/>
      <c r="U538" s="211"/>
      <c r="V538" s="211"/>
      <c r="W538" s="211"/>
      <c r="X538" s="211"/>
      <c r="Y538" s="211"/>
      <c r="Z538" s="211"/>
    </row>
    <row r="539" spans="1:26" ht="15.75" customHeight="1">
      <c r="A539" s="211"/>
      <c r="B539" s="211"/>
      <c r="C539" s="211"/>
      <c r="D539" s="211"/>
      <c r="E539" s="211"/>
      <c r="F539" s="211"/>
      <c r="G539" s="211"/>
      <c r="H539" s="211"/>
      <c r="I539" s="211"/>
      <c r="J539" s="211"/>
      <c r="K539" s="211"/>
      <c r="L539" s="211"/>
      <c r="M539" s="211"/>
      <c r="N539" s="211"/>
      <c r="O539" s="211"/>
      <c r="P539" s="211"/>
      <c r="Q539" s="211"/>
      <c r="R539" s="211"/>
      <c r="S539" s="211"/>
      <c r="T539" s="211"/>
      <c r="U539" s="211"/>
      <c r="V539" s="211"/>
      <c r="W539" s="211"/>
      <c r="X539" s="211"/>
      <c r="Y539" s="211"/>
      <c r="Z539" s="211"/>
    </row>
    <row r="540" spans="1:26" ht="15.75" customHeight="1">
      <c r="A540" s="211"/>
      <c r="B540" s="211"/>
      <c r="C540" s="211"/>
      <c r="D540" s="211"/>
      <c r="E540" s="211"/>
      <c r="F540" s="211"/>
      <c r="G540" s="211"/>
      <c r="H540" s="211"/>
      <c r="I540" s="211"/>
      <c r="J540" s="211"/>
      <c r="K540" s="211"/>
      <c r="L540" s="211"/>
      <c r="M540" s="211"/>
      <c r="N540" s="211"/>
      <c r="O540" s="211"/>
      <c r="P540" s="211"/>
      <c r="Q540" s="211"/>
      <c r="R540" s="211"/>
      <c r="S540" s="211"/>
      <c r="T540" s="211"/>
      <c r="U540" s="211"/>
      <c r="V540" s="211"/>
      <c r="W540" s="211"/>
      <c r="X540" s="211"/>
      <c r="Y540" s="211"/>
      <c r="Z540" s="211"/>
    </row>
    <row r="541" spans="1:26" ht="15.75" customHeight="1">
      <c r="A541" s="211"/>
      <c r="B541" s="211"/>
      <c r="C541" s="211"/>
      <c r="D541" s="211"/>
      <c r="E541" s="211"/>
      <c r="F541" s="211"/>
      <c r="G541" s="211"/>
      <c r="H541" s="211"/>
      <c r="I541" s="211"/>
      <c r="J541" s="211"/>
      <c r="K541" s="211"/>
      <c r="L541" s="211"/>
      <c r="M541" s="211"/>
      <c r="N541" s="211"/>
      <c r="O541" s="211"/>
      <c r="P541" s="211"/>
      <c r="Q541" s="211"/>
      <c r="R541" s="211"/>
      <c r="S541" s="211"/>
      <c r="T541" s="211"/>
      <c r="U541" s="211"/>
      <c r="V541" s="211"/>
      <c r="W541" s="211"/>
      <c r="X541" s="211"/>
      <c r="Y541" s="211"/>
      <c r="Z541" s="211"/>
    </row>
    <row r="542" spans="1:26" ht="15.75" customHeight="1">
      <c r="A542" s="211"/>
      <c r="B542" s="211"/>
      <c r="C542" s="211"/>
      <c r="D542" s="211"/>
      <c r="E542" s="211"/>
      <c r="F542" s="211"/>
      <c r="G542" s="211"/>
      <c r="H542" s="211"/>
      <c r="I542" s="211"/>
      <c r="J542" s="211"/>
      <c r="K542" s="211"/>
      <c r="L542" s="211"/>
      <c r="M542" s="211"/>
      <c r="N542" s="211"/>
      <c r="O542" s="211"/>
      <c r="P542" s="211"/>
      <c r="Q542" s="211"/>
      <c r="R542" s="211"/>
      <c r="S542" s="211"/>
      <c r="T542" s="211"/>
      <c r="U542" s="211"/>
      <c r="V542" s="211"/>
      <c r="W542" s="211"/>
      <c r="X542" s="211"/>
      <c r="Y542" s="211"/>
      <c r="Z542" s="211"/>
    </row>
    <row r="543" spans="1:26" ht="15.75" customHeight="1">
      <c r="A543" s="211"/>
      <c r="B543" s="211"/>
      <c r="C543" s="211"/>
      <c r="D543" s="211"/>
      <c r="E543" s="211"/>
      <c r="F543" s="211"/>
      <c r="G543" s="211"/>
      <c r="H543" s="211"/>
      <c r="I543" s="211"/>
      <c r="J543" s="211"/>
      <c r="K543" s="211"/>
      <c r="L543" s="211"/>
      <c r="M543" s="211"/>
      <c r="N543" s="211"/>
      <c r="O543" s="211"/>
      <c r="P543" s="211"/>
      <c r="Q543" s="211"/>
      <c r="R543" s="211"/>
      <c r="S543" s="211"/>
      <c r="T543" s="211"/>
      <c r="U543" s="211"/>
      <c r="V543" s="211"/>
      <c r="W543" s="211"/>
      <c r="X543" s="211"/>
      <c r="Y543" s="211"/>
      <c r="Z543" s="211"/>
    </row>
    <row r="544" spans="1:26" ht="15.75" customHeight="1">
      <c r="A544" s="211"/>
      <c r="B544" s="211"/>
      <c r="C544" s="211"/>
      <c r="D544" s="211"/>
      <c r="E544" s="211"/>
      <c r="F544" s="211"/>
      <c r="G544" s="211"/>
      <c r="H544" s="211"/>
      <c r="I544" s="211"/>
      <c r="J544" s="211"/>
      <c r="K544" s="211"/>
      <c r="L544" s="211"/>
      <c r="M544" s="211"/>
      <c r="N544" s="211"/>
      <c r="O544" s="211"/>
      <c r="P544" s="211"/>
      <c r="Q544" s="211"/>
      <c r="R544" s="211"/>
      <c r="S544" s="211"/>
      <c r="T544" s="211"/>
      <c r="U544" s="211"/>
      <c r="V544" s="211"/>
      <c r="W544" s="211"/>
      <c r="X544" s="211"/>
      <c r="Y544" s="211"/>
      <c r="Z544" s="211"/>
    </row>
    <row r="545" spans="1:26" ht="15.75" customHeight="1">
      <c r="A545" s="211"/>
      <c r="B545" s="211"/>
      <c r="C545" s="211"/>
      <c r="D545" s="211"/>
      <c r="E545" s="211"/>
      <c r="F545" s="211"/>
      <c r="G545" s="211"/>
      <c r="H545" s="211"/>
      <c r="I545" s="211"/>
      <c r="J545" s="211"/>
      <c r="K545" s="211"/>
      <c r="L545" s="211"/>
      <c r="M545" s="211"/>
      <c r="N545" s="211"/>
      <c r="O545" s="211"/>
      <c r="P545" s="211"/>
      <c r="Q545" s="211"/>
      <c r="R545" s="211"/>
      <c r="S545" s="211"/>
      <c r="T545" s="211"/>
      <c r="U545" s="211"/>
      <c r="V545" s="211"/>
      <c r="W545" s="211"/>
      <c r="X545" s="211"/>
      <c r="Y545" s="211"/>
      <c r="Z545" s="211"/>
    </row>
    <row r="546" spans="1:26" ht="15.75" customHeight="1">
      <c r="A546" s="211"/>
      <c r="B546" s="211"/>
      <c r="C546" s="211"/>
      <c r="D546" s="211"/>
      <c r="E546" s="211"/>
      <c r="F546" s="211"/>
      <c r="G546" s="211"/>
      <c r="H546" s="211"/>
      <c r="I546" s="211"/>
      <c r="J546" s="211"/>
      <c r="K546" s="211"/>
      <c r="L546" s="211"/>
      <c r="M546" s="211"/>
      <c r="N546" s="211"/>
      <c r="O546" s="211"/>
      <c r="P546" s="211"/>
      <c r="Q546" s="211"/>
      <c r="R546" s="211"/>
      <c r="S546" s="211"/>
      <c r="T546" s="211"/>
      <c r="U546" s="211"/>
      <c r="V546" s="211"/>
      <c r="W546" s="211"/>
      <c r="X546" s="211"/>
      <c r="Y546" s="211"/>
      <c r="Z546" s="211"/>
    </row>
    <row r="547" spans="1:26" ht="15.75" customHeight="1">
      <c r="A547" s="211"/>
      <c r="B547" s="211"/>
      <c r="C547" s="211"/>
      <c r="D547" s="211"/>
      <c r="E547" s="211"/>
      <c r="F547" s="211"/>
      <c r="G547" s="211"/>
      <c r="H547" s="211"/>
      <c r="I547" s="211"/>
      <c r="J547" s="211"/>
      <c r="K547" s="211"/>
      <c r="L547" s="211"/>
      <c r="M547" s="211"/>
      <c r="N547" s="211"/>
      <c r="O547" s="211"/>
      <c r="P547" s="211"/>
      <c r="Q547" s="211"/>
      <c r="R547" s="211"/>
      <c r="S547" s="211"/>
      <c r="T547" s="211"/>
      <c r="U547" s="211"/>
      <c r="V547" s="211"/>
      <c r="W547" s="211"/>
      <c r="X547" s="211"/>
      <c r="Y547" s="211"/>
      <c r="Z547" s="211"/>
    </row>
    <row r="548" spans="1:26" ht="15.75" customHeight="1">
      <c r="A548" s="211"/>
      <c r="B548" s="211"/>
      <c r="C548" s="211"/>
      <c r="D548" s="211"/>
      <c r="E548" s="211"/>
      <c r="F548" s="211"/>
      <c r="G548" s="211"/>
      <c r="H548" s="211"/>
      <c r="I548" s="211"/>
      <c r="J548" s="211"/>
      <c r="K548" s="211"/>
      <c r="L548" s="211"/>
      <c r="M548" s="211"/>
      <c r="N548" s="211"/>
      <c r="O548" s="211"/>
      <c r="P548" s="211"/>
      <c r="Q548" s="211"/>
      <c r="R548" s="211"/>
      <c r="S548" s="211"/>
      <c r="T548" s="211"/>
      <c r="U548" s="211"/>
      <c r="V548" s="211"/>
      <c r="W548" s="211"/>
      <c r="X548" s="211"/>
      <c r="Y548" s="211"/>
      <c r="Z548" s="211"/>
    </row>
    <row r="549" spans="1:26" ht="15.75" customHeight="1">
      <c r="A549" s="211"/>
      <c r="B549" s="211"/>
      <c r="C549" s="211"/>
      <c r="D549" s="211"/>
      <c r="E549" s="211"/>
      <c r="F549" s="211"/>
      <c r="G549" s="211"/>
      <c r="H549" s="211"/>
      <c r="I549" s="211"/>
      <c r="J549" s="211"/>
      <c r="K549" s="211"/>
      <c r="L549" s="211"/>
      <c r="M549" s="211"/>
      <c r="N549" s="211"/>
      <c r="O549" s="211"/>
      <c r="P549" s="211"/>
      <c r="Q549" s="211"/>
      <c r="R549" s="211"/>
      <c r="S549" s="211"/>
      <c r="T549" s="211"/>
      <c r="U549" s="211"/>
      <c r="V549" s="211"/>
      <c r="W549" s="211"/>
      <c r="X549" s="211"/>
      <c r="Y549" s="211"/>
      <c r="Z549" s="211"/>
    </row>
    <row r="550" spans="1:26" ht="15.75" customHeight="1">
      <c r="A550" s="211"/>
      <c r="B550" s="211"/>
      <c r="C550" s="211"/>
      <c r="D550" s="211"/>
      <c r="E550" s="211"/>
      <c r="F550" s="211"/>
      <c r="G550" s="211"/>
      <c r="H550" s="211"/>
      <c r="I550" s="211"/>
      <c r="J550" s="211"/>
      <c r="K550" s="211"/>
      <c r="L550" s="211"/>
      <c r="M550" s="211"/>
      <c r="N550" s="211"/>
      <c r="O550" s="211"/>
      <c r="P550" s="211"/>
      <c r="Q550" s="211"/>
      <c r="R550" s="211"/>
      <c r="S550" s="211"/>
      <c r="T550" s="211"/>
      <c r="U550" s="211"/>
      <c r="V550" s="211"/>
      <c r="W550" s="211"/>
      <c r="X550" s="211"/>
      <c r="Y550" s="211"/>
      <c r="Z550" s="211"/>
    </row>
    <row r="551" spans="1:26" ht="15.75" customHeight="1">
      <c r="A551" s="211"/>
      <c r="B551" s="211"/>
      <c r="C551" s="211"/>
      <c r="D551" s="211"/>
      <c r="E551" s="211"/>
      <c r="F551" s="211"/>
      <c r="G551" s="211"/>
      <c r="H551" s="211"/>
      <c r="I551" s="211"/>
      <c r="J551" s="211"/>
      <c r="K551" s="211"/>
      <c r="L551" s="211"/>
      <c r="M551" s="211"/>
      <c r="N551" s="211"/>
      <c r="O551" s="211"/>
      <c r="P551" s="211"/>
      <c r="Q551" s="211"/>
      <c r="R551" s="211"/>
      <c r="S551" s="211"/>
      <c r="T551" s="211"/>
      <c r="U551" s="211"/>
      <c r="V551" s="211"/>
      <c r="W551" s="211"/>
      <c r="X551" s="211"/>
      <c r="Y551" s="211"/>
      <c r="Z551" s="211"/>
    </row>
    <row r="552" spans="1:26" ht="15.75" customHeight="1">
      <c r="A552" s="211"/>
      <c r="B552" s="211"/>
      <c r="C552" s="211"/>
      <c r="D552" s="211"/>
      <c r="E552" s="211"/>
      <c r="F552" s="211"/>
      <c r="G552" s="211"/>
      <c r="H552" s="211"/>
      <c r="I552" s="211"/>
      <c r="J552" s="211"/>
      <c r="K552" s="211"/>
      <c r="L552" s="211"/>
      <c r="M552" s="211"/>
      <c r="N552" s="211"/>
      <c r="O552" s="211"/>
      <c r="P552" s="211"/>
      <c r="Q552" s="211"/>
      <c r="R552" s="211"/>
      <c r="S552" s="211"/>
      <c r="T552" s="211"/>
      <c r="U552" s="211"/>
      <c r="V552" s="211"/>
      <c r="W552" s="211"/>
      <c r="X552" s="211"/>
      <c r="Y552" s="211"/>
      <c r="Z552" s="211"/>
    </row>
    <row r="553" spans="1:26" ht="15.75" customHeight="1">
      <c r="A553" s="211"/>
      <c r="B553" s="211"/>
      <c r="C553" s="211"/>
      <c r="D553" s="211"/>
      <c r="E553" s="211"/>
      <c r="F553" s="211"/>
      <c r="G553" s="211"/>
      <c r="H553" s="211"/>
      <c r="I553" s="211"/>
      <c r="J553" s="211"/>
      <c r="K553" s="211"/>
      <c r="L553" s="211"/>
      <c r="M553" s="211"/>
      <c r="N553" s="211"/>
      <c r="O553" s="211"/>
      <c r="P553" s="211"/>
      <c r="Q553" s="211"/>
      <c r="R553" s="211"/>
      <c r="S553" s="211"/>
      <c r="T553" s="211"/>
      <c r="U553" s="211"/>
      <c r="V553" s="211"/>
      <c r="W553" s="211"/>
      <c r="X553" s="211"/>
      <c r="Y553" s="211"/>
      <c r="Z553" s="211"/>
    </row>
    <row r="554" spans="1:26" ht="15.75" customHeight="1">
      <c r="A554" s="211"/>
      <c r="B554" s="211"/>
      <c r="C554" s="211"/>
      <c r="D554" s="211"/>
      <c r="E554" s="211"/>
      <c r="F554" s="211"/>
      <c r="G554" s="211"/>
      <c r="H554" s="211"/>
      <c r="I554" s="211"/>
      <c r="J554" s="211"/>
      <c r="K554" s="211"/>
      <c r="L554" s="211"/>
      <c r="M554" s="211"/>
      <c r="N554" s="211"/>
      <c r="O554" s="211"/>
      <c r="P554" s="211"/>
      <c r="Q554" s="211"/>
      <c r="R554" s="211"/>
      <c r="S554" s="211"/>
      <c r="T554" s="211"/>
      <c r="U554" s="211"/>
      <c r="V554" s="211"/>
      <c r="W554" s="211"/>
      <c r="X554" s="211"/>
      <c r="Y554" s="211"/>
      <c r="Z554" s="211"/>
    </row>
    <row r="555" spans="1:26" ht="15.75" customHeight="1">
      <c r="A555" s="211"/>
      <c r="B555" s="211"/>
      <c r="C555" s="211"/>
      <c r="D555" s="211"/>
      <c r="E555" s="211"/>
      <c r="F555" s="211"/>
      <c r="G555" s="211"/>
      <c r="H555" s="211"/>
      <c r="I555" s="211"/>
      <c r="J555" s="211"/>
      <c r="K555" s="211"/>
      <c r="L555" s="211"/>
      <c r="M555" s="211"/>
      <c r="N555" s="211"/>
      <c r="O555" s="211"/>
      <c r="P555" s="211"/>
      <c r="Q555" s="211"/>
      <c r="R555" s="211"/>
      <c r="S555" s="211"/>
      <c r="T555" s="211"/>
      <c r="U555" s="211"/>
      <c r="V555" s="211"/>
      <c r="W555" s="211"/>
      <c r="X555" s="211"/>
      <c r="Y555" s="211"/>
      <c r="Z555" s="211"/>
    </row>
    <row r="556" spans="1:26" ht="15.75" customHeight="1">
      <c r="A556" s="211"/>
      <c r="B556" s="211"/>
      <c r="C556" s="211"/>
      <c r="D556" s="211"/>
      <c r="E556" s="211"/>
      <c r="F556" s="211"/>
      <c r="G556" s="211"/>
      <c r="H556" s="211"/>
      <c r="I556" s="211"/>
      <c r="J556" s="211"/>
      <c r="K556" s="211"/>
      <c r="L556" s="211"/>
      <c r="M556" s="211"/>
      <c r="N556" s="211"/>
      <c r="O556" s="211"/>
      <c r="P556" s="211"/>
      <c r="Q556" s="211"/>
      <c r="R556" s="211"/>
      <c r="S556" s="211"/>
      <c r="T556" s="211"/>
      <c r="U556" s="211"/>
      <c r="V556" s="211"/>
      <c r="W556" s="211"/>
      <c r="X556" s="211"/>
      <c r="Y556" s="211"/>
      <c r="Z556" s="211"/>
    </row>
    <row r="557" spans="1:26" ht="15.75" customHeight="1">
      <c r="A557" s="211"/>
      <c r="B557" s="211"/>
      <c r="C557" s="211"/>
      <c r="D557" s="211"/>
      <c r="E557" s="211"/>
      <c r="F557" s="211"/>
      <c r="G557" s="211"/>
      <c r="H557" s="211"/>
      <c r="I557" s="211"/>
      <c r="J557" s="211"/>
      <c r="K557" s="211"/>
      <c r="L557" s="211"/>
      <c r="M557" s="211"/>
      <c r="N557" s="211"/>
      <c r="O557" s="211"/>
      <c r="P557" s="211"/>
      <c r="Q557" s="211"/>
      <c r="R557" s="211"/>
      <c r="S557" s="211"/>
      <c r="T557" s="211"/>
      <c r="U557" s="211"/>
      <c r="V557" s="211"/>
      <c r="W557" s="211"/>
      <c r="X557" s="211"/>
      <c r="Y557" s="211"/>
      <c r="Z557" s="211"/>
    </row>
    <row r="558" spans="1:26" ht="15.75" customHeight="1">
      <c r="A558" s="211"/>
      <c r="B558" s="211"/>
      <c r="C558" s="211"/>
      <c r="D558" s="211"/>
      <c r="E558" s="211"/>
      <c r="F558" s="211"/>
      <c r="G558" s="211"/>
      <c r="H558" s="211"/>
      <c r="I558" s="211"/>
      <c r="J558" s="211"/>
      <c r="K558" s="211"/>
      <c r="L558" s="211"/>
      <c r="M558" s="211"/>
      <c r="N558" s="211"/>
      <c r="O558" s="211"/>
      <c r="P558" s="211"/>
      <c r="Q558" s="211"/>
      <c r="R558" s="211"/>
      <c r="S558" s="211"/>
      <c r="T558" s="211"/>
      <c r="U558" s="211"/>
      <c r="V558" s="211"/>
      <c r="W558" s="211"/>
      <c r="X558" s="211"/>
      <c r="Y558" s="211"/>
      <c r="Z558" s="211"/>
    </row>
    <row r="559" spans="1:26" ht="15.75" customHeight="1">
      <c r="A559" s="211"/>
      <c r="B559" s="211"/>
      <c r="C559" s="211"/>
      <c r="D559" s="211"/>
      <c r="E559" s="211"/>
      <c r="F559" s="211"/>
      <c r="G559" s="211"/>
      <c r="H559" s="211"/>
      <c r="I559" s="211"/>
      <c r="J559" s="211"/>
      <c r="K559" s="211"/>
      <c r="L559" s="211"/>
      <c r="M559" s="211"/>
      <c r="N559" s="211"/>
      <c r="O559" s="211"/>
      <c r="P559" s="211"/>
      <c r="Q559" s="211"/>
      <c r="R559" s="211"/>
      <c r="S559" s="211"/>
      <c r="T559" s="211"/>
      <c r="U559" s="211"/>
      <c r="V559" s="211"/>
      <c r="W559" s="211"/>
      <c r="X559" s="211"/>
      <c r="Y559" s="211"/>
      <c r="Z559" s="211"/>
    </row>
    <row r="560" spans="1:26" ht="15.75" customHeight="1">
      <c r="A560" s="211"/>
      <c r="B560" s="211"/>
      <c r="C560" s="211"/>
      <c r="D560" s="211"/>
      <c r="E560" s="211"/>
      <c r="F560" s="211"/>
      <c r="G560" s="211"/>
      <c r="H560" s="211"/>
      <c r="I560" s="211"/>
      <c r="J560" s="211"/>
      <c r="K560" s="211"/>
      <c r="L560" s="211"/>
      <c r="M560" s="211"/>
      <c r="N560" s="211"/>
      <c r="O560" s="211"/>
      <c r="P560" s="211"/>
      <c r="Q560" s="211"/>
      <c r="R560" s="211"/>
      <c r="S560" s="211"/>
      <c r="T560" s="211"/>
      <c r="U560" s="211"/>
      <c r="V560" s="211"/>
      <c r="W560" s="211"/>
      <c r="X560" s="211"/>
      <c r="Y560" s="211"/>
      <c r="Z560" s="211"/>
    </row>
    <row r="561" spans="1:26" ht="15.75" customHeight="1">
      <c r="A561" s="211"/>
      <c r="B561" s="211"/>
      <c r="C561" s="211"/>
      <c r="D561" s="211"/>
      <c r="E561" s="211"/>
      <c r="F561" s="211"/>
      <c r="G561" s="211"/>
      <c r="H561" s="211"/>
      <c r="I561" s="211"/>
      <c r="J561" s="211"/>
      <c r="K561" s="211"/>
      <c r="L561" s="211"/>
      <c r="M561" s="211"/>
      <c r="N561" s="211"/>
      <c r="O561" s="211"/>
      <c r="P561" s="211"/>
      <c r="Q561" s="211"/>
      <c r="R561" s="211"/>
      <c r="S561" s="211"/>
      <c r="T561" s="211"/>
      <c r="U561" s="211"/>
      <c r="V561" s="211"/>
      <c r="W561" s="211"/>
      <c r="X561" s="211"/>
      <c r="Y561" s="211"/>
      <c r="Z561" s="211"/>
    </row>
    <row r="562" spans="1:26" ht="15.75" customHeight="1">
      <c r="A562" s="211"/>
      <c r="B562" s="211"/>
      <c r="C562" s="211"/>
      <c r="D562" s="211"/>
      <c r="E562" s="211"/>
      <c r="F562" s="211"/>
      <c r="G562" s="211"/>
      <c r="H562" s="211"/>
      <c r="I562" s="211"/>
      <c r="J562" s="211"/>
      <c r="K562" s="211"/>
      <c r="L562" s="211"/>
      <c r="M562" s="211"/>
      <c r="N562" s="211"/>
      <c r="O562" s="211"/>
      <c r="P562" s="211"/>
      <c r="Q562" s="211"/>
      <c r="R562" s="211"/>
      <c r="S562" s="211"/>
      <c r="T562" s="211"/>
      <c r="U562" s="211"/>
      <c r="V562" s="211"/>
      <c r="W562" s="211"/>
      <c r="X562" s="211"/>
      <c r="Y562" s="211"/>
      <c r="Z562" s="211"/>
    </row>
    <row r="563" spans="1:26" ht="15.75" customHeight="1">
      <c r="A563" s="211"/>
      <c r="B563" s="211"/>
      <c r="C563" s="211"/>
      <c r="D563" s="211"/>
      <c r="E563" s="211"/>
      <c r="F563" s="211"/>
      <c r="G563" s="211"/>
      <c r="H563" s="211"/>
      <c r="I563" s="211"/>
      <c r="J563" s="211"/>
      <c r="K563" s="211"/>
      <c r="L563" s="211"/>
      <c r="M563" s="211"/>
      <c r="N563" s="211"/>
      <c r="O563" s="211"/>
      <c r="P563" s="211"/>
      <c r="Q563" s="211"/>
      <c r="R563" s="211"/>
      <c r="S563" s="211"/>
      <c r="T563" s="211"/>
      <c r="U563" s="211"/>
      <c r="V563" s="211"/>
      <c r="W563" s="211"/>
      <c r="X563" s="211"/>
      <c r="Y563" s="211"/>
      <c r="Z563" s="211"/>
    </row>
    <row r="564" spans="1:26" ht="15.75" customHeight="1">
      <c r="A564" s="211"/>
      <c r="B564" s="211"/>
      <c r="C564" s="211"/>
      <c r="D564" s="211"/>
      <c r="E564" s="211"/>
      <c r="F564" s="211"/>
      <c r="G564" s="211"/>
      <c r="H564" s="211"/>
      <c r="I564" s="211"/>
      <c r="J564" s="211"/>
      <c r="K564" s="211"/>
      <c r="L564" s="211"/>
      <c r="M564" s="211"/>
      <c r="N564" s="211"/>
      <c r="O564" s="211"/>
      <c r="P564" s="211"/>
      <c r="Q564" s="211"/>
      <c r="R564" s="211"/>
      <c r="S564" s="211"/>
      <c r="T564" s="211"/>
      <c r="U564" s="211"/>
      <c r="V564" s="211"/>
      <c r="W564" s="211"/>
      <c r="X564" s="211"/>
      <c r="Y564" s="211"/>
      <c r="Z564" s="211"/>
    </row>
    <row r="565" spans="1:26" ht="15.75" customHeight="1">
      <c r="A565" s="211"/>
      <c r="B565" s="211"/>
      <c r="C565" s="211"/>
      <c r="D565" s="211"/>
      <c r="E565" s="211"/>
      <c r="F565" s="211"/>
      <c r="G565" s="211"/>
      <c r="H565" s="211"/>
      <c r="I565" s="211"/>
      <c r="J565" s="211"/>
      <c r="K565" s="211"/>
      <c r="L565" s="211"/>
      <c r="M565" s="211"/>
      <c r="N565" s="211"/>
      <c r="O565" s="211"/>
      <c r="P565" s="211"/>
      <c r="Q565" s="211"/>
      <c r="R565" s="211"/>
      <c r="S565" s="211"/>
      <c r="T565" s="211"/>
      <c r="U565" s="211"/>
      <c r="V565" s="211"/>
      <c r="W565" s="211"/>
      <c r="X565" s="211"/>
      <c r="Y565" s="211"/>
      <c r="Z565" s="211"/>
    </row>
    <row r="566" spans="1:26" ht="15.75" customHeight="1">
      <c r="A566" s="211"/>
      <c r="B566" s="211"/>
      <c r="C566" s="211"/>
      <c r="D566" s="211"/>
      <c r="E566" s="211"/>
      <c r="F566" s="211"/>
      <c r="G566" s="211"/>
      <c r="H566" s="211"/>
      <c r="I566" s="211"/>
      <c r="J566" s="211"/>
      <c r="K566" s="211"/>
      <c r="L566" s="211"/>
      <c r="M566" s="211"/>
      <c r="N566" s="211"/>
      <c r="O566" s="211"/>
      <c r="P566" s="211"/>
      <c r="Q566" s="211"/>
      <c r="R566" s="211"/>
      <c r="S566" s="211"/>
      <c r="T566" s="211"/>
      <c r="U566" s="211"/>
      <c r="V566" s="211"/>
      <c r="W566" s="211"/>
      <c r="X566" s="211"/>
      <c r="Y566" s="211"/>
      <c r="Z566" s="211"/>
    </row>
    <row r="567" spans="1:26" ht="15.75" customHeight="1">
      <c r="A567" s="211"/>
      <c r="B567" s="211"/>
      <c r="C567" s="211"/>
      <c r="D567" s="211"/>
      <c r="E567" s="211"/>
      <c r="F567" s="211"/>
      <c r="G567" s="211"/>
      <c r="H567" s="211"/>
      <c r="I567" s="211"/>
      <c r="J567" s="211"/>
      <c r="K567" s="211"/>
      <c r="L567" s="211"/>
      <c r="M567" s="211"/>
      <c r="N567" s="211"/>
      <c r="O567" s="211"/>
      <c r="P567" s="211"/>
      <c r="Q567" s="211"/>
      <c r="R567" s="211"/>
      <c r="S567" s="211"/>
      <c r="T567" s="211"/>
      <c r="U567" s="211"/>
      <c r="V567" s="211"/>
      <c r="W567" s="211"/>
      <c r="X567" s="211"/>
      <c r="Y567" s="211"/>
      <c r="Z567" s="211"/>
    </row>
    <row r="568" spans="1:26" ht="15.75" customHeight="1">
      <c r="A568" s="211"/>
      <c r="B568" s="211"/>
      <c r="C568" s="211"/>
      <c r="D568" s="211"/>
      <c r="E568" s="211"/>
      <c r="F568" s="211"/>
      <c r="G568" s="211"/>
      <c r="H568" s="211"/>
      <c r="I568" s="211"/>
      <c r="J568" s="211"/>
      <c r="K568" s="211"/>
      <c r="L568" s="211"/>
      <c r="M568" s="211"/>
      <c r="N568" s="211"/>
      <c r="O568" s="211"/>
      <c r="P568" s="211"/>
      <c r="Q568" s="211"/>
      <c r="R568" s="211"/>
      <c r="S568" s="211"/>
      <c r="T568" s="211"/>
      <c r="U568" s="211"/>
      <c r="V568" s="211"/>
      <c r="W568" s="211"/>
      <c r="X568" s="211"/>
      <c r="Y568" s="211"/>
      <c r="Z568" s="211"/>
    </row>
    <row r="569" spans="1:26" ht="15.75" customHeight="1">
      <c r="A569" s="211"/>
      <c r="B569" s="211"/>
      <c r="C569" s="211"/>
      <c r="D569" s="211"/>
      <c r="E569" s="211"/>
      <c r="F569" s="211"/>
      <c r="G569" s="211"/>
      <c r="H569" s="211"/>
      <c r="I569" s="211"/>
      <c r="J569" s="211"/>
      <c r="K569" s="211"/>
      <c r="L569" s="211"/>
      <c r="M569" s="211"/>
      <c r="N569" s="211"/>
      <c r="O569" s="211"/>
      <c r="P569" s="211"/>
      <c r="Q569" s="211"/>
      <c r="R569" s="211"/>
      <c r="S569" s="211"/>
      <c r="T569" s="211"/>
      <c r="U569" s="211"/>
      <c r="V569" s="211"/>
      <c r="W569" s="211"/>
      <c r="X569" s="211"/>
      <c r="Y569" s="211"/>
      <c r="Z569" s="211"/>
    </row>
    <row r="570" spans="1:26" ht="15.75" customHeight="1">
      <c r="A570" s="211"/>
      <c r="B570" s="211"/>
      <c r="C570" s="211"/>
      <c r="D570" s="211"/>
      <c r="E570" s="211"/>
      <c r="F570" s="211"/>
      <c r="G570" s="211"/>
      <c r="H570" s="211"/>
      <c r="I570" s="211"/>
      <c r="J570" s="211"/>
      <c r="K570" s="211"/>
      <c r="L570" s="211"/>
      <c r="M570" s="211"/>
      <c r="N570" s="211"/>
      <c r="O570" s="211"/>
      <c r="P570" s="211"/>
      <c r="Q570" s="211"/>
      <c r="R570" s="211"/>
      <c r="S570" s="211"/>
      <c r="T570" s="211"/>
      <c r="U570" s="211"/>
      <c r="V570" s="211"/>
      <c r="W570" s="211"/>
      <c r="X570" s="211"/>
      <c r="Y570" s="211"/>
      <c r="Z570" s="211"/>
    </row>
    <row r="571" spans="1:26" ht="15.75" customHeight="1">
      <c r="A571" s="211"/>
      <c r="B571" s="211"/>
      <c r="C571" s="211"/>
      <c r="D571" s="211"/>
      <c r="E571" s="211"/>
      <c r="F571" s="211"/>
      <c r="G571" s="211"/>
      <c r="H571" s="211"/>
      <c r="I571" s="211"/>
      <c r="J571" s="211"/>
      <c r="K571" s="211"/>
      <c r="L571" s="211"/>
      <c r="M571" s="211"/>
      <c r="N571" s="211"/>
      <c r="O571" s="211"/>
      <c r="P571" s="211"/>
      <c r="Q571" s="211"/>
      <c r="R571" s="211"/>
      <c r="S571" s="211"/>
      <c r="T571" s="211"/>
      <c r="U571" s="211"/>
      <c r="V571" s="211"/>
      <c r="W571" s="211"/>
      <c r="X571" s="211"/>
      <c r="Y571" s="211"/>
      <c r="Z571" s="211"/>
    </row>
    <row r="572" spans="1:26" ht="15.75" customHeight="1">
      <c r="A572" s="211"/>
      <c r="B572" s="211"/>
      <c r="C572" s="211"/>
      <c r="D572" s="211"/>
      <c r="E572" s="211"/>
      <c r="F572" s="211"/>
      <c r="G572" s="211"/>
      <c r="H572" s="211"/>
      <c r="I572" s="211"/>
      <c r="J572" s="211"/>
      <c r="K572" s="211"/>
      <c r="L572" s="211"/>
      <c r="M572" s="211"/>
      <c r="N572" s="211"/>
      <c r="O572" s="211"/>
      <c r="P572" s="211"/>
      <c r="Q572" s="211"/>
      <c r="R572" s="211"/>
      <c r="S572" s="211"/>
      <c r="T572" s="211"/>
      <c r="U572" s="211"/>
      <c r="V572" s="211"/>
      <c r="W572" s="211"/>
      <c r="X572" s="211"/>
      <c r="Y572" s="211"/>
      <c r="Z572" s="211"/>
    </row>
    <row r="573" spans="1:26" ht="15.75" customHeight="1">
      <c r="A573" s="211"/>
      <c r="B573" s="211"/>
      <c r="C573" s="211"/>
      <c r="D573" s="211"/>
      <c r="E573" s="211"/>
      <c r="F573" s="211"/>
      <c r="G573" s="211"/>
      <c r="H573" s="211"/>
      <c r="I573" s="211"/>
      <c r="J573" s="211"/>
      <c r="K573" s="211"/>
      <c r="L573" s="211"/>
      <c r="M573" s="211"/>
      <c r="N573" s="211"/>
      <c r="O573" s="211"/>
      <c r="P573" s="211"/>
      <c r="Q573" s="211"/>
      <c r="R573" s="211"/>
      <c r="S573" s="211"/>
      <c r="T573" s="211"/>
      <c r="U573" s="211"/>
      <c r="V573" s="211"/>
      <c r="W573" s="211"/>
      <c r="X573" s="211"/>
      <c r="Y573" s="211"/>
      <c r="Z573" s="211"/>
    </row>
    <row r="574" spans="1:26" ht="15.75" customHeight="1">
      <c r="A574" s="211"/>
      <c r="B574" s="211"/>
      <c r="C574" s="211"/>
      <c r="D574" s="211"/>
      <c r="E574" s="211"/>
      <c r="F574" s="211"/>
      <c r="G574" s="211"/>
      <c r="H574" s="211"/>
      <c r="I574" s="211"/>
      <c r="J574" s="211"/>
      <c r="K574" s="211"/>
      <c r="L574" s="211"/>
      <c r="M574" s="211"/>
      <c r="N574" s="211"/>
      <c r="O574" s="211"/>
      <c r="P574" s="211"/>
      <c r="Q574" s="211"/>
      <c r="R574" s="211"/>
      <c r="S574" s="211"/>
      <c r="T574" s="211"/>
      <c r="U574" s="211"/>
      <c r="V574" s="211"/>
      <c r="W574" s="211"/>
      <c r="X574" s="211"/>
      <c r="Y574" s="211"/>
      <c r="Z574" s="211"/>
    </row>
    <row r="575" spans="1:26" ht="15.75" customHeight="1">
      <c r="A575" s="211"/>
      <c r="B575" s="211"/>
      <c r="C575" s="211"/>
      <c r="D575" s="211"/>
      <c r="E575" s="211"/>
      <c r="F575" s="211"/>
      <c r="G575" s="211"/>
      <c r="H575" s="211"/>
      <c r="I575" s="211"/>
      <c r="J575" s="211"/>
      <c r="K575" s="211"/>
      <c r="L575" s="211"/>
      <c r="M575" s="211"/>
      <c r="N575" s="211"/>
      <c r="O575" s="211"/>
      <c r="P575" s="211"/>
      <c r="Q575" s="211"/>
      <c r="R575" s="211"/>
      <c r="S575" s="211"/>
      <c r="T575" s="211"/>
      <c r="U575" s="211"/>
      <c r="V575" s="211"/>
      <c r="W575" s="211"/>
      <c r="X575" s="211"/>
      <c r="Y575" s="211"/>
      <c r="Z575" s="211"/>
    </row>
    <row r="576" spans="1:26" ht="15.75" customHeight="1">
      <c r="A576" s="211"/>
      <c r="B576" s="211"/>
      <c r="C576" s="211"/>
      <c r="D576" s="211"/>
      <c r="E576" s="211"/>
      <c r="F576" s="211"/>
      <c r="G576" s="211"/>
      <c r="H576" s="211"/>
      <c r="I576" s="211"/>
      <c r="J576" s="211"/>
      <c r="K576" s="211"/>
      <c r="L576" s="211"/>
      <c r="M576" s="211"/>
      <c r="N576" s="211"/>
      <c r="O576" s="211"/>
      <c r="P576" s="211"/>
      <c r="Q576" s="211"/>
      <c r="R576" s="211"/>
      <c r="S576" s="211"/>
      <c r="T576" s="211"/>
      <c r="U576" s="211"/>
      <c r="V576" s="211"/>
      <c r="W576" s="211"/>
      <c r="X576" s="211"/>
      <c r="Y576" s="211"/>
      <c r="Z576" s="211"/>
    </row>
    <row r="577" spans="1:26" ht="15.75" customHeight="1">
      <c r="A577" s="211"/>
      <c r="B577" s="211"/>
      <c r="C577" s="211"/>
      <c r="D577" s="211"/>
      <c r="E577" s="211"/>
      <c r="F577" s="211"/>
      <c r="G577" s="211"/>
      <c r="H577" s="211"/>
      <c r="I577" s="211"/>
      <c r="J577" s="211"/>
      <c r="K577" s="211"/>
      <c r="L577" s="211"/>
      <c r="M577" s="211"/>
      <c r="N577" s="211"/>
      <c r="O577" s="211"/>
      <c r="P577" s="211"/>
      <c r="Q577" s="211"/>
      <c r="R577" s="211"/>
      <c r="S577" s="211"/>
      <c r="T577" s="211"/>
      <c r="U577" s="211"/>
      <c r="V577" s="211"/>
      <c r="W577" s="211"/>
      <c r="X577" s="211"/>
      <c r="Y577" s="211"/>
      <c r="Z577" s="211"/>
    </row>
    <row r="578" spans="1:26" ht="15.75" customHeight="1">
      <c r="A578" s="211"/>
      <c r="B578" s="211"/>
      <c r="C578" s="211"/>
      <c r="D578" s="211"/>
      <c r="E578" s="211"/>
      <c r="F578" s="211"/>
      <c r="G578" s="211"/>
      <c r="H578" s="211"/>
      <c r="I578" s="211"/>
      <c r="J578" s="211"/>
      <c r="K578" s="211"/>
      <c r="L578" s="211"/>
      <c r="M578" s="211"/>
      <c r="N578" s="211"/>
      <c r="O578" s="211"/>
      <c r="P578" s="211"/>
      <c r="Q578" s="211"/>
      <c r="R578" s="211"/>
      <c r="S578" s="211"/>
      <c r="T578" s="211"/>
      <c r="U578" s="211"/>
      <c r="V578" s="211"/>
      <c r="W578" s="211"/>
      <c r="X578" s="211"/>
      <c r="Y578" s="211"/>
      <c r="Z578" s="211"/>
    </row>
    <row r="579" spans="1:26" ht="15.75" customHeight="1">
      <c r="A579" s="211"/>
      <c r="B579" s="211"/>
      <c r="C579" s="211"/>
      <c r="D579" s="211"/>
      <c r="E579" s="211"/>
      <c r="F579" s="211"/>
      <c r="G579" s="211"/>
      <c r="H579" s="211"/>
      <c r="I579" s="211"/>
      <c r="J579" s="211"/>
      <c r="K579" s="211"/>
      <c r="L579" s="211"/>
      <c r="M579" s="211"/>
      <c r="N579" s="211"/>
      <c r="O579" s="211"/>
      <c r="P579" s="211"/>
      <c r="Q579" s="211"/>
      <c r="R579" s="211"/>
      <c r="S579" s="211"/>
      <c r="T579" s="211"/>
      <c r="U579" s="211"/>
      <c r="V579" s="211"/>
      <c r="W579" s="211"/>
      <c r="X579" s="211"/>
      <c r="Y579" s="211"/>
      <c r="Z579" s="211"/>
    </row>
    <row r="580" spans="1:26" ht="15.75" customHeight="1">
      <c r="A580" s="211"/>
      <c r="B580" s="211"/>
      <c r="C580" s="211"/>
      <c r="D580" s="211"/>
      <c r="E580" s="211"/>
      <c r="F580" s="211"/>
      <c r="G580" s="211"/>
      <c r="H580" s="211"/>
      <c r="I580" s="211"/>
      <c r="J580" s="211"/>
      <c r="K580" s="211"/>
      <c r="L580" s="211"/>
      <c r="M580" s="211"/>
      <c r="N580" s="211"/>
      <c r="O580" s="211"/>
      <c r="P580" s="211"/>
      <c r="Q580" s="211"/>
      <c r="R580" s="211"/>
      <c r="S580" s="211"/>
      <c r="T580" s="211"/>
      <c r="U580" s="211"/>
      <c r="V580" s="211"/>
      <c r="W580" s="211"/>
      <c r="X580" s="211"/>
      <c r="Y580" s="211"/>
      <c r="Z580" s="211"/>
    </row>
    <row r="581" spans="1:26" ht="15.75" customHeight="1">
      <c r="A581" s="211"/>
      <c r="B581" s="211"/>
      <c r="C581" s="211"/>
      <c r="D581" s="211"/>
      <c r="E581" s="211"/>
      <c r="F581" s="211"/>
      <c r="G581" s="211"/>
      <c r="H581" s="211"/>
      <c r="I581" s="211"/>
      <c r="J581" s="211"/>
      <c r="K581" s="211"/>
      <c r="L581" s="211"/>
      <c r="M581" s="211"/>
      <c r="N581" s="211"/>
      <c r="O581" s="211"/>
      <c r="P581" s="211"/>
      <c r="Q581" s="211"/>
      <c r="R581" s="211"/>
      <c r="S581" s="211"/>
      <c r="T581" s="211"/>
      <c r="U581" s="211"/>
      <c r="V581" s="211"/>
      <c r="W581" s="211"/>
      <c r="X581" s="211"/>
      <c r="Y581" s="211"/>
      <c r="Z581" s="211"/>
    </row>
    <row r="582" spans="1:26" ht="15.75" customHeight="1">
      <c r="A582" s="211"/>
      <c r="B582" s="211"/>
      <c r="C582" s="211"/>
      <c r="D582" s="211"/>
      <c r="E582" s="211"/>
      <c r="F582" s="211"/>
      <c r="G582" s="211"/>
      <c r="H582" s="211"/>
      <c r="I582" s="211"/>
      <c r="J582" s="211"/>
      <c r="K582" s="211"/>
      <c r="L582" s="211"/>
      <c r="M582" s="211"/>
      <c r="N582" s="211"/>
      <c r="O582" s="211"/>
      <c r="P582" s="211"/>
      <c r="Q582" s="211"/>
      <c r="R582" s="211"/>
      <c r="S582" s="211"/>
      <c r="T582" s="211"/>
      <c r="U582" s="211"/>
      <c r="V582" s="211"/>
      <c r="W582" s="211"/>
      <c r="X582" s="211"/>
      <c r="Y582" s="211"/>
      <c r="Z582" s="211"/>
    </row>
    <row r="583" spans="1:26" ht="15.75" customHeight="1">
      <c r="A583" s="211"/>
      <c r="B583" s="211"/>
      <c r="C583" s="211"/>
      <c r="D583" s="211"/>
      <c r="E583" s="211"/>
      <c r="F583" s="211"/>
      <c r="G583" s="211"/>
      <c r="H583" s="211"/>
      <c r="I583" s="211"/>
      <c r="J583" s="211"/>
      <c r="K583" s="211"/>
      <c r="L583" s="211"/>
      <c r="M583" s="211"/>
      <c r="N583" s="211"/>
      <c r="O583" s="211"/>
      <c r="P583" s="211"/>
      <c r="Q583" s="211"/>
      <c r="R583" s="211"/>
      <c r="S583" s="211"/>
      <c r="T583" s="211"/>
      <c r="U583" s="211"/>
      <c r="V583" s="211"/>
      <c r="W583" s="211"/>
      <c r="X583" s="211"/>
      <c r="Y583" s="211"/>
      <c r="Z583" s="211"/>
    </row>
    <row r="584" spans="1:26" ht="15.75" customHeight="1">
      <c r="A584" s="211"/>
      <c r="B584" s="211"/>
      <c r="C584" s="211"/>
      <c r="D584" s="211"/>
      <c r="E584" s="211"/>
      <c r="F584" s="211"/>
      <c r="G584" s="211"/>
      <c r="H584" s="211"/>
      <c r="I584" s="211"/>
      <c r="J584" s="211"/>
      <c r="K584" s="211"/>
      <c r="L584" s="211"/>
      <c r="M584" s="211"/>
      <c r="N584" s="211"/>
      <c r="O584" s="211"/>
      <c r="P584" s="211"/>
      <c r="Q584" s="211"/>
      <c r="R584" s="211"/>
      <c r="S584" s="211"/>
      <c r="T584" s="211"/>
      <c r="U584" s="211"/>
      <c r="V584" s="211"/>
      <c r="W584" s="211"/>
      <c r="X584" s="211"/>
      <c r="Y584" s="211"/>
      <c r="Z584" s="211"/>
    </row>
    <row r="585" spans="1:26" ht="15.75" customHeight="1">
      <c r="A585" s="211"/>
      <c r="B585" s="211"/>
      <c r="C585" s="211"/>
      <c r="D585" s="211"/>
      <c r="E585" s="211"/>
      <c r="F585" s="211"/>
      <c r="G585" s="211"/>
      <c r="H585" s="211"/>
      <c r="I585" s="211"/>
      <c r="J585" s="211"/>
      <c r="K585" s="211"/>
      <c r="L585" s="211"/>
      <c r="M585" s="211"/>
      <c r="N585" s="211"/>
      <c r="O585" s="211"/>
      <c r="P585" s="211"/>
      <c r="Q585" s="211"/>
      <c r="R585" s="211"/>
      <c r="S585" s="211"/>
      <c r="T585" s="211"/>
      <c r="U585" s="211"/>
      <c r="V585" s="211"/>
      <c r="W585" s="211"/>
      <c r="X585" s="211"/>
      <c r="Y585" s="211"/>
      <c r="Z585" s="211"/>
    </row>
    <row r="586" spans="1:26" ht="15.75" customHeight="1">
      <c r="A586" s="211"/>
      <c r="B586" s="211"/>
      <c r="C586" s="211"/>
      <c r="D586" s="211"/>
      <c r="E586" s="211"/>
      <c r="F586" s="211"/>
      <c r="G586" s="211"/>
      <c r="H586" s="211"/>
      <c r="I586" s="211"/>
      <c r="J586" s="211"/>
      <c r="K586" s="211"/>
      <c r="L586" s="211"/>
      <c r="M586" s="211"/>
      <c r="N586" s="211"/>
      <c r="O586" s="211"/>
      <c r="P586" s="211"/>
      <c r="Q586" s="211"/>
      <c r="R586" s="211"/>
      <c r="S586" s="211"/>
      <c r="T586" s="211"/>
      <c r="U586" s="211"/>
      <c r="V586" s="211"/>
      <c r="W586" s="211"/>
      <c r="X586" s="211"/>
      <c r="Y586" s="211"/>
      <c r="Z586" s="211"/>
    </row>
    <row r="587" spans="1:26" ht="15.75" customHeight="1">
      <c r="A587" s="211"/>
      <c r="B587" s="211"/>
      <c r="C587" s="211"/>
      <c r="D587" s="211"/>
      <c r="E587" s="211"/>
      <c r="F587" s="211"/>
      <c r="G587" s="211"/>
      <c r="H587" s="211"/>
      <c r="I587" s="211"/>
      <c r="J587" s="211"/>
      <c r="K587" s="211"/>
      <c r="L587" s="211"/>
      <c r="M587" s="211"/>
      <c r="N587" s="211"/>
      <c r="O587" s="211"/>
      <c r="P587" s="211"/>
      <c r="Q587" s="211"/>
      <c r="R587" s="211"/>
      <c r="S587" s="211"/>
      <c r="T587" s="211"/>
      <c r="U587" s="211"/>
      <c r="V587" s="211"/>
      <c r="W587" s="211"/>
      <c r="X587" s="211"/>
      <c r="Y587" s="211"/>
      <c r="Z587" s="211"/>
    </row>
    <row r="588" spans="1:26" ht="15.75" customHeight="1">
      <c r="A588" s="211"/>
      <c r="B588" s="211"/>
      <c r="C588" s="211"/>
      <c r="D588" s="211"/>
      <c r="E588" s="211"/>
      <c r="F588" s="211"/>
      <c r="G588" s="211"/>
      <c r="H588" s="211"/>
      <c r="I588" s="211"/>
      <c r="J588" s="211"/>
      <c r="K588" s="211"/>
      <c r="L588" s="211"/>
      <c r="M588" s="211"/>
      <c r="N588" s="211"/>
      <c r="O588" s="211"/>
      <c r="P588" s="211"/>
      <c r="Q588" s="211"/>
      <c r="R588" s="211"/>
      <c r="S588" s="211"/>
      <c r="T588" s="211"/>
      <c r="U588" s="211"/>
      <c r="V588" s="211"/>
      <c r="W588" s="211"/>
      <c r="X588" s="211"/>
      <c r="Y588" s="211"/>
      <c r="Z588" s="211"/>
    </row>
    <row r="589" spans="1:26" ht="15.75" customHeight="1">
      <c r="A589" s="211"/>
      <c r="B589" s="211"/>
      <c r="C589" s="211"/>
      <c r="D589" s="211"/>
      <c r="E589" s="211"/>
      <c r="F589" s="211"/>
      <c r="G589" s="211"/>
      <c r="H589" s="211"/>
      <c r="I589" s="211"/>
      <c r="J589" s="211"/>
      <c r="K589" s="211"/>
      <c r="L589" s="211"/>
      <c r="M589" s="211"/>
      <c r="N589" s="211"/>
      <c r="O589" s="211"/>
      <c r="P589" s="211"/>
      <c r="Q589" s="211"/>
      <c r="R589" s="211"/>
      <c r="S589" s="211"/>
      <c r="T589" s="211"/>
      <c r="U589" s="211"/>
      <c r="V589" s="211"/>
      <c r="W589" s="211"/>
      <c r="X589" s="211"/>
      <c r="Y589" s="211"/>
      <c r="Z589" s="211"/>
    </row>
    <row r="590" spans="1:26" ht="15.75" customHeight="1">
      <c r="A590" s="211"/>
      <c r="B590" s="211"/>
      <c r="C590" s="211"/>
      <c r="D590" s="211"/>
      <c r="E590" s="211"/>
      <c r="F590" s="211"/>
      <c r="G590" s="211"/>
      <c r="H590" s="211"/>
      <c r="I590" s="211"/>
      <c r="J590" s="211"/>
      <c r="K590" s="211"/>
      <c r="L590" s="211"/>
      <c r="M590" s="211"/>
      <c r="N590" s="211"/>
      <c r="O590" s="211"/>
      <c r="P590" s="211"/>
      <c r="Q590" s="211"/>
      <c r="R590" s="211"/>
      <c r="S590" s="211"/>
      <c r="T590" s="211"/>
      <c r="U590" s="211"/>
      <c r="V590" s="211"/>
      <c r="W590" s="211"/>
      <c r="X590" s="211"/>
      <c r="Y590" s="211"/>
      <c r="Z590" s="211"/>
    </row>
    <row r="591" spans="1:26" ht="15.75" customHeight="1">
      <c r="A591" s="211"/>
      <c r="B591" s="211"/>
      <c r="C591" s="211"/>
      <c r="D591" s="211"/>
      <c r="E591" s="211"/>
      <c r="F591" s="211"/>
      <c r="G591" s="211"/>
      <c r="H591" s="211"/>
      <c r="I591" s="211"/>
      <c r="J591" s="211"/>
      <c r="K591" s="211"/>
      <c r="L591" s="211"/>
      <c r="M591" s="211"/>
      <c r="N591" s="211"/>
      <c r="O591" s="211"/>
      <c r="P591" s="211"/>
      <c r="Q591" s="211"/>
      <c r="R591" s="211"/>
      <c r="S591" s="211"/>
      <c r="T591" s="211"/>
      <c r="U591" s="211"/>
      <c r="V591" s="211"/>
      <c r="W591" s="211"/>
      <c r="X591" s="211"/>
      <c r="Y591" s="211"/>
      <c r="Z591" s="211"/>
    </row>
    <row r="592" spans="1:26" ht="15.75" customHeight="1">
      <c r="A592" s="211"/>
      <c r="B592" s="211"/>
      <c r="C592" s="211"/>
      <c r="D592" s="211"/>
      <c r="E592" s="211"/>
      <c r="F592" s="211"/>
      <c r="G592" s="211"/>
      <c r="H592" s="211"/>
      <c r="I592" s="211"/>
      <c r="J592" s="211"/>
      <c r="K592" s="211"/>
      <c r="L592" s="211"/>
      <c r="M592" s="211"/>
      <c r="N592" s="211"/>
      <c r="O592" s="211"/>
      <c r="P592" s="211"/>
      <c r="Q592" s="211"/>
      <c r="R592" s="211"/>
      <c r="S592" s="211"/>
      <c r="T592" s="211"/>
      <c r="U592" s="211"/>
      <c r="V592" s="211"/>
      <c r="W592" s="211"/>
      <c r="X592" s="211"/>
      <c r="Y592" s="211"/>
      <c r="Z592" s="211"/>
    </row>
    <row r="593" spans="1:26" ht="15.75" customHeight="1">
      <c r="A593" s="211"/>
      <c r="B593" s="211"/>
      <c r="C593" s="211"/>
      <c r="D593" s="211"/>
      <c r="E593" s="211"/>
      <c r="F593" s="211"/>
      <c r="G593" s="211"/>
      <c r="H593" s="211"/>
      <c r="I593" s="211"/>
      <c r="J593" s="211"/>
      <c r="K593" s="211"/>
      <c r="L593" s="211"/>
      <c r="M593" s="211"/>
      <c r="N593" s="211"/>
      <c r="O593" s="211"/>
      <c r="P593" s="211"/>
      <c r="Q593" s="211"/>
      <c r="R593" s="211"/>
      <c r="S593" s="211"/>
      <c r="T593" s="211"/>
      <c r="U593" s="211"/>
      <c r="V593" s="211"/>
      <c r="W593" s="211"/>
      <c r="X593" s="211"/>
      <c r="Y593" s="211"/>
      <c r="Z593" s="211"/>
    </row>
    <row r="594" spans="1:26" ht="15.75" customHeight="1">
      <c r="A594" s="211"/>
      <c r="B594" s="211"/>
      <c r="C594" s="211"/>
      <c r="D594" s="211"/>
      <c r="E594" s="211"/>
      <c r="F594" s="211"/>
      <c r="G594" s="211"/>
      <c r="H594" s="211"/>
      <c r="I594" s="211"/>
      <c r="J594" s="211"/>
      <c r="K594" s="211"/>
      <c r="L594" s="211"/>
      <c r="M594" s="211"/>
      <c r="N594" s="211"/>
      <c r="O594" s="211"/>
      <c r="P594" s="211"/>
      <c r="Q594" s="211"/>
      <c r="R594" s="211"/>
      <c r="S594" s="211"/>
      <c r="T594" s="211"/>
      <c r="U594" s="211"/>
      <c r="V594" s="211"/>
      <c r="W594" s="211"/>
      <c r="X594" s="211"/>
      <c r="Y594" s="211"/>
      <c r="Z594" s="211"/>
    </row>
    <row r="595" spans="1:26" ht="15.75" customHeight="1">
      <c r="A595" s="211"/>
      <c r="B595" s="211"/>
      <c r="C595" s="211"/>
      <c r="D595" s="211"/>
      <c r="E595" s="211"/>
      <c r="F595" s="211"/>
      <c r="G595" s="211"/>
      <c r="H595" s="211"/>
      <c r="I595" s="211"/>
      <c r="J595" s="211"/>
      <c r="K595" s="211"/>
      <c r="L595" s="211"/>
      <c r="M595" s="211"/>
      <c r="N595" s="211"/>
      <c r="O595" s="211"/>
      <c r="P595" s="211"/>
      <c r="Q595" s="211"/>
      <c r="R595" s="211"/>
      <c r="S595" s="211"/>
      <c r="T595" s="211"/>
      <c r="U595" s="211"/>
      <c r="V595" s="211"/>
      <c r="W595" s="211"/>
      <c r="X595" s="211"/>
      <c r="Y595" s="211"/>
      <c r="Z595" s="211"/>
    </row>
    <row r="596" spans="1:26" ht="15.75" customHeight="1">
      <c r="A596" s="211"/>
      <c r="B596" s="211"/>
      <c r="C596" s="211"/>
      <c r="D596" s="211"/>
      <c r="E596" s="211"/>
      <c r="F596" s="211"/>
      <c r="G596" s="211"/>
      <c r="H596" s="211"/>
      <c r="I596" s="211"/>
      <c r="J596" s="211"/>
      <c r="K596" s="211"/>
      <c r="L596" s="211"/>
      <c r="M596" s="211"/>
      <c r="N596" s="211"/>
      <c r="O596" s="211"/>
      <c r="P596" s="211"/>
      <c r="Q596" s="211"/>
      <c r="R596" s="211"/>
      <c r="S596" s="211"/>
      <c r="T596" s="211"/>
      <c r="U596" s="211"/>
      <c r="V596" s="211"/>
      <c r="W596" s="211"/>
      <c r="X596" s="211"/>
      <c r="Y596" s="211"/>
      <c r="Z596" s="211"/>
    </row>
    <row r="597" spans="1:26" ht="15.75" customHeight="1">
      <c r="A597" s="211"/>
      <c r="B597" s="211"/>
      <c r="C597" s="211"/>
      <c r="D597" s="211"/>
      <c r="E597" s="211"/>
      <c r="F597" s="211"/>
      <c r="G597" s="211"/>
      <c r="H597" s="211"/>
      <c r="I597" s="211"/>
      <c r="J597" s="211"/>
      <c r="K597" s="211"/>
      <c r="L597" s="211"/>
      <c r="M597" s="211"/>
      <c r="N597" s="211"/>
      <c r="O597" s="211"/>
      <c r="P597" s="211"/>
      <c r="Q597" s="211"/>
      <c r="R597" s="211"/>
      <c r="S597" s="211"/>
      <c r="T597" s="211"/>
      <c r="U597" s="211"/>
      <c r="V597" s="211"/>
      <c r="W597" s="211"/>
      <c r="X597" s="211"/>
      <c r="Y597" s="211"/>
      <c r="Z597" s="211"/>
    </row>
    <row r="598" spans="1:26" ht="15.75" customHeight="1">
      <c r="A598" s="211"/>
      <c r="B598" s="211"/>
      <c r="C598" s="211"/>
      <c r="D598" s="211"/>
      <c r="E598" s="211"/>
      <c r="F598" s="211"/>
      <c r="G598" s="211"/>
      <c r="H598" s="211"/>
      <c r="I598" s="211"/>
      <c r="J598" s="211"/>
      <c r="K598" s="211"/>
      <c r="L598" s="211"/>
      <c r="M598" s="211"/>
      <c r="N598" s="211"/>
      <c r="O598" s="211"/>
      <c r="P598" s="211"/>
      <c r="Q598" s="211"/>
      <c r="R598" s="211"/>
      <c r="S598" s="211"/>
      <c r="T598" s="211"/>
      <c r="U598" s="211"/>
      <c r="V598" s="211"/>
      <c r="W598" s="211"/>
      <c r="X598" s="211"/>
      <c r="Y598" s="211"/>
      <c r="Z598" s="211"/>
    </row>
    <row r="599" spans="1:26" ht="15.75" customHeight="1">
      <c r="A599" s="211"/>
      <c r="B599" s="211"/>
      <c r="C599" s="211"/>
      <c r="D599" s="211"/>
      <c r="E599" s="211"/>
      <c r="F599" s="211"/>
      <c r="G599" s="211"/>
      <c r="H599" s="211"/>
      <c r="I599" s="211"/>
      <c r="J599" s="211"/>
      <c r="K599" s="211"/>
      <c r="L599" s="211"/>
      <c r="M599" s="211"/>
      <c r="N599" s="211"/>
      <c r="O599" s="211"/>
      <c r="P599" s="211"/>
      <c r="Q599" s="211"/>
      <c r="R599" s="211"/>
      <c r="S599" s="211"/>
      <c r="T599" s="211"/>
      <c r="U599" s="211"/>
      <c r="V599" s="211"/>
      <c r="W599" s="211"/>
      <c r="X599" s="211"/>
      <c r="Y599" s="211"/>
      <c r="Z599" s="211"/>
    </row>
    <row r="600" spans="1:26" ht="15.75" customHeight="1">
      <c r="A600" s="211"/>
      <c r="B600" s="211"/>
      <c r="C600" s="211"/>
      <c r="D600" s="211"/>
      <c r="E600" s="211"/>
      <c r="F600" s="211"/>
      <c r="G600" s="211"/>
      <c r="H600" s="211"/>
      <c r="I600" s="211"/>
      <c r="J600" s="211"/>
      <c r="K600" s="211"/>
      <c r="L600" s="211"/>
      <c r="M600" s="211"/>
      <c r="N600" s="211"/>
      <c r="O600" s="211"/>
      <c r="P600" s="211"/>
      <c r="Q600" s="211"/>
      <c r="R600" s="211"/>
      <c r="S600" s="211"/>
      <c r="T600" s="211"/>
      <c r="U600" s="211"/>
      <c r="V600" s="211"/>
      <c r="W600" s="211"/>
      <c r="X600" s="211"/>
      <c r="Y600" s="211"/>
      <c r="Z600" s="211"/>
    </row>
    <row r="601" spans="1:26" ht="15.75" customHeight="1">
      <c r="A601" s="211"/>
      <c r="B601" s="211"/>
      <c r="C601" s="211"/>
      <c r="D601" s="211"/>
      <c r="E601" s="211"/>
      <c r="F601" s="211"/>
      <c r="G601" s="211"/>
      <c r="H601" s="211"/>
      <c r="I601" s="211"/>
      <c r="J601" s="211"/>
      <c r="K601" s="211"/>
      <c r="L601" s="211"/>
      <c r="M601" s="211"/>
      <c r="N601" s="211"/>
      <c r="O601" s="211"/>
      <c r="P601" s="211"/>
      <c r="Q601" s="211"/>
      <c r="R601" s="211"/>
      <c r="S601" s="211"/>
      <c r="T601" s="211"/>
      <c r="U601" s="211"/>
      <c r="V601" s="211"/>
      <c r="W601" s="211"/>
      <c r="X601" s="211"/>
      <c r="Y601" s="211"/>
      <c r="Z601" s="211"/>
    </row>
    <row r="602" spans="1:26" ht="15.75" customHeight="1">
      <c r="A602" s="211"/>
      <c r="B602" s="211"/>
      <c r="C602" s="211"/>
      <c r="D602" s="211"/>
      <c r="E602" s="211"/>
      <c r="F602" s="211"/>
      <c r="G602" s="211"/>
      <c r="H602" s="211"/>
      <c r="I602" s="211"/>
      <c r="J602" s="211"/>
      <c r="K602" s="211"/>
      <c r="L602" s="211"/>
      <c r="M602" s="211"/>
      <c r="N602" s="211"/>
      <c r="O602" s="211"/>
      <c r="P602" s="211"/>
      <c r="Q602" s="211"/>
      <c r="R602" s="211"/>
      <c r="S602" s="211"/>
      <c r="T602" s="211"/>
      <c r="U602" s="211"/>
      <c r="V602" s="211"/>
      <c r="W602" s="211"/>
      <c r="X602" s="211"/>
      <c r="Y602" s="211"/>
      <c r="Z602" s="211"/>
    </row>
    <row r="603" spans="1:26" ht="15.75" customHeight="1">
      <c r="A603" s="211"/>
      <c r="B603" s="211"/>
      <c r="C603" s="211"/>
      <c r="D603" s="211"/>
      <c r="E603" s="211"/>
      <c r="F603" s="211"/>
      <c r="G603" s="211"/>
      <c r="H603" s="211"/>
      <c r="I603" s="211"/>
      <c r="J603" s="211"/>
      <c r="K603" s="211"/>
      <c r="L603" s="211"/>
      <c r="M603" s="211"/>
      <c r="N603" s="211"/>
      <c r="O603" s="211"/>
      <c r="P603" s="211"/>
      <c r="Q603" s="211"/>
      <c r="R603" s="211"/>
      <c r="S603" s="211"/>
      <c r="T603" s="211"/>
      <c r="U603" s="211"/>
      <c r="V603" s="211"/>
      <c r="W603" s="211"/>
      <c r="X603" s="211"/>
      <c r="Y603" s="211"/>
      <c r="Z603" s="211"/>
    </row>
    <row r="604" spans="1:26" ht="15.75" customHeight="1">
      <c r="A604" s="211"/>
      <c r="B604" s="211"/>
      <c r="C604" s="211"/>
      <c r="D604" s="211"/>
      <c r="E604" s="211"/>
      <c r="F604" s="211"/>
      <c r="G604" s="211"/>
      <c r="H604" s="211"/>
      <c r="I604" s="211"/>
      <c r="J604" s="211"/>
      <c r="K604" s="211"/>
      <c r="L604" s="211"/>
      <c r="M604" s="211"/>
      <c r="N604" s="211"/>
      <c r="O604" s="211"/>
      <c r="P604" s="211"/>
      <c r="Q604" s="211"/>
      <c r="R604" s="211"/>
      <c r="S604" s="211"/>
      <c r="T604" s="211"/>
      <c r="U604" s="211"/>
      <c r="V604" s="211"/>
      <c r="W604" s="211"/>
      <c r="X604" s="211"/>
      <c r="Y604" s="211"/>
      <c r="Z604" s="211"/>
    </row>
    <row r="605" spans="1:26" ht="15.75" customHeight="1">
      <c r="A605" s="211"/>
      <c r="B605" s="211"/>
      <c r="C605" s="211"/>
      <c r="D605" s="211"/>
      <c r="E605" s="211"/>
      <c r="F605" s="211"/>
      <c r="G605" s="211"/>
      <c r="H605" s="211"/>
      <c r="I605" s="211"/>
      <c r="J605" s="211"/>
      <c r="K605" s="211"/>
      <c r="L605" s="211"/>
      <c r="M605" s="211"/>
      <c r="N605" s="211"/>
      <c r="O605" s="211"/>
      <c r="P605" s="211"/>
      <c r="Q605" s="211"/>
      <c r="R605" s="211"/>
      <c r="S605" s="211"/>
      <c r="T605" s="211"/>
      <c r="U605" s="211"/>
      <c r="V605" s="211"/>
      <c r="W605" s="211"/>
      <c r="X605" s="211"/>
      <c r="Y605" s="211"/>
      <c r="Z605" s="211"/>
    </row>
    <row r="606" spans="1:26" ht="15.75" customHeight="1">
      <c r="A606" s="211"/>
      <c r="B606" s="211"/>
      <c r="C606" s="211"/>
      <c r="D606" s="211"/>
      <c r="E606" s="211"/>
      <c r="F606" s="211"/>
      <c r="G606" s="211"/>
      <c r="H606" s="211"/>
      <c r="I606" s="211"/>
      <c r="J606" s="211"/>
      <c r="K606" s="211"/>
      <c r="L606" s="211"/>
      <c r="M606" s="211"/>
      <c r="N606" s="211"/>
      <c r="O606" s="211"/>
      <c r="P606" s="211"/>
      <c r="Q606" s="211"/>
      <c r="R606" s="211"/>
      <c r="S606" s="211"/>
      <c r="T606" s="211"/>
      <c r="U606" s="211"/>
      <c r="V606" s="211"/>
      <c r="W606" s="211"/>
      <c r="X606" s="211"/>
      <c r="Y606" s="211"/>
      <c r="Z606" s="211"/>
    </row>
    <row r="607" spans="1:26" ht="15.75" customHeight="1">
      <c r="A607" s="211"/>
      <c r="B607" s="211"/>
      <c r="C607" s="211"/>
      <c r="D607" s="211"/>
      <c r="E607" s="211"/>
      <c r="F607" s="211"/>
      <c r="G607" s="211"/>
      <c r="H607" s="211"/>
      <c r="I607" s="211"/>
      <c r="J607" s="211"/>
      <c r="K607" s="211"/>
      <c r="L607" s="211"/>
      <c r="M607" s="211"/>
      <c r="N607" s="211"/>
      <c r="O607" s="211"/>
      <c r="P607" s="211"/>
      <c r="Q607" s="211"/>
      <c r="R607" s="211"/>
      <c r="S607" s="211"/>
      <c r="T607" s="211"/>
      <c r="U607" s="211"/>
      <c r="V607" s="211"/>
      <c r="W607" s="211"/>
      <c r="X607" s="211"/>
      <c r="Y607" s="211"/>
      <c r="Z607" s="211"/>
    </row>
    <row r="608" spans="1:26" ht="15.75" customHeight="1">
      <c r="A608" s="211"/>
      <c r="B608" s="211"/>
      <c r="C608" s="211"/>
      <c r="D608" s="211"/>
      <c r="E608" s="211"/>
      <c r="F608" s="211"/>
      <c r="G608" s="211"/>
      <c r="H608" s="211"/>
      <c r="I608" s="211"/>
      <c r="J608" s="211"/>
      <c r="K608" s="211"/>
      <c r="L608" s="211"/>
      <c r="M608" s="211"/>
      <c r="N608" s="211"/>
      <c r="O608" s="211"/>
      <c r="P608" s="211"/>
      <c r="Q608" s="211"/>
      <c r="R608" s="211"/>
      <c r="S608" s="211"/>
      <c r="T608" s="211"/>
      <c r="U608" s="211"/>
      <c r="V608" s="211"/>
      <c r="W608" s="211"/>
      <c r="X608" s="211"/>
      <c r="Y608" s="211"/>
      <c r="Z608" s="211"/>
    </row>
    <row r="609" spans="1:26" ht="15.75" customHeight="1">
      <c r="A609" s="211"/>
      <c r="B609" s="211"/>
      <c r="C609" s="211"/>
      <c r="D609" s="211"/>
      <c r="E609" s="211"/>
      <c r="F609" s="211"/>
      <c r="G609" s="211"/>
      <c r="H609" s="211"/>
      <c r="I609" s="211"/>
      <c r="J609" s="211"/>
      <c r="K609" s="211"/>
      <c r="L609" s="211"/>
      <c r="M609" s="211"/>
      <c r="N609" s="211"/>
      <c r="O609" s="211"/>
      <c r="P609" s="211"/>
      <c r="Q609" s="211"/>
      <c r="R609" s="211"/>
      <c r="S609" s="211"/>
      <c r="T609" s="211"/>
      <c r="U609" s="211"/>
      <c r="V609" s="211"/>
      <c r="W609" s="211"/>
      <c r="X609" s="211"/>
      <c r="Y609" s="211"/>
      <c r="Z609" s="211"/>
    </row>
    <row r="610" spans="1:26" ht="15.75" customHeight="1">
      <c r="A610" s="211"/>
      <c r="B610" s="211"/>
      <c r="C610" s="211"/>
      <c r="D610" s="211"/>
      <c r="E610" s="211"/>
      <c r="F610" s="211"/>
      <c r="G610" s="211"/>
      <c r="H610" s="211"/>
      <c r="I610" s="211"/>
      <c r="J610" s="211"/>
      <c r="K610" s="211"/>
      <c r="L610" s="211"/>
      <c r="M610" s="211"/>
      <c r="N610" s="211"/>
      <c r="O610" s="211"/>
      <c r="P610" s="211"/>
      <c r="Q610" s="211"/>
      <c r="R610" s="211"/>
      <c r="S610" s="211"/>
      <c r="T610" s="211"/>
      <c r="U610" s="211"/>
      <c r="V610" s="211"/>
      <c r="W610" s="211"/>
      <c r="X610" s="211"/>
      <c r="Y610" s="211"/>
      <c r="Z610" s="211"/>
    </row>
    <row r="611" spans="1:26" ht="15.75" customHeight="1">
      <c r="A611" s="211"/>
      <c r="B611" s="211"/>
      <c r="C611" s="211"/>
      <c r="D611" s="211"/>
      <c r="E611" s="211"/>
      <c r="F611" s="211"/>
      <c r="G611" s="211"/>
      <c r="H611" s="211"/>
      <c r="I611" s="211"/>
      <c r="J611" s="211"/>
      <c r="K611" s="211"/>
      <c r="L611" s="211"/>
      <c r="M611" s="211"/>
      <c r="N611" s="211"/>
      <c r="O611" s="211"/>
      <c r="P611" s="211"/>
      <c r="Q611" s="211"/>
      <c r="R611" s="211"/>
      <c r="S611" s="211"/>
      <c r="T611" s="211"/>
      <c r="U611" s="211"/>
      <c r="V611" s="211"/>
      <c r="W611" s="211"/>
      <c r="X611" s="211"/>
      <c r="Y611" s="211"/>
      <c r="Z611" s="211"/>
    </row>
    <row r="612" spans="1:26" ht="15.75" customHeight="1">
      <c r="A612" s="211"/>
      <c r="B612" s="211"/>
      <c r="C612" s="211"/>
      <c r="D612" s="211"/>
      <c r="E612" s="211"/>
      <c r="F612" s="211"/>
      <c r="G612" s="211"/>
      <c r="H612" s="211"/>
      <c r="I612" s="211"/>
      <c r="J612" s="211"/>
      <c r="K612" s="211"/>
      <c r="L612" s="211"/>
      <c r="M612" s="211"/>
      <c r="N612" s="211"/>
      <c r="O612" s="211"/>
      <c r="P612" s="211"/>
      <c r="Q612" s="211"/>
      <c r="R612" s="211"/>
      <c r="S612" s="211"/>
      <c r="T612" s="211"/>
      <c r="U612" s="211"/>
      <c r="V612" s="211"/>
      <c r="W612" s="211"/>
      <c r="X612" s="211"/>
      <c r="Y612" s="211"/>
      <c r="Z612" s="211"/>
    </row>
    <row r="613" spans="1:26" ht="15.75" customHeight="1">
      <c r="A613" s="211"/>
      <c r="B613" s="211"/>
      <c r="C613" s="211"/>
      <c r="D613" s="211"/>
      <c r="E613" s="211"/>
      <c r="F613" s="211"/>
      <c r="G613" s="211"/>
      <c r="H613" s="211"/>
      <c r="I613" s="211"/>
      <c r="J613" s="211"/>
      <c r="K613" s="211"/>
      <c r="L613" s="211"/>
      <c r="M613" s="211"/>
      <c r="N613" s="211"/>
      <c r="O613" s="211"/>
      <c r="P613" s="211"/>
      <c r="Q613" s="211"/>
      <c r="R613" s="211"/>
      <c r="S613" s="211"/>
      <c r="T613" s="211"/>
      <c r="U613" s="211"/>
      <c r="V613" s="211"/>
      <c r="W613" s="211"/>
      <c r="X613" s="211"/>
      <c r="Y613" s="211"/>
      <c r="Z613" s="211"/>
    </row>
    <row r="614" spans="1:26" ht="15.75" customHeight="1">
      <c r="A614" s="211"/>
      <c r="B614" s="211"/>
      <c r="C614" s="211"/>
      <c r="D614" s="211"/>
      <c r="E614" s="211"/>
      <c r="F614" s="211"/>
      <c r="G614" s="211"/>
      <c r="H614" s="211"/>
      <c r="I614" s="211"/>
      <c r="J614" s="211"/>
      <c r="K614" s="211"/>
      <c r="L614" s="211"/>
      <c r="M614" s="211"/>
      <c r="N614" s="211"/>
      <c r="O614" s="211"/>
      <c r="P614" s="211"/>
      <c r="Q614" s="211"/>
      <c r="R614" s="211"/>
      <c r="S614" s="211"/>
      <c r="T614" s="211"/>
      <c r="U614" s="211"/>
      <c r="V614" s="211"/>
      <c r="W614" s="211"/>
      <c r="X614" s="211"/>
      <c r="Y614" s="211"/>
      <c r="Z614" s="211"/>
    </row>
    <row r="615" spans="1:26" ht="15.75" customHeight="1">
      <c r="A615" s="211"/>
      <c r="B615" s="211"/>
      <c r="C615" s="211"/>
      <c r="D615" s="211"/>
      <c r="E615" s="211"/>
      <c r="F615" s="211"/>
      <c r="G615" s="211"/>
      <c r="H615" s="211"/>
      <c r="I615" s="211"/>
      <c r="J615" s="211"/>
      <c r="K615" s="211"/>
      <c r="L615" s="211"/>
      <c r="M615" s="211"/>
      <c r="N615" s="211"/>
      <c r="O615" s="211"/>
      <c r="P615" s="211"/>
      <c r="Q615" s="211"/>
      <c r="R615" s="211"/>
      <c r="S615" s="211"/>
      <c r="T615" s="211"/>
      <c r="U615" s="211"/>
      <c r="V615" s="211"/>
      <c r="W615" s="211"/>
      <c r="X615" s="211"/>
      <c r="Y615" s="211"/>
      <c r="Z615" s="211"/>
    </row>
    <row r="616" spans="1:26" ht="15.75" customHeight="1">
      <c r="A616" s="211"/>
      <c r="B616" s="211"/>
      <c r="C616" s="211"/>
      <c r="D616" s="211"/>
      <c r="E616" s="211"/>
      <c r="F616" s="211"/>
      <c r="G616" s="211"/>
      <c r="H616" s="211"/>
      <c r="I616" s="211"/>
      <c r="J616" s="211"/>
      <c r="K616" s="211"/>
      <c r="L616" s="211"/>
      <c r="M616" s="211"/>
      <c r="N616" s="211"/>
      <c r="O616" s="211"/>
      <c r="P616" s="211"/>
      <c r="Q616" s="211"/>
      <c r="R616" s="211"/>
      <c r="S616" s="211"/>
      <c r="T616" s="211"/>
      <c r="U616" s="211"/>
      <c r="V616" s="211"/>
      <c r="W616" s="211"/>
      <c r="X616" s="211"/>
      <c r="Y616" s="211"/>
      <c r="Z616" s="211"/>
    </row>
    <row r="617" spans="1:26" ht="15.75" customHeight="1">
      <c r="A617" s="211"/>
      <c r="B617" s="211"/>
      <c r="C617" s="211"/>
      <c r="D617" s="211"/>
      <c r="E617" s="211"/>
      <c r="F617" s="211"/>
      <c r="G617" s="211"/>
      <c r="H617" s="211"/>
      <c r="I617" s="211"/>
      <c r="J617" s="211"/>
      <c r="K617" s="211"/>
      <c r="L617" s="211"/>
      <c r="M617" s="211"/>
      <c r="N617" s="211"/>
      <c r="O617" s="211"/>
      <c r="P617" s="211"/>
      <c r="Q617" s="211"/>
      <c r="R617" s="211"/>
      <c r="S617" s="211"/>
      <c r="T617" s="211"/>
      <c r="U617" s="211"/>
      <c r="V617" s="211"/>
      <c r="W617" s="211"/>
      <c r="X617" s="211"/>
      <c r="Y617" s="211"/>
      <c r="Z617" s="211"/>
    </row>
    <row r="618" spans="1:26" ht="15.75" customHeight="1">
      <c r="A618" s="211"/>
      <c r="B618" s="211"/>
      <c r="C618" s="211"/>
      <c r="D618" s="211"/>
      <c r="E618" s="211"/>
      <c r="F618" s="211"/>
      <c r="G618" s="211"/>
      <c r="H618" s="211"/>
      <c r="I618" s="211"/>
      <c r="J618" s="211"/>
      <c r="K618" s="211"/>
      <c r="L618" s="211"/>
      <c r="M618" s="211"/>
      <c r="N618" s="211"/>
      <c r="O618" s="211"/>
      <c r="P618" s="211"/>
      <c r="Q618" s="211"/>
      <c r="R618" s="211"/>
      <c r="S618" s="211"/>
      <c r="T618" s="211"/>
      <c r="U618" s="211"/>
      <c r="V618" s="211"/>
      <c r="W618" s="211"/>
      <c r="X618" s="211"/>
      <c r="Y618" s="211"/>
      <c r="Z618" s="211"/>
    </row>
    <row r="619" spans="1:26" ht="15.75" customHeight="1">
      <c r="A619" s="211"/>
      <c r="B619" s="211"/>
      <c r="C619" s="211"/>
      <c r="D619" s="211"/>
      <c r="E619" s="211"/>
      <c r="F619" s="211"/>
      <c r="G619" s="211"/>
      <c r="H619" s="211"/>
      <c r="I619" s="211"/>
      <c r="J619" s="211"/>
      <c r="K619" s="211"/>
      <c r="L619" s="211"/>
      <c r="M619" s="211"/>
      <c r="N619" s="211"/>
      <c r="O619" s="211"/>
      <c r="P619" s="211"/>
      <c r="Q619" s="211"/>
      <c r="R619" s="211"/>
      <c r="S619" s="211"/>
      <c r="T619" s="211"/>
      <c r="U619" s="211"/>
      <c r="V619" s="211"/>
      <c r="W619" s="211"/>
      <c r="X619" s="211"/>
      <c r="Y619" s="211"/>
      <c r="Z619" s="211"/>
    </row>
    <row r="620" spans="1:26" ht="15.75" customHeight="1">
      <c r="A620" s="211"/>
      <c r="B620" s="211"/>
      <c r="C620" s="211"/>
      <c r="D620" s="211"/>
      <c r="E620" s="211"/>
      <c r="F620" s="211"/>
      <c r="G620" s="211"/>
      <c r="H620" s="211"/>
      <c r="I620" s="211"/>
      <c r="J620" s="211"/>
      <c r="K620" s="211"/>
      <c r="L620" s="211"/>
      <c r="M620" s="211"/>
      <c r="N620" s="211"/>
      <c r="O620" s="211"/>
      <c r="P620" s="211"/>
      <c r="Q620" s="211"/>
      <c r="R620" s="211"/>
      <c r="S620" s="211"/>
      <c r="T620" s="211"/>
      <c r="U620" s="211"/>
      <c r="V620" s="211"/>
      <c r="W620" s="211"/>
      <c r="X620" s="211"/>
      <c r="Y620" s="211"/>
      <c r="Z620" s="211"/>
    </row>
    <row r="621" spans="1:26" ht="15.75" customHeight="1">
      <c r="A621" s="211"/>
      <c r="B621" s="211"/>
      <c r="C621" s="211"/>
      <c r="D621" s="211"/>
      <c r="E621" s="211"/>
      <c r="F621" s="211"/>
      <c r="G621" s="211"/>
      <c r="H621" s="211"/>
      <c r="I621" s="211"/>
      <c r="J621" s="211"/>
      <c r="K621" s="211"/>
      <c r="L621" s="211"/>
      <c r="M621" s="211"/>
      <c r="N621" s="211"/>
      <c r="O621" s="211"/>
      <c r="P621" s="211"/>
      <c r="Q621" s="211"/>
      <c r="R621" s="211"/>
      <c r="S621" s="211"/>
      <c r="T621" s="211"/>
      <c r="U621" s="211"/>
      <c r="V621" s="211"/>
      <c r="W621" s="211"/>
      <c r="X621" s="211"/>
      <c r="Y621" s="211"/>
      <c r="Z621" s="211"/>
    </row>
    <row r="622" spans="1:26" ht="15.75" customHeight="1">
      <c r="A622" s="211"/>
      <c r="B622" s="211"/>
      <c r="C622" s="211"/>
      <c r="D622" s="211"/>
      <c r="E622" s="211"/>
      <c r="F622" s="211"/>
      <c r="G622" s="211"/>
      <c r="H622" s="211"/>
      <c r="I622" s="211"/>
      <c r="J622" s="211"/>
      <c r="K622" s="211"/>
      <c r="L622" s="211"/>
      <c r="M622" s="211"/>
      <c r="N622" s="211"/>
      <c r="O622" s="211"/>
      <c r="P622" s="211"/>
      <c r="Q622" s="211"/>
      <c r="R622" s="211"/>
      <c r="S622" s="211"/>
      <c r="T622" s="211"/>
      <c r="U622" s="211"/>
      <c r="V622" s="211"/>
      <c r="W622" s="211"/>
      <c r="X622" s="211"/>
      <c r="Y622" s="211"/>
      <c r="Z622" s="211"/>
    </row>
    <row r="623" spans="1:26" ht="15.75" customHeight="1">
      <c r="A623" s="211"/>
      <c r="B623" s="211"/>
      <c r="C623" s="211"/>
      <c r="D623" s="211"/>
      <c r="E623" s="211"/>
      <c r="F623" s="211"/>
      <c r="G623" s="211"/>
      <c r="H623" s="211"/>
      <c r="I623" s="211"/>
      <c r="J623" s="211"/>
      <c r="K623" s="211"/>
      <c r="L623" s="211"/>
      <c r="M623" s="211"/>
      <c r="N623" s="211"/>
      <c r="O623" s="211"/>
      <c r="P623" s="211"/>
      <c r="Q623" s="211"/>
      <c r="R623" s="211"/>
      <c r="S623" s="211"/>
      <c r="T623" s="211"/>
      <c r="U623" s="211"/>
      <c r="V623" s="211"/>
      <c r="W623" s="211"/>
      <c r="X623" s="211"/>
      <c r="Y623" s="211"/>
      <c r="Z623" s="211"/>
    </row>
    <row r="624" spans="1:26" ht="15.75" customHeight="1">
      <c r="A624" s="211"/>
      <c r="B624" s="211"/>
      <c r="C624" s="211"/>
      <c r="D624" s="211"/>
      <c r="E624" s="211"/>
      <c r="F624" s="211"/>
      <c r="G624" s="211"/>
      <c r="H624" s="211"/>
      <c r="I624" s="211"/>
      <c r="J624" s="211"/>
      <c r="K624" s="211"/>
      <c r="L624" s="211"/>
      <c r="M624" s="211"/>
      <c r="N624" s="211"/>
      <c r="O624" s="211"/>
      <c r="P624" s="211"/>
      <c r="Q624" s="211"/>
      <c r="R624" s="211"/>
      <c r="S624" s="211"/>
      <c r="T624" s="211"/>
      <c r="U624" s="211"/>
      <c r="V624" s="211"/>
      <c r="W624" s="211"/>
      <c r="X624" s="211"/>
      <c r="Y624" s="211"/>
      <c r="Z624" s="211"/>
    </row>
    <row r="625" spans="1:26" ht="15.75" customHeight="1">
      <c r="A625" s="211"/>
      <c r="B625" s="211"/>
      <c r="C625" s="211"/>
      <c r="D625" s="211"/>
      <c r="E625" s="211"/>
      <c r="F625" s="211"/>
      <c r="G625" s="211"/>
      <c r="H625" s="211"/>
      <c r="I625" s="211"/>
      <c r="J625" s="211"/>
      <c r="K625" s="211"/>
      <c r="L625" s="211"/>
      <c r="M625" s="211"/>
      <c r="N625" s="211"/>
      <c r="O625" s="211"/>
      <c r="P625" s="211"/>
      <c r="Q625" s="211"/>
      <c r="R625" s="211"/>
      <c r="S625" s="211"/>
      <c r="T625" s="211"/>
      <c r="U625" s="211"/>
      <c r="V625" s="211"/>
      <c r="W625" s="211"/>
      <c r="X625" s="211"/>
      <c r="Y625" s="211"/>
      <c r="Z625" s="211"/>
    </row>
    <row r="626" spans="1:26" ht="15.75" customHeight="1">
      <c r="A626" s="211"/>
      <c r="B626" s="211"/>
      <c r="C626" s="211"/>
      <c r="D626" s="211"/>
      <c r="E626" s="211"/>
      <c r="F626" s="211"/>
      <c r="G626" s="211"/>
      <c r="H626" s="211"/>
      <c r="I626" s="211"/>
      <c r="J626" s="211"/>
      <c r="K626" s="211"/>
      <c r="L626" s="211"/>
      <c r="M626" s="211"/>
      <c r="N626" s="211"/>
      <c r="O626" s="211"/>
      <c r="P626" s="211"/>
      <c r="Q626" s="211"/>
      <c r="R626" s="211"/>
      <c r="S626" s="211"/>
      <c r="T626" s="211"/>
      <c r="U626" s="211"/>
      <c r="V626" s="211"/>
      <c r="W626" s="211"/>
      <c r="X626" s="211"/>
      <c r="Y626" s="211"/>
      <c r="Z626" s="211"/>
    </row>
    <row r="627" spans="1:26" ht="15.75" customHeight="1">
      <c r="A627" s="211"/>
      <c r="B627" s="211"/>
      <c r="C627" s="211"/>
      <c r="D627" s="211"/>
      <c r="E627" s="211"/>
      <c r="F627" s="211"/>
      <c r="G627" s="211"/>
      <c r="H627" s="211"/>
      <c r="I627" s="211"/>
      <c r="J627" s="211"/>
      <c r="K627" s="211"/>
      <c r="L627" s="211"/>
      <c r="M627" s="211"/>
      <c r="N627" s="211"/>
      <c r="O627" s="211"/>
      <c r="P627" s="211"/>
      <c r="Q627" s="211"/>
      <c r="R627" s="211"/>
      <c r="S627" s="211"/>
      <c r="T627" s="211"/>
      <c r="U627" s="211"/>
      <c r="V627" s="211"/>
      <c r="W627" s="211"/>
      <c r="X627" s="211"/>
      <c r="Y627" s="211"/>
      <c r="Z627" s="211"/>
    </row>
    <row r="628" spans="1:26" ht="15.75" customHeight="1">
      <c r="A628" s="211"/>
      <c r="B628" s="211"/>
      <c r="C628" s="211"/>
      <c r="D628" s="211"/>
      <c r="E628" s="211"/>
      <c r="F628" s="211"/>
      <c r="G628" s="211"/>
      <c r="H628" s="211"/>
      <c r="I628" s="211"/>
      <c r="J628" s="211"/>
      <c r="K628" s="211"/>
      <c r="L628" s="211"/>
      <c r="M628" s="211"/>
      <c r="N628" s="211"/>
      <c r="O628" s="211"/>
      <c r="P628" s="211"/>
      <c r="Q628" s="211"/>
      <c r="R628" s="211"/>
      <c r="S628" s="211"/>
      <c r="T628" s="211"/>
      <c r="U628" s="211"/>
      <c r="V628" s="211"/>
      <c r="W628" s="211"/>
      <c r="X628" s="211"/>
      <c r="Y628" s="211"/>
      <c r="Z628" s="211"/>
    </row>
    <row r="629" spans="1:26" ht="15.75" customHeight="1">
      <c r="A629" s="211"/>
      <c r="B629" s="211"/>
      <c r="C629" s="211"/>
      <c r="D629" s="211"/>
      <c r="E629" s="211"/>
      <c r="F629" s="211"/>
      <c r="G629" s="211"/>
      <c r="H629" s="211"/>
      <c r="I629" s="211"/>
      <c r="J629" s="211"/>
      <c r="K629" s="211"/>
      <c r="L629" s="211"/>
      <c r="M629" s="211"/>
      <c r="N629" s="211"/>
      <c r="O629" s="211"/>
      <c r="P629" s="211"/>
      <c r="Q629" s="211"/>
      <c r="R629" s="211"/>
      <c r="S629" s="211"/>
      <c r="T629" s="211"/>
      <c r="U629" s="211"/>
      <c r="V629" s="211"/>
      <c r="W629" s="211"/>
      <c r="X629" s="211"/>
      <c r="Y629" s="211"/>
      <c r="Z629" s="211"/>
    </row>
    <row r="630" spans="1:26" ht="15.75" customHeight="1">
      <c r="A630" s="211"/>
      <c r="B630" s="211"/>
      <c r="C630" s="211"/>
      <c r="D630" s="211"/>
      <c r="E630" s="211"/>
      <c r="F630" s="211"/>
      <c r="G630" s="211"/>
      <c r="H630" s="211"/>
      <c r="I630" s="211"/>
      <c r="J630" s="211"/>
      <c r="K630" s="211"/>
      <c r="L630" s="211"/>
      <c r="M630" s="211"/>
      <c r="N630" s="211"/>
      <c r="O630" s="211"/>
      <c r="P630" s="211"/>
      <c r="Q630" s="211"/>
      <c r="R630" s="211"/>
      <c r="S630" s="211"/>
      <c r="T630" s="211"/>
      <c r="U630" s="211"/>
      <c r="V630" s="211"/>
      <c r="W630" s="211"/>
      <c r="X630" s="211"/>
      <c r="Y630" s="211"/>
      <c r="Z630" s="211"/>
    </row>
    <row r="631" spans="1:26" ht="15.75" customHeight="1">
      <c r="A631" s="211"/>
      <c r="B631" s="211"/>
      <c r="C631" s="211"/>
      <c r="D631" s="211"/>
      <c r="E631" s="211"/>
      <c r="F631" s="211"/>
      <c r="G631" s="211"/>
      <c r="H631" s="211"/>
      <c r="I631" s="211"/>
      <c r="J631" s="211"/>
      <c r="K631" s="211"/>
      <c r="L631" s="211"/>
      <c r="M631" s="211"/>
      <c r="N631" s="211"/>
      <c r="O631" s="211"/>
      <c r="P631" s="211"/>
      <c r="Q631" s="211"/>
      <c r="R631" s="211"/>
      <c r="S631" s="211"/>
      <c r="T631" s="211"/>
      <c r="U631" s="211"/>
      <c r="V631" s="211"/>
      <c r="W631" s="211"/>
      <c r="X631" s="211"/>
      <c r="Y631" s="211"/>
      <c r="Z631" s="211"/>
    </row>
    <row r="632" spans="1:26" ht="15.75" customHeight="1">
      <c r="A632" s="211"/>
      <c r="B632" s="211"/>
      <c r="C632" s="211"/>
      <c r="D632" s="211"/>
      <c r="E632" s="211"/>
      <c r="F632" s="211"/>
      <c r="G632" s="211"/>
      <c r="H632" s="211"/>
      <c r="I632" s="211"/>
      <c r="J632" s="211"/>
      <c r="K632" s="211"/>
      <c r="L632" s="211"/>
      <c r="M632" s="211"/>
      <c r="N632" s="211"/>
      <c r="O632" s="211"/>
      <c r="P632" s="211"/>
      <c r="Q632" s="211"/>
      <c r="R632" s="211"/>
      <c r="S632" s="211"/>
      <c r="T632" s="211"/>
      <c r="U632" s="211"/>
      <c r="V632" s="211"/>
      <c r="W632" s="211"/>
      <c r="X632" s="211"/>
      <c r="Y632" s="211"/>
      <c r="Z632" s="211"/>
    </row>
    <row r="633" spans="1:26" ht="15.75" customHeight="1">
      <c r="A633" s="211"/>
      <c r="B633" s="211"/>
      <c r="C633" s="211"/>
      <c r="D633" s="211"/>
      <c r="E633" s="211"/>
      <c r="F633" s="211"/>
      <c r="G633" s="211"/>
      <c r="H633" s="211"/>
      <c r="I633" s="211"/>
      <c r="J633" s="211"/>
      <c r="K633" s="211"/>
      <c r="L633" s="211"/>
      <c r="M633" s="211"/>
      <c r="N633" s="211"/>
      <c r="O633" s="211"/>
      <c r="P633" s="211"/>
      <c r="Q633" s="211"/>
      <c r="R633" s="211"/>
      <c r="S633" s="211"/>
      <c r="T633" s="211"/>
      <c r="U633" s="211"/>
      <c r="V633" s="211"/>
      <c r="W633" s="211"/>
      <c r="X633" s="211"/>
      <c r="Y633" s="211"/>
      <c r="Z633" s="211"/>
    </row>
    <row r="634" spans="1:26" ht="15.75" customHeight="1">
      <c r="A634" s="211"/>
      <c r="B634" s="211"/>
      <c r="C634" s="211"/>
      <c r="D634" s="211"/>
      <c r="E634" s="211"/>
      <c r="F634" s="211"/>
      <c r="G634" s="211"/>
      <c r="H634" s="211"/>
      <c r="I634" s="211"/>
      <c r="J634" s="211"/>
      <c r="K634" s="211"/>
      <c r="L634" s="211"/>
      <c r="M634" s="211"/>
      <c r="N634" s="211"/>
      <c r="O634" s="211"/>
      <c r="P634" s="211"/>
      <c r="Q634" s="211"/>
      <c r="R634" s="211"/>
      <c r="S634" s="211"/>
      <c r="T634" s="211"/>
      <c r="U634" s="211"/>
      <c r="V634" s="211"/>
      <c r="W634" s="211"/>
      <c r="X634" s="211"/>
      <c r="Y634" s="211"/>
      <c r="Z634" s="211"/>
    </row>
    <row r="635" spans="1:26" ht="15.75" customHeight="1">
      <c r="A635" s="211"/>
      <c r="B635" s="211"/>
      <c r="C635" s="211"/>
      <c r="D635" s="211"/>
      <c r="E635" s="211"/>
      <c r="F635" s="211"/>
      <c r="G635" s="211"/>
      <c r="H635" s="211"/>
      <c r="I635" s="211"/>
      <c r="J635" s="211"/>
      <c r="K635" s="211"/>
      <c r="L635" s="211"/>
      <c r="M635" s="211"/>
      <c r="N635" s="211"/>
      <c r="O635" s="211"/>
      <c r="P635" s="211"/>
      <c r="Q635" s="211"/>
      <c r="R635" s="211"/>
      <c r="S635" s="211"/>
      <c r="T635" s="211"/>
      <c r="U635" s="211"/>
      <c r="V635" s="211"/>
      <c r="W635" s="211"/>
      <c r="X635" s="211"/>
      <c r="Y635" s="211"/>
      <c r="Z635" s="211"/>
    </row>
    <row r="636" spans="1:26" ht="15.75" customHeight="1">
      <c r="A636" s="211"/>
      <c r="B636" s="211"/>
      <c r="C636" s="211"/>
      <c r="D636" s="211"/>
      <c r="E636" s="211"/>
      <c r="F636" s="211"/>
      <c r="G636" s="211"/>
      <c r="H636" s="211"/>
      <c r="I636" s="211"/>
      <c r="J636" s="211"/>
      <c r="K636" s="211"/>
      <c r="L636" s="211"/>
      <c r="M636" s="211"/>
      <c r="N636" s="211"/>
      <c r="O636" s="211"/>
      <c r="P636" s="211"/>
      <c r="Q636" s="211"/>
      <c r="R636" s="211"/>
      <c r="S636" s="211"/>
      <c r="T636" s="211"/>
      <c r="U636" s="211"/>
      <c r="V636" s="211"/>
      <c r="W636" s="211"/>
      <c r="X636" s="211"/>
      <c r="Y636" s="211"/>
      <c r="Z636" s="211"/>
    </row>
    <row r="637" spans="1:26" ht="15.75" customHeight="1">
      <c r="A637" s="211"/>
      <c r="B637" s="211"/>
      <c r="C637" s="211"/>
      <c r="D637" s="211"/>
      <c r="E637" s="211"/>
      <c r="F637" s="211"/>
      <c r="G637" s="211"/>
      <c r="H637" s="211"/>
      <c r="I637" s="211"/>
      <c r="J637" s="211"/>
      <c r="K637" s="211"/>
      <c r="L637" s="211"/>
      <c r="M637" s="211"/>
      <c r="N637" s="211"/>
      <c r="O637" s="211"/>
      <c r="P637" s="211"/>
      <c r="Q637" s="211"/>
      <c r="R637" s="211"/>
      <c r="S637" s="211"/>
      <c r="T637" s="211"/>
      <c r="U637" s="211"/>
      <c r="V637" s="211"/>
      <c r="W637" s="211"/>
      <c r="X637" s="211"/>
      <c r="Y637" s="211"/>
      <c r="Z637" s="211"/>
    </row>
    <row r="638" spans="1:26" ht="15.75" customHeight="1">
      <c r="A638" s="211"/>
      <c r="B638" s="211"/>
      <c r="C638" s="211"/>
      <c r="D638" s="211"/>
      <c r="E638" s="211"/>
      <c r="F638" s="211"/>
      <c r="G638" s="211"/>
      <c r="H638" s="211"/>
      <c r="I638" s="211"/>
      <c r="J638" s="211"/>
      <c r="K638" s="211"/>
      <c r="L638" s="211"/>
      <c r="M638" s="211"/>
      <c r="N638" s="211"/>
      <c r="O638" s="211"/>
      <c r="P638" s="211"/>
      <c r="Q638" s="211"/>
      <c r="R638" s="211"/>
      <c r="S638" s="211"/>
      <c r="T638" s="211"/>
      <c r="U638" s="211"/>
      <c r="V638" s="211"/>
      <c r="W638" s="211"/>
      <c r="X638" s="211"/>
      <c r="Y638" s="211"/>
      <c r="Z638" s="211"/>
    </row>
    <row r="639" spans="1:26" ht="15.75" customHeight="1">
      <c r="A639" s="211"/>
      <c r="B639" s="211"/>
      <c r="C639" s="211"/>
      <c r="D639" s="211"/>
      <c r="E639" s="211"/>
      <c r="F639" s="211"/>
      <c r="G639" s="211"/>
      <c r="H639" s="211"/>
      <c r="I639" s="211"/>
      <c r="J639" s="211"/>
      <c r="K639" s="211"/>
      <c r="L639" s="211"/>
      <c r="M639" s="211"/>
      <c r="N639" s="211"/>
      <c r="O639" s="211"/>
      <c r="P639" s="211"/>
      <c r="Q639" s="211"/>
      <c r="R639" s="211"/>
      <c r="S639" s="211"/>
      <c r="T639" s="211"/>
      <c r="U639" s="211"/>
      <c r="V639" s="211"/>
      <c r="W639" s="211"/>
      <c r="X639" s="211"/>
      <c r="Y639" s="211"/>
      <c r="Z639" s="211"/>
    </row>
    <row r="640" spans="1:26" ht="15.75" customHeight="1">
      <c r="A640" s="211"/>
      <c r="B640" s="211"/>
      <c r="C640" s="211"/>
      <c r="D640" s="211"/>
      <c r="E640" s="211"/>
      <c r="F640" s="211"/>
      <c r="G640" s="211"/>
      <c r="H640" s="211"/>
      <c r="I640" s="211"/>
      <c r="J640" s="211"/>
      <c r="K640" s="211"/>
      <c r="L640" s="211"/>
      <c r="M640" s="211"/>
      <c r="N640" s="211"/>
      <c r="O640" s="211"/>
      <c r="P640" s="211"/>
      <c r="Q640" s="211"/>
      <c r="R640" s="211"/>
      <c r="S640" s="211"/>
      <c r="T640" s="211"/>
      <c r="U640" s="211"/>
      <c r="V640" s="211"/>
      <c r="W640" s="211"/>
      <c r="X640" s="211"/>
      <c r="Y640" s="211"/>
      <c r="Z640" s="211"/>
    </row>
    <row r="641" spans="1:26" ht="15.75" customHeight="1">
      <c r="A641" s="211"/>
      <c r="B641" s="211"/>
      <c r="C641" s="211"/>
      <c r="D641" s="211"/>
      <c r="E641" s="211"/>
      <c r="F641" s="211"/>
      <c r="G641" s="211"/>
      <c r="H641" s="211"/>
      <c r="I641" s="211"/>
      <c r="J641" s="211"/>
      <c r="K641" s="211"/>
      <c r="L641" s="211"/>
      <c r="M641" s="211"/>
      <c r="N641" s="211"/>
      <c r="O641" s="211"/>
      <c r="P641" s="211"/>
      <c r="Q641" s="211"/>
      <c r="R641" s="211"/>
      <c r="S641" s="211"/>
      <c r="T641" s="211"/>
      <c r="U641" s="211"/>
      <c r="V641" s="211"/>
      <c r="W641" s="211"/>
      <c r="X641" s="211"/>
      <c r="Y641" s="211"/>
      <c r="Z641" s="211"/>
    </row>
    <row r="642" spans="1:26" ht="15.75" customHeight="1">
      <c r="A642" s="211"/>
      <c r="B642" s="211"/>
      <c r="C642" s="211"/>
      <c r="D642" s="211"/>
      <c r="E642" s="211"/>
      <c r="F642" s="211"/>
      <c r="G642" s="211"/>
      <c r="H642" s="211"/>
      <c r="I642" s="211"/>
      <c r="J642" s="211"/>
      <c r="K642" s="211"/>
      <c r="L642" s="211"/>
      <c r="M642" s="211"/>
      <c r="N642" s="211"/>
      <c r="O642" s="211"/>
      <c r="P642" s="211"/>
      <c r="Q642" s="211"/>
      <c r="R642" s="211"/>
      <c r="S642" s="211"/>
      <c r="T642" s="211"/>
      <c r="U642" s="211"/>
      <c r="V642" s="211"/>
      <c r="W642" s="211"/>
      <c r="X642" s="211"/>
      <c r="Y642" s="211"/>
      <c r="Z642" s="211"/>
    </row>
    <row r="643" spans="1:26" ht="15.75" customHeight="1">
      <c r="A643" s="211"/>
      <c r="B643" s="211"/>
      <c r="C643" s="211"/>
      <c r="D643" s="211"/>
      <c r="E643" s="211"/>
      <c r="F643" s="211"/>
      <c r="G643" s="211"/>
      <c r="H643" s="211"/>
      <c r="I643" s="211"/>
      <c r="J643" s="211"/>
      <c r="K643" s="211"/>
      <c r="L643" s="211"/>
      <c r="M643" s="211"/>
      <c r="N643" s="211"/>
      <c r="O643" s="211"/>
      <c r="P643" s="211"/>
      <c r="Q643" s="211"/>
      <c r="R643" s="211"/>
      <c r="S643" s="211"/>
      <c r="T643" s="211"/>
      <c r="U643" s="211"/>
      <c r="V643" s="211"/>
      <c r="W643" s="211"/>
      <c r="X643" s="211"/>
      <c r="Y643" s="211"/>
      <c r="Z643" s="211"/>
    </row>
    <row r="644" spans="1:26" ht="15.75" customHeight="1">
      <c r="A644" s="211"/>
      <c r="B644" s="211"/>
      <c r="C644" s="211"/>
      <c r="D644" s="211"/>
      <c r="E644" s="211"/>
      <c r="F644" s="211"/>
      <c r="G644" s="211"/>
      <c r="H644" s="211"/>
      <c r="I644" s="211"/>
      <c r="J644" s="211"/>
      <c r="K644" s="211"/>
      <c r="L644" s="211"/>
      <c r="M644" s="211"/>
      <c r="N644" s="211"/>
      <c r="O644" s="211"/>
      <c r="P644" s="211"/>
      <c r="Q644" s="211"/>
      <c r="R644" s="211"/>
      <c r="S644" s="211"/>
      <c r="T644" s="211"/>
      <c r="U644" s="211"/>
      <c r="V644" s="211"/>
      <c r="W644" s="211"/>
      <c r="X644" s="211"/>
      <c r="Y644" s="211"/>
      <c r="Z644" s="211"/>
    </row>
    <row r="645" spans="1:26" ht="15.75" customHeight="1">
      <c r="A645" s="211"/>
      <c r="B645" s="211"/>
      <c r="C645" s="211"/>
      <c r="D645" s="211"/>
      <c r="E645" s="211"/>
      <c r="F645" s="211"/>
      <c r="G645" s="211"/>
      <c r="H645" s="211"/>
      <c r="I645" s="211"/>
      <c r="J645" s="211"/>
      <c r="K645" s="211"/>
      <c r="L645" s="211"/>
      <c r="M645" s="211"/>
      <c r="N645" s="211"/>
      <c r="O645" s="211"/>
      <c r="P645" s="211"/>
      <c r="Q645" s="211"/>
      <c r="R645" s="211"/>
      <c r="S645" s="211"/>
      <c r="T645" s="211"/>
      <c r="U645" s="211"/>
      <c r="V645" s="211"/>
      <c r="W645" s="211"/>
      <c r="X645" s="211"/>
      <c r="Y645" s="211"/>
      <c r="Z645" s="211"/>
    </row>
    <row r="646" spans="1:26" ht="15.75" customHeight="1">
      <c r="A646" s="211"/>
      <c r="B646" s="211"/>
      <c r="C646" s="211"/>
      <c r="D646" s="211"/>
      <c r="E646" s="211"/>
      <c r="F646" s="211"/>
      <c r="G646" s="211"/>
      <c r="H646" s="211"/>
      <c r="I646" s="211"/>
      <c r="J646" s="211"/>
      <c r="K646" s="211"/>
      <c r="L646" s="211"/>
      <c r="M646" s="211"/>
      <c r="N646" s="211"/>
      <c r="O646" s="211"/>
      <c r="P646" s="211"/>
      <c r="Q646" s="211"/>
      <c r="R646" s="211"/>
      <c r="S646" s="211"/>
      <c r="T646" s="211"/>
      <c r="U646" s="211"/>
      <c r="V646" s="211"/>
      <c r="W646" s="211"/>
      <c r="X646" s="211"/>
      <c r="Y646" s="211"/>
      <c r="Z646" s="211"/>
    </row>
    <row r="647" spans="1:26" ht="15.75" customHeight="1">
      <c r="A647" s="211"/>
      <c r="B647" s="211"/>
      <c r="C647" s="211"/>
      <c r="D647" s="211"/>
      <c r="E647" s="211"/>
      <c r="F647" s="211"/>
      <c r="G647" s="211"/>
      <c r="H647" s="211"/>
      <c r="I647" s="211"/>
      <c r="J647" s="211"/>
      <c r="K647" s="211"/>
      <c r="L647" s="211"/>
      <c r="M647" s="211"/>
      <c r="N647" s="211"/>
      <c r="O647" s="211"/>
      <c r="P647" s="211"/>
      <c r="Q647" s="211"/>
      <c r="R647" s="211"/>
      <c r="S647" s="211"/>
      <c r="T647" s="211"/>
      <c r="U647" s="211"/>
      <c r="V647" s="211"/>
      <c r="W647" s="211"/>
      <c r="X647" s="211"/>
      <c r="Y647" s="211"/>
      <c r="Z647" s="211"/>
    </row>
    <row r="648" spans="1:26" ht="15.75" customHeight="1">
      <c r="A648" s="211"/>
      <c r="B648" s="211"/>
      <c r="C648" s="211"/>
      <c r="D648" s="211"/>
      <c r="E648" s="211"/>
      <c r="F648" s="211"/>
      <c r="G648" s="211"/>
      <c r="H648" s="211"/>
      <c r="I648" s="211"/>
      <c r="J648" s="211"/>
      <c r="K648" s="211"/>
      <c r="L648" s="211"/>
      <c r="M648" s="211"/>
      <c r="N648" s="211"/>
      <c r="O648" s="211"/>
      <c r="P648" s="211"/>
      <c r="Q648" s="211"/>
      <c r="R648" s="211"/>
      <c r="S648" s="211"/>
      <c r="T648" s="211"/>
      <c r="U648" s="211"/>
      <c r="V648" s="211"/>
      <c r="W648" s="211"/>
      <c r="X648" s="211"/>
      <c r="Y648" s="211"/>
      <c r="Z648" s="211"/>
    </row>
    <row r="649" spans="1:26" ht="15.75" customHeight="1">
      <c r="A649" s="211"/>
      <c r="B649" s="211"/>
      <c r="C649" s="211"/>
      <c r="D649" s="211"/>
      <c r="E649" s="211"/>
      <c r="F649" s="211"/>
      <c r="G649" s="211"/>
      <c r="H649" s="211"/>
      <c r="I649" s="211"/>
      <c r="J649" s="211"/>
      <c r="K649" s="211"/>
      <c r="L649" s="211"/>
      <c r="M649" s="211"/>
      <c r="N649" s="211"/>
      <c r="O649" s="211"/>
      <c r="P649" s="211"/>
      <c r="Q649" s="211"/>
      <c r="R649" s="211"/>
      <c r="S649" s="211"/>
      <c r="T649" s="211"/>
      <c r="U649" s="211"/>
      <c r="V649" s="211"/>
      <c r="W649" s="211"/>
      <c r="X649" s="211"/>
      <c r="Y649" s="211"/>
      <c r="Z649" s="211"/>
    </row>
    <row r="650" spans="1:26" ht="15.75" customHeight="1">
      <c r="A650" s="211"/>
      <c r="B650" s="211"/>
      <c r="C650" s="211"/>
      <c r="D650" s="211"/>
      <c r="E650" s="211"/>
      <c r="F650" s="211"/>
      <c r="G650" s="211"/>
      <c r="H650" s="211"/>
      <c r="I650" s="211"/>
      <c r="J650" s="211"/>
      <c r="K650" s="211"/>
      <c r="L650" s="211"/>
      <c r="M650" s="211"/>
      <c r="N650" s="211"/>
      <c r="O650" s="211"/>
      <c r="P650" s="211"/>
      <c r="Q650" s="211"/>
      <c r="R650" s="211"/>
      <c r="S650" s="211"/>
      <c r="T650" s="211"/>
      <c r="U650" s="211"/>
      <c r="V650" s="211"/>
      <c r="W650" s="211"/>
      <c r="X650" s="211"/>
      <c r="Y650" s="211"/>
      <c r="Z650" s="211"/>
    </row>
    <row r="651" spans="1:26" ht="15.75" customHeight="1">
      <c r="A651" s="211"/>
      <c r="B651" s="211"/>
      <c r="C651" s="211"/>
      <c r="D651" s="211"/>
      <c r="E651" s="211"/>
      <c r="F651" s="211"/>
      <c r="G651" s="211"/>
      <c r="H651" s="211"/>
      <c r="I651" s="211"/>
      <c r="J651" s="211"/>
      <c r="K651" s="211"/>
      <c r="L651" s="211"/>
      <c r="M651" s="211"/>
      <c r="N651" s="211"/>
      <c r="O651" s="211"/>
      <c r="P651" s="211"/>
      <c r="Q651" s="211"/>
      <c r="R651" s="211"/>
      <c r="S651" s="211"/>
      <c r="T651" s="211"/>
      <c r="U651" s="211"/>
      <c r="V651" s="211"/>
      <c r="W651" s="211"/>
      <c r="X651" s="211"/>
      <c r="Y651" s="211"/>
      <c r="Z651" s="211"/>
    </row>
    <row r="652" spans="1:26" ht="15.75" customHeight="1">
      <c r="A652" s="211"/>
      <c r="B652" s="211"/>
      <c r="C652" s="211"/>
      <c r="D652" s="211"/>
      <c r="E652" s="211"/>
      <c r="F652" s="211"/>
      <c r="G652" s="211"/>
      <c r="H652" s="211"/>
      <c r="I652" s="211"/>
      <c r="J652" s="211"/>
      <c r="K652" s="211"/>
      <c r="L652" s="211"/>
      <c r="M652" s="211"/>
      <c r="N652" s="211"/>
      <c r="O652" s="211"/>
      <c r="P652" s="211"/>
      <c r="Q652" s="211"/>
      <c r="R652" s="211"/>
      <c r="S652" s="211"/>
      <c r="T652" s="211"/>
      <c r="U652" s="211"/>
      <c r="V652" s="211"/>
      <c r="W652" s="211"/>
      <c r="X652" s="211"/>
      <c r="Y652" s="211"/>
      <c r="Z652" s="211"/>
    </row>
    <row r="653" spans="1:26" ht="15.75" customHeight="1">
      <c r="A653" s="211"/>
      <c r="B653" s="211"/>
      <c r="C653" s="211"/>
      <c r="D653" s="211"/>
      <c r="E653" s="211"/>
      <c r="F653" s="211"/>
      <c r="G653" s="211"/>
      <c r="H653" s="211"/>
      <c r="I653" s="211"/>
      <c r="J653" s="211"/>
      <c r="K653" s="211"/>
      <c r="L653" s="211"/>
      <c r="M653" s="211"/>
      <c r="N653" s="211"/>
      <c r="O653" s="211"/>
      <c r="P653" s="211"/>
      <c r="Q653" s="211"/>
      <c r="R653" s="211"/>
      <c r="S653" s="211"/>
      <c r="T653" s="211"/>
      <c r="U653" s="211"/>
      <c r="V653" s="211"/>
      <c r="W653" s="211"/>
      <c r="X653" s="211"/>
      <c r="Y653" s="211"/>
      <c r="Z653" s="211"/>
    </row>
    <row r="654" spans="1:26" ht="15.75" customHeight="1">
      <c r="A654" s="211"/>
      <c r="B654" s="211"/>
      <c r="C654" s="211"/>
      <c r="D654" s="211"/>
      <c r="E654" s="211"/>
      <c r="F654" s="211"/>
      <c r="G654" s="211"/>
      <c r="H654" s="211"/>
      <c r="I654" s="211"/>
      <c r="J654" s="211"/>
      <c r="K654" s="211"/>
      <c r="L654" s="211"/>
      <c r="M654" s="211"/>
      <c r="N654" s="211"/>
      <c r="O654" s="211"/>
      <c r="P654" s="211"/>
      <c r="Q654" s="211"/>
      <c r="R654" s="211"/>
      <c r="S654" s="211"/>
      <c r="T654" s="211"/>
      <c r="U654" s="211"/>
      <c r="V654" s="211"/>
      <c r="W654" s="211"/>
      <c r="X654" s="211"/>
      <c r="Y654" s="211"/>
      <c r="Z654" s="211"/>
    </row>
    <row r="655" spans="1:26" ht="15.75" customHeight="1">
      <c r="A655" s="211"/>
      <c r="B655" s="211"/>
      <c r="C655" s="211"/>
      <c r="D655" s="211"/>
      <c r="E655" s="211"/>
      <c r="F655" s="211"/>
      <c r="G655" s="211"/>
      <c r="H655" s="211"/>
      <c r="I655" s="211"/>
      <c r="J655" s="211"/>
      <c r="K655" s="211"/>
      <c r="L655" s="211"/>
      <c r="M655" s="211"/>
      <c r="N655" s="211"/>
      <c r="O655" s="211"/>
      <c r="P655" s="211"/>
      <c r="Q655" s="211"/>
      <c r="R655" s="211"/>
      <c r="S655" s="211"/>
      <c r="T655" s="211"/>
      <c r="U655" s="211"/>
      <c r="V655" s="211"/>
      <c r="W655" s="211"/>
      <c r="X655" s="211"/>
      <c r="Y655" s="211"/>
      <c r="Z655" s="211"/>
    </row>
    <row r="656" spans="1:26" ht="15.75" customHeight="1">
      <c r="A656" s="211"/>
      <c r="B656" s="211"/>
      <c r="C656" s="211"/>
      <c r="D656" s="211"/>
      <c r="E656" s="211"/>
      <c r="F656" s="211"/>
      <c r="G656" s="211"/>
      <c r="H656" s="211"/>
      <c r="I656" s="211"/>
      <c r="J656" s="211"/>
      <c r="K656" s="211"/>
      <c r="L656" s="211"/>
      <c r="M656" s="211"/>
      <c r="N656" s="211"/>
      <c r="O656" s="211"/>
      <c r="P656" s="211"/>
      <c r="Q656" s="211"/>
      <c r="R656" s="211"/>
      <c r="S656" s="211"/>
      <c r="T656" s="211"/>
      <c r="U656" s="211"/>
      <c r="V656" s="211"/>
      <c r="W656" s="211"/>
      <c r="X656" s="211"/>
      <c r="Y656" s="211"/>
      <c r="Z656" s="211"/>
    </row>
    <row r="657" spans="1:26" ht="15.75" customHeight="1">
      <c r="A657" s="211"/>
      <c r="B657" s="211"/>
      <c r="C657" s="211"/>
      <c r="D657" s="211"/>
      <c r="E657" s="211"/>
      <c r="F657" s="211"/>
      <c r="G657" s="211"/>
      <c r="H657" s="211"/>
      <c r="I657" s="211"/>
      <c r="J657" s="211"/>
      <c r="K657" s="211"/>
      <c r="L657" s="211"/>
      <c r="M657" s="211"/>
      <c r="N657" s="211"/>
      <c r="O657" s="211"/>
      <c r="P657" s="211"/>
      <c r="Q657" s="211"/>
      <c r="R657" s="211"/>
      <c r="S657" s="211"/>
      <c r="T657" s="211"/>
      <c r="U657" s="211"/>
      <c r="V657" s="211"/>
      <c r="W657" s="211"/>
      <c r="X657" s="211"/>
      <c r="Y657" s="211"/>
      <c r="Z657" s="211"/>
    </row>
    <row r="658" spans="1:26" ht="15.75" customHeight="1">
      <c r="A658" s="211"/>
      <c r="B658" s="211"/>
      <c r="C658" s="211"/>
      <c r="D658" s="211"/>
      <c r="E658" s="211"/>
      <c r="F658" s="211"/>
      <c r="G658" s="211"/>
      <c r="H658" s="211"/>
      <c r="I658" s="211"/>
      <c r="J658" s="211"/>
      <c r="K658" s="211"/>
      <c r="L658" s="211"/>
      <c r="M658" s="211"/>
      <c r="N658" s="211"/>
      <c r="O658" s="211"/>
      <c r="P658" s="211"/>
      <c r="Q658" s="211"/>
      <c r="R658" s="211"/>
      <c r="S658" s="211"/>
      <c r="T658" s="211"/>
      <c r="U658" s="211"/>
      <c r="V658" s="211"/>
      <c r="W658" s="211"/>
      <c r="X658" s="211"/>
      <c r="Y658" s="211"/>
      <c r="Z658" s="211"/>
    </row>
    <row r="659" spans="1:26" ht="15.75" customHeight="1">
      <c r="A659" s="211"/>
      <c r="B659" s="211"/>
      <c r="C659" s="211"/>
      <c r="D659" s="211"/>
      <c r="E659" s="211"/>
      <c r="F659" s="211"/>
      <c r="G659" s="211"/>
      <c r="H659" s="211"/>
      <c r="I659" s="211"/>
      <c r="J659" s="211"/>
      <c r="K659" s="211"/>
      <c r="L659" s="211"/>
      <c r="M659" s="211"/>
      <c r="N659" s="211"/>
      <c r="O659" s="211"/>
      <c r="P659" s="211"/>
      <c r="Q659" s="211"/>
      <c r="R659" s="211"/>
      <c r="S659" s="211"/>
      <c r="T659" s="211"/>
      <c r="U659" s="211"/>
      <c r="V659" s="211"/>
      <c r="W659" s="211"/>
      <c r="X659" s="211"/>
      <c r="Y659" s="211"/>
      <c r="Z659" s="211"/>
    </row>
    <row r="660" spans="1:26" ht="15.75" customHeight="1">
      <c r="A660" s="211"/>
      <c r="B660" s="211"/>
      <c r="C660" s="211"/>
      <c r="D660" s="211"/>
      <c r="E660" s="211"/>
      <c r="F660" s="211"/>
      <c r="G660" s="211"/>
      <c r="H660" s="211"/>
      <c r="I660" s="211"/>
      <c r="J660" s="211"/>
      <c r="K660" s="211"/>
      <c r="L660" s="211"/>
      <c r="M660" s="211"/>
      <c r="N660" s="211"/>
      <c r="O660" s="211"/>
      <c r="P660" s="211"/>
      <c r="Q660" s="211"/>
      <c r="R660" s="211"/>
      <c r="S660" s="211"/>
      <c r="T660" s="211"/>
      <c r="U660" s="211"/>
      <c r="V660" s="211"/>
      <c r="W660" s="211"/>
      <c r="X660" s="211"/>
      <c r="Y660" s="211"/>
      <c r="Z660" s="211"/>
    </row>
    <row r="661" spans="1:26" ht="15.75" customHeight="1">
      <c r="A661" s="211"/>
      <c r="B661" s="211"/>
      <c r="C661" s="211"/>
      <c r="D661" s="211"/>
      <c r="E661" s="211"/>
      <c r="F661" s="211"/>
      <c r="G661" s="211"/>
      <c r="H661" s="211"/>
      <c r="I661" s="211"/>
      <c r="J661" s="211"/>
      <c r="K661" s="211"/>
      <c r="L661" s="211"/>
      <c r="M661" s="211"/>
      <c r="N661" s="211"/>
      <c r="O661" s="211"/>
      <c r="P661" s="211"/>
      <c r="Q661" s="211"/>
      <c r="R661" s="211"/>
      <c r="S661" s="211"/>
      <c r="T661" s="211"/>
      <c r="U661" s="211"/>
      <c r="V661" s="211"/>
      <c r="W661" s="211"/>
      <c r="X661" s="211"/>
      <c r="Y661" s="211"/>
      <c r="Z661" s="211"/>
    </row>
    <row r="662" spans="1:26" ht="15.75" customHeight="1">
      <c r="A662" s="211"/>
      <c r="B662" s="211"/>
      <c r="C662" s="211"/>
      <c r="D662" s="211"/>
      <c r="E662" s="211"/>
      <c r="F662" s="211"/>
      <c r="G662" s="211"/>
      <c r="H662" s="211"/>
      <c r="I662" s="211"/>
      <c r="J662" s="211"/>
      <c r="K662" s="211"/>
      <c r="L662" s="211"/>
      <c r="M662" s="211"/>
      <c r="N662" s="211"/>
      <c r="O662" s="211"/>
      <c r="P662" s="211"/>
      <c r="Q662" s="211"/>
      <c r="R662" s="211"/>
      <c r="S662" s="211"/>
      <c r="T662" s="211"/>
      <c r="U662" s="211"/>
      <c r="V662" s="211"/>
      <c r="W662" s="211"/>
      <c r="X662" s="211"/>
      <c r="Y662" s="211"/>
      <c r="Z662" s="211"/>
    </row>
    <row r="663" spans="1:26" ht="15.75" customHeight="1">
      <c r="A663" s="211"/>
      <c r="B663" s="211"/>
      <c r="C663" s="211"/>
      <c r="D663" s="211"/>
      <c r="E663" s="211"/>
      <c r="F663" s="211"/>
      <c r="G663" s="211"/>
      <c r="H663" s="211"/>
      <c r="I663" s="211"/>
      <c r="J663" s="211"/>
      <c r="K663" s="211"/>
      <c r="L663" s="211"/>
      <c r="M663" s="211"/>
      <c r="N663" s="211"/>
      <c r="O663" s="211"/>
      <c r="P663" s="211"/>
      <c r="Q663" s="211"/>
      <c r="R663" s="211"/>
      <c r="S663" s="211"/>
      <c r="T663" s="211"/>
      <c r="U663" s="211"/>
      <c r="V663" s="211"/>
      <c r="W663" s="211"/>
      <c r="X663" s="211"/>
      <c r="Y663" s="211"/>
      <c r="Z663" s="211"/>
    </row>
    <row r="664" spans="1:26" ht="15.75" customHeight="1">
      <c r="A664" s="211"/>
      <c r="B664" s="211"/>
      <c r="C664" s="211"/>
      <c r="D664" s="211"/>
      <c r="E664" s="211"/>
      <c r="F664" s="211"/>
      <c r="G664" s="211"/>
      <c r="H664" s="211"/>
      <c r="I664" s="211"/>
      <c r="J664" s="211"/>
      <c r="K664" s="211"/>
      <c r="L664" s="211"/>
      <c r="M664" s="211"/>
      <c r="N664" s="211"/>
      <c r="O664" s="211"/>
      <c r="P664" s="211"/>
      <c r="Q664" s="211"/>
      <c r="R664" s="211"/>
      <c r="S664" s="211"/>
      <c r="T664" s="211"/>
      <c r="U664" s="211"/>
      <c r="V664" s="211"/>
      <c r="W664" s="211"/>
      <c r="X664" s="211"/>
      <c r="Y664" s="211"/>
      <c r="Z664" s="211"/>
    </row>
    <row r="665" spans="1:26" ht="15.75" customHeight="1">
      <c r="A665" s="211"/>
      <c r="B665" s="211"/>
      <c r="C665" s="211"/>
      <c r="D665" s="211"/>
      <c r="E665" s="211"/>
      <c r="F665" s="211"/>
      <c r="G665" s="211"/>
      <c r="H665" s="211"/>
      <c r="I665" s="211"/>
      <c r="J665" s="211"/>
      <c r="K665" s="211"/>
      <c r="L665" s="211"/>
      <c r="M665" s="211"/>
      <c r="N665" s="211"/>
      <c r="O665" s="211"/>
      <c r="P665" s="211"/>
      <c r="Q665" s="211"/>
      <c r="R665" s="211"/>
      <c r="S665" s="211"/>
      <c r="T665" s="211"/>
      <c r="U665" s="211"/>
      <c r="V665" s="211"/>
      <c r="W665" s="211"/>
      <c r="X665" s="211"/>
      <c r="Y665" s="211"/>
      <c r="Z665" s="211"/>
    </row>
    <row r="666" spans="1:26" ht="15.75" customHeight="1">
      <c r="A666" s="211"/>
      <c r="B666" s="211"/>
      <c r="C666" s="211"/>
      <c r="D666" s="211"/>
      <c r="E666" s="211"/>
      <c r="F666" s="211"/>
      <c r="G666" s="211"/>
      <c r="H666" s="211"/>
      <c r="I666" s="211"/>
      <c r="J666" s="211"/>
      <c r="K666" s="211"/>
      <c r="L666" s="211"/>
      <c r="M666" s="211"/>
      <c r="N666" s="211"/>
      <c r="O666" s="211"/>
      <c r="P666" s="211"/>
      <c r="Q666" s="211"/>
      <c r="R666" s="211"/>
      <c r="S666" s="211"/>
      <c r="T666" s="211"/>
      <c r="U666" s="211"/>
      <c r="V666" s="211"/>
      <c r="W666" s="211"/>
      <c r="X666" s="211"/>
      <c r="Y666" s="211"/>
      <c r="Z666" s="211"/>
    </row>
    <row r="667" spans="1:26" ht="15.75" customHeight="1">
      <c r="A667" s="211"/>
      <c r="B667" s="211"/>
      <c r="C667" s="211"/>
      <c r="D667" s="211"/>
      <c r="E667" s="211"/>
      <c r="F667" s="211"/>
      <c r="G667" s="211"/>
      <c r="H667" s="211"/>
      <c r="I667" s="211"/>
      <c r="J667" s="211"/>
      <c r="K667" s="211"/>
      <c r="L667" s="211"/>
      <c r="M667" s="211"/>
      <c r="N667" s="211"/>
      <c r="O667" s="211"/>
      <c r="P667" s="211"/>
      <c r="Q667" s="211"/>
      <c r="R667" s="211"/>
      <c r="S667" s="211"/>
      <c r="T667" s="211"/>
      <c r="U667" s="211"/>
      <c r="V667" s="211"/>
      <c r="W667" s="211"/>
      <c r="X667" s="211"/>
      <c r="Y667" s="211"/>
      <c r="Z667" s="211"/>
    </row>
    <row r="668" spans="1:26" ht="15.75" customHeight="1">
      <c r="A668" s="211"/>
      <c r="B668" s="211"/>
      <c r="C668" s="211"/>
      <c r="D668" s="211"/>
      <c r="E668" s="211"/>
      <c r="F668" s="211"/>
      <c r="G668" s="211"/>
      <c r="H668" s="211"/>
      <c r="I668" s="211"/>
      <c r="J668" s="211"/>
      <c r="K668" s="211"/>
      <c r="L668" s="211"/>
      <c r="M668" s="211"/>
      <c r="N668" s="211"/>
      <c r="O668" s="211"/>
      <c r="P668" s="211"/>
      <c r="Q668" s="211"/>
      <c r="R668" s="211"/>
      <c r="S668" s="211"/>
      <c r="T668" s="211"/>
      <c r="U668" s="211"/>
      <c r="V668" s="211"/>
      <c r="W668" s="211"/>
      <c r="X668" s="211"/>
      <c r="Y668" s="211"/>
      <c r="Z668" s="211"/>
    </row>
    <row r="669" spans="1:26" ht="15.75" customHeight="1">
      <c r="A669" s="211"/>
      <c r="B669" s="211"/>
      <c r="C669" s="211"/>
      <c r="D669" s="211"/>
      <c r="E669" s="211"/>
      <c r="F669" s="211"/>
      <c r="G669" s="211"/>
      <c r="H669" s="211"/>
      <c r="I669" s="211"/>
      <c r="J669" s="211"/>
      <c r="K669" s="211"/>
      <c r="L669" s="211"/>
      <c r="M669" s="211"/>
      <c r="N669" s="211"/>
      <c r="O669" s="211"/>
      <c r="P669" s="211"/>
      <c r="Q669" s="211"/>
      <c r="R669" s="211"/>
      <c r="S669" s="211"/>
      <c r="T669" s="211"/>
      <c r="U669" s="211"/>
      <c r="V669" s="211"/>
      <c r="W669" s="211"/>
      <c r="X669" s="211"/>
      <c r="Y669" s="211"/>
      <c r="Z669" s="211"/>
    </row>
    <row r="670" spans="1:26" ht="15.75" customHeight="1">
      <c r="A670" s="211"/>
      <c r="B670" s="211"/>
      <c r="C670" s="211"/>
      <c r="D670" s="211"/>
      <c r="E670" s="211"/>
      <c r="F670" s="211"/>
      <c r="G670" s="211"/>
      <c r="H670" s="211"/>
      <c r="I670" s="211"/>
      <c r="J670" s="211"/>
      <c r="K670" s="211"/>
      <c r="L670" s="211"/>
      <c r="M670" s="211"/>
      <c r="N670" s="211"/>
      <c r="O670" s="211"/>
      <c r="P670" s="211"/>
      <c r="Q670" s="211"/>
      <c r="R670" s="211"/>
      <c r="S670" s="211"/>
      <c r="T670" s="211"/>
      <c r="U670" s="211"/>
      <c r="V670" s="211"/>
      <c r="W670" s="211"/>
      <c r="X670" s="211"/>
      <c r="Y670" s="211"/>
      <c r="Z670" s="211"/>
    </row>
    <row r="671" spans="1:26" ht="15.75" customHeight="1">
      <c r="A671" s="211"/>
      <c r="B671" s="211"/>
      <c r="C671" s="211"/>
      <c r="D671" s="211"/>
      <c r="E671" s="211"/>
      <c r="F671" s="211"/>
      <c r="G671" s="211"/>
      <c r="H671" s="211"/>
      <c r="I671" s="211"/>
      <c r="J671" s="211"/>
      <c r="K671" s="211"/>
      <c r="L671" s="211"/>
      <c r="M671" s="211"/>
      <c r="N671" s="211"/>
      <c r="O671" s="211"/>
      <c r="P671" s="211"/>
      <c r="Q671" s="211"/>
      <c r="R671" s="211"/>
      <c r="S671" s="211"/>
      <c r="T671" s="211"/>
      <c r="U671" s="211"/>
      <c r="V671" s="211"/>
      <c r="W671" s="211"/>
      <c r="X671" s="211"/>
      <c r="Y671" s="211"/>
      <c r="Z671" s="211"/>
    </row>
    <row r="672" spans="1:26" ht="15.75" customHeight="1">
      <c r="A672" s="211"/>
      <c r="B672" s="211"/>
      <c r="C672" s="211"/>
      <c r="D672" s="211"/>
      <c r="E672" s="211"/>
      <c r="F672" s="211"/>
      <c r="G672" s="211"/>
      <c r="H672" s="211"/>
      <c r="I672" s="211"/>
      <c r="J672" s="211"/>
      <c r="K672" s="211"/>
      <c r="L672" s="211"/>
      <c r="M672" s="211"/>
      <c r="N672" s="211"/>
      <c r="O672" s="211"/>
      <c r="P672" s="211"/>
      <c r="Q672" s="211"/>
      <c r="R672" s="211"/>
      <c r="S672" s="211"/>
      <c r="T672" s="211"/>
      <c r="U672" s="211"/>
      <c r="V672" s="211"/>
      <c r="W672" s="211"/>
      <c r="X672" s="211"/>
      <c r="Y672" s="211"/>
      <c r="Z672" s="211"/>
    </row>
    <row r="673" spans="1:26" ht="15.75" customHeight="1">
      <c r="A673" s="211"/>
      <c r="B673" s="211"/>
      <c r="C673" s="211"/>
      <c r="D673" s="211"/>
      <c r="E673" s="211"/>
      <c r="F673" s="211"/>
      <c r="G673" s="211"/>
      <c r="H673" s="211"/>
      <c r="I673" s="211"/>
      <c r="J673" s="211"/>
      <c r="K673" s="211"/>
      <c r="L673" s="211"/>
      <c r="M673" s="211"/>
      <c r="N673" s="211"/>
      <c r="O673" s="211"/>
      <c r="P673" s="211"/>
      <c r="Q673" s="211"/>
      <c r="R673" s="211"/>
      <c r="S673" s="211"/>
      <c r="T673" s="211"/>
      <c r="U673" s="211"/>
      <c r="V673" s="211"/>
      <c r="W673" s="211"/>
      <c r="X673" s="211"/>
      <c r="Y673" s="211"/>
      <c r="Z673" s="211"/>
    </row>
    <row r="674" spans="1:26" ht="15.75" customHeight="1">
      <c r="A674" s="211"/>
      <c r="B674" s="211"/>
      <c r="C674" s="211"/>
      <c r="D674" s="211"/>
      <c r="E674" s="211"/>
      <c r="F674" s="211"/>
      <c r="G674" s="211"/>
      <c r="H674" s="211"/>
      <c r="I674" s="211"/>
      <c r="J674" s="211"/>
      <c r="K674" s="211"/>
      <c r="L674" s="211"/>
      <c r="M674" s="211"/>
      <c r="N674" s="211"/>
      <c r="O674" s="211"/>
      <c r="P674" s="211"/>
      <c r="Q674" s="211"/>
      <c r="R674" s="211"/>
      <c r="S674" s="211"/>
      <c r="T674" s="211"/>
      <c r="U674" s="211"/>
      <c r="V674" s="211"/>
      <c r="W674" s="211"/>
      <c r="X674" s="211"/>
      <c r="Y674" s="211"/>
      <c r="Z674" s="211"/>
    </row>
    <row r="675" spans="1:26" ht="15.75" customHeight="1">
      <c r="A675" s="211"/>
      <c r="B675" s="211"/>
      <c r="C675" s="211"/>
      <c r="D675" s="211"/>
      <c r="E675" s="211"/>
      <c r="F675" s="211"/>
      <c r="G675" s="211"/>
      <c r="H675" s="211"/>
      <c r="I675" s="211"/>
      <c r="J675" s="211"/>
      <c r="K675" s="211"/>
      <c r="L675" s="211"/>
      <c r="M675" s="211"/>
      <c r="N675" s="211"/>
      <c r="O675" s="211"/>
      <c r="P675" s="211"/>
      <c r="Q675" s="211"/>
      <c r="R675" s="211"/>
      <c r="S675" s="211"/>
      <c r="T675" s="211"/>
      <c r="U675" s="211"/>
      <c r="V675" s="211"/>
      <c r="W675" s="211"/>
      <c r="X675" s="211"/>
      <c r="Y675" s="211"/>
      <c r="Z675" s="211"/>
    </row>
    <row r="676" spans="1:26" ht="15.75" customHeight="1">
      <c r="A676" s="211"/>
      <c r="B676" s="211"/>
      <c r="C676" s="211"/>
      <c r="D676" s="211"/>
      <c r="E676" s="211"/>
      <c r="F676" s="211"/>
      <c r="G676" s="211"/>
      <c r="H676" s="211"/>
      <c r="I676" s="211"/>
      <c r="J676" s="211"/>
      <c r="K676" s="211"/>
      <c r="L676" s="211"/>
      <c r="M676" s="211"/>
      <c r="N676" s="211"/>
      <c r="O676" s="211"/>
      <c r="P676" s="211"/>
      <c r="Q676" s="211"/>
      <c r="R676" s="211"/>
      <c r="S676" s="211"/>
      <c r="T676" s="211"/>
      <c r="U676" s="211"/>
      <c r="V676" s="211"/>
      <c r="W676" s="211"/>
      <c r="X676" s="211"/>
      <c r="Y676" s="211"/>
      <c r="Z676" s="211"/>
    </row>
    <row r="677" spans="1:26" ht="15.75" customHeight="1">
      <c r="A677" s="211"/>
      <c r="B677" s="211"/>
      <c r="C677" s="211"/>
      <c r="D677" s="211"/>
      <c r="E677" s="211"/>
      <c r="F677" s="211"/>
      <c r="G677" s="211"/>
      <c r="H677" s="211"/>
      <c r="I677" s="211"/>
      <c r="J677" s="211"/>
      <c r="K677" s="211"/>
      <c r="L677" s="211"/>
      <c r="M677" s="211"/>
      <c r="N677" s="211"/>
      <c r="O677" s="211"/>
      <c r="P677" s="211"/>
      <c r="Q677" s="211"/>
      <c r="R677" s="211"/>
      <c r="S677" s="211"/>
      <c r="T677" s="211"/>
      <c r="U677" s="211"/>
      <c r="V677" s="211"/>
      <c r="W677" s="211"/>
      <c r="X677" s="211"/>
      <c r="Y677" s="211"/>
      <c r="Z677" s="211"/>
    </row>
    <row r="678" spans="1:26" ht="15.75" customHeight="1">
      <c r="A678" s="211"/>
      <c r="B678" s="211"/>
      <c r="C678" s="211"/>
      <c r="D678" s="211"/>
      <c r="E678" s="211"/>
      <c r="F678" s="211"/>
      <c r="G678" s="211"/>
      <c r="H678" s="211"/>
      <c r="I678" s="211"/>
      <c r="J678" s="211"/>
      <c r="K678" s="211"/>
      <c r="L678" s="211"/>
      <c r="M678" s="211"/>
      <c r="N678" s="211"/>
      <c r="O678" s="211"/>
      <c r="P678" s="211"/>
      <c r="Q678" s="211"/>
      <c r="R678" s="211"/>
      <c r="S678" s="211"/>
      <c r="T678" s="211"/>
      <c r="U678" s="211"/>
      <c r="V678" s="211"/>
      <c r="W678" s="211"/>
      <c r="X678" s="211"/>
      <c r="Y678" s="211"/>
      <c r="Z678" s="211"/>
    </row>
    <row r="679" spans="1:26" ht="15.75" customHeight="1">
      <c r="A679" s="211"/>
      <c r="B679" s="211"/>
      <c r="C679" s="211"/>
      <c r="D679" s="211"/>
      <c r="E679" s="211"/>
      <c r="F679" s="211"/>
      <c r="G679" s="211"/>
      <c r="H679" s="211"/>
      <c r="I679" s="211"/>
      <c r="J679" s="211"/>
      <c r="K679" s="211"/>
      <c r="L679" s="211"/>
      <c r="M679" s="211"/>
      <c r="N679" s="211"/>
      <c r="O679" s="211"/>
      <c r="P679" s="211"/>
      <c r="Q679" s="211"/>
      <c r="R679" s="211"/>
      <c r="S679" s="211"/>
      <c r="T679" s="211"/>
      <c r="U679" s="211"/>
      <c r="V679" s="211"/>
      <c r="W679" s="211"/>
      <c r="X679" s="211"/>
      <c r="Y679" s="211"/>
      <c r="Z679" s="211"/>
    </row>
    <row r="680" spans="1:26" ht="15.75" customHeight="1">
      <c r="A680" s="211"/>
      <c r="B680" s="211"/>
      <c r="C680" s="211"/>
      <c r="D680" s="211"/>
      <c r="E680" s="211"/>
      <c r="F680" s="211"/>
      <c r="G680" s="211"/>
      <c r="H680" s="211"/>
      <c r="I680" s="211"/>
      <c r="J680" s="211"/>
      <c r="K680" s="211"/>
      <c r="L680" s="211"/>
      <c r="M680" s="211"/>
      <c r="N680" s="211"/>
      <c r="O680" s="211"/>
      <c r="P680" s="211"/>
      <c r="Q680" s="211"/>
      <c r="R680" s="211"/>
      <c r="S680" s="211"/>
      <c r="T680" s="211"/>
      <c r="U680" s="211"/>
      <c r="V680" s="211"/>
      <c r="W680" s="211"/>
      <c r="X680" s="211"/>
      <c r="Y680" s="211"/>
      <c r="Z680" s="211"/>
    </row>
    <row r="681" spans="1:26" ht="15.75" customHeight="1">
      <c r="A681" s="211"/>
      <c r="B681" s="211"/>
      <c r="C681" s="211"/>
      <c r="D681" s="211"/>
      <c r="E681" s="211"/>
      <c r="F681" s="211"/>
      <c r="G681" s="211"/>
      <c r="H681" s="211"/>
      <c r="I681" s="211"/>
      <c r="J681" s="211"/>
      <c r="K681" s="211"/>
      <c r="L681" s="211"/>
      <c r="M681" s="211"/>
      <c r="N681" s="211"/>
      <c r="O681" s="211"/>
      <c r="P681" s="211"/>
      <c r="Q681" s="211"/>
      <c r="R681" s="211"/>
      <c r="S681" s="211"/>
      <c r="T681" s="211"/>
      <c r="U681" s="211"/>
      <c r="V681" s="211"/>
      <c r="W681" s="211"/>
      <c r="X681" s="211"/>
      <c r="Y681" s="211"/>
      <c r="Z681" s="211"/>
    </row>
    <row r="682" spans="1:26" ht="15.75" customHeight="1">
      <c r="A682" s="211"/>
      <c r="B682" s="211"/>
      <c r="C682" s="211"/>
      <c r="D682" s="211"/>
      <c r="E682" s="211"/>
      <c r="F682" s="211"/>
      <c r="G682" s="211"/>
      <c r="H682" s="211"/>
      <c r="I682" s="211"/>
      <c r="J682" s="211"/>
      <c r="K682" s="211"/>
      <c r="L682" s="211"/>
      <c r="M682" s="211"/>
      <c r="N682" s="211"/>
      <c r="O682" s="211"/>
      <c r="P682" s="211"/>
      <c r="Q682" s="211"/>
      <c r="R682" s="211"/>
      <c r="S682" s="211"/>
      <c r="T682" s="211"/>
      <c r="U682" s="211"/>
      <c r="V682" s="211"/>
      <c r="W682" s="211"/>
      <c r="X682" s="211"/>
      <c r="Y682" s="211"/>
      <c r="Z682" s="211"/>
    </row>
    <row r="683" spans="1:26" ht="15.75" customHeight="1">
      <c r="A683" s="211"/>
      <c r="B683" s="211"/>
      <c r="C683" s="211"/>
      <c r="D683" s="211"/>
      <c r="E683" s="211"/>
      <c r="F683" s="211"/>
      <c r="G683" s="211"/>
      <c r="H683" s="211"/>
      <c r="I683" s="211"/>
      <c r="J683" s="211"/>
      <c r="K683" s="211"/>
      <c r="L683" s="211"/>
      <c r="M683" s="211"/>
      <c r="N683" s="211"/>
      <c r="O683" s="211"/>
      <c r="P683" s="211"/>
      <c r="Q683" s="211"/>
      <c r="R683" s="211"/>
      <c r="S683" s="211"/>
      <c r="T683" s="211"/>
      <c r="U683" s="211"/>
      <c r="V683" s="211"/>
      <c r="W683" s="211"/>
      <c r="X683" s="211"/>
      <c r="Y683" s="211"/>
      <c r="Z683" s="211"/>
    </row>
    <row r="684" spans="1:26" ht="15.75" customHeight="1">
      <c r="A684" s="211"/>
      <c r="B684" s="211"/>
      <c r="C684" s="211"/>
      <c r="D684" s="211"/>
      <c r="E684" s="211"/>
      <c r="F684" s="211"/>
      <c r="G684" s="211"/>
      <c r="H684" s="211"/>
      <c r="I684" s="211"/>
      <c r="J684" s="211"/>
      <c r="K684" s="211"/>
      <c r="L684" s="211"/>
      <c r="M684" s="211"/>
      <c r="N684" s="211"/>
      <c r="O684" s="211"/>
      <c r="P684" s="211"/>
      <c r="Q684" s="211"/>
      <c r="R684" s="211"/>
      <c r="S684" s="211"/>
      <c r="T684" s="211"/>
      <c r="U684" s="211"/>
      <c r="V684" s="211"/>
      <c r="W684" s="211"/>
      <c r="X684" s="211"/>
      <c r="Y684" s="211"/>
      <c r="Z684" s="211"/>
    </row>
    <row r="685" spans="1:26" ht="15.75" customHeight="1">
      <c r="A685" s="211"/>
      <c r="B685" s="211"/>
      <c r="C685" s="211"/>
      <c r="D685" s="211"/>
      <c r="E685" s="211"/>
      <c r="F685" s="211"/>
      <c r="G685" s="211"/>
      <c r="H685" s="211"/>
      <c r="I685" s="211"/>
      <c r="J685" s="211"/>
      <c r="K685" s="211"/>
      <c r="L685" s="211"/>
      <c r="M685" s="211"/>
      <c r="N685" s="211"/>
      <c r="O685" s="211"/>
      <c r="P685" s="211"/>
      <c r="Q685" s="211"/>
      <c r="R685" s="211"/>
      <c r="S685" s="211"/>
      <c r="T685" s="211"/>
      <c r="U685" s="211"/>
      <c r="V685" s="211"/>
      <c r="W685" s="211"/>
      <c r="X685" s="211"/>
      <c r="Y685" s="211"/>
      <c r="Z685" s="211"/>
    </row>
    <row r="686" spans="1:26" ht="15.75" customHeight="1">
      <c r="A686" s="211"/>
      <c r="B686" s="211"/>
      <c r="C686" s="211"/>
      <c r="D686" s="211"/>
      <c r="E686" s="211"/>
      <c r="F686" s="211"/>
      <c r="G686" s="211"/>
      <c r="H686" s="211"/>
      <c r="I686" s="211"/>
      <c r="J686" s="211"/>
      <c r="K686" s="211"/>
      <c r="L686" s="211"/>
      <c r="M686" s="211"/>
      <c r="N686" s="211"/>
      <c r="O686" s="211"/>
      <c r="P686" s="211"/>
      <c r="Q686" s="211"/>
      <c r="R686" s="211"/>
      <c r="S686" s="211"/>
      <c r="T686" s="211"/>
      <c r="U686" s="211"/>
      <c r="V686" s="211"/>
      <c r="W686" s="211"/>
      <c r="X686" s="211"/>
      <c r="Y686" s="211"/>
      <c r="Z686" s="211"/>
    </row>
    <row r="687" spans="1:26" ht="15.75" customHeight="1">
      <c r="A687" s="211"/>
      <c r="B687" s="211"/>
      <c r="C687" s="211"/>
      <c r="D687" s="211"/>
      <c r="E687" s="211"/>
      <c r="F687" s="211"/>
      <c r="G687" s="211"/>
      <c r="H687" s="211"/>
      <c r="I687" s="211"/>
      <c r="J687" s="211"/>
      <c r="K687" s="211"/>
      <c r="L687" s="211"/>
      <c r="M687" s="211"/>
      <c r="N687" s="211"/>
      <c r="O687" s="211"/>
      <c r="P687" s="211"/>
      <c r="Q687" s="211"/>
      <c r="R687" s="211"/>
      <c r="S687" s="211"/>
      <c r="T687" s="211"/>
      <c r="U687" s="211"/>
      <c r="V687" s="211"/>
      <c r="W687" s="211"/>
      <c r="X687" s="211"/>
      <c r="Y687" s="211"/>
      <c r="Z687" s="211"/>
    </row>
    <row r="688" spans="1:26" ht="15.75" customHeight="1">
      <c r="A688" s="211"/>
      <c r="B688" s="211"/>
      <c r="C688" s="211"/>
      <c r="D688" s="211"/>
      <c r="E688" s="211"/>
      <c r="F688" s="211"/>
      <c r="G688" s="211"/>
      <c r="H688" s="211"/>
      <c r="I688" s="211"/>
      <c r="J688" s="211"/>
      <c r="K688" s="211"/>
      <c r="L688" s="211"/>
      <c r="M688" s="211"/>
      <c r="N688" s="211"/>
      <c r="O688" s="211"/>
      <c r="P688" s="211"/>
      <c r="Q688" s="211"/>
      <c r="R688" s="211"/>
      <c r="S688" s="211"/>
      <c r="T688" s="211"/>
      <c r="U688" s="211"/>
      <c r="V688" s="211"/>
      <c r="W688" s="211"/>
      <c r="X688" s="211"/>
      <c r="Y688" s="211"/>
      <c r="Z688" s="211"/>
    </row>
    <row r="689" spans="1:26" ht="15.75" customHeight="1">
      <c r="A689" s="211"/>
      <c r="B689" s="211"/>
      <c r="C689" s="211"/>
      <c r="D689" s="211"/>
      <c r="E689" s="211"/>
      <c r="F689" s="211"/>
      <c r="G689" s="211"/>
      <c r="H689" s="211"/>
      <c r="I689" s="211"/>
      <c r="J689" s="211"/>
      <c r="K689" s="211"/>
      <c r="L689" s="211"/>
      <c r="M689" s="211"/>
      <c r="N689" s="211"/>
      <c r="O689" s="211"/>
      <c r="P689" s="211"/>
      <c r="Q689" s="211"/>
      <c r="R689" s="211"/>
      <c r="S689" s="211"/>
      <c r="T689" s="211"/>
      <c r="U689" s="211"/>
      <c r="V689" s="211"/>
      <c r="W689" s="211"/>
      <c r="X689" s="211"/>
      <c r="Y689" s="211"/>
      <c r="Z689" s="211"/>
    </row>
    <row r="690" spans="1:26" ht="15.75" customHeight="1">
      <c r="A690" s="211"/>
      <c r="B690" s="211"/>
      <c r="C690" s="211"/>
      <c r="D690" s="211"/>
      <c r="E690" s="211"/>
      <c r="F690" s="211"/>
      <c r="G690" s="211"/>
      <c r="H690" s="211"/>
      <c r="I690" s="211"/>
      <c r="J690" s="211"/>
      <c r="K690" s="211"/>
      <c r="L690" s="211"/>
      <c r="M690" s="211"/>
      <c r="N690" s="211"/>
      <c r="O690" s="211"/>
      <c r="P690" s="211"/>
      <c r="Q690" s="211"/>
      <c r="R690" s="211"/>
      <c r="S690" s="211"/>
      <c r="T690" s="211"/>
      <c r="U690" s="211"/>
      <c r="V690" s="211"/>
      <c r="W690" s="211"/>
      <c r="X690" s="211"/>
      <c r="Y690" s="211"/>
      <c r="Z690" s="211"/>
    </row>
    <row r="691" spans="1:26" ht="15.75" customHeight="1">
      <c r="A691" s="211"/>
      <c r="B691" s="211"/>
      <c r="C691" s="211"/>
      <c r="D691" s="211"/>
      <c r="E691" s="211"/>
      <c r="F691" s="211"/>
      <c r="G691" s="211"/>
      <c r="H691" s="211"/>
      <c r="I691" s="211"/>
      <c r="J691" s="211"/>
      <c r="K691" s="211"/>
      <c r="L691" s="211"/>
      <c r="M691" s="211"/>
      <c r="N691" s="211"/>
      <c r="O691" s="211"/>
      <c r="P691" s="211"/>
      <c r="Q691" s="211"/>
      <c r="R691" s="211"/>
      <c r="S691" s="211"/>
      <c r="T691" s="211"/>
      <c r="U691" s="211"/>
      <c r="V691" s="211"/>
      <c r="W691" s="211"/>
      <c r="X691" s="211"/>
      <c r="Y691" s="211"/>
      <c r="Z691" s="211"/>
    </row>
    <row r="692" spans="1:26" ht="15.75" customHeight="1">
      <c r="A692" s="211"/>
      <c r="B692" s="211"/>
      <c r="C692" s="211"/>
      <c r="D692" s="211"/>
      <c r="E692" s="211"/>
      <c r="F692" s="211"/>
      <c r="G692" s="211"/>
      <c r="H692" s="211"/>
      <c r="I692" s="211"/>
      <c r="J692" s="211"/>
      <c r="K692" s="211"/>
      <c r="L692" s="211"/>
      <c r="M692" s="211"/>
      <c r="N692" s="211"/>
      <c r="O692" s="211"/>
      <c r="P692" s="211"/>
      <c r="Q692" s="211"/>
      <c r="R692" s="211"/>
      <c r="S692" s="211"/>
      <c r="T692" s="211"/>
      <c r="U692" s="211"/>
      <c r="V692" s="211"/>
      <c r="W692" s="211"/>
      <c r="X692" s="211"/>
      <c r="Y692" s="211"/>
      <c r="Z692" s="211"/>
    </row>
    <row r="693" spans="1:26" ht="15.75" customHeight="1">
      <c r="A693" s="211"/>
      <c r="B693" s="211"/>
      <c r="C693" s="211"/>
      <c r="D693" s="211"/>
      <c r="E693" s="211"/>
      <c r="F693" s="211"/>
      <c r="G693" s="211"/>
      <c r="H693" s="211"/>
      <c r="I693" s="211"/>
      <c r="J693" s="211"/>
      <c r="K693" s="211"/>
      <c r="L693" s="211"/>
      <c r="M693" s="211"/>
      <c r="N693" s="211"/>
      <c r="O693" s="211"/>
      <c r="P693" s="211"/>
      <c r="Q693" s="211"/>
      <c r="R693" s="211"/>
      <c r="S693" s="211"/>
      <c r="T693" s="211"/>
      <c r="U693" s="211"/>
      <c r="V693" s="211"/>
      <c r="W693" s="211"/>
      <c r="X693" s="211"/>
      <c r="Y693" s="211"/>
      <c r="Z693" s="211"/>
    </row>
    <row r="694" spans="1:26" ht="15.75" customHeight="1">
      <c r="A694" s="211"/>
      <c r="B694" s="211"/>
      <c r="C694" s="211"/>
      <c r="D694" s="211"/>
      <c r="E694" s="211"/>
      <c r="F694" s="211"/>
      <c r="G694" s="211"/>
      <c r="H694" s="211"/>
      <c r="I694" s="211"/>
      <c r="J694" s="211"/>
      <c r="K694" s="211"/>
      <c r="L694" s="211"/>
      <c r="M694" s="211"/>
      <c r="N694" s="211"/>
      <c r="O694" s="211"/>
      <c r="P694" s="211"/>
      <c r="Q694" s="211"/>
      <c r="R694" s="211"/>
      <c r="S694" s="211"/>
      <c r="T694" s="211"/>
      <c r="U694" s="211"/>
      <c r="V694" s="211"/>
      <c r="W694" s="211"/>
      <c r="X694" s="211"/>
      <c r="Y694" s="211"/>
      <c r="Z694" s="211"/>
    </row>
    <row r="695" spans="1:26" ht="15.75" customHeight="1">
      <c r="A695" s="211"/>
      <c r="B695" s="211"/>
      <c r="C695" s="211"/>
      <c r="D695" s="211"/>
      <c r="E695" s="211"/>
      <c r="F695" s="211"/>
      <c r="G695" s="211"/>
      <c r="H695" s="211"/>
      <c r="I695" s="211"/>
      <c r="J695" s="211"/>
      <c r="K695" s="211"/>
      <c r="L695" s="211"/>
      <c r="M695" s="211"/>
      <c r="N695" s="211"/>
      <c r="O695" s="211"/>
      <c r="P695" s="211"/>
      <c r="Q695" s="211"/>
      <c r="R695" s="211"/>
      <c r="S695" s="211"/>
      <c r="T695" s="211"/>
      <c r="U695" s="211"/>
      <c r="V695" s="211"/>
      <c r="W695" s="211"/>
      <c r="X695" s="211"/>
      <c r="Y695" s="211"/>
      <c r="Z695" s="211"/>
    </row>
    <row r="696" spans="1:26" ht="15.75" customHeight="1">
      <c r="A696" s="211"/>
      <c r="B696" s="211"/>
      <c r="C696" s="211"/>
      <c r="D696" s="211"/>
      <c r="E696" s="211"/>
      <c r="F696" s="211"/>
      <c r="G696" s="211"/>
      <c r="H696" s="211"/>
      <c r="I696" s="211"/>
      <c r="J696" s="211"/>
      <c r="K696" s="211"/>
      <c r="L696" s="211"/>
      <c r="M696" s="211"/>
      <c r="N696" s="211"/>
      <c r="O696" s="211"/>
      <c r="P696" s="211"/>
      <c r="Q696" s="211"/>
      <c r="R696" s="211"/>
      <c r="S696" s="211"/>
      <c r="T696" s="211"/>
      <c r="U696" s="211"/>
      <c r="V696" s="211"/>
      <c r="W696" s="211"/>
      <c r="X696" s="211"/>
      <c r="Y696" s="211"/>
      <c r="Z696" s="211"/>
    </row>
    <row r="697" spans="1:26" ht="15.75" customHeight="1">
      <c r="A697" s="211"/>
      <c r="B697" s="211"/>
      <c r="C697" s="211"/>
      <c r="D697" s="211"/>
      <c r="E697" s="211"/>
      <c r="F697" s="211"/>
      <c r="G697" s="211"/>
      <c r="H697" s="211"/>
      <c r="I697" s="211"/>
      <c r="J697" s="211"/>
      <c r="K697" s="211"/>
      <c r="L697" s="211"/>
      <c r="M697" s="211"/>
      <c r="N697" s="211"/>
      <c r="O697" s="211"/>
      <c r="P697" s="211"/>
      <c r="Q697" s="211"/>
      <c r="R697" s="211"/>
      <c r="S697" s="211"/>
      <c r="T697" s="211"/>
      <c r="U697" s="211"/>
      <c r="V697" s="211"/>
      <c r="W697" s="211"/>
      <c r="X697" s="211"/>
      <c r="Y697" s="211"/>
      <c r="Z697" s="211"/>
    </row>
    <row r="698" spans="1:26" ht="15.75" customHeight="1">
      <c r="A698" s="211"/>
      <c r="B698" s="211"/>
      <c r="C698" s="211"/>
      <c r="D698" s="211"/>
      <c r="E698" s="211"/>
      <c r="F698" s="211"/>
      <c r="G698" s="211"/>
      <c r="H698" s="211"/>
      <c r="I698" s="211"/>
      <c r="J698" s="211"/>
      <c r="K698" s="211"/>
      <c r="L698" s="211"/>
      <c r="M698" s="211"/>
      <c r="N698" s="211"/>
      <c r="O698" s="211"/>
      <c r="P698" s="211"/>
      <c r="Q698" s="211"/>
      <c r="R698" s="211"/>
      <c r="S698" s="211"/>
      <c r="T698" s="211"/>
      <c r="U698" s="211"/>
      <c r="V698" s="211"/>
      <c r="W698" s="211"/>
      <c r="X698" s="211"/>
      <c r="Y698" s="211"/>
      <c r="Z698" s="211"/>
    </row>
    <row r="699" spans="1:26" ht="15.75" customHeight="1">
      <c r="A699" s="211"/>
      <c r="B699" s="211"/>
      <c r="C699" s="211"/>
      <c r="D699" s="211"/>
      <c r="E699" s="211"/>
      <c r="F699" s="211"/>
      <c r="G699" s="211"/>
      <c r="H699" s="211"/>
      <c r="I699" s="211"/>
      <c r="J699" s="211"/>
      <c r="K699" s="211"/>
      <c r="L699" s="211"/>
      <c r="M699" s="211"/>
      <c r="N699" s="211"/>
      <c r="O699" s="211"/>
      <c r="P699" s="211"/>
      <c r="Q699" s="211"/>
      <c r="R699" s="211"/>
      <c r="S699" s="211"/>
      <c r="T699" s="211"/>
      <c r="U699" s="211"/>
      <c r="V699" s="211"/>
      <c r="W699" s="211"/>
      <c r="X699" s="211"/>
      <c r="Y699" s="211"/>
      <c r="Z699" s="211"/>
    </row>
    <row r="700" spans="1:26" ht="15.75" customHeight="1">
      <c r="A700" s="211"/>
      <c r="B700" s="211"/>
      <c r="C700" s="211"/>
      <c r="D700" s="211"/>
      <c r="E700" s="211"/>
      <c r="F700" s="211"/>
      <c r="G700" s="211"/>
      <c r="H700" s="211"/>
      <c r="I700" s="211"/>
      <c r="J700" s="211"/>
      <c r="K700" s="211"/>
      <c r="L700" s="211"/>
      <c r="M700" s="211"/>
      <c r="N700" s="211"/>
      <c r="O700" s="211"/>
      <c r="P700" s="211"/>
      <c r="Q700" s="211"/>
      <c r="R700" s="211"/>
      <c r="S700" s="211"/>
      <c r="T700" s="211"/>
      <c r="U700" s="211"/>
      <c r="V700" s="211"/>
      <c r="W700" s="211"/>
      <c r="X700" s="211"/>
      <c r="Y700" s="211"/>
      <c r="Z700" s="211"/>
    </row>
    <row r="701" spans="1:26" ht="15.75" customHeight="1">
      <c r="A701" s="211"/>
      <c r="B701" s="211"/>
      <c r="C701" s="211"/>
      <c r="D701" s="211"/>
      <c r="E701" s="211"/>
      <c r="F701" s="211"/>
      <c r="G701" s="211"/>
      <c r="H701" s="211"/>
      <c r="I701" s="211"/>
      <c r="J701" s="211"/>
      <c r="K701" s="211"/>
      <c r="L701" s="211"/>
      <c r="M701" s="211"/>
      <c r="N701" s="211"/>
      <c r="O701" s="211"/>
      <c r="P701" s="211"/>
      <c r="Q701" s="211"/>
      <c r="R701" s="211"/>
      <c r="S701" s="211"/>
      <c r="T701" s="211"/>
      <c r="U701" s="211"/>
      <c r="V701" s="211"/>
      <c r="W701" s="211"/>
      <c r="X701" s="211"/>
      <c r="Y701" s="211"/>
      <c r="Z701" s="211"/>
    </row>
    <row r="702" spans="1:26" ht="15.75" customHeight="1">
      <c r="A702" s="211"/>
      <c r="B702" s="211"/>
      <c r="C702" s="211"/>
      <c r="D702" s="211"/>
      <c r="E702" s="211"/>
      <c r="F702" s="211"/>
      <c r="G702" s="211"/>
      <c r="H702" s="211"/>
      <c r="I702" s="211"/>
      <c r="J702" s="211"/>
      <c r="K702" s="211"/>
      <c r="L702" s="211"/>
      <c r="M702" s="211"/>
      <c r="N702" s="211"/>
      <c r="O702" s="211"/>
      <c r="P702" s="211"/>
      <c r="Q702" s="211"/>
      <c r="R702" s="211"/>
      <c r="S702" s="211"/>
      <c r="T702" s="211"/>
      <c r="U702" s="211"/>
      <c r="V702" s="211"/>
      <c r="W702" s="211"/>
      <c r="X702" s="211"/>
      <c r="Y702" s="211"/>
      <c r="Z702" s="211"/>
    </row>
    <row r="703" spans="1:26" ht="15.75" customHeight="1">
      <c r="A703" s="211"/>
      <c r="B703" s="211"/>
      <c r="C703" s="211"/>
      <c r="D703" s="211"/>
      <c r="E703" s="211"/>
      <c r="F703" s="211"/>
      <c r="G703" s="211"/>
      <c r="H703" s="211"/>
      <c r="I703" s="211"/>
      <c r="J703" s="211"/>
      <c r="K703" s="211"/>
      <c r="L703" s="211"/>
      <c r="M703" s="211"/>
      <c r="N703" s="211"/>
      <c r="O703" s="211"/>
      <c r="P703" s="211"/>
      <c r="Q703" s="211"/>
      <c r="R703" s="211"/>
      <c r="S703" s="211"/>
      <c r="T703" s="211"/>
      <c r="U703" s="211"/>
      <c r="V703" s="211"/>
      <c r="W703" s="211"/>
      <c r="X703" s="211"/>
      <c r="Y703" s="211"/>
      <c r="Z703" s="211"/>
    </row>
    <row r="704" spans="1:26" ht="15.75" customHeight="1">
      <c r="A704" s="211"/>
      <c r="B704" s="211"/>
      <c r="C704" s="211"/>
      <c r="D704" s="211"/>
      <c r="E704" s="211"/>
      <c r="F704" s="211"/>
      <c r="G704" s="211"/>
      <c r="H704" s="211"/>
      <c r="I704" s="211"/>
      <c r="J704" s="211"/>
      <c r="K704" s="211"/>
      <c r="L704" s="211"/>
      <c r="M704" s="211"/>
      <c r="N704" s="211"/>
      <c r="O704" s="211"/>
      <c r="P704" s="211"/>
      <c r="Q704" s="211"/>
      <c r="R704" s="211"/>
      <c r="S704" s="211"/>
      <c r="T704" s="211"/>
      <c r="U704" s="211"/>
      <c r="V704" s="211"/>
      <c r="W704" s="211"/>
      <c r="X704" s="211"/>
      <c r="Y704" s="211"/>
      <c r="Z704" s="211"/>
    </row>
    <row r="705" spans="1:26" ht="15.75" customHeight="1">
      <c r="A705" s="211"/>
      <c r="B705" s="211"/>
      <c r="C705" s="211"/>
      <c r="D705" s="211"/>
      <c r="E705" s="211"/>
      <c r="F705" s="211"/>
      <c r="G705" s="211"/>
      <c r="H705" s="211"/>
      <c r="I705" s="211"/>
      <c r="J705" s="211"/>
      <c r="K705" s="211"/>
      <c r="L705" s="211"/>
      <c r="M705" s="211"/>
      <c r="N705" s="211"/>
      <c r="O705" s="211"/>
      <c r="P705" s="211"/>
      <c r="Q705" s="211"/>
      <c r="R705" s="211"/>
      <c r="S705" s="211"/>
      <c r="T705" s="211"/>
      <c r="U705" s="211"/>
      <c r="V705" s="211"/>
      <c r="W705" s="211"/>
      <c r="X705" s="211"/>
      <c r="Y705" s="211"/>
      <c r="Z705" s="211"/>
    </row>
    <row r="706" spans="1:26" ht="15.75" customHeight="1">
      <c r="A706" s="211"/>
      <c r="B706" s="211"/>
      <c r="C706" s="211"/>
      <c r="D706" s="211"/>
      <c r="E706" s="211"/>
      <c r="F706" s="211"/>
      <c r="G706" s="211"/>
      <c r="H706" s="211"/>
      <c r="I706" s="211"/>
      <c r="J706" s="211"/>
      <c r="K706" s="211"/>
      <c r="L706" s="211"/>
      <c r="M706" s="211"/>
      <c r="N706" s="211"/>
      <c r="O706" s="211"/>
      <c r="P706" s="211"/>
      <c r="Q706" s="211"/>
      <c r="R706" s="211"/>
      <c r="S706" s="211"/>
      <c r="T706" s="211"/>
      <c r="U706" s="211"/>
      <c r="V706" s="211"/>
      <c r="W706" s="211"/>
      <c r="X706" s="211"/>
      <c r="Y706" s="211"/>
      <c r="Z706" s="211"/>
    </row>
    <row r="707" spans="1:26" ht="15.75" customHeight="1">
      <c r="A707" s="211"/>
      <c r="B707" s="211"/>
      <c r="C707" s="211"/>
      <c r="D707" s="211"/>
      <c r="E707" s="211"/>
      <c r="F707" s="211"/>
      <c r="G707" s="211"/>
      <c r="H707" s="211"/>
      <c r="I707" s="211"/>
      <c r="J707" s="211"/>
      <c r="K707" s="211"/>
      <c r="L707" s="211"/>
      <c r="M707" s="211"/>
      <c r="N707" s="211"/>
      <c r="O707" s="211"/>
      <c r="P707" s="211"/>
      <c r="Q707" s="211"/>
      <c r="R707" s="211"/>
      <c r="S707" s="211"/>
      <c r="T707" s="211"/>
      <c r="U707" s="211"/>
      <c r="V707" s="211"/>
      <c r="W707" s="211"/>
      <c r="X707" s="211"/>
      <c r="Y707" s="211"/>
      <c r="Z707" s="211"/>
    </row>
    <row r="708" spans="1:26" ht="15.75" customHeight="1">
      <c r="A708" s="211"/>
      <c r="B708" s="211"/>
      <c r="C708" s="211"/>
      <c r="D708" s="211"/>
      <c r="E708" s="211"/>
      <c r="F708" s="211"/>
      <c r="G708" s="211"/>
      <c r="H708" s="211"/>
      <c r="I708" s="211"/>
      <c r="J708" s="211"/>
      <c r="K708" s="211"/>
      <c r="L708" s="211"/>
      <c r="M708" s="211"/>
      <c r="N708" s="211"/>
      <c r="O708" s="211"/>
      <c r="P708" s="211"/>
      <c r="Q708" s="211"/>
      <c r="R708" s="211"/>
      <c r="S708" s="211"/>
      <c r="T708" s="211"/>
      <c r="U708" s="211"/>
      <c r="V708" s="211"/>
      <c r="W708" s="211"/>
      <c r="X708" s="211"/>
      <c r="Y708" s="211"/>
      <c r="Z708" s="211"/>
    </row>
    <row r="709" spans="1:26" ht="15.75" customHeight="1">
      <c r="A709" s="211"/>
      <c r="B709" s="211"/>
      <c r="C709" s="211"/>
      <c r="D709" s="211"/>
      <c r="E709" s="211"/>
      <c r="F709" s="211"/>
      <c r="G709" s="211"/>
      <c r="H709" s="211"/>
      <c r="I709" s="211"/>
      <c r="J709" s="211"/>
      <c r="K709" s="211"/>
      <c r="L709" s="211"/>
      <c r="M709" s="211"/>
      <c r="N709" s="211"/>
      <c r="O709" s="211"/>
      <c r="P709" s="211"/>
      <c r="Q709" s="211"/>
      <c r="R709" s="211"/>
      <c r="S709" s="211"/>
      <c r="T709" s="211"/>
      <c r="U709" s="211"/>
      <c r="V709" s="211"/>
      <c r="W709" s="211"/>
      <c r="X709" s="211"/>
      <c r="Y709" s="211"/>
      <c r="Z709" s="211"/>
    </row>
    <row r="710" spans="1:26" ht="15.75" customHeight="1">
      <c r="A710" s="211"/>
      <c r="B710" s="211"/>
      <c r="C710" s="211"/>
      <c r="D710" s="211"/>
      <c r="E710" s="211"/>
      <c r="F710" s="211"/>
      <c r="G710" s="211"/>
      <c r="H710" s="211"/>
      <c r="I710" s="211"/>
      <c r="J710" s="211"/>
      <c r="K710" s="211"/>
      <c r="L710" s="211"/>
      <c r="M710" s="211"/>
      <c r="N710" s="211"/>
      <c r="O710" s="211"/>
      <c r="P710" s="211"/>
      <c r="Q710" s="211"/>
      <c r="R710" s="211"/>
      <c r="S710" s="211"/>
      <c r="T710" s="211"/>
      <c r="U710" s="211"/>
      <c r="V710" s="211"/>
      <c r="W710" s="211"/>
      <c r="X710" s="211"/>
      <c r="Y710" s="211"/>
      <c r="Z710" s="211"/>
    </row>
    <row r="711" spans="1:26" ht="15.75" customHeight="1">
      <c r="A711" s="211"/>
      <c r="B711" s="211"/>
      <c r="C711" s="211"/>
      <c r="D711" s="211"/>
      <c r="E711" s="211"/>
      <c r="F711" s="211"/>
      <c r="G711" s="211"/>
      <c r="H711" s="211"/>
      <c r="I711" s="211"/>
      <c r="J711" s="211"/>
      <c r="K711" s="211"/>
      <c r="L711" s="211"/>
      <c r="M711" s="211"/>
      <c r="N711" s="211"/>
      <c r="O711" s="211"/>
      <c r="P711" s="211"/>
      <c r="Q711" s="211"/>
      <c r="R711" s="211"/>
      <c r="S711" s="211"/>
      <c r="T711" s="211"/>
      <c r="U711" s="211"/>
      <c r="V711" s="211"/>
      <c r="W711" s="211"/>
      <c r="X711" s="211"/>
      <c r="Y711" s="211"/>
      <c r="Z711" s="211"/>
    </row>
    <row r="712" spans="1:26" ht="15.75" customHeight="1">
      <c r="A712" s="211"/>
      <c r="B712" s="211"/>
      <c r="C712" s="211"/>
      <c r="D712" s="211"/>
      <c r="E712" s="211"/>
      <c r="F712" s="211"/>
      <c r="G712" s="211"/>
      <c r="H712" s="211"/>
      <c r="I712" s="211"/>
      <c r="J712" s="211"/>
      <c r="K712" s="211"/>
      <c r="L712" s="211"/>
      <c r="M712" s="211"/>
      <c r="N712" s="211"/>
      <c r="O712" s="211"/>
      <c r="P712" s="211"/>
      <c r="Q712" s="211"/>
      <c r="R712" s="211"/>
      <c r="S712" s="211"/>
      <c r="T712" s="211"/>
      <c r="U712" s="211"/>
      <c r="V712" s="211"/>
      <c r="W712" s="211"/>
      <c r="X712" s="211"/>
      <c r="Y712" s="211"/>
      <c r="Z712" s="211"/>
    </row>
    <row r="713" spans="1:26" ht="15.75" customHeight="1">
      <c r="A713" s="211"/>
      <c r="B713" s="211"/>
      <c r="C713" s="211"/>
      <c r="D713" s="211"/>
      <c r="E713" s="211"/>
      <c r="F713" s="211"/>
      <c r="G713" s="211"/>
      <c r="H713" s="211"/>
      <c r="I713" s="211"/>
      <c r="J713" s="211"/>
      <c r="K713" s="211"/>
      <c r="L713" s="211"/>
      <c r="M713" s="211"/>
      <c r="N713" s="211"/>
      <c r="O713" s="211"/>
      <c r="P713" s="211"/>
      <c r="Q713" s="211"/>
      <c r="R713" s="211"/>
      <c r="S713" s="211"/>
      <c r="T713" s="211"/>
      <c r="U713" s="211"/>
      <c r="V713" s="211"/>
      <c r="W713" s="211"/>
      <c r="X713" s="211"/>
      <c r="Y713" s="211"/>
      <c r="Z713" s="211"/>
    </row>
    <row r="714" spans="1:26" ht="15.75" customHeight="1">
      <c r="A714" s="211"/>
      <c r="B714" s="211"/>
      <c r="C714" s="211"/>
      <c r="D714" s="211"/>
      <c r="E714" s="211"/>
      <c r="F714" s="211"/>
      <c r="G714" s="211"/>
      <c r="H714" s="211"/>
      <c r="I714" s="211"/>
      <c r="J714" s="211"/>
      <c r="K714" s="211"/>
      <c r="L714" s="211"/>
      <c r="M714" s="211"/>
      <c r="N714" s="211"/>
      <c r="O714" s="211"/>
      <c r="P714" s="211"/>
      <c r="Q714" s="211"/>
      <c r="R714" s="211"/>
      <c r="S714" s="211"/>
      <c r="T714" s="211"/>
      <c r="U714" s="211"/>
      <c r="V714" s="211"/>
      <c r="W714" s="211"/>
      <c r="X714" s="211"/>
      <c r="Y714" s="211"/>
      <c r="Z714" s="211"/>
    </row>
    <row r="715" spans="1:26" ht="15.75" customHeight="1">
      <c r="A715" s="211"/>
      <c r="B715" s="211"/>
      <c r="C715" s="211"/>
      <c r="D715" s="211"/>
      <c r="E715" s="211"/>
      <c r="F715" s="211"/>
      <c r="G715" s="211"/>
      <c r="H715" s="211"/>
      <c r="I715" s="211"/>
      <c r="J715" s="211"/>
      <c r="K715" s="211"/>
      <c r="L715" s="211"/>
      <c r="M715" s="211"/>
      <c r="N715" s="211"/>
      <c r="O715" s="211"/>
      <c r="P715" s="211"/>
      <c r="Q715" s="211"/>
      <c r="R715" s="211"/>
      <c r="S715" s="211"/>
      <c r="T715" s="211"/>
      <c r="U715" s="211"/>
      <c r="V715" s="211"/>
      <c r="W715" s="211"/>
      <c r="X715" s="211"/>
      <c r="Y715" s="211"/>
      <c r="Z715" s="211"/>
    </row>
    <row r="716" spans="1:26" ht="15.75" customHeight="1">
      <c r="A716" s="211"/>
      <c r="B716" s="211"/>
      <c r="C716" s="211"/>
      <c r="D716" s="211"/>
      <c r="E716" s="211"/>
      <c r="F716" s="211"/>
      <c r="G716" s="211"/>
      <c r="H716" s="211"/>
      <c r="I716" s="211"/>
      <c r="J716" s="211"/>
      <c r="K716" s="211"/>
      <c r="L716" s="211"/>
      <c r="M716" s="211"/>
      <c r="N716" s="211"/>
      <c r="O716" s="211"/>
      <c r="P716" s="211"/>
      <c r="Q716" s="211"/>
      <c r="R716" s="211"/>
      <c r="S716" s="211"/>
      <c r="T716" s="211"/>
      <c r="U716" s="211"/>
      <c r="V716" s="211"/>
      <c r="W716" s="211"/>
      <c r="X716" s="211"/>
      <c r="Y716" s="211"/>
      <c r="Z716" s="211"/>
    </row>
    <row r="717" spans="1:26" ht="15.75" customHeight="1">
      <c r="A717" s="211"/>
      <c r="B717" s="211"/>
      <c r="C717" s="211"/>
      <c r="D717" s="211"/>
      <c r="E717" s="211"/>
      <c r="F717" s="211"/>
      <c r="G717" s="211"/>
      <c r="H717" s="211"/>
      <c r="I717" s="211"/>
      <c r="J717" s="211"/>
      <c r="K717" s="211"/>
      <c r="L717" s="211"/>
      <c r="M717" s="211"/>
      <c r="N717" s="211"/>
      <c r="O717" s="211"/>
      <c r="P717" s="211"/>
      <c r="Q717" s="211"/>
      <c r="R717" s="211"/>
      <c r="S717" s="211"/>
      <c r="T717" s="211"/>
      <c r="U717" s="211"/>
      <c r="V717" s="211"/>
      <c r="W717" s="211"/>
      <c r="X717" s="211"/>
      <c r="Y717" s="211"/>
      <c r="Z717" s="211"/>
    </row>
    <row r="718" spans="1:26" ht="15.75" customHeight="1">
      <c r="A718" s="211"/>
      <c r="B718" s="211"/>
      <c r="C718" s="211"/>
      <c r="D718" s="211"/>
      <c r="E718" s="211"/>
      <c r="F718" s="211"/>
      <c r="G718" s="211"/>
      <c r="H718" s="211"/>
      <c r="I718" s="211"/>
      <c r="J718" s="211"/>
      <c r="K718" s="211"/>
      <c r="L718" s="211"/>
      <c r="M718" s="211"/>
      <c r="N718" s="211"/>
      <c r="O718" s="211"/>
      <c r="P718" s="211"/>
      <c r="Q718" s="211"/>
      <c r="R718" s="211"/>
      <c r="S718" s="211"/>
      <c r="T718" s="211"/>
      <c r="U718" s="211"/>
      <c r="V718" s="211"/>
      <c r="W718" s="211"/>
      <c r="X718" s="211"/>
      <c r="Y718" s="211"/>
      <c r="Z718" s="211"/>
    </row>
    <row r="719" spans="1:26" ht="15.75" customHeight="1">
      <c r="A719" s="211"/>
      <c r="B719" s="211"/>
      <c r="C719" s="211"/>
      <c r="D719" s="211"/>
      <c r="E719" s="211"/>
      <c r="F719" s="211"/>
      <c r="G719" s="211"/>
      <c r="H719" s="211"/>
      <c r="I719" s="211"/>
      <c r="J719" s="211"/>
      <c r="K719" s="211"/>
      <c r="L719" s="211"/>
      <c r="M719" s="211"/>
      <c r="N719" s="211"/>
      <c r="O719" s="211"/>
      <c r="P719" s="211"/>
      <c r="Q719" s="211"/>
      <c r="R719" s="211"/>
      <c r="S719" s="211"/>
      <c r="T719" s="211"/>
      <c r="U719" s="211"/>
      <c r="V719" s="211"/>
      <c r="W719" s="211"/>
      <c r="X719" s="211"/>
      <c r="Y719" s="211"/>
      <c r="Z719" s="211"/>
    </row>
    <row r="720" spans="1:26" ht="15.75" customHeight="1">
      <c r="A720" s="211"/>
      <c r="B720" s="211"/>
      <c r="C720" s="211"/>
      <c r="D720" s="211"/>
      <c r="E720" s="211"/>
      <c r="F720" s="211"/>
      <c r="G720" s="211"/>
      <c r="H720" s="211"/>
      <c r="I720" s="211"/>
      <c r="J720" s="211"/>
      <c r="K720" s="211"/>
      <c r="L720" s="211"/>
      <c r="M720" s="211"/>
      <c r="N720" s="211"/>
      <c r="O720" s="211"/>
      <c r="P720" s="211"/>
      <c r="Q720" s="211"/>
      <c r="R720" s="211"/>
      <c r="S720" s="211"/>
      <c r="T720" s="211"/>
      <c r="U720" s="211"/>
      <c r="V720" s="211"/>
      <c r="W720" s="211"/>
      <c r="X720" s="211"/>
      <c r="Y720" s="211"/>
      <c r="Z720" s="211"/>
    </row>
    <row r="721" spans="1:26" ht="15.75" customHeight="1">
      <c r="A721" s="211"/>
      <c r="B721" s="211"/>
      <c r="C721" s="211"/>
      <c r="D721" s="211"/>
      <c r="E721" s="211"/>
      <c r="F721" s="211"/>
      <c r="G721" s="211"/>
      <c r="H721" s="211"/>
      <c r="I721" s="211"/>
      <c r="J721" s="211"/>
      <c r="K721" s="211"/>
      <c r="L721" s="211"/>
      <c r="M721" s="211"/>
      <c r="N721" s="211"/>
      <c r="O721" s="211"/>
      <c r="P721" s="211"/>
      <c r="Q721" s="211"/>
      <c r="R721" s="211"/>
      <c r="S721" s="211"/>
      <c r="T721" s="211"/>
      <c r="U721" s="211"/>
      <c r="V721" s="211"/>
      <c r="W721" s="211"/>
      <c r="X721" s="211"/>
      <c r="Y721" s="211"/>
      <c r="Z721" s="211"/>
    </row>
    <row r="722" spans="1:26" ht="15.75" customHeight="1">
      <c r="A722" s="211"/>
      <c r="B722" s="211"/>
      <c r="C722" s="211"/>
      <c r="D722" s="211"/>
      <c r="E722" s="211"/>
      <c r="F722" s="211"/>
      <c r="G722" s="211"/>
      <c r="H722" s="211"/>
      <c r="I722" s="211"/>
      <c r="J722" s="211"/>
      <c r="K722" s="211"/>
      <c r="L722" s="211"/>
      <c r="M722" s="211"/>
      <c r="N722" s="211"/>
      <c r="O722" s="211"/>
      <c r="P722" s="211"/>
      <c r="Q722" s="211"/>
      <c r="R722" s="211"/>
      <c r="S722" s="211"/>
      <c r="T722" s="211"/>
      <c r="U722" s="211"/>
      <c r="V722" s="211"/>
      <c r="W722" s="211"/>
      <c r="X722" s="211"/>
      <c r="Y722" s="211"/>
      <c r="Z722" s="211"/>
    </row>
    <row r="723" spans="1:26" ht="15.75" customHeight="1">
      <c r="A723" s="211"/>
      <c r="B723" s="211"/>
      <c r="C723" s="211"/>
      <c r="D723" s="211"/>
      <c r="E723" s="211"/>
      <c r="F723" s="211"/>
      <c r="G723" s="211"/>
      <c r="H723" s="211"/>
      <c r="I723" s="211"/>
      <c r="J723" s="211"/>
      <c r="K723" s="211"/>
      <c r="L723" s="211"/>
      <c r="M723" s="211"/>
      <c r="N723" s="211"/>
      <c r="O723" s="211"/>
      <c r="P723" s="211"/>
      <c r="Q723" s="211"/>
      <c r="R723" s="211"/>
      <c r="S723" s="211"/>
      <c r="T723" s="211"/>
      <c r="U723" s="211"/>
      <c r="V723" s="211"/>
      <c r="W723" s="211"/>
      <c r="X723" s="211"/>
      <c r="Y723" s="211"/>
      <c r="Z723" s="211"/>
    </row>
    <row r="724" spans="1:26" ht="15.75" customHeight="1">
      <c r="A724" s="211"/>
      <c r="B724" s="211"/>
      <c r="C724" s="211"/>
      <c r="D724" s="211"/>
      <c r="E724" s="211"/>
      <c r="F724" s="211"/>
      <c r="G724" s="211"/>
      <c r="H724" s="211"/>
      <c r="I724" s="211"/>
      <c r="J724" s="211"/>
      <c r="K724" s="211"/>
      <c r="L724" s="211"/>
      <c r="M724" s="211"/>
      <c r="N724" s="211"/>
      <c r="O724" s="211"/>
      <c r="P724" s="211"/>
      <c r="Q724" s="211"/>
      <c r="R724" s="211"/>
      <c r="S724" s="211"/>
      <c r="T724" s="211"/>
      <c r="U724" s="211"/>
      <c r="V724" s="211"/>
      <c r="W724" s="211"/>
      <c r="X724" s="211"/>
      <c r="Y724" s="211"/>
      <c r="Z724" s="211"/>
    </row>
    <row r="725" spans="1:26" ht="15.75" customHeight="1">
      <c r="A725" s="211"/>
      <c r="B725" s="211"/>
      <c r="C725" s="211"/>
      <c r="D725" s="211"/>
      <c r="E725" s="211"/>
      <c r="F725" s="211"/>
      <c r="G725" s="211"/>
      <c r="H725" s="211"/>
      <c r="I725" s="211"/>
      <c r="J725" s="211"/>
      <c r="K725" s="211"/>
      <c r="L725" s="211"/>
      <c r="M725" s="211"/>
      <c r="N725" s="211"/>
      <c r="O725" s="211"/>
      <c r="P725" s="211"/>
      <c r="Q725" s="211"/>
      <c r="R725" s="211"/>
      <c r="S725" s="211"/>
      <c r="T725" s="211"/>
      <c r="U725" s="211"/>
      <c r="V725" s="211"/>
      <c r="W725" s="211"/>
      <c r="X725" s="211"/>
      <c r="Y725" s="211"/>
      <c r="Z725" s="211"/>
    </row>
    <row r="726" spans="1:26" ht="15.75" customHeight="1">
      <c r="A726" s="211"/>
      <c r="B726" s="211"/>
      <c r="C726" s="211"/>
      <c r="D726" s="211"/>
      <c r="E726" s="211"/>
      <c r="F726" s="211"/>
      <c r="G726" s="211"/>
      <c r="H726" s="211"/>
      <c r="I726" s="211"/>
      <c r="J726" s="211"/>
      <c r="K726" s="211"/>
      <c r="L726" s="211"/>
      <c r="M726" s="211"/>
      <c r="N726" s="211"/>
      <c r="O726" s="211"/>
      <c r="P726" s="211"/>
      <c r="Q726" s="211"/>
      <c r="R726" s="211"/>
      <c r="S726" s="211"/>
      <c r="T726" s="211"/>
      <c r="U726" s="211"/>
      <c r="V726" s="211"/>
      <c r="W726" s="211"/>
      <c r="X726" s="211"/>
      <c r="Y726" s="211"/>
      <c r="Z726" s="211"/>
    </row>
    <row r="727" spans="1:26" ht="15.75" customHeight="1">
      <c r="A727" s="211"/>
      <c r="B727" s="211"/>
      <c r="C727" s="211"/>
      <c r="D727" s="211"/>
      <c r="E727" s="211"/>
      <c r="F727" s="211"/>
      <c r="G727" s="211"/>
      <c r="H727" s="211"/>
      <c r="I727" s="211"/>
      <c r="J727" s="211"/>
      <c r="K727" s="211"/>
      <c r="L727" s="211"/>
      <c r="M727" s="211"/>
      <c r="N727" s="211"/>
      <c r="O727" s="211"/>
      <c r="P727" s="211"/>
      <c r="Q727" s="211"/>
      <c r="R727" s="211"/>
      <c r="S727" s="211"/>
      <c r="T727" s="211"/>
      <c r="U727" s="211"/>
      <c r="V727" s="211"/>
      <c r="W727" s="211"/>
      <c r="X727" s="211"/>
      <c r="Y727" s="211"/>
      <c r="Z727" s="211"/>
    </row>
    <row r="728" spans="1:26" ht="15.75" customHeight="1">
      <c r="A728" s="211"/>
      <c r="B728" s="211"/>
      <c r="C728" s="211"/>
      <c r="D728" s="211"/>
      <c r="E728" s="211"/>
      <c r="F728" s="211"/>
      <c r="G728" s="211"/>
      <c r="H728" s="211"/>
      <c r="I728" s="211"/>
      <c r="J728" s="211"/>
      <c r="K728" s="211"/>
      <c r="L728" s="211"/>
      <c r="M728" s="211"/>
      <c r="N728" s="211"/>
      <c r="O728" s="211"/>
      <c r="P728" s="211"/>
      <c r="Q728" s="211"/>
      <c r="R728" s="211"/>
      <c r="S728" s="211"/>
      <c r="T728" s="211"/>
      <c r="U728" s="211"/>
      <c r="V728" s="211"/>
      <c r="W728" s="211"/>
      <c r="X728" s="211"/>
      <c r="Y728" s="211"/>
      <c r="Z728" s="211"/>
    </row>
    <row r="729" spans="1:26" ht="15.75" customHeight="1">
      <c r="A729" s="211"/>
      <c r="B729" s="211"/>
      <c r="C729" s="211"/>
      <c r="D729" s="211"/>
      <c r="E729" s="211"/>
      <c r="F729" s="211"/>
      <c r="G729" s="211"/>
      <c r="H729" s="211"/>
      <c r="I729" s="211"/>
      <c r="J729" s="211"/>
      <c r="K729" s="211"/>
      <c r="L729" s="211"/>
      <c r="M729" s="211"/>
      <c r="N729" s="211"/>
      <c r="O729" s="211"/>
      <c r="P729" s="211"/>
      <c r="Q729" s="211"/>
      <c r="R729" s="211"/>
      <c r="S729" s="211"/>
      <c r="T729" s="211"/>
      <c r="U729" s="211"/>
      <c r="V729" s="211"/>
      <c r="W729" s="211"/>
      <c r="X729" s="211"/>
      <c r="Y729" s="211"/>
      <c r="Z729" s="211"/>
    </row>
    <row r="730" spans="1:26" ht="15.75" customHeight="1">
      <c r="A730" s="211"/>
      <c r="B730" s="211"/>
      <c r="C730" s="211"/>
      <c r="D730" s="211"/>
      <c r="E730" s="211"/>
      <c r="F730" s="211"/>
      <c r="G730" s="211"/>
      <c r="H730" s="211"/>
      <c r="I730" s="211"/>
      <c r="J730" s="211"/>
      <c r="K730" s="211"/>
      <c r="L730" s="211"/>
      <c r="M730" s="211"/>
      <c r="N730" s="211"/>
      <c r="O730" s="211"/>
      <c r="P730" s="211"/>
      <c r="Q730" s="211"/>
      <c r="R730" s="211"/>
      <c r="S730" s="211"/>
      <c r="T730" s="211"/>
      <c r="U730" s="211"/>
      <c r="V730" s="211"/>
      <c r="W730" s="211"/>
      <c r="X730" s="211"/>
      <c r="Y730" s="211"/>
      <c r="Z730" s="211"/>
    </row>
    <row r="731" spans="1:26" ht="15.75" customHeight="1">
      <c r="A731" s="211"/>
      <c r="B731" s="211"/>
      <c r="C731" s="211"/>
      <c r="D731" s="211"/>
      <c r="E731" s="211"/>
      <c r="F731" s="211"/>
      <c r="G731" s="211"/>
      <c r="H731" s="211"/>
      <c r="I731" s="211"/>
      <c r="J731" s="211"/>
      <c r="K731" s="211"/>
      <c r="L731" s="211"/>
      <c r="M731" s="211"/>
      <c r="N731" s="211"/>
      <c r="O731" s="211"/>
      <c r="P731" s="211"/>
      <c r="Q731" s="211"/>
      <c r="R731" s="211"/>
      <c r="S731" s="211"/>
      <c r="T731" s="211"/>
      <c r="U731" s="211"/>
      <c r="V731" s="211"/>
      <c r="W731" s="211"/>
      <c r="X731" s="211"/>
      <c r="Y731" s="211"/>
      <c r="Z731" s="211"/>
    </row>
    <row r="732" spans="1:26" ht="15.75" customHeight="1">
      <c r="A732" s="211"/>
      <c r="B732" s="211"/>
      <c r="C732" s="211"/>
      <c r="D732" s="211"/>
      <c r="E732" s="211"/>
      <c r="F732" s="211"/>
      <c r="G732" s="211"/>
      <c r="H732" s="211"/>
      <c r="I732" s="211"/>
      <c r="J732" s="211"/>
      <c r="K732" s="211"/>
      <c r="L732" s="211"/>
      <c r="M732" s="211"/>
      <c r="N732" s="211"/>
      <c r="O732" s="211"/>
      <c r="P732" s="211"/>
      <c r="Q732" s="211"/>
      <c r="R732" s="211"/>
      <c r="S732" s="211"/>
      <c r="T732" s="211"/>
      <c r="U732" s="211"/>
      <c r="V732" s="211"/>
      <c r="W732" s="211"/>
      <c r="X732" s="211"/>
      <c r="Y732" s="211"/>
      <c r="Z732" s="211"/>
    </row>
    <row r="733" spans="1:26" ht="15.75" customHeight="1">
      <c r="A733" s="211"/>
      <c r="B733" s="211"/>
      <c r="C733" s="211"/>
      <c r="D733" s="211"/>
      <c r="E733" s="211"/>
      <c r="F733" s="211"/>
      <c r="G733" s="211"/>
      <c r="H733" s="211"/>
      <c r="I733" s="211"/>
      <c r="J733" s="211"/>
      <c r="K733" s="211"/>
      <c r="L733" s="211"/>
      <c r="M733" s="211"/>
      <c r="N733" s="211"/>
      <c r="O733" s="211"/>
      <c r="P733" s="211"/>
      <c r="Q733" s="211"/>
      <c r="R733" s="211"/>
      <c r="S733" s="211"/>
      <c r="T733" s="211"/>
      <c r="U733" s="211"/>
      <c r="V733" s="211"/>
      <c r="W733" s="211"/>
      <c r="X733" s="211"/>
      <c r="Y733" s="211"/>
      <c r="Z733" s="211"/>
    </row>
    <row r="734" spans="1:26" ht="15.75" customHeight="1">
      <c r="A734" s="211"/>
      <c r="B734" s="211"/>
      <c r="C734" s="211"/>
      <c r="D734" s="211"/>
      <c r="E734" s="211"/>
      <c r="F734" s="211"/>
      <c r="G734" s="211"/>
      <c r="H734" s="211"/>
      <c r="I734" s="211"/>
      <c r="J734" s="211"/>
      <c r="K734" s="211"/>
      <c r="L734" s="211"/>
      <c r="M734" s="211"/>
      <c r="N734" s="211"/>
      <c r="O734" s="211"/>
      <c r="P734" s="211"/>
      <c r="Q734" s="211"/>
      <c r="R734" s="211"/>
      <c r="S734" s="211"/>
      <c r="T734" s="211"/>
      <c r="U734" s="211"/>
      <c r="V734" s="211"/>
      <c r="W734" s="211"/>
      <c r="X734" s="211"/>
      <c r="Y734" s="211"/>
      <c r="Z734" s="211"/>
    </row>
    <row r="735" spans="1:26" ht="15.75" customHeight="1">
      <c r="A735" s="211"/>
      <c r="B735" s="211"/>
      <c r="C735" s="211"/>
      <c r="D735" s="211"/>
      <c r="E735" s="211"/>
      <c r="F735" s="211"/>
      <c r="G735" s="211"/>
      <c r="H735" s="211"/>
      <c r="I735" s="211"/>
      <c r="J735" s="211"/>
      <c r="K735" s="211"/>
      <c r="L735" s="211"/>
      <c r="M735" s="211"/>
      <c r="N735" s="211"/>
      <c r="O735" s="211"/>
      <c r="P735" s="211"/>
      <c r="Q735" s="211"/>
      <c r="R735" s="211"/>
      <c r="S735" s="211"/>
      <c r="T735" s="211"/>
      <c r="U735" s="211"/>
      <c r="V735" s="211"/>
      <c r="W735" s="211"/>
      <c r="X735" s="211"/>
      <c r="Y735" s="211"/>
      <c r="Z735" s="211"/>
    </row>
    <row r="736" spans="1:26" ht="15.75" customHeight="1">
      <c r="A736" s="211"/>
      <c r="B736" s="211"/>
      <c r="C736" s="211"/>
      <c r="D736" s="211"/>
      <c r="E736" s="211"/>
      <c r="F736" s="211"/>
      <c r="G736" s="211"/>
      <c r="H736" s="211"/>
      <c r="I736" s="211"/>
      <c r="J736" s="211"/>
      <c r="K736" s="211"/>
      <c r="L736" s="211"/>
      <c r="M736" s="211"/>
      <c r="N736" s="211"/>
      <c r="O736" s="211"/>
      <c r="P736" s="211"/>
      <c r="Q736" s="211"/>
      <c r="R736" s="211"/>
      <c r="S736" s="211"/>
      <c r="T736" s="211"/>
      <c r="U736" s="211"/>
      <c r="V736" s="211"/>
      <c r="W736" s="211"/>
      <c r="X736" s="211"/>
      <c r="Y736" s="211"/>
      <c r="Z736" s="211"/>
    </row>
    <row r="737" spans="1:26" ht="15.75" customHeight="1">
      <c r="A737" s="211"/>
      <c r="B737" s="211"/>
      <c r="C737" s="211"/>
      <c r="D737" s="211"/>
      <c r="E737" s="211"/>
      <c r="F737" s="211"/>
      <c r="G737" s="211"/>
      <c r="H737" s="211"/>
      <c r="I737" s="211"/>
      <c r="J737" s="211"/>
      <c r="K737" s="211"/>
      <c r="L737" s="211"/>
      <c r="M737" s="211"/>
      <c r="N737" s="211"/>
      <c r="O737" s="211"/>
      <c r="P737" s="211"/>
      <c r="Q737" s="211"/>
      <c r="R737" s="211"/>
      <c r="S737" s="211"/>
      <c r="T737" s="211"/>
      <c r="U737" s="211"/>
      <c r="V737" s="211"/>
      <c r="W737" s="211"/>
      <c r="X737" s="211"/>
      <c r="Y737" s="211"/>
      <c r="Z737" s="211"/>
    </row>
    <row r="738" spans="1:26" ht="15.75" customHeight="1">
      <c r="A738" s="211"/>
      <c r="B738" s="211"/>
      <c r="C738" s="211"/>
      <c r="D738" s="211"/>
      <c r="E738" s="211"/>
      <c r="F738" s="211"/>
      <c r="G738" s="211"/>
      <c r="H738" s="211"/>
      <c r="I738" s="211"/>
      <c r="J738" s="211"/>
      <c r="K738" s="211"/>
      <c r="L738" s="211"/>
      <c r="M738" s="211"/>
      <c r="N738" s="211"/>
      <c r="O738" s="211"/>
      <c r="P738" s="211"/>
      <c r="Q738" s="211"/>
      <c r="R738" s="211"/>
      <c r="S738" s="211"/>
      <c r="T738" s="211"/>
      <c r="U738" s="211"/>
      <c r="V738" s="211"/>
      <c r="W738" s="211"/>
      <c r="X738" s="211"/>
      <c r="Y738" s="211"/>
      <c r="Z738" s="211"/>
    </row>
    <row r="739" spans="1:26" ht="15.75" customHeight="1">
      <c r="A739" s="211"/>
      <c r="B739" s="211"/>
      <c r="C739" s="211"/>
      <c r="D739" s="211"/>
      <c r="E739" s="211"/>
      <c r="F739" s="211"/>
      <c r="G739" s="211"/>
      <c r="H739" s="211"/>
      <c r="I739" s="211"/>
      <c r="J739" s="211"/>
      <c r="K739" s="211"/>
      <c r="L739" s="211"/>
      <c r="M739" s="211"/>
      <c r="N739" s="211"/>
      <c r="O739" s="211"/>
      <c r="P739" s="211"/>
      <c r="Q739" s="211"/>
      <c r="R739" s="211"/>
      <c r="S739" s="211"/>
      <c r="T739" s="211"/>
      <c r="U739" s="211"/>
      <c r="V739" s="211"/>
      <c r="W739" s="211"/>
      <c r="X739" s="211"/>
      <c r="Y739" s="211"/>
      <c r="Z739" s="211"/>
    </row>
    <row r="740" spans="1:26" ht="15.75" customHeight="1">
      <c r="A740" s="211"/>
      <c r="B740" s="211"/>
      <c r="C740" s="211"/>
      <c r="D740" s="211"/>
      <c r="E740" s="211"/>
      <c r="F740" s="211"/>
      <c r="G740" s="211"/>
      <c r="H740" s="211"/>
      <c r="I740" s="211"/>
      <c r="J740" s="211"/>
      <c r="K740" s="211"/>
      <c r="L740" s="211"/>
      <c r="M740" s="211"/>
      <c r="N740" s="211"/>
      <c r="O740" s="211"/>
      <c r="P740" s="211"/>
      <c r="Q740" s="211"/>
      <c r="R740" s="211"/>
      <c r="S740" s="211"/>
      <c r="T740" s="211"/>
      <c r="U740" s="211"/>
      <c r="V740" s="211"/>
      <c r="W740" s="211"/>
      <c r="X740" s="211"/>
      <c r="Y740" s="211"/>
      <c r="Z740" s="211"/>
    </row>
    <row r="741" spans="1:26" ht="15.75" customHeight="1">
      <c r="A741" s="211"/>
      <c r="B741" s="211"/>
      <c r="C741" s="211"/>
      <c r="D741" s="211"/>
      <c r="E741" s="211"/>
      <c r="F741" s="211"/>
      <c r="G741" s="211"/>
      <c r="H741" s="211"/>
      <c r="I741" s="211"/>
      <c r="J741" s="211"/>
      <c r="K741" s="211"/>
      <c r="L741" s="211"/>
      <c r="M741" s="211"/>
      <c r="N741" s="211"/>
      <c r="O741" s="211"/>
      <c r="P741" s="211"/>
      <c r="Q741" s="211"/>
      <c r="R741" s="211"/>
      <c r="S741" s="211"/>
      <c r="T741" s="211"/>
      <c r="U741" s="211"/>
      <c r="V741" s="211"/>
      <c r="W741" s="211"/>
      <c r="X741" s="211"/>
      <c r="Y741" s="211"/>
      <c r="Z741" s="211"/>
    </row>
    <row r="742" spans="1:26" ht="15.75" customHeight="1">
      <c r="A742" s="211"/>
      <c r="B742" s="211"/>
      <c r="C742" s="211"/>
      <c r="D742" s="211"/>
      <c r="E742" s="211"/>
      <c r="F742" s="211"/>
      <c r="G742" s="211"/>
      <c r="H742" s="211"/>
      <c r="I742" s="211"/>
      <c r="J742" s="211"/>
      <c r="K742" s="211"/>
      <c r="L742" s="211"/>
      <c r="M742" s="211"/>
      <c r="N742" s="211"/>
      <c r="O742" s="211"/>
      <c r="P742" s="211"/>
      <c r="Q742" s="211"/>
      <c r="R742" s="211"/>
      <c r="S742" s="211"/>
      <c r="T742" s="211"/>
      <c r="U742" s="211"/>
      <c r="V742" s="211"/>
      <c r="W742" s="211"/>
      <c r="X742" s="211"/>
      <c r="Y742" s="211"/>
      <c r="Z742" s="211"/>
    </row>
    <row r="743" spans="1:26" ht="15.75" customHeight="1">
      <c r="A743" s="211"/>
      <c r="B743" s="211"/>
      <c r="C743" s="211"/>
      <c r="D743" s="211"/>
      <c r="E743" s="211"/>
      <c r="F743" s="211"/>
      <c r="G743" s="211"/>
      <c r="H743" s="211"/>
      <c r="I743" s="211"/>
      <c r="J743" s="211"/>
      <c r="K743" s="211"/>
      <c r="L743" s="211"/>
      <c r="M743" s="211"/>
      <c r="N743" s="211"/>
      <c r="O743" s="211"/>
      <c r="P743" s="211"/>
      <c r="Q743" s="211"/>
      <c r="R743" s="211"/>
      <c r="S743" s="211"/>
      <c r="T743" s="211"/>
      <c r="U743" s="211"/>
      <c r="V743" s="211"/>
      <c r="W743" s="211"/>
      <c r="X743" s="211"/>
      <c r="Y743" s="211"/>
      <c r="Z743" s="211"/>
    </row>
    <row r="744" spans="1:26" ht="15.75" customHeight="1">
      <c r="A744" s="211"/>
      <c r="B744" s="211"/>
      <c r="C744" s="211"/>
      <c r="D744" s="211"/>
      <c r="E744" s="211"/>
      <c r="F744" s="211"/>
      <c r="G744" s="211"/>
      <c r="H744" s="211"/>
      <c r="I744" s="211"/>
      <c r="J744" s="211"/>
      <c r="K744" s="211"/>
      <c r="L744" s="211"/>
      <c r="M744" s="211"/>
      <c r="N744" s="211"/>
      <c r="O744" s="211"/>
      <c r="P744" s="211"/>
      <c r="Q744" s="211"/>
      <c r="R744" s="211"/>
      <c r="S744" s="211"/>
      <c r="T744" s="211"/>
      <c r="U744" s="211"/>
      <c r="V744" s="211"/>
      <c r="W744" s="211"/>
      <c r="X744" s="211"/>
      <c r="Y744" s="211"/>
      <c r="Z744" s="211"/>
    </row>
    <row r="745" spans="1:26" ht="15.75" customHeight="1">
      <c r="A745" s="211"/>
      <c r="B745" s="211"/>
      <c r="C745" s="211"/>
      <c r="D745" s="211"/>
      <c r="E745" s="211"/>
      <c r="F745" s="211"/>
      <c r="G745" s="211"/>
      <c r="H745" s="211"/>
      <c r="I745" s="211"/>
      <c r="J745" s="211"/>
      <c r="K745" s="211"/>
      <c r="L745" s="211"/>
      <c r="M745" s="211"/>
      <c r="N745" s="211"/>
      <c r="O745" s="211"/>
      <c r="P745" s="211"/>
      <c r="Q745" s="211"/>
      <c r="R745" s="211"/>
      <c r="S745" s="211"/>
      <c r="T745" s="211"/>
      <c r="U745" s="211"/>
      <c r="V745" s="211"/>
      <c r="W745" s="211"/>
      <c r="X745" s="211"/>
      <c r="Y745" s="211"/>
      <c r="Z745" s="211"/>
    </row>
    <row r="746" spans="1:26" ht="15.75" customHeight="1">
      <c r="A746" s="211"/>
      <c r="B746" s="211"/>
      <c r="C746" s="211"/>
      <c r="D746" s="211"/>
      <c r="E746" s="211"/>
      <c r="F746" s="211"/>
      <c r="G746" s="211"/>
      <c r="H746" s="211"/>
      <c r="I746" s="211"/>
      <c r="J746" s="211"/>
      <c r="K746" s="211"/>
      <c r="L746" s="211"/>
      <c r="M746" s="211"/>
      <c r="N746" s="211"/>
      <c r="O746" s="211"/>
      <c r="P746" s="211"/>
      <c r="Q746" s="211"/>
      <c r="R746" s="211"/>
      <c r="S746" s="211"/>
      <c r="T746" s="211"/>
      <c r="U746" s="211"/>
      <c r="V746" s="211"/>
      <c r="W746" s="211"/>
      <c r="X746" s="211"/>
      <c r="Y746" s="211"/>
      <c r="Z746" s="211"/>
    </row>
    <row r="747" spans="1:26" ht="15.75" customHeight="1">
      <c r="A747" s="211"/>
      <c r="B747" s="211"/>
      <c r="C747" s="211"/>
      <c r="D747" s="211"/>
      <c r="E747" s="211"/>
      <c r="F747" s="211"/>
      <c r="G747" s="211"/>
      <c r="H747" s="211"/>
      <c r="I747" s="211"/>
      <c r="J747" s="211"/>
      <c r="K747" s="211"/>
      <c r="L747" s="211"/>
      <c r="M747" s="211"/>
      <c r="N747" s="211"/>
      <c r="O747" s="211"/>
      <c r="P747" s="211"/>
      <c r="Q747" s="211"/>
      <c r="R747" s="211"/>
      <c r="S747" s="211"/>
      <c r="T747" s="211"/>
      <c r="U747" s="211"/>
      <c r="V747" s="211"/>
      <c r="W747" s="211"/>
      <c r="X747" s="211"/>
      <c r="Y747" s="211"/>
      <c r="Z747" s="211"/>
    </row>
    <row r="748" spans="1:26" ht="15.75" customHeight="1">
      <c r="A748" s="211"/>
      <c r="B748" s="211"/>
      <c r="C748" s="211"/>
      <c r="D748" s="211"/>
      <c r="E748" s="211"/>
      <c r="F748" s="211"/>
      <c r="G748" s="211"/>
      <c r="H748" s="211"/>
      <c r="I748" s="211"/>
      <c r="J748" s="211"/>
      <c r="K748" s="211"/>
      <c r="L748" s="211"/>
      <c r="M748" s="211"/>
      <c r="N748" s="211"/>
      <c r="O748" s="211"/>
      <c r="P748" s="211"/>
      <c r="Q748" s="211"/>
      <c r="R748" s="211"/>
      <c r="S748" s="211"/>
      <c r="T748" s="211"/>
      <c r="U748" s="211"/>
      <c r="V748" s="211"/>
      <c r="W748" s="211"/>
      <c r="X748" s="211"/>
      <c r="Y748" s="211"/>
      <c r="Z748" s="211"/>
    </row>
    <row r="749" spans="1:26" ht="15.75" customHeight="1">
      <c r="A749" s="211"/>
      <c r="B749" s="211"/>
      <c r="C749" s="211"/>
      <c r="D749" s="211"/>
      <c r="E749" s="211"/>
      <c r="F749" s="211"/>
      <c r="G749" s="211"/>
      <c r="H749" s="211"/>
      <c r="I749" s="211"/>
      <c r="J749" s="211"/>
      <c r="K749" s="211"/>
      <c r="L749" s="211"/>
      <c r="M749" s="211"/>
      <c r="N749" s="211"/>
      <c r="O749" s="211"/>
      <c r="P749" s="211"/>
      <c r="Q749" s="211"/>
      <c r="R749" s="211"/>
      <c r="S749" s="211"/>
      <c r="T749" s="211"/>
      <c r="U749" s="211"/>
      <c r="V749" s="211"/>
      <c r="W749" s="211"/>
      <c r="X749" s="211"/>
      <c r="Y749" s="211"/>
      <c r="Z749" s="211"/>
    </row>
    <row r="750" spans="1:26" ht="15.75" customHeight="1">
      <c r="A750" s="211"/>
      <c r="B750" s="211"/>
      <c r="C750" s="211"/>
      <c r="D750" s="211"/>
      <c r="E750" s="211"/>
      <c r="F750" s="211"/>
      <c r="G750" s="211"/>
      <c r="H750" s="211"/>
      <c r="I750" s="211"/>
      <c r="J750" s="211"/>
      <c r="K750" s="211"/>
      <c r="L750" s="211"/>
      <c r="M750" s="211"/>
      <c r="N750" s="211"/>
      <c r="O750" s="211"/>
      <c r="P750" s="211"/>
      <c r="Q750" s="211"/>
      <c r="R750" s="211"/>
      <c r="S750" s="211"/>
      <c r="T750" s="211"/>
      <c r="U750" s="211"/>
      <c r="V750" s="211"/>
      <c r="W750" s="211"/>
      <c r="X750" s="211"/>
      <c r="Y750" s="211"/>
      <c r="Z750" s="211"/>
    </row>
    <row r="751" spans="1:26" ht="15.75" customHeight="1">
      <c r="A751" s="211"/>
      <c r="B751" s="211"/>
      <c r="C751" s="211"/>
      <c r="D751" s="211"/>
      <c r="E751" s="211"/>
      <c r="F751" s="211"/>
      <c r="G751" s="211"/>
      <c r="H751" s="211"/>
      <c r="I751" s="211"/>
      <c r="J751" s="211"/>
      <c r="K751" s="211"/>
      <c r="L751" s="211"/>
      <c r="M751" s="211"/>
      <c r="N751" s="211"/>
      <c r="O751" s="211"/>
      <c r="P751" s="211"/>
      <c r="Q751" s="211"/>
      <c r="R751" s="211"/>
      <c r="S751" s="211"/>
      <c r="T751" s="211"/>
      <c r="U751" s="211"/>
      <c r="V751" s="211"/>
      <c r="W751" s="211"/>
      <c r="X751" s="211"/>
      <c r="Y751" s="211"/>
      <c r="Z751" s="211"/>
    </row>
    <row r="752" spans="1:26" ht="15.75" customHeight="1">
      <c r="A752" s="211"/>
      <c r="B752" s="211"/>
      <c r="C752" s="211"/>
      <c r="D752" s="211"/>
      <c r="E752" s="211"/>
      <c r="F752" s="211"/>
      <c r="G752" s="211"/>
      <c r="H752" s="211"/>
      <c r="I752" s="211"/>
      <c r="J752" s="211"/>
      <c r="K752" s="211"/>
      <c r="L752" s="211"/>
      <c r="M752" s="211"/>
      <c r="N752" s="211"/>
      <c r="O752" s="211"/>
      <c r="P752" s="211"/>
      <c r="Q752" s="211"/>
      <c r="R752" s="211"/>
      <c r="S752" s="211"/>
      <c r="T752" s="211"/>
      <c r="U752" s="211"/>
      <c r="V752" s="211"/>
      <c r="W752" s="211"/>
      <c r="X752" s="211"/>
      <c r="Y752" s="211"/>
      <c r="Z752" s="211"/>
    </row>
    <row r="753" spans="1:26" ht="15.75" customHeight="1">
      <c r="A753" s="211"/>
      <c r="B753" s="211"/>
      <c r="C753" s="211"/>
      <c r="D753" s="211"/>
      <c r="E753" s="211"/>
      <c r="F753" s="211"/>
      <c r="G753" s="211"/>
      <c r="H753" s="211"/>
      <c r="I753" s="211"/>
      <c r="J753" s="211"/>
      <c r="K753" s="211"/>
      <c r="L753" s="211"/>
      <c r="M753" s="211"/>
      <c r="N753" s="211"/>
      <c r="O753" s="211"/>
      <c r="P753" s="211"/>
      <c r="Q753" s="211"/>
      <c r="R753" s="211"/>
      <c r="S753" s="211"/>
      <c r="T753" s="211"/>
      <c r="U753" s="211"/>
      <c r="V753" s="211"/>
      <c r="W753" s="211"/>
      <c r="X753" s="211"/>
      <c r="Y753" s="211"/>
      <c r="Z753" s="211"/>
    </row>
    <row r="754" spans="1:26" ht="15.75" customHeight="1">
      <c r="A754" s="211"/>
      <c r="B754" s="211"/>
      <c r="C754" s="211"/>
      <c r="D754" s="211"/>
      <c r="E754" s="211"/>
      <c r="F754" s="211"/>
      <c r="G754" s="211"/>
      <c r="H754" s="211"/>
      <c r="I754" s="211"/>
      <c r="J754" s="211"/>
      <c r="K754" s="211"/>
      <c r="L754" s="211"/>
      <c r="M754" s="211"/>
      <c r="N754" s="211"/>
      <c r="O754" s="211"/>
      <c r="P754" s="211"/>
      <c r="Q754" s="211"/>
      <c r="R754" s="211"/>
      <c r="S754" s="211"/>
      <c r="T754" s="211"/>
      <c r="U754" s="211"/>
      <c r="V754" s="211"/>
      <c r="W754" s="211"/>
      <c r="X754" s="211"/>
      <c r="Y754" s="211"/>
      <c r="Z754" s="211"/>
    </row>
    <row r="755" spans="1:26" ht="15.75" customHeight="1">
      <c r="A755" s="211"/>
      <c r="B755" s="211"/>
      <c r="C755" s="211"/>
      <c r="D755" s="211"/>
      <c r="E755" s="211"/>
      <c r="F755" s="211"/>
      <c r="G755" s="211"/>
      <c r="H755" s="211"/>
      <c r="I755" s="211"/>
      <c r="J755" s="211"/>
      <c r="K755" s="211"/>
      <c r="L755" s="211"/>
      <c r="M755" s="211"/>
      <c r="N755" s="211"/>
      <c r="O755" s="211"/>
      <c r="P755" s="211"/>
      <c r="Q755" s="211"/>
      <c r="R755" s="211"/>
      <c r="S755" s="211"/>
      <c r="T755" s="211"/>
      <c r="U755" s="211"/>
      <c r="V755" s="211"/>
      <c r="W755" s="211"/>
      <c r="X755" s="211"/>
      <c r="Y755" s="211"/>
      <c r="Z755" s="211"/>
    </row>
    <row r="756" spans="1:26" ht="15.75" customHeight="1">
      <c r="A756" s="211"/>
      <c r="B756" s="211"/>
      <c r="C756" s="211"/>
      <c r="D756" s="211"/>
      <c r="E756" s="211"/>
      <c r="F756" s="211"/>
      <c r="G756" s="211"/>
      <c r="H756" s="211"/>
      <c r="I756" s="211"/>
      <c r="J756" s="211"/>
      <c r="K756" s="211"/>
      <c r="L756" s="211"/>
      <c r="M756" s="211"/>
      <c r="N756" s="211"/>
      <c r="O756" s="211"/>
      <c r="P756" s="211"/>
      <c r="Q756" s="211"/>
      <c r="R756" s="211"/>
      <c r="S756" s="211"/>
      <c r="T756" s="211"/>
      <c r="U756" s="211"/>
      <c r="V756" s="211"/>
      <c r="W756" s="211"/>
      <c r="X756" s="211"/>
      <c r="Y756" s="211"/>
      <c r="Z756" s="211"/>
    </row>
    <row r="757" spans="1:26" ht="15.75" customHeight="1">
      <c r="A757" s="211"/>
      <c r="B757" s="211"/>
      <c r="C757" s="211"/>
      <c r="D757" s="211"/>
      <c r="E757" s="211"/>
      <c r="F757" s="211"/>
      <c r="G757" s="211"/>
      <c r="H757" s="211"/>
      <c r="I757" s="211"/>
      <c r="J757" s="211"/>
      <c r="K757" s="211"/>
      <c r="L757" s="211"/>
      <c r="M757" s="211"/>
      <c r="N757" s="211"/>
      <c r="O757" s="211"/>
      <c r="P757" s="211"/>
      <c r="Q757" s="211"/>
      <c r="R757" s="211"/>
      <c r="S757" s="211"/>
      <c r="T757" s="211"/>
      <c r="U757" s="211"/>
      <c r="V757" s="211"/>
      <c r="W757" s="211"/>
      <c r="X757" s="211"/>
      <c r="Y757" s="211"/>
      <c r="Z757" s="211"/>
    </row>
    <row r="758" spans="1:26" ht="15.75" customHeight="1">
      <c r="A758" s="211"/>
      <c r="B758" s="211"/>
      <c r="C758" s="211"/>
      <c r="D758" s="211"/>
      <c r="E758" s="211"/>
      <c r="F758" s="211"/>
      <c r="G758" s="211"/>
      <c r="H758" s="211"/>
      <c r="I758" s="211"/>
      <c r="J758" s="211"/>
      <c r="K758" s="211"/>
      <c r="L758" s="211"/>
      <c r="M758" s="211"/>
      <c r="N758" s="211"/>
      <c r="O758" s="211"/>
      <c r="P758" s="211"/>
      <c r="Q758" s="211"/>
      <c r="R758" s="211"/>
      <c r="S758" s="211"/>
      <c r="T758" s="211"/>
      <c r="U758" s="211"/>
      <c r="V758" s="211"/>
      <c r="W758" s="211"/>
      <c r="X758" s="211"/>
      <c r="Y758" s="211"/>
      <c r="Z758" s="211"/>
    </row>
    <row r="759" spans="1:26" ht="15.75" customHeight="1">
      <c r="A759" s="211"/>
      <c r="B759" s="211"/>
      <c r="C759" s="211"/>
      <c r="D759" s="211"/>
      <c r="E759" s="211"/>
      <c r="F759" s="211"/>
      <c r="G759" s="211"/>
      <c r="H759" s="211"/>
      <c r="I759" s="211"/>
      <c r="J759" s="211"/>
      <c r="K759" s="211"/>
      <c r="L759" s="211"/>
      <c r="M759" s="211"/>
      <c r="N759" s="211"/>
      <c r="O759" s="211"/>
      <c r="P759" s="211"/>
      <c r="Q759" s="211"/>
      <c r="R759" s="211"/>
      <c r="S759" s="211"/>
      <c r="T759" s="211"/>
      <c r="U759" s="211"/>
      <c r="V759" s="211"/>
      <c r="W759" s="211"/>
      <c r="X759" s="211"/>
      <c r="Y759" s="211"/>
      <c r="Z759" s="211"/>
    </row>
    <row r="760" spans="1:26" ht="15.75" customHeight="1">
      <c r="A760" s="211"/>
      <c r="B760" s="211"/>
      <c r="C760" s="211"/>
      <c r="D760" s="211"/>
      <c r="E760" s="211"/>
      <c r="F760" s="211"/>
      <c r="G760" s="211"/>
      <c r="H760" s="211"/>
      <c r="I760" s="211"/>
      <c r="J760" s="211"/>
      <c r="K760" s="211"/>
      <c r="L760" s="211"/>
      <c r="M760" s="211"/>
      <c r="N760" s="211"/>
      <c r="O760" s="211"/>
      <c r="P760" s="211"/>
      <c r="Q760" s="211"/>
      <c r="R760" s="211"/>
      <c r="S760" s="211"/>
      <c r="T760" s="211"/>
      <c r="U760" s="211"/>
      <c r="V760" s="211"/>
      <c r="W760" s="211"/>
      <c r="X760" s="211"/>
      <c r="Y760" s="211"/>
      <c r="Z760" s="211"/>
    </row>
    <row r="761" spans="1:26" ht="15.75" customHeight="1">
      <c r="A761" s="211"/>
      <c r="B761" s="211"/>
      <c r="C761" s="211"/>
      <c r="D761" s="211"/>
      <c r="E761" s="211"/>
      <c r="F761" s="211"/>
      <c r="G761" s="211"/>
      <c r="H761" s="211"/>
      <c r="I761" s="211"/>
      <c r="J761" s="211"/>
      <c r="K761" s="211"/>
      <c r="L761" s="211"/>
      <c r="M761" s="211"/>
      <c r="N761" s="211"/>
      <c r="O761" s="211"/>
      <c r="P761" s="211"/>
      <c r="Q761" s="211"/>
      <c r="R761" s="211"/>
      <c r="S761" s="211"/>
      <c r="T761" s="211"/>
      <c r="U761" s="211"/>
      <c r="V761" s="211"/>
      <c r="W761" s="211"/>
      <c r="X761" s="211"/>
      <c r="Y761" s="211"/>
      <c r="Z761" s="211"/>
    </row>
    <row r="762" spans="1:26" ht="15.75" customHeight="1">
      <c r="A762" s="211"/>
      <c r="B762" s="211"/>
      <c r="C762" s="211"/>
      <c r="D762" s="211"/>
      <c r="E762" s="211"/>
      <c r="F762" s="211"/>
      <c r="G762" s="211"/>
      <c r="H762" s="211"/>
      <c r="I762" s="211"/>
      <c r="J762" s="211"/>
      <c r="K762" s="211"/>
      <c r="L762" s="211"/>
      <c r="M762" s="211"/>
      <c r="N762" s="211"/>
      <c r="O762" s="211"/>
      <c r="P762" s="211"/>
      <c r="Q762" s="211"/>
      <c r="R762" s="211"/>
      <c r="S762" s="211"/>
      <c r="T762" s="211"/>
      <c r="U762" s="211"/>
      <c r="V762" s="211"/>
      <c r="W762" s="211"/>
      <c r="X762" s="211"/>
      <c r="Y762" s="211"/>
      <c r="Z762" s="211"/>
    </row>
    <row r="763" spans="1:26" ht="15.75" customHeight="1">
      <c r="A763" s="211"/>
      <c r="B763" s="211"/>
      <c r="C763" s="211"/>
      <c r="D763" s="211"/>
      <c r="E763" s="211"/>
      <c r="F763" s="211"/>
      <c r="G763" s="211"/>
      <c r="H763" s="211"/>
      <c r="I763" s="211"/>
      <c r="J763" s="211"/>
      <c r="K763" s="211"/>
      <c r="L763" s="211"/>
      <c r="M763" s="211"/>
      <c r="N763" s="211"/>
      <c r="O763" s="211"/>
      <c r="P763" s="211"/>
      <c r="Q763" s="211"/>
      <c r="R763" s="211"/>
      <c r="S763" s="211"/>
      <c r="T763" s="211"/>
      <c r="U763" s="211"/>
      <c r="V763" s="211"/>
      <c r="W763" s="211"/>
      <c r="X763" s="211"/>
      <c r="Y763" s="211"/>
      <c r="Z763" s="211"/>
    </row>
    <row r="764" spans="1:26" ht="15.75" customHeight="1">
      <c r="A764" s="211"/>
      <c r="B764" s="211"/>
      <c r="C764" s="211"/>
      <c r="D764" s="211"/>
      <c r="E764" s="211"/>
      <c r="F764" s="211"/>
      <c r="G764" s="211"/>
      <c r="H764" s="211"/>
      <c r="I764" s="211"/>
      <c r="J764" s="211"/>
      <c r="K764" s="211"/>
      <c r="L764" s="211"/>
      <c r="M764" s="211"/>
      <c r="N764" s="211"/>
      <c r="O764" s="211"/>
      <c r="P764" s="211"/>
      <c r="Q764" s="211"/>
      <c r="R764" s="211"/>
      <c r="S764" s="211"/>
      <c r="T764" s="211"/>
      <c r="U764" s="211"/>
      <c r="V764" s="211"/>
      <c r="W764" s="211"/>
      <c r="X764" s="211"/>
      <c r="Y764" s="211"/>
      <c r="Z764" s="211"/>
    </row>
    <row r="765" spans="1:26" ht="15.75" customHeight="1">
      <c r="A765" s="211"/>
      <c r="B765" s="211"/>
      <c r="C765" s="211"/>
      <c r="D765" s="211"/>
      <c r="E765" s="211"/>
      <c r="F765" s="211"/>
      <c r="G765" s="211"/>
      <c r="H765" s="211"/>
      <c r="I765" s="211"/>
      <c r="J765" s="211"/>
      <c r="K765" s="211"/>
      <c r="L765" s="211"/>
      <c r="M765" s="211"/>
      <c r="N765" s="211"/>
      <c r="O765" s="211"/>
      <c r="P765" s="211"/>
      <c r="Q765" s="211"/>
      <c r="R765" s="211"/>
      <c r="S765" s="211"/>
      <c r="T765" s="211"/>
      <c r="U765" s="211"/>
      <c r="V765" s="211"/>
      <c r="W765" s="211"/>
      <c r="X765" s="211"/>
      <c r="Y765" s="211"/>
      <c r="Z765" s="211"/>
    </row>
    <row r="766" spans="1:26" ht="15.75" customHeight="1">
      <c r="A766" s="211"/>
      <c r="B766" s="211"/>
      <c r="C766" s="211"/>
      <c r="D766" s="211"/>
      <c r="E766" s="211"/>
      <c r="F766" s="211"/>
      <c r="G766" s="211"/>
      <c r="H766" s="211"/>
      <c r="I766" s="211"/>
      <c r="J766" s="211"/>
      <c r="K766" s="211"/>
      <c r="L766" s="211"/>
      <c r="M766" s="211"/>
      <c r="N766" s="211"/>
      <c r="O766" s="211"/>
      <c r="P766" s="211"/>
      <c r="Q766" s="211"/>
      <c r="R766" s="211"/>
      <c r="S766" s="211"/>
      <c r="T766" s="211"/>
      <c r="U766" s="211"/>
      <c r="V766" s="211"/>
      <c r="W766" s="211"/>
      <c r="X766" s="211"/>
      <c r="Y766" s="211"/>
      <c r="Z766" s="211"/>
    </row>
    <row r="767" spans="1:26" ht="15.75" customHeight="1">
      <c r="A767" s="211"/>
      <c r="B767" s="211"/>
      <c r="C767" s="211"/>
      <c r="D767" s="211"/>
      <c r="E767" s="211"/>
      <c r="F767" s="211"/>
      <c r="G767" s="211"/>
      <c r="H767" s="211"/>
      <c r="I767" s="211"/>
      <c r="J767" s="211"/>
      <c r="K767" s="211"/>
      <c r="L767" s="211"/>
      <c r="M767" s="211"/>
      <c r="N767" s="211"/>
      <c r="O767" s="211"/>
      <c r="P767" s="211"/>
      <c r="Q767" s="211"/>
      <c r="R767" s="211"/>
      <c r="S767" s="211"/>
      <c r="T767" s="211"/>
      <c r="U767" s="211"/>
      <c r="V767" s="211"/>
      <c r="W767" s="211"/>
      <c r="X767" s="211"/>
      <c r="Y767" s="211"/>
      <c r="Z767" s="211"/>
    </row>
    <row r="768" spans="1:26" ht="15.75" customHeight="1">
      <c r="A768" s="211"/>
      <c r="B768" s="211"/>
      <c r="C768" s="211"/>
      <c r="D768" s="211"/>
      <c r="E768" s="211"/>
      <c r="F768" s="211"/>
      <c r="G768" s="211"/>
      <c r="H768" s="211"/>
      <c r="I768" s="211"/>
      <c r="J768" s="211"/>
      <c r="K768" s="211"/>
      <c r="L768" s="211"/>
      <c r="M768" s="211"/>
      <c r="N768" s="211"/>
      <c r="O768" s="211"/>
      <c r="P768" s="211"/>
      <c r="Q768" s="211"/>
      <c r="R768" s="211"/>
      <c r="S768" s="211"/>
      <c r="T768" s="211"/>
      <c r="U768" s="211"/>
      <c r="V768" s="211"/>
      <c r="W768" s="211"/>
      <c r="X768" s="211"/>
      <c r="Y768" s="211"/>
      <c r="Z768" s="211"/>
    </row>
    <row r="769" spans="1:26" ht="15.75" customHeight="1">
      <c r="A769" s="211"/>
      <c r="B769" s="211"/>
      <c r="C769" s="211"/>
      <c r="D769" s="211"/>
      <c r="E769" s="211"/>
      <c r="F769" s="211"/>
      <c r="G769" s="211"/>
      <c r="H769" s="211"/>
      <c r="I769" s="211"/>
      <c r="J769" s="211"/>
      <c r="K769" s="211"/>
      <c r="L769" s="211"/>
      <c r="M769" s="211"/>
      <c r="N769" s="211"/>
      <c r="O769" s="211"/>
      <c r="P769" s="211"/>
      <c r="Q769" s="211"/>
      <c r="R769" s="211"/>
      <c r="S769" s="211"/>
      <c r="T769" s="211"/>
      <c r="U769" s="211"/>
      <c r="V769" s="211"/>
      <c r="W769" s="211"/>
      <c r="X769" s="211"/>
      <c r="Y769" s="211"/>
      <c r="Z769" s="211"/>
    </row>
    <row r="770" spans="1:26" ht="15.75" customHeight="1">
      <c r="A770" s="211"/>
      <c r="B770" s="211"/>
      <c r="C770" s="211"/>
      <c r="D770" s="211"/>
      <c r="E770" s="211"/>
      <c r="F770" s="211"/>
      <c r="G770" s="211"/>
      <c r="H770" s="211"/>
      <c r="I770" s="211"/>
      <c r="J770" s="211"/>
      <c r="K770" s="211"/>
      <c r="L770" s="211"/>
      <c r="M770" s="211"/>
      <c r="N770" s="211"/>
      <c r="O770" s="211"/>
      <c r="P770" s="211"/>
      <c r="Q770" s="211"/>
      <c r="R770" s="211"/>
      <c r="S770" s="211"/>
      <c r="T770" s="211"/>
      <c r="U770" s="211"/>
      <c r="V770" s="211"/>
      <c r="W770" s="211"/>
      <c r="X770" s="211"/>
      <c r="Y770" s="211"/>
      <c r="Z770" s="211"/>
    </row>
    <row r="771" spans="1:26" ht="15.75" customHeight="1">
      <c r="A771" s="211"/>
      <c r="B771" s="211"/>
      <c r="C771" s="211"/>
      <c r="D771" s="211"/>
      <c r="E771" s="211"/>
      <c r="F771" s="211"/>
      <c r="G771" s="211"/>
      <c r="H771" s="211"/>
      <c r="I771" s="211"/>
      <c r="J771" s="211"/>
      <c r="K771" s="211"/>
      <c r="L771" s="211"/>
      <c r="M771" s="211"/>
      <c r="N771" s="211"/>
      <c r="O771" s="211"/>
      <c r="P771" s="211"/>
      <c r="Q771" s="211"/>
      <c r="R771" s="211"/>
      <c r="S771" s="211"/>
      <c r="T771" s="211"/>
      <c r="U771" s="211"/>
      <c r="V771" s="211"/>
      <c r="W771" s="211"/>
      <c r="X771" s="211"/>
      <c r="Y771" s="211"/>
      <c r="Z771" s="211"/>
    </row>
    <row r="772" spans="1:26" ht="15.75" customHeight="1">
      <c r="A772" s="211"/>
      <c r="B772" s="211"/>
      <c r="C772" s="211"/>
      <c r="D772" s="211"/>
      <c r="E772" s="211"/>
      <c r="F772" s="211"/>
      <c r="G772" s="211"/>
      <c r="H772" s="211"/>
      <c r="I772" s="211"/>
      <c r="J772" s="211"/>
      <c r="K772" s="211"/>
      <c r="L772" s="211"/>
      <c r="M772" s="211"/>
      <c r="N772" s="211"/>
      <c r="O772" s="211"/>
      <c r="P772" s="211"/>
      <c r="Q772" s="211"/>
      <c r="R772" s="211"/>
      <c r="S772" s="211"/>
      <c r="T772" s="211"/>
      <c r="U772" s="211"/>
      <c r="V772" s="211"/>
      <c r="W772" s="211"/>
      <c r="X772" s="211"/>
      <c r="Y772" s="211"/>
      <c r="Z772" s="211"/>
    </row>
    <row r="773" spans="1:26" ht="15.75" customHeight="1">
      <c r="A773" s="211"/>
      <c r="B773" s="211"/>
      <c r="C773" s="211"/>
      <c r="D773" s="211"/>
      <c r="E773" s="211"/>
      <c r="F773" s="211"/>
      <c r="G773" s="211"/>
      <c r="H773" s="211"/>
      <c r="I773" s="211"/>
      <c r="J773" s="211"/>
      <c r="K773" s="211"/>
      <c r="L773" s="211"/>
      <c r="M773" s="211"/>
      <c r="N773" s="211"/>
      <c r="O773" s="211"/>
      <c r="P773" s="211"/>
      <c r="Q773" s="211"/>
      <c r="R773" s="211"/>
      <c r="S773" s="211"/>
      <c r="T773" s="211"/>
      <c r="U773" s="211"/>
      <c r="V773" s="211"/>
      <c r="W773" s="211"/>
      <c r="X773" s="211"/>
      <c r="Y773" s="211"/>
      <c r="Z773" s="211"/>
    </row>
    <row r="774" spans="1:26" ht="15.75" customHeight="1">
      <c r="A774" s="211"/>
      <c r="B774" s="211"/>
      <c r="C774" s="211"/>
      <c r="D774" s="211"/>
      <c r="E774" s="211"/>
      <c r="F774" s="211"/>
      <c r="G774" s="211"/>
      <c r="H774" s="211"/>
      <c r="I774" s="211"/>
      <c r="J774" s="211"/>
      <c r="K774" s="211"/>
      <c r="L774" s="211"/>
      <c r="M774" s="211"/>
      <c r="N774" s="211"/>
      <c r="O774" s="211"/>
      <c r="P774" s="211"/>
      <c r="Q774" s="211"/>
      <c r="R774" s="211"/>
      <c r="S774" s="211"/>
      <c r="T774" s="211"/>
      <c r="U774" s="211"/>
      <c r="V774" s="211"/>
      <c r="W774" s="211"/>
      <c r="X774" s="211"/>
      <c r="Y774" s="211"/>
      <c r="Z774" s="211"/>
    </row>
    <row r="775" spans="1:26" ht="15.75" customHeight="1">
      <c r="A775" s="211"/>
      <c r="B775" s="211"/>
      <c r="C775" s="211"/>
      <c r="D775" s="211"/>
      <c r="E775" s="211"/>
      <c r="F775" s="211"/>
      <c r="G775" s="211"/>
      <c r="H775" s="211"/>
      <c r="I775" s="211"/>
      <c r="J775" s="211"/>
      <c r="K775" s="211"/>
      <c r="L775" s="211"/>
      <c r="M775" s="211"/>
      <c r="N775" s="211"/>
      <c r="O775" s="211"/>
      <c r="P775" s="211"/>
      <c r="Q775" s="211"/>
      <c r="R775" s="211"/>
      <c r="S775" s="211"/>
      <c r="T775" s="211"/>
      <c r="U775" s="211"/>
      <c r="V775" s="211"/>
      <c r="W775" s="211"/>
      <c r="X775" s="211"/>
      <c r="Y775" s="211"/>
      <c r="Z775" s="211"/>
    </row>
    <row r="776" spans="1:26" ht="15.75" customHeight="1">
      <c r="A776" s="211"/>
      <c r="B776" s="211"/>
      <c r="C776" s="211"/>
      <c r="D776" s="211"/>
      <c r="E776" s="211"/>
      <c r="F776" s="211"/>
      <c r="G776" s="211"/>
      <c r="H776" s="211"/>
      <c r="I776" s="211"/>
      <c r="J776" s="211"/>
      <c r="K776" s="211"/>
      <c r="L776" s="211"/>
      <c r="M776" s="211"/>
      <c r="N776" s="211"/>
      <c r="O776" s="211"/>
      <c r="P776" s="211"/>
      <c r="Q776" s="211"/>
      <c r="R776" s="211"/>
      <c r="S776" s="211"/>
      <c r="T776" s="211"/>
      <c r="U776" s="211"/>
      <c r="V776" s="211"/>
      <c r="W776" s="211"/>
      <c r="X776" s="211"/>
      <c r="Y776" s="211"/>
      <c r="Z776" s="211"/>
    </row>
    <row r="777" spans="1:26" ht="15.75" customHeight="1">
      <c r="A777" s="211"/>
      <c r="B777" s="211"/>
      <c r="C777" s="211"/>
      <c r="D777" s="211"/>
      <c r="E777" s="211"/>
      <c r="F777" s="211"/>
      <c r="G777" s="211"/>
      <c r="H777" s="211"/>
      <c r="I777" s="211"/>
      <c r="J777" s="211"/>
      <c r="K777" s="211"/>
      <c r="L777" s="211"/>
      <c r="M777" s="211"/>
      <c r="N777" s="211"/>
      <c r="O777" s="211"/>
      <c r="P777" s="211"/>
      <c r="Q777" s="211"/>
      <c r="R777" s="211"/>
      <c r="S777" s="211"/>
      <c r="T777" s="211"/>
      <c r="U777" s="211"/>
      <c r="V777" s="211"/>
      <c r="W777" s="211"/>
      <c r="X777" s="211"/>
      <c r="Y777" s="211"/>
      <c r="Z777" s="211"/>
    </row>
    <row r="778" spans="1:26" ht="15.75" customHeight="1">
      <c r="A778" s="211"/>
      <c r="B778" s="211"/>
      <c r="C778" s="211"/>
      <c r="D778" s="211"/>
      <c r="E778" s="211"/>
      <c r="F778" s="211"/>
      <c r="G778" s="211"/>
      <c r="H778" s="211"/>
      <c r="I778" s="211"/>
      <c r="J778" s="211"/>
      <c r="K778" s="211"/>
      <c r="L778" s="211"/>
      <c r="M778" s="211"/>
      <c r="N778" s="211"/>
      <c r="O778" s="211"/>
      <c r="P778" s="211"/>
      <c r="Q778" s="211"/>
      <c r="R778" s="211"/>
      <c r="S778" s="211"/>
      <c r="T778" s="211"/>
      <c r="U778" s="211"/>
      <c r="V778" s="211"/>
      <c r="W778" s="211"/>
      <c r="X778" s="211"/>
      <c r="Y778" s="211"/>
      <c r="Z778" s="211"/>
    </row>
    <row r="779" spans="1:26" ht="15.75" customHeight="1">
      <c r="A779" s="211"/>
      <c r="B779" s="211"/>
      <c r="C779" s="211"/>
      <c r="D779" s="211"/>
      <c r="E779" s="211"/>
      <c r="F779" s="211"/>
      <c r="G779" s="211"/>
      <c r="H779" s="211"/>
      <c r="I779" s="211"/>
      <c r="J779" s="211"/>
      <c r="K779" s="211"/>
      <c r="L779" s="211"/>
      <c r="M779" s="211"/>
      <c r="N779" s="211"/>
      <c r="O779" s="211"/>
      <c r="P779" s="211"/>
      <c r="Q779" s="211"/>
      <c r="R779" s="211"/>
      <c r="S779" s="211"/>
      <c r="T779" s="211"/>
      <c r="U779" s="211"/>
      <c r="V779" s="211"/>
      <c r="W779" s="211"/>
      <c r="X779" s="211"/>
      <c r="Y779" s="211"/>
      <c r="Z779" s="211"/>
    </row>
    <row r="780" spans="1:26" ht="15.75" customHeight="1">
      <c r="A780" s="211"/>
      <c r="B780" s="211"/>
      <c r="C780" s="211"/>
      <c r="D780" s="211"/>
      <c r="E780" s="211"/>
      <c r="F780" s="211"/>
      <c r="G780" s="211"/>
      <c r="H780" s="211"/>
      <c r="I780" s="211"/>
      <c r="J780" s="211"/>
      <c r="K780" s="211"/>
      <c r="L780" s="211"/>
      <c r="M780" s="211"/>
      <c r="N780" s="211"/>
      <c r="O780" s="211"/>
      <c r="P780" s="211"/>
      <c r="Q780" s="211"/>
      <c r="R780" s="211"/>
      <c r="S780" s="211"/>
      <c r="T780" s="211"/>
      <c r="U780" s="211"/>
      <c r="V780" s="211"/>
      <c r="W780" s="211"/>
      <c r="X780" s="211"/>
      <c r="Y780" s="211"/>
      <c r="Z780" s="211"/>
    </row>
    <row r="781" spans="1:26" ht="15.75" customHeight="1">
      <c r="A781" s="211"/>
      <c r="B781" s="211"/>
      <c r="C781" s="211"/>
      <c r="D781" s="211"/>
      <c r="E781" s="211"/>
      <c r="F781" s="211"/>
      <c r="G781" s="211"/>
      <c r="H781" s="211"/>
      <c r="I781" s="211"/>
      <c r="J781" s="211"/>
      <c r="K781" s="211"/>
      <c r="L781" s="211"/>
      <c r="M781" s="211"/>
      <c r="N781" s="211"/>
      <c r="O781" s="211"/>
      <c r="P781" s="211"/>
      <c r="Q781" s="211"/>
      <c r="R781" s="211"/>
      <c r="S781" s="211"/>
      <c r="T781" s="211"/>
      <c r="U781" s="211"/>
      <c r="V781" s="211"/>
      <c r="W781" s="211"/>
      <c r="X781" s="211"/>
      <c r="Y781" s="211"/>
      <c r="Z781" s="211"/>
    </row>
    <row r="782" spans="1:26" ht="15.75" customHeight="1">
      <c r="A782" s="211"/>
      <c r="B782" s="211"/>
      <c r="C782" s="211"/>
      <c r="D782" s="211"/>
      <c r="E782" s="211"/>
      <c r="F782" s="211"/>
      <c r="G782" s="211"/>
      <c r="H782" s="211"/>
      <c r="I782" s="211"/>
      <c r="J782" s="211"/>
      <c r="K782" s="211"/>
      <c r="L782" s="211"/>
      <c r="M782" s="211"/>
      <c r="N782" s="211"/>
      <c r="O782" s="211"/>
      <c r="P782" s="211"/>
      <c r="Q782" s="211"/>
      <c r="R782" s="211"/>
      <c r="S782" s="211"/>
      <c r="T782" s="211"/>
      <c r="U782" s="211"/>
      <c r="V782" s="211"/>
      <c r="W782" s="211"/>
      <c r="X782" s="211"/>
      <c r="Y782" s="211"/>
      <c r="Z782" s="211"/>
    </row>
    <row r="783" spans="1:26" ht="15.75" customHeight="1">
      <c r="A783" s="211"/>
      <c r="B783" s="211"/>
      <c r="C783" s="211"/>
      <c r="D783" s="211"/>
      <c r="E783" s="211"/>
      <c r="F783" s="211"/>
      <c r="G783" s="211"/>
      <c r="H783" s="211"/>
      <c r="I783" s="211"/>
      <c r="J783" s="211"/>
      <c r="K783" s="211"/>
      <c r="L783" s="211"/>
      <c r="M783" s="211"/>
      <c r="N783" s="211"/>
      <c r="O783" s="211"/>
      <c r="P783" s="211"/>
      <c r="Q783" s="211"/>
      <c r="R783" s="211"/>
      <c r="S783" s="211"/>
      <c r="T783" s="211"/>
      <c r="U783" s="211"/>
      <c r="V783" s="211"/>
      <c r="W783" s="211"/>
      <c r="X783" s="211"/>
      <c r="Y783" s="211"/>
      <c r="Z783" s="211"/>
    </row>
    <row r="784" spans="1:26" ht="15.75" customHeight="1">
      <c r="A784" s="211"/>
      <c r="B784" s="211"/>
      <c r="C784" s="211"/>
      <c r="D784" s="211"/>
      <c r="E784" s="211"/>
      <c r="F784" s="211"/>
      <c r="G784" s="211"/>
      <c r="H784" s="211"/>
      <c r="I784" s="211"/>
      <c r="J784" s="211"/>
      <c r="K784" s="211"/>
      <c r="L784" s="211"/>
      <c r="M784" s="211"/>
      <c r="N784" s="211"/>
      <c r="O784" s="211"/>
      <c r="P784" s="211"/>
      <c r="Q784" s="211"/>
      <c r="R784" s="211"/>
      <c r="S784" s="211"/>
      <c r="T784" s="211"/>
      <c r="U784" s="211"/>
      <c r="V784" s="211"/>
      <c r="W784" s="211"/>
      <c r="X784" s="211"/>
      <c r="Y784" s="211"/>
      <c r="Z784" s="211"/>
    </row>
    <row r="785" spans="1:26" ht="15.75" customHeight="1">
      <c r="A785" s="211"/>
      <c r="B785" s="211"/>
      <c r="C785" s="211"/>
      <c r="D785" s="211"/>
      <c r="E785" s="211"/>
      <c r="F785" s="211"/>
      <c r="G785" s="211"/>
      <c r="H785" s="211"/>
      <c r="I785" s="211"/>
      <c r="J785" s="211"/>
      <c r="K785" s="211"/>
      <c r="L785" s="211"/>
      <c r="M785" s="211"/>
      <c r="N785" s="211"/>
      <c r="O785" s="211"/>
      <c r="P785" s="211"/>
      <c r="Q785" s="211"/>
      <c r="R785" s="211"/>
      <c r="S785" s="211"/>
      <c r="T785" s="211"/>
      <c r="U785" s="211"/>
      <c r="V785" s="211"/>
      <c r="W785" s="211"/>
      <c r="X785" s="211"/>
      <c r="Y785" s="211"/>
      <c r="Z785" s="211"/>
    </row>
    <row r="786" spans="1:26" ht="15.75" customHeight="1">
      <c r="A786" s="211"/>
      <c r="B786" s="211"/>
      <c r="C786" s="211"/>
      <c r="D786" s="211"/>
      <c r="E786" s="211"/>
      <c r="F786" s="211"/>
      <c r="G786" s="211"/>
      <c r="H786" s="211"/>
      <c r="I786" s="211"/>
      <c r="J786" s="211"/>
      <c r="K786" s="211"/>
      <c r="L786" s="211"/>
      <c r="M786" s="211"/>
      <c r="N786" s="211"/>
      <c r="O786" s="211"/>
      <c r="P786" s="211"/>
      <c r="Q786" s="211"/>
      <c r="R786" s="211"/>
      <c r="S786" s="211"/>
      <c r="T786" s="211"/>
      <c r="U786" s="211"/>
      <c r="V786" s="211"/>
      <c r="W786" s="211"/>
      <c r="X786" s="211"/>
      <c r="Y786" s="211"/>
      <c r="Z786" s="211"/>
    </row>
    <row r="787" spans="1:26" ht="15.75" customHeight="1">
      <c r="A787" s="211"/>
      <c r="B787" s="211"/>
      <c r="C787" s="211"/>
      <c r="D787" s="211"/>
      <c r="E787" s="211"/>
      <c r="F787" s="211"/>
      <c r="G787" s="211"/>
      <c r="H787" s="211"/>
      <c r="I787" s="211"/>
      <c r="J787" s="211"/>
      <c r="K787" s="211"/>
      <c r="L787" s="211"/>
      <c r="M787" s="211"/>
      <c r="N787" s="211"/>
      <c r="O787" s="211"/>
      <c r="P787" s="211"/>
      <c r="Q787" s="211"/>
      <c r="R787" s="211"/>
      <c r="S787" s="211"/>
      <c r="T787" s="211"/>
      <c r="U787" s="211"/>
      <c r="V787" s="211"/>
      <c r="W787" s="211"/>
      <c r="X787" s="211"/>
      <c r="Y787" s="211"/>
      <c r="Z787" s="211"/>
    </row>
    <row r="788" spans="1:26" ht="15.75" customHeight="1">
      <c r="A788" s="211"/>
      <c r="B788" s="211"/>
      <c r="C788" s="211"/>
      <c r="D788" s="211"/>
      <c r="E788" s="211"/>
      <c r="F788" s="211"/>
      <c r="G788" s="211"/>
      <c r="H788" s="211"/>
      <c r="I788" s="211"/>
      <c r="J788" s="211"/>
      <c r="K788" s="211"/>
      <c r="L788" s="211"/>
      <c r="M788" s="211"/>
      <c r="N788" s="211"/>
      <c r="O788" s="211"/>
      <c r="P788" s="211"/>
      <c r="Q788" s="211"/>
      <c r="R788" s="211"/>
      <c r="S788" s="211"/>
      <c r="T788" s="211"/>
      <c r="U788" s="211"/>
      <c r="V788" s="211"/>
      <c r="W788" s="211"/>
      <c r="X788" s="211"/>
      <c r="Y788" s="211"/>
      <c r="Z788" s="211"/>
    </row>
    <row r="789" spans="1:26" ht="15.75" customHeight="1">
      <c r="A789" s="211"/>
      <c r="B789" s="211"/>
      <c r="C789" s="211"/>
      <c r="D789" s="211"/>
      <c r="E789" s="211"/>
      <c r="F789" s="211"/>
      <c r="G789" s="211"/>
      <c r="H789" s="211"/>
      <c r="I789" s="211"/>
      <c r="J789" s="211"/>
      <c r="K789" s="211"/>
      <c r="L789" s="211"/>
      <c r="M789" s="211"/>
      <c r="N789" s="211"/>
      <c r="O789" s="211"/>
      <c r="P789" s="211"/>
      <c r="Q789" s="211"/>
      <c r="R789" s="211"/>
      <c r="S789" s="211"/>
      <c r="T789" s="211"/>
      <c r="U789" s="211"/>
      <c r="V789" s="211"/>
      <c r="W789" s="211"/>
      <c r="X789" s="211"/>
      <c r="Y789" s="211"/>
      <c r="Z789" s="211"/>
    </row>
    <row r="790" spans="1:26" ht="15.75" customHeight="1">
      <c r="A790" s="211"/>
      <c r="B790" s="211"/>
      <c r="C790" s="211"/>
      <c r="D790" s="211"/>
      <c r="E790" s="211"/>
      <c r="F790" s="211"/>
      <c r="G790" s="211"/>
      <c r="H790" s="211"/>
      <c r="I790" s="211"/>
      <c r="J790" s="211"/>
      <c r="K790" s="211"/>
      <c r="L790" s="211"/>
      <c r="M790" s="211"/>
      <c r="N790" s="211"/>
      <c r="O790" s="211"/>
      <c r="P790" s="211"/>
      <c r="Q790" s="211"/>
      <c r="R790" s="211"/>
      <c r="S790" s="211"/>
      <c r="T790" s="211"/>
      <c r="U790" s="211"/>
      <c r="V790" s="211"/>
      <c r="W790" s="211"/>
      <c r="X790" s="211"/>
      <c r="Y790" s="211"/>
      <c r="Z790" s="211"/>
    </row>
    <row r="791" spans="1:26" ht="15.75" customHeight="1">
      <c r="A791" s="211"/>
      <c r="B791" s="211"/>
      <c r="C791" s="211"/>
      <c r="D791" s="211"/>
      <c r="E791" s="211"/>
      <c r="F791" s="211"/>
      <c r="G791" s="211"/>
      <c r="H791" s="211"/>
      <c r="I791" s="211"/>
      <c r="J791" s="211"/>
      <c r="K791" s="211"/>
      <c r="L791" s="211"/>
      <c r="M791" s="211"/>
      <c r="N791" s="211"/>
      <c r="O791" s="211"/>
      <c r="P791" s="211"/>
      <c r="Q791" s="211"/>
      <c r="R791" s="211"/>
      <c r="S791" s="211"/>
      <c r="T791" s="211"/>
      <c r="U791" s="211"/>
      <c r="V791" s="211"/>
      <c r="W791" s="211"/>
      <c r="X791" s="211"/>
      <c r="Y791" s="211"/>
      <c r="Z791" s="211"/>
    </row>
    <row r="792" spans="1:26" ht="15.75" customHeight="1">
      <c r="A792" s="211"/>
      <c r="B792" s="211"/>
      <c r="C792" s="211"/>
      <c r="D792" s="211"/>
      <c r="E792" s="211"/>
      <c r="F792" s="211"/>
      <c r="G792" s="211"/>
      <c r="H792" s="211"/>
      <c r="I792" s="211"/>
      <c r="J792" s="211"/>
      <c r="K792" s="211"/>
      <c r="L792" s="211"/>
      <c r="M792" s="211"/>
      <c r="N792" s="211"/>
      <c r="O792" s="211"/>
      <c r="P792" s="211"/>
      <c r="Q792" s="211"/>
      <c r="R792" s="211"/>
      <c r="S792" s="211"/>
      <c r="T792" s="211"/>
      <c r="U792" s="211"/>
      <c r="V792" s="211"/>
      <c r="W792" s="211"/>
      <c r="X792" s="211"/>
      <c r="Y792" s="211"/>
      <c r="Z792" s="211"/>
    </row>
    <row r="793" spans="1:26" ht="15.75" customHeight="1">
      <c r="A793" s="211"/>
      <c r="B793" s="211"/>
      <c r="C793" s="211"/>
      <c r="D793" s="211"/>
      <c r="E793" s="211"/>
      <c r="F793" s="211"/>
      <c r="G793" s="211"/>
      <c r="H793" s="211"/>
      <c r="I793" s="211"/>
      <c r="J793" s="211"/>
      <c r="K793" s="211"/>
      <c r="L793" s="211"/>
      <c r="M793" s="211"/>
      <c r="N793" s="211"/>
      <c r="O793" s="211"/>
      <c r="P793" s="211"/>
      <c r="Q793" s="211"/>
      <c r="R793" s="211"/>
      <c r="S793" s="211"/>
      <c r="T793" s="211"/>
      <c r="U793" s="211"/>
      <c r="V793" s="211"/>
      <c r="W793" s="211"/>
      <c r="X793" s="211"/>
      <c r="Y793" s="211"/>
      <c r="Z793" s="211"/>
    </row>
    <row r="794" spans="1:26" ht="15.75" customHeight="1">
      <c r="A794" s="211"/>
      <c r="B794" s="211"/>
      <c r="C794" s="211"/>
      <c r="D794" s="211"/>
      <c r="E794" s="211"/>
      <c r="F794" s="211"/>
      <c r="G794" s="211"/>
      <c r="H794" s="211"/>
      <c r="I794" s="211"/>
      <c r="J794" s="211"/>
      <c r="K794" s="211"/>
      <c r="L794" s="211"/>
      <c r="M794" s="211"/>
      <c r="N794" s="211"/>
      <c r="O794" s="211"/>
      <c r="P794" s="211"/>
      <c r="Q794" s="211"/>
      <c r="R794" s="211"/>
      <c r="S794" s="211"/>
      <c r="T794" s="211"/>
      <c r="U794" s="211"/>
      <c r="V794" s="211"/>
      <c r="W794" s="211"/>
      <c r="X794" s="211"/>
      <c r="Y794" s="211"/>
      <c r="Z794" s="211"/>
    </row>
    <row r="795" spans="1:26" ht="15.75" customHeight="1">
      <c r="A795" s="211"/>
      <c r="B795" s="211"/>
      <c r="C795" s="211"/>
      <c r="D795" s="211"/>
      <c r="E795" s="211"/>
      <c r="F795" s="211"/>
      <c r="G795" s="211"/>
      <c r="H795" s="211"/>
      <c r="I795" s="211"/>
      <c r="J795" s="211"/>
      <c r="K795" s="211"/>
      <c r="L795" s="211"/>
      <c r="M795" s="211"/>
      <c r="N795" s="211"/>
      <c r="O795" s="211"/>
      <c r="P795" s="211"/>
      <c r="Q795" s="211"/>
      <c r="R795" s="211"/>
      <c r="S795" s="211"/>
      <c r="T795" s="211"/>
      <c r="U795" s="211"/>
      <c r="V795" s="211"/>
      <c r="W795" s="211"/>
      <c r="X795" s="211"/>
      <c r="Y795" s="211"/>
      <c r="Z795" s="211"/>
    </row>
    <row r="796" spans="1:26" ht="15.75" customHeight="1">
      <c r="A796" s="211"/>
      <c r="B796" s="211"/>
      <c r="C796" s="211"/>
      <c r="D796" s="211"/>
      <c r="E796" s="211"/>
      <c r="F796" s="211"/>
      <c r="G796" s="211"/>
      <c r="H796" s="211"/>
      <c r="I796" s="211"/>
      <c r="J796" s="211"/>
      <c r="K796" s="211"/>
      <c r="L796" s="211"/>
      <c r="M796" s="211"/>
      <c r="N796" s="211"/>
      <c r="O796" s="211"/>
      <c r="P796" s="211"/>
      <c r="Q796" s="211"/>
      <c r="R796" s="211"/>
      <c r="S796" s="211"/>
      <c r="T796" s="211"/>
      <c r="U796" s="211"/>
      <c r="V796" s="211"/>
      <c r="W796" s="211"/>
      <c r="X796" s="211"/>
      <c r="Y796" s="211"/>
      <c r="Z796" s="211"/>
    </row>
    <row r="797" spans="1:26" ht="15.75" customHeight="1">
      <c r="A797" s="211"/>
      <c r="B797" s="211"/>
      <c r="C797" s="211"/>
      <c r="D797" s="211"/>
      <c r="E797" s="211"/>
      <c r="F797" s="211"/>
      <c r="G797" s="211"/>
      <c r="H797" s="211"/>
      <c r="I797" s="211"/>
      <c r="J797" s="211"/>
      <c r="K797" s="211"/>
      <c r="L797" s="211"/>
      <c r="M797" s="211"/>
      <c r="N797" s="211"/>
      <c r="O797" s="211"/>
      <c r="P797" s="211"/>
      <c r="Q797" s="211"/>
      <c r="R797" s="211"/>
      <c r="S797" s="211"/>
      <c r="T797" s="211"/>
      <c r="U797" s="211"/>
      <c r="V797" s="211"/>
      <c r="W797" s="211"/>
      <c r="X797" s="211"/>
      <c r="Y797" s="211"/>
      <c r="Z797" s="211"/>
    </row>
    <row r="798" spans="1:26" ht="15.75" customHeight="1">
      <c r="A798" s="211"/>
      <c r="B798" s="211"/>
      <c r="C798" s="211"/>
      <c r="D798" s="211"/>
      <c r="E798" s="211"/>
      <c r="F798" s="211"/>
      <c r="G798" s="211"/>
      <c r="H798" s="211"/>
      <c r="I798" s="211"/>
      <c r="J798" s="211"/>
      <c r="K798" s="211"/>
      <c r="L798" s="211"/>
      <c r="M798" s="211"/>
      <c r="N798" s="211"/>
      <c r="O798" s="211"/>
      <c r="P798" s="211"/>
      <c r="Q798" s="211"/>
      <c r="R798" s="211"/>
      <c r="S798" s="211"/>
      <c r="T798" s="211"/>
      <c r="U798" s="211"/>
      <c r="V798" s="211"/>
      <c r="W798" s="211"/>
      <c r="X798" s="211"/>
      <c r="Y798" s="211"/>
      <c r="Z798" s="211"/>
    </row>
    <row r="799" spans="1:26" ht="15.75" customHeight="1">
      <c r="A799" s="211"/>
      <c r="B799" s="211"/>
      <c r="C799" s="211"/>
      <c r="D799" s="211"/>
      <c r="E799" s="211"/>
      <c r="F799" s="211"/>
      <c r="G799" s="211"/>
      <c r="H799" s="211"/>
      <c r="I799" s="211"/>
      <c r="J799" s="211"/>
      <c r="K799" s="211"/>
      <c r="L799" s="211"/>
      <c r="M799" s="211"/>
      <c r="N799" s="211"/>
      <c r="O799" s="211"/>
      <c r="P799" s="211"/>
      <c r="Q799" s="211"/>
      <c r="R799" s="211"/>
      <c r="S799" s="211"/>
      <c r="T799" s="211"/>
      <c r="U799" s="211"/>
      <c r="V799" s="211"/>
      <c r="W799" s="211"/>
      <c r="X799" s="211"/>
      <c r="Y799" s="211"/>
      <c r="Z799" s="211"/>
    </row>
    <row r="800" spans="1:26" ht="15.75" customHeight="1">
      <c r="A800" s="211"/>
      <c r="B800" s="211"/>
      <c r="C800" s="211"/>
      <c r="D800" s="211"/>
      <c r="E800" s="211"/>
      <c r="F800" s="211"/>
      <c r="G800" s="211"/>
      <c r="H800" s="211"/>
      <c r="I800" s="211"/>
      <c r="J800" s="211"/>
      <c r="K800" s="211"/>
      <c r="L800" s="211"/>
      <c r="M800" s="211"/>
      <c r="N800" s="211"/>
      <c r="O800" s="211"/>
      <c r="P800" s="211"/>
      <c r="Q800" s="211"/>
      <c r="R800" s="211"/>
      <c r="S800" s="211"/>
      <c r="T800" s="211"/>
      <c r="U800" s="211"/>
      <c r="V800" s="211"/>
      <c r="W800" s="211"/>
      <c r="X800" s="211"/>
      <c r="Y800" s="211"/>
      <c r="Z800" s="211"/>
    </row>
    <row r="801" spans="1:26" ht="15.75" customHeight="1">
      <c r="A801" s="211"/>
      <c r="B801" s="211"/>
      <c r="C801" s="211"/>
      <c r="D801" s="211"/>
      <c r="E801" s="211"/>
      <c r="F801" s="211"/>
      <c r="G801" s="211"/>
      <c r="H801" s="211"/>
      <c r="I801" s="211"/>
      <c r="J801" s="211"/>
      <c r="K801" s="211"/>
      <c r="L801" s="211"/>
      <c r="M801" s="211"/>
      <c r="N801" s="211"/>
      <c r="O801" s="211"/>
      <c r="P801" s="211"/>
      <c r="Q801" s="211"/>
      <c r="R801" s="211"/>
      <c r="S801" s="211"/>
      <c r="T801" s="211"/>
      <c r="U801" s="211"/>
      <c r="V801" s="211"/>
      <c r="W801" s="211"/>
      <c r="X801" s="211"/>
      <c r="Y801" s="211"/>
      <c r="Z801" s="211"/>
    </row>
    <row r="802" spans="1:26" ht="15.75" customHeight="1">
      <c r="A802" s="211"/>
      <c r="B802" s="211"/>
      <c r="C802" s="211"/>
      <c r="D802" s="211"/>
      <c r="E802" s="211"/>
      <c r="F802" s="211"/>
      <c r="G802" s="211"/>
      <c r="H802" s="211"/>
      <c r="I802" s="211"/>
      <c r="J802" s="211"/>
      <c r="K802" s="211"/>
      <c r="L802" s="211"/>
      <c r="M802" s="211"/>
      <c r="N802" s="211"/>
      <c r="O802" s="211"/>
      <c r="P802" s="211"/>
      <c r="Q802" s="211"/>
      <c r="R802" s="211"/>
      <c r="S802" s="211"/>
      <c r="T802" s="211"/>
      <c r="U802" s="211"/>
      <c r="V802" s="211"/>
      <c r="W802" s="211"/>
      <c r="X802" s="211"/>
      <c r="Y802" s="211"/>
      <c r="Z802" s="211"/>
    </row>
    <row r="803" spans="1:26" ht="15.75" customHeight="1">
      <c r="A803" s="211"/>
      <c r="B803" s="211"/>
      <c r="C803" s="211"/>
      <c r="D803" s="211"/>
      <c r="E803" s="211"/>
      <c r="F803" s="211"/>
      <c r="G803" s="211"/>
      <c r="H803" s="211"/>
      <c r="I803" s="211"/>
      <c r="J803" s="211"/>
      <c r="K803" s="211"/>
      <c r="L803" s="211"/>
      <c r="M803" s="211"/>
      <c r="N803" s="211"/>
      <c r="O803" s="211"/>
      <c r="P803" s="211"/>
      <c r="Q803" s="211"/>
      <c r="R803" s="211"/>
      <c r="S803" s="211"/>
      <c r="T803" s="211"/>
      <c r="U803" s="211"/>
      <c r="V803" s="211"/>
      <c r="W803" s="211"/>
      <c r="X803" s="211"/>
      <c r="Y803" s="211"/>
      <c r="Z803" s="211"/>
    </row>
    <row r="804" spans="1:26" ht="15.75" customHeight="1">
      <c r="A804" s="211"/>
      <c r="B804" s="211"/>
      <c r="C804" s="211"/>
      <c r="D804" s="211"/>
      <c r="E804" s="211"/>
      <c r="F804" s="211"/>
      <c r="G804" s="211"/>
      <c r="H804" s="211"/>
      <c r="I804" s="211"/>
      <c r="J804" s="211"/>
      <c r="K804" s="211"/>
      <c r="L804" s="211"/>
      <c r="M804" s="211"/>
      <c r="N804" s="211"/>
      <c r="O804" s="211"/>
      <c r="P804" s="211"/>
      <c r="Q804" s="211"/>
      <c r="R804" s="211"/>
      <c r="S804" s="211"/>
      <c r="T804" s="211"/>
      <c r="U804" s="211"/>
      <c r="V804" s="211"/>
      <c r="W804" s="211"/>
      <c r="X804" s="211"/>
      <c r="Y804" s="211"/>
      <c r="Z804" s="211"/>
    </row>
    <row r="805" spans="1:26" ht="15.75" customHeight="1">
      <c r="A805" s="211"/>
      <c r="B805" s="211"/>
      <c r="C805" s="211"/>
      <c r="D805" s="211"/>
      <c r="E805" s="211"/>
      <c r="F805" s="211"/>
      <c r="G805" s="211"/>
      <c r="H805" s="211"/>
      <c r="I805" s="211"/>
      <c r="J805" s="211"/>
      <c r="K805" s="211"/>
      <c r="L805" s="211"/>
      <c r="M805" s="211"/>
      <c r="N805" s="211"/>
      <c r="O805" s="211"/>
      <c r="P805" s="211"/>
      <c r="Q805" s="211"/>
      <c r="R805" s="211"/>
      <c r="S805" s="211"/>
      <c r="T805" s="211"/>
      <c r="U805" s="211"/>
      <c r="V805" s="211"/>
      <c r="W805" s="211"/>
      <c r="X805" s="211"/>
      <c r="Y805" s="211"/>
      <c r="Z805" s="211"/>
    </row>
    <row r="806" spans="1:26" ht="15.75" customHeight="1">
      <c r="A806" s="211"/>
      <c r="B806" s="211"/>
      <c r="C806" s="211"/>
      <c r="D806" s="211"/>
      <c r="E806" s="211"/>
      <c r="F806" s="211"/>
      <c r="G806" s="211"/>
      <c r="H806" s="211"/>
      <c r="I806" s="211"/>
      <c r="J806" s="211"/>
      <c r="K806" s="211"/>
      <c r="L806" s="211"/>
      <c r="M806" s="211"/>
      <c r="N806" s="211"/>
      <c r="O806" s="211"/>
      <c r="P806" s="211"/>
      <c r="Q806" s="211"/>
      <c r="R806" s="211"/>
      <c r="S806" s="211"/>
      <c r="T806" s="211"/>
      <c r="U806" s="211"/>
      <c r="V806" s="211"/>
      <c r="W806" s="211"/>
      <c r="X806" s="211"/>
      <c r="Y806" s="211"/>
      <c r="Z806" s="211"/>
    </row>
    <row r="807" spans="1:26" ht="15.75" customHeight="1">
      <c r="A807" s="211"/>
      <c r="B807" s="211"/>
      <c r="C807" s="211"/>
      <c r="D807" s="211"/>
      <c r="E807" s="211"/>
      <c r="F807" s="211"/>
      <c r="G807" s="211"/>
      <c r="H807" s="211"/>
      <c r="I807" s="211"/>
      <c r="J807" s="211"/>
      <c r="K807" s="211"/>
      <c r="L807" s="211"/>
      <c r="M807" s="211"/>
      <c r="N807" s="211"/>
      <c r="O807" s="211"/>
      <c r="P807" s="211"/>
      <c r="Q807" s="211"/>
      <c r="R807" s="211"/>
      <c r="S807" s="211"/>
      <c r="T807" s="211"/>
      <c r="U807" s="211"/>
      <c r="V807" s="211"/>
      <c r="W807" s="211"/>
      <c r="X807" s="211"/>
      <c r="Y807" s="211"/>
      <c r="Z807" s="211"/>
    </row>
    <row r="808" spans="1:26" ht="15.75" customHeight="1">
      <c r="A808" s="211"/>
      <c r="B808" s="211"/>
      <c r="C808" s="211"/>
      <c r="D808" s="211"/>
      <c r="E808" s="211"/>
      <c r="F808" s="211"/>
      <c r="G808" s="211"/>
      <c r="H808" s="211"/>
      <c r="I808" s="211"/>
      <c r="J808" s="211"/>
      <c r="K808" s="211"/>
      <c r="L808" s="211"/>
      <c r="M808" s="211"/>
      <c r="N808" s="211"/>
      <c r="O808" s="211"/>
      <c r="P808" s="211"/>
      <c r="Q808" s="211"/>
      <c r="R808" s="211"/>
      <c r="S808" s="211"/>
      <c r="T808" s="211"/>
      <c r="U808" s="211"/>
      <c r="V808" s="211"/>
      <c r="W808" s="211"/>
      <c r="X808" s="211"/>
      <c r="Y808" s="211"/>
      <c r="Z808" s="211"/>
    </row>
    <row r="809" spans="1:26" ht="15.75" customHeight="1">
      <c r="A809" s="211"/>
      <c r="B809" s="211"/>
      <c r="C809" s="211"/>
      <c r="D809" s="211"/>
      <c r="E809" s="211"/>
      <c r="F809" s="211"/>
      <c r="G809" s="211"/>
      <c r="H809" s="211"/>
      <c r="I809" s="211"/>
      <c r="J809" s="211"/>
      <c r="K809" s="211"/>
      <c r="L809" s="211"/>
      <c r="M809" s="211"/>
      <c r="N809" s="211"/>
      <c r="O809" s="211"/>
      <c r="P809" s="211"/>
      <c r="Q809" s="211"/>
      <c r="R809" s="211"/>
      <c r="S809" s="211"/>
      <c r="T809" s="211"/>
      <c r="U809" s="211"/>
      <c r="V809" s="211"/>
      <c r="W809" s="211"/>
      <c r="X809" s="211"/>
      <c r="Y809" s="211"/>
      <c r="Z809" s="211"/>
    </row>
    <row r="810" spans="1:26" ht="15.75" customHeight="1">
      <c r="A810" s="211"/>
      <c r="B810" s="211"/>
      <c r="C810" s="211"/>
      <c r="D810" s="211"/>
      <c r="E810" s="211"/>
      <c r="F810" s="211"/>
      <c r="G810" s="211"/>
      <c r="H810" s="211"/>
      <c r="I810" s="211"/>
      <c r="J810" s="211"/>
      <c r="K810" s="211"/>
      <c r="L810" s="211"/>
      <c r="M810" s="211"/>
      <c r="N810" s="211"/>
      <c r="O810" s="211"/>
      <c r="P810" s="211"/>
      <c r="Q810" s="211"/>
      <c r="R810" s="211"/>
      <c r="S810" s="211"/>
      <c r="T810" s="211"/>
      <c r="U810" s="211"/>
      <c r="V810" s="211"/>
      <c r="W810" s="211"/>
      <c r="X810" s="211"/>
      <c r="Y810" s="211"/>
      <c r="Z810" s="211"/>
    </row>
    <row r="811" spans="1:26" ht="15.75" customHeight="1">
      <c r="A811" s="211"/>
      <c r="B811" s="211"/>
      <c r="C811" s="211"/>
      <c r="D811" s="211"/>
      <c r="E811" s="211"/>
      <c r="F811" s="211"/>
      <c r="G811" s="211"/>
      <c r="H811" s="211"/>
      <c r="I811" s="211"/>
      <c r="J811" s="211"/>
      <c r="K811" s="211"/>
      <c r="L811" s="211"/>
      <c r="M811" s="211"/>
      <c r="N811" s="211"/>
      <c r="O811" s="211"/>
      <c r="P811" s="211"/>
      <c r="Q811" s="211"/>
      <c r="R811" s="211"/>
      <c r="S811" s="211"/>
      <c r="T811" s="211"/>
      <c r="U811" s="211"/>
      <c r="V811" s="211"/>
      <c r="W811" s="211"/>
      <c r="X811" s="211"/>
      <c r="Y811" s="211"/>
      <c r="Z811" s="211"/>
    </row>
    <row r="812" spans="1:26" ht="15.75" customHeight="1">
      <c r="A812" s="211"/>
      <c r="B812" s="211"/>
      <c r="C812" s="211"/>
      <c r="D812" s="211"/>
      <c r="E812" s="211"/>
      <c r="F812" s="211"/>
      <c r="G812" s="211"/>
      <c r="H812" s="211"/>
      <c r="I812" s="211"/>
      <c r="J812" s="211"/>
      <c r="K812" s="211"/>
      <c r="L812" s="211"/>
      <c r="M812" s="211"/>
      <c r="N812" s="211"/>
      <c r="O812" s="211"/>
      <c r="P812" s="211"/>
      <c r="Q812" s="211"/>
      <c r="R812" s="211"/>
      <c r="S812" s="211"/>
      <c r="T812" s="211"/>
      <c r="U812" s="211"/>
      <c r="V812" s="211"/>
      <c r="W812" s="211"/>
      <c r="X812" s="211"/>
      <c r="Y812" s="211"/>
      <c r="Z812" s="211"/>
    </row>
    <row r="813" spans="1:26" ht="15.75" customHeight="1">
      <c r="A813" s="211"/>
      <c r="B813" s="211"/>
      <c r="C813" s="211"/>
      <c r="D813" s="211"/>
      <c r="E813" s="211"/>
      <c r="F813" s="211"/>
      <c r="G813" s="211"/>
      <c r="H813" s="211"/>
      <c r="I813" s="211"/>
      <c r="J813" s="211"/>
      <c r="K813" s="211"/>
      <c r="L813" s="211"/>
      <c r="M813" s="211"/>
      <c r="N813" s="211"/>
      <c r="O813" s="211"/>
      <c r="P813" s="211"/>
      <c r="Q813" s="211"/>
      <c r="R813" s="211"/>
      <c r="S813" s="211"/>
      <c r="T813" s="211"/>
      <c r="U813" s="211"/>
      <c r="V813" s="211"/>
      <c r="W813" s="211"/>
      <c r="X813" s="211"/>
      <c r="Y813" s="211"/>
      <c r="Z813" s="211"/>
    </row>
    <row r="814" spans="1:26" ht="15.75" customHeight="1">
      <c r="A814" s="211"/>
      <c r="B814" s="211"/>
      <c r="C814" s="211"/>
      <c r="D814" s="211"/>
      <c r="E814" s="211"/>
      <c r="F814" s="211"/>
      <c r="G814" s="211"/>
      <c r="H814" s="211"/>
      <c r="I814" s="211"/>
      <c r="J814" s="211"/>
      <c r="K814" s="211"/>
      <c r="L814" s="211"/>
      <c r="M814" s="211"/>
      <c r="N814" s="211"/>
      <c r="O814" s="211"/>
      <c r="P814" s="211"/>
      <c r="Q814" s="211"/>
      <c r="R814" s="211"/>
      <c r="S814" s="211"/>
      <c r="T814" s="211"/>
      <c r="U814" s="211"/>
      <c r="V814" s="211"/>
      <c r="W814" s="211"/>
      <c r="X814" s="211"/>
      <c r="Y814" s="211"/>
      <c r="Z814" s="211"/>
    </row>
    <row r="815" spans="1:26" ht="15.75" customHeight="1">
      <c r="A815" s="211"/>
      <c r="B815" s="211"/>
      <c r="C815" s="211"/>
      <c r="D815" s="211"/>
      <c r="E815" s="211"/>
      <c r="F815" s="211"/>
      <c r="G815" s="211"/>
      <c r="H815" s="211"/>
      <c r="I815" s="211"/>
      <c r="J815" s="211"/>
      <c r="K815" s="211"/>
      <c r="L815" s="211"/>
      <c r="M815" s="211"/>
      <c r="N815" s="211"/>
      <c r="O815" s="211"/>
      <c r="P815" s="211"/>
      <c r="Q815" s="211"/>
      <c r="R815" s="211"/>
      <c r="S815" s="211"/>
      <c r="T815" s="211"/>
      <c r="U815" s="211"/>
      <c r="V815" s="211"/>
      <c r="W815" s="211"/>
      <c r="X815" s="211"/>
      <c r="Y815" s="211"/>
      <c r="Z815" s="211"/>
    </row>
    <row r="816" spans="1:26" ht="15.75" customHeight="1">
      <c r="A816" s="211"/>
      <c r="B816" s="211"/>
      <c r="C816" s="211"/>
      <c r="D816" s="211"/>
      <c r="E816" s="211"/>
      <c r="F816" s="211"/>
      <c r="G816" s="211"/>
      <c r="H816" s="211"/>
      <c r="I816" s="211"/>
      <c r="J816" s="211"/>
      <c r="K816" s="211"/>
      <c r="L816" s="211"/>
      <c r="M816" s="211"/>
      <c r="N816" s="211"/>
      <c r="O816" s="211"/>
      <c r="P816" s="211"/>
      <c r="Q816" s="211"/>
      <c r="R816" s="211"/>
      <c r="S816" s="211"/>
      <c r="T816" s="211"/>
      <c r="U816" s="211"/>
      <c r="V816" s="211"/>
      <c r="W816" s="211"/>
      <c r="X816" s="211"/>
      <c r="Y816" s="211"/>
      <c r="Z816" s="211"/>
    </row>
    <row r="817" spans="1:26" ht="15.75" customHeight="1">
      <c r="A817" s="211"/>
      <c r="B817" s="211"/>
      <c r="C817" s="211"/>
      <c r="D817" s="211"/>
      <c r="E817" s="211"/>
      <c r="F817" s="211"/>
      <c r="G817" s="211"/>
      <c r="H817" s="211"/>
      <c r="I817" s="211"/>
      <c r="J817" s="211"/>
      <c r="K817" s="211"/>
      <c r="L817" s="211"/>
      <c r="M817" s="211"/>
      <c r="N817" s="211"/>
      <c r="O817" s="211"/>
      <c r="P817" s="211"/>
      <c r="Q817" s="211"/>
      <c r="R817" s="211"/>
      <c r="S817" s="211"/>
      <c r="T817" s="211"/>
      <c r="U817" s="211"/>
      <c r="V817" s="211"/>
      <c r="W817" s="211"/>
      <c r="X817" s="211"/>
      <c r="Y817" s="211"/>
      <c r="Z817" s="211"/>
    </row>
    <row r="818" spans="1:26" ht="15.75" customHeight="1">
      <c r="A818" s="211"/>
      <c r="B818" s="211"/>
      <c r="C818" s="211"/>
      <c r="D818" s="211"/>
      <c r="E818" s="211"/>
      <c r="F818" s="211"/>
      <c r="G818" s="211"/>
      <c r="H818" s="211"/>
      <c r="I818" s="211"/>
      <c r="J818" s="211"/>
      <c r="K818" s="211"/>
      <c r="L818" s="211"/>
      <c r="M818" s="211"/>
      <c r="N818" s="211"/>
      <c r="O818" s="211"/>
      <c r="P818" s="211"/>
      <c r="Q818" s="211"/>
      <c r="R818" s="211"/>
      <c r="S818" s="211"/>
      <c r="T818" s="211"/>
      <c r="U818" s="211"/>
      <c r="V818" s="211"/>
      <c r="W818" s="211"/>
      <c r="X818" s="211"/>
      <c r="Y818" s="211"/>
      <c r="Z818" s="211"/>
    </row>
    <row r="819" spans="1:26" ht="15.75" customHeight="1">
      <c r="A819" s="211"/>
      <c r="B819" s="211"/>
      <c r="C819" s="211"/>
      <c r="D819" s="211"/>
      <c r="E819" s="211"/>
      <c r="F819" s="211"/>
      <c r="G819" s="211"/>
      <c r="H819" s="211"/>
      <c r="I819" s="211"/>
      <c r="J819" s="211"/>
      <c r="K819" s="211"/>
      <c r="L819" s="211"/>
      <c r="M819" s="211"/>
      <c r="N819" s="211"/>
      <c r="O819" s="211"/>
      <c r="P819" s="211"/>
      <c r="Q819" s="211"/>
      <c r="R819" s="211"/>
      <c r="S819" s="211"/>
      <c r="T819" s="211"/>
      <c r="U819" s="211"/>
      <c r="V819" s="211"/>
      <c r="W819" s="211"/>
      <c r="X819" s="211"/>
      <c r="Y819" s="211"/>
      <c r="Z819" s="211"/>
    </row>
    <row r="820" spans="1:26" ht="15.75" customHeight="1">
      <c r="A820" s="211"/>
      <c r="B820" s="211"/>
      <c r="C820" s="211"/>
      <c r="D820" s="211"/>
      <c r="E820" s="211"/>
      <c r="F820" s="211"/>
      <c r="G820" s="211"/>
      <c r="H820" s="211"/>
      <c r="I820" s="211"/>
      <c r="J820" s="211"/>
      <c r="K820" s="211"/>
      <c r="L820" s="211"/>
      <c r="M820" s="211"/>
      <c r="N820" s="211"/>
      <c r="O820" s="211"/>
      <c r="P820" s="211"/>
      <c r="Q820" s="211"/>
      <c r="R820" s="211"/>
      <c r="S820" s="211"/>
      <c r="T820" s="211"/>
      <c r="U820" s="211"/>
      <c r="V820" s="211"/>
      <c r="W820" s="211"/>
      <c r="X820" s="211"/>
      <c r="Y820" s="211"/>
      <c r="Z820" s="211"/>
    </row>
    <row r="821" spans="1:26" ht="15.75" customHeight="1">
      <c r="A821" s="211"/>
      <c r="B821" s="211"/>
      <c r="C821" s="211"/>
      <c r="D821" s="211"/>
      <c r="E821" s="211"/>
      <c r="F821" s="211"/>
      <c r="G821" s="211"/>
      <c r="H821" s="211"/>
      <c r="I821" s="211"/>
      <c r="J821" s="211"/>
      <c r="K821" s="211"/>
      <c r="L821" s="211"/>
      <c r="M821" s="211"/>
      <c r="N821" s="211"/>
      <c r="O821" s="211"/>
      <c r="P821" s="211"/>
      <c r="Q821" s="211"/>
      <c r="R821" s="211"/>
      <c r="S821" s="211"/>
      <c r="T821" s="211"/>
      <c r="U821" s="211"/>
      <c r="V821" s="211"/>
      <c r="W821" s="211"/>
      <c r="X821" s="211"/>
      <c r="Y821" s="211"/>
      <c r="Z821" s="211"/>
    </row>
    <row r="822" spans="1:26" ht="15.75" customHeight="1">
      <c r="A822" s="211"/>
      <c r="B822" s="211"/>
      <c r="C822" s="211"/>
      <c r="D822" s="211"/>
      <c r="E822" s="211"/>
      <c r="F822" s="211"/>
      <c r="G822" s="211"/>
      <c r="H822" s="211"/>
      <c r="I822" s="211"/>
      <c r="J822" s="211"/>
      <c r="K822" s="211"/>
      <c r="L822" s="211"/>
      <c r="M822" s="211"/>
      <c r="N822" s="211"/>
      <c r="O822" s="211"/>
      <c r="P822" s="211"/>
      <c r="Q822" s="211"/>
      <c r="R822" s="211"/>
      <c r="S822" s="211"/>
      <c r="T822" s="211"/>
      <c r="U822" s="211"/>
      <c r="V822" s="211"/>
      <c r="W822" s="211"/>
      <c r="X822" s="211"/>
      <c r="Y822" s="211"/>
      <c r="Z822" s="211"/>
    </row>
    <row r="823" spans="1:26" ht="15.75" customHeight="1">
      <c r="A823" s="211"/>
      <c r="B823" s="211"/>
      <c r="C823" s="211"/>
      <c r="D823" s="211"/>
      <c r="E823" s="211"/>
      <c r="F823" s="211"/>
      <c r="G823" s="211"/>
      <c r="H823" s="211"/>
      <c r="I823" s="211"/>
      <c r="J823" s="211"/>
      <c r="K823" s="211"/>
      <c r="L823" s="211"/>
      <c r="M823" s="211"/>
      <c r="N823" s="211"/>
      <c r="O823" s="211"/>
      <c r="P823" s="211"/>
      <c r="Q823" s="211"/>
      <c r="R823" s="211"/>
      <c r="S823" s="211"/>
      <c r="T823" s="211"/>
      <c r="U823" s="211"/>
      <c r="V823" s="211"/>
      <c r="W823" s="211"/>
      <c r="X823" s="211"/>
      <c r="Y823" s="211"/>
      <c r="Z823" s="211"/>
    </row>
    <row r="824" spans="1:26" ht="15.75" customHeight="1">
      <c r="A824" s="211"/>
      <c r="B824" s="211"/>
      <c r="C824" s="211"/>
      <c r="D824" s="211"/>
      <c r="E824" s="211"/>
      <c r="F824" s="211"/>
      <c r="G824" s="211"/>
      <c r="H824" s="211"/>
      <c r="I824" s="211"/>
      <c r="J824" s="211"/>
      <c r="K824" s="211"/>
      <c r="L824" s="211"/>
      <c r="M824" s="211"/>
      <c r="N824" s="211"/>
      <c r="O824" s="211"/>
      <c r="P824" s="211"/>
      <c r="Q824" s="211"/>
      <c r="R824" s="211"/>
      <c r="S824" s="211"/>
      <c r="T824" s="211"/>
      <c r="U824" s="211"/>
      <c r="V824" s="211"/>
      <c r="W824" s="211"/>
      <c r="X824" s="211"/>
      <c r="Y824" s="211"/>
      <c r="Z824" s="211"/>
    </row>
    <row r="825" spans="1:26" ht="15.75" customHeight="1">
      <c r="A825" s="211"/>
      <c r="B825" s="211"/>
      <c r="C825" s="211"/>
      <c r="D825" s="211"/>
      <c r="E825" s="211"/>
      <c r="F825" s="211"/>
      <c r="G825" s="211"/>
      <c r="H825" s="211"/>
      <c r="I825" s="211"/>
      <c r="J825" s="211"/>
      <c r="K825" s="211"/>
      <c r="L825" s="211"/>
      <c r="M825" s="211"/>
      <c r="N825" s="211"/>
      <c r="O825" s="211"/>
      <c r="P825" s="211"/>
      <c r="Q825" s="211"/>
      <c r="R825" s="211"/>
      <c r="S825" s="211"/>
      <c r="T825" s="211"/>
      <c r="U825" s="211"/>
      <c r="V825" s="211"/>
      <c r="W825" s="211"/>
      <c r="X825" s="211"/>
      <c r="Y825" s="211"/>
      <c r="Z825" s="211"/>
    </row>
    <row r="826" spans="1:26" ht="15.75" customHeight="1">
      <c r="A826" s="211"/>
      <c r="B826" s="211"/>
      <c r="C826" s="211"/>
      <c r="D826" s="211"/>
      <c r="E826" s="211"/>
      <c r="F826" s="211"/>
      <c r="G826" s="211"/>
      <c r="H826" s="211"/>
      <c r="I826" s="211"/>
      <c r="J826" s="211"/>
      <c r="K826" s="211"/>
      <c r="L826" s="211"/>
      <c r="M826" s="211"/>
      <c r="N826" s="211"/>
      <c r="O826" s="211"/>
      <c r="P826" s="211"/>
      <c r="Q826" s="211"/>
      <c r="R826" s="211"/>
      <c r="S826" s="211"/>
      <c r="T826" s="211"/>
      <c r="U826" s="211"/>
      <c r="V826" s="211"/>
      <c r="W826" s="211"/>
      <c r="X826" s="211"/>
      <c r="Y826" s="211"/>
      <c r="Z826" s="211"/>
    </row>
    <row r="827" spans="1:26" ht="15.75" customHeight="1">
      <c r="A827" s="211"/>
      <c r="B827" s="211"/>
      <c r="C827" s="211"/>
      <c r="D827" s="211"/>
      <c r="E827" s="211"/>
      <c r="F827" s="211"/>
      <c r="G827" s="211"/>
      <c r="H827" s="211"/>
      <c r="I827" s="211"/>
      <c r="J827" s="211"/>
      <c r="K827" s="211"/>
      <c r="L827" s="211"/>
      <c r="M827" s="211"/>
      <c r="N827" s="211"/>
      <c r="O827" s="211"/>
      <c r="P827" s="211"/>
      <c r="Q827" s="211"/>
      <c r="R827" s="211"/>
      <c r="S827" s="211"/>
      <c r="T827" s="211"/>
      <c r="U827" s="211"/>
      <c r="V827" s="211"/>
      <c r="W827" s="211"/>
      <c r="X827" s="211"/>
      <c r="Y827" s="211"/>
      <c r="Z827" s="211"/>
    </row>
    <row r="828" spans="1:26" ht="15.75" customHeight="1">
      <c r="A828" s="211"/>
      <c r="B828" s="211"/>
      <c r="C828" s="211"/>
      <c r="D828" s="211"/>
      <c r="E828" s="211"/>
      <c r="F828" s="211"/>
      <c r="G828" s="211"/>
      <c r="H828" s="211"/>
      <c r="I828" s="211"/>
      <c r="J828" s="211"/>
      <c r="K828" s="211"/>
      <c r="L828" s="211"/>
      <c r="M828" s="211"/>
      <c r="N828" s="211"/>
      <c r="O828" s="211"/>
      <c r="P828" s="211"/>
      <c r="Q828" s="211"/>
      <c r="R828" s="211"/>
      <c r="S828" s="211"/>
      <c r="T828" s="211"/>
      <c r="U828" s="211"/>
      <c r="V828" s="211"/>
      <c r="W828" s="211"/>
      <c r="X828" s="211"/>
      <c r="Y828" s="211"/>
      <c r="Z828" s="211"/>
    </row>
    <row r="829" spans="1:26" ht="15.75" customHeight="1">
      <c r="A829" s="211"/>
      <c r="B829" s="211"/>
      <c r="C829" s="211"/>
      <c r="D829" s="211"/>
      <c r="E829" s="211"/>
      <c r="F829" s="211"/>
      <c r="G829" s="211"/>
      <c r="H829" s="211"/>
      <c r="I829" s="211"/>
      <c r="J829" s="211"/>
      <c r="K829" s="211"/>
      <c r="L829" s="211"/>
      <c r="M829" s="211"/>
      <c r="N829" s="211"/>
      <c r="O829" s="211"/>
      <c r="P829" s="211"/>
      <c r="Q829" s="211"/>
      <c r="R829" s="211"/>
      <c r="S829" s="211"/>
      <c r="T829" s="211"/>
      <c r="U829" s="211"/>
      <c r="V829" s="211"/>
      <c r="W829" s="211"/>
      <c r="X829" s="211"/>
      <c r="Y829" s="211"/>
      <c r="Z829" s="211"/>
    </row>
    <row r="830" spans="1:26" ht="15.75" customHeight="1">
      <c r="A830" s="211"/>
      <c r="B830" s="211"/>
      <c r="C830" s="211"/>
      <c r="D830" s="211"/>
      <c r="E830" s="211"/>
      <c r="F830" s="211"/>
      <c r="G830" s="211"/>
      <c r="H830" s="211"/>
      <c r="I830" s="211"/>
      <c r="J830" s="211"/>
      <c r="K830" s="211"/>
      <c r="L830" s="211"/>
      <c r="M830" s="211"/>
      <c r="N830" s="211"/>
      <c r="O830" s="211"/>
      <c r="P830" s="211"/>
      <c r="Q830" s="211"/>
      <c r="R830" s="211"/>
      <c r="S830" s="211"/>
      <c r="T830" s="211"/>
      <c r="U830" s="211"/>
      <c r="V830" s="211"/>
      <c r="W830" s="211"/>
      <c r="X830" s="211"/>
      <c r="Y830" s="211"/>
      <c r="Z830" s="211"/>
    </row>
    <row r="831" spans="1:26" ht="15.75" customHeight="1">
      <c r="A831" s="211"/>
      <c r="B831" s="211"/>
      <c r="C831" s="211"/>
      <c r="D831" s="211"/>
      <c r="E831" s="211"/>
      <c r="F831" s="211"/>
      <c r="G831" s="211"/>
      <c r="H831" s="211"/>
      <c r="I831" s="211"/>
      <c r="J831" s="211"/>
      <c r="K831" s="211"/>
      <c r="L831" s="211"/>
      <c r="M831" s="211"/>
      <c r="N831" s="211"/>
      <c r="O831" s="211"/>
      <c r="P831" s="211"/>
      <c r="Q831" s="211"/>
      <c r="R831" s="211"/>
      <c r="S831" s="211"/>
      <c r="T831" s="211"/>
      <c r="U831" s="211"/>
      <c r="V831" s="211"/>
      <c r="W831" s="211"/>
      <c r="X831" s="211"/>
      <c r="Y831" s="211"/>
      <c r="Z831" s="211"/>
    </row>
    <row r="832" spans="1:26" ht="15.75" customHeight="1">
      <c r="A832" s="211"/>
      <c r="B832" s="211"/>
      <c r="C832" s="211"/>
      <c r="D832" s="211"/>
      <c r="E832" s="211"/>
      <c r="F832" s="211"/>
      <c r="G832" s="211"/>
      <c r="H832" s="211"/>
      <c r="I832" s="211"/>
      <c r="J832" s="211"/>
      <c r="K832" s="211"/>
      <c r="L832" s="211"/>
      <c r="M832" s="211"/>
      <c r="N832" s="211"/>
      <c r="O832" s="211"/>
      <c r="P832" s="211"/>
      <c r="Q832" s="211"/>
      <c r="R832" s="211"/>
      <c r="S832" s="211"/>
      <c r="T832" s="211"/>
      <c r="U832" s="211"/>
      <c r="V832" s="211"/>
      <c r="W832" s="211"/>
      <c r="X832" s="211"/>
      <c r="Y832" s="211"/>
      <c r="Z832" s="211"/>
    </row>
    <row r="833" spans="1:26" ht="15.75" customHeight="1">
      <c r="A833" s="211"/>
      <c r="B833" s="211"/>
      <c r="C833" s="211"/>
      <c r="D833" s="211"/>
      <c r="E833" s="211"/>
      <c r="F833" s="211"/>
      <c r="G833" s="211"/>
      <c r="H833" s="211"/>
      <c r="I833" s="211"/>
      <c r="J833" s="211"/>
      <c r="K833" s="211"/>
      <c r="L833" s="211"/>
      <c r="M833" s="211"/>
      <c r="N833" s="211"/>
      <c r="O833" s="211"/>
      <c r="P833" s="211"/>
      <c r="Q833" s="211"/>
      <c r="R833" s="211"/>
      <c r="S833" s="211"/>
      <c r="T833" s="211"/>
      <c r="U833" s="211"/>
      <c r="V833" s="211"/>
      <c r="W833" s="211"/>
      <c r="X833" s="211"/>
      <c r="Y833" s="211"/>
      <c r="Z833" s="211"/>
    </row>
    <row r="834" spans="1:26" ht="15.75" customHeight="1">
      <c r="A834" s="211"/>
      <c r="B834" s="211"/>
      <c r="C834" s="211"/>
      <c r="D834" s="211"/>
      <c r="E834" s="211"/>
      <c r="F834" s="211"/>
      <c r="G834" s="211"/>
      <c r="H834" s="211"/>
      <c r="I834" s="211"/>
      <c r="J834" s="211"/>
      <c r="K834" s="211"/>
      <c r="L834" s="211"/>
      <c r="M834" s="211"/>
      <c r="N834" s="211"/>
      <c r="O834" s="211"/>
      <c r="P834" s="211"/>
      <c r="Q834" s="211"/>
      <c r="R834" s="211"/>
      <c r="S834" s="211"/>
      <c r="T834" s="211"/>
      <c r="U834" s="211"/>
      <c r="V834" s="211"/>
      <c r="W834" s="211"/>
      <c r="X834" s="211"/>
      <c r="Y834" s="211"/>
      <c r="Z834" s="211"/>
    </row>
    <row r="835" spans="1:26" ht="15.75" customHeight="1">
      <c r="A835" s="211"/>
      <c r="B835" s="211"/>
      <c r="C835" s="211"/>
      <c r="D835" s="211"/>
      <c r="E835" s="211"/>
      <c r="F835" s="211"/>
      <c r="G835" s="211"/>
      <c r="H835" s="211"/>
      <c r="I835" s="211"/>
      <c r="J835" s="211"/>
      <c r="K835" s="211"/>
      <c r="L835" s="211"/>
      <c r="M835" s="211"/>
      <c r="N835" s="211"/>
      <c r="O835" s="211"/>
      <c r="P835" s="211"/>
      <c r="Q835" s="211"/>
      <c r="R835" s="211"/>
      <c r="S835" s="211"/>
      <c r="T835" s="211"/>
      <c r="U835" s="211"/>
      <c r="V835" s="211"/>
      <c r="W835" s="211"/>
      <c r="X835" s="211"/>
      <c r="Y835" s="211"/>
      <c r="Z835" s="211"/>
    </row>
    <row r="836" spans="1:26" ht="15.75" customHeight="1">
      <c r="A836" s="211"/>
      <c r="B836" s="211"/>
      <c r="C836" s="211"/>
      <c r="D836" s="211"/>
      <c r="E836" s="211"/>
      <c r="F836" s="211"/>
      <c r="G836" s="211"/>
      <c r="H836" s="211"/>
      <c r="I836" s="211"/>
      <c r="J836" s="211"/>
      <c r="K836" s="211"/>
      <c r="L836" s="211"/>
      <c r="M836" s="211"/>
      <c r="N836" s="211"/>
      <c r="O836" s="211"/>
      <c r="P836" s="211"/>
      <c r="Q836" s="211"/>
      <c r="R836" s="211"/>
      <c r="S836" s="211"/>
      <c r="T836" s="211"/>
      <c r="U836" s="211"/>
      <c r="V836" s="211"/>
      <c r="W836" s="211"/>
      <c r="X836" s="211"/>
      <c r="Y836" s="211"/>
      <c r="Z836" s="211"/>
    </row>
    <row r="837" spans="1:26" ht="15.75" customHeight="1">
      <c r="A837" s="211"/>
      <c r="B837" s="211"/>
      <c r="C837" s="211"/>
      <c r="D837" s="211"/>
      <c r="E837" s="211"/>
      <c r="F837" s="211"/>
      <c r="G837" s="211"/>
      <c r="H837" s="211"/>
      <c r="I837" s="211"/>
      <c r="J837" s="211"/>
      <c r="K837" s="211"/>
      <c r="L837" s="211"/>
      <c r="M837" s="211"/>
      <c r="N837" s="211"/>
      <c r="O837" s="211"/>
      <c r="P837" s="211"/>
      <c r="Q837" s="211"/>
      <c r="R837" s="211"/>
      <c r="S837" s="211"/>
      <c r="T837" s="211"/>
      <c r="U837" s="211"/>
      <c r="V837" s="211"/>
      <c r="W837" s="211"/>
      <c r="X837" s="211"/>
      <c r="Y837" s="211"/>
      <c r="Z837" s="211"/>
    </row>
    <row r="838" spans="1:26" ht="15.75" customHeight="1">
      <c r="A838" s="211"/>
      <c r="B838" s="211"/>
      <c r="C838" s="211"/>
      <c r="D838" s="211"/>
      <c r="E838" s="211"/>
      <c r="F838" s="211"/>
      <c r="G838" s="211"/>
      <c r="H838" s="211"/>
      <c r="I838" s="211"/>
      <c r="J838" s="211"/>
      <c r="K838" s="211"/>
      <c r="L838" s="211"/>
      <c r="M838" s="211"/>
      <c r="N838" s="211"/>
      <c r="O838" s="211"/>
      <c r="P838" s="211"/>
      <c r="Q838" s="211"/>
      <c r="R838" s="211"/>
      <c r="S838" s="211"/>
      <c r="T838" s="211"/>
      <c r="U838" s="211"/>
      <c r="V838" s="211"/>
      <c r="W838" s="211"/>
      <c r="X838" s="211"/>
      <c r="Y838" s="211"/>
      <c r="Z838" s="211"/>
    </row>
    <row r="839" spans="1:26" ht="15.75" customHeight="1">
      <c r="A839" s="211"/>
      <c r="B839" s="211"/>
      <c r="C839" s="211"/>
      <c r="D839" s="211"/>
      <c r="E839" s="211"/>
      <c r="F839" s="211"/>
      <c r="G839" s="211"/>
      <c r="H839" s="211"/>
      <c r="I839" s="211"/>
      <c r="J839" s="211"/>
      <c r="K839" s="211"/>
      <c r="L839" s="211"/>
      <c r="M839" s="211"/>
      <c r="N839" s="211"/>
      <c r="O839" s="211"/>
      <c r="P839" s="211"/>
      <c r="Q839" s="211"/>
      <c r="R839" s="211"/>
      <c r="S839" s="211"/>
      <c r="T839" s="211"/>
      <c r="U839" s="211"/>
      <c r="V839" s="211"/>
      <c r="W839" s="211"/>
      <c r="X839" s="211"/>
      <c r="Y839" s="211"/>
      <c r="Z839" s="211"/>
    </row>
    <row r="840" spans="1:26" ht="15.75" customHeight="1">
      <c r="A840" s="211"/>
      <c r="B840" s="211"/>
      <c r="C840" s="211"/>
      <c r="D840" s="211"/>
      <c r="E840" s="211"/>
      <c r="F840" s="211"/>
      <c r="G840" s="211"/>
      <c r="H840" s="211"/>
      <c r="I840" s="211"/>
      <c r="J840" s="211"/>
      <c r="K840" s="211"/>
      <c r="L840" s="211"/>
      <c r="M840" s="211"/>
      <c r="N840" s="211"/>
      <c r="O840" s="211"/>
      <c r="P840" s="211"/>
      <c r="Q840" s="211"/>
      <c r="R840" s="211"/>
      <c r="S840" s="211"/>
      <c r="T840" s="211"/>
      <c r="U840" s="211"/>
      <c r="V840" s="211"/>
      <c r="W840" s="211"/>
      <c r="X840" s="211"/>
      <c r="Y840" s="211"/>
      <c r="Z840" s="211"/>
    </row>
    <row r="841" spans="1:26" ht="15.75" customHeight="1">
      <c r="A841" s="211"/>
      <c r="B841" s="211"/>
      <c r="C841" s="211"/>
      <c r="D841" s="211"/>
      <c r="E841" s="211"/>
      <c r="F841" s="211"/>
      <c r="G841" s="211"/>
      <c r="H841" s="211"/>
      <c r="I841" s="211"/>
      <c r="J841" s="211"/>
      <c r="K841" s="211"/>
      <c r="L841" s="211"/>
      <c r="M841" s="211"/>
      <c r="N841" s="211"/>
      <c r="O841" s="211"/>
      <c r="P841" s="211"/>
      <c r="Q841" s="211"/>
      <c r="R841" s="211"/>
      <c r="S841" s="211"/>
      <c r="T841" s="211"/>
      <c r="U841" s="211"/>
      <c r="V841" s="211"/>
      <c r="W841" s="211"/>
      <c r="X841" s="211"/>
      <c r="Y841" s="211"/>
      <c r="Z841" s="211"/>
    </row>
    <row r="842" spans="1:26" ht="15.75" customHeight="1">
      <c r="A842" s="211"/>
      <c r="B842" s="211"/>
      <c r="C842" s="211"/>
      <c r="D842" s="211"/>
      <c r="E842" s="211"/>
      <c r="F842" s="211"/>
      <c r="G842" s="211"/>
      <c r="H842" s="211"/>
      <c r="I842" s="211"/>
      <c r="J842" s="211"/>
      <c r="K842" s="211"/>
      <c r="L842" s="211"/>
      <c r="M842" s="211"/>
      <c r="N842" s="211"/>
      <c r="O842" s="211"/>
      <c r="P842" s="211"/>
      <c r="Q842" s="211"/>
      <c r="R842" s="211"/>
      <c r="S842" s="211"/>
      <c r="T842" s="211"/>
      <c r="U842" s="211"/>
      <c r="V842" s="211"/>
      <c r="W842" s="211"/>
      <c r="X842" s="211"/>
      <c r="Y842" s="211"/>
      <c r="Z842" s="211"/>
    </row>
    <row r="843" spans="1:26" ht="15.75" customHeight="1">
      <c r="A843" s="211"/>
      <c r="B843" s="211"/>
      <c r="C843" s="211"/>
      <c r="D843" s="211"/>
      <c r="E843" s="211"/>
      <c r="F843" s="211"/>
      <c r="G843" s="211"/>
      <c r="H843" s="211"/>
      <c r="I843" s="211"/>
      <c r="J843" s="211"/>
      <c r="K843" s="211"/>
      <c r="L843" s="211"/>
      <c r="M843" s="211"/>
      <c r="N843" s="211"/>
      <c r="O843" s="211"/>
      <c r="P843" s="211"/>
      <c r="Q843" s="211"/>
      <c r="R843" s="211"/>
      <c r="S843" s="211"/>
      <c r="T843" s="211"/>
      <c r="U843" s="211"/>
      <c r="V843" s="211"/>
      <c r="W843" s="211"/>
      <c r="X843" s="211"/>
      <c r="Y843" s="211"/>
      <c r="Z843" s="211"/>
    </row>
    <row r="844" spans="1:26" ht="15.75" customHeight="1">
      <c r="A844" s="211"/>
      <c r="B844" s="211"/>
      <c r="C844" s="211"/>
      <c r="D844" s="211"/>
      <c r="E844" s="211"/>
      <c r="F844" s="211"/>
      <c r="G844" s="211"/>
      <c r="H844" s="211"/>
      <c r="I844" s="211"/>
      <c r="J844" s="211"/>
      <c r="K844" s="211"/>
      <c r="L844" s="211"/>
      <c r="M844" s="211"/>
      <c r="N844" s="211"/>
      <c r="O844" s="211"/>
      <c r="P844" s="211"/>
      <c r="Q844" s="211"/>
      <c r="R844" s="211"/>
      <c r="S844" s="211"/>
      <c r="T844" s="211"/>
      <c r="U844" s="211"/>
      <c r="V844" s="211"/>
      <c r="W844" s="211"/>
      <c r="X844" s="211"/>
      <c r="Y844" s="211"/>
      <c r="Z844" s="211"/>
    </row>
    <row r="845" spans="1:26" ht="15.75" customHeight="1">
      <c r="A845" s="211"/>
      <c r="B845" s="211"/>
      <c r="C845" s="211"/>
      <c r="D845" s="211"/>
      <c r="E845" s="211"/>
      <c r="F845" s="211"/>
      <c r="G845" s="211"/>
      <c r="H845" s="211"/>
      <c r="I845" s="211"/>
      <c r="J845" s="211"/>
      <c r="K845" s="211"/>
      <c r="L845" s="211"/>
      <c r="M845" s="211"/>
      <c r="N845" s="211"/>
      <c r="O845" s="211"/>
      <c r="P845" s="211"/>
      <c r="Q845" s="211"/>
      <c r="R845" s="211"/>
      <c r="S845" s="211"/>
      <c r="T845" s="211"/>
      <c r="U845" s="211"/>
      <c r="V845" s="211"/>
      <c r="W845" s="211"/>
      <c r="X845" s="211"/>
      <c r="Y845" s="211"/>
      <c r="Z845" s="211"/>
    </row>
    <row r="846" spans="1:26" ht="15.75" customHeight="1">
      <c r="A846" s="211"/>
      <c r="B846" s="211"/>
      <c r="C846" s="211"/>
      <c r="D846" s="211"/>
      <c r="E846" s="211"/>
      <c r="F846" s="211"/>
      <c r="G846" s="211"/>
      <c r="H846" s="211"/>
      <c r="I846" s="211"/>
      <c r="J846" s="211"/>
      <c r="K846" s="211"/>
      <c r="L846" s="211"/>
      <c r="M846" s="211"/>
      <c r="N846" s="211"/>
      <c r="O846" s="211"/>
      <c r="P846" s="211"/>
      <c r="Q846" s="211"/>
      <c r="R846" s="211"/>
      <c r="S846" s="211"/>
      <c r="T846" s="211"/>
      <c r="U846" s="211"/>
      <c r="V846" s="211"/>
      <c r="W846" s="211"/>
      <c r="X846" s="211"/>
      <c r="Y846" s="211"/>
      <c r="Z846" s="211"/>
    </row>
    <row r="847" spans="1:26" ht="15.75" customHeight="1">
      <c r="A847" s="211"/>
      <c r="B847" s="211"/>
      <c r="C847" s="211"/>
      <c r="D847" s="211"/>
      <c r="E847" s="211"/>
      <c r="F847" s="211"/>
      <c r="G847" s="211"/>
      <c r="H847" s="211"/>
      <c r="I847" s="211"/>
      <c r="J847" s="211"/>
      <c r="K847" s="211"/>
      <c r="L847" s="211"/>
      <c r="M847" s="211"/>
      <c r="N847" s="211"/>
      <c r="O847" s="211"/>
      <c r="P847" s="211"/>
      <c r="Q847" s="211"/>
      <c r="R847" s="211"/>
      <c r="S847" s="211"/>
      <c r="T847" s="211"/>
      <c r="U847" s="211"/>
      <c r="V847" s="211"/>
      <c r="W847" s="211"/>
      <c r="X847" s="211"/>
      <c r="Y847" s="211"/>
      <c r="Z847" s="211"/>
    </row>
    <row r="848" spans="1:26" ht="15.75" customHeight="1">
      <c r="A848" s="211"/>
      <c r="B848" s="211"/>
      <c r="C848" s="211"/>
      <c r="D848" s="211"/>
      <c r="E848" s="211"/>
      <c r="F848" s="211"/>
      <c r="G848" s="211"/>
      <c r="H848" s="211"/>
      <c r="I848" s="211"/>
      <c r="J848" s="211"/>
      <c r="K848" s="211"/>
      <c r="L848" s="211"/>
      <c r="M848" s="211"/>
      <c r="N848" s="211"/>
      <c r="O848" s="211"/>
      <c r="P848" s="211"/>
      <c r="Q848" s="211"/>
      <c r="R848" s="211"/>
      <c r="S848" s="211"/>
      <c r="T848" s="211"/>
      <c r="U848" s="211"/>
      <c r="V848" s="211"/>
      <c r="W848" s="211"/>
      <c r="X848" s="211"/>
      <c r="Y848" s="211"/>
      <c r="Z848" s="211"/>
    </row>
    <row r="849" spans="1:26" ht="15.75" customHeight="1">
      <c r="A849" s="211"/>
      <c r="B849" s="211"/>
      <c r="C849" s="211"/>
      <c r="D849" s="211"/>
      <c r="E849" s="211"/>
      <c r="F849" s="211"/>
      <c r="G849" s="211"/>
      <c r="H849" s="211"/>
      <c r="I849" s="211"/>
      <c r="J849" s="211"/>
      <c r="K849" s="211"/>
      <c r="L849" s="211"/>
      <c r="M849" s="211"/>
      <c r="N849" s="211"/>
      <c r="O849" s="211"/>
      <c r="P849" s="211"/>
      <c r="Q849" s="211"/>
      <c r="R849" s="211"/>
      <c r="S849" s="211"/>
      <c r="T849" s="211"/>
      <c r="U849" s="211"/>
      <c r="V849" s="211"/>
      <c r="W849" s="211"/>
      <c r="X849" s="211"/>
      <c r="Y849" s="211"/>
      <c r="Z849" s="211"/>
    </row>
    <row r="850" spans="1:26" ht="15.75" customHeight="1">
      <c r="A850" s="211"/>
      <c r="B850" s="211"/>
      <c r="C850" s="211"/>
      <c r="D850" s="211"/>
      <c r="E850" s="211"/>
      <c r="F850" s="211"/>
      <c r="G850" s="211"/>
      <c r="H850" s="211"/>
      <c r="I850" s="211"/>
      <c r="J850" s="211"/>
      <c r="K850" s="211"/>
      <c r="L850" s="211"/>
      <c r="M850" s="211"/>
      <c r="N850" s="211"/>
      <c r="O850" s="211"/>
      <c r="P850" s="211"/>
      <c r="Q850" s="211"/>
      <c r="R850" s="211"/>
      <c r="S850" s="211"/>
      <c r="T850" s="211"/>
      <c r="U850" s="211"/>
      <c r="V850" s="211"/>
      <c r="W850" s="211"/>
      <c r="X850" s="211"/>
      <c r="Y850" s="211"/>
      <c r="Z850" s="211"/>
    </row>
    <row r="851" spans="1:26" ht="15.75" customHeight="1">
      <c r="A851" s="211"/>
      <c r="B851" s="211"/>
      <c r="C851" s="211"/>
      <c r="D851" s="211"/>
      <c r="E851" s="211"/>
      <c r="F851" s="211"/>
      <c r="G851" s="211"/>
      <c r="H851" s="211"/>
      <c r="I851" s="211"/>
      <c r="J851" s="211"/>
      <c r="K851" s="211"/>
      <c r="L851" s="211"/>
      <c r="M851" s="211"/>
      <c r="N851" s="211"/>
      <c r="O851" s="211"/>
      <c r="P851" s="211"/>
      <c r="Q851" s="211"/>
      <c r="R851" s="211"/>
      <c r="S851" s="211"/>
      <c r="T851" s="211"/>
      <c r="U851" s="211"/>
      <c r="V851" s="211"/>
      <c r="W851" s="211"/>
      <c r="X851" s="211"/>
      <c r="Y851" s="211"/>
      <c r="Z851" s="211"/>
    </row>
    <row r="852" spans="1:26" ht="15.75" customHeight="1">
      <c r="A852" s="211"/>
      <c r="B852" s="211"/>
      <c r="C852" s="211"/>
      <c r="D852" s="211"/>
      <c r="E852" s="211"/>
      <c r="F852" s="211"/>
      <c r="G852" s="211"/>
      <c r="H852" s="211"/>
      <c r="I852" s="211"/>
      <c r="J852" s="211"/>
      <c r="K852" s="211"/>
      <c r="L852" s="211"/>
      <c r="M852" s="211"/>
      <c r="N852" s="211"/>
      <c r="O852" s="211"/>
      <c r="P852" s="211"/>
      <c r="Q852" s="211"/>
      <c r="R852" s="211"/>
      <c r="S852" s="211"/>
      <c r="T852" s="211"/>
      <c r="U852" s="211"/>
      <c r="V852" s="211"/>
      <c r="W852" s="211"/>
      <c r="X852" s="211"/>
      <c r="Y852" s="211"/>
      <c r="Z852" s="211"/>
    </row>
    <row r="853" spans="1:26" ht="15.75" customHeight="1">
      <c r="A853" s="211"/>
      <c r="B853" s="211"/>
      <c r="C853" s="211"/>
      <c r="D853" s="211"/>
      <c r="E853" s="211"/>
      <c r="F853" s="211"/>
      <c r="G853" s="211"/>
      <c r="H853" s="211"/>
      <c r="I853" s="211"/>
      <c r="J853" s="211"/>
      <c r="K853" s="211"/>
      <c r="L853" s="211"/>
      <c r="M853" s="211"/>
      <c r="N853" s="211"/>
      <c r="O853" s="211"/>
      <c r="P853" s="211"/>
      <c r="Q853" s="211"/>
      <c r="R853" s="211"/>
      <c r="S853" s="211"/>
      <c r="T853" s="211"/>
      <c r="U853" s="211"/>
      <c r="V853" s="211"/>
      <c r="W853" s="211"/>
      <c r="X853" s="211"/>
      <c r="Y853" s="211"/>
      <c r="Z853" s="211"/>
    </row>
    <row r="854" spans="1:26" ht="15.75" customHeight="1">
      <c r="A854" s="211"/>
      <c r="B854" s="211"/>
      <c r="C854" s="211"/>
      <c r="D854" s="211"/>
      <c r="E854" s="211"/>
      <c r="F854" s="211"/>
      <c r="G854" s="211"/>
      <c r="H854" s="211"/>
      <c r="I854" s="211"/>
      <c r="J854" s="211"/>
      <c r="K854" s="211"/>
      <c r="L854" s="211"/>
      <c r="M854" s="211"/>
      <c r="N854" s="211"/>
      <c r="O854" s="211"/>
      <c r="P854" s="211"/>
      <c r="Q854" s="211"/>
      <c r="R854" s="211"/>
      <c r="S854" s="211"/>
      <c r="T854" s="211"/>
      <c r="U854" s="211"/>
      <c r="V854" s="211"/>
      <c r="W854" s="211"/>
      <c r="X854" s="211"/>
      <c r="Y854" s="211"/>
      <c r="Z854" s="211"/>
    </row>
    <row r="855" spans="1:26" ht="15.75" customHeight="1">
      <c r="A855" s="211"/>
      <c r="B855" s="211"/>
      <c r="C855" s="211"/>
      <c r="D855" s="211"/>
      <c r="E855" s="211"/>
      <c r="F855" s="211"/>
      <c r="G855" s="211"/>
      <c r="H855" s="211"/>
      <c r="I855" s="211"/>
      <c r="J855" s="211"/>
      <c r="K855" s="211"/>
      <c r="L855" s="211"/>
      <c r="M855" s="211"/>
      <c r="N855" s="211"/>
      <c r="O855" s="211"/>
      <c r="P855" s="211"/>
      <c r="Q855" s="211"/>
      <c r="R855" s="211"/>
      <c r="S855" s="211"/>
      <c r="T855" s="211"/>
      <c r="U855" s="211"/>
      <c r="V855" s="211"/>
      <c r="W855" s="211"/>
      <c r="X855" s="211"/>
      <c r="Y855" s="211"/>
      <c r="Z855" s="211"/>
    </row>
    <row r="856" spans="1:26" ht="15.75" customHeight="1">
      <c r="A856" s="211"/>
      <c r="B856" s="211"/>
      <c r="C856" s="211"/>
      <c r="D856" s="211"/>
      <c r="E856" s="211"/>
      <c r="F856" s="211"/>
      <c r="G856" s="211"/>
      <c r="H856" s="211"/>
      <c r="I856" s="211"/>
      <c r="J856" s="211"/>
      <c r="K856" s="211"/>
      <c r="L856" s="211"/>
      <c r="M856" s="211"/>
      <c r="N856" s="211"/>
      <c r="O856" s="211"/>
      <c r="P856" s="211"/>
      <c r="Q856" s="211"/>
      <c r="R856" s="211"/>
      <c r="S856" s="211"/>
      <c r="T856" s="211"/>
      <c r="U856" s="211"/>
      <c r="V856" s="211"/>
      <c r="W856" s="211"/>
      <c r="X856" s="211"/>
      <c r="Y856" s="211"/>
      <c r="Z856" s="211"/>
    </row>
    <row r="857" spans="1:26" ht="15.75" customHeight="1">
      <c r="A857" s="211"/>
      <c r="B857" s="211"/>
      <c r="C857" s="211"/>
      <c r="D857" s="211"/>
      <c r="E857" s="211"/>
      <c r="F857" s="211"/>
      <c r="G857" s="211"/>
      <c r="H857" s="211"/>
      <c r="I857" s="211"/>
      <c r="J857" s="211"/>
      <c r="K857" s="211"/>
      <c r="L857" s="211"/>
      <c r="M857" s="211"/>
      <c r="N857" s="211"/>
      <c r="O857" s="211"/>
      <c r="P857" s="211"/>
      <c r="Q857" s="211"/>
      <c r="R857" s="211"/>
      <c r="S857" s="211"/>
      <c r="T857" s="211"/>
      <c r="U857" s="211"/>
      <c r="V857" s="211"/>
      <c r="W857" s="211"/>
      <c r="X857" s="211"/>
      <c r="Y857" s="211"/>
      <c r="Z857" s="211"/>
    </row>
    <row r="858" spans="1:26" ht="15.75" customHeight="1">
      <c r="A858" s="211"/>
      <c r="B858" s="211"/>
      <c r="C858" s="211"/>
      <c r="D858" s="211"/>
      <c r="E858" s="211"/>
      <c r="F858" s="211"/>
      <c r="G858" s="211"/>
      <c r="H858" s="211"/>
      <c r="I858" s="211"/>
      <c r="J858" s="211"/>
      <c r="K858" s="211"/>
      <c r="L858" s="211"/>
      <c r="M858" s="211"/>
      <c r="N858" s="211"/>
      <c r="O858" s="211"/>
      <c r="P858" s="211"/>
      <c r="Q858" s="211"/>
      <c r="R858" s="211"/>
      <c r="S858" s="211"/>
      <c r="T858" s="211"/>
      <c r="U858" s="211"/>
      <c r="V858" s="211"/>
      <c r="W858" s="211"/>
      <c r="X858" s="211"/>
      <c r="Y858" s="211"/>
      <c r="Z858" s="211"/>
    </row>
    <row r="859" spans="1:26" ht="15.75" customHeight="1">
      <c r="A859" s="211"/>
      <c r="B859" s="211"/>
      <c r="C859" s="211"/>
      <c r="D859" s="211"/>
      <c r="E859" s="211"/>
      <c r="F859" s="211"/>
      <c r="G859" s="211"/>
      <c r="H859" s="211"/>
      <c r="I859" s="211"/>
      <c r="J859" s="211"/>
      <c r="K859" s="211"/>
      <c r="L859" s="211"/>
      <c r="M859" s="211"/>
      <c r="N859" s="211"/>
      <c r="O859" s="211"/>
      <c r="P859" s="211"/>
      <c r="Q859" s="211"/>
      <c r="R859" s="211"/>
      <c r="S859" s="211"/>
      <c r="T859" s="211"/>
      <c r="U859" s="211"/>
      <c r="V859" s="211"/>
      <c r="W859" s="211"/>
      <c r="X859" s="211"/>
      <c r="Y859" s="211"/>
      <c r="Z859" s="211"/>
    </row>
    <row r="860" spans="1:26" ht="15.75" customHeight="1">
      <c r="A860" s="211"/>
      <c r="B860" s="211"/>
      <c r="C860" s="211"/>
      <c r="D860" s="211"/>
      <c r="E860" s="211"/>
      <c r="F860" s="211"/>
      <c r="G860" s="211"/>
      <c r="H860" s="211"/>
      <c r="I860" s="211"/>
      <c r="J860" s="211"/>
      <c r="K860" s="211"/>
      <c r="L860" s="211"/>
      <c r="M860" s="211"/>
      <c r="N860" s="211"/>
      <c r="O860" s="211"/>
      <c r="P860" s="211"/>
      <c r="Q860" s="211"/>
      <c r="R860" s="211"/>
      <c r="S860" s="211"/>
      <c r="T860" s="211"/>
      <c r="U860" s="211"/>
      <c r="V860" s="211"/>
      <c r="W860" s="211"/>
      <c r="X860" s="211"/>
      <c r="Y860" s="211"/>
      <c r="Z860" s="211"/>
    </row>
    <row r="861" spans="1:26" ht="15.75" customHeight="1">
      <c r="A861" s="211"/>
      <c r="B861" s="211"/>
      <c r="C861" s="211"/>
      <c r="D861" s="211"/>
      <c r="E861" s="211"/>
      <c r="F861" s="211"/>
      <c r="G861" s="211"/>
      <c r="H861" s="211"/>
      <c r="I861" s="211"/>
      <c r="J861" s="211"/>
      <c r="K861" s="211"/>
      <c r="L861" s="211"/>
      <c r="M861" s="211"/>
      <c r="N861" s="211"/>
      <c r="O861" s="211"/>
      <c r="P861" s="211"/>
      <c r="Q861" s="211"/>
      <c r="R861" s="211"/>
      <c r="S861" s="211"/>
      <c r="T861" s="211"/>
      <c r="U861" s="211"/>
      <c r="V861" s="211"/>
      <c r="W861" s="211"/>
      <c r="X861" s="211"/>
      <c r="Y861" s="211"/>
      <c r="Z861" s="211"/>
    </row>
    <row r="862" spans="1:26" ht="15.75" customHeight="1">
      <c r="A862" s="211"/>
      <c r="B862" s="211"/>
      <c r="C862" s="211"/>
      <c r="D862" s="211"/>
      <c r="E862" s="211"/>
      <c r="F862" s="211"/>
      <c r="G862" s="211"/>
      <c r="H862" s="211"/>
      <c r="I862" s="211"/>
      <c r="J862" s="211"/>
      <c r="K862" s="211"/>
      <c r="L862" s="211"/>
      <c r="M862" s="211"/>
      <c r="N862" s="211"/>
      <c r="O862" s="211"/>
      <c r="P862" s="211"/>
      <c r="Q862" s="211"/>
      <c r="R862" s="211"/>
      <c r="S862" s="211"/>
      <c r="T862" s="211"/>
      <c r="U862" s="211"/>
      <c r="V862" s="211"/>
      <c r="W862" s="211"/>
      <c r="X862" s="211"/>
      <c r="Y862" s="211"/>
      <c r="Z862" s="211"/>
    </row>
    <row r="863" spans="1:26" ht="15.75" customHeight="1">
      <c r="A863" s="211"/>
      <c r="B863" s="211"/>
      <c r="C863" s="211"/>
      <c r="D863" s="211"/>
      <c r="E863" s="211"/>
      <c r="F863" s="211"/>
      <c r="G863" s="211"/>
      <c r="H863" s="211"/>
      <c r="I863" s="211"/>
      <c r="J863" s="211"/>
      <c r="K863" s="211"/>
      <c r="L863" s="211"/>
      <c r="M863" s="211"/>
      <c r="N863" s="211"/>
      <c r="O863" s="211"/>
      <c r="P863" s="211"/>
      <c r="Q863" s="211"/>
      <c r="R863" s="211"/>
      <c r="S863" s="211"/>
      <c r="T863" s="211"/>
      <c r="U863" s="211"/>
      <c r="V863" s="211"/>
      <c r="W863" s="211"/>
      <c r="X863" s="211"/>
      <c r="Y863" s="211"/>
      <c r="Z863" s="211"/>
    </row>
    <row r="864" spans="1:26" ht="15.75" customHeight="1">
      <c r="A864" s="211"/>
      <c r="B864" s="211"/>
      <c r="C864" s="211"/>
      <c r="D864" s="211"/>
      <c r="E864" s="211"/>
      <c r="F864" s="211"/>
      <c r="G864" s="211"/>
      <c r="H864" s="211"/>
      <c r="I864" s="211"/>
      <c r="J864" s="211"/>
      <c r="K864" s="211"/>
      <c r="L864" s="211"/>
      <c r="M864" s="211"/>
      <c r="N864" s="211"/>
      <c r="O864" s="211"/>
      <c r="P864" s="211"/>
      <c r="Q864" s="211"/>
      <c r="R864" s="211"/>
      <c r="S864" s="211"/>
      <c r="T864" s="211"/>
      <c r="U864" s="211"/>
      <c r="V864" s="211"/>
      <c r="W864" s="211"/>
      <c r="X864" s="211"/>
      <c r="Y864" s="211"/>
      <c r="Z864" s="211"/>
    </row>
    <row r="865" spans="1:26" ht="15.75" customHeight="1">
      <c r="A865" s="211"/>
      <c r="B865" s="211"/>
      <c r="C865" s="211"/>
      <c r="D865" s="211"/>
      <c r="E865" s="211"/>
      <c r="F865" s="211"/>
      <c r="G865" s="211"/>
      <c r="H865" s="211"/>
      <c r="I865" s="211"/>
      <c r="J865" s="211"/>
      <c r="K865" s="211"/>
      <c r="L865" s="211"/>
      <c r="M865" s="211"/>
      <c r="N865" s="211"/>
      <c r="O865" s="211"/>
      <c r="P865" s="211"/>
      <c r="Q865" s="211"/>
      <c r="R865" s="211"/>
      <c r="S865" s="211"/>
      <c r="T865" s="211"/>
      <c r="U865" s="211"/>
      <c r="V865" s="211"/>
      <c r="W865" s="211"/>
      <c r="X865" s="211"/>
      <c r="Y865" s="211"/>
      <c r="Z865" s="211"/>
    </row>
    <row r="866" spans="1:26" ht="15.75" customHeight="1">
      <c r="A866" s="211"/>
      <c r="B866" s="211"/>
      <c r="C866" s="211"/>
      <c r="D866" s="211"/>
      <c r="E866" s="211"/>
      <c r="F866" s="211"/>
      <c r="G866" s="211"/>
      <c r="H866" s="211"/>
      <c r="I866" s="211"/>
      <c r="J866" s="211"/>
      <c r="K866" s="211"/>
      <c r="L866" s="211"/>
      <c r="M866" s="211"/>
      <c r="N866" s="211"/>
      <c r="O866" s="211"/>
      <c r="P866" s="211"/>
      <c r="Q866" s="211"/>
      <c r="R866" s="211"/>
      <c r="S866" s="211"/>
      <c r="T866" s="211"/>
      <c r="U866" s="211"/>
      <c r="V866" s="211"/>
      <c r="W866" s="211"/>
      <c r="X866" s="211"/>
      <c r="Y866" s="211"/>
      <c r="Z866" s="211"/>
    </row>
    <row r="867" spans="1:26" ht="15.75" customHeight="1">
      <c r="A867" s="211"/>
      <c r="B867" s="211"/>
      <c r="C867" s="211"/>
      <c r="D867" s="211"/>
      <c r="E867" s="211"/>
      <c r="F867" s="211"/>
      <c r="G867" s="211"/>
      <c r="H867" s="211"/>
      <c r="I867" s="211"/>
      <c r="J867" s="211"/>
      <c r="K867" s="211"/>
      <c r="L867" s="211"/>
      <c r="M867" s="211"/>
      <c r="N867" s="211"/>
      <c r="O867" s="211"/>
      <c r="P867" s="211"/>
      <c r="Q867" s="211"/>
      <c r="R867" s="211"/>
      <c r="S867" s="211"/>
      <c r="T867" s="211"/>
      <c r="U867" s="211"/>
      <c r="V867" s="211"/>
      <c r="W867" s="211"/>
      <c r="X867" s="211"/>
      <c r="Y867" s="211"/>
      <c r="Z867" s="211"/>
    </row>
    <row r="868" spans="1:26" ht="15.75" customHeight="1">
      <c r="A868" s="211"/>
      <c r="B868" s="211"/>
      <c r="C868" s="211"/>
      <c r="D868" s="211"/>
      <c r="E868" s="211"/>
      <c r="F868" s="211"/>
      <c r="G868" s="211"/>
      <c r="H868" s="211"/>
      <c r="I868" s="211"/>
      <c r="J868" s="211"/>
      <c r="K868" s="211"/>
      <c r="L868" s="211"/>
      <c r="M868" s="211"/>
      <c r="N868" s="211"/>
      <c r="O868" s="211"/>
      <c r="P868" s="211"/>
      <c r="Q868" s="211"/>
      <c r="R868" s="211"/>
      <c r="S868" s="211"/>
      <c r="T868" s="211"/>
      <c r="U868" s="211"/>
      <c r="V868" s="211"/>
      <c r="W868" s="211"/>
      <c r="X868" s="211"/>
      <c r="Y868" s="211"/>
      <c r="Z868" s="211"/>
    </row>
    <row r="869" spans="1:26" ht="15.75" customHeight="1">
      <c r="A869" s="211"/>
      <c r="B869" s="211"/>
      <c r="C869" s="211"/>
      <c r="D869" s="211"/>
      <c r="E869" s="211"/>
      <c r="F869" s="211"/>
      <c r="G869" s="211"/>
      <c r="H869" s="211"/>
      <c r="I869" s="211"/>
      <c r="J869" s="211"/>
      <c r="K869" s="211"/>
      <c r="L869" s="211"/>
      <c r="M869" s="211"/>
      <c r="N869" s="211"/>
      <c r="O869" s="211"/>
      <c r="P869" s="211"/>
      <c r="Q869" s="211"/>
      <c r="R869" s="211"/>
      <c r="S869" s="211"/>
      <c r="T869" s="211"/>
      <c r="U869" s="211"/>
      <c r="V869" s="211"/>
      <c r="W869" s="211"/>
      <c r="X869" s="211"/>
      <c r="Y869" s="211"/>
      <c r="Z869" s="211"/>
    </row>
    <row r="870" spans="1:26" ht="15.75" customHeight="1">
      <c r="A870" s="211"/>
      <c r="B870" s="211"/>
      <c r="C870" s="211"/>
      <c r="D870" s="211"/>
      <c r="E870" s="211"/>
      <c r="F870" s="211"/>
      <c r="G870" s="211"/>
      <c r="H870" s="211"/>
      <c r="I870" s="211"/>
      <c r="J870" s="211"/>
      <c r="K870" s="211"/>
      <c r="L870" s="211"/>
      <c r="M870" s="211"/>
      <c r="N870" s="211"/>
      <c r="O870" s="211"/>
      <c r="P870" s="211"/>
      <c r="Q870" s="211"/>
      <c r="R870" s="211"/>
      <c r="S870" s="211"/>
      <c r="T870" s="211"/>
      <c r="U870" s="211"/>
      <c r="V870" s="211"/>
      <c r="W870" s="211"/>
      <c r="X870" s="211"/>
      <c r="Y870" s="211"/>
      <c r="Z870" s="211"/>
    </row>
    <row r="871" spans="1:26" ht="15.75" customHeight="1">
      <c r="A871" s="211"/>
      <c r="B871" s="211"/>
      <c r="C871" s="211"/>
      <c r="D871" s="211"/>
      <c r="E871" s="211"/>
      <c r="F871" s="211"/>
      <c r="G871" s="211"/>
      <c r="H871" s="211"/>
      <c r="I871" s="211"/>
      <c r="J871" s="211"/>
      <c r="K871" s="211"/>
      <c r="L871" s="211"/>
      <c r="M871" s="211"/>
      <c r="N871" s="211"/>
      <c r="O871" s="211"/>
      <c r="P871" s="211"/>
      <c r="Q871" s="211"/>
      <c r="R871" s="211"/>
      <c r="S871" s="211"/>
      <c r="T871" s="211"/>
      <c r="U871" s="211"/>
      <c r="V871" s="211"/>
      <c r="W871" s="211"/>
      <c r="X871" s="211"/>
      <c r="Y871" s="211"/>
      <c r="Z871" s="211"/>
    </row>
    <row r="872" spans="1:26" ht="15.75" customHeight="1">
      <c r="A872" s="211"/>
      <c r="B872" s="211"/>
      <c r="C872" s="211"/>
      <c r="D872" s="211"/>
      <c r="E872" s="211"/>
      <c r="F872" s="211"/>
      <c r="G872" s="211"/>
      <c r="H872" s="211"/>
      <c r="I872" s="211"/>
      <c r="J872" s="211"/>
      <c r="K872" s="211"/>
      <c r="L872" s="211"/>
      <c r="M872" s="211"/>
      <c r="N872" s="211"/>
      <c r="O872" s="211"/>
      <c r="P872" s="211"/>
      <c r="Q872" s="211"/>
      <c r="R872" s="211"/>
      <c r="S872" s="211"/>
      <c r="T872" s="211"/>
      <c r="U872" s="211"/>
      <c r="V872" s="211"/>
      <c r="W872" s="211"/>
      <c r="X872" s="211"/>
      <c r="Y872" s="211"/>
      <c r="Z872" s="211"/>
    </row>
    <row r="873" spans="1:26" ht="15.75" customHeight="1">
      <c r="A873" s="211"/>
      <c r="B873" s="211"/>
      <c r="C873" s="211"/>
      <c r="D873" s="211"/>
      <c r="E873" s="211"/>
      <c r="F873" s="211"/>
      <c r="G873" s="211"/>
      <c r="H873" s="211"/>
      <c r="I873" s="211"/>
      <c r="J873" s="211"/>
      <c r="K873" s="211"/>
      <c r="L873" s="211"/>
      <c r="M873" s="211"/>
      <c r="N873" s="211"/>
      <c r="O873" s="211"/>
      <c r="P873" s="211"/>
      <c r="Q873" s="211"/>
      <c r="R873" s="211"/>
      <c r="S873" s="211"/>
      <c r="T873" s="211"/>
      <c r="U873" s="211"/>
      <c r="V873" s="211"/>
      <c r="W873" s="211"/>
      <c r="X873" s="211"/>
      <c r="Y873" s="211"/>
      <c r="Z873" s="211"/>
    </row>
    <row r="874" spans="1:26" ht="15.75" customHeight="1">
      <c r="A874" s="211"/>
      <c r="B874" s="211"/>
      <c r="C874" s="211"/>
      <c r="D874" s="211"/>
      <c r="E874" s="211"/>
      <c r="F874" s="211"/>
      <c r="G874" s="211"/>
      <c r="H874" s="211"/>
      <c r="I874" s="211"/>
      <c r="J874" s="211"/>
      <c r="K874" s="211"/>
      <c r="L874" s="211"/>
      <c r="M874" s="211"/>
      <c r="N874" s="211"/>
      <c r="O874" s="211"/>
      <c r="P874" s="211"/>
      <c r="Q874" s="211"/>
      <c r="R874" s="211"/>
      <c r="S874" s="211"/>
      <c r="T874" s="211"/>
      <c r="U874" s="211"/>
      <c r="V874" s="211"/>
      <c r="W874" s="211"/>
      <c r="X874" s="211"/>
      <c r="Y874" s="211"/>
      <c r="Z874" s="211"/>
    </row>
    <row r="875" spans="1:26" ht="15.75" customHeight="1">
      <c r="A875" s="211"/>
      <c r="B875" s="211"/>
      <c r="C875" s="211"/>
      <c r="D875" s="211"/>
      <c r="E875" s="211"/>
      <c r="F875" s="211"/>
      <c r="G875" s="211"/>
      <c r="H875" s="211"/>
      <c r="I875" s="211"/>
      <c r="J875" s="211"/>
      <c r="K875" s="211"/>
      <c r="L875" s="211"/>
      <c r="M875" s="211"/>
      <c r="N875" s="211"/>
      <c r="O875" s="211"/>
      <c r="P875" s="211"/>
      <c r="Q875" s="211"/>
      <c r="R875" s="211"/>
      <c r="S875" s="211"/>
      <c r="T875" s="211"/>
      <c r="U875" s="211"/>
      <c r="V875" s="211"/>
      <c r="W875" s="211"/>
      <c r="X875" s="211"/>
      <c r="Y875" s="211"/>
      <c r="Z875" s="211"/>
    </row>
    <row r="876" spans="1:26" ht="15.75" customHeight="1">
      <c r="A876" s="211"/>
      <c r="B876" s="211"/>
      <c r="C876" s="211"/>
      <c r="D876" s="211"/>
      <c r="E876" s="211"/>
      <c r="F876" s="211"/>
      <c r="G876" s="211"/>
      <c r="H876" s="211"/>
      <c r="I876" s="211"/>
      <c r="J876" s="211"/>
      <c r="K876" s="211"/>
      <c r="L876" s="211"/>
      <c r="M876" s="211"/>
      <c r="N876" s="211"/>
      <c r="O876" s="211"/>
      <c r="P876" s="211"/>
      <c r="Q876" s="211"/>
      <c r="R876" s="211"/>
      <c r="S876" s="211"/>
      <c r="T876" s="211"/>
      <c r="U876" s="211"/>
      <c r="V876" s="211"/>
      <c r="W876" s="211"/>
      <c r="X876" s="211"/>
      <c r="Y876" s="211"/>
      <c r="Z876" s="211"/>
    </row>
    <row r="877" spans="1:26" ht="15.75" customHeight="1">
      <c r="A877" s="211"/>
      <c r="B877" s="211"/>
      <c r="C877" s="211"/>
      <c r="D877" s="211"/>
      <c r="E877" s="211"/>
      <c r="F877" s="211"/>
      <c r="G877" s="211"/>
      <c r="H877" s="211"/>
      <c r="I877" s="211"/>
      <c r="J877" s="211"/>
      <c r="K877" s="211"/>
      <c r="L877" s="211"/>
      <c r="M877" s="211"/>
      <c r="N877" s="211"/>
      <c r="O877" s="211"/>
      <c r="P877" s="211"/>
      <c r="Q877" s="211"/>
      <c r="R877" s="211"/>
      <c r="S877" s="211"/>
      <c r="T877" s="211"/>
      <c r="U877" s="211"/>
      <c r="V877" s="211"/>
      <c r="W877" s="211"/>
      <c r="X877" s="211"/>
      <c r="Y877" s="211"/>
      <c r="Z877" s="211"/>
    </row>
    <row r="878" spans="1:26" ht="15.75" customHeight="1">
      <c r="A878" s="211"/>
      <c r="B878" s="211"/>
      <c r="C878" s="211"/>
      <c r="D878" s="211"/>
      <c r="E878" s="211"/>
      <c r="F878" s="211"/>
      <c r="G878" s="211"/>
      <c r="H878" s="211"/>
      <c r="I878" s="211"/>
      <c r="J878" s="211"/>
      <c r="K878" s="211"/>
      <c r="L878" s="211"/>
      <c r="M878" s="211"/>
      <c r="N878" s="211"/>
      <c r="O878" s="211"/>
      <c r="P878" s="211"/>
      <c r="Q878" s="211"/>
      <c r="R878" s="211"/>
      <c r="S878" s="211"/>
      <c r="T878" s="211"/>
      <c r="U878" s="211"/>
      <c r="V878" s="211"/>
      <c r="W878" s="211"/>
      <c r="X878" s="211"/>
      <c r="Y878" s="211"/>
      <c r="Z878" s="211"/>
    </row>
    <row r="879" spans="1:26" ht="15.75" customHeight="1">
      <c r="A879" s="211"/>
      <c r="B879" s="211"/>
      <c r="C879" s="211"/>
      <c r="D879" s="211"/>
      <c r="E879" s="211"/>
      <c r="F879" s="211"/>
      <c r="G879" s="211"/>
      <c r="H879" s="211"/>
      <c r="I879" s="211"/>
      <c r="J879" s="211"/>
      <c r="K879" s="211"/>
      <c r="L879" s="211"/>
      <c r="M879" s="211"/>
      <c r="N879" s="211"/>
      <c r="O879" s="211"/>
      <c r="P879" s="211"/>
      <c r="Q879" s="211"/>
      <c r="R879" s="211"/>
      <c r="S879" s="211"/>
      <c r="T879" s="211"/>
      <c r="U879" s="211"/>
      <c r="V879" s="211"/>
      <c r="W879" s="211"/>
      <c r="X879" s="211"/>
      <c r="Y879" s="211"/>
      <c r="Z879" s="211"/>
    </row>
    <row r="880" spans="1:26" ht="15.75" customHeight="1">
      <c r="A880" s="211"/>
      <c r="B880" s="211"/>
      <c r="C880" s="211"/>
      <c r="D880" s="211"/>
      <c r="E880" s="211"/>
      <c r="F880" s="211"/>
      <c r="G880" s="211"/>
      <c r="H880" s="211"/>
      <c r="I880" s="211"/>
      <c r="J880" s="211"/>
      <c r="K880" s="211"/>
      <c r="L880" s="211"/>
      <c r="M880" s="211"/>
      <c r="N880" s="211"/>
      <c r="O880" s="211"/>
      <c r="P880" s="211"/>
      <c r="Q880" s="211"/>
      <c r="R880" s="211"/>
      <c r="S880" s="211"/>
      <c r="T880" s="211"/>
      <c r="U880" s="211"/>
      <c r="V880" s="211"/>
      <c r="W880" s="211"/>
      <c r="X880" s="211"/>
      <c r="Y880" s="211"/>
      <c r="Z880" s="211"/>
    </row>
    <row r="881" spans="1:26" ht="15.75" customHeight="1">
      <c r="A881" s="211"/>
      <c r="B881" s="211"/>
      <c r="C881" s="211"/>
      <c r="D881" s="211"/>
      <c r="E881" s="211"/>
      <c r="F881" s="211"/>
      <c r="G881" s="211"/>
      <c r="H881" s="211"/>
      <c r="I881" s="211"/>
      <c r="J881" s="211"/>
      <c r="K881" s="211"/>
      <c r="L881" s="211"/>
      <c r="M881" s="211"/>
      <c r="N881" s="211"/>
      <c r="O881" s="211"/>
      <c r="P881" s="211"/>
      <c r="Q881" s="211"/>
      <c r="R881" s="211"/>
      <c r="S881" s="211"/>
      <c r="T881" s="211"/>
      <c r="U881" s="211"/>
      <c r="V881" s="211"/>
      <c r="W881" s="211"/>
      <c r="X881" s="211"/>
      <c r="Y881" s="211"/>
      <c r="Z881" s="211"/>
    </row>
    <row r="882" spans="1:26" ht="15.75" customHeight="1">
      <c r="A882" s="211"/>
      <c r="B882" s="211"/>
      <c r="C882" s="211"/>
      <c r="D882" s="211"/>
      <c r="E882" s="211"/>
      <c r="F882" s="211"/>
      <c r="G882" s="211"/>
      <c r="H882" s="211"/>
      <c r="I882" s="211"/>
      <c r="J882" s="211"/>
      <c r="K882" s="211"/>
      <c r="L882" s="211"/>
      <c r="M882" s="211"/>
      <c r="N882" s="211"/>
      <c r="O882" s="211"/>
      <c r="P882" s="211"/>
      <c r="Q882" s="211"/>
      <c r="R882" s="211"/>
      <c r="S882" s="211"/>
      <c r="T882" s="211"/>
      <c r="U882" s="211"/>
      <c r="V882" s="211"/>
      <c r="W882" s="211"/>
      <c r="X882" s="211"/>
      <c r="Y882" s="211"/>
      <c r="Z882" s="211"/>
    </row>
    <row r="883" spans="1:26" ht="15.75" customHeight="1">
      <c r="A883" s="211"/>
      <c r="B883" s="211"/>
      <c r="C883" s="211"/>
      <c r="D883" s="211"/>
      <c r="E883" s="211"/>
      <c r="F883" s="211"/>
      <c r="G883" s="211"/>
      <c r="H883" s="211"/>
      <c r="I883" s="211"/>
      <c r="J883" s="211"/>
      <c r="K883" s="211"/>
      <c r="L883" s="211"/>
      <c r="M883" s="211"/>
      <c r="N883" s="211"/>
      <c r="O883" s="211"/>
      <c r="P883" s="211"/>
      <c r="Q883" s="211"/>
      <c r="R883" s="211"/>
      <c r="S883" s="211"/>
      <c r="T883" s="211"/>
      <c r="U883" s="211"/>
      <c r="V883" s="211"/>
      <c r="W883" s="211"/>
      <c r="X883" s="211"/>
      <c r="Y883" s="211"/>
      <c r="Z883" s="211"/>
    </row>
    <row r="884" spans="1:26" ht="15.75" customHeight="1">
      <c r="A884" s="211"/>
      <c r="B884" s="211"/>
      <c r="C884" s="211"/>
      <c r="D884" s="211"/>
      <c r="E884" s="211"/>
      <c r="F884" s="211"/>
      <c r="G884" s="211"/>
      <c r="H884" s="211"/>
      <c r="I884" s="211"/>
      <c r="J884" s="211"/>
      <c r="K884" s="211"/>
      <c r="L884" s="211"/>
      <c r="M884" s="211"/>
      <c r="N884" s="211"/>
      <c r="O884" s="211"/>
      <c r="P884" s="211"/>
      <c r="Q884" s="211"/>
      <c r="R884" s="211"/>
      <c r="S884" s="211"/>
      <c r="T884" s="211"/>
      <c r="U884" s="211"/>
      <c r="V884" s="211"/>
      <c r="W884" s="211"/>
      <c r="X884" s="211"/>
      <c r="Y884" s="211"/>
      <c r="Z884" s="211"/>
    </row>
    <row r="885" spans="1:26" ht="15.75" customHeight="1">
      <c r="A885" s="211"/>
      <c r="B885" s="211"/>
      <c r="C885" s="211"/>
      <c r="D885" s="211"/>
      <c r="E885" s="211"/>
      <c r="F885" s="211"/>
      <c r="G885" s="211"/>
      <c r="H885" s="211"/>
      <c r="I885" s="211"/>
      <c r="J885" s="211"/>
      <c r="K885" s="211"/>
      <c r="L885" s="211"/>
      <c r="M885" s="211"/>
      <c r="N885" s="211"/>
      <c r="O885" s="211"/>
      <c r="P885" s="211"/>
      <c r="Q885" s="211"/>
      <c r="R885" s="211"/>
      <c r="S885" s="211"/>
      <c r="T885" s="211"/>
      <c r="U885" s="211"/>
      <c r="V885" s="211"/>
      <c r="W885" s="211"/>
      <c r="X885" s="211"/>
      <c r="Y885" s="211"/>
      <c r="Z885" s="211"/>
    </row>
    <row r="886" spans="1:26" ht="15.75" customHeight="1">
      <c r="A886" s="211"/>
      <c r="B886" s="211"/>
      <c r="C886" s="211"/>
      <c r="D886" s="211"/>
      <c r="E886" s="211"/>
      <c r="F886" s="211"/>
      <c r="G886" s="211"/>
      <c r="H886" s="211"/>
      <c r="I886" s="211"/>
      <c r="J886" s="211"/>
      <c r="K886" s="211"/>
      <c r="L886" s="211"/>
      <c r="M886" s="211"/>
      <c r="N886" s="211"/>
      <c r="O886" s="211"/>
      <c r="P886" s="211"/>
      <c r="Q886" s="211"/>
      <c r="R886" s="211"/>
      <c r="S886" s="211"/>
      <c r="T886" s="211"/>
      <c r="U886" s="211"/>
      <c r="V886" s="211"/>
      <c r="W886" s="211"/>
      <c r="X886" s="211"/>
      <c r="Y886" s="211"/>
      <c r="Z886" s="211"/>
    </row>
    <row r="887" spans="1:26" ht="15.75" customHeight="1">
      <c r="A887" s="211"/>
      <c r="B887" s="211"/>
      <c r="C887" s="211"/>
      <c r="D887" s="211"/>
      <c r="E887" s="211"/>
      <c r="F887" s="211"/>
      <c r="G887" s="211"/>
      <c r="H887" s="211"/>
      <c r="I887" s="211"/>
      <c r="J887" s="211"/>
      <c r="K887" s="211"/>
      <c r="L887" s="211"/>
      <c r="M887" s="211"/>
      <c r="N887" s="211"/>
      <c r="O887" s="211"/>
      <c r="P887" s="211"/>
      <c r="Q887" s="211"/>
      <c r="R887" s="211"/>
      <c r="S887" s="211"/>
      <c r="T887" s="211"/>
      <c r="U887" s="211"/>
      <c r="V887" s="211"/>
      <c r="W887" s="211"/>
      <c r="X887" s="211"/>
      <c r="Y887" s="211"/>
      <c r="Z887" s="211"/>
    </row>
    <row r="888" spans="1:26" ht="15.75" customHeight="1">
      <c r="A888" s="211"/>
      <c r="B888" s="211"/>
      <c r="C888" s="211"/>
      <c r="D888" s="211"/>
      <c r="E888" s="211"/>
      <c r="F888" s="211"/>
      <c r="G888" s="211"/>
      <c r="H888" s="211"/>
      <c r="I888" s="211"/>
      <c r="J888" s="211"/>
      <c r="K888" s="211"/>
      <c r="L888" s="211"/>
      <c r="M888" s="211"/>
      <c r="N888" s="211"/>
      <c r="O888" s="211"/>
      <c r="P888" s="211"/>
      <c r="Q888" s="211"/>
      <c r="R888" s="211"/>
      <c r="S888" s="211"/>
      <c r="T888" s="211"/>
      <c r="U888" s="211"/>
      <c r="V888" s="211"/>
      <c r="W888" s="211"/>
      <c r="X888" s="211"/>
      <c r="Y888" s="211"/>
      <c r="Z888" s="211"/>
    </row>
    <row r="889" spans="1:26" ht="15.75" customHeight="1">
      <c r="A889" s="211"/>
      <c r="B889" s="211"/>
      <c r="C889" s="211"/>
      <c r="D889" s="211"/>
      <c r="E889" s="211"/>
      <c r="F889" s="211"/>
      <c r="G889" s="211"/>
      <c r="H889" s="211"/>
      <c r="I889" s="211"/>
      <c r="J889" s="211"/>
      <c r="K889" s="211"/>
      <c r="L889" s="211"/>
      <c r="M889" s="211"/>
      <c r="N889" s="211"/>
      <c r="O889" s="211"/>
      <c r="P889" s="211"/>
      <c r="Q889" s="211"/>
      <c r="R889" s="211"/>
      <c r="S889" s="211"/>
      <c r="T889" s="211"/>
      <c r="U889" s="211"/>
      <c r="V889" s="211"/>
      <c r="W889" s="211"/>
      <c r="X889" s="211"/>
      <c r="Y889" s="211"/>
      <c r="Z889" s="211"/>
    </row>
    <row r="890" spans="1:26" ht="15.75" customHeight="1">
      <c r="A890" s="211"/>
      <c r="B890" s="211"/>
      <c r="C890" s="211"/>
      <c r="D890" s="211"/>
      <c r="E890" s="211"/>
      <c r="F890" s="211"/>
      <c r="G890" s="211"/>
      <c r="H890" s="211"/>
      <c r="I890" s="211"/>
      <c r="J890" s="211"/>
      <c r="K890" s="211"/>
      <c r="L890" s="211"/>
      <c r="M890" s="211"/>
      <c r="N890" s="211"/>
      <c r="O890" s="211"/>
      <c r="P890" s="211"/>
      <c r="Q890" s="211"/>
      <c r="R890" s="211"/>
      <c r="S890" s="211"/>
      <c r="T890" s="211"/>
      <c r="U890" s="211"/>
      <c r="V890" s="211"/>
      <c r="W890" s="211"/>
      <c r="X890" s="211"/>
      <c r="Y890" s="211"/>
      <c r="Z890" s="211"/>
    </row>
    <row r="891" spans="1:26" ht="15.75" customHeight="1">
      <c r="A891" s="211"/>
      <c r="B891" s="211"/>
      <c r="C891" s="211"/>
      <c r="D891" s="211"/>
      <c r="E891" s="211"/>
      <c r="F891" s="211"/>
      <c r="G891" s="211"/>
      <c r="H891" s="211"/>
      <c r="I891" s="211"/>
      <c r="J891" s="211"/>
      <c r="K891" s="211"/>
      <c r="L891" s="211"/>
      <c r="M891" s="211"/>
      <c r="N891" s="211"/>
      <c r="O891" s="211"/>
      <c r="P891" s="211"/>
      <c r="Q891" s="211"/>
      <c r="R891" s="211"/>
      <c r="S891" s="211"/>
      <c r="T891" s="211"/>
      <c r="U891" s="211"/>
      <c r="V891" s="211"/>
      <c r="W891" s="211"/>
      <c r="X891" s="211"/>
      <c r="Y891" s="211"/>
      <c r="Z891" s="211"/>
    </row>
    <row r="892" spans="1:26" ht="15.75" customHeight="1">
      <c r="A892" s="211"/>
      <c r="B892" s="211"/>
      <c r="C892" s="211"/>
      <c r="D892" s="211"/>
      <c r="E892" s="211"/>
      <c r="F892" s="211"/>
      <c r="G892" s="211"/>
      <c r="H892" s="211"/>
      <c r="I892" s="211"/>
      <c r="J892" s="211"/>
      <c r="K892" s="211"/>
      <c r="L892" s="211"/>
      <c r="M892" s="211"/>
      <c r="N892" s="211"/>
      <c r="O892" s="211"/>
      <c r="P892" s="211"/>
      <c r="Q892" s="211"/>
      <c r="R892" s="211"/>
      <c r="S892" s="211"/>
      <c r="T892" s="211"/>
      <c r="U892" s="211"/>
      <c r="V892" s="211"/>
      <c r="W892" s="211"/>
      <c r="X892" s="211"/>
      <c r="Y892" s="211"/>
      <c r="Z892" s="211"/>
    </row>
    <row r="893" spans="1:26" ht="15.75" customHeight="1">
      <c r="A893" s="211"/>
      <c r="B893" s="211"/>
      <c r="C893" s="211"/>
      <c r="D893" s="211"/>
      <c r="E893" s="211"/>
      <c r="F893" s="211"/>
      <c r="G893" s="211"/>
      <c r="H893" s="211"/>
      <c r="I893" s="211"/>
      <c r="J893" s="211"/>
      <c r="K893" s="211"/>
      <c r="L893" s="211"/>
      <c r="M893" s="211"/>
      <c r="N893" s="211"/>
      <c r="O893" s="211"/>
      <c r="P893" s="211"/>
      <c r="Q893" s="211"/>
      <c r="R893" s="211"/>
      <c r="S893" s="211"/>
      <c r="T893" s="211"/>
      <c r="U893" s="211"/>
      <c r="V893" s="211"/>
      <c r="W893" s="211"/>
      <c r="X893" s="211"/>
      <c r="Y893" s="211"/>
      <c r="Z893" s="211"/>
    </row>
    <row r="894" spans="1:26" ht="15.75" customHeight="1">
      <c r="A894" s="211"/>
      <c r="B894" s="211"/>
      <c r="C894" s="211"/>
      <c r="D894" s="211"/>
      <c r="E894" s="211"/>
      <c r="F894" s="211"/>
      <c r="G894" s="211"/>
      <c r="H894" s="211"/>
      <c r="I894" s="211"/>
      <c r="J894" s="211"/>
      <c r="K894" s="211"/>
      <c r="L894" s="211"/>
      <c r="M894" s="211"/>
      <c r="N894" s="211"/>
      <c r="O894" s="211"/>
      <c r="P894" s="211"/>
      <c r="Q894" s="211"/>
      <c r="R894" s="211"/>
      <c r="S894" s="211"/>
      <c r="T894" s="211"/>
      <c r="U894" s="211"/>
      <c r="V894" s="211"/>
      <c r="W894" s="211"/>
      <c r="X894" s="211"/>
      <c r="Y894" s="211"/>
      <c r="Z894" s="211"/>
    </row>
    <row r="895" spans="1:26" ht="15.75" customHeight="1">
      <c r="A895" s="211"/>
      <c r="B895" s="211"/>
      <c r="C895" s="211"/>
      <c r="D895" s="211"/>
      <c r="E895" s="211"/>
      <c r="F895" s="211"/>
      <c r="G895" s="211"/>
      <c r="H895" s="211"/>
      <c r="I895" s="211"/>
      <c r="J895" s="211"/>
      <c r="K895" s="211"/>
      <c r="L895" s="211"/>
      <c r="M895" s="211"/>
      <c r="N895" s="211"/>
      <c r="O895" s="211"/>
      <c r="P895" s="211"/>
      <c r="Q895" s="211"/>
      <c r="R895" s="211"/>
      <c r="S895" s="211"/>
      <c r="T895" s="211"/>
      <c r="U895" s="211"/>
      <c r="V895" s="211"/>
      <c r="W895" s="211"/>
      <c r="X895" s="211"/>
      <c r="Y895" s="211"/>
      <c r="Z895" s="211"/>
    </row>
    <row r="896" spans="1:26" ht="15.75" customHeight="1">
      <c r="A896" s="211"/>
      <c r="B896" s="211"/>
      <c r="C896" s="211"/>
      <c r="D896" s="211"/>
      <c r="E896" s="211"/>
      <c r="F896" s="211"/>
      <c r="G896" s="211"/>
      <c r="H896" s="211"/>
      <c r="I896" s="211"/>
      <c r="J896" s="211"/>
      <c r="K896" s="211"/>
      <c r="L896" s="211"/>
      <c r="M896" s="211"/>
      <c r="N896" s="211"/>
      <c r="O896" s="211"/>
      <c r="P896" s="211"/>
      <c r="Q896" s="211"/>
      <c r="R896" s="211"/>
      <c r="S896" s="211"/>
      <c r="T896" s="211"/>
      <c r="U896" s="211"/>
      <c r="V896" s="211"/>
      <c r="W896" s="211"/>
      <c r="X896" s="211"/>
      <c r="Y896" s="211"/>
      <c r="Z896" s="211"/>
    </row>
    <row r="897" spans="1:26" ht="15.75" customHeight="1">
      <c r="A897" s="211"/>
      <c r="B897" s="211"/>
      <c r="C897" s="211"/>
      <c r="D897" s="211"/>
      <c r="E897" s="211"/>
      <c r="F897" s="211"/>
      <c r="G897" s="211"/>
      <c r="H897" s="211"/>
      <c r="I897" s="211"/>
      <c r="J897" s="211"/>
      <c r="K897" s="211"/>
      <c r="L897" s="211"/>
      <c r="M897" s="211"/>
      <c r="N897" s="211"/>
      <c r="O897" s="211"/>
      <c r="P897" s="211"/>
      <c r="Q897" s="211"/>
      <c r="R897" s="211"/>
      <c r="S897" s="211"/>
      <c r="T897" s="211"/>
      <c r="U897" s="211"/>
      <c r="V897" s="211"/>
      <c r="W897" s="211"/>
      <c r="X897" s="211"/>
      <c r="Y897" s="211"/>
      <c r="Z897" s="211"/>
    </row>
    <row r="898" spans="1:26" ht="15.75" customHeight="1">
      <c r="A898" s="211"/>
      <c r="B898" s="211"/>
      <c r="C898" s="211"/>
      <c r="D898" s="211"/>
      <c r="E898" s="211"/>
      <c r="F898" s="211"/>
      <c r="G898" s="211"/>
      <c r="H898" s="211"/>
      <c r="I898" s="211"/>
      <c r="J898" s="211"/>
      <c r="K898" s="211"/>
      <c r="L898" s="211"/>
      <c r="M898" s="211"/>
      <c r="N898" s="211"/>
      <c r="O898" s="211"/>
      <c r="P898" s="211"/>
      <c r="Q898" s="211"/>
      <c r="R898" s="211"/>
      <c r="S898" s="211"/>
      <c r="T898" s="211"/>
      <c r="U898" s="211"/>
      <c r="V898" s="211"/>
      <c r="W898" s="211"/>
      <c r="X898" s="211"/>
      <c r="Y898" s="211"/>
      <c r="Z898" s="211"/>
    </row>
    <row r="899" spans="1:26" ht="15.75" customHeight="1">
      <c r="A899" s="211"/>
      <c r="B899" s="211"/>
      <c r="C899" s="211"/>
      <c r="D899" s="211"/>
      <c r="E899" s="211"/>
      <c r="F899" s="211"/>
      <c r="G899" s="211"/>
      <c r="H899" s="211"/>
      <c r="I899" s="211"/>
      <c r="J899" s="211"/>
      <c r="K899" s="211"/>
      <c r="L899" s="211"/>
      <c r="M899" s="211"/>
      <c r="N899" s="211"/>
      <c r="O899" s="211"/>
      <c r="P899" s="211"/>
      <c r="Q899" s="211"/>
      <c r="R899" s="211"/>
      <c r="S899" s="211"/>
      <c r="T899" s="211"/>
      <c r="U899" s="211"/>
      <c r="V899" s="211"/>
      <c r="W899" s="211"/>
      <c r="X899" s="211"/>
      <c r="Y899" s="211"/>
      <c r="Z899" s="211"/>
    </row>
    <row r="900" spans="1:26" ht="15.75" customHeight="1">
      <c r="A900" s="211"/>
      <c r="B900" s="211"/>
      <c r="C900" s="211"/>
      <c r="D900" s="211"/>
      <c r="E900" s="211"/>
      <c r="F900" s="211"/>
      <c r="G900" s="211"/>
      <c r="H900" s="211"/>
      <c r="I900" s="211"/>
      <c r="J900" s="211"/>
      <c r="K900" s="211"/>
      <c r="L900" s="211"/>
      <c r="M900" s="211"/>
      <c r="N900" s="211"/>
      <c r="O900" s="211"/>
      <c r="P900" s="211"/>
      <c r="Q900" s="211"/>
      <c r="R900" s="211"/>
      <c r="S900" s="211"/>
      <c r="T900" s="211"/>
      <c r="U900" s="211"/>
      <c r="V900" s="211"/>
      <c r="W900" s="211"/>
      <c r="X900" s="211"/>
      <c r="Y900" s="211"/>
      <c r="Z900" s="211"/>
    </row>
    <row r="901" spans="1:26" ht="15.75" customHeight="1">
      <c r="A901" s="211"/>
      <c r="B901" s="211"/>
      <c r="C901" s="211"/>
      <c r="D901" s="211"/>
      <c r="E901" s="211"/>
      <c r="F901" s="211"/>
      <c r="G901" s="211"/>
      <c r="H901" s="211"/>
      <c r="I901" s="211"/>
      <c r="J901" s="211"/>
      <c r="K901" s="211"/>
      <c r="L901" s="211"/>
      <c r="M901" s="211"/>
      <c r="N901" s="211"/>
      <c r="O901" s="211"/>
      <c r="P901" s="211"/>
      <c r="Q901" s="211"/>
      <c r="R901" s="211"/>
      <c r="S901" s="211"/>
      <c r="T901" s="211"/>
      <c r="U901" s="211"/>
      <c r="V901" s="211"/>
      <c r="W901" s="211"/>
      <c r="X901" s="211"/>
      <c r="Y901" s="211"/>
      <c r="Z901" s="211"/>
    </row>
    <row r="902" spans="1:26" ht="15.75" customHeight="1">
      <c r="A902" s="211"/>
      <c r="B902" s="211"/>
      <c r="C902" s="211"/>
      <c r="D902" s="211"/>
      <c r="E902" s="211"/>
      <c r="F902" s="211"/>
      <c r="G902" s="211"/>
      <c r="H902" s="211"/>
      <c r="I902" s="211"/>
      <c r="J902" s="211"/>
      <c r="K902" s="211"/>
      <c r="L902" s="211"/>
      <c r="M902" s="211"/>
      <c r="N902" s="211"/>
      <c r="O902" s="211"/>
      <c r="P902" s="211"/>
      <c r="Q902" s="211"/>
      <c r="R902" s="211"/>
      <c r="S902" s="211"/>
      <c r="T902" s="211"/>
      <c r="U902" s="211"/>
      <c r="V902" s="211"/>
      <c r="W902" s="211"/>
      <c r="X902" s="211"/>
      <c r="Y902" s="211"/>
      <c r="Z902" s="211"/>
    </row>
    <row r="903" spans="1:26" ht="15.75" customHeight="1">
      <c r="A903" s="211"/>
      <c r="B903" s="211"/>
      <c r="C903" s="211"/>
      <c r="D903" s="211"/>
      <c r="E903" s="211"/>
      <c r="F903" s="211"/>
      <c r="G903" s="211"/>
      <c r="H903" s="211"/>
      <c r="I903" s="211"/>
      <c r="J903" s="211"/>
      <c r="K903" s="211"/>
      <c r="L903" s="211"/>
      <c r="M903" s="211"/>
      <c r="N903" s="211"/>
      <c r="O903" s="211"/>
      <c r="P903" s="211"/>
      <c r="Q903" s="211"/>
      <c r="R903" s="211"/>
      <c r="S903" s="211"/>
      <c r="T903" s="211"/>
      <c r="U903" s="211"/>
      <c r="V903" s="211"/>
      <c r="W903" s="211"/>
      <c r="X903" s="211"/>
      <c r="Y903" s="211"/>
      <c r="Z903" s="211"/>
    </row>
    <row r="904" spans="1:26" ht="15.75" customHeight="1">
      <c r="A904" s="211"/>
      <c r="B904" s="211"/>
      <c r="C904" s="211"/>
      <c r="D904" s="211"/>
      <c r="E904" s="211"/>
      <c r="F904" s="211"/>
      <c r="G904" s="211"/>
      <c r="H904" s="211"/>
      <c r="I904" s="211"/>
      <c r="J904" s="211"/>
      <c r="K904" s="211"/>
      <c r="L904" s="211"/>
      <c r="M904" s="211"/>
      <c r="N904" s="211"/>
      <c r="O904" s="211"/>
      <c r="P904" s="211"/>
      <c r="Q904" s="211"/>
      <c r="R904" s="211"/>
      <c r="S904" s="211"/>
      <c r="T904" s="211"/>
      <c r="U904" s="211"/>
      <c r="V904" s="211"/>
      <c r="W904" s="211"/>
      <c r="X904" s="211"/>
      <c r="Y904" s="211"/>
      <c r="Z904" s="211"/>
    </row>
    <row r="905" spans="1:26" ht="15.75" customHeight="1">
      <c r="A905" s="211"/>
      <c r="B905" s="211"/>
      <c r="C905" s="211"/>
      <c r="D905" s="211"/>
      <c r="E905" s="211"/>
      <c r="F905" s="211"/>
      <c r="G905" s="211"/>
      <c r="H905" s="211"/>
      <c r="I905" s="211"/>
      <c r="J905" s="211"/>
      <c r="K905" s="211"/>
      <c r="L905" s="211"/>
      <c r="M905" s="211"/>
      <c r="N905" s="211"/>
      <c r="O905" s="211"/>
      <c r="P905" s="211"/>
      <c r="Q905" s="211"/>
      <c r="R905" s="211"/>
      <c r="S905" s="211"/>
      <c r="T905" s="211"/>
      <c r="U905" s="211"/>
      <c r="V905" s="211"/>
      <c r="W905" s="211"/>
      <c r="X905" s="211"/>
      <c r="Y905" s="211"/>
      <c r="Z905" s="211"/>
    </row>
    <row r="906" spans="1:26" ht="15.75" customHeight="1">
      <c r="A906" s="211"/>
      <c r="B906" s="211"/>
      <c r="C906" s="211"/>
      <c r="D906" s="211"/>
      <c r="E906" s="211"/>
      <c r="F906" s="211"/>
      <c r="G906" s="211"/>
      <c r="H906" s="211"/>
      <c r="I906" s="211"/>
      <c r="J906" s="211"/>
      <c r="K906" s="211"/>
      <c r="L906" s="211"/>
      <c r="M906" s="211"/>
      <c r="N906" s="211"/>
      <c r="O906" s="211"/>
      <c r="P906" s="211"/>
      <c r="Q906" s="211"/>
      <c r="R906" s="211"/>
      <c r="S906" s="211"/>
      <c r="T906" s="211"/>
      <c r="U906" s="211"/>
      <c r="V906" s="211"/>
      <c r="W906" s="211"/>
      <c r="X906" s="211"/>
      <c r="Y906" s="211"/>
      <c r="Z906" s="211"/>
    </row>
    <row r="907" spans="1:26" ht="15.75" customHeight="1">
      <c r="A907" s="211"/>
      <c r="B907" s="211"/>
      <c r="C907" s="211"/>
      <c r="D907" s="211"/>
      <c r="E907" s="211"/>
      <c r="F907" s="211"/>
      <c r="G907" s="211"/>
      <c r="H907" s="211"/>
      <c r="I907" s="211"/>
      <c r="J907" s="211"/>
      <c r="K907" s="211"/>
      <c r="L907" s="211"/>
      <c r="M907" s="211"/>
      <c r="N907" s="211"/>
      <c r="O907" s="211"/>
      <c r="P907" s="211"/>
      <c r="Q907" s="211"/>
      <c r="R907" s="211"/>
      <c r="S907" s="211"/>
      <c r="T907" s="211"/>
      <c r="U907" s="211"/>
      <c r="V907" s="211"/>
      <c r="W907" s="211"/>
      <c r="X907" s="211"/>
      <c r="Y907" s="211"/>
      <c r="Z907" s="211"/>
    </row>
    <row r="908" spans="1:26" ht="15.75" customHeight="1">
      <c r="A908" s="211"/>
      <c r="B908" s="211"/>
      <c r="C908" s="211"/>
      <c r="D908" s="211"/>
      <c r="E908" s="211"/>
      <c r="F908" s="211"/>
      <c r="G908" s="211"/>
      <c r="H908" s="211"/>
      <c r="I908" s="211"/>
      <c r="J908" s="211"/>
      <c r="K908" s="211"/>
      <c r="L908" s="211"/>
      <c r="M908" s="211"/>
      <c r="N908" s="211"/>
      <c r="O908" s="211"/>
      <c r="P908" s="211"/>
      <c r="Q908" s="211"/>
      <c r="R908" s="211"/>
      <c r="S908" s="211"/>
      <c r="T908" s="211"/>
      <c r="U908" s="211"/>
      <c r="V908" s="211"/>
      <c r="W908" s="211"/>
      <c r="X908" s="211"/>
      <c r="Y908" s="211"/>
      <c r="Z908" s="211"/>
    </row>
    <row r="909" spans="1:26" ht="15.75" customHeight="1">
      <c r="A909" s="211"/>
      <c r="B909" s="211"/>
      <c r="C909" s="211"/>
      <c r="D909" s="211"/>
      <c r="E909" s="211"/>
      <c r="F909" s="211"/>
      <c r="G909" s="211"/>
      <c r="H909" s="211"/>
      <c r="I909" s="211"/>
      <c r="J909" s="211"/>
      <c r="K909" s="211"/>
      <c r="L909" s="211"/>
      <c r="M909" s="211"/>
      <c r="N909" s="211"/>
      <c r="O909" s="211"/>
      <c r="P909" s="211"/>
      <c r="Q909" s="211"/>
      <c r="R909" s="211"/>
      <c r="S909" s="211"/>
      <c r="T909" s="211"/>
      <c r="U909" s="211"/>
      <c r="V909" s="211"/>
      <c r="W909" s="211"/>
      <c r="X909" s="211"/>
      <c r="Y909" s="211"/>
      <c r="Z909" s="211"/>
    </row>
    <row r="910" spans="1:26" ht="15.75" customHeight="1">
      <c r="A910" s="211"/>
      <c r="B910" s="211"/>
      <c r="C910" s="211"/>
      <c r="D910" s="211"/>
      <c r="E910" s="211"/>
      <c r="F910" s="211"/>
      <c r="G910" s="211"/>
      <c r="H910" s="211"/>
      <c r="I910" s="211"/>
      <c r="J910" s="211"/>
      <c r="K910" s="211"/>
      <c r="L910" s="211"/>
      <c r="M910" s="211"/>
      <c r="N910" s="211"/>
      <c r="O910" s="211"/>
      <c r="P910" s="211"/>
      <c r="Q910" s="211"/>
      <c r="R910" s="211"/>
      <c r="S910" s="211"/>
      <c r="T910" s="211"/>
      <c r="U910" s="211"/>
      <c r="V910" s="211"/>
      <c r="W910" s="211"/>
      <c r="X910" s="211"/>
      <c r="Y910" s="211"/>
      <c r="Z910" s="211"/>
    </row>
    <row r="911" spans="1:26" ht="15.75" customHeight="1">
      <c r="A911" s="211"/>
      <c r="B911" s="211"/>
      <c r="C911" s="211"/>
      <c r="D911" s="211"/>
      <c r="E911" s="211"/>
      <c r="F911" s="211"/>
      <c r="G911" s="211"/>
      <c r="H911" s="211"/>
      <c r="I911" s="211"/>
      <c r="J911" s="211"/>
      <c r="K911" s="211"/>
      <c r="L911" s="211"/>
      <c r="M911" s="211"/>
      <c r="N911" s="211"/>
      <c r="O911" s="211"/>
      <c r="P911" s="211"/>
      <c r="Q911" s="211"/>
      <c r="R911" s="211"/>
      <c r="S911" s="211"/>
      <c r="T911" s="211"/>
      <c r="U911" s="211"/>
      <c r="V911" s="211"/>
      <c r="W911" s="211"/>
      <c r="X911" s="211"/>
      <c r="Y911" s="211"/>
      <c r="Z911" s="211"/>
    </row>
    <row r="912" spans="1:26" ht="15.75" customHeight="1">
      <c r="A912" s="211"/>
      <c r="B912" s="211"/>
      <c r="C912" s="211"/>
      <c r="D912" s="211"/>
      <c r="E912" s="211"/>
      <c r="F912" s="211"/>
      <c r="G912" s="211"/>
      <c r="H912" s="211"/>
      <c r="I912" s="211"/>
      <c r="J912" s="211"/>
      <c r="K912" s="211"/>
      <c r="L912" s="211"/>
      <c r="M912" s="211"/>
      <c r="N912" s="211"/>
      <c r="O912" s="211"/>
      <c r="P912" s="211"/>
      <c r="Q912" s="211"/>
      <c r="R912" s="211"/>
      <c r="S912" s="211"/>
      <c r="T912" s="211"/>
      <c r="U912" s="211"/>
      <c r="V912" s="211"/>
      <c r="W912" s="211"/>
      <c r="X912" s="211"/>
      <c r="Y912" s="211"/>
      <c r="Z912" s="211"/>
    </row>
    <row r="913" spans="1:26" ht="15.75" customHeight="1">
      <c r="A913" s="211"/>
      <c r="B913" s="211"/>
      <c r="C913" s="211"/>
      <c r="D913" s="211"/>
      <c r="E913" s="211"/>
      <c r="F913" s="211"/>
      <c r="G913" s="211"/>
      <c r="H913" s="211"/>
      <c r="I913" s="211"/>
      <c r="J913" s="211"/>
      <c r="K913" s="211"/>
      <c r="L913" s="211"/>
      <c r="M913" s="211"/>
      <c r="N913" s="211"/>
      <c r="O913" s="211"/>
      <c r="P913" s="211"/>
      <c r="Q913" s="211"/>
      <c r="R913" s="211"/>
      <c r="S913" s="211"/>
      <c r="T913" s="211"/>
      <c r="U913" s="211"/>
      <c r="V913" s="211"/>
      <c r="W913" s="211"/>
      <c r="X913" s="211"/>
      <c r="Y913" s="211"/>
      <c r="Z913" s="211"/>
    </row>
    <row r="914" spans="1:26" ht="15.75" customHeight="1">
      <c r="A914" s="211"/>
      <c r="B914" s="211"/>
      <c r="C914" s="211"/>
      <c r="D914" s="211"/>
      <c r="E914" s="211"/>
      <c r="F914" s="211"/>
      <c r="G914" s="211"/>
      <c r="H914" s="211"/>
      <c r="I914" s="211"/>
      <c r="J914" s="211"/>
      <c r="K914" s="211"/>
      <c r="L914" s="211"/>
      <c r="M914" s="211"/>
      <c r="N914" s="211"/>
      <c r="O914" s="211"/>
      <c r="P914" s="211"/>
      <c r="Q914" s="211"/>
      <c r="R914" s="211"/>
      <c r="S914" s="211"/>
      <c r="T914" s="211"/>
      <c r="U914" s="211"/>
      <c r="V914" s="211"/>
      <c r="W914" s="211"/>
      <c r="X914" s="211"/>
      <c r="Y914" s="211"/>
      <c r="Z914" s="211"/>
    </row>
    <row r="915" spans="1:26" ht="15.75" customHeight="1">
      <c r="A915" s="211"/>
      <c r="B915" s="211"/>
      <c r="C915" s="211"/>
      <c r="D915" s="211"/>
      <c r="E915" s="211"/>
      <c r="F915" s="211"/>
      <c r="G915" s="211"/>
      <c r="H915" s="211"/>
      <c r="I915" s="211"/>
      <c r="J915" s="211"/>
      <c r="K915" s="211"/>
      <c r="L915" s="211"/>
      <c r="M915" s="211"/>
      <c r="N915" s="211"/>
      <c r="O915" s="211"/>
      <c r="P915" s="211"/>
      <c r="Q915" s="211"/>
      <c r="R915" s="211"/>
      <c r="S915" s="211"/>
      <c r="T915" s="211"/>
      <c r="U915" s="211"/>
      <c r="V915" s="211"/>
      <c r="W915" s="211"/>
      <c r="X915" s="211"/>
      <c r="Y915" s="211"/>
      <c r="Z915" s="211"/>
    </row>
    <row r="916" spans="1:26" ht="15.75" customHeight="1">
      <c r="A916" s="211"/>
      <c r="B916" s="211"/>
      <c r="C916" s="211"/>
      <c r="D916" s="211"/>
      <c r="E916" s="211"/>
      <c r="F916" s="211"/>
      <c r="G916" s="211"/>
      <c r="H916" s="211"/>
      <c r="I916" s="211"/>
      <c r="J916" s="211"/>
      <c r="K916" s="211"/>
      <c r="L916" s="211"/>
      <c r="M916" s="211"/>
      <c r="N916" s="211"/>
      <c r="O916" s="211"/>
      <c r="P916" s="211"/>
      <c r="Q916" s="211"/>
      <c r="R916" s="211"/>
      <c r="S916" s="211"/>
      <c r="T916" s="211"/>
      <c r="U916" s="211"/>
      <c r="V916" s="211"/>
      <c r="W916" s="211"/>
      <c r="X916" s="211"/>
      <c r="Y916" s="211"/>
      <c r="Z916" s="211"/>
    </row>
    <row r="917" spans="1:26" ht="15.75" customHeight="1">
      <c r="A917" s="211"/>
      <c r="B917" s="211"/>
      <c r="C917" s="211"/>
      <c r="D917" s="211"/>
      <c r="E917" s="211"/>
      <c r="F917" s="211"/>
      <c r="G917" s="211"/>
      <c r="H917" s="211"/>
      <c r="I917" s="211"/>
      <c r="J917" s="211"/>
      <c r="K917" s="211"/>
      <c r="L917" s="211"/>
      <c r="M917" s="211"/>
      <c r="N917" s="211"/>
      <c r="O917" s="211"/>
      <c r="P917" s="211"/>
      <c r="Q917" s="211"/>
      <c r="R917" s="211"/>
      <c r="S917" s="211"/>
      <c r="T917" s="211"/>
      <c r="U917" s="211"/>
      <c r="V917" s="211"/>
      <c r="W917" s="211"/>
      <c r="X917" s="211"/>
      <c r="Y917" s="211"/>
      <c r="Z917" s="211"/>
    </row>
    <row r="918" spans="1:26" ht="15.75" customHeight="1">
      <c r="A918" s="211"/>
      <c r="B918" s="211"/>
      <c r="C918" s="211"/>
      <c r="D918" s="211"/>
      <c r="E918" s="211"/>
      <c r="F918" s="211"/>
      <c r="G918" s="211"/>
      <c r="H918" s="211"/>
      <c r="I918" s="211"/>
      <c r="J918" s="211"/>
      <c r="K918" s="211"/>
      <c r="L918" s="211"/>
      <c r="M918" s="211"/>
      <c r="N918" s="211"/>
      <c r="O918" s="211"/>
      <c r="P918" s="211"/>
      <c r="Q918" s="211"/>
      <c r="R918" s="211"/>
      <c r="S918" s="211"/>
      <c r="T918" s="211"/>
      <c r="U918" s="211"/>
      <c r="V918" s="211"/>
      <c r="W918" s="211"/>
      <c r="X918" s="211"/>
      <c r="Y918" s="211"/>
      <c r="Z918" s="211"/>
    </row>
    <row r="919" spans="1:26" ht="15.75" customHeight="1">
      <c r="A919" s="211"/>
      <c r="B919" s="211"/>
      <c r="C919" s="211"/>
      <c r="D919" s="211"/>
      <c r="E919" s="211"/>
      <c r="F919" s="211"/>
      <c r="G919" s="211"/>
      <c r="H919" s="211"/>
      <c r="I919" s="211"/>
      <c r="J919" s="211"/>
      <c r="K919" s="211"/>
      <c r="L919" s="211"/>
      <c r="M919" s="211"/>
      <c r="N919" s="211"/>
      <c r="O919" s="211"/>
      <c r="P919" s="211"/>
      <c r="Q919" s="211"/>
      <c r="R919" s="211"/>
      <c r="S919" s="211"/>
      <c r="T919" s="211"/>
      <c r="U919" s="211"/>
      <c r="V919" s="211"/>
      <c r="W919" s="211"/>
      <c r="X919" s="211"/>
      <c r="Y919" s="211"/>
      <c r="Z919" s="211"/>
    </row>
    <row r="920" spans="1:26" ht="15.75" customHeight="1">
      <c r="A920" s="211"/>
      <c r="B920" s="211"/>
      <c r="C920" s="211"/>
      <c r="D920" s="211"/>
      <c r="E920" s="211"/>
      <c r="F920" s="211"/>
      <c r="G920" s="211"/>
      <c r="H920" s="211"/>
      <c r="I920" s="211"/>
      <c r="J920" s="211"/>
      <c r="K920" s="211"/>
      <c r="L920" s="211"/>
      <c r="M920" s="211"/>
      <c r="N920" s="211"/>
      <c r="O920" s="211"/>
      <c r="P920" s="211"/>
      <c r="Q920" s="211"/>
      <c r="R920" s="211"/>
      <c r="S920" s="211"/>
      <c r="T920" s="211"/>
      <c r="U920" s="211"/>
      <c r="V920" s="211"/>
      <c r="W920" s="211"/>
      <c r="X920" s="211"/>
      <c r="Y920" s="211"/>
      <c r="Z920" s="211"/>
    </row>
    <row r="921" spans="1:26" ht="15.75" customHeight="1">
      <c r="A921" s="211"/>
      <c r="B921" s="211"/>
      <c r="C921" s="211"/>
      <c r="D921" s="211"/>
      <c r="E921" s="211"/>
      <c r="F921" s="211"/>
      <c r="G921" s="211"/>
      <c r="H921" s="211"/>
      <c r="I921" s="211"/>
      <c r="J921" s="211"/>
      <c r="K921" s="211"/>
      <c r="L921" s="211"/>
      <c r="M921" s="211"/>
      <c r="N921" s="211"/>
      <c r="O921" s="211"/>
      <c r="P921" s="211"/>
      <c r="Q921" s="211"/>
      <c r="R921" s="211"/>
      <c r="S921" s="211"/>
      <c r="T921" s="211"/>
      <c r="U921" s="211"/>
      <c r="V921" s="211"/>
      <c r="W921" s="211"/>
      <c r="X921" s="211"/>
      <c r="Y921" s="211"/>
      <c r="Z921" s="211"/>
    </row>
    <row r="922" spans="1:26" ht="15.75" customHeight="1">
      <c r="A922" s="211"/>
      <c r="B922" s="211"/>
      <c r="C922" s="211"/>
      <c r="D922" s="211"/>
      <c r="E922" s="211"/>
      <c r="F922" s="211"/>
      <c r="G922" s="211"/>
      <c r="H922" s="211"/>
      <c r="I922" s="211"/>
      <c r="J922" s="211"/>
      <c r="K922" s="211"/>
      <c r="L922" s="211"/>
      <c r="M922" s="211"/>
      <c r="N922" s="211"/>
      <c r="O922" s="211"/>
      <c r="P922" s="211"/>
      <c r="Q922" s="211"/>
      <c r="R922" s="211"/>
      <c r="S922" s="211"/>
      <c r="T922" s="211"/>
      <c r="U922" s="211"/>
      <c r="V922" s="211"/>
      <c r="W922" s="211"/>
      <c r="X922" s="211"/>
      <c r="Y922" s="211"/>
      <c r="Z922" s="211"/>
    </row>
    <row r="923" spans="1:26" ht="15.75" customHeight="1">
      <c r="A923" s="211"/>
      <c r="B923" s="211"/>
      <c r="C923" s="211"/>
      <c r="D923" s="211"/>
      <c r="E923" s="211"/>
      <c r="F923" s="211"/>
      <c r="G923" s="211"/>
      <c r="H923" s="211"/>
      <c r="I923" s="211"/>
      <c r="J923" s="211"/>
      <c r="K923" s="211"/>
      <c r="L923" s="211"/>
      <c r="M923" s="211"/>
      <c r="N923" s="211"/>
      <c r="O923" s="211"/>
      <c r="P923" s="211"/>
      <c r="Q923" s="211"/>
      <c r="R923" s="211"/>
      <c r="S923" s="211"/>
      <c r="T923" s="211"/>
      <c r="U923" s="211"/>
      <c r="V923" s="211"/>
      <c r="W923" s="211"/>
      <c r="X923" s="211"/>
      <c r="Y923" s="211"/>
      <c r="Z923" s="211"/>
    </row>
    <row r="924" spans="1:26" ht="15.75" customHeight="1">
      <c r="A924" s="211"/>
      <c r="B924" s="211"/>
      <c r="C924" s="211"/>
      <c r="D924" s="211"/>
      <c r="E924" s="211"/>
      <c r="F924" s="211"/>
      <c r="G924" s="211"/>
      <c r="H924" s="211"/>
      <c r="I924" s="211"/>
      <c r="J924" s="211"/>
      <c r="K924" s="211"/>
      <c r="L924" s="211"/>
      <c r="M924" s="211"/>
      <c r="N924" s="211"/>
      <c r="O924" s="211"/>
      <c r="P924" s="211"/>
      <c r="Q924" s="211"/>
      <c r="R924" s="211"/>
      <c r="S924" s="211"/>
      <c r="T924" s="211"/>
      <c r="U924" s="211"/>
      <c r="V924" s="211"/>
      <c r="W924" s="211"/>
      <c r="X924" s="211"/>
      <c r="Y924" s="211"/>
      <c r="Z924" s="211"/>
    </row>
    <row r="925" spans="1:26" ht="15.75" customHeight="1">
      <c r="A925" s="211"/>
      <c r="B925" s="211"/>
      <c r="C925" s="211"/>
      <c r="D925" s="211"/>
      <c r="E925" s="211"/>
      <c r="F925" s="211"/>
      <c r="G925" s="211"/>
      <c r="H925" s="211"/>
      <c r="I925" s="211"/>
      <c r="J925" s="211"/>
      <c r="K925" s="211"/>
      <c r="L925" s="211"/>
      <c r="M925" s="211"/>
      <c r="N925" s="211"/>
      <c r="O925" s="211"/>
      <c r="P925" s="211"/>
      <c r="Q925" s="211"/>
      <c r="R925" s="211"/>
      <c r="S925" s="211"/>
      <c r="T925" s="211"/>
      <c r="U925" s="211"/>
      <c r="V925" s="211"/>
      <c r="W925" s="211"/>
      <c r="X925" s="211"/>
      <c r="Y925" s="211"/>
      <c r="Z925" s="211"/>
    </row>
    <row r="926" spans="1:26" ht="15.75" customHeight="1">
      <c r="A926" s="211"/>
      <c r="B926" s="211"/>
      <c r="C926" s="211"/>
      <c r="D926" s="211"/>
      <c r="E926" s="211"/>
      <c r="F926" s="211"/>
      <c r="G926" s="211"/>
      <c r="H926" s="211"/>
      <c r="I926" s="211"/>
      <c r="J926" s="211"/>
      <c r="K926" s="211"/>
      <c r="L926" s="211"/>
      <c r="M926" s="211"/>
      <c r="N926" s="211"/>
      <c r="O926" s="211"/>
      <c r="P926" s="211"/>
      <c r="Q926" s="211"/>
      <c r="R926" s="211"/>
      <c r="S926" s="211"/>
      <c r="T926" s="211"/>
      <c r="U926" s="211"/>
      <c r="V926" s="211"/>
      <c r="W926" s="211"/>
      <c r="X926" s="211"/>
      <c r="Y926" s="211"/>
      <c r="Z926" s="211"/>
    </row>
    <row r="927" spans="1:26" ht="15.75" customHeight="1">
      <c r="A927" s="211"/>
      <c r="B927" s="211"/>
      <c r="C927" s="211"/>
      <c r="D927" s="211"/>
      <c r="E927" s="211"/>
      <c r="F927" s="211"/>
      <c r="G927" s="211"/>
      <c r="H927" s="211"/>
      <c r="I927" s="211"/>
      <c r="J927" s="211"/>
      <c r="K927" s="211"/>
      <c r="L927" s="211"/>
      <c r="M927" s="211"/>
      <c r="N927" s="211"/>
      <c r="O927" s="211"/>
      <c r="P927" s="211"/>
      <c r="Q927" s="211"/>
      <c r="R927" s="211"/>
      <c r="S927" s="211"/>
      <c r="T927" s="211"/>
      <c r="U927" s="211"/>
      <c r="V927" s="211"/>
      <c r="W927" s="211"/>
      <c r="X927" s="211"/>
      <c r="Y927" s="211"/>
      <c r="Z927" s="211"/>
    </row>
    <row r="928" spans="1:26" ht="15.75" customHeight="1">
      <c r="A928" s="211"/>
      <c r="B928" s="211"/>
      <c r="C928" s="211"/>
      <c r="D928" s="211"/>
      <c r="E928" s="211"/>
      <c r="F928" s="211"/>
      <c r="G928" s="211"/>
      <c r="H928" s="211"/>
      <c r="I928" s="211"/>
      <c r="J928" s="211"/>
      <c r="K928" s="211"/>
      <c r="L928" s="211"/>
      <c r="M928" s="211"/>
      <c r="N928" s="211"/>
      <c r="O928" s="211"/>
      <c r="P928" s="211"/>
      <c r="Q928" s="211"/>
      <c r="R928" s="211"/>
      <c r="S928" s="211"/>
      <c r="T928" s="211"/>
      <c r="U928" s="211"/>
      <c r="V928" s="211"/>
      <c r="W928" s="211"/>
      <c r="X928" s="211"/>
      <c r="Y928" s="211"/>
      <c r="Z928" s="211"/>
    </row>
    <row r="929" spans="1:26" ht="15.75" customHeight="1">
      <c r="A929" s="211"/>
      <c r="B929" s="211"/>
      <c r="C929" s="211"/>
      <c r="D929" s="211"/>
      <c r="E929" s="211"/>
      <c r="F929" s="211"/>
      <c r="G929" s="211"/>
      <c r="H929" s="211"/>
      <c r="I929" s="211"/>
      <c r="J929" s="211"/>
      <c r="K929" s="211"/>
      <c r="L929" s="211"/>
      <c r="M929" s="211"/>
      <c r="N929" s="211"/>
      <c r="O929" s="211"/>
      <c r="P929" s="211"/>
      <c r="Q929" s="211"/>
      <c r="R929" s="211"/>
      <c r="S929" s="211"/>
      <c r="T929" s="211"/>
      <c r="U929" s="211"/>
      <c r="V929" s="211"/>
      <c r="W929" s="211"/>
      <c r="X929" s="211"/>
      <c r="Y929" s="211"/>
      <c r="Z929" s="211"/>
    </row>
    <row r="930" spans="1:26" ht="15.75" customHeight="1">
      <c r="A930" s="211"/>
      <c r="B930" s="211"/>
      <c r="C930" s="211"/>
      <c r="D930" s="211"/>
      <c r="E930" s="211"/>
      <c r="F930" s="211"/>
      <c r="G930" s="211"/>
      <c r="H930" s="211"/>
      <c r="I930" s="211"/>
      <c r="J930" s="211"/>
      <c r="K930" s="211"/>
      <c r="L930" s="211"/>
      <c r="M930" s="211"/>
      <c r="N930" s="211"/>
      <c r="O930" s="211"/>
      <c r="P930" s="211"/>
      <c r="Q930" s="211"/>
      <c r="R930" s="211"/>
      <c r="S930" s="211"/>
      <c r="T930" s="211"/>
      <c r="U930" s="211"/>
      <c r="V930" s="211"/>
      <c r="W930" s="211"/>
      <c r="X930" s="211"/>
      <c r="Y930" s="211"/>
      <c r="Z930" s="211"/>
    </row>
    <row r="931" spans="1:26" ht="15.75" customHeight="1">
      <c r="A931" s="211"/>
      <c r="B931" s="211"/>
      <c r="C931" s="211"/>
      <c r="D931" s="211"/>
      <c r="E931" s="211"/>
      <c r="F931" s="211"/>
      <c r="G931" s="211"/>
      <c r="H931" s="211"/>
      <c r="I931" s="211"/>
      <c r="J931" s="211"/>
      <c r="K931" s="211"/>
      <c r="L931" s="211"/>
      <c r="M931" s="211"/>
      <c r="N931" s="211"/>
      <c r="O931" s="211"/>
      <c r="P931" s="211"/>
      <c r="Q931" s="211"/>
      <c r="R931" s="211"/>
      <c r="S931" s="211"/>
      <c r="T931" s="211"/>
      <c r="U931" s="211"/>
      <c r="V931" s="211"/>
      <c r="W931" s="211"/>
      <c r="X931" s="211"/>
      <c r="Y931" s="211"/>
      <c r="Z931" s="211"/>
    </row>
    <row r="932" spans="1:26" ht="15.75" customHeight="1">
      <c r="A932" s="211"/>
      <c r="B932" s="211"/>
      <c r="C932" s="211"/>
      <c r="D932" s="211"/>
      <c r="E932" s="211"/>
      <c r="F932" s="211"/>
      <c r="G932" s="211"/>
      <c r="H932" s="211"/>
      <c r="I932" s="211"/>
      <c r="J932" s="211"/>
      <c r="K932" s="211"/>
      <c r="L932" s="211"/>
      <c r="M932" s="211"/>
      <c r="N932" s="211"/>
      <c r="O932" s="211"/>
      <c r="P932" s="211"/>
      <c r="Q932" s="211"/>
      <c r="R932" s="211"/>
      <c r="S932" s="211"/>
      <c r="T932" s="211"/>
      <c r="U932" s="211"/>
      <c r="V932" s="211"/>
      <c r="W932" s="211"/>
      <c r="X932" s="211"/>
      <c r="Y932" s="211"/>
      <c r="Z932" s="211"/>
    </row>
    <row r="933" spans="1:26" ht="15.75" customHeight="1">
      <c r="A933" s="211"/>
      <c r="B933" s="211"/>
      <c r="C933" s="211"/>
      <c r="D933" s="211"/>
      <c r="E933" s="211"/>
      <c r="F933" s="211"/>
      <c r="G933" s="211"/>
      <c r="H933" s="211"/>
      <c r="I933" s="211"/>
      <c r="J933" s="211"/>
      <c r="K933" s="211"/>
      <c r="L933" s="211"/>
      <c r="M933" s="211"/>
      <c r="N933" s="211"/>
      <c r="O933" s="211"/>
      <c r="P933" s="211"/>
      <c r="Q933" s="211"/>
      <c r="R933" s="211"/>
      <c r="S933" s="211"/>
      <c r="T933" s="211"/>
      <c r="U933" s="211"/>
      <c r="V933" s="211"/>
      <c r="W933" s="211"/>
      <c r="X933" s="211"/>
      <c r="Y933" s="211"/>
      <c r="Z933" s="211"/>
    </row>
    <row r="934" spans="1:26" ht="15.75" customHeight="1">
      <c r="A934" s="211"/>
      <c r="B934" s="211"/>
      <c r="C934" s="211"/>
      <c r="D934" s="211"/>
      <c r="E934" s="211"/>
      <c r="F934" s="211"/>
      <c r="G934" s="211"/>
      <c r="H934" s="211"/>
      <c r="I934" s="211"/>
      <c r="J934" s="211"/>
      <c r="K934" s="211"/>
      <c r="L934" s="211"/>
      <c r="M934" s="211"/>
      <c r="N934" s="211"/>
      <c r="O934" s="211"/>
      <c r="P934" s="211"/>
      <c r="Q934" s="211"/>
      <c r="R934" s="211"/>
      <c r="S934" s="211"/>
      <c r="T934" s="211"/>
      <c r="U934" s="211"/>
      <c r="V934" s="211"/>
      <c r="W934" s="211"/>
      <c r="X934" s="211"/>
      <c r="Y934" s="211"/>
      <c r="Z934" s="211"/>
    </row>
    <row r="935" spans="1:26" ht="15.75" customHeight="1">
      <c r="A935" s="211"/>
      <c r="B935" s="211"/>
      <c r="C935" s="211"/>
      <c r="D935" s="211"/>
      <c r="E935" s="211"/>
      <c r="F935" s="211"/>
      <c r="G935" s="211"/>
      <c r="H935" s="211"/>
      <c r="I935" s="211"/>
      <c r="J935" s="211"/>
      <c r="K935" s="211"/>
      <c r="L935" s="211"/>
      <c r="M935" s="211"/>
      <c r="N935" s="211"/>
      <c r="O935" s="211"/>
      <c r="P935" s="211"/>
      <c r="Q935" s="211"/>
      <c r="R935" s="211"/>
      <c r="S935" s="211"/>
      <c r="T935" s="211"/>
      <c r="U935" s="211"/>
      <c r="V935" s="211"/>
      <c r="W935" s="211"/>
      <c r="X935" s="211"/>
      <c r="Y935" s="211"/>
      <c r="Z935" s="211"/>
    </row>
    <row r="936" spans="1:26" ht="15.75" customHeight="1">
      <c r="A936" s="211"/>
      <c r="B936" s="211"/>
      <c r="C936" s="211"/>
      <c r="D936" s="211"/>
      <c r="E936" s="211"/>
      <c r="F936" s="211"/>
      <c r="G936" s="211"/>
      <c r="H936" s="211"/>
      <c r="I936" s="211"/>
      <c r="J936" s="211"/>
      <c r="K936" s="211"/>
      <c r="L936" s="211"/>
      <c r="M936" s="211"/>
      <c r="N936" s="211"/>
      <c r="O936" s="211"/>
      <c r="P936" s="211"/>
      <c r="Q936" s="211"/>
      <c r="R936" s="211"/>
      <c r="S936" s="211"/>
      <c r="T936" s="211"/>
      <c r="U936" s="211"/>
      <c r="V936" s="211"/>
      <c r="W936" s="211"/>
      <c r="X936" s="211"/>
      <c r="Y936" s="211"/>
      <c r="Z936" s="211"/>
    </row>
    <row r="937" spans="1:26" ht="15.75" customHeight="1">
      <c r="A937" s="211"/>
      <c r="B937" s="211"/>
      <c r="C937" s="211"/>
      <c r="D937" s="211"/>
      <c r="E937" s="211"/>
      <c r="F937" s="211"/>
      <c r="G937" s="211"/>
      <c r="H937" s="211"/>
      <c r="I937" s="211"/>
      <c r="J937" s="211"/>
      <c r="K937" s="211"/>
      <c r="L937" s="211"/>
      <c r="M937" s="211"/>
      <c r="N937" s="211"/>
      <c r="O937" s="211"/>
      <c r="P937" s="211"/>
      <c r="Q937" s="211"/>
      <c r="R937" s="211"/>
      <c r="S937" s="211"/>
      <c r="T937" s="211"/>
      <c r="U937" s="211"/>
      <c r="V937" s="211"/>
      <c r="W937" s="211"/>
      <c r="X937" s="211"/>
      <c r="Y937" s="211"/>
      <c r="Z937" s="211"/>
    </row>
    <row r="938" spans="1:26" ht="15.75" customHeight="1">
      <c r="A938" s="211"/>
      <c r="B938" s="211"/>
      <c r="C938" s="211"/>
      <c r="D938" s="211"/>
      <c r="E938" s="211"/>
      <c r="F938" s="211"/>
      <c r="G938" s="211"/>
      <c r="H938" s="211"/>
      <c r="I938" s="211"/>
      <c r="J938" s="211"/>
      <c r="K938" s="211"/>
      <c r="L938" s="211"/>
      <c r="M938" s="211"/>
      <c r="N938" s="211"/>
      <c r="O938" s="211"/>
      <c r="P938" s="211"/>
      <c r="Q938" s="211"/>
      <c r="R938" s="211"/>
      <c r="S938" s="211"/>
      <c r="T938" s="211"/>
      <c r="U938" s="211"/>
      <c r="V938" s="211"/>
      <c r="W938" s="211"/>
      <c r="X938" s="211"/>
      <c r="Y938" s="211"/>
      <c r="Z938" s="211"/>
    </row>
    <row r="939" spans="1:26" ht="15.75" customHeight="1">
      <c r="A939" s="211"/>
      <c r="B939" s="211"/>
      <c r="C939" s="211"/>
      <c r="D939" s="211"/>
      <c r="E939" s="211"/>
      <c r="F939" s="211"/>
      <c r="G939" s="211"/>
      <c r="H939" s="211"/>
      <c r="I939" s="211"/>
      <c r="J939" s="211"/>
      <c r="K939" s="211"/>
      <c r="L939" s="211"/>
      <c r="M939" s="211"/>
      <c r="N939" s="211"/>
      <c r="O939" s="211"/>
      <c r="P939" s="211"/>
      <c r="Q939" s="211"/>
      <c r="R939" s="211"/>
      <c r="S939" s="211"/>
      <c r="T939" s="211"/>
      <c r="U939" s="211"/>
      <c r="V939" s="211"/>
      <c r="W939" s="211"/>
      <c r="X939" s="211"/>
      <c r="Y939" s="211"/>
      <c r="Z939" s="211"/>
    </row>
    <row r="940" spans="1:26" ht="15.75" customHeight="1">
      <c r="A940" s="211"/>
      <c r="B940" s="211"/>
      <c r="C940" s="211"/>
      <c r="D940" s="211"/>
      <c r="E940" s="211"/>
      <c r="F940" s="211"/>
      <c r="G940" s="211"/>
      <c r="H940" s="211"/>
      <c r="I940" s="211"/>
      <c r="J940" s="211"/>
      <c r="K940" s="211"/>
      <c r="L940" s="211"/>
      <c r="M940" s="211"/>
      <c r="N940" s="211"/>
      <c r="O940" s="211"/>
      <c r="P940" s="211"/>
      <c r="Q940" s="211"/>
      <c r="R940" s="211"/>
      <c r="S940" s="211"/>
      <c r="T940" s="211"/>
      <c r="U940" s="211"/>
      <c r="V940" s="211"/>
      <c r="W940" s="211"/>
      <c r="X940" s="211"/>
      <c r="Y940" s="211"/>
      <c r="Z940" s="211"/>
    </row>
    <row r="941" spans="1:26" ht="15.75" customHeight="1">
      <c r="A941" s="211"/>
      <c r="B941" s="211"/>
      <c r="C941" s="211"/>
      <c r="D941" s="211"/>
      <c r="E941" s="211"/>
      <c r="F941" s="211"/>
      <c r="G941" s="211"/>
      <c r="H941" s="211"/>
      <c r="I941" s="211"/>
      <c r="J941" s="211"/>
      <c r="K941" s="211"/>
      <c r="L941" s="211"/>
      <c r="M941" s="211"/>
      <c r="N941" s="211"/>
      <c r="O941" s="211"/>
      <c r="P941" s="211"/>
      <c r="Q941" s="211"/>
      <c r="R941" s="211"/>
      <c r="S941" s="211"/>
      <c r="T941" s="211"/>
      <c r="U941" s="211"/>
      <c r="V941" s="211"/>
      <c r="W941" s="211"/>
      <c r="X941" s="211"/>
      <c r="Y941" s="211"/>
      <c r="Z941" s="211"/>
    </row>
    <row r="942" spans="1:26" ht="15.75" customHeight="1">
      <c r="A942" s="211"/>
      <c r="B942" s="211"/>
      <c r="C942" s="211"/>
      <c r="D942" s="211"/>
      <c r="E942" s="211"/>
      <c r="F942" s="211"/>
      <c r="G942" s="211"/>
      <c r="H942" s="211"/>
      <c r="I942" s="211"/>
      <c r="J942" s="211"/>
      <c r="K942" s="211"/>
      <c r="L942" s="211"/>
      <c r="M942" s="211"/>
      <c r="N942" s="211"/>
      <c r="O942" s="211"/>
      <c r="P942" s="211"/>
      <c r="Q942" s="211"/>
      <c r="R942" s="211"/>
      <c r="S942" s="211"/>
      <c r="T942" s="211"/>
      <c r="U942" s="211"/>
      <c r="V942" s="211"/>
      <c r="W942" s="211"/>
      <c r="X942" s="211"/>
      <c r="Y942" s="211"/>
      <c r="Z942" s="211"/>
    </row>
    <row r="943" spans="1:26" ht="15.75" customHeight="1">
      <c r="A943" s="211"/>
      <c r="B943" s="211"/>
      <c r="C943" s="211"/>
      <c r="D943" s="211"/>
      <c r="E943" s="211"/>
      <c r="F943" s="211"/>
      <c r="G943" s="211"/>
      <c r="H943" s="211"/>
      <c r="I943" s="211"/>
      <c r="J943" s="211"/>
      <c r="K943" s="211"/>
      <c r="L943" s="211"/>
      <c r="M943" s="211"/>
      <c r="N943" s="211"/>
      <c r="O943" s="211"/>
      <c r="P943" s="211"/>
      <c r="Q943" s="211"/>
      <c r="R943" s="211"/>
      <c r="S943" s="211"/>
      <c r="T943" s="211"/>
      <c r="U943" s="211"/>
      <c r="V943" s="211"/>
      <c r="W943" s="211"/>
      <c r="X943" s="211"/>
      <c r="Y943" s="211"/>
      <c r="Z943" s="211"/>
    </row>
    <row r="944" spans="1:26" ht="15.75" customHeight="1">
      <c r="A944" s="211"/>
      <c r="B944" s="211"/>
      <c r="C944" s="211"/>
      <c r="D944" s="211"/>
      <c r="E944" s="211"/>
      <c r="F944" s="211"/>
      <c r="G944" s="211"/>
      <c r="H944" s="211"/>
      <c r="I944" s="211"/>
      <c r="J944" s="211"/>
      <c r="K944" s="211"/>
      <c r="L944" s="211"/>
      <c r="M944" s="211"/>
      <c r="N944" s="211"/>
      <c r="O944" s="211"/>
      <c r="P944" s="211"/>
      <c r="Q944" s="211"/>
      <c r="R944" s="211"/>
      <c r="S944" s="211"/>
      <c r="T944" s="211"/>
      <c r="U944" s="211"/>
      <c r="V944" s="211"/>
      <c r="W944" s="211"/>
      <c r="X944" s="211"/>
      <c r="Y944" s="211"/>
      <c r="Z944" s="211"/>
    </row>
    <row r="945" spans="1:26" ht="15.75" customHeight="1">
      <c r="A945" s="211"/>
      <c r="B945" s="211"/>
      <c r="C945" s="211"/>
      <c r="D945" s="211"/>
      <c r="E945" s="211"/>
      <c r="F945" s="211"/>
      <c r="G945" s="211"/>
      <c r="H945" s="211"/>
      <c r="I945" s="211"/>
      <c r="J945" s="211"/>
      <c r="K945" s="211"/>
      <c r="L945" s="211"/>
      <c r="M945" s="211"/>
      <c r="N945" s="211"/>
      <c r="O945" s="211"/>
      <c r="P945" s="211"/>
      <c r="Q945" s="211"/>
      <c r="R945" s="211"/>
      <c r="S945" s="211"/>
      <c r="T945" s="211"/>
      <c r="U945" s="211"/>
      <c r="V945" s="211"/>
      <c r="W945" s="211"/>
      <c r="X945" s="211"/>
      <c r="Y945" s="211"/>
      <c r="Z945" s="211"/>
    </row>
    <row r="946" spans="1:26" ht="15.75" customHeight="1">
      <c r="A946" s="211"/>
      <c r="B946" s="211"/>
      <c r="C946" s="211"/>
      <c r="D946" s="211"/>
      <c r="E946" s="211"/>
      <c r="F946" s="211"/>
      <c r="G946" s="211"/>
      <c r="H946" s="211"/>
      <c r="I946" s="211"/>
      <c r="J946" s="211"/>
      <c r="K946" s="211"/>
      <c r="L946" s="211"/>
      <c r="M946" s="211"/>
      <c r="N946" s="211"/>
      <c r="O946" s="211"/>
      <c r="P946" s="211"/>
      <c r="Q946" s="211"/>
      <c r="R946" s="211"/>
      <c r="S946" s="211"/>
      <c r="T946" s="211"/>
      <c r="U946" s="211"/>
      <c r="V946" s="211"/>
      <c r="W946" s="211"/>
      <c r="X946" s="211"/>
      <c r="Y946" s="211"/>
      <c r="Z946" s="211"/>
    </row>
    <row r="947" spans="1:26" ht="15.75" customHeight="1">
      <c r="A947" s="211"/>
      <c r="B947" s="211"/>
      <c r="C947" s="211"/>
      <c r="D947" s="211"/>
      <c r="E947" s="211"/>
      <c r="F947" s="211"/>
      <c r="G947" s="211"/>
      <c r="H947" s="211"/>
      <c r="I947" s="211"/>
      <c r="J947" s="211"/>
      <c r="K947" s="211"/>
      <c r="L947" s="211"/>
      <c r="M947" s="211"/>
      <c r="N947" s="211"/>
      <c r="O947" s="211"/>
      <c r="P947" s="211"/>
      <c r="Q947" s="211"/>
      <c r="R947" s="211"/>
      <c r="S947" s="211"/>
      <c r="T947" s="211"/>
      <c r="U947" s="211"/>
      <c r="V947" s="211"/>
      <c r="W947" s="211"/>
      <c r="X947" s="211"/>
      <c r="Y947" s="211"/>
      <c r="Z947" s="211"/>
    </row>
    <row r="948" spans="1:26" ht="15.75" customHeight="1">
      <c r="A948" s="211"/>
      <c r="B948" s="211"/>
      <c r="C948" s="211"/>
      <c r="D948" s="211"/>
      <c r="E948" s="211"/>
      <c r="F948" s="211"/>
      <c r="G948" s="211"/>
      <c r="H948" s="211"/>
      <c r="I948" s="211"/>
      <c r="J948" s="211"/>
      <c r="K948" s="211"/>
      <c r="L948" s="211"/>
      <c r="M948" s="211"/>
      <c r="N948" s="211"/>
      <c r="O948" s="211"/>
      <c r="P948" s="211"/>
      <c r="Q948" s="211"/>
      <c r="R948" s="211"/>
      <c r="S948" s="211"/>
      <c r="T948" s="211"/>
      <c r="U948" s="211"/>
      <c r="V948" s="211"/>
      <c r="W948" s="211"/>
      <c r="X948" s="211"/>
      <c r="Y948" s="211"/>
      <c r="Z948" s="211"/>
    </row>
    <row r="949" spans="1:26" ht="15.75" customHeight="1">
      <c r="A949" s="211"/>
      <c r="B949" s="211"/>
      <c r="C949" s="211"/>
      <c r="D949" s="211"/>
      <c r="E949" s="211"/>
      <c r="F949" s="211"/>
      <c r="G949" s="211"/>
      <c r="H949" s="211"/>
      <c r="I949" s="211"/>
      <c r="J949" s="211"/>
      <c r="K949" s="211"/>
      <c r="L949" s="211"/>
      <c r="M949" s="211"/>
      <c r="N949" s="211"/>
      <c r="O949" s="211"/>
      <c r="P949" s="211"/>
      <c r="Q949" s="211"/>
      <c r="R949" s="211"/>
      <c r="S949" s="211"/>
      <c r="T949" s="211"/>
      <c r="U949" s="211"/>
      <c r="V949" s="211"/>
      <c r="W949" s="211"/>
      <c r="X949" s="211"/>
      <c r="Y949" s="211"/>
      <c r="Z949" s="211"/>
    </row>
    <row r="950" spans="1:26" ht="15.75" customHeight="1">
      <c r="A950" s="211"/>
      <c r="B950" s="211"/>
      <c r="C950" s="211"/>
      <c r="D950" s="211"/>
      <c r="E950" s="211"/>
      <c r="F950" s="211"/>
      <c r="G950" s="211"/>
      <c r="H950" s="211"/>
      <c r="I950" s="211"/>
      <c r="J950" s="211"/>
      <c r="K950" s="211"/>
      <c r="L950" s="211"/>
      <c r="M950" s="211"/>
      <c r="N950" s="211"/>
      <c r="O950" s="211"/>
      <c r="P950" s="211"/>
      <c r="Q950" s="211"/>
      <c r="R950" s="211"/>
      <c r="S950" s="211"/>
      <c r="T950" s="211"/>
      <c r="U950" s="211"/>
      <c r="V950" s="211"/>
      <c r="W950" s="211"/>
      <c r="X950" s="211"/>
      <c r="Y950" s="211"/>
      <c r="Z950" s="211"/>
    </row>
    <row r="951" spans="1:26" ht="15.75" customHeight="1">
      <c r="A951" s="211"/>
      <c r="B951" s="211"/>
      <c r="C951" s="211"/>
      <c r="D951" s="211"/>
      <c r="E951" s="211"/>
      <c r="F951" s="211"/>
      <c r="G951" s="211"/>
      <c r="H951" s="211"/>
      <c r="I951" s="211"/>
      <c r="J951" s="211"/>
      <c r="K951" s="211"/>
      <c r="L951" s="211"/>
      <c r="M951" s="211"/>
      <c r="N951" s="211"/>
      <c r="O951" s="211"/>
      <c r="P951" s="211"/>
      <c r="Q951" s="211"/>
      <c r="R951" s="211"/>
      <c r="S951" s="211"/>
      <c r="T951" s="211"/>
      <c r="U951" s="211"/>
      <c r="V951" s="211"/>
      <c r="W951" s="211"/>
      <c r="X951" s="211"/>
      <c r="Y951" s="211"/>
      <c r="Z951" s="211"/>
    </row>
    <row r="952" spans="1:26" ht="15.75" customHeight="1">
      <c r="A952" s="211"/>
      <c r="B952" s="211"/>
      <c r="C952" s="211"/>
      <c r="D952" s="211"/>
      <c r="E952" s="211"/>
      <c r="F952" s="211"/>
      <c r="G952" s="211"/>
      <c r="H952" s="211"/>
      <c r="I952" s="211"/>
      <c r="J952" s="211"/>
      <c r="K952" s="211"/>
      <c r="L952" s="211"/>
      <c r="M952" s="211"/>
      <c r="N952" s="211"/>
      <c r="O952" s="211"/>
      <c r="P952" s="211"/>
      <c r="Q952" s="211"/>
      <c r="R952" s="211"/>
      <c r="S952" s="211"/>
      <c r="T952" s="211"/>
      <c r="U952" s="211"/>
      <c r="V952" s="211"/>
      <c r="W952" s="211"/>
      <c r="X952" s="211"/>
      <c r="Y952" s="211"/>
      <c r="Z952" s="211"/>
    </row>
    <row r="953" spans="1:26" ht="15.75" customHeight="1">
      <c r="A953" s="211"/>
      <c r="B953" s="211"/>
      <c r="C953" s="211"/>
      <c r="D953" s="211"/>
      <c r="E953" s="211"/>
      <c r="F953" s="211"/>
      <c r="G953" s="211"/>
      <c r="H953" s="211"/>
      <c r="I953" s="211"/>
      <c r="J953" s="211"/>
      <c r="K953" s="211"/>
      <c r="L953" s="211"/>
      <c r="M953" s="211"/>
      <c r="N953" s="211"/>
      <c r="O953" s="211"/>
      <c r="P953" s="211"/>
      <c r="Q953" s="211"/>
      <c r="R953" s="211"/>
      <c r="S953" s="211"/>
      <c r="T953" s="211"/>
      <c r="U953" s="211"/>
      <c r="V953" s="211"/>
      <c r="W953" s="211"/>
      <c r="X953" s="211"/>
      <c r="Y953" s="211"/>
      <c r="Z953" s="211"/>
    </row>
    <row r="954" spans="1:26" ht="15.75" customHeight="1">
      <c r="A954" s="211"/>
      <c r="B954" s="211"/>
      <c r="C954" s="211"/>
      <c r="D954" s="211"/>
      <c r="E954" s="211"/>
      <c r="F954" s="211"/>
      <c r="G954" s="211"/>
      <c r="H954" s="211"/>
      <c r="I954" s="211"/>
      <c r="J954" s="211"/>
      <c r="K954" s="211"/>
      <c r="L954" s="211"/>
      <c r="M954" s="211"/>
      <c r="N954" s="211"/>
      <c r="O954" s="211"/>
      <c r="P954" s="211"/>
      <c r="Q954" s="211"/>
      <c r="R954" s="211"/>
      <c r="S954" s="211"/>
      <c r="T954" s="211"/>
      <c r="U954" s="211"/>
      <c r="V954" s="211"/>
      <c r="W954" s="211"/>
      <c r="X954" s="211"/>
      <c r="Y954" s="211"/>
      <c r="Z954" s="211"/>
    </row>
    <row r="955" spans="1:26" ht="15.75" customHeight="1">
      <c r="A955" s="211"/>
      <c r="B955" s="211"/>
      <c r="C955" s="211"/>
      <c r="D955" s="211"/>
      <c r="E955" s="211"/>
      <c r="F955" s="211"/>
      <c r="G955" s="211"/>
      <c r="H955" s="211"/>
      <c r="I955" s="211"/>
      <c r="J955" s="211"/>
      <c r="K955" s="211"/>
      <c r="L955" s="211"/>
      <c r="M955" s="211"/>
      <c r="N955" s="211"/>
      <c r="O955" s="211"/>
      <c r="P955" s="211"/>
      <c r="Q955" s="211"/>
      <c r="R955" s="211"/>
      <c r="S955" s="211"/>
      <c r="T955" s="211"/>
      <c r="U955" s="211"/>
      <c r="V955" s="211"/>
      <c r="W955" s="211"/>
      <c r="X955" s="211"/>
      <c r="Y955" s="211"/>
      <c r="Z955" s="211"/>
    </row>
    <row r="956" spans="1:26" ht="15.75" customHeight="1">
      <c r="A956" s="211"/>
      <c r="B956" s="211"/>
      <c r="C956" s="211"/>
      <c r="D956" s="211"/>
      <c r="E956" s="211"/>
      <c r="F956" s="211"/>
      <c r="G956" s="211"/>
      <c r="H956" s="211"/>
      <c r="I956" s="211"/>
      <c r="J956" s="211"/>
      <c r="K956" s="211"/>
      <c r="L956" s="211"/>
      <c r="M956" s="211"/>
      <c r="N956" s="211"/>
      <c r="O956" s="211"/>
      <c r="P956" s="211"/>
      <c r="Q956" s="211"/>
      <c r="R956" s="211"/>
      <c r="S956" s="211"/>
      <c r="T956" s="211"/>
      <c r="U956" s="211"/>
      <c r="V956" s="211"/>
      <c r="W956" s="211"/>
      <c r="X956" s="211"/>
      <c r="Y956" s="211"/>
      <c r="Z956" s="211"/>
    </row>
    <row r="957" spans="1:26" ht="15.75" customHeight="1">
      <c r="A957" s="211"/>
      <c r="B957" s="211"/>
      <c r="C957" s="211"/>
      <c r="D957" s="211"/>
      <c r="E957" s="211"/>
      <c r="F957" s="211"/>
      <c r="G957" s="211"/>
      <c r="H957" s="211"/>
      <c r="I957" s="211"/>
      <c r="J957" s="211"/>
      <c r="K957" s="211"/>
      <c r="L957" s="211"/>
      <c r="M957" s="211"/>
      <c r="N957" s="211"/>
      <c r="O957" s="211"/>
      <c r="P957" s="211"/>
      <c r="Q957" s="211"/>
      <c r="R957" s="211"/>
      <c r="S957" s="211"/>
      <c r="T957" s="211"/>
      <c r="U957" s="211"/>
      <c r="V957" s="211"/>
      <c r="W957" s="211"/>
      <c r="X957" s="211"/>
      <c r="Y957" s="211"/>
      <c r="Z957" s="211"/>
    </row>
    <row r="958" spans="1:26" ht="15.75" customHeight="1">
      <c r="A958" s="211"/>
      <c r="B958" s="211"/>
      <c r="C958" s="211"/>
      <c r="D958" s="211"/>
      <c r="E958" s="211"/>
      <c r="F958" s="211"/>
      <c r="G958" s="211"/>
      <c r="H958" s="211"/>
      <c r="I958" s="211"/>
      <c r="J958" s="211"/>
      <c r="K958" s="211"/>
      <c r="L958" s="211"/>
      <c r="M958" s="211"/>
      <c r="N958" s="211"/>
      <c r="O958" s="211"/>
      <c r="P958" s="211"/>
      <c r="Q958" s="211"/>
      <c r="R958" s="211"/>
      <c r="S958" s="211"/>
      <c r="T958" s="211"/>
      <c r="U958" s="211"/>
      <c r="V958" s="211"/>
      <c r="W958" s="211"/>
      <c r="X958" s="211"/>
      <c r="Y958" s="211"/>
      <c r="Z958" s="211"/>
    </row>
    <row r="959" spans="1:26" ht="15.75" customHeight="1">
      <c r="A959" s="211"/>
      <c r="B959" s="211"/>
      <c r="C959" s="211"/>
      <c r="D959" s="211"/>
      <c r="E959" s="211"/>
      <c r="F959" s="211"/>
      <c r="G959" s="211"/>
      <c r="H959" s="211"/>
      <c r="I959" s="211"/>
      <c r="J959" s="211"/>
      <c r="K959" s="211"/>
      <c r="L959" s="211"/>
      <c r="M959" s="211"/>
      <c r="N959" s="211"/>
      <c r="O959" s="211"/>
      <c r="P959" s="211"/>
      <c r="Q959" s="211"/>
      <c r="R959" s="211"/>
      <c r="S959" s="211"/>
      <c r="T959" s="211"/>
      <c r="U959" s="211"/>
      <c r="V959" s="211"/>
      <c r="W959" s="211"/>
      <c r="X959" s="211"/>
      <c r="Y959" s="211"/>
      <c r="Z959" s="211"/>
    </row>
    <row r="960" spans="1:26" ht="15.75" customHeight="1">
      <c r="A960" s="211"/>
      <c r="B960" s="211"/>
      <c r="C960" s="211"/>
      <c r="D960" s="211"/>
      <c r="E960" s="211"/>
      <c r="F960" s="211"/>
      <c r="G960" s="211"/>
      <c r="H960" s="211"/>
      <c r="I960" s="211"/>
      <c r="J960" s="211"/>
      <c r="K960" s="211"/>
      <c r="L960" s="211"/>
      <c r="M960" s="211"/>
      <c r="N960" s="211"/>
      <c r="O960" s="211"/>
      <c r="P960" s="211"/>
      <c r="Q960" s="211"/>
      <c r="R960" s="211"/>
      <c r="S960" s="211"/>
      <c r="T960" s="211"/>
      <c r="U960" s="211"/>
      <c r="V960" s="211"/>
      <c r="W960" s="211"/>
      <c r="X960" s="211"/>
      <c r="Y960" s="211"/>
      <c r="Z960" s="211"/>
    </row>
    <row r="961" spans="1:26" ht="15.75" customHeight="1">
      <c r="A961" s="211"/>
      <c r="B961" s="211"/>
      <c r="C961" s="211"/>
      <c r="D961" s="211"/>
      <c r="E961" s="211"/>
      <c r="F961" s="211"/>
      <c r="G961" s="211"/>
      <c r="H961" s="211"/>
      <c r="I961" s="211"/>
      <c r="J961" s="211"/>
      <c r="K961" s="211"/>
      <c r="L961" s="211"/>
      <c r="M961" s="211"/>
      <c r="N961" s="211"/>
      <c r="O961" s="211"/>
      <c r="P961" s="211"/>
      <c r="Q961" s="211"/>
      <c r="R961" s="211"/>
      <c r="S961" s="211"/>
      <c r="T961" s="211"/>
      <c r="U961" s="211"/>
      <c r="V961" s="211"/>
      <c r="W961" s="211"/>
      <c r="X961" s="211"/>
      <c r="Y961" s="211"/>
      <c r="Z961" s="211"/>
    </row>
    <row r="962" spans="1:26" ht="15.75" customHeight="1">
      <c r="A962" s="211"/>
      <c r="B962" s="211"/>
      <c r="C962" s="211"/>
      <c r="D962" s="211"/>
      <c r="E962" s="211"/>
      <c r="F962" s="211"/>
      <c r="G962" s="211"/>
      <c r="H962" s="211"/>
      <c r="I962" s="211"/>
      <c r="J962" s="211"/>
      <c r="K962" s="211"/>
      <c r="L962" s="211"/>
      <c r="M962" s="211"/>
      <c r="N962" s="211"/>
      <c r="O962" s="211"/>
      <c r="P962" s="211"/>
      <c r="Q962" s="211"/>
      <c r="R962" s="211"/>
      <c r="S962" s="211"/>
      <c r="T962" s="211"/>
      <c r="U962" s="211"/>
      <c r="V962" s="211"/>
      <c r="W962" s="211"/>
      <c r="X962" s="211"/>
      <c r="Y962" s="211"/>
      <c r="Z962" s="211"/>
    </row>
    <row r="963" spans="1:26" ht="15.75" customHeight="1">
      <c r="A963" s="211"/>
      <c r="B963" s="211"/>
      <c r="C963" s="211"/>
      <c r="D963" s="211"/>
      <c r="E963" s="211"/>
      <c r="F963" s="211"/>
      <c r="G963" s="211"/>
      <c r="H963" s="211"/>
      <c r="I963" s="211"/>
      <c r="J963" s="211"/>
      <c r="K963" s="211"/>
      <c r="L963" s="211"/>
      <c r="M963" s="211"/>
      <c r="N963" s="211"/>
      <c r="O963" s="211"/>
      <c r="P963" s="211"/>
      <c r="Q963" s="211"/>
      <c r="R963" s="211"/>
      <c r="S963" s="211"/>
      <c r="T963" s="211"/>
      <c r="U963" s="211"/>
      <c r="V963" s="211"/>
      <c r="W963" s="211"/>
      <c r="X963" s="211"/>
      <c r="Y963" s="211"/>
      <c r="Z963" s="211"/>
    </row>
    <row r="964" spans="1:26" ht="15.75" customHeight="1">
      <c r="A964" s="211"/>
      <c r="B964" s="211"/>
      <c r="C964" s="211"/>
      <c r="D964" s="211"/>
      <c r="E964" s="211"/>
      <c r="F964" s="211"/>
      <c r="G964" s="211"/>
      <c r="H964" s="211"/>
      <c r="I964" s="211"/>
      <c r="J964" s="211"/>
      <c r="K964" s="211"/>
      <c r="L964" s="211"/>
      <c r="M964" s="211"/>
      <c r="N964" s="211"/>
      <c r="O964" s="211"/>
      <c r="P964" s="211"/>
      <c r="Q964" s="211"/>
      <c r="R964" s="211"/>
      <c r="S964" s="211"/>
      <c r="T964" s="211"/>
      <c r="U964" s="211"/>
      <c r="V964" s="211"/>
      <c r="W964" s="211"/>
      <c r="X964" s="211"/>
      <c r="Y964" s="211"/>
      <c r="Z964" s="211"/>
    </row>
    <row r="965" spans="1:26" ht="15.75" customHeight="1">
      <c r="A965" s="211"/>
      <c r="B965" s="211"/>
      <c r="C965" s="211"/>
      <c r="D965" s="211"/>
      <c r="E965" s="211"/>
      <c r="F965" s="211"/>
      <c r="G965" s="211"/>
      <c r="H965" s="211"/>
      <c r="I965" s="211"/>
      <c r="J965" s="211"/>
      <c r="K965" s="211"/>
      <c r="L965" s="211"/>
      <c r="M965" s="211"/>
      <c r="N965" s="211"/>
      <c r="O965" s="211"/>
      <c r="P965" s="211"/>
      <c r="Q965" s="211"/>
      <c r="R965" s="211"/>
      <c r="S965" s="211"/>
      <c r="T965" s="211"/>
      <c r="U965" s="211"/>
      <c r="V965" s="211"/>
      <c r="W965" s="211"/>
      <c r="X965" s="211"/>
      <c r="Y965" s="211"/>
      <c r="Z965" s="211"/>
    </row>
    <row r="966" spans="1:26" ht="15.75" customHeight="1">
      <c r="A966" s="211"/>
      <c r="B966" s="211"/>
      <c r="C966" s="211"/>
      <c r="D966" s="211"/>
      <c r="E966" s="211"/>
      <c r="F966" s="211"/>
      <c r="G966" s="211"/>
      <c r="H966" s="211"/>
      <c r="I966" s="211"/>
      <c r="J966" s="211"/>
      <c r="K966" s="211"/>
      <c r="L966" s="211"/>
      <c r="M966" s="211"/>
      <c r="N966" s="211"/>
      <c r="O966" s="211"/>
      <c r="P966" s="211"/>
      <c r="Q966" s="211"/>
      <c r="R966" s="211"/>
      <c r="S966" s="211"/>
      <c r="T966" s="211"/>
      <c r="U966" s="211"/>
      <c r="V966" s="211"/>
      <c r="W966" s="211"/>
      <c r="X966" s="211"/>
      <c r="Y966" s="211"/>
      <c r="Z966" s="211"/>
    </row>
    <row r="967" spans="1:26" ht="15.75" customHeight="1">
      <c r="A967" s="211"/>
      <c r="B967" s="211"/>
      <c r="C967" s="211"/>
      <c r="D967" s="211"/>
      <c r="E967" s="211"/>
      <c r="F967" s="211"/>
      <c r="G967" s="211"/>
      <c r="H967" s="211"/>
      <c r="I967" s="211"/>
      <c r="J967" s="211"/>
      <c r="K967" s="211"/>
      <c r="L967" s="211"/>
      <c r="M967" s="211"/>
      <c r="N967" s="211"/>
      <c r="O967" s="211"/>
      <c r="P967" s="211"/>
      <c r="Q967" s="211"/>
      <c r="R967" s="211"/>
      <c r="S967" s="211"/>
      <c r="T967" s="211"/>
      <c r="U967" s="211"/>
      <c r="V967" s="211"/>
      <c r="W967" s="211"/>
      <c r="X967" s="211"/>
      <c r="Y967" s="211"/>
      <c r="Z967" s="211"/>
    </row>
    <row r="968" spans="1:26" ht="15.75" customHeight="1">
      <c r="A968" s="211"/>
      <c r="B968" s="211"/>
      <c r="C968" s="211"/>
      <c r="D968" s="211"/>
      <c r="E968" s="211"/>
      <c r="F968" s="211"/>
      <c r="G968" s="211"/>
      <c r="H968" s="211"/>
      <c r="I968" s="211"/>
      <c r="J968" s="211"/>
      <c r="K968" s="211"/>
      <c r="L968" s="211"/>
      <c r="M968" s="211"/>
      <c r="N968" s="211"/>
      <c r="O968" s="211"/>
      <c r="P968" s="211"/>
      <c r="Q968" s="211"/>
      <c r="R968" s="211"/>
      <c r="S968" s="211"/>
      <c r="T968" s="211"/>
      <c r="U968" s="211"/>
      <c r="V968" s="211"/>
      <c r="W968" s="211"/>
      <c r="X968" s="211"/>
      <c r="Y968" s="211"/>
      <c r="Z968" s="211"/>
    </row>
    <row r="969" spans="1:26" ht="15.75" customHeight="1">
      <c r="A969" s="211"/>
      <c r="B969" s="211"/>
      <c r="C969" s="211"/>
      <c r="D969" s="211"/>
      <c r="E969" s="211"/>
      <c r="F969" s="211"/>
      <c r="G969" s="211"/>
      <c r="H969" s="211"/>
      <c r="I969" s="211"/>
      <c r="J969" s="211"/>
      <c r="K969" s="211"/>
      <c r="L969" s="211"/>
      <c r="M969" s="211"/>
      <c r="N969" s="211"/>
      <c r="O969" s="211"/>
      <c r="P969" s="211"/>
      <c r="Q969" s="211"/>
      <c r="R969" s="211"/>
      <c r="S969" s="211"/>
      <c r="T969" s="211"/>
      <c r="U969" s="211"/>
      <c r="V969" s="211"/>
      <c r="W969" s="211"/>
      <c r="X969" s="211"/>
      <c r="Y969" s="211"/>
      <c r="Z969" s="211"/>
    </row>
    <row r="970" spans="1:26" ht="15.75" customHeight="1">
      <c r="A970" s="211"/>
      <c r="B970" s="211"/>
      <c r="C970" s="211"/>
      <c r="D970" s="211"/>
      <c r="E970" s="211"/>
      <c r="F970" s="211"/>
      <c r="G970" s="211"/>
      <c r="H970" s="211"/>
      <c r="I970" s="211"/>
      <c r="J970" s="211"/>
      <c r="K970" s="211"/>
      <c r="L970" s="211"/>
      <c r="M970" s="211"/>
      <c r="N970" s="211"/>
      <c r="O970" s="211"/>
      <c r="P970" s="211"/>
      <c r="Q970" s="211"/>
      <c r="R970" s="211"/>
      <c r="S970" s="211"/>
      <c r="T970" s="211"/>
      <c r="U970" s="211"/>
      <c r="V970" s="211"/>
      <c r="W970" s="211"/>
      <c r="X970" s="211"/>
      <c r="Y970" s="211"/>
      <c r="Z970" s="211"/>
    </row>
    <row r="971" spans="1:26" ht="15.75" customHeight="1">
      <c r="A971" s="211"/>
      <c r="B971" s="211"/>
      <c r="C971" s="211"/>
      <c r="D971" s="211"/>
      <c r="E971" s="211"/>
      <c r="F971" s="211"/>
      <c r="G971" s="211"/>
      <c r="H971" s="211"/>
      <c r="I971" s="211"/>
      <c r="J971" s="211"/>
      <c r="K971" s="211"/>
      <c r="L971" s="211"/>
      <c r="M971" s="211"/>
      <c r="N971" s="211"/>
      <c r="O971" s="211"/>
      <c r="P971" s="211"/>
      <c r="Q971" s="211"/>
      <c r="R971" s="211"/>
      <c r="S971" s="211"/>
      <c r="T971" s="211"/>
      <c r="U971" s="211"/>
      <c r="V971" s="211"/>
      <c r="W971" s="211"/>
      <c r="X971" s="211"/>
      <c r="Y971" s="211"/>
      <c r="Z971" s="211"/>
    </row>
    <row r="972" spans="1:26" ht="15.75" customHeight="1">
      <c r="A972" s="211"/>
      <c r="B972" s="211"/>
      <c r="C972" s="211"/>
      <c r="D972" s="211"/>
      <c r="E972" s="211"/>
      <c r="F972" s="211"/>
      <c r="G972" s="211"/>
      <c r="H972" s="211"/>
      <c r="I972" s="211"/>
      <c r="J972" s="211"/>
      <c r="K972" s="211"/>
      <c r="L972" s="211"/>
      <c r="M972" s="211"/>
      <c r="N972" s="211"/>
      <c r="O972" s="211"/>
      <c r="P972" s="211"/>
      <c r="Q972" s="211"/>
      <c r="R972" s="211"/>
      <c r="S972" s="211"/>
      <c r="T972" s="211"/>
      <c r="U972" s="211"/>
      <c r="V972" s="211"/>
      <c r="W972" s="211"/>
      <c r="X972" s="211"/>
      <c r="Y972" s="211"/>
      <c r="Z972" s="211"/>
    </row>
    <row r="973" spans="1:26" ht="15.75" customHeight="1">
      <c r="A973" s="211"/>
      <c r="B973" s="211"/>
      <c r="C973" s="211"/>
      <c r="D973" s="211"/>
      <c r="E973" s="211"/>
      <c r="F973" s="211"/>
      <c r="G973" s="211"/>
      <c r="H973" s="211"/>
      <c r="I973" s="211"/>
      <c r="J973" s="211"/>
      <c r="K973" s="211"/>
      <c r="L973" s="211"/>
      <c r="M973" s="211"/>
      <c r="N973" s="211"/>
      <c r="O973" s="211"/>
      <c r="P973" s="211"/>
      <c r="Q973" s="211"/>
      <c r="R973" s="211"/>
      <c r="S973" s="211"/>
      <c r="T973" s="211"/>
      <c r="U973" s="211"/>
      <c r="V973" s="211"/>
      <c r="W973" s="211"/>
      <c r="X973" s="211"/>
      <c r="Y973" s="211"/>
      <c r="Z973" s="211"/>
    </row>
    <row r="974" spans="1:26" ht="15.75" customHeight="1">
      <c r="A974" s="211"/>
      <c r="B974" s="211"/>
      <c r="C974" s="211"/>
      <c r="D974" s="211"/>
      <c r="E974" s="211"/>
      <c r="F974" s="211"/>
      <c r="G974" s="211"/>
      <c r="H974" s="211"/>
      <c r="I974" s="211"/>
      <c r="J974" s="211"/>
      <c r="K974" s="211"/>
      <c r="L974" s="211"/>
      <c r="M974" s="211"/>
      <c r="N974" s="211"/>
      <c r="O974" s="211"/>
      <c r="P974" s="211"/>
      <c r="Q974" s="211"/>
      <c r="R974" s="211"/>
      <c r="S974" s="211"/>
      <c r="T974" s="211"/>
      <c r="U974" s="211"/>
      <c r="V974" s="211"/>
      <c r="W974" s="211"/>
      <c r="X974" s="211"/>
      <c r="Y974" s="211"/>
      <c r="Z974" s="211"/>
    </row>
    <row r="975" spans="1:26" ht="15.75" customHeight="1">
      <c r="A975" s="211"/>
      <c r="B975" s="211"/>
      <c r="C975" s="211"/>
      <c r="D975" s="211"/>
      <c r="E975" s="211"/>
      <c r="F975" s="211"/>
      <c r="G975" s="211"/>
      <c r="H975" s="211"/>
      <c r="I975" s="211"/>
      <c r="J975" s="211"/>
      <c r="K975" s="211"/>
      <c r="L975" s="211"/>
      <c r="M975" s="211"/>
      <c r="N975" s="211"/>
      <c r="O975" s="211"/>
      <c r="P975" s="211"/>
      <c r="Q975" s="211"/>
      <c r="R975" s="211"/>
      <c r="S975" s="211"/>
      <c r="T975" s="211"/>
      <c r="U975" s="211"/>
      <c r="V975" s="211"/>
      <c r="W975" s="211"/>
      <c r="X975" s="211"/>
      <c r="Y975" s="211"/>
      <c r="Z975" s="211"/>
    </row>
    <row r="976" spans="1:26" ht="15.75" customHeight="1">
      <c r="A976" s="211"/>
      <c r="B976" s="211"/>
      <c r="C976" s="211"/>
      <c r="D976" s="211"/>
      <c r="E976" s="211"/>
      <c r="F976" s="211"/>
      <c r="G976" s="211"/>
      <c r="H976" s="211"/>
      <c r="I976" s="211"/>
      <c r="J976" s="211"/>
      <c r="K976" s="211"/>
      <c r="L976" s="211"/>
      <c r="M976" s="211"/>
      <c r="N976" s="211"/>
      <c r="O976" s="211"/>
      <c r="P976" s="211"/>
      <c r="Q976" s="211"/>
      <c r="R976" s="211"/>
      <c r="S976" s="211"/>
      <c r="T976" s="211"/>
      <c r="U976" s="211"/>
      <c r="V976" s="211"/>
      <c r="W976" s="211"/>
      <c r="X976" s="211"/>
      <c r="Y976" s="211"/>
      <c r="Z976" s="211"/>
    </row>
    <row r="977" spans="1:26" ht="15.75" customHeight="1">
      <c r="A977" s="211"/>
      <c r="B977" s="211"/>
      <c r="C977" s="211"/>
      <c r="D977" s="211"/>
      <c r="E977" s="211"/>
      <c r="F977" s="211"/>
      <c r="G977" s="211"/>
      <c r="H977" s="211"/>
      <c r="I977" s="211"/>
      <c r="J977" s="211"/>
      <c r="K977" s="211"/>
      <c r="L977" s="211"/>
      <c r="M977" s="211"/>
      <c r="N977" s="211"/>
      <c r="O977" s="211"/>
      <c r="P977" s="211"/>
      <c r="Q977" s="211"/>
      <c r="R977" s="211"/>
      <c r="S977" s="211"/>
      <c r="T977" s="211"/>
      <c r="U977" s="211"/>
      <c r="V977" s="211"/>
      <c r="W977" s="211"/>
      <c r="X977" s="211"/>
      <c r="Y977" s="211"/>
      <c r="Z977" s="211"/>
    </row>
    <row r="978" spans="1:26" ht="15.75" customHeight="1">
      <c r="A978" s="211"/>
      <c r="B978" s="211"/>
      <c r="C978" s="211"/>
      <c r="D978" s="211"/>
      <c r="E978" s="211"/>
      <c r="F978" s="211"/>
      <c r="G978" s="211"/>
      <c r="H978" s="211"/>
      <c r="I978" s="211"/>
      <c r="J978" s="211"/>
      <c r="K978" s="211"/>
      <c r="L978" s="211"/>
      <c r="M978" s="211"/>
      <c r="N978" s="211"/>
      <c r="O978" s="211"/>
      <c r="P978" s="211"/>
      <c r="Q978" s="211"/>
      <c r="R978" s="211"/>
      <c r="S978" s="211"/>
      <c r="T978" s="211"/>
      <c r="U978" s="211"/>
      <c r="V978" s="211"/>
      <c r="W978" s="211"/>
      <c r="X978" s="211"/>
      <c r="Y978" s="211"/>
      <c r="Z978" s="211"/>
    </row>
    <row r="979" spans="1:26" ht="15.75" customHeight="1">
      <c r="A979" s="211"/>
      <c r="B979" s="211"/>
      <c r="C979" s="211"/>
      <c r="D979" s="211"/>
      <c r="E979" s="211"/>
      <c r="F979" s="211"/>
      <c r="G979" s="211"/>
      <c r="H979" s="211"/>
      <c r="I979" s="211"/>
      <c r="J979" s="211"/>
      <c r="K979" s="211"/>
      <c r="L979" s="211"/>
      <c r="M979" s="211"/>
      <c r="N979" s="211"/>
      <c r="O979" s="211"/>
      <c r="P979" s="211"/>
      <c r="Q979" s="211"/>
      <c r="R979" s="211"/>
      <c r="S979" s="211"/>
      <c r="T979" s="211"/>
      <c r="U979" s="211"/>
      <c r="V979" s="211"/>
      <c r="W979" s="211"/>
      <c r="X979" s="211"/>
      <c r="Y979" s="211"/>
      <c r="Z979" s="211"/>
    </row>
    <row r="980" spans="1:26" ht="15.75" customHeight="1">
      <c r="A980" s="211"/>
      <c r="B980" s="211"/>
      <c r="C980" s="211"/>
      <c r="D980" s="211"/>
      <c r="E980" s="211"/>
      <c r="F980" s="211"/>
      <c r="G980" s="211"/>
      <c r="H980" s="211"/>
      <c r="I980" s="211"/>
      <c r="J980" s="211"/>
      <c r="K980" s="211"/>
      <c r="L980" s="211"/>
      <c r="M980" s="211"/>
      <c r="N980" s="211"/>
      <c r="O980" s="211"/>
      <c r="P980" s="211"/>
      <c r="Q980" s="211"/>
      <c r="R980" s="211"/>
      <c r="S980" s="211"/>
      <c r="T980" s="211"/>
      <c r="U980" s="211"/>
      <c r="V980" s="211"/>
      <c r="W980" s="211"/>
      <c r="X980" s="211"/>
      <c r="Y980" s="211"/>
      <c r="Z980" s="211"/>
    </row>
    <row r="981" spans="1:26" ht="15.75" customHeight="1">
      <c r="A981" s="211"/>
      <c r="B981" s="211"/>
      <c r="C981" s="211"/>
      <c r="D981" s="211"/>
      <c r="E981" s="211"/>
      <c r="F981" s="211"/>
      <c r="G981" s="211"/>
      <c r="H981" s="211"/>
      <c r="I981" s="211"/>
      <c r="J981" s="211"/>
      <c r="K981" s="211"/>
      <c r="L981" s="211"/>
      <c r="M981" s="211"/>
      <c r="N981" s="211"/>
      <c r="O981" s="211"/>
      <c r="P981" s="211"/>
      <c r="Q981" s="211"/>
      <c r="R981" s="211"/>
      <c r="S981" s="211"/>
      <c r="T981" s="211"/>
      <c r="U981" s="211"/>
      <c r="V981" s="211"/>
      <c r="W981" s="211"/>
      <c r="X981" s="211"/>
      <c r="Y981" s="211"/>
      <c r="Z981" s="211"/>
    </row>
    <row r="982" spans="1:26" ht="15.75" customHeight="1">
      <c r="A982" s="211"/>
      <c r="B982" s="211"/>
      <c r="C982" s="211"/>
      <c r="D982" s="211"/>
      <c r="E982" s="211"/>
      <c r="F982" s="211"/>
      <c r="G982" s="211"/>
      <c r="H982" s="211"/>
      <c r="I982" s="211"/>
      <c r="J982" s="211"/>
      <c r="K982" s="211"/>
      <c r="L982" s="211"/>
      <c r="M982" s="211"/>
      <c r="N982" s="211"/>
      <c r="O982" s="211"/>
      <c r="P982" s="211"/>
      <c r="Q982" s="211"/>
      <c r="R982" s="211"/>
      <c r="S982" s="211"/>
      <c r="T982" s="211"/>
      <c r="U982" s="211"/>
      <c r="V982" s="211"/>
      <c r="W982" s="211"/>
      <c r="X982" s="211"/>
      <c r="Y982" s="211"/>
      <c r="Z982" s="211"/>
    </row>
    <row r="983" spans="1:26" ht="15.75" customHeight="1">
      <c r="A983" s="211"/>
      <c r="B983" s="211"/>
      <c r="C983" s="211"/>
      <c r="D983" s="211"/>
      <c r="E983" s="211"/>
      <c r="F983" s="211"/>
      <c r="G983" s="211"/>
      <c r="H983" s="211"/>
      <c r="I983" s="211"/>
      <c r="J983" s="211"/>
      <c r="K983" s="211"/>
      <c r="L983" s="211"/>
      <c r="M983" s="211"/>
      <c r="N983" s="211"/>
      <c r="O983" s="211"/>
      <c r="P983" s="211"/>
      <c r="Q983" s="211"/>
      <c r="R983" s="211"/>
      <c r="S983" s="211"/>
      <c r="T983" s="211"/>
      <c r="U983" s="211"/>
      <c r="V983" s="211"/>
      <c r="W983" s="211"/>
      <c r="X983" s="211"/>
      <c r="Y983" s="211"/>
      <c r="Z983" s="211"/>
    </row>
    <row r="984" spans="1:26" ht="15.75" customHeight="1">
      <c r="A984" s="211"/>
      <c r="B984" s="211"/>
      <c r="C984" s="211"/>
      <c r="D984" s="211"/>
      <c r="E984" s="211"/>
      <c r="F984" s="211"/>
      <c r="G984" s="211"/>
      <c r="H984" s="211"/>
      <c r="I984" s="211"/>
      <c r="J984" s="211"/>
      <c r="K984" s="211"/>
      <c r="L984" s="211"/>
      <c r="M984" s="211"/>
      <c r="N984" s="211"/>
      <c r="O984" s="211"/>
      <c r="P984" s="211"/>
      <c r="Q984" s="211"/>
      <c r="R984" s="211"/>
      <c r="S984" s="211"/>
      <c r="T984" s="211"/>
      <c r="U984" s="211"/>
      <c r="V984" s="211"/>
      <c r="W984" s="211"/>
      <c r="X984" s="211"/>
      <c r="Y984" s="211"/>
      <c r="Z984" s="211"/>
    </row>
    <row r="985" spans="1:26" ht="15.75" customHeight="1">
      <c r="A985" s="211"/>
      <c r="B985" s="211"/>
      <c r="C985" s="211"/>
      <c r="D985" s="211"/>
      <c r="E985" s="211"/>
      <c r="F985" s="211"/>
      <c r="G985" s="211"/>
      <c r="H985" s="211"/>
      <c r="I985" s="211"/>
      <c r="J985" s="211"/>
      <c r="K985" s="211"/>
      <c r="L985" s="211"/>
      <c r="M985" s="211"/>
      <c r="N985" s="211"/>
      <c r="O985" s="211"/>
      <c r="P985" s="211"/>
      <c r="Q985" s="211"/>
      <c r="R985" s="211"/>
      <c r="S985" s="211"/>
      <c r="T985" s="211"/>
      <c r="U985" s="211"/>
      <c r="V985" s="211"/>
      <c r="W985" s="211"/>
      <c r="X985" s="211"/>
      <c r="Y985" s="211"/>
      <c r="Z985" s="211"/>
    </row>
    <row r="986" spans="1:26" ht="15.75" customHeight="1">
      <c r="A986" s="211"/>
      <c r="B986" s="211"/>
      <c r="C986" s="211"/>
      <c r="D986" s="211"/>
      <c r="E986" s="211"/>
      <c r="F986" s="211"/>
      <c r="G986" s="211"/>
      <c r="H986" s="211"/>
      <c r="I986" s="211"/>
      <c r="J986" s="211"/>
      <c r="K986" s="211"/>
      <c r="L986" s="211"/>
      <c r="M986" s="211"/>
      <c r="N986" s="211"/>
      <c r="O986" s="211"/>
      <c r="P986" s="211"/>
      <c r="Q986" s="211"/>
      <c r="R986" s="211"/>
      <c r="S986" s="211"/>
      <c r="T986" s="211"/>
      <c r="U986" s="211"/>
      <c r="V986" s="211"/>
      <c r="W986" s="211"/>
      <c r="X986" s="211"/>
      <c r="Y986" s="211"/>
      <c r="Z986" s="211"/>
    </row>
    <row r="987" spans="1:26" ht="15.75" customHeight="1">
      <c r="A987" s="211"/>
      <c r="B987" s="211"/>
      <c r="C987" s="211"/>
      <c r="D987" s="211"/>
      <c r="E987" s="211"/>
      <c r="F987" s="211"/>
      <c r="G987" s="211"/>
      <c r="H987" s="211"/>
      <c r="I987" s="211"/>
      <c r="J987" s="211"/>
      <c r="K987" s="211"/>
      <c r="L987" s="211"/>
      <c r="M987" s="211"/>
      <c r="N987" s="211"/>
      <c r="O987" s="211"/>
      <c r="P987" s="211"/>
      <c r="Q987" s="211"/>
      <c r="R987" s="211"/>
      <c r="S987" s="211"/>
      <c r="T987" s="211"/>
      <c r="U987" s="211"/>
      <c r="V987" s="211"/>
      <c r="W987" s="211"/>
      <c r="X987" s="211"/>
      <c r="Y987" s="211"/>
      <c r="Z987" s="211"/>
    </row>
    <row r="988" spans="1:26" ht="15.75" customHeight="1">
      <c r="A988" s="211"/>
      <c r="B988" s="211"/>
      <c r="C988" s="211"/>
      <c r="D988" s="211"/>
      <c r="E988" s="211"/>
      <c r="F988" s="211"/>
      <c r="G988" s="211"/>
      <c r="H988" s="211"/>
      <c r="I988" s="211"/>
      <c r="J988" s="211"/>
      <c r="K988" s="211"/>
      <c r="L988" s="211"/>
      <c r="M988" s="211"/>
      <c r="N988" s="211"/>
      <c r="O988" s="211"/>
      <c r="P988" s="211"/>
      <c r="Q988" s="211"/>
      <c r="R988" s="211"/>
      <c r="S988" s="211"/>
      <c r="T988" s="211"/>
      <c r="U988" s="211"/>
      <c r="V988" s="211"/>
      <c r="W988" s="211"/>
      <c r="X988" s="211"/>
      <c r="Y988" s="211"/>
      <c r="Z988" s="211"/>
    </row>
    <row r="989" spans="1:26" ht="15.75" customHeight="1">
      <c r="A989" s="211"/>
      <c r="B989" s="211"/>
      <c r="C989" s="211"/>
      <c r="D989" s="211"/>
      <c r="E989" s="211"/>
      <c r="F989" s="211"/>
      <c r="G989" s="211"/>
      <c r="H989" s="211"/>
      <c r="I989" s="211"/>
      <c r="J989" s="211"/>
      <c r="K989" s="211"/>
      <c r="L989" s="211"/>
      <c r="M989" s="211"/>
      <c r="N989" s="211"/>
      <c r="O989" s="211"/>
      <c r="P989" s="211"/>
      <c r="Q989" s="211"/>
      <c r="R989" s="211"/>
      <c r="S989" s="211"/>
      <c r="T989" s="211"/>
      <c r="U989" s="211"/>
      <c r="V989" s="211"/>
      <c r="W989" s="211"/>
      <c r="X989" s="211"/>
      <c r="Y989" s="211"/>
      <c r="Z989" s="211"/>
    </row>
    <row r="990" spans="1:26" ht="15.75" customHeight="1">
      <c r="A990" s="211"/>
      <c r="B990" s="211"/>
      <c r="C990" s="211"/>
      <c r="D990" s="211"/>
      <c r="E990" s="211"/>
      <c r="F990" s="211"/>
      <c r="G990" s="211"/>
      <c r="H990" s="211"/>
      <c r="I990" s="211"/>
      <c r="J990" s="211"/>
      <c r="K990" s="211"/>
      <c r="L990" s="211"/>
      <c r="M990" s="211"/>
      <c r="N990" s="211"/>
      <c r="O990" s="211"/>
      <c r="P990" s="211"/>
      <c r="Q990" s="211"/>
      <c r="R990" s="211"/>
      <c r="S990" s="211"/>
      <c r="T990" s="211"/>
      <c r="U990" s="211"/>
      <c r="V990" s="211"/>
      <c r="W990" s="211"/>
      <c r="X990" s="211"/>
      <c r="Y990" s="211"/>
      <c r="Z990" s="211"/>
    </row>
    <row r="991" spans="1:26" ht="15.75" customHeight="1">
      <c r="A991" s="211"/>
      <c r="B991" s="211"/>
      <c r="C991" s="211"/>
      <c r="D991" s="211"/>
      <c r="E991" s="211"/>
      <c r="F991" s="211"/>
      <c r="G991" s="211"/>
      <c r="H991" s="211"/>
      <c r="I991" s="211"/>
      <c r="J991" s="211"/>
      <c r="K991" s="211"/>
      <c r="L991" s="211"/>
      <c r="M991" s="211"/>
      <c r="N991" s="211"/>
      <c r="O991" s="211"/>
      <c r="P991" s="211"/>
      <c r="Q991" s="211"/>
      <c r="R991" s="211"/>
      <c r="S991" s="211"/>
      <c r="T991" s="211"/>
      <c r="U991" s="211"/>
      <c r="V991" s="211"/>
      <c r="W991" s="211"/>
      <c r="X991" s="211"/>
      <c r="Y991" s="211"/>
      <c r="Z991" s="211"/>
    </row>
    <row r="992" spans="1:26" ht="15.75" customHeight="1">
      <c r="A992" s="211"/>
      <c r="B992" s="211"/>
      <c r="C992" s="211"/>
      <c r="D992" s="211"/>
      <c r="E992" s="211"/>
      <c r="F992" s="211"/>
      <c r="G992" s="211"/>
      <c r="H992" s="211"/>
      <c r="I992" s="211"/>
      <c r="J992" s="211"/>
      <c r="K992" s="211"/>
      <c r="L992" s="211"/>
      <c r="M992" s="211"/>
      <c r="N992" s="211"/>
      <c r="O992" s="211"/>
      <c r="P992" s="211"/>
      <c r="Q992" s="211"/>
      <c r="R992" s="211"/>
      <c r="S992" s="211"/>
      <c r="T992" s="211"/>
      <c r="U992" s="211"/>
      <c r="V992" s="211"/>
      <c r="W992" s="211"/>
      <c r="X992" s="211"/>
      <c r="Y992" s="211"/>
      <c r="Z992" s="211"/>
    </row>
    <row r="993" spans="1:26" ht="15.75" customHeight="1">
      <c r="A993" s="211"/>
      <c r="B993" s="211"/>
      <c r="C993" s="211"/>
      <c r="D993" s="211"/>
      <c r="E993" s="211"/>
      <c r="F993" s="211"/>
      <c r="G993" s="211"/>
      <c r="H993" s="211"/>
      <c r="I993" s="211"/>
      <c r="J993" s="211"/>
      <c r="K993" s="211"/>
      <c r="L993" s="211"/>
      <c r="M993" s="211"/>
      <c r="N993" s="211"/>
      <c r="O993" s="211"/>
      <c r="P993" s="211"/>
      <c r="Q993" s="211"/>
      <c r="R993" s="211"/>
      <c r="S993" s="211"/>
      <c r="T993" s="211"/>
      <c r="U993" s="211"/>
      <c r="V993" s="211"/>
      <c r="W993" s="211"/>
      <c r="X993" s="211"/>
      <c r="Y993" s="211"/>
      <c r="Z993" s="211"/>
    </row>
    <row r="994" spans="1:26" ht="15.75" customHeight="1">
      <c r="A994" s="211"/>
      <c r="B994" s="211"/>
      <c r="C994" s="211"/>
      <c r="D994" s="211"/>
      <c r="E994" s="211"/>
      <c r="F994" s="211"/>
      <c r="G994" s="211"/>
      <c r="H994" s="211"/>
      <c r="I994" s="211"/>
      <c r="J994" s="211"/>
      <c r="K994" s="211"/>
      <c r="L994" s="211"/>
      <c r="M994" s="211"/>
      <c r="N994" s="211"/>
      <c r="O994" s="211"/>
      <c r="P994" s="211"/>
      <c r="Q994" s="211"/>
      <c r="R994" s="211"/>
      <c r="S994" s="211"/>
      <c r="T994" s="211"/>
      <c r="U994" s="211"/>
      <c r="V994" s="211"/>
      <c r="W994" s="211"/>
      <c r="X994" s="211"/>
      <c r="Y994" s="211"/>
      <c r="Z994" s="211"/>
    </row>
    <row r="995" spans="1:26" ht="15.75" customHeight="1">
      <c r="A995" s="211"/>
      <c r="B995" s="211"/>
      <c r="C995" s="211"/>
      <c r="D995" s="211"/>
      <c r="E995" s="211"/>
      <c r="F995" s="211"/>
      <c r="G995" s="211"/>
      <c r="H995" s="211"/>
      <c r="I995" s="211"/>
      <c r="J995" s="211"/>
      <c r="K995" s="211"/>
      <c r="L995" s="211"/>
      <c r="M995" s="211"/>
      <c r="N995" s="211"/>
      <c r="O995" s="211"/>
      <c r="P995" s="211"/>
      <c r="Q995" s="211"/>
      <c r="R995" s="211"/>
      <c r="S995" s="211"/>
      <c r="T995" s="211"/>
      <c r="U995" s="211"/>
      <c r="V995" s="211"/>
      <c r="W995" s="211"/>
      <c r="X995" s="211"/>
      <c r="Y995" s="211"/>
      <c r="Z995" s="211"/>
    </row>
    <row r="996" spans="1:26" ht="15.75" customHeight="1">
      <c r="A996" s="211"/>
      <c r="B996" s="211"/>
      <c r="C996" s="211"/>
      <c r="D996" s="211"/>
      <c r="E996" s="211"/>
      <c r="F996" s="211"/>
      <c r="G996" s="211"/>
      <c r="H996" s="211"/>
      <c r="I996" s="211"/>
      <c r="J996" s="211"/>
      <c r="K996" s="211"/>
      <c r="L996" s="211"/>
      <c r="M996" s="211"/>
      <c r="N996" s="211"/>
      <c r="O996" s="211"/>
      <c r="P996" s="211"/>
      <c r="Q996" s="211"/>
      <c r="R996" s="211"/>
      <c r="S996" s="211"/>
      <c r="T996" s="211"/>
      <c r="U996" s="211"/>
      <c r="V996" s="211"/>
      <c r="W996" s="211"/>
      <c r="X996" s="211"/>
      <c r="Y996" s="211"/>
      <c r="Z996" s="211"/>
    </row>
    <row r="997" spans="1:26" ht="15.75" customHeight="1">
      <c r="A997" s="211"/>
      <c r="B997" s="211"/>
      <c r="C997" s="211"/>
      <c r="D997" s="211"/>
      <c r="E997" s="211"/>
      <c r="F997" s="211"/>
      <c r="G997" s="211"/>
      <c r="H997" s="211"/>
      <c r="I997" s="211"/>
      <c r="J997" s="211"/>
      <c r="K997" s="211"/>
      <c r="L997" s="211"/>
      <c r="M997" s="211"/>
      <c r="N997" s="211"/>
      <c r="O997" s="211"/>
      <c r="P997" s="211"/>
      <c r="Q997" s="211"/>
      <c r="R997" s="211"/>
      <c r="S997" s="211"/>
      <c r="T997" s="211"/>
      <c r="U997" s="211"/>
      <c r="V997" s="211"/>
      <c r="W997" s="211"/>
      <c r="X997" s="211"/>
      <c r="Y997" s="211"/>
      <c r="Z997" s="211"/>
    </row>
    <row r="998" spans="1:26" ht="15.75" customHeight="1">
      <c r="A998" s="211"/>
      <c r="B998" s="211"/>
      <c r="C998" s="211"/>
      <c r="D998" s="211"/>
      <c r="E998" s="211"/>
      <c r="F998" s="211"/>
      <c r="G998" s="211"/>
      <c r="H998" s="211"/>
      <c r="I998" s="211"/>
      <c r="J998" s="211"/>
      <c r="K998" s="211"/>
      <c r="L998" s="211"/>
      <c r="M998" s="211"/>
      <c r="N998" s="211"/>
      <c r="O998" s="211"/>
      <c r="P998" s="211"/>
      <c r="Q998" s="211"/>
      <c r="R998" s="211"/>
      <c r="S998" s="211"/>
      <c r="T998" s="211"/>
      <c r="U998" s="211"/>
      <c r="V998" s="211"/>
      <c r="W998" s="211"/>
      <c r="X998" s="211"/>
      <c r="Y998" s="211"/>
      <c r="Z998" s="211"/>
    </row>
    <row r="999" spans="1:26" ht="15.75" customHeight="1">
      <c r="A999" s="211"/>
      <c r="B999" s="211"/>
      <c r="C999" s="211"/>
      <c r="D999" s="211"/>
      <c r="E999" s="211"/>
      <c r="F999" s="211"/>
      <c r="G999" s="211"/>
      <c r="H999" s="211"/>
      <c r="I999" s="211"/>
      <c r="J999" s="211"/>
      <c r="K999" s="211"/>
      <c r="L999" s="211"/>
      <c r="M999" s="211"/>
      <c r="N999" s="211"/>
      <c r="O999" s="211"/>
      <c r="P999" s="211"/>
      <c r="Q999" s="211"/>
      <c r="R999" s="211"/>
      <c r="S999" s="211"/>
      <c r="T999" s="211"/>
      <c r="U999" s="211"/>
      <c r="V999" s="211"/>
      <c r="W999" s="211"/>
      <c r="X999" s="211"/>
      <c r="Y999" s="211"/>
      <c r="Z999" s="211"/>
    </row>
    <row r="1000" spans="1:26" ht="15.75" customHeight="1">
      <c r="A1000" s="211"/>
      <c r="B1000" s="211"/>
      <c r="C1000" s="211"/>
      <c r="D1000" s="211"/>
      <c r="E1000" s="211"/>
      <c r="F1000" s="211"/>
      <c r="G1000" s="211"/>
      <c r="H1000" s="211"/>
      <c r="I1000" s="211"/>
      <c r="J1000" s="211"/>
      <c r="K1000" s="211"/>
      <c r="L1000" s="211"/>
      <c r="M1000" s="211"/>
      <c r="N1000" s="211"/>
      <c r="O1000" s="211"/>
      <c r="P1000" s="211"/>
      <c r="Q1000" s="211"/>
      <c r="R1000" s="211"/>
      <c r="S1000" s="211"/>
      <c r="T1000" s="211"/>
      <c r="U1000" s="211"/>
      <c r="V1000" s="211"/>
      <c r="W1000" s="211"/>
      <c r="X1000" s="211"/>
      <c r="Y1000" s="211"/>
      <c r="Z1000" s="211"/>
    </row>
  </sheetData>
  <mergeCells count="11">
    <mergeCell ref="H1:H2"/>
    <mergeCell ref="I1:I2"/>
    <mergeCell ref="J1:M1"/>
    <mergeCell ref="N1:P1"/>
    <mergeCell ref="A1:A2"/>
    <mergeCell ref="B1:B2"/>
    <mergeCell ref="C1:C2"/>
    <mergeCell ref="D1:D2"/>
    <mergeCell ref="E1:E2"/>
    <mergeCell ref="F1:F2"/>
    <mergeCell ref="G1:G2"/>
  </mergeCells>
  <hyperlinks>
    <hyperlink ref="O3" r:id="rId1"/>
    <hyperlink ref="O32" r:id="rId2"/>
    <hyperlink ref="O33" r:id="rId3"/>
    <hyperlink ref="O56" r:id="rId4"/>
    <hyperlink ref="O57" r:id="rId5"/>
    <hyperlink ref="O59" r:id="rId6"/>
  </hyperlinks>
  <pageMargins left="0.7" right="0.7" top="0.75" bottom="0.75" header="0" footer="0"/>
  <pageSetup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B1" zoomScale="80" zoomScaleNormal="80" workbookViewId="0">
      <pane xSplit="8" ySplit="2" topLeftCell="O5" activePane="bottomRight" state="frozen"/>
      <selection activeCell="B1" sqref="B1"/>
      <selection pane="topRight" activeCell="J1" sqref="J1"/>
      <selection pane="bottomLeft" activeCell="B3" sqref="B3"/>
      <selection pane="bottomRight" activeCell="O6" sqref="O6"/>
    </sheetView>
  </sheetViews>
  <sheetFormatPr baseColWidth="10" defaultColWidth="12.625" defaultRowHeight="15" customHeight="1"/>
  <cols>
    <col min="1" max="1" width="7.375" style="203" customWidth="1"/>
    <col min="2" max="2" width="13.875" style="203" customWidth="1"/>
    <col min="3" max="3" width="16.5" style="203" customWidth="1"/>
    <col min="4" max="4" width="6.625" style="203" customWidth="1"/>
    <col min="5" max="5" width="34.5" style="203" customWidth="1"/>
    <col min="6" max="6" width="6.125" style="203" customWidth="1"/>
    <col min="7" max="7" width="31.625" style="203" customWidth="1"/>
    <col min="8" max="8" width="13.75" style="203" customWidth="1"/>
    <col min="9" max="9" width="13.375" style="203" customWidth="1"/>
    <col min="10" max="10" width="26" style="203" customWidth="1"/>
    <col min="11" max="11" width="7.375" style="203" customWidth="1"/>
    <col min="12" max="12" width="53.125" style="203" customWidth="1"/>
    <col min="13" max="13" width="8.25" style="203" customWidth="1"/>
    <col min="14" max="15" width="53.125" style="203" customWidth="1"/>
    <col min="16" max="16" width="13.625" style="203" customWidth="1"/>
    <col min="17" max="26" width="9.375" style="203" customWidth="1"/>
    <col min="27" max="16384" width="12.625" style="203"/>
  </cols>
  <sheetData>
    <row r="1" spans="1:26" ht="16.5" customHeight="1">
      <c r="A1" s="690" t="s">
        <v>0</v>
      </c>
      <c r="B1" s="692" t="s">
        <v>1</v>
      </c>
      <c r="C1" s="692" t="s">
        <v>2</v>
      </c>
      <c r="D1" s="692" t="s">
        <v>3</v>
      </c>
      <c r="E1" s="692" t="s">
        <v>3</v>
      </c>
      <c r="F1" s="692" t="s">
        <v>4</v>
      </c>
      <c r="G1" s="692" t="s">
        <v>4</v>
      </c>
      <c r="H1" s="686" t="s">
        <v>2259</v>
      </c>
      <c r="I1" s="693" t="s">
        <v>2260</v>
      </c>
      <c r="J1" s="670" t="s">
        <v>2261</v>
      </c>
      <c r="K1" s="671"/>
      <c r="L1" s="671"/>
      <c r="M1" s="671"/>
      <c r="N1" s="670" t="s">
        <v>2262</v>
      </c>
      <c r="O1" s="671"/>
      <c r="P1" s="672"/>
      <c r="Q1" s="208"/>
      <c r="R1" s="208"/>
      <c r="S1" s="208"/>
      <c r="T1" s="208"/>
      <c r="U1" s="208"/>
      <c r="V1" s="208"/>
      <c r="W1" s="208"/>
      <c r="X1" s="208"/>
      <c r="Y1" s="208"/>
      <c r="Z1" s="208"/>
    </row>
    <row r="2" spans="1:26" ht="108" customHeight="1">
      <c r="A2" s="691"/>
      <c r="B2" s="687"/>
      <c r="C2" s="687"/>
      <c r="D2" s="687"/>
      <c r="E2" s="687"/>
      <c r="F2" s="687"/>
      <c r="G2" s="687"/>
      <c r="H2" s="687"/>
      <c r="I2" s="694"/>
      <c r="J2" s="223" t="s">
        <v>8</v>
      </c>
      <c r="K2" s="224" t="s">
        <v>9</v>
      </c>
      <c r="L2" s="225" t="s">
        <v>10</v>
      </c>
      <c r="M2" s="226" t="s">
        <v>9</v>
      </c>
      <c r="N2" s="223" t="s">
        <v>2263</v>
      </c>
      <c r="O2" s="225" t="s">
        <v>2264</v>
      </c>
      <c r="P2" s="227" t="s">
        <v>9</v>
      </c>
      <c r="Q2" s="202"/>
      <c r="R2" s="202"/>
      <c r="S2" s="202"/>
      <c r="T2" s="202"/>
      <c r="U2" s="202"/>
      <c r="V2" s="202"/>
      <c r="W2" s="202"/>
      <c r="X2" s="202"/>
      <c r="Y2" s="202"/>
      <c r="Z2" s="202"/>
    </row>
    <row r="3" spans="1:26" ht="99.95" customHeight="1">
      <c r="A3" s="405" t="s">
        <v>16</v>
      </c>
      <c r="B3" s="385" t="s">
        <v>17</v>
      </c>
      <c r="C3" s="385" t="s">
        <v>200</v>
      </c>
      <c r="D3" s="386" t="s">
        <v>201</v>
      </c>
      <c r="E3" s="387" t="s">
        <v>202</v>
      </c>
      <c r="F3" s="386" t="s">
        <v>312</v>
      </c>
      <c r="G3" s="387" t="s">
        <v>313</v>
      </c>
      <c r="H3" s="388" t="s">
        <v>331</v>
      </c>
      <c r="I3" s="389"/>
      <c r="J3" s="390" t="s">
        <v>332</v>
      </c>
      <c r="K3" s="463">
        <v>2000000</v>
      </c>
      <c r="L3" s="387" t="s">
        <v>333</v>
      </c>
      <c r="M3" s="464">
        <v>2000000</v>
      </c>
      <c r="N3" s="194" t="s">
        <v>3162</v>
      </c>
      <c r="O3" s="193"/>
      <c r="P3" s="296"/>
      <c r="Q3" s="211"/>
      <c r="R3" s="211"/>
      <c r="S3" s="211"/>
      <c r="T3" s="211"/>
      <c r="U3" s="211"/>
      <c r="V3" s="211"/>
      <c r="W3" s="211"/>
      <c r="X3" s="211"/>
      <c r="Y3" s="211"/>
      <c r="Z3" s="211"/>
    </row>
    <row r="4" spans="1:26" ht="99.95" customHeight="1">
      <c r="A4" s="228" t="s">
        <v>16</v>
      </c>
      <c r="B4" s="206" t="s">
        <v>17</v>
      </c>
      <c r="C4" s="206" t="s">
        <v>200</v>
      </c>
      <c r="D4" s="192" t="s">
        <v>201</v>
      </c>
      <c r="E4" s="193" t="s">
        <v>202</v>
      </c>
      <c r="F4" s="192" t="s">
        <v>352</v>
      </c>
      <c r="G4" s="193" t="s">
        <v>353</v>
      </c>
      <c r="H4" s="229" t="s">
        <v>331</v>
      </c>
      <c r="I4" s="230"/>
      <c r="J4" s="194" t="s">
        <v>361</v>
      </c>
      <c r="K4" s="320">
        <v>2000000</v>
      </c>
      <c r="L4" s="465" t="s">
        <v>362</v>
      </c>
      <c r="M4" s="466">
        <v>2000000</v>
      </c>
      <c r="N4" s="371" t="s">
        <v>3163</v>
      </c>
      <c r="O4" s="193"/>
      <c r="P4" s="296"/>
      <c r="Q4" s="211"/>
      <c r="R4" s="211"/>
      <c r="S4" s="211"/>
      <c r="T4" s="211"/>
      <c r="U4" s="211"/>
      <c r="V4" s="211"/>
      <c r="W4" s="211"/>
      <c r="X4" s="211"/>
      <c r="Y4" s="211"/>
      <c r="Z4" s="211"/>
    </row>
    <row r="5" spans="1:26" ht="99.95" customHeight="1">
      <c r="A5" s="228" t="s">
        <v>16</v>
      </c>
      <c r="B5" s="206" t="s">
        <v>17</v>
      </c>
      <c r="C5" s="206" t="s">
        <v>200</v>
      </c>
      <c r="D5" s="192" t="s">
        <v>201</v>
      </c>
      <c r="E5" s="193" t="s">
        <v>202</v>
      </c>
      <c r="F5" s="192" t="s">
        <v>377</v>
      </c>
      <c r="G5" s="193" t="s">
        <v>378</v>
      </c>
      <c r="H5" s="229" t="s">
        <v>331</v>
      </c>
      <c r="I5" s="230"/>
      <c r="J5" s="362" t="s">
        <v>383</v>
      </c>
      <c r="K5" s="231">
        <v>3000000</v>
      </c>
      <c r="L5" s="311" t="s">
        <v>384</v>
      </c>
      <c r="M5" s="409">
        <v>5000000</v>
      </c>
      <c r="N5" s="362" t="s">
        <v>3164</v>
      </c>
      <c r="O5" s="193"/>
      <c r="P5" s="296"/>
      <c r="Q5" s="202"/>
      <c r="R5" s="202"/>
      <c r="S5" s="202"/>
      <c r="T5" s="202"/>
      <c r="U5" s="202"/>
      <c r="V5" s="202"/>
      <c r="W5" s="202"/>
      <c r="X5" s="202"/>
      <c r="Y5" s="202"/>
      <c r="Z5" s="202"/>
    </row>
    <row r="6" spans="1:26" ht="99.95" customHeight="1">
      <c r="A6" s="228" t="s">
        <v>16</v>
      </c>
      <c r="B6" s="206" t="s">
        <v>17</v>
      </c>
      <c r="C6" s="206" t="s">
        <v>200</v>
      </c>
      <c r="D6" s="192" t="s">
        <v>201</v>
      </c>
      <c r="E6" s="193" t="s">
        <v>202</v>
      </c>
      <c r="F6" s="192" t="s">
        <v>406</v>
      </c>
      <c r="G6" s="193" t="s">
        <v>407</v>
      </c>
      <c r="H6" s="229" t="s">
        <v>331</v>
      </c>
      <c r="I6" s="230"/>
      <c r="J6" s="362" t="s">
        <v>413</v>
      </c>
      <c r="K6" s="231">
        <v>3000000</v>
      </c>
      <c r="L6" s="311" t="s">
        <v>414</v>
      </c>
      <c r="M6" s="232">
        <v>5000000</v>
      </c>
      <c r="N6" s="362" t="s">
        <v>3165</v>
      </c>
      <c r="O6" s="311" t="s">
        <v>3166</v>
      </c>
      <c r="P6" s="296"/>
      <c r="Q6" s="297"/>
      <c r="R6" s="297"/>
      <c r="S6" s="297"/>
      <c r="T6" s="297"/>
      <c r="U6" s="297"/>
      <c r="V6" s="297"/>
      <c r="W6" s="297"/>
      <c r="X6" s="297"/>
      <c r="Y6" s="297"/>
      <c r="Z6" s="297"/>
    </row>
    <row r="7" spans="1:26" ht="99.95" customHeight="1">
      <c r="A7" s="228" t="s">
        <v>16</v>
      </c>
      <c r="B7" s="206" t="s">
        <v>17</v>
      </c>
      <c r="C7" s="206" t="s">
        <v>200</v>
      </c>
      <c r="D7" s="192" t="s">
        <v>614</v>
      </c>
      <c r="E7" s="193" t="s">
        <v>615</v>
      </c>
      <c r="F7" s="192" t="s">
        <v>767</v>
      </c>
      <c r="G7" s="193" t="s">
        <v>768</v>
      </c>
      <c r="H7" s="229" t="s">
        <v>92</v>
      </c>
      <c r="I7" s="230"/>
      <c r="J7" s="362" t="s">
        <v>776</v>
      </c>
      <c r="K7" s="231">
        <v>3000000</v>
      </c>
      <c r="L7" s="311" t="s">
        <v>777</v>
      </c>
      <c r="M7" s="232">
        <v>3000000</v>
      </c>
      <c r="N7" s="194" t="s">
        <v>3167</v>
      </c>
      <c r="O7" s="193"/>
      <c r="P7" s="296"/>
      <c r="Q7" s="211"/>
      <c r="R7" s="211"/>
      <c r="S7" s="211"/>
      <c r="T7" s="211"/>
      <c r="U7" s="211"/>
      <c r="V7" s="211"/>
      <c r="W7" s="211"/>
      <c r="X7" s="211"/>
      <c r="Y7" s="211"/>
      <c r="Z7" s="211"/>
    </row>
    <row r="8" spans="1:26" ht="99.95" customHeight="1">
      <c r="A8" s="228" t="s">
        <v>16</v>
      </c>
      <c r="B8" s="206" t="s">
        <v>17</v>
      </c>
      <c r="C8" s="206" t="s">
        <v>200</v>
      </c>
      <c r="D8" s="192" t="s">
        <v>522</v>
      </c>
      <c r="E8" s="193" t="s">
        <v>523</v>
      </c>
      <c r="F8" s="192" t="s">
        <v>587</v>
      </c>
      <c r="G8" s="193" t="s">
        <v>588</v>
      </c>
      <c r="H8" s="229" t="s">
        <v>331</v>
      </c>
      <c r="I8" s="230"/>
      <c r="J8" s="467" t="s">
        <v>601</v>
      </c>
      <c r="K8" s="326">
        <v>3000000</v>
      </c>
      <c r="L8" s="315" t="s">
        <v>602</v>
      </c>
      <c r="M8" s="363">
        <v>10000000</v>
      </c>
      <c r="N8" s="194" t="s">
        <v>3168</v>
      </c>
      <c r="O8" s="193"/>
      <c r="P8" s="296"/>
      <c r="Q8" s="211"/>
      <c r="R8" s="211"/>
      <c r="S8" s="211"/>
      <c r="T8" s="211"/>
      <c r="U8" s="211"/>
      <c r="V8" s="211"/>
      <c r="W8" s="211"/>
      <c r="X8" s="211"/>
      <c r="Y8" s="211"/>
      <c r="Z8" s="211"/>
    </row>
    <row r="9" spans="1:26" ht="99.95" customHeight="1">
      <c r="A9" s="228" t="s">
        <v>16</v>
      </c>
      <c r="B9" s="206" t="s">
        <v>17</v>
      </c>
      <c r="C9" s="206" t="s">
        <v>200</v>
      </c>
      <c r="D9" s="192" t="s">
        <v>614</v>
      </c>
      <c r="E9" s="193" t="s">
        <v>615</v>
      </c>
      <c r="F9" s="192" t="s">
        <v>744</v>
      </c>
      <c r="G9" s="193" t="s">
        <v>745</v>
      </c>
      <c r="H9" s="229" t="s">
        <v>92</v>
      </c>
      <c r="I9" s="230"/>
      <c r="J9" s="362" t="s">
        <v>751</v>
      </c>
      <c r="K9" s="231">
        <v>3000000</v>
      </c>
      <c r="L9" s="311" t="s">
        <v>752</v>
      </c>
      <c r="M9" s="232">
        <v>3000000</v>
      </c>
      <c r="N9" s="362" t="s">
        <v>3169</v>
      </c>
      <c r="O9" s="193"/>
      <c r="P9" s="296"/>
      <c r="Q9" s="211"/>
      <c r="R9" s="211"/>
      <c r="S9" s="211"/>
      <c r="T9" s="211"/>
      <c r="U9" s="211"/>
      <c r="V9" s="211"/>
      <c r="W9" s="211"/>
      <c r="X9" s="211"/>
      <c r="Y9" s="211"/>
      <c r="Z9" s="211"/>
    </row>
    <row r="10" spans="1:26" ht="99.95" customHeight="1">
      <c r="A10" s="228" t="s">
        <v>16</v>
      </c>
      <c r="B10" s="206" t="s">
        <v>17</v>
      </c>
      <c r="C10" s="206" t="s">
        <v>200</v>
      </c>
      <c r="D10" s="192" t="s">
        <v>445</v>
      </c>
      <c r="E10" s="193" t="s">
        <v>446</v>
      </c>
      <c r="F10" s="192" t="s">
        <v>498</v>
      </c>
      <c r="G10" s="193" t="s">
        <v>499</v>
      </c>
      <c r="H10" s="229" t="s">
        <v>92</v>
      </c>
      <c r="I10" s="230"/>
      <c r="J10" s="194" t="s">
        <v>509</v>
      </c>
      <c r="K10" s="320">
        <v>6000000</v>
      </c>
      <c r="L10" s="193" t="s">
        <v>510</v>
      </c>
      <c r="M10" s="468">
        <v>6000000</v>
      </c>
      <c r="N10" s="194" t="s">
        <v>3170</v>
      </c>
      <c r="O10" s="193" t="s">
        <v>3171</v>
      </c>
      <c r="P10" s="296"/>
      <c r="Q10" s="211"/>
      <c r="R10" s="211"/>
      <c r="S10" s="211"/>
      <c r="T10" s="211"/>
      <c r="U10" s="211"/>
      <c r="V10" s="211"/>
      <c r="W10" s="211"/>
      <c r="X10" s="211"/>
      <c r="Y10" s="211"/>
      <c r="Z10" s="211"/>
    </row>
    <row r="11" spans="1:26" ht="99.95" customHeight="1">
      <c r="A11" s="228" t="s">
        <v>16</v>
      </c>
      <c r="B11" s="206" t="s">
        <v>17</v>
      </c>
      <c r="C11" s="206" t="s">
        <v>200</v>
      </c>
      <c r="D11" s="192" t="s">
        <v>522</v>
      </c>
      <c r="E11" s="193" t="s">
        <v>523</v>
      </c>
      <c r="F11" s="192" t="s">
        <v>524</v>
      </c>
      <c r="G11" s="193" t="s">
        <v>525</v>
      </c>
      <c r="H11" s="229" t="s">
        <v>331</v>
      </c>
      <c r="I11" s="230"/>
      <c r="J11" s="194" t="s">
        <v>535</v>
      </c>
      <c r="K11" s="231">
        <v>6000000</v>
      </c>
      <c r="L11" s="193" t="s">
        <v>536</v>
      </c>
      <c r="M11" s="232">
        <v>6000000</v>
      </c>
      <c r="N11" s="194" t="s">
        <v>3172</v>
      </c>
      <c r="O11" s="193"/>
      <c r="P11" s="296"/>
      <c r="Q11" s="211"/>
      <c r="R11" s="211"/>
      <c r="S11" s="211"/>
      <c r="T11" s="211"/>
      <c r="U11" s="211"/>
      <c r="V11" s="211"/>
      <c r="W11" s="211"/>
      <c r="X11" s="211"/>
      <c r="Y11" s="211"/>
      <c r="Z11" s="211"/>
    </row>
    <row r="12" spans="1:26" ht="99.95" customHeight="1">
      <c r="A12" s="228" t="s">
        <v>16</v>
      </c>
      <c r="B12" s="206" t="s">
        <v>17</v>
      </c>
      <c r="C12" s="206" t="s">
        <v>200</v>
      </c>
      <c r="D12" s="192" t="s">
        <v>445</v>
      </c>
      <c r="E12" s="193" t="s">
        <v>446</v>
      </c>
      <c r="F12" s="192" t="s">
        <v>481</v>
      </c>
      <c r="G12" s="193" t="s">
        <v>482</v>
      </c>
      <c r="H12" s="229" t="s">
        <v>331</v>
      </c>
      <c r="I12" s="230"/>
      <c r="J12" s="194" t="s">
        <v>486</v>
      </c>
      <c r="K12" s="320">
        <v>50000000</v>
      </c>
      <c r="L12" s="193" t="s">
        <v>487</v>
      </c>
      <c r="M12" s="468">
        <v>50000000</v>
      </c>
      <c r="N12" s="194"/>
      <c r="O12" s="193"/>
      <c r="P12" s="296"/>
      <c r="Q12" s="211"/>
      <c r="R12" s="211"/>
      <c r="S12" s="211"/>
      <c r="T12" s="211"/>
      <c r="U12" s="211"/>
      <c r="V12" s="211"/>
      <c r="W12" s="211"/>
      <c r="X12" s="211"/>
      <c r="Y12" s="211"/>
      <c r="Z12" s="211"/>
    </row>
    <row r="13" spans="1:26" ht="99.95" customHeight="1">
      <c r="A13" s="228" t="s">
        <v>16</v>
      </c>
      <c r="B13" s="206" t="s">
        <v>17</v>
      </c>
      <c r="C13" s="206" t="s">
        <v>200</v>
      </c>
      <c r="D13" s="192" t="s">
        <v>445</v>
      </c>
      <c r="E13" s="193" t="s">
        <v>446</v>
      </c>
      <c r="F13" s="192" t="s">
        <v>447</v>
      </c>
      <c r="G13" s="193" t="s">
        <v>448</v>
      </c>
      <c r="H13" s="229" t="s">
        <v>331</v>
      </c>
      <c r="I13" s="230"/>
      <c r="J13" s="362" t="s">
        <v>457</v>
      </c>
      <c r="K13" s="231">
        <v>3000000</v>
      </c>
      <c r="L13" s="311" t="s">
        <v>458</v>
      </c>
      <c r="M13" s="232">
        <v>5000000</v>
      </c>
      <c r="N13" s="362" t="s">
        <v>3173</v>
      </c>
      <c r="O13" s="193"/>
      <c r="P13" s="296"/>
      <c r="Q13" s="211"/>
      <c r="R13" s="211"/>
      <c r="S13" s="211"/>
      <c r="T13" s="211"/>
      <c r="U13" s="211"/>
      <c r="V13" s="211"/>
      <c r="W13" s="211"/>
      <c r="X13" s="211"/>
      <c r="Y13" s="211"/>
      <c r="Z13" s="211"/>
    </row>
    <row r="14" spans="1:26" ht="99.95" customHeight="1">
      <c r="A14" s="228" t="s">
        <v>16</v>
      </c>
      <c r="B14" s="206" t="s">
        <v>17</v>
      </c>
      <c r="C14" s="206" t="s">
        <v>200</v>
      </c>
      <c r="D14" s="192" t="s">
        <v>614</v>
      </c>
      <c r="E14" s="193" t="s">
        <v>615</v>
      </c>
      <c r="F14" s="192" t="s">
        <v>790</v>
      </c>
      <c r="G14" s="193" t="s">
        <v>791</v>
      </c>
      <c r="H14" s="229" t="s">
        <v>92</v>
      </c>
      <c r="I14" s="230"/>
      <c r="J14" s="362" t="s">
        <v>799</v>
      </c>
      <c r="K14" s="231">
        <v>3000000</v>
      </c>
      <c r="L14" s="311" t="s">
        <v>800</v>
      </c>
      <c r="M14" s="232">
        <v>3000000</v>
      </c>
      <c r="N14" s="362"/>
      <c r="O14" s="193"/>
      <c r="P14" s="296"/>
      <c r="Q14" s="211"/>
      <c r="R14" s="211"/>
      <c r="S14" s="211"/>
      <c r="T14" s="211"/>
      <c r="U14" s="211"/>
      <c r="V14" s="211"/>
      <c r="W14" s="211"/>
      <c r="X14" s="211"/>
      <c r="Y14" s="211"/>
      <c r="Z14" s="211"/>
    </row>
    <row r="15" spans="1:26" ht="99.95" customHeight="1">
      <c r="A15" s="228" t="s">
        <v>16</v>
      </c>
      <c r="B15" s="206" t="s">
        <v>17</v>
      </c>
      <c r="C15" s="206" t="s">
        <v>200</v>
      </c>
      <c r="D15" s="192" t="s">
        <v>201</v>
      </c>
      <c r="E15" s="193" t="s">
        <v>202</v>
      </c>
      <c r="F15" s="192" t="s">
        <v>389</v>
      </c>
      <c r="G15" s="193" t="s">
        <v>390</v>
      </c>
      <c r="H15" s="229" t="s">
        <v>331</v>
      </c>
      <c r="I15" s="230"/>
      <c r="J15" s="194" t="s">
        <v>396</v>
      </c>
      <c r="K15" s="231">
        <v>3000000</v>
      </c>
      <c r="L15" s="311" t="s">
        <v>397</v>
      </c>
      <c r="M15" s="232">
        <v>10000000</v>
      </c>
      <c r="N15" s="362" t="s">
        <v>3174</v>
      </c>
      <c r="O15" s="193"/>
      <c r="P15" s="296"/>
      <c r="Q15" s="211"/>
      <c r="R15" s="211"/>
      <c r="S15" s="211"/>
      <c r="T15" s="211"/>
      <c r="U15" s="211"/>
      <c r="V15" s="211"/>
      <c r="W15" s="211"/>
      <c r="X15" s="211"/>
      <c r="Y15" s="211"/>
      <c r="Z15" s="211"/>
    </row>
    <row r="16" spans="1:26" ht="99.95" customHeight="1">
      <c r="A16" s="228" t="s">
        <v>16</v>
      </c>
      <c r="B16" s="206" t="s">
        <v>17</v>
      </c>
      <c r="C16" s="206" t="s">
        <v>200</v>
      </c>
      <c r="D16" s="192" t="s">
        <v>522</v>
      </c>
      <c r="E16" s="193" t="s">
        <v>523</v>
      </c>
      <c r="F16" s="192" t="s">
        <v>546</v>
      </c>
      <c r="G16" s="193" t="s">
        <v>547</v>
      </c>
      <c r="H16" s="229"/>
      <c r="I16" s="230" t="s">
        <v>92</v>
      </c>
      <c r="J16" s="362" t="s">
        <v>559</v>
      </c>
      <c r="K16" s="231">
        <v>3000000</v>
      </c>
      <c r="L16" s="311" t="s">
        <v>560</v>
      </c>
      <c r="M16" s="232">
        <v>3000000</v>
      </c>
      <c r="N16" s="362" t="s">
        <v>3175</v>
      </c>
      <c r="O16" s="193"/>
      <c r="P16" s="296"/>
      <c r="Q16" s="211"/>
      <c r="R16" s="211"/>
      <c r="S16" s="211"/>
      <c r="T16" s="211"/>
      <c r="U16" s="211"/>
      <c r="V16" s="211"/>
      <c r="W16" s="211"/>
      <c r="X16" s="211"/>
      <c r="Y16" s="211"/>
      <c r="Z16" s="211"/>
    </row>
    <row r="17" spans="1:26" ht="99.95" customHeight="1">
      <c r="A17" s="228" t="s">
        <v>16</v>
      </c>
      <c r="B17" s="206" t="s">
        <v>17</v>
      </c>
      <c r="C17" s="206" t="s">
        <v>18</v>
      </c>
      <c r="D17" s="192" t="s">
        <v>19</v>
      </c>
      <c r="E17" s="193" t="s">
        <v>20</v>
      </c>
      <c r="F17" s="192" t="s">
        <v>77</v>
      </c>
      <c r="G17" s="193" t="s">
        <v>78</v>
      </c>
      <c r="H17" s="229"/>
      <c r="I17" s="230" t="s">
        <v>92</v>
      </c>
      <c r="J17" s="362" t="s">
        <v>93</v>
      </c>
      <c r="K17" s="231">
        <v>2000000</v>
      </c>
      <c r="L17" s="311" t="s">
        <v>94</v>
      </c>
      <c r="M17" s="232">
        <v>2000000</v>
      </c>
      <c r="N17" s="362" t="s">
        <v>3175</v>
      </c>
      <c r="O17" s="193"/>
      <c r="P17" s="296"/>
      <c r="Q17" s="211"/>
      <c r="R17" s="211"/>
      <c r="S17" s="211"/>
      <c r="T17" s="211"/>
      <c r="U17" s="211"/>
      <c r="V17" s="211"/>
      <c r="W17" s="211"/>
      <c r="X17" s="211"/>
      <c r="Y17" s="211"/>
      <c r="Z17" s="211"/>
    </row>
    <row r="18" spans="1:26" ht="99.95" customHeight="1">
      <c r="A18" s="228" t="s">
        <v>16</v>
      </c>
      <c r="B18" s="206" t="s">
        <v>17</v>
      </c>
      <c r="C18" s="206" t="s">
        <v>200</v>
      </c>
      <c r="D18" s="192" t="s">
        <v>201</v>
      </c>
      <c r="E18" s="193" t="s">
        <v>202</v>
      </c>
      <c r="F18" s="192" t="s">
        <v>203</v>
      </c>
      <c r="G18" s="193" t="s">
        <v>204</v>
      </c>
      <c r="H18" s="229"/>
      <c r="I18" s="230" t="s">
        <v>92</v>
      </c>
      <c r="J18" s="362" t="s">
        <v>225</v>
      </c>
      <c r="K18" s="231">
        <v>2000000</v>
      </c>
      <c r="L18" s="311" t="s">
        <v>226</v>
      </c>
      <c r="M18" s="232">
        <v>2000000</v>
      </c>
      <c r="N18" s="194"/>
      <c r="O18" s="469"/>
      <c r="P18" s="296"/>
      <c r="Q18" s="211"/>
      <c r="R18" s="211"/>
      <c r="S18" s="211"/>
      <c r="T18" s="211"/>
      <c r="U18" s="211"/>
      <c r="V18" s="211"/>
      <c r="W18" s="211"/>
      <c r="X18" s="211"/>
      <c r="Y18" s="211"/>
      <c r="Z18" s="211"/>
    </row>
    <row r="19" spans="1:26" ht="99.95" customHeight="1">
      <c r="A19" s="228" t="s">
        <v>16</v>
      </c>
      <c r="B19" s="206" t="s">
        <v>17</v>
      </c>
      <c r="C19" s="206" t="s">
        <v>200</v>
      </c>
      <c r="D19" s="192" t="s">
        <v>614</v>
      </c>
      <c r="E19" s="193" t="s">
        <v>615</v>
      </c>
      <c r="F19" s="192" t="s">
        <v>722</v>
      </c>
      <c r="G19" s="193" t="s">
        <v>723</v>
      </c>
      <c r="H19" s="229"/>
      <c r="I19" s="230" t="s">
        <v>92</v>
      </c>
      <c r="J19" s="362" t="s">
        <v>734</v>
      </c>
      <c r="K19" s="231">
        <v>3000000</v>
      </c>
      <c r="L19" s="311" t="s">
        <v>735</v>
      </c>
      <c r="M19" s="232">
        <v>3000000</v>
      </c>
      <c r="N19" s="362"/>
      <c r="O19" s="193"/>
      <c r="P19" s="296"/>
      <c r="Q19" s="211"/>
      <c r="R19" s="211"/>
      <c r="S19" s="211"/>
      <c r="T19" s="211"/>
      <c r="U19" s="211"/>
      <c r="V19" s="211"/>
      <c r="W19" s="211"/>
      <c r="X19" s="211"/>
      <c r="Y19" s="211"/>
      <c r="Z19" s="211"/>
    </row>
    <row r="20" spans="1:26" ht="99.95" customHeight="1">
      <c r="A20" s="228" t="s">
        <v>16</v>
      </c>
      <c r="B20" s="206" t="s">
        <v>17</v>
      </c>
      <c r="C20" s="206" t="s">
        <v>200</v>
      </c>
      <c r="D20" s="192" t="s">
        <v>522</v>
      </c>
      <c r="E20" s="193" t="s">
        <v>523</v>
      </c>
      <c r="F20" s="192" t="s">
        <v>564</v>
      </c>
      <c r="G20" s="193" t="s">
        <v>565</v>
      </c>
      <c r="H20" s="229"/>
      <c r="I20" s="230" t="s">
        <v>92</v>
      </c>
      <c r="J20" s="362" t="s">
        <v>583</v>
      </c>
      <c r="K20" s="231">
        <v>3000000</v>
      </c>
      <c r="L20" s="311" t="s">
        <v>584</v>
      </c>
      <c r="M20" s="232">
        <v>3000000</v>
      </c>
      <c r="N20" s="194"/>
      <c r="O20" s="193"/>
      <c r="P20" s="296"/>
      <c r="Q20" s="211"/>
      <c r="R20" s="211"/>
      <c r="S20" s="211"/>
      <c r="T20" s="211"/>
      <c r="U20" s="211"/>
      <c r="V20" s="211"/>
      <c r="W20" s="211"/>
      <c r="X20" s="211"/>
      <c r="Y20" s="211"/>
      <c r="Z20" s="211"/>
    </row>
    <row r="21" spans="1:26" ht="99.95" customHeight="1">
      <c r="A21" s="228" t="s">
        <v>16</v>
      </c>
      <c r="B21" s="206" t="s">
        <v>17</v>
      </c>
      <c r="C21" s="206" t="s">
        <v>200</v>
      </c>
      <c r="D21" s="192" t="s">
        <v>614</v>
      </c>
      <c r="E21" s="193" t="s">
        <v>615</v>
      </c>
      <c r="F21" s="192" t="s">
        <v>844</v>
      </c>
      <c r="G21" s="193" t="s">
        <v>845</v>
      </c>
      <c r="H21" s="229"/>
      <c r="I21" s="230" t="s">
        <v>331</v>
      </c>
      <c r="J21" s="362" t="s">
        <v>859</v>
      </c>
      <c r="K21" s="231">
        <v>3000000</v>
      </c>
      <c r="L21" s="311" t="s">
        <v>860</v>
      </c>
      <c r="M21" s="232">
        <v>3000000</v>
      </c>
      <c r="N21" s="194"/>
      <c r="O21" s="193"/>
      <c r="P21" s="296"/>
      <c r="Q21" s="211"/>
      <c r="R21" s="211"/>
      <c r="S21" s="211"/>
      <c r="T21" s="211"/>
      <c r="U21" s="211"/>
      <c r="V21" s="211"/>
      <c r="W21" s="211"/>
      <c r="X21" s="211"/>
      <c r="Y21" s="211"/>
      <c r="Z21" s="211"/>
    </row>
    <row r="22" spans="1:26" ht="99.95" customHeight="1">
      <c r="A22" s="228" t="s">
        <v>16</v>
      </c>
      <c r="B22" s="206" t="s">
        <v>17</v>
      </c>
      <c r="C22" s="206" t="s">
        <v>200</v>
      </c>
      <c r="D22" s="192" t="s">
        <v>614</v>
      </c>
      <c r="E22" s="193" t="s">
        <v>615</v>
      </c>
      <c r="F22" s="192" t="s">
        <v>814</v>
      </c>
      <c r="G22" s="193" t="s">
        <v>815</v>
      </c>
      <c r="H22" s="229"/>
      <c r="I22" s="230" t="s">
        <v>92</v>
      </c>
      <c r="J22" s="362" t="s">
        <v>833</v>
      </c>
      <c r="K22" s="231">
        <v>3000000</v>
      </c>
      <c r="L22" s="311" t="s">
        <v>834</v>
      </c>
      <c r="M22" s="232">
        <v>3000000</v>
      </c>
      <c r="N22" s="194"/>
      <c r="O22" s="193"/>
      <c r="P22" s="296"/>
      <c r="Q22" s="211"/>
      <c r="R22" s="211"/>
      <c r="S22" s="211"/>
      <c r="T22" s="211"/>
      <c r="U22" s="211"/>
      <c r="V22" s="211"/>
      <c r="W22" s="211"/>
      <c r="X22" s="211"/>
      <c r="Y22" s="211"/>
      <c r="Z22" s="211"/>
    </row>
    <row r="23" spans="1:26" ht="99.95" customHeight="1">
      <c r="A23" s="228" t="s">
        <v>16</v>
      </c>
      <c r="B23" s="206" t="s">
        <v>17</v>
      </c>
      <c r="C23" s="206" t="s">
        <v>200</v>
      </c>
      <c r="D23" s="192" t="s">
        <v>614</v>
      </c>
      <c r="E23" s="193" t="s">
        <v>615</v>
      </c>
      <c r="F23" s="192" t="s">
        <v>693</v>
      </c>
      <c r="G23" s="193" t="s">
        <v>694</v>
      </c>
      <c r="H23" s="229"/>
      <c r="I23" s="230" t="s">
        <v>92</v>
      </c>
      <c r="J23" s="362" t="s">
        <v>712</v>
      </c>
      <c r="K23" s="231">
        <v>3000000</v>
      </c>
      <c r="L23" s="311" t="s">
        <v>713</v>
      </c>
      <c r="M23" s="232">
        <v>3000000</v>
      </c>
      <c r="N23" s="194"/>
      <c r="O23" s="193"/>
      <c r="P23" s="296"/>
      <c r="Q23" s="211"/>
      <c r="R23" s="211"/>
      <c r="S23" s="211"/>
      <c r="T23" s="211"/>
      <c r="U23" s="211"/>
      <c r="V23" s="211"/>
      <c r="W23" s="211"/>
      <c r="X23" s="211"/>
      <c r="Y23" s="211"/>
      <c r="Z23" s="211"/>
    </row>
    <row r="24" spans="1:26" ht="99.95" customHeight="1">
      <c r="A24" s="228" t="s">
        <v>16</v>
      </c>
      <c r="B24" s="206" t="s">
        <v>17</v>
      </c>
      <c r="C24" s="206" t="s">
        <v>200</v>
      </c>
      <c r="D24" s="192" t="s">
        <v>614</v>
      </c>
      <c r="E24" s="193" t="s">
        <v>615</v>
      </c>
      <c r="F24" s="192" t="s">
        <v>668</v>
      </c>
      <c r="G24" s="193" t="s">
        <v>669</v>
      </c>
      <c r="H24" s="229"/>
      <c r="I24" s="230" t="s">
        <v>92</v>
      </c>
      <c r="J24" s="362" t="s">
        <v>683</v>
      </c>
      <c r="K24" s="231">
        <v>3000000</v>
      </c>
      <c r="L24" s="311" t="s">
        <v>684</v>
      </c>
      <c r="M24" s="232">
        <v>3000000</v>
      </c>
      <c r="N24" s="194"/>
      <c r="O24" s="193"/>
      <c r="P24" s="296"/>
      <c r="Q24" s="211"/>
      <c r="R24" s="211"/>
      <c r="S24" s="211"/>
      <c r="T24" s="211"/>
      <c r="U24" s="211"/>
      <c r="V24" s="211"/>
      <c r="W24" s="211"/>
      <c r="X24" s="211"/>
      <c r="Y24" s="211"/>
      <c r="Z24" s="211"/>
    </row>
    <row r="25" spans="1:26" ht="99.95" customHeight="1">
      <c r="A25" s="228" t="s">
        <v>16</v>
      </c>
      <c r="B25" s="206" t="s">
        <v>17</v>
      </c>
      <c r="C25" s="206" t="s">
        <v>200</v>
      </c>
      <c r="D25" s="192" t="s">
        <v>614</v>
      </c>
      <c r="E25" s="193" t="s">
        <v>615</v>
      </c>
      <c r="F25" s="192" t="s">
        <v>647</v>
      </c>
      <c r="G25" s="193" t="s">
        <v>648</v>
      </c>
      <c r="H25" s="229"/>
      <c r="I25" s="230" t="s">
        <v>92</v>
      </c>
      <c r="J25" s="194" t="s">
        <v>659</v>
      </c>
      <c r="K25" s="231">
        <v>3000000</v>
      </c>
      <c r="L25" s="193" t="s">
        <v>660</v>
      </c>
      <c r="M25" s="232">
        <v>3000000</v>
      </c>
      <c r="N25" s="194"/>
      <c r="O25" s="193"/>
      <c r="P25" s="296"/>
      <c r="Q25" s="211"/>
      <c r="R25" s="211"/>
      <c r="S25" s="211"/>
      <c r="T25" s="211"/>
      <c r="U25" s="211"/>
      <c r="V25" s="211"/>
      <c r="W25" s="211"/>
      <c r="X25" s="211"/>
      <c r="Y25" s="211"/>
      <c r="Z25" s="211"/>
    </row>
    <row r="26" spans="1:26" ht="99.95" customHeight="1">
      <c r="A26" s="228" t="s">
        <v>16</v>
      </c>
      <c r="B26" s="206" t="s">
        <v>17</v>
      </c>
      <c r="C26" s="206" t="s">
        <v>200</v>
      </c>
      <c r="D26" s="192" t="s">
        <v>614</v>
      </c>
      <c r="E26" s="193" t="s">
        <v>615</v>
      </c>
      <c r="F26" s="192" t="s">
        <v>616</v>
      </c>
      <c r="G26" s="193" t="s">
        <v>617</v>
      </c>
      <c r="H26" s="229"/>
      <c r="I26" s="230" t="s">
        <v>92</v>
      </c>
      <c r="J26" s="194" t="s">
        <v>629</v>
      </c>
      <c r="K26" s="231">
        <v>3000000</v>
      </c>
      <c r="L26" s="193" t="s">
        <v>630</v>
      </c>
      <c r="M26" s="232">
        <v>3000000</v>
      </c>
      <c r="N26" s="194"/>
      <c r="O26" s="193"/>
      <c r="P26" s="296"/>
      <c r="Q26" s="211"/>
      <c r="R26" s="211"/>
      <c r="S26" s="211"/>
      <c r="T26" s="211"/>
      <c r="U26" s="211"/>
      <c r="V26" s="211"/>
      <c r="W26" s="211"/>
      <c r="X26" s="211"/>
      <c r="Y26" s="211"/>
      <c r="Z26" s="211"/>
    </row>
    <row r="27" spans="1:26" ht="99.95" customHeight="1">
      <c r="A27" s="228" t="s">
        <v>936</v>
      </c>
      <c r="B27" s="206" t="s">
        <v>937</v>
      </c>
      <c r="C27" s="206" t="s">
        <v>938</v>
      </c>
      <c r="D27" s="192" t="s">
        <v>939</v>
      </c>
      <c r="E27" s="193" t="s">
        <v>940</v>
      </c>
      <c r="F27" s="192" t="s">
        <v>959</v>
      </c>
      <c r="G27" s="193" t="s">
        <v>960</v>
      </c>
      <c r="H27" s="229" t="s">
        <v>92</v>
      </c>
      <c r="I27" s="230"/>
      <c r="J27" s="194" t="s">
        <v>3176</v>
      </c>
      <c r="K27" s="231">
        <v>3000000</v>
      </c>
      <c r="L27" s="193" t="s">
        <v>3177</v>
      </c>
      <c r="M27" s="232">
        <v>3000000</v>
      </c>
      <c r="N27" s="194" t="s">
        <v>3178</v>
      </c>
      <c r="O27" s="193"/>
      <c r="P27" s="296"/>
      <c r="Q27" s="211"/>
      <c r="R27" s="211"/>
      <c r="S27" s="211"/>
      <c r="T27" s="211"/>
      <c r="U27" s="211"/>
      <c r="V27" s="211"/>
      <c r="W27" s="211"/>
      <c r="X27" s="211"/>
      <c r="Y27" s="211"/>
      <c r="Z27" s="211"/>
    </row>
    <row r="28" spans="1:26" ht="99.95" customHeight="1">
      <c r="A28" s="228" t="s">
        <v>936</v>
      </c>
      <c r="B28" s="206" t="s">
        <v>937</v>
      </c>
      <c r="C28" s="206" t="s">
        <v>938</v>
      </c>
      <c r="D28" s="192" t="s">
        <v>939</v>
      </c>
      <c r="E28" s="193" t="s">
        <v>940</v>
      </c>
      <c r="F28" s="192" t="s">
        <v>973</v>
      </c>
      <c r="G28" s="193" t="s">
        <v>974</v>
      </c>
      <c r="H28" s="229" t="s">
        <v>92</v>
      </c>
      <c r="I28" s="230"/>
      <c r="J28" s="194" t="s">
        <v>3179</v>
      </c>
      <c r="K28" s="231">
        <v>10000000</v>
      </c>
      <c r="L28" s="193" t="s">
        <v>3180</v>
      </c>
      <c r="M28" s="232">
        <v>12000000</v>
      </c>
      <c r="N28" s="194" t="s">
        <v>3178</v>
      </c>
      <c r="O28" s="193"/>
      <c r="P28" s="296"/>
      <c r="Q28" s="211"/>
      <c r="R28" s="211"/>
      <c r="S28" s="211"/>
      <c r="T28" s="211"/>
      <c r="U28" s="211"/>
      <c r="V28" s="211"/>
      <c r="W28" s="211"/>
      <c r="X28" s="211"/>
      <c r="Y28" s="211"/>
      <c r="Z28" s="211"/>
    </row>
    <row r="29" spans="1:26" ht="99.95" customHeight="1">
      <c r="A29" s="228" t="s">
        <v>936</v>
      </c>
      <c r="B29" s="206" t="s">
        <v>937</v>
      </c>
      <c r="C29" s="206" t="s">
        <v>938</v>
      </c>
      <c r="D29" s="192" t="s">
        <v>939</v>
      </c>
      <c r="E29" s="193" t="s">
        <v>940</v>
      </c>
      <c r="F29" s="192" t="s">
        <v>990</v>
      </c>
      <c r="G29" s="193" t="s">
        <v>991</v>
      </c>
      <c r="H29" s="229" t="s">
        <v>92</v>
      </c>
      <c r="I29" s="230"/>
      <c r="J29" s="194" t="s">
        <v>3181</v>
      </c>
      <c r="K29" s="231">
        <v>10000000</v>
      </c>
      <c r="L29" s="193" t="s">
        <v>999</v>
      </c>
      <c r="M29" s="232">
        <v>5000000</v>
      </c>
      <c r="N29" s="194"/>
      <c r="O29" s="193"/>
      <c r="P29" s="296"/>
      <c r="Q29" s="211"/>
      <c r="R29" s="211"/>
      <c r="S29" s="211"/>
      <c r="T29" s="211"/>
      <c r="U29" s="211"/>
      <c r="V29" s="211"/>
      <c r="W29" s="211"/>
      <c r="X29" s="211"/>
      <c r="Y29" s="211"/>
      <c r="Z29" s="211"/>
    </row>
    <row r="30" spans="1:26" ht="99.95" customHeight="1">
      <c r="A30" s="228" t="s">
        <v>936</v>
      </c>
      <c r="B30" s="206" t="s">
        <v>937</v>
      </c>
      <c r="C30" s="206" t="s">
        <v>938</v>
      </c>
      <c r="D30" s="192" t="s">
        <v>939</v>
      </c>
      <c r="E30" s="193" t="s">
        <v>940</v>
      </c>
      <c r="F30" s="192" t="s">
        <v>1005</v>
      </c>
      <c r="G30" s="193" t="s">
        <v>1006</v>
      </c>
      <c r="H30" s="229" t="s">
        <v>92</v>
      </c>
      <c r="I30" s="230"/>
      <c r="J30" s="194" t="s">
        <v>3182</v>
      </c>
      <c r="K30" s="231">
        <v>3000000</v>
      </c>
      <c r="L30" s="193" t="s">
        <v>3183</v>
      </c>
      <c r="M30" s="232">
        <v>10000000</v>
      </c>
      <c r="N30" s="194"/>
      <c r="O30" s="193"/>
      <c r="P30" s="296"/>
      <c r="Q30" s="211"/>
      <c r="R30" s="211"/>
      <c r="S30" s="211"/>
      <c r="T30" s="211"/>
      <c r="U30" s="211"/>
      <c r="V30" s="211"/>
      <c r="W30" s="211"/>
      <c r="X30" s="211"/>
      <c r="Y30" s="211"/>
      <c r="Z30" s="211"/>
    </row>
    <row r="31" spans="1:26" ht="99.95" customHeight="1">
      <c r="A31" s="228" t="s">
        <v>936</v>
      </c>
      <c r="B31" s="206" t="s">
        <v>937</v>
      </c>
      <c r="C31" s="206" t="s">
        <v>938</v>
      </c>
      <c r="D31" s="192" t="s">
        <v>939</v>
      </c>
      <c r="E31" s="193" t="s">
        <v>940</v>
      </c>
      <c r="F31" s="192" t="s">
        <v>1023</v>
      </c>
      <c r="G31" s="193" t="s">
        <v>1024</v>
      </c>
      <c r="H31" s="229" t="s">
        <v>92</v>
      </c>
      <c r="I31" s="230"/>
      <c r="J31" s="194" t="s">
        <v>3184</v>
      </c>
      <c r="K31" s="231">
        <v>3000000</v>
      </c>
      <c r="L31" s="193" t="s">
        <v>3185</v>
      </c>
      <c r="M31" s="232">
        <v>10000000</v>
      </c>
      <c r="N31" s="194" t="s">
        <v>3186</v>
      </c>
      <c r="O31" s="193" t="s">
        <v>3187</v>
      </c>
      <c r="P31" s="296"/>
      <c r="Q31" s="211"/>
      <c r="R31" s="211"/>
      <c r="S31" s="211"/>
      <c r="T31" s="211"/>
      <c r="U31" s="211"/>
      <c r="V31" s="211"/>
      <c r="W31" s="211"/>
      <c r="X31" s="211"/>
      <c r="Y31" s="211"/>
      <c r="Z31" s="211"/>
    </row>
    <row r="32" spans="1:26" ht="99.95" customHeight="1">
      <c r="A32" s="228" t="s">
        <v>936</v>
      </c>
      <c r="B32" s="206" t="s">
        <v>937</v>
      </c>
      <c r="C32" s="206" t="s">
        <v>938</v>
      </c>
      <c r="D32" s="192" t="s">
        <v>1040</v>
      </c>
      <c r="E32" s="193" t="s">
        <v>1041</v>
      </c>
      <c r="F32" s="192" t="s">
        <v>1042</v>
      </c>
      <c r="G32" s="193" t="s">
        <v>1043</v>
      </c>
      <c r="H32" s="229" t="s">
        <v>92</v>
      </c>
      <c r="I32" s="230"/>
      <c r="J32" s="194" t="s">
        <v>1050</v>
      </c>
      <c r="K32" s="231">
        <v>3000000</v>
      </c>
      <c r="L32" s="193" t="s">
        <v>3188</v>
      </c>
      <c r="M32" s="232">
        <v>5000000</v>
      </c>
      <c r="N32" s="194"/>
      <c r="O32" s="193"/>
      <c r="P32" s="296"/>
      <c r="Q32" s="211"/>
      <c r="R32" s="211"/>
      <c r="S32" s="211"/>
      <c r="T32" s="211"/>
      <c r="U32" s="211"/>
      <c r="V32" s="211"/>
      <c r="W32" s="211"/>
      <c r="X32" s="211"/>
      <c r="Y32" s="211"/>
      <c r="Z32" s="211"/>
    </row>
    <row r="33" spans="1:26" ht="99.95" customHeight="1">
      <c r="A33" s="228" t="s">
        <v>936</v>
      </c>
      <c r="B33" s="206" t="s">
        <v>937</v>
      </c>
      <c r="C33" s="206" t="s">
        <v>938</v>
      </c>
      <c r="D33" s="192" t="s">
        <v>1040</v>
      </c>
      <c r="E33" s="193" t="s">
        <v>1041</v>
      </c>
      <c r="F33" s="192" t="s">
        <v>1055</v>
      </c>
      <c r="G33" s="193" t="s">
        <v>1056</v>
      </c>
      <c r="H33" s="229" t="s">
        <v>92</v>
      </c>
      <c r="I33" s="230"/>
      <c r="J33" s="194" t="s">
        <v>3189</v>
      </c>
      <c r="K33" s="231">
        <v>5000000</v>
      </c>
      <c r="L33" s="193" t="s">
        <v>1061</v>
      </c>
      <c r="M33" s="232">
        <v>5000000</v>
      </c>
      <c r="N33" s="194" t="s">
        <v>3190</v>
      </c>
      <c r="O33" s="456"/>
      <c r="P33" s="296"/>
      <c r="Q33" s="211"/>
      <c r="R33" s="211"/>
      <c r="S33" s="211"/>
      <c r="T33" s="211"/>
      <c r="U33" s="211"/>
      <c r="V33" s="211"/>
      <c r="W33" s="211"/>
      <c r="X33" s="211"/>
      <c r="Y33" s="211"/>
      <c r="Z33" s="211"/>
    </row>
    <row r="34" spans="1:26" ht="99.95" customHeight="1">
      <c r="A34" s="228" t="s">
        <v>936</v>
      </c>
      <c r="B34" s="206" t="s">
        <v>937</v>
      </c>
      <c r="C34" s="206" t="s">
        <v>938</v>
      </c>
      <c r="D34" s="192" t="s">
        <v>1040</v>
      </c>
      <c r="E34" s="193" t="s">
        <v>1041</v>
      </c>
      <c r="F34" s="192" t="s">
        <v>1069</v>
      </c>
      <c r="G34" s="193" t="s">
        <v>1070</v>
      </c>
      <c r="H34" s="229" t="s">
        <v>92</v>
      </c>
      <c r="I34" s="230"/>
      <c r="J34" s="194" t="s">
        <v>1078</v>
      </c>
      <c r="K34" s="231">
        <v>3000000</v>
      </c>
      <c r="L34" s="193" t="s">
        <v>3191</v>
      </c>
      <c r="M34" s="232">
        <v>4000000</v>
      </c>
      <c r="N34" s="194" t="s">
        <v>3190</v>
      </c>
      <c r="O34" s="193"/>
      <c r="P34" s="296"/>
      <c r="Q34" s="211"/>
      <c r="R34" s="211"/>
      <c r="S34" s="211"/>
      <c r="T34" s="211"/>
      <c r="U34" s="211"/>
      <c r="V34" s="211"/>
      <c r="W34" s="211"/>
      <c r="X34" s="211"/>
      <c r="Y34" s="211"/>
      <c r="Z34" s="211"/>
    </row>
    <row r="35" spans="1:26" ht="99.95" customHeight="1">
      <c r="A35" s="228" t="s">
        <v>936</v>
      </c>
      <c r="B35" s="206" t="s">
        <v>937</v>
      </c>
      <c r="C35" s="206" t="s">
        <v>938</v>
      </c>
      <c r="D35" s="192" t="s">
        <v>1040</v>
      </c>
      <c r="E35" s="193" t="s">
        <v>1041</v>
      </c>
      <c r="F35" s="192" t="s">
        <v>1085</v>
      </c>
      <c r="G35" s="193" t="s">
        <v>1086</v>
      </c>
      <c r="H35" s="229" t="s">
        <v>92</v>
      </c>
      <c r="I35" s="230"/>
      <c r="J35" s="194" t="s">
        <v>3192</v>
      </c>
      <c r="K35" s="231">
        <v>5000000</v>
      </c>
      <c r="L35" s="193" t="s">
        <v>3193</v>
      </c>
      <c r="M35" s="232">
        <v>5000000</v>
      </c>
      <c r="N35" s="194" t="s">
        <v>3194</v>
      </c>
      <c r="O35" s="193" t="s">
        <v>2838</v>
      </c>
      <c r="P35" s="296"/>
      <c r="Q35" s="211"/>
      <c r="R35" s="211"/>
      <c r="S35" s="211"/>
      <c r="T35" s="211"/>
      <c r="U35" s="211"/>
      <c r="V35" s="211"/>
      <c r="W35" s="211"/>
      <c r="X35" s="211"/>
      <c r="Y35" s="211"/>
      <c r="Z35" s="211"/>
    </row>
    <row r="36" spans="1:26" ht="99.95" customHeight="1">
      <c r="A36" s="228" t="s">
        <v>936</v>
      </c>
      <c r="B36" s="206" t="s">
        <v>937</v>
      </c>
      <c r="C36" s="206" t="s">
        <v>938</v>
      </c>
      <c r="D36" s="192" t="s">
        <v>1102</v>
      </c>
      <c r="E36" s="193" t="s">
        <v>1103</v>
      </c>
      <c r="F36" s="192" t="s">
        <v>1122</v>
      </c>
      <c r="G36" s="193" t="s">
        <v>1123</v>
      </c>
      <c r="H36" s="229" t="s">
        <v>92</v>
      </c>
      <c r="I36" s="230"/>
      <c r="J36" s="194" t="s">
        <v>1130</v>
      </c>
      <c r="K36" s="231">
        <v>5000000</v>
      </c>
      <c r="L36" s="193" t="s">
        <v>3195</v>
      </c>
      <c r="M36" s="232">
        <v>5000000</v>
      </c>
      <c r="N36" s="194"/>
      <c r="O36" s="193"/>
      <c r="P36" s="296"/>
      <c r="Q36" s="211"/>
      <c r="R36" s="211"/>
      <c r="S36" s="211"/>
      <c r="T36" s="211"/>
      <c r="U36" s="211"/>
      <c r="V36" s="211"/>
      <c r="W36" s="211"/>
      <c r="X36" s="211"/>
      <c r="Y36" s="211"/>
      <c r="Z36" s="211"/>
    </row>
    <row r="37" spans="1:26" ht="99.95" customHeight="1">
      <c r="A37" s="228" t="s">
        <v>936</v>
      </c>
      <c r="B37" s="206" t="s">
        <v>937</v>
      </c>
      <c r="C37" s="206" t="s">
        <v>938</v>
      </c>
      <c r="D37" s="192" t="s">
        <v>1138</v>
      </c>
      <c r="E37" s="193" t="s">
        <v>1139</v>
      </c>
      <c r="F37" s="192" t="s">
        <v>1140</v>
      </c>
      <c r="G37" s="193" t="s">
        <v>1141</v>
      </c>
      <c r="H37" s="229" t="s">
        <v>92</v>
      </c>
      <c r="I37" s="230"/>
      <c r="J37" s="194" t="s">
        <v>3196</v>
      </c>
      <c r="K37" s="231">
        <v>3000000</v>
      </c>
      <c r="L37" s="193" t="s">
        <v>3197</v>
      </c>
      <c r="M37" s="232">
        <v>3000000</v>
      </c>
      <c r="N37" s="194"/>
      <c r="O37" s="193"/>
      <c r="P37" s="296"/>
      <c r="Q37" s="211"/>
      <c r="R37" s="211"/>
      <c r="S37" s="211"/>
      <c r="T37" s="211"/>
      <c r="U37" s="211"/>
      <c r="V37" s="211"/>
      <c r="W37" s="211"/>
      <c r="X37" s="211"/>
      <c r="Y37" s="211"/>
      <c r="Z37" s="211"/>
    </row>
    <row r="38" spans="1:26" ht="99.95" customHeight="1">
      <c r="A38" s="228" t="s">
        <v>936</v>
      </c>
      <c r="B38" s="206" t="s">
        <v>937</v>
      </c>
      <c r="C38" s="206" t="s">
        <v>938</v>
      </c>
      <c r="D38" s="192" t="s">
        <v>1138</v>
      </c>
      <c r="E38" s="193" t="s">
        <v>1139</v>
      </c>
      <c r="F38" s="192" t="s">
        <v>1153</v>
      </c>
      <c r="G38" s="193" t="s">
        <v>1154</v>
      </c>
      <c r="H38" s="229" t="s">
        <v>331</v>
      </c>
      <c r="I38" s="230"/>
      <c r="J38" s="194" t="s">
        <v>1157</v>
      </c>
      <c r="K38" s="231">
        <v>3000000</v>
      </c>
      <c r="L38" s="193" t="s">
        <v>1158</v>
      </c>
      <c r="M38" s="232">
        <v>3000000</v>
      </c>
      <c r="N38" s="194"/>
      <c r="O38" s="193"/>
      <c r="P38" s="296"/>
      <c r="Q38" s="211"/>
      <c r="R38" s="211"/>
      <c r="S38" s="211"/>
      <c r="T38" s="211"/>
      <c r="U38" s="211"/>
      <c r="V38" s="211"/>
      <c r="W38" s="211"/>
      <c r="X38" s="211"/>
      <c r="Y38" s="211"/>
      <c r="Z38" s="211"/>
    </row>
    <row r="39" spans="1:26" ht="99.95" customHeight="1">
      <c r="A39" s="228" t="s">
        <v>936</v>
      </c>
      <c r="B39" s="206" t="s">
        <v>937</v>
      </c>
      <c r="C39" s="206" t="s">
        <v>938</v>
      </c>
      <c r="D39" s="192" t="s">
        <v>1138</v>
      </c>
      <c r="E39" s="193" t="s">
        <v>1139</v>
      </c>
      <c r="F39" s="192" t="s">
        <v>1171</v>
      </c>
      <c r="G39" s="193" t="s">
        <v>1172</v>
      </c>
      <c r="H39" s="229" t="s">
        <v>92</v>
      </c>
      <c r="I39" s="230"/>
      <c r="J39" s="194" t="s">
        <v>1176</v>
      </c>
      <c r="K39" s="231">
        <v>3000000</v>
      </c>
      <c r="L39" s="193" t="s">
        <v>1176</v>
      </c>
      <c r="M39" s="232">
        <v>3000000</v>
      </c>
      <c r="N39" s="194"/>
      <c r="O39" s="456"/>
      <c r="P39" s="296"/>
      <c r="Q39" s="211"/>
      <c r="R39" s="211"/>
      <c r="S39" s="211"/>
      <c r="T39" s="211"/>
      <c r="U39" s="211"/>
      <c r="V39" s="211"/>
      <c r="W39" s="211"/>
      <c r="X39" s="211"/>
      <c r="Y39" s="211"/>
      <c r="Z39" s="211"/>
    </row>
    <row r="40" spans="1:26" ht="99.95" customHeight="1">
      <c r="A40" s="228" t="s">
        <v>936</v>
      </c>
      <c r="B40" s="206" t="s">
        <v>937</v>
      </c>
      <c r="C40" s="206" t="s">
        <v>938</v>
      </c>
      <c r="D40" s="192" t="s">
        <v>1181</v>
      </c>
      <c r="E40" s="193" t="s">
        <v>1182</v>
      </c>
      <c r="F40" s="192" t="s">
        <v>1183</v>
      </c>
      <c r="G40" s="193" t="s">
        <v>1184</v>
      </c>
      <c r="H40" s="229" t="s">
        <v>331</v>
      </c>
      <c r="I40" s="230"/>
      <c r="J40" s="194" t="s">
        <v>3198</v>
      </c>
      <c r="K40" s="231">
        <v>5000000</v>
      </c>
      <c r="L40" s="193" t="s">
        <v>3199</v>
      </c>
      <c r="M40" s="232">
        <v>3000000</v>
      </c>
      <c r="N40" s="194"/>
      <c r="O40" s="193"/>
      <c r="P40" s="296"/>
      <c r="Q40" s="211"/>
      <c r="R40" s="211"/>
      <c r="S40" s="211"/>
      <c r="T40" s="211"/>
      <c r="U40" s="211"/>
      <c r="V40" s="211"/>
      <c r="W40" s="211"/>
      <c r="X40" s="211"/>
      <c r="Y40" s="211"/>
      <c r="Z40" s="211"/>
    </row>
    <row r="41" spans="1:26" ht="99.95" customHeight="1">
      <c r="A41" s="228" t="s">
        <v>936</v>
      </c>
      <c r="B41" s="206" t="s">
        <v>937</v>
      </c>
      <c r="C41" s="206" t="s">
        <v>938</v>
      </c>
      <c r="D41" s="192" t="s">
        <v>1181</v>
      </c>
      <c r="E41" s="193" t="s">
        <v>1182</v>
      </c>
      <c r="F41" s="192" t="s">
        <v>1194</v>
      </c>
      <c r="G41" s="193" t="s">
        <v>1195</v>
      </c>
      <c r="H41" s="229" t="s">
        <v>331</v>
      </c>
      <c r="I41" s="230"/>
      <c r="J41" s="194" t="s">
        <v>3200</v>
      </c>
      <c r="K41" s="231">
        <v>5000000</v>
      </c>
      <c r="L41" s="193" t="s">
        <v>3201</v>
      </c>
      <c r="M41" s="232">
        <v>5000000</v>
      </c>
      <c r="N41" s="242"/>
      <c r="O41" s="193"/>
      <c r="P41" s="296"/>
      <c r="Q41" s="211"/>
      <c r="R41" s="211"/>
      <c r="S41" s="211"/>
      <c r="T41" s="211"/>
      <c r="U41" s="211"/>
      <c r="V41" s="211"/>
      <c r="W41" s="211"/>
      <c r="X41" s="211"/>
      <c r="Y41" s="211"/>
      <c r="Z41" s="211"/>
    </row>
    <row r="42" spans="1:26" ht="99.95" customHeight="1">
      <c r="A42" s="228" t="s">
        <v>936</v>
      </c>
      <c r="B42" s="206" t="s">
        <v>937</v>
      </c>
      <c r="C42" s="206" t="s">
        <v>938</v>
      </c>
      <c r="D42" s="192" t="s">
        <v>1209</v>
      </c>
      <c r="E42" s="193" t="s">
        <v>1210</v>
      </c>
      <c r="F42" s="192" t="s">
        <v>1211</v>
      </c>
      <c r="G42" s="193" t="s">
        <v>1212</v>
      </c>
      <c r="H42" s="229" t="s">
        <v>331</v>
      </c>
      <c r="I42" s="230"/>
      <c r="J42" s="194" t="s">
        <v>3202</v>
      </c>
      <c r="K42" s="231">
        <v>10000000</v>
      </c>
      <c r="L42" s="193" t="s">
        <v>1219</v>
      </c>
      <c r="M42" s="232">
        <v>10000000</v>
      </c>
      <c r="N42" s="194"/>
      <c r="O42" s="193"/>
      <c r="P42" s="296"/>
      <c r="Q42" s="211"/>
      <c r="R42" s="211"/>
      <c r="S42" s="211"/>
      <c r="T42" s="211"/>
      <c r="U42" s="211"/>
      <c r="V42" s="211"/>
      <c r="W42" s="211"/>
      <c r="X42" s="211"/>
      <c r="Y42" s="211"/>
      <c r="Z42" s="211"/>
    </row>
    <row r="43" spans="1:26" ht="99.95" customHeight="1">
      <c r="A43" s="228" t="s">
        <v>936</v>
      </c>
      <c r="B43" s="206" t="s">
        <v>937</v>
      </c>
      <c r="C43" s="206" t="s">
        <v>938</v>
      </c>
      <c r="D43" s="192" t="s">
        <v>1209</v>
      </c>
      <c r="E43" s="193" t="s">
        <v>1210</v>
      </c>
      <c r="F43" s="192" t="s">
        <v>1234</v>
      </c>
      <c r="G43" s="193" t="s">
        <v>1235</v>
      </c>
      <c r="H43" s="229" t="s">
        <v>331</v>
      </c>
      <c r="I43" s="230"/>
      <c r="J43" s="194" t="s">
        <v>1238</v>
      </c>
      <c r="K43" s="231">
        <v>3000000</v>
      </c>
      <c r="L43" s="193" t="s">
        <v>1239</v>
      </c>
      <c r="M43" s="232">
        <v>4000000</v>
      </c>
      <c r="N43" s="194" t="s">
        <v>3203</v>
      </c>
      <c r="O43" s="193"/>
      <c r="P43" s="296"/>
      <c r="Q43" s="211"/>
      <c r="R43" s="211"/>
      <c r="S43" s="211"/>
      <c r="T43" s="211"/>
      <c r="U43" s="211"/>
      <c r="V43" s="211"/>
      <c r="W43" s="211"/>
      <c r="X43" s="211"/>
      <c r="Y43" s="211"/>
      <c r="Z43" s="211"/>
    </row>
    <row r="44" spans="1:26" ht="99.95" customHeight="1">
      <c r="A44" s="228" t="s">
        <v>936</v>
      </c>
      <c r="B44" s="206" t="s">
        <v>937</v>
      </c>
      <c r="C44" s="206" t="s">
        <v>938</v>
      </c>
      <c r="D44" s="192" t="s">
        <v>1264</v>
      </c>
      <c r="E44" s="193" t="s">
        <v>1265</v>
      </c>
      <c r="F44" s="192" t="s">
        <v>1266</v>
      </c>
      <c r="G44" s="193" t="s">
        <v>1267</v>
      </c>
      <c r="H44" s="229" t="s">
        <v>331</v>
      </c>
      <c r="I44" s="230"/>
      <c r="J44" s="194" t="s">
        <v>1270</v>
      </c>
      <c r="K44" s="231">
        <v>3000000</v>
      </c>
      <c r="L44" s="193" t="s">
        <v>1270</v>
      </c>
      <c r="M44" s="232">
        <v>3000000</v>
      </c>
      <c r="N44" s="194"/>
      <c r="O44" s="193"/>
      <c r="P44" s="296"/>
      <c r="Q44" s="211"/>
      <c r="R44" s="211"/>
      <c r="S44" s="211"/>
      <c r="T44" s="211"/>
      <c r="U44" s="211"/>
      <c r="V44" s="211"/>
      <c r="W44" s="211"/>
      <c r="X44" s="211"/>
      <c r="Y44" s="211"/>
      <c r="Z44" s="211"/>
    </row>
    <row r="45" spans="1:26" ht="99.95" customHeight="1">
      <c r="A45" s="228" t="s">
        <v>936</v>
      </c>
      <c r="B45" s="206" t="s">
        <v>937</v>
      </c>
      <c r="C45" s="206" t="s">
        <v>938</v>
      </c>
      <c r="D45" s="192" t="s">
        <v>1264</v>
      </c>
      <c r="E45" s="193" t="s">
        <v>1265</v>
      </c>
      <c r="F45" s="192" t="s">
        <v>1271</v>
      </c>
      <c r="G45" s="193" t="s">
        <v>1272</v>
      </c>
      <c r="H45" s="229" t="s">
        <v>331</v>
      </c>
      <c r="I45" s="230"/>
      <c r="J45" s="194" t="s">
        <v>1278</v>
      </c>
      <c r="K45" s="231">
        <v>3000000</v>
      </c>
      <c r="L45" s="193" t="s">
        <v>1279</v>
      </c>
      <c r="M45" s="232">
        <v>30000000</v>
      </c>
      <c r="N45" s="194"/>
      <c r="O45" s="193"/>
      <c r="P45" s="296"/>
      <c r="Q45" s="211"/>
      <c r="R45" s="211"/>
      <c r="S45" s="211"/>
      <c r="T45" s="211"/>
      <c r="U45" s="211"/>
      <c r="V45" s="211"/>
      <c r="W45" s="211"/>
      <c r="X45" s="211"/>
      <c r="Y45" s="211"/>
      <c r="Z45" s="211"/>
    </row>
    <row r="46" spans="1:26" ht="99.95" customHeight="1">
      <c r="A46" s="228" t="s">
        <v>936</v>
      </c>
      <c r="B46" s="206" t="s">
        <v>937</v>
      </c>
      <c r="C46" s="206" t="s">
        <v>938</v>
      </c>
      <c r="D46" s="192" t="s">
        <v>1264</v>
      </c>
      <c r="E46" s="193" t="s">
        <v>1265</v>
      </c>
      <c r="F46" s="192" t="s">
        <v>1284</v>
      </c>
      <c r="G46" s="193" t="s">
        <v>1285</v>
      </c>
      <c r="H46" s="229" t="s">
        <v>92</v>
      </c>
      <c r="I46" s="230"/>
      <c r="J46" s="194" t="s">
        <v>1286</v>
      </c>
      <c r="K46" s="231">
        <v>3000000</v>
      </c>
      <c r="L46" s="193" t="s">
        <v>1286</v>
      </c>
      <c r="M46" s="232">
        <v>3000000</v>
      </c>
      <c r="N46" s="194"/>
      <c r="O46" s="193"/>
      <c r="P46" s="296"/>
      <c r="Q46" s="211"/>
      <c r="R46" s="211"/>
      <c r="S46" s="211"/>
      <c r="T46" s="211"/>
      <c r="U46" s="211"/>
      <c r="V46" s="211"/>
      <c r="W46" s="211"/>
      <c r="X46" s="211"/>
      <c r="Y46" s="211"/>
      <c r="Z46" s="211"/>
    </row>
    <row r="47" spans="1:26" ht="99.95" customHeight="1">
      <c r="A47" s="228" t="s">
        <v>936</v>
      </c>
      <c r="B47" s="206" t="s">
        <v>937</v>
      </c>
      <c r="C47" s="206" t="s">
        <v>938</v>
      </c>
      <c r="D47" s="192" t="s">
        <v>1264</v>
      </c>
      <c r="E47" s="193" t="s">
        <v>1265</v>
      </c>
      <c r="F47" s="192" t="s">
        <v>1287</v>
      </c>
      <c r="G47" s="193" t="s">
        <v>1288</v>
      </c>
      <c r="H47" s="229" t="s">
        <v>331</v>
      </c>
      <c r="I47" s="230"/>
      <c r="J47" s="194" t="s">
        <v>1293</v>
      </c>
      <c r="K47" s="231">
        <v>3000000</v>
      </c>
      <c r="L47" s="193" t="s">
        <v>1293</v>
      </c>
      <c r="M47" s="232">
        <v>3000000</v>
      </c>
      <c r="N47" s="194"/>
      <c r="O47" s="193"/>
      <c r="P47" s="296"/>
      <c r="Q47" s="211"/>
      <c r="R47" s="211"/>
      <c r="S47" s="211"/>
      <c r="T47" s="211"/>
      <c r="U47" s="211"/>
      <c r="V47" s="211"/>
      <c r="W47" s="211"/>
      <c r="X47" s="211"/>
      <c r="Y47" s="211"/>
      <c r="Z47" s="211"/>
    </row>
    <row r="48" spans="1:26" ht="99.95" customHeight="1">
      <c r="A48" s="228" t="s">
        <v>936</v>
      </c>
      <c r="B48" s="206" t="s">
        <v>937</v>
      </c>
      <c r="C48" s="206" t="s">
        <v>938</v>
      </c>
      <c r="D48" s="192" t="s">
        <v>1264</v>
      </c>
      <c r="E48" s="193" t="s">
        <v>1265</v>
      </c>
      <c r="F48" s="192" t="s">
        <v>1300</v>
      </c>
      <c r="G48" s="193" t="s">
        <v>1301</v>
      </c>
      <c r="H48" s="229" t="s">
        <v>92</v>
      </c>
      <c r="I48" s="230"/>
      <c r="J48" s="194" t="s">
        <v>1305</v>
      </c>
      <c r="K48" s="231">
        <v>3000000</v>
      </c>
      <c r="L48" s="193" t="s">
        <v>1305</v>
      </c>
      <c r="M48" s="232">
        <v>3000000</v>
      </c>
      <c r="N48" s="194" t="s">
        <v>3204</v>
      </c>
      <c r="O48" s="193"/>
      <c r="P48" s="296"/>
      <c r="Q48" s="211"/>
      <c r="R48" s="211"/>
      <c r="S48" s="211"/>
      <c r="T48" s="211"/>
      <c r="U48" s="211"/>
      <c r="V48" s="211"/>
      <c r="W48" s="211"/>
      <c r="X48" s="211"/>
      <c r="Y48" s="211"/>
      <c r="Z48" s="211"/>
    </row>
    <row r="49" spans="1:26" ht="99.95" customHeight="1">
      <c r="A49" s="228" t="s">
        <v>936</v>
      </c>
      <c r="B49" s="206" t="s">
        <v>937</v>
      </c>
      <c r="C49" s="206" t="s">
        <v>938</v>
      </c>
      <c r="D49" s="192" t="s">
        <v>1264</v>
      </c>
      <c r="E49" s="193" t="s">
        <v>1265</v>
      </c>
      <c r="F49" s="192" t="s">
        <v>1306</v>
      </c>
      <c r="G49" s="193" t="s">
        <v>1307</v>
      </c>
      <c r="H49" s="229" t="s">
        <v>331</v>
      </c>
      <c r="I49" s="230"/>
      <c r="J49" s="194" t="s">
        <v>1314</v>
      </c>
      <c r="K49" s="231">
        <v>10000000</v>
      </c>
      <c r="L49" s="193" t="s">
        <v>1315</v>
      </c>
      <c r="M49" s="232">
        <v>8000000</v>
      </c>
      <c r="N49" s="194"/>
      <c r="O49" s="193"/>
      <c r="P49" s="296"/>
      <c r="Q49" s="211"/>
      <c r="R49" s="211"/>
      <c r="S49" s="211"/>
      <c r="T49" s="211"/>
      <c r="U49" s="211"/>
      <c r="V49" s="211"/>
      <c r="W49" s="211"/>
      <c r="X49" s="211"/>
      <c r="Y49" s="211"/>
      <c r="Z49" s="211"/>
    </row>
    <row r="50" spans="1:26" ht="99.95" customHeight="1">
      <c r="A50" s="228" t="s">
        <v>936</v>
      </c>
      <c r="B50" s="206" t="s">
        <v>937</v>
      </c>
      <c r="C50" s="206" t="s">
        <v>938</v>
      </c>
      <c r="D50" s="192" t="s">
        <v>1339</v>
      </c>
      <c r="E50" s="193" t="s">
        <v>1340</v>
      </c>
      <c r="F50" s="192" t="s">
        <v>1341</v>
      </c>
      <c r="G50" s="193" t="s">
        <v>1342</v>
      </c>
      <c r="H50" s="229" t="s">
        <v>331</v>
      </c>
      <c r="I50" s="230"/>
      <c r="J50" s="194" t="s">
        <v>1344</v>
      </c>
      <c r="K50" s="231">
        <v>3000000</v>
      </c>
      <c r="L50" s="193" t="s">
        <v>1345</v>
      </c>
      <c r="M50" s="232">
        <v>5000000</v>
      </c>
      <c r="N50" s="194"/>
      <c r="O50" s="193"/>
      <c r="P50" s="296"/>
      <c r="Q50" s="211"/>
      <c r="R50" s="211"/>
      <c r="S50" s="211"/>
      <c r="T50" s="211"/>
      <c r="U50" s="211"/>
      <c r="V50" s="211"/>
      <c r="W50" s="211"/>
      <c r="X50" s="211"/>
      <c r="Y50" s="211"/>
      <c r="Z50" s="211"/>
    </row>
    <row r="51" spans="1:26" ht="99.95" customHeight="1">
      <c r="A51" s="228" t="s">
        <v>936</v>
      </c>
      <c r="B51" s="206" t="s">
        <v>937</v>
      </c>
      <c r="C51" s="206" t="s">
        <v>938</v>
      </c>
      <c r="D51" s="192" t="s">
        <v>939</v>
      </c>
      <c r="E51" s="193" t="s">
        <v>940</v>
      </c>
      <c r="F51" s="192" t="s">
        <v>941</v>
      </c>
      <c r="G51" s="193" t="s">
        <v>942</v>
      </c>
      <c r="H51" s="229"/>
      <c r="I51" s="230" t="s">
        <v>92</v>
      </c>
      <c r="J51" s="362" t="s">
        <v>3205</v>
      </c>
      <c r="K51" s="231">
        <v>3000000</v>
      </c>
      <c r="L51" s="311" t="s">
        <v>3206</v>
      </c>
      <c r="M51" s="232">
        <v>4000000</v>
      </c>
      <c r="N51" s="194"/>
      <c r="O51" s="193"/>
      <c r="P51" s="296"/>
      <c r="Q51" s="211"/>
      <c r="R51" s="211"/>
      <c r="S51" s="211"/>
      <c r="T51" s="211"/>
      <c r="U51" s="211"/>
      <c r="V51" s="211"/>
      <c r="W51" s="211"/>
      <c r="X51" s="211"/>
      <c r="Y51" s="211"/>
      <c r="Z51" s="211"/>
    </row>
    <row r="52" spans="1:26" ht="99.95" customHeight="1">
      <c r="A52" s="228" t="s">
        <v>1374</v>
      </c>
      <c r="B52" s="206" t="s">
        <v>1375</v>
      </c>
      <c r="C52" s="206" t="s">
        <v>1376</v>
      </c>
      <c r="D52" s="192" t="s">
        <v>1377</v>
      </c>
      <c r="E52" s="193" t="s">
        <v>1378</v>
      </c>
      <c r="F52" s="192" t="s">
        <v>1414</v>
      </c>
      <c r="G52" s="193" t="s">
        <v>1415</v>
      </c>
      <c r="H52" s="229" t="s">
        <v>331</v>
      </c>
      <c r="I52" s="230"/>
      <c r="J52" s="194" t="s">
        <v>1420</v>
      </c>
      <c r="K52" s="231">
        <v>3000000</v>
      </c>
      <c r="L52" s="193" t="s">
        <v>1421</v>
      </c>
      <c r="M52" s="232"/>
      <c r="N52" s="194"/>
      <c r="O52" s="193"/>
      <c r="P52" s="296"/>
      <c r="Q52" s="211"/>
      <c r="R52" s="211"/>
      <c r="S52" s="211"/>
      <c r="T52" s="211"/>
      <c r="U52" s="211"/>
      <c r="V52" s="211"/>
      <c r="W52" s="211"/>
      <c r="X52" s="211"/>
      <c r="Y52" s="211"/>
      <c r="Z52" s="211"/>
    </row>
    <row r="53" spans="1:26" ht="99.95" customHeight="1">
      <c r="A53" s="228" t="s">
        <v>1374</v>
      </c>
      <c r="B53" s="206" t="s">
        <v>1375</v>
      </c>
      <c r="C53" s="206" t="s">
        <v>1376</v>
      </c>
      <c r="D53" s="192" t="s">
        <v>1377</v>
      </c>
      <c r="E53" s="193" t="s">
        <v>1378</v>
      </c>
      <c r="F53" s="192" t="s">
        <v>1439</v>
      </c>
      <c r="G53" s="193" t="s">
        <v>1440</v>
      </c>
      <c r="H53" s="229" t="s">
        <v>331</v>
      </c>
      <c r="I53" s="230"/>
      <c r="J53" s="194" t="s">
        <v>1446</v>
      </c>
      <c r="K53" s="231">
        <v>20000000</v>
      </c>
      <c r="L53" s="193" t="s">
        <v>1447</v>
      </c>
      <c r="M53" s="232"/>
      <c r="N53" s="194"/>
      <c r="O53" s="193"/>
      <c r="P53" s="296"/>
      <c r="Q53" s="211"/>
      <c r="R53" s="211"/>
      <c r="S53" s="211"/>
      <c r="T53" s="211"/>
      <c r="U53" s="211"/>
      <c r="V53" s="211"/>
      <c r="W53" s="211"/>
      <c r="X53" s="211"/>
      <c r="Y53" s="211"/>
      <c r="Z53" s="211"/>
    </row>
    <row r="54" spans="1:26" ht="99.95" customHeight="1">
      <c r="A54" s="228" t="s">
        <v>1374</v>
      </c>
      <c r="B54" s="206" t="s">
        <v>1375</v>
      </c>
      <c r="C54" s="206" t="s">
        <v>1376</v>
      </c>
      <c r="D54" s="192" t="s">
        <v>1377</v>
      </c>
      <c r="E54" s="193" t="s">
        <v>1378</v>
      </c>
      <c r="F54" s="192" t="s">
        <v>1462</v>
      </c>
      <c r="G54" s="193" t="s">
        <v>1463</v>
      </c>
      <c r="H54" s="229" t="s">
        <v>331</v>
      </c>
      <c r="I54" s="230"/>
      <c r="J54" s="194" t="s">
        <v>1468</v>
      </c>
      <c r="K54" s="231">
        <v>4000000</v>
      </c>
      <c r="L54" s="193" t="s">
        <v>1469</v>
      </c>
      <c r="M54" s="232">
        <v>5000000</v>
      </c>
      <c r="N54" s="194" t="s">
        <v>3207</v>
      </c>
      <c r="O54" s="193"/>
      <c r="P54" s="296"/>
      <c r="Q54" s="211"/>
      <c r="R54" s="211"/>
      <c r="S54" s="211"/>
      <c r="T54" s="211"/>
      <c r="U54" s="211"/>
      <c r="V54" s="211"/>
      <c r="W54" s="211"/>
      <c r="X54" s="211"/>
      <c r="Y54" s="211"/>
      <c r="Z54" s="211"/>
    </row>
    <row r="55" spans="1:26" ht="99.95" customHeight="1">
      <c r="A55" s="228" t="s">
        <v>1374</v>
      </c>
      <c r="B55" s="206" t="s">
        <v>1375</v>
      </c>
      <c r="C55" s="206" t="s">
        <v>1376</v>
      </c>
      <c r="D55" s="192" t="s">
        <v>1377</v>
      </c>
      <c r="E55" s="193" t="s">
        <v>1378</v>
      </c>
      <c r="F55" s="192" t="s">
        <v>1493</v>
      </c>
      <c r="G55" s="193" t="s">
        <v>1494</v>
      </c>
      <c r="H55" s="229" t="s">
        <v>331</v>
      </c>
      <c r="I55" s="230"/>
      <c r="J55" s="194" t="s">
        <v>1499</v>
      </c>
      <c r="K55" s="231">
        <v>5000000</v>
      </c>
      <c r="L55" s="193" t="s">
        <v>1500</v>
      </c>
      <c r="M55" s="232">
        <v>5000000</v>
      </c>
      <c r="N55" s="194"/>
      <c r="O55" s="193"/>
      <c r="P55" s="296"/>
      <c r="Q55" s="211"/>
      <c r="R55" s="211"/>
      <c r="S55" s="211"/>
      <c r="T55" s="211"/>
      <c r="U55" s="211"/>
      <c r="V55" s="211"/>
      <c r="W55" s="211"/>
      <c r="X55" s="211"/>
      <c r="Y55" s="211"/>
      <c r="Z55" s="211"/>
    </row>
    <row r="56" spans="1:26" ht="99.95" customHeight="1">
      <c r="A56" s="228" t="s">
        <v>1374</v>
      </c>
      <c r="B56" s="206" t="s">
        <v>1375</v>
      </c>
      <c r="C56" s="206" t="s">
        <v>1376</v>
      </c>
      <c r="D56" s="192" t="s">
        <v>1377</v>
      </c>
      <c r="E56" s="193" t="s">
        <v>1378</v>
      </c>
      <c r="F56" s="192" t="s">
        <v>1515</v>
      </c>
      <c r="G56" s="193" t="s">
        <v>1516</v>
      </c>
      <c r="H56" s="229" t="s">
        <v>331</v>
      </c>
      <c r="I56" s="230"/>
      <c r="J56" s="194" t="s">
        <v>1521</v>
      </c>
      <c r="K56" s="231">
        <v>5000000</v>
      </c>
      <c r="L56" s="193" t="s">
        <v>1522</v>
      </c>
      <c r="M56" s="232">
        <v>5000000</v>
      </c>
      <c r="N56" s="194"/>
      <c r="O56" s="193"/>
      <c r="P56" s="296"/>
      <c r="Q56" s="211"/>
      <c r="R56" s="211"/>
      <c r="S56" s="211"/>
      <c r="T56" s="211"/>
      <c r="U56" s="211"/>
      <c r="V56" s="211"/>
      <c r="W56" s="211"/>
      <c r="X56" s="211"/>
      <c r="Y56" s="211"/>
      <c r="Z56" s="211"/>
    </row>
    <row r="57" spans="1:26" ht="99.95" customHeight="1">
      <c r="A57" s="228" t="s">
        <v>1374</v>
      </c>
      <c r="B57" s="206" t="s">
        <v>1375</v>
      </c>
      <c r="C57" s="206" t="s">
        <v>1376</v>
      </c>
      <c r="D57" s="192" t="s">
        <v>1377</v>
      </c>
      <c r="E57" s="193" t="s">
        <v>1378</v>
      </c>
      <c r="F57" s="192" t="s">
        <v>1527</v>
      </c>
      <c r="G57" s="193" t="s">
        <v>1528</v>
      </c>
      <c r="H57" s="229" t="s">
        <v>331</v>
      </c>
      <c r="I57" s="230"/>
      <c r="J57" s="194" t="s">
        <v>1534</v>
      </c>
      <c r="K57" s="231">
        <v>5000000</v>
      </c>
      <c r="L57" s="193" t="s">
        <v>1535</v>
      </c>
      <c r="M57" s="232">
        <v>5000000</v>
      </c>
      <c r="N57" s="194"/>
      <c r="O57" s="193"/>
      <c r="P57" s="296"/>
      <c r="Q57" s="211"/>
      <c r="R57" s="211"/>
      <c r="S57" s="211"/>
      <c r="T57" s="211"/>
      <c r="U57" s="211"/>
      <c r="V57" s="211"/>
      <c r="W57" s="211"/>
      <c r="X57" s="211"/>
      <c r="Y57" s="211"/>
      <c r="Z57" s="211"/>
    </row>
    <row r="58" spans="1:26" ht="99.95" customHeight="1">
      <c r="A58" s="228" t="s">
        <v>1374</v>
      </c>
      <c r="B58" s="206" t="s">
        <v>1375</v>
      </c>
      <c r="C58" s="206" t="s">
        <v>1376</v>
      </c>
      <c r="D58" s="192" t="s">
        <v>1377</v>
      </c>
      <c r="E58" s="193" t="s">
        <v>1378</v>
      </c>
      <c r="F58" s="192" t="s">
        <v>1575</v>
      </c>
      <c r="G58" s="193" t="s">
        <v>1576</v>
      </c>
      <c r="H58" s="229" t="s">
        <v>331</v>
      </c>
      <c r="I58" s="230"/>
      <c r="J58" s="194" t="s">
        <v>1580</v>
      </c>
      <c r="K58" s="231">
        <v>6000000</v>
      </c>
      <c r="L58" s="193" t="s">
        <v>1581</v>
      </c>
      <c r="M58" s="232">
        <v>6000000</v>
      </c>
      <c r="N58" s="194"/>
      <c r="O58" s="193"/>
      <c r="P58" s="296"/>
      <c r="Q58" s="211"/>
      <c r="R58" s="211"/>
      <c r="S58" s="211"/>
      <c r="T58" s="211"/>
      <c r="U58" s="211"/>
      <c r="V58" s="211"/>
      <c r="W58" s="211"/>
      <c r="X58" s="211"/>
      <c r="Y58" s="211"/>
      <c r="Z58" s="211"/>
    </row>
    <row r="59" spans="1:26" ht="99.95" customHeight="1">
      <c r="A59" s="228" t="s">
        <v>1374</v>
      </c>
      <c r="B59" s="206" t="s">
        <v>1375</v>
      </c>
      <c r="C59" s="206" t="s">
        <v>1376</v>
      </c>
      <c r="D59" s="192" t="s">
        <v>1377</v>
      </c>
      <c r="E59" s="193" t="s">
        <v>1378</v>
      </c>
      <c r="F59" s="192" t="s">
        <v>1588</v>
      </c>
      <c r="G59" s="193" t="s">
        <v>1589</v>
      </c>
      <c r="H59" s="229" t="s">
        <v>331</v>
      </c>
      <c r="I59" s="230"/>
      <c r="J59" s="194" t="s">
        <v>1595</v>
      </c>
      <c r="K59" s="231">
        <v>5000000</v>
      </c>
      <c r="L59" s="193" t="s">
        <v>1595</v>
      </c>
      <c r="M59" s="232">
        <v>5000000</v>
      </c>
      <c r="N59" s="194"/>
      <c r="O59" s="456"/>
      <c r="P59" s="296"/>
      <c r="Q59" s="211"/>
      <c r="R59" s="211"/>
      <c r="S59" s="211"/>
      <c r="T59" s="211"/>
      <c r="U59" s="211"/>
      <c r="V59" s="211"/>
      <c r="W59" s="211"/>
      <c r="X59" s="211"/>
      <c r="Y59" s="211"/>
      <c r="Z59" s="211"/>
    </row>
    <row r="60" spans="1:26" ht="99.95" customHeight="1">
      <c r="A60" s="228" t="s">
        <v>1374</v>
      </c>
      <c r="B60" s="206" t="s">
        <v>1375</v>
      </c>
      <c r="C60" s="206" t="s">
        <v>1376</v>
      </c>
      <c r="D60" s="192" t="s">
        <v>1377</v>
      </c>
      <c r="E60" s="193" t="s">
        <v>1378</v>
      </c>
      <c r="F60" s="192" t="s">
        <v>1612</v>
      </c>
      <c r="G60" s="193" t="s">
        <v>1613</v>
      </c>
      <c r="H60" s="229" t="s">
        <v>331</v>
      </c>
      <c r="I60" s="230"/>
      <c r="J60" s="194" t="s">
        <v>1621</v>
      </c>
      <c r="K60" s="231">
        <v>5000000</v>
      </c>
      <c r="L60" s="193" t="s">
        <v>1621</v>
      </c>
      <c r="M60" s="232">
        <v>5000000</v>
      </c>
      <c r="N60" s="194"/>
      <c r="O60" s="193"/>
      <c r="P60" s="296"/>
      <c r="Q60" s="211"/>
      <c r="R60" s="211"/>
      <c r="S60" s="211"/>
      <c r="T60" s="211"/>
      <c r="U60" s="211"/>
      <c r="V60" s="211"/>
      <c r="W60" s="211"/>
      <c r="X60" s="211"/>
      <c r="Y60" s="211"/>
      <c r="Z60" s="211"/>
    </row>
    <row r="61" spans="1:26" ht="99.95" customHeight="1">
      <c r="A61" s="228" t="s">
        <v>1374</v>
      </c>
      <c r="B61" s="206" t="s">
        <v>1375</v>
      </c>
      <c r="C61" s="206" t="s">
        <v>1376</v>
      </c>
      <c r="D61" s="192" t="s">
        <v>1377</v>
      </c>
      <c r="E61" s="193" t="s">
        <v>1378</v>
      </c>
      <c r="F61" s="192" t="s">
        <v>1630</v>
      </c>
      <c r="G61" s="193" t="s">
        <v>1631</v>
      </c>
      <c r="H61" s="229" t="s">
        <v>331</v>
      </c>
      <c r="I61" s="230"/>
      <c r="J61" s="194" t="s">
        <v>1633</v>
      </c>
      <c r="K61" s="231">
        <v>5000000</v>
      </c>
      <c r="L61" s="193" t="s">
        <v>1634</v>
      </c>
      <c r="M61" s="232">
        <v>5000000</v>
      </c>
      <c r="N61" s="194" t="s">
        <v>3208</v>
      </c>
      <c r="O61" s="193"/>
      <c r="P61" s="296"/>
      <c r="Q61" s="211"/>
      <c r="R61" s="211"/>
      <c r="S61" s="211"/>
      <c r="T61" s="211"/>
      <c r="U61" s="211"/>
      <c r="V61" s="211"/>
      <c r="W61" s="211"/>
      <c r="X61" s="211"/>
      <c r="Y61" s="211"/>
      <c r="Z61" s="211"/>
    </row>
    <row r="62" spans="1:26" ht="99.95" customHeight="1">
      <c r="A62" s="228" t="s">
        <v>1374</v>
      </c>
      <c r="B62" s="206" t="s">
        <v>1375</v>
      </c>
      <c r="C62" s="206" t="s">
        <v>1665</v>
      </c>
      <c r="D62" s="192" t="s">
        <v>1666</v>
      </c>
      <c r="E62" s="193" t="s">
        <v>1667</v>
      </c>
      <c r="F62" s="192" t="s">
        <v>1668</v>
      </c>
      <c r="G62" s="193" t="s">
        <v>1669</v>
      </c>
      <c r="H62" s="229" t="s">
        <v>331</v>
      </c>
      <c r="I62" s="230"/>
      <c r="J62" s="194" t="s">
        <v>1674</v>
      </c>
      <c r="K62" s="231">
        <v>10000000</v>
      </c>
      <c r="L62" s="193" t="s">
        <v>1674</v>
      </c>
      <c r="M62" s="232">
        <v>10000000</v>
      </c>
      <c r="N62" s="194" t="s">
        <v>3186</v>
      </c>
      <c r="O62" s="193"/>
      <c r="P62" s="296"/>
      <c r="Q62" s="211"/>
      <c r="R62" s="211"/>
      <c r="S62" s="211"/>
      <c r="T62" s="211"/>
      <c r="U62" s="211"/>
      <c r="V62" s="211"/>
      <c r="W62" s="211"/>
      <c r="X62" s="211"/>
      <c r="Y62" s="211"/>
      <c r="Z62" s="211"/>
    </row>
    <row r="63" spans="1:26" ht="99.95" customHeight="1">
      <c r="A63" s="228" t="s">
        <v>1374</v>
      </c>
      <c r="B63" s="206" t="s">
        <v>1375</v>
      </c>
      <c r="C63" s="206" t="s">
        <v>1376</v>
      </c>
      <c r="D63" s="192" t="s">
        <v>1377</v>
      </c>
      <c r="E63" s="193" t="s">
        <v>1378</v>
      </c>
      <c r="F63" s="192" t="s">
        <v>1391</v>
      </c>
      <c r="G63" s="193" t="s">
        <v>1392</v>
      </c>
      <c r="H63" s="229"/>
      <c r="I63" s="230" t="s">
        <v>92</v>
      </c>
      <c r="J63" s="194" t="s">
        <v>1399</v>
      </c>
      <c r="K63" s="231">
        <v>2000000</v>
      </c>
      <c r="L63" s="193" t="s">
        <v>1400</v>
      </c>
      <c r="M63" s="232">
        <v>3000000</v>
      </c>
      <c r="N63" s="194"/>
      <c r="O63" s="193"/>
      <c r="P63" s="296"/>
      <c r="Q63" s="211"/>
      <c r="R63" s="211"/>
      <c r="S63" s="211"/>
      <c r="T63" s="211"/>
      <c r="U63" s="211"/>
      <c r="V63" s="211"/>
      <c r="W63" s="211"/>
      <c r="X63" s="211"/>
      <c r="Y63" s="211"/>
      <c r="Z63" s="211"/>
    </row>
    <row r="64" spans="1:26" ht="99.95" customHeight="1">
      <c r="A64" s="228" t="s">
        <v>1374</v>
      </c>
      <c r="B64" s="206" t="s">
        <v>1375</v>
      </c>
      <c r="C64" s="206" t="s">
        <v>1376</v>
      </c>
      <c r="D64" s="192" t="s">
        <v>1377</v>
      </c>
      <c r="E64" s="193" t="s">
        <v>1378</v>
      </c>
      <c r="F64" s="192" t="s">
        <v>1402</v>
      </c>
      <c r="G64" s="193" t="s">
        <v>1403</v>
      </c>
      <c r="H64" s="229"/>
      <c r="I64" s="230" t="s">
        <v>92</v>
      </c>
      <c r="J64" s="194" t="s">
        <v>1411</v>
      </c>
      <c r="K64" s="231">
        <v>3000000</v>
      </c>
      <c r="L64" s="193" t="s">
        <v>1411</v>
      </c>
      <c r="M64" s="232">
        <v>3000000</v>
      </c>
      <c r="N64" s="194"/>
      <c r="O64" s="193"/>
      <c r="P64" s="296"/>
      <c r="Q64" s="211"/>
      <c r="R64" s="211"/>
      <c r="S64" s="211"/>
      <c r="T64" s="211"/>
      <c r="U64" s="211"/>
      <c r="V64" s="211"/>
      <c r="W64" s="211"/>
      <c r="X64" s="211"/>
      <c r="Y64" s="211"/>
      <c r="Z64" s="211"/>
    </row>
    <row r="65" spans="1:26" ht="99.95" customHeight="1">
      <c r="A65" s="228" t="s">
        <v>1374</v>
      </c>
      <c r="B65" s="206" t="s">
        <v>1375</v>
      </c>
      <c r="C65" s="206" t="s">
        <v>1376</v>
      </c>
      <c r="D65" s="192" t="s">
        <v>1377</v>
      </c>
      <c r="E65" s="193" t="s">
        <v>1378</v>
      </c>
      <c r="F65" s="192" t="s">
        <v>1477</v>
      </c>
      <c r="G65" s="193" t="s">
        <v>1478</v>
      </c>
      <c r="H65" s="229"/>
      <c r="I65" s="230" t="s">
        <v>92</v>
      </c>
      <c r="J65" s="194" t="s">
        <v>1485</v>
      </c>
      <c r="K65" s="231">
        <v>5000000</v>
      </c>
      <c r="L65" s="193" t="s">
        <v>1486</v>
      </c>
      <c r="M65" s="232">
        <v>10000000</v>
      </c>
      <c r="N65" s="194"/>
      <c r="O65" s="193"/>
      <c r="P65" s="296"/>
      <c r="Q65" s="211"/>
      <c r="R65" s="211"/>
      <c r="S65" s="211"/>
      <c r="T65" s="211"/>
      <c r="U65" s="211"/>
      <c r="V65" s="211"/>
      <c r="W65" s="211"/>
      <c r="X65" s="211"/>
      <c r="Y65" s="211"/>
      <c r="Z65" s="211"/>
    </row>
    <row r="66" spans="1:26" ht="99.95" customHeight="1">
      <c r="A66" s="228" t="s">
        <v>1374</v>
      </c>
      <c r="B66" s="206" t="s">
        <v>1375</v>
      </c>
      <c r="C66" s="206" t="s">
        <v>1376</v>
      </c>
      <c r="D66" s="192" t="s">
        <v>1377</v>
      </c>
      <c r="E66" s="193" t="s">
        <v>1378</v>
      </c>
      <c r="F66" s="192" t="s">
        <v>1552</v>
      </c>
      <c r="G66" s="193" t="s">
        <v>1553</v>
      </c>
      <c r="H66" s="229"/>
      <c r="I66" s="230" t="s">
        <v>92</v>
      </c>
      <c r="J66" s="194" t="s">
        <v>1560</v>
      </c>
      <c r="K66" s="231">
        <v>5000000</v>
      </c>
      <c r="L66" s="193" t="s">
        <v>1559</v>
      </c>
      <c r="M66" s="232">
        <v>5000000</v>
      </c>
      <c r="N66" s="194"/>
      <c r="O66" s="193"/>
      <c r="P66" s="296"/>
      <c r="Q66" s="211"/>
      <c r="R66" s="211"/>
      <c r="S66" s="211"/>
      <c r="T66" s="211"/>
      <c r="U66" s="211"/>
      <c r="V66" s="211"/>
      <c r="W66" s="211"/>
      <c r="X66" s="211"/>
      <c r="Y66" s="211"/>
      <c r="Z66" s="211"/>
    </row>
    <row r="67" spans="1:26" ht="99.95" customHeight="1">
      <c r="A67" s="228" t="s">
        <v>1374</v>
      </c>
      <c r="B67" s="206" t="s">
        <v>1375</v>
      </c>
      <c r="C67" s="206" t="s">
        <v>1376</v>
      </c>
      <c r="D67" s="192" t="s">
        <v>1377</v>
      </c>
      <c r="E67" s="193" t="s">
        <v>1378</v>
      </c>
      <c r="F67" s="192" t="s">
        <v>1567</v>
      </c>
      <c r="G67" s="193" t="s">
        <v>1568</v>
      </c>
      <c r="H67" s="229"/>
      <c r="I67" s="230" t="s">
        <v>92</v>
      </c>
      <c r="J67" s="194" t="s">
        <v>1574</v>
      </c>
      <c r="K67" s="231">
        <v>5000000</v>
      </c>
      <c r="L67" s="193" t="s">
        <v>1574</v>
      </c>
      <c r="M67" s="232">
        <v>5000000</v>
      </c>
      <c r="N67" s="194"/>
      <c r="O67" s="193"/>
      <c r="P67" s="296"/>
      <c r="Q67" s="211"/>
      <c r="R67" s="211"/>
      <c r="S67" s="211"/>
      <c r="T67" s="211"/>
      <c r="U67" s="211"/>
      <c r="V67" s="211"/>
      <c r="W67" s="211"/>
      <c r="X67" s="211"/>
      <c r="Y67" s="211"/>
      <c r="Z67" s="211"/>
    </row>
    <row r="68" spans="1:26" ht="99.95" customHeight="1">
      <c r="A68" s="228" t="s">
        <v>1706</v>
      </c>
      <c r="B68" s="206" t="s">
        <v>1707</v>
      </c>
      <c r="C68" s="206" t="s">
        <v>1708</v>
      </c>
      <c r="D68" s="192" t="s">
        <v>1709</v>
      </c>
      <c r="E68" s="193" t="s">
        <v>1710</v>
      </c>
      <c r="F68" s="192" t="s">
        <v>1745</v>
      </c>
      <c r="G68" s="193" t="s">
        <v>1746</v>
      </c>
      <c r="H68" s="229" t="s">
        <v>331</v>
      </c>
      <c r="I68" s="230"/>
      <c r="J68" s="194" t="s">
        <v>1758</v>
      </c>
      <c r="K68" s="231">
        <v>3000000</v>
      </c>
      <c r="L68" s="193" t="s">
        <v>1759</v>
      </c>
      <c r="M68" s="232">
        <v>3000000</v>
      </c>
      <c r="N68" s="194"/>
      <c r="O68" s="193"/>
      <c r="P68" s="296"/>
      <c r="Q68" s="211"/>
      <c r="R68" s="211"/>
      <c r="S68" s="211"/>
      <c r="T68" s="211"/>
      <c r="U68" s="211"/>
      <c r="V68" s="211"/>
      <c r="W68" s="211"/>
      <c r="X68" s="211"/>
      <c r="Y68" s="211"/>
      <c r="Z68" s="211"/>
    </row>
    <row r="69" spans="1:26" ht="99.95" customHeight="1">
      <c r="A69" s="228" t="s">
        <v>1706</v>
      </c>
      <c r="B69" s="206" t="s">
        <v>1707</v>
      </c>
      <c r="C69" s="206" t="s">
        <v>1708</v>
      </c>
      <c r="D69" s="192" t="s">
        <v>1709</v>
      </c>
      <c r="E69" s="193" t="s">
        <v>1710</v>
      </c>
      <c r="F69" s="192" t="s">
        <v>1774</v>
      </c>
      <c r="G69" s="193" t="s">
        <v>1775</v>
      </c>
      <c r="H69" s="229" t="s">
        <v>331</v>
      </c>
      <c r="I69" s="230"/>
      <c r="J69" s="194" t="s">
        <v>1782</v>
      </c>
      <c r="K69" s="231">
        <v>3000000</v>
      </c>
      <c r="L69" s="193" t="s">
        <v>1783</v>
      </c>
      <c r="M69" s="232">
        <v>3000000</v>
      </c>
      <c r="N69" s="194"/>
      <c r="O69" s="193"/>
      <c r="P69" s="296"/>
      <c r="Q69" s="211"/>
      <c r="R69" s="211"/>
      <c r="S69" s="211"/>
      <c r="T69" s="211"/>
      <c r="U69" s="211"/>
      <c r="V69" s="211"/>
      <c r="W69" s="211"/>
      <c r="X69" s="211"/>
      <c r="Y69" s="211"/>
      <c r="Z69" s="211"/>
    </row>
    <row r="70" spans="1:26" ht="99.95" customHeight="1">
      <c r="A70" s="194" t="s">
        <v>1706</v>
      </c>
      <c r="B70" s="193" t="s">
        <v>1707</v>
      </c>
      <c r="C70" s="193" t="s">
        <v>1708</v>
      </c>
      <c r="D70" s="193" t="s">
        <v>1788</v>
      </c>
      <c r="E70" s="193" t="s">
        <v>1789</v>
      </c>
      <c r="F70" s="193" t="s">
        <v>1805</v>
      </c>
      <c r="G70" s="193" t="s">
        <v>1806</v>
      </c>
      <c r="H70" s="229" t="s">
        <v>331</v>
      </c>
      <c r="I70" s="230"/>
      <c r="J70" s="194" t="s">
        <v>1812</v>
      </c>
      <c r="K70" s="231">
        <v>3000000</v>
      </c>
      <c r="L70" s="193" t="s">
        <v>1813</v>
      </c>
      <c r="M70" s="232">
        <v>3000000</v>
      </c>
      <c r="N70" s="194"/>
      <c r="O70" s="193"/>
      <c r="P70" s="296"/>
      <c r="Q70" s="211"/>
      <c r="R70" s="211"/>
      <c r="S70" s="211"/>
      <c r="T70" s="211"/>
      <c r="U70" s="211"/>
      <c r="V70" s="211"/>
      <c r="W70" s="211"/>
      <c r="X70" s="211"/>
      <c r="Y70" s="211"/>
      <c r="Z70" s="211"/>
    </row>
    <row r="71" spans="1:26" ht="99.95" customHeight="1">
      <c r="A71" s="228" t="s">
        <v>1706</v>
      </c>
      <c r="B71" s="206" t="s">
        <v>1707</v>
      </c>
      <c r="C71" s="206" t="s">
        <v>1708</v>
      </c>
      <c r="D71" s="192" t="s">
        <v>1820</v>
      </c>
      <c r="E71" s="193" t="s">
        <v>1821</v>
      </c>
      <c r="F71" s="192" t="s">
        <v>1822</v>
      </c>
      <c r="G71" s="193" t="s">
        <v>1823</v>
      </c>
      <c r="H71" s="229" t="s">
        <v>331</v>
      </c>
      <c r="I71" s="230"/>
      <c r="J71" s="194" t="s">
        <v>1841</v>
      </c>
      <c r="K71" s="231">
        <v>3000000</v>
      </c>
      <c r="L71" s="193" t="s">
        <v>1842</v>
      </c>
      <c r="M71" s="232">
        <v>3000000</v>
      </c>
      <c r="N71" s="194" t="s">
        <v>3209</v>
      </c>
      <c r="O71" s="193"/>
      <c r="P71" s="296"/>
      <c r="Q71" s="211"/>
      <c r="R71" s="211"/>
      <c r="S71" s="211"/>
      <c r="T71" s="211"/>
      <c r="U71" s="211"/>
      <c r="V71" s="211"/>
      <c r="W71" s="211"/>
      <c r="X71" s="211"/>
      <c r="Y71" s="211"/>
      <c r="Z71" s="211"/>
    </row>
    <row r="72" spans="1:26" ht="99.95" customHeight="1">
      <c r="A72" s="228" t="s">
        <v>1706</v>
      </c>
      <c r="B72" s="206" t="s">
        <v>1707</v>
      </c>
      <c r="C72" s="206" t="s">
        <v>1708</v>
      </c>
      <c r="D72" s="192" t="s">
        <v>1820</v>
      </c>
      <c r="E72" s="193" t="s">
        <v>1821</v>
      </c>
      <c r="F72" s="192" t="s">
        <v>1844</v>
      </c>
      <c r="G72" s="193" t="s">
        <v>1845</v>
      </c>
      <c r="H72" s="229" t="s">
        <v>331</v>
      </c>
      <c r="I72" s="230"/>
      <c r="J72" s="194" t="s">
        <v>1852</v>
      </c>
      <c r="K72" s="231">
        <v>3000000</v>
      </c>
      <c r="L72" s="193" t="s">
        <v>1853</v>
      </c>
      <c r="M72" s="232">
        <v>3000000</v>
      </c>
      <c r="N72" s="194" t="s">
        <v>3210</v>
      </c>
      <c r="O72" s="193"/>
      <c r="P72" s="296"/>
      <c r="Q72" s="211"/>
      <c r="R72" s="211"/>
      <c r="S72" s="211"/>
      <c r="T72" s="211"/>
      <c r="U72" s="211"/>
      <c r="V72" s="211"/>
      <c r="W72" s="211"/>
      <c r="X72" s="211"/>
      <c r="Y72" s="211"/>
      <c r="Z72" s="211"/>
    </row>
    <row r="73" spans="1:26" ht="99.95" customHeight="1">
      <c r="A73" s="228" t="s">
        <v>1706</v>
      </c>
      <c r="B73" s="206" t="s">
        <v>1707</v>
      </c>
      <c r="C73" s="206" t="s">
        <v>1708</v>
      </c>
      <c r="D73" s="192" t="s">
        <v>1820</v>
      </c>
      <c r="E73" s="193" t="s">
        <v>1821</v>
      </c>
      <c r="F73" s="192" t="s">
        <v>1863</v>
      </c>
      <c r="G73" s="193" t="s">
        <v>1864</v>
      </c>
      <c r="H73" s="229" t="s">
        <v>1872</v>
      </c>
      <c r="I73" s="230"/>
      <c r="J73" s="194" t="s">
        <v>1873</v>
      </c>
      <c r="K73" s="231">
        <v>3000000</v>
      </c>
      <c r="L73" s="193" t="s">
        <v>1874</v>
      </c>
      <c r="M73" s="232">
        <v>3000000</v>
      </c>
      <c r="N73" s="194" t="s">
        <v>3211</v>
      </c>
      <c r="O73" s="193"/>
      <c r="P73" s="296"/>
      <c r="Q73" s="211"/>
      <c r="R73" s="211"/>
      <c r="S73" s="211"/>
      <c r="T73" s="211"/>
      <c r="U73" s="211"/>
      <c r="V73" s="211"/>
      <c r="W73" s="211"/>
      <c r="X73" s="211"/>
      <c r="Y73" s="211"/>
      <c r="Z73" s="211"/>
    </row>
    <row r="74" spans="1:26" ht="99.95" customHeight="1">
      <c r="A74" s="228" t="s">
        <v>1965</v>
      </c>
      <c r="B74" s="206" t="s">
        <v>1966</v>
      </c>
      <c r="C74" s="206" t="s">
        <v>1967</v>
      </c>
      <c r="D74" s="192" t="s">
        <v>1968</v>
      </c>
      <c r="E74" s="193" t="s">
        <v>1969</v>
      </c>
      <c r="F74" s="192" t="s">
        <v>1970</v>
      </c>
      <c r="G74" s="193" t="s">
        <v>1971</v>
      </c>
      <c r="H74" s="229" t="s">
        <v>1872</v>
      </c>
      <c r="I74" s="230"/>
      <c r="J74" s="194" t="s">
        <v>1984</v>
      </c>
      <c r="K74" s="231">
        <v>3000000</v>
      </c>
      <c r="L74" s="193" t="s">
        <v>1985</v>
      </c>
      <c r="M74" s="232">
        <v>3000000</v>
      </c>
      <c r="N74" s="194"/>
      <c r="O74" s="193"/>
      <c r="P74" s="296"/>
      <c r="Q74" s="211"/>
      <c r="R74" s="211"/>
      <c r="S74" s="211"/>
      <c r="T74" s="211"/>
      <c r="U74" s="211"/>
      <c r="V74" s="211"/>
      <c r="W74" s="211"/>
      <c r="X74" s="211"/>
      <c r="Y74" s="211"/>
      <c r="Z74" s="211"/>
    </row>
    <row r="75" spans="1:26" ht="99.95" customHeight="1">
      <c r="A75" s="228" t="s">
        <v>2017</v>
      </c>
      <c r="B75" s="206" t="s">
        <v>2018</v>
      </c>
      <c r="C75" s="206" t="s">
        <v>2019</v>
      </c>
      <c r="D75" s="192" t="s">
        <v>2020</v>
      </c>
      <c r="E75" s="193" t="s">
        <v>2021</v>
      </c>
      <c r="F75" s="192" t="s">
        <v>2022</v>
      </c>
      <c r="G75" s="193" t="s">
        <v>2023</v>
      </c>
      <c r="H75" s="229" t="s">
        <v>1872</v>
      </c>
      <c r="I75" s="230"/>
      <c r="J75" s="194" t="s">
        <v>2042</v>
      </c>
      <c r="K75" s="231">
        <v>3000000</v>
      </c>
      <c r="L75" s="193" t="s">
        <v>2043</v>
      </c>
      <c r="M75" s="232">
        <v>3000000</v>
      </c>
      <c r="N75" s="194"/>
      <c r="O75" s="193"/>
      <c r="P75" s="296"/>
      <c r="Q75" s="211"/>
      <c r="R75" s="211"/>
      <c r="S75" s="211"/>
      <c r="T75" s="211"/>
      <c r="U75" s="211"/>
      <c r="V75" s="211"/>
      <c r="W75" s="211"/>
      <c r="X75" s="211"/>
      <c r="Y75" s="211"/>
      <c r="Z75" s="211"/>
    </row>
    <row r="76" spans="1:26" ht="99.95" customHeight="1">
      <c r="A76" s="228" t="s">
        <v>2017</v>
      </c>
      <c r="B76" s="206" t="s">
        <v>2018</v>
      </c>
      <c r="C76" s="206" t="s">
        <v>2019</v>
      </c>
      <c r="D76" s="192" t="s">
        <v>2045</v>
      </c>
      <c r="E76" s="193" t="s">
        <v>2046</v>
      </c>
      <c r="F76" s="192" t="s">
        <v>2047</v>
      </c>
      <c r="G76" s="193" t="s">
        <v>2048</v>
      </c>
      <c r="H76" s="229" t="s">
        <v>1872</v>
      </c>
      <c r="I76" s="230"/>
      <c r="J76" s="194" t="s">
        <v>2058</v>
      </c>
      <c r="K76" s="231">
        <v>3000000</v>
      </c>
      <c r="L76" s="193" t="s">
        <v>2059</v>
      </c>
      <c r="M76" s="232">
        <v>3000000</v>
      </c>
      <c r="N76" s="194"/>
      <c r="O76" s="193"/>
      <c r="P76" s="296"/>
      <c r="Q76" s="211"/>
      <c r="R76" s="211"/>
      <c r="S76" s="211"/>
      <c r="T76" s="211"/>
      <c r="U76" s="211"/>
      <c r="V76" s="211"/>
      <c r="W76" s="211"/>
      <c r="X76" s="211"/>
      <c r="Y76" s="211"/>
      <c r="Z76" s="211"/>
    </row>
    <row r="77" spans="1:26" ht="99.95" customHeight="1">
      <c r="A77" s="228" t="s">
        <v>2017</v>
      </c>
      <c r="B77" s="206" t="s">
        <v>2018</v>
      </c>
      <c r="C77" s="206" t="s">
        <v>2060</v>
      </c>
      <c r="D77" s="192" t="s">
        <v>2061</v>
      </c>
      <c r="E77" s="193" t="s">
        <v>2062</v>
      </c>
      <c r="F77" s="192" t="s">
        <v>2063</v>
      </c>
      <c r="G77" s="193" t="s">
        <v>2064</v>
      </c>
      <c r="H77" s="229" t="s">
        <v>1872</v>
      </c>
      <c r="I77" s="230"/>
      <c r="J77" s="194" t="s">
        <v>2077</v>
      </c>
      <c r="K77" s="231">
        <v>3000000</v>
      </c>
      <c r="L77" s="193" t="s">
        <v>2078</v>
      </c>
      <c r="M77" s="232">
        <v>3000000</v>
      </c>
      <c r="N77" s="194" t="s">
        <v>3212</v>
      </c>
      <c r="O77" s="456" t="s">
        <v>3213</v>
      </c>
      <c r="P77" s="296"/>
      <c r="Q77" s="211"/>
      <c r="R77" s="211"/>
      <c r="S77" s="211"/>
      <c r="T77" s="211"/>
      <c r="U77" s="211"/>
      <c r="V77" s="211"/>
      <c r="W77" s="211"/>
      <c r="X77" s="211"/>
      <c r="Y77" s="211"/>
      <c r="Z77" s="211"/>
    </row>
    <row r="78" spans="1:26" ht="99.95" customHeight="1">
      <c r="A78" s="228" t="s">
        <v>2017</v>
      </c>
      <c r="B78" s="206" t="s">
        <v>2018</v>
      </c>
      <c r="C78" s="206" t="s">
        <v>2060</v>
      </c>
      <c r="D78" s="192" t="s">
        <v>2061</v>
      </c>
      <c r="E78" s="193" t="s">
        <v>2062</v>
      </c>
      <c r="F78" s="192" t="s">
        <v>2079</v>
      </c>
      <c r="G78" s="193" t="s">
        <v>3214</v>
      </c>
      <c r="H78" s="229" t="s">
        <v>331</v>
      </c>
      <c r="I78" s="230"/>
      <c r="J78" s="194" t="s">
        <v>2098</v>
      </c>
      <c r="K78" s="231">
        <v>3000000</v>
      </c>
      <c r="L78" s="193" t="s">
        <v>2099</v>
      </c>
      <c r="M78" s="232">
        <v>3000000</v>
      </c>
      <c r="N78" s="194" t="s">
        <v>3215</v>
      </c>
      <c r="O78" s="193" t="s">
        <v>3216</v>
      </c>
      <c r="P78" s="296"/>
      <c r="Q78" s="211"/>
      <c r="R78" s="211"/>
      <c r="S78" s="211"/>
      <c r="T78" s="211"/>
      <c r="U78" s="211"/>
      <c r="V78" s="211"/>
      <c r="W78" s="211"/>
      <c r="X78" s="211"/>
      <c r="Y78" s="211"/>
      <c r="Z78" s="211"/>
    </row>
    <row r="79" spans="1:26" ht="99.95" customHeight="1">
      <c r="A79" s="228" t="s">
        <v>2112</v>
      </c>
      <c r="B79" s="206" t="s">
        <v>2113</v>
      </c>
      <c r="C79" s="206" t="s">
        <v>2121</v>
      </c>
      <c r="D79" s="192" t="s">
        <v>2122</v>
      </c>
      <c r="E79" s="193" t="s">
        <v>2123</v>
      </c>
      <c r="F79" s="192" t="s">
        <v>2124</v>
      </c>
      <c r="G79" s="193" t="s">
        <v>2125</v>
      </c>
      <c r="H79" s="229" t="s">
        <v>331</v>
      </c>
      <c r="I79" s="230"/>
      <c r="J79" s="194" t="s">
        <v>2131</v>
      </c>
      <c r="K79" s="231">
        <v>2000000</v>
      </c>
      <c r="L79" s="193" t="s">
        <v>2132</v>
      </c>
      <c r="M79" s="232">
        <v>3000000</v>
      </c>
      <c r="N79" s="194" t="s">
        <v>3217</v>
      </c>
      <c r="O79" s="193"/>
      <c r="P79" s="296"/>
      <c r="Q79" s="211"/>
      <c r="R79" s="211"/>
      <c r="S79" s="211"/>
      <c r="T79" s="211"/>
      <c r="U79" s="211"/>
      <c r="V79" s="211"/>
      <c r="W79" s="211"/>
      <c r="X79" s="211"/>
      <c r="Y79" s="211"/>
      <c r="Z79" s="211"/>
    </row>
    <row r="80" spans="1:26" ht="99.95" customHeight="1">
      <c r="A80" s="228" t="s">
        <v>2112</v>
      </c>
      <c r="B80" s="206" t="s">
        <v>2113</v>
      </c>
      <c r="C80" s="206" t="s">
        <v>2121</v>
      </c>
      <c r="D80" s="192" t="s">
        <v>2135</v>
      </c>
      <c r="E80" s="193" t="s">
        <v>2136</v>
      </c>
      <c r="F80" s="192" t="s">
        <v>2137</v>
      </c>
      <c r="G80" s="193" t="s">
        <v>2138</v>
      </c>
      <c r="H80" s="229" t="s">
        <v>331</v>
      </c>
      <c r="I80" s="230"/>
      <c r="J80" s="362" t="s">
        <v>2159</v>
      </c>
      <c r="K80" s="231">
        <v>2000000</v>
      </c>
      <c r="L80" s="311" t="s">
        <v>2160</v>
      </c>
      <c r="M80" s="232">
        <v>3000000</v>
      </c>
      <c r="N80" s="194" t="s">
        <v>3218</v>
      </c>
      <c r="O80" s="469" t="s">
        <v>3216</v>
      </c>
      <c r="P80" s="296"/>
      <c r="Q80" s="211"/>
      <c r="R80" s="211"/>
      <c r="S80" s="211"/>
      <c r="T80" s="211"/>
      <c r="U80" s="211"/>
      <c r="V80" s="211"/>
      <c r="W80" s="211"/>
      <c r="X80" s="211"/>
      <c r="Y80" s="211"/>
      <c r="Z80" s="211"/>
    </row>
    <row r="81" spans="1:26" ht="99.95" customHeight="1">
      <c r="A81" s="228" t="s">
        <v>2184</v>
      </c>
      <c r="B81" s="206" t="s">
        <v>2185</v>
      </c>
      <c r="C81" s="206" t="s">
        <v>2214</v>
      </c>
      <c r="D81" s="192" t="s">
        <v>2187</v>
      </c>
      <c r="E81" s="193" t="s">
        <v>2188</v>
      </c>
      <c r="F81" s="192" t="s">
        <v>2215</v>
      </c>
      <c r="G81" s="193" t="s">
        <v>2216</v>
      </c>
      <c r="H81" s="229" t="s">
        <v>331</v>
      </c>
      <c r="I81" s="230"/>
      <c r="J81" s="194" t="s">
        <v>2222</v>
      </c>
      <c r="K81" s="341">
        <v>3000000</v>
      </c>
      <c r="L81" s="193" t="s">
        <v>2223</v>
      </c>
      <c r="M81" s="232">
        <v>5000000</v>
      </c>
      <c r="N81" s="194" t="s">
        <v>3219</v>
      </c>
      <c r="O81" s="193"/>
      <c r="P81" s="296"/>
      <c r="Q81" s="211"/>
      <c r="R81" s="211"/>
      <c r="S81" s="211"/>
      <c r="T81" s="211"/>
      <c r="U81" s="211"/>
      <c r="V81" s="211"/>
      <c r="W81" s="211"/>
      <c r="X81" s="211"/>
      <c r="Y81" s="211"/>
      <c r="Z81" s="211"/>
    </row>
    <row r="82" spans="1:26" ht="99.95" customHeight="1">
      <c r="A82" s="243" t="s">
        <v>2184</v>
      </c>
      <c r="B82" s="244" t="s">
        <v>2185</v>
      </c>
      <c r="C82" s="244" t="s">
        <v>2214</v>
      </c>
      <c r="D82" s="198" t="s">
        <v>2187</v>
      </c>
      <c r="E82" s="201" t="s">
        <v>2188</v>
      </c>
      <c r="F82" s="198" t="s">
        <v>2248</v>
      </c>
      <c r="G82" s="201" t="s">
        <v>2249</v>
      </c>
      <c r="H82" s="245" t="s">
        <v>331</v>
      </c>
      <c r="I82" s="246"/>
      <c r="J82" s="247" t="s">
        <v>2256</v>
      </c>
      <c r="K82" s="381">
        <v>2000000</v>
      </c>
      <c r="L82" s="201" t="s">
        <v>2257</v>
      </c>
      <c r="M82" s="249">
        <v>3000000</v>
      </c>
      <c r="N82" s="247" t="s">
        <v>3220</v>
      </c>
      <c r="O82" s="201"/>
      <c r="P82" s="298"/>
      <c r="Q82" s="211"/>
      <c r="R82" s="211"/>
      <c r="S82" s="211"/>
      <c r="T82" s="211"/>
      <c r="U82" s="211"/>
      <c r="V82" s="211"/>
      <c r="W82" s="211"/>
      <c r="X82" s="211"/>
      <c r="Y82" s="211"/>
      <c r="Z82" s="211"/>
    </row>
    <row r="83" spans="1:26" ht="15.75" customHeight="1">
      <c r="A83" s="288"/>
      <c r="B83" s="288"/>
      <c r="C83" s="288"/>
      <c r="D83" s="288"/>
      <c r="E83" s="288"/>
      <c r="F83" s="288"/>
      <c r="G83" s="288"/>
      <c r="H83" s="289"/>
      <c r="I83" s="289"/>
      <c r="J83" s="288"/>
      <c r="K83" s="288"/>
      <c r="L83" s="288"/>
      <c r="M83" s="434"/>
      <c r="N83" s="288"/>
      <c r="O83" s="288"/>
      <c r="P83" s="288"/>
      <c r="Q83" s="211"/>
      <c r="R83" s="211"/>
      <c r="S83" s="211"/>
      <c r="T83" s="211"/>
      <c r="U83" s="211"/>
      <c r="V83" s="211"/>
      <c r="W83" s="211"/>
      <c r="X83" s="211"/>
      <c r="Y83" s="211"/>
      <c r="Z83" s="211"/>
    </row>
    <row r="84" spans="1:26" ht="15.75" customHeight="1">
      <c r="A84" s="288"/>
      <c r="B84" s="288"/>
      <c r="C84" s="288"/>
      <c r="D84" s="288"/>
      <c r="E84" s="288"/>
      <c r="F84" s="288"/>
      <c r="G84" s="288"/>
      <c r="H84" s="289"/>
      <c r="I84" s="289"/>
      <c r="J84" s="202"/>
      <c r="K84" s="436"/>
      <c r="L84" s="202"/>
      <c r="M84" s="436"/>
      <c r="N84" s="202"/>
      <c r="O84" s="202"/>
      <c r="P84" s="202"/>
      <c r="Q84" s="211"/>
      <c r="R84" s="211"/>
      <c r="S84" s="211"/>
      <c r="T84" s="211"/>
      <c r="U84" s="211"/>
      <c r="V84" s="211"/>
      <c r="W84" s="211"/>
      <c r="X84" s="211"/>
      <c r="Y84" s="211"/>
      <c r="Z84" s="211"/>
    </row>
    <row r="85" spans="1:26" ht="15.75" customHeight="1">
      <c r="A85" s="211"/>
      <c r="B85" s="211"/>
      <c r="C85" s="211"/>
      <c r="D85" s="211"/>
      <c r="E85" s="211"/>
      <c r="F85" s="211"/>
      <c r="G85" s="211"/>
      <c r="H85" s="211"/>
      <c r="I85" s="211"/>
      <c r="J85" s="211"/>
      <c r="K85" s="211"/>
      <c r="L85" s="211"/>
      <c r="M85" s="211"/>
      <c r="N85" s="211"/>
      <c r="O85" s="211"/>
      <c r="P85" s="211"/>
      <c r="Q85" s="211"/>
      <c r="R85" s="211"/>
      <c r="S85" s="211"/>
      <c r="T85" s="211"/>
      <c r="U85" s="211"/>
      <c r="V85" s="211"/>
      <c r="W85" s="211"/>
      <c r="X85" s="211"/>
      <c r="Y85" s="211"/>
      <c r="Z85" s="211"/>
    </row>
    <row r="86" spans="1:26" ht="15.75" customHeight="1">
      <c r="A86" s="211"/>
      <c r="B86" s="211"/>
      <c r="C86" s="211"/>
      <c r="D86" s="211"/>
      <c r="E86" s="211"/>
      <c r="F86" s="211"/>
      <c r="G86" s="211"/>
      <c r="H86" s="211"/>
      <c r="I86" s="211"/>
      <c r="J86" s="211"/>
      <c r="K86" s="211"/>
      <c r="L86" s="211"/>
      <c r="M86" s="211"/>
      <c r="N86" s="211"/>
      <c r="O86" s="211"/>
      <c r="P86" s="211"/>
      <c r="Q86" s="211"/>
      <c r="R86" s="211"/>
      <c r="S86" s="211"/>
      <c r="T86" s="211"/>
      <c r="U86" s="211"/>
      <c r="V86" s="211"/>
      <c r="W86" s="211"/>
      <c r="X86" s="211"/>
      <c r="Y86" s="211"/>
      <c r="Z86" s="211"/>
    </row>
    <row r="87" spans="1:26" ht="15.75" customHeight="1">
      <c r="A87" s="211"/>
      <c r="B87" s="211"/>
      <c r="C87" s="211"/>
      <c r="D87" s="211"/>
      <c r="E87" s="211"/>
      <c r="F87" s="211"/>
      <c r="G87" s="211"/>
      <c r="H87" s="211"/>
      <c r="I87" s="211"/>
      <c r="J87" s="211"/>
      <c r="K87" s="211"/>
      <c r="L87" s="211"/>
      <c r="M87" s="211"/>
      <c r="N87" s="211"/>
      <c r="O87" s="211"/>
      <c r="P87" s="211"/>
      <c r="Q87" s="211"/>
      <c r="R87" s="211"/>
      <c r="S87" s="211"/>
      <c r="T87" s="211"/>
      <c r="U87" s="211"/>
      <c r="V87" s="211"/>
      <c r="W87" s="211"/>
      <c r="X87" s="211"/>
      <c r="Y87" s="211"/>
      <c r="Z87" s="211"/>
    </row>
    <row r="88" spans="1:26" ht="15.75" customHeight="1">
      <c r="A88" s="211"/>
      <c r="B88" s="211"/>
      <c r="C88" s="211"/>
      <c r="D88" s="211"/>
      <c r="E88" s="211"/>
      <c r="F88" s="211"/>
      <c r="G88" s="211"/>
      <c r="H88" s="211"/>
      <c r="I88" s="211"/>
      <c r="J88" s="211"/>
      <c r="K88" s="211"/>
      <c r="L88" s="211"/>
      <c r="M88" s="211"/>
      <c r="N88" s="211"/>
      <c r="O88" s="211"/>
      <c r="P88" s="211"/>
      <c r="Q88" s="211"/>
      <c r="R88" s="211"/>
      <c r="S88" s="211"/>
      <c r="T88" s="211"/>
      <c r="U88" s="211"/>
      <c r="V88" s="211"/>
      <c r="W88" s="211"/>
      <c r="X88" s="211"/>
      <c r="Y88" s="211"/>
      <c r="Z88" s="211"/>
    </row>
    <row r="89" spans="1:26" ht="15.75" customHeight="1">
      <c r="A89" s="211"/>
      <c r="B89" s="211"/>
      <c r="C89" s="211"/>
      <c r="D89" s="211"/>
      <c r="E89" s="211"/>
      <c r="F89" s="211"/>
      <c r="G89" s="211"/>
      <c r="H89" s="211"/>
      <c r="I89" s="211"/>
      <c r="J89" s="211"/>
      <c r="K89" s="211"/>
      <c r="L89" s="211"/>
      <c r="M89" s="211"/>
      <c r="N89" s="211"/>
      <c r="O89" s="211"/>
      <c r="P89" s="211"/>
      <c r="Q89" s="211"/>
      <c r="R89" s="211"/>
      <c r="S89" s="211"/>
      <c r="T89" s="211"/>
      <c r="U89" s="211"/>
      <c r="V89" s="211"/>
      <c r="W89" s="211"/>
      <c r="X89" s="211"/>
      <c r="Y89" s="211"/>
      <c r="Z89" s="211"/>
    </row>
    <row r="90" spans="1:26" ht="15.75" customHeight="1">
      <c r="A90" s="211"/>
      <c r="B90" s="211"/>
      <c r="C90" s="211"/>
      <c r="D90" s="211"/>
      <c r="E90" s="211"/>
      <c r="F90" s="211"/>
      <c r="G90" s="211"/>
      <c r="H90" s="211"/>
      <c r="I90" s="211"/>
      <c r="J90" s="211"/>
      <c r="K90" s="211"/>
      <c r="L90" s="211"/>
      <c r="M90" s="211"/>
      <c r="N90" s="211"/>
      <c r="O90" s="211"/>
      <c r="P90" s="211"/>
      <c r="Q90" s="211"/>
      <c r="R90" s="211"/>
      <c r="S90" s="211"/>
      <c r="T90" s="211"/>
      <c r="U90" s="211"/>
      <c r="V90" s="211"/>
      <c r="W90" s="211"/>
      <c r="X90" s="211"/>
      <c r="Y90" s="211"/>
      <c r="Z90" s="211"/>
    </row>
    <row r="91" spans="1:26" ht="15.75" customHeight="1">
      <c r="A91" s="211"/>
      <c r="B91" s="211"/>
      <c r="C91" s="211"/>
      <c r="D91" s="211"/>
      <c r="E91" s="211"/>
      <c r="F91" s="211"/>
      <c r="G91" s="211"/>
      <c r="H91" s="211"/>
      <c r="I91" s="211"/>
      <c r="J91" s="211"/>
      <c r="K91" s="211"/>
      <c r="L91" s="211"/>
      <c r="M91" s="211"/>
      <c r="N91" s="211"/>
      <c r="O91" s="211"/>
      <c r="P91" s="211"/>
      <c r="Q91" s="211"/>
      <c r="R91" s="211"/>
      <c r="S91" s="211"/>
      <c r="T91" s="211"/>
      <c r="U91" s="211"/>
      <c r="V91" s="211"/>
      <c r="W91" s="211"/>
      <c r="X91" s="211"/>
      <c r="Y91" s="211"/>
      <c r="Z91" s="211"/>
    </row>
    <row r="92" spans="1:26" ht="15.75" customHeight="1">
      <c r="A92" s="211"/>
      <c r="B92" s="211"/>
      <c r="C92" s="211"/>
      <c r="D92" s="211"/>
      <c r="E92" s="211"/>
      <c r="F92" s="211"/>
      <c r="G92" s="211"/>
      <c r="H92" s="211"/>
      <c r="I92" s="211"/>
      <c r="J92" s="211"/>
      <c r="K92" s="211"/>
      <c r="L92" s="211"/>
      <c r="M92" s="211"/>
      <c r="N92" s="211"/>
      <c r="O92" s="211"/>
      <c r="P92" s="211"/>
      <c r="Q92" s="211"/>
      <c r="R92" s="211"/>
      <c r="S92" s="211"/>
      <c r="T92" s="211"/>
      <c r="U92" s="211"/>
      <c r="V92" s="211"/>
      <c r="W92" s="211"/>
      <c r="X92" s="211"/>
      <c r="Y92" s="211"/>
      <c r="Z92" s="211"/>
    </row>
    <row r="93" spans="1:26" ht="15.75" customHeight="1">
      <c r="A93" s="211"/>
      <c r="B93" s="211"/>
      <c r="C93" s="211"/>
      <c r="D93" s="211"/>
      <c r="E93" s="211"/>
      <c r="F93" s="211"/>
      <c r="G93" s="211"/>
      <c r="H93" s="211"/>
      <c r="I93" s="211"/>
      <c r="J93" s="211"/>
      <c r="K93" s="211"/>
      <c r="L93" s="211"/>
      <c r="M93" s="211"/>
      <c r="N93" s="211"/>
      <c r="O93" s="211"/>
      <c r="P93" s="211"/>
      <c r="Q93" s="211"/>
      <c r="R93" s="211"/>
      <c r="S93" s="211"/>
      <c r="T93" s="211"/>
      <c r="U93" s="211"/>
      <c r="V93" s="211"/>
      <c r="W93" s="211"/>
      <c r="X93" s="211"/>
      <c r="Y93" s="211"/>
      <c r="Z93" s="211"/>
    </row>
    <row r="94" spans="1:26" ht="15.75" customHeight="1">
      <c r="A94" s="211"/>
      <c r="B94" s="211"/>
      <c r="C94" s="211"/>
      <c r="D94" s="211"/>
      <c r="E94" s="211"/>
      <c r="F94" s="211"/>
      <c r="G94" s="211"/>
      <c r="H94" s="211"/>
      <c r="I94" s="211"/>
      <c r="J94" s="211"/>
      <c r="K94" s="211"/>
      <c r="L94" s="211"/>
      <c r="M94" s="211"/>
      <c r="N94" s="211"/>
      <c r="O94" s="211"/>
      <c r="P94" s="211"/>
      <c r="Q94" s="211"/>
      <c r="R94" s="211"/>
      <c r="S94" s="211"/>
      <c r="T94" s="211"/>
      <c r="U94" s="211"/>
      <c r="V94" s="211"/>
      <c r="W94" s="211"/>
      <c r="X94" s="211"/>
      <c r="Y94" s="211"/>
      <c r="Z94" s="211"/>
    </row>
    <row r="95" spans="1:26" ht="15.75" customHeight="1">
      <c r="A95" s="211"/>
      <c r="B95" s="211"/>
      <c r="C95" s="211"/>
      <c r="D95" s="211"/>
      <c r="E95" s="211"/>
      <c r="F95" s="211"/>
      <c r="G95" s="211"/>
      <c r="H95" s="211"/>
      <c r="I95" s="211"/>
      <c r="J95" s="211"/>
      <c r="K95" s="211"/>
      <c r="L95" s="211"/>
      <c r="M95" s="211"/>
      <c r="N95" s="211"/>
      <c r="O95" s="211"/>
      <c r="P95" s="211"/>
      <c r="Q95" s="211"/>
      <c r="R95" s="211"/>
      <c r="S95" s="211"/>
      <c r="T95" s="211"/>
      <c r="U95" s="211"/>
      <c r="V95" s="211"/>
      <c r="W95" s="211"/>
      <c r="X95" s="211"/>
      <c r="Y95" s="211"/>
      <c r="Z95" s="211"/>
    </row>
    <row r="96" spans="1:26" ht="15.75" customHeight="1">
      <c r="A96" s="211"/>
      <c r="B96" s="211"/>
      <c r="C96" s="211"/>
      <c r="D96" s="211"/>
      <c r="E96" s="211"/>
      <c r="F96" s="211"/>
      <c r="G96" s="211"/>
      <c r="H96" s="211"/>
      <c r="I96" s="211"/>
      <c r="J96" s="211"/>
      <c r="K96" s="211"/>
      <c r="L96" s="211"/>
      <c r="M96" s="211"/>
      <c r="N96" s="211"/>
      <c r="O96" s="211"/>
      <c r="P96" s="211"/>
      <c r="Q96" s="211"/>
      <c r="R96" s="211"/>
      <c r="S96" s="211"/>
      <c r="T96" s="211"/>
      <c r="U96" s="211"/>
      <c r="V96" s="211"/>
      <c r="W96" s="211"/>
      <c r="X96" s="211"/>
      <c r="Y96" s="211"/>
      <c r="Z96" s="211"/>
    </row>
    <row r="97" spans="1:26" ht="15.75" customHeight="1">
      <c r="A97" s="211"/>
      <c r="B97" s="211"/>
      <c r="C97" s="211"/>
      <c r="D97" s="211"/>
      <c r="E97" s="211"/>
      <c r="F97" s="211"/>
      <c r="G97" s="211"/>
      <c r="H97" s="211"/>
      <c r="I97" s="211"/>
      <c r="J97" s="211"/>
      <c r="K97" s="211"/>
      <c r="L97" s="211"/>
      <c r="M97" s="211"/>
      <c r="N97" s="211"/>
      <c r="O97" s="211"/>
      <c r="P97" s="211"/>
      <c r="Q97" s="211"/>
      <c r="R97" s="211"/>
      <c r="S97" s="211"/>
      <c r="T97" s="211"/>
      <c r="U97" s="211"/>
      <c r="V97" s="211"/>
      <c r="W97" s="211"/>
      <c r="X97" s="211"/>
      <c r="Y97" s="211"/>
      <c r="Z97" s="211"/>
    </row>
    <row r="98" spans="1:26" ht="15.75" customHeight="1">
      <c r="A98" s="211"/>
      <c r="B98" s="211"/>
      <c r="C98" s="211"/>
      <c r="D98" s="211"/>
      <c r="E98" s="211"/>
      <c r="F98" s="211"/>
      <c r="G98" s="211"/>
      <c r="H98" s="211"/>
      <c r="I98" s="211"/>
      <c r="J98" s="211"/>
      <c r="K98" s="211"/>
      <c r="L98" s="211"/>
      <c r="M98" s="211"/>
      <c r="N98" s="211"/>
      <c r="O98" s="211"/>
      <c r="P98" s="211"/>
      <c r="Q98" s="211"/>
      <c r="R98" s="211"/>
      <c r="S98" s="211"/>
      <c r="T98" s="211"/>
      <c r="U98" s="211"/>
      <c r="V98" s="211"/>
      <c r="W98" s="211"/>
      <c r="X98" s="211"/>
      <c r="Y98" s="211"/>
      <c r="Z98" s="211"/>
    </row>
    <row r="99" spans="1:26" ht="15.75" customHeight="1">
      <c r="A99" s="211"/>
      <c r="B99" s="211"/>
      <c r="C99" s="211"/>
      <c r="D99" s="211"/>
      <c r="E99" s="211"/>
      <c r="F99" s="211"/>
      <c r="G99" s="211"/>
      <c r="H99" s="211"/>
      <c r="I99" s="211"/>
      <c r="J99" s="211"/>
      <c r="K99" s="211"/>
      <c r="L99" s="211"/>
      <c r="M99" s="211"/>
      <c r="N99" s="211"/>
      <c r="O99" s="211"/>
      <c r="P99" s="211"/>
      <c r="Q99" s="211"/>
      <c r="R99" s="211"/>
      <c r="S99" s="211"/>
      <c r="T99" s="211"/>
      <c r="U99" s="211"/>
      <c r="V99" s="211"/>
      <c r="W99" s="211"/>
      <c r="X99" s="211"/>
      <c r="Y99" s="211"/>
      <c r="Z99" s="211"/>
    </row>
    <row r="100" spans="1:26" ht="15.75" customHeight="1">
      <c r="A100" s="211"/>
      <c r="B100" s="211"/>
      <c r="C100" s="211"/>
      <c r="D100" s="211"/>
      <c r="E100" s="211"/>
      <c r="F100" s="211"/>
      <c r="G100" s="211"/>
      <c r="H100" s="211"/>
      <c r="I100" s="211"/>
      <c r="J100" s="211"/>
      <c r="K100" s="211"/>
      <c r="L100" s="211"/>
      <c r="M100" s="211"/>
      <c r="N100" s="211"/>
      <c r="O100" s="211"/>
      <c r="P100" s="211"/>
      <c r="Q100" s="211"/>
      <c r="R100" s="211"/>
      <c r="S100" s="211"/>
      <c r="T100" s="211"/>
      <c r="U100" s="211"/>
      <c r="V100" s="211"/>
      <c r="W100" s="211"/>
      <c r="X100" s="211"/>
      <c r="Y100" s="211"/>
      <c r="Z100" s="211"/>
    </row>
    <row r="101" spans="1:26" ht="15.75" customHeight="1">
      <c r="A101" s="211"/>
      <c r="B101" s="211"/>
      <c r="C101" s="211"/>
      <c r="D101" s="211"/>
      <c r="E101" s="211"/>
      <c r="F101" s="211"/>
      <c r="G101" s="211"/>
      <c r="H101" s="211"/>
      <c r="I101" s="211"/>
      <c r="J101" s="211"/>
      <c r="K101" s="211"/>
      <c r="L101" s="211"/>
      <c r="M101" s="211"/>
      <c r="N101" s="211"/>
      <c r="O101" s="211"/>
      <c r="P101" s="211"/>
      <c r="Q101" s="211"/>
      <c r="R101" s="211"/>
      <c r="S101" s="211"/>
      <c r="T101" s="211"/>
      <c r="U101" s="211"/>
      <c r="V101" s="211"/>
      <c r="W101" s="211"/>
      <c r="X101" s="211"/>
      <c r="Y101" s="211"/>
      <c r="Z101" s="211"/>
    </row>
    <row r="102" spans="1:26" ht="15.75" customHeight="1">
      <c r="A102" s="211"/>
      <c r="B102" s="211"/>
      <c r="C102" s="211"/>
      <c r="D102" s="211"/>
      <c r="E102" s="211"/>
      <c r="F102" s="211"/>
      <c r="G102" s="211"/>
      <c r="H102" s="211"/>
      <c r="I102" s="211"/>
      <c r="J102" s="211"/>
      <c r="K102" s="211"/>
      <c r="L102" s="211"/>
      <c r="M102" s="211"/>
      <c r="N102" s="211"/>
      <c r="O102" s="211"/>
      <c r="P102" s="211"/>
      <c r="Q102" s="211"/>
      <c r="R102" s="211"/>
      <c r="S102" s="211"/>
      <c r="T102" s="211"/>
      <c r="U102" s="211"/>
      <c r="V102" s="211"/>
      <c r="W102" s="211"/>
      <c r="X102" s="211"/>
      <c r="Y102" s="211"/>
      <c r="Z102" s="211"/>
    </row>
    <row r="103" spans="1:26" ht="15.75" customHeight="1">
      <c r="A103" s="211"/>
      <c r="B103" s="211"/>
      <c r="C103" s="211"/>
      <c r="D103" s="211"/>
      <c r="E103" s="211"/>
      <c r="F103" s="211"/>
      <c r="G103" s="211"/>
      <c r="H103" s="211"/>
      <c r="I103" s="211"/>
      <c r="J103" s="211"/>
      <c r="K103" s="211"/>
      <c r="L103" s="211"/>
      <c r="M103" s="211"/>
      <c r="N103" s="211"/>
      <c r="O103" s="211"/>
      <c r="P103" s="211"/>
      <c r="Q103" s="211"/>
      <c r="R103" s="211"/>
      <c r="S103" s="211"/>
      <c r="T103" s="211"/>
      <c r="U103" s="211"/>
      <c r="V103" s="211"/>
      <c r="W103" s="211"/>
      <c r="X103" s="211"/>
      <c r="Y103" s="211"/>
      <c r="Z103" s="211"/>
    </row>
    <row r="104" spans="1:26" ht="15.75" customHeight="1">
      <c r="A104" s="211"/>
      <c r="B104" s="211"/>
      <c r="C104" s="211"/>
      <c r="D104" s="211"/>
      <c r="E104" s="211"/>
      <c r="F104" s="211"/>
      <c r="G104" s="211"/>
      <c r="H104" s="211"/>
      <c r="I104" s="211"/>
      <c r="J104" s="211"/>
      <c r="K104" s="211"/>
      <c r="L104" s="211"/>
      <c r="M104" s="211"/>
      <c r="N104" s="211"/>
      <c r="O104" s="211"/>
      <c r="P104" s="211"/>
      <c r="Q104" s="211"/>
      <c r="R104" s="211"/>
      <c r="S104" s="211"/>
      <c r="T104" s="211"/>
      <c r="U104" s="211"/>
      <c r="V104" s="211"/>
      <c r="W104" s="211"/>
      <c r="X104" s="211"/>
      <c r="Y104" s="211"/>
      <c r="Z104" s="211"/>
    </row>
    <row r="105" spans="1:26" ht="15.75" customHeight="1">
      <c r="A105" s="211"/>
      <c r="B105" s="211"/>
      <c r="C105" s="211"/>
      <c r="D105" s="211"/>
      <c r="E105" s="211"/>
      <c r="F105" s="211"/>
      <c r="G105" s="211"/>
      <c r="H105" s="211"/>
      <c r="I105" s="211"/>
      <c r="J105" s="211"/>
      <c r="K105" s="211"/>
      <c r="L105" s="211"/>
      <c r="M105" s="211"/>
      <c r="N105" s="211"/>
      <c r="O105" s="211"/>
      <c r="P105" s="211"/>
      <c r="Q105" s="211"/>
      <c r="R105" s="211"/>
      <c r="S105" s="211"/>
      <c r="T105" s="211"/>
      <c r="U105" s="211"/>
      <c r="V105" s="211"/>
      <c r="W105" s="211"/>
      <c r="X105" s="211"/>
      <c r="Y105" s="211"/>
      <c r="Z105" s="211"/>
    </row>
    <row r="106" spans="1:26" ht="15.75" customHeight="1">
      <c r="A106" s="211"/>
      <c r="B106" s="211"/>
      <c r="C106" s="211"/>
      <c r="D106" s="211"/>
      <c r="E106" s="211"/>
      <c r="F106" s="211"/>
      <c r="G106" s="211"/>
      <c r="H106" s="211"/>
      <c r="I106" s="211"/>
      <c r="J106" s="211"/>
      <c r="K106" s="211"/>
      <c r="L106" s="211"/>
      <c r="M106" s="211"/>
      <c r="N106" s="211"/>
      <c r="O106" s="211"/>
      <c r="P106" s="211"/>
      <c r="Q106" s="211"/>
      <c r="R106" s="211"/>
      <c r="S106" s="211"/>
      <c r="T106" s="211"/>
      <c r="U106" s="211"/>
      <c r="V106" s="211"/>
      <c r="W106" s="211"/>
      <c r="X106" s="211"/>
      <c r="Y106" s="211"/>
      <c r="Z106" s="211"/>
    </row>
    <row r="107" spans="1:26" ht="15.75" customHeight="1">
      <c r="A107" s="211"/>
      <c r="B107" s="211"/>
      <c r="C107" s="211"/>
      <c r="D107" s="211"/>
      <c r="E107" s="211"/>
      <c r="F107" s="211"/>
      <c r="G107" s="211"/>
      <c r="H107" s="211"/>
      <c r="I107" s="211"/>
      <c r="J107" s="211"/>
      <c r="K107" s="211"/>
      <c r="L107" s="211"/>
      <c r="M107" s="211"/>
      <c r="N107" s="211"/>
      <c r="O107" s="211"/>
      <c r="P107" s="211"/>
      <c r="Q107" s="211"/>
      <c r="R107" s="211"/>
      <c r="S107" s="211"/>
      <c r="T107" s="211"/>
      <c r="U107" s="211"/>
      <c r="V107" s="211"/>
      <c r="W107" s="211"/>
      <c r="X107" s="211"/>
      <c r="Y107" s="211"/>
      <c r="Z107" s="211"/>
    </row>
    <row r="108" spans="1:26" ht="15.75" customHeight="1">
      <c r="A108" s="211"/>
      <c r="B108" s="211"/>
      <c r="C108" s="211"/>
      <c r="D108" s="211"/>
      <c r="E108" s="211"/>
      <c r="F108" s="211"/>
      <c r="G108" s="211"/>
      <c r="H108" s="211"/>
      <c r="I108" s="211"/>
      <c r="J108" s="211"/>
      <c r="K108" s="211"/>
      <c r="L108" s="211"/>
      <c r="M108" s="211"/>
      <c r="N108" s="211"/>
      <c r="O108" s="211"/>
      <c r="P108" s="211"/>
      <c r="Q108" s="211"/>
      <c r="R108" s="211"/>
      <c r="S108" s="211"/>
      <c r="T108" s="211"/>
      <c r="U108" s="211"/>
      <c r="V108" s="211"/>
      <c r="W108" s="211"/>
      <c r="X108" s="211"/>
      <c r="Y108" s="211"/>
      <c r="Z108" s="211"/>
    </row>
    <row r="109" spans="1:26" ht="15.75" customHeight="1">
      <c r="A109" s="211"/>
      <c r="B109" s="211"/>
      <c r="C109" s="211"/>
      <c r="D109" s="211"/>
      <c r="E109" s="211"/>
      <c r="F109" s="211"/>
      <c r="G109" s="211"/>
      <c r="H109" s="211"/>
      <c r="I109" s="211"/>
      <c r="J109" s="211"/>
      <c r="K109" s="211"/>
      <c r="L109" s="211"/>
      <c r="M109" s="211"/>
      <c r="N109" s="211"/>
      <c r="O109" s="211"/>
      <c r="P109" s="211"/>
      <c r="Q109" s="211"/>
      <c r="R109" s="211"/>
      <c r="S109" s="211"/>
      <c r="T109" s="211"/>
      <c r="U109" s="211"/>
      <c r="V109" s="211"/>
      <c r="W109" s="211"/>
      <c r="X109" s="211"/>
      <c r="Y109" s="211"/>
      <c r="Z109" s="211"/>
    </row>
    <row r="110" spans="1:26" ht="15.75" customHeight="1">
      <c r="A110" s="211"/>
      <c r="B110" s="211"/>
      <c r="C110" s="211"/>
      <c r="D110" s="211"/>
      <c r="E110" s="211"/>
      <c r="F110" s="211"/>
      <c r="G110" s="211"/>
      <c r="H110" s="211"/>
      <c r="I110" s="211"/>
      <c r="J110" s="211"/>
      <c r="K110" s="211"/>
      <c r="L110" s="211"/>
      <c r="M110" s="211"/>
      <c r="N110" s="211"/>
      <c r="O110" s="211"/>
      <c r="P110" s="211"/>
      <c r="Q110" s="211"/>
      <c r="R110" s="211"/>
      <c r="S110" s="211"/>
      <c r="T110" s="211"/>
      <c r="U110" s="211"/>
      <c r="V110" s="211"/>
      <c r="W110" s="211"/>
      <c r="X110" s="211"/>
      <c r="Y110" s="211"/>
      <c r="Z110" s="211"/>
    </row>
    <row r="111" spans="1:26" ht="15.75" customHeight="1">
      <c r="A111" s="211"/>
      <c r="B111" s="211"/>
      <c r="C111" s="211"/>
      <c r="D111" s="211"/>
      <c r="E111" s="211"/>
      <c r="F111" s="211"/>
      <c r="G111" s="211"/>
      <c r="H111" s="211"/>
      <c r="I111" s="211"/>
      <c r="J111" s="211"/>
      <c r="K111" s="211"/>
      <c r="L111" s="211"/>
      <c r="M111" s="211"/>
      <c r="N111" s="211"/>
      <c r="O111" s="211"/>
      <c r="P111" s="211"/>
      <c r="Q111" s="211"/>
      <c r="R111" s="211"/>
      <c r="S111" s="211"/>
      <c r="T111" s="211"/>
      <c r="U111" s="211"/>
      <c r="V111" s="211"/>
      <c r="W111" s="211"/>
      <c r="X111" s="211"/>
      <c r="Y111" s="211"/>
      <c r="Z111" s="211"/>
    </row>
    <row r="112" spans="1:26" ht="15.75" customHeight="1">
      <c r="A112" s="211"/>
      <c r="B112" s="211"/>
      <c r="C112" s="211"/>
      <c r="D112" s="211"/>
      <c r="E112" s="211"/>
      <c r="F112" s="211"/>
      <c r="G112" s="211"/>
      <c r="H112" s="211"/>
      <c r="I112" s="211"/>
      <c r="J112" s="211"/>
      <c r="K112" s="211"/>
      <c r="L112" s="211"/>
      <c r="M112" s="211"/>
      <c r="N112" s="211"/>
      <c r="O112" s="211"/>
      <c r="P112" s="211"/>
      <c r="Q112" s="211"/>
      <c r="R112" s="211"/>
      <c r="S112" s="211"/>
      <c r="T112" s="211"/>
      <c r="U112" s="211"/>
      <c r="V112" s="211"/>
      <c r="W112" s="211"/>
      <c r="X112" s="211"/>
      <c r="Y112" s="211"/>
      <c r="Z112" s="211"/>
    </row>
    <row r="113" spans="1:26" ht="15.75" customHeight="1">
      <c r="A113" s="211"/>
      <c r="B113" s="211"/>
      <c r="C113" s="211"/>
      <c r="D113" s="211"/>
      <c r="E113" s="211"/>
      <c r="F113" s="211"/>
      <c r="G113" s="211"/>
      <c r="H113" s="211"/>
      <c r="I113" s="211"/>
      <c r="J113" s="211"/>
      <c r="K113" s="211"/>
      <c r="L113" s="211"/>
      <c r="M113" s="211"/>
      <c r="N113" s="211"/>
      <c r="O113" s="211"/>
      <c r="P113" s="211"/>
      <c r="Q113" s="211"/>
      <c r="R113" s="211"/>
      <c r="S113" s="211"/>
      <c r="T113" s="211"/>
      <c r="U113" s="211"/>
      <c r="V113" s="211"/>
      <c r="W113" s="211"/>
      <c r="X113" s="211"/>
      <c r="Y113" s="211"/>
      <c r="Z113" s="211"/>
    </row>
    <row r="114" spans="1:26" ht="15.75" customHeight="1">
      <c r="A114" s="211"/>
      <c r="B114" s="211"/>
      <c r="C114" s="211"/>
      <c r="D114" s="211"/>
      <c r="E114" s="211"/>
      <c r="F114" s="211"/>
      <c r="G114" s="211"/>
      <c r="H114" s="211"/>
      <c r="I114" s="211"/>
      <c r="J114" s="211"/>
      <c r="K114" s="211"/>
      <c r="L114" s="211"/>
      <c r="M114" s="211"/>
      <c r="N114" s="211"/>
      <c r="O114" s="211"/>
      <c r="P114" s="211"/>
      <c r="Q114" s="211"/>
      <c r="R114" s="211"/>
      <c r="S114" s="211"/>
      <c r="T114" s="211"/>
      <c r="U114" s="211"/>
      <c r="V114" s="211"/>
      <c r="W114" s="211"/>
      <c r="X114" s="211"/>
      <c r="Y114" s="211"/>
      <c r="Z114" s="211"/>
    </row>
    <row r="115" spans="1:26" ht="15.75" customHeight="1">
      <c r="A115" s="211"/>
      <c r="B115" s="211"/>
      <c r="C115" s="211"/>
      <c r="D115" s="211"/>
      <c r="E115" s="211"/>
      <c r="F115" s="211"/>
      <c r="G115" s="211"/>
      <c r="H115" s="211"/>
      <c r="I115" s="211"/>
      <c r="J115" s="211"/>
      <c r="K115" s="211"/>
      <c r="L115" s="211"/>
      <c r="M115" s="211"/>
      <c r="N115" s="211"/>
      <c r="O115" s="211"/>
      <c r="P115" s="211"/>
      <c r="Q115" s="211"/>
      <c r="R115" s="211"/>
      <c r="S115" s="211"/>
      <c r="T115" s="211"/>
      <c r="U115" s="211"/>
      <c r="V115" s="211"/>
      <c r="W115" s="211"/>
      <c r="X115" s="211"/>
      <c r="Y115" s="211"/>
      <c r="Z115" s="211"/>
    </row>
    <row r="116" spans="1:26" ht="15.75" customHeight="1">
      <c r="A116" s="211"/>
      <c r="B116" s="211"/>
      <c r="C116" s="211"/>
      <c r="D116" s="211"/>
      <c r="E116" s="211"/>
      <c r="F116" s="211"/>
      <c r="G116" s="211"/>
      <c r="H116" s="211"/>
      <c r="I116" s="211"/>
      <c r="J116" s="211"/>
      <c r="K116" s="211"/>
      <c r="L116" s="211"/>
      <c r="M116" s="211"/>
      <c r="N116" s="211"/>
      <c r="O116" s="211"/>
      <c r="P116" s="211"/>
      <c r="Q116" s="211"/>
      <c r="R116" s="211"/>
      <c r="S116" s="211"/>
      <c r="T116" s="211"/>
      <c r="U116" s="211"/>
      <c r="V116" s="211"/>
      <c r="W116" s="211"/>
      <c r="X116" s="211"/>
      <c r="Y116" s="211"/>
      <c r="Z116" s="211"/>
    </row>
    <row r="117" spans="1:26" ht="15.75" customHeight="1">
      <c r="A117" s="211"/>
      <c r="B117" s="211"/>
      <c r="C117" s="211"/>
      <c r="D117" s="211"/>
      <c r="E117" s="211"/>
      <c r="F117" s="211"/>
      <c r="G117" s="211"/>
      <c r="H117" s="211"/>
      <c r="I117" s="211"/>
      <c r="J117" s="211"/>
      <c r="K117" s="211"/>
      <c r="L117" s="211"/>
      <c r="M117" s="211"/>
      <c r="N117" s="211"/>
      <c r="O117" s="211"/>
      <c r="P117" s="211"/>
      <c r="Q117" s="211"/>
      <c r="R117" s="211"/>
      <c r="S117" s="211"/>
      <c r="T117" s="211"/>
      <c r="U117" s="211"/>
      <c r="V117" s="211"/>
      <c r="W117" s="211"/>
      <c r="X117" s="211"/>
      <c r="Y117" s="211"/>
      <c r="Z117" s="211"/>
    </row>
    <row r="118" spans="1:26" ht="15.75" customHeight="1">
      <c r="A118" s="211"/>
      <c r="B118" s="211"/>
      <c r="C118" s="211"/>
      <c r="D118" s="211"/>
      <c r="E118" s="211"/>
      <c r="F118" s="211"/>
      <c r="G118" s="211"/>
      <c r="H118" s="211"/>
      <c r="I118" s="211"/>
      <c r="J118" s="211"/>
      <c r="K118" s="211"/>
      <c r="L118" s="211"/>
      <c r="M118" s="211"/>
      <c r="N118" s="211"/>
      <c r="O118" s="211"/>
      <c r="P118" s="211"/>
      <c r="Q118" s="211"/>
      <c r="R118" s="211"/>
      <c r="S118" s="211"/>
      <c r="T118" s="211"/>
      <c r="U118" s="211"/>
      <c r="V118" s="211"/>
      <c r="W118" s="211"/>
      <c r="X118" s="211"/>
      <c r="Y118" s="211"/>
      <c r="Z118" s="211"/>
    </row>
    <row r="119" spans="1:26" ht="15.75" customHeight="1">
      <c r="A119" s="211"/>
      <c r="B119" s="211"/>
      <c r="C119" s="211"/>
      <c r="D119" s="211"/>
      <c r="E119" s="211"/>
      <c r="F119" s="211"/>
      <c r="G119" s="211"/>
      <c r="H119" s="211"/>
      <c r="I119" s="211"/>
      <c r="J119" s="211"/>
      <c r="K119" s="211"/>
      <c r="L119" s="211"/>
      <c r="M119" s="211"/>
      <c r="N119" s="211"/>
      <c r="O119" s="211"/>
      <c r="P119" s="211"/>
      <c r="Q119" s="211"/>
      <c r="R119" s="211"/>
      <c r="S119" s="211"/>
      <c r="T119" s="211"/>
      <c r="U119" s="211"/>
      <c r="V119" s="211"/>
      <c r="W119" s="211"/>
      <c r="X119" s="211"/>
      <c r="Y119" s="211"/>
      <c r="Z119" s="211"/>
    </row>
    <row r="120" spans="1:26" ht="15.75" customHeight="1">
      <c r="A120" s="211"/>
      <c r="B120" s="211"/>
      <c r="C120" s="211"/>
      <c r="D120" s="211"/>
      <c r="E120" s="211"/>
      <c r="F120" s="211"/>
      <c r="G120" s="211"/>
      <c r="H120" s="211"/>
      <c r="I120" s="211"/>
      <c r="J120" s="211"/>
      <c r="K120" s="211"/>
      <c r="L120" s="211"/>
      <c r="M120" s="211"/>
      <c r="N120" s="211"/>
      <c r="O120" s="211"/>
      <c r="P120" s="211"/>
      <c r="Q120" s="211"/>
      <c r="R120" s="211"/>
      <c r="S120" s="211"/>
      <c r="T120" s="211"/>
      <c r="U120" s="211"/>
      <c r="V120" s="211"/>
      <c r="W120" s="211"/>
      <c r="X120" s="211"/>
      <c r="Y120" s="211"/>
      <c r="Z120" s="211"/>
    </row>
    <row r="121" spans="1:26" ht="15.75" customHeight="1">
      <c r="A121" s="211"/>
      <c r="B121" s="211"/>
      <c r="C121" s="211"/>
      <c r="D121" s="211"/>
      <c r="E121" s="211"/>
      <c r="F121" s="211"/>
      <c r="G121" s="211"/>
      <c r="H121" s="211"/>
      <c r="I121" s="211"/>
      <c r="J121" s="211"/>
      <c r="K121" s="211"/>
      <c r="L121" s="211"/>
      <c r="M121" s="211"/>
      <c r="N121" s="211"/>
      <c r="O121" s="211"/>
      <c r="P121" s="211"/>
      <c r="Q121" s="211"/>
      <c r="R121" s="211"/>
      <c r="S121" s="211"/>
      <c r="T121" s="211"/>
      <c r="U121" s="211"/>
      <c r="V121" s="211"/>
      <c r="W121" s="211"/>
      <c r="X121" s="211"/>
      <c r="Y121" s="211"/>
      <c r="Z121" s="211"/>
    </row>
    <row r="122" spans="1:26" ht="15.75" customHeight="1">
      <c r="A122" s="211"/>
      <c r="B122" s="211"/>
      <c r="C122" s="211"/>
      <c r="D122" s="211"/>
      <c r="E122" s="211"/>
      <c r="F122" s="211"/>
      <c r="G122" s="211"/>
      <c r="H122" s="211"/>
      <c r="I122" s="211"/>
      <c r="J122" s="211"/>
      <c r="K122" s="211"/>
      <c r="L122" s="211"/>
      <c r="M122" s="211"/>
      <c r="N122" s="211"/>
      <c r="O122" s="211"/>
      <c r="P122" s="211"/>
      <c r="Q122" s="211"/>
      <c r="R122" s="211"/>
      <c r="S122" s="211"/>
      <c r="T122" s="211"/>
      <c r="U122" s="211"/>
      <c r="V122" s="211"/>
      <c r="W122" s="211"/>
      <c r="X122" s="211"/>
      <c r="Y122" s="211"/>
      <c r="Z122" s="211"/>
    </row>
    <row r="123" spans="1:26" ht="15.75" customHeight="1">
      <c r="A123" s="211"/>
      <c r="B123" s="211"/>
      <c r="C123" s="211"/>
      <c r="D123" s="211"/>
      <c r="E123" s="211"/>
      <c r="F123" s="211"/>
      <c r="G123" s="211"/>
      <c r="H123" s="211"/>
      <c r="I123" s="211"/>
      <c r="J123" s="211"/>
      <c r="K123" s="211"/>
      <c r="L123" s="211"/>
      <c r="M123" s="211"/>
      <c r="N123" s="211"/>
      <c r="O123" s="211"/>
      <c r="P123" s="211"/>
      <c r="Q123" s="211"/>
      <c r="R123" s="211"/>
      <c r="S123" s="211"/>
      <c r="T123" s="211"/>
      <c r="U123" s="211"/>
      <c r="V123" s="211"/>
      <c r="W123" s="211"/>
      <c r="X123" s="211"/>
      <c r="Y123" s="211"/>
      <c r="Z123" s="211"/>
    </row>
    <row r="124" spans="1:26" ht="15.75" customHeight="1">
      <c r="A124" s="211"/>
      <c r="B124" s="211"/>
      <c r="C124" s="211"/>
      <c r="D124" s="211"/>
      <c r="E124" s="211"/>
      <c r="F124" s="211"/>
      <c r="G124" s="211"/>
      <c r="H124" s="211"/>
      <c r="I124" s="211"/>
      <c r="J124" s="211"/>
      <c r="K124" s="211"/>
      <c r="L124" s="211"/>
      <c r="M124" s="211"/>
      <c r="N124" s="211"/>
      <c r="O124" s="211"/>
      <c r="P124" s="211"/>
      <c r="Q124" s="211"/>
      <c r="R124" s="211"/>
      <c r="S124" s="211"/>
      <c r="T124" s="211"/>
      <c r="U124" s="211"/>
      <c r="V124" s="211"/>
      <c r="W124" s="211"/>
      <c r="X124" s="211"/>
      <c r="Y124" s="211"/>
      <c r="Z124" s="211"/>
    </row>
    <row r="125" spans="1:26" ht="15.75" customHeight="1">
      <c r="A125" s="211"/>
      <c r="B125" s="211"/>
      <c r="C125" s="211"/>
      <c r="D125" s="211"/>
      <c r="E125" s="211"/>
      <c r="F125" s="211"/>
      <c r="G125" s="211"/>
      <c r="H125" s="211"/>
      <c r="I125" s="211"/>
      <c r="J125" s="211"/>
      <c r="K125" s="211"/>
      <c r="L125" s="211"/>
      <c r="M125" s="211"/>
      <c r="N125" s="211"/>
      <c r="O125" s="211"/>
      <c r="P125" s="211"/>
      <c r="Q125" s="211"/>
      <c r="R125" s="211"/>
      <c r="S125" s="211"/>
      <c r="T125" s="211"/>
      <c r="U125" s="211"/>
      <c r="V125" s="211"/>
      <c r="W125" s="211"/>
      <c r="X125" s="211"/>
      <c r="Y125" s="211"/>
      <c r="Z125" s="211"/>
    </row>
    <row r="126" spans="1:26" ht="15.75" customHeight="1">
      <c r="A126" s="211"/>
      <c r="B126" s="211"/>
      <c r="C126" s="211"/>
      <c r="D126" s="211"/>
      <c r="E126" s="211"/>
      <c r="F126" s="211"/>
      <c r="G126" s="211"/>
      <c r="H126" s="211"/>
      <c r="I126" s="211"/>
      <c r="J126" s="211"/>
      <c r="K126" s="211"/>
      <c r="L126" s="211"/>
      <c r="M126" s="211"/>
      <c r="N126" s="211"/>
      <c r="O126" s="211"/>
      <c r="P126" s="211"/>
      <c r="Q126" s="211"/>
      <c r="R126" s="211"/>
      <c r="S126" s="211"/>
      <c r="T126" s="211"/>
      <c r="U126" s="211"/>
      <c r="V126" s="211"/>
      <c r="W126" s="211"/>
      <c r="X126" s="211"/>
      <c r="Y126" s="211"/>
      <c r="Z126" s="211"/>
    </row>
    <row r="127" spans="1:26" ht="15.75" customHeight="1">
      <c r="A127" s="211"/>
      <c r="B127" s="211"/>
      <c r="C127" s="211"/>
      <c r="D127" s="211"/>
      <c r="E127" s="211"/>
      <c r="F127" s="211"/>
      <c r="G127" s="211"/>
      <c r="H127" s="211"/>
      <c r="I127" s="211"/>
      <c r="J127" s="211"/>
      <c r="K127" s="211"/>
      <c r="L127" s="211"/>
      <c r="M127" s="211"/>
      <c r="N127" s="211"/>
      <c r="O127" s="211"/>
      <c r="P127" s="211"/>
      <c r="Q127" s="211"/>
      <c r="R127" s="211"/>
      <c r="S127" s="211"/>
      <c r="T127" s="211"/>
      <c r="U127" s="211"/>
      <c r="V127" s="211"/>
      <c r="W127" s="211"/>
      <c r="X127" s="211"/>
      <c r="Y127" s="211"/>
      <c r="Z127" s="211"/>
    </row>
    <row r="128" spans="1:26" ht="15.75" customHeight="1">
      <c r="A128" s="211"/>
      <c r="B128" s="211"/>
      <c r="C128" s="211"/>
      <c r="D128" s="211"/>
      <c r="E128" s="211"/>
      <c r="F128" s="211"/>
      <c r="G128" s="211"/>
      <c r="H128" s="211"/>
      <c r="I128" s="211"/>
      <c r="J128" s="211"/>
      <c r="K128" s="211"/>
      <c r="L128" s="211"/>
      <c r="M128" s="211"/>
      <c r="N128" s="211"/>
      <c r="O128" s="211"/>
      <c r="P128" s="211"/>
      <c r="Q128" s="211"/>
      <c r="R128" s="211"/>
      <c r="S128" s="211"/>
      <c r="T128" s="211"/>
      <c r="U128" s="211"/>
      <c r="V128" s="211"/>
      <c r="W128" s="211"/>
      <c r="X128" s="211"/>
      <c r="Y128" s="211"/>
      <c r="Z128" s="211"/>
    </row>
    <row r="129" spans="1:26" ht="15.75" customHeight="1">
      <c r="A129" s="211"/>
      <c r="B129" s="211"/>
      <c r="C129" s="211"/>
      <c r="D129" s="211"/>
      <c r="E129" s="211"/>
      <c r="F129" s="211"/>
      <c r="G129" s="211"/>
      <c r="H129" s="211"/>
      <c r="I129" s="211"/>
      <c r="J129" s="211"/>
      <c r="K129" s="211"/>
      <c r="L129" s="211"/>
      <c r="M129" s="211"/>
      <c r="N129" s="211"/>
      <c r="O129" s="211"/>
      <c r="P129" s="211"/>
      <c r="Q129" s="211"/>
      <c r="R129" s="211"/>
      <c r="S129" s="211"/>
      <c r="T129" s="211"/>
      <c r="U129" s="211"/>
      <c r="V129" s="211"/>
      <c r="W129" s="211"/>
      <c r="X129" s="211"/>
      <c r="Y129" s="211"/>
      <c r="Z129" s="211"/>
    </row>
    <row r="130" spans="1:26" ht="15.75" customHeight="1">
      <c r="A130" s="211"/>
      <c r="B130" s="211"/>
      <c r="C130" s="211"/>
      <c r="D130" s="211"/>
      <c r="E130" s="211"/>
      <c r="F130" s="211"/>
      <c r="G130" s="211"/>
      <c r="H130" s="211"/>
      <c r="I130" s="211"/>
      <c r="J130" s="211"/>
      <c r="K130" s="211"/>
      <c r="L130" s="211"/>
      <c r="M130" s="211"/>
      <c r="N130" s="211"/>
      <c r="O130" s="211"/>
      <c r="P130" s="211"/>
      <c r="Q130" s="211"/>
      <c r="R130" s="211"/>
      <c r="S130" s="211"/>
      <c r="T130" s="211"/>
      <c r="U130" s="211"/>
      <c r="V130" s="211"/>
      <c r="W130" s="211"/>
      <c r="X130" s="211"/>
      <c r="Y130" s="211"/>
      <c r="Z130" s="211"/>
    </row>
    <row r="131" spans="1:26" ht="15.75" customHeight="1">
      <c r="A131" s="211"/>
      <c r="B131" s="211"/>
      <c r="C131" s="211"/>
      <c r="D131" s="211"/>
      <c r="E131" s="211"/>
      <c r="F131" s="211"/>
      <c r="G131" s="211"/>
      <c r="H131" s="211"/>
      <c r="I131" s="211"/>
      <c r="J131" s="211"/>
      <c r="K131" s="211"/>
      <c r="L131" s="211"/>
      <c r="M131" s="211"/>
      <c r="N131" s="211"/>
      <c r="O131" s="211"/>
      <c r="P131" s="211"/>
      <c r="Q131" s="211"/>
      <c r="R131" s="211"/>
      <c r="S131" s="211"/>
      <c r="T131" s="211"/>
      <c r="U131" s="211"/>
      <c r="V131" s="211"/>
      <c r="W131" s="211"/>
      <c r="X131" s="211"/>
      <c r="Y131" s="211"/>
      <c r="Z131" s="211"/>
    </row>
    <row r="132" spans="1:26" ht="15.75" customHeight="1">
      <c r="A132" s="211"/>
      <c r="B132" s="211"/>
      <c r="C132" s="211"/>
      <c r="D132" s="211"/>
      <c r="E132" s="211"/>
      <c r="F132" s="211"/>
      <c r="G132" s="211"/>
      <c r="H132" s="211"/>
      <c r="I132" s="211"/>
      <c r="J132" s="211"/>
      <c r="K132" s="211"/>
      <c r="L132" s="211"/>
      <c r="M132" s="211"/>
      <c r="N132" s="211"/>
      <c r="O132" s="211"/>
      <c r="P132" s="211"/>
      <c r="Q132" s="211"/>
      <c r="R132" s="211"/>
      <c r="S132" s="211"/>
      <c r="T132" s="211"/>
      <c r="U132" s="211"/>
      <c r="V132" s="211"/>
      <c r="W132" s="211"/>
      <c r="X132" s="211"/>
      <c r="Y132" s="211"/>
      <c r="Z132" s="211"/>
    </row>
    <row r="133" spans="1:26" ht="15.75" customHeight="1">
      <c r="A133" s="211"/>
      <c r="B133" s="211"/>
      <c r="C133" s="211"/>
      <c r="D133" s="211"/>
      <c r="E133" s="211"/>
      <c r="F133" s="211"/>
      <c r="G133" s="211"/>
      <c r="H133" s="211"/>
      <c r="I133" s="211"/>
      <c r="J133" s="211"/>
      <c r="K133" s="211"/>
      <c r="L133" s="211"/>
      <c r="M133" s="211"/>
      <c r="N133" s="211"/>
      <c r="O133" s="211"/>
      <c r="P133" s="211"/>
      <c r="Q133" s="211"/>
      <c r="R133" s="211"/>
      <c r="S133" s="211"/>
      <c r="T133" s="211"/>
      <c r="U133" s="211"/>
      <c r="V133" s="211"/>
      <c r="W133" s="211"/>
      <c r="X133" s="211"/>
      <c r="Y133" s="211"/>
      <c r="Z133" s="211"/>
    </row>
    <row r="134" spans="1:26" ht="15.75" customHeight="1">
      <c r="A134" s="211"/>
      <c r="B134" s="211"/>
      <c r="C134" s="211"/>
      <c r="D134" s="211"/>
      <c r="E134" s="211"/>
      <c r="F134" s="211"/>
      <c r="G134" s="211"/>
      <c r="H134" s="211"/>
      <c r="I134" s="211"/>
      <c r="J134" s="211"/>
      <c r="K134" s="211"/>
      <c r="L134" s="211"/>
      <c r="M134" s="211"/>
      <c r="N134" s="211"/>
      <c r="O134" s="211"/>
      <c r="P134" s="211"/>
      <c r="Q134" s="211"/>
      <c r="R134" s="211"/>
      <c r="S134" s="211"/>
      <c r="T134" s="211"/>
      <c r="U134" s="211"/>
      <c r="V134" s="211"/>
      <c r="W134" s="211"/>
      <c r="X134" s="211"/>
      <c r="Y134" s="211"/>
      <c r="Z134" s="211"/>
    </row>
    <row r="135" spans="1:26" ht="15.75" customHeight="1">
      <c r="A135" s="211"/>
      <c r="B135" s="211"/>
      <c r="C135" s="211"/>
      <c r="D135" s="211"/>
      <c r="E135" s="211"/>
      <c r="F135" s="211"/>
      <c r="G135" s="211"/>
      <c r="H135" s="211"/>
      <c r="I135" s="211"/>
      <c r="J135" s="211"/>
      <c r="K135" s="211"/>
      <c r="L135" s="211"/>
      <c r="M135" s="211"/>
      <c r="N135" s="211"/>
      <c r="O135" s="211"/>
      <c r="P135" s="211"/>
      <c r="Q135" s="211"/>
      <c r="R135" s="211"/>
      <c r="S135" s="211"/>
      <c r="T135" s="211"/>
      <c r="U135" s="211"/>
      <c r="V135" s="211"/>
      <c r="W135" s="211"/>
      <c r="X135" s="211"/>
      <c r="Y135" s="211"/>
      <c r="Z135" s="211"/>
    </row>
    <row r="136" spans="1:26" ht="15.75" customHeight="1">
      <c r="A136" s="211"/>
      <c r="B136" s="211"/>
      <c r="C136" s="211"/>
      <c r="D136" s="211"/>
      <c r="E136" s="211"/>
      <c r="F136" s="211"/>
      <c r="G136" s="211"/>
      <c r="H136" s="211"/>
      <c r="I136" s="211"/>
      <c r="J136" s="211"/>
      <c r="K136" s="211"/>
      <c r="L136" s="211"/>
      <c r="M136" s="211"/>
      <c r="N136" s="211"/>
      <c r="O136" s="211"/>
      <c r="P136" s="211"/>
      <c r="Q136" s="211"/>
      <c r="R136" s="211"/>
      <c r="S136" s="211"/>
      <c r="T136" s="211"/>
      <c r="U136" s="211"/>
      <c r="V136" s="211"/>
      <c r="W136" s="211"/>
      <c r="X136" s="211"/>
      <c r="Y136" s="211"/>
      <c r="Z136" s="211"/>
    </row>
    <row r="137" spans="1:26" ht="15.75" customHeight="1">
      <c r="A137" s="211"/>
      <c r="B137" s="211"/>
      <c r="C137" s="211"/>
      <c r="D137" s="211"/>
      <c r="E137" s="211"/>
      <c r="F137" s="211"/>
      <c r="G137" s="211"/>
      <c r="H137" s="211"/>
      <c r="I137" s="211"/>
      <c r="J137" s="211"/>
      <c r="K137" s="211"/>
      <c r="L137" s="211"/>
      <c r="M137" s="211"/>
      <c r="N137" s="211"/>
      <c r="O137" s="211"/>
      <c r="P137" s="211"/>
      <c r="Q137" s="211"/>
      <c r="R137" s="211"/>
      <c r="S137" s="211"/>
      <c r="T137" s="211"/>
      <c r="U137" s="211"/>
      <c r="V137" s="211"/>
      <c r="W137" s="211"/>
      <c r="X137" s="211"/>
      <c r="Y137" s="211"/>
      <c r="Z137" s="211"/>
    </row>
    <row r="138" spans="1:26" ht="15.75" customHeight="1">
      <c r="A138" s="211"/>
      <c r="B138" s="211"/>
      <c r="C138" s="211"/>
      <c r="D138" s="211"/>
      <c r="E138" s="211"/>
      <c r="F138" s="211"/>
      <c r="G138" s="211"/>
      <c r="H138" s="211"/>
      <c r="I138" s="211"/>
      <c r="J138" s="211"/>
      <c r="K138" s="211"/>
      <c r="L138" s="211"/>
      <c r="M138" s="211"/>
      <c r="N138" s="211"/>
      <c r="O138" s="211"/>
      <c r="P138" s="211"/>
      <c r="Q138" s="211"/>
      <c r="R138" s="211"/>
      <c r="S138" s="211"/>
      <c r="T138" s="211"/>
      <c r="U138" s="211"/>
      <c r="V138" s="211"/>
      <c r="W138" s="211"/>
      <c r="X138" s="211"/>
      <c r="Y138" s="211"/>
      <c r="Z138" s="211"/>
    </row>
    <row r="139" spans="1:26" ht="15.75" customHeight="1">
      <c r="A139" s="211"/>
      <c r="B139" s="211"/>
      <c r="C139" s="211"/>
      <c r="D139" s="211"/>
      <c r="E139" s="211"/>
      <c r="F139" s="211"/>
      <c r="G139" s="211"/>
      <c r="H139" s="211"/>
      <c r="I139" s="211"/>
      <c r="J139" s="211"/>
      <c r="K139" s="211"/>
      <c r="L139" s="211"/>
      <c r="M139" s="211"/>
      <c r="N139" s="211"/>
      <c r="O139" s="211"/>
      <c r="P139" s="211"/>
      <c r="Q139" s="211"/>
      <c r="R139" s="211"/>
      <c r="S139" s="211"/>
      <c r="T139" s="211"/>
      <c r="U139" s="211"/>
      <c r="V139" s="211"/>
      <c r="W139" s="211"/>
      <c r="X139" s="211"/>
      <c r="Y139" s="211"/>
      <c r="Z139" s="211"/>
    </row>
    <row r="140" spans="1:26" ht="15.75" customHeight="1">
      <c r="A140" s="211"/>
      <c r="B140" s="211"/>
      <c r="C140" s="211"/>
      <c r="D140" s="211"/>
      <c r="E140" s="211"/>
      <c r="F140" s="211"/>
      <c r="G140" s="211"/>
      <c r="H140" s="211"/>
      <c r="I140" s="211"/>
      <c r="J140" s="211"/>
      <c r="K140" s="211"/>
      <c r="L140" s="211"/>
      <c r="M140" s="211"/>
      <c r="N140" s="211"/>
      <c r="O140" s="211"/>
      <c r="P140" s="211"/>
      <c r="Q140" s="211"/>
      <c r="R140" s="211"/>
      <c r="S140" s="211"/>
      <c r="T140" s="211"/>
      <c r="U140" s="211"/>
      <c r="V140" s="211"/>
      <c r="W140" s="211"/>
      <c r="X140" s="211"/>
      <c r="Y140" s="211"/>
      <c r="Z140" s="211"/>
    </row>
    <row r="141" spans="1:26" ht="15.75" customHeight="1">
      <c r="A141" s="211"/>
      <c r="B141" s="211"/>
      <c r="C141" s="211"/>
      <c r="D141" s="211"/>
      <c r="E141" s="211"/>
      <c r="F141" s="211"/>
      <c r="G141" s="211"/>
      <c r="H141" s="211"/>
      <c r="I141" s="211"/>
      <c r="J141" s="211"/>
      <c r="K141" s="211"/>
      <c r="L141" s="211"/>
      <c r="M141" s="211"/>
      <c r="N141" s="211"/>
      <c r="O141" s="211"/>
      <c r="P141" s="211"/>
      <c r="Q141" s="211"/>
      <c r="R141" s="211"/>
      <c r="S141" s="211"/>
      <c r="T141" s="211"/>
      <c r="U141" s="211"/>
      <c r="V141" s="211"/>
      <c r="W141" s="211"/>
      <c r="X141" s="211"/>
      <c r="Y141" s="211"/>
      <c r="Z141" s="211"/>
    </row>
    <row r="142" spans="1:26" ht="15.75" customHeight="1">
      <c r="A142" s="211"/>
      <c r="B142" s="211"/>
      <c r="C142" s="211"/>
      <c r="D142" s="211"/>
      <c r="E142" s="211"/>
      <c r="F142" s="211"/>
      <c r="G142" s="211"/>
      <c r="H142" s="211"/>
      <c r="I142" s="211"/>
      <c r="J142" s="211"/>
      <c r="K142" s="211"/>
      <c r="L142" s="211"/>
      <c r="M142" s="211"/>
      <c r="N142" s="211"/>
      <c r="O142" s="211"/>
      <c r="P142" s="211"/>
      <c r="Q142" s="211"/>
      <c r="R142" s="211"/>
      <c r="S142" s="211"/>
      <c r="T142" s="211"/>
      <c r="U142" s="211"/>
      <c r="V142" s="211"/>
      <c r="W142" s="211"/>
      <c r="X142" s="211"/>
      <c r="Y142" s="211"/>
      <c r="Z142" s="211"/>
    </row>
    <row r="143" spans="1:26" ht="15.75" customHeight="1">
      <c r="A143" s="211"/>
      <c r="B143" s="211"/>
      <c r="C143" s="211"/>
      <c r="D143" s="211"/>
      <c r="E143" s="211"/>
      <c r="F143" s="211"/>
      <c r="G143" s="211"/>
      <c r="H143" s="211"/>
      <c r="I143" s="211"/>
      <c r="J143" s="211"/>
      <c r="K143" s="211"/>
      <c r="L143" s="211"/>
      <c r="M143" s="211"/>
      <c r="N143" s="211"/>
      <c r="O143" s="211"/>
      <c r="P143" s="211"/>
      <c r="Q143" s="211"/>
      <c r="R143" s="211"/>
      <c r="S143" s="211"/>
      <c r="T143" s="211"/>
      <c r="U143" s="211"/>
      <c r="V143" s="211"/>
      <c r="W143" s="211"/>
      <c r="X143" s="211"/>
      <c r="Y143" s="211"/>
      <c r="Z143" s="211"/>
    </row>
    <row r="144" spans="1:26" ht="15.75" customHeight="1">
      <c r="A144" s="211"/>
      <c r="B144" s="211"/>
      <c r="C144" s="211"/>
      <c r="D144" s="211"/>
      <c r="E144" s="211"/>
      <c r="F144" s="211"/>
      <c r="G144" s="211"/>
      <c r="H144" s="211"/>
      <c r="I144" s="211"/>
      <c r="J144" s="211"/>
      <c r="K144" s="211"/>
      <c r="L144" s="211"/>
      <c r="M144" s="211"/>
      <c r="N144" s="211"/>
      <c r="O144" s="211"/>
      <c r="P144" s="211"/>
      <c r="Q144" s="211"/>
      <c r="R144" s="211"/>
      <c r="S144" s="211"/>
      <c r="T144" s="211"/>
      <c r="U144" s="211"/>
      <c r="V144" s="211"/>
      <c r="W144" s="211"/>
      <c r="X144" s="211"/>
      <c r="Y144" s="211"/>
      <c r="Z144" s="211"/>
    </row>
    <row r="145" spans="1:26" ht="15.75" customHeight="1">
      <c r="A145" s="211"/>
      <c r="B145" s="211"/>
      <c r="C145" s="211"/>
      <c r="D145" s="211"/>
      <c r="E145" s="211"/>
      <c r="F145" s="211"/>
      <c r="G145" s="211"/>
      <c r="H145" s="211"/>
      <c r="I145" s="211"/>
      <c r="J145" s="211"/>
      <c r="K145" s="211"/>
      <c r="L145" s="211"/>
      <c r="M145" s="211"/>
      <c r="N145" s="211"/>
      <c r="O145" s="211"/>
      <c r="P145" s="211"/>
      <c r="Q145" s="211"/>
      <c r="R145" s="211"/>
      <c r="S145" s="211"/>
      <c r="T145" s="211"/>
      <c r="U145" s="211"/>
      <c r="V145" s="211"/>
      <c r="W145" s="211"/>
      <c r="X145" s="211"/>
      <c r="Y145" s="211"/>
      <c r="Z145" s="211"/>
    </row>
    <row r="146" spans="1:26" ht="15.75" customHeight="1">
      <c r="A146" s="211"/>
      <c r="B146" s="211"/>
      <c r="C146" s="211"/>
      <c r="D146" s="211"/>
      <c r="E146" s="211"/>
      <c r="F146" s="211"/>
      <c r="G146" s="211"/>
      <c r="H146" s="211"/>
      <c r="I146" s="211"/>
      <c r="J146" s="211"/>
      <c r="K146" s="211"/>
      <c r="L146" s="211"/>
      <c r="M146" s="211"/>
      <c r="N146" s="211"/>
      <c r="O146" s="211"/>
      <c r="P146" s="211"/>
      <c r="Q146" s="211"/>
      <c r="R146" s="211"/>
      <c r="S146" s="211"/>
      <c r="T146" s="211"/>
      <c r="U146" s="211"/>
      <c r="V146" s="211"/>
      <c r="W146" s="211"/>
      <c r="X146" s="211"/>
      <c r="Y146" s="211"/>
      <c r="Z146" s="211"/>
    </row>
    <row r="147" spans="1:26" ht="15.75" customHeight="1">
      <c r="A147" s="211"/>
      <c r="B147" s="211"/>
      <c r="C147" s="211"/>
      <c r="D147" s="211"/>
      <c r="E147" s="211"/>
      <c r="F147" s="211"/>
      <c r="G147" s="211"/>
      <c r="H147" s="211"/>
      <c r="I147" s="211"/>
      <c r="J147" s="211"/>
      <c r="K147" s="211"/>
      <c r="L147" s="211"/>
      <c r="M147" s="211"/>
      <c r="N147" s="211"/>
      <c r="O147" s="211"/>
      <c r="P147" s="211"/>
      <c r="Q147" s="211"/>
      <c r="R147" s="211"/>
      <c r="S147" s="211"/>
      <c r="T147" s="211"/>
      <c r="U147" s="211"/>
      <c r="V147" s="211"/>
      <c r="W147" s="211"/>
      <c r="X147" s="211"/>
      <c r="Y147" s="211"/>
      <c r="Z147" s="211"/>
    </row>
    <row r="148" spans="1:26" ht="15.75" customHeight="1">
      <c r="A148" s="211"/>
      <c r="B148" s="211"/>
      <c r="C148" s="211"/>
      <c r="D148" s="211"/>
      <c r="E148" s="211"/>
      <c r="F148" s="211"/>
      <c r="G148" s="211"/>
      <c r="H148" s="211"/>
      <c r="I148" s="211"/>
      <c r="J148" s="211"/>
      <c r="K148" s="211"/>
      <c r="L148" s="211"/>
      <c r="M148" s="211"/>
      <c r="N148" s="211"/>
      <c r="O148" s="211"/>
      <c r="P148" s="211"/>
      <c r="Q148" s="211"/>
      <c r="R148" s="211"/>
      <c r="S148" s="211"/>
      <c r="T148" s="211"/>
      <c r="U148" s="211"/>
      <c r="V148" s="211"/>
      <c r="W148" s="211"/>
      <c r="X148" s="211"/>
      <c r="Y148" s="211"/>
      <c r="Z148" s="211"/>
    </row>
    <row r="149" spans="1:26" ht="15.75" customHeight="1">
      <c r="A149" s="211"/>
      <c r="B149" s="211"/>
      <c r="C149" s="211"/>
      <c r="D149" s="211"/>
      <c r="E149" s="211"/>
      <c r="F149" s="211"/>
      <c r="G149" s="211"/>
      <c r="H149" s="211"/>
      <c r="I149" s="211"/>
      <c r="J149" s="211"/>
      <c r="K149" s="211"/>
      <c r="L149" s="211"/>
      <c r="M149" s="211"/>
      <c r="N149" s="211"/>
      <c r="O149" s="211"/>
      <c r="P149" s="211"/>
      <c r="Q149" s="211"/>
      <c r="R149" s="211"/>
      <c r="S149" s="211"/>
      <c r="T149" s="211"/>
      <c r="U149" s="211"/>
      <c r="V149" s="211"/>
      <c r="W149" s="211"/>
      <c r="X149" s="211"/>
      <c r="Y149" s="211"/>
      <c r="Z149" s="211"/>
    </row>
    <row r="150" spans="1:26" ht="15.75" customHeight="1">
      <c r="A150" s="211"/>
      <c r="B150" s="211"/>
      <c r="C150" s="211"/>
      <c r="D150" s="211"/>
      <c r="E150" s="211"/>
      <c r="F150" s="211"/>
      <c r="G150" s="211"/>
      <c r="H150" s="211"/>
      <c r="I150" s="211"/>
      <c r="J150" s="211"/>
      <c r="K150" s="211"/>
      <c r="L150" s="211"/>
      <c r="M150" s="211"/>
      <c r="N150" s="211"/>
      <c r="O150" s="211"/>
      <c r="P150" s="211"/>
      <c r="Q150" s="211"/>
      <c r="R150" s="211"/>
      <c r="S150" s="211"/>
      <c r="T150" s="211"/>
      <c r="U150" s="211"/>
      <c r="V150" s="211"/>
      <c r="W150" s="211"/>
      <c r="X150" s="211"/>
      <c r="Y150" s="211"/>
      <c r="Z150" s="211"/>
    </row>
    <row r="151" spans="1:26" ht="15.75" customHeight="1">
      <c r="A151" s="211"/>
      <c r="B151" s="211"/>
      <c r="C151" s="211"/>
      <c r="D151" s="211"/>
      <c r="E151" s="211"/>
      <c r="F151" s="211"/>
      <c r="G151" s="211"/>
      <c r="H151" s="211"/>
      <c r="I151" s="211"/>
      <c r="J151" s="211"/>
      <c r="K151" s="211"/>
      <c r="L151" s="211"/>
      <c r="M151" s="211"/>
      <c r="N151" s="211"/>
      <c r="O151" s="211"/>
      <c r="P151" s="211"/>
      <c r="Q151" s="211"/>
      <c r="R151" s="211"/>
      <c r="S151" s="211"/>
      <c r="T151" s="211"/>
      <c r="U151" s="211"/>
      <c r="V151" s="211"/>
      <c r="W151" s="211"/>
      <c r="X151" s="211"/>
      <c r="Y151" s="211"/>
      <c r="Z151" s="211"/>
    </row>
    <row r="152" spans="1:26" ht="15.75" customHeight="1">
      <c r="A152" s="211"/>
      <c r="B152" s="211"/>
      <c r="C152" s="211"/>
      <c r="D152" s="211"/>
      <c r="E152" s="211"/>
      <c r="F152" s="211"/>
      <c r="G152" s="211"/>
      <c r="H152" s="211"/>
      <c r="I152" s="211"/>
      <c r="J152" s="211"/>
      <c r="K152" s="211"/>
      <c r="L152" s="211"/>
      <c r="M152" s="211"/>
      <c r="N152" s="211"/>
      <c r="O152" s="211"/>
      <c r="P152" s="211"/>
      <c r="Q152" s="211"/>
      <c r="R152" s="211"/>
      <c r="S152" s="211"/>
      <c r="T152" s="211"/>
      <c r="U152" s="211"/>
      <c r="V152" s="211"/>
      <c r="W152" s="211"/>
      <c r="X152" s="211"/>
      <c r="Y152" s="211"/>
      <c r="Z152" s="211"/>
    </row>
    <row r="153" spans="1:26" ht="15.75" customHeight="1">
      <c r="A153" s="211"/>
      <c r="B153" s="211"/>
      <c r="C153" s="211"/>
      <c r="D153" s="211"/>
      <c r="E153" s="211"/>
      <c r="F153" s="211"/>
      <c r="G153" s="211"/>
      <c r="H153" s="211"/>
      <c r="I153" s="211"/>
      <c r="J153" s="211"/>
      <c r="K153" s="211"/>
      <c r="L153" s="211"/>
      <c r="M153" s="211"/>
      <c r="N153" s="211"/>
      <c r="O153" s="211"/>
      <c r="P153" s="211"/>
      <c r="Q153" s="211"/>
      <c r="R153" s="211"/>
      <c r="S153" s="211"/>
      <c r="T153" s="211"/>
      <c r="U153" s="211"/>
      <c r="V153" s="211"/>
      <c r="W153" s="211"/>
      <c r="X153" s="211"/>
      <c r="Y153" s="211"/>
      <c r="Z153" s="211"/>
    </row>
    <row r="154" spans="1:26" ht="15.75" customHeight="1">
      <c r="A154" s="211"/>
      <c r="B154" s="211"/>
      <c r="C154" s="211"/>
      <c r="D154" s="211"/>
      <c r="E154" s="211"/>
      <c r="F154" s="211"/>
      <c r="G154" s="211"/>
      <c r="H154" s="211"/>
      <c r="I154" s="211"/>
      <c r="J154" s="211"/>
      <c r="K154" s="211"/>
      <c r="L154" s="211"/>
      <c r="M154" s="211"/>
      <c r="N154" s="211"/>
      <c r="O154" s="211"/>
      <c r="P154" s="211"/>
      <c r="Q154" s="211"/>
      <c r="R154" s="211"/>
      <c r="S154" s="211"/>
      <c r="T154" s="211"/>
      <c r="U154" s="211"/>
      <c r="V154" s="211"/>
      <c r="W154" s="211"/>
      <c r="X154" s="211"/>
      <c r="Y154" s="211"/>
      <c r="Z154" s="211"/>
    </row>
    <row r="155" spans="1:26" ht="15.75" customHeight="1">
      <c r="A155" s="211"/>
      <c r="B155" s="211"/>
      <c r="C155" s="211"/>
      <c r="D155" s="211"/>
      <c r="E155" s="211"/>
      <c r="F155" s="211"/>
      <c r="G155" s="211"/>
      <c r="H155" s="211"/>
      <c r="I155" s="211"/>
      <c r="J155" s="211"/>
      <c r="K155" s="211"/>
      <c r="L155" s="211"/>
      <c r="M155" s="211"/>
      <c r="N155" s="211"/>
      <c r="O155" s="211"/>
      <c r="P155" s="211"/>
      <c r="Q155" s="211"/>
      <c r="R155" s="211"/>
      <c r="S155" s="211"/>
      <c r="T155" s="211"/>
      <c r="U155" s="211"/>
      <c r="V155" s="211"/>
      <c r="W155" s="211"/>
      <c r="X155" s="211"/>
      <c r="Y155" s="211"/>
      <c r="Z155" s="211"/>
    </row>
    <row r="156" spans="1:26" ht="15.75" customHeight="1">
      <c r="A156" s="211"/>
      <c r="B156" s="211"/>
      <c r="C156" s="211"/>
      <c r="D156" s="211"/>
      <c r="E156" s="211"/>
      <c r="F156" s="211"/>
      <c r="G156" s="211"/>
      <c r="H156" s="211"/>
      <c r="I156" s="211"/>
      <c r="J156" s="211"/>
      <c r="K156" s="211"/>
      <c r="L156" s="211"/>
      <c r="M156" s="211"/>
      <c r="N156" s="211"/>
      <c r="O156" s="211"/>
      <c r="P156" s="211"/>
      <c r="Q156" s="211"/>
      <c r="R156" s="211"/>
      <c r="S156" s="211"/>
      <c r="T156" s="211"/>
      <c r="U156" s="211"/>
      <c r="V156" s="211"/>
      <c r="W156" s="211"/>
      <c r="X156" s="211"/>
      <c r="Y156" s="211"/>
      <c r="Z156" s="211"/>
    </row>
    <row r="157" spans="1:26" ht="15.75" customHeight="1">
      <c r="A157" s="211"/>
      <c r="B157" s="211"/>
      <c r="C157" s="211"/>
      <c r="D157" s="211"/>
      <c r="E157" s="211"/>
      <c r="F157" s="211"/>
      <c r="G157" s="211"/>
      <c r="H157" s="211"/>
      <c r="I157" s="211"/>
      <c r="J157" s="211"/>
      <c r="K157" s="211"/>
      <c r="L157" s="211"/>
      <c r="M157" s="211"/>
      <c r="N157" s="211"/>
      <c r="O157" s="211"/>
      <c r="P157" s="211"/>
      <c r="Q157" s="211"/>
      <c r="R157" s="211"/>
      <c r="S157" s="211"/>
      <c r="T157" s="211"/>
      <c r="U157" s="211"/>
      <c r="V157" s="211"/>
      <c r="W157" s="211"/>
      <c r="X157" s="211"/>
      <c r="Y157" s="211"/>
      <c r="Z157" s="211"/>
    </row>
    <row r="158" spans="1:26" ht="15.75" customHeight="1">
      <c r="A158" s="211"/>
      <c r="B158" s="211"/>
      <c r="C158" s="211"/>
      <c r="D158" s="211"/>
      <c r="E158" s="211"/>
      <c r="F158" s="211"/>
      <c r="G158" s="211"/>
      <c r="H158" s="211"/>
      <c r="I158" s="211"/>
      <c r="J158" s="211"/>
      <c r="K158" s="211"/>
      <c r="L158" s="211"/>
      <c r="M158" s="211"/>
      <c r="N158" s="211"/>
      <c r="O158" s="211"/>
      <c r="P158" s="211"/>
      <c r="Q158" s="211"/>
      <c r="R158" s="211"/>
      <c r="S158" s="211"/>
      <c r="T158" s="211"/>
      <c r="U158" s="211"/>
      <c r="V158" s="211"/>
      <c r="W158" s="211"/>
      <c r="X158" s="211"/>
      <c r="Y158" s="211"/>
      <c r="Z158" s="211"/>
    </row>
    <row r="159" spans="1:26" ht="15.75" customHeight="1">
      <c r="A159" s="211"/>
      <c r="B159" s="211"/>
      <c r="C159" s="211"/>
      <c r="D159" s="211"/>
      <c r="E159" s="211"/>
      <c r="F159" s="211"/>
      <c r="G159" s="211"/>
      <c r="H159" s="211"/>
      <c r="I159" s="211"/>
      <c r="J159" s="211"/>
      <c r="K159" s="211"/>
      <c r="L159" s="211"/>
      <c r="M159" s="211"/>
      <c r="N159" s="211"/>
      <c r="O159" s="211"/>
      <c r="P159" s="211"/>
      <c r="Q159" s="211"/>
      <c r="R159" s="211"/>
      <c r="S159" s="211"/>
      <c r="T159" s="211"/>
      <c r="U159" s="211"/>
      <c r="V159" s="211"/>
      <c r="W159" s="211"/>
      <c r="X159" s="211"/>
      <c r="Y159" s="211"/>
      <c r="Z159" s="211"/>
    </row>
    <row r="160" spans="1:26" ht="15.75" customHeight="1">
      <c r="A160" s="211"/>
      <c r="B160" s="211"/>
      <c r="C160" s="211"/>
      <c r="D160" s="211"/>
      <c r="E160" s="211"/>
      <c r="F160" s="211"/>
      <c r="G160" s="211"/>
      <c r="H160" s="211"/>
      <c r="I160" s="211"/>
      <c r="J160" s="211"/>
      <c r="K160" s="211"/>
      <c r="L160" s="211"/>
      <c r="M160" s="211"/>
      <c r="N160" s="211"/>
      <c r="O160" s="211"/>
      <c r="P160" s="211"/>
      <c r="Q160" s="211"/>
      <c r="R160" s="211"/>
      <c r="S160" s="211"/>
      <c r="T160" s="211"/>
      <c r="U160" s="211"/>
      <c r="V160" s="211"/>
      <c r="W160" s="211"/>
      <c r="X160" s="211"/>
      <c r="Y160" s="211"/>
      <c r="Z160" s="211"/>
    </row>
    <row r="161" spans="1:26" ht="15.75" customHeight="1">
      <c r="A161" s="211"/>
      <c r="B161" s="211"/>
      <c r="C161" s="211"/>
      <c r="D161" s="211"/>
      <c r="E161" s="211"/>
      <c r="F161" s="211"/>
      <c r="G161" s="211"/>
      <c r="H161" s="211"/>
      <c r="I161" s="211"/>
      <c r="J161" s="211"/>
      <c r="K161" s="211"/>
      <c r="L161" s="211"/>
      <c r="M161" s="211"/>
      <c r="N161" s="211"/>
      <c r="O161" s="211"/>
      <c r="P161" s="211"/>
      <c r="Q161" s="211"/>
      <c r="R161" s="211"/>
      <c r="S161" s="211"/>
      <c r="T161" s="211"/>
      <c r="U161" s="211"/>
      <c r="V161" s="211"/>
      <c r="W161" s="211"/>
      <c r="X161" s="211"/>
      <c r="Y161" s="211"/>
      <c r="Z161" s="211"/>
    </row>
    <row r="162" spans="1:26" ht="15.75" customHeight="1">
      <c r="A162" s="211"/>
      <c r="B162" s="211"/>
      <c r="C162" s="211"/>
      <c r="D162" s="211"/>
      <c r="E162" s="211"/>
      <c r="F162" s="211"/>
      <c r="G162" s="211"/>
      <c r="H162" s="211"/>
      <c r="I162" s="211"/>
      <c r="J162" s="211"/>
      <c r="K162" s="211"/>
      <c r="L162" s="211"/>
      <c r="M162" s="211"/>
      <c r="N162" s="211"/>
      <c r="O162" s="211"/>
      <c r="P162" s="211"/>
      <c r="Q162" s="211"/>
      <c r="R162" s="211"/>
      <c r="S162" s="211"/>
      <c r="T162" s="211"/>
      <c r="U162" s="211"/>
      <c r="V162" s="211"/>
      <c r="W162" s="211"/>
      <c r="X162" s="211"/>
      <c r="Y162" s="211"/>
      <c r="Z162" s="211"/>
    </row>
    <row r="163" spans="1:26" ht="15.75" customHeight="1">
      <c r="A163" s="211"/>
      <c r="B163" s="211"/>
      <c r="C163" s="211"/>
      <c r="D163" s="211"/>
      <c r="E163" s="211"/>
      <c r="F163" s="211"/>
      <c r="G163" s="211"/>
      <c r="H163" s="211"/>
      <c r="I163" s="211"/>
      <c r="J163" s="211"/>
      <c r="K163" s="211"/>
      <c r="L163" s="211"/>
      <c r="M163" s="211"/>
      <c r="N163" s="211"/>
      <c r="O163" s="211"/>
      <c r="P163" s="211"/>
      <c r="Q163" s="211"/>
      <c r="R163" s="211"/>
      <c r="S163" s="211"/>
      <c r="T163" s="211"/>
      <c r="U163" s="211"/>
      <c r="V163" s="211"/>
      <c r="W163" s="211"/>
      <c r="X163" s="211"/>
      <c r="Y163" s="211"/>
      <c r="Z163" s="211"/>
    </row>
    <row r="164" spans="1:26" ht="15.75" customHeight="1">
      <c r="A164" s="211"/>
      <c r="B164" s="211"/>
      <c r="C164" s="211"/>
      <c r="D164" s="211"/>
      <c r="E164" s="211"/>
      <c r="F164" s="211"/>
      <c r="G164" s="211"/>
      <c r="H164" s="211"/>
      <c r="I164" s="211"/>
      <c r="J164" s="211"/>
      <c r="K164" s="211"/>
      <c r="L164" s="211"/>
      <c r="M164" s="211"/>
      <c r="N164" s="211"/>
      <c r="O164" s="211"/>
      <c r="P164" s="211"/>
      <c r="Q164" s="211"/>
      <c r="R164" s="211"/>
      <c r="S164" s="211"/>
      <c r="T164" s="211"/>
      <c r="U164" s="211"/>
      <c r="V164" s="211"/>
      <c r="W164" s="211"/>
      <c r="X164" s="211"/>
      <c r="Y164" s="211"/>
      <c r="Z164" s="211"/>
    </row>
    <row r="165" spans="1:26" ht="15.75" customHeight="1">
      <c r="A165" s="211"/>
      <c r="B165" s="211"/>
      <c r="C165" s="211"/>
      <c r="D165" s="211"/>
      <c r="E165" s="211"/>
      <c r="F165" s="211"/>
      <c r="G165" s="211"/>
      <c r="H165" s="211"/>
      <c r="I165" s="211"/>
      <c r="J165" s="211"/>
      <c r="K165" s="211"/>
      <c r="L165" s="211"/>
      <c r="M165" s="211"/>
      <c r="N165" s="211"/>
      <c r="O165" s="211"/>
      <c r="P165" s="211"/>
      <c r="Q165" s="211"/>
      <c r="R165" s="211"/>
      <c r="S165" s="211"/>
      <c r="T165" s="211"/>
      <c r="U165" s="211"/>
      <c r="V165" s="211"/>
      <c r="W165" s="211"/>
      <c r="X165" s="211"/>
      <c r="Y165" s="211"/>
      <c r="Z165" s="211"/>
    </row>
    <row r="166" spans="1:26" ht="15.75" customHeight="1">
      <c r="A166" s="211"/>
      <c r="B166" s="211"/>
      <c r="C166" s="211"/>
      <c r="D166" s="211"/>
      <c r="E166" s="211"/>
      <c r="F166" s="211"/>
      <c r="G166" s="211"/>
      <c r="H166" s="211"/>
      <c r="I166" s="211"/>
      <c r="J166" s="211"/>
      <c r="K166" s="211"/>
      <c r="L166" s="211"/>
      <c r="M166" s="211"/>
      <c r="N166" s="211"/>
      <c r="O166" s="211"/>
      <c r="P166" s="211"/>
      <c r="Q166" s="211"/>
      <c r="R166" s="211"/>
      <c r="S166" s="211"/>
      <c r="T166" s="211"/>
      <c r="U166" s="211"/>
      <c r="V166" s="211"/>
      <c r="W166" s="211"/>
      <c r="X166" s="211"/>
      <c r="Y166" s="211"/>
      <c r="Z166" s="211"/>
    </row>
    <row r="167" spans="1:26" ht="15.75" customHeight="1">
      <c r="A167" s="211"/>
      <c r="B167" s="211"/>
      <c r="C167" s="211"/>
      <c r="D167" s="211"/>
      <c r="E167" s="211"/>
      <c r="F167" s="211"/>
      <c r="G167" s="211"/>
      <c r="H167" s="211"/>
      <c r="I167" s="211"/>
      <c r="J167" s="211"/>
      <c r="K167" s="211"/>
      <c r="L167" s="211"/>
      <c r="M167" s="211"/>
      <c r="N167" s="211"/>
      <c r="O167" s="211"/>
      <c r="P167" s="211"/>
      <c r="Q167" s="211"/>
      <c r="R167" s="211"/>
      <c r="S167" s="211"/>
      <c r="T167" s="211"/>
      <c r="U167" s="211"/>
      <c r="V167" s="211"/>
      <c r="W167" s="211"/>
      <c r="X167" s="211"/>
      <c r="Y167" s="211"/>
      <c r="Z167" s="211"/>
    </row>
    <row r="168" spans="1:26" ht="15.75" customHeight="1">
      <c r="A168" s="211"/>
      <c r="B168" s="211"/>
      <c r="C168" s="211"/>
      <c r="D168" s="211"/>
      <c r="E168" s="211"/>
      <c r="F168" s="211"/>
      <c r="G168" s="211"/>
      <c r="H168" s="211"/>
      <c r="I168" s="211"/>
      <c r="J168" s="211"/>
      <c r="K168" s="211"/>
      <c r="L168" s="211"/>
      <c r="M168" s="211"/>
      <c r="N168" s="211"/>
      <c r="O168" s="211"/>
      <c r="P168" s="211"/>
      <c r="Q168" s="211"/>
      <c r="R168" s="211"/>
      <c r="S168" s="211"/>
      <c r="T168" s="211"/>
      <c r="U168" s="211"/>
      <c r="V168" s="211"/>
      <c r="W168" s="211"/>
      <c r="X168" s="211"/>
      <c r="Y168" s="211"/>
      <c r="Z168" s="211"/>
    </row>
    <row r="169" spans="1:26" ht="15.75" customHeight="1">
      <c r="A169" s="211"/>
      <c r="B169" s="211"/>
      <c r="C169" s="211"/>
      <c r="D169" s="211"/>
      <c r="E169" s="211"/>
      <c r="F169" s="211"/>
      <c r="G169" s="211"/>
      <c r="H169" s="211"/>
      <c r="I169" s="211"/>
      <c r="J169" s="211"/>
      <c r="K169" s="211"/>
      <c r="L169" s="211"/>
      <c r="M169" s="211"/>
      <c r="N169" s="211"/>
      <c r="O169" s="211"/>
      <c r="P169" s="211"/>
      <c r="Q169" s="211"/>
      <c r="R169" s="211"/>
      <c r="S169" s="211"/>
      <c r="T169" s="211"/>
      <c r="U169" s="211"/>
      <c r="V169" s="211"/>
      <c r="W169" s="211"/>
      <c r="X169" s="211"/>
      <c r="Y169" s="211"/>
      <c r="Z169" s="211"/>
    </row>
    <row r="170" spans="1:26" ht="15.75" customHeight="1">
      <c r="A170" s="211"/>
      <c r="B170" s="211"/>
      <c r="C170" s="211"/>
      <c r="D170" s="211"/>
      <c r="E170" s="211"/>
      <c r="F170" s="211"/>
      <c r="G170" s="211"/>
      <c r="H170" s="211"/>
      <c r="I170" s="211"/>
      <c r="J170" s="211"/>
      <c r="K170" s="211"/>
      <c r="L170" s="211"/>
      <c r="M170" s="211"/>
      <c r="N170" s="211"/>
      <c r="O170" s="211"/>
      <c r="P170" s="211"/>
      <c r="Q170" s="211"/>
      <c r="R170" s="211"/>
      <c r="S170" s="211"/>
      <c r="T170" s="211"/>
      <c r="U170" s="211"/>
      <c r="V170" s="211"/>
      <c r="W170" s="211"/>
      <c r="X170" s="211"/>
      <c r="Y170" s="211"/>
      <c r="Z170" s="211"/>
    </row>
    <row r="171" spans="1:26" ht="15.75" customHeight="1">
      <c r="A171" s="211"/>
      <c r="B171" s="211"/>
      <c r="C171" s="211"/>
      <c r="D171" s="211"/>
      <c r="E171" s="211"/>
      <c r="F171" s="211"/>
      <c r="G171" s="211"/>
      <c r="H171" s="211"/>
      <c r="I171" s="211"/>
      <c r="J171" s="211"/>
      <c r="K171" s="211"/>
      <c r="L171" s="211"/>
      <c r="M171" s="211"/>
      <c r="N171" s="211"/>
      <c r="O171" s="211"/>
      <c r="P171" s="211"/>
      <c r="Q171" s="211"/>
      <c r="R171" s="211"/>
      <c r="S171" s="211"/>
      <c r="T171" s="211"/>
      <c r="U171" s="211"/>
      <c r="V171" s="211"/>
      <c r="W171" s="211"/>
      <c r="X171" s="211"/>
      <c r="Y171" s="211"/>
      <c r="Z171" s="211"/>
    </row>
    <row r="172" spans="1:26" ht="15.75" customHeight="1">
      <c r="A172" s="211"/>
      <c r="B172" s="211"/>
      <c r="C172" s="211"/>
      <c r="D172" s="211"/>
      <c r="E172" s="211"/>
      <c r="F172" s="211"/>
      <c r="G172" s="211"/>
      <c r="H172" s="211"/>
      <c r="I172" s="211"/>
      <c r="J172" s="211"/>
      <c r="K172" s="211"/>
      <c r="L172" s="211"/>
      <c r="M172" s="211"/>
      <c r="N172" s="211"/>
      <c r="O172" s="211"/>
      <c r="P172" s="211"/>
      <c r="Q172" s="211"/>
      <c r="R172" s="211"/>
      <c r="S172" s="211"/>
      <c r="T172" s="211"/>
      <c r="U172" s="211"/>
      <c r="V172" s="211"/>
      <c r="W172" s="211"/>
      <c r="X172" s="211"/>
      <c r="Y172" s="211"/>
      <c r="Z172" s="211"/>
    </row>
    <row r="173" spans="1:26" ht="15.75" customHeight="1">
      <c r="A173" s="211"/>
      <c r="B173" s="211"/>
      <c r="C173" s="211"/>
      <c r="D173" s="211"/>
      <c r="E173" s="211"/>
      <c r="F173" s="211"/>
      <c r="G173" s="211"/>
      <c r="H173" s="211"/>
      <c r="I173" s="211"/>
      <c r="J173" s="211"/>
      <c r="K173" s="211"/>
      <c r="L173" s="211"/>
      <c r="M173" s="211"/>
      <c r="N173" s="211"/>
      <c r="O173" s="211"/>
      <c r="P173" s="211"/>
      <c r="Q173" s="211"/>
      <c r="R173" s="211"/>
      <c r="S173" s="211"/>
      <c r="T173" s="211"/>
      <c r="U173" s="211"/>
      <c r="V173" s="211"/>
      <c r="W173" s="211"/>
      <c r="X173" s="211"/>
      <c r="Y173" s="211"/>
      <c r="Z173" s="211"/>
    </row>
    <row r="174" spans="1:26" ht="15.75" customHeight="1">
      <c r="A174" s="211"/>
      <c r="B174" s="211"/>
      <c r="C174" s="211"/>
      <c r="D174" s="211"/>
      <c r="E174" s="211"/>
      <c r="F174" s="211"/>
      <c r="G174" s="211"/>
      <c r="H174" s="211"/>
      <c r="I174" s="211"/>
      <c r="J174" s="211"/>
      <c r="K174" s="211"/>
      <c r="L174" s="211"/>
      <c r="M174" s="211"/>
      <c r="N174" s="211"/>
      <c r="O174" s="211"/>
      <c r="P174" s="211"/>
      <c r="Q174" s="211"/>
      <c r="R174" s="211"/>
      <c r="S174" s="211"/>
      <c r="T174" s="211"/>
      <c r="U174" s="211"/>
      <c r="V174" s="211"/>
      <c r="W174" s="211"/>
      <c r="X174" s="211"/>
      <c r="Y174" s="211"/>
      <c r="Z174" s="211"/>
    </row>
    <row r="175" spans="1:26" ht="15.75" customHeight="1">
      <c r="A175" s="211"/>
      <c r="B175" s="211"/>
      <c r="C175" s="211"/>
      <c r="D175" s="211"/>
      <c r="E175" s="211"/>
      <c r="F175" s="211"/>
      <c r="G175" s="211"/>
      <c r="H175" s="211"/>
      <c r="I175" s="211"/>
      <c r="J175" s="211"/>
      <c r="K175" s="211"/>
      <c r="L175" s="211"/>
      <c r="M175" s="211"/>
      <c r="N175" s="211"/>
      <c r="O175" s="211"/>
      <c r="P175" s="211"/>
      <c r="Q175" s="211"/>
      <c r="R175" s="211"/>
      <c r="S175" s="211"/>
      <c r="T175" s="211"/>
      <c r="U175" s="211"/>
      <c r="V175" s="211"/>
      <c r="W175" s="211"/>
      <c r="X175" s="211"/>
      <c r="Y175" s="211"/>
      <c r="Z175" s="211"/>
    </row>
    <row r="176" spans="1:26" ht="15.75" customHeight="1">
      <c r="A176" s="211"/>
      <c r="B176" s="211"/>
      <c r="C176" s="211"/>
      <c r="D176" s="211"/>
      <c r="E176" s="211"/>
      <c r="F176" s="211"/>
      <c r="G176" s="211"/>
      <c r="H176" s="211"/>
      <c r="I176" s="211"/>
      <c r="J176" s="211"/>
      <c r="K176" s="211"/>
      <c r="L176" s="211"/>
      <c r="M176" s="211"/>
      <c r="N176" s="211"/>
      <c r="O176" s="211"/>
      <c r="P176" s="211"/>
      <c r="Q176" s="211"/>
      <c r="R176" s="211"/>
      <c r="S176" s="211"/>
      <c r="T176" s="211"/>
      <c r="U176" s="211"/>
      <c r="V176" s="211"/>
      <c r="W176" s="211"/>
      <c r="X176" s="211"/>
      <c r="Y176" s="211"/>
      <c r="Z176" s="211"/>
    </row>
    <row r="177" spans="1:26" ht="15.75" customHeight="1">
      <c r="A177" s="211"/>
      <c r="B177" s="211"/>
      <c r="C177" s="211"/>
      <c r="D177" s="211"/>
      <c r="E177" s="211"/>
      <c r="F177" s="211"/>
      <c r="G177" s="211"/>
      <c r="H177" s="211"/>
      <c r="I177" s="211"/>
      <c r="J177" s="211"/>
      <c r="K177" s="211"/>
      <c r="L177" s="211"/>
      <c r="M177" s="211"/>
      <c r="N177" s="211"/>
      <c r="O177" s="211"/>
      <c r="P177" s="211"/>
      <c r="Q177" s="211"/>
      <c r="R177" s="211"/>
      <c r="S177" s="211"/>
      <c r="T177" s="211"/>
      <c r="U177" s="211"/>
      <c r="V177" s="211"/>
      <c r="W177" s="211"/>
      <c r="X177" s="211"/>
      <c r="Y177" s="211"/>
      <c r="Z177" s="211"/>
    </row>
    <row r="178" spans="1:26" ht="15.75" customHeight="1">
      <c r="A178" s="211"/>
      <c r="B178" s="211"/>
      <c r="C178" s="211"/>
      <c r="D178" s="211"/>
      <c r="E178" s="211"/>
      <c r="F178" s="211"/>
      <c r="G178" s="211"/>
      <c r="H178" s="211"/>
      <c r="I178" s="211"/>
      <c r="J178" s="211"/>
      <c r="K178" s="211"/>
      <c r="L178" s="211"/>
      <c r="M178" s="211"/>
      <c r="N178" s="211"/>
      <c r="O178" s="211"/>
      <c r="P178" s="211"/>
      <c r="Q178" s="211"/>
      <c r="R178" s="211"/>
      <c r="S178" s="211"/>
      <c r="T178" s="211"/>
      <c r="U178" s="211"/>
      <c r="V178" s="211"/>
      <c r="W178" s="211"/>
      <c r="X178" s="211"/>
      <c r="Y178" s="211"/>
      <c r="Z178" s="211"/>
    </row>
    <row r="179" spans="1:26" ht="15.75" customHeight="1">
      <c r="A179" s="211"/>
      <c r="B179" s="211"/>
      <c r="C179" s="211"/>
      <c r="D179" s="211"/>
      <c r="E179" s="211"/>
      <c r="F179" s="211"/>
      <c r="G179" s="211"/>
      <c r="H179" s="211"/>
      <c r="I179" s="211"/>
      <c r="J179" s="211"/>
      <c r="K179" s="211"/>
      <c r="L179" s="211"/>
      <c r="M179" s="211"/>
      <c r="N179" s="211"/>
      <c r="O179" s="211"/>
      <c r="P179" s="211"/>
      <c r="Q179" s="211"/>
      <c r="R179" s="211"/>
      <c r="S179" s="211"/>
      <c r="T179" s="211"/>
      <c r="U179" s="211"/>
      <c r="V179" s="211"/>
      <c r="W179" s="211"/>
      <c r="X179" s="211"/>
      <c r="Y179" s="211"/>
      <c r="Z179" s="211"/>
    </row>
    <row r="180" spans="1:26" ht="15.75" customHeight="1">
      <c r="A180" s="211"/>
      <c r="B180" s="211"/>
      <c r="C180" s="211"/>
      <c r="D180" s="211"/>
      <c r="E180" s="211"/>
      <c r="F180" s="211"/>
      <c r="G180" s="211"/>
      <c r="H180" s="211"/>
      <c r="I180" s="211"/>
      <c r="J180" s="211"/>
      <c r="K180" s="211"/>
      <c r="L180" s="211"/>
      <c r="M180" s="211"/>
      <c r="N180" s="211"/>
      <c r="O180" s="211"/>
      <c r="P180" s="211"/>
      <c r="Q180" s="211"/>
      <c r="R180" s="211"/>
      <c r="S180" s="211"/>
      <c r="T180" s="211"/>
      <c r="U180" s="211"/>
      <c r="V180" s="211"/>
      <c r="W180" s="211"/>
      <c r="X180" s="211"/>
      <c r="Y180" s="211"/>
      <c r="Z180" s="211"/>
    </row>
    <row r="181" spans="1:26" ht="15.75" customHeight="1">
      <c r="A181" s="211"/>
      <c r="B181" s="211"/>
      <c r="C181" s="211"/>
      <c r="D181" s="211"/>
      <c r="E181" s="211"/>
      <c r="F181" s="211"/>
      <c r="G181" s="211"/>
      <c r="H181" s="211"/>
      <c r="I181" s="211"/>
      <c r="J181" s="211"/>
      <c r="K181" s="211"/>
      <c r="L181" s="211"/>
      <c r="M181" s="211"/>
      <c r="N181" s="211"/>
      <c r="O181" s="211"/>
      <c r="P181" s="211"/>
      <c r="Q181" s="211"/>
      <c r="R181" s="211"/>
      <c r="S181" s="211"/>
      <c r="T181" s="211"/>
      <c r="U181" s="211"/>
      <c r="V181" s="211"/>
      <c r="W181" s="211"/>
      <c r="X181" s="211"/>
      <c r="Y181" s="211"/>
      <c r="Z181" s="211"/>
    </row>
    <row r="182" spans="1:26" ht="15.75" customHeight="1">
      <c r="A182" s="211"/>
      <c r="B182" s="211"/>
      <c r="C182" s="211"/>
      <c r="D182" s="211"/>
      <c r="E182" s="211"/>
      <c r="F182" s="211"/>
      <c r="G182" s="211"/>
      <c r="H182" s="211"/>
      <c r="I182" s="211"/>
      <c r="J182" s="211"/>
      <c r="K182" s="211"/>
      <c r="L182" s="211"/>
      <c r="M182" s="211"/>
      <c r="N182" s="211"/>
      <c r="O182" s="211"/>
      <c r="P182" s="211"/>
      <c r="Q182" s="211"/>
      <c r="R182" s="211"/>
      <c r="S182" s="211"/>
      <c r="T182" s="211"/>
      <c r="U182" s="211"/>
      <c r="V182" s="211"/>
      <c r="W182" s="211"/>
      <c r="X182" s="211"/>
      <c r="Y182" s="211"/>
      <c r="Z182" s="211"/>
    </row>
    <row r="183" spans="1:26" ht="15.75" customHeight="1">
      <c r="A183" s="211"/>
      <c r="B183" s="211"/>
      <c r="C183" s="211"/>
      <c r="D183" s="211"/>
      <c r="E183" s="211"/>
      <c r="F183" s="211"/>
      <c r="G183" s="211"/>
      <c r="H183" s="211"/>
      <c r="I183" s="211"/>
      <c r="J183" s="211"/>
      <c r="K183" s="211"/>
      <c r="L183" s="211"/>
      <c r="M183" s="211"/>
      <c r="N183" s="211"/>
      <c r="O183" s="211"/>
      <c r="P183" s="211"/>
      <c r="Q183" s="211"/>
      <c r="R183" s="211"/>
      <c r="S183" s="211"/>
      <c r="T183" s="211"/>
      <c r="U183" s="211"/>
      <c r="V183" s="211"/>
      <c r="W183" s="211"/>
      <c r="X183" s="211"/>
      <c r="Y183" s="211"/>
      <c r="Z183" s="211"/>
    </row>
    <row r="184" spans="1:26" ht="15.75" customHeight="1">
      <c r="A184" s="211"/>
      <c r="B184" s="211"/>
      <c r="C184" s="211"/>
      <c r="D184" s="211"/>
      <c r="E184" s="211"/>
      <c r="F184" s="211"/>
      <c r="G184" s="211"/>
      <c r="H184" s="211"/>
      <c r="I184" s="211"/>
      <c r="J184" s="211"/>
      <c r="K184" s="211"/>
      <c r="L184" s="211"/>
      <c r="M184" s="211"/>
      <c r="N184" s="211"/>
      <c r="O184" s="211"/>
      <c r="P184" s="211"/>
      <c r="Q184" s="211"/>
      <c r="R184" s="211"/>
      <c r="S184" s="211"/>
      <c r="T184" s="211"/>
      <c r="U184" s="211"/>
      <c r="V184" s="211"/>
      <c r="W184" s="211"/>
      <c r="X184" s="211"/>
      <c r="Y184" s="211"/>
      <c r="Z184" s="211"/>
    </row>
    <row r="185" spans="1:26" ht="15.75" customHeight="1">
      <c r="A185" s="211"/>
      <c r="B185" s="211"/>
      <c r="C185" s="211"/>
      <c r="D185" s="211"/>
      <c r="E185" s="211"/>
      <c r="F185" s="211"/>
      <c r="G185" s="211"/>
      <c r="H185" s="211"/>
      <c r="I185" s="211"/>
      <c r="J185" s="211"/>
      <c r="K185" s="211"/>
      <c r="L185" s="211"/>
      <c r="M185" s="211"/>
      <c r="N185" s="211"/>
      <c r="O185" s="211"/>
      <c r="P185" s="211"/>
      <c r="Q185" s="211"/>
      <c r="R185" s="211"/>
      <c r="S185" s="211"/>
      <c r="T185" s="211"/>
      <c r="U185" s="211"/>
      <c r="V185" s="211"/>
      <c r="W185" s="211"/>
      <c r="X185" s="211"/>
      <c r="Y185" s="211"/>
      <c r="Z185" s="211"/>
    </row>
    <row r="186" spans="1:26" ht="15.75" customHeight="1">
      <c r="A186" s="211"/>
      <c r="B186" s="211"/>
      <c r="C186" s="211"/>
      <c r="D186" s="211"/>
      <c r="E186" s="211"/>
      <c r="F186" s="211"/>
      <c r="G186" s="211"/>
      <c r="H186" s="211"/>
      <c r="I186" s="211"/>
      <c r="J186" s="211"/>
      <c r="K186" s="211"/>
      <c r="L186" s="211"/>
      <c r="M186" s="211"/>
      <c r="N186" s="211"/>
      <c r="O186" s="211"/>
      <c r="P186" s="211"/>
      <c r="Q186" s="211"/>
      <c r="R186" s="211"/>
      <c r="S186" s="211"/>
      <c r="T186" s="211"/>
      <c r="U186" s="211"/>
      <c r="V186" s="211"/>
      <c r="W186" s="211"/>
      <c r="X186" s="211"/>
      <c r="Y186" s="211"/>
      <c r="Z186" s="211"/>
    </row>
    <row r="187" spans="1:26" ht="15.75" customHeight="1">
      <c r="A187" s="211"/>
      <c r="B187" s="211"/>
      <c r="C187" s="211"/>
      <c r="D187" s="211"/>
      <c r="E187" s="211"/>
      <c r="F187" s="211"/>
      <c r="G187" s="211"/>
      <c r="H187" s="211"/>
      <c r="I187" s="211"/>
      <c r="J187" s="211"/>
      <c r="K187" s="211"/>
      <c r="L187" s="211"/>
      <c r="M187" s="211"/>
      <c r="N187" s="211"/>
      <c r="O187" s="211"/>
      <c r="P187" s="211"/>
      <c r="Q187" s="211"/>
      <c r="R187" s="211"/>
      <c r="S187" s="211"/>
      <c r="T187" s="211"/>
      <c r="U187" s="211"/>
      <c r="V187" s="211"/>
      <c r="W187" s="211"/>
      <c r="X187" s="211"/>
      <c r="Y187" s="211"/>
      <c r="Z187" s="211"/>
    </row>
    <row r="188" spans="1:26" ht="15.75" customHeight="1">
      <c r="A188" s="211"/>
      <c r="B188" s="211"/>
      <c r="C188" s="211"/>
      <c r="D188" s="211"/>
      <c r="E188" s="211"/>
      <c r="F188" s="211"/>
      <c r="G188" s="211"/>
      <c r="H188" s="211"/>
      <c r="I188" s="211"/>
      <c r="J188" s="211"/>
      <c r="K188" s="211"/>
      <c r="L188" s="211"/>
      <c r="M188" s="211"/>
      <c r="N188" s="211"/>
      <c r="O188" s="211"/>
      <c r="P188" s="211"/>
      <c r="Q188" s="211"/>
      <c r="R188" s="211"/>
      <c r="S188" s="211"/>
      <c r="T188" s="211"/>
      <c r="U188" s="211"/>
      <c r="V188" s="211"/>
      <c r="W188" s="211"/>
      <c r="X188" s="211"/>
      <c r="Y188" s="211"/>
      <c r="Z188" s="211"/>
    </row>
    <row r="189" spans="1:26" ht="15.75" customHeight="1">
      <c r="A189" s="211"/>
      <c r="B189" s="211"/>
      <c r="C189" s="211"/>
      <c r="D189" s="211"/>
      <c r="E189" s="211"/>
      <c r="F189" s="211"/>
      <c r="G189" s="211"/>
      <c r="H189" s="211"/>
      <c r="I189" s="211"/>
      <c r="J189" s="211"/>
      <c r="K189" s="211"/>
      <c r="L189" s="211"/>
      <c r="M189" s="211"/>
      <c r="N189" s="211"/>
      <c r="O189" s="211"/>
      <c r="P189" s="211"/>
      <c r="Q189" s="211"/>
      <c r="R189" s="211"/>
      <c r="S189" s="211"/>
      <c r="T189" s="211"/>
      <c r="U189" s="211"/>
      <c r="V189" s="211"/>
      <c r="W189" s="211"/>
      <c r="X189" s="211"/>
      <c r="Y189" s="211"/>
      <c r="Z189" s="211"/>
    </row>
    <row r="190" spans="1:26" ht="15.75" customHeight="1">
      <c r="A190" s="211"/>
      <c r="B190" s="211"/>
      <c r="C190" s="211"/>
      <c r="D190" s="211"/>
      <c r="E190" s="211"/>
      <c r="F190" s="211"/>
      <c r="G190" s="211"/>
      <c r="H190" s="211"/>
      <c r="I190" s="211"/>
      <c r="J190" s="211"/>
      <c r="K190" s="211"/>
      <c r="L190" s="211"/>
      <c r="M190" s="211"/>
      <c r="N190" s="211"/>
      <c r="O190" s="211"/>
      <c r="P190" s="211"/>
      <c r="Q190" s="211"/>
      <c r="R190" s="211"/>
      <c r="S190" s="211"/>
      <c r="T190" s="211"/>
      <c r="U190" s="211"/>
      <c r="V190" s="211"/>
      <c r="W190" s="211"/>
      <c r="X190" s="211"/>
      <c r="Y190" s="211"/>
      <c r="Z190" s="211"/>
    </row>
    <row r="191" spans="1:26" ht="15.75" customHeight="1">
      <c r="A191" s="211"/>
      <c r="B191" s="211"/>
      <c r="C191" s="211"/>
      <c r="D191" s="211"/>
      <c r="E191" s="211"/>
      <c r="F191" s="211"/>
      <c r="G191" s="211"/>
      <c r="H191" s="211"/>
      <c r="I191" s="211"/>
      <c r="J191" s="211"/>
      <c r="K191" s="211"/>
      <c r="L191" s="211"/>
      <c r="M191" s="211"/>
      <c r="N191" s="211"/>
      <c r="O191" s="211"/>
      <c r="P191" s="211"/>
      <c r="Q191" s="211"/>
      <c r="R191" s="211"/>
      <c r="S191" s="211"/>
      <c r="T191" s="211"/>
      <c r="U191" s="211"/>
      <c r="V191" s="211"/>
      <c r="W191" s="211"/>
      <c r="X191" s="211"/>
      <c r="Y191" s="211"/>
      <c r="Z191" s="211"/>
    </row>
    <row r="192" spans="1:26" ht="15.75" customHeight="1">
      <c r="A192" s="211"/>
      <c r="B192" s="211"/>
      <c r="C192" s="211"/>
      <c r="D192" s="211"/>
      <c r="E192" s="211"/>
      <c r="F192" s="211"/>
      <c r="G192" s="211"/>
      <c r="H192" s="211"/>
      <c r="I192" s="211"/>
      <c r="J192" s="211"/>
      <c r="K192" s="211"/>
      <c r="L192" s="211"/>
      <c r="M192" s="211"/>
      <c r="N192" s="211"/>
      <c r="O192" s="211"/>
      <c r="P192" s="211"/>
      <c r="Q192" s="211"/>
      <c r="R192" s="211"/>
      <c r="S192" s="211"/>
      <c r="T192" s="211"/>
      <c r="U192" s="211"/>
      <c r="V192" s="211"/>
      <c r="W192" s="211"/>
      <c r="X192" s="211"/>
      <c r="Y192" s="211"/>
      <c r="Z192" s="211"/>
    </row>
    <row r="193" spans="1:26" ht="15.75" customHeight="1">
      <c r="A193" s="211"/>
      <c r="B193" s="211"/>
      <c r="C193" s="211"/>
      <c r="D193" s="211"/>
      <c r="E193" s="211"/>
      <c r="F193" s="211"/>
      <c r="G193" s="211"/>
      <c r="H193" s="211"/>
      <c r="I193" s="211"/>
      <c r="J193" s="211"/>
      <c r="K193" s="211"/>
      <c r="L193" s="211"/>
      <c r="M193" s="211"/>
      <c r="N193" s="211"/>
      <c r="O193" s="211"/>
      <c r="P193" s="211"/>
      <c r="Q193" s="211"/>
      <c r="R193" s="211"/>
      <c r="S193" s="211"/>
      <c r="T193" s="211"/>
      <c r="U193" s="211"/>
      <c r="V193" s="211"/>
      <c r="W193" s="211"/>
      <c r="X193" s="211"/>
      <c r="Y193" s="211"/>
      <c r="Z193" s="211"/>
    </row>
    <row r="194" spans="1:26" ht="15.75" customHeight="1">
      <c r="A194" s="211"/>
      <c r="B194" s="211"/>
      <c r="C194" s="211"/>
      <c r="D194" s="211"/>
      <c r="E194" s="211"/>
      <c r="F194" s="211"/>
      <c r="G194" s="211"/>
      <c r="H194" s="211"/>
      <c r="I194" s="211"/>
      <c r="J194" s="211"/>
      <c r="K194" s="211"/>
      <c r="L194" s="211"/>
      <c r="M194" s="211"/>
      <c r="N194" s="211"/>
      <c r="O194" s="211"/>
      <c r="P194" s="211"/>
      <c r="Q194" s="211"/>
      <c r="R194" s="211"/>
      <c r="S194" s="211"/>
      <c r="T194" s="211"/>
      <c r="U194" s="211"/>
      <c r="V194" s="211"/>
      <c r="W194" s="211"/>
      <c r="X194" s="211"/>
      <c r="Y194" s="211"/>
      <c r="Z194" s="211"/>
    </row>
    <row r="195" spans="1:26" ht="15.75" customHeight="1">
      <c r="A195" s="211"/>
      <c r="B195" s="211"/>
      <c r="C195" s="211"/>
      <c r="D195" s="211"/>
      <c r="E195" s="211"/>
      <c r="F195" s="211"/>
      <c r="G195" s="211"/>
      <c r="H195" s="211"/>
      <c r="I195" s="211"/>
      <c r="J195" s="211"/>
      <c r="K195" s="211"/>
      <c r="L195" s="211"/>
      <c r="M195" s="211"/>
      <c r="N195" s="211"/>
      <c r="O195" s="211"/>
      <c r="P195" s="211"/>
      <c r="Q195" s="211"/>
      <c r="R195" s="211"/>
      <c r="S195" s="211"/>
      <c r="T195" s="211"/>
      <c r="U195" s="211"/>
      <c r="V195" s="211"/>
      <c r="W195" s="211"/>
      <c r="X195" s="211"/>
      <c r="Y195" s="211"/>
      <c r="Z195" s="211"/>
    </row>
    <row r="196" spans="1:26" ht="15.75" customHeight="1">
      <c r="A196" s="211"/>
      <c r="B196" s="211"/>
      <c r="C196" s="211"/>
      <c r="D196" s="211"/>
      <c r="E196" s="211"/>
      <c r="F196" s="211"/>
      <c r="G196" s="211"/>
      <c r="H196" s="211"/>
      <c r="I196" s="211"/>
      <c r="J196" s="211"/>
      <c r="K196" s="211"/>
      <c r="L196" s="211"/>
      <c r="M196" s="211"/>
      <c r="N196" s="211"/>
      <c r="O196" s="211"/>
      <c r="P196" s="211"/>
      <c r="Q196" s="211"/>
      <c r="R196" s="211"/>
      <c r="S196" s="211"/>
      <c r="T196" s="211"/>
      <c r="U196" s="211"/>
      <c r="V196" s="211"/>
      <c r="W196" s="211"/>
      <c r="X196" s="211"/>
      <c r="Y196" s="211"/>
      <c r="Z196" s="211"/>
    </row>
    <row r="197" spans="1:26" ht="15.75" customHeight="1">
      <c r="A197" s="211"/>
      <c r="B197" s="211"/>
      <c r="C197" s="211"/>
      <c r="D197" s="211"/>
      <c r="E197" s="211"/>
      <c r="F197" s="211"/>
      <c r="G197" s="211"/>
      <c r="H197" s="211"/>
      <c r="I197" s="211"/>
      <c r="J197" s="211"/>
      <c r="K197" s="211"/>
      <c r="L197" s="211"/>
      <c r="M197" s="211"/>
      <c r="N197" s="211"/>
      <c r="O197" s="211"/>
      <c r="P197" s="211"/>
      <c r="Q197" s="211"/>
      <c r="R197" s="211"/>
      <c r="S197" s="211"/>
      <c r="T197" s="211"/>
      <c r="U197" s="211"/>
      <c r="V197" s="211"/>
      <c r="W197" s="211"/>
      <c r="X197" s="211"/>
      <c r="Y197" s="211"/>
      <c r="Z197" s="211"/>
    </row>
    <row r="198" spans="1:26" ht="15.75" customHeight="1">
      <c r="A198" s="211"/>
      <c r="B198" s="211"/>
      <c r="C198" s="211"/>
      <c r="D198" s="211"/>
      <c r="E198" s="211"/>
      <c r="F198" s="211"/>
      <c r="G198" s="211"/>
      <c r="H198" s="211"/>
      <c r="I198" s="211"/>
      <c r="J198" s="211"/>
      <c r="K198" s="211"/>
      <c r="L198" s="211"/>
      <c r="M198" s="211"/>
      <c r="N198" s="211"/>
      <c r="O198" s="211"/>
      <c r="P198" s="211"/>
      <c r="Q198" s="211"/>
      <c r="R198" s="211"/>
      <c r="S198" s="211"/>
      <c r="T198" s="211"/>
      <c r="U198" s="211"/>
      <c r="V198" s="211"/>
      <c r="W198" s="211"/>
      <c r="X198" s="211"/>
      <c r="Y198" s="211"/>
      <c r="Z198" s="211"/>
    </row>
    <row r="199" spans="1:26" ht="15.75" customHeight="1">
      <c r="A199" s="211"/>
      <c r="B199" s="211"/>
      <c r="C199" s="211"/>
      <c r="D199" s="211"/>
      <c r="E199" s="211"/>
      <c r="F199" s="211"/>
      <c r="G199" s="211"/>
      <c r="H199" s="211"/>
      <c r="I199" s="211"/>
      <c r="J199" s="211"/>
      <c r="K199" s="211"/>
      <c r="L199" s="211"/>
      <c r="M199" s="211"/>
      <c r="N199" s="211"/>
      <c r="O199" s="211"/>
      <c r="P199" s="211"/>
      <c r="Q199" s="211"/>
      <c r="R199" s="211"/>
      <c r="S199" s="211"/>
      <c r="T199" s="211"/>
      <c r="U199" s="211"/>
      <c r="V199" s="211"/>
      <c r="W199" s="211"/>
      <c r="X199" s="211"/>
      <c r="Y199" s="211"/>
      <c r="Z199" s="211"/>
    </row>
    <row r="200" spans="1:26" ht="15.75" customHeight="1">
      <c r="A200" s="211"/>
      <c r="B200" s="211"/>
      <c r="C200" s="211"/>
      <c r="D200" s="211"/>
      <c r="E200" s="211"/>
      <c r="F200" s="211"/>
      <c r="G200" s="211"/>
      <c r="H200" s="211"/>
      <c r="I200" s="211"/>
      <c r="J200" s="211"/>
      <c r="K200" s="211"/>
      <c r="L200" s="211"/>
      <c r="M200" s="211"/>
      <c r="N200" s="211"/>
      <c r="O200" s="211"/>
      <c r="P200" s="211"/>
      <c r="Q200" s="211"/>
      <c r="R200" s="211"/>
      <c r="S200" s="211"/>
      <c r="T200" s="211"/>
      <c r="U200" s="211"/>
      <c r="V200" s="211"/>
      <c r="W200" s="211"/>
      <c r="X200" s="211"/>
      <c r="Y200" s="211"/>
      <c r="Z200" s="211"/>
    </row>
    <row r="201" spans="1:26" ht="15.75" customHeight="1">
      <c r="A201" s="211"/>
      <c r="B201" s="211"/>
      <c r="C201" s="211"/>
      <c r="D201" s="211"/>
      <c r="E201" s="211"/>
      <c r="F201" s="211"/>
      <c r="G201" s="211"/>
      <c r="H201" s="211"/>
      <c r="I201" s="211"/>
      <c r="J201" s="211"/>
      <c r="K201" s="211"/>
      <c r="L201" s="211"/>
      <c r="M201" s="211"/>
      <c r="N201" s="211"/>
      <c r="O201" s="211"/>
      <c r="P201" s="211"/>
      <c r="Q201" s="211"/>
      <c r="R201" s="211"/>
      <c r="S201" s="211"/>
      <c r="T201" s="211"/>
      <c r="U201" s="211"/>
      <c r="V201" s="211"/>
      <c r="W201" s="211"/>
      <c r="X201" s="211"/>
      <c r="Y201" s="211"/>
      <c r="Z201" s="211"/>
    </row>
    <row r="202" spans="1:26" ht="15.75" customHeight="1">
      <c r="A202" s="211"/>
      <c r="B202" s="211"/>
      <c r="C202" s="211"/>
      <c r="D202" s="211"/>
      <c r="E202" s="211"/>
      <c r="F202" s="211"/>
      <c r="G202" s="211"/>
      <c r="H202" s="211"/>
      <c r="I202" s="211"/>
      <c r="J202" s="211"/>
      <c r="K202" s="211"/>
      <c r="L202" s="211"/>
      <c r="M202" s="211"/>
      <c r="N202" s="211"/>
      <c r="O202" s="211"/>
      <c r="P202" s="211"/>
      <c r="Q202" s="211"/>
      <c r="R202" s="211"/>
      <c r="S202" s="211"/>
      <c r="T202" s="211"/>
      <c r="U202" s="211"/>
      <c r="V202" s="211"/>
      <c r="W202" s="211"/>
      <c r="X202" s="211"/>
      <c r="Y202" s="211"/>
      <c r="Z202" s="211"/>
    </row>
    <row r="203" spans="1:26" ht="15.75" customHeight="1">
      <c r="A203" s="211"/>
      <c r="B203" s="211"/>
      <c r="C203" s="211"/>
      <c r="D203" s="211"/>
      <c r="E203" s="211"/>
      <c r="F203" s="211"/>
      <c r="G203" s="211"/>
      <c r="H203" s="211"/>
      <c r="I203" s="211"/>
      <c r="J203" s="211"/>
      <c r="K203" s="211"/>
      <c r="L203" s="211"/>
      <c r="M203" s="211"/>
      <c r="N203" s="211"/>
      <c r="O203" s="211"/>
      <c r="P203" s="211"/>
      <c r="Q203" s="211"/>
      <c r="R203" s="211"/>
      <c r="S203" s="211"/>
      <c r="T203" s="211"/>
      <c r="U203" s="211"/>
      <c r="V203" s="211"/>
      <c r="W203" s="211"/>
      <c r="X203" s="211"/>
      <c r="Y203" s="211"/>
      <c r="Z203" s="211"/>
    </row>
    <row r="204" spans="1:26" ht="15.75" customHeight="1">
      <c r="A204" s="211"/>
      <c r="B204" s="211"/>
      <c r="C204" s="211"/>
      <c r="D204" s="211"/>
      <c r="E204" s="211"/>
      <c r="F204" s="211"/>
      <c r="G204" s="211"/>
      <c r="H204" s="211"/>
      <c r="I204" s="211"/>
      <c r="J204" s="211"/>
      <c r="K204" s="211"/>
      <c r="L204" s="211"/>
      <c r="M204" s="211"/>
      <c r="N204" s="211"/>
      <c r="O204" s="211"/>
      <c r="P204" s="211"/>
      <c r="Q204" s="211"/>
      <c r="R204" s="211"/>
      <c r="S204" s="211"/>
      <c r="T204" s="211"/>
      <c r="U204" s="211"/>
      <c r="V204" s="211"/>
      <c r="W204" s="211"/>
      <c r="X204" s="211"/>
      <c r="Y204" s="211"/>
      <c r="Z204" s="211"/>
    </row>
    <row r="205" spans="1:26" ht="15.75" customHeight="1">
      <c r="A205" s="211"/>
      <c r="B205" s="211"/>
      <c r="C205" s="211"/>
      <c r="D205" s="211"/>
      <c r="E205" s="211"/>
      <c r="F205" s="211"/>
      <c r="G205" s="211"/>
      <c r="H205" s="211"/>
      <c r="I205" s="211"/>
      <c r="J205" s="211"/>
      <c r="K205" s="211"/>
      <c r="L205" s="211"/>
      <c r="M205" s="211"/>
      <c r="N205" s="211"/>
      <c r="O205" s="211"/>
      <c r="P205" s="211"/>
      <c r="Q205" s="211"/>
      <c r="R205" s="211"/>
      <c r="S205" s="211"/>
      <c r="T205" s="211"/>
      <c r="U205" s="211"/>
      <c r="V205" s="211"/>
      <c r="W205" s="211"/>
      <c r="X205" s="211"/>
      <c r="Y205" s="211"/>
      <c r="Z205" s="211"/>
    </row>
    <row r="206" spans="1:26" ht="15.75" customHeight="1">
      <c r="A206" s="211"/>
      <c r="B206" s="211"/>
      <c r="C206" s="211"/>
      <c r="D206" s="211"/>
      <c r="E206" s="211"/>
      <c r="F206" s="211"/>
      <c r="G206" s="211"/>
      <c r="H206" s="211"/>
      <c r="I206" s="211"/>
      <c r="J206" s="211"/>
      <c r="K206" s="211"/>
      <c r="L206" s="211"/>
      <c r="M206" s="211"/>
      <c r="N206" s="211"/>
      <c r="O206" s="211"/>
      <c r="P206" s="211"/>
      <c r="Q206" s="211"/>
      <c r="R206" s="211"/>
      <c r="S206" s="211"/>
      <c r="T206" s="211"/>
      <c r="U206" s="211"/>
      <c r="V206" s="211"/>
      <c r="W206" s="211"/>
      <c r="X206" s="211"/>
      <c r="Y206" s="211"/>
      <c r="Z206" s="211"/>
    </row>
    <row r="207" spans="1:26" ht="15.75" customHeight="1">
      <c r="A207" s="211"/>
      <c r="B207" s="211"/>
      <c r="C207" s="211"/>
      <c r="D207" s="211"/>
      <c r="E207" s="211"/>
      <c r="F207" s="211"/>
      <c r="G207" s="211"/>
      <c r="H207" s="211"/>
      <c r="I207" s="211"/>
      <c r="J207" s="211"/>
      <c r="K207" s="211"/>
      <c r="L207" s="211"/>
      <c r="M207" s="211"/>
      <c r="N207" s="211"/>
      <c r="O207" s="211"/>
      <c r="P207" s="211"/>
      <c r="Q207" s="211"/>
      <c r="R207" s="211"/>
      <c r="S207" s="211"/>
      <c r="T207" s="211"/>
      <c r="U207" s="211"/>
      <c r="V207" s="211"/>
      <c r="W207" s="211"/>
      <c r="X207" s="211"/>
      <c r="Y207" s="211"/>
      <c r="Z207" s="211"/>
    </row>
    <row r="208" spans="1:26" ht="15.75" customHeight="1">
      <c r="A208" s="211"/>
      <c r="B208" s="211"/>
      <c r="C208" s="211"/>
      <c r="D208" s="211"/>
      <c r="E208" s="211"/>
      <c r="F208" s="211"/>
      <c r="G208" s="211"/>
      <c r="H208" s="211"/>
      <c r="I208" s="211"/>
      <c r="J208" s="211"/>
      <c r="K208" s="211"/>
      <c r="L208" s="211"/>
      <c r="M208" s="211"/>
      <c r="N208" s="211"/>
      <c r="O208" s="211"/>
      <c r="P208" s="211"/>
      <c r="Q208" s="211"/>
      <c r="R208" s="211"/>
      <c r="S208" s="211"/>
      <c r="T208" s="211"/>
      <c r="U208" s="211"/>
      <c r="V208" s="211"/>
      <c r="W208" s="211"/>
      <c r="X208" s="211"/>
      <c r="Y208" s="211"/>
      <c r="Z208" s="211"/>
    </row>
    <row r="209" spans="1:26" ht="15.75" customHeight="1">
      <c r="A209" s="211"/>
      <c r="B209" s="211"/>
      <c r="C209" s="211"/>
      <c r="D209" s="211"/>
      <c r="E209" s="211"/>
      <c r="F209" s="211"/>
      <c r="G209" s="211"/>
      <c r="H209" s="211"/>
      <c r="I209" s="211"/>
      <c r="J209" s="211"/>
      <c r="K209" s="211"/>
      <c r="L209" s="211"/>
      <c r="M209" s="211"/>
      <c r="N209" s="211"/>
      <c r="O209" s="211"/>
      <c r="P209" s="211"/>
      <c r="Q209" s="211"/>
      <c r="R209" s="211"/>
      <c r="S209" s="211"/>
      <c r="T209" s="211"/>
      <c r="U209" s="211"/>
      <c r="V209" s="211"/>
      <c r="W209" s="211"/>
      <c r="X209" s="211"/>
      <c r="Y209" s="211"/>
      <c r="Z209" s="211"/>
    </row>
    <row r="210" spans="1:26" ht="15.75" customHeight="1">
      <c r="A210" s="211"/>
      <c r="B210" s="211"/>
      <c r="C210" s="211"/>
      <c r="D210" s="211"/>
      <c r="E210" s="211"/>
      <c r="F210" s="211"/>
      <c r="G210" s="211"/>
      <c r="H210" s="211"/>
      <c r="I210" s="211"/>
      <c r="J210" s="211"/>
      <c r="K210" s="211"/>
      <c r="L210" s="211"/>
      <c r="M210" s="211"/>
      <c r="N210" s="211"/>
      <c r="O210" s="211"/>
      <c r="P210" s="211"/>
      <c r="Q210" s="211"/>
      <c r="R210" s="211"/>
      <c r="S210" s="211"/>
      <c r="T210" s="211"/>
      <c r="U210" s="211"/>
      <c r="V210" s="211"/>
      <c r="W210" s="211"/>
      <c r="X210" s="211"/>
      <c r="Y210" s="211"/>
      <c r="Z210" s="211"/>
    </row>
    <row r="211" spans="1:26" ht="15.75" customHeight="1">
      <c r="A211" s="211"/>
      <c r="B211" s="211"/>
      <c r="C211" s="211"/>
      <c r="D211" s="211"/>
      <c r="E211" s="211"/>
      <c r="F211" s="211"/>
      <c r="G211" s="211"/>
      <c r="H211" s="211"/>
      <c r="I211" s="211"/>
      <c r="J211" s="211"/>
      <c r="K211" s="211"/>
      <c r="L211" s="211"/>
      <c r="M211" s="211"/>
      <c r="N211" s="211"/>
      <c r="O211" s="211"/>
      <c r="P211" s="211"/>
      <c r="Q211" s="211"/>
      <c r="R211" s="211"/>
      <c r="S211" s="211"/>
      <c r="T211" s="211"/>
      <c r="U211" s="211"/>
      <c r="V211" s="211"/>
      <c r="W211" s="211"/>
      <c r="X211" s="211"/>
      <c r="Y211" s="211"/>
      <c r="Z211" s="211"/>
    </row>
    <row r="212" spans="1:26" ht="15.75" customHeight="1">
      <c r="A212" s="211"/>
      <c r="B212" s="211"/>
      <c r="C212" s="211"/>
      <c r="D212" s="211"/>
      <c r="E212" s="211"/>
      <c r="F212" s="211"/>
      <c r="G212" s="211"/>
      <c r="H212" s="211"/>
      <c r="I212" s="211"/>
      <c r="J212" s="211"/>
      <c r="K212" s="211"/>
      <c r="L212" s="211"/>
      <c r="M212" s="211"/>
      <c r="N212" s="211"/>
      <c r="O212" s="211"/>
      <c r="P212" s="211"/>
      <c r="Q212" s="211"/>
      <c r="R212" s="211"/>
      <c r="S212" s="211"/>
      <c r="T212" s="211"/>
      <c r="U212" s="211"/>
      <c r="V212" s="211"/>
      <c r="W212" s="211"/>
      <c r="X212" s="211"/>
      <c r="Y212" s="211"/>
      <c r="Z212" s="211"/>
    </row>
    <row r="213" spans="1:26" ht="15.75" customHeight="1">
      <c r="A213" s="211"/>
      <c r="B213" s="211"/>
      <c r="C213" s="211"/>
      <c r="D213" s="211"/>
      <c r="E213" s="211"/>
      <c r="F213" s="211"/>
      <c r="G213" s="211"/>
      <c r="H213" s="211"/>
      <c r="I213" s="211"/>
      <c r="J213" s="211"/>
      <c r="K213" s="211"/>
      <c r="L213" s="211"/>
      <c r="M213" s="211"/>
      <c r="N213" s="211"/>
      <c r="O213" s="211"/>
      <c r="P213" s="211"/>
      <c r="Q213" s="211"/>
      <c r="R213" s="211"/>
      <c r="S213" s="211"/>
      <c r="T213" s="211"/>
      <c r="U213" s="211"/>
      <c r="V213" s="211"/>
      <c r="W213" s="211"/>
      <c r="X213" s="211"/>
      <c r="Y213" s="211"/>
      <c r="Z213" s="211"/>
    </row>
    <row r="214" spans="1:26" ht="15.75" customHeight="1">
      <c r="A214" s="211"/>
      <c r="B214" s="211"/>
      <c r="C214" s="211"/>
      <c r="D214" s="211"/>
      <c r="E214" s="211"/>
      <c r="F214" s="211"/>
      <c r="G214" s="211"/>
      <c r="H214" s="211"/>
      <c r="I214" s="211"/>
      <c r="J214" s="211"/>
      <c r="K214" s="211"/>
      <c r="L214" s="211"/>
      <c r="M214" s="211"/>
      <c r="N214" s="211"/>
      <c r="O214" s="211"/>
      <c r="P214" s="211"/>
      <c r="Q214" s="211"/>
      <c r="R214" s="211"/>
      <c r="S214" s="211"/>
      <c r="T214" s="211"/>
      <c r="U214" s="211"/>
      <c r="V214" s="211"/>
      <c r="W214" s="211"/>
      <c r="X214" s="211"/>
      <c r="Y214" s="211"/>
      <c r="Z214" s="211"/>
    </row>
    <row r="215" spans="1:26" ht="15.75" customHeight="1">
      <c r="A215" s="211"/>
      <c r="B215" s="211"/>
      <c r="C215" s="211"/>
      <c r="D215" s="211"/>
      <c r="E215" s="211"/>
      <c r="F215" s="211"/>
      <c r="G215" s="211"/>
      <c r="H215" s="211"/>
      <c r="I215" s="211"/>
      <c r="J215" s="211"/>
      <c r="K215" s="211"/>
      <c r="L215" s="211"/>
      <c r="M215" s="211"/>
      <c r="N215" s="211"/>
      <c r="O215" s="211"/>
      <c r="P215" s="211"/>
      <c r="Q215" s="211"/>
      <c r="R215" s="211"/>
      <c r="S215" s="211"/>
      <c r="T215" s="211"/>
      <c r="U215" s="211"/>
      <c r="V215" s="211"/>
      <c r="W215" s="211"/>
      <c r="X215" s="211"/>
      <c r="Y215" s="211"/>
      <c r="Z215" s="211"/>
    </row>
    <row r="216" spans="1:26" ht="15.75" customHeight="1">
      <c r="A216" s="211"/>
      <c r="B216" s="211"/>
      <c r="C216" s="211"/>
      <c r="D216" s="211"/>
      <c r="E216" s="211"/>
      <c r="F216" s="211"/>
      <c r="G216" s="211"/>
      <c r="H216" s="211"/>
      <c r="I216" s="211"/>
      <c r="J216" s="211"/>
      <c r="K216" s="211"/>
      <c r="L216" s="211"/>
      <c r="M216" s="211"/>
      <c r="N216" s="211"/>
      <c r="O216" s="211"/>
      <c r="P216" s="211"/>
      <c r="Q216" s="211"/>
      <c r="R216" s="211"/>
      <c r="S216" s="211"/>
      <c r="T216" s="211"/>
      <c r="U216" s="211"/>
      <c r="V216" s="211"/>
      <c r="W216" s="211"/>
      <c r="X216" s="211"/>
      <c r="Y216" s="211"/>
      <c r="Z216" s="211"/>
    </row>
    <row r="217" spans="1:26" ht="15.75" customHeight="1">
      <c r="A217" s="211"/>
      <c r="B217" s="211"/>
      <c r="C217" s="211"/>
      <c r="D217" s="211"/>
      <c r="E217" s="211"/>
      <c r="F217" s="211"/>
      <c r="G217" s="211"/>
      <c r="H217" s="211"/>
      <c r="I217" s="211"/>
      <c r="J217" s="211"/>
      <c r="K217" s="211"/>
      <c r="L217" s="211"/>
      <c r="M217" s="211"/>
      <c r="N217" s="211"/>
      <c r="O217" s="211"/>
      <c r="P217" s="211"/>
      <c r="Q217" s="211"/>
      <c r="R217" s="211"/>
      <c r="S217" s="211"/>
      <c r="T217" s="211"/>
      <c r="U217" s="211"/>
      <c r="V217" s="211"/>
      <c r="W217" s="211"/>
      <c r="X217" s="211"/>
      <c r="Y217" s="211"/>
      <c r="Z217" s="211"/>
    </row>
    <row r="218" spans="1:26" ht="15.75" customHeight="1">
      <c r="A218" s="211"/>
      <c r="B218" s="211"/>
      <c r="C218" s="211"/>
      <c r="D218" s="211"/>
      <c r="E218" s="211"/>
      <c r="F218" s="211"/>
      <c r="G218" s="211"/>
      <c r="H218" s="211"/>
      <c r="I218" s="211"/>
      <c r="J218" s="211"/>
      <c r="K218" s="211"/>
      <c r="L218" s="211"/>
      <c r="M218" s="211"/>
      <c r="N218" s="211"/>
      <c r="O218" s="211"/>
      <c r="P218" s="211"/>
      <c r="Q218" s="211"/>
      <c r="R218" s="211"/>
      <c r="S218" s="211"/>
      <c r="T218" s="211"/>
      <c r="U218" s="211"/>
      <c r="V218" s="211"/>
      <c r="W218" s="211"/>
      <c r="X218" s="211"/>
      <c r="Y218" s="211"/>
      <c r="Z218" s="211"/>
    </row>
    <row r="219" spans="1:26" ht="15.75" customHeight="1">
      <c r="A219" s="211"/>
      <c r="B219" s="211"/>
      <c r="C219" s="211"/>
      <c r="D219" s="211"/>
      <c r="E219" s="211"/>
      <c r="F219" s="211"/>
      <c r="G219" s="211"/>
      <c r="H219" s="211"/>
      <c r="I219" s="211"/>
      <c r="J219" s="211"/>
      <c r="K219" s="211"/>
      <c r="L219" s="211"/>
      <c r="M219" s="211"/>
      <c r="N219" s="211"/>
      <c r="O219" s="211"/>
      <c r="P219" s="211"/>
      <c r="Q219" s="211"/>
      <c r="R219" s="211"/>
      <c r="S219" s="211"/>
      <c r="T219" s="211"/>
      <c r="U219" s="211"/>
      <c r="V219" s="211"/>
      <c r="W219" s="211"/>
      <c r="X219" s="211"/>
      <c r="Y219" s="211"/>
      <c r="Z219" s="211"/>
    </row>
    <row r="220" spans="1:26" ht="15.75" customHeight="1">
      <c r="A220" s="211"/>
      <c r="B220" s="211"/>
      <c r="C220" s="211"/>
      <c r="D220" s="211"/>
      <c r="E220" s="211"/>
      <c r="F220" s="211"/>
      <c r="G220" s="211"/>
      <c r="H220" s="211"/>
      <c r="I220" s="211"/>
      <c r="J220" s="211"/>
      <c r="K220" s="211"/>
      <c r="L220" s="211"/>
      <c r="M220" s="211"/>
      <c r="N220" s="211"/>
      <c r="O220" s="211"/>
      <c r="P220" s="211"/>
      <c r="Q220" s="211"/>
      <c r="R220" s="211"/>
      <c r="S220" s="211"/>
      <c r="T220" s="211"/>
      <c r="U220" s="211"/>
      <c r="V220" s="211"/>
      <c r="W220" s="211"/>
      <c r="X220" s="211"/>
      <c r="Y220" s="211"/>
      <c r="Z220" s="211"/>
    </row>
    <row r="221" spans="1:26" ht="15.75" customHeight="1">
      <c r="A221" s="211"/>
      <c r="B221" s="211"/>
      <c r="C221" s="211"/>
      <c r="D221" s="211"/>
      <c r="E221" s="211"/>
      <c r="F221" s="211"/>
      <c r="G221" s="211"/>
      <c r="H221" s="211"/>
      <c r="I221" s="211"/>
      <c r="J221" s="211"/>
      <c r="K221" s="211"/>
      <c r="L221" s="211"/>
      <c r="M221" s="211"/>
      <c r="N221" s="211"/>
      <c r="O221" s="211"/>
      <c r="P221" s="211"/>
      <c r="Q221" s="211"/>
      <c r="R221" s="211"/>
      <c r="S221" s="211"/>
      <c r="T221" s="211"/>
      <c r="U221" s="211"/>
      <c r="V221" s="211"/>
      <c r="W221" s="211"/>
      <c r="X221" s="211"/>
      <c r="Y221" s="211"/>
      <c r="Z221" s="211"/>
    </row>
    <row r="222" spans="1:26" ht="15.75" customHeight="1">
      <c r="A222" s="211"/>
      <c r="B222" s="211"/>
      <c r="C222" s="211"/>
      <c r="D222" s="211"/>
      <c r="E222" s="211"/>
      <c r="F222" s="211"/>
      <c r="G222" s="211"/>
      <c r="H222" s="211"/>
      <c r="I222" s="211"/>
      <c r="J222" s="211"/>
      <c r="K222" s="211"/>
      <c r="L222" s="211"/>
      <c r="M222" s="211"/>
      <c r="N222" s="211"/>
      <c r="O222" s="211"/>
      <c r="P222" s="211"/>
      <c r="Q222" s="211"/>
      <c r="R222" s="211"/>
      <c r="S222" s="211"/>
      <c r="T222" s="211"/>
      <c r="U222" s="211"/>
      <c r="V222" s="211"/>
      <c r="W222" s="211"/>
      <c r="X222" s="211"/>
      <c r="Y222" s="211"/>
      <c r="Z222" s="211"/>
    </row>
    <row r="223" spans="1:26" ht="15.75" customHeight="1">
      <c r="A223" s="211"/>
      <c r="B223" s="211"/>
      <c r="C223" s="211"/>
      <c r="D223" s="211"/>
      <c r="E223" s="211"/>
      <c r="F223" s="211"/>
      <c r="G223" s="211"/>
      <c r="H223" s="211"/>
      <c r="I223" s="211"/>
      <c r="J223" s="211"/>
      <c r="K223" s="211"/>
      <c r="L223" s="211"/>
      <c r="M223" s="211"/>
      <c r="N223" s="211"/>
      <c r="O223" s="211"/>
      <c r="P223" s="211"/>
      <c r="Q223" s="211"/>
      <c r="R223" s="211"/>
      <c r="S223" s="211"/>
      <c r="T223" s="211"/>
      <c r="U223" s="211"/>
      <c r="V223" s="211"/>
      <c r="W223" s="211"/>
      <c r="X223" s="211"/>
      <c r="Y223" s="211"/>
      <c r="Z223" s="211"/>
    </row>
    <row r="224" spans="1:26" ht="15.75" customHeight="1">
      <c r="A224" s="211"/>
      <c r="B224" s="211"/>
      <c r="C224" s="211"/>
      <c r="D224" s="211"/>
      <c r="E224" s="211"/>
      <c r="F224" s="211"/>
      <c r="G224" s="211"/>
      <c r="H224" s="211"/>
      <c r="I224" s="211"/>
      <c r="J224" s="211"/>
      <c r="K224" s="211"/>
      <c r="L224" s="211"/>
      <c r="M224" s="211"/>
      <c r="N224" s="211"/>
      <c r="O224" s="211"/>
      <c r="P224" s="211"/>
      <c r="Q224" s="211"/>
      <c r="R224" s="211"/>
      <c r="S224" s="211"/>
      <c r="T224" s="211"/>
      <c r="U224" s="211"/>
      <c r="V224" s="211"/>
      <c r="W224" s="211"/>
      <c r="X224" s="211"/>
      <c r="Y224" s="211"/>
      <c r="Z224" s="211"/>
    </row>
    <row r="225" spans="1:26" ht="15.75" customHeight="1">
      <c r="A225" s="211"/>
      <c r="B225" s="211"/>
      <c r="C225" s="211"/>
      <c r="D225" s="211"/>
      <c r="E225" s="211"/>
      <c r="F225" s="211"/>
      <c r="G225" s="211"/>
      <c r="H225" s="211"/>
      <c r="I225" s="211"/>
      <c r="J225" s="211"/>
      <c r="K225" s="211"/>
      <c r="L225" s="211"/>
      <c r="M225" s="211"/>
      <c r="N225" s="211"/>
      <c r="O225" s="211"/>
      <c r="P225" s="211"/>
      <c r="Q225" s="211"/>
      <c r="R225" s="211"/>
      <c r="S225" s="211"/>
      <c r="T225" s="211"/>
      <c r="U225" s="211"/>
      <c r="V225" s="211"/>
      <c r="W225" s="211"/>
      <c r="X225" s="211"/>
      <c r="Y225" s="211"/>
      <c r="Z225" s="211"/>
    </row>
    <row r="226" spans="1:26" ht="15.75" customHeight="1">
      <c r="A226" s="211"/>
      <c r="B226" s="211"/>
      <c r="C226" s="211"/>
      <c r="D226" s="211"/>
      <c r="E226" s="211"/>
      <c r="F226" s="211"/>
      <c r="G226" s="211"/>
      <c r="H226" s="211"/>
      <c r="I226" s="211"/>
      <c r="J226" s="211"/>
      <c r="K226" s="211"/>
      <c r="L226" s="211"/>
      <c r="M226" s="211"/>
      <c r="N226" s="211"/>
      <c r="O226" s="211"/>
      <c r="P226" s="211"/>
      <c r="Q226" s="211"/>
      <c r="R226" s="211"/>
      <c r="S226" s="211"/>
      <c r="T226" s="211"/>
      <c r="U226" s="211"/>
      <c r="V226" s="211"/>
      <c r="W226" s="211"/>
      <c r="X226" s="211"/>
      <c r="Y226" s="211"/>
      <c r="Z226" s="211"/>
    </row>
    <row r="227" spans="1:26" ht="15.75" customHeight="1">
      <c r="A227" s="211"/>
      <c r="B227" s="211"/>
      <c r="C227" s="211"/>
      <c r="D227" s="211"/>
      <c r="E227" s="211"/>
      <c r="F227" s="211"/>
      <c r="G227" s="211"/>
      <c r="H227" s="211"/>
      <c r="I227" s="211"/>
      <c r="J227" s="211"/>
      <c r="K227" s="211"/>
      <c r="L227" s="211"/>
      <c r="M227" s="211"/>
      <c r="N227" s="211"/>
      <c r="O227" s="211"/>
      <c r="P227" s="211"/>
      <c r="Q227" s="211"/>
      <c r="R227" s="211"/>
      <c r="S227" s="211"/>
      <c r="T227" s="211"/>
      <c r="U227" s="211"/>
      <c r="V227" s="211"/>
      <c r="W227" s="211"/>
      <c r="X227" s="211"/>
      <c r="Y227" s="211"/>
      <c r="Z227" s="211"/>
    </row>
    <row r="228" spans="1:26" ht="15.75" customHeight="1">
      <c r="A228" s="211"/>
      <c r="B228" s="211"/>
      <c r="C228" s="211"/>
      <c r="D228" s="211"/>
      <c r="E228" s="211"/>
      <c r="F228" s="211"/>
      <c r="G228" s="211"/>
      <c r="H228" s="211"/>
      <c r="I228" s="211"/>
      <c r="J228" s="211"/>
      <c r="K228" s="211"/>
      <c r="L228" s="211"/>
      <c r="M228" s="211"/>
      <c r="N228" s="211"/>
      <c r="O228" s="211"/>
      <c r="P228" s="211"/>
      <c r="Q228" s="211"/>
      <c r="R228" s="211"/>
      <c r="S228" s="211"/>
      <c r="T228" s="211"/>
      <c r="U228" s="211"/>
      <c r="V228" s="211"/>
      <c r="W228" s="211"/>
      <c r="X228" s="211"/>
      <c r="Y228" s="211"/>
      <c r="Z228" s="211"/>
    </row>
    <row r="229" spans="1:26" ht="15.75" customHeight="1">
      <c r="A229" s="211"/>
      <c r="B229" s="211"/>
      <c r="C229" s="211"/>
      <c r="D229" s="211"/>
      <c r="E229" s="211"/>
      <c r="F229" s="211"/>
      <c r="G229" s="211"/>
      <c r="H229" s="211"/>
      <c r="I229" s="211"/>
      <c r="J229" s="211"/>
      <c r="K229" s="211"/>
      <c r="L229" s="211"/>
      <c r="M229" s="211"/>
      <c r="N229" s="211"/>
      <c r="O229" s="211"/>
      <c r="P229" s="211"/>
      <c r="Q229" s="211"/>
      <c r="R229" s="211"/>
      <c r="S229" s="211"/>
      <c r="T229" s="211"/>
      <c r="U229" s="211"/>
      <c r="V229" s="211"/>
      <c r="W229" s="211"/>
      <c r="X229" s="211"/>
      <c r="Y229" s="211"/>
      <c r="Z229" s="211"/>
    </row>
    <row r="230" spans="1:26" ht="15.75" customHeight="1">
      <c r="A230" s="211"/>
      <c r="B230" s="211"/>
      <c r="C230" s="211"/>
      <c r="D230" s="211"/>
      <c r="E230" s="211"/>
      <c r="F230" s="211"/>
      <c r="G230" s="211"/>
      <c r="H230" s="211"/>
      <c r="I230" s="211"/>
      <c r="J230" s="211"/>
      <c r="K230" s="211"/>
      <c r="L230" s="211"/>
      <c r="M230" s="211"/>
      <c r="N230" s="211"/>
      <c r="O230" s="211"/>
      <c r="P230" s="211"/>
      <c r="Q230" s="211"/>
      <c r="R230" s="211"/>
      <c r="S230" s="211"/>
      <c r="T230" s="211"/>
      <c r="U230" s="211"/>
      <c r="V230" s="211"/>
      <c r="W230" s="211"/>
      <c r="X230" s="211"/>
      <c r="Y230" s="211"/>
      <c r="Z230" s="211"/>
    </row>
    <row r="231" spans="1:26" ht="15.75" customHeight="1">
      <c r="A231" s="211"/>
      <c r="B231" s="211"/>
      <c r="C231" s="211"/>
      <c r="D231" s="211"/>
      <c r="E231" s="211"/>
      <c r="F231" s="211"/>
      <c r="G231" s="211"/>
      <c r="H231" s="211"/>
      <c r="I231" s="211"/>
      <c r="J231" s="211"/>
      <c r="K231" s="211"/>
      <c r="L231" s="211"/>
      <c r="M231" s="211"/>
      <c r="N231" s="211"/>
      <c r="O231" s="211"/>
      <c r="P231" s="211"/>
      <c r="Q231" s="211"/>
      <c r="R231" s="211"/>
      <c r="S231" s="211"/>
      <c r="T231" s="211"/>
      <c r="U231" s="211"/>
      <c r="V231" s="211"/>
      <c r="W231" s="211"/>
      <c r="X231" s="211"/>
      <c r="Y231" s="211"/>
      <c r="Z231" s="211"/>
    </row>
    <row r="232" spans="1:26" ht="15.75" customHeight="1">
      <c r="A232" s="211"/>
      <c r="B232" s="211"/>
      <c r="C232" s="211"/>
      <c r="D232" s="211"/>
      <c r="E232" s="211"/>
      <c r="F232" s="211"/>
      <c r="G232" s="211"/>
      <c r="H232" s="211"/>
      <c r="I232" s="211"/>
      <c r="J232" s="211"/>
      <c r="K232" s="211"/>
      <c r="L232" s="211"/>
      <c r="M232" s="211"/>
      <c r="N232" s="211"/>
      <c r="O232" s="211"/>
      <c r="P232" s="211"/>
      <c r="Q232" s="211"/>
      <c r="R232" s="211"/>
      <c r="S232" s="211"/>
      <c r="T232" s="211"/>
      <c r="U232" s="211"/>
      <c r="V232" s="211"/>
      <c r="W232" s="211"/>
      <c r="X232" s="211"/>
      <c r="Y232" s="211"/>
      <c r="Z232" s="211"/>
    </row>
    <row r="233" spans="1:26" ht="15.75" customHeight="1">
      <c r="A233" s="211"/>
      <c r="B233" s="211"/>
      <c r="C233" s="211"/>
      <c r="D233" s="211"/>
      <c r="E233" s="211"/>
      <c r="F233" s="211"/>
      <c r="G233" s="211"/>
      <c r="H233" s="211"/>
      <c r="I233" s="211"/>
      <c r="J233" s="211"/>
      <c r="K233" s="211"/>
      <c r="L233" s="211"/>
      <c r="M233" s="211"/>
      <c r="N233" s="211"/>
      <c r="O233" s="211"/>
      <c r="P233" s="211"/>
      <c r="Q233" s="211"/>
      <c r="R233" s="211"/>
      <c r="S233" s="211"/>
      <c r="T233" s="211"/>
      <c r="U233" s="211"/>
      <c r="V233" s="211"/>
      <c r="W233" s="211"/>
      <c r="X233" s="211"/>
      <c r="Y233" s="211"/>
      <c r="Z233" s="211"/>
    </row>
    <row r="234" spans="1:26" ht="15.75" customHeight="1">
      <c r="A234" s="211"/>
      <c r="B234" s="211"/>
      <c r="C234" s="211"/>
      <c r="D234" s="211"/>
      <c r="E234" s="211"/>
      <c r="F234" s="211"/>
      <c r="G234" s="211"/>
      <c r="H234" s="211"/>
      <c r="I234" s="211"/>
      <c r="J234" s="211"/>
      <c r="K234" s="211"/>
      <c r="L234" s="211"/>
      <c r="M234" s="211"/>
      <c r="N234" s="211"/>
      <c r="O234" s="211"/>
      <c r="P234" s="211"/>
      <c r="Q234" s="211"/>
      <c r="R234" s="211"/>
      <c r="S234" s="211"/>
      <c r="T234" s="211"/>
      <c r="U234" s="211"/>
      <c r="V234" s="211"/>
      <c r="W234" s="211"/>
      <c r="X234" s="211"/>
      <c r="Y234" s="211"/>
      <c r="Z234" s="211"/>
    </row>
    <row r="235" spans="1:26" ht="15.75" customHeight="1">
      <c r="A235" s="211"/>
      <c r="B235" s="211"/>
      <c r="C235" s="211"/>
      <c r="D235" s="211"/>
      <c r="E235" s="211"/>
      <c r="F235" s="211"/>
      <c r="G235" s="211"/>
      <c r="H235" s="211"/>
      <c r="I235" s="211"/>
      <c r="J235" s="211"/>
      <c r="K235" s="211"/>
      <c r="L235" s="211"/>
      <c r="M235" s="211"/>
      <c r="N235" s="211"/>
      <c r="O235" s="211"/>
      <c r="P235" s="211"/>
      <c r="Q235" s="211"/>
      <c r="R235" s="211"/>
      <c r="S235" s="211"/>
      <c r="T235" s="211"/>
      <c r="U235" s="211"/>
      <c r="V235" s="211"/>
      <c r="W235" s="211"/>
      <c r="X235" s="211"/>
      <c r="Y235" s="211"/>
      <c r="Z235" s="211"/>
    </row>
    <row r="236" spans="1:26" ht="15.75" customHeight="1">
      <c r="A236" s="211"/>
      <c r="B236" s="211"/>
      <c r="C236" s="211"/>
      <c r="D236" s="211"/>
      <c r="E236" s="211"/>
      <c r="F236" s="211"/>
      <c r="G236" s="211"/>
      <c r="H236" s="211"/>
      <c r="I236" s="211"/>
      <c r="J236" s="211"/>
      <c r="K236" s="211"/>
      <c r="L236" s="211"/>
      <c r="M236" s="211"/>
      <c r="N236" s="211"/>
      <c r="O236" s="211"/>
      <c r="P236" s="211"/>
      <c r="Q236" s="211"/>
      <c r="R236" s="211"/>
      <c r="S236" s="211"/>
      <c r="T236" s="211"/>
      <c r="U236" s="211"/>
      <c r="V236" s="211"/>
      <c r="W236" s="211"/>
      <c r="X236" s="211"/>
      <c r="Y236" s="211"/>
      <c r="Z236" s="211"/>
    </row>
    <row r="237" spans="1:26" ht="15.75" customHeight="1">
      <c r="A237" s="211"/>
      <c r="B237" s="211"/>
      <c r="C237" s="211"/>
      <c r="D237" s="211"/>
      <c r="E237" s="211"/>
      <c r="F237" s="211"/>
      <c r="G237" s="211"/>
      <c r="H237" s="211"/>
      <c r="I237" s="211"/>
      <c r="J237" s="211"/>
      <c r="K237" s="211"/>
      <c r="L237" s="211"/>
      <c r="M237" s="211"/>
      <c r="N237" s="211"/>
      <c r="O237" s="211"/>
      <c r="P237" s="211"/>
      <c r="Q237" s="211"/>
      <c r="R237" s="211"/>
      <c r="S237" s="211"/>
      <c r="T237" s="211"/>
      <c r="U237" s="211"/>
      <c r="V237" s="211"/>
      <c r="W237" s="211"/>
      <c r="X237" s="211"/>
      <c r="Y237" s="211"/>
      <c r="Z237" s="211"/>
    </row>
    <row r="238" spans="1:26" ht="15.75" customHeight="1">
      <c r="A238" s="211"/>
      <c r="B238" s="211"/>
      <c r="C238" s="211"/>
      <c r="D238" s="211"/>
      <c r="E238" s="211"/>
      <c r="F238" s="211"/>
      <c r="G238" s="211"/>
      <c r="H238" s="211"/>
      <c r="I238" s="211"/>
      <c r="J238" s="211"/>
      <c r="K238" s="211"/>
      <c r="L238" s="211"/>
      <c r="M238" s="211"/>
      <c r="N238" s="211"/>
      <c r="O238" s="211"/>
      <c r="P238" s="211"/>
      <c r="Q238" s="211"/>
      <c r="R238" s="211"/>
      <c r="S238" s="211"/>
      <c r="T238" s="211"/>
      <c r="U238" s="211"/>
      <c r="V238" s="211"/>
      <c r="W238" s="211"/>
      <c r="X238" s="211"/>
      <c r="Y238" s="211"/>
      <c r="Z238" s="211"/>
    </row>
    <row r="239" spans="1:26" ht="15.75" customHeight="1">
      <c r="A239" s="211"/>
      <c r="B239" s="211"/>
      <c r="C239" s="211"/>
      <c r="D239" s="211"/>
      <c r="E239" s="211"/>
      <c r="F239" s="211"/>
      <c r="G239" s="211"/>
      <c r="H239" s="211"/>
      <c r="I239" s="211"/>
      <c r="J239" s="211"/>
      <c r="K239" s="211"/>
      <c r="L239" s="211"/>
      <c r="M239" s="211"/>
      <c r="N239" s="211"/>
      <c r="O239" s="211"/>
      <c r="P239" s="211"/>
      <c r="Q239" s="211"/>
      <c r="R239" s="211"/>
      <c r="S239" s="211"/>
      <c r="T239" s="211"/>
      <c r="U239" s="211"/>
      <c r="V239" s="211"/>
      <c r="W239" s="211"/>
      <c r="X239" s="211"/>
      <c r="Y239" s="211"/>
      <c r="Z239" s="211"/>
    </row>
    <row r="240" spans="1:26" ht="15.75" customHeight="1">
      <c r="A240" s="211"/>
      <c r="B240" s="211"/>
      <c r="C240" s="211"/>
      <c r="D240" s="211"/>
      <c r="E240" s="211"/>
      <c r="F240" s="211"/>
      <c r="G240" s="211"/>
      <c r="H240" s="211"/>
      <c r="I240" s="211"/>
      <c r="J240" s="211"/>
      <c r="K240" s="211"/>
      <c r="L240" s="211"/>
      <c r="M240" s="211"/>
      <c r="N240" s="211"/>
      <c r="O240" s="211"/>
      <c r="P240" s="211"/>
      <c r="Q240" s="211"/>
      <c r="R240" s="211"/>
      <c r="S240" s="211"/>
      <c r="T240" s="211"/>
      <c r="U240" s="211"/>
      <c r="V240" s="211"/>
      <c r="W240" s="211"/>
      <c r="X240" s="211"/>
      <c r="Y240" s="211"/>
      <c r="Z240" s="211"/>
    </row>
    <row r="241" spans="1:26" ht="15.75" customHeight="1">
      <c r="A241" s="211"/>
      <c r="B241" s="211"/>
      <c r="C241" s="211"/>
      <c r="D241" s="211"/>
      <c r="E241" s="211"/>
      <c r="F241" s="211"/>
      <c r="G241" s="211"/>
      <c r="H241" s="211"/>
      <c r="I241" s="211"/>
      <c r="J241" s="211"/>
      <c r="K241" s="211"/>
      <c r="L241" s="211"/>
      <c r="M241" s="211"/>
      <c r="N241" s="211"/>
      <c r="O241" s="211"/>
      <c r="P241" s="211"/>
      <c r="Q241" s="211"/>
      <c r="R241" s="211"/>
      <c r="S241" s="211"/>
      <c r="T241" s="211"/>
      <c r="U241" s="211"/>
      <c r="V241" s="211"/>
      <c r="W241" s="211"/>
      <c r="X241" s="211"/>
      <c r="Y241" s="211"/>
      <c r="Z241" s="211"/>
    </row>
    <row r="242" spans="1:26" ht="15.75" customHeight="1">
      <c r="A242" s="211"/>
      <c r="B242" s="211"/>
      <c r="C242" s="211"/>
      <c r="D242" s="211"/>
      <c r="E242" s="211"/>
      <c r="F242" s="211"/>
      <c r="G242" s="211"/>
      <c r="H242" s="211"/>
      <c r="I242" s="211"/>
      <c r="J242" s="211"/>
      <c r="K242" s="211"/>
      <c r="L242" s="211"/>
      <c r="M242" s="211"/>
      <c r="N242" s="211"/>
      <c r="O242" s="211"/>
      <c r="P242" s="211"/>
      <c r="Q242" s="211"/>
      <c r="R242" s="211"/>
      <c r="S242" s="211"/>
      <c r="T242" s="211"/>
      <c r="U242" s="211"/>
      <c r="V242" s="211"/>
      <c r="W242" s="211"/>
      <c r="X242" s="211"/>
      <c r="Y242" s="211"/>
      <c r="Z242" s="211"/>
    </row>
    <row r="243" spans="1:26" ht="15.75" customHeight="1">
      <c r="A243" s="211"/>
      <c r="B243" s="211"/>
      <c r="C243" s="211"/>
      <c r="D243" s="211"/>
      <c r="E243" s="211"/>
      <c r="F243" s="211"/>
      <c r="G243" s="211"/>
      <c r="H243" s="211"/>
      <c r="I243" s="211"/>
      <c r="J243" s="211"/>
      <c r="K243" s="211"/>
      <c r="L243" s="211"/>
      <c r="M243" s="211"/>
      <c r="N243" s="211"/>
      <c r="O243" s="211"/>
      <c r="P243" s="211"/>
      <c r="Q243" s="211"/>
      <c r="R243" s="211"/>
      <c r="S243" s="211"/>
      <c r="T243" s="211"/>
      <c r="U243" s="211"/>
      <c r="V243" s="211"/>
      <c r="W243" s="211"/>
      <c r="X243" s="211"/>
      <c r="Y243" s="211"/>
      <c r="Z243" s="211"/>
    </row>
    <row r="244" spans="1:26" ht="15.75" customHeight="1">
      <c r="A244" s="211"/>
      <c r="B244" s="211"/>
      <c r="C244" s="211"/>
      <c r="D244" s="211"/>
      <c r="E244" s="211"/>
      <c r="F244" s="211"/>
      <c r="G244" s="211"/>
      <c r="H244" s="211"/>
      <c r="I244" s="211"/>
      <c r="J244" s="211"/>
      <c r="K244" s="211"/>
      <c r="L244" s="211"/>
      <c r="M244" s="211"/>
      <c r="N244" s="211"/>
      <c r="O244" s="211"/>
      <c r="P244" s="211"/>
      <c r="Q244" s="211"/>
      <c r="R244" s="211"/>
      <c r="S244" s="211"/>
      <c r="T244" s="211"/>
      <c r="U244" s="211"/>
      <c r="V244" s="211"/>
      <c r="W244" s="211"/>
      <c r="X244" s="211"/>
      <c r="Y244" s="211"/>
      <c r="Z244" s="211"/>
    </row>
    <row r="245" spans="1:26" ht="15.75" customHeight="1">
      <c r="A245" s="211"/>
      <c r="B245" s="211"/>
      <c r="C245" s="211"/>
      <c r="D245" s="211"/>
      <c r="E245" s="211"/>
      <c r="F245" s="211"/>
      <c r="G245" s="211"/>
      <c r="H245" s="211"/>
      <c r="I245" s="211"/>
      <c r="J245" s="211"/>
      <c r="K245" s="211"/>
      <c r="L245" s="211"/>
      <c r="M245" s="211"/>
      <c r="N245" s="211"/>
      <c r="O245" s="211"/>
      <c r="P245" s="211"/>
      <c r="Q245" s="211"/>
      <c r="R245" s="211"/>
      <c r="S245" s="211"/>
      <c r="T245" s="211"/>
      <c r="U245" s="211"/>
      <c r="V245" s="211"/>
      <c r="W245" s="211"/>
      <c r="X245" s="211"/>
      <c r="Y245" s="211"/>
      <c r="Z245" s="211"/>
    </row>
    <row r="246" spans="1:26" ht="15.75" customHeight="1">
      <c r="A246" s="211"/>
      <c r="B246" s="211"/>
      <c r="C246" s="211"/>
      <c r="D246" s="211"/>
      <c r="E246" s="211"/>
      <c r="F246" s="211"/>
      <c r="G246" s="211"/>
      <c r="H246" s="211"/>
      <c r="I246" s="211"/>
      <c r="J246" s="211"/>
      <c r="K246" s="211"/>
      <c r="L246" s="211"/>
      <c r="M246" s="211"/>
      <c r="N246" s="211"/>
      <c r="O246" s="211"/>
      <c r="P246" s="211"/>
      <c r="Q246" s="211"/>
      <c r="R246" s="211"/>
      <c r="S246" s="211"/>
      <c r="T246" s="211"/>
      <c r="U246" s="211"/>
      <c r="V246" s="211"/>
      <c r="W246" s="211"/>
      <c r="X246" s="211"/>
      <c r="Y246" s="211"/>
      <c r="Z246" s="211"/>
    </row>
    <row r="247" spans="1:26" ht="15.75" customHeight="1">
      <c r="A247" s="211"/>
      <c r="B247" s="211"/>
      <c r="C247" s="211"/>
      <c r="D247" s="211"/>
      <c r="E247" s="211"/>
      <c r="F247" s="211"/>
      <c r="G247" s="211"/>
      <c r="H247" s="211"/>
      <c r="I247" s="211"/>
      <c r="J247" s="211"/>
      <c r="K247" s="211"/>
      <c r="L247" s="211"/>
      <c r="M247" s="211"/>
      <c r="N247" s="211"/>
      <c r="O247" s="211"/>
      <c r="P247" s="211"/>
      <c r="Q247" s="211"/>
      <c r="R247" s="211"/>
      <c r="S247" s="211"/>
      <c r="T247" s="211"/>
      <c r="U247" s="211"/>
      <c r="V247" s="211"/>
      <c r="W247" s="211"/>
      <c r="X247" s="211"/>
      <c r="Y247" s="211"/>
      <c r="Z247" s="211"/>
    </row>
    <row r="248" spans="1:26" ht="15.75" customHeight="1">
      <c r="A248" s="211"/>
      <c r="B248" s="211"/>
      <c r="C248" s="211"/>
      <c r="D248" s="211"/>
      <c r="E248" s="211"/>
      <c r="F248" s="211"/>
      <c r="G248" s="211"/>
      <c r="H248" s="211"/>
      <c r="I248" s="211"/>
      <c r="J248" s="211"/>
      <c r="K248" s="211"/>
      <c r="L248" s="211"/>
      <c r="M248" s="211"/>
      <c r="N248" s="211"/>
      <c r="O248" s="211"/>
      <c r="P248" s="211"/>
      <c r="Q248" s="211"/>
      <c r="R248" s="211"/>
      <c r="S248" s="211"/>
      <c r="T248" s="211"/>
      <c r="U248" s="211"/>
      <c r="V248" s="211"/>
      <c r="W248" s="211"/>
      <c r="X248" s="211"/>
      <c r="Y248" s="211"/>
      <c r="Z248" s="211"/>
    </row>
    <row r="249" spans="1:26" ht="15.75" customHeight="1">
      <c r="A249" s="211"/>
      <c r="B249" s="211"/>
      <c r="C249" s="211"/>
      <c r="D249" s="211"/>
      <c r="E249" s="211"/>
      <c r="F249" s="211"/>
      <c r="G249" s="211"/>
      <c r="H249" s="211"/>
      <c r="I249" s="211"/>
      <c r="J249" s="211"/>
      <c r="K249" s="211"/>
      <c r="L249" s="211"/>
      <c r="M249" s="211"/>
      <c r="N249" s="211"/>
      <c r="O249" s="211"/>
      <c r="P249" s="211"/>
      <c r="Q249" s="211"/>
      <c r="R249" s="211"/>
      <c r="S249" s="211"/>
      <c r="T249" s="211"/>
      <c r="U249" s="211"/>
      <c r="V249" s="211"/>
      <c r="W249" s="211"/>
      <c r="X249" s="211"/>
      <c r="Y249" s="211"/>
      <c r="Z249" s="211"/>
    </row>
    <row r="250" spans="1:26" ht="15.75" customHeight="1">
      <c r="A250" s="211"/>
      <c r="B250" s="211"/>
      <c r="C250" s="211"/>
      <c r="D250" s="211"/>
      <c r="E250" s="211"/>
      <c r="F250" s="211"/>
      <c r="G250" s="211"/>
      <c r="H250" s="211"/>
      <c r="I250" s="211"/>
      <c r="J250" s="211"/>
      <c r="K250" s="211"/>
      <c r="L250" s="211"/>
      <c r="M250" s="211"/>
      <c r="N250" s="211"/>
      <c r="O250" s="211"/>
      <c r="P250" s="211"/>
      <c r="Q250" s="211"/>
      <c r="R250" s="211"/>
      <c r="S250" s="211"/>
      <c r="T250" s="211"/>
      <c r="U250" s="211"/>
      <c r="V250" s="211"/>
      <c r="W250" s="211"/>
      <c r="X250" s="211"/>
      <c r="Y250" s="211"/>
      <c r="Z250" s="211"/>
    </row>
    <row r="251" spans="1:26" ht="15.75" customHeight="1">
      <c r="A251" s="211"/>
      <c r="B251" s="211"/>
      <c r="C251" s="211"/>
      <c r="D251" s="211"/>
      <c r="E251" s="211"/>
      <c r="F251" s="211"/>
      <c r="G251" s="211"/>
      <c r="H251" s="211"/>
      <c r="I251" s="211"/>
      <c r="J251" s="211"/>
      <c r="K251" s="211"/>
      <c r="L251" s="211"/>
      <c r="M251" s="211"/>
      <c r="N251" s="211"/>
      <c r="O251" s="211"/>
      <c r="P251" s="211"/>
      <c r="Q251" s="211"/>
      <c r="R251" s="211"/>
      <c r="S251" s="211"/>
      <c r="T251" s="211"/>
      <c r="U251" s="211"/>
      <c r="V251" s="211"/>
      <c r="W251" s="211"/>
      <c r="X251" s="211"/>
      <c r="Y251" s="211"/>
      <c r="Z251" s="211"/>
    </row>
    <row r="252" spans="1:26" ht="15.75" customHeight="1">
      <c r="A252" s="211"/>
      <c r="B252" s="211"/>
      <c r="C252" s="211"/>
      <c r="D252" s="211"/>
      <c r="E252" s="211"/>
      <c r="F252" s="211"/>
      <c r="G252" s="211"/>
      <c r="H252" s="211"/>
      <c r="I252" s="211"/>
      <c r="J252" s="211"/>
      <c r="K252" s="211"/>
      <c r="L252" s="211"/>
      <c r="M252" s="211"/>
      <c r="N252" s="211"/>
      <c r="O252" s="211"/>
      <c r="P252" s="211"/>
      <c r="Q252" s="211"/>
      <c r="R252" s="211"/>
      <c r="S252" s="211"/>
      <c r="T252" s="211"/>
      <c r="U252" s="211"/>
      <c r="V252" s="211"/>
      <c r="W252" s="211"/>
      <c r="X252" s="211"/>
      <c r="Y252" s="211"/>
      <c r="Z252" s="211"/>
    </row>
    <row r="253" spans="1:26" ht="15.75" customHeight="1">
      <c r="A253" s="211"/>
      <c r="B253" s="211"/>
      <c r="C253" s="211"/>
      <c r="D253" s="211"/>
      <c r="E253" s="211"/>
      <c r="F253" s="211"/>
      <c r="G253" s="211"/>
      <c r="H253" s="211"/>
      <c r="I253" s="211"/>
      <c r="J253" s="211"/>
      <c r="K253" s="211"/>
      <c r="L253" s="211"/>
      <c r="M253" s="211"/>
      <c r="N253" s="211"/>
      <c r="O253" s="211"/>
      <c r="P253" s="211"/>
      <c r="Q253" s="211"/>
      <c r="R253" s="211"/>
      <c r="S253" s="211"/>
      <c r="T253" s="211"/>
      <c r="U253" s="211"/>
      <c r="V253" s="211"/>
      <c r="W253" s="211"/>
      <c r="X253" s="211"/>
      <c r="Y253" s="211"/>
      <c r="Z253" s="211"/>
    </row>
    <row r="254" spans="1:26" ht="15.75" customHeight="1">
      <c r="A254" s="211"/>
      <c r="B254" s="211"/>
      <c r="C254" s="211"/>
      <c r="D254" s="211"/>
      <c r="E254" s="211"/>
      <c r="F254" s="211"/>
      <c r="G254" s="211"/>
      <c r="H254" s="211"/>
      <c r="I254" s="211"/>
      <c r="J254" s="211"/>
      <c r="K254" s="211"/>
      <c r="L254" s="211"/>
      <c r="M254" s="211"/>
      <c r="N254" s="211"/>
      <c r="O254" s="211"/>
      <c r="P254" s="211"/>
      <c r="Q254" s="211"/>
      <c r="R254" s="211"/>
      <c r="S254" s="211"/>
      <c r="T254" s="211"/>
      <c r="U254" s="211"/>
      <c r="V254" s="211"/>
      <c r="W254" s="211"/>
      <c r="X254" s="211"/>
      <c r="Y254" s="211"/>
      <c r="Z254" s="211"/>
    </row>
    <row r="255" spans="1:26" ht="15.75" customHeight="1">
      <c r="A255" s="211"/>
      <c r="B255" s="211"/>
      <c r="C255" s="211"/>
      <c r="D255" s="211"/>
      <c r="E255" s="211"/>
      <c r="F255" s="211"/>
      <c r="G255" s="211"/>
      <c r="H255" s="211"/>
      <c r="I255" s="211"/>
      <c r="J255" s="211"/>
      <c r="K255" s="211"/>
      <c r="L255" s="211"/>
      <c r="M255" s="211"/>
      <c r="N255" s="211"/>
      <c r="O255" s="211"/>
      <c r="P255" s="211"/>
      <c r="Q255" s="211"/>
      <c r="R255" s="211"/>
      <c r="S255" s="211"/>
      <c r="T255" s="211"/>
      <c r="U255" s="211"/>
      <c r="V255" s="211"/>
      <c r="W255" s="211"/>
      <c r="X255" s="211"/>
      <c r="Y255" s="211"/>
      <c r="Z255" s="211"/>
    </row>
    <row r="256" spans="1:26" ht="15.75" customHeight="1">
      <c r="A256" s="211"/>
      <c r="B256" s="211"/>
      <c r="C256" s="211"/>
      <c r="D256" s="211"/>
      <c r="E256" s="211"/>
      <c r="F256" s="211"/>
      <c r="G256" s="211"/>
      <c r="H256" s="211"/>
      <c r="I256" s="211"/>
      <c r="J256" s="211"/>
      <c r="K256" s="211"/>
      <c r="L256" s="211"/>
      <c r="M256" s="211"/>
      <c r="N256" s="211"/>
      <c r="O256" s="211"/>
      <c r="P256" s="211"/>
      <c r="Q256" s="211"/>
      <c r="R256" s="211"/>
      <c r="S256" s="211"/>
      <c r="T256" s="211"/>
      <c r="U256" s="211"/>
      <c r="V256" s="211"/>
      <c r="W256" s="211"/>
      <c r="X256" s="211"/>
      <c r="Y256" s="211"/>
      <c r="Z256" s="211"/>
    </row>
    <row r="257" spans="1:26" ht="15.75" customHeight="1">
      <c r="A257" s="211"/>
      <c r="B257" s="211"/>
      <c r="C257" s="211"/>
      <c r="D257" s="211"/>
      <c r="E257" s="211"/>
      <c r="F257" s="211"/>
      <c r="G257" s="211"/>
      <c r="H257" s="211"/>
      <c r="I257" s="211"/>
      <c r="J257" s="211"/>
      <c r="K257" s="211"/>
      <c r="L257" s="211"/>
      <c r="M257" s="211"/>
      <c r="N257" s="211"/>
      <c r="O257" s="211"/>
      <c r="P257" s="211"/>
      <c r="Q257" s="211"/>
      <c r="R257" s="211"/>
      <c r="S257" s="211"/>
      <c r="T257" s="211"/>
      <c r="U257" s="211"/>
      <c r="V257" s="211"/>
      <c r="W257" s="211"/>
      <c r="X257" s="211"/>
      <c r="Y257" s="211"/>
      <c r="Z257" s="211"/>
    </row>
    <row r="258" spans="1:26" ht="15.75" customHeight="1">
      <c r="A258" s="211"/>
      <c r="B258" s="211"/>
      <c r="C258" s="211"/>
      <c r="D258" s="211"/>
      <c r="E258" s="211"/>
      <c r="F258" s="211"/>
      <c r="G258" s="211"/>
      <c r="H258" s="211"/>
      <c r="I258" s="211"/>
      <c r="J258" s="211"/>
      <c r="K258" s="211"/>
      <c r="L258" s="211"/>
      <c r="M258" s="211"/>
      <c r="N258" s="211"/>
      <c r="O258" s="211"/>
      <c r="P258" s="211"/>
      <c r="Q258" s="211"/>
      <c r="R258" s="211"/>
      <c r="S258" s="211"/>
      <c r="T258" s="211"/>
      <c r="U258" s="211"/>
      <c r="V258" s="211"/>
      <c r="W258" s="211"/>
      <c r="X258" s="211"/>
      <c r="Y258" s="211"/>
      <c r="Z258" s="211"/>
    </row>
    <row r="259" spans="1:26" ht="15.75" customHeight="1">
      <c r="A259" s="211"/>
      <c r="B259" s="211"/>
      <c r="C259" s="211"/>
      <c r="D259" s="211"/>
      <c r="E259" s="211"/>
      <c r="F259" s="211"/>
      <c r="G259" s="211"/>
      <c r="H259" s="211"/>
      <c r="I259" s="211"/>
      <c r="J259" s="211"/>
      <c r="K259" s="211"/>
      <c r="L259" s="211"/>
      <c r="M259" s="211"/>
      <c r="N259" s="211"/>
      <c r="O259" s="211"/>
      <c r="P259" s="211"/>
      <c r="Q259" s="211"/>
      <c r="R259" s="211"/>
      <c r="S259" s="211"/>
      <c r="T259" s="211"/>
      <c r="U259" s="211"/>
      <c r="V259" s="211"/>
      <c r="W259" s="211"/>
      <c r="X259" s="211"/>
      <c r="Y259" s="211"/>
      <c r="Z259" s="211"/>
    </row>
    <row r="260" spans="1:26" ht="15.75" customHeight="1">
      <c r="A260" s="211"/>
      <c r="B260" s="211"/>
      <c r="C260" s="211"/>
      <c r="D260" s="211"/>
      <c r="E260" s="211"/>
      <c r="F260" s="211"/>
      <c r="G260" s="211"/>
      <c r="H260" s="211"/>
      <c r="I260" s="211"/>
      <c r="J260" s="211"/>
      <c r="K260" s="211"/>
      <c r="L260" s="211"/>
      <c r="M260" s="211"/>
      <c r="N260" s="211"/>
      <c r="O260" s="211"/>
      <c r="P260" s="211"/>
      <c r="Q260" s="211"/>
      <c r="R260" s="211"/>
      <c r="S260" s="211"/>
      <c r="T260" s="211"/>
      <c r="U260" s="211"/>
      <c r="V260" s="211"/>
      <c r="W260" s="211"/>
      <c r="X260" s="211"/>
      <c r="Y260" s="211"/>
      <c r="Z260" s="211"/>
    </row>
    <row r="261" spans="1:26" ht="15.75" customHeight="1">
      <c r="A261" s="211"/>
      <c r="B261" s="211"/>
      <c r="C261" s="211"/>
      <c r="D261" s="211"/>
      <c r="E261" s="211"/>
      <c r="F261" s="211"/>
      <c r="G261" s="211"/>
      <c r="H261" s="211"/>
      <c r="I261" s="211"/>
      <c r="J261" s="211"/>
      <c r="K261" s="211"/>
      <c r="L261" s="211"/>
      <c r="M261" s="211"/>
      <c r="N261" s="211"/>
      <c r="O261" s="211"/>
      <c r="P261" s="211"/>
      <c r="Q261" s="211"/>
      <c r="R261" s="211"/>
      <c r="S261" s="211"/>
      <c r="T261" s="211"/>
      <c r="U261" s="211"/>
      <c r="V261" s="211"/>
      <c r="W261" s="211"/>
      <c r="X261" s="211"/>
      <c r="Y261" s="211"/>
      <c r="Z261" s="211"/>
    </row>
    <row r="262" spans="1:26" ht="15.75" customHeight="1">
      <c r="A262" s="211"/>
      <c r="B262" s="211"/>
      <c r="C262" s="211"/>
      <c r="D262" s="211"/>
      <c r="E262" s="211"/>
      <c r="F262" s="211"/>
      <c r="G262" s="211"/>
      <c r="H262" s="211"/>
      <c r="I262" s="211"/>
      <c r="J262" s="211"/>
      <c r="K262" s="211"/>
      <c r="L262" s="211"/>
      <c r="M262" s="211"/>
      <c r="N262" s="211"/>
      <c r="O262" s="211"/>
      <c r="P262" s="211"/>
      <c r="Q262" s="211"/>
      <c r="R262" s="211"/>
      <c r="S262" s="211"/>
      <c r="T262" s="211"/>
      <c r="U262" s="211"/>
      <c r="V262" s="211"/>
      <c r="W262" s="211"/>
      <c r="X262" s="211"/>
      <c r="Y262" s="211"/>
      <c r="Z262" s="211"/>
    </row>
    <row r="263" spans="1:26" ht="15.75" customHeight="1">
      <c r="A263" s="211"/>
      <c r="B263" s="211"/>
      <c r="C263" s="211"/>
      <c r="D263" s="211"/>
      <c r="E263" s="211"/>
      <c r="F263" s="211"/>
      <c r="G263" s="211"/>
      <c r="H263" s="211"/>
      <c r="I263" s="211"/>
      <c r="J263" s="211"/>
      <c r="K263" s="211"/>
      <c r="L263" s="211"/>
      <c r="M263" s="211"/>
      <c r="N263" s="211"/>
      <c r="O263" s="211"/>
      <c r="P263" s="211"/>
      <c r="Q263" s="211"/>
      <c r="R263" s="211"/>
      <c r="S263" s="211"/>
      <c r="T263" s="211"/>
      <c r="U263" s="211"/>
      <c r="V263" s="211"/>
      <c r="W263" s="211"/>
      <c r="X263" s="211"/>
      <c r="Y263" s="211"/>
      <c r="Z263" s="211"/>
    </row>
    <row r="264" spans="1:26" ht="15.75" customHeight="1">
      <c r="A264" s="211"/>
      <c r="B264" s="211"/>
      <c r="C264" s="211"/>
      <c r="D264" s="211"/>
      <c r="E264" s="211"/>
      <c r="F264" s="211"/>
      <c r="G264" s="211"/>
      <c r="H264" s="211"/>
      <c r="I264" s="211"/>
      <c r="J264" s="211"/>
      <c r="K264" s="211"/>
      <c r="L264" s="211"/>
      <c r="M264" s="211"/>
      <c r="N264" s="211"/>
      <c r="O264" s="211"/>
      <c r="P264" s="211"/>
      <c r="Q264" s="211"/>
      <c r="R264" s="211"/>
      <c r="S264" s="211"/>
      <c r="T264" s="211"/>
      <c r="U264" s="211"/>
      <c r="V264" s="211"/>
      <c r="W264" s="211"/>
      <c r="X264" s="211"/>
      <c r="Y264" s="211"/>
      <c r="Z264" s="211"/>
    </row>
    <row r="265" spans="1:26" ht="15.75" customHeight="1">
      <c r="A265" s="211"/>
      <c r="B265" s="211"/>
      <c r="C265" s="211"/>
      <c r="D265" s="211"/>
      <c r="E265" s="211"/>
      <c r="F265" s="211"/>
      <c r="G265" s="211"/>
      <c r="H265" s="211"/>
      <c r="I265" s="211"/>
      <c r="J265" s="211"/>
      <c r="K265" s="211"/>
      <c r="L265" s="211"/>
      <c r="M265" s="211"/>
      <c r="N265" s="211"/>
      <c r="O265" s="211"/>
      <c r="P265" s="211"/>
      <c r="Q265" s="211"/>
      <c r="R265" s="211"/>
      <c r="S265" s="211"/>
      <c r="T265" s="211"/>
      <c r="U265" s="211"/>
      <c r="V265" s="211"/>
      <c r="W265" s="211"/>
      <c r="X265" s="211"/>
      <c r="Y265" s="211"/>
      <c r="Z265" s="211"/>
    </row>
    <row r="266" spans="1:26" ht="15.75" customHeight="1">
      <c r="A266" s="211"/>
      <c r="B266" s="211"/>
      <c r="C266" s="211"/>
      <c r="D266" s="211"/>
      <c r="E266" s="211"/>
      <c r="F266" s="211"/>
      <c r="G266" s="211"/>
      <c r="H266" s="211"/>
      <c r="I266" s="211"/>
      <c r="J266" s="211"/>
      <c r="K266" s="211"/>
      <c r="L266" s="211"/>
      <c r="M266" s="211"/>
      <c r="N266" s="211"/>
      <c r="O266" s="211"/>
      <c r="P266" s="211"/>
      <c r="Q266" s="211"/>
      <c r="R266" s="211"/>
      <c r="S266" s="211"/>
      <c r="T266" s="211"/>
      <c r="U266" s="211"/>
      <c r="V266" s="211"/>
      <c r="W266" s="211"/>
      <c r="X266" s="211"/>
      <c r="Y266" s="211"/>
      <c r="Z266" s="211"/>
    </row>
    <row r="267" spans="1:26" ht="15.75" customHeight="1">
      <c r="A267" s="211"/>
      <c r="B267" s="211"/>
      <c r="C267" s="211"/>
      <c r="D267" s="211"/>
      <c r="E267" s="211"/>
      <c r="F267" s="211"/>
      <c r="G267" s="211"/>
      <c r="H267" s="211"/>
      <c r="I267" s="211"/>
      <c r="J267" s="211"/>
      <c r="K267" s="211"/>
      <c r="L267" s="211"/>
      <c r="M267" s="211"/>
      <c r="N267" s="211"/>
      <c r="O267" s="211"/>
      <c r="P267" s="211"/>
      <c r="Q267" s="211"/>
      <c r="R267" s="211"/>
      <c r="S267" s="211"/>
      <c r="T267" s="211"/>
      <c r="U267" s="211"/>
      <c r="V267" s="211"/>
      <c r="W267" s="211"/>
      <c r="X267" s="211"/>
      <c r="Y267" s="211"/>
      <c r="Z267" s="211"/>
    </row>
    <row r="268" spans="1:26" ht="15.75" customHeight="1">
      <c r="A268" s="211"/>
      <c r="B268" s="211"/>
      <c r="C268" s="211"/>
      <c r="D268" s="211"/>
      <c r="E268" s="211"/>
      <c r="F268" s="211"/>
      <c r="G268" s="211"/>
      <c r="H268" s="211"/>
      <c r="I268" s="211"/>
      <c r="J268" s="211"/>
      <c r="K268" s="211"/>
      <c r="L268" s="211"/>
      <c r="M268" s="211"/>
      <c r="N268" s="211"/>
      <c r="O268" s="211"/>
      <c r="P268" s="211"/>
      <c r="Q268" s="211"/>
      <c r="R268" s="211"/>
      <c r="S268" s="211"/>
      <c r="T268" s="211"/>
      <c r="U268" s="211"/>
      <c r="V268" s="211"/>
      <c r="W268" s="211"/>
      <c r="X268" s="211"/>
      <c r="Y268" s="211"/>
      <c r="Z268" s="211"/>
    </row>
    <row r="269" spans="1:26" ht="15.75" customHeight="1">
      <c r="A269" s="211"/>
      <c r="B269" s="211"/>
      <c r="C269" s="211"/>
      <c r="D269" s="211"/>
      <c r="E269" s="211"/>
      <c r="F269" s="211"/>
      <c r="G269" s="211"/>
      <c r="H269" s="211"/>
      <c r="I269" s="211"/>
      <c r="J269" s="211"/>
      <c r="K269" s="211"/>
      <c r="L269" s="211"/>
      <c r="M269" s="211"/>
      <c r="N269" s="211"/>
      <c r="O269" s="211"/>
      <c r="P269" s="211"/>
      <c r="Q269" s="211"/>
      <c r="R269" s="211"/>
      <c r="S269" s="211"/>
      <c r="T269" s="211"/>
      <c r="U269" s="211"/>
      <c r="V269" s="211"/>
      <c r="W269" s="211"/>
      <c r="X269" s="211"/>
      <c r="Y269" s="211"/>
      <c r="Z269" s="211"/>
    </row>
    <row r="270" spans="1:26" ht="15.75" customHeight="1">
      <c r="A270" s="211"/>
      <c r="B270" s="211"/>
      <c r="C270" s="211"/>
      <c r="D270" s="211"/>
      <c r="E270" s="211"/>
      <c r="F270" s="211"/>
      <c r="G270" s="211"/>
      <c r="H270" s="211"/>
      <c r="I270" s="211"/>
      <c r="J270" s="211"/>
      <c r="K270" s="211"/>
      <c r="L270" s="211"/>
      <c r="M270" s="211"/>
      <c r="N270" s="211"/>
      <c r="O270" s="211"/>
      <c r="P270" s="211"/>
      <c r="Q270" s="211"/>
      <c r="R270" s="211"/>
      <c r="S270" s="211"/>
      <c r="T270" s="211"/>
      <c r="U270" s="211"/>
      <c r="V270" s="211"/>
      <c r="W270" s="211"/>
      <c r="X270" s="211"/>
      <c r="Y270" s="211"/>
      <c r="Z270" s="211"/>
    </row>
    <row r="271" spans="1:26" ht="15.75" customHeight="1">
      <c r="A271" s="211"/>
      <c r="B271" s="211"/>
      <c r="C271" s="211"/>
      <c r="D271" s="211"/>
      <c r="E271" s="211"/>
      <c r="F271" s="211"/>
      <c r="G271" s="211"/>
      <c r="H271" s="211"/>
      <c r="I271" s="211"/>
      <c r="J271" s="211"/>
      <c r="K271" s="211"/>
      <c r="L271" s="211"/>
      <c r="M271" s="211"/>
      <c r="N271" s="211"/>
      <c r="O271" s="211"/>
      <c r="P271" s="211"/>
      <c r="Q271" s="211"/>
      <c r="R271" s="211"/>
      <c r="S271" s="211"/>
      <c r="T271" s="211"/>
      <c r="U271" s="211"/>
      <c r="V271" s="211"/>
      <c r="W271" s="211"/>
      <c r="X271" s="211"/>
      <c r="Y271" s="211"/>
      <c r="Z271" s="211"/>
    </row>
    <row r="272" spans="1:26" ht="15.75" customHeight="1">
      <c r="A272" s="211"/>
      <c r="B272" s="211"/>
      <c r="C272" s="211"/>
      <c r="D272" s="211"/>
      <c r="E272" s="211"/>
      <c r="F272" s="211"/>
      <c r="G272" s="211"/>
      <c r="H272" s="211"/>
      <c r="I272" s="211"/>
      <c r="J272" s="211"/>
      <c r="K272" s="211"/>
      <c r="L272" s="211"/>
      <c r="M272" s="211"/>
      <c r="N272" s="211"/>
      <c r="O272" s="211"/>
      <c r="P272" s="211"/>
      <c r="Q272" s="211"/>
      <c r="R272" s="211"/>
      <c r="S272" s="211"/>
      <c r="T272" s="211"/>
      <c r="U272" s="211"/>
      <c r="V272" s="211"/>
      <c r="W272" s="211"/>
      <c r="X272" s="211"/>
      <c r="Y272" s="211"/>
      <c r="Z272" s="211"/>
    </row>
    <row r="273" spans="1:26" ht="15.75" customHeight="1">
      <c r="A273" s="211"/>
      <c r="B273" s="211"/>
      <c r="C273" s="211"/>
      <c r="D273" s="211"/>
      <c r="E273" s="211"/>
      <c r="F273" s="211"/>
      <c r="G273" s="211"/>
      <c r="H273" s="211"/>
      <c r="I273" s="211"/>
      <c r="J273" s="211"/>
      <c r="K273" s="211"/>
      <c r="L273" s="211"/>
      <c r="M273" s="211"/>
      <c r="N273" s="211"/>
      <c r="O273" s="211"/>
      <c r="P273" s="211"/>
      <c r="Q273" s="211"/>
      <c r="R273" s="211"/>
      <c r="S273" s="211"/>
      <c r="T273" s="211"/>
      <c r="U273" s="211"/>
      <c r="V273" s="211"/>
      <c r="W273" s="211"/>
      <c r="X273" s="211"/>
      <c r="Y273" s="211"/>
      <c r="Z273" s="211"/>
    </row>
    <row r="274" spans="1:26" ht="15.75" customHeight="1">
      <c r="A274" s="211"/>
      <c r="B274" s="211"/>
      <c r="C274" s="211"/>
      <c r="D274" s="211"/>
      <c r="E274" s="211"/>
      <c r="F274" s="211"/>
      <c r="G274" s="211"/>
      <c r="H274" s="211"/>
      <c r="I274" s="211"/>
      <c r="J274" s="211"/>
      <c r="K274" s="211"/>
      <c r="L274" s="211"/>
      <c r="M274" s="211"/>
      <c r="N274" s="211"/>
      <c r="O274" s="211"/>
      <c r="P274" s="211"/>
      <c r="Q274" s="211"/>
      <c r="R274" s="211"/>
      <c r="S274" s="211"/>
      <c r="T274" s="211"/>
      <c r="U274" s="211"/>
      <c r="V274" s="211"/>
      <c r="W274" s="211"/>
      <c r="X274" s="211"/>
      <c r="Y274" s="211"/>
      <c r="Z274" s="211"/>
    </row>
    <row r="275" spans="1:26" ht="15.75" customHeight="1">
      <c r="A275" s="211"/>
      <c r="B275" s="211"/>
      <c r="C275" s="211"/>
      <c r="D275" s="211"/>
      <c r="E275" s="211"/>
      <c r="F275" s="211"/>
      <c r="G275" s="211"/>
      <c r="H275" s="211"/>
      <c r="I275" s="211"/>
      <c r="J275" s="211"/>
      <c r="K275" s="211"/>
      <c r="L275" s="211"/>
      <c r="M275" s="211"/>
      <c r="N275" s="211"/>
      <c r="O275" s="211"/>
      <c r="P275" s="211"/>
      <c r="Q275" s="211"/>
      <c r="R275" s="211"/>
      <c r="S275" s="211"/>
      <c r="T275" s="211"/>
      <c r="U275" s="211"/>
      <c r="V275" s="211"/>
      <c r="W275" s="211"/>
      <c r="X275" s="211"/>
      <c r="Y275" s="211"/>
      <c r="Z275" s="211"/>
    </row>
    <row r="276" spans="1:26" ht="15.75" customHeight="1">
      <c r="A276" s="211"/>
      <c r="B276" s="211"/>
      <c r="C276" s="211"/>
      <c r="D276" s="211"/>
      <c r="E276" s="211"/>
      <c r="F276" s="211"/>
      <c r="G276" s="211"/>
      <c r="H276" s="211"/>
      <c r="I276" s="211"/>
      <c r="J276" s="211"/>
      <c r="K276" s="211"/>
      <c r="L276" s="211"/>
      <c r="M276" s="211"/>
      <c r="N276" s="211"/>
      <c r="O276" s="211"/>
      <c r="P276" s="211"/>
      <c r="Q276" s="211"/>
      <c r="R276" s="211"/>
      <c r="S276" s="211"/>
      <c r="T276" s="211"/>
      <c r="U276" s="211"/>
      <c r="V276" s="211"/>
      <c r="W276" s="211"/>
      <c r="X276" s="211"/>
      <c r="Y276" s="211"/>
      <c r="Z276" s="211"/>
    </row>
    <row r="277" spans="1:26" ht="15.75" customHeight="1">
      <c r="A277" s="211"/>
      <c r="B277" s="211"/>
      <c r="C277" s="211"/>
      <c r="D277" s="211"/>
      <c r="E277" s="211"/>
      <c r="F277" s="211"/>
      <c r="G277" s="211"/>
      <c r="H277" s="211"/>
      <c r="I277" s="211"/>
      <c r="J277" s="211"/>
      <c r="K277" s="211"/>
      <c r="L277" s="211"/>
      <c r="M277" s="211"/>
      <c r="N277" s="211"/>
      <c r="O277" s="211"/>
      <c r="P277" s="211"/>
      <c r="Q277" s="211"/>
      <c r="R277" s="211"/>
      <c r="S277" s="211"/>
      <c r="T277" s="211"/>
      <c r="U277" s="211"/>
      <c r="V277" s="211"/>
      <c r="W277" s="211"/>
      <c r="X277" s="211"/>
      <c r="Y277" s="211"/>
      <c r="Z277" s="211"/>
    </row>
    <row r="278" spans="1:26" ht="15.75" customHeight="1">
      <c r="A278" s="211"/>
      <c r="B278" s="211"/>
      <c r="C278" s="211"/>
      <c r="D278" s="211"/>
      <c r="E278" s="211"/>
      <c r="F278" s="211"/>
      <c r="G278" s="211"/>
      <c r="H278" s="211"/>
      <c r="I278" s="211"/>
      <c r="J278" s="211"/>
      <c r="K278" s="211"/>
      <c r="L278" s="211"/>
      <c r="M278" s="211"/>
      <c r="N278" s="211"/>
      <c r="O278" s="211"/>
      <c r="P278" s="211"/>
      <c r="Q278" s="211"/>
      <c r="R278" s="211"/>
      <c r="S278" s="211"/>
      <c r="T278" s="211"/>
      <c r="U278" s="211"/>
      <c r="V278" s="211"/>
      <c r="W278" s="211"/>
      <c r="X278" s="211"/>
      <c r="Y278" s="211"/>
      <c r="Z278" s="211"/>
    </row>
    <row r="279" spans="1:26" ht="15.75" customHeight="1">
      <c r="A279" s="211"/>
      <c r="B279" s="211"/>
      <c r="C279" s="211"/>
      <c r="D279" s="211"/>
      <c r="E279" s="211"/>
      <c r="F279" s="211"/>
      <c r="G279" s="211"/>
      <c r="H279" s="211"/>
      <c r="I279" s="211"/>
      <c r="J279" s="211"/>
      <c r="K279" s="211"/>
      <c r="L279" s="211"/>
      <c r="M279" s="211"/>
      <c r="N279" s="211"/>
      <c r="O279" s="211"/>
      <c r="P279" s="211"/>
      <c r="Q279" s="211"/>
      <c r="R279" s="211"/>
      <c r="S279" s="211"/>
      <c r="T279" s="211"/>
      <c r="U279" s="211"/>
      <c r="V279" s="211"/>
      <c r="W279" s="211"/>
      <c r="X279" s="211"/>
      <c r="Y279" s="211"/>
      <c r="Z279" s="211"/>
    </row>
    <row r="280" spans="1:26" ht="15.75" customHeight="1">
      <c r="A280" s="211"/>
      <c r="B280" s="211"/>
      <c r="C280" s="211"/>
      <c r="D280" s="211"/>
      <c r="E280" s="211"/>
      <c r="F280" s="211"/>
      <c r="G280" s="211"/>
      <c r="H280" s="211"/>
      <c r="I280" s="211"/>
      <c r="J280" s="211"/>
      <c r="K280" s="211"/>
      <c r="L280" s="211"/>
      <c r="M280" s="211"/>
      <c r="N280" s="211"/>
      <c r="O280" s="211"/>
      <c r="P280" s="211"/>
      <c r="Q280" s="211"/>
      <c r="R280" s="211"/>
      <c r="S280" s="211"/>
      <c r="T280" s="211"/>
      <c r="U280" s="211"/>
      <c r="V280" s="211"/>
      <c r="W280" s="211"/>
      <c r="X280" s="211"/>
      <c r="Y280" s="211"/>
      <c r="Z280" s="211"/>
    </row>
    <row r="281" spans="1:26" ht="15.75" customHeight="1">
      <c r="A281" s="211"/>
      <c r="B281" s="211"/>
      <c r="C281" s="211"/>
      <c r="D281" s="211"/>
      <c r="E281" s="211"/>
      <c r="F281" s="211"/>
      <c r="G281" s="211"/>
      <c r="H281" s="211"/>
      <c r="I281" s="211"/>
      <c r="J281" s="211"/>
      <c r="K281" s="211"/>
      <c r="L281" s="211"/>
      <c r="M281" s="211"/>
      <c r="N281" s="211"/>
      <c r="O281" s="211"/>
      <c r="P281" s="211"/>
      <c r="Q281" s="211"/>
      <c r="R281" s="211"/>
      <c r="S281" s="211"/>
      <c r="T281" s="211"/>
      <c r="U281" s="211"/>
      <c r="V281" s="211"/>
      <c r="W281" s="211"/>
      <c r="X281" s="211"/>
      <c r="Y281" s="211"/>
      <c r="Z281" s="211"/>
    </row>
    <row r="282" spans="1:26" ht="15.75" customHeight="1">
      <c r="A282" s="211"/>
      <c r="B282" s="211"/>
      <c r="C282" s="211"/>
      <c r="D282" s="211"/>
      <c r="E282" s="211"/>
      <c r="F282" s="211"/>
      <c r="G282" s="211"/>
      <c r="H282" s="211"/>
      <c r="I282" s="211"/>
      <c r="J282" s="211"/>
      <c r="K282" s="211"/>
      <c r="L282" s="211"/>
      <c r="M282" s="211"/>
      <c r="N282" s="211"/>
      <c r="O282" s="211"/>
      <c r="P282" s="211"/>
      <c r="Q282" s="211"/>
      <c r="R282" s="211"/>
      <c r="S282" s="211"/>
      <c r="T282" s="211"/>
      <c r="U282" s="211"/>
      <c r="V282" s="211"/>
      <c r="W282" s="211"/>
      <c r="X282" s="211"/>
      <c r="Y282" s="211"/>
      <c r="Z282" s="211"/>
    </row>
    <row r="283" spans="1:26" ht="15.75" customHeight="1">
      <c r="A283" s="211"/>
      <c r="B283" s="211"/>
      <c r="C283" s="211"/>
      <c r="D283" s="211"/>
      <c r="E283" s="211"/>
      <c r="F283" s="211"/>
      <c r="G283" s="211"/>
      <c r="H283" s="211"/>
      <c r="I283" s="211"/>
      <c r="J283" s="211"/>
      <c r="K283" s="211"/>
      <c r="L283" s="211"/>
      <c r="M283" s="211"/>
      <c r="N283" s="211"/>
      <c r="O283" s="211"/>
      <c r="P283" s="211"/>
      <c r="Q283" s="211"/>
      <c r="R283" s="211"/>
      <c r="S283" s="211"/>
      <c r="T283" s="211"/>
      <c r="U283" s="211"/>
      <c r="V283" s="211"/>
      <c r="W283" s="211"/>
      <c r="X283" s="211"/>
      <c r="Y283" s="211"/>
      <c r="Z283" s="211"/>
    </row>
    <row r="284" spans="1:26" ht="15.75" customHeight="1">
      <c r="A284" s="211"/>
      <c r="B284" s="211"/>
      <c r="C284" s="211"/>
      <c r="D284" s="211"/>
      <c r="E284" s="211"/>
      <c r="F284" s="211"/>
      <c r="G284" s="211"/>
      <c r="H284" s="211"/>
      <c r="I284" s="211"/>
      <c r="J284" s="211"/>
      <c r="K284" s="211"/>
      <c r="L284" s="211"/>
      <c r="M284" s="211"/>
      <c r="N284" s="211"/>
      <c r="O284" s="211"/>
      <c r="P284" s="211"/>
      <c r="Q284" s="211"/>
      <c r="R284" s="211"/>
      <c r="S284" s="211"/>
      <c r="T284" s="211"/>
      <c r="U284" s="211"/>
      <c r="V284" s="211"/>
      <c r="W284" s="211"/>
      <c r="X284" s="211"/>
      <c r="Y284" s="211"/>
      <c r="Z284" s="211"/>
    </row>
    <row r="285" spans="1:26" ht="15.75" customHeight="1">
      <c r="A285" s="211"/>
      <c r="B285" s="211"/>
      <c r="C285" s="211"/>
      <c r="D285" s="211"/>
      <c r="E285" s="211"/>
      <c r="F285" s="211"/>
      <c r="G285" s="211"/>
      <c r="H285" s="211"/>
      <c r="I285" s="211"/>
      <c r="J285" s="211"/>
      <c r="K285" s="211"/>
      <c r="L285" s="211"/>
      <c r="M285" s="211"/>
      <c r="N285" s="211"/>
      <c r="O285" s="211"/>
      <c r="P285" s="211"/>
      <c r="Q285" s="211"/>
      <c r="R285" s="211"/>
      <c r="S285" s="211"/>
      <c r="T285" s="211"/>
      <c r="U285" s="211"/>
      <c r="V285" s="211"/>
      <c r="W285" s="211"/>
      <c r="X285" s="211"/>
      <c r="Y285" s="211"/>
      <c r="Z285" s="211"/>
    </row>
    <row r="286" spans="1:26" ht="15.75" customHeight="1">
      <c r="A286" s="211"/>
      <c r="B286" s="211"/>
      <c r="C286" s="211"/>
      <c r="D286" s="211"/>
      <c r="E286" s="211"/>
      <c r="F286" s="211"/>
      <c r="G286" s="211"/>
      <c r="H286" s="211"/>
      <c r="I286" s="211"/>
      <c r="J286" s="211"/>
      <c r="K286" s="211"/>
      <c r="L286" s="211"/>
      <c r="M286" s="211"/>
      <c r="N286" s="211"/>
      <c r="O286" s="211"/>
      <c r="P286" s="211"/>
      <c r="Q286" s="211"/>
      <c r="R286" s="211"/>
      <c r="S286" s="211"/>
      <c r="T286" s="211"/>
      <c r="U286" s="211"/>
      <c r="V286" s="211"/>
      <c r="W286" s="211"/>
      <c r="X286" s="211"/>
      <c r="Y286" s="211"/>
      <c r="Z286" s="211"/>
    </row>
    <row r="287" spans="1:26" ht="15.75" customHeight="1">
      <c r="A287" s="211"/>
      <c r="B287" s="211"/>
      <c r="C287" s="211"/>
      <c r="D287" s="211"/>
      <c r="E287" s="211"/>
      <c r="F287" s="211"/>
      <c r="G287" s="211"/>
      <c r="H287" s="211"/>
      <c r="I287" s="211"/>
      <c r="J287" s="211"/>
      <c r="K287" s="211"/>
      <c r="L287" s="211"/>
      <c r="M287" s="211"/>
      <c r="N287" s="211"/>
      <c r="O287" s="211"/>
      <c r="P287" s="211"/>
      <c r="Q287" s="211"/>
      <c r="R287" s="211"/>
      <c r="S287" s="211"/>
      <c r="T287" s="211"/>
      <c r="U287" s="211"/>
      <c r="V287" s="211"/>
      <c r="W287" s="211"/>
      <c r="X287" s="211"/>
      <c r="Y287" s="211"/>
      <c r="Z287" s="211"/>
    </row>
    <row r="288" spans="1:26" ht="15.75" customHeight="1">
      <c r="A288" s="211"/>
      <c r="B288" s="211"/>
      <c r="C288" s="211"/>
      <c r="D288" s="211"/>
      <c r="E288" s="211"/>
      <c r="F288" s="211"/>
      <c r="G288" s="211"/>
      <c r="H288" s="211"/>
      <c r="I288" s="211"/>
      <c r="J288" s="211"/>
      <c r="K288" s="211"/>
      <c r="L288" s="211"/>
      <c r="M288" s="211"/>
      <c r="N288" s="211"/>
      <c r="O288" s="211"/>
      <c r="P288" s="211"/>
      <c r="Q288" s="211"/>
      <c r="R288" s="211"/>
      <c r="S288" s="211"/>
      <c r="T288" s="211"/>
      <c r="U288" s="211"/>
      <c r="V288" s="211"/>
      <c r="W288" s="211"/>
      <c r="X288" s="211"/>
      <c r="Y288" s="211"/>
      <c r="Z288" s="211"/>
    </row>
    <row r="289" spans="1:26" ht="15.75" customHeight="1">
      <c r="A289" s="211"/>
      <c r="B289" s="211"/>
      <c r="C289" s="211"/>
      <c r="D289" s="211"/>
      <c r="E289" s="211"/>
      <c r="F289" s="211"/>
      <c r="G289" s="211"/>
      <c r="H289" s="211"/>
      <c r="I289" s="211"/>
      <c r="J289" s="211"/>
      <c r="K289" s="211"/>
      <c r="L289" s="211"/>
      <c r="M289" s="211"/>
      <c r="N289" s="211"/>
      <c r="O289" s="211"/>
      <c r="P289" s="211"/>
      <c r="Q289" s="211"/>
      <c r="R289" s="211"/>
      <c r="S289" s="211"/>
      <c r="T289" s="211"/>
      <c r="U289" s="211"/>
      <c r="V289" s="211"/>
      <c r="W289" s="211"/>
      <c r="X289" s="211"/>
      <c r="Y289" s="211"/>
      <c r="Z289" s="211"/>
    </row>
    <row r="290" spans="1:26" ht="15.75" customHeight="1">
      <c r="A290" s="211"/>
      <c r="B290" s="211"/>
      <c r="C290" s="211"/>
      <c r="D290" s="211"/>
      <c r="E290" s="211"/>
      <c r="F290" s="211"/>
      <c r="G290" s="211"/>
      <c r="H290" s="211"/>
      <c r="I290" s="211"/>
      <c r="J290" s="211"/>
      <c r="K290" s="211"/>
      <c r="L290" s="211"/>
      <c r="M290" s="211"/>
      <c r="N290" s="211"/>
      <c r="O290" s="211"/>
      <c r="P290" s="211"/>
      <c r="Q290" s="211"/>
      <c r="R290" s="211"/>
      <c r="S290" s="211"/>
      <c r="T290" s="211"/>
      <c r="U290" s="211"/>
      <c r="V290" s="211"/>
      <c r="W290" s="211"/>
      <c r="X290" s="211"/>
      <c r="Y290" s="211"/>
      <c r="Z290" s="211"/>
    </row>
    <row r="291" spans="1:26" ht="15.75" customHeight="1">
      <c r="A291" s="211"/>
      <c r="B291" s="211"/>
      <c r="C291" s="211"/>
      <c r="D291" s="211"/>
      <c r="E291" s="211"/>
      <c r="F291" s="211"/>
      <c r="G291" s="211"/>
      <c r="H291" s="211"/>
      <c r="I291" s="211"/>
      <c r="J291" s="211"/>
      <c r="K291" s="211"/>
      <c r="L291" s="211"/>
      <c r="M291" s="211"/>
      <c r="N291" s="211"/>
      <c r="O291" s="211"/>
      <c r="P291" s="211"/>
      <c r="Q291" s="211"/>
      <c r="R291" s="211"/>
      <c r="S291" s="211"/>
      <c r="T291" s="211"/>
      <c r="U291" s="211"/>
      <c r="V291" s="211"/>
      <c r="W291" s="211"/>
      <c r="X291" s="211"/>
      <c r="Y291" s="211"/>
      <c r="Z291" s="211"/>
    </row>
    <row r="292" spans="1:26" ht="15.75" customHeight="1">
      <c r="A292" s="211"/>
      <c r="B292" s="211"/>
      <c r="C292" s="211"/>
      <c r="D292" s="211"/>
      <c r="E292" s="211"/>
      <c r="F292" s="211"/>
      <c r="G292" s="211"/>
      <c r="H292" s="211"/>
      <c r="I292" s="211"/>
      <c r="J292" s="211"/>
      <c r="K292" s="211"/>
      <c r="L292" s="211"/>
      <c r="M292" s="211"/>
      <c r="N292" s="211"/>
      <c r="O292" s="211"/>
      <c r="P292" s="211"/>
      <c r="Q292" s="211"/>
      <c r="R292" s="211"/>
      <c r="S292" s="211"/>
      <c r="T292" s="211"/>
      <c r="U292" s="211"/>
      <c r="V292" s="211"/>
      <c r="W292" s="211"/>
      <c r="X292" s="211"/>
      <c r="Y292" s="211"/>
      <c r="Z292" s="211"/>
    </row>
    <row r="293" spans="1:26" ht="15.75" customHeight="1">
      <c r="A293" s="211"/>
      <c r="B293" s="211"/>
      <c r="C293" s="211"/>
      <c r="D293" s="211"/>
      <c r="E293" s="211"/>
      <c r="F293" s="211"/>
      <c r="G293" s="211"/>
      <c r="H293" s="211"/>
      <c r="I293" s="211"/>
      <c r="J293" s="211"/>
      <c r="K293" s="211"/>
      <c r="L293" s="211"/>
      <c r="M293" s="211"/>
      <c r="N293" s="211"/>
      <c r="O293" s="211"/>
      <c r="P293" s="211"/>
      <c r="Q293" s="211"/>
      <c r="R293" s="211"/>
      <c r="S293" s="211"/>
      <c r="T293" s="211"/>
      <c r="U293" s="211"/>
      <c r="V293" s="211"/>
      <c r="W293" s="211"/>
      <c r="X293" s="211"/>
      <c r="Y293" s="211"/>
      <c r="Z293" s="211"/>
    </row>
    <row r="294" spans="1:26" ht="15.75" customHeight="1">
      <c r="A294" s="211"/>
      <c r="B294" s="211"/>
      <c r="C294" s="211"/>
      <c r="D294" s="211"/>
      <c r="E294" s="211"/>
      <c r="F294" s="211"/>
      <c r="G294" s="211"/>
      <c r="H294" s="211"/>
      <c r="I294" s="211"/>
      <c r="J294" s="211"/>
      <c r="K294" s="211"/>
      <c r="L294" s="211"/>
      <c r="M294" s="211"/>
      <c r="N294" s="211"/>
      <c r="O294" s="211"/>
      <c r="P294" s="211"/>
      <c r="Q294" s="211"/>
      <c r="R294" s="211"/>
      <c r="S294" s="211"/>
      <c r="T294" s="211"/>
      <c r="U294" s="211"/>
      <c r="V294" s="211"/>
      <c r="W294" s="211"/>
      <c r="X294" s="211"/>
      <c r="Y294" s="211"/>
      <c r="Z294" s="211"/>
    </row>
    <row r="295" spans="1:26" ht="15.75" customHeight="1">
      <c r="A295" s="211"/>
      <c r="B295" s="211"/>
      <c r="C295" s="211"/>
      <c r="D295" s="211"/>
      <c r="E295" s="211"/>
      <c r="F295" s="211"/>
      <c r="G295" s="211"/>
      <c r="H295" s="211"/>
      <c r="I295" s="211"/>
      <c r="J295" s="211"/>
      <c r="K295" s="211"/>
      <c r="L295" s="211"/>
      <c r="M295" s="211"/>
      <c r="N295" s="211"/>
      <c r="O295" s="211"/>
      <c r="P295" s="211"/>
      <c r="Q295" s="211"/>
      <c r="R295" s="211"/>
      <c r="S295" s="211"/>
      <c r="T295" s="211"/>
      <c r="U295" s="211"/>
      <c r="V295" s="211"/>
      <c r="W295" s="211"/>
      <c r="X295" s="211"/>
      <c r="Y295" s="211"/>
      <c r="Z295" s="211"/>
    </row>
    <row r="296" spans="1:26" ht="15.75" customHeight="1">
      <c r="A296" s="211"/>
      <c r="B296" s="211"/>
      <c r="C296" s="211"/>
      <c r="D296" s="211"/>
      <c r="E296" s="211"/>
      <c r="F296" s="211"/>
      <c r="G296" s="211"/>
      <c r="H296" s="211"/>
      <c r="I296" s="211"/>
      <c r="J296" s="211"/>
      <c r="K296" s="211"/>
      <c r="L296" s="211"/>
      <c r="M296" s="211"/>
      <c r="N296" s="211"/>
      <c r="O296" s="211"/>
      <c r="P296" s="211"/>
      <c r="Q296" s="211"/>
      <c r="R296" s="211"/>
      <c r="S296" s="211"/>
      <c r="T296" s="211"/>
      <c r="U296" s="211"/>
      <c r="V296" s="211"/>
      <c r="W296" s="211"/>
      <c r="X296" s="211"/>
      <c r="Y296" s="211"/>
      <c r="Z296" s="211"/>
    </row>
    <row r="297" spans="1:26" ht="15.75" customHeight="1">
      <c r="A297" s="211"/>
      <c r="B297" s="211"/>
      <c r="C297" s="211"/>
      <c r="D297" s="211"/>
      <c r="E297" s="211"/>
      <c r="F297" s="211"/>
      <c r="G297" s="211"/>
      <c r="H297" s="211"/>
      <c r="I297" s="211"/>
      <c r="J297" s="211"/>
      <c r="K297" s="211"/>
      <c r="L297" s="211"/>
      <c r="M297" s="211"/>
      <c r="N297" s="211"/>
      <c r="O297" s="211"/>
      <c r="P297" s="211"/>
      <c r="Q297" s="211"/>
      <c r="R297" s="211"/>
      <c r="S297" s="211"/>
      <c r="T297" s="211"/>
      <c r="U297" s="211"/>
      <c r="V297" s="211"/>
      <c r="W297" s="211"/>
      <c r="X297" s="211"/>
      <c r="Y297" s="211"/>
      <c r="Z297" s="211"/>
    </row>
    <row r="298" spans="1:26" ht="15.75" customHeight="1">
      <c r="A298" s="211"/>
      <c r="B298" s="211"/>
      <c r="C298" s="211"/>
      <c r="D298" s="211"/>
      <c r="E298" s="211"/>
      <c r="F298" s="211"/>
      <c r="G298" s="211"/>
      <c r="H298" s="211"/>
      <c r="I298" s="211"/>
      <c r="J298" s="211"/>
      <c r="K298" s="211"/>
      <c r="L298" s="211"/>
      <c r="M298" s="211"/>
      <c r="N298" s="211"/>
      <c r="O298" s="211"/>
      <c r="P298" s="211"/>
      <c r="Q298" s="211"/>
      <c r="R298" s="211"/>
      <c r="S298" s="211"/>
      <c r="T298" s="211"/>
      <c r="U298" s="211"/>
      <c r="V298" s="211"/>
      <c r="W298" s="211"/>
      <c r="X298" s="211"/>
      <c r="Y298" s="211"/>
      <c r="Z298" s="211"/>
    </row>
    <row r="299" spans="1:26" ht="15.75" customHeight="1">
      <c r="A299" s="211"/>
      <c r="B299" s="211"/>
      <c r="C299" s="211"/>
      <c r="D299" s="211"/>
      <c r="E299" s="211"/>
      <c r="F299" s="211"/>
      <c r="G299" s="211"/>
      <c r="H299" s="211"/>
      <c r="I299" s="211"/>
      <c r="J299" s="211"/>
      <c r="K299" s="211"/>
      <c r="L299" s="211"/>
      <c r="M299" s="211"/>
      <c r="N299" s="211"/>
      <c r="O299" s="211"/>
      <c r="P299" s="211"/>
      <c r="Q299" s="211"/>
      <c r="R299" s="211"/>
      <c r="S299" s="211"/>
      <c r="T299" s="211"/>
      <c r="U299" s="211"/>
      <c r="V299" s="211"/>
      <c r="W299" s="211"/>
      <c r="X299" s="211"/>
      <c r="Y299" s="211"/>
      <c r="Z299" s="211"/>
    </row>
    <row r="300" spans="1:26" ht="15.75" customHeight="1">
      <c r="A300" s="211"/>
      <c r="B300" s="211"/>
      <c r="C300" s="211"/>
      <c r="D300" s="211"/>
      <c r="E300" s="211"/>
      <c r="F300" s="211"/>
      <c r="G300" s="211"/>
      <c r="H300" s="211"/>
      <c r="I300" s="211"/>
      <c r="J300" s="211"/>
      <c r="K300" s="211"/>
      <c r="L300" s="211"/>
      <c r="M300" s="211"/>
      <c r="N300" s="211"/>
      <c r="O300" s="211"/>
      <c r="P300" s="211"/>
      <c r="Q300" s="211"/>
      <c r="R300" s="211"/>
      <c r="S300" s="211"/>
      <c r="T300" s="211"/>
      <c r="U300" s="211"/>
      <c r="V300" s="211"/>
      <c r="W300" s="211"/>
      <c r="X300" s="211"/>
      <c r="Y300" s="211"/>
      <c r="Z300" s="211"/>
    </row>
    <row r="301" spans="1:26" ht="15.75" customHeight="1">
      <c r="A301" s="211"/>
      <c r="B301" s="211"/>
      <c r="C301" s="211"/>
      <c r="D301" s="211"/>
      <c r="E301" s="211"/>
      <c r="F301" s="211"/>
      <c r="G301" s="211"/>
      <c r="H301" s="211"/>
      <c r="I301" s="211"/>
      <c r="J301" s="211"/>
      <c r="K301" s="211"/>
      <c r="L301" s="211"/>
      <c r="M301" s="211"/>
      <c r="N301" s="211"/>
      <c r="O301" s="211"/>
      <c r="P301" s="211"/>
      <c r="Q301" s="211"/>
      <c r="R301" s="211"/>
      <c r="S301" s="211"/>
      <c r="T301" s="211"/>
      <c r="U301" s="211"/>
      <c r="V301" s="211"/>
      <c r="W301" s="211"/>
      <c r="X301" s="211"/>
      <c r="Y301" s="211"/>
      <c r="Z301" s="211"/>
    </row>
    <row r="302" spans="1:26" ht="15.75" customHeight="1">
      <c r="A302" s="211"/>
      <c r="B302" s="211"/>
      <c r="C302" s="211"/>
      <c r="D302" s="211"/>
      <c r="E302" s="211"/>
      <c r="F302" s="211"/>
      <c r="G302" s="211"/>
      <c r="H302" s="211"/>
      <c r="I302" s="211"/>
      <c r="J302" s="211"/>
      <c r="K302" s="211"/>
      <c r="L302" s="211"/>
      <c r="M302" s="211"/>
      <c r="N302" s="211"/>
      <c r="O302" s="211"/>
      <c r="P302" s="211"/>
      <c r="Q302" s="211"/>
      <c r="R302" s="211"/>
      <c r="S302" s="211"/>
      <c r="T302" s="211"/>
      <c r="U302" s="211"/>
      <c r="V302" s="211"/>
      <c r="W302" s="211"/>
      <c r="X302" s="211"/>
      <c r="Y302" s="211"/>
      <c r="Z302" s="211"/>
    </row>
    <row r="303" spans="1:26" ht="15.75" customHeight="1">
      <c r="A303" s="211"/>
      <c r="B303" s="211"/>
      <c r="C303" s="211"/>
      <c r="D303" s="211"/>
      <c r="E303" s="211"/>
      <c r="F303" s="211"/>
      <c r="G303" s="211"/>
      <c r="H303" s="211"/>
      <c r="I303" s="211"/>
      <c r="J303" s="211"/>
      <c r="K303" s="211"/>
      <c r="L303" s="211"/>
      <c r="M303" s="211"/>
      <c r="N303" s="211"/>
      <c r="O303" s="211"/>
      <c r="P303" s="211"/>
      <c r="Q303" s="211"/>
      <c r="R303" s="211"/>
      <c r="S303" s="211"/>
      <c r="T303" s="211"/>
      <c r="U303" s="211"/>
      <c r="V303" s="211"/>
      <c r="W303" s="211"/>
      <c r="X303" s="211"/>
      <c r="Y303" s="211"/>
      <c r="Z303" s="211"/>
    </row>
    <row r="304" spans="1:26" ht="15.75" customHeight="1">
      <c r="A304" s="211"/>
      <c r="B304" s="211"/>
      <c r="C304" s="211"/>
      <c r="D304" s="211"/>
      <c r="E304" s="211"/>
      <c r="F304" s="211"/>
      <c r="G304" s="211"/>
      <c r="H304" s="211"/>
      <c r="I304" s="211"/>
      <c r="J304" s="211"/>
      <c r="K304" s="211"/>
      <c r="L304" s="211"/>
      <c r="M304" s="211"/>
      <c r="N304" s="211"/>
      <c r="O304" s="211"/>
      <c r="P304" s="211"/>
      <c r="Q304" s="211"/>
      <c r="R304" s="211"/>
      <c r="S304" s="211"/>
      <c r="T304" s="211"/>
      <c r="U304" s="211"/>
      <c r="V304" s="211"/>
      <c r="W304" s="211"/>
      <c r="X304" s="211"/>
      <c r="Y304" s="211"/>
      <c r="Z304" s="211"/>
    </row>
    <row r="305" spans="1:26" ht="15.75" customHeight="1">
      <c r="A305" s="211"/>
      <c r="B305" s="211"/>
      <c r="C305" s="211"/>
      <c r="D305" s="211"/>
      <c r="E305" s="211"/>
      <c r="F305" s="211"/>
      <c r="G305" s="211"/>
      <c r="H305" s="211"/>
      <c r="I305" s="211"/>
      <c r="J305" s="211"/>
      <c r="K305" s="211"/>
      <c r="L305" s="211"/>
      <c r="M305" s="211"/>
      <c r="N305" s="211"/>
      <c r="O305" s="211"/>
      <c r="P305" s="211"/>
      <c r="Q305" s="211"/>
      <c r="R305" s="211"/>
      <c r="S305" s="211"/>
      <c r="T305" s="211"/>
      <c r="U305" s="211"/>
      <c r="V305" s="211"/>
      <c r="W305" s="211"/>
      <c r="X305" s="211"/>
      <c r="Y305" s="211"/>
      <c r="Z305" s="211"/>
    </row>
    <row r="306" spans="1:26" ht="15.75" customHeight="1">
      <c r="A306" s="211"/>
      <c r="B306" s="211"/>
      <c r="C306" s="211"/>
      <c r="D306" s="211"/>
      <c r="E306" s="211"/>
      <c r="F306" s="211"/>
      <c r="G306" s="211"/>
      <c r="H306" s="211"/>
      <c r="I306" s="211"/>
      <c r="J306" s="211"/>
      <c r="K306" s="211"/>
      <c r="L306" s="211"/>
      <c r="M306" s="211"/>
      <c r="N306" s="211"/>
      <c r="O306" s="211"/>
      <c r="P306" s="211"/>
      <c r="Q306" s="211"/>
      <c r="R306" s="211"/>
      <c r="S306" s="211"/>
      <c r="T306" s="211"/>
      <c r="U306" s="211"/>
      <c r="V306" s="211"/>
      <c r="W306" s="211"/>
      <c r="X306" s="211"/>
      <c r="Y306" s="211"/>
      <c r="Z306" s="211"/>
    </row>
    <row r="307" spans="1:26" ht="15.75" customHeight="1">
      <c r="A307" s="211"/>
      <c r="B307" s="211"/>
      <c r="C307" s="211"/>
      <c r="D307" s="211"/>
      <c r="E307" s="211"/>
      <c r="F307" s="211"/>
      <c r="G307" s="211"/>
      <c r="H307" s="211"/>
      <c r="I307" s="211"/>
      <c r="J307" s="211"/>
      <c r="K307" s="211"/>
      <c r="L307" s="211"/>
      <c r="M307" s="211"/>
      <c r="N307" s="211"/>
      <c r="O307" s="211"/>
      <c r="P307" s="211"/>
      <c r="Q307" s="211"/>
      <c r="R307" s="211"/>
      <c r="S307" s="211"/>
      <c r="T307" s="211"/>
      <c r="U307" s="211"/>
      <c r="V307" s="211"/>
      <c r="W307" s="211"/>
      <c r="X307" s="211"/>
      <c r="Y307" s="211"/>
      <c r="Z307" s="211"/>
    </row>
    <row r="308" spans="1:26" ht="15.75" customHeight="1">
      <c r="A308" s="211"/>
      <c r="B308" s="211"/>
      <c r="C308" s="211"/>
      <c r="D308" s="211"/>
      <c r="E308" s="211"/>
      <c r="F308" s="211"/>
      <c r="G308" s="211"/>
      <c r="H308" s="211"/>
      <c r="I308" s="211"/>
      <c r="J308" s="211"/>
      <c r="K308" s="211"/>
      <c r="L308" s="211"/>
      <c r="M308" s="211"/>
      <c r="N308" s="211"/>
      <c r="O308" s="211"/>
      <c r="P308" s="211"/>
      <c r="Q308" s="211"/>
      <c r="R308" s="211"/>
      <c r="S308" s="211"/>
      <c r="T308" s="211"/>
      <c r="U308" s="211"/>
      <c r="V308" s="211"/>
      <c r="W308" s="211"/>
      <c r="X308" s="211"/>
      <c r="Y308" s="211"/>
      <c r="Z308" s="211"/>
    </row>
    <row r="309" spans="1:26" ht="15.75" customHeight="1">
      <c r="A309" s="211"/>
      <c r="B309" s="211"/>
      <c r="C309" s="211"/>
      <c r="D309" s="211"/>
      <c r="E309" s="211"/>
      <c r="F309" s="211"/>
      <c r="G309" s="211"/>
      <c r="H309" s="211"/>
      <c r="I309" s="211"/>
      <c r="J309" s="211"/>
      <c r="K309" s="211"/>
      <c r="L309" s="211"/>
      <c r="M309" s="211"/>
      <c r="N309" s="211"/>
      <c r="O309" s="211"/>
      <c r="P309" s="211"/>
      <c r="Q309" s="211"/>
      <c r="R309" s="211"/>
      <c r="S309" s="211"/>
      <c r="T309" s="211"/>
      <c r="U309" s="211"/>
      <c r="V309" s="211"/>
      <c r="W309" s="211"/>
      <c r="X309" s="211"/>
      <c r="Y309" s="211"/>
      <c r="Z309" s="211"/>
    </row>
    <row r="310" spans="1:26" ht="15.75" customHeight="1">
      <c r="A310" s="211"/>
      <c r="B310" s="211"/>
      <c r="C310" s="211"/>
      <c r="D310" s="211"/>
      <c r="E310" s="211"/>
      <c r="F310" s="211"/>
      <c r="G310" s="211"/>
      <c r="H310" s="211"/>
      <c r="I310" s="211"/>
      <c r="J310" s="211"/>
      <c r="K310" s="211"/>
      <c r="L310" s="211"/>
      <c r="M310" s="211"/>
      <c r="N310" s="211"/>
      <c r="O310" s="211"/>
      <c r="P310" s="211"/>
      <c r="Q310" s="211"/>
      <c r="R310" s="211"/>
      <c r="S310" s="211"/>
      <c r="T310" s="211"/>
      <c r="U310" s="211"/>
      <c r="V310" s="211"/>
      <c r="W310" s="211"/>
      <c r="X310" s="211"/>
      <c r="Y310" s="211"/>
      <c r="Z310" s="211"/>
    </row>
    <row r="311" spans="1:26" ht="15.75" customHeight="1">
      <c r="A311" s="211"/>
      <c r="B311" s="211"/>
      <c r="C311" s="211"/>
      <c r="D311" s="211"/>
      <c r="E311" s="211"/>
      <c r="F311" s="211"/>
      <c r="G311" s="211"/>
      <c r="H311" s="211"/>
      <c r="I311" s="211"/>
      <c r="J311" s="211"/>
      <c r="K311" s="211"/>
      <c r="L311" s="211"/>
      <c r="M311" s="211"/>
      <c r="N311" s="211"/>
      <c r="O311" s="211"/>
      <c r="P311" s="211"/>
      <c r="Q311" s="211"/>
      <c r="R311" s="211"/>
      <c r="S311" s="211"/>
      <c r="T311" s="211"/>
      <c r="U311" s="211"/>
      <c r="V311" s="211"/>
      <c r="W311" s="211"/>
      <c r="X311" s="211"/>
      <c r="Y311" s="211"/>
      <c r="Z311" s="211"/>
    </row>
    <row r="312" spans="1:26" ht="15.75" customHeight="1">
      <c r="A312" s="211"/>
      <c r="B312" s="211"/>
      <c r="C312" s="211"/>
      <c r="D312" s="211"/>
      <c r="E312" s="211"/>
      <c r="F312" s="211"/>
      <c r="G312" s="211"/>
      <c r="H312" s="211"/>
      <c r="I312" s="211"/>
      <c r="J312" s="211"/>
      <c r="K312" s="211"/>
      <c r="L312" s="211"/>
      <c r="M312" s="211"/>
      <c r="N312" s="211"/>
      <c r="O312" s="211"/>
      <c r="P312" s="211"/>
      <c r="Q312" s="211"/>
      <c r="R312" s="211"/>
      <c r="S312" s="211"/>
      <c r="T312" s="211"/>
      <c r="U312" s="211"/>
      <c r="V312" s="211"/>
      <c r="W312" s="211"/>
      <c r="X312" s="211"/>
      <c r="Y312" s="211"/>
      <c r="Z312" s="211"/>
    </row>
    <row r="313" spans="1:26" ht="15.75" customHeight="1">
      <c r="A313" s="211"/>
      <c r="B313" s="211"/>
      <c r="C313" s="211"/>
      <c r="D313" s="211"/>
      <c r="E313" s="211"/>
      <c r="F313" s="211"/>
      <c r="G313" s="211"/>
      <c r="H313" s="211"/>
      <c r="I313" s="211"/>
      <c r="J313" s="211"/>
      <c r="K313" s="211"/>
      <c r="L313" s="211"/>
      <c r="M313" s="211"/>
      <c r="N313" s="211"/>
      <c r="O313" s="211"/>
      <c r="P313" s="211"/>
      <c r="Q313" s="211"/>
      <c r="R313" s="211"/>
      <c r="S313" s="211"/>
      <c r="T313" s="211"/>
      <c r="U313" s="211"/>
      <c r="V313" s="211"/>
      <c r="W313" s="211"/>
      <c r="X313" s="211"/>
      <c r="Y313" s="211"/>
      <c r="Z313" s="211"/>
    </row>
    <row r="314" spans="1:26" ht="15.75" customHeight="1">
      <c r="A314" s="211"/>
      <c r="B314" s="211"/>
      <c r="C314" s="211"/>
      <c r="D314" s="211"/>
      <c r="E314" s="211"/>
      <c r="F314" s="211"/>
      <c r="G314" s="211"/>
      <c r="H314" s="211"/>
      <c r="I314" s="211"/>
      <c r="J314" s="211"/>
      <c r="K314" s="211"/>
      <c r="L314" s="211"/>
      <c r="M314" s="211"/>
      <c r="N314" s="211"/>
      <c r="O314" s="211"/>
      <c r="P314" s="211"/>
      <c r="Q314" s="211"/>
      <c r="R314" s="211"/>
      <c r="S314" s="211"/>
      <c r="T314" s="211"/>
      <c r="U314" s="211"/>
      <c r="V314" s="211"/>
      <c r="W314" s="211"/>
      <c r="X314" s="211"/>
      <c r="Y314" s="211"/>
      <c r="Z314" s="211"/>
    </row>
    <row r="315" spans="1:26" ht="15.75" customHeight="1">
      <c r="A315" s="211"/>
      <c r="B315" s="211"/>
      <c r="C315" s="211"/>
      <c r="D315" s="211"/>
      <c r="E315" s="211"/>
      <c r="F315" s="211"/>
      <c r="G315" s="211"/>
      <c r="H315" s="211"/>
      <c r="I315" s="211"/>
      <c r="J315" s="211"/>
      <c r="K315" s="211"/>
      <c r="L315" s="211"/>
      <c r="M315" s="211"/>
      <c r="N315" s="211"/>
      <c r="O315" s="211"/>
      <c r="P315" s="211"/>
      <c r="Q315" s="211"/>
      <c r="R315" s="211"/>
      <c r="S315" s="211"/>
      <c r="T315" s="211"/>
      <c r="U315" s="211"/>
      <c r="V315" s="211"/>
      <c r="W315" s="211"/>
      <c r="X315" s="211"/>
      <c r="Y315" s="211"/>
      <c r="Z315" s="211"/>
    </row>
    <row r="316" spans="1:26" ht="15.75" customHeight="1">
      <c r="A316" s="211"/>
      <c r="B316" s="211"/>
      <c r="C316" s="211"/>
      <c r="D316" s="211"/>
      <c r="E316" s="211"/>
      <c r="F316" s="211"/>
      <c r="G316" s="211"/>
      <c r="H316" s="211"/>
      <c r="I316" s="211"/>
      <c r="J316" s="211"/>
      <c r="K316" s="211"/>
      <c r="L316" s="211"/>
      <c r="M316" s="211"/>
      <c r="N316" s="211"/>
      <c r="O316" s="211"/>
      <c r="P316" s="211"/>
      <c r="Q316" s="211"/>
      <c r="R316" s="211"/>
      <c r="S316" s="211"/>
      <c r="T316" s="211"/>
      <c r="U316" s="211"/>
      <c r="V316" s="211"/>
      <c r="W316" s="211"/>
      <c r="X316" s="211"/>
      <c r="Y316" s="211"/>
      <c r="Z316" s="211"/>
    </row>
    <row r="317" spans="1:26" ht="15.75" customHeight="1">
      <c r="A317" s="211"/>
      <c r="B317" s="211"/>
      <c r="C317" s="211"/>
      <c r="D317" s="211"/>
      <c r="E317" s="211"/>
      <c r="F317" s="211"/>
      <c r="G317" s="211"/>
      <c r="H317" s="211"/>
      <c r="I317" s="211"/>
      <c r="J317" s="211"/>
      <c r="K317" s="211"/>
      <c r="L317" s="211"/>
      <c r="M317" s="211"/>
      <c r="N317" s="211"/>
      <c r="O317" s="211"/>
      <c r="P317" s="211"/>
      <c r="Q317" s="211"/>
      <c r="R317" s="211"/>
      <c r="S317" s="211"/>
      <c r="T317" s="211"/>
      <c r="U317" s="211"/>
      <c r="V317" s="211"/>
      <c r="W317" s="211"/>
      <c r="X317" s="211"/>
      <c r="Y317" s="211"/>
      <c r="Z317" s="211"/>
    </row>
    <row r="318" spans="1:26" ht="15.75" customHeight="1">
      <c r="A318" s="211"/>
      <c r="B318" s="211"/>
      <c r="C318" s="211"/>
      <c r="D318" s="211"/>
      <c r="E318" s="211"/>
      <c r="F318" s="211"/>
      <c r="G318" s="211"/>
      <c r="H318" s="211"/>
      <c r="I318" s="211"/>
      <c r="J318" s="211"/>
      <c r="K318" s="211"/>
      <c r="L318" s="211"/>
      <c r="M318" s="211"/>
      <c r="N318" s="211"/>
      <c r="O318" s="211"/>
      <c r="P318" s="211"/>
      <c r="Q318" s="211"/>
      <c r="R318" s="211"/>
      <c r="S318" s="211"/>
      <c r="T318" s="211"/>
      <c r="U318" s="211"/>
      <c r="V318" s="211"/>
      <c r="W318" s="211"/>
      <c r="X318" s="211"/>
      <c r="Y318" s="211"/>
      <c r="Z318" s="211"/>
    </row>
    <row r="319" spans="1:26" ht="15.75" customHeight="1">
      <c r="A319" s="211"/>
      <c r="B319" s="211"/>
      <c r="C319" s="211"/>
      <c r="D319" s="211"/>
      <c r="E319" s="211"/>
      <c r="F319" s="211"/>
      <c r="G319" s="211"/>
      <c r="H319" s="211"/>
      <c r="I319" s="211"/>
      <c r="J319" s="211"/>
      <c r="K319" s="211"/>
      <c r="L319" s="211"/>
      <c r="M319" s="211"/>
      <c r="N319" s="211"/>
      <c r="O319" s="211"/>
      <c r="P319" s="211"/>
      <c r="Q319" s="211"/>
      <c r="R319" s="211"/>
      <c r="S319" s="211"/>
      <c r="T319" s="211"/>
      <c r="U319" s="211"/>
      <c r="V319" s="211"/>
      <c r="W319" s="211"/>
      <c r="X319" s="211"/>
      <c r="Y319" s="211"/>
      <c r="Z319" s="211"/>
    </row>
    <row r="320" spans="1:26" ht="15.75" customHeight="1">
      <c r="A320" s="211"/>
      <c r="B320" s="211"/>
      <c r="C320" s="211"/>
      <c r="D320" s="211"/>
      <c r="E320" s="211"/>
      <c r="F320" s="211"/>
      <c r="G320" s="211"/>
      <c r="H320" s="211"/>
      <c r="I320" s="211"/>
      <c r="J320" s="211"/>
      <c r="K320" s="211"/>
      <c r="L320" s="211"/>
      <c r="M320" s="211"/>
      <c r="N320" s="211"/>
      <c r="O320" s="211"/>
      <c r="P320" s="211"/>
      <c r="Q320" s="211"/>
      <c r="R320" s="211"/>
      <c r="S320" s="211"/>
      <c r="T320" s="211"/>
      <c r="U320" s="211"/>
      <c r="V320" s="211"/>
      <c r="W320" s="211"/>
      <c r="X320" s="211"/>
      <c r="Y320" s="211"/>
      <c r="Z320" s="211"/>
    </row>
    <row r="321" spans="1:26" ht="15.75" customHeight="1">
      <c r="A321" s="211"/>
      <c r="B321" s="211"/>
      <c r="C321" s="211"/>
      <c r="D321" s="211"/>
      <c r="E321" s="211"/>
      <c r="F321" s="211"/>
      <c r="G321" s="211"/>
      <c r="H321" s="211"/>
      <c r="I321" s="211"/>
      <c r="J321" s="211"/>
      <c r="K321" s="211"/>
      <c r="L321" s="211"/>
      <c r="M321" s="211"/>
      <c r="N321" s="211"/>
      <c r="O321" s="211"/>
      <c r="P321" s="211"/>
      <c r="Q321" s="211"/>
      <c r="R321" s="211"/>
      <c r="S321" s="211"/>
      <c r="T321" s="211"/>
      <c r="U321" s="211"/>
      <c r="V321" s="211"/>
      <c r="W321" s="211"/>
      <c r="X321" s="211"/>
      <c r="Y321" s="211"/>
      <c r="Z321" s="211"/>
    </row>
    <row r="322" spans="1:26" ht="15.75" customHeight="1">
      <c r="A322" s="211"/>
      <c r="B322" s="211"/>
      <c r="C322" s="211"/>
      <c r="D322" s="211"/>
      <c r="E322" s="211"/>
      <c r="F322" s="211"/>
      <c r="G322" s="211"/>
      <c r="H322" s="211"/>
      <c r="I322" s="211"/>
      <c r="J322" s="211"/>
      <c r="K322" s="211"/>
      <c r="L322" s="211"/>
      <c r="M322" s="211"/>
      <c r="N322" s="211"/>
      <c r="O322" s="211"/>
      <c r="P322" s="211"/>
      <c r="Q322" s="211"/>
      <c r="R322" s="211"/>
      <c r="S322" s="211"/>
      <c r="T322" s="211"/>
      <c r="U322" s="211"/>
      <c r="V322" s="211"/>
      <c r="W322" s="211"/>
      <c r="X322" s="211"/>
      <c r="Y322" s="211"/>
      <c r="Z322" s="211"/>
    </row>
    <row r="323" spans="1:26" ht="15.75" customHeight="1">
      <c r="A323" s="211"/>
      <c r="B323" s="211"/>
      <c r="C323" s="211"/>
      <c r="D323" s="211"/>
      <c r="E323" s="211"/>
      <c r="F323" s="211"/>
      <c r="G323" s="211"/>
      <c r="H323" s="211"/>
      <c r="I323" s="211"/>
      <c r="J323" s="211"/>
      <c r="K323" s="211"/>
      <c r="L323" s="211"/>
      <c r="M323" s="211"/>
      <c r="N323" s="211"/>
      <c r="O323" s="211"/>
      <c r="P323" s="211"/>
      <c r="Q323" s="211"/>
      <c r="R323" s="211"/>
      <c r="S323" s="211"/>
      <c r="T323" s="211"/>
      <c r="U323" s="211"/>
      <c r="V323" s="211"/>
      <c r="W323" s="211"/>
      <c r="X323" s="211"/>
      <c r="Y323" s="211"/>
      <c r="Z323" s="211"/>
    </row>
    <row r="324" spans="1:26" ht="15.75" customHeight="1">
      <c r="A324" s="211"/>
      <c r="B324" s="211"/>
      <c r="C324" s="211"/>
      <c r="D324" s="211"/>
      <c r="E324" s="211"/>
      <c r="F324" s="211"/>
      <c r="G324" s="211"/>
      <c r="H324" s="211"/>
      <c r="I324" s="211"/>
      <c r="J324" s="211"/>
      <c r="K324" s="211"/>
      <c r="L324" s="211"/>
      <c r="M324" s="211"/>
      <c r="N324" s="211"/>
      <c r="O324" s="211"/>
      <c r="P324" s="211"/>
      <c r="Q324" s="211"/>
      <c r="R324" s="211"/>
      <c r="S324" s="211"/>
      <c r="T324" s="211"/>
      <c r="U324" s="211"/>
      <c r="V324" s="211"/>
      <c r="W324" s="211"/>
      <c r="X324" s="211"/>
      <c r="Y324" s="211"/>
      <c r="Z324" s="211"/>
    </row>
    <row r="325" spans="1:26" ht="15.75" customHeight="1">
      <c r="A325" s="211"/>
      <c r="B325" s="211"/>
      <c r="C325" s="211"/>
      <c r="D325" s="211"/>
      <c r="E325" s="211"/>
      <c r="F325" s="211"/>
      <c r="G325" s="211"/>
      <c r="H325" s="211"/>
      <c r="I325" s="211"/>
      <c r="J325" s="211"/>
      <c r="K325" s="211"/>
      <c r="L325" s="211"/>
      <c r="M325" s="211"/>
      <c r="N325" s="211"/>
      <c r="O325" s="211"/>
      <c r="P325" s="211"/>
      <c r="Q325" s="211"/>
      <c r="R325" s="211"/>
      <c r="S325" s="211"/>
      <c r="T325" s="211"/>
      <c r="U325" s="211"/>
      <c r="V325" s="211"/>
      <c r="W325" s="211"/>
      <c r="X325" s="211"/>
      <c r="Y325" s="211"/>
      <c r="Z325" s="211"/>
    </row>
    <row r="326" spans="1:26" ht="15.75" customHeight="1">
      <c r="A326" s="211"/>
      <c r="B326" s="211"/>
      <c r="C326" s="211"/>
      <c r="D326" s="211"/>
      <c r="E326" s="211"/>
      <c r="F326" s="211"/>
      <c r="G326" s="211"/>
      <c r="H326" s="211"/>
      <c r="I326" s="211"/>
      <c r="J326" s="211"/>
      <c r="K326" s="211"/>
      <c r="L326" s="211"/>
      <c r="M326" s="211"/>
      <c r="N326" s="211"/>
      <c r="O326" s="211"/>
      <c r="P326" s="211"/>
      <c r="Q326" s="211"/>
      <c r="R326" s="211"/>
      <c r="S326" s="211"/>
      <c r="T326" s="211"/>
      <c r="U326" s="211"/>
      <c r="V326" s="211"/>
      <c r="W326" s="211"/>
      <c r="X326" s="211"/>
      <c r="Y326" s="211"/>
      <c r="Z326" s="211"/>
    </row>
    <row r="327" spans="1:26" ht="15.75" customHeight="1">
      <c r="A327" s="211"/>
      <c r="B327" s="211"/>
      <c r="C327" s="211"/>
      <c r="D327" s="211"/>
      <c r="E327" s="211"/>
      <c r="F327" s="211"/>
      <c r="G327" s="211"/>
      <c r="H327" s="211"/>
      <c r="I327" s="211"/>
      <c r="J327" s="211"/>
      <c r="K327" s="211"/>
      <c r="L327" s="211"/>
      <c r="M327" s="211"/>
      <c r="N327" s="211"/>
      <c r="O327" s="211"/>
      <c r="P327" s="211"/>
      <c r="Q327" s="211"/>
      <c r="R327" s="211"/>
      <c r="S327" s="211"/>
      <c r="T327" s="211"/>
      <c r="U327" s="211"/>
      <c r="V327" s="211"/>
      <c r="W327" s="211"/>
      <c r="X327" s="211"/>
      <c r="Y327" s="211"/>
      <c r="Z327" s="211"/>
    </row>
    <row r="328" spans="1:26" ht="15.75" customHeight="1">
      <c r="A328" s="211"/>
      <c r="B328" s="211"/>
      <c r="C328" s="211"/>
      <c r="D328" s="211"/>
      <c r="E328" s="211"/>
      <c r="F328" s="211"/>
      <c r="G328" s="211"/>
      <c r="H328" s="211"/>
      <c r="I328" s="211"/>
      <c r="J328" s="211"/>
      <c r="K328" s="211"/>
      <c r="L328" s="211"/>
      <c r="M328" s="211"/>
      <c r="N328" s="211"/>
      <c r="O328" s="211"/>
      <c r="P328" s="211"/>
      <c r="Q328" s="211"/>
      <c r="R328" s="211"/>
      <c r="S328" s="211"/>
      <c r="T328" s="211"/>
      <c r="U328" s="211"/>
      <c r="V328" s="211"/>
      <c r="W328" s="211"/>
      <c r="X328" s="211"/>
      <c r="Y328" s="211"/>
      <c r="Z328" s="211"/>
    </row>
    <row r="329" spans="1:26" ht="15.75" customHeight="1">
      <c r="A329" s="211"/>
      <c r="B329" s="211"/>
      <c r="C329" s="211"/>
      <c r="D329" s="211"/>
      <c r="E329" s="211"/>
      <c r="F329" s="211"/>
      <c r="G329" s="211"/>
      <c r="H329" s="211"/>
      <c r="I329" s="211"/>
      <c r="J329" s="211"/>
      <c r="K329" s="211"/>
      <c r="L329" s="211"/>
      <c r="M329" s="211"/>
      <c r="N329" s="211"/>
      <c r="O329" s="211"/>
      <c r="P329" s="211"/>
      <c r="Q329" s="211"/>
      <c r="R329" s="211"/>
      <c r="S329" s="211"/>
      <c r="T329" s="211"/>
      <c r="U329" s="211"/>
      <c r="V329" s="211"/>
      <c r="W329" s="211"/>
      <c r="X329" s="211"/>
      <c r="Y329" s="211"/>
      <c r="Z329" s="211"/>
    </row>
    <row r="330" spans="1:26" ht="15.75" customHeight="1">
      <c r="A330" s="211"/>
      <c r="B330" s="211"/>
      <c r="C330" s="211"/>
      <c r="D330" s="211"/>
      <c r="E330" s="211"/>
      <c r="F330" s="211"/>
      <c r="G330" s="211"/>
      <c r="H330" s="211"/>
      <c r="I330" s="211"/>
      <c r="J330" s="211"/>
      <c r="K330" s="211"/>
      <c r="L330" s="211"/>
      <c r="M330" s="211"/>
      <c r="N330" s="211"/>
      <c r="O330" s="211"/>
      <c r="P330" s="211"/>
      <c r="Q330" s="211"/>
      <c r="R330" s="211"/>
      <c r="S330" s="211"/>
      <c r="T330" s="211"/>
      <c r="U330" s="211"/>
      <c r="V330" s="211"/>
      <c r="W330" s="211"/>
      <c r="X330" s="211"/>
      <c r="Y330" s="211"/>
      <c r="Z330" s="211"/>
    </row>
    <row r="331" spans="1:26" ht="15.75" customHeight="1">
      <c r="A331" s="211"/>
      <c r="B331" s="211"/>
      <c r="C331" s="211"/>
      <c r="D331" s="211"/>
      <c r="E331" s="211"/>
      <c r="F331" s="211"/>
      <c r="G331" s="211"/>
      <c r="H331" s="211"/>
      <c r="I331" s="211"/>
      <c r="J331" s="211"/>
      <c r="K331" s="211"/>
      <c r="L331" s="211"/>
      <c r="M331" s="211"/>
      <c r="N331" s="211"/>
      <c r="O331" s="211"/>
      <c r="P331" s="211"/>
      <c r="Q331" s="211"/>
      <c r="R331" s="211"/>
      <c r="S331" s="211"/>
      <c r="T331" s="211"/>
      <c r="U331" s="211"/>
      <c r="V331" s="211"/>
      <c r="W331" s="211"/>
      <c r="X331" s="211"/>
      <c r="Y331" s="211"/>
      <c r="Z331" s="211"/>
    </row>
    <row r="332" spans="1:26" ht="15.75" customHeight="1">
      <c r="A332" s="211"/>
      <c r="B332" s="211"/>
      <c r="C332" s="211"/>
      <c r="D332" s="211"/>
      <c r="E332" s="211"/>
      <c r="F332" s="211"/>
      <c r="G332" s="211"/>
      <c r="H332" s="211"/>
      <c r="I332" s="211"/>
      <c r="J332" s="211"/>
      <c r="K332" s="211"/>
      <c r="L332" s="211"/>
      <c r="M332" s="211"/>
      <c r="N332" s="211"/>
      <c r="O332" s="211"/>
      <c r="P332" s="211"/>
      <c r="Q332" s="211"/>
      <c r="R332" s="211"/>
      <c r="S332" s="211"/>
      <c r="T332" s="211"/>
      <c r="U332" s="211"/>
      <c r="V332" s="211"/>
      <c r="W332" s="211"/>
      <c r="X332" s="211"/>
      <c r="Y332" s="211"/>
      <c r="Z332" s="211"/>
    </row>
    <row r="333" spans="1:26" ht="15.75" customHeight="1">
      <c r="A333" s="211"/>
      <c r="B333" s="211"/>
      <c r="C333" s="211"/>
      <c r="D333" s="211"/>
      <c r="E333" s="211"/>
      <c r="F333" s="211"/>
      <c r="G333" s="211"/>
      <c r="H333" s="211"/>
      <c r="I333" s="211"/>
      <c r="J333" s="211"/>
      <c r="K333" s="211"/>
      <c r="L333" s="211"/>
      <c r="M333" s="211"/>
      <c r="N333" s="211"/>
      <c r="O333" s="211"/>
      <c r="P333" s="211"/>
      <c r="Q333" s="211"/>
      <c r="R333" s="211"/>
      <c r="S333" s="211"/>
      <c r="T333" s="211"/>
      <c r="U333" s="211"/>
      <c r="V333" s="211"/>
      <c r="W333" s="211"/>
      <c r="X333" s="211"/>
      <c r="Y333" s="211"/>
      <c r="Z333" s="211"/>
    </row>
    <row r="334" spans="1:26" ht="15.75" customHeight="1">
      <c r="A334" s="211"/>
      <c r="B334" s="211"/>
      <c r="C334" s="211"/>
      <c r="D334" s="211"/>
      <c r="E334" s="211"/>
      <c r="F334" s="211"/>
      <c r="G334" s="211"/>
      <c r="H334" s="211"/>
      <c r="I334" s="211"/>
      <c r="J334" s="211"/>
      <c r="K334" s="211"/>
      <c r="L334" s="211"/>
      <c r="M334" s="211"/>
      <c r="N334" s="211"/>
      <c r="O334" s="211"/>
      <c r="P334" s="211"/>
      <c r="Q334" s="211"/>
      <c r="R334" s="211"/>
      <c r="S334" s="211"/>
      <c r="T334" s="211"/>
      <c r="U334" s="211"/>
      <c r="V334" s="211"/>
      <c r="W334" s="211"/>
      <c r="X334" s="211"/>
      <c r="Y334" s="211"/>
      <c r="Z334" s="211"/>
    </row>
    <row r="335" spans="1:26" ht="15.75" customHeight="1">
      <c r="A335" s="211"/>
      <c r="B335" s="211"/>
      <c r="C335" s="211"/>
      <c r="D335" s="211"/>
      <c r="E335" s="211"/>
      <c r="F335" s="211"/>
      <c r="G335" s="211"/>
      <c r="H335" s="211"/>
      <c r="I335" s="211"/>
      <c r="J335" s="211"/>
      <c r="K335" s="211"/>
      <c r="L335" s="211"/>
      <c r="M335" s="211"/>
      <c r="N335" s="211"/>
      <c r="O335" s="211"/>
      <c r="P335" s="211"/>
      <c r="Q335" s="211"/>
      <c r="R335" s="211"/>
      <c r="S335" s="211"/>
      <c r="T335" s="211"/>
      <c r="U335" s="211"/>
      <c r="V335" s="211"/>
      <c r="W335" s="211"/>
      <c r="X335" s="211"/>
      <c r="Y335" s="211"/>
      <c r="Z335" s="211"/>
    </row>
    <row r="336" spans="1:26" ht="15.75" customHeight="1">
      <c r="A336" s="211"/>
      <c r="B336" s="211"/>
      <c r="C336" s="211"/>
      <c r="D336" s="211"/>
      <c r="E336" s="211"/>
      <c r="F336" s="211"/>
      <c r="G336" s="211"/>
      <c r="H336" s="211"/>
      <c r="I336" s="211"/>
      <c r="J336" s="211"/>
      <c r="K336" s="211"/>
      <c r="L336" s="211"/>
      <c r="M336" s="211"/>
      <c r="N336" s="211"/>
      <c r="O336" s="211"/>
      <c r="P336" s="211"/>
      <c r="Q336" s="211"/>
      <c r="R336" s="211"/>
      <c r="S336" s="211"/>
      <c r="T336" s="211"/>
      <c r="U336" s="211"/>
      <c r="V336" s="211"/>
      <c r="W336" s="211"/>
      <c r="X336" s="211"/>
      <c r="Y336" s="211"/>
      <c r="Z336" s="211"/>
    </row>
    <row r="337" spans="1:26" ht="15.75" customHeight="1">
      <c r="A337" s="211"/>
      <c r="B337" s="211"/>
      <c r="C337" s="211"/>
      <c r="D337" s="211"/>
      <c r="E337" s="211"/>
      <c r="F337" s="211"/>
      <c r="G337" s="211"/>
      <c r="H337" s="211"/>
      <c r="I337" s="211"/>
      <c r="J337" s="211"/>
      <c r="K337" s="211"/>
      <c r="L337" s="211"/>
      <c r="M337" s="211"/>
      <c r="N337" s="211"/>
      <c r="O337" s="211"/>
      <c r="P337" s="211"/>
      <c r="Q337" s="211"/>
      <c r="R337" s="211"/>
      <c r="S337" s="211"/>
      <c r="T337" s="211"/>
      <c r="U337" s="211"/>
      <c r="V337" s="211"/>
      <c r="W337" s="211"/>
      <c r="X337" s="211"/>
      <c r="Y337" s="211"/>
      <c r="Z337" s="211"/>
    </row>
    <row r="338" spans="1:26" ht="15.75" customHeight="1">
      <c r="A338" s="211"/>
      <c r="B338" s="211"/>
      <c r="C338" s="211"/>
      <c r="D338" s="211"/>
      <c r="E338" s="211"/>
      <c r="F338" s="211"/>
      <c r="G338" s="211"/>
      <c r="H338" s="211"/>
      <c r="I338" s="211"/>
      <c r="J338" s="211"/>
      <c r="K338" s="211"/>
      <c r="L338" s="211"/>
      <c r="M338" s="211"/>
      <c r="N338" s="211"/>
      <c r="O338" s="211"/>
      <c r="P338" s="211"/>
      <c r="Q338" s="211"/>
      <c r="R338" s="211"/>
      <c r="S338" s="211"/>
      <c r="T338" s="211"/>
      <c r="U338" s="211"/>
      <c r="V338" s="211"/>
      <c r="W338" s="211"/>
      <c r="X338" s="211"/>
      <c r="Y338" s="211"/>
      <c r="Z338" s="211"/>
    </row>
    <row r="339" spans="1:26" ht="15.75" customHeight="1">
      <c r="A339" s="211"/>
      <c r="B339" s="211"/>
      <c r="C339" s="211"/>
      <c r="D339" s="211"/>
      <c r="E339" s="211"/>
      <c r="F339" s="211"/>
      <c r="G339" s="211"/>
      <c r="H339" s="211"/>
      <c r="I339" s="211"/>
      <c r="J339" s="211"/>
      <c r="K339" s="211"/>
      <c r="L339" s="211"/>
      <c r="M339" s="211"/>
      <c r="N339" s="211"/>
      <c r="O339" s="211"/>
      <c r="P339" s="211"/>
      <c r="Q339" s="211"/>
      <c r="R339" s="211"/>
      <c r="S339" s="211"/>
      <c r="T339" s="211"/>
      <c r="U339" s="211"/>
      <c r="V339" s="211"/>
      <c r="W339" s="211"/>
      <c r="X339" s="211"/>
      <c r="Y339" s="211"/>
      <c r="Z339" s="211"/>
    </row>
    <row r="340" spans="1:26" ht="15.75" customHeight="1">
      <c r="A340" s="211"/>
      <c r="B340" s="211"/>
      <c r="C340" s="211"/>
      <c r="D340" s="211"/>
      <c r="E340" s="211"/>
      <c r="F340" s="211"/>
      <c r="G340" s="211"/>
      <c r="H340" s="211"/>
      <c r="I340" s="211"/>
      <c r="J340" s="211"/>
      <c r="K340" s="211"/>
      <c r="L340" s="211"/>
      <c r="M340" s="211"/>
      <c r="N340" s="211"/>
      <c r="O340" s="211"/>
      <c r="P340" s="211"/>
      <c r="Q340" s="211"/>
      <c r="R340" s="211"/>
      <c r="S340" s="211"/>
      <c r="T340" s="211"/>
      <c r="U340" s="211"/>
      <c r="V340" s="211"/>
      <c r="W340" s="211"/>
      <c r="X340" s="211"/>
      <c r="Y340" s="211"/>
      <c r="Z340" s="211"/>
    </row>
    <row r="341" spans="1:26" ht="15.75" customHeight="1">
      <c r="A341" s="211"/>
      <c r="B341" s="211"/>
      <c r="C341" s="211"/>
      <c r="D341" s="211"/>
      <c r="E341" s="211"/>
      <c r="F341" s="211"/>
      <c r="G341" s="211"/>
      <c r="H341" s="211"/>
      <c r="I341" s="211"/>
      <c r="J341" s="211"/>
      <c r="K341" s="211"/>
      <c r="L341" s="211"/>
      <c r="M341" s="211"/>
      <c r="N341" s="211"/>
      <c r="O341" s="211"/>
      <c r="P341" s="211"/>
      <c r="Q341" s="211"/>
      <c r="R341" s="211"/>
      <c r="S341" s="211"/>
      <c r="T341" s="211"/>
      <c r="U341" s="211"/>
      <c r="V341" s="211"/>
      <c r="W341" s="211"/>
      <c r="X341" s="211"/>
      <c r="Y341" s="211"/>
      <c r="Z341" s="211"/>
    </row>
    <row r="342" spans="1:26" ht="15.75" customHeight="1">
      <c r="A342" s="211"/>
      <c r="B342" s="211"/>
      <c r="C342" s="211"/>
      <c r="D342" s="211"/>
      <c r="E342" s="211"/>
      <c r="F342" s="211"/>
      <c r="G342" s="211"/>
      <c r="H342" s="211"/>
      <c r="I342" s="211"/>
      <c r="J342" s="211"/>
      <c r="K342" s="211"/>
      <c r="L342" s="211"/>
      <c r="M342" s="211"/>
      <c r="N342" s="211"/>
      <c r="O342" s="211"/>
      <c r="P342" s="211"/>
      <c r="Q342" s="211"/>
      <c r="R342" s="211"/>
      <c r="S342" s="211"/>
      <c r="T342" s="211"/>
      <c r="U342" s="211"/>
      <c r="V342" s="211"/>
      <c r="W342" s="211"/>
      <c r="X342" s="211"/>
      <c r="Y342" s="211"/>
      <c r="Z342" s="211"/>
    </row>
    <row r="343" spans="1:26" ht="15.75" customHeight="1">
      <c r="A343" s="211"/>
      <c r="B343" s="211"/>
      <c r="C343" s="211"/>
      <c r="D343" s="211"/>
      <c r="E343" s="211"/>
      <c r="F343" s="211"/>
      <c r="G343" s="211"/>
      <c r="H343" s="211"/>
      <c r="I343" s="211"/>
      <c r="J343" s="211"/>
      <c r="K343" s="211"/>
      <c r="L343" s="211"/>
      <c r="M343" s="211"/>
      <c r="N343" s="211"/>
      <c r="O343" s="211"/>
      <c r="P343" s="211"/>
      <c r="Q343" s="211"/>
      <c r="R343" s="211"/>
      <c r="S343" s="211"/>
      <c r="T343" s="211"/>
      <c r="U343" s="211"/>
      <c r="V343" s="211"/>
      <c r="W343" s="211"/>
      <c r="X343" s="211"/>
      <c r="Y343" s="211"/>
      <c r="Z343" s="211"/>
    </row>
    <row r="344" spans="1:26" ht="15.75" customHeight="1">
      <c r="A344" s="211"/>
      <c r="B344" s="211"/>
      <c r="C344" s="211"/>
      <c r="D344" s="211"/>
      <c r="E344" s="211"/>
      <c r="F344" s="211"/>
      <c r="G344" s="211"/>
      <c r="H344" s="211"/>
      <c r="I344" s="211"/>
      <c r="J344" s="211"/>
      <c r="K344" s="211"/>
      <c r="L344" s="211"/>
      <c r="M344" s="211"/>
      <c r="N344" s="211"/>
      <c r="O344" s="211"/>
      <c r="P344" s="211"/>
      <c r="Q344" s="211"/>
      <c r="R344" s="211"/>
      <c r="S344" s="211"/>
      <c r="T344" s="211"/>
      <c r="U344" s="211"/>
      <c r="V344" s="211"/>
      <c r="W344" s="211"/>
      <c r="X344" s="211"/>
      <c r="Y344" s="211"/>
      <c r="Z344" s="211"/>
    </row>
    <row r="345" spans="1:26" ht="15.75" customHeight="1">
      <c r="A345" s="211"/>
      <c r="B345" s="211"/>
      <c r="C345" s="211"/>
      <c r="D345" s="211"/>
      <c r="E345" s="211"/>
      <c r="F345" s="211"/>
      <c r="G345" s="211"/>
      <c r="H345" s="211"/>
      <c r="I345" s="211"/>
      <c r="J345" s="211"/>
      <c r="K345" s="211"/>
      <c r="L345" s="211"/>
      <c r="M345" s="211"/>
      <c r="N345" s="211"/>
      <c r="O345" s="211"/>
      <c r="P345" s="211"/>
      <c r="Q345" s="211"/>
      <c r="R345" s="211"/>
      <c r="S345" s="211"/>
      <c r="T345" s="211"/>
      <c r="U345" s="211"/>
      <c r="V345" s="211"/>
      <c r="W345" s="211"/>
      <c r="X345" s="211"/>
      <c r="Y345" s="211"/>
      <c r="Z345" s="211"/>
    </row>
    <row r="346" spans="1:26" ht="15.75" customHeight="1">
      <c r="A346" s="211"/>
      <c r="B346" s="211"/>
      <c r="C346" s="211"/>
      <c r="D346" s="211"/>
      <c r="E346" s="211"/>
      <c r="F346" s="211"/>
      <c r="G346" s="211"/>
      <c r="H346" s="211"/>
      <c r="I346" s="211"/>
      <c r="J346" s="211"/>
      <c r="K346" s="211"/>
      <c r="L346" s="211"/>
      <c r="M346" s="211"/>
      <c r="N346" s="211"/>
      <c r="O346" s="211"/>
      <c r="P346" s="211"/>
      <c r="Q346" s="211"/>
      <c r="R346" s="211"/>
      <c r="S346" s="211"/>
      <c r="T346" s="211"/>
      <c r="U346" s="211"/>
      <c r="V346" s="211"/>
      <c r="W346" s="211"/>
      <c r="X346" s="211"/>
      <c r="Y346" s="211"/>
      <c r="Z346" s="211"/>
    </row>
    <row r="347" spans="1:26" ht="15.75" customHeight="1">
      <c r="A347" s="211"/>
      <c r="B347" s="211"/>
      <c r="C347" s="211"/>
      <c r="D347" s="211"/>
      <c r="E347" s="211"/>
      <c r="F347" s="211"/>
      <c r="G347" s="211"/>
      <c r="H347" s="211"/>
      <c r="I347" s="211"/>
      <c r="J347" s="211"/>
      <c r="K347" s="211"/>
      <c r="L347" s="211"/>
      <c r="M347" s="211"/>
      <c r="N347" s="211"/>
      <c r="O347" s="211"/>
      <c r="P347" s="211"/>
      <c r="Q347" s="211"/>
      <c r="R347" s="211"/>
      <c r="S347" s="211"/>
      <c r="T347" s="211"/>
      <c r="U347" s="211"/>
      <c r="V347" s="211"/>
      <c r="W347" s="211"/>
      <c r="X347" s="211"/>
      <c r="Y347" s="211"/>
      <c r="Z347" s="211"/>
    </row>
    <row r="348" spans="1:26" ht="15.75" customHeight="1">
      <c r="A348" s="211"/>
      <c r="B348" s="211"/>
      <c r="C348" s="211"/>
      <c r="D348" s="211"/>
      <c r="E348" s="211"/>
      <c r="F348" s="211"/>
      <c r="G348" s="211"/>
      <c r="H348" s="211"/>
      <c r="I348" s="211"/>
      <c r="J348" s="211"/>
      <c r="K348" s="211"/>
      <c r="L348" s="211"/>
      <c r="M348" s="211"/>
      <c r="N348" s="211"/>
      <c r="O348" s="211"/>
      <c r="P348" s="211"/>
      <c r="Q348" s="211"/>
      <c r="R348" s="211"/>
      <c r="S348" s="211"/>
      <c r="T348" s="211"/>
      <c r="U348" s="211"/>
      <c r="V348" s="211"/>
      <c r="W348" s="211"/>
      <c r="X348" s="211"/>
      <c r="Y348" s="211"/>
      <c r="Z348" s="211"/>
    </row>
    <row r="349" spans="1:26" ht="15.75" customHeight="1">
      <c r="A349" s="211"/>
      <c r="B349" s="211"/>
      <c r="C349" s="211"/>
      <c r="D349" s="211"/>
      <c r="E349" s="211"/>
      <c r="F349" s="211"/>
      <c r="G349" s="211"/>
      <c r="H349" s="211"/>
      <c r="I349" s="211"/>
      <c r="J349" s="211"/>
      <c r="K349" s="211"/>
      <c r="L349" s="211"/>
      <c r="M349" s="211"/>
      <c r="N349" s="211"/>
      <c r="O349" s="211"/>
      <c r="P349" s="211"/>
      <c r="Q349" s="211"/>
      <c r="R349" s="211"/>
      <c r="S349" s="211"/>
      <c r="T349" s="211"/>
      <c r="U349" s="211"/>
      <c r="V349" s="211"/>
      <c r="W349" s="211"/>
      <c r="X349" s="211"/>
      <c r="Y349" s="211"/>
      <c r="Z349" s="211"/>
    </row>
    <row r="350" spans="1:26" ht="15.75" customHeight="1">
      <c r="A350" s="211"/>
      <c r="B350" s="211"/>
      <c r="C350" s="211"/>
      <c r="D350" s="211"/>
      <c r="E350" s="211"/>
      <c r="F350" s="211"/>
      <c r="G350" s="211"/>
      <c r="H350" s="211"/>
      <c r="I350" s="211"/>
      <c r="J350" s="211"/>
      <c r="K350" s="211"/>
      <c r="L350" s="211"/>
      <c r="M350" s="211"/>
      <c r="N350" s="211"/>
      <c r="O350" s="211"/>
      <c r="P350" s="211"/>
      <c r="Q350" s="211"/>
      <c r="R350" s="211"/>
      <c r="S350" s="211"/>
      <c r="T350" s="211"/>
      <c r="U350" s="211"/>
      <c r="V350" s="211"/>
      <c r="W350" s="211"/>
      <c r="X350" s="211"/>
      <c r="Y350" s="211"/>
      <c r="Z350" s="211"/>
    </row>
    <row r="351" spans="1:26" ht="15.75" customHeight="1">
      <c r="A351" s="211"/>
      <c r="B351" s="211"/>
      <c r="C351" s="211"/>
      <c r="D351" s="211"/>
      <c r="E351" s="211"/>
      <c r="F351" s="211"/>
      <c r="G351" s="211"/>
      <c r="H351" s="211"/>
      <c r="I351" s="211"/>
      <c r="J351" s="211"/>
      <c r="K351" s="211"/>
      <c r="L351" s="211"/>
      <c r="M351" s="211"/>
      <c r="N351" s="211"/>
      <c r="O351" s="211"/>
      <c r="P351" s="211"/>
      <c r="Q351" s="211"/>
      <c r="R351" s="211"/>
      <c r="S351" s="211"/>
      <c r="T351" s="211"/>
      <c r="U351" s="211"/>
      <c r="V351" s="211"/>
      <c r="W351" s="211"/>
      <c r="X351" s="211"/>
      <c r="Y351" s="211"/>
      <c r="Z351" s="211"/>
    </row>
    <row r="352" spans="1:26" ht="15.75" customHeight="1">
      <c r="A352" s="211"/>
      <c r="B352" s="211"/>
      <c r="C352" s="211"/>
      <c r="D352" s="211"/>
      <c r="E352" s="211"/>
      <c r="F352" s="211"/>
      <c r="G352" s="211"/>
      <c r="H352" s="211"/>
      <c r="I352" s="211"/>
      <c r="J352" s="211"/>
      <c r="K352" s="211"/>
      <c r="L352" s="211"/>
      <c r="M352" s="211"/>
      <c r="N352" s="211"/>
      <c r="O352" s="211"/>
      <c r="P352" s="211"/>
      <c r="Q352" s="211"/>
      <c r="R352" s="211"/>
      <c r="S352" s="211"/>
      <c r="T352" s="211"/>
      <c r="U352" s="211"/>
      <c r="V352" s="211"/>
      <c r="W352" s="211"/>
      <c r="X352" s="211"/>
      <c r="Y352" s="211"/>
      <c r="Z352" s="211"/>
    </row>
    <row r="353" spans="1:26" ht="15.75" customHeight="1">
      <c r="A353" s="211"/>
      <c r="B353" s="211"/>
      <c r="C353" s="211"/>
      <c r="D353" s="211"/>
      <c r="E353" s="211"/>
      <c r="F353" s="211"/>
      <c r="G353" s="211"/>
      <c r="H353" s="211"/>
      <c r="I353" s="211"/>
      <c r="J353" s="211"/>
      <c r="K353" s="211"/>
      <c r="L353" s="211"/>
      <c r="M353" s="211"/>
      <c r="N353" s="211"/>
      <c r="O353" s="211"/>
      <c r="P353" s="211"/>
      <c r="Q353" s="211"/>
      <c r="R353" s="211"/>
      <c r="S353" s="211"/>
      <c r="T353" s="211"/>
      <c r="U353" s="211"/>
      <c r="V353" s="211"/>
      <c r="W353" s="211"/>
      <c r="X353" s="211"/>
      <c r="Y353" s="211"/>
      <c r="Z353" s="211"/>
    </row>
    <row r="354" spans="1:26" ht="15.75" customHeight="1">
      <c r="A354" s="211"/>
      <c r="B354" s="211"/>
      <c r="C354" s="211"/>
      <c r="D354" s="211"/>
      <c r="E354" s="211"/>
      <c r="F354" s="211"/>
      <c r="G354" s="211"/>
      <c r="H354" s="211"/>
      <c r="I354" s="211"/>
      <c r="J354" s="211"/>
      <c r="K354" s="211"/>
      <c r="L354" s="211"/>
      <c r="M354" s="211"/>
      <c r="N354" s="211"/>
      <c r="O354" s="211"/>
      <c r="P354" s="211"/>
      <c r="Q354" s="211"/>
      <c r="R354" s="211"/>
      <c r="S354" s="211"/>
      <c r="T354" s="211"/>
      <c r="U354" s="211"/>
      <c r="V354" s="211"/>
      <c r="W354" s="211"/>
      <c r="X354" s="211"/>
      <c r="Y354" s="211"/>
      <c r="Z354" s="211"/>
    </row>
    <row r="355" spans="1:26" ht="15.75" customHeight="1">
      <c r="A355" s="211"/>
      <c r="B355" s="211"/>
      <c r="C355" s="211"/>
      <c r="D355" s="211"/>
      <c r="E355" s="211"/>
      <c r="F355" s="211"/>
      <c r="G355" s="211"/>
      <c r="H355" s="211"/>
      <c r="I355" s="211"/>
      <c r="J355" s="211"/>
      <c r="K355" s="211"/>
      <c r="L355" s="211"/>
      <c r="M355" s="211"/>
      <c r="N355" s="211"/>
      <c r="O355" s="211"/>
      <c r="P355" s="211"/>
      <c r="Q355" s="211"/>
      <c r="R355" s="211"/>
      <c r="S355" s="211"/>
      <c r="T355" s="211"/>
      <c r="U355" s="211"/>
      <c r="V355" s="211"/>
      <c r="W355" s="211"/>
      <c r="X355" s="211"/>
      <c r="Y355" s="211"/>
      <c r="Z355" s="211"/>
    </row>
    <row r="356" spans="1:26" ht="15.75" customHeight="1">
      <c r="A356" s="211"/>
      <c r="B356" s="211"/>
      <c r="C356" s="211"/>
      <c r="D356" s="211"/>
      <c r="E356" s="211"/>
      <c r="F356" s="211"/>
      <c r="G356" s="211"/>
      <c r="H356" s="211"/>
      <c r="I356" s="211"/>
      <c r="J356" s="211"/>
      <c r="K356" s="211"/>
      <c r="L356" s="211"/>
      <c r="M356" s="211"/>
      <c r="N356" s="211"/>
      <c r="O356" s="211"/>
      <c r="P356" s="211"/>
      <c r="Q356" s="211"/>
      <c r="R356" s="211"/>
      <c r="S356" s="211"/>
      <c r="T356" s="211"/>
      <c r="U356" s="211"/>
      <c r="V356" s="211"/>
      <c r="W356" s="211"/>
      <c r="X356" s="211"/>
      <c r="Y356" s="211"/>
      <c r="Z356" s="211"/>
    </row>
    <row r="357" spans="1:26" ht="15.75" customHeight="1">
      <c r="A357" s="211"/>
      <c r="B357" s="211"/>
      <c r="C357" s="211"/>
      <c r="D357" s="211"/>
      <c r="E357" s="211"/>
      <c r="F357" s="211"/>
      <c r="G357" s="211"/>
      <c r="H357" s="211"/>
      <c r="I357" s="211"/>
      <c r="J357" s="211"/>
      <c r="K357" s="211"/>
      <c r="L357" s="211"/>
      <c r="M357" s="211"/>
      <c r="N357" s="211"/>
      <c r="O357" s="211"/>
      <c r="P357" s="211"/>
      <c r="Q357" s="211"/>
      <c r="R357" s="211"/>
      <c r="S357" s="211"/>
      <c r="T357" s="211"/>
      <c r="U357" s="211"/>
      <c r="V357" s="211"/>
      <c r="W357" s="211"/>
      <c r="X357" s="211"/>
      <c r="Y357" s="211"/>
      <c r="Z357" s="211"/>
    </row>
    <row r="358" spans="1:26" ht="15.75" customHeight="1">
      <c r="A358" s="211"/>
      <c r="B358" s="211"/>
      <c r="C358" s="211"/>
      <c r="D358" s="211"/>
      <c r="E358" s="211"/>
      <c r="F358" s="211"/>
      <c r="G358" s="211"/>
      <c r="H358" s="211"/>
      <c r="I358" s="211"/>
      <c r="J358" s="211"/>
      <c r="K358" s="211"/>
      <c r="L358" s="211"/>
      <c r="M358" s="211"/>
      <c r="N358" s="211"/>
      <c r="O358" s="211"/>
      <c r="P358" s="211"/>
      <c r="Q358" s="211"/>
      <c r="R358" s="211"/>
      <c r="S358" s="211"/>
      <c r="T358" s="211"/>
      <c r="U358" s="211"/>
      <c r="V358" s="211"/>
      <c r="W358" s="211"/>
      <c r="X358" s="211"/>
      <c r="Y358" s="211"/>
      <c r="Z358" s="211"/>
    </row>
    <row r="359" spans="1:26" ht="15.75" customHeight="1">
      <c r="A359" s="211"/>
      <c r="B359" s="211"/>
      <c r="C359" s="211"/>
      <c r="D359" s="211"/>
      <c r="E359" s="211"/>
      <c r="F359" s="211"/>
      <c r="G359" s="211"/>
      <c r="H359" s="211"/>
      <c r="I359" s="211"/>
      <c r="J359" s="211"/>
      <c r="K359" s="211"/>
      <c r="L359" s="211"/>
      <c r="M359" s="211"/>
      <c r="N359" s="211"/>
      <c r="O359" s="211"/>
      <c r="P359" s="211"/>
      <c r="Q359" s="211"/>
      <c r="R359" s="211"/>
      <c r="S359" s="211"/>
      <c r="T359" s="211"/>
      <c r="U359" s="211"/>
      <c r="V359" s="211"/>
      <c r="W359" s="211"/>
      <c r="X359" s="211"/>
      <c r="Y359" s="211"/>
      <c r="Z359" s="211"/>
    </row>
    <row r="360" spans="1:26" ht="15.75" customHeight="1">
      <c r="A360" s="211"/>
      <c r="B360" s="211"/>
      <c r="C360" s="211"/>
      <c r="D360" s="211"/>
      <c r="E360" s="211"/>
      <c r="F360" s="211"/>
      <c r="G360" s="211"/>
      <c r="H360" s="211"/>
      <c r="I360" s="211"/>
      <c r="J360" s="211"/>
      <c r="K360" s="211"/>
      <c r="L360" s="211"/>
      <c r="M360" s="211"/>
      <c r="N360" s="211"/>
      <c r="O360" s="211"/>
      <c r="P360" s="211"/>
      <c r="Q360" s="211"/>
      <c r="R360" s="211"/>
      <c r="S360" s="211"/>
      <c r="T360" s="211"/>
      <c r="U360" s="211"/>
      <c r="V360" s="211"/>
      <c r="W360" s="211"/>
      <c r="X360" s="211"/>
      <c r="Y360" s="211"/>
      <c r="Z360" s="211"/>
    </row>
    <row r="361" spans="1:26" ht="15.75" customHeight="1">
      <c r="A361" s="211"/>
      <c r="B361" s="211"/>
      <c r="C361" s="211"/>
      <c r="D361" s="211"/>
      <c r="E361" s="211"/>
      <c r="F361" s="211"/>
      <c r="G361" s="211"/>
      <c r="H361" s="211"/>
      <c r="I361" s="211"/>
      <c r="J361" s="211"/>
      <c r="K361" s="211"/>
      <c r="L361" s="211"/>
      <c r="M361" s="211"/>
      <c r="N361" s="211"/>
      <c r="O361" s="211"/>
      <c r="P361" s="211"/>
      <c r="Q361" s="211"/>
      <c r="R361" s="211"/>
      <c r="S361" s="211"/>
      <c r="T361" s="211"/>
      <c r="U361" s="211"/>
      <c r="V361" s="211"/>
      <c r="W361" s="211"/>
      <c r="X361" s="211"/>
      <c r="Y361" s="211"/>
      <c r="Z361" s="211"/>
    </row>
    <row r="362" spans="1:26" ht="15.75" customHeight="1">
      <c r="A362" s="211"/>
      <c r="B362" s="211"/>
      <c r="C362" s="211"/>
      <c r="D362" s="211"/>
      <c r="E362" s="211"/>
      <c r="F362" s="211"/>
      <c r="G362" s="211"/>
      <c r="H362" s="211"/>
      <c r="I362" s="211"/>
      <c r="J362" s="211"/>
      <c r="K362" s="211"/>
      <c r="L362" s="211"/>
      <c r="M362" s="211"/>
      <c r="N362" s="211"/>
      <c r="O362" s="211"/>
      <c r="P362" s="211"/>
      <c r="Q362" s="211"/>
      <c r="R362" s="211"/>
      <c r="S362" s="211"/>
      <c r="T362" s="211"/>
      <c r="U362" s="211"/>
      <c r="V362" s="211"/>
      <c r="W362" s="211"/>
      <c r="X362" s="211"/>
      <c r="Y362" s="211"/>
      <c r="Z362" s="211"/>
    </row>
    <row r="363" spans="1:26" ht="15.75" customHeight="1">
      <c r="A363" s="211"/>
      <c r="B363" s="211"/>
      <c r="C363" s="211"/>
      <c r="D363" s="211"/>
      <c r="E363" s="211"/>
      <c r="F363" s="211"/>
      <c r="G363" s="211"/>
      <c r="H363" s="211"/>
      <c r="I363" s="211"/>
      <c r="J363" s="211"/>
      <c r="K363" s="211"/>
      <c r="L363" s="211"/>
      <c r="M363" s="211"/>
      <c r="N363" s="211"/>
      <c r="O363" s="211"/>
      <c r="P363" s="211"/>
      <c r="Q363" s="211"/>
      <c r="R363" s="211"/>
      <c r="S363" s="211"/>
      <c r="T363" s="211"/>
      <c r="U363" s="211"/>
      <c r="V363" s="211"/>
      <c r="W363" s="211"/>
      <c r="X363" s="211"/>
      <c r="Y363" s="211"/>
      <c r="Z363" s="211"/>
    </row>
    <row r="364" spans="1:26" ht="15.75" customHeight="1">
      <c r="A364" s="211"/>
      <c r="B364" s="211"/>
      <c r="C364" s="211"/>
      <c r="D364" s="211"/>
      <c r="E364" s="211"/>
      <c r="F364" s="211"/>
      <c r="G364" s="211"/>
      <c r="H364" s="211"/>
      <c r="I364" s="211"/>
      <c r="J364" s="211"/>
      <c r="K364" s="211"/>
      <c r="L364" s="211"/>
      <c r="M364" s="211"/>
      <c r="N364" s="211"/>
      <c r="O364" s="211"/>
      <c r="P364" s="211"/>
      <c r="Q364" s="211"/>
      <c r="R364" s="211"/>
      <c r="S364" s="211"/>
      <c r="T364" s="211"/>
      <c r="U364" s="211"/>
      <c r="V364" s="211"/>
      <c r="W364" s="211"/>
      <c r="X364" s="211"/>
      <c r="Y364" s="211"/>
      <c r="Z364" s="211"/>
    </row>
    <row r="365" spans="1:26" ht="15.75" customHeight="1">
      <c r="A365" s="211"/>
      <c r="B365" s="211"/>
      <c r="C365" s="211"/>
      <c r="D365" s="211"/>
      <c r="E365" s="211"/>
      <c r="F365" s="211"/>
      <c r="G365" s="211"/>
      <c r="H365" s="211"/>
      <c r="I365" s="211"/>
      <c r="J365" s="211"/>
      <c r="K365" s="211"/>
      <c r="L365" s="211"/>
      <c r="M365" s="211"/>
      <c r="N365" s="211"/>
      <c r="O365" s="211"/>
      <c r="P365" s="211"/>
      <c r="Q365" s="211"/>
      <c r="R365" s="211"/>
      <c r="S365" s="211"/>
      <c r="T365" s="211"/>
      <c r="U365" s="211"/>
      <c r="V365" s="211"/>
      <c r="W365" s="211"/>
      <c r="X365" s="211"/>
      <c r="Y365" s="211"/>
      <c r="Z365" s="211"/>
    </row>
    <row r="366" spans="1:26" ht="15.75" customHeight="1">
      <c r="A366" s="211"/>
      <c r="B366" s="211"/>
      <c r="C366" s="211"/>
      <c r="D366" s="211"/>
      <c r="E366" s="211"/>
      <c r="F366" s="211"/>
      <c r="G366" s="211"/>
      <c r="H366" s="211"/>
      <c r="I366" s="211"/>
      <c r="J366" s="211"/>
      <c r="K366" s="211"/>
      <c r="L366" s="211"/>
      <c r="M366" s="211"/>
      <c r="N366" s="211"/>
      <c r="O366" s="211"/>
      <c r="P366" s="211"/>
      <c r="Q366" s="211"/>
      <c r="R366" s="211"/>
      <c r="S366" s="211"/>
      <c r="T366" s="211"/>
      <c r="U366" s="211"/>
      <c r="V366" s="211"/>
      <c r="W366" s="211"/>
      <c r="X366" s="211"/>
      <c r="Y366" s="211"/>
      <c r="Z366" s="211"/>
    </row>
    <row r="367" spans="1:26" ht="15.75" customHeight="1">
      <c r="A367" s="211"/>
      <c r="B367" s="211"/>
      <c r="C367" s="211"/>
      <c r="D367" s="211"/>
      <c r="E367" s="211"/>
      <c r="F367" s="211"/>
      <c r="G367" s="211"/>
      <c r="H367" s="211"/>
      <c r="I367" s="211"/>
      <c r="J367" s="211"/>
      <c r="K367" s="211"/>
      <c r="L367" s="211"/>
      <c r="M367" s="211"/>
      <c r="N367" s="211"/>
      <c r="O367" s="211"/>
      <c r="P367" s="211"/>
      <c r="Q367" s="211"/>
      <c r="R367" s="211"/>
      <c r="S367" s="211"/>
      <c r="T367" s="211"/>
      <c r="U367" s="211"/>
      <c r="V367" s="211"/>
      <c r="W367" s="211"/>
      <c r="X367" s="211"/>
      <c r="Y367" s="211"/>
      <c r="Z367" s="211"/>
    </row>
    <row r="368" spans="1:26" ht="15.75" customHeight="1">
      <c r="A368" s="211"/>
      <c r="B368" s="211"/>
      <c r="C368" s="211"/>
      <c r="D368" s="211"/>
      <c r="E368" s="211"/>
      <c r="F368" s="211"/>
      <c r="G368" s="211"/>
      <c r="H368" s="211"/>
      <c r="I368" s="211"/>
      <c r="J368" s="211"/>
      <c r="K368" s="211"/>
      <c r="L368" s="211"/>
      <c r="M368" s="211"/>
      <c r="N368" s="211"/>
      <c r="O368" s="211"/>
      <c r="P368" s="211"/>
      <c r="Q368" s="211"/>
      <c r="R368" s="211"/>
      <c r="S368" s="211"/>
      <c r="T368" s="211"/>
      <c r="U368" s="211"/>
      <c r="V368" s="211"/>
      <c r="W368" s="211"/>
      <c r="X368" s="211"/>
      <c r="Y368" s="211"/>
      <c r="Z368" s="211"/>
    </row>
    <row r="369" spans="1:26" ht="15.75" customHeight="1">
      <c r="A369" s="211"/>
      <c r="B369" s="211"/>
      <c r="C369" s="211"/>
      <c r="D369" s="211"/>
      <c r="E369" s="211"/>
      <c r="F369" s="211"/>
      <c r="G369" s="211"/>
      <c r="H369" s="211"/>
      <c r="I369" s="211"/>
      <c r="J369" s="211"/>
      <c r="K369" s="211"/>
      <c r="L369" s="211"/>
      <c r="M369" s="211"/>
      <c r="N369" s="211"/>
      <c r="O369" s="211"/>
      <c r="P369" s="211"/>
      <c r="Q369" s="211"/>
      <c r="R369" s="211"/>
      <c r="S369" s="211"/>
      <c r="T369" s="211"/>
      <c r="U369" s="211"/>
      <c r="V369" s="211"/>
      <c r="W369" s="211"/>
      <c r="X369" s="211"/>
      <c r="Y369" s="211"/>
      <c r="Z369" s="211"/>
    </row>
    <row r="370" spans="1:26" ht="15.75" customHeight="1">
      <c r="A370" s="211"/>
      <c r="B370" s="211"/>
      <c r="C370" s="211"/>
      <c r="D370" s="211"/>
      <c r="E370" s="211"/>
      <c r="F370" s="211"/>
      <c r="G370" s="211"/>
      <c r="H370" s="211"/>
      <c r="I370" s="211"/>
      <c r="J370" s="211"/>
      <c r="K370" s="211"/>
      <c r="L370" s="211"/>
      <c r="M370" s="211"/>
      <c r="N370" s="211"/>
      <c r="O370" s="211"/>
      <c r="P370" s="211"/>
      <c r="Q370" s="211"/>
      <c r="R370" s="211"/>
      <c r="S370" s="211"/>
      <c r="T370" s="211"/>
      <c r="U370" s="211"/>
      <c r="V370" s="211"/>
      <c r="W370" s="211"/>
      <c r="X370" s="211"/>
      <c r="Y370" s="211"/>
      <c r="Z370" s="211"/>
    </row>
    <row r="371" spans="1:26" ht="15.75" customHeight="1">
      <c r="A371" s="211"/>
      <c r="B371" s="211"/>
      <c r="C371" s="211"/>
      <c r="D371" s="211"/>
      <c r="E371" s="211"/>
      <c r="F371" s="211"/>
      <c r="G371" s="211"/>
      <c r="H371" s="211"/>
      <c r="I371" s="211"/>
      <c r="J371" s="211"/>
      <c r="K371" s="211"/>
      <c r="L371" s="211"/>
      <c r="M371" s="211"/>
      <c r="N371" s="211"/>
      <c r="O371" s="211"/>
      <c r="P371" s="211"/>
      <c r="Q371" s="211"/>
      <c r="R371" s="211"/>
      <c r="S371" s="211"/>
      <c r="T371" s="211"/>
      <c r="U371" s="211"/>
      <c r="V371" s="211"/>
      <c r="W371" s="211"/>
      <c r="X371" s="211"/>
      <c r="Y371" s="211"/>
      <c r="Z371" s="211"/>
    </row>
    <row r="372" spans="1:26" ht="15.75" customHeight="1">
      <c r="A372" s="211"/>
      <c r="B372" s="211"/>
      <c r="C372" s="211"/>
      <c r="D372" s="211"/>
      <c r="E372" s="211"/>
      <c r="F372" s="211"/>
      <c r="G372" s="211"/>
      <c r="H372" s="211"/>
      <c r="I372" s="211"/>
      <c r="J372" s="211"/>
      <c r="K372" s="211"/>
      <c r="L372" s="211"/>
      <c r="M372" s="211"/>
      <c r="N372" s="211"/>
      <c r="O372" s="211"/>
      <c r="P372" s="211"/>
      <c r="Q372" s="211"/>
      <c r="R372" s="211"/>
      <c r="S372" s="211"/>
      <c r="T372" s="211"/>
      <c r="U372" s="211"/>
      <c r="V372" s="211"/>
      <c r="W372" s="211"/>
      <c r="X372" s="211"/>
      <c r="Y372" s="211"/>
      <c r="Z372" s="211"/>
    </row>
    <row r="373" spans="1:26" ht="15.75" customHeight="1">
      <c r="A373" s="211"/>
      <c r="B373" s="211"/>
      <c r="C373" s="211"/>
      <c r="D373" s="211"/>
      <c r="E373" s="211"/>
      <c r="F373" s="211"/>
      <c r="G373" s="211"/>
      <c r="H373" s="211"/>
      <c r="I373" s="211"/>
      <c r="J373" s="211"/>
      <c r="K373" s="211"/>
      <c r="L373" s="211"/>
      <c r="M373" s="211"/>
      <c r="N373" s="211"/>
      <c r="O373" s="211"/>
      <c r="P373" s="211"/>
      <c r="Q373" s="211"/>
      <c r="R373" s="211"/>
      <c r="S373" s="211"/>
      <c r="T373" s="211"/>
      <c r="U373" s="211"/>
      <c r="V373" s="211"/>
      <c r="W373" s="211"/>
      <c r="X373" s="211"/>
      <c r="Y373" s="211"/>
      <c r="Z373" s="211"/>
    </row>
    <row r="374" spans="1:26" ht="15.75" customHeight="1">
      <c r="A374" s="211"/>
      <c r="B374" s="211"/>
      <c r="C374" s="211"/>
      <c r="D374" s="211"/>
      <c r="E374" s="211"/>
      <c r="F374" s="211"/>
      <c r="G374" s="211"/>
      <c r="H374" s="211"/>
      <c r="I374" s="211"/>
      <c r="J374" s="211"/>
      <c r="K374" s="211"/>
      <c r="L374" s="211"/>
      <c r="M374" s="211"/>
      <c r="N374" s="211"/>
      <c r="O374" s="211"/>
      <c r="P374" s="211"/>
      <c r="Q374" s="211"/>
      <c r="R374" s="211"/>
      <c r="S374" s="211"/>
      <c r="T374" s="211"/>
      <c r="U374" s="211"/>
      <c r="V374" s="211"/>
      <c r="W374" s="211"/>
      <c r="X374" s="211"/>
      <c r="Y374" s="211"/>
      <c r="Z374" s="211"/>
    </row>
    <row r="375" spans="1:26" ht="15.75" customHeight="1">
      <c r="A375" s="211"/>
      <c r="B375" s="211"/>
      <c r="C375" s="211"/>
      <c r="D375" s="211"/>
      <c r="E375" s="211"/>
      <c r="F375" s="211"/>
      <c r="G375" s="211"/>
      <c r="H375" s="211"/>
      <c r="I375" s="211"/>
      <c r="J375" s="211"/>
      <c r="K375" s="211"/>
      <c r="L375" s="211"/>
      <c r="M375" s="211"/>
      <c r="N375" s="211"/>
      <c r="O375" s="211"/>
      <c r="P375" s="211"/>
      <c r="Q375" s="211"/>
      <c r="R375" s="211"/>
      <c r="S375" s="211"/>
      <c r="T375" s="211"/>
      <c r="U375" s="211"/>
      <c r="V375" s="211"/>
      <c r="W375" s="211"/>
      <c r="X375" s="211"/>
      <c r="Y375" s="211"/>
      <c r="Z375" s="211"/>
    </row>
    <row r="376" spans="1:26" ht="15.75" customHeight="1">
      <c r="A376" s="211"/>
      <c r="B376" s="211"/>
      <c r="C376" s="211"/>
      <c r="D376" s="211"/>
      <c r="E376" s="211"/>
      <c r="F376" s="211"/>
      <c r="G376" s="211"/>
      <c r="H376" s="211"/>
      <c r="I376" s="211"/>
      <c r="J376" s="211"/>
      <c r="K376" s="211"/>
      <c r="L376" s="211"/>
      <c r="M376" s="211"/>
      <c r="N376" s="211"/>
      <c r="O376" s="211"/>
      <c r="P376" s="211"/>
      <c r="Q376" s="211"/>
      <c r="R376" s="211"/>
      <c r="S376" s="211"/>
      <c r="T376" s="211"/>
      <c r="U376" s="211"/>
      <c r="V376" s="211"/>
      <c r="W376" s="211"/>
      <c r="X376" s="211"/>
      <c r="Y376" s="211"/>
      <c r="Z376" s="211"/>
    </row>
    <row r="377" spans="1:26" ht="15.75" customHeight="1">
      <c r="A377" s="211"/>
      <c r="B377" s="211"/>
      <c r="C377" s="211"/>
      <c r="D377" s="211"/>
      <c r="E377" s="211"/>
      <c r="F377" s="211"/>
      <c r="G377" s="211"/>
      <c r="H377" s="211"/>
      <c r="I377" s="211"/>
      <c r="J377" s="211"/>
      <c r="K377" s="211"/>
      <c r="L377" s="211"/>
      <c r="M377" s="211"/>
      <c r="N377" s="211"/>
      <c r="O377" s="211"/>
      <c r="P377" s="211"/>
      <c r="Q377" s="211"/>
      <c r="R377" s="211"/>
      <c r="S377" s="211"/>
      <c r="T377" s="211"/>
      <c r="U377" s="211"/>
      <c r="V377" s="211"/>
      <c r="W377" s="211"/>
      <c r="X377" s="211"/>
      <c r="Y377" s="211"/>
      <c r="Z377" s="211"/>
    </row>
    <row r="378" spans="1:26" ht="15.75" customHeight="1">
      <c r="A378" s="211"/>
      <c r="B378" s="211"/>
      <c r="C378" s="211"/>
      <c r="D378" s="211"/>
      <c r="E378" s="211"/>
      <c r="F378" s="211"/>
      <c r="G378" s="211"/>
      <c r="H378" s="211"/>
      <c r="I378" s="211"/>
      <c r="J378" s="211"/>
      <c r="K378" s="211"/>
      <c r="L378" s="211"/>
      <c r="M378" s="211"/>
      <c r="N378" s="211"/>
      <c r="O378" s="211"/>
      <c r="P378" s="211"/>
      <c r="Q378" s="211"/>
      <c r="R378" s="211"/>
      <c r="S378" s="211"/>
      <c r="T378" s="211"/>
      <c r="U378" s="211"/>
      <c r="V378" s="211"/>
      <c r="W378" s="211"/>
      <c r="X378" s="211"/>
      <c r="Y378" s="211"/>
      <c r="Z378" s="211"/>
    </row>
    <row r="379" spans="1:26" ht="15.75" customHeight="1">
      <c r="A379" s="211"/>
      <c r="B379" s="211"/>
      <c r="C379" s="211"/>
      <c r="D379" s="211"/>
      <c r="E379" s="211"/>
      <c r="F379" s="211"/>
      <c r="G379" s="211"/>
      <c r="H379" s="211"/>
      <c r="I379" s="211"/>
      <c r="J379" s="211"/>
      <c r="K379" s="211"/>
      <c r="L379" s="211"/>
      <c r="M379" s="211"/>
      <c r="N379" s="211"/>
      <c r="O379" s="211"/>
      <c r="P379" s="211"/>
      <c r="Q379" s="211"/>
      <c r="R379" s="211"/>
      <c r="S379" s="211"/>
      <c r="T379" s="211"/>
      <c r="U379" s="211"/>
      <c r="V379" s="211"/>
      <c r="W379" s="211"/>
      <c r="X379" s="211"/>
      <c r="Y379" s="211"/>
      <c r="Z379" s="211"/>
    </row>
    <row r="380" spans="1:26" ht="15.75" customHeight="1">
      <c r="A380" s="211"/>
      <c r="B380" s="211"/>
      <c r="C380" s="211"/>
      <c r="D380" s="211"/>
      <c r="E380" s="211"/>
      <c r="F380" s="211"/>
      <c r="G380" s="211"/>
      <c r="H380" s="211"/>
      <c r="I380" s="211"/>
      <c r="J380" s="211"/>
      <c r="K380" s="211"/>
      <c r="L380" s="211"/>
      <c r="M380" s="211"/>
      <c r="N380" s="211"/>
      <c r="O380" s="211"/>
      <c r="P380" s="211"/>
      <c r="Q380" s="211"/>
      <c r="R380" s="211"/>
      <c r="S380" s="211"/>
      <c r="T380" s="211"/>
      <c r="U380" s="211"/>
      <c r="V380" s="211"/>
      <c r="W380" s="211"/>
      <c r="X380" s="211"/>
      <c r="Y380" s="211"/>
      <c r="Z380" s="211"/>
    </row>
    <row r="381" spans="1:26" ht="15.75" customHeight="1">
      <c r="A381" s="211"/>
      <c r="B381" s="211"/>
      <c r="C381" s="211"/>
      <c r="D381" s="211"/>
      <c r="E381" s="211"/>
      <c r="F381" s="211"/>
      <c r="G381" s="211"/>
      <c r="H381" s="211"/>
      <c r="I381" s="211"/>
      <c r="J381" s="211"/>
      <c r="K381" s="211"/>
      <c r="L381" s="211"/>
      <c r="M381" s="211"/>
      <c r="N381" s="211"/>
      <c r="O381" s="211"/>
      <c r="P381" s="211"/>
      <c r="Q381" s="211"/>
      <c r="R381" s="211"/>
      <c r="S381" s="211"/>
      <c r="T381" s="211"/>
      <c r="U381" s="211"/>
      <c r="V381" s="211"/>
      <c r="W381" s="211"/>
      <c r="X381" s="211"/>
      <c r="Y381" s="211"/>
      <c r="Z381" s="211"/>
    </row>
    <row r="382" spans="1:26" ht="15.75" customHeight="1">
      <c r="A382" s="211"/>
      <c r="B382" s="211"/>
      <c r="C382" s="211"/>
      <c r="D382" s="211"/>
      <c r="E382" s="211"/>
      <c r="F382" s="211"/>
      <c r="G382" s="211"/>
      <c r="H382" s="211"/>
      <c r="I382" s="211"/>
      <c r="J382" s="211"/>
      <c r="K382" s="211"/>
      <c r="L382" s="211"/>
      <c r="M382" s="211"/>
      <c r="N382" s="211"/>
      <c r="O382" s="211"/>
      <c r="P382" s="211"/>
      <c r="Q382" s="211"/>
      <c r="R382" s="211"/>
      <c r="S382" s="211"/>
      <c r="T382" s="211"/>
      <c r="U382" s="211"/>
      <c r="V382" s="211"/>
      <c r="W382" s="211"/>
      <c r="X382" s="211"/>
      <c r="Y382" s="211"/>
      <c r="Z382" s="211"/>
    </row>
    <row r="383" spans="1:26" ht="15.75" customHeight="1">
      <c r="A383" s="211"/>
      <c r="B383" s="211"/>
      <c r="C383" s="211"/>
      <c r="D383" s="211"/>
      <c r="E383" s="211"/>
      <c r="F383" s="211"/>
      <c r="G383" s="211"/>
      <c r="H383" s="211"/>
      <c r="I383" s="211"/>
      <c r="J383" s="211"/>
      <c r="K383" s="211"/>
      <c r="L383" s="211"/>
      <c r="M383" s="211"/>
      <c r="N383" s="211"/>
      <c r="O383" s="211"/>
      <c r="P383" s="211"/>
      <c r="Q383" s="211"/>
      <c r="R383" s="211"/>
      <c r="S383" s="211"/>
      <c r="T383" s="211"/>
      <c r="U383" s="211"/>
      <c r="V383" s="211"/>
      <c r="W383" s="211"/>
      <c r="X383" s="211"/>
      <c r="Y383" s="211"/>
      <c r="Z383" s="211"/>
    </row>
    <row r="384" spans="1:26" ht="15.75" customHeight="1">
      <c r="A384" s="211"/>
      <c r="B384" s="211"/>
      <c r="C384" s="211"/>
      <c r="D384" s="211"/>
      <c r="E384" s="211"/>
      <c r="F384" s="211"/>
      <c r="G384" s="211"/>
      <c r="H384" s="211"/>
      <c r="I384" s="211"/>
      <c r="J384" s="211"/>
      <c r="K384" s="211"/>
      <c r="L384" s="211"/>
      <c r="M384" s="211"/>
      <c r="N384" s="211"/>
      <c r="O384" s="211"/>
      <c r="P384" s="211"/>
      <c r="Q384" s="211"/>
      <c r="R384" s="211"/>
      <c r="S384" s="211"/>
      <c r="T384" s="211"/>
      <c r="U384" s="211"/>
      <c r="V384" s="211"/>
      <c r="W384" s="211"/>
      <c r="X384" s="211"/>
      <c r="Y384" s="211"/>
      <c r="Z384" s="211"/>
    </row>
    <row r="385" spans="1:26" ht="15.75" customHeight="1">
      <c r="A385" s="211"/>
      <c r="B385" s="211"/>
      <c r="C385" s="211"/>
      <c r="D385" s="211"/>
      <c r="E385" s="211"/>
      <c r="F385" s="211"/>
      <c r="G385" s="211"/>
      <c r="H385" s="211"/>
      <c r="I385" s="211"/>
      <c r="J385" s="211"/>
      <c r="K385" s="211"/>
      <c r="L385" s="211"/>
      <c r="M385" s="211"/>
      <c r="N385" s="211"/>
      <c r="O385" s="211"/>
      <c r="P385" s="211"/>
      <c r="Q385" s="211"/>
      <c r="R385" s="211"/>
      <c r="S385" s="211"/>
      <c r="T385" s="211"/>
      <c r="U385" s="211"/>
      <c r="V385" s="211"/>
      <c r="W385" s="211"/>
      <c r="X385" s="211"/>
      <c r="Y385" s="211"/>
      <c r="Z385" s="211"/>
    </row>
    <row r="386" spans="1:26" ht="15.75" customHeight="1">
      <c r="A386" s="211"/>
      <c r="B386" s="211"/>
      <c r="C386" s="211"/>
      <c r="D386" s="211"/>
      <c r="E386" s="211"/>
      <c r="F386" s="211"/>
      <c r="G386" s="211"/>
      <c r="H386" s="211"/>
      <c r="I386" s="211"/>
      <c r="J386" s="211"/>
      <c r="K386" s="211"/>
      <c r="L386" s="211"/>
      <c r="M386" s="211"/>
      <c r="N386" s="211"/>
      <c r="O386" s="211"/>
      <c r="P386" s="211"/>
      <c r="Q386" s="211"/>
      <c r="R386" s="211"/>
      <c r="S386" s="211"/>
      <c r="T386" s="211"/>
      <c r="U386" s="211"/>
      <c r="V386" s="211"/>
      <c r="W386" s="211"/>
      <c r="X386" s="211"/>
      <c r="Y386" s="211"/>
      <c r="Z386" s="211"/>
    </row>
    <row r="387" spans="1:26" ht="15.75" customHeight="1">
      <c r="A387" s="211"/>
      <c r="B387" s="211"/>
      <c r="C387" s="211"/>
      <c r="D387" s="211"/>
      <c r="E387" s="211"/>
      <c r="F387" s="211"/>
      <c r="G387" s="211"/>
      <c r="H387" s="211"/>
      <c r="I387" s="211"/>
      <c r="J387" s="211"/>
      <c r="K387" s="211"/>
      <c r="L387" s="211"/>
      <c r="M387" s="211"/>
      <c r="N387" s="211"/>
      <c r="O387" s="211"/>
      <c r="P387" s="211"/>
      <c r="Q387" s="211"/>
      <c r="R387" s="211"/>
      <c r="S387" s="211"/>
      <c r="T387" s="211"/>
      <c r="U387" s="211"/>
      <c r="V387" s="211"/>
      <c r="W387" s="211"/>
      <c r="X387" s="211"/>
      <c r="Y387" s="211"/>
      <c r="Z387" s="211"/>
    </row>
    <row r="388" spans="1:26" ht="15.75" customHeight="1">
      <c r="A388" s="211"/>
      <c r="B388" s="211"/>
      <c r="C388" s="211"/>
      <c r="D388" s="211"/>
      <c r="E388" s="211"/>
      <c r="F388" s="211"/>
      <c r="G388" s="211"/>
      <c r="H388" s="211"/>
      <c r="I388" s="211"/>
      <c r="J388" s="211"/>
      <c r="K388" s="211"/>
      <c r="L388" s="211"/>
      <c r="M388" s="211"/>
      <c r="N388" s="211"/>
      <c r="O388" s="211"/>
      <c r="P388" s="211"/>
      <c r="Q388" s="211"/>
      <c r="R388" s="211"/>
      <c r="S388" s="211"/>
      <c r="T388" s="211"/>
      <c r="U388" s="211"/>
      <c r="V388" s="211"/>
      <c r="W388" s="211"/>
      <c r="X388" s="211"/>
      <c r="Y388" s="211"/>
      <c r="Z388" s="211"/>
    </row>
    <row r="389" spans="1:26" ht="15.75" customHeight="1">
      <c r="A389" s="211"/>
      <c r="B389" s="211"/>
      <c r="C389" s="211"/>
      <c r="D389" s="211"/>
      <c r="E389" s="211"/>
      <c r="F389" s="211"/>
      <c r="G389" s="211"/>
      <c r="H389" s="211"/>
      <c r="I389" s="211"/>
      <c r="J389" s="211"/>
      <c r="K389" s="211"/>
      <c r="L389" s="211"/>
      <c r="M389" s="211"/>
      <c r="N389" s="211"/>
      <c r="O389" s="211"/>
      <c r="P389" s="211"/>
      <c r="Q389" s="211"/>
      <c r="R389" s="211"/>
      <c r="S389" s="211"/>
      <c r="T389" s="211"/>
      <c r="U389" s="211"/>
      <c r="V389" s="211"/>
      <c r="W389" s="211"/>
      <c r="X389" s="211"/>
      <c r="Y389" s="211"/>
      <c r="Z389" s="211"/>
    </row>
    <row r="390" spans="1:26" ht="15.75" customHeight="1">
      <c r="A390" s="211"/>
      <c r="B390" s="211"/>
      <c r="C390" s="211"/>
      <c r="D390" s="211"/>
      <c r="E390" s="211"/>
      <c r="F390" s="211"/>
      <c r="G390" s="211"/>
      <c r="H390" s="211"/>
      <c r="I390" s="211"/>
      <c r="J390" s="211"/>
      <c r="K390" s="211"/>
      <c r="L390" s="211"/>
      <c r="M390" s="211"/>
      <c r="N390" s="211"/>
      <c r="O390" s="211"/>
      <c r="P390" s="211"/>
      <c r="Q390" s="211"/>
      <c r="R390" s="211"/>
      <c r="S390" s="211"/>
      <c r="T390" s="211"/>
      <c r="U390" s="211"/>
      <c r="V390" s="211"/>
      <c r="W390" s="211"/>
      <c r="X390" s="211"/>
      <c r="Y390" s="211"/>
      <c r="Z390" s="211"/>
    </row>
    <row r="391" spans="1:26" ht="15.75" customHeight="1">
      <c r="A391" s="211"/>
      <c r="B391" s="211"/>
      <c r="C391" s="211"/>
      <c r="D391" s="211"/>
      <c r="E391" s="211"/>
      <c r="F391" s="211"/>
      <c r="G391" s="211"/>
      <c r="H391" s="211"/>
      <c r="I391" s="211"/>
      <c r="J391" s="211"/>
      <c r="K391" s="211"/>
      <c r="L391" s="211"/>
      <c r="M391" s="211"/>
      <c r="N391" s="211"/>
      <c r="O391" s="211"/>
      <c r="P391" s="211"/>
      <c r="Q391" s="211"/>
      <c r="R391" s="211"/>
      <c r="S391" s="211"/>
      <c r="T391" s="211"/>
      <c r="U391" s="211"/>
      <c r="V391" s="211"/>
      <c r="W391" s="211"/>
      <c r="X391" s="211"/>
      <c r="Y391" s="211"/>
      <c r="Z391" s="211"/>
    </row>
    <row r="392" spans="1:26" ht="15.75" customHeight="1">
      <c r="A392" s="211"/>
      <c r="B392" s="211"/>
      <c r="C392" s="211"/>
      <c r="D392" s="211"/>
      <c r="E392" s="211"/>
      <c r="F392" s="211"/>
      <c r="G392" s="211"/>
      <c r="H392" s="211"/>
      <c r="I392" s="211"/>
      <c r="J392" s="211"/>
      <c r="K392" s="211"/>
      <c r="L392" s="211"/>
      <c r="M392" s="211"/>
      <c r="N392" s="211"/>
      <c r="O392" s="211"/>
      <c r="P392" s="211"/>
      <c r="Q392" s="211"/>
      <c r="R392" s="211"/>
      <c r="S392" s="211"/>
      <c r="T392" s="211"/>
      <c r="U392" s="211"/>
      <c r="V392" s="211"/>
      <c r="W392" s="211"/>
      <c r="X392" s="211"/>
      <c r="Y392" s="211"/>
      <c r="Z392" s="211"/>
    </row>
    <row r="393" spans="1:26" ht="15.75" customHeight="1">
      <c r="A393" s="211"/>
      <c r="B393" s="211"/>
      <c r="C393" s="211"/>
      <c r="D393" s="211"/>
      <c r="E393" s="211"/>
      <c r="F393" s="211"/>
      <c r="G393" s="211"/>
      <c r="H393" s="211"/>
      <c r="I393" s="211"/>
      <c r="J393" s="211"/>
      <c r="K393" s="211"/>
      <c r="L393" s="211"/>
      <c r="M393" s="211"/>
      <c r="N393" s="211"/>
      <c r="O393" s="211"/>
      <c r="P393" s="211"/>
      <c r="Q393" s="211"/>
      <c r="R393" s="211"/>
      <c r="S393" s="211"/>
      <c r="T393" s="211"/>
      <c r="U393" s="211"/>
      <c r="V393" s="211"/>
      <c r="W393" s="211"/>
      <c r="X393" s="211"/>
      <c r="Y393" s="211"/>
      <c r="Z393" s="211"/>
    </row>
    <row r="394" spans="1:26" ht="15.75" customHeight="1">
      <c r="A394" s="211"/>
      <c r="B394" s="211"/>
      <c r="C394" s="211"/>
      <c r="D394" s="211"/>
      <c r="E394" s="211"/>
      <c r="F394" s="211"/>
      <c r="G394" s="211"/>
      <c r="H394" s="211"/>
      <c r="I394" s="211"/>
      <c r="J394" s="211"/>
      <c r="K394" s="211"/>
      <c r="L394" s="211"/>
      <c r="M394" s="211"/>
      <c r="N394" s="211"/>
      <c r="O394" s="211"/>
      <c r="P394" s="211"/>
      <c r="Q394" s="211"/>
      <c r="R394" s="211"/>
      <c r="S394" s="211"/>
      <c r="T394" s="211"/>
      <c r="U394" s="211"/>
      <c r="V394" s="211"/>
      <c r="W394" s="211"/>
      <c r="X394" s="211"/>
      <c r="Y394" s="211"/>
      <c r="Z394" s="211"/>
    </row>
    <row r="395" spans="1:26" ht="15.75" customHeight="1">
      <c r="A395" s="211"/>
      <c r="B395" s="211"/>
      <c r="C395" s="211"/>
      <c r="D395" s="211"/>
      <c r="E395" s="211"/>
      <c r="F395" s="211"/>
      <c r="G395" s="211"/>
      <c r="H395" s="211"/>
      <c r="I395" s="211"/>
      <c r="J395" s="211"/>
      <c r="K395" s="211"/>
      <c r="L395" s="211"/>
      <c r="M395" s="211"/>
      <c r="N395" s="211"/>
      <c r="O395" s="211"/>
      <c r="P395" s="211"/>
      <c r="Q395" s="211"/>
      <c r="R395" s="211"/>
      <c r="S395" s="211"/>
      <c r="T395" s="211"/>
      <c r="U395" s="211"/>
      <c r="V395" s="211"/>
      <c r="W395" s="211"/>
      <c r="X395" s="211"/>
      <c r="Y395" s="211"/>
      <c r="Z395" s="211"/>
    </row>
    <row r="396" spans="1:26" ht="15.75" customHeight="1">
      <c r="A396" s="211"/>
      <c r="B396" s="211"/>
      <c r="C396" s="211"/>
      <c r="D396" s="211"/>
      <c r="E396" s="211"/>
      <c r="F396" s="211"/>
      <c r="G396" s="211"/>
      <c r="H396" s="211"/>
      <c r="I396" s="211"/>
      <c r="J396" s="211"/>
      <c r="K396" s="211"/>
      <c r="L396" s="211"/>
      <c r="M396" s="211"/>
      <c r="N396" s="211"/>
      <c r="O396" s="211"/>
      <c r="P396" s="211"/>
      <c r="Q396" s="211"/>
      <c r="R396" s="211"/>
      <c r="S396" s="211"/>
      <c r="T396" s="211"/>
      <c r="U396" s="211"/>
      <c r="V396" s="211"/>
      <c r="W396" s="211"/>
      <c r="X396" s="211"/>
      <c r="Y396" s="211"/>
      <c r="Z396" s="211"/>
    </row>
    <row r="397" spans="1:26" ht="15.75" customHeight="1">
      <c r="A397" s="211"/>
      <c r="B397" s="211"/>
      <c r="C397" s="211"/>
      <c r="D397" s="211"/>
      <c r="E397" s="211"/>
      <c r="F397" s="211"/>
      <c r="G397" s="211"/>
      <c r="H397" s="211"/>
      <c r="I397" s="211"/>
      <c r="J397" s="211"/>
      <c r="K397" s="211"/>
      <c r="L397" s="211"/>
      <c r="M397" s="211"/>
      <c r="N397" s="211"/>
      <c r="O397" s="211"/>
      <c r="P397" s="211"/>
      <c r="Q397" s="211"/>
      <c r="R397" s="211"/>
      <c r="S397" s="211"/>
      <c r="T397" s="211"/>
      <c r="U397" s="211"/>
      <c r="V397" s="211"/>
      <c r="W397" s="211"/>
      <c r="X397" s="211"/>
      <c r="Y397" s="211"/>
      <c r="Z397" s="211"/>
    </row>
    <row r="398" spans="1:26" ht="15.75" customHeight="1">
      <c r="A398" s="211"/>
      <c r="B398" s="211"/>
      <c r="C398" s="211"/>
      <c r="D398" s="211"/>
      <c r="E398" s="211"/>
      <c r="F398" s="211"/>
      <c r="G398" s="211"/>
      <c r="H398" s="211"/>
      <c r="I398" s="211"/>
      <c r="J398" s="211"/>
      <c r="K398" s="211"/>
      <c r="L398" s="211"/>
      <c r="M398" s="211"/>
      <c r="N398" s="211"/>
      <c r="O398" s="211"/>
      <c r="P398" s="211"/>
      <c r="Q398" s="211"/>
      <c r="R398" s="211"/>
      <c r="S398" s="211"/>
      <c r="T398" s="211"/>
      <c r="U398" s="211"/>
      <c r="V398" s="211"/>
      <c r="W398" s="211"/>
      <c r="X398" s="211"/>
      <c r="Y398" s="211"/>
      <c r="Z398" s="211"/>
    </row>
    <row r="399" spans="1:26" ht="15.75" customHeight="1">
      <c r="A399" s="211"/>
      <c r="B399" s="211"/>
      <c r="C399" s="211"/>
      <c r="D399" s="211"/>
      <c r="E399" s="211"/>
      <c r="F399" s="211"/>
      <c r="G399" s="211"/>
      <c r="H399" s="211"/>
      <c r="I399" s="211"/>
      <c r="J399" s="211"/>
      <c r="K399" s="211"/>
      <c r="L399" s="211"/>
      <c r="M399" s="211"/>
      <c r="N399" s="211"/>
      <c r="O399" s="211"/>
      <c r="P399" s="211"/>
      <c r="Q399" s="211"/>
      <c r="R399" s="211"/>
      <c r="S399" s="211"/>
      <c r="T399" s="211"/>
      <c r="U399" s="211"/>
      <c r="V399" s="211"/>
      <c r="W399" s="211"/>
      <c r="X399" s="211"/>
      <c r="Y399" s="211"/>
      <c r="Z399" s="211"/>
    </row>
    <row r="400" spans="1:26" ht="15.75" customHeight="1">
      <c r="A400" s="211"/>
      <c r="B400" s="211"/>
      <c r="C400" s="211"/>
      <c r="D400" s="211"/>
      <c r="E400" s="211"/>
      <c r="F400" s="211"/>
      <c r="G400" s="211"/>
      <c r="H400" s="211"/>
      <c r="I400" s="211"/>
      <c r="J400" s="211"/>
      <c r="K400" s="211"/>
      <c r="L400" s="211"/>
      <c r="M400" s="211"/>
      <c r="N400" s="211"/>
      <c r="O400" s="211"/>
      <c r="P400" s="211"/>
      <c r="Q400" s="211"/>
      <c r="R400" s="211"/>
      <c r="S400" s="211"/>
      <c r="T400" s="211"/>
      <c r="U400" s="211"/>
      <c r="V400" s="211"/>
      <c r="W400" s="211"/>
      <c r="X400" s="211"/>
      <c r="Y400" s="211"/>
      <c r="Z400" s="211"/>
    </row>
    <row r="401" spans="1:26" ht="15.75" customHeight="1">
      <c r="A401" s="211"/>
      <c r="B401" s="211"/>
      <c r="C401" s="211"/>
      <c r="D401" s="211"/>
      <c r="E401" s="211"/>
      <c r="F401" s="211"/>
      <c r="G401" s="211"/>
      <c r="H401" s="211"/>
      <c r="I401" s="211"/>
      <c r="J401" s="211"/>
      <c r="K401" s="211"/>
      <c r="L401" s="211"/>
      <c r="M401" s="211"/>
      <c r="N401" s="211"/>
      <c r="O401" s="211"/>
      <c r="P401" s="211"/>
      <c r="Q401" s="211"/>
      <c r="R401" s="211"/>
      <c r="S401" s="211"/>
      <c r="T401" s="211"/>
      <c r="U401" s="211"/>
      <c r="V401" s="211"/>
      <c r="W401" s="211"/>
      <c r="X401" s="211"/>
      <c r="Y401" s="211"/>
      <c r="Z401" s="211"/>
    </row>
    <row r="402" spans="1:26" ht="15.75" customHeight="1">
      <c r="A402" s="211"/>
      <c r="B402" s="211"/>
      <c r="C402" s="211"/>
      <c r="D402" s="211"/>
      <c r="E402" s="211"/>
      <c r="F402" s="211"/>
      <c r="G402" s="211"/>
      <c r="H402" s="211"/>
      <c r="I402" s="211"/>
      <c r="J402" s="211"/>
      <c r="K402" s="211"/>
      <c r="L402" s="211"/>
      <c r="M402" s="211"/>
      <c r="N402" s="211"/>
      <c r="O402" s="211"/>
      <c r="P402" s="211"/>
      <c r="Q402" s="211"/>
      <c r="R402" s="211"/>
      <c r="S402" s="211"/>
      <c r="T402" s="211"/>
      <c r="U402" s="211"/>
      <c r="V402" s="211"/>
      <c r="W402" s="211"/>
      <c r="X402" s="211"/>
      <c r="Y402" s="211"/>
      <c r="Z402" s="211"/>
    </row>
    <row r="403" spans="1:26" ht="15.75" customHeight="1">
      <c r="A403" s="211"/>
      <c r="B403" s="211"/>
      <c r="C403" s="211"/>
      <c r="D403" s="211"/>
      <c r="E403" s="211"/>
      <c r="F403" s="211"/>
      <c r="G403" s="211"/>
      <c r="H403" s="211"/>
      <c r="I403" s="211"/>
      <c r="J403" s="211"/>
      <c r="K403" s="211"/>
      <c r="L403" s="211"/>
      <c r="M403" s="211"/>
      <c r="N403" s="211"/>
      <c r="O403" s="211"/>
      <c r="P403" s="211"/>
      <c r="Q403" s="211"/>
      <c r="R403" s="211"/>
      <c r="S403" s="211"/>
      <c r="T403" s="211"/>
      <c r="U403" s="211"/>
      <c r="V403" s="211"/>
      <c r="W403" s="211"/>
      <c r="X403" s="211"/>
      <c r="Y403" s="211"/>
      <c r="Z403" s="211"/>
    </row>
    <row r="404" spans="1:26" ht="15.75" customHeight="1">
      <c r="A404" s="211"/>
      <c r="B404" s="211"/>
      <c r="C404" s="211"/>
      <c r="D404" s="211"/>
      <c r="E404" s="211"/>
      <c r="F404" s="211"/>
      <c r="G404" s="211"/>
      <c r="H404" s="211"/>
      <c r="I404" s="211"/>
      <c r="J404" s="211"/>
      <c r="K404" s="211"/>
      <c r="L404" s="211"/>
      <c r="M404" s="211"/>
      <c r="N404" s="211"/>
      <c r="O404" s="211"/>
      <c r="P404" s="211"/>
      <c r="Q404" s="211"/>
      <c r="R404" s="211"/>
      <c r="S404" s="211"/>
      <c r="T404" s="211"/>
      <c r="U404" s="211"/>
      <c r="V404" s="211"/>
      <c r="W404" s="211"/>
      <c r="X404" s="211"/>
      <c r="Y404" s="211"/>
      <c r="Z404" s="211"/>
    </row>
    <row r="405" spans="1:26" ht="15.75" customHeight="1">
      <c r="A405" s="211"/>
      <c r="B405" s="211"/>
      <c r="C405" s="211"/>
      <c r="D405" s="211"/>
      <c r="E405" s="211"/>
      <c r="F405" s="211"/>
      <c r="G405" s="211"/>
      <c r="H405" s="211"/>
      <c r="I405" s="211"/>
      <c r="J405" s="211"/>
      <c r="K405" s="211"/>
      <c r="L405" s="211"/>
      <c r="M405" s="211"/>
      <c r="N405" s="211"/>
      <c r="O405" s="211"/>
      <c r="P405" s="211"/>
      <c r="Q405" s="211"/>
      <c r="R405" s="211"/>
      <c r="S405" s="211"/>
      <c r="T405" s="211"/>
      <c r="U405" s="211"/>
      <c r="V405" s="211"/>
      <c r="W405" s="211"/>
      <c r="X405" s="211"/>
      <c r="Y405" s="211"/>
      <c r="Z405" s="211"/>
    </row>
    <row r="406" spans="1:26" ht="15.75" customHeight="1">
      <c r="A406" s="211"/>
      <c r="B406" s="211"/>
      <c r="C406" s="211"/>
      <c r="D406" s="211"/>
      <c r="E406" s="211"/>
      <c r="F406" s="211"/>
      <c r="G406" s="211"/>
      <c r="H406" s="211"/>
      <c r="I406" s="211"/>
      <c r="J406" s="211"/>
      <c r="K406" s="211"/>
      <c r="L406" s="211"/>
      <c r="M406" s="211"/>
      <c r="N406" s="211"/>
      <c r="O406" s="211"/>
      <c r="P406" s="211"/>
      <c r="Q406" s="211"/>
      <c r="R406" s="211"/>
      <c r="S406" s="211"/>
      <c r="T406" s="211"/>
      <c r="U406" s="211"/>
      <c r="V406" s="211"/>
      <c r="W406" s="211"/>
      <c r="X406" s="211"/>
      <c r="Y406" s="211"/>
      <c r="Z406" s="211"/>
    </row>
    <row r="407" spans="1:26" ht="15.75" customHeight="1">
      <c r="A407" s="211"/>
      <c r="B407" s="211"/>
      <c r="C407" s="211"/>
      <c r="D407" s="211"/>
      <c r="E407" s="211"/>
      <c r="F407" s="211"/>
      <c r="G407" s="211"/>
      <c r="H407" s="211"/>
      <c r="I407" s="211"/>
      <c r="J407" s="211"/>
      <c r="K407" s="211"/>
      <c r="L407" s="211"/>
      <c r="M407" s="211"/>
      <c r="N407" s="211"/>
      <c r="O407" s="211"/>
      <c r="P407" s="211"/>
      <c r="Q407" s="211"/>
      <c r="R407" s="211"/>
      <c r="S407" s="211"/>
      <c r="T407" s="211"/>
      <c r="U407" s="211"/>
      <c r="V407" s="211"/>
      <c r="W407" s="211"/>
      <c r="X407" s="211"/>
      <c r="Y407" s="211"/>
      <c r="Z407" s="211"/>
    </row>
    <row r="408" spans="1:26" ht="15.75" customHeight="1">
      <c r="A408" s="211"/>
      <c r="B408" s="211"/>
      <c r="C408" s="211"/>
      <c r="D408" s="211"/>
      <c r="E408" s="211"/>
      <c r="F408" s="211"/>
      <c r="G408" s="211"/>
      <c r="H408" s="211"/>
      <c r="I408" s="211"/>
      <c r="J408" s="211"/>
      <c r="K408" s="211"/>
      <c r="L408" s="211"/>
      <c r="M408" s="211"/>
      <c r="N408" s="211"/>
      <c r="O408" s="211"/>
      <c r="P408" s="211"/>
      <c r="Q408" s="211"/>
      <c r="R408" s="211"/>
      <c r="S408" s="211"/>
      <c r="T408" s="211"/>
      <c r="U408" s="211"/>
      <c r="V408" s="211"/>
      <c r="W408" s="211"/>
      <c r="X408" s="211"/>
      <c r="Y408" s="211"/>
      <c r="Z408" s="211"/>
    </row>
    <row r="409" spans="1:26" ht="15.75" customHeight="1">
      <c r="A409" s="211"/>
      <c r="B409" s="211"/>
      <c r="C409" s="211"/>
      <c r="D409" s="211"/>
      <c r="E409" s="211"/>
      <c r="F409" s="211"/>
      <c r="G409" s="211"/>
      <c r="H409" s="211"/>
      <c r="I409" s="211"/>
      <c r="J409" s="211"/>
      <c r="K409" s="211"/>
      <c r="L409" s="211"/>
      <c r="M409" s="211"/>
      <c r="N409" s="211"/>
      <c r="O409" s="211"/>
      <c r="P409" s="211"/>
      <c r="Q409" s="211"/>
      <c r="R409" s="211"/>
      <c r="S409" s="211"/>
      <c r="T409" s="211"/>
      <c r="U409" s="211"/>
      <c r="V409" s="211"/>
      <c r="W409" s="211"/>
      <c r="X409" s="211"/>
      <c r="Y409" s="211"/>
      <c r="Z409" s="211"/>
    </row>
    <row r="410" spans="1:26" ht="15.75" customHeight="1">
      <c r="A410" s="211"/>
      <c r="B410" s="211"/>
      <c r="C410" s="211"/>
      <c r="D410" s="211"/>
      <c r="E410" s="211"/>
      <c r="F410" s="211"/>
      <c r="G410" s="211"/>
      <c r="H410" s="211"/>
      <c r="I410" s="211"/>
      <c r="J410" s="211"/>
      <c r="K410" s="211"/>
      <c r="L410" s="211"/>
      <c r="M410" s="211"/>
      <c r="N410" s="211"/>
      <c r="O410" s="211"/>
      <c r="P410" s="211"/>
      <c r="Q410" s="211"/>
      <c r="R410" s="211"/>
      <c r="S410" s="211"/>
      <c r="T410" s="211"/>
      <c r="U410" s="211"/>
      <c r="V410" s="211"/>
      <c r="W410" s="211"/>
      <c r="X410" s="211"/>
      <c r="Y410" s="211"/>
      <c r="Z410" s="211"/>
    </row>
    <row r="411" spans="1:26" ht="15.75" customHeight="1">
      <c r="A411" s="211"/>
      <c r="B411" s="211"/>
      <c r="C411" s="211"/>
      <c r="D411" s="211"/>
      <c r="E411" s="211"/>
      <c r="F411" s="211"/>
      <c r="G411" s="211"/>
      <c r="H411" s="211"/>
      <c r="I411" s="211"/>
      <c r="J411" s="211"/>
      <c r="K411" s="211"/>
      <c r="L411" s="211"/>
      <c r="M411" s="211"/>
      <c r="N411" s="211"/>
      <c r="O411" s="211"/>
      <c r="P411" s="211"/>
      <c r="Q411" s="211"/>
      <c r="R411" s="211"/>
      <c r="S411" s="211"/>
      <c r="T411" s="211"/>
      <c r="U411" s="211"/>
      <c r="V411" s="211"/>
      <c r="W411" s="211"/>
      <c r="X411" s="211"/>
      <c r="Y411" s="211"/>
      <c r="Z411" s="211"/>
    </row>
    <row r="412" spans="1:26" ht="15.75" customHeight="1">
      <c r="A412" s="211"/>
      <c r="B412" s="211"/>
      <c r="C412" s="211"/>
      <c r="D412" s="211"/>
      <c r="E412" s="211"/>
      <c r="F412" s="211"/>
      <c r="G412" s="211"/>
      <c r="H412" s="211"/>
      <c r="I412" s="211"/>
      <c r="J412" s="211"/>
      <c r="K412" s="211"/>
      <c r="L412" s="211"/>
      <c r="M412" s="211"/>
      <c r="N412" s="211"/>
      <c r="O412" s="211"/>
      <c r="P412" s="211"/>
      <c r="Q412" s="211"/>
      <c r="R412" s="211"/>
      <c r="S412" s="211"/>
      <c r="T412" s="211"/>
      <c r="U412" s="211"/>
      <c r="V412" s="211"/>
      <c r="W412" s="211"/>
      <c r="X412" s="211"/>
      <c r="Y412" s="211"/>
      <c r="Z412" s="211"/>
    </row>
    <row r="413" spans="1:26" ht="15.75" customHeight="1">
      <c r="A413" s="211"/>
      <c r="B413" s="211"/>
      <c r="C413" s="211"/>
      <c r="D413" s="211"/>
      <c r="E413" s="211"/>
      <c r="F413" s="211"/>
      <c r="G413" s="211"/>
      <c r="H413" s="211"/>
      <c r="I413" s="211"/>
      <c r="J413" s="211"/>
      <c r="K413" s="211"/>
      <c r="L413" s="211"/>
      <c r="M413" s="211"/>
      <c r="N413" s="211"/>
      <c r="O413" s="211"/>
      <c r="P413" s="211"/>
      <c r="Q413" s="211"/>
      <c r="R413" s="211"/>
      <c r="S413" s="211"/>
      <c r="T413" s="211"/>
      <c r="U413" s="211"/>
      <c r="V413" s="211"/>
      <c r="W413" s="211"/>
      <c r="X413" s="211"/>
      <c r="Y413" s="211"/>
      <c r="Z413" s="211"/>
    </row>
    <row r="414" spans="1:26" ht="15.75" customHeight="1">
      <c r="A414" s="211"/>
      <c r="B414" s="211"/>
      <c r="C414" s="211"/>
      <c r="D414" s="211"/>
      <c r="E414" s="211"/>
      <c r="F414" s="211"/>
      <c r="G414" s="211"/>
      <c r="H414" s="211"/>
      <c r="I414" s="211"/>
      <c r="J414" s="211"/>
      <c r="K414" s="211"/>
      <c r="L414" s="211"/>
      <c r="M414" s="211"/>
      <c r="N414" s="211"/>
      <c r="O414" s="211"/>
      <c r="P414" s="211"/>
      <c r="Q414" s="211"/>
      <c r="R414" s="211"/>
      <c r="S414" s="211"/>
      <c r="T414" s="211"/>
      <c r="U414" s="211"/>
      <c r="V414" s="211"/>
      <c r="W414" s="211"/>
      <c r="X414" s="211"/>
      <c r="Y414" s="211"/>
      <c r="Z414" s="211"/>
    </row>
    <row r="415" spans="1:26" ht="15.75" customHeight="1">
      <c r="A415" s="211"/>
      <c r="B415" s="211"/>
      <c r="C415" s="211"/>
      <c r="D415" s="211"/>
      <c r="E415" s="211"/>
      <c r="F415" s="211"/>
      <c r="G415" s="211"/>
      <c r="H415" s="211"/>
      <c r="I415" s="211"/>
      <c r="J415" s="211"/>
      <c r="K415" s="211"/>
      <c r="L415" s="211"/>
      <c r="M415" s="211"/>
      <c r="N415" s="211"/>
      <c r="O415" s="211"/>
      <c r="P415" s="211"/>
      <c r="Q415" s="211"/>
      <c r="R415" s="211"/>
      <c r="S415" s="211"/>
      <c r="T415" s="211"/>
      <c r="U415" s="211"/>
      <c r="V415" s="211"/>
      <c r="W415" s="211"/>
      <c r="X415" s="211"/>
      <c r="Y415" s="211"/>
      <c r="Z415" s="211"/>
    </row>
    <row r="416" spans="1:26" ht="15.75" customHeight="1">
      <c r="A416" s="211"/>
      <c r="B416" s="211"/>
      <c r="C416" s="211"/>
      <c r="D416" s="211"/>
      <c r="E416" s="211"/>
      <c r="F416" s="211"/>
      <c r="G416" s="211"/>
      <c r="H416" s="211"/>
      <c r="I416" s="211"/>
      <c r="J416" s="211"/>
      <c r="K416" s="211"/>
      <c r="L416" s="211"/>
      <c r="M416" s="211"/>
      <c r="N416" s="211"/>
      <c r="O416" s="211"/>
      <c r="P416" s="211"/>
      <c r="Q416" s="211"/>
      <c r="R416" s="211"/>
      <c r="S416" s="211"/>
      <c r="T416" s="211"/>
      <c r="U416" s="211"/>
      <c r="V416" s="211"/>
      <c r="W416" s="211"/>
      <c r="X416" s="211"/>
      <c r="Y416" s="211"/>
      <c r="Z416" s="211"/>
    </row>
    <row r="417" spans="1:26" ht="15.75" customHeight="1">
      <c r="A417" s="211"/>
      <c r="B417" s="211"/>
      <c r="C417" s="211"/>
      <c r="D417" s="211"/>
      <c r="E417" s="211"/>
      <c r="F417" s="211"/>
      <c r="G417" s="211"/>
      <c r="H417" s="211"/>
      <c r="I417" s="211"/>
      <c r="J417" s="211"/>
      <c r="K417" s="211"/>
      <c r="L417" s="211"/>
      <c r="M417" s="211"/>
      <c r="N417" s="211"/>
      <c r="O417" s="211"/>
      <c r="P417" s="211"/>
      <c r="Q417" s="211"/>
      <c r="R417" s="211"/>
      <c r="S417" s="211"/>
      <c r="T417" s="211"/>
      <c r="U417" s="211"/>
      <c r="V417" s="211"/>
      <c r="W417" s="211"/>
      <c r="X417" s="211"/>
      <c r="Y417" s="211"/>
      <c r="Z417" s="211"/>
    </row>
    <row r="418" spans="1:26" ht="15.75" customHeight="1">
      <c r="A418" s="211"/>
      <c r="B418" s="211"/>
      <c r="C418" s="211"/>
      <c r="D418" s="211"/>
      <c r="E418" s="211"/>
      <c r="F418" s="211"/>
      <c r="G418" s="211"/>
      <c r="H418" s="211"/>
      <c r="I418" s="211"/>
      <c r="J418" s="211"/>
      <c r="K418" s="211"/>
      <c r="L418" s="211"/>
      <c r="M418" s="211"/>
      <c r="N418" s="211"/>
      <c r="O418" s="211"/>
      <c r="P418" s="211"/>
      <c r="Q418" s="211"/>
      <c r="R418" s="211"/>
      <c r="S418" s="211"/>
      <c r="T418" s="211"/>
      <c r="U418" s="211"/>
      <c r="V418" s="211"/>
      <c r="W418" s="211"/>
      <c r="X418" s="211"/>
      <c r="Y418" s="211"/>
      <c r="Z418" s="211"/>
    </row>
    <row r="419" spans="1:26" ht="15.75" customHeight="1">
      <c r="A419" s="211"/>
      <c r="B419" s="211"/>
      <c r="C419" s="211"/>
      <c r="D419" s="211"/>
      <c r="E419" s="211"/>
      <c r="F419" s="211"/>
      <c r="G419" s="211"/>
      <c r="H419" s="211"/>
      <c r="I419" s="211"/>
      <c r="J419" s="211"/>
      <c r="K419" s="211"/>
      <c r="L419" s="211"/>
      <c r="M419" s="211"/>
      <c r="N419" s="211"/>
      <c r="O419" s="211"/>
      <c r="P419" s="211"/>
      <c r="Q419" s="211"/>
      <c r="R419" s="211"/>
      <c r="S419" s="211"/>
      <c r="T419" s="211"/>
      <c r="U419" s="211"/>
      <c r="V419" s="211"/>
      <c r="W419" s="211"/>
      <c r="X419" s="211"/>
      <c r="Y419" s="211"/>
      <c r="Z419" s="211"/>
    </row>
    <row r="420" spans="1:26" ht="15.75" customHeight="1">
      <c r="A420" s="211"/>
      <c r="B420" s="211"/>
      <c r="C420" s="211"/>
      <c r="D420" s="211"/>
      <c r="E420" s="211"/>
      <c r="F420" s="211"/>
      <c r="G420" s="211"/>
      <c r="H420" s="211"/>
      <c r="I420" s="211"/>
      <c r="J420" s="211"/>
      <c r="K420" s="211"/>
      <c r="L420" s="211"/>
      <c r="M420" s="211"/>
      <c r="N420" s="211"/>
      <c r="O420" s="211"/>
      <c r="P420" s="211"/>
      <c r="Q420" s="211"/>
      <c r="R420" s="211"/>
      <c r="S420" s="211"/>
      <c r="T420" s="211"/>
      <c r="U420" s="211"/>
      <c r="V420" s="211"/>
      <c r="W420" s="211"/>
      <c r="X420" s="211"/>
      <c r="Y420" s="211"/>
      <c r="Z420" s="211"/>
    </row>
    <row r="421" spans="1:26" ht="15.75" customHeight="1">
      <c r="A421" s="211"/>
      <c r="B421" s="211"/>
      <c r="C421" s="211"/>
      <c r="D421" s="211"/>
      <c r="E421" s="211"/>
      <c r="F421" s="211"/>
      <c r="G421" s="211"/>
      <c r="H421" s="211"/>
      <c r="I421" s="211"/>
      <c r="J421" s="211"/>
      <c r="K421" s="211"/>
      <c r="L421" s="211"/>
      <c r="M421" s="211"/>
      <c r="N421" s="211"/>
      <c r="O421" s="211"/>
      <c r="P421" s="211"/>
      <c r="Q421" s="211"/>
      <c r="R421" s="211"/>
      <c r="S421" s="211"/>
      <c r="T421" s="211"/>
      <c r="U421" s="211"/>
      <c r="V421" s="211"/>
      <c r="W421" s="211"/>
      <c r="X421" s="211"/>
      <c r="Y421" s="211"/>
      <c r="Z421" s="211"/>
    </row>
    <row r="422" spans="1:26" ht="15.75" customHeight="1">
      <c r="A422" s="211"/>
      <c r="B422" s="211"/>
      <c r="C422" s="211"/>
      <c r="D422" s="211"/>
      <c r="E422" s="211"/>
      <c r="F422" s="211"/>
      <c r="G422" s="211"/>
      <c r="H422" s="211"/>
      <c r="I422" s="211"/>
      <c r="J422" s="211"/>
      <c r="K422" s="211"/>
      <c r="L422" s="211"/>
      <c r="M422" s="211"/>
      <c r="N422" s="211"/>
      <c r="O422" s="211"/>
      <c r="P422" s="211"/>
      <c r="Q422" s="211"/>
      <c r="R422" s="211"/>
      <c r="S422" s="211"/>
      <c r="T422" s="211"/>
      <c r="U422" s="211"/>
      <c r="V422" s="211"/>
      <c r="W422" s="211"/>
      <c r="X422" s="211"/>
      <c r="Y422" s="211"/>
      <c r="Z422" s="211"/>
    </row>
    <row r="423" spans="1:26" ht="15.75" customHeight="1">
      <c r="A423" s="211"/>
      <c r="B423" s="211"/>
      <c r="C423" s="211"/>
      <c r="D423" s="211"/>
      <c r="E423" s="211"/>
      <c r="F423" s="211"/>
      <c r="G423" s="211"/>
      <c r="H423" s="211"/>
      <c r="I423" s="211"/>
      <c r="J423" s="211"/>
      <c r="K423" s="211"/>
      <c r="L423" s="211"/>
      <c r="M423" s="211"/>
      <c r="N423" s="211"/>
      <c r="O423" s="211"/>
      <c r="P423" s="211"/>
      <c r="Q423" s="211"/>
      <c r="R423" s="211"/>
      <c r="S423" s="211"/>
      <c r="T423" s="211"/>
      <c r="U423" s="211"/>
      <c r="V423" s="211"/>
      <c r="W423" s="211"/>
      <c r="X423" s="211"/>
      <c r="Y423" s="211"/>
      <c r="Z423" s="211"/>
    </row>
    <row r="424" spans="1:26" ht="15.75" customHeight="1">
      <c r="A424" s="211"/>
      <c r="B424" s="211"/>
      <c r="C424" s="211"/>
      <c r="D424" s="211"/>
      <c r="E424" s="211"/>
      <c r="F424" s="211"/>
      <c r="G424" s="211"/>
      <c r="H424" s="211"/>
      <c r="I424" s="211"/>
      <c r="J424" s="211"/>
      <c r="K424" s="211"/>
      <c r="L424" s="211"/>
      <c r="M424" s="211"/>
      <c r="N424" s="211"/>
      <c r="O424" s="211"/>
      <c r="P424" s="211"/>
      <c r="Q424" s="211"/>
      <c r="R424" s="211"/>
      <c r="S424" s="211"/>
      <c r="T424" s="211"/>
      <c r="U424" s="211"/>
      <c r="V424" s="211"/>
      <c r="W424" s="211"/>
      <c r="X424" s="211"/>
      <c r="Y424" s="211"/>
      <c r="Z424" s="211"/>
    </row>
    <row r="425" spans="1:26" ht="15.75" customHeight="1">
      <c r="A425" s="211"/>
      <c r="B425" s="211"/>
      <c r="C425" s="211"/>
      <c r="D425" s="211"/>
      <c r="E425" s="211"/>
      <c r="F425" s="211"/>
      <c r="G425" s="211"/>
      <c r="H425" s="211"/>
      <c r="I425" s="211"/>
      <c r="J425" s="211"/>
      <c r="K425" s="211"/>
      <c r="L425" s="211"/>
      <c r="M425" s="211"/>
      <c r="N425" s="211"/>
      <c r="O425" s="211"/>
      <c r="P425" s="211"/>
      <c r="Q425" s="211"/>
      <c r="R425" s="211"/>
      <c r="S425" s="211"/>
      <c r="T425" s="211"/>
      <c r="U425" s="211"/>
      <c r="V425" s="211"/>
      <c r="W425" s="211"/>
      <c r="X425" s="211"/>
      <c r="Y425" s="211"/>
      <c r="Z425" s="211"/>
    </row>
    <row r="426" spans="1:26" ht="15.75" customHeight="1">
      <c r="A426" s="211"/>
      <c r="B426" s="211"/>
      <c r="C426" s="211"/>
      <c r="D426" s="211"/>
      <c r="E426" s="211"/>
      <c r="F426" s="211"/>
      <c r="G426" s="211"/>
      <c r="H426" s="211"/>
      <c r="I426" s="211"/>
      <c r="J426" s="211"/>
      <c r="K426" s="211"/>
      <c r="L426" s="211"/>
      <c r="M426" s="211"/>
      <c r="N426" s="211"/>
      <c r="O426" s="211"/>
      <c r="P426" s="211"/>
      <c r="Q426" s="211"/>
      <c r="R426" s="211"/>
      <c r="S426" s="211"/>
      <c r="T426" s="211"/>
      <c r="U426" s="211"/>
      <c r="V426" s="211"/>
      <c r="W426" s="211"/>
      <c r="X426" s="211"/>
      <c r="Y426" s="211"/>
      <c r="Z426" s="211"/>
    </row>
    <row r="427" spans="1:26" ht="15.75" customHeight="1">
      <c r="A427" s="211"/>
      <c r="B427" s="211"/>
      <c r="C427" s="211"/>
      <c r="D427" s="211"/>
      <c r="E427" s="211"/>
      <c r="F427" s="211"/>
      <c r="G427" s="211"/>
      <c r="H427" s="211"/>
      <c r="I427" s="211"/>
      <c r="J427" s="211"/>
      <c r="K427" s="211"/>
      <c r="L427" s="211"/>
      <c r="M427" s="211"/>
      <c r="N427" s="211"/>
      <c r="O427" s="211"/>
      <c r="P427" s="211"/>
      <c r="Q427" s="211"/>
      <c r="R427" s="211"/>
      <c r="S427" s="211"/>
      <c r="T427" s="211"/>
      <c r="U427" s="211"/>
      <c r="V427" s="211"/>
      <c r="W427" s="211"/>
      <c r="X427" s="211"/>
      <c r="Y427" s="211"/>
      <c r="Z427" s="211"/>
    </row>
    <row r="428" spans="1:26" ht="15.75" customHeight="1">
      <c r="A428" s="211"/>
      <c r="B428" s="211"/>
      <c r="C428" s="211"/>
      <c r="D428" s="211"/>
      <c r="E428" s="211"/>
      <c r="F428" s="211"/>
      <c r="G428" s="211"/>
      <c r="H428" s="211"/>
      <c r="I428" s="211"/>
      <c r="J428" s="211"/>
      <c r="K428" s="211"/>
      <c r="L428" s="211"/>
      <c r="M428" s="211"/>
      <c r="N428" s="211"/>
      <c r="O428" s="211"/>
      <c r="P428" s="211"/>
      <c r="Q428" s="211"/>
      <c r="R428" s="211"/>
      <c r="S428" s="211"/>
      <c r="T428" s="211"/>
      <c r="U428" s="211"/>
      <c r="V428" s="211"/>
      <c r="W428" s="211"/>
      <c r="X428" s="211"/>
      <c r="Y428" s="211"/>
      <c r="Z428" s="211"/>
    </row>
    <row r="429" spans="1:26" ht="15.75" customHeight="1">
      <c r="A429" s="211"/>
      <c r="B429" s="211"/>
      <c r="C429" s="211"/>
      <c r="D429" s="211"/>
      <c r="E429" s="211"/>
      <c r="F429" s="211"/>
      <c r="G429" s="211"/>
      <c r="H429" s="211"/>
      <c r="I429" s="211"/>
      <c r="J429" s="211"/>
      <c r="K429" s="211"/>
      <c r="L429" s="211"/>
      <c r="M429" s="211"/>
      <c r="N429" s="211"/>
      <c r="O429" s="211"/>
      <c r="P429" s="211"/>
      <c r="Q429" s="211"/>
      <c r="R429" s="211"/>
      <c r="S429" s="211"/>
      <c r="T429" s="211"/>
      <c r="U429" s="211"/>
      <c r="V429" s="211"/>
      <c r="W429" s="211"/>
      <c r="X429" s="211"/>
      <c r="Y429" s="211"/>
      <c r="Z429" s="211"/>
    </row>
    <row r="430" spans="1:26" ht="15.75" customHeight="1">
      <c r="A430" s="211"/>
      <c r="B430" s="211"/>
      <c r="C430" s="211"/>
      <c r="D430" s="211"/>
      <c r="E430" s="211"/>
      <c r="F430" s="211"/>
      <c r="G430" s="211"/>
      <c r="H430" s="211"/>
      <c r="I430" s="211"/>
      <c r="J430" s="211"/>
      <c r="K430" s="211"/>
      <c r="L430" s="211"/>
      <c r="M430" s="211"/>
      <c r="N430" s="211"/>
      <c r="O430" s="211"/>
      <c r="P430" s="211"/>
      <c r="Q430" s="211"/>
      <c r="R430" s="211"/>
      <c r="S430" s="211"/>
      <c r="T430" s="211"/>
      <c r="U430" s="211"/>
      <c r="V430" s="211"/>
      <c r="W430" s="211"/>
      <c r="X430" s="211"/>
      <c r="Y430" s="211"/>
      <c r="Z430" s="211"/>
    </row>
    <row r="431" spans="1:26" ht="15.75" customHeight="1">
      <c r="A431" s="211"/>
      <c r="B431" s="211"/>
      <c r="C431" s="211"/>
      <c r="D431" s="211"/>
      <c r="E431" s="211"/>
      <c r="F431" s="211"/>
      <c r="G431" s="211"/>
      <c r="H431" s="211"/>
      <c r="I431" s="211"/>
      <c r="J431" s="211"/>
      <c r="K431" s="211"/>
      <c r="L431" s="211"/>
      <c r="M431" s="211"/>
      <c r="N431" s="211"/>
      <c r="O431" s="211"/>
      <c r="P431" s="211"/>
      <c r="Q431" s="211"/>
      <c r="R431" s="211"/>
      <c r="S431" s="211"/>
      <c r="T431" s="211"/>
      <c r="U431" s="211"/>
      <c r="V431" s="211"/>
      <c r="W431" s="211"/>
      <c r="X431" s="211"/>
      <c r="Y431" s="211"/>
      <c r="Z431" s="211"/>
    </row>
    <row r="432" spans="1:26" ht="15.75" customHeight="1">
      <c r="A432" s="211"/>
      <c r="B432" s="211"/>
      <c r="C432" s="211"/>
      <c r="D432" s="211"/>
      <c r="E432" s="211"/>
      <c r="F432" s="211"/>
      <c r="G432" s="211"/>
      <c r="H432" s="211"/>
      <c r="I432" s="211"/>
      <c r="J432" s="211"/>
      <c r="K432" s="211"/>
      <c r="L432" s="211"/>
      <c r="M432" s="211"/>
      <c r="N432" s="211"/>
      <c r="O432" s="211"/>
      <c r="P432" s="211"/>
      <c r="Q432" s="211"/>
      <c r="R432" s="211"/>
      <c r="S432" s="211"/>
      <c r="T432" s="211"/>
      <c r="U432" s="211"/>
      <c r="V432" s="211"/>
      <c r="W432" s="211"/>
      <c r="X432" s="211"/>
      <c r="Y432" s="211"/>
      <c r="Z432" s="211"/>
    </row>
    <row r="433" spans="1:26" ht="15.75" customHeight="1">
      <c r="A433" s="211"/>
      <c r="B433" s="211"/>
      <c r="C433" s="211"/>
      <c r="D433" s="211"/>
      <c r="E433" s="211"/>
      <c r="F433" s="211"/>
      <c r="G433" s="211"/>
      <c r="H433" s="211"/>
      <c r="I433" s="211"/>
      <c r="J433" s="211"/>
      <c r="K433" s="211"/>
      <c r="L433" s="211"/>
      <c r="M433" s="211"/>
      <c r="N433" s="211"/>
      <c r="O433" s="211"/>
      <c r="P433" s="211"/>
      <c r="Q433" s="211"/>
      <c r="R433" s="211"/>
      <c r="S433" s="211"/>
      <c r="T433" s="211"/>
      <c r="U433" s="211"/>
      <c r="V433" s="211"/>
      <c r="W433" s="211"/>
      <c r="X433" s="211"/>
      <c r="Y433" s="211"/>
      <c r="Z433" s="211"/>
    </row>
    <row r="434" spans="1:26" ht="15.75" customHeight="1">
      <c r="A434" s="211"/>
      <c r="B434" s="211"/>
      <c r="C434" s="211"/>
      <c r="D434" s="211"/>
      <c r="E434" s="211"/>
      <c r="F434" s="211"/>
      <c r="G434" s="211"/>
      <c r="H434" s="211"/>
      <c r="I434" s="211"/>
      <c r="J434" s="211"/>
      <c r="K434" s="211"/>
      <c r="L434" s="211"/>
      <c r="M434" s="211"/>
      <c r="N434" s="211"/>
      <c r="O434" s="211"/>
      <c r="P434" s="211"/>
      <c r="Q434" s="211"/>
      <c r="R434" s="211"/>
      <c r="S434" s="211"/>
      <c r="T434" s="211"/>
      <c r="U434" s="211"/>
      <c r="V434" s="211"/>
      <c r="W434" s="211"/>
      <c r="X434" s="211"/>
      <c r="Y434" s="211"/>
      <c r="Z434" s="211"/>
    </row>
    <row r="435" spans="1:26" ht="15.75" customHeight="1">
      <c r="A435" s="211"/>
      <c r="B435" s="211"/>
      <c r="C435" s="211"/>
      <c r="D435" s="211"/>
      <c r="E435" s="211"/>
      <c r="F435" s="211"/>
      <c r="G435" s="211"/>
      <c r="H435" s="211"/>
      <c r="I435" s="211"/>
      <c r="J435" s="211"/>
      <c r="K435" s="211"/>
      <c r="L435" s="211"/>
      <c r="M435" s="211"/>
      <c r="N435" s="211"/>
      <c r="O435" s="211"/>
      <c r="P435" s="211"/>
      <c r="Q435" s="211"/>
      <c r="R435" s="211"/>
      <c r="S435" s="211"/>
      <c r="T435" s="211"/>
      <c r="U435" s="211"/>
      <c r="V435" s="211"/>
      <c r="W435" s="211"/>
      <c r="X435" s="211"/>
      <c r="Y435" s="211"/>
      <c r="Z435" s="211"/>
    </row>
    <row r="436" spans="1:26" ht="15.75" customHeight="1">
      <c r="A436" s="211"/>
      <c r="B436" s="211"/>
      <c r="C436" s="211"/>
      <c r="D436" s="211"/>
      <c r="E436" s="211"/>
      <c r="F436" s="211"/>
      <c r="G436" s="211"/>
      <c r="H436" s="211"/>
      <c r="I436" s="211"/>
      <c r="J436" s="211"/>
      <c r="K436" s="211"/>
      <c r="L436" s="211"/>
      <c r="M436" s="211"/>
      <c r="N436" s="211"/>
      <c r="O436" s="211"/>
      <c r="P436" s="211"/>
      <c r="Q436" s="211"/>
      <c r="R436" s="211"/>
      <c r="S436" s="211"/>
      <c r="T436" s="211"/>
      <c r="U436" s="211"/>
      <c r="V436" s="211"/>
      <c r="W436" s="211"/>
      <c r="X436" s="211"/>
      <c r="Y436" s="211"/>
      <c r="Z436" s="211"/>
    </row>
    <row r="437" spans="1:26" ht="15.75" customHeight="1">
      <c r="A437" s="211"/>
      <c r="B437" s="211"/>
      <c r="C437" s="211"/>
      <c r="D437" s="211"/>
      <c r="E437" s="211"/>
      <c r="F437" s="211"/>
      <c r="G437" s="211"/>
      <c r="H437" s="211"/>
      <c r="I437" s="211"/>
      <c r="J437" s="211"/>
      <c r="K437" s="211"/>
      <c r="L437" s="211"/>
      <c r="M437" s="211"/>
      <c r="N437" s="211"/>
      <c r="O437" s="211"/>
      <c r="P437" s="211"/>
      <c r="Q437" s="211"/>
      <c r="R437" s="211"/>
      <c r="S437" s="211"/>
      <c r="T437" s="211"/>
      <c r="U437" s="211"/>
      <c r="V437" s="211"/>
      <c r="W437" s="211"/>
      <c r="X437" s="211"/>
      <c r="Y437" s="211"/>
      <c r="Z437" s="211"/>
    </row>
    <row r="438" spans="1:26" ht="15.75" customHeight="1">
      <c r="A438" s="211"/>
      <c r="B438" s="211"/>
      <c r="C438" s="211"/>
      <c r="D438" s="211"/>
      <c r="E438" s="211"/>
      <c r="F438" s="211"/>
      <c r="G438" s="211"/>
      <c r="H438" s="211"/>
      <c r="I438" s="211"/>
      <c r="J438" s="211"/>
      <c r="K438" s="211"/>
      <c r="L438" s="211"/>
      <c r="M438" s="211"/>
      <c r="N438" s="211"/>
      <c r="O438" s="211"/>
      <c r="P438" s="211"/>
      <c r="Q438" s="211"/>
      <c r="R438" s="211"/>
      <c r="S438" s="211"/>
      <c r="T438" s="211"/>
      <c r="U438" s="211"/>
      <c r="V438" s="211"/>
      <c r="W438" s="211"/>
      <c r="X438" s="211"/>
      <c r="Y438" s="211"/>
      <c r="Z438" s="211"/>
    </row>
    <row r="439" spans="1:26" ht="15.75" customHeight="1">
      <c r="A439" s="211"/>
      <c r="B439" s="211"/>
      <c r="C439" s="211"/>
      <c r="D439" s="211"/>
      <c r="E439" s="211"/>
      <c r="F439" s="211"/>
      <c r="G439" s="211"/>
      <c r="H439" s="211"/>
      <c r="I439" s="211"/>
      <c r="J439" s="211"/>
      <c r="K439" s="211"/>
      <c r="L439" s="211"/>
      <c r="M439" s="211"/>
      <c r="N439" s="211"/>
      <c r="O439" s="211"/>
      <c r="P439" s="211"/>
      <c r="Q439" s="211"/>
      <c r="R439" s="211"/>
      <c r="S439" s="211"/>
      <c r="T439" s="211"/>
      <c r="U439" s="211"/>
      <c r="V439" s="211"/>
      <c r="W439" s="211"/>
      <c r="X439" s="211"/>
      <c r="Y439" s="211"/>
      <c r="Z439" s="211"/>
    </row>
    <row r="440" spans="1:26" ht="15.75" customHeight="1">
      <c r="A440" s="211"/>
      <c r="B440" s="211"/>
      <c r="C440" s="211"/>
      <c r="D440" s="211"/>
      <c r="E440" s="211"/>
      <c r="F440" s="211"/>
      <c r="G440" s="211"/>
      <c r="H440" s="211"/>
      <c r="I440" s="211"/>
      <c r="J440" s="211"/>
      <c r="K440" s="211"/>
      <c r="L440" s="211"/>
      <c r="M440" s="211"/>
      <c r="N440" s="211"/>
      <c r="O440" s="211"/>
      <c r="P440" s="211"/>
      <c r="Q440" s="211"/>
      <c r="R440" s="211"/>
      <c r="S440" s="211"/>
      <c r="T440" s="211"/>
      <c r="U440" s="211"/>
      <c r="V440" s="211"/>
      <c r="W440" s="211"/>
      <c r="X440" s="211"/>
      <c r="Y440" s="211"/>
      <c r="Z440" s="211"/>
    </row>
    <row r="441" spans="1:26" ht="15.75" customHeight="1">
      <c r="A441" s="211"/>
      <c r="B441" s="211"/>
      <c r="C441" s="211"/>
      <c r="D441" s="211"/>
      <c r="E441" s="211"/>
      <c r="F441" s="211"/>
      <c r="G441" s="211"/>
      <c r="H441" s="211"/>
      <c r="I441" s="211"/>
      <c r="J441" s="211"/>
      <c r="K441" s="211"/>
      <c r="L441" s="211"/>
      <c r="M441" s="211"/>
      <c r="N441" s="211"/>
      <c r="O441" s="211"/>
      <c r="P441" s="211"/>
      <c r="Q441" s="211"/>
      <c r="R441" s="211"/>
      <c r="S441" s="211"/>
      <c r="T441" s="211"/>
      <c r="U441" s="211"/>
      <c r="V441" s="211"/>
      <c r="W441" s="211"/>
      <c r="X441" s="211"/>
      <c r="Y441" s="211"/>
      <c r="Z441" s="211"/>
    </row>
    <row r="442" spans="1:26" ht="15.75" customHeight="1">
      <c r="A442" s="211"/>
      <c r="B442" s="211"/>
      <c r="C442" s="211"/>
      <c r="D442" s="211"/>
      <c r="E442" s="211"/>
      <c r="F442" s="211"/>
      <c r="G442" s="211"/>
      <c r="H442" s="211"/>
      <c r="I442" s="211"/>
      <c r="J442" s="211"/>
      <c r="K442" s="211"/>
      <c r="L442" s="211"/>
      <c r="M442" s="211"/>
      <c r="N442" s="211"/>
      <c r="O442" s="211"/>
      <c r="P442" s="211"/>
      <c r="Q442" s="211"/>
      <c r="R442" s="211"/>
      <c r="S442" s="211"/>
      <c r="T442" s="211"/>
      <c r="U442" s="211"/>
      <c r="V442" s="211"/>
      <c r="W442" s="211"/>
      <c r="X442" s="211"/>
      <c r="Y442" s="211"/>
      <c r="Z442" s="211"/>
    </row>
    <row r="443" spans="1:26" ht="15.75" customHeight="1">
      <c r="A443" s="211"/>
      <c r="B443" s="211"/>
      <c r="C443" s="211"/>
      <c r="D443" s="211"/>
      <c r="E443" s="211"/>
      <c r="F443" s="211"/>
      <c r="G443" s="211"/>
      <c r="H443" s="211"/>
      <c r="I443" s="211"/>
      <c r="J443" s="211"/>
      <c r="K443" s="211"/>
      <c r="L443" s="211"/>
      <c r="M443" s="211"/>
      <c r="N443" s="211"/>
      <c r="O443" s="211"/>
      <c r="P443" s="211"/>
      <c r="Q443" s="211"/>
      <c r="R443" s="211"/>
      <c r="S443" s="211"/>
      <c r="T443" s="211"/>
      <c r="U443" s="211"/>
      <c r="V443" s="211"/>
      <c r="W443" s="211"/>
      <c r="X443" s="211"/>
      <c r="Y443" s="211"/>
      <c r="Z443" s="211"/>
    </row>
    <row r="444" spans="1:26" ht="15.75" customHeight="1">
      <c r="A444" s="211"/>
      <c r="B444" s="211"/>
      <c r="C444" s="211"/>
      <c r="D444" s="211"/>
      <c r="E444" s="211"/>
      <c r="F444" s="211"/>
      <c r="G444" s="211"/>
      <c r="H444" s="211"/>
      <c r="I444" s="211"/>
      <c r="J444" s="211"/>
      <c r="K444" s="211"/>
      <c r="L444" s="211"/>
      <c r="M444" s="211"/>
      <c r="N444" s="211"/>
      <c r="O444" s="211"/>
      <c r="P444" s="211"/>
      <c r="Q444" s="211"/>
      <c r="R444" s="211"/>
      <c r="S444" s="211"/>
      <c r="T444" s="211"/>
      <c r="U444" s="211"/>
      <c r="V444" s="211"/>
      <c r="W444" s="211"/>
      <c r="X444" s="211"/>
      <c r="Y444" s="211"/>
      <c r="Z444" s="211"/>
    </row>
    <row r="445" spans="1:26" ht="15.75" customHeight="1">
      <c r="A445" s="211"/>
      <c r="B445" s="211"/>
      <c r="C445" s="211"/>
      <c r="D445" s="211"/>
      <c r="E445" s="211"/>
      <c r="F445" s="211"/>
      <c r="G445" s="211"/>
      <c r="H445" s="211"/>
      <c r="I445" s="211"/>
      <c r="J445" s="211"/>
      <c r="K445" s="211"/>
      <c r="L445" s="211"/>
      <c r="M445" s="211"/>
      <c r="N445" s="211"/>
      <c r="O445" s="211"/>
      <c r="P445" s="211"/>
      <c r="Q445" s="211"/>
      <c r="R445" s="211"/>
      <c r="S445" s="211"/>
      <c r="T445" s="211"/>
      <c r="U445" s="211"/>
      <c r="V445" s="211"/>
      <c r="W445" s="211"/>
      <c r="X445" s="211"/>
      <c r="Y445" s="211"/>
      <c r="Z445" s="211"/>
    </row>
    <row r="446" spans="1:26" ht="15.75" customHeight="1">
      <c r="A446" s="211"/>
      <c r="B446" s="211"/>
      <c r="C446" s="211"/>
      <c r="D446" s="211"/>
      <c r="E446" s="211"/>
      <c r="F446" s="211"/>
      <c r="G446" s="211"/>
      <c r="H446" s="211"/>
      <c r="I446" s="211"/>
      <c r="J446" s="211"/>
      <c r="K446" s="211"/>
      <c r="L446" s="211"/>
      <c r="M446" s="211"/>
      <c r="N446" s="211"/>
      <c r="O446" s="211"/>
      <c r="P446" s="211"/>
      <c r="Q446" s="211"/>
      <c r="R446" s="211"/>
      <c r="S446" s="211"/>
      <c r="T446" s="211"/>
      <c r="U446" s="211"/>
      <c r="V446" s="211"/>
      <c r="W446" s="211"/>
      <c r="X446" s="211"/>
      <c r="Y446" s="211"/>
      <c r="Z446" s="211"/>
    </row>
    <row r="447" spans="1:26" ht="15.75" customHeight="1">
      <c r="A447" s="211"/>
      <c r="B447" s="211"/>
      <c r="C447" s="211"/>
      <c r="D447" s="211"/>
      <c r="E447" s="211"/>
      <c r="F447" s="211"/>
      <c r="G447" s="211"/>
      <c r="H447" s="211"/>
      <c r="I447" s="211"/>
      <c r="J447" s="211"/>
      <c r="K447" s="211"/>
      <c r="L447" s="211"/>
      <c r="M447" s="211"/>
      <c r="N447" s="211"/>
      <c r="O447" s="211"/>
      <c r="P447" s="211"/>
      <c r="Q447" s="211"/>
      <c r="R447" s="211"/>
      <c r="S447" s="211"/>
      <c r="T447" s="211"/>
      <c r="U447" s="211"/>
      <c r="V447" s="211"/>
      <c r="W447" s="211"/>
      <c r="X447" s="211"/>
      <c r="Y447" s="211"/>
      <c r="Z447" s="211"/>
    </row>
    <row r="448" spans="1:26" ht="15.75" customHeight="1">
      <c r="A448" s="211"/>
      <c r="B448" s="211"/>
      <c r="C448" s="211"/>
      <c r="D448" s="211"/>
      <c r="E448" s="211"/>
      <c r="F448" s="211"/>
      <c r="G448" s="211"/>
      <c r="H448" s="211"/>
      <c r="I448" s="211"/>
      <c r="J448" s="211"/>
      <c r="K448" s="211"/>
      <c r="L448" s="211"/>
      <c r="M448" s="211"/>
      <c r="N448" s="211"/>
      <c r="O448" s="211"/>
      <c r="P448" s="211"/>
      <c r="Q448" s="211"/>
      <c r="R448" s="211"/>
      <c r="S448" s="211"/>
      <c r="T448" s="211"/>
      <c r="U448" s="211"/>
      <c r="V448" s="211"/>
      <c r="W448" s="211"/>
      <c r="X448" s="211"/>
      <c r="Y448" s="211"/>
      <c r="Z448" s="211"/>
    </row>
    <row r="449" spans="1:26" ht="15.75" customHeight="1">
      <c r="A449" s="211"/>
      <c r="B449" s="211"/>
      <c r="C449" s="211"/>
      <c r="D449" s="211"/>
      <c r="E449" s="211"/>
      <c r="F449" s="211"/>
      <c r="G449" s="211"/>
      <c r="H449" s="211"/>
      <c r="I449" s="211"/>
      <c r="J449" s="211"/>
      <c r="K449" s="211"/>
      <c r="L449" s="211"/>
      <c r="M449" s="211"/>
      <c r="N449" s="211"/>
      <c r="O449" s="211"/>
      <c r="P449" s="211"/>
      <c r="Q449" s="211"/>
      <c r="R449" s="211"/>
      <c r="S449" s="211"/>
      <c r="T449" s="211"/>
      <c r="U449" s="211"/>
      <c r="V449" s="211"/>
      <c r="W449" s="211"/>
      <c r="X449" s="211"/>
      <c r="Y449" s="211"/>
      <c r="Z449" s="211"/>
    </row>
    <row r="450" spans="1:26" ht="15.75" customHeight="1">
      <c r="A450" s="211"/>
      <c r="B450" s="211"/>
      <c r="C450" s="211"/>
      <c r="D450" s="211"/>
      <c r="E450" s="211"/>
      <c r="F450" s="211"/>
      <c r="G450" s="211"/>
      <c r="H450" s="211"/>
      <c r="I450" s="211"/>
      <c r="J450" s="211"/>
      <c r="K450" s="211"/>
      <c r="L450" s="211"/>
      <c r="M450" s="211"/>
      <c r="N450" s="211"/>
      <c r="O450" s="211"/>
      <c r="P450" s="211"/>
      <c r="Q450" s="211"/>
      <c r="R450" s="211"/>
      <c r="S450" s="211"/>
      <c r="T450" s="211"/>
      <c r="U450" s="211"/>
      <c r="V450" s="211"/>
      <c r="W450" s="211"/>
      <c r="X450" s="211"/>
      <c r="Y450" s="211"/>
      <c r="Z450" s="211"/>
    </row>
    <row r="451" spans="1:26" ht="15.75" customHeight="1">
      <c r="A451" s="211"/>
      <c r="B451" s="211"/>
      <c r="C451" s="211"/>
      <c r="D451" s="211"/>
      <c r="E451" s="211"/>
      <c r="F451" s="211"/>
      <c r="G451" s="211"/>
      <c r="H451" s="211"/>
      <c r="I451" s="211"/>
      <c r="J451" s="211"/>
      <c r="K451" s="211"/>
      <c r="L451" s="211"/>
      <c r="M451" s="211"/>
      <c r="N451" s="211"/>
      <c r="O451" s="211"/>
      <c r="P451" s="211"/>
      <c r="Q451" s="211"/>
      <c r="R451" s="211"/>
      <c r="S451" s="211"/>
      <c r="T451" s="211"/>
      <c r="U451" s="211"/>
      <c r="V451" s="211"/>
      <c r="W451" s="211"/>
      <c r="X451" s="211"/>
      <c r="Y451" s="211"/>
      <c r="Z451" s="211"/>
    </row>
    <row r="452" spans="1:26" ht="15.75" customHeight="1">
      <c r="A452" s="211"/>
      <c r="B452" s="211"/>
      <c r="C452" s="211"/>
      <c r="D452" s="211"/>
      <c r="E452" s="211"/>
      <c r="F452" s="211"/>
      <c r="G452" s="211"/>
      <c r="H452" s="211"/>
      <c r="I452" s="211"/>
      <c r="J452" s="211"/>
      <c r="K452" s="211"/>
      <c r="L452" s="211"/>
      <c r="M452" s="211"/>
      <c r="N452" s="211"/>
      <c r="O452" s="211"/>
      <c r="P452" s="211"/>
      <c r="Q452" s="211"/>
      <c r="R452" s="211"/>
      <c r="S452" s="211"/>
      <c r="T452" s="211"/>
      <c r="U452" s="211"/>
      <c r="V452" s="211"/>
      <c r="W452" s="211"/>
      <c r="X452" s="211"/>
      <c r="Y452" s="211"/>
      <c r="Z452" s="211"/>
    </row>
    <row r="453" spans="1:26" ht="15.75" customHeight="1">
      <c r="A453" s="211"/>
      <c r="B453" s="211"/>
      <c r="C453" s="211"/>
      <c r="D453" s="211"/>
      <c r="E453" s="211"/>
      <c r="F453" s="211"/>
      <c r="G453" s="211"/>
      <c r="H453" s="211"/>
      <c r="I453" s="211"/>
      <c r="J453" s="211"/>
      <c r="K453" s="211"/>
      <c r="L453" s="211"/>
      <c r="M453" s="211"/>
      <c r="N453" s="211"/>
      <c r="O453" s="211"/>
      <c r="P453" s="211"/>
      <c r="Q453" s="211"/>
      <c r="R453" s="211"/>
      <c r="S453" s="211"/>
      <c r="T453" s="211"/>
      <c r="U453" s="211"/>
      <c r="V453" s="211"/>
      <c r="W453" s="211"/>
      <c r="X453" s="211"/>
      <c r="Y453" s="211"/>
      <c r="Z453" s="211"/>
    </row>
    <row r="454" spans="1:26" ht="15.75" customHeight="1">
      <c r="A454" s="211"/>
      <c r="B454" s="211"/>
      <c r="C454" s="211"/>
      <c r="D454" s="211"/>
      <c r="E454" s="211"/>
      <c r="F454" s="211"/>
      <c r="G454" s="211"/>
      <c r="H454" s="211"/>
      <c r="I454" s="211"/>
      <c r="J454" s="211"/>
      <c r="K454" s="211"/>
      <c r="L454" s="211"/>
      <c r="M454" s="211"/>
      <c r="N454" s="211"/>
      <c r="O454" s="211"/>
      <c r="P454" s="211"/>
      <c r="Q454" s="211"/>
      <c r="R454" s="211"/>
      <c r="S454" s="211"/>
      <c r="T454" s="211"/>
      <c r="U454" s="211"/>
      <c r="V454" s="211"/>
      <c r="W454" s="211"/>
      <c r="X454" s="211"/>
      <c r="Y454" s="211"/>
      <c r="Z454" s="211"/>
    </row>
    <row r="455" spans="1:26" ht="15.75" customHeight="1">
      <c r="A455" s="211"/>
      <c r="B455" s="211"/>
      <c r="C455" s="211"/>
      <c r="D455" s="211"/>
      <c r="E455" s="211"/>
      <c r="F455" s="211"/>
      <c r="G455" s="211"/>
      <c r="H455" s="211"/>
      <c r="I455" s="211"/>
      <c r="J455" s="211"/>
      <c r="K455" s="211"/>
      <c r="L455" s="211"/>
      <c r="M455" s="211"/>
      <c r="N455" s="211"/>
      <c r="O455" s="211"/>
      <c r="P455" s="211"/>
      <c r="Q455" s="211"/>
      <c r="R455" s="211"/>
      <c r="S455" s="211"/>
      <c r="T455" s="211"/>
      <c r="U455" s="211"/>
      <c r="V455" s="211"/>
      <c r="W455" s="211"/>
      <c r="X455" s="211"/>
      <c r="Y455" s="211"/>
      <c r="Z455" s="211"/>
    </row>
    <row r="456" spans="1:26" ht="15.75" customHeight="1">
      <c r="A456" s="211"/>
      <c r="B456" s="211"/>
      <c r="C456" s="211"/>
      <c r="D456" s="211"/>
      <c r="E456" s="211"/>
      <c r="F456" s="211"/>
      <c r="G456" s="211"/>
      <c r="H456" s="211"/>
      <c r="I456" s="211"/>
      <c r="J456" s="211"/>
      <c r="K456" s="211"/>
      <c r="L456" s="211"/>
      <c r="M456" s="211"/>
      <c r="N456" s="211"/>
      <c r="O456" s="211"/>
      <c r="P456" s="211"/>
      <c r="Q456" s="211"/>
      <c r="R456" s="211"/>
      <c r="S456" s="211"/>
      <c r="T456" s="211"/>
      <c r="U456" s="211"/>
      <c r="V456" s="211"/>
      <c r="W456" s="211"/>
      <c r="X456" s="211"/>
      <c r="Y456" s="211"/>
      <c r="Z456" s="211"/>
    </row>
    <row r="457" spans="1:26" ht="15.75" customHeight="1">
      <c r="A457" s="211"/>
      <c r="B457" s="211"/>
      <c r="C457" s="211"/>
      <c r="D457" s="211"/>
      <c r="E457" s="211"/>
      <c r="F457" s="211"/>
      <c r="G457" s="211"/>
      <c r="H457" s="211"/>
      <c r="I457" s="211"/>
      <c r="J457" s="211"/>
      <c r="K457" s="211"/>
      <c r="L457" s="211"/>
      <c r="M457" s="211"/>
      <c r="N457" s="211"/>
      <c r="O457" s="211"/>
      <c r="P457" s="211"/>
      <c r="Q457" s="211"/>
      <c r="R457" s="211"/>
      <c r="S457" s="211"/>
      <c r="T457" s="211"/>
      <c r="U457" s="211"/>
      <c r="V457" s="211"/>
      <c r="W457" s="211"/>
      <c r="X457" s="211"/>
      <c r="Y457" s="211"/>
      <c r="Z457" s="211"/>
    </row>
    <row r="458" spans="1:26" ht="15.75" customHeight="1">
      <c r="A458" s="211"/>
      <c r="B458" s="211"/>
      <c r="C458" s="211"/>
      <c r="D458" s="211"/>
      <c r="E458" s="211"/>
      <c r="F458" s="211"/>
      <c r="G458" s="211"/>
      <c r="H458" s="211"/>
      <c r="I458" s="211"/>
      <c r="J458" s="211"/>
      <c r="K458" s="211"/>
      <c r="L458" s="211"/>
      <c r="M458" s="211"/>
      <c r="N458" s="211"/>
      <c r="O458" s="211"/>
      <c r="P458" s="211"/>
      <c r="Q458" s="211"/>
      <c r="R458" s="211"/>
      <c r="S458" s="211"/>
      <c r="T458" s="211"/>
      <c r="U458" s="211"/>
      <c r="V458" s="211"/>
      <c r="W458" s="211"/>
      <c r="X458" s="211"/>
      <c r="Y458" s="211"/>
      <c r="Z458" s="211"/>
    </row>
    <row r="459" spans="1:26" ht="15.75" customHeight="1">
      <c r="A459" s="211"/>
      <c r="B459" s="211"/>
      <c r="C459" s="211"/>
      <c r="D459" s="211"/>
      <c r="E459" s="211"/>
      <c r="F459" s="211"/>
      <c r="G459" s="211"/>
      <c r="H459" s="211"/>
      <c r="I459" s="211"/>
      <c r="J459" s="211"/>
      <c r="K459" s="211"/>
      <c r="L459" s="211"/>
      <c r="M459" s="211"/>
      <c r="N459" s="211"/>
      <c r="O459" s="211"/>
      <c r="P459" s="211"/>
      <c r="Q459" s="211"/>
      <c r="R459" s="211"/>
      <c r="S459" s="211"/>
      <c r="T459" s="211"/>
      <c r="U459" s="211"/>
      <c r="V459" s="211"/>
      <c r="W459" s="211"/>
      <c r="X459" s="211"/>
      <c r="Y459" s="211"/>
      <c r="Z459" s="211"/>
    </row>
    <row r="460" spans="1:26" ht="15.75" customHeight="1">
      <c r="A460" s="211"/>
      <c r="B460" s="211"/>
      <c r="C460" s="211"/>
      <c r="D460" s="211"/>
      <c r="E460" s="211"/>
      <c r="F460" s="211"/>
      <c r="G460" s="211"/>
      <c r="H460" s="211"/>
      <c r="I460" s="211"/>
      <c r="J460" s="211"/>
      <c r="K460" s="211"/>
      <c r="L460" s="211"/>
      <c r="M460" s="211"/>
      <c r="N460" s="211"/>
      <c r="O460" s="211"/>
      <c r="P460" s="211"/>
      <c r="Q460" s="211"/>
      <c r="R460" s="211"/>
      <c r="S460" s="211"/>
      <c r="T460" s="211"/>
      <c r="U460" s="211"/>
      <c r="V460" s="211"/>
      <c r="W460" s="211"/>
      <c r="X460" s="211"/>
      <c r="Y460" s="211"/>
      <c r="Z460" s="211"/>
    </row>
    <row r="461" spans="1:26" ht="15.75" customHeight="1">
      <c r="A461" s="211"/>
      <c r="B461" s="211"/>
      <c r="C461" s="211"/>
      <c r="D461" s="211"/>
      <c r="E461" s="211"/>
      <c r="F461" s="211"/>
      <c r="G461" s="211"/>
      <c r="H461" s="211"/>
      <c r="I461" s="211"/>
      <c r="J461" s="211"/>
      <c r="K461" s="211"/>
      <c r="L461" s="211"/>
      <c r="M461" s="211"/>
      <c r="N461" s="211"/>
      <c r="O461" s="211"/>
      <c r="P461" s="211"/>
      <c r="Q461" s="211"/>
      <c r="R461" s="211"/>
      <c r="S461" s="211"/>
      <c r="T461" s="211"/>
      <c r="U461" s="211"/>
      <c r="V461" s="211"/>
      <c r="W461" s="211"/>
      <c r="X461" s="211"/>
      <c r="Y461" s="211"/>
      <c r="Z461" s="211"/>
    </row>
    <row r="462" spans="1:26" ht="15.75" customHeight="1">
      <c r="A462" s="211"/>
      <c r="B462" s="211"/>
      <c r="C462" s="211"/>
      <c r="D462" s="211"/>
      <c r="E462" s="211"/>
      <c r="F462" s="211"/>
      <c r="G462" s="211"/>
      <c r="H462" s="211"/>
      <c r="I462" s="211"/>
      <c r="J462" s="211"/>
      <c r="K462" s="211"/>
      <c r="L462" s="211"/>
      <c r="M462" s="211"/>
      <c r="N462" s="211"/>
      <c r="O462" s="211"/>
      <c r="P462" s="211"/>
      <c r="Q462" s="211"/>
      <c r="R462" s="211"/>
      <c r="S462" s="211"/>
      <c r="T462" s="211"/>
      <c r="U462" s="211"/>
      <c r="V462" s="211"/>
      <c r="W462" s="211"/>
      <c r="X462" s="211"/>
      <c r="Y462" s="211"/>
      <c r="Z462" s="211"/>
    </row>
    <row r="463" spans="1:26" ht="15.75" customHeight="1">
      <c r="A463" s="211"/>
      <c r="B463" s="211"/>
      <c r="C463" s="211"/>
      <c r="D463" s="211"/>
      <c r="E463" s="211"/>
      <c r="F463" s="211"/>
      <c r="G463" s="211"/>
      <c r="H463" s="211"/>
      <c r="I463" s="211"/>
      <c r="J463" s="211"/>
      <c r="K463" s="211"/>
      <c r="L463" s="211"/>
      <c r="M463" s="211"/>
      <c r="N463" s="211"/>
      <c r="O463" s="211"/>
      <c r="P463" s="211"/>
      <c r="Q463" s="211"/>
      <c r="R463" s="211"/>
      <c r="S463" s="211"/>
      <c r="T463" s="211"/>
      <c r="U463" s="211"/>
      <c r="V463" s="211"/>
      <c r="W463" s="211"/>
      <c r="X463" s="211"/>
      <c r="Y463" s="211"/>
      <c r="Z463" s="211"/>
    </row>
    <row r="464" spans="1:26" ht="15.75" customHeight="1">
      <c r="A464" s="211"/>
      <c r="B464" s="211"/>
      <c r="C464" s="211"/>
      <c r="D464" s="211"/>
      <c r="E464" s="211"/>
      <c r="F464" s="211"/>
      <c r="G464" s="211"/>
      <c r="H464" s="211"/>
      <c r="I464" s="211"/>
      <c r="J464" s="211"/>
      <c r="K464" s="211"/>
      <c r="L464" s="211"/>
      <c r="M464" s="211"/>
      <c r="N464" s="211"/>
      <c r="O464" s="211"/>
      <c r="P464" s="211"/>
      <c r="Q464" s="211"/>
      <c r="R464" s="211"/>
      <c r="S464" s="211"/>
      <c r="T464" s="211"/>
      <c r="U464" s="211"/>
      <c r="V464" s="211"/>
      <c r="W464" s="211"/>
      <c r="X464" s="211"/>
      <c r="Y464" s="211"/>
      <c r="Z464" s="211"/>
    </row>
    <row r="465" spans="1:26" ht="15.75" customHeight="1">
      <c r="A465" s="211"/>
      <c r="B465" s="211"/>
      <c r="C465" s="211"/>
      <c r="D465" s="211"/>
      <c r="E465" s="211"/>
      <c r="F465" s="211"/>
      <c r="G465" s="211"/>
      <c r="H465" s="211"/>
      <c r="I465" s="211"/>
      <c r="J465" s="211"/>
      <c r="K465" s="211"/>
      <c r="L465" s="211"/>
      <c r="M465" s="211"/>
      <c r="N465" s="211"/>
      <c r="O465" s="211"/>
      <c r="P465" s="211"/>
      <c r="Q465" s="211"/>
      <c r="R465" s="211"/>
      <c r="S465" s="211"/>
      <c r="T465" s="211"/>
      <c r="U465" s="211"/>
      <c r="V465" s="211"/>
      <c r="W465" s="211"/>
      <c r="X465" s="211"/>
      <c r="Y465" s="211"/>
      <c r="Z465" s="211"/>
    </row>
    <row r="466" spans="1:26" ht="15.75" customHeight="1">
      <c r="A466" s="211"/>
      <c r="B466" s="211"/>
      <c r="C466" s="211"/>
      <c r="D466" s="211"/>
      <c r="E466" s="211"/>
      <c r="F466" s="211"/>
      <c r="G466" s="211"/>
      <c r="H466" s="211"/>
      <c r="I466" s="211"/>
      <c r="J466" s="211"/>
      <c r="K466" s="211"/>
      <c r="L466" s="211"/>
      <c r="M466" s="211"/>
      <c r="N466" s="211"/>
      <c r="O466" s="211"/>
      <c r="P466" s="211"/>
      <c r="Q466" s="211"/>
      <c r="R466" s="211"/>
      <c r="S466" s="211"/>
      <c r="T466" s="211"/>
      <c r="U466" s="211"/>
      <c r="V466" s="211"/>
      <c r="W466" s="211"/>
      <c r="X466" s="211"/>
      <c r="Y466" s="211"/>
      <c r="Z466" s="211"/>
    </row>
    <row r="467" spans="1:26" ht="15.75" customHeight="1">
      <c r="A467" s="211"/>
      <c r="B467" s="211"/>
      <c r="C467" s="211"/>
      <c r="D467" s="211"/>
      <c r="E467" s="211"/>
      <c r="F467" s="211"/>
      <c r="G467" s="211"/>
      <c r="H467" s="211"/>
      <c r="I467" s="211"/>
      <c r="J467" s="211"/>
      <c r="K467" s="211"/>
      <c r="L467" s="211"/>
      <c r="M467" s="211"/>
      <c r="N467" s="211"/>
      <c r="O467" s="211"/>
      <c r="P467" s="211"/>
      <c r="Q467" s="211"/>
      <c r="R467" s="211"/>
      <c r="S467" s="211"/>
      <c r="T467" s="211"/>
      <c r="U467" s="211"/>
      <c r="V467" s="211"/>
      <c r="W467" s="211"/>
      <c r="X467" s="211"/>
      <c r="Y467" s="211"/>
      <c r="Z467" s="211"/>
    </row>
    <row r="468" spans="1:26" ht="15.75" customHeight="1">
      <c r="A468" s="211"/>
      <c r="B468" s="211"/>
      <c r="C468" s="211"/>
      <c r="D468" s="211"/>
      <c r="E468" s="211"/>
      <c r="F468" s="211"/>
      <c r="G468" s="211"/>
      <c r="H468" s="211"/>
      <c r="I468" s="211"/>
      <c r="J468" s="211"/>
      <c r="K468" s="211"/>
      <c r="L468" s="211"/>
      <c r="M468" s="211"/>
      <c r="N468" s="211"/>
      <c r="O468" s="211"/>
      <c r="P468" s="211"/>
      <c r="Q468" s="211"/>
      <c r="R468" s="211"/>
      <c r="S468" s="211"/>
      <c r="T468" s="211"/>
      <c r="U468" s="211"/>
      <c r="V468" s="211"/>
      <c r="W468" s="211"/>
      <c r="X468" s="211"/>
      <c r="Y468" s="211"/>
      <c r="Z468" s="211"/>
    </row>
    <row r="469" spans="1:26" ht="15.75" customHeight="1">
      <c r="A469" s="211"/>
      <c r="B469" s="211"/>
      <c r="C469" s="211"/>
      <c r="D469" s="211"/>
      <c r="E469" s="211"/>
      <c r="F469" s="211"/>
      <c r="G469" s="211"/>
      <c r="H469" s="211"/>
      <c r="I469" s="211"/>
      <c r="J469" s="211"/>
      <c r="K469" s="211"/>
      <c r="L469" s="211"/>
      <c r="M469" s="211"/>
      <c r="N469" s="211"/>
      <c r="O469" s="211"/>
      <c r="P469" s="211"/>
      <c r="Q469" s="211"/>
      <c r="R469" s="211"/>
      <c r="S469" s="211"/>
      <c r="T469" s="211"/>
      <c r="U469" s="211"/>
      <c r="V469" s="211"/>
      <c r="W469" s="211"/>
      <c r="X469" s="211"/>
      <c r="Y469" s="211"/>
      <c r="Z469" s="211"/>
    </row>
    <row r="470" spans="1:26" ht="15.75" customHeight="1">
      <c r="A470" s="211"/>
      <c r="B470" s="211"/>
      <c r="C470" s="211"/>
      <c r="D470" s="211"/>
      <c r="E470" s="211"/>
      <c r="F470" s="211"/>
      <c r="G470" s="211"/>
      <c r="H470" s="211"/>
      <c r="I470" s="211"/>
      <c r="J470" s="211"/>
      <c r="K470" s="211"/>
      <c r="L470" s="211"/>
      <c r="M470" s="211"/>
      <c r="N470" s="211"/>
      <c r="O470" s="211"/>
      <c r="P470" s="211"/>
      <c r="Q470" s="211"/>
      <c r="R470" s="211"/>
      <c r="S470" s="211"/>
      <c r="T470" s="211"/>
      <c r="U470" s="211"/>
      <c r="V470" s="211"/>
      <c r="W470" s="211"/>
      <c r="X470" s="211"/>
      <c r="Y470" s="211"/>
      <c r="Z470" s="211"/>
    </row>
    <row r="471" spans="1:26" ht="15.75" customHeight="1">
      <c r="A471" s="211"/>
      <c r="B471" s="211"/>
      <c r="C471" s="211"/>
      <c r="D471" s="211"/>
      <c r="E471" s="211"/>
      <c r="F471" s="211"/>
      <c r="G471" s="211"/>
      <c r="H471" s="211"/>
      <c r="I471" s="211"/>
      <c r="J471" s="211"/>
      <c r="K471" s="211"/>
      <c r="L471" s="211"/>
      <c r="M471" s="211"/>
      <c r="N471" s="211"/>
      <c r="O471" s="211"/>
      <c r="P471" s="211"/>
      <c r="Q471" s="211"/>
      <c r="R471" s="211"/>
      <c r="S471" s="211"/>
      <c r="T471" s="211"/>
      <c r="U471" s="211"/>
      <c r="V471" s="211"/>
      <c r="W471" s="211"/>
      <c r="X471" s="211"/>
      <c r="Y471" s="211"/>
      <c r="Z471" s="211"/>
    </row>
    <row r="472" spans="1:26" ht="15.75" customHeight="1">
      <c r="A472" s="211"/>
      <c r="B472" s="211"/>
      <c r="C472" s="211"/>
      <c r="D472" s="211"/>
      <c r="E472" s="211"/>
      <c r="F472" s="211"/>
      <c r="G472" s="211"/>
      <c r="H472" s="211"/>
      <c r="I472" s="211"/>
      <c r="J472" s="211"/>
      <c r="K472" s="211"/>
      <c r="L472" s="211"/>
      <c r="M472" s="211"/>
      <c r="N472" s="211"/>
      <c r="O472" s="211"/>
      <c r="P472" s="211"/>
      <c r="Q472" s="211"/>
      <c r="R472" s="211"/>
      <c r="S472" s="211"/>
      <c r="T472" s="211"/>
      <c r="U472" s="211"/>
      <c r="V472" s="211"/>
      <c r="W472" s="211"/>
      <c r="X472" s="211"/>
      <c r="Y472" s="211"/>
      <c r="Z472" s="211"/>
    </row>
    <row r="473" spans="1:26" ht="15.75" customHeight="1">
      <c r="A473" s="211"/>
      <c r="B473" s="211"/>
      <c r="C473" s="211"/>
      <c r="D473" s="211"/>
      <c r="E473" s="211"/>
      <c r="F473" s="211"/>
      <c r="G473" s="211"/>
      <c r="H473" s="211"/>
      <c r="I473" s="211"/>
      <c r="J473" s="211"/>
      <c r="K473" s="211"/>
      <c r="L473" s="211"/>
      <c r="M473" s="211"/>
      <c r="N473" s="211"/>
      <c r="O473" s="211"/>
      <c r="P473" s="211"/>
      <c r="Q473" s="211"/>
      <c r="R473" s="211"/>
      <c r="S473" s="211"/>
      <c r="T473" s="211"/>
      <c r="U473" s="211"/>
      <c r="V473" s="211"/>
      <c r="W473" s="211"/>
      <c r="X473" s="211"/>
      <c r="Y473" s="211"/>
      <c r="Z473" s="211"/>
    </row>
    <row r="474" spans="1:26" ht="15.75" customHeight="1">
      <c r="A474" s="211"/>
      <c r="B474" s="211"/>
      <c r="C474" s="211"/>
      <c r="D474" s="211"/>
      <c r="E474" s="211"/>
      <c r="F474" s="211"/>
      <c r="G474" s="211"/>
      <c r="H474" s="211"/>
      <c r="I474" s="211"/>
      <c r="J474" s="211"/>
      <c r="K474" s="211"/>
      <c r="L474" s="211"/>
      <c r="M474" s="211"/>
      <c r="N474" s="211"/>
      <c r="O474" s="211"/>
      <c r="P474" s="211"/>
      <c r="Q474" s="211"/>
      <c r="R474" s="211"/>
      <c r="S474" s="211"/>
      <c r="T474" s="211"/>
      <c r="U474" s="211"/>
      <c r="V474" s="211"/>
      <c r="W474" s="211"/>
      <c r="X474" s="211"/>
      <c r="Y474" s="211"/>
      <c r="Z474" s="211"/>
    </row>
    <row r="475" spans="1:26" ht="15.75" customHeight="1">
      <c r="A475" s="211"/>
      <c r="B475" s="211"/>
      <c r="C475" s="211"/>
      <c r="D475" s="211"/>
      <c r="E475" s="211"/>
      <c r="F475" s="211"/>
      <c r="G475" s="211"/>
      <c r="H475" s="211"/>
      <c r="I475" s="211"/>
      <c r="J475" s="211"/>
      <c r="K475" s="211"/>
      <c r="L475" s="211"/>
      <c r="M475" s="211"/>
      <c r="N475" s="211"/>
      <c r="O475" s="211"/>
      <c r="P475" s="211"/>
      <c r="Q475" s="211"/>
      <c r="R475" s="211"/>
      <c r="S475" s="211"/>
      <c r="T475" s="211"/>
      <c r="U475" s="211"/>
      <c r="V475" s="211"/>
      <c r="W475" s="211"/>
      <c r="X475" s="211"/>
      <c r="Y475" s="211"/>
      <c r="Z475" s="211"/>
    </row>
    <row r="476" spans="1:26" ht="15.75" customHeight="1">
      <c r="A476" s="211"/>
      <c r="B476" s="211"/>
      <c r="C476" s="211"/>
      <c r="D476" s="211"/>
      <c r="E476" s="211"/>
      <c r="F476" s="211"/>
      <c r="G476" s="211"/>
      <c r="H476" s="211"/>
      <c r="I476" s="211"/>
      <c r="J476" s="211"/>
      <c r="K476" s="211"/>
      <c r="L476" s="211"/>
      <c r="M476" s="211"/>
      <c r="N476" s="211"/>
      <c r="O476" s="211"/>
      <c r="P476" s="211"/>
      <c r="Q476" s="211"/>
      <c r="R476" s="211"/>
      <c r="S476" s="211"/>
      <c r="T476" s="211"/>
      <c r="U476" s="211"/>
      <c r="V476" s="211"/>
      <c r="W476" s="211"/>
      <c r="X476" s="211"/>
      <c r="Y476" s="211"/>
      <c r="Z476" s="211"/>
    </row>
    <row r="477" spans="1:26" ht="15.75" customHeight="1">
      <c r="A477" s="211"/>
      <c r="B477" s="211"/>
      <c r="C477" s="211"/>
      <c r="D477" s="211"/>
      <c r="E477" s="211"/>
      <c r="F477" s="211"/>
      <c r="G477" s="211"/>
      <c r="H477" s="211"/>
      <c r="I477" s="211"/>
      <c r="J477" s="211"/>
      <c r="K477" s="211"/>
      <c r="L477" s="211"/>
      <c r="M477" s="211"/>
      <c r="N477" s="211"/>
      <c r="O477" s="211"/>
      <c r="P477" s="211"/>
      <c r="Q477" s="211"/>
      <c r="R477" s="211"/>
      <c r="S477" s="211"/>
      <c r="T477" s="211"/>
      <c r="U477" s="211"/>
      <c r="V477" s="211"/>
      <c r="W477" s="211"/>
      <c r="X477" s="211"/>
      <c r="Y477" s="211"/>
      <c r="Z477" s="211"/>
    </row>
    <row r="478" spans="1:26" ht="15.75" customHeight="1">
      <c r="A478" s="211"/>
      <c r="B478" s="211"/>
      <c r="C478" s="211"/>
      <c r="D478" s="211"/>
      <c r="E478" s="211"/>
      <c r="F478" s="211"/>
      <c r="G478" s="211"/>
      <c r="H478" s="211"/>
      <c r="I478" s="211"/>
      <c r="J478" s="211"/>
      <c r="K478" s="211"/>
      <c r="L478" s="211"/>
      <c r="M478" s="211"/>
      <c r="N478" s="211"/>
      <c r="O478" s="211"/>
      <c r="P478" s="211"/>
      <c r="Q478" s="211"/>
      <c r="R478" s="211"/>
      <c r="S478" s="211"/>
      <c r="T478" s="211"/>
      <c r="U478" s="211"/>
      <c r="V478" s="211"/>
      <c r="W478" s="211"/>
      <c r="X478" s="211"/>
      <c r="Y478" s="211"/>
      <c r="Z478" s="211"/>
    </row>
    <row r="479" spans="1:26" ht="15.75" customHeight="1">
      <c r="A479" s="211"/>
      <c r="B479" s="211"/>
      <c r="C479" s="211"/>
      <c r="D479" s="211"/>
      <c r="E479" s="211"/>
      <c r="F479" s="211"/>
      <c r="G479" s="211"/>
      <c r="H479" s="211"/>
      <c r="I479" s="211"/>
      <c r="J479" s="211"/>
      <c r="K479" s="211"/>
      <c r="L479" s="211"/>
      <c r="M479" s="211"/>
      <c r="N479" s="211"/>
      <c r="O479" s="211"/>
      <c r="P479" s="211"/>
      <c r="Q479" s="211"/>
      <c r="R479" s="211"/>
      <c r="S479" s="211"/>
      <c r="T479" s="211"/>
      <c r="U479" s="211"/>
      <c r="V479" s="211"/>
      <c r="W479" s="211"/>
      <c r="X479" s="211"/>
      <c r="Y479" s="211"/>
      <c r="Z479" s="211"/>
    </row>
    <row r="480" spans="1:26" ht="15.75" customHeight="1">
      <c r="A480" s="211"/>
      <c r="B480" s="211"/>
      <c r="C480" s="211"/>
      <c r="D480" s="211"/>
      <c r="E480" s="211"/>
      <c r="F480" s="211"/>
      <c r="G480" s="211"/>
      <c r="H480" s="211"/>
      <c r="I480" s="211"/>
      <c r="J480" s="211"/>
      <c r="K480" s="211"/>
      <c r="L480" s="211"/>
      <c r="M480" s="211"/>
      <c r="N480" s="211"/>
      <c r="O480" s="211"/>
      <c r="P480" s="211"/>
      <c r="Q480" s="211"/>
      <c r="R480" s="211"/>
      <c r="S480" s="211"/>
      <c r="T480" s="211"/>
      <c r="U480" s="211"/>
      <c r="V480" s="211"/>
      <c r="W480" s="211"/>
      <c r="X480" s="211"/>
      <c r="Y480" s="211"/>
      <c r="Z480" s="211"/>
    </row>
    <row r="481" spans="1:26" ht="15.75" customHeight="1">
      <c r="A481" s="211"/>
      <c r="B481" s="211"/>
      <c r="C481" s="211"/>
      <c r="D481" s="211"/>
      <c r="E481" s="211"/>
      <c r="F481" s="211"/>
      <c r="G481" s="211"/>
      <c r="H481" s="211"/>
      <c r="I481" s="211"/>
      <c r="J481" s="211"/>
      <c r="K481" s="211"/>
      <c r="L481" s="211"/>
      <c r="M481" s="211"/>
      <c r="N481" s="211"/>
      <c r="O481" s="211"/>
      <c r="P481" s="211"/>
      <c r="Q481" s="211"/>
      <c r="R481" s="211"/>
      <c r="S481" s="211"/>
      <c r="T481" s="211"/>
      <c r="U481" s="211"/>
      <c r="V481" s="211"/>
      <c r="W481" s="211"/>
      <c r="X481" s="211"/>
      <c r="Y481" s="211"/>
      <c r="Z481" s="211"/>
    </row>
    <row r="482" spans="1:26" ht="15.75" customHeight="1">
      <c r="A482" s="211"/>
      <c r="B482" s="211"/>
      <c r="C482" s="211"/>
      <c r="D482" s="211"/>
      <c r="E482" s="211"/>
      <c r="F482" s="211"/>
      <c r="G482" s="211"/>
      <c r="H482" s="211"/>
      <c r="I482" s="211"/>
      <c r="J482" s="211"/>
      <c r="K482" s="211"/>
      <c r="L482" s="211"/>
      <c r="M482" s="211"/>
      <c r="N482" s="211"/>
      <c r="O482" s="211"/>
      <c r="P482" s="211"/>
      <c r="Q482" s="211"/>
      <c r="R482" s="211"/>
      <c r="S482" s="211"/>
      <c r="T482" s="211"/>
      <c r="U482" s="211"/>
      <c r="V482" s="211"/>
      <c r="W482" s="211"/>
      <c r="X482" s="211"/>
      <c r="Y482" s="211"/>
      <c r="Z482" s="211"/>
    </row>
    <row r="483" spans="1:26" ht="15.75" customHeight="1">
      <c r="A483" s="211"/>
      <c r="B483" s="211"/>
      <c r="C483" s="211"/>
      <c r="D483" s="211"/>
      <c r="E483" s="211"/>
      <c r="F483" s="211"/>
      <c r="G483" s="211"/>
      <c r="H483" s="211"/>
      <c r="I483" s="211"/>
      <c r="J483" s="211"/>
      <c r="K483" s="211"/>
      <c r="L483" s="211"/>
      <c r="M483" s="211"/>
      <c r="N483" s="211"/>
      <c r="O483" s="211"/>
      <c r="P483" s="211"/>
      <c r="Q483" s="211"/>
      <c r="R483" s="211"/>
      <c r="S483" s="211"/>
      <c r="T483" s="211"/>
      <c r="U483" s="211"/>
      <c r="V483" s="211"/>
      <c r="W483" s="211"/>
      <c r="X483" s="211"/>
      <c r="Y483" s="211"/>
      <c r="Z483" s="211"/>
    </row>
    <row r="484" spans="1:26" ht="15.75" customHeight="1">
      <c r="A484" s="211"/>
      <c r="B484" s="211"/>
      <c r="C484" s="211"/>
      <c r="D484" s="211"/>
      <c r="E484" s="211"/>
      <c r="F484" s="211"/>
      <c r="G484" s="211"/>
      <c r="H484" s="211"/>
      <c r="I484" s="211"/>
      <c r="J484" s="211"/>
      <c r="K484" s="211"/>
      <c r="L484" s="211"/>
      <c r="M484" s="211"/>
      <c r="N484" s="211"/>
      <c r="O484" s="211"/>
      <c r="P484" s="211"/>
      <c r="Q484" s="211"/>
      <c r="R484" s="211"/>
      <c r="S484" s="211"/>
      <c r="T484" s="211"/>
      <c r="U484" s="211"/>
      <c r="V484" s="211"/>
      <c r="W484" s="211"/>
      <c r="X484" s="211"/>
      <c r="Y484" s="211"/>
      <c r="Z484" s="211"/>
    </row>
    <row r="485" spans="1:26" ht="15.75" customHeight="1">
      <c r="A485" s="211"/>
      <c r="B485" s="211"/>
      <c r="C485" s="211"/>
      <c r="D485" s="211"/>
      <c r="E485" s="211"/>
      <c r="F485" s="211"/>
      <c r="G485" s="211"/>
      <c r="H485" s="211"/>
      <c r="I485" s="211"/>
      <c r="J485" s="211"/>
      <c r="K485" s="211"/>
      <c r="L485" s="211"/>
      <c r="M485" s="211"/>
      <c r="N485" s="211"/>
      <c r="O485" s="211"/>
      <c r="P485" s="211"/>
      <c r="Q485" s="211"/>
      <c r="R485" s="211"/>
      <c r="S485" s="211"/>
      <c r="T485" s="211"/>
      <c r="U485" s="211"/>
      <c r="V485" s="211"/>
      <c r="W485" s="211"/>
      <c r="X485" s="211"/>
      <c r="Y485" s="211"/>
      <c r="Z485" s="211"/>
    </row>
    <row r="486" spans="1:26" ht="15.75" customHeight="1">
      <c r="A486" s="211"/>
      <c r="B486" s="211"/>
      <c r="C486" s="211"/>
      <c r="D486" s="211"/>
      <c r="E486" s="211"/>
      <c r="F486" s="211"/>
      <c r="G486" s="211"/>
      <c r="H486" s="211"/>
      <c r="I486" s="211"/>
      <c r="J486" s="211"/>
      <c r="K486" s="211"/>
      <c r="L486" s="211"/>
      <c r="M486" s="211"/>
      <c r="N486" s="211"/>
      <c r="O486" s="211"/>
      <c r="P486" s="211"/>
      <c r="Q486" s="211"/>
      <c r="R486" s="211"/>
      <c r="S486" s="211"/>
      <c r="T486" s="211"/>
      <c r="U486" s="211"/>
      <c r="V486" s="211"/>
      <c r="W486" s="211"/>
      <c r="X486" s="211"/>
      <c r="Y486" s="211"/>
      <c r="Z486" s="211"/>
    </row>
    <row r="487" spans="1:26" ht="15.75" customHeight="1">
      <c r="A487" s="211"/>
      <c r="B487" s="211"/>
      <c r="C487" s="211"/>
      <c r="D487" s="211"/>
      <c r="E487" s="211"/>
      <c r="F487" s="211"/>
      <c r="G487" s="211"/>
      <c r="H487" s="211"/>
      <c r="I487" s="211"/>
      <c r="J487" s="211"/>
      <c r="K487" s="211"/>
      <c r="L487" s="211"/>
      <c r="M487" s="211"/>
      <c r="N487" s="211"/>
      <c r="O487" s="211"/>
      <c r="P487" s="211"/>
      <c r="Q487" s="211"/>
      <c r="R487" s="211"/>
      <c r="S487" s="211"/>
      <c r="T487" s="211"/>
      <c r="U487" s="211"/>
      <c r="V487" s="211"/>
      <c r="W487" s="211"/>
      <c r="X487" s="211"/>
      <c r="Y487" s="211"/>
      <c r="Z487" s="211"/>
    </row>
    <row r="488" spans="1:26" ht="15.75" customHeight="1">
      <c r="A488" s="211"/>
      <c r="B488" s="211"/>
      <c r="C488" s="211"/>
      <c r="D488" s="211"/>
      <c r="E488" s="211"/>
      <c r="F488" s="211"/>
      <c r="G488" s="211"/>
      <c r="H488" s="211"/>
      <c r="I488" s="211"/>
      <c r="J488" s="211"/>
      <c r="K488" s="211"/>
      <c r="L488" s="211"/>
      <c r="M488" s="211"/>
      <c r="N488" s="211"/>
      <c r="O488" s="211"/>
      <c r="P488" s="211"/>
      <c r="Q488" s="211"/>
      <c r="R488" s="211"/>
      <c r="S488" s="211"/>
      <c r="T488" s="211"/>
      <c r="U488" s="211"/>
      <c r="V488" s="211"/>
      <c r="W488" s="211"/>
      <c r="X488" s="211"/>
      <c r="Y488" s="211"/>
      <c r="Z488" s="211"/>
    </row>
    <row r="489" spans="1:26" ht="15.75" customHeight="1">
      <c r="A489" s="211"/>
      <c r="B489" s="211"/>
      <c r="C489" s="211"/>
      <c r="D489" s="211"/>
      <c r="E489" s="211"/>
      <c r="F489" s="211"/>
      <c r="G489" s="211"/>
      <c r="H489" s="211"/>
      <c r="I489" s="211"/>
      <c r="J489" s="211"/>
      <c r="K489" s="211"/>
      <c r="L489" s="211"/>
      <c r="M489" s="211"/>
      <c r="N489" s="211"/>
      <c r="O489" s="211"/>
      <c r="P489" s="211"/>
      <c r="Q489" s="211"/>
      <c r="R489" s="211"/>
      <c r="S489" s="211"/>
      <c r="T489" s="211"/>
      <c r="U489" s="211"/>
      <c r="V489" s="211"/>
      <c r="W489" s="211"/>
      <c r="X489" s="211"/>
      <c r="Y489" s="211"/>
      <c r="Z489" s="211"/>
    </row>
    <row r="490" spans="1:26" ht="15.75" customHeight="1">
      <c r="A490" s="211"/>
      <c r="B490" s="211"/>
      <c r="C490" s="211"/>
      <c r="D490" s="211"/>
      <c r="E490" s="211"/>
      <c r="F490" s="211"/>
      <c r="G490" s="211"/>
      <c r="H490" s="211"/>
      <c r="I490" s="211"/>
      <c r="J490" s="211"/>
      <c r="K490" s="211"/>
      <c r="L490" s="211"/>
      <c r="M490" s="211"/>
      <c r="N490" s="211"/>
      <c r="O490" s="211"/>
      <c r="P490" s="211"/>
      <c r="Q490" s="211"/>
      <c r="R490" s="211"/>
      <c r="S490" s="211"/>
      <c r="T490" s="211"/>
      <c r="U490" s="211"/>
      <c r="V490" s="211"/>
      <c r="W490" s="211"/>
      <c r="X490" s="211"/>
      <c r="Y490" s="211"/>
      <c r="Z490" s="211"/>
    </row>
    <row r="491" spans="1:26" ht="15.75" customHeight="1">
      <c r="A491" s="211"/>
      <c r="B491" s="211"/>
      <c r="C491" s="211"/>
      <c r="D491" s="211"/>
      <c r="E491" s="211"/>
      <c r="F491" s="211"/>
      <c r="G491" s="211"/>
      <c r="H491" s="211"/>
      <c r="I491" s="211"/>
      <c r="J491" s="211"/>
      <c r="K491" s="211"/>
      <c r="L491" s="211"/>
      <c r="M491" s="211"/>
      <c r="N491" s="211"/>
      <c r="O491" s="211"/>
      <c r="P491" s="211"/>
      <c r="Q491" s="211"/>
      <c r="R491" s="211"/>
      <c r="S491" s="211"/>
      <c r="T491" s="211"/>
      <c r="U491" s="211"/>
      <c r="V491" s="211"/>
      <c r="W491" s="211"/>
      <c r="X491" s="211"/>
      <c r="Y491" s="211"/>
      <c r="Z491" s="211"/>
    </row>
    <row r="492" spans="1:26" ht="15.75" customHeight="1">
      <c r="A492" s="211"/>
      <c r="B492" s="211"/>
      <c r="C492" s="211"/>
      <c r="D492" s="211"/>
      <c r="E492" s="211"/>
      <c r="F492" s="211"/>
      <c r="G492" s="211"/>
      <c r="H492" s="211"/>
      <c r="I492" s="211"/>
      <c r="J492" s="211"/>
      <c r="K492" s="211"/>
      <c r="L492" s="211"/>
      <c r="M492" s="211"/>
      <c r="N492" s="211"/>
      <c r="O492" s="211"/>
      <c r="P492" s="211"/>
      <c r="Q492" s="211"/>
      <c r="R492" s="211"/>
      <c r="S492" s="211"/>
      <c r="T492" s="211"/>
      <c r="U492" s="211"/>
      <c r="V492" s="211"/>
      <c r="W492" s="211"/>
      <c r="X492" s="211"/>
      <c r="Y492" s="211"/>
      <c r="Z492" s="211"/>
    </row>
    <row r="493" spans="1:26" ht="15.75" customHeight="1">
      <c r="A493" s="211"/>
      <c r="B493" s="211"/>
      <c r="C493" s="211"/>
      <c r="D493" s="211"/>
      <c r="E493" s="211"/>
      <c r="F493" s="211"/>
      <c r="G493" s="211"/>
      <c r="H493" s="211"/>
      <c r="I493" s="211"/>
      <c r="J493" s="211"/>
      <c r="K493" s="211"/>
      <c r="L493" s="211"/>
      <c r="M493" s="211"/>
      <c r="N493" s="211"/>
      <c r="O493" s="211"/>
      <c r="P493" s="211"/>
      <c r="Q493" s="211"/>
      <c r="R493" s="211"/>
      <c r="S493" s="211"/>
      <c r="T493" s="211"/>
      <c r="U493" s="211"/>
      <c r="V493" s="211"/>
      <c r="W493" s="211"/>
      <c r="X493" s="211"/>
      <c r="Y493" s="211"/>
      <c r="Z493" s="211"/>
    </row>
    <row r="494" spans="1:26" ht="15.75" customHeight="1">
      <c r="A494" s="211"/>
      <c r="B494" s="211"/>
      <c r="C494" s="211"/>
      <c r="D494" s="211"/>
      <c r="E494" s="211"/>
      <c r="F494" s="211"/>
      <c r="G494" s="211"/>
      <c r="H494" s="211"/>
      <c r="I494" s="211"/>
      <c r="J494" s="211"/>
      <c r="K494" s="211"/>
      <c r="L494" s="211"/>
      <c r="M494" s="211"/>
      <c r="N494" s="211"/>
      <c r="O494" s="211"/>
      <c r="P494" s="211"/>
      <c r="Q494" s="211"/>
      <c r="R494" s="211"/>
      <c r="S494" s="211"/>
      <c r="T494" s="211"/>
      <c r="U494" s="211"/>
      <c r="V494" s="211"/>
      <c r="W494" s="211"/>
      <c r="X494" s="211"/>
      <c r="Y494" s="211"/>
      <c r="Z494" s="211"/>
    </row>
    <row r="495" spans="1:26" ht="15.75" customHeight="1">
      <c r="A495" s="211"/>
      <c r="B495" s="211"/>
      <c r="C495" s="211"/>
      <c r="D495" s="211"/>
      <c r="E495" s="211"/>
      <c r="F495" s="211"/>
      <c r="G495" s="211"/>
      <c r="H495" s="211"/>
      <c r="I495" s="211"/>
      <c r="J495" s="211"/>
      <c r="K495" s="211"/>
      <c r="L495" s="211"/>
      <c r="M495" s="211"/>
      <c r="N495" s="211"/>
      <c r="O495" s="211"/>
      <c r="P495" s="211"/>
      <c r="Q495" s="211"/>
      <c r="R495" s="211"/>
      <c r="S495" s="211"/>
      <c r="T495" s="211"/>
      <c r="U495" s="211"/>
      <c r="V495" s="211"/>
      <c r="W495" s="211"/>
      <c r="X495" s="211"/>
      <c r="Y495" s="211"/>
      <c r="Z495" s="211"/>
    </row>
    <row r="496" spans="1:26" ht="15.75" customHeight="1">
      <c r="A496" s="211"/>
      <c r="B496" s="211"/>
      <c r="C496" s="211"/>
      <c r="D496" s="211"/>
      <c r="E496" s="211"/>
      <c r="F496" s="211"/>
      <c r="G496" s="211"/>
      <c r="H496" s="211"/>
      <c r="I496" s="211"/>
      <c r="J496" s="211"/>
      <c r="K496" s="211"/>
      <c r="L496" s="211"/>
      <c r="M496" s="211"/>
      <c r="N496" s="211"/>
      <c r="O496" s="211"/>
      <c r="P496" s="211"/>
      <c r="Q496" s="211"/>
      <c r="R496" s="211"/>
      <c r="S496" s="211"/>
      <c r="T496" s="211"/>
      <c r="U496" s="211"/>
      <c r="V496" s="211"/>
      <c r="W496" s="211"/>
      <c r="X496" s="211"/>
      <c r="Y496" s="211"/>
      <c r="Z496" s="211"/>
    </row>
    <row r="497" spans="1:26" ht="15.75" customHeight="1">
      <c r="A497" s="211"/>
      <c r="B497" s="211"/>
      <c r="C497" s="211"/>
      <c r="D497" s="211"/>
      <c r="E497" s="211"/>
      <c r="F497" s="211"/>
      <c r="G497" s="211"/>
      <c r="H497" s="211"/>
      <c r="I497" s="211"/>
      <c r="J497" s="211"/>
      <c r="K497" s="211"/>
      <c r="L497" s="211"/>
      <c r="M497" s="211"/>
      <c r="N497" s="211"/>
      <c r="O497" s="211"/>
      <c r="P497" s="211"/>
      <c r="Q497" s="211"/>
      <c r="R497" s="211"/>
      <c r="S497" s="211"/>
      <c r="T497" s="211"/>
      <c r="U497" s="211"/>
      <c r="V497" s="211"/>
      <c r="W497" s="211"/>
      <c r="X497" s="211"/>
      <c r="Y497" s="211"/>
      <c r="Z497" s="211"/>
    </row>
    <row r="498" spans="1:26" ht="15.75" customHeight="1">
      <c r="A498" s="211"/>
      <c r="B498" s="211"/>
      <c r="C498" s="211"/>
      <c r="D498" s="211"/>
      <c r="E498" s="211"/>
      <c r="F498" s="211"/>
      <c r="G498" s="211"/>
      <c r="H498" s="211"/>
      <c r="I498" s="211"/>
      <c r="J498" s="211"/>
      <c r="K498" s="211"/>
      <c r="L498" s="211"/>
      <c r="M498" s="211"/>
      <c r="N498" s="211"/>
      <c r="O498" s="211"/>
      <c r="P498" s="211"/>
      <c r="Q498" s="211"/>
      <c r="R498" s="211"/>
      <c r="S498" s="211"/>
      <c r="T498" s="211"/>
      <c r="U498" s="211"/>
      <c r="V498" s="211"/>
      <c r="W498" s="211"/>
      <c r="X498" s="211"/>
      <c r="Y498" s="211"/>
      <c r="Z498" s="211"/>
    </row>
    <row r="499" spans="1:26" ht="15.75" customHeight="1">
      <c r="A499" s="211"/>
      <c r="B499" s="211"/>
      <c r="C499" s="211"/>
      <c r="D499" s="211"/>
      <c r="E499" s="211"/>
      <c r="F499" s="211"/>
      <c r="G499" s="211"/>
      <c r="H499" s="211"/>
      <c r="I499" s="211"/>
      <c r="J499" s="211"/>
      <c r="K499" s="211"/>
      <c r="L499" s="211"/>
      <c r="M499" s="211"/>
      <c r="N499" s="211"/>
      <c r="O499" s="211"/>
      <c r="P499" s="211"/>
      <c r="Q499" s="211"/>
      <c r="R499" s="211"/>
      <c r="S499" s="211"/>
      <c r="T499" s="211"/>
      <c r="U499" s="211"/>
      <c r="V499" s="211"/>
      <c r="W499" s="211"/>
      <c r="X499" s="211"/>
      <c r="Y499" s="211"/>
      <c r="Z499" s="211"/>
    </row>
    <row r="500" spans="1:26" ht="15.75" customHeight="1">
      <c r="A500" s="211"/>
      <c r="B500" s="211"/>
      <c r="C500" s="211"/>
      <c r="D500" s="211"/>
      <c r="E500" s="211"/>
      <c r="F500" s="211"/>
      <c r="G500" s="211"/>
      <c r="H500" s="211"/>
      <c r="I500" s="211"/>
      <c r="J500" s="211"/>
      <c r="K500" s="211"/>
      <c r="L500" s="211"/>
      <c r="M500" s="211"/>
      <c r="N500" s="211"/>
      <c r="O500" s="211"/>
      <c r="P500" s="211"/>
      <c r="Q500" s="211"/>
      <c r="R500" s="211"/>
      <c r="S500" s="211"/>
      <c r="T500" s="211"/>
      <c r="U500" s="211"/>
      <c r="V500" s="211"/>
      <c r="W500" s="211"/>
      <c r="X500" s="211"/>
      <c r="Y500" s="211"/>
      <c r="Z500" s="211"/>
    </row>
    <row r="501" spans="1:26" ht="15.75" customHeight="1">
      <c r="A501" s="211"/>
      <c r="B501" s="211"/>
      <c r="C501" s="211"/>
      <c r="D501" s="211"/>
      <c r="E501" s="211"/>
      <c r="F501" s="211"/>
      <c r="G501" s="211"/>
      <c r="H501" s="211"/>
      <c r="I501" s="211"/>
      <c r="J501" s="211"/>
      <c r="K501" s="211"/>
      <c r="L501" s="211"/>
      <c r="M501" s="211"/>
      <c r="N501" s="211"/>
      <c r="O501" s="211"/>
      <c r="P501" s="211"/>
      <c r="Q501" s="211"/>
      <c r="R501" s="211"/>
      <c r="S501" s="211"/>
      <c r="T501" s="211"/>
      <c r="U501" s="211"/>
      <c r="V501" s="211"/>
      <c r="W501" s="211"/>
      <c r="X501" s="211"/>
      <c r="Y501" s="211"/>
      <c r="Z501" s="211"/>
    </row>
    <row r="502" spans="1:26" ht="15.75" customHeight="1">
      <c r="A502" s="211"/>
      <c r="B502" s="211"/>
      <c r="C502" s="211"/>
      <c r="D502" s="211"/>
      <c r="E502" s="211"/>
      <c r="F502" s="211"/>
      <c r="G502" s="211"/>
      <c r="H502" s="211"/>
      <c r="I502" s="211"/>
      <c r="J502" s="211"/>
      <c r="K502" s="211"/>
      <c r="L502" s="211"/>
      <c r="M502" s="211"/>
      <c r="N502" s="211"/>
      <c r="O502" s="211"/>
      <c r="P502" s="211"/>
      <c r="Q502" s="211"/>
      <c r="R502" s="211"/>
      <c r="S502" s="211"/>
      <c r="T502" s="211"/>
      <c r="U502" s="211"/>
      <c r="V502" s="211"/>
      <c r="W502" s="211"/>
      <c r="X502" s="211"/>
      <c r="Y502" s="211"/>
      <c r="Z502" s="211"/>
    </row>
    <row r="503" spans="1:26" ht="15.75" customHeight="1">
      <c r="A503" s="211"/>
      <c r="B503" s="211"/>
      <c r="C503" s="211"/>
      <c r="D503" s="211"/>
      <c r="E503" s="211"/>
      <c r="F503" s="211"/>
      <c r="G503" s="211"/>
      <c r="H503" s="211"/>
      <c r="I503" s="211"/>
      <c r="J503" s="211"/>
      <c r="K503" s="211"/>
      <c r="L503" s="211"/>
      <c r="M503" s="211"/>
      <c r="N503" s="211"/>
      <c r="O503" s="211"/>
      <c r="P503" s="211"/>
      <c r="Q503" s="211"/>
      <c r="R503" s="211"/>
      <c r="S503" s="211"/>
      <c r="T503" s="211"/>
      <c r="U503" s="211"/>
      <c r="V503" s="211"/>
      <c r="W503" s="211"/>
      <c r="X503" s="211"/>
      <c r="Y503" s="211"/>
      <c r="Z503" s="211"/>
    </row>
    <row r="504" spans="1:26" ht="15.75" customHeight="1">
      <c r="A504" s="211"/>
      <c r="B504" s="211"/>
      <c r="C504" s="211"/>
      <c r="D504" s="211"/>
      <c r="E504" s="211"/>
      <c r="F504" s="211"/>
      <c r="G504" s="211"/>
      <c r="H504" s="211"/>
      <c r="I504" s="211"/>
      <c r="J504" s="211"/>
      <c r="K504" s="211"/>
      <c r="L504" s="211"/>
      <c r="M504" s="211"/>
      <c r="N504" s="211"/>
      <c r="O504" s="211"/>
      <c r="P504" s="211"/>
      <c r="Q504" s="211"/>
      <c r="R504" s="211"/>
      <c r="S504" s="211"/>
      <c r="T504" s="211"/>
      <c r="U504" s="211"/>
      <c r="V504" s="211"/>
      <c r="W504" s="211"/>
      <c r="X504" s="211"/>
      <c r="Y504" s="211"/>
      <c r="Z504" s="211"/>
    </row>
    <row r="505" spans="1:26" ht="15.75" customHeight="1">
      <c r="A505" s="211"/>
      <c r="B505" s="211"/>
      <c r="C505" s="211"/>
      <c r="D505" s="211"/>
      <c r="E505" s="211"/>
      <c r="F505" s="211"/>
      <c r="G505" s="211"/>
      <c r="H505" s="211"/>
      <c r="I505" s="211"/>
      <c r="J505" s="211"/>
      <c r="K505" s="211"/>
      <c r="L505" s="211"/>
      <c r="M505" s="211"/>
      <c r="N505" s="211"/>
      <c r="O505" s="211"/>
      <c r="P505" s="211"/>
      <c r="Q505" s="211"/>
      <c r="R505" s="211"/>
      <c r="S505" s="211"/>
      <c r="T505" s="211"/>
      <c r="U505" s="211"/>
      <c r="V505" s="211"/>
      <c r="W505" s="211"/>
      <c r="X505" s="211"/>
      <c r="Y505" s="211"/>
      <c r="Z505" s="211"/>
    </row>
    <row r="506" spans="1:26" ht="15.75" customHeight="1">
      <c r="A506" s="211"/>
      <c r="B506" s="211"/>
      <c r="C506" s="211"/>
      <c r="D506" s="211"/>
      <c r="E506" s="211"/>
      <c r="F506" s="211"/>
      <c r="G506" s="211"/>
      <c r="H506" s="211"/>
      <c r="I506" s="211"/>
      <c r="J506" s="211"/>
      <c r="K506" s="211"/>
      <c r="L506" s="211"/>
      <c r="M506" s="211"/>
      <c r="N506" s="211"/>
      <c r="O506" s="211"/>
      <c r="P506" s="211"/>
      <c r="Q506" s="211"/>
      <c r="R506" s="211"/>
      <c r="S506" s="211"/>
      <c r="T506" s="211"/>
      <c r="U506" s="211"/>
      <c r="V506" s="211"/>
      <c r="W506" s="211"/>
      <c r="X506" s="211"/>
      <c r="Y506" s="211"/>
      <c r="Z506" s="211"/>
    </row>
    <row r="507" spans="1:26" ht="15.75" customHeight="1">
      <c r="A507" s="211"/>
      <c r="B507" s="211"/>
      <c r="C507" s="211"/>
      <c r="D507" s="211"/>
      <c r="E507" s="211"/>
      <c r="F507" s="211"/>
      <c r="G507" s="211"/>
      <c r="H507" s="211"/>
      <c r="I507" s="211"/>
      <c r="J507" s="211"/>
      <c r="K507" s="211"/>
      <c r="L507" s="211"/>
      <c r="M507" s="211"/>
      <c r="N507" s="211"/>
      <c r="O507" s="211"/>
      <c r="P507" s="211"/>
      <c r="Q507" s="211"/>
      <c r="R507" s="211"/>
      <c r="S507" s="211"/>
      <c r="T507" s="211"/>
      <c r="U507" s="211"/>
      <c r="V507" s="211"/>
      <c r="W507" s="211"/>
      <c r="X507" s="211"/>
      <c r="Y507" s="211"/>
      <c r="Z507" s="211"/>
    </row>
    <row r="508" spans="1:26" ht="15.75" customHeight="1">
      <c r="A508" s="211"/>
      <c r="B508" s="211"/>
      <c r="C508" s="211"/>
      <c r="D508" s="211"/>
      <c r="E508" s="211"/>
      <c r="F508" s="211"/>
      <c r="G508" s="211"/>
      <c r="H508" s="211"/>
      <c r="I508" s="211"/>
      <c r="J508" s="211"/>
      <c r="K508" s="211"/>
      <c r="L508" s="211"/>
      <c r="M508" s="211"/>
      <c r="N508" s="211"/>
      <c r="O508" s="211"/>
      <c r="P508" s="211"/>
      <c r="Q508" s="211"/>
      <c r="R508" s="211"/>
      <c r="S508" s="211"/>
      <c r="T508" s="211"/>
      <c r="U508" s="211"/>
      <c r="V508" s="211"/>
      <c r="W508" s="211"/>
      <c r="X508" s="211"/>
      <c r="Y508" s="211"/>
      <c r="Z508" s="211"/>
    </row>
    <row r="509" spans="1:26" ht="15.75" customHeight="1">
      <c r="A509" s="211"/>
      <c r="B509" s="211"/>
      <c r="C509" s="211"/>
      <c r="D509" s="211"/>
      <c r="E509" s="211"/>
      <c r="F509" s="211"/>
      <c r="G509" s="211"/>
      <c r="H509" s="211"/>
      <c r="I509" s="211"/>
      <c r="J509" s="211"/>
      <c r="K509" s="211"/>
      <c r="L509" s="211"/>
      <c r="M509" s="211"/>
      <c r="N509" s="211"/>
      <c r="O509" s="211"/>
      <c r="P509" s="211"/>
      <c r="Q509" s="211"/>
      <c r="R509" s="211"/>
      <c r="S509" s="211"/>
      <c r="T509" s="211"/>
      <c r="U509" s="211"/>
      <c r="V509" s="211"/>
      <c r="W509" s="211"/>
      <c r="X509" s="211"/>
      <c r="Y509" s="211"/>
      <c r="Z509" s="211"/>
    </row>
    <row r="510" spans="1:26" ht="15.75" customHeight="1">
      <c r="A510" s="211"/>
      <c r="B510" s="211"/>
      <c r="C510" s="211"/>
      <c r="D510" s="211"/>
      <c r="E510" s="211"/>
      <c r="F510" s="211"/>
      <c r="G510" s="211"/>
      <c r="H510" s="211"/>
      <c r="I510" s="211"/>
      <c r="J510" s="211"/>
      <c r="K510" s="211"/>
      <c r="L510" s="211"/>
      <c r="M510" s="211"/>
      <c r="N510" s="211"/>
      <c r="O510" s="211"/>
      <c r="P510" s="211"/>
      <c r="Q510" s="211"/>
      <c r="R510" s="211"/>
      <c r="S510" s="211"/>
      <c r="T510" s="211"/>
      <c r="U510" s="211"/>
      <c r="V510" s="211"/>
      <c r="W510" s="211"/>
      <c r="X510" s="211"/>
      <c r="Y510" s="211"/>
      <c r="Z510" s="211"/>
    </row>
    <row r="511" spans="1:26" ht="15.75" customHeight="1">
      <c r="A511" s="211"/>
      <c r="B511" s="211"/>
      <c r="C511" s="211"/>
      <c r="D511" s="211"/>
      <c r="E511" s="211"/>
      <c r="F511" s="211"/>
      <c r="G511" s="211"/>
      <c r="H511" s="211"/>
      <c r="I511" s="211"/>
      <c r="J511" s="211"/>
      <c r="K511" s="211"/>
      <c r="L511" s="211"/>
      <c r="M511" s="211"/>
      <c r="N511" s="211"/>
      <c r="O511" s="211"/>
      <c r="P511" s="211"/>
      <c r="Q511" s="211"/>
      <c r="R511" s="211"/>
      <c r="S511" s="211"/>
      <c r="T511" s="211"/>
      <c r="U511" s="211"/>
      <c r="V511" s="211"/>
      <c r="W511" s="211"/>
      <c r="X511" s="211"/>
      <c r="Y511" s="211"/>
      <c r="Z511" s="211"/>
    </row>
    <row r="512" spans="1:26" ht="15.75" customHeight="1">
      <c r="A512" s="211"/>
      <c r="B512" s="211"/>
      <c r="C512" s="211"/>
      <c r="D512" s="211"/>
      <c r="E512" s="211"/>
      <c r="F512" s="211"/>
      <c r="G512" s="211"/>
      <c r="H512" s="211"/>
      <c r="I512" s="211"/>
      <c r="J512" s="211"/>
      <c r="K512" s="211"/>
      <c r="L512" s="211"/>
      <c r="M512" s="211"/>
      <c r="N512" s="211"/>
      <c r="O512" s="211"/>
      <c r="P512" s="211"/>
      <c r="Q512" s="211"/>
      <c r="R512" s="211"/>
      <c r="S512" s="211"/>
      <c r="T512" s="211"/>
      <c r="U512" s="211"/>
      <c r="V512" s="211"/>
      <c r="W512" s="211"/>
      <c r="X512" s="211"/>
      <c r="Y512" s="211"/>
      <c r="Z512" s="211"/>
    </row>
    <row r="513" spans="1:26" ht="15.75" customHeight="1">
      <c r="A513" s="211"/>
      <c r="B513" s="211"/>
      <c r="C513" s="211"/>
      <c r="D513" s="211"/>
      <c r="E513" s="211"/>
      <c r="F513" s="211"/>
      <c r="G513" s="211"/>
      <c r="H513" s="211"/>
      <c r="I513" s="211"/>
      <c r="J513" s="211"/>
      <c r="K513" s="211"/>
      <c r="L513" s="211"/>
      <c r="M513" s="211"/>
      <c r="N513" s="211"/>
      <c r="O513" s="211"/>
      <c r="P513" s="211"/>
      <c r="Q513" s="211"/>
      <c r="R513" s="211"/>
      <c r="S513" s="211"/>
      <c r="T513" s="211"/>
      <c r="U513" s="211"/>
      <c r="V513" s="211"/>
      <c r="W513" s="211"/>
      <c r="X513" s="211"/>
      <c r="Y513" s="211"/>
      <c r="Z513" s="211"/>
    </row>
    <row r="514" spans="1:26" ht="15.75" customHeight="1">
      <c r="A514" s="211"/>
      <c r="B514" s="211"/>
      <c r="C514" s="211"/>
      <c r="D514" s="211"/>
      <c r="E514" s="211"/>
      <c r="F514" s="211"/>
      <c r="G514" s="211"/>
      <c r="H514" s="211"/>
      <c r="I514" s="211"/>
      <c r="J514" s="211"/>
      <c r="K514" s="211"/>
      <c r="L514" s="211"/>
      <c r="M514" s="211"/>
      <c r="N514" s="211"/>
      <c r="O514" s="211"/>
      <c r="P514" s="211"/>
      <c r="Q514" s="211"/>
      <c r="R514" s="211"/>
      <c r="S514" s="211"/>
      <c r="T514" s="211"/>
      <c r="U514" s="211"/>
      <c r="V514" s="211"/>
      <c r="W514" s="211"/>
      <c r="X514" s="211"/>
      <c r="Y514" s="211"/>
      <c r="Z514" s="211"/>
    </row>
    <row r="515" spans="1:26" ht="15.75" customHeight="1">
      <c r="A515" s="211"/>
      <c r="B515" s="211"/>
      <c r="C515" s="211"/>
      <c r="D515" s="211"/>
      <c r="E515" s="211"/>
      <c r="F515" s="211"/>
      <c r="G515" s="211"/>
      <c r="H515" s="211"/>
      <c r="I515" s="211"/>
      <c r="J515" s="211"/>
      <c r="K515" s="211"/>
      <c r="L515" s="211"/>
      <c r="M515" s="211"/>
      <c r="N515" s="211"/>
      <c r="O515" s="211"/>
      <c r="P515" s="211"/>
      <c r="Q515" s="211"/>
      <c r="R515" s="211"/>
      <c r="S515" s="211"/>
      <c r="T515" s="211"/>
      <c r="U515" s="211"/>
      <c r="V515" s="211"/>
      <c r="W515" s="211"/>
      <c r="X515" s="211"/>
      <c r="Y515" s="211"/>
      <c r="Z515" s="211"/>
    </row>
    <row r="516" spans="1:26" ht="15.75" customHeight="1">
      <c r="A516" s="211"/>
      <c r="B516" s="211"/>
      <c r="C516" s="211"/>
      <c r="D516" s="211"/>
      <c r="E516" s="211"/>
      <c r="F516" s="211"/>
      <c r="G516" s="211"/>
      <c r="H516" s="211"/>
      <c r="I516" s="211"/>
      <c r="J516" s="211"/>
      <c r="K516" s="211"/>
      <c r="L516" s="211"/>
      <c r="M516" s="211"/>
      <c r="N516" s="211"/>
      <c r="O516" s="211"/>
      <c r="P516" s="211"/>
      <c r="Q516" s="211"/>
      <c r="R516" s="211"/>
      <c r="S516" s="211"/>
      <c r="T516" s="211"/>
      <c r="U516" s="211"/>
      <c r="V516" s="211"/>
      <c r="W516" s="211"/>
      <c r="X516" s="211"/>
      <c r="Y516" s="211"/>
      <c r="Z516" s="211"/>
    </row>
    <row r="517" spans="1:26" ht="15.75" customHeight="1">
      <c r="A517" s="211"/>
      <c r="B517" s="211"/>
      <c r="C517" s="211"/>
      <c r="D517" s="211"/>
      <c r="E517" s="211"/>
      <c r="F517" s="211"/>
      <c r="G517" s="211"/>
      <c r="H517" s="211"/>
      <c r="I517" s="211"/>
      <c r="J517" s="211"/>
      <c r="K517" s="211"/>
      <c r="L517" s="211"/>
      <c r="M517" s="211"/>
      <c r="N517" s="211"/>
      <c r="O517" s="211"/>
      <c r="P517" s="211"/>
      <c r="Q517" s="211"/>
      <c r="R517" s="211"/>
      <c r="S517" s="211"/>
      <c r="T517" s="211"/>
      <c r="U517" s="211"/>
      <c r="V517" s="211"/>
      <c r="W517" s="211"/>
      <c r="X517" s="211"/>
      <c r="Y517" s="211"/>
      <c r="Z517" s="211"/>
    </row>
    <row r="518" spans="1:26" ht="15.75" customHeight="1">
      <c r="A518" s="211"/>
      <c r="B518" s="211"/>
      <c r="C518" s="211"/>
      <c r="D518" s="211"/>
      <c r="E518" s="211"/>
      <c r="F518" s="211"/>
      <c r="G518" s="211"/>
      <c r="H518" s="211"/>
      <c r="I518" s="211"/>
      <c r="J518" s="211"/>
      <c r="K518" s="211"/>
      <c r="L518" s="211"/>
      <c r="M518" s="211"/>
      <c r="N518" s="211"/>
      <c r="O518" s="211"/>
      <c r="P518" s="211"/>
      <c r="Q518" s="211"/>
      <c r="R518" s="211"/>
      <c r="S518" s="211"/>
      <c r="T518" s="211"/>
      <c r="U518" s="211"/>
      <c r="V518" s="211"/>
      <c r="W518" s="211"/>
      <c r="X518" s="211"/>
      <c r="Y518" s="211"/>
      <c r="Z518" s="211"/>
    </row>
    <row r="519" spans="1:26" ht="15.75" customHeight="1">
      <c r="A519" s="211"/>
      <c r="B519" s="211"/>
      <c r="C519" s="211"/>
      <c r="D519" s="211"/>
      <c r="E519" s="211"/>
      <c r="F519" s="211"/>
      <c r="G519" s="211"/>
      <c r="H519" s="211"/>
      <c r="I519" s="211"/>
      <c r="J519" s="211"/>
      <c r="K519" s="211"/>
      <c r="L519" s="211"/>
      <c r="M519" s="211"/>
      <c r="N519" s="211"/>
      <c r="O519" s="211"/>
      <c r="P519" s="211"/>
      <c r="Q519" s="211"/>
      <c r="R519" s="211"/>
      <c r="S519" s="211"/>
      <c r="T519" s="211"/>
      <c r="U519" s="211"/>
      <c r="V519" s="211"/>
      <c r="W519" s="211"/>
      <c r="X519" s="211"/>
      <c r="Y519" s="211"/>
      <c r="Z519" s="211"/>
    </row>
    <row r="520" spans="1:26" ht="15.75" customHeight="1">
      <c r="A520" s="211"/>
      <c r="B520" s="211"/>
      <c r="C520" s="211"/>
      <c r="D520" s="211"/>
      <c r="E520" s="211"/>
      <c r="F520" s="211"/>
      <c r="G520" s="211"/>
      <c r="H520" s="211"/>
      <c r="I520" s="211"/>
      <c r="J520" s="211"/>
      <c r="K520" s="211"/>
      <c r="L520" s="211"/>
      <c r="M520" s="211"/>
      <c r="N520" s="211"/>
      <c r="O520" s="211"/>
      <c r="P520" s="211"/>
      <c r="Q520" s="211"/>
      <c r="R520" s="211"/>
      <c r="S520" s="211"/>
      <c r="T520" s="211"/>
      <c r="U520" s="211"/>
      <c r="V520" s="211"/>
      <c r="W520" s="211"/>
      <c r="X520" s="211"/>
      <c r="Y520" s="211"/>
      <c r="Z520" s="211"/>
    </row>
    <row r="521" spans="1:26" ht="15.75" customHeight="1">
      <c r="A521" s="211"/>
      <c r="B521" s="211"/>
      <c r="C521" s="211"/>
      <c r="D521" s="211"/>
      <c r="E521" s="211"/>
      <c r="F521" s="211"/>
      <c r="G521" s="211"/>
      <c r="H521" s="211"/>
      <c r="I521" s="211"/>
      <c r="J521" s="211"/>
      <c r="K521" s="211"/>
      <c r="L521" s="211"/>
      <c r="M521" s="211"/>
      <c r="N521" s="211"/>
      <c r="O521" s="211"/>
      <c r="P521" s="211"/>
      <c r="Q521" s="211"/>
      <c r="R521" s="211"/>
      <c r="S521" s="211"/>
      <c r="T521" s="211"/>
      <c r="U521" s="211"/>
      <c r="V521" s="211"/>
      <c r="W521" s="211"/>
      <c r="X521" s="211"/>
      <c r="Y521" s="211"/>
      <c r="Z521" s="211"/>
    </row>
    <row r="522" spans="1:26" ht="15.75" customHeight="1">
      <c r="A522" s="211"/>
      <c r="B522" s="211"/>
      <c r="C522" s="211"/>
      <c r="D522" s="211"/>
      <c r="E522" s="211"/>
      <c r="F522" s="211"/>
      <c r="G522" s="211"/>
      <c r="H522" s="211"/>
      <c r="I522" s="211"/>
      <c r="J522" s="211"/>
      <c r="K522" s="211"/>
      <c r="L522" s="211"/>
      <c r="M522" s="211"/>
      <c r="N522" s="211"/>
      <c r="O522" s="211"/>
      <c r="P522" s="211"/>
      <c r="Q522" s="211"/>
      <c r="R522" s="211"/>
      <c r="S522" s="211"/>
      <c r="T522" s="211"/>
      <c r="U522" s="211"/>
      <c r="V522" s="211"/>
      <c r="W522" s="211"/>
      <c r="X522" s="211"/>
      <c r="Y522" s="211"/>
      <c r="Z522" s="211"/>
    </row>
    <row r="523" spans="1:26" ht="15.75" customHeight="1">
      <c r="A523" s="211"/>
      <c r="B523" s="211"/>
      <c r="C523" s="211"/>
      <c r="D523" s="211"/>
      <c r="E523" s="211"/>
      <c r="F523" s="211"/>
      <c r="G523" s="211"/>
      <c r="H523" s="211"/>
      <c r="I523" s="211"/>
      <c r="J523" s="211"/>
      <c r="K523" s="211"/>
      <c r="L523" s="211"/>
      <c r="M523" s="211"/>
      <c r="N523" s="211"/>
      <c r="O523" s="211"/>
      <c r="P523" s="211"/>
      <c r="Q523" s="211"/>
      <c r="R523" s="211"/>
      <c r="S523" s="211"/>
      <c r="T523" s="211"/>
      <c r="U523" s="211"/>
      <c r="V523" s="211"/>
      <c r="W523" s="211"/>
      <c r="X523" s="211"/>
      <c r="Y523" s="211"/>
      <c r="Z523" s="211"/>
    </row>
    <row r="524" spans="1:26" ht="15.75" customHeight="1">
      <c r="A524" s="211"/>
      <c r="B524" s="211"/>
      <c r="C524" s="211"/>
      <c r="D524" s="211"/>
      <c r="E524" s="211"/>
      <c r="F524" s="211"/>
      <c r="G524" s="211"/>
      <c r="H524" s="211"/>
      <c r="I524" s="211"/>
      <c r="J524" s="211"/>
      <c r="K524" s="211"/>
      <c r="L524" s="211"/>
      <c r="M524" s="211"/>
      <c r="N524" s="211"/>
      <c r="O524" s="211"/>
      <c r="P524" s="211"/>
      <c r="Q524" s="211"/>
      <c r="R524" s="211"/>
      <c r="S524" s="211"/>
      <c r="T524" s="211"/>
      <c r="U524" s="211"/>
      <c r="V524" s="211"/>
      <c r="W524" s="211"/>
      <c r="X524" s="211"/>
      <c r="Y524" s="211"/>
      <c r="Z524" s="211"/>
    </row>
    <row r="525" spans="1:26" ht="15.75" customHeight="1">
      <c r="A525" s="211"/>
      <c r="B525" s="211"/>
      <c r="C525" s="211"/>
      <c r="D525" s="211"/>
      <c r="E525" s="211"/>
      <c r="F525" s="211"/>
      <c r="G525" s="211"/>
      <c r="H525" s="211"/>
      <c r="I525" s="211"/>
      <c r="J525" s="211"/>
      <c r="K525" s="211"/>
      <c r="L525" s="211"/>
      <c r="M525" s="211"/>
      <c r="N525" s="211"/>
      <c r="O525" s="211"/>
      <c r="P525" s="211"/>
      <c r="Q525" s="211"/>
      <c r="R525" s="211"/>
      <c r="S525" s="211"/>
      <c r="T525" s="211"/>
      <c r="U525" s="211"/>
      <c r="V525" s="211"/>
      <c r="W525" s="211"/>
      <c r="X525" s="211"/>
      <c r="Y525" s="211"/>
      <c r="Z525" s="211"/>
    </row>
    <row r="526" spans="1:26" ht="15.75" customHeight="1">
      <c r="A526" s="211"/>
      <c r="B526" s="211"/>
      <c r="C526" s="211"/>
      <c r="D526" s="211"/>
      <c r="E526" s="211"/>
      <c r="F526" s="211"/>
      <c r="G526" s="211"/>
      <c r="H526" s="211"/>
      <c r="I526" s="211"/>
      <c r="J526" s="211"/>
      <c r="K526" s="211"/>
      <c r="L526" s="211"/>
      <c r="M526" s="211"/>
      <c r="N526" s="211"/>
      <c r="O526" s="211"/>
      <c r="P526" s="211"/>
      <c r="Q526" s="211"/>
      <c r="R526" s="211"/>
      <c r="S526" s="211"/>
      <c r="T526" s="211"/>
      <c r="U526" s="211"/>
      <c r="V526" s="211"/>
      <c r="W526" s="211"/>
      <c r="X526" s="211"/>
      <c r="Y526" s="211"/>
      <c r="Z526" s="211"/>
    </row>
    <row r="527" spans="1:26" ht="15.75" customHeight="1">
      <c r="A527" s="211"/>
      <c r="B527" s="211"/>
      <c r="C527" s="211"/>
      <c r="D527" s="211"/>
      <c r="E527" s="211"/>
      <c r="F527" s="211"/>
      <c r="G527" s="211"/>
      <c r="H527" s="211"/>
      <c r="I527" s="211"/>
      <c r="J527" s="211"/>
      <c r="K527" s="211"/>
      <c r="L527" s="211"/>
      <c r="M527" s="211"/>
      <c r="N527" s="211"/>
      <c r="O527" s="211"/>
      <c r="P527" s="211"/>
      <c r="Q527" s="211"/>
      <c r="R527" s="211"/>
      <c r="S527" s="211"/>
      <c r="T527" s="211"/>
      <c r="U527" s="211"/>
      <c r="V527" s="211"/>
      <c r="W527" s="211"/>
      <c r="X527" s="211"/>
      <c r="Y527" s="211"/>
      <c r="Z527" s="211"/>
    </row>
    <row r="528" spans="1:26" ht="15.75" customHeight="1">
      <c r="A528" s="211"/>
      <c r="B528" s="211"/>
      <c r="C528" s="211"/>
      <c r="D528" s="211"/>
      <c r="E528" s="211"/>
      <c r="F528" s="211"/>
      <c r="G528" s="211"/>
      <c r="H528" s="211"/>
      <c r="I528" s="211"/>
      <c r="J528" s="211"/>
      <c r="K528" s="211"/>
      <c r="L528" s="211"/>
      <c r="M528" s="211"/>
      <c r="N528" s="211"/>
      <c r="O528" s="211"/>
      <c r="P528" s="211"/>
      <c r="Q528" s="211"/>
      <c r="R528" s="211"/>
      <c r="S528" s="211"/>
      <c r="T528" s="211"/>
      <c r="U528" s="211"/>
      <c r="V528" s="211"/>
      <c r="W528" s="211"/>
      <c r="X528" s="211"/>
      <c r="Y528" s="211"/>
      <c r="Z528" s="211"/>
    </row>
    <row r="529" spans="1:26" ht="15.75" customHeight="1">
      <c r="A529" s="211"/>
      <c r="B529" s="211"/>
      <c r="C529" s="211"/>
      <c r="D529" s="211"/>
      <c r="E529" s="211"/>
      <c r="F529" s="211"/>
      <c r="G529" s="211"/>
      <c r="H529" s="211"/>
      <c r="I529" s="211"/>
      <c r="J529" s="211"/>
      <c r="K529" s="211"/>
      <c r="L529" s="211"/>
      <c r="M529" s="211"/>
      <c r="N529" s="211"/>
      <c r="O529" s="211"/>
      <c r="P529" s="211"/>
      <c r="Q529" s="211"/>
      <c r="R529" s="211"/>
      <c r="S529" s="211"/>
      <c r="T529" s="211"/>
      <c r="U529" s="211"/>
      <c r="V529" s="211"/>
      <c r="W529" s="211"/>
      <c r="X529" s="211"/>
      <c r="Y529" s="211"/>
      <c r="Z529" s="211"/>
    </row>
    <row r="530" spans="1:26" ht="15.75" customHeight="1">
      <c r="A530" s="211"/>
      <c r="B530" s="211"/>
      <c r="C530" s="211"/>
      <c r="D530" s="211"/>
      <c r="E530" s="211"/>
      <c r="F530" s="211"/>
      <c r="G530" s="211"/>
      <c r="H530" s="211"/>
      <c r="I530" s="211"/>
      <c r="J530" s="211"/>
      <c r="K530" s="211"/>
      <c r="L530" s="211"/>
      <c r="M530" s="211"/>
      <c r="N530" s="211"/>
      <c r="O530" s="211"/>
      <c r="P530" s="211"/>
      <c r="Q530" s="211"/>
      <c r="R530" s="211"/>
      <c r="S530" s="211"/>
      <c r="T530" s="211"/>
      <c r="U530" s="211"/>
      <c r="V530" s="211"/>
      <c r="W530" s="211"/>
      <c r="X530" s="211"/>
      <c r="Y530" s="211"/>
      <c r="Z530" s="211"/>
    </row>
    <row r="531" spans="1:26" ht="15.75" customHeight="1">
      <c r="A531" s="211"/>
      <c r="B531" s="211"/>
      <c r="C531" s="211"/>
      <c r="D531" s="211"/>
      <c r="E531" s="211"/>
      <c r="F531" s="211"/>
      <c r="G531" s="211"/>
      <c r="H531" s="211"/>
      <c r="I531" s="211"/>
      <c r="J531" s="211"/>
      <c r="K531" s="211"/>
      <c r="L531" s="211"/>
      <c r="M531" s="211"/>
      <c r="N531" s="211"/>
      <c r="O531" s="211"/>
      <c r="P531" s="211"/>
      <c r="Q531" s="211"/>
      <c r="R531" s="211"/>
      <c r="S531" s="211"/>
      <c r="T531" s="211"/>
      <c r="U531" s="211"/>
      <c r="V531" s="211"/>
      <c r="W531" s="211"/>
      <c r="X531" s="211"/>
      <c r="Y531" s="211"/>
      <c r="Z531" s="211"/>
    </row>
    <row r="532" spans="1:26" ht="15.75" customHeight="1">
      <c r="A532" s="211"/>
      <c r="B532" s="211"/>
      <c r="C532" s="211"/>
      <c r="D532" s="211"/>
      <c r="E532" s="211"/>
      <c r="F532" s="211"/>
      <c r="G532" s="211"/>
      <c r="H532" s="211"/>
      <c r="I532" s="211"/>
      <c r="J532" s="211"/>
      <c r="K532" s="211"/>
      <c r="L532" s="211"/>
      <c r="M532" s="211"/>
      <c r="N532" s="211"/>
      <c r="O532" s="211"/>
      <c r="P532" s="211"/>
      <c r="Q532" s="211"/>
      <c r="R532" s="211"/>
      <c r="S532" s="211"/>
      <c r="T532" s="211"/>
      <c r="U532" s="211"/>
      <c r="V532" s="211"/>
      <c r="W532" s="211"/>
      <c r="X532" s="211"/>
      <c r="Y532" s="211"/>
      <c r="Z532" s="211"/>
    </row>
    <row r="533" spans="1:26" ht="15.75" customHeight="1">
      <c r="A533" s="211"/>
      <c r="B533" s="211"/>
      <c r="C533" s="211"/>
      <c r="D533" s="211"/>
      <c r="E533" s="211"/>
      <c r="F533" s="211"/>
      <c r="G533" s="211"/>
      <c r="H533" s="211"/>
      <c r="I533" s="211"/>
      <c r="J533" s="211"/>
      <c r="K533" s="211"/>
      <c r="L533" s="211"/>
      <c r="M533" s="211"/>
      <c r="N533" s="211"/>
      <c r="O533" s="211"/>
      <c r="P533" s="211"/>
      <c r="Q533" s="211"/>
      <c r="R533" s="211"/>
      <c r="S533" s="211"/>
      <c r="T533" s="211"/>
      <c r="U533" s="211"/>
      <c r="V533" s="211"/>
      <c r="W533" s="211"/>
      <c r="X533" s="211"/>
      <c r="Y533" s="211"/>
      <c r="Z533" s="211"/>
    </row>
    <row r="534" spans="1:26" ht="15.75" customHeight="1">
      <c r="A534" s="211"/>
      <c r="B534" s="211"/>
      <c r="C534" s="211"/>
      <c r="D534" s="211"/>
      <c r="E534" s="211"/>
      <c r="F534" s="211"/>
      <c r="G534" s="211"/>
      <c r="H534" s="211"/>
      <c r="I534" s="211"/>
      <c r="J534" s="211"/>
      <c r="K534" s="211"/>
      <c r="L534" s="211"/>
      <c r="M534" s="211"/>
      <c r="N534" s="211"/>
      <c r="O534" s="211"/>
      <c r="P534" s="211"/>
      <c r="Q534" s="211"/>
      <c r="R534" s="211"/>
      <c r="S534" s="211"/>
      <c r="T534" s="211"/>
      <c r="U534" s="211"/>
      <c r="V534" s="211"/>
      <c r="W534" s="211"/>
      <c r="X534" s="211"/>
      <c r="Y534" s="211"/>
      <c r="Z534" s="211"/>
    </row>
    <row r="535" spans="1:26" ht="15.75" customHeight="1">
      <c r="A535" s="211"/>
      <c r="B535" s="211"/>
      <c r="C535" s="211"/>
      <c r="D535" s="211"/>
      <c r="E535" s="211"/>
      <c r="F535" s="211"/>
      <c r="G535" s="211"/>
      <c r="H535" s="211"/>
      <c r="I535" s="211"/>
      <c r="J535" s="211"/>
      <c r="K535" s="211"/>
      <c r="L535" s="211"/>
      <c r="M535" s="211"/>
      <c r="N535" s="211"/>
      <c r="O535" s="211"/>
      <c r="P535" s="211"/>
      <c r="Q535" s="211"/>
      <c r="R535" s="211"/>
      <c r="S535" s="211"/>
      <c r="T535" s="211"/>
      <c r="U535" s="211"/>
      <c r="V535" s="211"/>
      <c r="W535" s="211"/>
      <c r="X535" s="211"/>
      <c r="Y535" s="211"/>
      <c r="Z535" s="211"/>
    </row>
    <row r="536" spans="1:26" ht="15.75" customHeight="1">
      <c r="A536" s="211"/>
      <c r="B536" s="211"/>
      <c r="C536" s="211"/>
      <c r="D536" s="211"/>
      <c r="E536" s="211"/>
      <c r="F536" s="211"/>
      <c r="G536" s="211"/>
      <c r="H536" s="211"/>
      <c r="I536" s="211"/>
      <c r="J536" s="211"/>
      <c r="K536" s="211"/>
      <c r="L536" s="211"/>
      <c r="M536" s="211"/>
      <c r="N536" s="211"/>
      <c r="O536" s="211"/>
      <c r="P536" s="211"/>
      <c r="Q536" s="211"/>
      <c r="R536" s="211"/>
      <c r="S536" s="211"/>
      <c r="T536" s="211"/>
      <c r="U536" s="211"/>
      <c r="V536" s="211"/>
      <c r="W536" s="211"/>
      <c r="X536" s="211"/>
      <c r="Y536" s="211"/>
      <c r="Z536" s="211"/>
    </row>
    <row r="537" spans="1:26" ht="15.75" customHeight="1">
      <c r="A537" s="211"/>
      <c r="B537" s="211"/>
      <c r="C537" s="211"/>
      <c r="D537" s="211"/>
      <c r="E537" s="211"/>
      <c r="F537" s="211"/>
      <c r="G537" s="211"/>
      <c r="H537" s="211"/>
      <c r="I537" s="211"/>
      <c r="J537" s="211"/>
      <c r="K537" s="211"/>
      <c r="L537" s="211"/>
      <c r="M537" s="211"/>
      <c r="N537" s="211"/>
      <c r="O537" s="211"/>
      <c r="P537" s="211"/>
      <c r="Q537" s="211"/>
      <c r="R537" s="211"/>
      <c r="S537" s="211"/>
      <c r="T537" s="211"/>
      <c r="U537" s="211"/>
      <c r="V537" s="211"/>
      <c r="W537" s="211"/>
      <c r="X537" s="211"/>
      <c r="Y537" s="211"/>
      <c r="Z537" s="211"/>
    </row>
    <row r="538" spans="1:26" ht="15.75" customHeight="1">
      <c r="A538" s="211"/>
      <c r="B538" s="211"/>
      <c r="C538" s="211"/>
      <c r="D538" s="211"/>
      <c r="E538" s="211"/>
      <c r="F538" s="211"/>
      <c r="G538" s="211"/>
      <c r="H538" s="211"/>
      <c r="I538" s="211"/>
      <c r="J538" s="211"/>
      <c r="K538" s="211"/>
      <c r="L538" s="211"/>
      <c r="M538" s="211"/>
      <c r="N538" s="211"/>
      <c r="O538" s="211"/>
      <c r="P538" s="211"/>
      <c r="Q538" s="211"/>
      <c r="R538" s="211"/>
      <c r="S538" s="211"/>
      <c r="T538" s="211"/>
      <c r="U538" s="211"/>
      <c r="V538" s="211"/>
      <c r="W538" s="211"/>
      <c r="X538" s="211"/>
      <c r="Y538" s="211"/>
      <c r="Z538" s="211"/>
    </row>
    <row r="539" spans="1:26" ht="15.75" customHeight="1">
      <c r="A539" s="211"/>
      <c r="B539" s="211"/>
      <c r="C539" s="211"/>
      <c r="D539" s="211"/>
      <c r="E539" s="211"/>
      <c r="F539" s="211"/>
      <c r="G539" s="211"/>
      <c r="H539" s="211"/>
      <c r="I539" s="211"/>
      <c r="J539" s="211"/>
      <c r="K539" s="211"/>
      <c r="L539" s="211"/>
      <c r="M539" s="211"/>
      <c r="N539" s="211"/>
      <c r="O539" s="211"/>
      <c r="P539" s="211"/>
      <c r="Q539" s="211"/>
      <c r="R539" s="211"/>
      <c r="S539" s="211"/>
      <c r="T539" s="211"/>
      <c r="U539" s="211"/>
      <c r="V539" s="211"/>
      <c r="W539" s="211"/>
      <c r="X539" s="211"/>
      <c r="Y539" s="211"/>
      <c r="Z539" s="211"/>
    </row>
    <row r="540" spans="1:26" ht="15.75" customHeight="1">
      <c r="A540" s="211"/>
      <c r="B540" s="211"/>
      <c r="C540" s="211"/>
      <c r="D540" s="211"/>
      <c r="E540" s="211"/>
      <c r="F540" s="211"/>
      <c r="G540" s="211"/>
      <c r="H540" s="211"/>
      <c r="I540" s="211"/>
      <c r="J540" s="211"/>
      <c r="K540" s="211"/>
      <c r="L540" s="211"/>
      <c r="M540" s="211"/>
      <c r="N540" s="211"/>
      <c r="O540" s="211"/>
      <c r="P540" s="211"/>
      <c r="Q540" s="211"/>
      <c r="R540" s="211"/>
      <c r="S540" s="211"/>
      <c r="T540" s="211"/>
      <c r="U540" s="211"/>
      <c r="V540" s="211"/>
      <c r="W540" s="211"/>
      <c r="X540" s="211"/>
      <c r="Y540" s="211"/>
      <c r="Z540" s="211"/>
    </row>
    <row r="541" spans="1:26" ht="15.75" customHeight="1">
      <c r="A541" s="211"/>
      <c r="B541" s="211"/>
      <c r="C541" s="211"/>
      <c r="D541" s="211"/>
      <c r="E541" s="211"/>
      <c r="F541" s="211"/>
      <c r="G541" s="211"/>
      <c r="H541" s="211"/>
      <c r="I541" s="211"/>
      <c r="J541" s="211"/>
      <c r="K541" s="211"/>
      <c r="L541" s="211"/>
      <c r="M541" s="211"/>
      <c r="N541" s="211"/>
      <c r="O541" s="211"/>
      <c r="P541" s="211"/>
      <c r="Q541" s="211"/>
      <c r="R541" s="211"/>
      <c r="S541" s="211"/>
      <c r="T541" s="211"/>
      <c r="U541" s="211"/>
      <c r="V541" s="211"/>
      <c r="W541" s="211"/>
      <c r="X541" s="211"/>
      <c r="Y541" s="211"/>
      <c r="Z541" s="211"/>
    </row>
    <row r="542" spans="1:26" ht="15.75" customHeight="1">
      <c r="A542" s="211"/>
      <c r="B542" s="211"/>
      <c r="C542" s="211"/>
      <c r="D542" s="211"/>
      <c r="E542" s="211"/>
      <c r="F542" s="211"/>
      <c r="G542" s="211"/>
      <c r="H542" s="211"/>
      <c r="I542" s="211"/>
      <c r="J542" s="211"/>
      <c r="K542" s="211"/>
      <c r="L542" s="211"/>
      <c r="M542" s="211"/>
      <c r="N542" s="211"/>
      <c r="O542" s="211"/>
      <c r="P542" s="211"/>
      <c r="Q542" s="211"/>
      <c r="R542" s="211"/>
      <c r="S542" s="211"/>
      <c r="T542" s="211"/>
      <c r="U542" s="211"/>
      <c r="V542" s="211"/>
      <c r="W542" s="211"/>
      <c r="X542" s="211"/>
      <c r="Y542" s="211"/>
      <c r="Z542" s="211"/>
    </row>
    <row r="543" spans="1:26" ht="15.75" customHeight="1">
      <c r="A543" s="211"/>
      <c r="B543" s="211"/>
      <c r="C543" s="211"/>
      <c r="D543" s="211"/>
      <c r="E543" s="211"/>
      <c r="F543" s="211"/>
      <c r="G543" s="211"/>
      <c r="H543" s="211"/>
      <c r="I543" s="211"/>
      <c r="J543" s="211"/>
      <c r="K543" s="211"/>
      <c r="L543" s="211"/>
      <c r="M543" s="211"/>
      <c r="N543" s="211"/>
      <c r="O543" s="211"/>
      <c r="P543" s="211"/>
      <c r="Q543" s="211"/>
      <c r="R543" s="211"/>
      <c r="S543" s="211"/>
      <c r="T543" s="211"/>
      <c r="U543" s="211"/>
      <c r="V543" s="211"/>
      <c r="W543" s="211"/>
      <c r="X543" s="211"/>
      <c r="Y543" s="211"/>
      <c r="Z543" s="211"/>
    </row>
    <row r="544" spans="1:26" ht="15.75" customHeight="1">
      <c r="A544" s="211"/>
      <c r="B544" s="211"/>
      <c r="C544" s="211"/>
      <c r="D544" s="211"/>
      <c r="E544" s="211"/>
      <c r="F544" s="211"/>
      <c r="G544" s="211"/>
      <c r="H544" s="211"/>
      <c r="I544" s="211"/>
      <c r="J544" s="211"/>
      <c r="K544" s="211"/>
      <c r="L544" s="211"/>
      <c r="M544" s="211"/>
      <c r="N544" s="211"/>
      <c r="O544" s="211"/>
      <c r="P544" s="211"/>
      <c r="Q544" s="211"/>
      <c r="R544" s="211"/>
      <c r="S544" s="211"/>
      <c r="T544" s="211"/>
      <c r="U544" s="211"/>
      <c r="V544" s="211"/>
      <c r="W544" s="211"/>
      <c r="X544" s="211"/>
      <c r="Y544" s="211"/>
      <c r="Z544" s="211"/>
    </row>
    <row r="545" spans="1:26" ht="15.75" customHeight="1">
      <c r="A545" s="211"/>
      <c r="B545" s="211"/>
      <c r="C545" s="211"/>
      <c r="D545" s="211"/>
      <c r="E545" s="211"/>
      <c r="F545" s="211"/>
      <c r="G545" s="211"/>
      <c r="H545" s="211"/>
      <c r="I545" s="211"/>
      <c r="J545" s="211"/>
      <c r="K545" s="211"/>
      <c r="L545" s="211"/>
      <c r="M545" s="211"/>
      <c r="N545" s="211"/>
      <c r="O545" s="211"/>
      <c r="P545" s="211"/>
      <c r="Q545" s="211"/>
      <c r="R545" s="211"/>
      <c r="S545" s="211"/>
      <c r="T545" s="211"/>
      <c r="U545" s="211"/>
      <c r="V545" s="211"/>
      <c r="W545" s="211"/>
      <c r="X545" s="211"/>
      <c r="Y545" s="211"/>
      <c r="Z545" s="211"/>
    </row>
    <row r="546" spans="1:26" ht="15.75" customHeight="1">
      <c r="A546" s="211"/>
      <c r="B546" s="211"/>
      <c r="C546" s="211"/>
      <c r="D546" s="211"/>
      <c r="E546" s="211"/>
      <c r="F546" s="211"/>
      <c r="G546" s="211"/>
      <c r="H546" s="211"/>
      <c r="I546" s="211"/>
      <c r="J546" s="211"/>
      <c r="K546" s="211"/>
      <c r="L546" s="211"/>
      <c r="M546" s="211"/>
      <c r="N546" s="211"/>
      <c r="O546" s="211"/>
      <c r="P546" s="211"/>
      <c r="Q546" s="211"/>
      <c r="R546" s="211"/>
      <c r="S546" s="211"/>
      <c r="T546" s="211"/>
      <c r="U546" s="211"/>
      <c r="V546" s="211"/>
      <c r="W546" s="211"/>
      <c r="X546" s="211"/>
      <c r="Y546" s="211"/>
      <c r="Z546" s="211"/>
    </row>
    <row r="547" spans="1:26" ht="15.75" customHeight="1">
      <c r="A547" s="211"/>
      <c r="B547" s="211"/>
      <c r="C547" s="211"/>
      <c r="D547" s="211"/>
      <c r="E547" s="211"/>
      <c r="F547" s="211"/>
      <c r="G547" s="211"/>
      <c r="H547" s="211"/>
      <c r="I547" s="211"/>
      <c r="J547" s="211"/>
      <c r="K547" s="211"/>
      <c r="L547" s="211"/>
      <c r="M547" s="211"/>
      <c r="N547" s="211"/>
      <c r="O547" s="211"/>
      <c r="P547" s="211"/>
      <c r="Q547" s="211"/>
      <c r="R547" s="211"/>
      <c r="S547" s="211"/>
      <c r="T547" s="211"/>
      <c r="U547" s="211"/>
      <c r="V547" s="211"/>
      <c r="W547" s="211"/>
      <c r="X547" s="211"/>
      <c r="Y547" s="211"/>
      <c r="Z547" s="211"/>
    </row>
    <row r="548" spans="1:26" ht="15.75" customHeight="1">
      <c r="A548" s="211"/>
      <c r="B548" s="211"/>
      <c r="C548" s="211"/>
      <c r="D548" s="211"/>
      <c r="E548" s="211"/>
      <c r="F548" s="211"/>
      <c r="G548" s="211"/>
      <c r="H548" s="211"/>
      <c r="I548" s="211"/>
      <c r="J548" s="211"/>
      <c r="K548" s="211"/>
      <c r="L548" s="211"/>
      <c r="M548" s="211"/>
      <c r="N548" s="211"/>
      <c r="O548" s="211"/>
      <c r="P548" s="211"/>
      <c r="Q548" s="211"/>
      <c r="R548" s="211"/>
      <c r="S548" s="211"/>
      <c r="T548" s="211"/>
      <c r="U548" s="211"/>
      <c r="V548" s="211"/>
      <c r="W548" s="211"/>
      <c r="X548" s="211"/>
      <c r="Y548" s="211"/>
      <c r="Z548" s="211"/>
    </row>
    <row r="549" spans="1:26" ht="15.75" customHeight="1">
      <c r="A549" s="211"/>
      <c r="B549" s="211"/>
      <c r="C549" s="211"/>
      <c r="D549" s="211"/>
      <c r="E549" s="211"/>
      <c r="F549" s="211"/>
      <c r="G549" s="211"/>
      <c r="H549" s="211"/>
      <c r="I549" s="211"/>
      <c r="J549" s="211"/>
      <c r="K549" s="211"/>
      <c r="L549" s="211"/>
      <c r="M549" s="211"/>
      <c r="N549" s="211"/>
      <c r="O549" s="211"/>
      <c r="P549" s="211"/>
      <c r="Q549" s="211"/>
      <c r="R549" s="211"/>
      <c r="S549" s="211"/>
      <c r="T549" s="211"/>
      <c r="U549" s="211"/>
      <c r="V549" s="211"/>
      <c r="W549" s="211"/>
      <c r="X549" s="211"/>
      <c r="Y549" s="211"/>
      <c r="Z549" s="211"/>
    </row>
    <row r="550" spans="1:26" ht="15.75" customHeight="1">
      <c r="A550" s="211"/>
      <c r="B550" s="211"/>
      <c r="C550" s="211"/>
      <c r="D550" s="211"/>
      <c r="E550" s="211"/>
      <c r="F550" s="211"/>
      <c r="G550" s="211"/>
      <c r="H550" s="211"/>
      <c r="I550" s="211"/>
      <c r="J550" s="211"/>
      <c r="K550" s="211"/>
      <c r="L550" s="211"/>
      <c r="M550" s="211"/>
      <c r="N550" s="211"/>
      <c r="O550" s="211"/>
      <c r="P550" s="211"/>
      <c r="Q550" s="211"/>
      <c r="R550" s="211"/>
      <c r="S550" s="211"/>
      <c r="T550" s="211"/>
      <c r="U550" s="211"/>
      <c r="V550" s="211"/>
      <c r="W550" s="211"/>
      <c r="X550" s="211"/>
      <c r="Y550" s="211"/>
      <c r="Z550" s="211"/>
    </row>
    <row r="551" spans="1:26" ht="15.75" customHeight="1">
      <c r="A551" s="211"/>
      <c r="B551" s="211"/>
      <c r="C551" s="211"/>
      <c r="D551" s="211"/>
      <c r="E551" s="211"/>
      <c r="F551" s="211"/>
      <c r="G551" s="211"/>
      <c r="H551" s="211"/>
      <c r="I551" s="211"/>
      <c r="J551" s="211"/>
      <c r="K551" s="211"/>
      <c r="L551" s="211"/>
      <c r="M551" s="211"/>
      <c r="N551" s="211"/>
      <c r="O551" s="211"/>
      <c r="P551" s="211"/>
      <c r="Q551" s="211"/>
      <c r="R551" s="211"/>
      <c r="S551" s="211"/>
      <c r="T551" s="211"/>
      <c r="U551" s="211"/>
      <c r="V551" s="211"/>
      <c r="W551" s="211"/>
      <c r="X551" s="211"/>
      <c r="Y551" s="211"/>
      <c r="Z551" s="211"/>
    </row>
    <row r="552" spans="1:26" ht="15.75" customHeight="1">
      <c r="A552" s="211"/>
      <c r="B552" s="211"/>
      <c r="C552" s="211"/>
      <c r="D552" s="211"/>
      <c r="E552" s="211"/>
      <c r="F552" s="211"/>
      <c r="G552" s="211"/>
      <c r="H552" s="211"/>
      <c r="I552" s="211"/>
      <c r="J552" s="211"/>
      <c r="K552" s="211"/>
      <c r="L552" s="211"/>
      <c r="M552" s="211"/>
      <c r="N552" s="211"/>
      <c r="O552" s="211"/>
      <c r="P552" s="211"/>
      <c r="Q552" s="211"/>
      <c r="R552" s="211"/>
      <c r="S552" s="211"/>
      <c r="T552" s="211"/>
      <c r="U552" s="211"/>
      <c r="V552" s="211"/>
      <c r="W552" s="211"/>
      <c r="X552" s="211"/>
      <c r="Y552" s="211"/>
      <c r="Z552" s="211"/>
    </row>
    <row r="553" spans="1:26" ht="15.75" customHeight="1">
      <c r="A553" s="211"/>
      <c r="B553" s="211"/>
      <c r="C553" s="211"/>
      <c r="D553" s="211"/>
      <c r="E553" s="211"/>
      <c r="F553" s="211"/>
      <c r="G553" s="211"/>
      <c r="H553" s="211"/>
      <c r="I553" s="211"/>
      <c r="J553" s="211"/>
      <c r="K553" s="211"/>
      <c r="L553" s="211"/>
      <c r="M553" s="211"/>
      <c r="N553" s="211"/>
      <c r="O553" s="211"/>
      <c r="P553" s="211"/>
      <c r="Q553" s="211"/>
      <c r="R553" s="211"/>
      <c r="S553" s="211"/>
      <c r="T553" s="211"/>
      <c r="U553" s="211"/>
      <c r="V553" s="211"/>
      <c r="W553" s="211"/>
      <c r="X553" s="211"/>
      <c r="Y553" s="211"/>
      <c r="Z553" s="211"/>
    </row>
    <row r="554" spans="1:26" ht="15.75" customHeight="1">
      <c r="A554" s="211"/>
      <c r="B554" s="211"/>
      <c r="C554" s="211"/>
      <c r="D554" s="211"/>
      <c r="E554" s="211"/>
      <c r="F554" s="211"/>
      <c r="G554" s="211"/>
      <c r="H554" s="211"/>
      <c r="I554" s="211"/>
      <c r="J554" s="211"/>
      <c r="K554" s="211"/>
      <c r="L554" s="211"/>
      <c r="M554" s="211"/>
      <c r="N554" s="211"/>
      <c r="O554" s="211"/>
      <c r="P554" s="211"/>
      <c r="Q554" s="211"/>
      <c r="R554" s="211"/>
      <c r="S554" s="211"/>
      <c r="T554" s="211"/>
      <c r="U554" s="211"/>
      <c r="V554" s="211"/>
      <c r="W554" s="211"/>
      <c r="X554" s="211"/>
      <c r="Y554" s="211"/>
      <c r="Z554" s="211"/>
    </row>
    <row r="555" spans="1:26" ht="15.75" customHeight="1">
      <c r="A555" s="211"/>
      <c r="B555" s="211"/>
      <c r="C555" s="211"/>
      <c r="D555" s="211"/>
      <c r="E555" s="211"/>
      <c r="F555" s="211"/>
      <c r="G555" s="211"/>
      <c r="H555" s="211"/>
      <c r="I555" s="211"/>
      <c r="J555" s="211"/>
      <c r="K555" s="211"/>
      <c r="L555" s="211"/>
      <c r="M555" s="211"/>
      <c r="N555" s="211"/>
      <c r="O555" s="211"/>
      <c r="P555" s="211"/>
      <c r="Q555" s="211"/>
      <c r="R555" s="211"/>
      <c r="S555" s="211"/>
      <c r="T555" s="211"/>
      <c r="U555" s="211"/>
      <c r="V555" s="211"/>
      <c r="W555" s="211"/>
      <c r="X555" s="211"/>
      <c r="Y555" s="211"/>
      <c r="Z555" s="211"/>
    </row>
    <row r="556" spans="1:26" ht="15.75" customHeight="1">
      <c r="A556" s="211"/>
      <c r="B556" s="211"/>
      <c r="C556" s="211"/>
      <c r="D556" s="211"/>
      <c r="E556" s="211"/>
      <c r="F556" s="211"/>
      <c r="G556" s="211"/>
      <c r="H556" s="211"/>
      <c r="I556" s="211"/>
      <c r="J556" s="211"/>
      <c r="K556" s="211"/>
      <c r="L556" s="211"/>
      <c r="M556" s="211"/>
      <c r="N556" s="211"/>
      <c r="O556" s="211"/>
      <c r="P556" s="211"/>
      <c r="Q556" s="211"/>
      <c r="R556" s="211"/>
      <c r="S556" s="211"/>
      <c r="T556" s="211"/>
      <c r="U556" s="211"/>
      <c r="V556" s="211"/>
      <c r="W556" s="211"/>
      <c r="X556" s="211"/>
      <c r="Y556" s="211"/>
      <c r="Z556" s="211"/>
    </row>
    <row r="557" spans="1:26" ht="15.75" customHeight="1">
      <c r="A557" s="211"/>
      <c r="B557" s="211"/>
      <c r="C557" s="211"/>
      <c r="D557" s="211"/>
      <c r="E557" s="211"/>
      <c r="F557" s="211"/>
      <c r="G557" s="211"/>
      <c r="H557" s="211"/>
      <c r="I557" s="211"/>
      <c r="J557" s="211"/>
      <c r="K557" s="211"/>
      <c r="L557" s="211"/>
      <c r="M557" s="211"/>
      <c r="N557" s="211"/>
      <c r="O557" s="211"/>
      <c r="P557" s="211"/>
      <c r="Q557" s="211"/>
      <c r="R557" s="211"/>
      <c r="S557" s="211"/>
      <c r="T557" s="211"/>
      <c r="U557" s="211"/>
      <c r="V557" s="211"/>
      <c r="W557" s="211"/>
      <c r="X557" s="211"/>
      <c r="Y557" s="211"/>
      <c r="Z557" s="211"/>
    </row>
    <row r="558" spans="1:26" ht="15.75" customHeight="1">
      <c r="A558" s="211"/>
      <c r="B558" s="211"/>
      <c r="C558" s="211"/>
      <c r="D558" s="211"/>
      <c r="E558" s="211"/>
      <c r="F558" s="211"/>
      <c r="G558" s="211"/>
      <c r="H558" s="211"/>
      <c r="I558" s="211"/>
      <c r="J558" s="211"/>
      <c r="K558" s="211"/>
      <c r="L558" s="211"/>
      <c r="M558" s="211"/>
      <c r="N558" s="211"/>
      <c r="O558" s="211"/>
      <c r="P558" s="211"/>
      <c r="Q558" s="211"/>
      <c r="R558" s="211"/>
      <c r="S558" s="211"/>
      <c r="T558" s="211"/>
      <c r="U558" s="211"/>
      <c r="V558" s="211"/>
      <c r="W558" s="211"/>
      <c r="X558" s="211"/>
      <c r="Y558" s="211"/>
      <c r="Z558" s="211"/>
    </row>
    <row r="559" spans="1:26" ht="15.75" customHeight="1">
      <c r="A559" s="211"/>
      <c r="B559" s="211"/>
      <c r="C559" s="211"/>
      <c r="D559" s="211"/>
      <c r="E559" s="211"/>
      <c r="F559" s="211"/>
      <c r="G559" s="211"/>
      <c r="H559" s="211"/>
      <c r="I559" s="211"/>
      <c r="J559" s="211"/>
      <c r="K559" s="211"/>
      <c r="L559" s="211"/>
      <c r="M559" s="211"/>
      <c r="N559" s="211"/>
      <c r="O559" s="211"/>
      <c r="P559" s="211"/>
      <c r="Q559" s="211"/>
      <c r="R559" s="211"/>
      <c r="S559" s="211"/>
      <c r="T559" s="211"/>
      <c r="U559" s="211"/>
      <c r="V559" s="211"/>
      <c r="W559" s="211"/>
      <c r="X559" s="211"/>
      <c r="Y559" s="211"/>
      <c r="Z559" s="211"/>
    </row>
    <row r="560" spans="1:26" ht="15.75" customHeight="1">
      <c r="A560" s="211"/>
      <c r="B560" s="211"/>
      <c r="C560" s="211"/>
      <c r="D560" s="211"/>
      <c r="E560" s="211"/>
      <c r="F560" s="211"/>
      <c r="G560" s="211"/>
      <c r="H560" s="211"/>
      <c r="I560" s="211"/>
      <c r="J560" s="211"/>
      <c r="K560" s="211"/>
      <c r="L560" s="211"/>
      <c r="M560" s="211"/>
      <c r="N560" s="211"/>
      <c r="O560" s="211"/>
      <c r="P560" s="211"/>
      <c r="Q560" s="211"/>
      <c r="R560" s="211"/>
      <c r="S560" s="211"/>
      <c r="T560" s="211"/>
      <c r="U560" s="211"/>
      <c r="V560" s="211"/>
      <c r="W560" s="211"/>
      <c r="X560" s="211"/>
      <c r="Y560" s="211"/>
      <c r="Z560" s="211"/>
    </row>
    <row r="561" spans="1:26" ht="15.75" customHeight="1">
      <c r="A561" s="211"/>
      <c r="B561" s="211"/>
      <c r="C561" s="211"/>
      <c r="D561" s="211"/>
      <c r="E561" s="211"/>
      <c r="F561" s="211"/>
      <c r="G561" s="211"/>
      <c r="H561" s="211"/>
      <c r="I561" s="211"/>
      <c r="J561" s="211"/>
      <c r="K561" s="211"/>
      <c r="L561" s="211"/>
      <c r="M561" s="211"/>
      <c r="N561" s="211"/>
      <c r="O561" s="211"/>
      <c r="P561" s="211"/>
      <c r="Q561" s="211"/>
      <c r="R561" s="211"/>
      <c r="S561" s="211"/>
      <c r="T561" s="211"/>
      <c r="U561" s="211"/>
      <c r="V561" s="211"/>
      <c r="W561" s="211"/>
      <c r="X561" s="211"/>
      <c r="Y561" s="211"/>
      <c r="Z561" s="211"/>
    </row>
    <row r="562" spans="1:26" ht="15.75" customHeight="1">
      <c r="A562" s="211"/>
      <c r="B562" s="211"/>
      <c r="C562" s="211"/>
      <c r="D562" s="211"/>
      <c r="E562" s="211"/>
      <c r="F562" s="211"/>
      <c r="G562" s="211"/>
      <c r="H562" s="211"/>
      <c r="I562" s="211"/>
      <c r="J562" s="211"/>
      <c r="K562" s="211"/>
      <c r="L562" s="211"/>
      <c r="M562" s="211"/>
      <c r="N562" s="211"/>
      <c r="O562" s="211"/>
      <c r="P562" s="211"/>
      <c r="Q562" s="211"/>
      <c r="R562" s="211"/>
      <c r="S562" s="211"/>
      <c r="T562" s="211"/>
      <c r="U562" s="211"/>
      <c r="V562" s="211"/>
      <c r="W562" s="211"/>
      <c r="X562" s="211"/>
      <c r="Y562" s="211"/>
      <c r="Z562" s="211"/>
    </row>
    <row r="563" spans="1:26" ht="15.75" customHeight="1">
      <c r="A563" s="211"/>
      <c r="B563" s="211"/>
      <c r="C563" s="211"/>
      <c r="D563" s="211"/>
      <c r="E563" s="211"/>
      <c r="F563" s="211"/>
      <c r="G563" s="211"/>
      <c r="H563" s="211"/>
      <c r="I563" s="211"/>
      <c r="J563" s="211"/>
      <c r="K563" s="211"/>
      <c r="L563" s="211"/>
      <c r="M563" s="211"/>
      <c r="N563" s="211"/>
      <c r="O563" s="211"/>
      <c r="P563" s="211"/>
      <c r="Q563" s="211"/>
      <c r="R563" s="211"/>
      <c r="S563" s="211"/>
      <c r="T563" s="211"/>
      <c r="U563" s="211"/>
      <c r="V563" s="211"/>
      <c r="W563" s="211"/>
      <c r="X563" s="211"/>
      <c r="Y563" s="211"/>
      <c r="Z563" s="211"/>
    </row>
    <row r="564" spans="1:26" ht="15.75" customHeight="1">
      <c r="A564" s="211"/>
      <c r="B564" s="211"/>
      <c r="C564" s="211"/>
      <c r="D564" s="211"/>
      <c r="E564" s="211"/>
      <c r="F564" s="211"/>
      <c r="G564" s="211"/>
      <c r="H564" s="211"/>
      <c r="I564" s="211"/>
      <c r="J564" s="211"/>
      <c r="K564" s="211"/>
      <c r="L564" s="211"/>
      <c r="M564" s="211"/>
      <c r="N564" s="211"/>
      <c r="O564" s="211"/>
      <c r="P564" s="211"/>
      <c r="Q564" s="211"/>
      <c r="R564" s="211"/>
      <c r="S564" s="211"/>
      <c r="T564" s="211"/>
      <c r="U564" s="211"/>
      <c r="V564" s="211"/>
      <c r="W564" s="211"/>
      <c r="X564" s="211"/>
      <c r="Y564" s="211"/>
      <c r="Z564" s="211"/>
    </row>
    <row r="565" spans="1:26" ht="15.75" customHeight="1">
      <c r="A565" s="211"/>
      <c r="B565" s="211"/>
      <c r="C565" s="211"/>
      <c r="D565" s="211"/>
      <c r="E565" s="211"/>
      <c r="F565" s="211"/>
      <c r="G565" s="211"/>
      <c r="H565" s="211"/>
      <c r="I565" s="211"/>
      <c r="J565" s="211"/>
      <c r="K565" s="211"/>
      <c r="L565" s="211"/>
      <c r="M565" s="211"/>
      <c r="N565" s="211"/>
      <c r="O565" s="211"/>
      <c r="P565" s="211"/>
      <c r="Q565" s="211"/>
      <c r="R565" s="211"/>
      <c r="S565" s="211"/>
      <c r="T565" s="211"/>
      <c r="U565" s="211"/>
      <c r="V565" s="211"/>
      <c r="W565" s="211"/>
      <c r="X565" s="211"/>
      <c r="Y565" s="211"/>
      <c r="Z565" s="211"/>
    </row>
    <row r="566" spans="1:26" ht="15.75" customHeight="1">
      <c r="A566" s="211"/>
      <c r="B566" s="211"/>
      <c r="C566" s="211"/>
      <c r="D566" s="211"/>
      <c r="E566" s="211"/>
      <c r="F566" s="211"/>
      <c r="G566" s="211"/>
      <c r="H566" s="211"/>
      <c r="I566" s="211"/>
      <c r="J566" s="211"/>
      <c r="K566" s="211"/>
      <c r="L566" s="211"/>
      <c r="M566" s="211"/>
      <c r="N566" s="211"/>
      <c r="O566" s="211"/>
      <c r="P566" s="211"/>
      <c r="Q566" s="211"/>
      <c r="R566" s="211"/>
      <c r="S566" s="211"/>
      <c r="T566" s="211"/>
      <c r="U566" s="211"/>
      <c r="V566" s="211"/>
      <c r="W566" s="211"/>
      <c r="X566" s="211"/>
      <c r="Y566" s="211"/>
      <c r="Z566" s="211"/>
    </row>
    <row r="567" spans="1:26" ht="15.75" customHeight="1">
      <c r="A567" s="211"/>
      <c r="B567" s="211"/>
      <c r="C567" s="211"/>
      <c r="D567" s="211"/>
      <c r="E567" s="211"/>
      <c r="F567" s="211"/>
      <c r="G567" s="211"/>
      <c r="H567" s="211"/>
      <c r="I567" s="211"/>
      <c r="J567" s="211"/>
      <c r="K567" s="211"/>
      <c r="L567" s="211"/>
      <c r="M567" s="211"/>
      <c r="N567" s="211"/>
      <c r="O567" s="211"/>
      <c r="P567" s="211"/>
      <c r="Q567" s="211"/>
      <c r="R567" s="211"/>
      <c r="S567" s="211"/>
      <c r="T567" s="211"/>
      <c r="U567" s="211"/>
      <c r="V567" s="211"/>
      <c r="W567" s="211"/>
      <c r="X567" s="211"/>
      <c r="Y567" s="211"/>
      <c r="Z567" s="211"/>
    </row>
    <row r="568" spans="1:26" ht="15.75" customHeight="1">
      <c r="A568" s="211"/>
      <c r="B568" s="211"/>
      <c r="C568" s="211"/>
      <c r="D568" s="211"/>
      <c r="E568" s="211"/>
      <c r="F568" s="211"/>
      <c r="G568" s="211"/>
      <c r="H568" s="211"/>
      <c r="I568" s="211"/>
      <c r="J568" s="211"/>
      <c r="K568" s="211"/>
      <c r="L568" s="211"/>
      <c r="M568" s="211"/>
      <c r="N568" s="211"/>
      <c r="O568" s="211"/>
      <c r="P568" s="211"/>
      <c r="Q568" s="211"/>
      <c r="R568" s="211"/>
      <c r="S568" s="211"/>
      <c r="T568" s="211"/>
      <c r="U568" s="211"/>
      <c r="V568" s="211"/>
      <c r="W568" s="211"/>
      <c r="X568" s="211"/>
      <c r="Y568" s="211"/>
      <c r="Z568" s="211"/>
    </row>
    <row r="569" spans="1:26" ht="15.75" customHeight="1">
      <c r="A569" s="211"/>
      <c r="B569" s="211"/>
      <c r="C569" s="211"/>
      <c r="D569" s="211"/>
      <c r="E569" s="211"/>
      <c r="F569" s="211"/>
      <c r="G569" s="211"/>
      <c r="H569" s="211"/>
      <c r="I569" s="211"/>
      <c r="J569" s="211"/>
      <c r="K569" s="211"/>
      <c r="L569" s="211"/>
      <c r="M569" s="211"/>
      <c r="N569" s="211"/>
      <c r="O569" s="211"/>
      <c r="P569" s="211"/>
      <c r="Q569" s="211"/>
      <c r="R569" s="211"/>
      <c r="S569" s="211"/>
      <c r="T569" s="211"/>
      <c r="U569" s="211"/>
      <c r="V569" s="211"/>
      <c r="W569" s="211"/>
      <c r="X569" s="211"/>
      <c r="Y569" s="211"/>
      <c r="Z569" s="211"/>
    </row>
    <row r="570" spans="1:26" ht="15.75" customHeight="1">
      <c r="A570" s="211"/>
      <c r="B570" s="211"/>
      <c r="C570" s="211"/>
      <c r="D570" s="211"/>
      <c r="E570" s="211"/>
      <c r="F570" s="211"/>
      <c r="G570" s="211"/>
      <c r="H570" s="211"/>
      <c r="I570" s="211"/>
      <c r="J570" s="211"/>
      <c r="K570" s="211"/>
      <c r="L570" s="211"/>
      <c r="M570" s="211"/>
      <c r="N570" s="211"/>
      <c r="O570" s="211"/>
      <c r="P570" s="211"/>
      <c r="Q570" s="211"/>
      <c r="R570" s="211"/>
      <c r="S570" s="211"/>
      <c r="T570" s="211"/>
      <c r="U570" s="211"/>
      <c r="V570" s="211"/>
      <c r="W570" s="211"/>
      <c r="X570" s="211"/>
      <c r="Y570" s="211"/>
      <c r="Z570" s="211"/>
    </row>
    <row r="571" spans="1:26" ht="15.75" customHeight="1">
      <c r="A571" s="211"/>
      <c r="B571" s="211"/>
      <c r="C571" s="211"/>
      <c r="D571" s="211"/>
      <c r="E571" s="211"/>
      <c r="F571" s="211"/>
      <c r="G571" s="211"/>
      <c r="H571" s="211"/>
      <c r="I571" s="211"/>
      <c r="J571" s="211"/>
      <c r="K571" s="211"/>
      <c r="L571" s="211"/>
      <c r="M571" s="211"/>
      <c r="N571" s="211"/>
      <c r="O571" s="211"/>
      <c r="P571" s="211"/>
      <c r="Q571" s="211"/>
      <c r="R571" s="211"/>
      <c r="S571" s="211"/>
      <c r="T571" s="211"/>
      <c r="U571" s="211"/>
      <c r="V571" s="211"/>
      <c r="W571" s="211"/>
      <c r="X571" s="211"/>
      <c r="Y571" s="211"/>
      <c r="Z571" s="211"/>
    </row>
    <row r="572" spans="1:26" ht="15.75" customHeight="1">
      <c r="A572" s="211"/>
      <c r="B572" s="211"/>
      <c r="C572" s="211"/>
      <c r="D572" s="211"/>
      <c r="E572" s="211"/>
      <c r="F572" s="211"/>
      <c r="G572" s="211"/>
      <c r="H572" s="211"/>
      <c r="I572" s="211"/>
      <c r="J572" s="211"/>
      <c r="K572" s="211"/>
      <c r="L572" s="211"/>
      <c r="M572" s="211"/>
      <c r="N572" s="211"/>
      <c r="O572" s="211"/>
      <c r="P572" s="211"/>
      <c r="Q572" s="211"/>
      <c r="R572" s="211"/>
      <c r="S572" s="211"/>
      <c r="T572" s="211"/>
      <c r="U572" s="211"/>
      <c r="V572" s="211"/>
      <c r="W572" s="211"/>
      <c r="X572" s="211"/>
      <c r="Y572" s="211"/>
      <c r="Z572" s="211"/>
    </row>
    <row r="573" spans="1:26" ht="15.75" customHeight="1">
      <c r="A573" s="211"/>
      <c r="B573" s="211"/>
      <c r="C573" s="211"/>
      <c r="D573" s="211"/>
      <c r="E573" s="211"/>
      <c r="F573" s="211"/>
      <c r="G573" s="211"/>
      <c r="H573" s="211"/>
      <c r="I573" s="211"/>
      <c r="J573" s="211"/>
      <c r="K573" s="211"/>
      <c r="L573" s="211"/>
      <c r="M573" s="211"/>
      <c r="N573" s="211"/>
      <c r="O573" s="211"/>
      <c r="P573" s="211"/>
      <c r="Q573" s="211"/>
      <c r="R573" s="211"/>
      <c r="S573" s="211"/>
      <c r="T573" s="211"/>
      <c r="U573" s="211"/>
      <c r="V573" s="211"/>
      <c r="W573" s="211"/>
      <c r="X573" s="211"/>
      <c r="Y573" s="211"/>
      <c r="Z573" s="211"/>
    </row>
    <row r="574" spans="1:26" ht="15.75" customHeight="1">
      <c r="A574" s="211"/>
      <c r="B574" s="211"/>
      <c r="C574" s="211"/>
      <c r="D574" s="211"/>
      <c r="E574" s="211"/>
      <c r="F574" s="211"/>
      <c r="G574" s="211"/>
      <c r="H574" s="211"/>
      <c r="I574" s="211"/>
      <c r="J574" s="211"/>
      <c r="K574" s="211"/>
      <c r="L574" s="211"/>
      <c r="M574" s="211"/>
      <c r="N574" s="211"/>
      <c r="O574" s="211"/>
      <c r="P574" s="211"/>
      <c r="Q574" s="211"/>
      <c r="R574" s="211"/>
      <c r="S574" s="211"/>
      <c r="T574" s="211"/>
      <c r="U574" s="211"/>
      <c r="V574" s="211"/>
      <c r="W574" s="211"/>
      <c r="X574" s="211"/>
      <c r="Y574" s="211"/>
      <c r="Z574" s="211"/>
    </row>
    <row r="575" spans="1:26" ht="15.75" customHeight="1">
      <c r="A575" s="211"/>
      <c r="B575" s="211"/>
      <c r="C575" s="211"/>
      <c r="D575" s="211"/>
      <c r="E575" s="211"/>
      <c r="F575" s="211"/>
      <c r="G575" s="211"/>
      <c r="H575" s="211"/>
      <c r="I575" s="211"/>
      <c r="J575" s="211"/>
      <c r="K575" s="211"/>
      <c r="L575" s="211"/>
      <c r="M575" s="211"/>
      <c r="N575" s="211"/>
      <c r="O575" s="211"/>
      <c r="P575" s="211"/>
      <c r="Q575" s="211"/>
      <c r="R575" s="211"/>
      <c r="S575" s="211"/>
      <c r="T575" s="211"/>
      <c r="U575" s="211"/>
      <c r="V575" s="211"/>
      <c r="W575" s="211"/>
      <c r="X575" s="211"/>
      <c r="Y575" s="211"/>
      <c r="Z575" s="211"/>
    </row>
    <row r="576" spans="1:26" ht="15.75" customHeight="1">
      <c r="A576" s="211"/>
      <c r="B576" s="211"/>
      <c r="C576" s="211"/>
      <c r="D576" s="211"/>
      <c r="E576" s="211"/>
      <c r="F576" s="211"/>
      <c r="G576" s="211"/>
      <c r="H576" s="211"/>
      <c r="I576" s="211"/>
      <c r="J576" s="211"/>
      <c r="K576" s="211"/>
      <c r="L576" s="211"/>
      <c r="M576" s="211"/>
      <c r="N576" s="211"/>
      <c r="O576" s="211"/>
      <c r="P576" s="211"/>
      <c r="Q576" s="211"/>
      <c r="R576" s="211"/>
      <c r="S576" s="211"/>
      <c r="T576" s="211"/>
      <c r="U576" s="211"/>
      <c r="V576" s="211"/>
      <c r="W576" s="211"/>
      <c r="X576" s="211"/>
      <c r="Y576" s="211"/>
      <c r="Z576" s="211"/>
    </row>
    <row r="577" spans="1:26" ht="15.75" customHeight="1">
      <c r="A577" s="211"/>
      <c r="B577" s="211"/>
      <c r="C577" s="211"/>
      <c r="D577" s="211"/>
      <c r="E577" s="211"/>
      <c r="F577" s="211"/>
      <c r="G577" s="211"/>
      <c r="H577" s="211"/>
      <c r="I577" s="211"/>
      <c r="J577" s="211"/>
      <c r="K577" s="211"/>
      <c r="L577" s="211"/>
      <c r="M577" s="211"/>
      <c r="N577" s="211"/>
      <c r="O577" s="211"/>
      <c r="P577" s="211"/>
      <c r="Q577" s="211"/>
      <c r="R577" s="211"/>
      <c r="S577" s="211"/>
      <c r="T577" s="211"/>
      <c r="U577" s="211"/>
      <c r="V577" s="211"/>
      <c r="W577" s="211"/>
      <c r="X577" s="211"/>
      <c r="Y577" s="211"/>
      <c r="Z577" s="211"/>
    </row>
    <row r="578" spans="1:26" ht="15.75" customHeight="1">
      <c r="A578" s="211"/>
      <c r="B578" s="211"/>
      <c r="C578" s="211"/>
      <c r="D578" s="211"/>
      <c r="E578" s="211"/>
      <c r="F578" s="211"/>
      <c r="G578" s="211"/>
      <c r="H578" s="211"/>
      <c r="I578" s="211"/>
      <c r="J578" s="211"/>
      <c r="K578" s="211"/>
      <c r="L578" s="211"/>
      <c r="M578" s="211"/>
      <c r="N578" s="211"/>
      <c r="O578" s="211"/>
      <c r="P578" s="211"/>
      <c r="Q578" s="211"/>
      <c r="R578" s="211"/>
      <c r="S578" s="211"/>
      <c r="T578" s="211"/>
      <c r="U578" s="211"/>
      <c r="V578" s="211"/>
      <c r="W578" s="211"/>
      <c r="X578" s="211"/>
      <c r="Y578" s="211"/>
      <c r="Z578" s="211"/>
    </row>
    <row r="579" spans="1:26" ht="15.75" customHeight="1">
      <c r="A579" s="211"/>
      <c r="B579" s="211"/>
      <c r="C579" s="211"/>
      <c r="D579" s="211"/>
      <c r="E579" s="211"/>
      <c r="F579" s="211"/>
      <c r="G579" s="211"/>
      <c r="H579" s="211"/>
      <c r="I579" s="211"/>
      <c r="J579" s="211"/>
      <c r="K579" s="211"/>
      <c r="L579" s="211"/>
      <c r="M579" s="211"/>
      <c r="N579" s="211"/>
      <c r="O579" s="211"/>
      <c r="P579" s="211"/>
      <c r="Q579" s="211"/>
      <c r="R579" s="211"/>
      <c r="S579" s="211"/>
      <c r="T579" s="211"/>
      <c r="U579" s="211"/>
      <c r="V579" s="211"/>
      <c r="W579" s="211"/>
      <c r="X579" s="211"/>
      <c r="Y579" s="211"/>
      <c r="Z579" s="211"/>
    </row>
    <row r="580" spans="1:26" ht="15.75" customHeight="1">
      <c r="A580" s="211"/>
      <c r="B580" s="211"/>
      <c r="C580" s="211"/>
      <c r="D580" s="211"/>
      <c r="E580" s="211"/>
      <c r="F580" s="211"/>
      <c r="G580" s="211"/>
      <c r="H580" s="211"/>
      <c r="I580" s="211"/>
      <c r="J580" s="211"/>
      <c r="K580" s="211"/>
      <c r="L580" s="211"/>
      <c r="M580" s="211"/>
      <c r="N580" s="211"/>
      <c r="O580" s="211"/>
      <c r="P580" s="211"/>
      <c r="Q580" s="211"/>
      <c r="R580" s="211"/>
      <c r="S580" s="211"/>
      <c r="T580" s="211"/>
      <c r="U580" s="211"/>
      <c r="V580" s="211"/>
      <c r="W580" s="211"/>
      <c r="X580" s="211"/>
      <c r="Y580" s="211"/>
      <c r="Z580" s="211"/>
    </row>
    <row r="581" spans="1:26" ht="15.75" customHeight="1">
      <c r="A581" s="211"/>
      <c r="B581" s="211"/>
      <c r="C581" s="211"/>
      <c r="D581" s="211"/>
      <c r="E581" s="211"/>
      <c r="F581" s="211"/>
      <c r="G581" s="211"/>
      <c r="H581" s="211"/>
      <c r="I581" s="211"/>
      <c r="J581" s="211"/>
      <c r="K581" s="211"/>
      <c r="L581" s="211"/>
      <c r="M581" s="211"/>
      <c r="N581" s="211"/>
      <c r="O581" s="211"/>
      <c r="P581" s="211"/>
      <c r="Q581" s="211"/>
      <c r="R581" s="211"/>
      <c r="S581" s="211"/>
      <c r="T581" s="211"/>
      <c r="U581" s="211"/>
      <c r="V581" s="211"/>
      <c r="W581" s="211"/>
      <c r="X581" s="211"/>
      <c r="Y581" s="211"/>
      <c r="Z581" s="211"/>
    </row>
    <row r="582" spans="1:26" ht="15.75" customHeight="1">
      <c r="A582" s="211"/>
      <c r="B582" s="211"/>
      <c r="C582" s="211"/>
      <c r="D582" s="211"/>
      <c r="E582" s="211"/>
      <c r="F582" s="211"/>
      <c r="G582" s="211"/>
      <c r="H582" s="211"/>
      <c r="I582" s="211"/>
      <c r="J582" s="211"/>
      <c r="K582" s="211"/>
      <c r="L582" s="211"/>
      <c r="M582" s="211"/>
      <c r="N582" s="211"/>
      <c r="O582" s="211"/>
      <c r="P582" s="211"/>
      <c r="Q582" s="211"/>
      <c r="R582" s="211"/>
      <c r="S582" s="211"/>
      <c r="T582" s="211"/>
      <c r="U582" s="211"/>
      <c r="V582" s="211"/>
      <c r="W582" s="211"/>
      <c r="X582" s="211"/>
      <c r="Y582" s="211"/>
      <c r="Z582" s="211"/>
    </row>
    <row r="583" spans="1:26" ht="15.75" customHeight="1">
      <c r="A583" s="211"/>
      <c r="B583" s="211"/>
      <c r="C583" s="211"/>
      <c r="D583" s="211"/>
      <c r="E583" s="211"/>
      <c r="F583" s="211"/>
      <c r="G583" s="211"/>
      <c r="H583" s="211"/>
      <c r="I583" s="211"/>
      <c r="J583" s="211"/>
      <c r="K583" s="211"/>
      <c r="L583" s="211"/>
      <c r="M583" s="211"/>
      <c r="N583" s="211"/>
      <c r="O583" s="211"/>
      <c r="P583" s="211"/>
      <c r="Q583" s="211"/>
      <c r="R583" s="211"/>
      <c r="S583" s="211"/>
      <c r="T583" s="211"/>
      <c r="U583" s="211"/>
      <c r="V583" s="211"/>
      <c r="W583" s="211"/>
      <c r="X583" s="211"/>
      <c r="Y583" s="211"/>
      <c r="Z583" s="211"/>
    </row>
    <row r="584" spans="1:26" ht="15.75" customHeight="1">
      <c r="A584" s="211"/>
      <c r="B584" s="211"/>
      <c r="C584" s="211"/>
      <c r="D584" s="211"/>
      <c r="E584" s="211"/>
      <c r="F584" s="211"/>
      <c r="G584" s="211"/>
      <c r="H584" s="211"/>
      <c r="I584" s="211"/>
      <c r="J584" s="211"/>
      <c r="K584" s="211"/>
      <c r="L584" s="211"/>
      <c r="M584" s="211"/>
      <c r="N584" s="211"/>
      <c r="O584" s="211"/>
      <c r="P584" s="211"/>
      <c r="Q584" s="211"/>
      <c r="R584" s="211"/>
      <c r="S584" s="211"/>
      <c r="T584" s="211"/>
      <c r="U584" s="211"/>
      <c r="V584" s="211"/>
      <c r="W584" s="211"/>
      <c r="X584" s="211"/>
      <c r="Y584" s="211"/>
      <c r="Z584" s="211"/>
    </row>
    <row r="585" spans="1:26" ht="15.75" customHeight="1">
      <c r="A585" s="211"/>
      <c r="B585" s="211"/>
      <c r="C585" s="211"/>
      <c r="D585" s="211"/>
      <c r="E585" s="211"/>
      <c r="F585" s="211"/>
      <c r="G585" s="211"/>
      <c r="H585" s="211"/>
      <c r="I585" s="211"/>
      <c r="J585" s="211"/>
      <c r="K585" s="211"/>
      <c r="L585" s="211"/>
      <c r="M585" s="211"/>
      <c r="N585" s="211"/>
      <c r="O585" s="211"/>
      <c r="P585" s="211"/>
      <c r="Q585" s="211"/>
      <c r="R585" s="211"/>
      <c r="S585" s="211"/>
      <c r="T585" s="211"/>
      <c r="U585" s="211"/>
      <c r="V585" s="211"/>
      <c r="W585" s="211"/>
      <c r="X585" s="211"/>
      <c r="Y585" s="211"/>
      <c r="Z585" s="211"/>
    </row>
    <row r="586" spans="1:26" ht="15.75" customHeight="1">
      <c r="A586" s="211"/>
      <c r="B586" s="211"/>
      <c r="C586" s="211"/>
      <c r="D586" s="211"/>
      <c r="E586" s="211"/>
      <c r="F586" s="211"/>
      <c r="G586" s="211"/>
      <c r="H586" s="211"/>
      <c r="I586" s="211"/>
      <c r="J586" s="211"/>
      <c r="K586" s="211"/>
      <c r="L586" s="211"/>
      <c r="M586" s="211"/>
      <c r="N586" s="211"/>
      <c r="O586" s="211"/>
      <c r="P586" s="211"/>
      <c r="Q586" s="211"/>
      <c r="R586" s="211"/>
      <c r="S586" s="211"/>
      <c r="T586" s="211"/>
      <c r="U586" s="211"/>
      <c r="V586" s="211"/>
      <c r="W586" s="211"/>
      <c r="X586" s="211"/>
      <c r="Y586" s="211"/>
      <c r="Z586" s="211"/>
    </row>
    <row r="587" spans="1:26" ht="15.75" customHeight="1">
      <c r="A587" s="211"/>
      <c r="B587" s="211"/>
      <c r="C587" s="211"/>
      <c r="D587" s="211"/>
      <c r="E587" s="211"/>
      <c r="F587" s="211"/>
      <c r="G587" s="211"/>
      <c r="H587" s="211"/>
      <c r="I587" s="211"/>
      <c r="J587" s="211"/>
      <c r="K587" s="211"/>
      <c r="L587" s="211"/>
      <c r="M587" s="211"/>
      <c r="N587" s="211"/>
      <c r="O587" s="211"/>
      <c r="P587" s="211"/>
      <c r="Q587" s="211"/>
      <c r="R587" s="211"/>
      <c r="S587" s="211"/>
      <c r="T587" s="211"/>
      <c r="U587" s="211"/>
      <c r="V587" s="211"/>
      <c r="W587" s="211"/>
      <c r="X587" s="211"/>
      <c r="Y587" s="211"/>
      <c r="Z587" s="211"/>
    </row>
    <row r="588" spans="1:26" ht="15.75" customHeight="1">
      <c r="A588" s="211"/>
      <c r="B588" s="211"/>
      <c r="C588" s="211"/>
      <c r="D588" s="211"/>
      <c r="E588" s="211"/>
      <c r="F588" s="211"/>
      <c r="G588" s="211"/>
      <c r="H588" s="211"/>
      <c r="I588" s="211"/>
      <c r="J588" s="211"/>
      <c r="K588" s="211"/>
      <c r="L588" s="211"/>
      <c r="M588" s="211"/>
      <c r="N588" s="211"/>
      <c r="O588" s="211"/>
      <c r="P588" s="211"/>
      <c r="Q588" s="211"/>
      <c r="R588" s="211"/>
      <c r="S588" s="211"/>
      <c r="T588" s="211"/>
      <c r="U588" s="211"/>
      <c r="V588" s="211"/>
      <c r="W588" s="211"/>
      <c r="X588" s="211"/>
      <c r="Y588" s="211"/>
      <c r="Z588" s="211"/>
    </row>
    <row r="589" spans="1:26" ht="15.75" customHeight="1">
      <c r="A589" s="211"/>
      <c r="B589" s="211"/>
      <c r="C589" s="211"/>
      <c r="D589" s="211"/>
      <c r="E589" s="211"/>
      <c r="F589" s="211"/>
      <c r="G589" s="211"/>
      <c r="H589" s="211"/>
      <c r="I589" s="211"/>
      <c r="J589" s="211"/>
      <c r="K589" s="211"/>
      <c r="L589" s="211"/>
      <c r="M589" s="211"/>
      <c r="N589" s="211"/>
      <c r="O589" s="211"/>
      <c r="P589" s="211"/>
      <c r="Q589" s="211"/>
      <c r="R589" s="211"/>
      <c r="S589" s="211"/>
      <c r="T589" s="211"/>
      <c r="U589" s="211"/>
      <c r="V589" s="211"/>
      <c r="W589" s="211"/>
      <c r="X589" s="211"/>
      <c r="Y589" s="211"/>
      <c r="Z589" s="211"/>
    </row>
    <row r="590" spans="1:26" ht="15.75" customHeight="1">
      <c r="A590" s="211"/>
      <c r="B590" s="211"/>
      <c r="C590" s="211"/>
      <c r="D590" s="211"/>
      <c r="E590" s="211"/>
      <c r="F590" s="211"/>
      <c r="G590" s="211"/>
      <c r="H590" s="211"/>
      <c r="I590" s="211"/>
      <c r="J590" s="211"/>
      <c r="K590" s="211"/>
      <c r="L590" s="211"/>
      <c r="M590" s="211"/>
      <c r="N590" s="211"/>
      <c r="O590" s="211"/>
      <c r="P590" s="211"/>
      <c r="Q590" s="211"/>
      <c r="R590" s="211"/>
      <c r="S590" s="211"/>
      <c r="T590" s="211"/>
      <c r="U590" s="211"/>
      <c r="V590" s="211"/>
      <c r="W590" s="211"/>
      <c r="X590" s="211"/>
      <c r="Y590" s="211"/>
      <c r="Z590" s="211"/>
    </row>
    <row r="591" spans="1:26" ht="15.75" customHeight="1">
      <c r="A591" s="211"/>
      <c r="B591" s="211"/>
      <c r="C591" s="211"/>
      <c r="D591" s="211"/>
      <c r="E591" s="211"/>
      <c r="F591" s="211"/>
      <c r="G591" s="211"/>
      <c r="H591" s="211"/>
      <c r="I591" s="211"/>
      <c r="J591" s="211"/>
      <c r="K591" s="211"/>
      <c r="L591" s="211"/>
      <c r="M591" s="211"/>
      <c r="N591" s="211"/>
      <c r="O591" s="211"/>
      <c r="P591" s="211"/>
      <c r="Q591" s="211"/>
      <c r="R591" s="211"/>
      <c r="S591" s="211"/>
      <c r="T591" s="211"/>
      <c r="U591" s="211"/>
      <c r="V591" s="211"/>
      <c r="W591" s="211"/>
      <c r="X591" s="211"/>
      <c r="Y591" s="211"/>
      <c r="Z591" s="211"/>
    </row>
    <row r="592" spans="1:26" ht="15.75" customHeight="1">
      <c r="A592" s="211"/>
      <c r="B592" s="211"/>
      <c r="C592" s="211"/>
      <c r="D592" s="211"/>
      <c r="E592" s="211"/>
      <c r="F592" s="211"/>
      <c r="G592" s="211"/>
      <c r="H592" s="211"/>
      <c r="I592" s="211"/>
      <c r="J592" s="211"/>
      <c r="K592" s="211"/>
      <c r="L592" s="211"/>
      <c r="M592" s="211"/>
      <c r="N592" s="211"/>
      <c r="O592" s="211"/>
      <c r="P592" s="211"/>
      <c r="Q592" s="211"/>
      <c r="R592" s="211"/>
      <c r="S592" s="211"/>
      <c r="T592" s="211"/>
      <c r="U592" s="211"/>
      <c r="V592" s="211"/>
      <c r="W592" s="211"/>
      <c r="X592" s="211"/>
      <c r="Y592" s="211"/>
      <c r="Z592" s="211"/>
    </row>
    <row r="593" spans="1:26" ht="15.75" customHeight="1">
      <c r="A593" s="211"/>
      <c r="B593" s="211"/>
      <c r="C593" s="211"/>
      <c r="D593" s="211"/>
      <c r="E593" s="211"/>
      <c r="F593" s="211"/>
      <c r="G593" s="211"/>
      <c r="H593" s="211"/>
      <c r="I593" s="211"/>
      <c r="J593" s="211"/>
      <c r="K593" s="211"/>
      <c r="L593" s="211"/>
      <c r="M593" s="211"/>
      <c r="N593" s="211"/>
      <c r="O593" s="211"/>
      <c r="P593" s="211"/>
      <c r="Q593" s="211"/>
      <c r="R593" s="211"/>
      <c r="S593" s="211"/>
      <c r="T593" s="211"/>
      <c r="U593" s="211"/>
      <c r="V593" s="211"/>
      <c r="W593" s="211"/>
      <c r="X593" s="211"/>
      <c r="Y593" s="211"/>
      <c r="Z593" s="211"/>
    </row>
    <row r="594" spans="1:26" ht="15.75" customHeight="1">
      <c r="A594" s="211"/>
      <c r="B594" s="211"/>
      <c r="C594" s="211"/>
      <c r="D594" s="211"/>
      <c r="E594" s="211"/>
      <c r="F594" s="211"/>
      <c r="G594" s="211"/>
      <c r="H594" s="211"/>
      <c r="I594" s="211"/>
      <c r="J594" s="211"/>
      <c r="K594" s="211"/>
      <c r="L594" s="211"/>
      <c r="M594" s="211"/>
      <c r="N594" s="211"/>
      <c r="O594" s="211"/>
      <c r="P594" s="211"/>
      <c r="Q594" s="211"/>
      <c r="R594" s="211"/>
      <c r="S594" s="211"/>
      <c r="T594" s="211"/>
      <c r="U594" s="211"/>
      <c r="V594" s="211"/>
      <c r="W594" s="211"/>
      <c r="X594" s="211"/>
      <c r="Y594" s="211"/>
      <c r="Z594" s="211"/>
    </row>
    <row r="595" spans="1:26" ht="15.75" customHeight="1">
      <c r="A595" s="211"/>
      <c r="B595" s="211"/>
      <c r="C595" s="211"/>
      <c r="D595" s="211"/>
      <c r="E595" s="211"/>
      <c r="F595" s="211"/>
      <c r="G595" s="211"/>
      <c r="H595" s="211"/>
      <c r="I595" s="211"/>
      <c r="J595" s="211"/>
      <c r="K595" s="211"/>
      <c r="L595" s="211"/>
      <c r="M595" s="211"/>
      <c r="N595" s="211"/>
      <c r="O595" s="211"/>
      <c r="P595" s="211"/>
      <c r="Q595" s="211"/>
      <c r="R595" s="211"/>
      <c r="S595" s="211"/>
      <c r="T595" s="211"/>
      <c r="U595" s="211"/>
      <c r="V595" s="211"/>
      <c r="W595" s="211"/>
      <c r="X595" s="211"/>
      <c r="Y595" s="211"/>
      <c r="Z595" s="211"/>
    </row>
    <row r="596" spans="1:26" ht="15.75" customHeight="1">
      <c r="A596" s="211"/>
      <c r="B596" s="211"/>
      <c r="C596" s="211"/>
      <c r="D596" s="211"/>
      <c r="E596" s="211"/>
      <c r="F596" s="211"/>
      <c r="G596" s="211"/>
      <c r="H596" s="211"/>
      <c r="I596" s="211"/>
      <c r="J596" s="211"/>
      <c r="K596" s="211"/>
      <c r="L596" s="211"/>
      <c r="M596" s="211"/>
      <c r="N596" s="211"/>
      <c r="O596" s="211"/>
      <c r="P596" s="211"/>
      <c r="Q596" s="211"/>
      <c r="R596" s="211"/>
      <c r="S596" s="211"/>
      <c r="T596" s="211"/>
      <c r="U596" s="211"/>
      <c r="V596" s="211"/>
      <c r="W596" s="211"/>
      <c r="X596" s="211"/>
      <c r="Y596" s="211"/>
      <c r="Z596" s="211"/>
    </row>
    <row r="597" spans="1:26" ht="15.75" customHeight="1">
      <c r="A597" s="211"/>
      <c r="B597" s="211"/>
      <c r="C597" s="211"/>
      <c r="D597" s="211"/>
      <c r="E597" s="211"/>
      <c r="F597" s="211"/>
      <c r="G597" s="211"/>
      <c r="H597" s="211"/>
      <c r="I597" s="211"/>
      <c r="J597" s="211"/>
      <c r="K597" s="211"/>
      <c r="L597" s="211"/>
      <c r="M597" s="211"/>
      <c r="N597" s="211"/>
      <c r="O597" s="211"/>
      <c r="P597" s="211"/>
      <c r="Q597" s="211"/>
      <c r="R597" s="211"/>
      <c r="S597" s="211"/>
      <c r="T597" s="211"/>
      <c r="U597" s="211"/>
      <c r="V597" s="211"/>
      <c r="W597" s="211"/>
      <c r="X597" s="211"/>
      <c r="Y597" s="211"/>
      <c r="Z597" s="211"/>
    </row>
    <row r="598" spans="1:26" ht="15.75" customHeight="1">
      <c r="A598" s="211"/>
      <c r="B598" s="211"/>
      <c r="C598" s="211"/>
      <c r="D598" s="211"/>
      <c r="E598" s="211"/>
      <c r="F598" s="211"/>
      <c r="G598" s="211"/>
      <c r="H598" s="211"/>
      <c r="I598" s="211"/>
      <c r="J598" s="211"/>
      <c r="K598" s="211"/>
      <c r="L598" s="211"/>
      <c r="M598" s="211"/>
      <c r="N598" s="211"/>
      <c r="O598" s="211"/>
      <c r="P598" s="211"/>
      <c r="Q598" s="211"/>
      <c r="R598" s="211"/>
      <c r="S598" s="211"/>
      <c r="T598" s="211"/>
      <c r="U598" s="211"/>
      <c r="V598" s="211"/>
      <c r="W598" s="211"/>
      <c r="X598" s="211"/>
      <c r="Y598" s="211"/>
      <c r="Z598" s="211"/>
    </row>
    <row r="599" spans="1:26" ht="15.75" customHeight="1">
      <c r="A599" s="211"/>
      <c r="B599" s="211"/>
      <c r="C599" s="211"/>
      <c r="D599" s="211"/>
      <c r="E599" s="211"/>
      <c r="F599" s="211"/>
      <c r="G599" s="211"/>
      <c r="H599" s="211"/>
      <c r="I599" s="211"/>
      <c r="J599" s="211"/>
      <c r="K599" s="211"/>
      <c r="L599" s="211"/>
      <c r="M599" s="211"/>
      <c r="N599" s="211"/>
      <c r="O599" s="211"/>
      <c r="P599" s="211"/>
      <c r="Q599" s="211"/>
      <c r="R599" s="211"/>
      <c r="S599" s="211"/>
      <c r="T599" s="211"/>
      <c r="U599" s="211"/>
      <c r="V599" s="211"/>
      <c r="W599" s="211"/>
      <c r="X599" s="211"/>
      <c r="Y599" s="211"/>
      <c r="Z599" s="211"/>
    </row>
    <row r="600" spans="1:26" ht="15.75" customHeight="1">
      <c r="A600" s="211"/>
      <c r="B600" s="211"/>
      <c r="C600" s="211"/>
      <c r="D600" s="211"/>
      <c r="E600" s="211"/>
      <c r="F600" s="211"/>
      <c r="G600" s="211"/>
      <c r="H600" s="211"/>
      <c r="I600" s="211"/>
      <c r="J600" s="211"/>
      <c r="K600" s="211"/>
      <c r="L600" s="211"/>
      <c r="M600" s="211"/>
      <c r="N600" s="211"/>
      <c r="O600" s="211"/>
      <c r="P600" s="211"/>
      <c r="Q600" s="211"/>
      <c r="R600" s="211"/>
      <c r="S600" s="211"/>
      <c r="T600" s="211"/>
      <c r="U600" s="211"/>
      <c r="V600" s="211"/>
      <c r="W600" s="211"/>
      <c r="X600" s="211"/>
      <c r="Y600" s="211"/>
      <c r="Z600" s="211"/>
    </row>
    <row r="601" spans="1:26" ht="15.75" customHeight="1">
      <c r="A601" s="211"/>
      <c r="B601" s="211"/>
      <c r="C601" s="211"/>
      <c r="D601" s="211"/>
      <c r="E601" s="211"/>
      <c r="F601" s="211"/>
      <c r="G601" s="211"/>
      <c r="H601" s="211"/>
      <c r="I601" s="211"/>
      <c r="J601" s="211"/>
      <c r="K601" s="211"/>
      <c r="L601" s="211"/>
      <c r="M601" s="211"/>
      <c r="N601" s="211"/>
      <c r="O601" s="211"/>
      <c r="P601" s="211"/>
      <c r="Q601" s="211"/>
      <c r="R601" s="211"/>
      <c r="S601" s="211"/>
      <c r="T601" s="211"/>
      <c r="U601" s="211"/>
      <c r="V601" s="211"/>
      <c r="W601" s="211"/>
      <c r="X601" s="211"/>
      <c r="Y601" s="211"/>
      <c r="Z601" s="211"/>
    </row>
    <row r="602" spans="1:26" ht="15.75" customHeight="1">
      <c r="A602" s="211"/>
      <c r="B602" s="211"/>
      <c r="C602" s="211"/>
      <c r="D602" s="211"/>
      <c r="E602" s="211"/>
      <c r="F602" s="211"/>
      <c r="G602" s="211"/>
      <c r="H602" s="211"/>
      <c r="I602" s="211"/>
      <c r="J602" s="211"/>
      <c r="K602" s="211"/>
      <c r="L602" s="211"/>
      <c r="M602" s="211"/>
      <c r="N602" s="211"/>
      <c r="O602" s="211"/>
      <c r="P602" s="211"/>
      <c r="Q602" s="211"/>
      <c r="R602" s="211"/>
      <c r="S602" s="211"/>
      <c r="T602" s="211"/>
      <c r="U602" s="211"/>
      <c r="V602" s="211"/>
      <c r="W602" s="211"/>
      <c r="X602" s="211"/>
      <c r="Y602" s="211"/>
      <c r="Z602" s="211"/>
    </row>
    <row r="603" spans="1:26" ht="15.75" customHeight="1">
      <c r="A603" s="211"/>
      <c r="B603" s="211"/>
      <c r="C603" s="211"/>
      <c r="D603" s="211"/>
      <c r="E603" s="211"/>
      <c r="F603" s="211"/>
      <c r="G603" s="211"/>
      <c r="H603" s="211"/>
      <c r="I603" s="211"/>
      <c r="J603" s="211"/>
      <c r="K603" s="211"/>
      <c r="L603" s="211"/>
      <c r="M603" s="211"/>
      <c r="N603" s="211"/>
      <c r="O603" s="211"/>
      <c r="P603" s="211"/>
      <c r="Q603" s="211"/>
      <c r="R603" s="211"/>
      <c r="S603" s="211"/>
      <c r="T603" s="211"/>
      <c r="U603" s="211"/>
      <c r="V603" s="211"/>
      <c r="W603" s="211"/>
      <c r="X603" s="211"/>
      <c r="Y603" s="211"/>
      <c r="Z603" s="211"/>
    </row>
    <row r="604" spans="1:26" ht="15.75" customHeight="1">
      <c r="A604" s="211"/>
      <c r="B604" s="211"/>
      <c r="C604" s="211"/>
      <c r="D604" s="211"/>
      <c r="E604" s="211"/>
      <c r="F604" s="211"/>
      <c r="G604" s="211"/>
      <c r="H604" s="211"/>
      <c r="I604" s="211"/>
      <c r="J604" s="211"/>
      <c r="K604" s="211"/>
      <c r="L604" s="211"/>
      <c r="M604" s="211"/>
      <c r="N604" s="211"/>
      <c r="O604" s="211"/>
      <c r="P604" s="211"/>
      <c r="Q604" s="211"/>
      <c r="R604" s="211"/>
      <c r="S604" s="211"/>
      <c r="T604" s="211"/>
      <c r="U604" s="211"/>
      <c r="V604" s="211"/>
      <c r="W604" s="211"/>
      <c r="X604" s="211"/>
      <c r="Y604" s="211"/>
      <c r="Z604" s="211"/>
    </row>
    <row r="605" spans="1:26" ht="15.75" customHeight="1">
      <c r="A605" s="211"/>
      <c r="B605" s="211"/>
      <c r="C605" s="211"/>
      <c r="D605" s="211"/>
      <c r="E605" s="211"/>
      <c r="F605" s="211"/>
      <c r="G605" s="211"/>
      <c r="H605" s="211"/>
      <c r="I605" s="211"/>
      <c r="J605" s="211"/>
      <c r="K605" s="211"/>
      <c r="L605" s="211"/>
      <c r="M605" s="211"/>
      <c r="N605" s="211"/>
      <c r="O605" s="211"/>
      <c r="P605" s="211"/>
      <c r="Q605" s="211"/>
      <c r="R605" s="211"/>
      <c r="S605" s="211"/>
      <c r="T605" s="211"/>
      <c r="U605" s="211"/>
      <c r="V605" s="211"/>
      <c r="W605" s="211"/>
      <c r="X605" s="211"/>
      <c r="Y605" s="211"/>
      <c r="Z605" s="211"/>
    </row>
    <row r="606" spans="1:26" ht="15.75" customHeight="1">
      <c r="A606" s="211"/>
      <c r="B606" s="211"/>
      <c r="C606" s="211"/>
      <c r="D606" s="211"/>
      <c r="E606" s="211"/>
      <c r="F606" s="211"/>
      <c r="G606" s="211"/>
      <c r="H606" s="211"/>
      <c r="I606" s="211"/>
      <c r="J606" s="211"/>
      <c r="K606" s="211"/>
      <c r="L606" s="211"/>
      <c r="M606" s="211"/>
      <c r="N606" s="211"/>
      <c r="O606" s="211"/>
      <c r="P606" s="211"/>
      <c r="Q606" s="211"/>
      <c r="R606" s="211"/>
      <c r="S606" s="211"/>
      <c r="T606" s="211"/>
      <c r="U606" s="211"/>
      <c r="V606" s="211"/>
      <c r="W606" s="211"/>
      <c r="X606" s="211"/>
      <c r="Y606" s="211"/>
      <c r="Z606" s="211"/>
    </row>
    <row r="607" spans="1:26" ht="15.75" customHeight="1">
      <c r="A607" s="211"/>
      <c r="B607" s="211"/>
      <c r="C607" s="211"/>
      <c r="D607" s="211"/>
      <c r="E607" s="211"/>
      <c r="F607" s="211"/>
      <c r="G607" s="211"/>
      <c r="H607" s="211"/>
      <c r="I607" s="211"/>
      <c r="J607" s="211"/>
      <c r="K607" s="211"/>
      <c r="L607" s="211"/>
      <c r="M607" s="211"/>
      <c r="N607" s="211"/>
      <c r="O607" s="211"/>
      <c r="P607" s="211"/>
      <c r="Q607" s="211"/>
      <c r="R607" s="211"/>
      <c r="S607" s="211"/>
      <c r="T607" s="211"/>
      <c r="U607" s="211"/>
      <c r="V607" s="211"/>
      <c r="W607" s="211"/>
      <c r="X607" s="211"/>
      <c r="Y607" s="211"/>
      <c r="Z607" s="211"/>
    </row>
    <row r="608" spans="1:26" ht="15.75" customHeight="1">
      <c r="A608" s="211"/>
      <c r="B608" s="211"/>
      <c r="C608" s="211"/>
      <c r="D608" s="211"/>
      <c r="E608" s="211"/>
      <c r="F608" s="211"/>
      <c r="G608" s="211"/>
      <c r="H608" s="211"/>
      <c r="I608" s="211"/>
      <c r="J608" s="211"/>
      <c r="K608" s="211"/>
      <c r="L608" s="211"/>
      <c r="M608" s="211"/>
      <c r="N608" s="211"/>
      <c r="O608" s="211"/>
      <c r="P608" s="211"/>
      <c r="Q608" s="211"/>
      <c r="R608" s="211"/>
      <c r="S608" s="211"/>
      <c r="T608" s="211"/>
      <c r="U608" s="211"/>
      <c r="V608" s="211"/>
      <c r="W608" s="211"/>
      <c r="X608" s="211"/>
      <c r="Y608" s="211"/>
      <c r="Z608" s="211"/>
    </row>
    <row r="609" spans="1:26" ht="15.75" customHeight="1">
      <c r="A609" s="211"/>
      <c r="B609" s="211"/>
      <c r="C609" s="211"/>
      <c r="D609" s="211"/>
      <c r="E609" s="211"/>
      <c r="F609" s="211"/>
      <c r="G609" s="211"/>
      <c r="H609" s="211"/>
      <c r="I609" s="211"/>
      <c r="J609" s="211"/>
      <c r="K609" s="211"/>
      <c r="L609" s="211"/>
      <c r="M609" s="211"/>
      <c r="N609" s="211"/>
      <c r="O609" s="211"/>
      <c r="P609" s="211"/>
      <c r="Q609" s="211"/>
      <c r="R609" s="211"/>
      <c r="S609" s="211"/>
      <c r="T609" s="211"/>
      <c r="U609" s="211"/>
      <c r="V609" s="211"/>
      <c r="W609" s="211"/>
      <c r="X609" s="211"/>
      <c r="Y609" s="211"/>
      <c r="Z609" s="211"/>
    </row>
    <row r="610" spans="1:26" ht="15.75" customHeight="1">
      <c r="A610" s="211"/>
      <c r="B610" s="211"/>
      <c r="C610" s="211"/>
      <c r="D610" s="211"/>
      <c r="E610" s="211"/>
      <c r="F610" s="211"/>
      <c r="G610" s="211"/>
      <c r="H610" s="211"/>
      <c r="I610" s="211"/>
      <c r="J610" s="211"/>
      <c r="K610" s="211"/>
      <c r="L610" s="211"/>
      <c r="M610" s="211"/>
      <c r="N610" s="211"/>
      <c r="O610" s="211"/>
      <c r="P610" s="211"/>
      <c r="Q610" s="211"/>
      <c r="R610" s="211"/>
      <c r="S610" s="211"/>
      <c r="T610" s="211"/>
      <c r="U610" s="211"/>
      <c r="V610" s="211"/>
      <c r="W610" s="211"/>
      <c r="X610" s="211"/>
      <c r="Y610" s="211"/>
      <c r="Z610" s="211"/>
    </row>
    <row r="611" spans="1:26" ht="15.75" customHeight="1">
      <c r="A611" s="211"/>
      <c r="B611" s="211"/>
      <c r="C611" s="211"/>
      <c r="D611" s="211"/>
      <c r="E611" s="211"/>
      <c r="F611" s="211"/>
      <c r="G611" s="211"/>
      <c r="H611" s="211"/>
      <c r="I611" s="211"/>
      <c r="J611" s="211"/>
      <c r="K611" s="211"/>
      <c r="L611" s="211"/>
      <c r="M611" s="211"/>
      <c r="N611" s="211"/>
      <c r="O611" s="211"/>
      <c r="P611" s="211"/>
      <c r="Q611" s="211"/>
      <c r="R611" s="211"/>
      <c r="S611" s="211"/>
      <c r="T611" s="211"/>
      <c r="U611" s="211"/>
      <c r="V611" s="211"/>
      <c r="W611" s="211"/>
      <c r="X611" s="211"/>
      <c r="Y611" s="211"/>
      <c r="Z611" s="211"/>
    </row>
    <row r="612" spans="1:26" ht="15.75" customHeight="1">
      <c r="A612" s="211"/>
      <c r="B612" s="211"/>
      <c r="C612" s="211"/>
      <c r="D612" s="211"/>
      <c r="E612" s="211"/>
      <c r="F612" s="211"/>
      <c r="G612" s="211"/>
      <c r="H612" s="211"/>
      <c r="I612" s="211"/>
      <c r="J612" s="211"/>
      <c r="K612" s="211"/>
      <c r="L612" s="211"/>
      <c r="M612" s="211"/>
      <c r="N612" s="211"/>
      <c r="O612" s="211"/>
      <c r="P612" s="211"/>
      <c r="Q612" s="211"/>
      <c r="R612" s="211"/>
      <c r="S612" s="211"/>
      <c r="T612" s="211"/>
      <c r="U612" s="211"/>
      <c r="V612" s="211"/>
      <c r="W612" s="211"/>
      <c r="X612" s="211"/>
      <c r="Y612" s="211"/>
      <c r="Z612" s="211"/>
    </row>
    <row r="613" spans="1:26" ht="15.75" customHeight="1">
      <c r="A613" s="211"/>
      <c r="B613" s="211"/>
      <c r="C613" s="211"/>
      <c r="D613" s="211"/>
      <c r="E613" s="211"/>
      <c r="F613" s="211"/>
      <c r="G613" s="211"/>
      <c r="H613" s="211"/>
      <c r="I613" s="211"/>
      <c r="J613" s="211"/>
      <c r="K613" s="211"/>
      <c r="L613" s="211"/>
      <c r="M613" s="211"/>
      <c r="N613" s="211"/>
      <c r="O613" s="211"/>
      <c r="P613" s="211"/>
      <c r="Q613" s="211"/>
      <c r="R613" s="211"/>
      <c r="S613" s="211"/>
      <c r="T613" s="211"/>
      <c r="U613" s="211"/>
      <c r="V613" s="211"/>
      <c r="W613" s="211"/>
      <c r="X613" s="211"/>
      <c r="Y613" s="211"/>
      <c r="Z613" s="211"/>
    </row>
    <row r="614" spans="1:26" ht="15.75" customHeight="1">
      <c r="A614" s="211"/>
      <c r="B614" s="211"/>
      <c r="C614" s="211"/>
      <c r="D614" s="211"/>
      <c r="E614" s="211"/>
      <c r="F614" s="211"/>
      <c r="G614" s="211"/>
      <c r="H614" s="211"/>
      <c r="I614" s="211"/>
      <c r="J614" s="211"/>
      <c r="K614" s="211"/>
      <c r="L614" s="211"/>
      <c r="M614" s="211"/>
      <c r="N614" s="211"/>
      <c r="O614" s="211"/>
      <c r="P614" s="211"/>
      <c r="Q614" s="211"/>
      <c r="R614" s="211"/>
      <c r="S614" s="211"/>
      <c r="T614" s="211"/>
      <c r="U614" s="211"/>
      <c r="V614" s="211"/>
      <c r="W614" s="211"/>
      <c r="X614" s="211"/>
      <c r="Y614" s="211"/>
      <c r="Z614" s="211"/>
    </row>
    <row r="615" spans="1:26" ht="15.75" customHeight="1">
      <c r="A615" s="211"/>
      <c r="B615" s="211"/>
      <c r="C615" s="211"/>
      <c r="D615" s="211"/>
      <c r="E615" s="211"/>
      <c r="F615" s="211"/>
      <c r="G615" s="211"/>
      <c r="H615" s="211"/>
      <c r="I615" s="211"/>
      <c r="J615" s="211"/>
      <c r="K615" s="211"/>
      <c r="L615" s="211"/>
      <c r="M615" s="211"/>
      <c r="N615" s="211"/>
      <c r="O615" s="211"/>
      <c r="P615" s="211"/>
      <c r="Q615" s="211"/>
      <c r="R615" s="211"/>
      <c r="S615" s="211"/>
      <c r="T615" s="211"/>
      <c r="U615" s="211"/>
      <c r="V615" s="211"/>
      <c r="W615" s="211"/>
      <c r="X615" s="211"/>
      <c r="Y615" s="211"/>
      <c r="Z615" s="211"/>
    </row>
    <row r="616" spans="1:26" ht="15.75" customHeight="1">
      <c r="A616" s="211"/>
      <c r="B616" s="211"/>
      <c r="C616" s="211"/>
      <c r="D616" s="211"/>
      <c r="E616" s="211"/>
      <c r="F616" s="211"/>
      <c r="G616" s="211"/>
      <c r="H616" s="211"/>
      <c r="I616" s="211"/>
      <c r="J616" s="211"/>
      <c r="K616" s="211"/>
      <c r="L616" s="211"/>
      <c r="M616" s="211"/>
      <c r="N616" s="211"/>
      <c r="O616" s="211"/>
      <c r="P616" s="211"/>
      <c r="Q616" s="211"/>
      <c r="R616" s="211"/>
      <c r="S616" s="211"/>
      <c r="T616" s="211"/>
      <c r="U616" s="211"/>
      <c r="V616" s="211"/>
      <c r="W616" s="211"/>
      <c r="X616" s="211"/>
      <c r="Y616" s="211"/>
      <c r="Z616" s="211"/>
    </row>
    <row r="617" spans="1:26" ht="15.75" customHeight="1">
      <c r="A617" s="211"/>
      <c r="B617" s="211"/>
      <c r="C617" s="211"/>
      <c r="D617" s="211"/>
      <c r="E617" s="211"/>
      <c r="F617" s="211"/>
      <c r="G617" s="211"/>
      <c r="H617" s="211"/>
      <c r="I617" s="211"/>
      <c r="J617" s="211"/>
      <c r="K617" s="211"/>
      <c r="L617" s="211"/>
      <c r="M617" s="211"/>
      <c r="N617" s="211"/>
      <c r="O617" s="211"/>
      <c r="P617" s="211"/>
      <c r="Q617" s="211"/>
      <c r="R617" s="211"/>
      <c r="S617" s="211"/>
      <c r="T617" s="211"/>
      <c r="U617" s="211"/>
      <c r="V617" s="211"/>
      <c r="W617" s="211"/>
      <c r="X617" s="211"/>
      <c r="Y617" s="211"/>
      <c r="Z617" s="211"/>
    </row>
    <row r="618" spans="1:26" ht="15.75" customHeight="1">
      <c r="A618" s="211"/>
      <c r="B618" s="211"/>
      <c r="C618" s="211"/>
      <c r="D618" s="211"/>
      <c r="E618" s="211"/>
      <c r="F618" s="211"/>
      <c r="G618" s="211"/>
      <c r="H618" s="211"/>
      <c r="I618" s="211"/>
      <c r="J618" s="211"/>
      <c r="K618" s="211"/>
      <c r="L618" s="211"/>
      <c r="M618" s="211"/>
      <c r="N618" s="211"/>
      <c r="O618" s="211"/>
      <c r="P618" s="211"/>
      <c r="Q618" s="211"/>
      <c r="R618" s="211"/>
      <c r="S618" s="211"/>
      <c r="T618" s="211"/>
      <c r="U618" s="211"/>
      <c r="V618" s="211"/>
      <c r="W618" s="211"/>
      <c r="X618" s="211"/>
      <c r="Y618" s="211"/>
      <c r="Z618" s="211"/>
    </row>
    <row r="619" spans="1:26" ht="15.75" customHeight="1">
      <c r="A619" s="211"/>
      <c r="B619" s="211"/>
      <c r="C619" s="211"/>
      <c r="D619" s="211"/>
      <c r="E619" s="211"/>
      <c r="F619" s="211"/>
      <c r="G619" s="211"/>
      <c r="H619" s="211"/>
      <c r="I619" s="211"/>
      <c r="J619" s="211"/>
      <c r="K619" s="211"/>
      <c r="L619" s="211"/>
      <c r="M619" s="211"/>
      <c r="N619" s="211"/>
      <c r="O619" s="211"/>
      <c r="P619" s="211"/>
      <c r="Q619" s="211"/>
      <c r="R619" s="211"/>
      <c r="S619" s="211"/>
      <c r="T619" s="211"/>
      <c r="U619" s="211"/>
      <c r="V619" s="211"/>
      <c r="W619" s="211"/>
      <c r="X619" s="211"/>
      <c r="Y619" s="211"/>
      <c r="Z619" s="211"/>
    </row>
    <row r="620" spans="1:26" ht="15.75" customHeight="1">
      <c r="A620" s="211"/>
      <c r="B620" s="211"/>
      <c r="C620" s="211"/>
      <c r="D620" s="211"/>
      <c r="E620" s="211"/>
      <c r="F620" s="211"/>
      <c r="G620" s="211"/>
      <c r="H620" s="211"/>
      <c r="I620" s="211"/>
      <c r="J620" s="211"/>
      <c r="K620" s="211"/>
      <c r="L620" s="211"/>
      <c r="M620" s="211"/>
      <c r="N620" s="211"/>
      <c r="O620" s="211"/>
      <c r="P620" s="211"/>
      <c r="Q620" s="211"/>
      <c r="R620" s="211"/>
      <c r="S620" s="211"/>
      <c r="T620" s="211"/>
      <c r="U620" s="211"/>
      <c r="V620" s="211"/>
      <c r="W620" s="211"/>
      <c r="X620" s="211"/>
      <c r="Y620" s="211"/>
      <c r="Z620" s="211"/>
    </row>
    <row r="621" spans="1:26" ht="15.75" customHeight="1">
      <c r="A621" s="211"/>
      <c r="B621" s="211"/>
      <c r="C621" s="211"/>
      <c r="D621" s="211"/>
      <c r="E621" s="211"/>
      <c r="F621" s="211"/>
      <c r="G621" s="211"/>
      <c r="H621" s="211"/>
      <c r="I621" s="211"/>
      <c r="J621" s="211"/>
      <c r="K621" s="211"/>
      <c r="L621" s="211"/>
      <c r="M621" s="211"/>
      <c r="N621" s="211"/>
      <c r="O621" s="211"/>
      <c r="P621" s="211"/>
      <c r="Q621" s="211"/>
      <c r="R621" s="211"/>
      <c r="S621" s="211"/>
      <c r="T621" s="211"/>
      <c r="U621" s="211"/>
      <c r="V621" s="211"/>
      <c r="W621" s="211"/>
      <c r="X621" s="211"/>
      <c r="Y621" s="211"/>
      <c r="Z621" s="211"/>
    </row>
    <row r="622" spans="1:26" ht="15.75" customHeight="1">
      <c r="A622" s="211"/>
      <c r="B622" s="211"/>
      <c r="C622" s="211"/>
      <c r="D622" s="211"/>
      <c r="E622" s="211"/>
      <c r="F622" s="211"/>
      <c r="G622" s="211"/>
      <c r="H622" s="211"/>
      <c r="I622" s="211"/>
      <c r="J622" s="211"/>
      <c r="K622" s="211"/>
      <c r="L622" s="211"/>
      <c r="M622" s="211"/>
      <c r="N622" s="211"/>
      <c r="O622" s="211"/>
      <c r="P622" s="211"/>
      <c r="Q622" s="211"/>
      <c r="R622" s="211"/>
      <c r="S622" s="211"/>
      <c r="T622" s="211"/>
      <c r="U622" s="211"/>
      <c r="V622" s="211"/>
      <c r="W622" s="211"/>
      <c r="X622" s="211"/>
      <c r="Y622" s="211"/>
      <c r="Z622" s="211"/>
    </row>
    <row r="623" spans="1:26" ht="15.75" customHeight="1">
      <c r="A623" s="211"/>
      <c r="B623" s="211"/>
      <c r="C623" s="211"/>
      <c r="D623" s="211"/>
      <c r="E623" s="211"/>
      <c r="F623" s="211"/>
      <c r="G623" s="211"/>
      <c r="H623" s="211"/>
      <c r="I623" s="211"/>
      <c r="J623" s="211"/>
      <c r="K623" s="211"/>
      <c r="L623" s="211"/>
      <c r="M623" s="211"/>
      <c r="N623" s="211"/>
      <c r="O623" s="211"/>
      <c r="P623" s="211"/>
      <c r="Q623" s="211"/>
      <c r="R623" s="211"/>
      <c r="S623" s="211"/>
      <c r="T623" s="211"/>
      <c r="U623" s="211"/>
      <c r="V623" s="211"/>
      <c r="W623" s="211"/>
      <c r="X623" s="211"/>
      <c r="Y623" s="211"/>
      <c r="Z623" s="211"/>
    </row>
    <row r="624" spans="1:26" ht="15.75" customHeight="1">
      <c r="A624" s="211"/>
      <c r="B624" s="211"/>
      <c r="C624" s="211"/>
      <c r="D624" s="211"/>
      <c r="E624" s="211"/>
      <c r="F624" s="211"/>
      <c r="G624" s="211"/>
      <c r="H624" s="211"/>
      <c r="I624" s="211"/>
      <c r="J624" s="211"/>
      <c r="K624" s="211"/>
      <c r="L624" s="211"/>
      <c r="M624" s="211"/>
      <c r="N624" s="211"/>
      <c r="O624" s="211"/>
      <c r="P624" s="211"/>
      <c r="Q624" s="211"/>
      <c r="R624" s="211"/>
      <c r="S624" s="211"/>
      <c r="T624" s="211"/>
      <c r="U624" s="211"/>
      <c r="V624" s="211"/>
      <c r="W624" s="211"/>
      <c r="X624" s="211"/>
      <c r="Y624" s="211"/>
      <c r="Z624" s="211"/>
    </row>
    <row r="625" spans="1:26" ht="15.75" customHeight="1">
      <c r="A625" s="211"/>
      <c r="B625" s="211"/>
      <c r="C625" s="211"/>
      <c r="D625" s="211"/>
      <c r="E625" s="211"/>
      <c r="F625" s="211"/>
      <c r="G625" s="211"/>
      <c r="H625" s="211"/>
      <c r="I625" s="211"/>
      <c r="J625" s="211"/>
      <c r="K625" s="211"/>
      <c r="L625" s="211"/>
      <c r="M625" s="211"/>
      <c r="N625" s="211"/>
      <c r="O625" s="211"/>
      <c r="P625" s="211"/>
      <c r="Q625" s="211"/>
      <c r="R625" s="211"/>
      <c r="S625" s="211"/>
      <c r="T625" s="211"/>
      <c r="U625" s="211"/>
      <c r="V625" s="211"/>
      <c r="W625" s="211"/>
      <c r="X625" s="211"/>
      <c r="Y625" s="211"/>
      <c r="Z625" s="211"/>
    </row>
    <row r="626" spans="1:26" ht="15.75" customHeight="1">
      <c r="A626" s="211"/>
      <c r="B626" s="211"/>
      <c r="C626" s="211"/>
      <c r="D626" s="211"/>
      <c r="E626" s="211"/>
      <c r="F626" s="211"/>
      <c r="G626" s="211"/>
      <c r="H626" s="211"/>
      <c r="I626" s="211"/>
      <c r="J626" s="211"/>
      <c r="K626" s="211"/>
      <c r="L626" s="211"/>
      <c r="M626" s="211"/>
      <c r="N626" s="211"/>
      <c r="O626" s="211"/>
      <c r="P626" s="211"/>
      <c r="Q626" s="211"/>
      <c r="R626" s="211"/>
      <c r="S626" s="211"/>
      <c r="T626" s="211"/>
      <c r="U626" s="211"/>
      <c r="V626" s="211"/>
      <c r="W626" s="211"/>
      <c r="X626" s="211"/>
      <c r="Y626" s="211"/>
      <c r="Z626" s="211"/>
    </row>
    <row r="627" spans="1:26" ht="15.75" customHeight="1">
      <c r="A627" s="211"/>
      <c r="B627" s="211"/>
      <c r="C627" s="211"/>
      <c r="D627" s="211"/>
      <c r="E627" s="211"/>
      <c r="F627" s="211"/>
      <c r="G627" s="211"/>
      <c r="H627" s="211"/>
      <c r="I627" s="211"/>
      <c r="J627" s="211"/>
      <c r="K627" s="211"/>
      <c r="L627" s="211"/>
      <c r="M627" s="211"/>
      <c r="N627" s="211"/>
      <c r="O627" s="211"/>
      <c r="P627" s="211"/>
      <c r="Q627" s="211"/>
      <c r="R627" s="211"/>
      <c r="S627" s="211"/>
      <c r="T627" s="211"/>
      <c r="U627" s="211"/>
      <c r="V627" s="211"/>
      <c r="W627" s="211"/>
      <c r="X627" s="211"/>
      <c r="Y627" s="211"/>
      <c r="Z627" s="211"/>
    </row>
    <row r="628" spans="1:26" ht="15.75" customHeight="1">
      <c r="A628" s="211"/>
      <c r="B628" s="211"/>
      <c r="C628" s="211"/>
      <c r="D628" s="211"/>
      <c r="E628" s="211"/>
      <c r="F628" s="211"/>
      <c r="G628" s="211"/>
      <c r="H628" s="211"/>
      <c r="I628" s="211"/>
      <c r="J628" s="211"/>
      <c r="K628" s="211"/>
      <c r="L628" s="211"/>
      <c r="M628" s="211"/>
      <c r="N628" s="211"/>
      <c r="O628" s="211"/>
      <c r="P628" s="211"/>
      <c r="Q628" s="211"/>
      <c r="R628" s="211"/>
      <c r="S628" s="211"/>
      <c r="T628" s="211"/>
      <c r="U628" s="211"/>
      <c r="V628" s="211"/>
      <c r="W628" s="211"/>
      <c r="X628" s="211"/>
      <c r="Y628" s="211"/>
      <c r="Z628" s="211"/>
    </row>
    <row r="629" spans="1:26" ht="15.75" customHeight="1">
      <c r="A629" s="211"/>
      <c r="B629" s="211"/>
      <c r="C629" s="211"/>
      <c r="D629" s="211"/>
      <c r="E629" s="211"/>
      <c r="F629" s="211"/>
      <c r="G629" s="211"/>
      <c r="H629" s="211"/>
      <c r="I629" s="211"/>
      <c r="J629" s="211"/>
      <c r="K629" s="211"/>
      <c r="L629" s="211"/>
      <c r="M629" s="211"/>
      <c r="N629" s="211"/>
      <c r="O629" s="211"/>
      <c r="P629" s="211"/>
      <c r="Q629" s="211"/>
      <c r="R629" s="211"/>
      <c r="S629" s="211"/>
      <c r="T629" s="211"/>
      <c r="U629" s="211"/>
      <c r="V629" s="211"/>
      <c r="W629" s="211"/>
      <c r="X629" s="211"/>
      <c r="Y629" s="211"/>
      <c r="Z629" s="211"/>
    </row>
    <row r="630" spans="1:26" ht="15.75" customHeight="1">
      <c r="A630" s="211"/>
      <c r="B630" s="211"/>
      <c r="C630" s="211"/>
      <c r="D630" s="211"/>
      <c r="E630" s="211"/>
      <c r="F630" s="211"/>
      <c r="G630" s="211"/>
      <c r="H630" s="211"/>
      <c r="I630" s="211"/>
      <c r="J630" s="211"/>
      <c r="K630" s="211"/>
      <c r="L630" s="211"/>
      <c r="M630" s="211"/>
      <c r="N630" s="211"/>
      <c r="O630" s="211"/>
      <c r="P630" s="211"/>
      <c r="Q630" s="211"/>
      <c r="R630" s="211"/>
      <c r="S630" s="211"/>
      <c r="T630" s="211"/>
      <c r="U630" s="211"/>
      <c r="V630" s="211"/>
      <c r="W630" s="211"/>
      <c r="X630" s="211"/>
      <c r="Y630" s="211"/>
      <c r="Z630" s="211"/>
    </row>
    <row r="631" spans="1:26" ht="15.75" customHeight="1">
      <c r="A631" s="211"/>
      <c r="B631" s="211"/>
      <c r="C631" s="211"/>
      <c r="D631" s="211"/>
      <c r="E631" s="211"/>
      <c r="F631" s="211"/>
      <c r="G631" s="211"/>
      <c r="H631" s="211"/>
      <c r="I631" s="211"/>
      <c r="J631" s="211"/>
      <c r="K631" s="211"/>
      <c r="L631" s="211"/>
      <c r="M631" s="211"/>
      <c r="N631" s="211"/>
      <c r="O631" s="211"/>
      <c r="P631" s="211"/>
      <c r="Q631" s="211"/>
      <c r="R631" s="211"/>
      <c r="S631" s="211"/>
      <c r="T631" s="211"/>
      <c r="U631" s="211"/>
      <c r="V631" s="211"/>
      <c r="W631" s="211"/>
      <c r="X631" s="211"/>
      <c r="Y631" s="211"/>
      <c r="Z631" s="211"/>
    </row>
    <row r="632" spans="1:26" ht="15.75" customHeight="1">
      <c r="A632" s="211"/>
      <c r="B632" s="211"/>
      <c r="C632" s="211"/>
      <c r="D632" s="211"/>
      <c r="E632" s="211"/>
      <c r="F632" s="211"/>
      <c r="G632" s="211"/>
      <c r="H632" s="211"/>
      <c r="I632" s="211"/>
      <c r="J632" s="211"/>
      <c r="K632" s="211"/>
      <c r="L632" s="211"/>
      <c r="M632" s="211"/>
      <c r="N632" s="211"/>
      <c r="O632" s="211"/>
      <c r="P632" s="211"/>
      <c r="Q632" s="211"/>
      <c r="R632" s="211"/>
      <c r="S632" s="211"/>
      <c r="T632" s="211"/>
      <c r="U632" s="211"/>
      <c r="V632" s="211"/>
      <c r="W632" s="211"/>
      <c r="X632" s="211"/>
      <c r="Y632" s="211"/>
      <c r="Z632" s="211"/>
    </row>
    <row r="633" spans="1:26" ht="15.75" customHeight="1">
      <c r="A633" s="211"/>
      <c r="B633" s="211"/>
      <c r="C633" s="211"/>
      <c r="D633" s="211"/>
      <c r="E633" s="211"/>
      <c r="F633" s="211"/>
      <c r="G633" s="211"/>
      <c r="H633" s="211"/>
      <c r="I633" s="211"/>
      <c r="J633" s="211"/>
      <c r="K633" s="211"/>
      <c r="L633" s="211"/>
      <c r="M633" s="211"/>
      <c r="N633" s="211"/>
      <c r="O633" s="211"/>
      <c r="P633" s="211"/>
      <c r="Q633" s="211"/>
      <c r="R633" s="211"/>
      <c r="S633" s="211"/>
      <c r="T633" s="211"/>
      <c r="U633" s="211"/>
      <c r="V633" s="211"/>
      <c r="W633" s="211"/>
      <c r="X633" s="211"/>
      <c r="Y633" s="211"/>
      <c r="Z633" s="211"/>
    </row>
    <row r="634" spans="1:26" ht="15.75" customHeight="1">
      <c r="A634" s="211"/>
      <c r="B634" s="211"/>
      <c r="C634" s="211"/>
      <c r="D634" s="211"/>
      <c r="E634" s="211"/>
      <c r="F634" s="211"/>
      <c r="G634" s="211"/>
      <c r="H634" s="211"/>
      <c r="I634" s="211"/>
      <c r="J634" s="211"/>
      <c r="K634" s="211"/>
      <c r="L634" s="211"/>
      <c r="M634" s="211"/>
      <c r="N634" s="211"/>
      <c r="O634" s="211"/>
      <c r="P634" s="211"/>
      <c r="Q634" s="211"/>
      <c r="R634" s="211"/>
      <c r="S634" s="211"/>
      <c r="T634" s="211"/>
      <c r="U634" s="211"/>
      <c r="V634" s="211"/>
      <c r="W634" s="211"/>
      <c r="X634" s="211"/>
      <c r="Y634" s="211"/>
      <c r="Z634" s="211"/>
    </row>
    <row r="635" spans="1:26" ht="15.75" customHeight="1">
      <c r="A635" s="211"/>
      <c r="B635" s="211"/>
      <c r="C635" s="211"/>
      <c r="D635" s="211"/>
      <c r="E635" s="211"/>
      <c r="F635" s="211"/>
      <c r="G635" s="211"/>
      <c r="H635" s="211"/>
      <c r="I635" s="211"/>
      <c r="J635" s="211"/>
      <c r="K635" s="211"/>
      <c r="L635" s="211"/>
      <c r="M635" s="211"/>
      <c r="N635" s="211"/>
      <c r="O635" s="211"/>
      <c r="P635" s="211"/>
      <c r="Q635" s="211"/>
      <c r="R635" s="211"/>
      <c r="S635" s="211"/>
      <c r="T635" s="211"/>
      <c r="U635" s="211"/>
      <c r="V635" s="211"/>
      <c r="W635" s="211"/>
      <c r="X635" s="211"/>
      <c r="Y635" s="211"/>
      <c r="Z635" s="211"/>
    </row>
    <row r="636" spans="1:26" ht="15.75" customHeight="1">
      <c r="A636" s="211"/>
      <c r="B636" s="211"/>
      <c r="C636" s="211"/>
      <c r="D636" s="211"/>
      <c r="E636" s="211"/>
      <c r="F636" s="211"/>
      <c r="G636" s="211"/>
      <c r="H636" s="211"/>
      <c r="I636" s="211"/>
      <c r="J636" s="211"/>
      <c r="K636" s="211"/>
      <c r="L636" s="211"/>
      <c r="M636" s="211"/>
      <c r="N636" s="211"/>
      <c r="O636" s="211"/>
      <c r="P636" s="211"/>
      <c r="Q636" s="211"/>
      <c r="R636" s="211"/>
      <c r="S636" s="211"/>
      <c r="T636" s="211"/>
      <c r="U636" s="211"/>
      <c r="V636" s="211"/>
      <c r="W636" s="211"/>
      <c r="X636" s="211"/>
      <c r="Y636" s="211"/>
      <c r="Z636" s="211"/>
    </row>
    <row r="637" spans="1:26" ht="15.75" customHeight="1">
      <c r="A637" s="211"/>
      <c r="B637" s="211"/>
      <c r="C637" s="211"/>
      <c r="D637" s="211"/>
      <c r="E637" s="211"/>
      <c r="F637" s="211"/>
      <c r="G637" s="211"/>
      <c r="H637" s="211"/>
      <c r="I637" s="211"/>
      <c r="J637" s="211"/>
      <c r="K637" s="211"/>
      <c r="L637" s="211"/>
      <c r="M637" s="211"/>
      <c r="N637" s="211"/>
      <c r="O637" s="211"/>
      <c r="P637" s="211"/>
      <c r="Q637" s="211"/>
      <c r="R637" s="211"/>
      <c r="S637" s="211"/>
      <c r="T637" s="211"/>
      <c r="U637" s="211"/>
      <c r="V637" s="211"/>
      <c r="W637" s="211"/>
      <c r="X637" s="211"/>
      <c r="Y637" s="211"/>
      <c r="Z637" s="211"/>
    </row>
    <row r="638" spans="1:26" ht="15.75" customHeight="1">
      <c r="A638" s="211"/>
      <c r="B638" s="211"/>
      <c r="C638" s="211"/>
      <c r="D638" s="211"/>
      <c r="E638" s="211"/>
      <c r="F638" s="211"/>
      <c r="G638" s="211"/>
      <c r="H638" s="211"/>
      <c r="I638" s="211"/>
      <c r="J638" s="211"/>
      <c r="K638" s="211"/>
      <c r="L638" s="211"/>
      <c r="M638" s="211"/>
      <c r="N638" s="211"/>
      <c r="O638" s="211"/>
      <c r="P638" s="211"/>
      <c r="Q638" s="211"/>
      <c r="R638" s="211"/>
      <c r="S638" s="211"/>
      <c r="T638" s="211"/>
      <c r="U638" s="211"/>
      <c r="V638" s="211"/>
      <c r="W638" s="211"/>
      <c r="X638" s="211"/>
      <c r="Y638" s="211"/>
      <c r="Z638" s="211"/>
    </row>
    <row r="639" spans="1:26" ht="15.75" customHeight="1">
      <c r="A639" s="211"/>
      <c r="B639" s="211"/>
      <c r="C639" s="211"/>
      <c r="D639" s="211"/>
      <c r="E639" s="211"/>
      <c r="F639" s="211"/>
      <c r="G639" s="211"/>
      <c r="H639" s="211"/>
      <c r="I639" s="211"/>
      <c r="J639" s="211"/>
      <c r="K639" s="211"/>
      <c r="L639" s="211"/>
      <c r="M639" s="211"/>
      <c r="N639" s="211"/>
      <c r="O639" s="211"/>
      <c r="P639" s="211"/>
      <c r="Q639" s="211"/>
      <c r="R639" s="211"/>
      <c r="S639" s="211"/>
      <c r="T639" s="211"/>
      <c r="U639" s="211"/>
      <c r="V639" s="211"/>
      <c r="W639" s="211"/>
      <c r="X639" s="211"/>
      <c r="Y639" s="211"/>
      <c r="Z639" s="211"/>
    </row>
    <row r="640" spans="1:26" ht="15.75" customHeight="1">
      <c r="A640" s="211"/>
      <c r="B640" s="211"/>
      <c r="C640" s="211"/>
      <c r="D640" s="211"/>
      <c r="E640" s="211"/>
      <c r="F640" s="211"/>
      <c r="G640" s="211"/>
      <c r="H640" s="211"/>
      <c r="I640" s="211"/>
      <c r="J640" s="211"/>
      <c r="K640" s="211"/>
      <c r="L640" s="211"/>
      <c r="M640" s="211"/>
      <c r="N640" s="211"/>
      <c r="O640" s="211"/>
      <c r="P640" s="211"/>
      <c r="Q640" s="211"/>
      <c r="R640" s="211"/>
      <c r="S640" s="211"/>
      <c r="T640" s="211"/>
      <c r="U640" s="211"/>
      <c r="V640" s="211"/>
      <c r="W640" s="211"/>
      <c r="X640" s="211"/>
      <c r="Y640" s="211"/>
      <c r="Z640" s="211"/>
    </row>
    <row r="641" spans="1:26" ht="15.75" customHeight="1">
      <c r="A641" s="211"/>
      <c r="B641" s="211"/>
      <c r="C641" s="211"/>
      <c r="D641" s="211"/>
      <c r="E641" s="211"/>
      <c r="F641" s="211"/>
      <c r="G641" s="211"/>
      <c r="H641" s="211"/>
      <c r="I641" s="211"/>
      <c r="J641" s="211"/>
      <c r="K641" s="211"/>
      <c r="L641" s="211"/>
      <c r="M641" s="211"/>
      <c r="N641" s="211"/>
      <c r="O641" s="211"/>
      <c r="P641" s="211"/>
      <c r="Q641" s="211"/>
      <c r="R641" s="211"/>
      <c r="S641" s="211"/>
      <c r="T641" s="211"/>
      <c r="U641" s="211"/>
      <c r="V641" s="211"/>
      <c r="W641" s="211"/>
      <c r="X641" s="211"/>
      <c r="Y641" s="211"/>
      <c r="Z641" s="211"/>
    </row>
    <row r="642" spans="1:26" ht="15.75" customHeight="1">
      <c r="A642" s="211"/>
      <c r="B642" s="211"/>
      <c r="C642" s="211"/>
      <c r="D642" s="211"/>
      <c r="E642" s="211"/>
      <c r="F642" s="211"/>
      <c r="G642" s="211"/>
      <c r="H642" s="211"/>
      <c r="I642" s="211"/>
      <c r="J642" s="211"/>
      <c r="K642" s="211"/>
      <c r="L642" s="211"/>
      <c r="M642" s="211"/>
      <c r="N642" s="211"/>
      <c r="O642" s="211"/>
      <c r="P642" s="211"/>
      <c r="Q642" s="211"/>
      <c r="R642" s="211"/>
      <c r="S642" s="211"/>
      <c r="T642" s="211"/>
      <c r="U642" s="211"/>
      <c r="V642" s="211"/>
      <c r="W642" s="211"/>
      <c r="X642" s="211"/>
      <c r="Y642" s="211"/>
      <c r="Z642" s="211"/>
    </row>
    <row r="643" spans="1:26" ht="15.75" customHeight="1">
      <c r="A643" s="211"/>
      <c r="B643" s="211"/>
      <c r="C643" s="211"/>
      <c r="D643" s="211"/>
      <c r="E643" s="211"/>
      <c r="F643" s="211"/>
      <c r="G643" s="211"/>
      <c r="H643" s="211"/>
      <c r="I643" s="211"/>
      <c r="J643" s="211"/>
      <c r="K643" s="211"/>
      <c r="L643" s="211"/>
      <c r="M643" s="211"/>
      <c r="N643" s="211"/>
      <c r="O643" s="211"/>
      <c r="P643" s="211"/>
      <c r="Q643" s="211"/>
      <c r="R643" s="211"/>
      <c r="S643" s="211"/>
      <c r="T643" s="211"/>
      <c r="U643" s="211"/>
      <c r="V643" s="211"/>
      <c r="W643" s="211"/>
      <c r="X643" s="211"/>
      <c r="Y643" s="211"/>
      <c r="Z643" s="211"/>
    </row>
    <row r="644" spans="1:26" ht="15.75" customHeight="1">
      <c r="A644" s="211"/>
      <c r="B644" s="211"/>
      <c r="C644" s="211"/>
      <c r="D644" s="211"/>
      <c r="E644" s="211"/>
      <c r="F644" s="211"/>
      <c r="G644" s="211"/>
      <c r="H644" s="211"/>
      <c r="I644" s="211"/>
      <c r="J644" s="211"/>
      <c r="K644" s="211"/>
      <c r="L644" s="211"/>
      <c r="M644" s="211"/>
      <c r="N644" s="211"/>
      <c r="O644" s="211"/>
      <c r="P644" s="211"/>
      <c r="Q644" s="211"/>
      <c r="R644" s="211"/>
      <c r="S644" s="211"/>
      <c r="T644" s="211"/>
      <c r="U644" s="211"/>
      <c r="V644" s="211"/>
      <c r="W644" s="211"/>
      <c r="X644" s="211"/>
      <c r="Y644" s="211"/>
      <c r="Z644" s="211"/>
    </row>
    <row r="645" spans="1:26" ht="15.75" customHeight="1">
      <c r="A645" s="211"/>
      <c r="B645" s="211"/>
      <c r="C645" s="211"/>
      <c r="D645" s="211"/>
      <c r="E645" s="211"/>
      <c r="F645" s="211"/>
      <c r="G645" s="211"/>
      <c r="H645" s="211"/>
      <c r="I645" s="211"/>
      <c r="J645" s="211"/>
      <c r="K645" s="211"/>
      <c r="L645" s="211"/>
      <c r="M645" s="211"/>
      <c r="N645" s="211"/>
      <c r="O645" s="211"/>
      <c r="P645" s="211"/>
      <c r="Q645" s="211"/>
      <c r="R645" s="211"/>
      <c r="S645" s="211"/>
      <c r="T645" s="211"/>
      <c r="U645" s="211"/>
      <c r="V645" s="211"/>
      <c r="W645" s="211"/>
      <c r="X645" s="211"/>
      <c r="Y645" s="211"/>
      <c r="Z645" s="211"/>
    </row>
    <row r="646" spans="1:26" ht="15.75" customHeight="1">
      <c r="A646" s="211"/>
      <c r="B646" s="211"/>
      <c r="C646" s="211"/>
      <c r="D646" s="211"/>
      <c r="E646" s="211"/>
      <c r="F646" s="211"/>
      <c r="G646" s="211"/>
      <c r="H646" s="211"/>
      <c r="I646" s="211"/>
      <c r="J646" s="211"/>
      <c r="K646" s="211"/>
      <c r="L646" s="211"/>
      <c r="M646" s="211"/>
      <c r="N646" s="211"/>
      <c r="O646" s="211"/>
      <c r="P646" s="211"/>
      <c r="Q646" s="211"/>
      <c r="R646" s="211"/>
      <c r="S646" s="211"/>
      <c r="T646" s="211"/>
      <c r="U646" s="211"/>
      <c r="V646" s="211"/>
      <c r="W646" s="211"/>
      <c r="X646" s="211"/>
      <c r="Y646" s="211"/>
      <c r="Z646" s="211"/>
    </row>
    <row r="647" spans="1:26" ht="15.75" customHeight="1">
      <c r="A647" s="211"/>
      <c r="B647" s="211"/>
      <c r="C647" s="211"/>
      <c r="D647" s="211"/>
      <c r="E647" s="211"/>
      <c r="F647" s="211"/>
      <c r="G647" s="211"/>
      <c r="H647" s="211"/>
      <c r="I647" s="211"/>
      <c r="J647" s="211"/>
      <c r="K647" s="211"/>
      <c r="L647" s="211"/>
      <c r="M647" s="211"/>
      <c r="N647" s="211"/>
      <c r="O647" s="211"/>
      <c r="P647" s="211"/>
      <c r="Q647" s="211"/>
      <c r="R647" s="211"/>
      <c r="S647" s="211"/>
      <c r="T647" s="211"/>
      <c r="U647" s="211"/>
      <c r="V647" s="211"/>
      <c r="W647" s="211"/>
      <c r="X647" s="211"/>
      <c r="Y647" s="211"/>
      <c r="Z647" s="211"/>
    </row>
    <row r="648" spans="1:26" ht="15.75" customHeight="1">
      <c r="A648" s="211"/>
      <c r="B648" s="211"/>
      <c r="C648" s="211"/>
      <c r="D648" s="211"/>
      <c r="E648" s="211"/>
      <c r="F648" s="211"/>
      <c r="G648" s="211"/>
      <c r="H648" s="211"/>
      <c r="I648" s="211"/>
      <c r="J648" s="211"/>
      <c r="K648" s="211"/>
      <c r="L648" s="211"/>
      <c r="M648" s="211"/>
      <c r="N648" s="211"/>
      <c r="O648" s="211"/>
      <c r="P648" s="211"/>
      <c r="Q648" s="211"/>
      <c r="R648" s="211"/>
      <c r="S648" s="211"/>
      <c r="T648" s="211"/>
      <c r="U648" s="211"/>
      <c r="V648" s="211"/>
      <c r="W648" s="211"/>
      <c r="X648" s="211"/>
      <c r="Y648" s="211"/>
      <c r="Z648" s="211"/>
    </row>
    <row r="649" spans="1:26" ht="15.75" customHeight="1">
      <c r="A649" s="211"/>
      <c r="B649" s="211"/>
      <c r="C649" s="211"/>
      <c r="D649" s="211"/>
      <c r="E649" s="211"/>
      <c r="F649" s="211"/>
      <c r="G649" s="211"/>
      <c r="H649" s="211"/>
      <c r="I649" s="211"/>
      <c r="J649" s="211"/>
      <c r="K649" s="211"/>
      <c r="L649" s="211"/>
      <c r="M649" s="211"/>
      <c r="N649" s="211"/>
      <c r="O649" s="211"/>
      <c r="P649" s="211"/>
      <c r="Q649" s="211"/>
      <c r="R649" s="211"/>
      <c r="S649" s="211"/>
      <c r="T649" s="211"/>
      <c r="U649" s="211"/>
      <c r="V649" s="211"/>
      <c r="W649" s="211"/>
      <c r="X649" s="211"/>
      <c r="Y649" s="211"/>
      <c r="Z649" s="211"/>
    </row>
    <row r="650" spans="1:26" ht="15.75" customHeight="1">
      <c r="A650" s="211"/>
      <c r="B650" s="211"/>
      <c r="C650" s="211"/>
      <c r="D650" s="211"/>
      <c r="E650" s="211"/>
      <c r="F650" s="211"/>
      <c r="G650" s="211"/>
      <c r="H650" s="211"/>
      <c r="I650" s="211"/>
      <c r="J650" s="211"/>
      <c r="K650" s="211"/>
      <c r="L650" s="211"/>
      <c r="M650" s="211"/>
      <c r="N650" s="211"/>
      <c r="O650" s="211"/>
      <c r="P650" s="211"/>
      <c r="Q650" s="211"/>
      <c r="R650" s="211"/>
      <c r="S650" s="211"/>
      <c r="T650" s="211"/>
      <c r="U650" s="211"/>
      <c r="V650" s="211"/>
      <c r="W650" s="211"/>
      <c r="X650" s="211"/>
      <c r="Y650" s="211"/>
      <c r="Z650" s="211"/>
    </row>
    <row r="651" spans="1:26" ht="15.75" customHeight="1">
      <c r="A651" s="211"/>
      <c r="B651" s="211"/>
      <c r="C651" s="211"/>
      <c r="D651" s="211"/>
      <c r="E651" s="211"/>
      <c r="F651" s="211"/>
      <c r="G651" s="211"/>
      <c r="H651" s="211"/>
      <c r="I651" s="211"/>
      <c r="J651" s="211"/>
      <c r="K651" s="211"/>
      <c r="L651" s="211"/>
      <c r="M651" s="211"/>
      <c r="N651" s="211"/>
      <c r="O651" s="211"/>
      <c r="P651" s="211"/>
      <c r="Q651" s="211"/>
      <c r="R651" s="211"/>
      <c r="S651" s="211"/>
      <c r="T651" s="211"/>
      <c r="U651" s="211"/>
      <c r="V651" s="211"/>
      <c r="W651" s="211"/>
      <c r="X651" s="211"/>
      <c r="Y651" s="211"/>
      <c r="Z651" s="211"/>
    </row>
    <row r="652" spans="1:26" ht="15.75" customHeight="1">
      <c r="A652" s="211"/>
      <c r="B652" s="211"/>
      <c r="C652" s="211"/>
      <c r="D652" s="211"/>
      <c r="E652" s="211"/>
      <c r="F652" s="211"/>
      <c r="G652" s="211"/>
      <c r="H652" s="211"/>
      <c r="I652" s="211"/>
      <c r="J652" s="211"/>
      <c r="K652" s="211"/>
      <c r="L652" s="211"/>
      <c r="M652" s="211"/>
      <c r="N652" s="211"/>
      <c r="O652" s="211"/>
      <c r="P652" s="211"/>
      <c r="Q652" s="211"/>
      <c r="R652" s="211"/>
      <c r="S652" s="211"/>
      <c r="T652" s="211"/>
      <c r="U652" s="211"/>
      <c r="V652" s="211"/>
      <c r="W652" s="211"/>
      <c r="X652" s="211"/>
      <c r="Y652" s="211"/>
      <c r="Z652" s="211"/>
    </row>
    <row r="653" spans="1:26" ht="15.75" customHeight="1">
      <c r="A653" s="211"/>
      <c r="B653" s="211"/>
      <c r="C653" s="211"/>
      <c r="D653" s="211"/>
      <c r="E653" s="211"/>
      <c r="F653" s="211"/>
      <c r="G653" s="211"/>
      <c r="H653" s="211"/>
      <c r="I653" s="211"/>
      <c r="J653" s="211"/>
      <c r="K653" s="211"/>
      <c r="L653" s="211"/>
      <c r="M653" s="211"/>
      <c r="N653" s="211"/>
      <c r="O653" s="211"/>
      <c r="P653" s="211"/>
      <c r="Q653" s="211"/>
      <c r="R653" s="211"/>
      <c r="S653" s="211"/>
      <c r="T653" s="211"/>
      <c r="U653" s="211"/>
      <c r="V653" s="211"/>
      <c r="W653" s="211"/>
      <c r="X653" s="211"/>
      <c r="Y653" s="211"/>
      <c r="Z653" s="211"/>
    </row>
    <row r="654" spans="1:26" ht="15.75" customHeight="1">
      <c r="A654" s="211"/>
      <c r="B654" s="211"/>
      <c r="C654" s="211"/>
      <c r="D654" s="211"/>
      <c r="E654" s="211"/>
      <c r="F654" s="211"/>
      <c r="G654" s="211"/>
      <c r="H654" s="211"/>
      <c r="I654" s="211"/>
      <c r="J654" s="211"/>
      <c r="K654" s="211"/>
      <c r="L654" s="211"/>
      <c r="M654" s="211"/>
      <c r="N654" s="211"/>
      <c r="O654" s="211"/>
      <c r="P654" s="211"/>
      <c r="Q654" s="211"/>
      <c r="R654" s="211"/>
      <c r="S654" s="211"/>
      <c r="T654" s="211"/>
      <c r="U654" s="211"/>
      <c r="V654" s="211"/>
      <c r="W654" s="211"/>
      <c r="X654" s="211"/>
      <c r="Y654" s="211"/>
      <c r="Z654" s="211"/>
    </row>
    <row r="655" spans="1:26" ht="15.75" customHeight="1">
      <c r="A655" s="211"/>
      <c r="B655" s="211"/>
      <c r="C655" s="211"/>
      <c r="D655" s="211"/>
      <c r="E655" s="211"/>
      <c r="F655" s="211"/>
      <c r="G655" s="211"/>
      <c r="H655" s="211"/>
      <c r="I655" s="211"/>
      <c r="J655" s="211"/>
      <c r="K655" s="211"/>
      <c r="L655" s="211"/>
      <c r="M655" s="211"/>
      <c r="N655" s="211"/>
      <c r="O655" s="211"/>
      <c r="P655" s="211"/>
      <c r="Q655" s="211"/>
      <c r="R655" s="211"/>
      <c r="S655" s="211"/>
      <c r="T655" s="211"/>
      <c r="U655" s="211"/>
      <c r="V655" s="211"/>
      <c r="W655" s="211"/>
      <c r="X655" s="211"/>
      <c r="Y655" s="211"/>
      <c r="Z655" s="211"/>
    </row>
    <row r="656" spans="1:26" ht="15.75" customHeight="1">
      <c r="A656" s="211"/>
      <c r="B656" s="211"/>
      <c r="C656" s="211"/>
      <c r="D656" s="211"/>
      <c r="E656" s="211"/>
      <c r="F656" s="211"/>
      <c r="G656" s="211"/>
      <c r="H656" s="211"/>
      <c r="I656" s="211"/>
      <c r="J656" s="211"/>
      <c r="K656" s="211"/>
      <c r="L656" s="211"/>
      <c r="M656" s="211"/>
      <c r="N656" s="211"/>
      <c r="O656" s="211"/>
      <c r="P656" s="211"/>
      <c r="Q656" s="211"/>
      <c r="R656" s="211"/>
      <c r="S656" s="211"/>
      <c r="T656" s="211"/>
      <c r="U656" s="211"/>
      <c r="V656" s="211"/>
      <c r="W656" s="211"/>
      <c r="X656" s="211"/>
      <c r="Y656" s="211"/>
      <c r="Z656" s="211"/>
    </row>
    <row r="657" spans="1:26" ht="15.75" customHeight="1">
      <c r="A657" s="211"/>
      <c r="B657" s="211"/>
      <c r="C657" s="211"/>
      <c r="D657" s="211"/>
      <c r="E657" s="211"/>
      <c r="F657" s="211"/>
      <c r="G657" s="211"/>
      <c r="H657" s="211"/>
      <c r="I657" s="211"/>
      <c r="J657" s="211"/>
      <c r="K657" s="211"/>
      <c r="L657" s="211"/>
      <c r="M657" s="211"/>
      <c r="N657" s="211"/>
      <c r="O657" s="211"/>
      <c r="P657" s="211"/>
      <c r="Q657" s="211"/>
      <c r="R657" s="211"/>
      <c r="S657" s="211"/>
      <c r="T657" s="211"/>
      <c r="U657" s="211"/>
      <c r="V657" s="211"/>
      <c r="W657" s="211"/>
      <c r="X657" s="211"/>
      <c r="Y657" s="211"/>
      <c r="Z657" s="211"/>
    </row>
    <row r="658" spans="1:26" ht="15.75" customHeight="1">
      <c r="A658" s="211"/>
      <c r="B658" s="211"/>
      <c r="C658" s="211"/>
      <c r="D658" s="211"/>
      <c r="E658" s="211"/>
      <c r="F658" s="211"/>
      <c r="G658" s="211"/>
      <c r="H658" s="211"/>
      <c r="I658" s="211"/>
      <c r="J658" s="211"/>
      <c r="K658" s="211"/>
      <c r="L658" s="211"/>
      <c r="M658" s="211"/>
      <c r="N658" s="211"/>
      <c r="O658" s="211"/>
      <c r="P658" s="211"/>
      <c r="Q658" s="211"/>
      <c r="R658" s="211"/>
      <c r="S658" s="211"/>
      <c r="T658" s="211"/>
      <c r="U658" s="211"/>
      <c r="V658" s="211"/>
      <c r="W658" s="211"/>
      <c r="X658" s="211"/>
      <c r="Y658" s="211"/>
      <c r="Z658" s="211"/>
    </row>
    <row r="659" spans="1:26" ht="15.75" customHeight="1">
      <c r="A659" s="211"/>
      <c r="B659" s="211"/>
      <c r="C659" s="211"/>
      <c r="D659" s="211"/>
      <c r="E659" s="211"/>
      <c r="F659" s="211"/>
      <c r="G659" s="211"/>
      <c r="H659" s="211"/>
      <c r="I659" s="211"/>
      <c r="J659" s="211"/>
      <c r="K659" s="211"/>
      <c r="L659" s="211"/>
      <c r="M659" s="211"/>
      <c r="N659" s="211"/>
      <c r="O659" s="211"/>
      <c r="P659" s="211"/>
      <c r="Q659" s="211"/>
      <c r="R659" s="211"/>
      <c r="S659" s="211"/>
      <c r="T659" s="211"/>
      <c r="U659" s="211"/>
      <c r="V659" s="211"/>
      <c r="W659" s="211"/>
      <c r="X659" s="211"/>
      <c r="Y659" s="211"/>
      <c r="Z659" s="211"/>
    </row>
    <row r="660" spans="1:26" ht="15.75" customHeight="1">
      <c r="A660" s="211"/>
      <c r="B660" s="211"/>
      <c r="C660" s="211"/>
      <c r="D660" s="211"/>
      <c r="E660" s="211"/>
      <c r="F660" s="211"/>
      <c r="G660" s="211"/>
      <c r="H660" s="211"/>
      <c r="I660" s="211"/>
      <c r="J660" s="211"/>
      <c r="K660" s="211"/>
      <c r="L660" s="211"/>
      <c r="M660" s="211"/>
      <c r="N660" s="211"/>
      <c r="O660" s="211"/>
      <c r="P660" s="211"/>
      <c r="Q660" s="211"/>
      <c r="R660" s="211"/>
      <c r="S660" s="211"/>
      <c r="T660" s="211"/>
      <c r="U660" s="211"/>
      <c r="V660" s="211"/>
      <c r="W660" s="211"/>
      <c r="X660" s="211"/>
      <c r="Y660" s="211"/>
      <c r="Z660" s="211"/>
    </row>
    <row r="661" spans="1:26" ht="15.75" customHeight="1">
      <c r="A661" s="211"/>
      <c r="B661" s="211"/>
      <c r="C661" s="211"/>
      <c r="D661" s="211"/>
      <c r="E661" s="211"/>
      <c r="F661" s="211"/>
      <c r="G661" s="211"/>
      <c r="H661" s="211"/>
      <c r="I661" s="211"/>
      <c r="J661" s="211"/>
      <c r="K661" s="211"/>
      <c r="L661" s="211"/>
      <c r="M661" s="211"/>
      <c r="N661" s="211"/>
      <c r="O661" s="211"/>
      <c r="P661" s="211"/>
      <c r="Q661" s="211"/>
      <c r="R661" s="211"/>
      <c r="S661" s="211"/>
      <c r="T661" s="211"/>
      <c r="U661" s="211"/>
      <c r="V661" s="211"/>
      <c r="W661" s="211"/>
      <c r="X661" s="211"/>
      <c r="Y661" s="211"/>
      <c r="Z661" s="211"/>
    </row>
    <row r="662" spans="1:26" ht="15.75" customHeight="1">
      <c r="A662" s="211"/>
      <c r="B662" s="211"/>
      <c r="C662" s="211"/>
      <c r="D662" s="211"/>
      <c r="E662" s="211"/>
      <c r="F662" s="211"/>
      <c r="G662" s="211"/>
      <c r="H662" s="211"/>
      <c r="I662" s="211"/>
      <c r="J662" s="211"/>
      <c r="K662" s="211"/>
      <c r="L662" s="211"/>
      <c r="M662" s="211"/>
      <c r="N662" s="211"/>
      <c r="O662" s="211"/>
      <c r="P662" s="211"/>
      <c r="Q662" s="211"/>
      <c r="R662" s="211"/>
      <c r="S662" s="211"/>
      <c r="T662" s="211"/>
      <c r="U662" s="211"/>
      <c r="V662" s="211"/>
      <c r="W662" s="211"/>
      <c r="X662" s="211"/>
      <c r="Y662" s="211"/>
      <c r="Z662" s="211"/>
    </row>
    <row r="663" spans="1:26" ht="15.75" customHeight="1">
      <c r="A663" s="211"/>
      <c r="B663" s="211"/>
      <c r="C663" s="211"/>
      <c r="D663" s="211"/>
      <c r="E663" s="211"/>
      <c r="F663" s="211"/>
      <c r="G663" s="211"/>
      <c r="H663" s="211"/>
      <c r="I663" s="211"/>
      <c r="J663" s="211"/>
      <c r="K663" s="211"/>
      <c r="L663" s="211"/>
      <c r="M663" s="211"/>
      <c r="N663" s="211"/>
      <c r="O663" s="211"/>
      <c r="P663" s="211"/>
      <c r="Q663" s="211"/>
      <c r="R663" s="211"/>
      <c r="S663" s="211"/>
      <c r="T663" s="211"/>
      <c r="U663" s="211"/>
      <c r="V663" s="211"/>
      <c r="W663" s="211"/>
      <c r="X663" s="211"/>
      <c r="Y663" s="211"/>
      <c r="Z663" s="211"/>
    </row>
    <row r="664" spans="1:26" ht="15.75" customHeight="1">
      <c r="A664" s="211"/>
      <c r="B664" s="211"/>
      <c r="C664" s="211"/>
      <c r="D664" s="211"/>
      <c r="E664" s="211"/>
      <c r="F664" s="211"/>
      <c r="G664" s="211"/>
      <c r="H664" s="211"/>
      <c r="I664" s="211"/>
      <c r="J664" s="211"/>
      <c r="K664" s="211"/>
      <c r="L664" s="211"/>
      <c r="M664" s="211"/>
      <c r="N664" s="211"/>
      <c r="O664" s="211"/>
      <c r="P664" s="211"/>
      <c r="Q664" s="211"/>
      <c r="R664" s="211"/>
      <c r="S664" s="211"/>
      <c r="T664" s="211"/>
      <c r="U664" s="211"/>
      <c r="V664" s="211"/>
      <c r="W664" s="211"/>
      <c r="X664" s="211"/>
      <c r="Y664" s="211"/>
      <c r="Z664" s="211"/>
    </row>
    <row r="665" spans="1:26" ht="15.75" customHeight="1">
      <c r="A665" s="211"/>
      <c r="B665" s="211"/>
      <c r="C665" s="211"/>
      <c r="D665" s="211"/>
      <c r="E665" s="211"/>
      <c r="F665" s="211"/>
      <c r="G665" s="211"/>
      <c r="H665" s="211"/>
      <c r="I665" s="211"/>
      <c r="J665" s="211"/>
      <c r="K665" s="211"/>
      <c r="L665" s="211"/>
      <c r="M665" s="211"/>
      <c r="N665" s="211"/>
      <c r="O665" s="211"/>
      <c r="P665" s="211"/>
      <c r="Q665" s="211"/>
      <c r="R665" s="211"/>
      <c r="S665" s="211"/>
      <c r="T665" s="211"/>
      <c r="U665" s="211"/>
      <c r="V665" s="211"/>
      <c r="W665" s="211"/>
      <c r="X665" s="211"/>
      <c r="Y665" s="211"/>
      <c r="Z665" s="211"/>
    </row>
    <row r="666" spans="1:26" ht="15.75" customHeight="1">
      <c r="A666" s="211"/>
      <c r="B666" s="211"/>
      <c r="C666" s="211"/>
      <c r="D666" s="211"/>
      <c r="E666" s="211"/>
      <c r="F666" s="211"/>
      <c r="G666" s="211"/>
      <c r="H666" s="211"/>
      <c r="I666" s="211"/>
      <c r="J666" s="211"/>
      <c r="K666" s="211"/>
      <c r="L666" s="211"/>
      <c r="M666" s="211"/>
      <c r="N666" s="211"/>
      <c r="O666" s="211"/>
      <c r="P666" s="211"/>
      <c r="Q666" s="211"/>
      <c r="R666" s="211"/>
      <c r="S666" s="211"/>
      <c r="T666" s="211"/>
      <c r="U666" s="211"/>
      <c r="V666" s="211"/>
      <c r="W666" s="211"/>
      <c r="X666" s="211"/>
      <c r="Y666" s="211"/>
      <c r="Z666" s="211"/>
    </row>
    <row r="667" spans="1:26" ht="15.75" customHeight="1">
      <c r="A667" s="211"/>
      <c r="B667" s="211"/>
      <c r="C667" s="211"/>
      <c r="D667" s="211"/>
      <c r="E667" s="211"/>
      <c r="F667" s="211"/>
      <c r="G667" s="211"/>
      <c r="H667" s="211"/>
      <c r="I667" s="211"/>
      <c r="J667" s="211"/>
      <c r="K667" s="211"/>
      <c r="L667" s="211"/>
      <c r="M667" s="211"/>
      <c r="N667" s="211"/>
      <c r="O667" s="211"/>
      <c r="P667" s="211"/>
      <c r="Q667" s="211"/>
      <c r="R667" s="211"/>
      <c r="S667" s="211"/>
      <c r="T667" s="211"/>
      <c r="U667" s="211"/>
      <c r="V667" s="211"/>
      <c r="W667" s="211"/>
      <c r="X667" s="211"/>
      <c r="Y667" s="211"/>
      <c r="Z667" s="211"/>
    </row>
    <row r="668" spans="1:26" ht="15.75" customHeight="1">
      <c r="A668" s="211"/>
      <c r="B668" s="211"/>
      <c r="C668" s="211"/>
      <c r="D668" s="211"/>
      <c r="E668" s="211"/>
      <c r="F668" s="211"/>
      <c r="G668" s="211"/>
      <c r="H668" s="211"/>
      <c r="I668" s="211"/>
      <c r="J668" s="211"/>
      <c r="K668" s="211"/>
      <c r="L668" s="211"/>
      <c r="M668" s="211"/>
      <c r="N668" s="211"/>
      <c r="O668" s="211"/>
      <c r="P668" s="211"/>
      <c r="Q668" s="211"/>
      <c r="R668" s="211"/>
      <c r="S668" s="211"/>
      <c r="T668" s="211"/>
      <c r="U668" s="211"/>
      <c r="V668" s="211"/>
      <c r="W668" s="211"/>
      <c r="X668" s="211"/>
      <c r="Y668" s="211"/>
      <c r="Z668" s="211"/>
    </row>
    <row r="669" spans="1:26" ht="15.75" customHeight="1">
      <c r="A669" s="211"/>
      <c r="B669" s="211"/>
      <c r="C669" s="211"/>
      <c r="D669" s="211"/>
      <c r="E669" s="211"/>
      <c r="F669" s="211"/>
      <c r="G669" s="211"/>
      <c r="H669" s="211"/>
      <c r="I669" s="211"/>
      <c r="J669" s="211"/>
      <c r="K669" s="211"/>
      <c r="L669" s="211"/>
      <c r="M669" s="211"/>
      <c r="N669" s="211"/>
      <c r="O669" s="211"/>
      <c r="P669" s="211"/>
      <c r="Q669" s="211"/>
      <c r="R669" s="211"/>
      <c r="S669" s="211"/>
      <c r="T669" s="211"/>
      <c r="U669" s="211"/>
      <c r="V669" s="211"/>
      <c r="W669" s="211"/>
      <c r="X669" s="211"/>
      <c r="Y669" s="211"/>
      <c r="Z669" s="211"/>
    </row>
    <row r="670" spans="1:26" ht="15.75" customHeight="1">
      <c r="A670" s="211"/>
      <c r="B670" s="211"/>
      <c r="C670" s="211"/>
      <c r="D670" s="211"/>
      <c r="E670" s="211"/>
      <c r="F670" s="211"/>
      <c r="G670" s="211"/>
      <c r="H670" s="211"/>
      <c r="I670" s="211"/>
      <c r="J670" s="211"/>
      <c r="K670" s="211"/>
      <c r="L670" s="211"/>
      <c r="M670" s="211"/>
      <c r="N670" s="211"/>
      <c r="O670" s="211"/>
      <c r="P670" s="211"/>
      <c r="Q670" s="211"/>
      <c r="R670" s="211"/>
      <c r="S670" s="211"/>
      <c r="T670" s="211"/>
      <c r="U670" s="211"/>
      <c r="V670" s="211"/>
      <c r="W670" s="211"/>
      <c r="X670" s="211"/>
      <c r="Y670" s="211"/>
      <c r="Z670" s="211"/>
    </row>
    <row r="671" spans="1:26" ht="15.75" customHeight="1">
      <c r="A671" s="211"/>
      <c r="B671" s="211"/>
      <c r="C671" s="211"/>
      <c r="D671" s="211"/>
      <c r="E671" s="211"/>
      <c r="F671" s="211"/>
      <c r="G671" s="211"/>
      <c r="H671" s="211"/>
      <c r="I671" s="211"/>
      <c r="J671" s="211"/>
      <c r="K671" s="211"/>
      <c r="L671" s="211"/>
      <c r="M671" s="211"/>
      <c r="N671" s="211"/>
      <c r="O671" s="211"/>
      <c r="P671" s="211"/>
      <c r="Q671" s="211"/>
      <c r="R671" s="211"/>
      <c r="S671" s="211"/>
      <c r="T671" s="211"/>
      <c r="U671" s="211"/>
      <c r="V671" s="211"/>
      <c r="W671" s="211"/>
      <c r="X671" s="211"/>
      <c r="Y671" s="211"/>
      <c r="Z671" s="211"/>
    </row>
    <row r="672" spans="1:26" ht="15.75" customHeight="1">
      <c r="A672" s="211"/>
      <c r="B672" s="211"/>
      <c r="C672" s="211"/>
      <c r="D672" s="211"/>
      <c r="E672" s="211"/>
      <c r="F672" s="211"/>
      <c r="G672" s="211"/>
      <c r="H672" s="211"/>
      <c r="I672" s="211"/>
      <c r="J672" s="211"/>
      <c r="K672" s="211"/>
      <c r="L672" s="211"/>
      <c r="M672" s="211"/>
      <c r="N672" s="211"/>
      <c r="O672" s="211"/>
      <c r="P672" s="211"/>
      <c r="Q672" s="211"/>
      <c r="R672" s="211"/>
      <c r="S672" s="211"/>
      <c r="T672" s="211"/>
      <c r="U672" s="211"/>
      <c r="V672" s="211"/>
      <c r="W672" s="211"/>
      <c r="X672" s="211"/>
      <c r="Y672" s="211"/>
      <c r="Z672" s="211"/>
    </row>
    <row r="673" spans="1:26" ht="15.75" customHeight="1">
      <c r="A673" s="211"/>
      <c r="B673" s="211"/>
      <c r="C673" s="211"/>
      <c r="D673" s="211"/>
      <c r="E673" s="211"/>
      <c r="F673" s="211"/>
      <c r="G673" s="211"/>
      <c r="H673" s="211"/>
      <c r="I673" s="211"/>
      <c r="J673" s="211"/>
      <c r="K673" s="211"/>
      <c r="L673" s="211"/>
      <c r="M673" s="211"/>
      <c r="N673" s="211"/>
      <c r="O673" s="211"/>
      <c r="P673" s="211"/>
      <c r="Q673" s="211"/>
      <c r="R673" s="211"/>
      <c r="S673" s="211"/>
      <c r="T673" s="211"/>
      <c r="U673" s="211"/>
      <c r="V673" s="211"/>
      <c r="W673" s="211"/>
      <c r="X673" s="211"/>
      <c r="Y673" s="211"/>
      <c r="Z673" s="211"/>
    </row>
    <row r="674" spans="1:26" ht="15.75" customHeight="1">
      <c r="A674" s="211"/>
      <c r="B674" s="211"/>
      <c r="C674" s="211"/>
      <c r="D674" s="211"/>
      <c r="E674" s="211"/>
      <c r="F674" s="211"/>
      <c r="G674" s="211"/>
      <c r="H674" s="211"/>
      <c r="I674" s="211"/>
      <c r="J674" s="211"/>
      <c r="K674" s="211"/>
      <c r="L674" s="211"/>
      <c r="M674" s="211"/>
      <c r="N674" s="211"/>
      <c r="O674" s="211"/>
      <c r="P674" s="211"/>
      <c r="Q674" s="211"/>
      <c r="R674" s="211"/>
      <c r="S674" s="211"/>
      <c r="T674" s="211"/>
      <c r="U674" s="211"/>
      <c r="V674" s="211"/>
      <c r="W674" s="211"/>
      <c r="X674" s="211"/>
      <c r="Y674" s="211"/>
      <c r="Z674" s="211"/>
    </row>
    <row r="675" spans="1:26" ht="15.75" customHeight="1">
      <c r="A675" s="211"/>
      <c r="B675" s="211"/>
      <c r="C675" s="211"/>
      <c r="D675" s="211"/>
      <c r="E675" s="211"/>
      <c r="F675" s="211"/>
      <c r="G675" s="211"/>
      <c r="H675" s="211"/>
      <c r="I675" s="211"/>
      <c r="J675" s="211"/>
      <c r="K675" s="211"/>
      <c r="L675" s="211"/>
      <c r="M675" s="211"/>
      <c r="N675" s="211"/>
      <c r="O675" s="211"/>
      <c r="P675" s="211"/>
      <c r="Q675" s="211"/>
      <c r="R675" s="211"/>
      <c r="S675" s="211"/>
      <c r="T675" s="211"/>
      <c r="U675" s="211"/>
      <c r="V675" s="211"/>
      <c r="W675" s="211"/>
      <c r="X675" s="211"/>
      <c r="Y675" s="211"/>
      <c r="Z675" s="211"/>
    </row>
    <row r="676" spans="1:26" ht="15.75" customHeight="1">
      <c r="A676" s="211"/>
      <c r="B676" s="211"/>
      <c r="C676" s="211"/>
      <c r="D676" s="211"/>
      <c r="E676" s="211"/>
      <c r="F676" s="211"/>
      <c r="G676" s="211"/>
      <c r="H676" s="211"/>
      <c r="I676" s="211"/>
      <c r="J676" s="211"/>
      <c r="K676" s="211"/>
      <c r="L676" s="211"/>
      <c r="M676" s="211"/>
      <c r="N676" s="211"/>
      <c r="O676" s="211"/>
      <c r="P676" s="211"/>
      <c r="Q676" s="211"/>
      <c r="R676" s="211"/>
      <c r="S676" s="211"/>
      <c r="T676" s="211"/>
      <c r="U676" s="211"/>
      <c r="V676" s="211"/>
      <c r="W676" s="211"/>
      <c r="X676" s="211"/>
      <c r="Y676" s="211"/>
      <c r="Z676" s="211"/>
    </row>
    <row r="677" spans="1:26" ht="15.75" customHeight="1">
      <c r="A677" s="211"/>
      <c r="B677" s="211"/>
      <c r="C677" s="211"/>
      <c r="D677" s="211"/>
      <c r="E677" s="211"/>
      <c r="F677" s="211"/>
      <c r="G677" s="211"/>
      <c r="H677" s="211"/>
      <c r="I677" s="211"/>
      <c r="J677" s="211"/>
      <c r="K677" s="211"/>
      <c r="L677" s="211"/>
      <c r="M677" s="211"/>
      <c r="N677" s="211"/>
      <c r="O677" s="211"/>
      <c r="P677" s="211"/>
      <c r="Q677" s="211"/>
      <c r="R677" s="211"/>
      <c r="S677" s="211"/>
      <c r="T677" s="211"/>
      <c r="U677" s="211"/>
      <c r="V677" s="211"/>
      <c r="W677" s="211"/>
      <c r="X677" s="211"/>
      <c r="Y677" s="211"/>
      <c r="Z677" s="211"/>
    </row>
    <row r="678" spans="1:26" ht="15.75" customHeight="1">
      <c r="A678" s="211"/>
      <c r="B678" s="211"/>
      <c r="C678" s="211"/>
      <c r="D678" s="211"/>
      <c r="E678" s="211"/>
      <c r="F678" s="211"/>
      <c r="G678" s="211"/>
      <c r="H678" s="211"/>
      <c r="I678" s="211"/>
      <c r="J678" s="211"/>
      <c r="K678" s="211"/>
      <c r="L678" s="211"/>
      <c r="M678" s="211"/>
      <c r="N678" s="211"/>
      <c r="O678" s="211"/>
      <c r="P678" s="211"/>
      <c r="Q678" s="211"/>
      <c r="R678" s="211"/>
      <c r="S678" s="211"/>
      <c r="T678" s="211"/>
      <c r="U678" s="211"/>
      <c r="V678" s="211"/>
      <c r="W678" s="211"/>
      <c r="X678" s="211"/>
      <c r="Y678" s="211"/>
      <c r="Z678" s="211"/>
    </row>
    <row r="679" spans="1:26" ht="15.75" customHeight="1">
      <c r="A679" s="211"/>
      <c r="B679" s="211"/>
      <c r="C679" s="211"/>
      <c r="D679" s="211"/>
      <c r="E679" s="211"/>
      <c r="F679" s="211"/>
      <c r="G679" s="211"/>
      <c r="H679" s="211"/>
      <c r="I679" s="211"/>
      <c r="J679" s="211"/>
      <c r="K679" s="211"/>
      <c r="L679" s="211"/>
      <c r="M679" s="211"/>
      <c r="N679" s="211"/>
      <c r="O679" s="211"/>
      <c r="P679" s="211"/>
      <c r="Q679" s="211"/>
      <c r="R679" s="211"/>
      <c r="S679" s="211"/>
      <c r="T679" s="211"/>
      <c r="U679" s="211"/>
      <c r="V679" s="211"/>
      <c r="W679" s="211"/>
      <c r="X679" s="211"/>
      <c r="Y679" s="211"/>
      <c r="Z679" s="211"/>
    </row>
    <row r="680" spans="1:26" ht="15.75" customHeight="1">
      <c r="A680" s="211"/>
      <c r="B680" s="211"/>
      <c r="C680" s="211"/>
      <c r="D680" s="211"/>
      <c r="E680" s="211"/>
      <c r="F680" s="211"/>
      <c r="G680" s="211"/>
      <c r="H680" s="211"/>
      <c r="I680" s="211"/>
      <c r="J680" s="211"/>
      <c r="K680" s="211"/>
      <c r="L680" s="211"/>
      <c r="M680" s="211"/>
      <c r="N680" s="211"/>
      <c r="O680" s="211"/>
      <c r="P680" s="211"/>
      <c r="Q680" s="211"/>
      <c r="R680" s="211"/>
      <c r="S680" s="211"/>
      <c r="T680" s="211"/>
      <c r="U680" s="211"/>
      <c r="V680" s="211"/>
      <c r="W680" s="211"/>
      <c r="X680" s="211"/>
      <c r="Y680" s="211"/>
      <c r="Z680" s="211"/>
    </row>
    <row r="681" spans="1:26" ht="15.75" customHeight="1">
      <c r="A681" s="211"/>
      <c r="B681" s="211"/>
      <c r="C681" s="211"/>
      <c r="D681" s="211"/>
      <c r="E681" s="211"/>
      <c r="F681" s="211"/>
      <c r="G681" s="211"/>
      <c r="H681" s="211"/>
      <c r="I681" s="211"/>
      <c r="J681" s="211"/>
      <c r="K681" s="211"/>
      <c r="L681" s="211"/>
      <c r="M681" s="211"/>
      <c r="N681" s="211"/>
      <c r="O681" s="211"/>
      <c r="P681" s="211"/>
      <c r="Q681" s="211"/>
      <c r="R681" s="211"/>
      <c r="S681" s="211"/>
      <c r="T681" s="211"/>
      <c r="U681" s="211"/>
      <c r="V681" s="211"/>
      <c r="W681" s="211"/>
      <c r="X681" s="211"/>
      <c r="Y681" s="211"/>
      <c r="Z681" s="211"/>
    </row>
    <row r="682" spans="1:26" ht="15.75" customHeight="1">
      <c r="A682" s="211"/>
      <c r="B682" s="211"/>
      <c r="C682" s="211"/>
      <c r="D682" s="211"/>
      <c r="E682" s="211"/>
      <c r="F682" s="211"/>
      <c r="G682" s="211"/>
      <c r="H682" s="211"/>
      <c r="I682" s="211"/>
      <c r="J682" s="211"/>
      <c r="K682" s="211"/>
      <c r="L682" s="211"/>
      <c r="M682" s="211"/>
      <c r="N682" s="211"/>
      <c r="O682" s="211"/>
      <c r="P682" s="211"/>
      <c r="Q682" s="211"/>
      <c r="R682" s="211"/>
      <c r="S682" s="211"/>
      <c r="T682" s="211"/>
      <c r="U682" s="211"/>
      <c r="V682" s="211"/>
      <c r="W682" s="211"/>
      <c r="X682" s="211"/>
      <c r="Y682" s="211"/>
      <c r="Z682" s="211"/>
    </row>
    <row r="683" spans="1:26" ht="15.75" customHeight="1">
      <c r="A683" s="211"/>
      <c r="B683" s="211"/>
      <c r="C683" s="211"/>
      <c r="D683" s="211"/>
      <c r="E683" s="211"/>
      <c r="F683" s="211"/>
      <c r="G683" s="211"/>
      <c r="H683" s="211"/>
      <c r="I683" s="211"/>
      <c r="J683" s="211"/>
      <c r="K683" s="211"/>
      <c r="L683" s="211"/>
      <c r="M683" s="211"/>
      <c r="N683" s="211"/>
      <c r="O683" s="211"/>
      <c r="P683" s="211"/>
      <c r="Q683" s="211"/>
      <c r="R683" s="211"/>
      <c r="S683" s="211"/>
      <c r="T683" s="211"/>
      <c r="U683" s="211"/>
      <c r="V683" s="211"/>
      <c r="W683" s="211"/>
      <c r="X683" s="211"/>
      <c r="Y683" s="211"/>
      <c r="Z683" s="211"/>
    </row>
    <row r="684" spans="1:26" ht="15.75" customHeight="1">
      <c r="A684" s="211"/>
      <c r="B684" s="211"/>
      <c r="C684" s="211"/>
      <c r="D684" s="211"/>
      <c r="E684" s="211"/>
      <c r="F684" s="211"/>
      <c r="G684" s="211"/>
      <c r="H684" s="211"/>
      <c r="I684" s="211"/>
      <c r="J684" s="211"/>
      <c r="K684" s="211"/>
      <c r="L684" s="211"/>
      <c r="M684" s="211"/>
      <c r="N684" s="211"/>
      <c r="O684" s="211"/>
      <c r="P684" s="211"/>
      <c r="Q684" s="211"/>
      <c r="R684" s="211"/>
      <c r="S684" s="211"/>
      <c r="T684" s="211"/>
      <c r="U684" s="211"/>
      <c r="V684" s="211"/>
      <c r="W684" s="211"/>
      <c r="X684" s="211"/>
      <c r="Y684" s="211"/>
      <c r="Z684" s="211"/>
    </row>
    <row r="685" spans="1:26" ht="15.75" customHeight="1">
      <c r="A685" s="211"/>
      <c r="B685" s="211"/>
      <c r="C685" s="211"/>
      <c r="D685" s="211"/>
      <c r="E685" s="211"/>
      <c r="F685" s="211"/>
      <c r="G685" s="211"/>
      <c r="H685" s="211"/>
      <c r="I685" s="211"/>
      <c r="J685" s="211"/>
      <c r="K685" s="211"/>
      <c r="L685" s="211"/>
      <c r="M685" s="211"/>
      <c r="N685" s="211"/>
      <c r="O685" s="211"/>
      <c r="P685" s="211"/>
      <c r="Q685" s="211"/>
      <c r="R685" s="211"/>
      <c r="S685" s="211"/>
      <c r="T685" s="211"/>
      <c r="U685" s="211"/>
      <c r="V685" s="211"/>
      <c r="W685" s="211"/>
      <c r="X685" s="211"/>
      <c r="Y685" s="211"/>
      <c r="Z685" s="211"/>
    </row>
    <row r="686" spans="1:26" ht="15.75" customHeight="1">
      <c r="A686" s="211"/>
      <c r="B686" s="211"/>
      <c r="C686" s="211"/>
      <c r="D686" s="211"/>
      <c r="E686" s="211"/>
      <c r="F686" s="211"/>
      <c r="G686" s="211"/>
      <c r="H686" s="211"/>
      <c r="I686" s="211"/>
      <c r="J686" s="211"/>
      <c r="K686" s="211"/>
      <c r="L686" s="211"/>
      <c r="M686" s="211"/>
      <c r="N686" s="211"/>
      <c r="O686" s="211"/>
      <c r="P686" s="211"/>
      <c r="Q686" s="211"/>
      <c r="R686" s="211"/>
      <c r="S686" s="211"/>
      <c r="T686" s="211"/>
      <c r="U686" s="211"/>
      <c r="V686" s="211"/>
      <c r="W686" s="211"/>
      <c r="X686" s="211"/>
      <c r="Y686" s="211"/>
      <c r="Z686" s="211"/>
    </row>
    <row r="687" spans="1:26" ht="15.75" customHeight="1">
      <c r="A687" s="211"/>
      <c r="B687" s="211"/>
      <c r="C687" s="211"/>
      <c r="D687" s="211"/>
      <c r="E687" s="211"/>
      <c r="F687" s="211"/>
      <c r="G687" s="211"/>
      <c r="H687" s="211"/>
      <c r="I687" s="211"/>
      <c r="J687" s="211"/>
      <c r="K687" s="211"/>
      <c r="L687" s="211"/>
      <c r="M687" s="211"/>
      <c r="N687" s="211"/>
      <c r="O687" s="211"/>
      <c r="P687" s="211"/>
      <c r="Q687" s="211"/>
      <c r="R687" s="211"/>
      <c r="S687" s="211"/>
      <c r="T687" s="211"/>
      <c r="U687" s="211"/>
      <c r="V687" s="211"/>
      <c r="W687" s="211"/>
      <c r="X687" s="211"/>
      <c r="Y687" s="211"/>
      <c r="Z687" s="211"/>
    </row>
    <row r="688" spans="1:26" ht="15.75" customHeight="1">
      <c r="A688" s="211"/>
      <c r="B688" s="211"/>
      <c r="C688" s="211"/>
      <c r="D688" s="211"/>
      <c r="E688" s="211"/>
      <c r="F688" s="211"/>
      <c r="G688" s="211"/>
      <c r="H688" s="211"/>
      <c r="I688" s="211"/>
      <c r="J688" s="211"/>
      <c r="K688" s="211"/>
      <c r="L688" s="211"/>
      <c r="M688" s="211"/>
      <c r="N688" s="211"/>
      <c r="O688" s="211"/>
      <c r="P688" s="211"/>
      <c r="Q688" s="211"/>
      <c r="R688" s="211"/>
      <c r="S688" s="211"/>
      <c r="T688" s="211"/>
      <c r="U688" s="211"/>
      <c r="V688" s="211"/>
      <c r="W688" s="211"/>
      <c r="X688" s="211"/>
      <c r="Y688" s="211"/>
      <c r="Z688" s="211"/>
    </row>
    <row r="689" spans="1:26" ht="15.75" customHeight="1">
      <c r="A689" s="211"/>
      <c r="B689" s="211"/>
      <c r="C689" s="211"/>
      <c r="D689" s="211"/>
      <c r="E689" s="211"/>
      <c r="F689" s="211"/>
      <c r="G689" s="211"/>
      <c r="H689" s="211"/>
      <c r="I689" s="211"/>
      <c r="J689" s="211"/>
      <c r="K689" s="211"/>
      <c r="L689" s="211"/>
      <c r="M689" s="211"/>
      <c r="N689" s="211"/>
      <c r="O689" s="211"/>
      <c r="P689" s="211"/>
      <c r="Q689" s="211"/>
      <c r="R689" s="211"/>
      <c r="S689" s="211"/>
      <c r="T689" s="211"/>
      <c r="U689" s="211"/>
      <c r="V689" s="211"/>
      <c r="W689" s="211"/>
      <c r="X689" s="211"/>
      <c r="Y689" s="211"/>
      <c r="Z689" s="211"/>
    </row>
    <row r="690" spans="1:26" ht="15.75" customHeight="1">
      <c r="A690" s="211"/>
      <c r="B690" s="211"/>
      <c r="C690" s="211"/>
      <c r="D690" s="211"/>
      <c r="E690" s="211"/>
      <c r="F690" s="211"/>
      <c r="G690" s="211"/>
      <c r="H690" s="211"/>
      <c r="I690" s="211"/>
      <c r="J690" s="211"/>
      <c r="K690" s="211"/>
      <c r="L690" s="211"/>
      <c r="M690" s="211"/>
      <c r="N690" s="211"/>
      <c r="O690" s="211"/>
      <c r="P690" s="211"/>
      <c r="Q690" s="211"/>
      <c r="R690" s="211"/>
      <c r="S690" s="211"/>
      <c r="T690" s="211"/>
      <c r="U690" s="211"/>
      <c r="V690" s="211"/>
      <c r="W690" s="211"/>
      <c r="X690" s="211"/>
      <c r="Y690" s="211"/>
      <c r="Z690" s="211"/>
    </row>
    <row r="691" spans="1:26" ht="15.75" customHeight="1">
      <c r="A691" s="211"/>
      <c r="B691" s="211"/>
      <c r="C691" s="211"/>
      <c r="D691" s="211"/>
      <c r="E691" s="211"/>
      <c r="F691" s="211"/>
      <c r="G691" s="211"/>
      <c r="H691" s="211"/>
      <c r="I691" s="211"/>
      <c r="J691" s="211"/>
      <c r="K691" s="211"/>
      <c r="L691" s="211"/>
      <c r="M691" s="211"/>
      <c r="N691" s="211"/>
      <c r="O691" s="211"/>
      <c r="P691" s="211"/>
      <c r="Q691" s="211"/>
      <c r="R691" s="211"/>
      <c r="S691" s="211"/>
      <c r="T691" s="211"/>
      <c r="U691" s="211"/>
      <c r="V691" s="211"/>
      <c r="W691" s="211"/>
      <c r="X691" s="211"/>
      <c r="Y691" s="211"/>
      <c r="Z691" s="211"/>
    </row>
    <row r="692" spans="1:26" ht="15.75" customHeight="1">
      <c r="A692" s="211"/>
      <c r="B692" s="211"/>
      <c r="C692" s="211"/>
      <c r="D692" s="211"/>
      <c r="E692" s="211"/>
      <c r="F692" s="211"/>
      <c r="G692" s="211"/>
      <c r="H692" s="211"/>
      <c r="I692" s="211"/>
      <c r="J692" s="211"/>
      <c r="K692" s="211"/>
      <c r="L692" s="211"/>
      <c r="M692" s="211"/>
      <c r="N692" s="211"/>
      <c r="O692" s="211"/>
      <c r="P692" s="211"/>
      <c r="Q692" s="211"/>
      <c r="R692" s="211"/>
      <c r="S692" s="211"/>
      <c r="T692" s="211"/>
      <c r="U692" s="211"/>
      <c r="V692" s="211"/>
      <c r="W692" s="211"/>
      <c r="X692" s="211"/>
      <c r="Y692" s="211"/>
      <c r="Z692" s="211"/>
    </row>
    <row r="693" spans="1:26" ht="15.75" customHeight="1">
      <c r="A693" s="211"/>
      <c r="B693" s="211"/>
      <c r="C693" s="211"/>
      <c r="D693" s="211"/>
      <c r="E693" s="211"/>
      <c r="F693" s="211"/>
      <c r="G693" s="211"/>
      <c r="H693" s="211"/>
      <c r="I693" s="211"/>
      <c r="J693" s="211"/>
      <c r="K693" s="211"/>
      <c r="L693" s="211"/>
      <c r="M693" s="211"/>
      <c r="N693" s="211"/>
      <c r="O693" s="211"/>
      <c r="P693" s="211"/>
      <c r="Q693" s="211"/>
      <c r="R693" s="211"/>
      <c r="S693" s="211"/>
      <c r="T693" s="211"/>
      <c r="U693" s="211"/>
      <c r="V693" s="211"/>
      <c r="W693" s="211"/>
      <c r="X693" s="211"/>
      <c r="Y693" s="211"/>
      <c r="Z693" s="211"/>
    </row>
    <row r="694" spans="1:26" ht="15.75" customHeight="1">
      <c r="A694" s="211"/>
      <c r="B694" s="211"/>
      <c r="C694" s="211"/>
      <c r="D694" s="211"/>
      <c r="E694" s="211"/>
      <c r="F694" s="211"/>
      <c r="G694" s="211"/>
      <c r="H694" s="211"/>
      <c r="I694" s="211"/>
      <c r="J694" s="211"/>
      <c r="K694" s="211"/>
      <c r="L694" s="211"/>
      <c r="M694" s="211"/>
      <c r="N694" s="211"/>
      <c r="O694" s="211"/>
      <c r="P694" s="211"/>
      <c r="Q694" s="211"/>
      <c r="R694" s="211"/>
      <c r="S694" s="211"/>
      <c r="T694" s="211"/>
      <c r="U694" s="211"/>
      <c r="V694" s="211"/>
      <c r="W694" s="211"/>
      <c r="X694" s="211"/>
      <c r="Y694" s="211"/>
      <c r="Z694" s="211"/>
    </row>
    <row r="695" spans="1:26" ht="15.75" customHeight="1">
      <c r="A695" s="211"/>
      <c r="B695" s="211"/>
      <c r="C695" s="211"/>
      <c r="D695" s="211"/>
      <c r="E695" s="211"/>
      <c r="F695" s="211"/>
      <c r="G695" s="211"/>
      <c r="H695" s="211"/>
      <c r="I695" s="211"/>
      <c r="J695" s="211"/>
      <c r="K695" s="211"/>
      <c r="L695" s="211"/>
      <c r="M695" s="211"/>
      <c r="N695" s="211"/>
      <c r="O695" s="211"/>
      <c r="P695" s="211"/>
      <c r="Q695" s="211"/>
      <c r="R695" s="211"/>
      <c r="S695" s="211"/>
      <c r="T695" s="211"/>
      <c r="U695" s="211"/>
      <c r="V695" s="211"/>
      <c r="W695" s="211"/>
      <c r="X695" s="211"/>
      <c r="Y695" s="211"/>
      <c r="Z695" s="211"/>
    </row>
    <row r="696" spans="1:26" ht="15.75" customHeight="1">
      <c r="A696" s="211"/>
      <c r="B696" s="211"/>
      <c r="C696" s="211"/>
      <c r="D696" s="211"/>
      <c r="E696" s="211"/>
      <c r="F696" s="211"/>
      <c r="G696" s="211"/>
      <c r="H696" s="211"/>
      <c r="I696" s="211"/>
      <c r="J696" s="211"/>
      <c r="K696" s="211"/>
      <c r="L696" s="211"/>
      <c r="M696" s="211"/>
      <c r="N696" s="211"/>
      <c r="O696" s="211"/>
      <c r="P696" s="211"/>
      <c r="Q696" s="211"/>
      <c r="R696" s="211"/>
      <c r="S696" s="211"/>
      <c r="T696" s="211"/>
      <c r="U696" s="211"/>
      <c r="V696" s="211"/>
      <c r="W696" s="211"/>
      <c r="X696" s="211"/>
      <c r="Y696" s="211"/>
      <c r="Z696" s="211"/>
    </row>
    <row r="697" spans="1:26" ht="15.75" customHeight="1">
      <c r="A697" s="211"/>
      <c r="B697" s="211"/>
      <c r="C697" s="211"/>
      <c r="D697" s="211"/>
      <c r="E697" s="211"/>
      <c r="F697" s="211"/>
      <c r="G697" s="211"/>
      <c r="H697" s="211"/>
      <c r="I697" s="211"/>
      <c r="J697" s="211"/>
      <c r="K697" s="211"/>
      <c r="L697" s="211"/>
      <c r="M697" s="211"/>
      <c r="N697" s="211"/>
      <c r="O697" s="211"/>
      <c r="P697" s="211"/>
      <c r="Q697" s="211"/>
      <c r="R697" s="211"/>
      <c r="S697" s="211"/>
      <c r="T697" s="211"/>
      <c r="U697" s="211"/>
      <c r="V697" s="211"/>
      <c r="W697" s="211"/>
      <c r="X697" s="211"/>
      <c r="Y697" s="211"/>
      <c r="Z697" s="211"/>
    </row>
    <row r="698" spans="1:26" ht="15.75" customHeight="1">
      <c r="A698" s="211"/>
      <c r="B698" s="211"/>
      <c r="C698" s="211"/>
      <c r="D698" s="211"/>
      <c r="E698" s="211"/>
      <c r="F698" s="211"/>
      <c r="G698" s="211"/>
      <c r="H698" s="211"/>
      <c r="I698" s="211"/>
      <c r="J698" s="211"/>
      <c r="K698" s="211"/>
      <c r="L698" s="211"/>
      <c r="M698" s="211"/>
      <c r="N698" s="211"/>
      <c r="O698" s="211"/>
      <c r="P698" s="211"/>
      <c r="Q698" s="211"/>
      <c r="R698" s="211"/>
      <c r="S698" s="211"/>
      <c r="T698" s="211"/>
      <c r="U698" s="211"/>
      <c r="V698" s="211"/>
      <c r="W698" s="211"/>
      <c r="X698" s="211"/>
      <c r="Y698" s="211"/>
      <c r="Z698" s="211"/>
    </row>
    <row r="699" spans="1:26" ht="15.75" customHeight="1">
      <c r="A699" s="211"/>
      <c r="B699" s="211"/>
      <c r="C699" s="211"/>
      <c r="D699" s="211"/>
      <c r="E699" s="211"/>
      <c r="F699" s="211"/>
      <c r="G699" s="211"/>
      <c r="H699" s="211"/>
      <c r="I699" s="211"/>
      <c r="J699" s="211"/>
      <c r="K699" s="211"/>
      <c r="L699" s="211"/>
      <c r="M699" s="211"/>
      <c r="N699" s="211"/>
      <c r="O699" s="211"/>
      <c r="P699" s="211"/>
      <c r="Q699" s="211"/>
      <c r="R699" s="211"/>
      <c r="S699" s="211"/>
      <c r="T699" s="211"/>
      <c r="U699" s="211"/>
      <c r="V699" s="211"/>
      <c r="W699" s="211"/>
      <c r="X699" s="211"/>
      <c r="Y699" s="211"/>
      <c r="Z699" s="211"/>
    </row>
    <row r="700" spans="1:26" ht="15.75" customHeight="1">
      <c r="A700" s="211"/>
      <c r="B700" s="211"/>
      <c r="C700" s="211"/>
      <c r="D700" s="211"/>
      <c r="E700" s="211"/>
      <c r="F700" s="211"/>
      <c r="G700" s="211"/>
      <c r="H700" s="211"/>
      <c r="I700" s="211"/>
      <c r="J700" s="211"/>
      <c r="K700" s="211"/>
      <c r="L700" s="211"/>
      <c r="M700" s="211"/>
      <c r="N700" s="211"/>
      <c r="O700" s="211"/>
      <c r="P700" s="211"/>
      <c r="Q700" s="211"/>
      <c r="R700" s="211"/>
      <c r="S700" s="211"/>
      <c r="T700" s="211"/>
      <c r="U700" s="211"/>
      <c r="V700" s="211"/>
      <c r="W700" s="211"/>
      <c r="X700" s="211"/>
      <c r="Y700" s="211"/>
      <c r="Z700" s="211"/>
    </row>
    <row r="701" spans="1:26" ht="15.75" customHeight="1">
      <c r="A701" s="211"/>
      <c r="B701" s="211"/>
      <c r="C701" s="211"/>
      <c r="D701" s="211"/>
      <c r="E701" s="211"/>
      <c r="F701" s="211"/>
      <c r="G701" s="211"/>
      <c r="H701" s="211"/>
      <c r="I701" s="211"/>
      <c r="J701" s="211"/>
      <c r="K701" s="211"/>
      <c r="L701" s="211"/>
      <c r="M701" s="211"/>
      <c r="N701" s="211"/>
      <c r="O701" s="211"/>
      <c r="P701" s="211"/>
      <c r="Q701" s="211"/>
      <c r="R701" s="211"/>
      <c r="S701" s="211"/>
      <c r="T701" s="211"/>
      <c r="U701" s="211"/>
      <c r="V701" s="211"/>
      <c r="W701" s="211"/>
      <c r="X701" s="211"/>
      <c r="Y701" s="211"/>
      <c r="Z701" s="211"/>
    </row>
    <row r="702" spans="1:26" ht="15.75" customHeight="1">
      <c r="A702" s="211"/>
      <c r="B702" s="211"/>
      <c r="C702" s="211"/>
      <c r="D702" s="211"/>
      <c r="E702" s="211"/>
      <c r="F702" s="211"/>
      <c r="G702" s="211"/>
      <c r="H702" s="211"/>
      <c r="I702" s="211"/>
      <c r="J702" s="211"/>
      <c r="K702" s="211"/>
      <c r="L702" s="211"/>
      <c r="M702" s="211"/>
      <c r="N702" s="211"/>
      <c r="O702" s="211"/>
      <c r="P702" s="211"/>
      <c r="Q702" s="211"/>
      <c r="R702" s="211"/>
      <c r="S702" s="211"/>
      <c r="T702" s="211"/>
      <c r="U702" s="211"/>
      <c r="V702" s="211"/>
      <c r="W702" s="211"/>
      <c r="X702" s="211"/>
      <c r="Y702" s="211"/>
      <c r="Z702" s="211"/>
    </row>
    <row r="703" spans="1:26" ht="15.75" customHeight="1">
      <c r="A703" s="211"/>
      <c r="B703" s="211"/>
      <c r="C703" s="211"/>
      <c r="D703" s="211"/>
      <c r="E703" s="211"/>
      <c r="F703" s="211"/>
      <c r="G703" s="211"/>
      <c r="H703" s="211"/>
      <c r="I703" s="211"/>
      <c r="J703" s="211"/>
      <c r="K703" s="211"/>
      <c r="L703" s="211"/>
      <c r="M703" s="211"/>
      <c r="N703" s="211"/>
      <c r="O703" s="211"/>
      <c r="P703" s="211"/>
      <c r="Q703" s="211"/>
      <c r="R703" s="211"/>
      <c r="S703" s="211"/>
      <c r="T703" s="211"/>
      <c r="U703" s="211"/>
      <c r="V703" s="211"/>
      <c r="W703" s="211"/>
      <c r="X703" s="211"/>
      <c r="Y703" s="211"/>
      <c r="Z703" s="211"/>
    </row>
    <row r="704" spans="1:26" ht="15.75" customHeight="1">
      <c r="A704" s="211"/>
      <c r="B704" s="211"/>
      <c r="C704" s="211"/>
      <c r="D704" s="211"/>
      <c r="E704" s="211"/>
      <c r="F704" s="211"/>
      <c r="G704" s="211"/>
      <c r="H704" s="211"/>
      <c r="I704" s="211"/>
      <c r="J704" s="211"/>
      <c r="K704" s="211"/>
      <c r="L704" s="211"/>
      <c r="M704" s="211"/>
      <c r="N704" s="211"/>
      <c r="O704" s="211"/>
      <c r="P704" s="211"/>
      <c r="Q704" s="211"/>
      <c r="R704" s="211"/>
      <c r="S704" s="211"/>
      <c r="T704" s="211"/>
      <c r="U704" s="211"/>
      <c r="V704" s="211"/>
      <c r="W704" s="211"/>
      <c r="X704" s="211"/>
      <c r="Y704" s="211"/>
      <c r="Z704" s="211"/>
    </row>
    <row r="705" spans="1:26" ht="15.75" customHeight="1">
      <c r="A705" s="211"/>
      <c r="B705" s="211"/>
      <c r="C705" s="211"/>
      <c r="D705" s="211"/>
      <c r="E705" s="211"/>
      <c r="F705" s="211"/>
      <c r="G705" s="211"/>
      <c r="H705" s="211"/>
      <c r="I705" s="211"/>
      <c r="J705" s="211"/>
      <c r="K705" s="211"/>
      <c r="L705" s="211"/>
      <c r="M705" s="211"/>
      <c r="N705" s="211"/>
      <c r="O705" s="211"/>
      <c r="P705" s="211"/>
      <c r="Q705" s="211"/>
      <c r="R705" s="211"/>
      <c r="S705" s="211"/>
      <c r="T705" s="211"/>
      <c r="U705" s="211"/>
      <c r="V705" s="211"/>
      <c r="W705" s="211"/>
      <c r="X705" s="211"/>
      <c r="Y705" s="211"/>
      <c r="Z705" s="211"/>
    </row>
    <row r="706" spans="1:26" ht="15.75" customHeight="1">
      <c r="A706" s="211"/>
      <c r="B706" s="211"/>
      <c r="C706" s="211"/>
      <c r="D706" s="211"/>
      <c r="E706" s="211"/>
      <c r="F706" s="211"/>
      <c r="G706" s="211"/>
      <c r="H706" s="211"/>
      <c r="I706" s="211"/>
      <c r="J706" s="211"/>
      <c r="K706" s="211"/>
      <c r="L706" s="211"/>
      <c r="M706" s="211"/>
      <c r="N706" s="211"/>
      <c r="O706" s="211"/>
      <c r="P706" s="211"/>
      <c r="Q706" s="211"/>
      <c r="R706" s="211"/>
      <c r="S706" s="211"/>
      <c r="T706" s="211"/>
      <c r="U706" s="211"/>
      <c r="V706" s="211"/>
      <c r="W706" s="211"/>
      <c r="X706" s="211"/>
      <c r="Y706" s="211"/>
      <c r="Z706" s="211"/>
    </row>
    <row r="707" spans="1:26" ht="15.75" customHeight="1">
      <c r="A707" s="211"/>
      <c r="B707" s="211"/>
      <c r="C707" s="211"/>
      <c r="D707" s="211"/>
      <c r="E707" s="211"/>
      <c r="F707" s="211"/>
      <c r="G707" s="211"/>
      <c r="H707" s="211"/>
      <c r="I707" s="211"/>
      <c r="J707" s="211"/>
      <c r="K707" s="211"/>
      <c r="L707" s="211"/>
      <c r="M707" s="211"/>
      <c r="N707" s="211"/>
      <c r="O707" s="211"/>
      <c r="P707" s="211"/>
      <c r="Q707" s="211"/>
      <c r="R707" s="211"/>
      <c r="S707" s="211"/>
      <c r="T707" s="211"/>
      <c r="U707" s="211"/>
      <c r="V707" s="211"/>
      <c r="W707" s="211"/>
      <c r="X707" s="211"/>
      <c r="Y707" s="211"/>
      <c r="Z707" s="211"/>
    </row>
    <row r="708" spans="1:26" ht="15.75" customHeight="1">
      <c r="A708" s="211"/>
      <c r="B708" s="211"/>
      <c r="C708" s="211"/>
      <c r="D708" s="211"/>
      <c r="E708" s="211"/>
      <c r="F708" s="211"/>
      <c r="G708" s="211"/>
      <c r="H708" s="211"/>
      <c r="I708" s="211"/>
      <c r="J708" s="211"/>
      <c r="K708" s="211"/>
      <c r="L708" s="211"/>
      <c r="M708" s="211"/>
      <c r="N708" s="211"/>
      <c r="O708" s="211"/>
      <c r="P708" s="211"/>
      <c r="Q708" s="211"/>
      <c r="R708" s="211"/>
      <c r="S708" s="211"/>
      <c r="T708" s="211"/>
      <c r="U708" s="211"/>
      <c r="V708" s="211"/>
      <c r="W708" s="211"/>
      <c r="X708" s="211"/>
      <c r="Y708" s="211"/>
      <c r="Z708" s="211"/>
    </row>
    <row r="709" spans="1:26" ht="15.75" customHeight="1">
      <c r="A709" s="211"/>
      <c r="B709" s="211"/>
      <c r="C709" s="211"/>
      <c r="D709" s="211"/>
      <c r="E709" s="211"/>
      <c r="F709" s="211"/>
      <c r="G709" s="211"/>
      <c r="H709" s="211"/>
      <c r="I709" s="211"/>
      <c r="J709" s="211"/>
      <c r="K709" s="211"/>
      <c r="L709" s="211"/>
      <c r="M709" s="211"/>
      <c r="N709" s="211"/>
      <c r="O709" s="211"/>
      <c r="P709" s="211"/>
      <c r="Q709" s="211"/>
      <c r="R709" s="211"/>
      <c r="S709" s="211"/>
      <c r="T709" s="211"/>
      <c r="U709" s="211"/>
      <c r="V709" s="211"/>
      <c r="W709" s="211"/>
      <c r="X709" s="211"/>
      <c r="Y709" s="211"/>
      <c r="Z709" s="211"/>
    </row>
    <row r="710" spans="1:26" ht="15.75" customHeight="1">
      <c r="A710" s="211"/>
      <c r="B710" s="211"/>
      <c r="C710" s="211"/>
      <c r="D710" s="211"/>
      <c r="E710" s="211"/>
      <c r="F710" s="211"/>
      <c r="G710" s="211"/>
      <c r="H710" s="211"/>
      <c r="I710" s="211"/>
      <c r="J710" s="211"/>
      <c r="K710" s="211"/>
      <c r="L710" s="211"/>
      <c r="M710" s="211"/>
      <c r="N710" s="211"/>
      <c r="O710" s="211"/>
      <c r="P710" s="211"/>
      <c r="Q710" s="211"/>
      <c r="R710" s="211"/>
      <c r="S710" s="211"/>
      <c r="T710" s="211"/>
      <c r="U710" s="211"/>
      <c r="V710" s="211"/>
      <c r="W710" s="211"/>
      <c r="X710" s="211"/>
      <c r="Y710" s="211"/>
      <c r="Z710" s="211"/>
    </row>
    <row r="711" spans="1:26" ht="15.75" customHeight="1">
      <c r="A711" s="211"/>
      <c r="B711" s="211"/>
      <c r="C711" s="211"/>
      <c r="D711" s="211"/>
      <c r="E711" s="211"/>
      <c r="F711" s="211"/>
      <c r="G711" s="211"/>
      <c r="H711" s="211"/>
      <c r="I711" s="211"/>
      <c r="J711" s="211"/>
      <c r="K711" s="211"/>
      <c r="L711" s="211"/>
      <c r="M711" s="211"/>
      <c r="N711" s="211"/>
      <c r="O711" s="211"/>
      <c r="P711" s="211"/>
      <c r="Q711" s="211"/>
      <c r="R711" s="211"/>
      <c r="S711" s="211"/>
      <c r="T711" s="211"/>
      <c r="U711" s="211"/>
      <c r="V711" s="211"/>
      <c r="W711" s="211"/>
      <c r="X711" s="211"/>
      <c r="Y711" s="211"/>
      <c r="Z711" s="211"/>
    </row>
    <row r="712" spans="1:26" ht="15.75" customHeight="1">
      <c r="A712" s="211"/>
      <c r="B712" s="211"/>
      <c r="C712" s="211"/>
      <c r="D712" s="211"/>
      <c r="E712" s="211"/>
      <c r="F712" s="211"/>
      <c r="G712" s="211"/>
      <c r="H712" s="211"/>
      <c r="I712" s="211"/>
      <c r="J712" s="211"/>
      <c r="K712" s="211"/>
      <c r="L712" s="211"/>
      <c r="M712" s="211"/>
      <c r="N712" s="211"/>
      <c r="O712" s="211"/>
      <c r="P712" s="211"/>
      <c r="Q712" s="211"/>
      <c r="R712" s="211"/>
      <c r="S712" s="211"/>
      <c r="T712" s="211"/>
      <c r="U712" s="211"/>
      <c r="V712" s="211"/>
      <c r="W712" s="211"/>
      <c r="X712" s="211"/>
      <c r="Y712" s="211"/>
      <c r="Z712" s="211"/>
    </row>
    <row r="713" spans="1:26" ht="15.75" customHeight="1">
      <c r="A713" s="211"/>
      <c r="B713" s="211"/>
      <c r="C713" s="211"/>
      <c r="D713" s="211"/>
      <c r="E713" s="211"/>
      <c r="F713" s="211"/>
      <c r="G713" s="211"/>
      <c r="H713" s="211"/>
      <c r="I713" s="211"/>
      <c r="J713" s="211"/>
      <c r="K713" s="211"/>
      <c r="L713" s="211"/>
      <c r="M713" s="211"/>
      <c r="N713" s="211"/>
      <c r="O713" s="211"/>
      <c r="P713" s="211"/>
      <c r="Q713" s="211"/>
      <c r="R713" s="211"/>
      <c r="S713" s="211"/>
      <c r="T713" s="211"/>
      <c r="U713" s="211"/>
      <c r="V713" s="211"/>
      <c r="W713" s="211"/>
      <c r="X713" s="211"/>
      <c r="Y713" s="211"/>
      <c r="Z713" s="211"/>
    </row>
    <row r="714" spans="1:26" ht="15.75" customHeight="1">
      <c r="A714" s="211"/>
      <c r="B714" s="211"/>
      <c r="C714" s="211"/>
      <c r="D714" s="211"/>
      <c r="E714" s="211"/>
      <c r="F714" s="211"/>
      <c r="G714" s="211"/>
      <c r="H714" s="211"/>
      <c r="I714" s="211"/>
      <c r="J714" s="211"/>
      <c r="K714" s="211"/>
      <c r="L714" s="211"/>
      <c r="M714" s="211"/>
      <c r="N714" s="211"/>
      <c r="O714" s="211"/>
      <c r="P714" s="211"/>
      <c r="Q714" s="211"/>
      <c r="R714" s="211"/>
      <c r="S714" s="211"/>
      <c r="T714" s="211"/>
      <c r="U714" s="211"/>
      <c r="V714" s="211"/>
      <c r="W714" s="211"/>
      <c r="X714" s="211"/>
      <c r="Y714" s="211"/>
      <c r="Z714" s="211"/>
    </row>
    <row r="715" spans="1:26" ht="15.75" customHeight="1">
      <c r="A715" s="211"/>
      <c r="B715" s="211"/>
      <c r="C715" s="211"/>
      <c r="D715" s="211"/>
      <c r="E715" s="211"/>
      <c r="F715" s="211"/>
      <c r="G715" s="211"/>
      <c r="H715" s="211"/>
      <c r="I715" s="211"/>
      <c r="J715" s="211"/>
      <c r="K715" s="211"/>
      <c r="L715" s="211"/>
      <c r="M715" s="211"/>
      <c r="N715" s="211"/>
      <c r="O715" s="211"/>
      <c r="P715" s="211"/>
      <c r="Q715" s="211"/>
      <c r="R715" s="211"/>
      <c r="S715" s="211"/>
      <c r="T715" s="211"/>
      <c r="U715" s="211"/>
      <c r="V715" s="211"/>
      <c r="W715" s="211"/>
      <c r="X715" s="211"/>
      <c r="Y715" s="211"/>
      <c r="Z715" s="211"/>
    </row>
    <row r="716" spans="1:26" ht="15.75" customHeight="1">
      <c r="A716" s="211"/>
      <c r="B716" s="211"/>
      <c r="C716" s="211"/>
      <c r="D716" s="211"/>
      <c r="E716" s="211"/>
      <c r="F716" s="211"/>
      <c r="G716" s="211"/>
      <c r="H716" s="211"/>
      <c r="I716" s="211"/>
      <c r="J716" s="211"/>
      <c r="K716" s="211"/>
      <c r="L716" s="211"/>
      <c r="M716" s="211"/>
      <c r="N716" s="211"/>
      <c r="O716" s="211"/>
      <c r="P716" s="211"/>
      <c r="Q716" s="211"/>
      <c r="R716" s="211"/>
      <c r="S716" s="211"/>
      <c r="T716" s="211"/>
      <c r="U716" s="211"/>
      <c r="V716" s="211"/>
      <c r="W716" s="211"/>
      <c r="X716" s="211"/>
      <c r="Y716" s="211"/>
      <c r="Z716" s="211"/>
    </row>
    <row r="717" spans="1:26" ht="15.75" customHeight="1">
      <c r="A717" s="211"/>
      <c r="B717" s="211"/>
      <c r="C717" s="211"/>
      <c r="D717" s="211"/>
      <c r="E717" s="211"/>
      <c r="F717" s="211"/>
      <c r="G717" s="211"/>
      <c r="H717" s="211"/>
      <c r="I717" s="211"/>
      <c r="J717" s="211"/>
      <c r="K717" s="211"/>
      <c r="L717" s="211"/>
      <c r="M717" s="211"/>
      <c r="N717" s="211"/>
      <c r="O717" s="211"/>
      <c r="P717" s="211"/>
      <c r="Q717" s="211"/>
      <c r="R717" s="211"/>
      <c r="S717" s="211"/>
      <c r="T717" s="211"/>
      <c r="U717" s="211"/>
      <c r="V717" s="211"/>
      <c r="W717" s="211"/>
      <c r="X717" s="211"/>
      <c r="Y717" s="211"/>
      <c r="Z717" s="211"/>
    </row>
    <row r="718" spans="1:26" ht="15.75" customHeight="1">
      <c r="A718" s="211"/>
      <c r="B718" s="211"/>
      <c r="C718" s="211"/>
      <c r="D718" s="211"/>
      <c r="E718" s="211"/>
      <c r="F718" s="211"/>
      <c r="G718" s="211"/>
      <c r="H718" s="211"/>
      <c r="I718" s="211"/>
      <c r="J718" s="211"/>
      <c r="K718" s="211"/>
      <c r="L718" s="211"/>
      <c r="M718" s="211"/>
      <c r="N718" s="211"/>
      <c r="O718" s="211"/>
      <c r="P718" s="211"/>
      <c r="Q718" s="211"/>
      <c r="R718" s="211"/>
      <c r="S718" s="211"/>
      <c r="T718" s="211"/>
      <c r="U718" s="211"/>
      <c r="V718" s="211"/>
      <c r="W718" s="211"/>
      <c r="X718" s="211"/>
      <c r="Y718" s="211"/>
      <c r="Z718" s="211"/>
    </row>
    <row r="719" spans="1:26" ht="15.75" customHeight="1">
      <c r="A719" s="211"/>
      <c r="B719" s="211"/>
      <c r="C719" s="211"/>
      <c r="D719" s="211"/>
      <c r="E719" s="211"/>
      <c r="F719" s="211"/>
      <c r="G719" s="211"/>
      <c r="H719" s="211"/>
      <c r="I719" s="211"/>
      <c r="J719" s="211"/>
      <c r="K719" s="211"/>
      <c r="L719" s="211"/>
      <c r="M719" s="211"/>
      <c r="N719" s="211"/>
      <c r="O719" s="211"/>
      <c r="P719" s="211"/>
      <c r="Q719" s="211"/>
      <c r="R719" s="211"/>
      <c r="S719" s="211"/>
      <c r="T719" s="211"/>
      <c r="U719" s="211"/>
      <c r="V719" s="211"/>
      <c r="W719" s="211"/>
      <c r="X719" s="211"/>
      <c r="Y719" s="211"/>
      <c r="Z719" s="211"/>
    </row>
    <row r="720" spans="1:26" ht="15.75" customHeight="1">
      <c r="A720" s="211"/>
      <c r="B720" s="211"/>
      <c r="C720" s="211"/>
      <c r="D720" s="211"/>
      <c r="E720" s="211"/>
      <c r="F720" s="211"/>
      <c r="G720" s="211"/>
      <c r="H720" s="211"/>
      <c r="I720" s="211"/>
      <c r="J720" s="211"/>
      <c r="K720" s="211"/>
      <c r="L720" s="211"/>
      <c r="M720" s="211"/>
      <c r="N720" s="211"/>
      <c r="O720" s="211"/>
      <c r="P720" s="211"/>
      <c r="Q720" s="211"/>
      <c r="R720" s="211"/>
      <c r="S720" s="211"/>
      <c r="T720" s="211"/>
      <c r="U720" s="211"/>
      <c r="V720" s="211"/>
      <c r="W720" s="211"/>
      <c r="X720" s="211"/>
      <c r="Y720" s="211"/>
      <c r="Z720" s="211"/>
    </row>
    <row r="721" spans="1:26" ht="15.75" customHeight="1">
      <c r="A721" s="211"/>
      <c r="B721" s="211"/>
      <c r="C721" s="211"/>
      <c r="D721" s="211"/>
      <c r="E721" s="211"/>
      <c r="F721" s="211"/>
      <c r="G721" s="211"/>
      <c r="H721" s="211"/>
      <c r="I721" s="211"/>
      <c r="J721" s="211"/>
      <c r="K721" s="211"/>
      <c r="L721" s="211"/>
      <c r="M721" s="211"/>
      <c r="N721" s="211"/>
      <c r="O721" s="211"/>
      <c r="P721" s="211"/>
      <c r="Q721" s="211"/>
      <c r="R721" s="211"/>
      <c r="S721" s="211"/>
      <c r="T721" s="211"/>
      <c r="U721" s="211"/>
      <c r="V721" s="211"/>
      <c r="W721" s="211"/>
      <c r="X721" s="211"/>
      <c r="Y721" s="211"/>
      <c r="Z721" s="211"/>
    </row>
    <row r="722" spans="1:26" ht="15.75" customHeight="1">
      <c r="A722" s="211"/>
      <c r="B722" s="211"/>
      <c r="C722" s="211"/>
      <c r="D722" s="211"/>
      <c r="E722" s="211"/>
      <c r="F722" s="211"/>
      <c r="G722" s="211"/>
      <c r="H722" s="211"/>
      <c r="I722" s="211"/>
      <c r="J722" s="211"/>
      <c r="K722" s="211"/>
      <c r="L722" s="211"/>
      <c r="M722" s="211"/>
      <c r="N722" s="211"/>
      <c r="O722" s="211"/>
      <c r="P722" s="211"/>
      <c r="Q722" s="211"/>
      <c r="R722" s="211"/>
      <c r="S722" s="211"/>
      <c r="T722" s="211"/>
      <c r="U722" s="211"/>
      <c r="V722" s="211"/>
      <c r="W722" s="211"/>
      <c r="X722" s="211"/>
      <c r="Y722" s="211"/>
      <c r="Z722" s="211"/>
    </row>
    <row r="723" spans="1:26" ht="15.75" customHeight="1">
      <c r="A723" s="211"/>
      <c r="B723" s="211"/>
      <c r="C723" s="211"/>
      <c r="D723" s="211"/>
      <c r="E723" s="211"/>
      <c r="F723" s="211"/>
      <c r="G723" s="211"/>
      <c r="H723" s="211"/>
      <c r="I723" s="211"/>
      <c r="J723" s="211"/>
      <c r="K723" s="211"/>
      <c r="L723" s="211"/>
      <c r="M723" s="211"/>
      <c r="N723" s="211"/>
      <c r="O723" s="211"/>
      <c r="P723" s="211"/>
      <c r="Q723" s="211"/>
      <c r="R723" s="211"/>
      <c r="S723" s="211"/>
      <c r="T723" s="211"/>
      <c r="U723" s="211"/>
      <c r="V723" s="211"/>
      <c r="W723" s="211"/>
      <c r="X723" s="211"/>
      <c r="Y723" s="211"/>
      <c r="Z723" s="211"/>
    </row>
    <row r="724" spans="1:26" ht="15.75" customHeight="1">
      <c r="A724" s="211"/>
      <c r="B724" s="211"/>
      <c r="C724" s="211"/>
      <c r="D724" s="211"/>
      <c r="E724" s="211"/>
      <c r="F724" s="211"/>
      <c r="G724" s="211"/>
      <c r="H724" s="211"/>
      <c r="I724" s="211"/>
      <c r="J724" s="211"/>
      <c r="K724" s="211"/>
      <c r="L724" s="211"/>
      <c r="M724" s="211"/>
      <c r="N724" s="211"/>
      <c r="O724" s="211"/>
      <c r="P724" s="211"/>
      <c r="Q724" s="211"/>
      <c r="R724" s="211"/>
      <c r="S724" s="211"/>
      <c r="T724" s="211"/>
      <c r="U724" s="211"/>
      <c r="V724" s="211"/>
      <c r="W724" s="211"/>
      <c r="X724" s="211"/>
      <c r="Y724" s="211"/>
      <c r="Z724" s="211"/>
    </row>
    <row r="725" spans="1:26" ht="15.75" customHeight="1">
      <c r="A725" s="211"/>
      <c r="B725" s="211"/>
      <c r="C725" s="211"/>
      <c r="D725" s="211"/>
      <c r="E725" s="211"/>
      <c r="F725" s="211"/>
      <c r="G725" s="211"/>
      <c r="H725" s="211"/>
      <c r="I725" s="211"/>
      <c r="J725" s="211"/>
      <c r="K725" s="211"/>
      <c r="L725" s="211"/>
      <c r="M725" s="211"/>
      <c r="N725" s="211"/>
      <c r="O725" s="211"/>
      <c r="P725" s="211"/>
      <c r="Q725" s="211"/>
      <c r="R725" s="211"/>
      <c r="S725" s="211"/>
      <c r="T725" s="211"/>
      <c r="U725" s="211"/>
      <c r="V725" s="211"/>
      <c r="W725" s="211"/>
      <c r="X725" s="211"/>
      <c r="Y725" s="211"/>
      <c r="Z725" s="211"/>
    </row>
    <row r="726" spans="1:26" ht="15.75" customHeight="1">
      <c r="A726" s="211"/>
      <c r="B726" s="211"/>
      <c r="C726" s="211"/>
      <c r="D726" s="211"/>
      <c r="E726" s="211"/>
      <c r="F726" s="211"/>
      <c r="G726" s="211"/>
      <c r="H726" s="211"/>
      <c r="I726" s="211"/>
      <c r="J726" s="211"/>
      <c r="K726" s="211"/>
      <c r="L726" s="211"/>
      <c r="M726" s="211"/>
      <c r="N726" s="211"/>
      <c r="O726" s="211"/>
      <c r="P726" s="211"/>
      <c r="Q726" s="211"/>
      <c r="R726" s="211"/>
      <c r="S726" s="211"/>
      <c r="T726" s="211"/>
      <c r="U726" s="211"/>
      <c r="V726" s="211"/>
      <c r="W726" s="211"/>
      <c r="X726" s="211"/>
      <c r="Y726" s="211"/>
      <c r="Z726" s="211"/>
    </row>
    <row r="727" spans="1:26" ht="15.75" customHeight="1">
      <c r="A727" s="211"/>
      <c r="B727" s="211"/>
      <c r="C727" s="211"/>
      <c r="D727" s="211"/>
      <c r="E727" s="211"/>
      <c r="F727" s="211"/>
      <c r="G727" s="211"/>
      <c r="H727" s="211"/>
      <c r="I727" s="211"/>
      <c r="J727" s="211"/>
      <c r="K727" s="211"/>
      <c r="L727" s="211"/>
      <c r="M727" s="211"/>
      <c r="N727" s="211"/>
      <c r="O727" s="211"/>
      <c r="P727" s="211"/>
      <c r="Q727" s="211"/>
      <c r="R727" s="211"/>
      <c r="S727" s="211"/>
      <c r="T727" s="211"/>
      <c r="U727" s="211"/>
      <c r="V727" s="211"/>
      <c r="W727" s="211"/>
      <c r="X727" s="211"/>
      <c r="Y727" s="211"/>
      <c r="Z727" s="211"/>
    </row>
    <row r="728" spans="1:26" ht="15.75" customHeight="1">
      <c r="A728" s="211"/>
      <c r="B728" s="211"/>
      <c r="C728" s="211"/>
      <c r="D728" s="211"/>
      <c r="E728" s="211"/>
      <c r="F728" s="211"/>
      <c r="G728" s="211"/>
      <c r="H728" s="211"/>
      <c r="I728" s="211"/>
      <c r="J728" s="211"/>
      <c r="K728" s="211"/>
      <c r="L728" s="211"/>
      <c r="M728" s="211"/>
      <c r="N728" s="211"/>
      <c r="O728" s="211"/>
      <c r="P728" s="211"/>
      <c r="Q728" s="211"/>
      <c r="R728" s="211"/>
      <c r="S728" s="211"/>
      <c r="T728" s="211"/>
      <c r="U728" s="211"/>
      <c r="V728" s="211"/>
      <c r="W728" s="211"/>
      <c r="X728" s="211"/>
      <c r="Y728" s="211"/>
      <c r="Z728" s="211"/>
    </row>
    <row r="729" spans="1:26" ht="15.75" customHeight="1">
      <c r="A729" s="211"/>
      <c r="B729" s="211"/>
      <c r="C729" s="211"/>
      <c r="D729" s="211"/>
      <c r="E729" s="211"/>
      <c r="F729" s="211"/>
      <c r="G729" s="211"/>
      <c r="H729" s="211"/>
      <c r="I729" s="211"/>
      <c r="J729" s="211"/>
      <c r="K729" s="211"/>
      <c r="L729" s="211"/>
      <c r="M729" s="211"/>
      <c r="N729" s="211"/>
      <c r="O729" s="211"/>
      <c r="P729" s="211"/>
      <c r="Q729" s="211"/>
      <c r="R729" s="211"/>
      <c r="S729" s="211"/>
      <c r="T729" s="211"/>
      <c r="U729" s="211"/>
      <c r="V729" s="211"/>
      <c r="W729" s="211"/>
      <c r="X729" s="211"/>
      <c r="Y729" s="211"/>
      <c r="Z729" s="211"/>
    </row>
    <row r="730" spans="1:26" ht="15.75" customHeight="1">
      <c r="A730" s="211"/>
      <c r="B730" s="211"/>
      <c r="C730" s="211"/>
      <c r="D730" s="211"/>
      <c r="E730" s="211"/>
      <c r="F730" s="211"/>
      <c r="G730" s="211"/>
      <c r="H730" s="211"/>
      <c r="I730" s="211"/>
      <c r="J730" s="211"/>
      <c r="K730" s="211"/>
      <c r="L730" s="211"/>
      <c r="M730" s="211"/>
      <c r="N730" s="211"/>
      <c r="O730" s="211"/>
      <c r="P730" s="211"/>
      <c r="Q730" s="211"/>
      <c r="R730" s="211"/>
      <c r="S730" s="211"/>
      <c r="T730" s="211"/>
      <c r="U730" s="211"/>
      <c r="V730" s="211"/>
      <c r="W730" s="211"/>
      <c r="X730" s="211"/>
      <c r="Y730" s="211"/>
      <c r="Z730" s="211"/>
    </row>
    <row r="731" spans="1:26" ht="15.75" customHeight="1">
      <c r="A731" s="211"/>
      <c r="B731" s="211"/>
      <c r="C731" s="211"/>
      <c r="D731" s="211"/>
      <c r="E731" s="211"/>
      <c r="F731" s="211"/>
      <c r="G731" s="211"/>
      <c r="H731" s="211"/>
      <c r="I731" s="211"/>
      <c r="J731" s="211"/>
      <c r="K731" s="211"/>
      <c r="L731" s="211"/>
      <c r="M731" s="211"/>
      <c r="N731" s="211"/>
      <c r="O731" s="211"/>
      <c r="P731" s="211"/>
      <c r="Q731" s="211"/>
      <c r="R731" s="211"/>
      <c r="S731" s="211"/>
      <c r="T731" s="211"/>
      <c r="U731" s="211"/>
      <c r="V731" s="211"/>
      <c r="W731" s="211"/>
      <c r="X731" s="211"/>
      <c r="Y731" s="211"/>
      <c r="Z731" s="211"/>
    </row>
    <row r="732" spans="1:26" ht="15.75" customHeight="1">
      <c r="A732" s="211"/>
      <c r="B732" s="211"/>
      <c r="C732" s="211"/>
      <c r="D732" s="211"/>
      <c r="E732" s="211"/>
      <c r="F732" s="211"/>
      <c r="G732" s="211"/>
      <c r="H732" s="211"/>
      <c r="I732" s="211"/>
      <c r="J732" s="211"/>
      <c r="K732" s="211"/>
      <c r="L732" s="211"/>
      <c r="M732" s="211"/>
      <c r="N732" s="211"/>
      <c r="O732" s="211"/>
      <c r="P732" s="211"/>
      <c r="Q732" s="211"/>
      <c r="R732" s="211"/>
      <c r="S732" s="211"/>
      <c r="T732" s="211"/>
      <c r="U732" s="211"/>
      <c r="V732" s="211"/>
      <c r="W732" s="211"/>
      <c r="X732" s="211"/>
      <c r="Y732" s="211"/>
      <c r="Z732" s="211"/>
    </row>
    <row r="733" spans="1:26" ht="15.75" customHeight="1">
      <c r="A733" s="211"/>
      <c r="B733" s="211"/>
      <c r="C733" s="211"/>
      <c r="D733" s="211"/>
      <c r="E733" s="211"/>
      <c r="F733" s="211"/>
      <c r="G733" s="211"/>
      <c r="H733" s="211"/>
      <c r="I733" s="211"/>
      <c r="J733" s="211"/>
      <c r="K733" s="211"/>
      <c r="L733" s="211"/>
      <c r="M733" s="211"/>
      <c r="N733" s="211"/>
      <c r="O733" s="211"/>
      <c r="P733" s="211"/>
      <c r="Q733" s="211"/>
      <c r="R733" s="211"/>
      <c r="S733" s="211"/>
      <c r="T733" s="211"/>
      <c r="U733" s="211"/>
      <c r="V733" s="211"/>
      <c r="W733" s="211"/>
      <c r="X733" s="211"/>
      <c r="Y733" s="211"/>
      <c r="Z733" s="211"/>
    </row>
    <row r="734" spans="1:26" ht="15.75" customHeight="1">
      <c r="A734" s="211"/>
      <c r="B734" s="211"/>
      <c r="C734" s="211"/>
      <c r="D734" s="211"/>
      <c r="E734" s="211"/>
      <c r="F734" s="211"/>
      <c r="G734" s="211"/>
      <c r="H734" s="211"/>
      <c r="I734" s="211"/>
      <c r="J734" s="211"/>
      <c r="K734" s="211"/>
      <c r="L734" s="211"/>
      <c r="M734" s="211"/>
      <c r="N734" s="211"/>
      <c r="O734" s="211"/>
      <c r="P734" s="211"/>
      <c r="Q734" s="211"/>
      <c r="R734" s="211"/>
      <c r="S734" s="211"/>
      <c r="T734" s="211"/>
      <c r="U734" s="211"/>
      <c r="V734" s="211"/>
      <c r="W734" s="211"/>
      <c r="X734" s="211"/>
      <c r="Y734" s="211"/>
      <c r="Z734" s="211"/>
    </row>
    <row r="735" spans="1:26" ht="15.75" customHeight="1">
      <c r="A735" s="211"/>
      <c r="B735" s="211"/>
      <c r="C735" s="211"/>
      <c r="D735" s="211"/>
      <c r="E735" s="211"/>
      <c r="F735" s="211"/>
      <c r="G735" s="211"/>
      <c r="H735" s="211"/>
      <c r="I735" s="211"/>
      <c r="J735" s="211"/>
      <c r="K735" s="211"/>
      <c r="L735" s="211"/>
      <c r="M735" s="211"/>
      <c r="N735" s="211"/>
      <c r="O735" s="211"/>
      <c r="P735" s="211"/>
      <c r="Q735" s="211"/>
      <c r="R735" s="211"/>
      <c r="S735" s="211"/>
      <c r="T735" s="211"/>
      <c r="U735" s="211"/>
      <c r="V735" s="211"/>
      <c r="W735" s="211"/>
      <c r="X735" s="211"/>
      <c r="Y735" s="211"/>
      <c r="Z735" s="211"/>
    </row>
    <row r="736" spans="1:26" ht="15.75" customHeight="1">
      <c r="A736" s="211"/>
      <c r="B736" s="211"/>
      <c r="C736" s="211"/>
      <c r="D736" s="211"/>
      <c r="E736" s="211"/>
      <c r="F736" s="211"/>
      <c r="G736" s="211"/>
      <c r="H736" s="211"/>
      <c r="I736" s="211"/>
      <c r="J736" s="211"/>
      <c r="K736" s="211"/>
      <c r="L736" s="211"/>
      <c r="M736" s="211"/>
      <c r="N736" s="211"/>
      <c r="O736" s="211"/>
      <c r="P736" s="211"/>
      <c r="Q736" s="211"/>
      <c r="R736" s="211"/>
      <c r="S736" s="211"/>
      <c r="T736" s="211"/>
      <c r="U736" s="211"/>
      <c r="V736" s="211"/>
      <c r="W736" s="211"/>
      <c r="X736" s="211"/>
      <c r="Y736" s="211"/>
      <c r="Z736" s="211"/>
    </row>
    <row r="737" spans="1:26" ht="15.75" customHeight="1">
      <c r="A737" s="211"/>
      <c r="B737" s="211"/>
      <c r="C737" s="211"/>
      <c r="D737" s="211"/>
      <c r="E737" s="211"/>
      <c r="F737" s="211"/>
      <c r="G737" s="211"/>
      <c r="H737" s="211"/>
      <c r="I737" s="211"/>
      <c r="J737" s="211"/>
      <c r="K737" s="211"/>
      <c r="L737" s="211"/>
      <c r="M737" s="211"/>
      <c r="N737" s="211"/>
      <c r="O737" s="211"/>
      <c r="P737" s="211"/>
      <c r="Q737" s="211"/>
      <c r="R737" s="211"/>
      <c r="S737" s="211"/>
      <c r="T737" s="211"/>
      <c r="U737" s="211"/>
      <c r="V737" s="211"/>
      <c r="W737" s="211"/>
      <c r="X737" s="211"/>
      <c r="Y737" s="211"/>
      <c r="Z737" s="211"/>
    </row>
    <row r="738" spans="1:26" ht="15.75" customHeight="1">
      <c r="A738" s="211"/>
      <c r="B738" s="211"/>
      <c r="C738" s="211"/>
      <c r="D738" s="211"/>
      <c r="E738" s="211"/>
      <c r="F738" s="211"/>
      <c r="G738" s="211"/>
      <c r="H738" s="211"/>
      <c r="I738" s="211"/>
      <c r="J738" s="211"/>
      <c r="K738" s="211"/>
      <c r="L738" s="211"/>
      <c r="M738" s="211"/>
      <c r="N738" s="211"/>
      <c r="O738" s="211"/>
      <c r="P738" s="211"/>
      <c r="Q738" s="211"/>
      <c r="R738" s="211"/>
      <c r="S738" s="211"/>
      <c r="T738" s="211"/>
      <c r="U738" s="211"/>
      <c r="V738" s="211"/>
      <c r="W738" s="211"/>
      <c r="X738" s="211"/>
      <c r="Y738" s="211"/>
      <c r="Z738" s="211"/>
    </row>
    <row r="739" spans="1:26" ht="15.75" customHeight="1">
      <c r="A739" s="211"/>
      <c r="B739" s="211"/>
      <c r="C739" s="211"/>
      <c r="D739" s="211"/>
      <c r="E739" s="211"/>
      <c r="F739" s="211"/>
      <c r="G739" s="211"/>
      <c r="H739" s="211"/>
      <c r="I739" s="211"/>
      <c r="J739" s="211"/>
      <c r="K739" s="211"/>
      <c r="L739" s="211"/>
      <c r="M739" s="211"/>
      <c r="N739" s="211"/>
      <c r="O739" s="211"/>
      <c r="P739" s="211"/>
      <c r="Q739" s="211"/>
      <c r="R739" s="211"/>
      <c r="S739" s="211"/>
      <c r="T739" s="211"/>
      <c r="U739" s="211"/>
      <c r="V739" s="211"/>
      <c r="W739" s="211"/>
      <c r="X739" s="211"/>
      <c r="Y739" s="211"/>
      <c r="Z739" s="211"/>
    </row>
    <row r="740" spans="1:26" ht="15.75" customHeight="1">
      <c r="A740" s="211"/>
      <c r="B740" s="211"/>
      <c r="C740" s="211"/>
      <c r="D740" s="211"/>
      <c r="E740" s="211"/>
      <c r="F740" s="211"/>
      <c r="G740" s="211"/>
      <c r="H740" s="211"/>
      <c r="I740" s="211"/>
      <c r="J740" s="211"/>
      <c r="K740" s="211"/>
      <c r="L740" s="211"/>
      <c r="M740" s="211"/>
      <c r="N740" s="211"/>
      <c r="O740" s="211"/>
      <c r="P740" s="211"/>
      <c r="Q740" s="211"/>
      <c r="R740" s="211"/>
      <c r="S740" s="211"/>
      <c r="T740" s="211"/>
      <c r="U740" s="211"/>
      <c r="V740" s="211"/>
      <c r="W740" s="211"/>
      <c r="X740" s="211"/>
      <c r="Y740" s="211"/>
      <c r="Z740" s="211"/>
    </row>
    <row r="741" spans="1:26" ht="15.75" customHeight="1">
      <c r="A741" s="211"/>
      <c r="B741" s="211"/>
      <c r="C741" s="211"/>
      <c r="D741" s="211"/>
      <c r="E741" s="211"/>
      <c r="F741" s="211"/>
      <c r="G741" s="211"/>
      <c r="H741" s="211"/>
      <c r="I741" s="211"/>
      <c r="J741" s="211"/>
      <c r="K741" s="211"/>
      <c r="L741" s="211"/>
      <c r="M741" s="211"/>
      <c r="N741" s="211"/>
      <c r="O741" s="211"/>
      <c r="P741" s="211"/>
      <c r="Q741" s="211"/>
      <c r="R741" s="211"/>
      <c r="S741" s="211"/>
      <c r="T741" s="211"/>
      <c r="U741" s="211"/>
      <c r="V741" s="211"/>
      <c r="W741" s="211"/>
      <c r="X741" s="211"/>
      <c r="Y741" s="211"/>
      <c r="Z741" s="211"/>
    </row>
    <row r="742" spans="1:26" ht="15.75" customHeight="1">
      <c r="A742" s="211"/>
      <c r="B742" s="211"/>
      <c r="C742" s="211"/>
      <c r="D742" s="211"/>
      <c r="E742" s="211"/>
      <c r="F742" s="211"/>
      <c r="G742" s="211"/>
      <c r="H742" s="211"/>
      <c r="I742" s="211"/>
      <c r="J742" s="211"/>
      <c r="K742" s="211"/>
      <c r="L742" s="211"/>
      <c r="M742" s="211"/>
      <c r="N742" s="211"/>
      <c r="O742" s="211"/>
      <c r="P742" s="211"/>
      <c r="Q742" s="211"/>
      <c r="R742" s="211"/>
      <c r="S742" s="211"/>
      <c r="T742" s="211"/>
      <c r="U742" s="211"/>
      <c r="V742" s="211"/>
      <c r="W742" s="211"/>
      <c r="X742" s="211"/>
      <c r="Y742" s="211"/>
      <c r="Z742" s="211"/>
    </row>
    <row r="743" spans="1:26" ht="15.75" customHeight="1">
      <c r="A743" s="211"/>
      <c r="B743" s="211"/>
      <c r="C743" s="211"/>
      <c r="D743" s="211"/>
      <c r="E743" s="211"/>
      <c r="F743" s="211"/>
      <c r="G743" s="211"/>
      <c r="H743" s="211"/>
      <c r="I743" s="211"/>
      <c r="J743" s="211"/>
      <c r="K743" s="211"/>
      <c r="L743" s="211"/>
      <c r="M743" s="211"/>
      <c r="N743" s="211"/>
      <c r="O743" s="211"/>
      <c r="P743" s="211"/>
      <c r="Q743" s="211"/>
      <c r="R743" s="211"/>
      <c r="S743" s="211"/>
      <c r="T743" s="211"/>
      <c r="U743" s="211"/>
      <c r="V743" s="211"/>
      <c r="W743" s="211"/>
      <c r="X743" s="211"/>
      <c r="Y743" s="211"/>
      <c r="Z743" s="211"/>
    </row>
    <row r="744" spans="1:26" ht="15.75" customHeight="1">
      <c r="A744" s="211"/>
      <c r="B744" s="211"/>
      <c r="C744" s="211"/>
      <c r="D744" s="211"/>
      <c r="E744" s="211"/>
      <c r="F744" s="211"/>
      <c r="G744" s="211"/>
      <c r="H744" s="211"/>
      <c r="I744" s="211"/>
      <c r="J744" s="211"/>
      <c r="K744" s="211"/>
      <c r="L744" s="211"/>
      <c r="M744" s="211"/>
      <c r="N744" s="211"/>
      <c r="O744" s="211"/>
      <c r="P744" s="211"/>
      <c r="Q744" s="211"/>
      <c r="R744" s="211"/>
      <c r="S744" s="211"/>
      <c r="T744" s="211"/>
      <c r="U744" s="211"/>
      <c r="V744" s="211"/>
      <c r="W744" s="211"/>
      <c r="X744" s="211"/>
      <c r="Y744" s="211"/>
      <c r="Z744" s="211"/>
    </row>
    <row r="745" spans="1:26" ht="15.75" customHeight="1">
      <c r="A745" s="211"/>
      <c r="B745" s="211"/>
      <c r="C745" s="211"/>
      <c r="D745" s="211"/>
      <c r="E745" s="211"/>
      <c r="F745" s="211"/>
      <c r="G745" s="211"/>
      <c r="H745" s="211"/>
      <c r="I745" s="211"/>
      <c r="J745" s="211"/>
      <c r="K745" s="211"/>
      <c r="L745" s="211"/>
      <c r="M745" s="211"/>
      <c r="N745" s="211"/>
      <c r="O745" s="211"/>
      <c r="P745" s="211"/>
      <c r="Q745" s="211"/>
      <c r="R745" s="211"/>
      <c r="S745" s="211"/>
      <c r="T745" s="211"/>
      <c r="U745" s="211"/>
      <c r="V745" s="211"/>
      <c r="W745" s="211"/>
      <c r="X745" s="211"/>
      <c r="Y745" s="211"/>
      <c r="Z745" s="211"/>
    </row>
    <row r="746" spans="1:26" ht="15.75" customHeight="1">
      <c r="A746" s="211"/>
      <c r="B746" s="211"/>
      <c r="C746" s="211"/>
      <c r="D746" s="211"/>
      <c r="E746" s="211"/>
      <c r="F746" s="211"/>
      <c r="G746" s="211"/>
      <c r="H746" s="211"/>
      <c r="I746" s="211"/>
      <c r="J746" s="211"/>
      <c r="K746" s="211"/>
      <c r="L746" s="211"/>
      <c r="M746" s="211"/>
      <c r="N746" s="211"/>
      <c r="O746" s="211"/>
      <c r="P746" s="211"/>
      <c r="Q746" s="211"/>
      <c r="R746" s="211"/>
      <c r="S746" s="211"/>
      <c r="T746" s="211"/>
      <c r="U746" s="211"/>
      <c r="V746" s="211"/>
      <c r="W746" s="211"/>
      <c r="X746" s="211"/>
      <c r="Y746" s="211"/>
      <c r="Z746" s="211"/>
    </row>
    <row r="747" spans="1:26" ht="15.75" customHeight="1">
      <c r="A747" s="211"/>
      <c r="B747" s="211"/>
      <c r="C747" s="211"/>
      <c r="D747" s="211"/>
      <c r="E747" s="211"/>
      <c r="F747" s="211"/>
      <c r="G747" s="211"/>
      <c r="H747" s="211"/>
      <c r="I747" s="211"/>
      <c r="J747" s="211"/>
      <c r="K747" s="211"/>
      <c r="L747" s="211"/>
      <c r="M747" s="211"/>
      <c r="N747" s="211"/>
      <c r="O747" s="211"/>
      <c r="P747" s="211"/>
      <c r="Q747" s="211"/>
      <c r="R747" s="211"/>
      <c r="S747" s="211"/>
      <c r="T747" s="211"/>
      <c r="U747" s="211"/>
      <c r="V747" s="211"/>
      <c r="W747" s="211"/>
      <c r="X747" s="211"/>
      <c r="Y747" s="211"/>
      <c r="Z747" s="211"/>
    </row>
    <row r="748" spans="1:26" ht="15.75" customHeight="1">
      <c r="A748" s="211"/>
      <c r="B748" s="211"/>
      <c r="C748" s="211"/>
      <c r="D748" s="211"/>
      <c r="E748" s="211"/>
      <c r="F748" s="211"/>
      <c r="G748" s="211"/>
      <c r="H748" s="211"/>
      <c r="I748" s="211"/>
      <c r="J748" s="211"/>
      <c r="K748" s="211"/>
      <c r="L748" s="211"/>
      <c r="M748" s="211"/>
      <c r="N748" s="211"/>
      <c r="O748" s="211"/>
      <c r="P748" s="211"/>
      <c r="Q748" s="211"/>
      <c r="R748" s="211"/>
      <c r="S748" s="211"/>
      <c r="T748" s="211"/>
      <c r="U748" s="211"/>
      <c r="V748" s="211"/>
      <c r="W748" s="211"/>
      <c r="X748" s="211"/>
      <c r="Y748" s="211"/>
      <c r="Z748" s="211"/>
    </row>
    <row r="749" spans="1:26" ht="15.75" customHeight="1">
      <c r="A749" s="211"/>
      <c r="B749" s="211"/>
      <c r="C749" s="211"/>
      <c r="D749" s="211"/>
      <c r="E749" s="211"/>
      <c r="F749" s="211"/>
      <c r="G749" s="211"/>
      <c r="H749" s="211"/>
      <c r="I749" s="211"/>
      <c r="J749" s="211"/>
      <c r="K749" s="211"/>
      <c r="L749" s="211"/>
      <c r="M749" s="211"/>
      <c r="N749" s="211"/>
      <c r="O749" s="211"/>
      <c r="P749" s="211"/>
      <c r="Q749" s="211"/>
      <c r="R749" s="211"/>
      <c r="S749" s="211"/>
      <c r="T749" s="211"/>
      <c r="U749" s="211"/>
      <c r="V749" s="211"/>
      <c r="W749" s="211"/>
      <c r="X749" s="211"/>
      <c r="Y749" s="211"/>
      <c r="Z749" s="211"/>
    </row>
    <row r="750" spans="1:26" ht="15.75" customHeight="1">
      <c r="A750" s="211"/>
      <c r="B750" s="211"/>
      <c r="C750" s="211"/>
      <c r="D750" s="211"/>
      <c r="E750" s="211"/>
      <c r="F750" s="211"/>
      <c r="G750" s="211"/>
      <c r="H750" s="211"/>
      <c r="I750" s="211"/>
      <c r="J750" s="211"/>
      <c r="K750" s="211"/>
      <c r="L750" s="211"/>
      <c r="M750" s="211"/>
      <c r="N750" s="211"/>
      <c r="O750" s="211"/>
      <c r="P750" s="211"/>
      <c r="Q750" s="211"/>
      <c r="R750" s="211"/>
      <c r="S750" s="211"/>
      <c r="T750" s="211"/>
      <c r="U750" s="211"/>
      <c r="V750" s="211"/>
      <c r="W750" s="211"/>
      <c r="X750" s="211"/>
      <c r="Y750" s="211"/>
      <c r="Z750" s="211"/>
    </row>
    <row r="751" spans="1:26" ht="15.75" customHeight="1">
      <c r="A751" s="211"/>
      <c r="B751" s="211"/>
      <c r="C751" s="211"/>
      <c r="D751" s="211"/>
      <c r="E751" s="211"/>
      <c r="F751" s="211"/>
      <c r="G751" s="211"/>
      <c r="H751" s="211"/>
      <c r="I751" s="211"/>
      <c r="J751" s="211"/>
      <c r="K751" s="211"/>
      <c r="L751" s="211"/>
      <c r="M751" s="211"/>
      <c r="N751" s="211"/>
      <c r="O751" s="211"/>
      <c r="P751" s="211"/>
      <c r="Q751" s="211"/>
      <c r="R751" s="211"/>
      <c r="S751" s="211"/>
      <c r="T751" s="211"/>
      <c r="U751" s="211"/>
      <c r="V751" s="211"/>
      <c r="W751" s="211"/>
      <c r="X751" s="211"/>
      <c r="Y751" s="211"/>
      <c r="Z751" s="211"/>
    </row>
    <row r="752" spans="1:26" ht="15.75" customHeight="1">
      <c r="A752" s="211"/>
      <c r="B752" s="211"/>
      <c r="C752" s="211"/>
      <c r="D752" s="211"/>
      <c r="E752" s="211"/>
      <c r="F752" s="211"/>
      <c r="G752" s="211"/>
      <c r="H752" s="211"/>
      <c r="I752" s="211"/>
      <c r="J752" s="211"/>
      <c r="K752" s="211"/>
      <c r="L752" s="211"/>
      <c r="M752" s="211"/>
      <c r="N752" s="211"/>
      <c r="O752" s="211"/>
      <c r="P752" s="211"/>
      <c r="Q752" s="211"/>
      <c r="R752" s="211"/>
      <c r="S752" s="211"/>
      <c r="T752" s="211"/>
      <c r="U752" s="211"/>
      <c r="V752" s="211"/>
      <c r="W752" s="211"/>
      <c r="X752" s="211"/>
      <c r="Y752" s="211"/>
      <c r="Z752" s="211"/>
    </row>
    <row r="753" spans="1:26" ht="15.75" customHeight="1">
      <c r="A753" s="211"/>
      <c r="B753" s="211"/>
      <c r="C753" s="211"/>
      <c r="D753" s="211"/>
      <c r="E753" s="211"/>
      <c r="F753" s="211"/>
      <c r="G753" s="211"/>
      <c r="H753" s="211"/>
      <c r="I753" s="211"/>
      <c r="J753" s="211"/>
      <c r="K753" s="211"/>
      <c r="L753" s="211"/>
      <c r="M753" s="211"/>
      <c r="N753" s="211"/>
      <c r="O753" s="211"/>
      <c r="P753" s="211"/>
      <c r="Q753" s="211"/>
      <c r="R753" s="211"/>
      <c r="S753" s="211"/>
      <c r="T753" s="211"/>
      <c r="U753" s="211"/>
      <c r="V753" s="211"/>
      <c r="W753" s="211"/>
      <c r="X753" s="211"/>
      <c r="Y753" s="211"/>
      <c r="Z753" s="211"/>
    </row>
    <row r="754" spans="1:26" ht="15.75" customHeight="1">
      <c r="A754" s="211"/>
      <c r="B754" s="211"/>
      <c r="C754" s="211"/>
      <c r="D754" s="211"/>
      <c r="E754" s="211"/>
      <c r="F754" s="211"/>
      <c r="G754" s="211"/>
      <c r="H754" s="211"/>
      <c r="I754" s="211"/>
      <c r="J754" s="211"/>
      <c r="K754" s="211"/>
      <c r="L754" s="211"/>
      <c r="M754" s="211"/>
      <c r="N754" s="211"/>
      <c r="O754" s="211"/>
      <c r="P754" s="211"/>
      <c r="Q754" s="211"/>
      <c r="R754" s="211"/>
      <c r="S754" s="211"/>
      <c r="T754" s="211"/>
      <c r="U754" s="211"/>
      <c r="V754" s="211"/>
      <c r="W754" s="211"/>
      <c r="X754" s="211"/>
      <c r="Y754" s="211"/>
      <c r="Z754" s="211"/>
    </row>
    <row r="755" spans="1:26" ht="15.75" customHeight="1">
      <c r="A755" s="211"/>
      <c r="B755" s="211"/>
      <c r="C755" s="211"/>
      <c r="D755" s="211"/>
      <c r="E755" s="211"/>
      <c r="F755" s="211"/>
      <c r="G755" s="211"/>
      <c r="H755" s="211"/>
      <c r="I755" s="211"/>
      <c r="J755" s="211"/>
      <c r="K755" s="211"/>
      <c r="L755" s="211"/>
      <c r="M755" s="211"/>
      <c r="N755" s="211"/>
      <c r="O755" s="211"/>
      <c r="P755" s="211"/>
      <c r="Q755" s="211"/>
      <c r="R755" s="211"/>
      <c r="S755" s="211"/>
      <c r="T755" s="211"/>
      <c r="U755" s="211"/>
      <c r="V755" s="211"/>
      <c r="W755" s="211"/>
      <c r="X755" s="211"/>
      <c r="Y755" s="211"/>
      <c r="Z755" s="211"/>
    </row>
    <row r="756" spans="1:26" ht="15.75" customHeight="1">
      <c r="A756" s="211"/>
      <c r="B756" s="211"/>
      <c r="C756" s="211"/>
      <c r="D756" s="211"/>
      <c r="E756" s="211"/>
      <c r="F756" s="211"/>
      <c r="G756" s="211"/>
      <c r="H756" s="211"/>
      <c r="I756" s="211"/>
      <c r="J756" s="211"/>
      <c r="K756" s="211"/>
      <c r="L756" s="211"/>
      <c r="M756" s="211"/>
      <c r="N756" s="211"/>
      <c r="O756" s="211"/>
      <c r="P756" s="211"/>
      <c r="Q756" s="211"/>
      <c r="R756" s="211"/>
      <c r="S756" s="211"/>
      <c r="T756" s="211"/>
      <c r="U756" s="211"/>
      <c r="V756" s="211"/>
      <c r="W756" s="211"/>
      <c r="X756" s="211"/>
      <c r="Y756" s="211"/>
      <c r="Z756" s="211"/>
    </row>
    <row r="757" spans="1:26" ht="15.75" customHeight="1">
      <c r="A757" s="211"/>
      <c r="B757" s="211"/>
      <c r="C757" s="211"/>
      <c r="D757" s="211"/>
      <c r="E757" s="211"/>
      <c r="F757" s="211"/>
      <c r="G757" s="211"/>
      <c r="H757" s="211"/>
      <c r="I757" s="211"/>
      <c r="J757" s="211"/>
      <c r="K757" s="211"/>
      <c r="L757" s="211"/>
      <c r="M757" s="211"/>
      <c r="N757" s="211"/>
      <c r="O757" s="211"/>
      <c r="P757" s="211"/>
      <c r="Q757" s="211"/>
      <c r="R757" s="211"/>
      <c r="S757" s="211"/>
      <c r="T757" s="211"/>
      <c r="U757" s="211"/>
      <c r="V757" s="211"/>
      <c r="W757" s="211"/>
      <c r="X757" s="211"/>
      <c r="Y757" s="211"/>
      <c r="Z757" s="211"/>
    </row>
    <row r="758" spans="1:26" ht="15.75" customHeight="1">
      <c r="A758" s="211"/>
      <c r="B758" s="211"/>
      <c r="C758" s="211"/>
      <c r="D758" s="211"/>
      <c r="E758" s="211"/>
      <c r="F758" s="211"/>
      <c r="G758" s="211"/>
      <c r="H758" s="211"/>
      <c r="I758" s="211"/>
      <c r="J758" s="211"/>
      <c r="K758" s="211"/>
      <c r="L758" s="211"/>
      <c r="M758" s="211"/>
      <c r="N758" s="211"/>
      <c r="O758" s="211"/>
      <c r="P758" s="211"/>
      <c r="Q758" s="211"/>
      <c r="R758" s="211"/>
      <c r="S758" s="211"/>
      <c r="T758" s="211"/>
      <c r="U758" s="211"/>
      <c r="V758" s="211"/>
      <c r="W758" s="211"/>
      <c r="X758" s="211"/>
      <c r="Y758" s="211"/>
      <c r="Z758" s="211"/>
    </row>
    <row r="759" spans="1:26" ht="15.75" customHeight="1">
      <c r="A759" s="211"/>
      <c r="B759" s="211"/>
      <c r="C759" s="211"/>
      <c r="D759" s="211"/>
      <c r="E759" s="211"/>
      <c r="F759" s="211"/>
      <c r="G759" s="211"/>
      <c r="H759" s="211"/>
      <c r="I759" s="211"/>
      <c r="J759" s="211"/>
      <c r="K759" s="211"/>
      <c r="L759" s="211"/>
      <c r="M759" s="211"/>
      <c r="N759" s="211"/>
      <c r="O759" s="211"/>
      <c r="P759" s="211"/>
      <c r="Q759" s="211"/>
      <c r="R759" s="211"/>
      <c r="S759" s="211"/>
      <c r="T759" s="211"/>
      <c r="U759" s="211"/>
      <c r="V759" s="211"/>
      <c r="W759" s="211"/>
      <c r="X759" s="211"/>
      <c r="Y759" s="211"/>
      <c r="Z759" s="211"/>
    </row>
    <row r="760" spans="1:26" ht="15.75" customHeight="1">
      <c r="A760" s="211"/>
      <c r="B760" s="211"/>
      <c r="C760" s="211"/>
      <c r="D760" s="211"/>
      <c r="E760" s="211"/>
      <c r="F760" s="211"/>
      <c r="G760" s="211"/>
      <c r="H760" s="211"/>
      <c r="I760" s="211"/>
      <c r="J760" s="211"/>
      <c r="K760" s="211"/>
      <c r="L760" s="211"/>
      <c r="M760" s="211"/>
      <c r="N760" s="211"/>
      <c r="O760" s="211"/>
      <c r="P760" s="211"/>
      <c r="Q760" s="211"/>
      <c r="R760" s="211"/>
      <c r="S760" s="211"/>
      <c r="T760" s="211"/>
      <c r="U760" s="211"/>
      <c r="V760" s="211"/>
      <c r="W760" s="211"/>
      <c r="X760" s="211"/>
      <c r="Y760" s="211"/>
      <c r="Z760" s="211"/>
    </row>
    <row r="761" spans="1:26" ht="15.75" customHeight="1">
      <c r="A761" s="211"/>
      <c r="B761" s="211"/>
      <c r="C761" s="211"/>
      <c r="D761" s="211"/>
      <c r="E761" s="211"/>
      <c r="F761" s="211"/>
      <c r="G761" s="211"/>
      <c r="H761" s="211"/>
      <c r="I761" s="211"/>
      <c r="J761" s="211"/>
      <c r="K761" s="211"/>
      <c r="L761" s="211"/>
      <c r="M761" s="211"/>
      <c r="N761" s="211"/>
      <c r="O761" s="211"/>
      <c r="P761" s="211"/>
      <c r="Q761" s="211"/>
      <c r="R761" s="211"/>
      <c r="S761" s="211"/>
      <c r="T761" s="211"/>
      <c r="U761" s="211"/>
      <c r="V761" s="211"/>
      <c r="W761" s="211"/>
      <c r="X761" s="211"/>
      <c r="Y761" s="211"/>
      <c r="Z761" s="211"/>
    </row>
    <row r="762" spans="1:26" ht="15.75" customHeight="1">
      <c r="A762" s="211"/>
      <c r="B762" s="211"/>
      <c r="C762" s="211"/>
      <c r="D762" s="211"/>
      <c r="E762" s="211"/>
      <c r="F762" s="211"/>
      <c r="G762" s="211"/>
      <c r="H762" s="211"/>
      <c r="I762" s="211"/>
      <c r="J762" s="211"/>
      <c r="K762" s="211"/>
      <c r="L762" s="211"/>
      <c r="M762" s="211"/>
      <c r="N762" s="211"/>
      <c r="O762" s="211"/>
      <c r="P762" s="211"/>
      <c r="Q762" s="211"/>
      <c r="R762" s="211"/>
      <c r="S762" s="211"/>
      <c r="T762" s="211"/>
      <c r="U762" s="211"/>
      <c r="V762" s="211"/>
      <c r="W762" s="211"/>
      <c r="X762" s="211"/>
      <c r="Y762" s="211"/>
      <c r="Z762" s="211"/>
    </row>
    <row r="763" spans="1:26" ht="15.75" customHeight="1">
      <c r="A763" s="211"/>
      <c r="B763" s="211"/>
      <c r="C763" s="211"/>
      <c r="D763" s="211"/>
      <c r="E763" s="211"/>
      <c r="F763" s="211"/>
      <c r="G763" s="211"/>
      <c r="H763" s="211"/>
      <c r="I763" s="211"/>
      <c r="J763" s="211"/>
      <c r="K763" s="211"/>
      <c r="L763" s="211"/>
      <c r="M763" s="211"/>
      <c r="N763" s="211"/>
      <c r="O763" s="211"/>
      <c r="P763" s="211"/>
      <c r="Q763" s="211"/>
      <c r="R763" s="211"/>
      <c r="S763" s="211"/>
      <c r="T763" s="211"/>
      <c r="U763" s="211"/>
      <c r="V763" s="211"/>
      <c r="W763" s="211"/>
      <c r="X763" s="211"/>
      <c r="Y763" s="211"/>
      <c r="Z763" s="211"/>
    </row>
    <row r="764" spans="1:26" ht="15.75" customHeight="1">
      <c r="A764" s="211"/>
      <c r="B764" s="211"/>
      <c r="C764" s="211"/>
      <c r="D764" s="211"/>
      <c r="E764" s="211"/>
      <c r="F764" s="211"/>
      <c r="G764" s="211"/>
      <c r="H764" s="211"/>
      <c r="I764" s="211"/>
      <c r="J764" s="211"/>
      <c r="K764" s="211"/>
      <c r="L764" s="211"/>
      <c r="M764" s="211"/>
      <c r="N764" s="211"/>
      <c r="O764" s="211"/>
      <c r="P764" s="211"/>
      <c r="Q764" s="211"/>
      <c r="R764" s="211"/>
      <c r="S764" s="211"/>
      <c r="T764" s="211"/>
      <c r="U764" s="211"/>
      <c r="V764" s="211"/>
      <c r="W764" s="211"/>
      <c r="X764" s="211"/>
      <c r="Y764" s="211"/>
      <c r="Z764" s="211"/>
    </row>
    <row r="765" spans="1:26" ht="15.75" customHeight="1">
      <c r="A765" s="211"/>
      <c r="B765" s="211"/>
      <c r="C765" s="211"/>
      <c r="D765" s="211"/>
      <c r="E765" s="211"/>
      <c r="F765" s="211"/>
      <c r="G765" s="211"/>
      <c r="H765" s="211"/>
      <c r="I765" s="211"/>
      <c r="J765" s="211"/>
      <c r="K765" s="211"/>
      <c r="L765" s="211"/>
      <c r="M765" s="211"/>
      <c r="N765" s="211"/>
      <c r="O765" s="211"/>
      <c r="P765" s="211"/>
      <c r="Q765" s="211"/>
      <c r="R765" s="211"/>
      <c r="S765" s="211"/>
      <c r="T765" s="211"/>
      <c r="U765" s="211"/>
      <c r="V765" s="211"/>
      <c r="W765" s="211"/>
      <c r="X765" s="211"/>
      <c r="Y765" s="211"/>
      <c r="Z765" s="211"/>
    </row>
    <row r="766" spans="1:26" ht="15.75" customHeight="1">
      <c r="A766" s="211"/>
      <c r="B766" s="211"/>
      <c r="C766" s="211"/>
      <c r="D766" s="211"/>
      <c r="E766" s="211"/>
      <c r="F766" s="211"/>
      <c r="G766" s="211"/>
      <c r="H766" s="211"/>
      <c r="I766" s="211"/>
      <c r="J766" s="211"/>
      <c r="K766" s="211"/>
      <c r="L766" s="211"/>
      <c r="M766" s="211"/>
      <c r="N766" s="211"/>
      <c r="O766" s="211"/>
      <c r="P766" s="211"/>
      <c r="Q766" s="211"/>
      <c r="R766" s="211"/>
      <c r="S766" s="211"/>
      <c r="T766" s="211"/>
      <c r="U766" s="211"/>
      <c r="V766" s="211"/>
      <c r="W766" s="211"/>
      <c r="X766" s="211"/>
      <c r="Y766" s="211"/>
      <c r="Z766" s="211"/>
    </row>
    <row r="767" spans="1:26" ht="15.75" customHeight="1">
      <c r="A767" s="211"/>
      <c r="B767" s="211"/>
      <c r="C767" s="211"/>
      <c r="D767" s="211"/>
      <c r="E767" s="211"/>
      <c r="F767" s="211"/>
      <c r="G767" s="211"/>
      <c r="H767" s="211"/>
      <c r="I767" s="211"/>
      <c r="J767" s="211"/>
      <c r="K767" s="211"/>
      <c r="L767" s="211"/>
      <c r="M767" s="211"/>
      <c r="N767" s="211"/>
      <c r="O767" s="211"/>
      <c r="P767" s="211"/>
      <c r="Q767" s="211"/>
      <c r="R767" s="211"/>
      <c r="S767" s="211"/>
      <c r="T767" s="211"/>
      <c r="U767" s="211"/>
      <c r="V767" s="211"/>
      <c r="W767" s="211"/>
      <c r="X767" s="211"/>
      <c r="Y767" s="211"/>
      <c r="Z767" s="211"/>
    </row>
    <row r="768" spans="1:26" ht="15.75" customHeight="1">
      <c r="A768" s="211"/>
      <c r="B768" s="211"/>
      <c r="C768" s="211"/>
      <c r="D768" s="211"/>
      <c r="E768" s="211"/>
      <c r="F768" s="211"/>
      <c r="G768" s="211"/>
      <c r="H768" s="211"/>
      <c r="I768" s="211"/>
      <c r="J768" s="211"/>
      <c r="K768" s="211"/>
      <c r="L768" s="211"/>
      <c r="M768" s="211"/>
      <c r="N768" s="211"/>
      <c r="O768" s="211"/>
      <c r="P768" s="211"/>
      <c r="Q768" s="211"/>
      <c r="R768" s="211"/>
      <c r="S768" s="211"/>
      <c r="T768" s="211"/>
      <c r="U768" s="211"/>
      <c r="V768" s="211"/>
      <c r="W768" s="211"/>
      <c r="X768" s="211"/>
      <c r="Y768" s="211"/>
      <c r="Z768" s="211"/>
    </row>
    <row r="769" spans="1:26" ht="15.75" customHeight="1">
      <c r="A769" s="211"/>
      <c r="B769" s="211"/>
      <c r="C769" s="211"/>
      <c r="D769" s="211"/>
      <c r="E769" s="211"/>
      <c r="F769" s="211"/>
      <c r="G769" s="211"/>
      <c r="H769" s="211"/>
      <c r="I769" s="211"/>
      <c r="J769" s="211"/>
      <c r="K769" s="211"/>
      <c r="L769" s="211"/>
      <c r="M769" s="211"/>
      <c r="N769" s="211"/>
      <c r="O769" s="211"/>
      <c r="P769" s="211"/>
      <c r="Q769" s="211"/>
      <c r="R769" s="211"/>
      <c r="S769" s="211"/>
      <c r="T769" s="211"/>
      <c r="U769" s="211"/>
      <c r="V769" s="211"/>
      <c r="W769" s="211"/>
      <c r="X769" s="211"/>
      <c r="Y769" s="211"/>
      <c r="Z769" s="211"/>
    </row>
    <row r="770" spans="1:26" ht="15.75" customHeight="1">
      <c r="A770" s="211"/>
      <c r="B770" s="211"/>
      <c r="C770" s="211"/>
      <c r="D770" s="211"/>
      <c r="E770" s="211"/>
      <c r="F770" s="211"/>
      <c r="G770" s="211"/>
      <c r="H770" s="211"/>
      <c r="I770" s="211"/>
      <c r="J770" s="211"/>
      <c r="K770" s="211"/>
      <c r="L770" s="211"/>
      <c r="M770" s="211"/>
      <c r="N770" s="211"/>
      <c r="O770" s="211"/>
      <c r="P770" s="211"/>
      <c r="Q770" s="211"/>
      <c r="R770" s="211"/>
      <c r="S770" s="211"/>
      <c r="T770" s="211"/>
      <c r="U770" s="211"/>
      <c r="V770" s="211"/>
      <c r="W770" s="211"/>
      <c r="X770" s="211"/>
      <c r="Y770" s="211"/>
      <c r="Z770" s="211"/>
    </row>
    <row r="771" spans="1:26" ht="15.75" customHeight="1">
      <c r="A771" s="211"/>
      <c r="B771" s="211"/>
      <c r="C771" s="211"/>
      <c r="D771" s="211"/>
      <c r="E771" s="211"/>
      <c r="F771" s="211"/>
      <c r="G771" s="211"/>
      <c r="H771" s="211"/>
      <c r="I771" s="211"/>
      <c r="J771" s="211"/>
      <c r="K771" s="211"/>
      <c r="L771" s="211"/>
      <c r="M771" s="211"/>
      <c r="N771" s="211"/>
      <c r="O771" s="211"/>
      <c r="P771" s="211"/>
      <c r="Q771" s="211"/>
      <c r="R771" s="211"/>
      <c r="S771" s="211"/>
      <c r="T771" s="211"/>
      <c r="U771" s="211"/>
      <c r="V771" s="211"/>
      <c r="W771" s="211"/>
      <c r="X771" s="211"/>
      <c r="Y771" s="211"/>
      <c r="Z771" s="211"/>
    </row>
    <row r="772" spans="1:26" ht="15.75" customHeight="1">
      <c r="A772" s="211"/>
      <c r="B772" s="211"/>
      <c r="C772" s="211"/>
      <c r="D772" s="211"/>
      <c r="E772" s="211"/>
      <c r="F772" s="211"/>
      <c r="G772" s="211"/>
      <c r="H772" s="211"/>
      <c r="I772" s="211"/>
      <c r="J772" s="211"/>
      <c r="K772" s="211"/>
      <c r="L772" s="211"/>
      <c r="M772" s="211"/>
      <c r="N772" s="211"/>
      <c r="O772" s="211"/>
      <c r="P772" s="211"/>
      <c r="Q772" s="211"/>
      <c r="R772" s="211"/>
      <c r="S772" s="211"/>
      <c r="T772" s="211"/>
      <c r="U772" s="211"/>
      <c r="V772" s="211"/>
      <c r="W772" s="211"/>
      <c r="X772" s="211"/>
      <c r="Y772" s="211"/>
      <c r="Z772" s="211"/>
    </row>
    <row r="773" spans="1:26" ht="15.75" customHeight="1">
      <c r="A773" s="211"/>
      <c r="B773" s="211"/>
      <c r="C773" s="211"/>
      <c r="D773" s="211"/>
      <c r="E773" s="211"/>
      <c r="F773" s="211"/>
      <c r="G773" s="211"/>
      <c r="H773" s="211"/>
      <c r="I773" s="211"/>
      <c r="J773" s="211"/>
      <c r="K773" s="211"/>
      <c r="L773" s="211"/>
      <c r="M773" s="211"/>
      <c r="N773" s="211"/>
      <c r="O773" s="211"/>
      <c r="P773" s="211"/>
      <c r="Q773" s="211"/>
      <c r="R773" s="211"/>
      <c r="S773" s="211"/>
      <c r="T773" s="211"/>
      <c r="U773" s="211"/>
      <c r="V773" s="211"/>
      <c r="W773" s="211"/>
      <c r="X773" s="211"/>
      <c r="Y773" s="211"/>
      <c r="Z773" s="211"/>
    </row>
    <row r="774" spans="1:26" ht="15.75" customHeight="1">
      <c r="A774" s="211"/>
      <c r="B774" s="211"/>
      <c r="C774" s="211"/>
      <c r="D774" s="211"/>
      <c r="E774" s="211"/>
      <c r="F774" s="211"/>
      <c r="G774" s="211"/>
      <c r="H774" s="211"/>
      <c r="I774" s="211"/>
      <c r="J774" s="211"/>
      <c r="K774" s="211"/>
      <c r="L774" s="211"/>
      <c r="M774" s="211"/>
      <c r="N774" s="211"/>
      <c r="O774" s="211"/>
      <c r="P774" s="211"/>
      <c r="Q774" s="211"/>
      <c r="R774" s="211"/>
      <c r="S774" s="211"/>
      <c r="T774" s="211"/>
      <c r="U774" s="211"/>
      <c r="V774" s="211"/>
      <c r="W774" s="211"/>
      <c r="X774" s="211"/>
      <c r="Y774" s="211"/>
      <c r="Z774" s="211"/>
    </row>
    <row r="775" spans="1:26" ht="15.75" customHeight="1">
      <c r="A775" s="211"/>
      <c r="B775" s="211"/>
      <c r="C775" s="211"/>
      <c r="D775" s="211"/>
      <c r="E775" s="211"/>
      <c r="F775" s="211"/>
      <c r="G775" s="211"/>
      <c r="H775" s="211"/>
      <c r="I775" s="211"/>
      <c r="J775" s="211"/>
      <c r="K775" s="211"/>
      <c r="L775" s="211"/>
      <c r="M775" s="211"/>
      <c r="N775" s="211"/>
      <c r="O775" s="211"/>
      <c r="P775" s="211"/>
      <c r="Q775" s="211"/>
      <c r="R775" s="211"/>
      <c r="S775" s="211"/>
      <c r="T775" s="211"/>
      <c r="U775" s="211"/>
      <c r="V775" s="211"/>
      <c r="W775" s="211"/>
      <c r="X775" s="211"/>
      <c r="Y775" s="211"/>
      <c r="Z775" s="211"/>
    </row>
    <row r="776" spans="1:26" ht="15.75" customHeight="1">
      <c r="A776" s="211"/>
      <c r="B776" s="211"/>
      <c r="C776" s="211"/>
      <c r="D776" s="211"/>
      <c r="E776" s="211"/>
      <c r="F776" s="211"/>
      <c r="G776" s="211"/>
      <c r="H776" s="211"/>
      <c r="I776" s="211"/>
      <c r="J776" s="211"/>
      <c r="K776" s="211"/>
      <c r="L776" s="211"/>
      <c r="M776" s="211"/>
      <c r="N776" s="211"/>
      <c r="O776" s="211"/>
      <c r="P776" s="211"/>
      <c r="Q776" s="211"/>
      <c r="R776" s="211"/>
      <c r="S776" s="211"/>
      <c r="T776" s="211"/>
      <c r="U776" s="211"/>
      <c r="V776" s="211"/>
      <c r="W776" s="211"/>
      <c r="X776" s="211"/>
      <c r="Y776" s="211"/>
      <c r="Z776" s="211"/>
    </row>
    <row r="777" spans="1:26" ht="15.75" customHeight="1">
      <c r="A777" s="211"/>
      <c r="B777" s="211"/>
      <c r="C777" s="211"/>
      <c r="D777" s="211"/>
      <c r="E777" s="211"/>
      <c r="F777" s="211"/>
      <c r="G777" s="211"/>
      <c r="H777" s="211"/>
      <c r="I777" s="211"/>
      <c r="J777" s="211"/>
      <c r="K777" s="211"/>
      <c r="L777" s="211"/>
      <c r="M777" s="211"/>
      <c r="N777" s="211"/>
      <c r="O777" s="211"/>
      <c r="P777" s="211"/>
      <c r="Q777" s="211"/>
      <c r="R777" s="211"/>
      <c r="S777" s="211"/>
      <c r="T777" s="211"/>
      <c r="U777" s="211"/>
      <c r="V777" s="211"/>
      <c r="W777" s="211"/>
      <c r="X777" s="211"/>
      <c r="Y777" s="211"/>
      <c r="Z777" s="211"/>
    </row>
    <row r="778" spans="1:26" ht="15.75" customHeight="1">
      <c r="A778" s="211"/>
      <c r="B778" s="211"/>
      <c r="C778" s="211"/>
      <c r="D778" s="211"/>
      <c r="E778" s="211"/>
      <c r="F778" s="211"/>
      <c r="G778" s="211"/>
      <c r="H778" s="211"/>
      <c r="I778" s="211"/>
      <c r="J778" s="211"/>
      <c r="K778" s="211"/>
      <c r="L778" s="211"/>
      <c r="M778" s="211"/>
      <c r="N778" s="211"/>
      <c r="O778" s="211"/>
      <c r="P778" s="211"/>
      <c r="Q778" s="211"/>
      <c r="R778" s="211"/>
      <c r="S778" s="211"/>
      <c r="T778" s="211"/>
      <c r="U778" s="211"/>
      <c r="V778" s="211"/>
      <c r="W778" s="211"/>
      <c r="X778" s="211"/>
      <c r="Y778" s="211"/>
      <c r="Z778" s="211"/>
    </row>
    <row r="779" spans="1:26" ht="15.75" customHeight="1">
      <c r="A779" s="211"/>
      <c r="B779" s="211"/>
      <c r="C779" s="211"/>
      <c r="D779" s="211"/>
      <c r="E779" s="211"/>
      <c r="F779" s="211"/>
      <c r="G779" s="211"/>
      <c r="H779" s="211"/>
      <c r="I779" s="211"/>
      <c r="J779" s="211"/>
      <c r="K779" s="211"/>
      <c r="L779" s="211"/>
      <c r="M779" s="211"/>
      <c r="N779" s="211"/>
      <c r="O779" s="211"/>
      <c r="P779" s="211"/>
      <c r="Q779" s="211"/>
      <c r="R779" s="211"/>
      <c r="S779" s="211"/>
      <c r="T779" s="211"/>
      <c r="U779" s="211"/>
      <c r="V779" s="211"/>
      <c r="W779" s="211"/>
      <c r="X779" s="211"/>
      <c r="Y779" s="211"/>
      <c r="Z779" s="211"/>
    </row>
    <row r="780" spans="1:26" ht="15.75" customHeight="1">
      <c r="A780" s="211"/>
      <c r="B780" s="211"/>
      <c r="C780" s="211"/>
      <c r="D780" s="211"/>
      <c r="E780" s="211"/>
      <c r="F780" s="211"/>
      <c r="G780" s="211"/>
      <c r="H780" s="211"/>
      <c r="I780" s="211"/>
      <c r="J780" s="211"/>
      <c r="K780" s="211"/>
      <c r="L780" s="211"/>
      <c r="M780" s="211"/>
      <c r="N780" s="211"/>
      <c r="O780" s="211"/>
      <c r="P780" s="211"/>
      <c r="Q780" s="211"/>
      <c r="R780" s="211"/>
      <c r="S780" s="211"/>
      <c r="T780" s="211"/>
      <c r="U780" s="211"/>
      <c r="V780" s="211"/>
      <c r="W780" s="211"/>
      <c r="X780" s="211"/>
      <c r="Y780" s="211"/>
      <c r="Z780" s="211"/>
    </row>
    <row r="781" spans="1:26" ht="15.75" customHeight="1">
      <c r="A781" s="211"/>
      <c r="B781" s="211"/>
      <c r="C781" s="211"/>
      <c r="D781" s="211"/>
      <c r="E781" s="211"/>
      <c r="F781" s="211"/>
      <c r="G781" s="211"/>
      <c r="H781" s="211"/>
      <c r="I781" s="211"/>
      <c r="J781" s="211"/>
      <c r="K781" s="211"/>
      <c r="L781" s="211"/>
      <c r="M781" s="211"/>
      <c r="N781" s="211"/>
      <c r="O781" s="211"/>
      <c r="P781" s="211"/>
      <c r="Q781" s="211"/>
      <c r="R781" s="211"/>
      <c r="S781" s="211"/>
      <c r="T781" s="211"/>
      <c r="U781" s="211"/>
      <c r="V781" s="211"/>
      <c r="W781" s="211"/>
      <c r="X781" s="211"/>
      <c r="Y781" s="211"/>
      <c r="Z781" s="211"/>
    </row>
    <row r="782" spans="1:26" ht="15.75" customHeight="1">
      <c r="A782" s="211"/>
      <c r="B782" s="211"/>
      <c r="C782" s="211"/>
      <c r="D782" s="211"/>
      <c r="E782" s="211"/>
      <c r="F782" s="211"/>
      <c r="G782" s="211"/>
      <c r="H782" s="211"/>
      <c r="I782" s="211"/>
      <c r="J782" s="211"/>
      <c r="K782" s="211"/>
      <c r="L782" s="211"/>
      <c r="M782" s="211"/>
      <c r="N782" s="211"/>
      <c r="O782" s="211"/>
      <c r="P782" s="211"/>
      <c r="Q782" s="211"/>
      <c r="R782" s="211"/>
      <c r="S782" s="211"/>
      <c r="T782" s="211"/>
      <c r="U782" s="211"/>
      <c r="V782" s="211"/>
      <c r="W782" s="211"/>
      <c r="X782" s="211"/>
      <c r="Y782" s="211"/>
      <c r="Z782" s="211"/>
    </row>
    <row r="783" spans="1:26" ht="15.75" customHeight="1">
      <c r="A783" s="211"/>
      <c r="B783" s="211"/>
      <c r="C783" s="211"/>
      <c r="D783" s="211"/>
      <c r="E783" s="211"/>
      <c r="F783" s="211"/>
      <c r="G783" s="211"/>
      <c r="H783" s="211"/>
      <c r="I783" s="211"/>
      <c r="J783" s="211"/>
      <c r="K783" s="211"/>
      <c r="L783" s="211"/>
      <c r="M783" s="211"/>
      <c r="N783" s="211"/>
      <c r="O783" s="211"/>
      <c r="P783" s="211"/>
      <c r="Q783" s="211"/>
      <c r="R783" s="211"/>
      <c r="S783" s="211"/>
      <c r="T783" s="211"/>
      <c r="U783" s="211"/>
      <c r="V783" s="211"/>
      <c r="W783" s="211"/>
      <c r="X783" s="211"/>
      <c r="Y783" s="211"/>
      <c r="Z783" s="211"/>
    </row>
    <row r="784" spans="1:26" ht="15.75" customHeight="1">
      <c r="A784" s="211"/>
      <c r="B784" s="211"/>
      <c r="C784" s="211"/>
      <c r="D784" s="211"/>
      <c r="E784" s="211"/>
      <c r="F784" s="211"/>
      <c r="G784" s="211"/>
      <c r="H784" s="211"/>
      <c r="I784" s="211"/>
      <c r="J784" s="211"/>
      <c r="K784" s="211"/>
      <c r="L784" s="211"/>
      <c r="M784" s="211"/>
      <c r="N784" s="211"/>
      <c r="O784" s="211"/>
      <c r="P784" s="211"/>
      <c r="Q784" s="211"/>
      <c r="R784" s="211"/>
      <c r="S784" s="211"/>
      <c r="T784" s="211"/>
      <c r="U784" s="211"/>
      <c r="V784" s="211"/>
      <c r="W784" s="211"/>
      <c r="X784" s="211"/>
      <c r="Y784" s="211"/>
      <c r="Z784" s="211"/>
    </row>
    <row r="785" spans="1:26" ht="15.75" customHeight="1">
      <c r="A785" s="211"/>
      <c r="B785" s="211"/>
      <c r="C785" s="211"/>
      <c r="D785" s="211"/>
      <c r="E785" s="211"/>
      <c r="F785" s="211"/>
      <c r="G785" s="211"/>
      <c r="H785" s="211"/>
      <c r="I785" s="211"/>
      <c r="J785" s="211"/>
      <c r="K785" s="211"/>
      <c r="L785" s="211"/>
      <c r="M785" s="211"/>
      <c r="N785" s="211"/>
      <c r="O785" s="211"/>
      <c r="P785" s="211"/>
      <c r="Q785" s="211"/>
      <c r="R785" s="211"/>
      <c r="S785" s="211"/>
      <c r="T785" s="211"/>
      <c r="U785" s="211"/>
      <c r="V785" s="211"/>
      <c r="W785" s="211"/>
      <c r="X785" s="211"/>
      <c r="Y785" s="211"/>
      <c r="Z785" s="211"/>
    </row>
    <row r="786" spans="1:26" ht="15.75" customHeight="1">
      <c r="A786" s="211"/>
      <c r="B786" s="211"/>
      <c r="C786" s="211"/>
      <c r="D786" s="211"/>
      <c r="E786" s="211"/>
      <c r="F786" s="211"/>
      <c r="G786" s="211"/>
      <c r="H786" s="211"/>
      <c r="I786" s="211"/>
      <c r="J786" s="211"/>
      <c r="K786" s="211"/>
      <c r="L786" s="211"/>
      <c r="M786" s="211"/>
      <c r="N786" s="211"/>
      <c r="O786" s="211"/>
      <c r="P786" s="211"/>
      <c r="Q786" s="211"/>
      <c r="R786" s="211"/>
      <c r="S786" s="211"/>
      <c r="T786" s="211"/>
      <c r="U786" s="211"/>
      <c r="V786" s="211"/>
      <c r="W786" s="211"/>
      <c r="X786" s="211"/>
      <c r="Y786" s="211"/>
      <c r="Z786" s="211"/>
    </row>
    <row r="787" spans="1:26" ht="15.75" customHeight="1">
      <c r="A787" s="211"/>
      <c r="B787" s="211"/>
      <c r="C787" s="211"/>
      <c r="D787" s="211"/>
      <c r="E787" s="211"/>
      <c r="F787" s="211"/>
      <c r="G787" s="211"/>
      <c r="H787" s="211"/>
      <c r="I787" s="211"/>
      <c r="J787" s="211"/>
      <c r="K787" s="211"/>
      <c r="L787" s="211"/>
      <c r="M787" s="211"/>
      <c r="N787" s="211"/>
      <c r="O787" s="211"/>
      <c r="P787" s="211"/>
      <c r="Q787" s="211"/>
      <c r="R787" s="211"/>
      <c r="S787" s="211"/>
      <c r="T787" s="211"/>
      <c r="U787" s="211"/>
      <c r="V787" s="211"/>
      <c r="W787" s="211"/>
      <c r="X787" s="211"/>
      <c r="Y787" s="211"/>
      <c r="Z787" s="211"/>
    </row>
    <row r="788" spans="1:26" ht="15.75" customHeight="1">
      <c r="A788" s="211"/>
      <c r="B788" s="211"/>
      <c r="C788" s="211"/>
      <c r="D788" s="211"/>
      <c r="E788" s="211"/>
      <c r="F788" s="211"/>
      <c r="G788" s="211"/>
      <c r="H788" s="211"/>
      <c r="I788" s="211"/>
      <c r="J788" s="211"/>
      <c r="K788" s="211"/>
      <c r="L788" s="211"/>
      <c r="M788" s="211"/>
      <c r="N788" s="211"/>
      <c r="O788" s="211"/>
      <c r="P788" s="211"/>
      <c r="Q788" s="211"/>
      <c r="R788" s="211"/>
      <c r="S788" s="211"/>
      <c r="T788" s="211"/>
      <c r="U788" s="211"/>
      <c r="V788" s="211"/>
      <c r="W788" s="211"/>
      <c r="X788" s="211"/>
      <c r="Y788" s="211"/>
      <c r="Z788" s="211"/>
    </row>
    <row r="789" spans="1:26" ht="15.75" customHeight="1">
      <c r="A789" s="211"/>
      <c r="B789" s="211"/>
      <c r="C789" s="211"/>
      <c r="D789" s="211"/>
      <c r="E789" s="211"/>
      <c r="F789" s="211"/>
      <c r="G789" s="211"/>
      <c r="H789" s="211"/>
      <c r="I789" s="211"/>
      <c r="J789" s="211"/>
      <c r="K789" s="211"/>
      <c r="L789" s="211"/>
      <c r="M789" s="211"/>
      <c r="N789" s="211"/>
      <c r="O789" s="211"/>
      <c r="P789" s="211"/>
      <c r="Q789" s="211"/>
      <c r="R789" s="211"/>
      <c r="S789" s="211"/>
      <c r="T789" s="211"/>
      <c r="U789" s="211"/>
      <c r="V789" s="211"/>
      <c r="W789" s="211"/>
      <c r="X789" s="211"/>
      <c r="Y789" s="211"/>
      <c r="Z789" s="211"/>
    </row>
    <row r="790" spans="1:26" ht="15.75" customHeight="1">
      <c r="A790" s="211"/>
      <c r="B790" s="211"/>
      <c r="C790" s="211"/>
      <c r="D790" s="211"/>
      <c r="E790" s="211"/>
      <c r="F790" s="211"/>
      <c r="G790" s="211"/>
      <c r="H790" s="211"/>
      <c r="I790" s="211"/>
      <c r="J790" s="211"/>
      <c r="K790" s="211"/>
      <c r="L790" s="211"/>
      <c r="M790" s="211"/>
      <c r="N790" s="211"/>
      <c r="O790" s="211"/>
      <c r="P790" s="211"/>
      <c r="Q790" s="211"/>
      <c r="R790" s="211"/>
      <c r="S790" s="211"/>
      <c r="T790" s="211"/>
      <c r="U790" s="211"/>
      <c r="V790" s="211"/>
      <c r="W790" s="211"/>
      <c r="X790" s="211"/>
      <c r="Y790" s="211"/>
      <c r="Z790" s="211"/>
    </row>
    <row r="791" spans="1:26" ht="15.75" customHeight="1">
      <c r="A791" s="211"/>
      <c r="B791" s="211"/>
      <c r="C791" s="211"/>
      <c r="D791" s="211"/>
      <c r="E791" s="211"/>
      <c r="F791" s="211"/>
      <c r="G791" s="211"/>
      <c r="H791" s="211"/>
      <c r="I791" s="211"/>
      <c r="J791" s="211"/>
      <c r="K791" s="211"/>
      <c r="L791" s="211"/>
      <c r="M791" s="211"/>
      <c r="N791" s="211"/>
      <c r="O791" s="211"/>
      <c r="P791" s="211"/>
      <c r="Q791" s="211"/>
      <c r="R791" s="211"/>
      <c r="S791" s="211"/>
      <c r="T791" s="211"/>
      <c r="U791" s="211"/>
      <c r="V791" s="211"/>
      <c r="W791" s="211"/>
      <c r="X791" s="211"/>
      <c r="Y791" s="211"/>
      <c r="Z791" s="211"/>
    </row>
    <row r="792" spans="1:26" ht="15.75" customHeight="1">
      <c r="A792" s="211"/>
      <c r="B792" s="211"/>
      <c r="C792" s="211"/>
      <c r="D792" s="211"/>
      <c r="E792" s="211"/>
      <c r="F792" s="211"/>
      <c r="G792" s="211"/>
      <c r="H792" s="211"/>
      <c r="I792" s="211"/>
      <c r="J792" s="211"/>
      <c r="K792" s="211"/>
      <c r="L792" s="211"/>
      <c r="M792" s="211"/>
      <c r="N792" s="211"/>
      <c r="O792" s="211"/>
      <c r="P792" s="211"/>
      <c r="Q792" s="211"/>
      <c r="R792" s="211"/>
      <c r="S792" s="211"/>
      <c r="T792" s="211"/>
      <c r="U792" s="211"/>
      <c r="V792" s="211"/>
      <c r="W792" s="211"/>
      <c r="X792" s="211"/>
      <c r="Y792" s="211"/>
      <c r="Z792" s="211"/>
    </row>
    <row r="793" spans="1:26" ht="15.75" customHeight="1">
      <c r="A793" s="211"/>
      <c r="B793" s="211"/>
      <c r="C793" s="211"/>
      <c r="D793" s="211"/>
      <c r="E793" s="211"/>
      <c r="F793" s="211"/>
      <c r="G793" s="211"/>
      <c r="H793" s="211"/>
      <c r="I793" s="211"/>
      <c r="J793" s="211"/>
      <c r="K793" s="211"/>
      <c r="L793" s="211"/>
      <c r="M793" s="211"/>
      <c r="N793" s="211"/>
      <c r="O793" s="211"/>
      <c r="P793" s="211"/>
      <c r="Q793" s="211"/>
      <c r="R793" s="211"/>
      <c r="S793" s="211"/>
      <c r="T793" s="211"/>
      <c r="U793" s="211"/>
      <c r="V793" s="211"/>
      <c r="W793" s="211"/>
      <c r="X793" s="211"/>
      <c r="Y793" s="211"/>
      <c r="Z793" s="211"/>
    </row>
    <row r="794" spans="1:26" ht="15.75" customHeight="1">
      <c r="A794" s="211"/>
      <c r="B794" s="211"/>
      <c r="C794" s="211"/>
      <c r="D794" s="211"/>
      <c r="E794" s="211"/>
      <c r="F794" s="211"/>
      <c r="G794" s="211"/>
      <c r="H794" s="211"/>
      <c r="I794" s="211"/>
      <c r="J794" s="211"/>
      <c r="K794" s="211"/>
      <c r="L794" s="211"/>
      <c r="M794" s="211"/>
      <c r="N794" s="211"/>
      <c r="O794" s="211"/>
      <c r="P794" s="211"/>
      <c r="Q794" s="211"/>
      <c r="R794" s="211"/>
      <c r="S794" s="211"/>
      <c r="T794" s="211"/>
      <c r="U794" s="211"/>
      <c r="V794" s="211"/>
      <c r="W794" s="211"/>
      <c r="X794" s="211"/>
      <c r="Y794" s="211"/>
      <c r="Z794" s="211"/>
    </row>
    <row r="795" spans="1:26" ht="15.75" customHeight="1">
      <c r="A795" s="211"/>
      <c r="B795" s="211"/>
      <c r="C795" s="211"/>
      <c r="D795" s="211"/>
      <c r="E795" s="211"/>
      <c r="F795" s="211"/>
      <c r="G795" s="211"/>
      <c r="H795" s="211"/>
      <c r="I795" s="211"/>
      <c r="J795" s="211"/>
      <c r="K795" s="211"/>
      <c r="L795" s="211"/>
      <c r="M795" s="211"/>
      <c r="N795" s="211"/>
      <c r="O795" s="211"/>
      <c r="P795" s="211"/>
      <c r="Q795" s="211"/>
      <c r="R795" s="211"/>
      <c r="S795" s="211"/>
      <c r="T795" s="211"/>
      <c r="U795" s="211"/>
      <c r="V795" s="211"/>
      <c r="W795" s="211"/>
      <c r="X795" s="211"/>
      <c r="Y795" s="211"/>
      <c r="Z795" s="211"/>
    </row>
    <row r="796" spans="1:26" ht="15.75" customHeight="1">
      <c r="A796" s="211"/>
      <c r="B796" s="211"/>
      <c r="C796" s="211"/>
      <c r="D796" s="211"/>
      <c r="E796" s="211"/>
      <c r="F796" s="211"/>
      <c r="G796" s="211"/>
      <c r="H796" s="211"/>
      <c r="I796" s="211"/>
      <c r="J796" s="211"/>
      <c r="K796" s="211"/>
      <c r="L796" s="211"/>
      <c r="M796" s="211"/>
      <c r="N796" s="211"/>
      <c r="O796" s="211"/>
      <c r="P796" s="211"/>
      <c r="Q796" s="211"/>
      <c r="R796" s="211"/>
      <c r="S796" s="211"/>
      <c r="T796" s="211"/>
      <c r="U796" s="211"/>
      <c r="V796" s="211"/>
      <c r="W796" s="211"/>
      <c r="X796" s="211"/>
      <c r="Y796" s="211"/>
      <c r="Z796" s="211"/>
    </row>
    <row r="797" spans="1:26" ht="15.75" customHeight="1">
      <c r="A797" s="211"/>
      <c r="B797" s="211"/>
      <c r="C797" s="211"/>
      <c r="D797" s="211"/>
      <c r="E797" s="211"/>
      <c r="F797" s="211"/>
      <c r="G797" s="211"/>
      <c r="H797" s="211"/>
      <c r="I797" s="211"/>
      <c r="J797" s="211"/>
      <c r="K797" s="211"/>
      <c r="L797" s="211"/>
      <c r="M797" s="211"/>
      <c r="N797" s="211"/>
      <c r="O797" s="211"/>
      <c r="P797" s="211"/>
      <c r="Q797" s="211"/>
      <c r="R797" s="211"/>
      <c r="S797" s="211"/>
      <c r="T797" s="211"/>
      <c r="U797" s="211"/>
      <c r="V797" s="211"/>
      <c r="W797" s="211"/>
      <c r="X797" s="211"/>
      <c r="Y797" s="211"/>
      <c r="Z797" s="211"/>
    </row>
    <row r="798" spans="1:26" ht="15.75" customHeight="1">
      <c r="A798" s="211"/>
      <c r="B798" s="211"/>
      <c r="C798" s="211"/>
      <c r="D798" s="211"/>
      <c r="E798" s="211"/>
      <c r="F798" s="211"/>
      <c r="G798" s="211"/>
      <c r="H798" s="211"/>
      <c r="I798" s="211"/>
      <c r="J798" s="211"/>
      <c r="K798" s="211"/>
      <c r="L798" s="211"/>
      <c r="M798" s="211"/>
      <c r="N798" s="211"/>
      <c r="O798" s="211"/>
      <c r="P798" s="211"/>
      <c r="Q798" s="211"/>
      <c r="R798" s="211"/>
      <c r="S798" s="211"/>
      <c r="T798" s="211"/>
      <c r="U798" s="211"/>
      <c r="V798" s="211"/>
      <c r="W798" s="211"/>
      <c r="X798" s="211"/>
      <c r="Y798" s="211"/>
      <c r="Z798" s="211"/>
    </row>
    <row r="799" spans="1:26" ht="15.75" customHeight="1">
      <c r="A799" s="211"/>
      <c r="B799" s="211"/>
      <c r="C799" s="211"/>
      <c r="D799" s="211"/>
      <c r="E799" s="211"/>
      <c r="F799" s="211"/>
      <c r="G799" s="211"/>
      <c r="H799" s="211"/>
      <c r="I799" s="211"/>
      <c r="J799" s="211"/>
      <c r="K799" s="211"/>
      <c r="L799" s="211"/>
      <c r="M799" s="211"/>
      <c r="N799" s="211"/>
      <c r="O799" s="211"/>
      <c r="P799" s="211"/>
      <c r="Q799" s="211"/>
      <c r="R799" s="211"/>
      <c r="S799" s="211"/>
      <c r="T799" s="211"/>
      <c r="U799" s="211"/>
      <c r="V799" s="211"/>
      <c r="W799" s="211"/>
      <c r="X799" s="211"/>
      <c r="Y799" s="211"/>
      <c r="Z799" s="211"/>
    </row>
    <row r="800" spans="1:26" ht="15.75" customHeight="1">
      <c r="A800" s="211"/>
      <c r="B800" s="211"/>
      <c r="C800" s="211"/>
      <c r="D800" s="211"/>
      <c r="E800" s="211"/>
      <c r="F800" s="211"/>
      <c r="G800" s="211"/>
      <c r="H800" s="211"/>
      <c r="I800" s="211"/>
      <c r="J800" s="211"/>
      <c r="K800" s="211"/>
      <c r="L800" s="211"/>
      <c r="M800" s="211"/>
      <c r="N800" s="211"/>
      <c r="O800" s="211"/>
      <c r="P800" s="211"/>
      <c r="Q800" s="211"/>
      <c r="R800" s="211"/>
      <c r="S800" s="211"/>
      <c r="T800" s="211"/>
      <c r="U800" s="211"/>
      <c r="V800" s="211"/>
      <c r="W800" s="211"/>
      <c r="X800" s="211"/>
      <c r="Y800" s="211"/>
      <c r="Z800" s="211"/>
    </row>
    <row r="801" spans="1:26" ht="15.75" customHeight="1">
      <c r="A801" s="211"/>
      <c r="B801" s="211"/>
      <c r="C801" s="211"/>
      <c r="D801" s="211"/>
      <c r="E801" s="211"/>
      <c r="F801" s="211"/>
      <c r="G801" s="211"/>
      <c r="H801" s="211"/>
      <c r="I801" s="211"/>
      <c r="J801" s="211"/>
      <c r="K801" s="211"/>
      <c r="L801" s="211"/>
      <c r="M801" s="211"/>
      <c r="N801" s="211"/>
      <c r="O801" s="211"/>
      <c r="P801" s="211"/>
      <c r="Q801" s="211"/>
      <c r="R801" s="211"/>
      <c r="S801" s="211"/>
      <c r="T801" s="211"/>
      <c r="U801" s="211"/>
      <c r="V801" s="211"/>
      <c r="W801" s="211"/>
      <c r="X801" s="211"/>
      <c r="Y801" s="211"/>
      <c r="Z801" s="211"/>
    </row>
    <row r="802" spans="1:26" ht="15.75" customHeight="1">
      <c r="A802" s="211"/>
      <c r="B802" s="211"/>
      <c r="C802" s="211"/>
      <c r="D802" s="211"/>
      <c r="E802" s="211"/>
      <c r="F802" s="211"/>
      <c r="G802" s="211"/>
      <c r="H802" s="211"/>
      <c r="I802" s="211"/>
      <c r="J802" s="211"/>
      <c r="K802" s="211"/>
      <c r="L802" s="211"/>
      <c r="M802" s="211"/>
      <c r="N802" s="211"/>
      <c r="O802" s="211"/>
      <c r="P802" s="211"/>
      <c r="Q802" s="211"/>
      <c r="R802" s="211"/>
      <c r="S802" s="211"/>
      <c r="T802" s="211"/>
      <c r="U802" s="211"/>
      <c r="V802" s="211"/>
      <c r="W802" s="211"/>
      <c r="X802" s="211"/>
      <c r="Y802" s="211"/>
      <c r="Z802" s="211"/>
    </row>
    <row r="803" spans="1:26" ht="15.75" customHeight="1">
      <c r="A803" s="211"/>
      <c r="B803" s="211"/>
      <c r="C803" s="211"/>
      <c r="D803" s="211"/>
      <c r="E803" s="211"/>
      <c r="F803" s="211"/>
      <c r="G803" s="211"/>
      <c r="H803" s="211"/>
      <c r="I803" s="211"/>
      <c r="J803" s="211"/>
      <c r="K803" s="211"/>
      <c r="L803" s="211"/>
      <c r="M803" s="211"/>
      <c r="N803" s="211"/>
      <c r="O803" s="211"/>
      <c r="P803" s="211"/>
      <c r="Q803" s="211"/>
      <c r="R803" s="211"/>
      <c r="S803" s="211"/>
      <c r="T803" s="211"/>
      <c r="U803" s="211"/>
      <c r="V803" s="211"/>
      <c r="W803" s="211"/>
      <c r="X803" s="211"/>
      <c r="Y803" s="211"/>
      <c r="Z803" s="211"/>
    </row>
    <row r="804" spans="1:26" ht="15.75" customHeight="1">
      <c r="A804" s="211"/>
      <c r="B804" s="211"/>
      <c r="C804" s="211"/>
      <c r="D804" s="211"/>
      <c r="E804" s="211"/>
      <c r="F804" s="211"/>
      <c r="G804" s="211"/>
      <c r="H804" s="211"/>
      <c r="I804" s="211"/>
      <c r="J804" s="211"/>
      <c r="K804" s="211"/>
      <c r="L804" s="211"/>
      <c r="M804" s="211"/>
      <c r="N804" s="211"/>
      <c r="O804" s="211"/>
      <c r="P804" s="211"/>
      <c r="Q804" s="211"/>
      <c r="R804" s="211"/>
      <c r="S804" s="211"/>
      <c r="T804" s="211"/>
      <c r="U804" s="211"/>
      <c r="V804" s="211"/>
      <c r="W804" s="211"/>
      <c r="X804" s="211"/>
      <c r="Y804" s="211"/>
      <c r="Z804" s="211"/>
    </row>
    <row r="805" spans="1:26" ht="15.75" customHeight="1">
      <c r="A805" s="211"/>
      <c r="B805" s="211"/>
      <c r="C805" s="211"/>
      <c r="D805" s="211"/>
      <c r="E805" s="211"/>
      <c r="F805" s="211"/>
      <c r="G805" s="211"/>
      <c r="H805" s="211"/>
      <c r="I805" s="211"/>
      <c r="J805" s="211"/>
      <c r="K805" s="211"/>
      <c r="L805" s="211"/>
      <c r="M805" s="211"/>
      <c r="N805" s="211"/>
      <c r="O805" s="211"/>
      <c r="P805" s="211"/>
      <c r="Q805" s="211"/>
      <c r="R805" s="211"/>
      <c r="S805" s="211"/>
      <c r="T805" s="211"/>
      <c r="U805" s="211"/>
      <c r="V805" s="211"/>
      <c r="W805" s="211"/>
      <c r="X805" s="211"/>
      <c r="Y805" s="211"/>
      <c r="Z805" s="211"/>
    </row>
    <row r="806" spans="1:26" ht="15.75" customHeight="1">
      <c r="A806" s="211"/>
      <c r="B806" s="211"/>
      <c r="C806" s="211"/>
      <c r="D806" s="211"/>
      <c r="E806" s="211"/>
      <c r="F806" s="211"/>
      <c r="G806" s="211"/>
      <c r="H806" s="211"/>
      <c r="I806" s="211"/>
      <c r="J806" s="211"/>
      <c r="K806" s="211"/>
      <c r="L806" s="211"/>
      <c r="M806" s="211"/>
      <c r="N806" s="211"/>
      <c r="O806" s="211"/>
      <c r="P806" s="211"/>
      <c r="Q806" s="211"/>
      <c r="R806" s="211"/>
      <c r="S806" s="211"/>
      <c r="T806" s="211"/>
      <c r="U806" s="211"/>
      <c r="V806" s="211"/>
      <c r="W806" s="211"/>
      <c r="X806" s="211"/>
      <c r="Y806" s="211"/>
      <c r="Z806" s="211"/>
    </row>
    <row r="807" spans="1:26" ht="15.75" customHeight="1">
      <c r="A807" s="211"/>
      <c r="B807" s="211"/>
      <c r="C807" s="211"/>
      <c r="D807" s="211"/>
      <c r="E807" s="211"/>
      <c r="F807" s="211"/>
      <c r="G807" s="211"/>
      <c r="H807" s="211"/>
      <c r="I807" s="211"/>
      <c r="J807" s="211"/>
      <c r="K807" s="211"/>
      <c r="L807" s="211"/>
      <c r="M807" s="211"/>
      <c r="N807" s="211"/>
      <c r="O807" s="211"/>
      <c r="P807" s="211"/>
      <c r="Q807" s="211"/>
      <c r="R807" s="211"/>
      <c r="S807" s="211"/>
      <c r="T807" s="211"/>
      <c r="U807" s="211"/>
      <c r="V807" s="211"/>
      <c r="W807" s="211"/>
      <c r="X807" s="211"/>
      <c r="Y807" s="211"/>
      <c r="Z807" s="211"/>
    </row>
    <row r="808" spans="1:26" ht="15.75" customHeight="1">
      <c r="A808" s="211"/>
      <c r="B808" s="211"/>
      <c r="C808" s="211"/>
      <c r="D808" s="211"/>
      <c r="E808" s="211"/>
      <c r="F808" s="211"/>
      <c r="G808" s="211"/>
      <c r="H808" s="211"/>
      <c r="I808" s="211"/>
      <c r="J808" s="211"/>
      <c r="K808" s="211"/>
      <c r="L808" s="211"/>
      <c r="M808" s="211"/>
      <c r="N808" s="211"/>
      <c r="O808" s="211"/>
      <c r="P808" s="211"/>
      <c r="Q808" s="211"/>
      <c r="R808" s="211"/>
      <c r="S808" s="211"/>
      <c r="T808" s="211"/>
      <c r="U808" s="211"/>
      <c r="V808" s="211"/>
      <c r="W808" s="211"/>
      <c r="X808" s="211"/>
      <c r="Y808" s="211"/>
      <c r="Z808" s="211"/>
    </row>
    <row r="809" spans="1:26" ht="15.75" customHeight="1">
      <c r="A809" s="211"/>
      <c r="B809" s="211"/>
      <c r="C809" s="211"/>
      <c r="D809" s="211"/>
      <c r="E809" s="211"/>
      <c r="F809" s="211"/>
      <c r="G809" s="211"/>
      <c r="H809" s="211"/>
      <c r="I809" s="211"/>
      <c r="J809" s="211"/>
      <c r="K809" s="211"/>
      <c r="L809" s="211"/>
      <c r="M809" s="211"/>
      <c r="N809" s="211"/>
      <c r="O809" s="211"/>
      <c r="P809" s="211"/>
      <c r="Q809" s="211"/>
      <c r="R809" s="211"/>
      <c r="S809" s="211"/>
      <c r="T809" s="211"/>
      <c r="U809" s="211"/>
      <c r="V809" s="211"/>
      <c r="W809" s="211"/>
      <c r="X809" s="211"/>
      <c r="Y809" s="211"/>
      <c r="Z809" s="211"/>
    </row>
    <row r="810" spans="1:26" ht="15.75" customHeight="1">
      <c r="A810" s="211"/>
      <c r="B810" s="211"/>
      <c r="C810" s="211"/>
      <c r="D810" s="211"/>
      <c r="E810" s="211"/>
      <c r="F810" s="211"/>
      <c r="G810" s="211"/>
      <c r="H810" s="211"/>
      <c r="I810" s="211"/>
      <c r="J810" s="211"/>
      <c r="K810" s="211"/>
      <c r="L810" s="211"/>
      <c r="M810" s="211"/>
      <c r="N810" s="211"/>
      <c r="O810" s="211"/>
      <c r="P810" s="211"/>
      <c r="Q810" s="211"/>
      <c r="R810" s="211"/>
      <c r="S810" s="211"/>
      <c r="T810" s="211"/>
      <c r="U810" s="211"/>
      <c r="V810" s="211"/>
      <c r="W810" s="211"/>
      <c r="X810" s="211"/>
      <c r="Y810" s="211"/>
      <c r="Z810" s="211"/>
    </row>
    <row r="811" spans="1:26" ht="15.75" customHeight="1">
      <c r="A811" s="211"/>
      <c r="B811" s="211"/>
      <c r="C811" s="211"/>
      <c r="D811" s="211"/>
      <c r="E811" s="211"/>
      <c r="F811" s="211"/>
      <c r="G811" s="211"/>
      <c r="H811" s="211"/>
      <c r="I811" s="211"/>
      <c r="J811" s="211"/>
      <c r="K811" s="211"/>
      <c r="L811" s="211"/>
      <c r="M811" s="211"/>
      <c r="N811" s="211"/>
      <c r="O811" s="211"/>
      <c r="P811" s="211"/>
      <c r="Q811" s="211"/>
      <c r="R811" s="211"/>
      <c r="S811" s="211"/>
      <c r="T811" s="211"/>
      <c r="U811" s="211"/>
      <c r="V811" s="211"/>
      <c r="W811" s="211"/>
      <c r="X811" s="211"/>
      <c r="Y811" s="211"/>
      <c r="Z811" s="211"/>
    </row>
    <row r="812" spans="1:26" ht="15.75" customHeight="1">
      <c r="A812" s="211"/>
      <c r="B812" s="211"/>
      <c r="C812" s="211"/>
      <c r="D812" s="211"/>
      <c r="E812" s="211"/>
      <c r="F812" s="211"/>
      <c r="G812" s="211"/>
      <c r="H812" s="211"/>
      <c r="I812" s="211"/>
      <c r="J812" s="211"/>
      <c r="K812" s="211"/>
      <c r="L812" s="211"/>
      <c r="M812" s="211"/>
      <c r="N812" s="211"/>
      <c r="O812" s="211"/>
      <c r="P812" s="211"/>
      <c r="Q812" s="211"/>
      <c r="R812" s="211"/>
      <c r="S812" s="211"/>
      <c r="T812" s="211"/>
      <c r="U812" s="211"/>
      <c r="V812" s="211"/>
      <c r="W812" s="211"/>
      <c r="X812" s="211"/>
      <c r="Y812" s="211"/>
      <c r="Z812" s="211"/>
    </row>
    <row r="813" spans="1:26" ht="15.75" customHeight="1">
      <c r="A813" s="211"/>
      <c r="B813" s="211"/>
      <c r="C813" s="211"/>
      <c r="D813" s="211"/>
      <c r="E813" s="211"/>
      <c r="F813" s="211"/>
      <c r="G813" s="211"/>
      <c r="H813" s="211"/>
      <c r="I813" s="211"/>
      <c r="J813" s="211"/>
      <c r="K813" s="211"/>
      <c r="L813" s="211"/>
      <c r="M813" s="211"/>
      <c r="N813" s="211"/>
      <c r="O813" s="211"/>
      <c r="P813" s="211"/>
      <c r="Q813" s="211"/>
      <c r="R813" s="211"/>
      <c r="S813" s="211"/>
      <c r="T813" s="211"/>
      <c r="U813" s="211"/>
      <c r="V813" s="211"/>
      <c r="W813" s="211"/>
      <c r="X813" s="211"/>
      <c r="Y813" s="211"/>
      <c r="Z813" s="211"/>
    </row>
    <row r="814" spans="1:26" ht="15.75" customHeight="1">
      <c r="A814" s="211"/>
      <c r="B814" s="211"/>
      <c r="C814" s="211"/>
      <c r="D814" s="211"/>
      <c r="E814" s="211"/>
      <c r="F814" s="211"/>
      <c r="G814" s="211"/>
      <c r="H814" s="211"/>
      <c r="I814" s="211"/>
      <c r="J814" s="211"/>
      <c r="K814" s="211"/>
      <c r="L814" s="211"/>
      <c r="M814" s="211"/>
      <c r="N814" s="211"/>
      <c r="O814" s="211"/>
      <c r="P814" s="211"/>
      <c r="Q814" s="211"/>
      <c r="R814" s="211"/>
      <c r="S814" s="211"/>
      <c r="T814" s="211"/>
      <c r="U814" s="211"/>
      <c r="V814" s="211"/>
      <c r="W814" s="211"/>
      <c r="X814" s="211"/>
      <c r="Y814" s="211"/>
      <c r="Z814" s="211"/>
    </row>
    <row r="815" spans="1:26" ht="15.75" customHeight="1">
      <c r="A815" s="211"/>
      <c r="B815" s="211"/>
      <c r="C815" s="211"/>
      <c r="D815" s="211"/>
      <c r="E815" s="211"/>
      <c r="F815" s="211"/>
      <c r="G815" s="211"/>
      <c r="H815" s="211"/>
      <c r="I815" s="211"/>
      <c r="J815" s="211"/>
      <c r="K815" s="211"/>
      <c r="L815" s="211"/>
      <c r="M815" s="211"/>
      <c r="N815" s="211"/>
      <c r="O815" s="211"/>
      <c r="P815" s="211"/>
      <c r="Q815" s="211"/>
      <c r="R815" s="211"/>
      <c r="S815" s="211"/>
      <c r="T815" s="211"/>
      <c r="U815" s="211"/>
      <c r="V815" s="211"/>
      <c r="W815" s="211"/>
      <c r="X815" s="211"/>
      <c r="Y815" s="211"/>
      <c r="Z815" s="211"/>
    </row>
    <row r="816" spans="1:26" ht="15.75" customHeight="1">
      <c r="A816" s="211"/>
      <c r="B816" s="211"/>
      <c r="C816" s="211"/>
      <c r="D816" s="211"/>
      <c r="E816" s="211"/>
      <c r="F816" s="211"/>
      <c r="G816" s="211"/>
      <c r="H816" s="211"/>
      <c r="I816" s="211"/>
      <c r="J816" s="211"/>
      <c r="K816" s="211"/>
      <c r="L816" s="211"/>
      <c r="M816" s="211"/>
      <c r="N816" s="211"/>
      <c r="O816" s="211"/>
      <c r="P816" s="211"/>
      <c r="Q816" s="211"/>
      <c r="R816" s="211"/>
      <c r="S816" s="211"/>
      <c r="T816" s="211"/>
      <c r="U816" s="211"/>
      <c r="V816" s="211"/>
      <c r="W816" s="211"/>
      <c r="X816" s="211"/>
      <c r="Y816" s="211"/>
      <c r="Z816" s="211"/>
    </row>
    <row r="817" spans="1:26" ht="15.75" customHeight="1">
      <c r="A817" s="211"/>
      <c r="B817" s="211"/>
      <c r="C817" s="211"/>
      <c r="D817" s="211"/>
      <c r="E817" s="211"/>
      <c r="F817" s="211"/>
      <c r="G817" s="211"/>
      <c r="H817" s="211"/>
      <c r="I817" s="211"/>
      <c r="J817" s="211"/>
      <c r="K817" s="211"/>
      <c r="L817" s="211"/>
      <c r="M817" s="211"/>
      <c r="N817" s="211"/>
      <c r="O817" s="211"/>
      <c r="P817" s="211"/>
      <c r="Q817" s="211"/>
      <c r="R817" s="211"/>
      <c r="S817" s="211"/>
      <c r="T817" s="211"/>
      <c r="U817" s="211"/>
      <c r="V817" s="211"/>
      <c r="W817" s="211"/>
      <c r="X817" s="211"/>
      <c r="Y817" s="211"/>
      <c r="Z817" s="211"/>
    </row>
    <row r="818" spans="1:26" ht="15.75" customHeight="1">
      <c r="A818" s="211"/>
      <c r="B818" s="211"/>
      <c r="C818" s="211"/>
      <c r="D818" s="211"/>
      <c r="E818" s="211"/>
      <c r="F818" s="211"/>
      <c r="G818" s="211"/>
      <c r="H818" s="211"/>
      <c r="I818" s="211"/>
      <c r="J818" s="211"/>
      <c r="K818" s="211"/>
      <c r="L818" s="211"/>
      <c r="M818" s="211"/>
      <c r="N818" s="211"/>
      <c r="O818" s="211"/>
      <c r="P818" s="211"/>
      <c r="Q818" s="211"/>
      <c r="R818" s="211"/>
      <c r="S818" s="211"/>
      <c r="T818" s="211"/>
      <c r="U818" s="211"/>
      <c r="V818" s="211"/>
      <c r="W818" s="211"/>
      <c r="X818" s="211"/>
      <c r="Y818" s="211"/>
      <c r="Z818" s="211"/>
    </row>
    <row r="819" spans="1:26" ht="15.75" customHeight="1">
      <c r="A819" s="211"/>
      <c r="B819" s="211"/>
      <c r="C819" s="211"/>
      <c r="D819" s="211"/>
      <c r="E819" s="211"/>
      <c r="F819" s="211"/>
      <c r="G819" s="211"/>
      <c r="H819" s="211"/>
      <c r="I819" s="211"/>
      <c r="J819" s="211"/>
      <c r="K819" s="211"/>
      <c r="L819" s="211"/>
      <c r="M819" s="211"/>
      <c r="N819" s="211"/>
      <c r="O819" s="211"/>
      <c r="P819" s="211"/>
      <c r="Q819" s="211"/>
      <c r="R819" s="211"/>
      <c r="S819" s="211"/>
      <c r="T819" s="211"/>
      <c r="U819" s="211"/>
      <c r="V819" s="211"/>
      <c r="W819" s="211"/>
      <c r="X819" s="211"/>
      <c r="Y819" s="211"/>
      <c r="Z819" s="211"/>
    </row>
    <row r="820" spans="1:26" ht="15.75" customHeight="1">
      <c r="A820" s="211"/>
      <c r="B820" s="211"/>
      <c r="C820" s="211"/>
      <c r="D820" s="211"/>
      <c r="E820" s="211"/>
      <c r="F820" s="211"/>
      <c r="G820" s="211"/>
      <c r="H820" s="211"/>
      <c r="I820" s="211"/>
      <c r="J820" s="211"/>
      <c r="K820" s="211"/>
      <c r="L820" s="211"/>
      <c r="M820" s="211"/>
      <c r="N820" s="211"/>
      <c r="O820" s="211"/>
      <c r="P820" s="211"/>
      <c r="Q820" s="211"/>
      <c r="R820" s="211"/>
      <c r="S820" s="211"/>
      <c r="T820" s="211"/>
      <c r="U820" s="211"/>
      <c r="V820" s="211"/>
      <c r="W820" s="211"/>
      <c r="X820" s="211"/>
      <c r="Y820" s="211"/>
      <c r="Z820" s="211"/>
    </row>
    <row r="821" spans="1:26" ht="15.75" customHeight="1">
      <c r="A821" s="211"/>
      <c r="B821" s="211"/>
      <c r="C821" s="211"/>
      <c r="D821" s="211"/>
      <c r="E821" s="211"/>
      <c r="F821" s="211"/>
      <c r="G821" s="211"/>
      <c r="H821" s="211"/>
      <c r="I821" s="211"/>
      <c r="J821" s="211"/>
      <c r="K821" s="211"/>
      <c r="L821" s="211"/>
      <c r="M821" s="211"/>
      <c r="N821" s="211"/>
      <c r="O821" s="211"/>
      <c r="P821" s="211"/>
      <c r="Q821" s="211"/>
      <c r="R821" s="211"/>
      <c r="S821" s="211"/>
      <c r="T821" s="211"/>
      <c r="U821" s="211"/>
      <c r="V821" s="211"/>
      <c r="W821" s="211"/>
      <c r="X821" s="211"/>
      <c r="Y821" s="211"/>
      <c r="Z821" s="211"/>
    </row>
    <row r="822" spans="1:26" ht="15.75" customHeight="1">
      <c r="A822" s="211"/>
      <c r="B822" s="211"/>
      <c r="C822" s="211"/>
      <c r="D822" s="211"/>
      <c r="E822" s="211"/>
      <c r="F822" s="211"/>
      <c r="G822" s="211"/>
      <c r="H822" s="211"/>
      <c r="I822" s="211"/>
      <c r="J822" s="211"/>
      <c r="K822" s="211"/>
      <c r="L822" s="211"/>
      <c r="M822" s="211"/>
      <c r="N822" s="211"/>
      <c r="O822" s="211"/>
      <c r="P822" s="211"/>
      <c r="Q822" s="211"/>
      <c r="R822" s="211"/>
      <c r="S822" s="211"/>
      <c r="T822" s="211"/>
      <c r="U822" s="211"/>
      <c r="V822" s="211"/>
      <c r="W822" s="211"/>
      <c r="X822" s="211"/>
      <c r="Y822" s="211"/>
      <c r="Z822" s="211"/>
    </row>
    <row r="823" spans="1:26" ht="15.75" customHeight="1">
      <c r="A823" s="211"/>
      <c r="B823" s="211"/>
      <c r="C823" s="211"/>
      <c r="D823" s="211"/>
      <c r="E823" s="211"/>
      <c r="F823" s="211"/>
      <c r="G823" s="211"/>
      <c r="H823" s="211"/>
      <c r="I823" s="211"/>
      <c r="J823" s="211"/>
      <c r="K823" s="211"/>
      <c r="L823" s="211"/>
      <c r="M823" s="211"/>
      <c r="N823" s="211"/>
      <c r="O823" s="211"/>
      <c r="P823" s="211"/>
      <c r="Q823" s="211"/>
      <c r="R823" s="211"/>
      <c r="S823" s="211"/>
      <c r="T823" s="211"/>
      <c r="U823" s="211"/>
      <c r="V823" s="211"/>
      <c r="W823" s="211"/>
      <c r="X823" s="211"/>
      <c r="Y823" s="211"/>
      <c r="Z823" s="211"/>
    </row>
    <row r="824" spans="1:26" ht="15.75" customHeight="1">
      <c r="A824" s="211"/>
      <c r="B824" s="211"/>
      <c r="C824" s="211"/>
      <c r="D824" s="211"/>
      <c r="E824" s="211"/>
      <c r="F824" s="211"/>
      <c r="G824" s="211"/>
      <c r="H824" s="211"/>
      <c r="I824" s="211"/>
      <c r="J824" s="211"/>
      <c r="K824" s="211"/>
      <c r="L824" s="211"/>
      <c r="M824" s="211"/>
      <c r="N824" s="211"/>
      <c r="O824" s="211"/>
      <c r="P824" s="211"/>
      <c r="Q824" s="211"/>
      <c r="R824" s="211"/>
      <c r="S824" s="211"/>
      <c r="T824" s="211"/>
      <c r="U824" s="211"/>
      <c r="V824" s="211"/>
      <c r="W824" s="211"/>
      <c r="X824" s="211"/>
      <c r="Y824" s="211"/>
      <c r="Z824" s="211"/>
    </row>
    <row r="825" spans="1:26" ht="15.75" customHeight="1">
      <c r="A825" s="211"/>
      <c r="B825" s="211"/>
      <c r="C825" s="211"/>
      <c r="D825" s="211"/>
      <c r="E825" s="211"/>
      <c r="F825" s="211"/>
      <c r="G825" s="211"/>
      <c r="H825" s="211"/>
      <c r="I825" s="211"/>
      <c r="J825" s="211"/>
      <c r="K825" s="211"/>
      <c r="L825" s="211"/>
      <c r="M825" s="211"/>
      <c r="N825" s="211"/>
      <c r="O825" s="211"/>
      <c r="P825" s="211"/>
      <c r="Q825" s="211"/>
      <c r="R825" s="211"/>
      <c r="S825" s="211"/>
      <c r="T825" s="211"/>
      <c r="U825" s="211"/>
      <c r="V825" s="211"/>
      <c r="W825" s="211"/>
      <c r="X825" s="211"/>
      <c r="Y825" s="211"/>
      <c r="Z825" s="211"/>
    </row>
    <row r="826" spans="1:26" ht="15.75" customHeight="1">
      <c r="A826" s="211"/>
      <c r="B826" s="211"/>
      <c r="C826" s="211"/>
      <c r="D826" s="211"/>
      <c r="E826" s="211"/>
      <c r="F826" s="211"/>
      <c r="G826" s="211"/>
      <c r="H826" s="211"/>
      <c r="I826" s="211"/>
      <c r="J826" s="211"/>
      <c r="K826" s="211"/>
      <c r="L826" s="211"/>
      <c r="M826" s="211"/>
      <c r="N826" s="211"/>
      <c r="O826" s="211"/>
      <c r="P826" s="211"/>
      <c r="Q826" s="211"/>
      <c r="R826" s="211"/>
      <c r="S826" s="211"/>
      <c r="T826" s="211"/>
      <c r="U826" s="211"/>
      <c r="V826" s="211"/>
      <c r="W826" s="211"/>
      <c r="X826" s="211"/>
      <c r="Y826" s="211"/>
      <c r="Z826" s="211"/>
    </row>
    <row r="827" spans="1:26" ht="15.75" customHeight="1">
      <c r="A827" s="211"/>
      <c r="B827" s="211"/>
      <c r="C827" s="211"/>
      <c r="D827" s="211"/>
      <c r="E827" s="211"/>
      <c r="F827" s="211"/>
      <c r="G827" s="211"/>
      <c r="H827" s="211"/>
      <c r="I827" s="211"/>
      <c r="J827" s="211"/>
      <c r="K827" s="211"/>
      <c r="L827" s="211"/>
      <c r="M827" s="211"/>
      <c r="N827" s="211"/>
      <c r="O827" s="211"/>
      <c r="P827" s="211"/>
      <c r="Q827" s="211"/>
      <c r="R827" s="211"/>
      <c r="S827" s="211"/>
      <c r="T827" s="211"/>
      <c r="U827" s="211"/>
      <c r="V827" s="211"/>
      <c r="W827" s="211"/>
      <c r="X827" s="211"/>
      <c r="Y827" s="211"/>
      <c r="Z827" s="211"/>
    </row>
    <row r="828" spans="1:26" ht="15.75" customHeight="1">
      <c r="A828" s="211"/>
      <c r="B828" s="211"/>
      <c r="C828" s="211"/>
      <c r="D828" s="211"/>
      <c r="E828" s="211"/>
      <c r="F828" s="211"/>
      <c r="G828" s="211"/>
      <c r="H828" s="211"/>
      <c r="I828" s="211"/>
      <c r="J828" s="211"/>
      <c r="K828" s="211"/>
      <c r="L828" s="211"/>
      <c r="M828" s="211"/>
      <c r="N828" s="211"/>
      <c r="O828" s="211"/>
      <c r="P828" s="211"/>
      <c r="Q828" s="211"/>
      <c r="R828" s="211"/>
      <c r="S828" s="211"/>
      <c r="T828" s="211"/>
      <c r="U828" s="211"/>
      <c r="V828" s="211"/>
      <c r="W828" s="211"/>
      <c r="X828" s="211"/>
      <c r="Y828" s="211"/>
      <c r="Z828" s="211"/>
    </row>
    <row r="829" spans="1:26" ht="15.75" customHeight="1">
      <c r="A829" s="211"/>
      <c r="B829" s="211"/>
      <c r="C829" s="211"/>
      <c r="D829" s="211"/>
      <c r="E829" s="211"/>
      <c r="F829" s="211"/>
      <c r="G829" s="211"/>
      <c r="H829" s="211"/>
      <c r="I829" s="211"/>
      <c r="J829" s="211"/>
      <c r="K829" s="211"/>
      <c r="L829" s="211"/>
      <c r="M829" s="211"/>
      <c r="N829" s="211"/>
      <c r="O829" s="211"/>
      <c r="P829" s="211"/>
      <c r="Q829" s="211"/>
      <c r="R829" s="211"/>
      <c r="S829" s="211"/>
      <c r="T829" s="211"/>
      <c r="U829" s="211"/>
      <c r="V829" s="211"/>
      <c r="W829" s="211"/>
      <c r="X829" s="211"/>
      <c r="Y829" s="211"/>
      <c r="Z829" s="211"/>
    </row>
    <row r="830" spans="1:26" ht="15.75" customHeight="1">
      <c r="A830" s="211"/>
      <c r="B830" s="211"/>
      <c r="C830" s="211"/>
      <c r="D830" s="211"/>
      <c r="E830" s="211"/>
      <c r="F830" s="211"/>
      <c r="G830" s="211"/>
      <c r="H830" s="211"/>
      <c r="I830" s="211"/>
      <c r="J830" s="211"/>
      <c r="K830" s="211"/>
      <c r="L830" s="211"/>
      <c r="M830" s="211"/>
      <c r="N830" s="211"/>
      <c r="O830" s="211"/>
      <c r="P830" s="211"/>
      <c r="Q830" s="211"/>
      <c r="R830" s="211"/>
      <c r="S830" s="211"/>
      <c r="T830" s="211"/>
      <c r="U830" s="211"/>
      <c r="V830" s="211"/>
      <c r="W830" s="211"/>
      <c r="X830" s="211"/>
      <c r="Y830" s="211"/>
      <c r="Z830" s="211"/>
    </row>
    <row r="831" spans="1:26" ht="15.75" customHeight="1">
      <c r="A831" s="211"/>
      <c r="B831" s="211"/>
      <c r="C831" s="211"/>
      <c r="D831" s="211"/>
      <c r="E831" s="211"/>
      <c r="F831" s="211"/>
      <c r="G831" s="211"/>
      <c r="H831" s="211"/>
      <c r="I831" s="211"/>
      <c r="J831" s="211"/>
      <c r="K831" s="211"/>
      <c r="L831" s="211"/>
      <c r="M831" s="211"/>
      <c r="N831" s="211"/>
      <c r="O831" s="211"/>
      <c r="P831" s="211"/>
      <c r="Q831" s="211"/>
      <c r="R831" s="211"/>
      <c r="S831" s="211"/>
      <c r="T831" s="211"/>
      <c r="U831" s="211"/>
      <c r="V831" s="211"/>
      <c r="W831" s="211"/>
      <c r="X831" s="211"/>
      <c r="Y831" s="211"/>
      <c r="Z831" s="211"/>
    </row>
    <row r="832" spans="1:26" ht="15.75" customHeight="1">
      <c r="A832" s="211"/>
      <c r="B832" s="211"/>
      <c r="C832" s="211"/>
      <c r="D832" s="211"/>
      <c r="E832" s="211"/>
      <c r="F832" s="211"/>
      <c r="G832" s="211"/>
      <c r="H832" s="211"/>
      <c r="I832" s="211"/>
      <c r="J832" s="211"/>
      <c r="K832" s="211"/>
      <c r="L832" s="211"/>
      <c r="M832" s="211"/>
      <c r="N832" s="211"/>
      <c r="O832" s="211"/>
      <c r="P832" s="211"/>
      <c r="Q832" s="211"/>
      <c r="R832" s="211"/>
      <c r="S832" s="211"/>
      <c r="T832" s="211"/>
      <c r="U832" s="211"/>
      <c r="V832" s="211"/>
      <c r="W832" s="211"/>
      <c r="X832" s="211"/>
      <c r="Y832" s="211"/>
      <c r="Z832" s="211"/>
    </row>
    <row r="833" spans="1:26" ht="15.75" customHeight="1">
      <c r="A833" s="211"/>
      <c r="B833" s="211"/>
      <c r="C833" s="211"/>
      <c r="D833" s="211"/>
      <c r="E833" s="211"/>
      <c r="F833" s="211"/>
      <c r="G833" s="211"/>
      <c r="H833" s="211"/>
      <c r="I833" s="211"/>
      <c r="J833" s="211"/>
      <c r="K833" s="211"/>
      <c r="L833" s="211"/>
      <c r="M833" s="211"/>
      <c r="N833" s="211"/>
      <c r="O833" s="211"/>
      <c r="P833" s="211"/>
      <c r="Q833" s="211"/>
      <c r="R833" s="211"/>
      <c r="S833" s="211"/>
      <c r="T833" s="211"/>
      <c r="U833" s="211"/>
      <c r="V833" s="211"/>
      <c r="W833" s="211"/>
      <c r="X833" s="211"/>
      <c r="Y833" s="211"/>
      <c r="Z833" s="211"/>
    </row>
    <row r="834" spans="1:26" ht="15.75" customHeight="1">
      <c r="A834" s="211"/>
      <c r="B834" s="211"/>
      <c r="C834" s="211"/>
      <c r="D834" s="211"/>
      <c r="E834" s="211"/>
      <c r="F834" s="211"/>
      <c r="G834" s="211"/>
      <c r="H834" s="211"/>
      <c r="I834" s="211"/>
      <c r="J834" s="211"/>
      <c r="K834" s="211"/>
      <c r="L834" s="211"/>
      <c r="M834" s="211"/>
      <c r="N834" s="211"/>
      <c r="O834" s="211"/>
      <c r="P834" s="211"/>
      <c r="Q834" s="211"/>
      <c r="R834" s="211"/>
      <c r="S834" s="211"/>
      <c r="T834" s="211"/>
      <c r="U834" s="211"/>
      <c r="V834" s="211"/>
      <c r="W834" s="211"/>
      <c r="X834" s="211"/>
      <c r="Y834" s="211"/>
      <c r="Z834" s="211"/>
    </row>
    <row r="835" spans="1:26" ht="15.75" customHeight="1">
      <c r="A835" s="211"/>
      <c r="B835" s="211"/>
      <c r="C835" s="211"/>
      <c r="D835" s="211"/>
      <c r="E835" s="211"/>
      <c r="F835" s="211"/>
      <c r="G835" s="211"/>
      <c r="H835" s="211"/>
      <c r="I835" s="211"/>
      <c r="J835" s="211"/>
      <c r="K835" s="211"/>
      <c r="L835" s="211"/>
      <c r="M835" s="211"/>
      <c r="N835" s="211"/>
      <c r="O835" s="211"/>
      <c r="P835" s="211"/>
      <c r="Q835" s="211"/>
      <c r="R835" s="211"/>
      <c r="S835" s="211"/>
      <c r="T835" s="211"/>
      <c r="U835" s="211"/>
      <c r="V835" s="211"/>
      <c r="W835" s="211"/>
      <c r="X835" s="211"/>
      <c r="Y835" s="211"/>
      <c r="Z835" s="211"/>
    </row>
    <row r="836" spans="1:26" ht="15.75" customHeight="1">
      <c r="A836" s="211"/>
      <c r="B836" s="211"/>
      <c r="C836" s="211"/>
      <c r="D836" s="211"/>
      <c r="E836" s="211"/>
      <c r="F836" s="211"/>
      <c r="G836" s="211"/>
      <c r="H836" s="211"/>
      <c r="I836" s="211"/>
      <c r="J836" s="211"/>
      <c r="K836" s="211"/>
      <c r="L836" s="211"/>
      <c r="M836" s="211"/>
      <c r="N836" s="211"/>
      <c r="O836" s="211"/>
      <c r="P836" s="211"/>
      <c r="Q836" s="211"/>
      <c r="R836" s="211"/>
      <c r="S836" s="211"/>
      <c r="T836" s="211"/>
      <c r="U836" s="211"/>
      <c r="V836" s="211"/>
      <c r="W836" s="211"/>
      <c r="X836" s="211"/>
      <c r="Y836" s="211"/>
      <c r="Z836" s="211"/>
    </row>
    <row r="837" spans="1:26" ht="15.75" customHeight="1">
      <c r="A837" s="211"/>
      <c r="B837" s="211"/>
      <c r="C837" s="211"/>
      <c r="D837" s="211"/>
      <c r="E837" s="211"/>
      <c r="F837" s="211"/>
      <c r="G837" s="211"/>
      <c r="H837" s="211"/>
      <c r="I837" s="211"/>
      <c r="J837" s="211"/>
      <c r="K837" s="211"/>
      <c r="L837" s="211"/>
      <c r="M837" s="211"/>
      <c r="N837" s="211"/>
      <c r="O837" s="211"/>
      <c r="P837" s="211"/>
      <c r="Q837" s="211"/>
      <c r="R837" s="211"/>
      <c r="S837" s="211"/>
      <c r="T837" s="211"/>
      <c r="U837" s="211"/>
      <c r="V837" s="211"/>
      <c r="W837" s="211"/>
      <c r="X837" s="211"/>
      <c r="Y837" s="211"/>
      <c r="Z837" s="211"/>
    </row>
    <row r="838" spans="1:26" ht="15.75" customHeight="1">
      <c r="A838" s="211"/>
      <c r="B838" s="211"/>
      <c r="C838" s="211"/>
      <c r="D838" s="211"/>
      <c r="E838" s="211"/>
      <c r="F838" s="211"/>
      <c r="G838" s="211"/>
      <c r="H838" s="211"/>
      <c r="I838" s="211"/>
      <c r="J838" s="211"/>
      <c r="K838" s="211"/>
      <c r="L838" s="211"/>
      <c r="M838" s="211"/>
      <c r="N838" s="211"/>
      <c r="O838" s="211"/>
      <c r="P838" s="211"/>
      <c r="Q838" s="211"/>
      <c r="R838" s="211"/>
      <c r="S838" s="211"/>
      <c r="T838" s="211"/>
      <c r="U838" s="211"/>
      <c r="V838" s="211"/>
      <c r="W838" s="211"/>
      <c r="X838" s="211"/>
      <c r="Y838" s="211"/>
      <c r="Z838" s="211"/>
    </row>
    <row r="839" spans="1:26" ht="15.75" customHeight="1">
      <c r="A839" s="211"/>
      <c r="B839" s="211"/>
      <c r="C839" s="211"/>
      <c r="D839" s="211"/>
      <c r="E839" s="211"/>
      <c r="F839" s="211"/>
      <c r="G839" s="211"/>
      <c r="H839" s="211"/>
      <c r="I839" s="211"/>
      <c r="J839" s="211"/>
      <c r="K839" s="211"/>
      <c r="L839" s="211"/>
      <c r="M839" s="211"/>
      <c r="N839" s="211"/>
      <c r="O839" s="211"/>
      <c r="P839" s="211"/>
      <c r="Q839" s="211"/>
      <c r="R839" s="211"/>
      <c r="S839" s="211"/>
      <c r="T839" s="211"/>
      <c r="U839" s="211"/>
      <c r="V839" s="211"/>
      <c r="W839" s="211"/>
      <c r="X839" s="211"/>
      <c r="Y839" s="211"/>
      <c r="Z839" s="211"/>
    </row>
    <row r="840" spans="1:26" ht="15.75" customHeight="1">
      <c r="A840" s="211"/>
      <c r="B840" s="211"/>
      <c r="C840" s="211"/>
      <c r="D840" s="211"/>
      <c r="E840" s="211"/>
      <c r="F840" s="211"/>
      <c r="G840" s="211"/>
      <c r="H840" s="211"/>
      <c r="I840" s="211"/>
      <c r="J840" s="211"/>
      <c r="K840" s="211"/>
      <c r="L840" s="211"/>
      <c r="M840" s="211"/>
      <c r="N840" s="211"/>
      <c r="O840" s="211"/>
      <c r="P840" s="211"/>
      <c r="Q840" s="211"/>
      <c r="R840" s="211"/>
      <c r="S840" s="211"/>
      <c r="T840" s="211"/>
      <c r="U840" s="211"/>
      <c r="V840" s="211"/>
      <c r="W840" s="211"/>
      <c r="X840" s="211"/>
      <c r="Y840" s="211"/>
      <c r="Z840" s="211"/>
    </row>
    <row r="841" spans="1:26" ht="15.75" customHeight="1">
      <c r="A841" s="211"/>
      <c r="B841" s="211"/>
      <c r="C841" s="211"/>
      <c r="D841" s="211"/>
      <c r="E841" s="211"/>
      <c r="F841" s="211"/>
      <c r="G841" s="211"/>
      <c r="H841" s="211"/>
      <c r="I841" s="211"/>
      <c r="J841" s="211"/>
      <c r="K841" s="211"/>
      <c r="L841" s="211"/>
      <c r="M841" s="211"/>
      <c r="N841" s="211"/>
      <c r="O841" s="211"/>
      <c r="P841" s="211"/>
      <c r="Q841" s="211"/>
      <c r="R841" s="211"/>
      <c r="S841" s="211"/>
      <c r="T841" s="211"/>
      <c r="U841" s="211"/>
      <c r="V841" s="211"/>
      <c r="W841" s="211"/>
      <c r="X841" s="211"/>
      <c r="Y841" s="211"/>
      <c r="Z841" s="211"/>
    </row>
    <row r="842" spans="1:26" ht="15.75" customHeight="1">
      <c r="A842" s="211"/>
      <c r="B842" s="211"/>
      <c r="C842" s="211"/>
      <c r="D842" s="211"/>
      <c r="E842" s="211"/>
      <c r="F842" s="211"/>
      <c r="G842" s="211"/>
      <c r="H842" s="211"/>
      <c r="I842" s="211"/>
      <c r="J842" s="211"/>
      <c r="K842" s="211"/>
      <c r="L842" s="211"/>
      <c r="M842" s="211"/>
      <c r="N842" s="211"/>
      <c r="O842" s="211"/>
      <c r="P842" s="211"/>
      <c r="Q842" s="211"/>
      <c r="R842" s="211"/>
      <c r="S842" s="211"/>
      <c r="T842" s="211"/>
      <c r="U842" s="211"/>
      <c r="V842" s="211"/>
      <c r="W842" s="211"/>
      <c r="X842" s="211"/>
      <c r="Y842" s="211"/>
      <c r="Z842" s="211"/>
    </row>
    <row r="843" spans="1:26" ht="15.75" customHeight="1">
      <c r="A843" s="211"/>
      <c r="B843" s="211"/>
      <c r="C843" s="211"/>
      <c r="D843" s="211"/>
      <c r="E843" s="211"/>
      <c r="F843" s="211"/>
      <c r="G843" s="211"/>
      <c r="H843" s="211"/>
      <c r="I843" s="211"/>
      <c r="J843" s="211"/>
      <c r="K843" s="211"/>
      <c r="L843" s="211"/>
      <c r="M843" s="211"/>
      <c r="N843" s="211"/>
      <c r="O843" s="211"/>
      <c r="P843" s="211"/>
      <c r="Q843" s="211"/>
      <c r="R843" s="211"/>
      <c r="S843" s="211"/>
      <c r="T843" s="211"/>
      <c r="U843" s="211"/>
      <c r="V843" s="211"/>
      <c r="W843" s="211"/>
      <c r="X843" s="211"/>
      <c r="Y843" s="211"/>
      <c r="Z843" s="211"/>
    </row>
    <row r="844" spans="1:26" ht="15.75" customHeight="1">
      <c r="A844" s="211"/>
      <c r="B844" s="211"/>
      <c r="C844" s="211"/>
      <c r="D844" s="211"/>
      <c r="E844" s="211"/>
      <c r="F844" s="211"/>
      <c r="G844" s="211"/>
      <c r="H844" s="211"/>
      <c r="I844" s="211"/>
      <c r="J844" s="211"/>
      <c r="K844" s="211"/>
      <c r="L844" s="211"/>
      <c r="M844" s="211"/>
      <c r="N844" s="211"/>
      <c r="O844" s="211"/>
      <c r="P844" s="211"/>
      <c r="Q844" s="211"/>
      <c r="R844" s="211"/>
      <c r="S844" s="211"/>
      <c r="T844" s="211"/>
      <c r="U844" s="211"/>
      <c r="V844" s="211"/>
      <c r="W844" s="211"/>
      <c r="X844" s="211"/>
      <c r="Y844" s="211"/>
      <c r="Z844" s="211"/>
    </row>
    <row r="845" spans="1:26" ht="15.75" customHeight="1">
      <c r="A845" s="211"/>
      <c r="B845" s="211"/>
      <c r="C845" s="211"/>
      <c r="D845" s="211"/>
      <c r="E845" s="211"/>
      <c r="F845" s="211"/>
      <c r="G845" s="211"/>
      <c r="H845" s="211"/>
      <c r="I845" s="211"/>
      <c r="J845" s="211"/>
      <c r="K845" s="211"/>
      <c r="L845" s="211"/>
      <c r="M845" s="211"/>
      <c r="N845" s="211"/>
      <c r="O845" s="211"/>
      <c r="P845" s="211"/>
      <c r="Q845" s="211"/>
      <c r="R845" s="211"/>
      <c r="S845" s="211"/>
      <c r="T845" s="211"/>
      <c r="U845" s="211"/>
      <c r="V845" s="211"/>
      <c r="W845" s="211"/>
      <c r="X845" s="211"/>
      <c r="Y845" s="211"/>
      <c r="Z845" s="211"/>
    </row>
    <row r="846" spans="1:26" ht="15.75" customHeight="1">
      <c r="A846" s="211"/>
      <c r="B846" s="211"/>
      <c r="C846" s="211"/>
      <c r="D846" s="211"/>
      <c r="E846" s="211"/>
      <c r="F846" s="211"/>
      <c r="G846" s="211"/>
      <c r="H846" s="211"/>
      <c r="I846" s="211"/>
      <c r="J846" s="211"/>
      <c r="K846" s="211"/>
      <c r="L846" s="211"/>
      <c r="M846" s="211"/>
      <c r="N846" s="211"/>
      <c r="O846" s="211"/>
      <c r="P846" s="211"/>
      <c r="Q846" s="211"/>
      <c r="R846" s="211"/>
      <c r="S846" s="211"/>
      <c r="T846" s="211"/>
      <c r="U846" s="211"/>
      <c r="V846" s="211"/>
      <c r="W846" s="211"/>
      <c r="X846" s="211"/>
      <c r="Y846" s="211"/>
      <c r="Z846" s="211"/>
    </row>
    <row r="847" spans="1:26" ht="15.75" customHeight="1">
      <c r="A847" s="211"/>
      <c r="B847" s="211"/>
      <c r="C847" s="211"/>
      <c r="D847" s="211"/>
      <c r="E847" s="211"/>
      <c r="F847" s="211"/>
      <c r="G847" s="211"/>
      <c r="H847" s="211"/>
      <c r="I847" s="211"/>
      <c r="J847" s="211"/>
      <c r="K847" s="211"/>
      <c r="L847" s="211"/>
      <c r="M847" s="211"/>
      <c r="N847" s="211"/>
      <c r="O847" s="211"/>
      <c r="P847" s="211"/>
      <c r="Q847" s="211"/>
      <c r="R847" s="211"/>
      <c r="S847" s="211"/>
      <c r="T847" s="211"/>
      <c r="U847" s="211"/>
      <c r="V847" s="211"/>
      <c r="W847" s="211"/>
      <c r="X847" s="211"/>
      <c r="Y847" s="211"/>
      <c r="Z847" s="211"/>
    </row>
    <row r="848" spans="1:26" ht="15.75" customHeight="1">
      <c r="A848" s="211"/>
      <c r="B848" s="211"/>
      <c r="C848" s="211"/>
      <c r="D848" s="211"/>
      <c r="E848" s="211"/>
      <c r="F848" s="211"/>
      <c r="G848" s="211"/>
      <c r="H848" s="211"/>
      <c r="I848" s="211"/>
      <c r="J848" s="211"/>
      <c r="K848" s="211"/>
      <c r="L848" s="211"/>
      <c r="M848" s="211"/>
      <c r="N848" s="211"/>
      <c r="O848" s="211"/>
      <c r="P848" s="211"/>
      <c r="Q848" s="211"/>
      <c r="R848" s="211"/>
      <c r="S848" s="211"/>
      <c r="T848" s="211"/>
      <c r="U848" s="211"/>
      <c r="V848" s="211"/>
      <c r="W848" s="211"/>
      <c r="X848" s="211"/>
      <c r="Y848" s="211"/>
      <c r="Z848" s="211"/>
    </row>
    <row r="849" spans="1:26" ht="15.75" customHeight="1">
      <c r="A849" s="211"/>
      <c r="B849" s="211"/>
      <c r="C849" s="211"/>
      <c r="D849" s="211"/>
      <c r="E849" s="211"/>
      <c r="F849" s="211"/>
      <c r="G849" s="211"/>
      <c r="H849" s="211"/>
      <c r="I849" s="211"/>
      <c r="J849" s="211"/>
      <c r="K849" s="211"/>
      <c r="L849" s="211"/>
      <c r="M849" s="211"/>
      <c r="N849" s="211"/>
      <c r="O849" s="211"/>
      <c r="P849" s="211"/>
      <c r="Q849" s="211"/>
      <c r="R849" s="211"/>
      <c r="S849" s="211"/>
      <c r="T849" s="211"/>
      <c r="U849" s="211"/>
      <c r="V849" s="211"/>
      <c r="W849" s="211"/>
      <c r="X849" s="211"/>
      <c r="Y849" s="211"/>
      <c r="Z849" s="211"/>
    </row>
    <row r="850" spans="1:26" ht="15.75" customHeight="1">
      <c r="A850" s="211"/>
      <c r="B850" s="211"/>
      <c r="C850" s="211"/>
      <c r="D850" s="211"/>
      <c r="E850" s="211"/>
      <c r="F850" s="211"/>
      <c r="G850" s="211"/>
      <c r="H850" s="211"/>
      <c r="I850" s="211"/>
      <c r="J850" s="211"/>
      <c r="K850" s="211"/>
      <c r="L850" s="211"/>
      <c r="M850" s="211"/>
      <c r="N850" s="211"/>
      <c r="O850" s="211"/>
      <c r="P850" s="211"/>
      <c r="Q850" s="211"/>
      <c r="R850" s="211"/>
      <c r="S850" s="211"/>
      <c r="T850" s="211"/>
      <c r="U850" s="211"/>
      <c r="V850" s="211"/>
      <c r="W850" s="211"/>
      <c r="X850" s="211"/>
      <c r="Y850" s="211"/>
      <c r="Z850" s="211"/>
    </row>
    <row r="851" spans="1:26" ht="15.75" customHeight="1">
      <c r="A851" s="211"/>
      <c r="B851" s="211"/>
      <c r="C851" s="211"/>
      <c r="D851" s="211"/>
      <c r="E851" s="211"/>
      <c r="F851" s="211"/>
      <c r="G851" s="211"/>
      <c r="H851" s="211"/>
      <c r="I851" s="211"/>
      <c r="J851" s="211"/>
      <c r="K851" s="211"/>
      <c r="L851" s="211"/>
      <c r="M851" s="211"/>
      <c r="N851" s="211"/>
      <c r="O851" s="211"/>
      <c r="P851" s="211"/>
      <c r="Q851" s="211"/>
      <c r="R851" s="211"/>
      <c r="S851" s="211"/>
      <c r="T851" s="211"/>
      <c r="U851" s="211"/>
      <c r="V851" s="211"/>
      <c r="W851" s="211"/>
      <c r="X851" s="211"/>
      <c r="Y851" s="211"/>
      <c r="Z851" s="211"/>
    </row>
    <row r="852" spans="1:26" ht="15.75" customHeight="1">
      <c r="A852" s="211"/>
      <c r="B852" s="211"/>
      <c r="C852" s="211"/>
      <c r="D852" s="211"/>
      <c r="E852" s="211"/>
      <c r="F852" s="211"/>
      <c r="G852" s="211"/>
      <c r="H852" s="211"/>
      <c r="I852" s="211"/>
      <c r="J852" s="211"/>
      <c r="K852" s="211"/>
      <c r="L852" s="211"/>
      <c r="M852" s="211"/>
      <c r="N852" s="211"/>
      <c r="O852" s="211"/>
      <c r="P852" s="211"/>
      <c r="Q852" s="211"/>
      <c r="R852" s="211"/>
      <c r="S852" s="211"/>
      <c r="T852" s="211"/>
      <c r="U852" s="211"/>
      <c r="V852" s="211"/>
      <c r="W852" s="211"/>
      <c r="X852" s="211"/>
      <c r="Y852" s="211"/>
      <c r="Z852" s="211"/>
    </row>
    <row r="853" spans="1:26" ht="15.75" customHeight="1">
      <c r="A853" s="211"/>
      <c r="B853" s="211"/>
      <c r="C853" s="211"/>
      <c r="D853" s="211"/>
      <c r="E853" s="211"/>
      <c r="F853" s="211"/>
      <c r="G853" s="211"/>
      <c r="H853" s="211"/>
      <c r="I853" s="211"/>
      <c r="J853" s="211"/>
      <c r="K853" s="211"/>
      <c r="L853" s="211"/>
      <c r="M853" s="211"/>
      <c r="N853" s="211"/>
      <c r="O853" s="211"/>
      <c r="P853" s="211"/>
      <c r="Q853" s="211"/>
      <c r="R853" s="211"/>
      <c r="S853" s="211"/>
      <c r="T853" s="211"/>
      <c r="U853" s="211"/>
      <c r="V853" s="211"/>
      <c r="W853" s="211"/>
      <c r="X853" s="211"/>
      <c r="Y853" s="211"/>
      <c r="Z853" s="211"/>
    </row>
    <row r="854" spans="1:26" ht="15.75" customHeight="1">
      <c r="A854" s="211"/>
      <c r="B854" s="211"/>
      <c r="C854" s="211"/>
      <c r="D854" s="211"/>
      <c r="E854" s="211"/>
      <c r="F854" s="211"/>
      <c r="G854" s="211"/>
      <c r="H854" s="211"/>
      <c r="I854" s="211"/>
      <c r="J854" s="211"/>
      <c r="K854" s="211"/>
      <c r="L854" s="211"/>
      <c r="M854" s="211"/>
      <c r="N854" s="211"/>
      <c r="O854" s="211"/>
      <c r="P854" s="211"/>
      <c r="Q854" s="211"/>
      <c r="R854" s="211"/>
      <c r="S854" s="211"/>
      <c r="T854" s="211"/>
      <c r="U854" s="211"/>
      <c r="V854" s="211"/>
      <c r="W854" s="211"/>
      <c r="X854" s="211"/>
      <c r="Y854" s="211"/>
      <c r="Z854" s="211"/>
    </row>
    <row r="855" spans="1:26" ht="15.75" customHeight="1">
      <c r="A855" s="211"/>
      <c r="B855" s="211"/>
      <c r="C855" s="211"/>
      <c r="D855" s="211"/>
      <c r="E855" s="211"/>
      <c r="F855" s="211"/>
      <c r="G855" s="211"/>
      <c r="H855" s="211"/>
      <c r="I855" s="211"/>
      <c r="J855" s="211"/>
      <c r="K855" s="211"/>
      <c r="L855" s="211"/>
      <c r="M855" s="211"/>
      <c r="N855" s="211"/>
      <c r="O855" s="211"/>
      <c r="P855" s="211"/>
      <c r="Q855" s="211"/>
      <c r="R855" s="211"/>
      <c r="S855" s="211"/>
      <c r="T855" s="211"/>
      <c r="U855" s="211"/>
      <c r="V855" s="211"/>
      <c r="W855" s="211"/>
      <c r="X855" s="211"/>
      <c r="Y855" s="211"/>
      <c r="Z855" s="211"/>
    </row>
    <row r="856" spans="1:26" ht="15.75" customHeight="1">
      <c r="A856" s="211"/>
      <c r="B856" s="211"/>
      <c r="C856" s="211"/>
      <c r="D856" s="211"/>
      <c r="E856" s="211"/>
      <c r="F856" s="211"/>
      <c r="G856" s="211"/>
      <c r="H856" s="211"/>
      <c r="I856" s="211"/>
      <c r="J856" s="211"/>
      <c r="K856" s="211"/>
      <c r="L856" s="211"/>
      <c r="M856" s="211"/>
      <c r="N856" s="211"/>
      <c r="O856" s="211"/>
      <c r="P856" s="211"/>
      <c r="Q856" s="211"/>
      <c r="R856" s="211"/>
      <c r="S856" s="211"/>
      <c r="T856" s="211"/>
      <c r="U856" s="211"/>
      <c r="V856" s="211"/>
      <c r="W856" s="211"/>
      <c r="X856" s="211"/>
      <c r="Y856" s="211"/>
      <c r="Z856" s="211"/>
    </row>
    <row r="857" spans="1:26" ht="15.75" customHeight="1">
      <c r="A857" s="211"/>
      <c r="B857" s="211"/>
      <c r="C857" s="211"/>
      <c r="D857" s="211"/>
      <c r="E857" s="211"/>
      <c r="F857" s="211"/>
      <c r="G857" s="211"/>
      <c r="H857" s="211"/>
      <c r="I857" s="211"/>
      <c r="J857" s="211"/>
      <c r="K857" s="211"/>
      <c r="L857" s="211"/>
      <c r="M857" s="211"/>
      <c r="N857" s="211"/>
      <c r="O857" s="211"/>
      <c r="P857" s="211"/>
      <c r="Q857" s="211"/>
      <c r="R857" s="211"/>
      <c r="S857" s="211"/>
      <c r="T857" s="211"/>
      <c r="U857" s="211"/>
      <c r="V857" s="211"/>
      <c r="W857" s="211"/>
      <c r="X857" s="211"/>
      <c r="Y857" s="211"/>
      <c r="Z857" s="211"/>
    </row>
    <row r="858" spans="1:26" ht="15.75" customHeight="1">
      <c r="A858" s="211"/>
      <c r="B858" s="211"/>
      <c r="C858" s="211"/>
      <c r="D858" s="211"/>
      <c r="E858" s="211"/>
      <c r="F858" s="211"/>
      <c r="G858" s="211"/>
      <c r="H858" s="211"/>
      <c r="I858" s="211"/>
      <c r="J858" s="211"/>
      <c r="K858" s="211"/>
      <c r="L858" s="211"/>
      <c r="M858" s="211"/>
      <c r="N858" s="211"/>
      <c r="O858" s="211"/>
      <c r="P858" s="211"/>
      <c r="Q858" s="211"/>
      <c r="R858" s="211"/>
      <c r="S858" s="211"/>
      <c r="T858" s="211"/>
      <c r="U858" s="211"/>
      <c r="V858" s="211"/>
      <c r="W858" s="211"/>
      <c r="X858" s="211"/>
      <c r="Y858" s="211"/>
      <c r="Z858" s="211"/>
    </row>
    <row r="859" spans="1:26" ht="15.75" customHeight="1">
      <c r="A859" s="211"/>
      <c r="B859" s="211"/>
      <c r="C859" s="211"/>
      <c r="D859" s="211"/>
      <c r="E859" s="211"/>
      <c r="F859" s="211"/>
      <c r="G859" s="211"/>
      <c r="H859" s="211"/>
      <c r="I859" s="211"/>
      <c r="J859" s="211"/>
      <c r="K859" s="211"/>
      <c r="L859" s="211"/>
      <c r="M859" s="211"/>
      <c r="N859" s="211"/>
      <c r="O859" s="211"/>
      <c r="P859" s="211"/>
      <c r="Q859" s="211"/>
      <c r="R859" s="211"/>
      <c r="S859" s="211"/>
      <c r="T859" s="211"/>
      <c r="U859" s="211"/>
      <c r="V859" s="211"/>
      <c r="W859" s="211"/>
      <c r="X859" s="211"/>
      <c r="Y859" s="211"/>
      <c r="Z859" s="211"/>
    </row>
    <row r="860" spans="1:26" ht="15.75" customHeight="1">
      <c r="A860" s="211"/>
      <c r="B860" s="211"/>
      <c r="C860" s="211"/>
      <c r="D860" s="211"/>
      <c r="E860" s="211"/>
      <c r="F860" s="211"/>
      <c r="G860" s="211"/>
      <c r="H860" s="211"/>
      <c r="I860" s="211"/>
      <c r="J860" s="211"/>
      <c r="K860" s="211"/>
      <c r="L860" s="211"/>
      <c r="M860" s="211"/>
      <c r="N860" s="211"/>
      <c r="O860" s="211"/>
      <c r="P860" s="211"/>
      <c r="Q860" s="211"/>
      <c r="R860" s="211"/>
      <c r="S860" s="211"/>
      <c r="T860" s="211"/>
      <c r="U860" s="211"/>
      <c r="V860" s="211"/>
      <c r="W860" s="211"/>
      <c r="X860" s="211"/>
      <c r="Y860" s="211"/>
      <c r="Z860" s="211"/>
    </row>
    <row r="861" spans="1:26" ht="15.75" customHeight="1">
      <c r="A861" s="211"/>
      <c r="B861" s="211"/>
      <c r="C861" s="211"/>
      <c r="D861" s="211"/>
      <c r="E861" s="211"/>
      <c r="F861" s="211"/>
      <c r="G861" s="211"/>
      <c r="H861" s="211"/>
      <c r="I861" s="211"/>
      <c r="J861" s="211"/>
      <c r="K861" s="211"/>
      <c r="L861" s="211"/>
      <c r="M861" s="211"/>
      <c r="N861" s="211"/>
      <c r="O861" s="211"/>
      <c r="P861" s="211"/>
      <c r="Q861" s="211"/>
      <c r="R861" s="211"/>
      <c r="S861" s="211"/>
      <c r="T861" s="211"/>
      <c r="U861" s="211"/>
      <c r="V861" s="211"/>
      <c r="W861" s="211"/>
      <c r="X861" s="211"/>
      <c r="Y861" s="211"/>
      <c r="Z861" s="211"/>
    </row>
    <row r="862" spans="1:26" ht="15.75" customHeight="1">
      <c r="A862" s="211"/>
      <c r="B862" s="211"/>
      <c r="C862" s="211"/>
      <c r="D862" s="211"/>
      <c r="E862" s="211"/>
      <c r="F862" s="211"/>
      <c r="G862" s="211"/>
      <c r="H862" s="211"/>
      <c r="I862" s="211"/>
      <c r="J862" s="211"/>
      <c r="K862" s="211"/>
      <c r="L862" s="211"/>
      <c r="M862" s="211"/>
      <c r="N862" s="211"/>
      <c r="O862" s="211"/>
      <c r="P862" s="211"/>
      <c r="Q862" s="211"/>
      <c r="R862" s="211"/>
      <c r="S862" s="211"/>
      <c r="T862" s="211"/>
      <c r="U862" s="211"/>
      <c r="V862" s="211"/>
      <c r="W862" s="211"/>
      <c r="X862" s="211"/>
      <c r="Y862" s="211"/>
      <c r="Z862" s="211"/>
    </row>
    <row r="863" spans="1:26" ht="15.75" customHeight="1">
      <c r="A863" s="211"/>
      <c r="B863" s="211"/>
      <c r="C863" s="211"/>
      <c r="D863" s="211"/>
      <c r="E863" s="211"/>
      <c r="F863" s="211"/>
      <c r="G863" s="211"/>
      <c r="H863" s="211"/>
      <c r="I863" s="211"/>
      <c r="J863" s="211"/>
      <c r="K863" s="211"/>
      <c r="L863" s="211"/>
      <c r="M863" s="211"/>
      <c r="N863" s="211"/>
      <c r="O863" s="211"/>
      <c r="P863" s="211"/>
      <c r="Q863" s="211"/>
      <c r="R863" s="211"/>
      <c r="S863" s="211"/>
      <c r="T863" s="211"/>
      <c r="U863" s="211"/>
      <c r="V863" s="211"/>
      <c r="W863" s="211"/>
      <c r="X863" s="211"/>
      <c r="Y863" s="211"/>
      <c r="Z863" s="211"/>
    </row>
    <row r="864" spans="1:26" ht="15.75" customHeight="1">
      <c r="A864" s="211"/>
      <c r="B864" s="211"/>
      <c r="C864" s="211"/>
      <c r="D864" s="211"/>
      <c r="E864" s="211"/>
      <c r="F864" s="211"/>
      <c r="G864" s="211"/>
      <c r="H864" s="211"/>
      <c r="I864" s="211"/>
      <c r="J864" s="211"/>
      <c r="K864" s="211"/>
      <c r="L864" s="211"/>
      <c r="M864" s="211"/>
      <c r="N864" s="211"/>
      <c r="O864" s="211"/>
      <c r="P864" s="211"/>
      <c r="Q864" s="211"/>
      <c r="R864" s="211"/>
      <c r="S864" s="211"/>
      <c r="T864" s="211"/>
      <c r="U864" s="211"/>
      <c r="V864" s="211"/>
      <c r="W864" s="211"/>
      <c r="X864" s="211"/>
      <c r="Y864" s="211"/>
      <c r="Z864" s="211"/>
    </row>
    <row r="865" spans="1:26" ht="15.75" customHeight="1">
      <c r="A865" s="211"/>
      <c r="B865" s="211"/>
      <c r="C865" s="211"/>
      <c r="D865" s="211"/>
      <c r="E865" s="211"/>
      <c r="F865" s="211"/>
      <c r="G865" s="211"/>
      <c r="H865" s="211"/>
      <c r="I865" s="211"/>
      <c r="J865" s="211"/>
      <c r="K865" s="211"/>
      <c r="L865" s="211"/>
      <c r="M865" s="211"/>
      <c r="N865" s="211"/>
      <c r="O865" s="211"/>
      <c r="P865" s="211"/>
      <c r="Q865" s="211"/>
      <c r="R865" s="211"/>
      <c r="S865" s="211"/>
      <c r="T865" s="211"/>
      <c r="U865" s="211"/>
      <c r="V865" s="211"/>
      <c r="W865" s="211"/>
      <c r="X865" s="211"/>
      <c r="Y865" s="211"/>
      <c r="Z865" s="211"/>
    </row>
    <row r="866" spans="1:26" ht="15.75" customHeight="1">
      <c r="A866" s="211"/>
      <c r="B866" s="211"/>
      <c r="C866" s="211"/>
      <c r="D866" s="211"/>
      <c r="E866" s="211"/>
      <c r="F866" s="211"/>
      <c r="G866" s="211"/>
      <c r="H866" s="211"/>
      <c r="I866" s="211"/>
      <c r="J866" s="211"/>
      <c r="K866" s="211"/>
      <c r="L866" s="211"/>
      <c r="M866" s="211"/>
      <c r="N866" s="211"/>
      <c r="O866" s="211"/>
      <c r="P866" s="211"/>
      <c r="Q866" s="211"/>
      <c r="R866" s="211"/>
      <c r="S866" s="211"/>
      <c r="T866" s="211"/>
      <c r="U866" s="211"/>
      <c r="V866" s="211"/>
      <c r="W866" s="211"/>
      <c r="X866" s="211"/>
      <c r="Y866" s="211"/>
      <c r="Z866" s="211"/>
    </row>
    <row r="867" spans="1:26" ht="15.75" customHeight="1">
      <c r="A867" s="211"/>
      <c r="B867" s="211"/>
      <c r="C867" s="211"/>
      <c r="D867" s="211"/>
      <c r="E867" s="211"/>
      <c r="F867" s="211"/>
      <c r="G867" s="211"/>
      <c r="H867" s="211"/>
      <c r="I867" s="211"/>
      <c r="J867" s="211"/>
      <c r="K867" s="211"/>
      <c r="L867" s="211"/>
      <c r="M867" s="211"/>
      <c r="N867" s="211"/>
      <c r="O867" s="211"/>
      <c r="P867" s="211"/>
      <c r="Q867" s="211"/>
      <c r="R867" s="211"/>
      <c r="S867" s="211"/>
      <c r="T867" s="211"/>
      <c r="U867" s="211"/>
      <c r="V867" s="211"/>
      <c r="W867" s="211"/>
      <c r="X867" s="211"/>
      <c r="Y867" s="211"/>
      <c r="Z867" s="211"/>
    </row>
    <row r="868" spans="1:26" ht="15.75" customHeight="1">
      <c r="A868" s="211"/>
      <c r="B868" s="211"/>
      <c r="C868" s="211"/>
      <c r="D868" s="211"/>
      <c r="E868" s="211"/>
      <c r="F868" s="211"/>
      <c r="G868" s="211"/>
      <c r="H868" s="211"/>
      <c r="I868" s="211"/>
      <c r="J868" s="211"/>
      <c r="K868" s="211"/>
      <c r="L868" s="211"/>
      <c r="M868" s="211"/>
      <c r="N868" s="211"/>
      <c r="O868" s="211"/>
      <c r="P868" s="211"/>
      <c r="Q868" s="211"/>
      <c r="R868" s="211"/>
      <c r="S868" s="211"/>
      <c r="T868" s="211"/>
      <c r="U868" s="211"/>
      <c r="V868" s="211"/>
      <c r="W868" s="211"/>
      <c r="X868" s="211"/>
      <c r="Y868" s="211"/>
      <c r="Z868" s="211"/>
    </row>
    <row r="869" spans="1:26" ht="15.75" customHeight="1">
      <c r="A869" s="211"/>
      <c r="B869" s="211"/>
      <c r="C869" s="211"/>
      <c r="D869" s="211"/>
      <c r="E869" s="211"/>
      <c r="F869" s="211"/>
      <c r="G869" s="211"/>
      <c r="H869" s="211"/>
      <c r="I869" s="211"/>
      <c r="J869" s="211"/>
      <c r="K869" s="211"/>
      <c r="L869" s="211"/>
      <c r="M869" s="211"/>
      <c r="N869" s="211"/>
      <c r="O869" s="211"/>
      <c r="P869" s="211"/>
      <c r="Q869" s="211"/>
      <c r="R869" s="211"/>
      <c r="S869" s="211"/>
      <c r="T869" s="211"/>
      <c r="U869" s="211"/>
      <c r="V869" s="211"/>
      <c r="W869" s="211"/>
      <c r="X869" s="211"/>
      <c r="Y869" s="211"/>
      <c r="Z869" s="211"/>
    </row>
    <row r="870" spans="1:26" ht="15.75" customHeight="1">
      <c r="A870" s="211"/>
      <c r="B870" s="211"/>
      <c r="C870" s="211"/>
      <c r="D870" s="211"/>
      <c r="E870" s="211"/>
      <c r="F870" s="211"/>
      <c r="G870" s="211"/>
      <c r="H870" s="211"/>
      <c r="I870" s="211"/>
      <c r="J870" s="211"/>
      <c r="K870" s="211"/>
      <c r="L870" s="211"/>
      <c r="M870" s="211"/>
      <c r="N870" s="211"/>
      <c r="O870" s="211"/>
      <c r="P870" s="211"/>
      <c r="Q870" s="211"/>
      <c r="R870" s="211"/>
      <c r="S870" s="211"/>
      <c r="T870" s="211"/>
      <c r="U870" s="211"/>
      <c r="V870" s="211"/>
      <c r="W870" s="211"/>
      <c r="X870" s="211"/>
      <c r="Y870" s="211"/>
      <c r="Z870" s="211"/>
    </row>
    <row r="871" spans="1:26" ht="15.75" customHeight="1">
      <c r="A871" s="211"/>
      <c r="B871" s="211"/>
      <c r="C871" s="211"/>
      <c r="D871" s="211"/>
      <c r="E871" s="211"/>
      <c r="F871" s="211"/>
      <c r="G871" s="211"/>
      <c r="H871" s="211"/>
      <c r="I871" s="211"/>
      <c r="J871" s="211"/>
      <c r="K871" s="211"/>
      <c r="L871" s="211"/>
      <c r="M871" s="211"/>
      <c r="N871" s="211"/>
      <c r="O871" s="211"/>
      <c r="P871" s="211"/>
      <c r="Q871" s="211"/>
      <c r="R871" s="211"/>
      <c r="S871" s="211"/>
      <c r="T871" s="211"/>
      <c r="U871" s="211"/>
      <c r="V871" s="211"/>
      <c r="W871" s="211"/>
      <c r="X871" s="211"/>
      <c r="Y871" s="211"/>
      <c r="Z871" s="211"/>
    </row>
    <row r="872" spans="1:26" ht="15.75" customHeight="1">
      <c r="A872" s="211"/>
      <c r="B872" s="211"/>
      <c r="C872" s="211"/>
      <c r="D872" s="211"/>
      <c r="E872" s="211"/>
      <c r="F872" s="211"/>
      <c r="G872" s="211"/>
      <c r="H872" s="211"/>
      <c r="I872" s="211"/>
      <c r="J872" s="211"/>
      <c r="K872" s="211"/>
      <c r="L872" s="211"/>
      <c r="M872" s="211"/>
      <c r="N872" s="211"/>
      <c r="O872" s="211"/>
      <c r="P872" s="211"/>
      <c r="Q872" s="211"/>
      <c r="R872" s="211"/>
      <c r="S872" s="211"/>
      <c r="T872" s="211"/>
      <c r="U872" s="211"/>
      <c r="V872" s="211"/>
      <c r="W872" s="211"/>
      <c r="X872" s="211"/>
      <c r="Y872" s="211"/>
      <c r="Z872" s="211"/>
    </row>
    <row r="873" spans="1:26" ht="15.75" customHeight="1">
      <c r="A873" s="211"/>
      <c r="B873" s="211"/>
      <c r="C873" s="211"/>
      <c r="D873" s="211"/>
      <c r="E873" s="211"/>
      <c r="F873" s="211"/>
      <c r="G873" s="211"/>
      <c r="H873" s="211"/>
      <c r="I873" s="211"/>
      <c r="J873" s="211"/>
      <c r="K873" s="211"/>
      <c r="L873" s="211"/>
      <c r="M873" s="211"/>
      <c r="N873" s="211"/>
      <c r="O873" s="211"/>
      <c r="P873" s="211"/>
      <c r="Q873" s="211"/>
      <c r="R873" s="211"/>
      <c r="S873" s="211"/>
      <c r="T873" s="211"/>
      <c r="U873" s="211"/>
      <c r="V873" s="211"/>
      <c r="W873" s="211"/>
      <c r="X873" s="211"/>
      <c r="Y873" s="211"/>
      <c r="Z873" s="211"/>
    </row>
    <row r="874" spans="1:26" ht="15.75" customHeight="1">
      <c r="A874" s="211"/>
      <c r="B874" s="211"/>
      <c r="C874" s="211"/>
      <c r="D874" s="211"/>
      <c r="E874" s="211"/>
      <c r="F874" s="211"/>
      <c r="G874" s="211"/>
      <c r="H874" s="211"/>
      <c r="I874" s="211"/>
      <c r="J874" s="211"/>
      <c r="K874" s="211"/>
      <c r="L874" s="211"/>
      <c r="M874" s="211"/>
      <c r="N874" s="211"/>
      <c r="O874" s="211"/>
      <c r="P874" s="211"/>
      <c r="Q874" s="211"/>
      <c r="R874" s="211"/>
      <c r="S874" s="211"/>
      <c r="T874" s="211"/>
      <c r="U874" s="211"/>
      <c r="V874" s="211"/>
      <c r="W874" s="211"/>
      <c r="X874" s="211"/>
      <c r="Y874" s="211"/>
      <c r="Z874" s="211"/>
    </row>
    <row r="875" spans="1:26" ht="15.75" customHeight="1">
      <c r="A875" s="211"/>
      <c r="B875" s="211"/>
      <c r="C875" s="211"/>
      <c r="D875" s="211"/>
      <c r="E875" s="211"/>
      <c r="F875" s="211"/>
      <c r="G875" s="211"/>
      <c r="H875" s="211"/>
      <c r="I875" s="211"/>
      <c r="J875" s="211"/>
      <c r="K875" s="211"/>
      <c r="L875" s="211"/>
      <c r="M875" s="211"/>
      <c r="N875" s="211"/>
      <c r="O875" s="211"/>
      <c r="P875" s="211"/>
      <c r="Q875" s="211"/>
      <c r="R875" s="211"/>
      <c r="S875" s="211"/>
      <c r="T875" s="211"/>
      <c r="U875" s="211"/>
      <c r="V875" s="211"/>
      <c r="W875" s="211"/>
      <c r="X875" s="211"/>
      <c r="Y875" s="211"/>
      <c r="Z875" s="211"/>
    </row>
    <row r="876" spans="1:26" ht="15.75" customHeight="1">
      <c r="A876" s="211"/>
      <c r="B876" s="211"/>
      <c r="C876" s="211"/>
      <c r="D876" s="211"/>
      <c r="E876" s="211"/>
      <c r="F876" s="211"/>
      <c r="G876" s="211"/>
      <c r="H876" s="211"/>
      <c r="I876" s="211"/>
      <c r="J876" s="211"/>
      <c r="K876" s="211"/>
      <c r="L876" s="211"/>
      <c r="M876" s="211"/>
      <c r="N876" s="211"/>
      <c r="O876" s="211"/>
      <c r="P876" s="211"/>
      <c r="Q876" s="211"/>
      <c r="R876" s="211"/>
      <c r="S876" s="211"/>
      <c r="T876" s="211"/>
      <c r="U876" s="211"/>
      <c r="V876" s="211"/>
      <c r="W876" s="211"/>
      <c r="X876" s="211"/>
      <c r="Y876" s="211"/>
      <c r="Z876" s="211"/>
    </row>
    <row r="877" spans="1:26" ht="15.75" customHeight="1">
      <c r="A877" s="211"/>
      <c r="B877" s="211"/>
      <c r="C877" s="211"/>
      <c r="D877" s="211"/>
      <c r="E877" s="211"/>
      <c r="F877" s="211"/>
      <c r="G877" s="211"/>
      <c r="H877" s="211"/>
      <c r="I877" s="211"/>
      <c r="J877" s="211"/>
      <c r="K877" s="211"/>
      <c r="L877" s="211"/>
      <c r="M877" s="211"/>
      <c r="N877" s="211"/>
      <c r="O877" s="211"/>
      <c r="P877" s="211"/>
      <c r="Q877" s="211"/>
      <c r="R877" s="211"/>
      <c r="S877" s="211"/>
      <c r="T877" s="211"/>
      <c r="U877" s="211"/>
      <c r="V877" s="211"/>
      <c r="W877" s="211"/>
      <c r="X877" s="211"/>
      <c r="Y877" s="211"/>
      <c r="Z877" s="211"/>
    </row>
    <row r="878" spans="1:26" ht="15.75" customHeight="1">
      <c r="A878" s="211"/>
      <c r="B878" s="211"/>
      <c r="C878" s="211"/>
      <c r="D878" s="211"/>
      <c r="E878" s="211"/>
      <c r="F878" s="211"/>
      <c r="G878" s="211"/>
      <c r="H878" s="211"/>
      <c r="I878" s="211"/>
      <c r="J878" s="211"/>
      <c r="K878" s="211"/>
      <c r="L878" s="211"/>
      <c r="M878" s="211"/>
      <c r="N878" s="211"/>
      <c r="O878" s="211"/>
      <c r="P878" s="211"/>
      <c r="Q878" s="211"/>
      <c r="R878" s="211"/>
      <c r="S878" s="211"/>
      <c r="T878" s="211"/>
      <c r="U878" s="211"/>
      <c r="V878" s="211"/>
      <c r="W878" s="211"/>
      <c r="X878" s="211"/>
      <c r="Y878" s="211"/>
      <c r="Z878" s="211"/>
    </row>
    <row r="879" spans="1:26" ht="15.75" customHeight="1">
      <c r="A879" s="211"/>
      <c r="B879" s="211"/>
      <c r="C879" s="211"/>
      <c r="D879" s="211"/>
      <c r="E879" s="211"/>
      <c r="F879" s="211"/>
      <c r="G879" s="211"/>
      <c r="H879" s="211"/>
      <c r="I879" s="211"/>
      <c r="J879" s="211"/>
      <c r="K879" s="211"/>
      <c r="L879" s="211"/>
      <c r="M879" s="211"/>
      <c r="N879" s="211"/>
      <c r="O879" s="211"/>
      <c r="P879" s="211"/>
      <c r="Q879" s="211"/>
      <c r="R879" s="211"/>
      <c r="S879" s="211"/>
      <c r="T879" s="211"/>
      <c r="U879" s="211"/>
      <c r="V879" s="211"/>
      <c r="W879" s="211"/>
      <c r="X879" s="211"/>
      <c r="Y879" s="211"/>
      <c r="Z879" s="211"/>
    </row>
    <row r="880" spans="1:26" ht="15.75" customHeight="1">
      <c r="A880" s="211"/>
      <c r="B880" s="211"/>
      <c r="C880" s="211"/>
      <c r="D880" s="211"/>
      <c r="E880" s="211"/>
      <c r="F880" s="211"/>
      <c r="G880" s="211"/>
      <c r="H880" s="211"/>
      <c r="I880" s="211"/>
      <c r="J880" s="211"/>
      <c r="K880" s="211"/>
      <c r="L880" s="211"/>
      <c r="M880" s="211"/>
      <c r="N880" s="211"/>
      <c r="O880" s="211"/>
      <c r="P880" s="211"/>
      <c r="Q880" s="211"/>
      <c r="R880" s="211"/>
      <c r="S880" s="211"/>
      <c r="T880" s="211"/>
      <c r="U880" s="211"/>
      <c r="V880" s="211"/>
      <c r="W880" s="211"/>
      <c r="X880" s="211"/>
      <c r="Y880" s="211"/>
      <c r="Z880" s="211"/>
    </row>
    <row r="881" spans="1:26" ht="15.75" customHeight="1">
      <c r="A881" s="211"/>
      <c r="B881" s="211"/>
      <c r="C881" s="211"/>
      <c r="D881" s="211"/>
      <c r="E881" s="211"/>
      <c r="F881" s="211"/>
      <c r="G881" s="211"/>
      <c r="H881" s="211"/>
      <c r="I881" s="211"/>
      <c r="J881" s="211"/>
      <c r="K881" s="211"/>
      <c r="L881" s="211"/>
      <c r="M881" s="211"/>
      <c r="N881" s="211"/>
      <c r="O881" s="211"/>
      <c r="P881" s="211"/>
      <c r="Q881" s="211"/>
      <c r="R881" s="211"/>
      <c r="S881" s="211"/>
      <c r="T881" s="211"/>
      <c r="U881" s="211"/>
      <c r="V881" s="211"/>
      <c r="W881" s="211"/>
      <c r="X881" s="211"/>
      <c r="Y881" s="211"/>
      <c r="Z881" s="211"/>
    </row>
    <row r="882" spans="1:26" ht="15.75" customHeight="1">
      <c r="A882" s="211"/>
      <c r="B882" s="211"/>
      <c r="C882" s="211"/>
      <c r="D882" s="211"/>
      <c r="E882" s="211"/>
      <c r="F882" s="211"/>
      <c r="G882" s="211"/>
      <c r="H882" s="211"/>
      <c r="I882" s="211"/>
      <c r="J882" s="211"/>
      <c r="K882" s="211"/>
      <c r="L882" s="211"/>
      <c r="M882" s="211"/>
      <c r="N882" s="211"/>
      <c r="O882" s="211"/>
      <c r="P882" s="211"/>
      <c r="Q882" s="211"/>
      <c r="R882" s="211"/>
      <c r="S882" s="211"/>
      <c r="T882" s="211"/>
      <c r="U882" s="211"/>
      <c r="V882" s="211"/>
      <c r="W882" s="211"/>
      <c r="X882" s="211"/>
      <c r="Y882" s="211"/>
      <c r="Z882" s="211"/>
    </row>
    <row r="883" spans="1:26" ht="15.75" customHeight="1">
      <c r="A883" s="211"/>
      <c r="B883" s="211"/>
      <c r="C883" s="211"/>
      <c r="D883" s="211"/>
      <c r="E883" s="211"/>
      <c r="F883" s="211"/>
      <c r="G883" s="211"/>
      <c r="H883" s="211"/>
      <c r="I883" s="211"/>
      <c r="J883" s="211"/>
      <c r="K883" s="211"/>
      <c r="L883" s="211"/>
      <c r="M883" s="211"/>
      <c r="N883" s="211"/>
      <c r="O883" s="211"/>
      <c r="P883" s="211"/>
      <c r="Q883" s="211"/>
      <c r="R883" s="211"/>
      <c r="S883" s="211"/>
      <c r="T883" s="211"/>
      <c r="U883" s="211"/>
      <c r="V883" s="211"/>
      <c r="W883" s="211"/>
      <c r="X883" s="211"/>
      <c r="Y883" s="211"/>
      <c r="Z883" s="211"/>
    </row>
    <row r="884" spans="1:26" ht="15.75" customHeight="1">
      <c r="A884" s="211"/>
      <c r="B884" s="211"/>
      <c r="C884" s="211"/>
      <c r="D884" s="211"/>
      <c r="E884" s="211"/>
      <c r="F884" s="211"/>
      <c r="G884" s="211"/>
      <c r="H884" s="211"/>
      <c r="I884" s="211"/>
      <c r="J884" s="211"/>
      <c r="K884" s="211"/>
      <c r="L884" s="211"/>
      <c r="M884" s="211"/>
      <c r="N884" s="211"/>
      <c r="O884" s="211"/>
      <c r="P884" s="211"/>
      <c r="Q884" s="211"/>
      <c r="R884" s="211"/>
      <c r="S884" s="211"/>
      <c r="T884" s="211"/>
      <c r="U884" s="211"/>
      <c r="V884" s="211"/>
      <c r="W884" s="211"/>
      <c r="X884" s="211"/>
      <c r="Y884" s="211"/>
      <c r="Z884" s="211"/>
    </row>
    <row r="885" spans="1:26" ht="15.75" customHeight="1">
      <c r="A885" s="211"/>
      <c r="B885" s="211"/>
      <c r="C885" s="211"/>
      <c r="D885" s="211"/>
      <c r="E885" s="211"/>
      <c r="F885" s="211"/>
      <c r="G885" s="211"/>
      <c r="H885" s="211"/>
      <c r="I885" s="211"/>
      <c r="J885" s="211"/>
      <c r="K885" s="211"/>
      <c r="L885" s="211"/>
      <c r="M885" s="211"/>
      <c r="N885" s="211"/>
      <c r="O885" s="211"/>
      <c r="P885" s="211"/>
      <c r="Q885" s="211"/>
      <c r="R885" s="211"/>
      <c r="S885" s="211"/>
      <c r="T885" s="211"/>
      <c r="U885" s="211"/>
      <c r="V885" s="211"/>
      <c r="W885" s="211"/>
      <c r="X885" s="211"/>
      <c r="Y885" s="211"/>
      <c r="Z885" s="211"/>
    </row>
    <row r="886" spans="1:26" ht="15.75" customHeight="1">
      <c r="A886" s="211"/>
      <c r="B886" s="211"/>
      <c r="C886" s="211"/>
      <c r="D886" s="211"/>
      <c r="E886" s="211"/>
      <c r="F886" s="211"/>
      <c r="G886" s="211"/>
      <c r="H886" s="211"/>
      <c r="I886" s="211"/>
      <c r="J886" s="211"/>
      <c r="K886" s="211"/>
      <c r="L886" s="211"/>
      <c r="M886" s="211"/>
      <c r="N886" s="211"/>
      <c r="O886" s="211"/>
      <c r="P886" s="211"/>
      <c r="Q886" s="211"/>
      <c r="R886" s="211"/>
      <c r="S886" s="211"/>
      <c r="T886" s="211"/>
      <c r="U886" s="211"/>
      <c r="V886" s="211"/>
      <c r="W886" s="211"/>
      <c r="X886" s="211"/>
      <c r="Y886" s="211"/>
      <c r="Z886" s="211"/>
    </row>
    <row r="887" spans="1:26" ht="15.75" customHeight="1">
      <c r="A887" s="211"/>
      <c r="B887" s="211"/>
      <c r="C887" s="211"/>
      <c r="D887" s="211"/>
      <c r="E887" s="211"/>
      <c r="F887" s="211"/>
      <c r="G887" s="211"/>
      <c r="H887" s="211"/>
      <c r="I887" s="211"/>
      <c r="J887" s="211"/>
      <c r="K887" s="211"/>
      <c r="L887" s="211"/>
      <c r="M887" s="211"/>
      <c r="N887" s="211"/>
      <c r="O887" s="211"/>
      <c r="P887" s="211"/>
      <c r="Q887" s="211"/>
      <c r="R887" s="211"/>
      <c r="S887" s="211"/>
      <c r="T887" s="211"/>
      <c r="U887" s="211"/>
      <c r="V887" s="211"/>
      <c r="W887" s="211"/>
      <c r="X887" s="211"/>
      <c r="Y887" s="211"/>
      <c r="Z887" s="211"/>
    </row>
    <row r="888" spans="1:26" ht="15.75" customHeight="1">
      <c r="A888" s="211"/>
      <c r="B888" s="211"/>
      <c r="C888" s="211"/>
      <c r="D888" s="211"/>
      <c r="E888" s="211"/>
      <c r="F888" s="211"/>
      <c r="G888" s="211"/>
      <c r="H888" s="211"/>
      <c r="I888" s="211"/>
      <c r="J888" s="211"/>
      <c r="K888" s="211"/>
      <c r="L888" s="211"/>
      <c r="M888" s="211"/>
      <c r="N888" s="211"/>
      <c r="O888" s="211"/>
      <c r="P888" s="211"/>
      <c r="Q888" s="211"/>
      <c r="R888" s="211"/>
      <c r="S888" s="211"/>
      <c r="T888" s="211"/>
      <c r="U888" s="211"/>
      <c r="V888" s="211"/>
      <c r="W888" s="211"/>
      <c r="X888" s="211"/>
      <c r="Y888" s="211"/>
      <c r="Z888" s="211"/>
    </row>
    <row r="889" spans="1:26" ht="15.75" customHeight="1">
      <c r="A889" s="211"/>
      <c r="B889" s="211"/>
      <c r="C889" s="211"/>
      <c r="D889" s="211"/>
      <c r="E889" s="211"/>
      <c r="F889" s="211"/>
      <c r="G889" s="211"/>
      <c r="H889" s="211"/>
      <c r="I889" s="211"/>
      <c r="J889" s="211"/>
      <c r="K889" s="211"/>
      <c r="L889" s="211"/>
      <c r="M889" s="211"/>
      <c r="N889" s="211"/>
      <c r="O889" s="211"/>
      <c r="P889" s="211"/>
      <c r="Q889" s="211"/>
      <c r="R889" s="211"/>
      <c r="S889" s="211"/>
      <c r="T889" s="211"/>
      <c r="U889" s="211"/>
      <c r="V889" s="211"/>
      <c r="W889" s="211"/>
      <c r="X889" s="211"/>
      <c r="Y889" s="211"/>
      <c r="Z889" s="211"/>
    </row>
    <row r="890" spans="1:26" ht="15.75" customHeight="1">
      <c r="A890" s="211"/>
      <c r="B890" s="211"/>
      <c r="C890" s="211"/>
      <c r="D890" s="211"/>
      <c r="E890" s="211"/>
      <c r="F890" s="211"/>
      <c r="G890" s="211"/>
      <c r="H890" s="211"/>
      <c r="I890" s="211"/>
      <c r="J890" s="211"/>
      <c r="K890" s="211"/>
      <c r="L890" s="211"/>
      <c r="M890" s="211"/>
      <c r="N890" s="211"/>
      <c r="O890" s="211"/>
      <c r="P890" s="211"/>
      <c r="Q890" s="211"/>
      <c r="R890" s="211"/>
      <c r="S890" s="211"/>
      <c r="T890" s="211"/>
      <c r="U890" s="211"/>
      <c r="V890" s="211"/>
      <c r="W890" s="211"/>
      <c r="X890" s="211"/>
      <c r="Y890" s="211"/>
      <c r="Z890" s="211"/>
    </row>
    <row r="891" spans="1:26" ht="15.75" customHeight="1">
      <c r="A891" s="211"/>
      <c r="B891" s="211"/>
      <c r="C891" s="211"/>
      <c r="D891" s="211"/>
      <c r="E891" s="211"/>
      <c r="F891" s="211"/>
      <c r="G891" s="211"/>
      <c r="H891" s="211"/>
      <c r="I891" s="211"/>
      <c r="J891" s="211"/>
      <c r="K891" s="211"/>
      <c r="L891" s="211"/>
      <c r="M891" s="211"/>
      <c r="N891" s="211"/>
      <c r="O891" s="211"/>
      <c r="P891" s="211"/>
      <c r="Q891" s="211"/>
      <c r="R891" s="211"/>
      <c r="S891" s="211"/>
      <c r="T891" s="211"/>
      <c r="U891" s="211"/>
      <c r="V891" s="211"/>
      <c r="W891" s="211"/>
      <c r="X891" s="211"/>
      <c r="Y891" s="211"/>
      <c r="Z891" s="211"/>
    </row>
    <row r="892" spans="1:26" ht="15.75" customHeight="1">
      <c r="A892" s="211"/>
      <c r="B892" s="211"/>
      <c r="C892" s="211"/>
      <c r="D892" s="211"/>
      <c r="E892" s="211"/>
      <c r="F892" s="211"/>
      <c r="G892" s="211"/>
      <c r="H892" s="211"/>
      <c r="I892" s="211"/>
      <c r="J892" s="211"/>
      <c r="K892" s="211"/>
      <c r="L892" s="211"/>
      <c r="M892" s="211"/>
      <c r="N892" s="211"/>
      <c r="O892" s="211"/>
      <c r="P892" s="211"/>
      <c r="Q892" s="211"/>
      <c r="R892" s="211"/>
      <c r="S892" s="211"/>
      <c r="T892" s="211"/>
      <c r="U892" s="211"/>
      <c r="V892" s="211"/>
      <c r="W892" s="211"/>
      <c r="X892" s="211"/>
      <c r="Y892" s="211"/>
      <c r="Z892" s="211"/>
    </row>
    <row r="893" spans="1:26" ht="15.75" customHeight="1">
      <c r="A893" s="211"/>
      <c r="B893" s="211"/>
      <c r="C893" s="211"/>
      <c r="D893" s="211"/>
      <c r="E893" s="211"/>
      <c r="F893" s="211"/>
      <c r="G893" s="211"/>
      <c r="H893" s="211"/>
      <c r="I893" s="211"/>
      <c r="J893" s="211"/>
      <c r="K893" s="211"/>
      <c r="L893" s="211"/>
      <c r="M893" s="211"/>
      <c r="N893" s="211"/>
      <c r="O893" s="211"/>
      <c r="P893" s="211"/>
      <c r="Q893" s="211"/>
      <c r="R893" s="211"/>
      <c r="S893" s="211"/>
      <c r="T893" s="211"/>
      <c r="U893" s="211"/>
      <c r="V893" s="211"/>
      <c r="W893" s="211"/>
      <c r="X893" s="211"/>
      <c r="Y893" s="211"/>
      <c r="Z893" s="211"/>
    </row>
    <row r="894" spans="1:26" ht="15.75" customHeight="1">
      <c r="A894" s="211"/>
      <c r="B894" s="211"/>
      <c r="C894" s="211"/>
      <c r="D894" s="211"/>
      <c r="E894" s="211"/>
      <c r="F894" s="211"/>
      <c r="G894" s="211"/>
      <c r="H894" s="211"/>
      <c r="I894" s="211"/>
      <c r="J894" s="211"/>
      <c r="K894" s="211"/>
      <c r="L894" s="211"/>
      <c r="M894" s="211"/>
      <c r="N894" s="211"/>
      <c r="O894" s="211"/>
      <c r="P894" s="211"/>
      <c r="Q894" s="211"/>
      <c r="R894" s="211"/>
      <c r="S894" s="211"/>
      <c r="T894" s="211"/>
      <c r="U894" s="211"/>
      <c r="V894" s="211"/>
      <c r="W894" s="211"/>
      <c r="X894" s="211"/>
      <c r="Y894" s="211"/>
      <c r="Z894" s="211"/>
    </row>
    <row r="895" spans="1:26" ht="15.75" customHeight="1">
      <c r="A895" s="211"/>
      <c r="B895" s="211"/>
      <c r="C895" s="211"/>
      <c r="D895" s="211"/>
      <c r="E895" s="211"/>
      <c r="F895" s="211"/>
      <c r="G895" s="211"/>
      <c r="H895" s="211"/>
      <c r="I895" s="211"/>
      <c r="J895" s="211"/>
      <c r="K895" s="211"/>
      <c r="L895" s="211"/>
      <c r="M895" s="211"/>
      <c r="N895" s="211"/>
      <c r="O895" s="211"/>
      <c r="P895" s="211"/>
      <c r="Q895" s="211"/>
      <c r="R895" s="211"/>
      <c r="S895" s="211"/>
      <c r="T895" s="211"/>
      <c r="U895" s="211"/>
      <c r="V895" s="211"/>
      <c r="W895" s="211"/>
      <c r="X895" s="211"/>
      <c r="Y895" s="211"/>
      <c r="Z895" s="211"/>
    </row>
    <row r="896" spans="1:26" ht="15.75" customHeight="1">
      <c r="A896" s="211"/>
      <c r="B896" s="211"/>
      <c r="C896" s="211"/>
      <c r="D896" s="211"/>
      <c r="E896" s="211"/>
      <c r="F896" s="211"/>
      <c r="G896" s="211"/>
      <c r="H896" s="211"/>
      <c r="I896" s="211"/>
      <c r="J896" s="211"/>
      <c r="K896" s="211"/>
      <c r="L896" s="211"/>
      <c r="M896" s="211"/>
      <c r="N896" s="211"/>
      <c r="O896" s="211"/>
      <c r="P896" s="211"/>
      <c r="Q896" s="211"/>
      <c r="R896" s="211"/>
      <c r="S896" s="211"/>
      <c r="T896" s="211"/>
      <c r="U896" s="211"/>
      <c r="V896" s="211"/>
      <c r="W896" s="211"/>
      <c r="X896" s="211"/>
      <c r="Y896" s="211"/>
      <c r="Z896" s="211"/>
    </row>
    <row r="897" spans="1:26" ht="15.75" customHeight="1">
      <c r="A897" s="211"/>
      <c r="B897" s="211"/>
      <c r="C897" s="211"/>
      <c r="D897" s="211"/>
      <c r="E897" s="211"/>
      <c r="F897" s="211"/>
      <c r="G897" s="211"/>
      <c r="H897" s="211"/>
      <c r="I897" s="211"/>
      <c r="J897" s="211"/>
      <c r="K897" s="211"/>
      <c r="L897" s="211"/>
      <c r="M897" s="211"/>
      <c r="N897" s="211"/>
      <c r="O897" s="211"/>
      <c r="P897" s="211"/>
      <c r="Q897" s="211"/>
      <c r="R897" s="211"/>
      <c r="S897" s="211"/>
      <c r="T897" s="211"/>
      <c r="U897" s="211"/>
      <c r="V897" s="211"/>
      <c r="W897" s="211"/>
      <c r="X897" s="211"/>
      <c r="Y897" s="211"/>
      <c r="Z897" s="211"/>
    </row>
    <row r="898" spans="1:26" ht="15.75" customHeight="1">
      <c r="A898" s="211"/>
      <c r="B898" s="211"/>
      <c r="C898" s="211"/>
      <c r="D898" s="211"/>
      <c r="E898" s="211"/>
      <c r="F898" s="211"/>
      <c r="G898" s="211"/>
      <c r="H898" s="211"/>
      <c r="I898" s="211"/>
      <c r="J898" s="211"/>
      <c r="K898" s="211"/>
      <c r="L898" s="211"/>
      <c r="M898" s="211"/>
      <c r="N898" s="211"/>
      <c r="O898" s="211"/>
      <c r="P898" s="211"/>
      <c r="Q898" s="211"/>
      <c r="R898" s="211"/>
      <c r="S898" s="211"/>
      <c r="T898" s="211"/>
      <c r="U898" s="211"/>
      <c r="V898" s="211"/>
      <c r="W898" s="211"/>
      <c r="X898" s="211"/>
      <c r="Y898" s="211"/>
      <c r="Z898" s="211"/>
    </row>
    <row r="899" spans="1:26" ht="15.75" customHeight="1">
      <c r="A899" s="211"/>
      <c r="B899" s="211"/>
      <c r="C899" s="211"/>
      <c r="D899" s="211"/>
      <c r="E899" s="211"/>
      <c r="F899" s="211"/>
      <c r="G899" s="211"/>
      <c r="H899" s="211"/>
      <c r="I899" s="211"/>
      <c r="J899" s="211"/>
      <c r="K899" s="211"/>
      <c r="L899" s="211"/>
      <c r="M899" s="211"/>
      <c r="N899" s="211"/>
      <c r="O899" s="211"/>
      <c r="P899" s="211"/>
      <c r="Q899" s="211"/>
      <c r="R899" s="211"/>
      <c r="S899" s="211"/>
      <c r="T899" s="211"/>
      <c r="U899" s="211"/>
      <c r="V899" s="211"/>
      <c r="W899" s="211"/>
      <c r="X899" s="211"/>
      <c r="Y899" s="211"/>
      <c r="Z899" s="211"/>
    </row>
    <row r="900" spans="1:26" ht="15.75" customHeight="1">
      <c r="A900" s="211"/>
      <c r="B900" s="211"/>
      <c r="C900" s="211"/>
      <c r="D900" s="211"/>
      <c r="E900" s="211"/>
      <c r="F900" s="211"/>
      <c r="G900" s="211"/>
      <c r="H900" s="211"/>
      <c r="I900" s="211"/>
      <c r="J900" s="211"/>
      <c r="K900" s="211"/>
      <c r="L900" s="211"/>
      <c r="M900" s="211"/>
      <c r="N900" s="211"/>
      <c r="O900" s="211"/>
      <c r="P900" s="211"/>
      <c r="Q900" s="211"/>
      <c r="R900" s="211"/>
      <c r="S900" s="211"/>
      <c r="T900" s="211"/>
      <c r="U900" s="211"/>
      <c r="V900" s="211"/>
      <c r="W900" s="211"/>
      <c r="X900" s="211"/>
      <c r="Y900" s="211"/>
      <c r="Z900" s="211"/>
    </row>
    <row r="901" spans="1:26" ht="15.75" customHeight="1">
      <c r="A901" s="211"/>
      <c r="B901" s="211"/>
      <c r="C901" s="211"/>
      <c r="D901" s="211"/>
      <c r="E901" s="211"/>
      <c r="F901" s="211"/>
      <c r="G901" s="211"/>
      <c r="H901" s="211"/>
      <c r="I901" s="211"/>
      <c r="J901" s="211"/>
      <c r="K901" s="211"/>
      <c r="L901" s="211"/>
      <c r="M901" s="211"/>
      <c r="N901" s="211"/>
      <c r="O901" s="211"/>
      <c r="P901" s="211"/>
      <c r="Q901" s="211"/>
      <c r="R901" s="211"/>
      <c r="S901" s="211"/>
      <c r="T901" s="211"/>
      <c r="U901" s="211"/>
      <c r="V901" s="211"/>
      <c r="W901" s="211"/>
      <c r="X901" s="211"/>
      <c r="Y901" s="211"/>
      <c r="Z901" s="211"/>
    </row>
    <row r="902" spans="1:26" ht="15.75" customHeight="1">
      <c r="A902" s="211"/>
      <c r="B902" s="211"/>
      <c r="C902" s="211"/>
      <c r="D902" s="211"/>
      <c r="E902" s="211"/>
      <c r="F902" s="211"/>
      <c r="G902" s="211"/>
      <c r="H902" s="211"/>
      <c r="I902" s="211"/>
      <c r="J902" s="211"/>
      <c r="K902" s="211"/>
      <c r="L902" s="211"/>
      <c r="M902" s="211"/>
      <c r="N902" s="211"/>
      <c r="O902" s="211"/>
      <c r="P902" s="211"/>
      <c r="Q902" s="211"/>
      <c r="R902" s="211"/>
      <c r="S902" s="211"/>
      <c r="T902" s="211"/>
      <c r="U902" s="211"/>
      <c r="V902" s="211"/>
      <c r="W902" s="211"/>
      <c r="X902" s="211"/>
      <c r="Y902" s="211"/>
      <c r="Z902" s="211"/>
    </row>
    <row r="903" spans="1:26" ht="15.75" customHeight="1">
      <c r="A903" s="211"/>
      <c r="B903" s="211"/>
      <c r="C903" s="211"/>
      <c r="D903" s="211"/>
      <c r="E903" s="211"/>
      <c r="F903" s="211"/>
      <c r="G903" s="211"/>
      <c r="H903" s="211"/>
      <c r="I903" s="211"/>
      <c r="J903" s="211"/>
      <c r="K903" s="211"/>
      <c r="L903" s="211"/>
      <c r="M903" s="211"/>
      <c r="N903" s="211"/>
      <c r="O903" s="211"/>
      <c r="P903" s="211"/>
      <c r="Q903" s="211"/>
      <c r="R903" s="211"/>
      <c r="S903" s="211"/>
      <c r="T903" s="211"/>
      <c r="U903" s="211"/>
      <c r="V903" s="211"/>
      <c r="W903" s="211"/>
      <c r="X903" s="211"/>
      <c r="Y903" s="211"/>
      <c r="Z903" s="211"/>
    </row>
    <row r="904" spans="1:26" ht="15.75" customHeight="1">
      <c r="A904" s="211"/>
      <c r="B904" s="211"/>
      <c r="C904" s="211"/>
      <c r="D904" s="211"/>
      <c r="E904" s="211"/>
      <c r="F904" s="211"/>
      <c r="G904" s="211"/>
      <c r="H904" s="211"/>
      <c r="I904" s="211"/>
      <c r="J904" s="211"/>
      <c r="K904" s="211"/>
      <c r="L904" s="211"/>
      <c r="M904" s="211"/>
      <c r="N904" s="211"/>
      <c r="O904" s="211"/>
      <c r="P904" s="211"/>
      <c r="Q904" s="211"/>
      <c r="R904" s="211"/>
      <c r="S904" s="211"/>
      <c r="T904" s="211"/>
      <c r="U904" s="211"/>
      <c r="V904" s="211"/>
      <c r="W904" s="211"/>
      <c r="X904" s="211"/>
      <c r="Y904" s="211"/>
      <c r="Z904" s="211"/>
    </row>
    <row r="905" spans="1:26" ht="15.75" customHeight="1">
      <c r="A905" s="211"/>
      <c r="B905" s="211"/>
      <c r="C905" s="211"/>
      <c r="D905" s="211"/>
      <c r="E905" s="211"/>
      <c r="F905" s="211"/>
      <c r="G905" s="211"/>
      <c r="H905" s="211"/>
      <c r="I905" s="211"/>
      <c r="J905" s="211"/>
      <c r="K905" s="211"/>
      <c r="L905" s="211"/>
      <c r="M905" s="211"/>
      <c r="N905" s="211"/>
      <c r="O905" s="211"/>
      <c r="P905" s="211"/>
      <c r="Q905" s="211"/>
      <c r="R905" s="211"/>
      <c r="S905" s="211"/>
      <c r="T905" s="211"/>
      <c r="U905" s="211"/>
      <c r="V905" s="211"/>
      <c r="W905" s="211"/>
      <c r="X905" s="211"/>
      <c r="Y905" s="211"/>
      <c r="Z905" s="211"/>
    </row>
    <row r="906" spans="1:26" ht="15.75" customHeight="1">
      <c r="A906" s="211"/>
      <c r="B906" s="211"/>
      <c r="C906" s="211"/>
      <c r="D906" s="211"/>
      <c r="E906" s="211"/>
      <c r="F906" s="211"/>
      <c r="G906" s="211"/>
      <c r="H906" s="211"/>
      <c r="I906" s="211"/>
      <c r="J906" s="211"/>
      <c r="K906" s="211"/>
      <c r="L906" s="211"/>
      <c r="M906" s="211"/>
      <c r="N906" s="211"/>
      <c r="O906" s="211"/>
      <c r="P906" s="211"/>
      <c r="Q906" s="211"/>
      <c r="R906" s="211"/>
      <c r="S906" s="211"/>
      <c r="T906" s="211"/>
      <c r="U906" s="211"/>
      <c r="V906" s="211"/>
      <c r="W906" s="211"/>
      <c r="X906" s="211"/>
      <c r="Y906" s="211"/>
      <c r="Z906" s="211"/>
    </row>
    <row r="907" spans="1:26" ht="15.75" customHeight="1">
      <c r="A907" s="211"/>
      <c r="B907" s="211"/>
      <c r="C907" s="211"/>
      <c r="D907" s="211"/>
      <c r="E907" s="211"/>
      <c r="F907" s="211"/>
      <c r="G907" s="211"/>
      <c r="H907" s="211"/>
      <c r="I907" s="211"/>
      <c r="J907" s="211"/>
      <c r="K907" s="211"/>
      <c r="L907" s="211"/>
      <c r="M907" s="211"/>
      <c r="N907" s="211"/>
      <c r="O907" s="211"/>
      <c r="P907" s="211"/>
      <c r="Q907" s="211"/>
      <c r="R907" s="211"/>
      <c r="S907" s="211"/>
      <c r="T907" s="211"/>
      <c r="U907" s="211"/>
      <c r="V907" s="211"/>
      <c r="W907" s="211"/>
      <c r="X907" s="211"/>
      <c r="Y907" s="211"/>
      <c r="Z907" s="211"/>
    </row>
    <row r="908" spans="1:26" ht="15.75" customHeight="1">
      <c r="A908" s="211"/>
      <c r="B908" s="211"/>
      <c r="C908" s="211"/>
      <c r="D908" s="211"/>
      <c r="E908" s="211"/>
      <c r="F908" s="211"/>
      <c r="G908" s="211"/>
      <c r="H908" s="211"/>
      <c r="I908" s="211"/>
      <c r="J908" s="211"/>
      <c r="K908" s="211"/>
      <c r="L908" s="211"/>
      <c r="M908" s="211"/>
      <c r="N908" s="211"/>
      <c r="O908" s="211"/>
      <c r="P908" s="211"/>
      <c r="Q908" s="211"/>
      <c r="R908" s="211"/>
      <c r="S908" s="211"/>
      <c r="T908" s="211"/>
      <c r="U908" s="211"/>
      <c r="V908" s="211"/>
      <c r="W908" s="211"/>
      <c r="X908" s="211"/>
      <c r="Y908" s="211"/>
      <c r="Z908" s="211"/>
    </row>
    <row r="909" spans="1:26" ht="15.75" customHeight="1">
      <c r="A909" s="211"/>
      <c r="B909" s="211"/>
      <c r="C909" s="211"/>
      <c r="D909" s="211"/>
      <c r="E909" s="211"/>
      <c r="F909" s="211"/>
      <c r="G909" s="211"/>
      <c r="H909" s="211"/>
      <c r="I909" s="211"/>
      <c r="J909" s="211"/>
      <c r="K909" s="211"/>
      <c r="L909" s="211"/>
      <c r="M909" s="211"/>
      <c r="N909" s="211"/>
      <c r="O909" s="211"/>
      <c r="P909" s="211"/>
      <c r="Q909" s="211"/>
      <c r="R909" s="211"/>
      <c r="S909" s="211"/>
      <c r="T909" s="211"/>
      <c r="U909" s="211"/>
      <c r="V909" s="211"/>
      <c r="W909" s="211"/>
      <c r="X909" s="211"/>
      <c r="Y909" s="211"/>
      <c r="Z909" s="211"/>
    </row>
    <row r="910" spans="1:26" ht="15.75" customHeight="1">
      <c r="A910" s="211"/>
      <c r="B910" s="211"/>
      <c r="C910" s="211"/>
      <c r="D910" s="211"/>
      <c r="E910" s="211"/>
      <c r="F910" s="211"/>
      <c r="G910" s="211"/>
      <c r="H910" s="211"/>
      <c r="I910" s="211"/>
      <c r="J910" s="211"/>
      <c r="K910" s="211"/>
      <c r="L910" s="211"/>
      <c r="M910" s="211"/>
      <c r="N910" s="211"/>
      <c r="O910" s="211"/>
      <c r="P910" s="211"/>
      <c r="Q910" s="211"/>
      <c r="R910" s="211"/>
      <c r="S910" s="211"/>
      <c r="T910" s="211"/>
      <c r="U910" s="211"/>
      <c r="V910" s="211"/>
      <c r="W910" s="211"/>
      <c r="X910" s="211"/>
      <c r="Y910" s="211"/>
      <c r="Z910" s="211"/>
    </row>
    <row r="911" spans="1:26" ht="15.75" customHeight="1">
      <c r="A911" s="211"/>
      <c r="B911" s="211"/>
      <c r="C911" s="211"/>
      <c r="D911" s="211"/>
      <c r="E911" s="211"/>
      <c r="F911" s="211"/>
      <c r="G911" s="211"/>
      <c r="H911" s="211"/>
      <c r="I911" s="211"/>
      <c r="J911" s="211"/>
      <c r="K911" s="211"/>
      <c r="L911" s="211"/>
      <c r="M911" s="211"/>
      <c r="N911" s="211"/>
      <c r="O911" s="211"/>
      <c r="P911" s="211"/>
      <c r="Q911" s="211"/>
      <c r="R911" s="211"/>
      <c r="S911" s="211"/>
      <c r="T911" s="211"/>
      <c r="U911" s="211"/>
      <c r="V911" s="211"/>
      <c r="W911" s="211"/>
      <c r="X911" s="211"/>
      <c r="Y911" s="211"/>
      <c r="Z911" s="211"/>
    </row>
    <row r="912" spans="1:26" ht="15.75" customHeight="1">
      <c r="A912" s="211"/>
      <c r="B912" s="211"/>
      <c r="C912" s="211"/>
      <c r="D912" s="211"/>
      <c r="E912" s="211"/>
      <c r="F912" s="211"/>
      <c r="G912" s="211"/>
      <c r="H912" s="211"/>
      <c r="I912" s="211"/>
      <c r="J912" s="211"/>
      <c r="K912" s="211"/>
      <c r="L912" s="211"/>
      <c r="M912" s="211"/>
      <c r="N912" s="211"/>
      <c r="O912" s="211"/>
      <c r="P912" s="211"/>
      <c r="Q912" s="211"/>
      <c r="R912" s="211"/>
      <c r="S912" s="211"/>
      <c r="T912" s="211"/>
      <c r="U912" s="211"/>
      <c r="V912" s="211"/>
      <c r="W912" s="211"/>
      <c r="X912" s="211"/>
      <c r="Y912" s="211"/>
      <c r="Z912" s="211"/>
    </row>
    <row r="913" spans="1:26" ht="15.75" customHeight="1">
      <c r="A913" s="211"/>
      <c r="B913" s="211"/>
      <c r="C913" s="211"/>
      <c r="D913" s="211"/>
      <c r="E913" s="211"/>
      <c r="F913" s="211"/>
      <c r="G913" s="211"/>
      <c r="H913" s="211"/>
      <c r="I913" s="211"/>
      <c r="J913" s="211"/>
      <c r="K913" s="211"/>
      <c r="L913" s="211"/>
      <c r="M913" s="211"/>
      <c r="N913" s="211"/>
      <c r="O913" s="211"/>
      <c r="P913" s="211"/>
      <c r="Q913" s="211"/>
      <c r="R913" s="211"/>
      <c r="S913" s="211"/>
      <c r="T913" s="211"/>
      <c r="U913" s="211"/>
      <c r="V913" s="211"/>
      <c r="W913" s="211"/>
      <c r="X913" s="211"/>
      <c r="Y913" s="211"/>
      <c r="Z913" s="211"/>
    </row>
    <row r="914" spans="1:26" ht="15.75" customHeight="1">
      <c r="A914" s="211"/>
      <c r="B914" s="211"/>
      <c r="C914" s="211"/>
      <c r="D914" s="211"/>
      <c r="E914" s="211"/>
      <c r="F914" s="211"/>
      <c r="G914" s="211"/>
      <c r="H914" s="211"/>
      <c r="I914" s="211"/>
      <c r="J914" s="211"/>
      <c r="K914" s="211"/>
      <c r="L914" s="211"/>
      <c r="M914" s="211"/>
      <c r="N914" s="211"/>
      <c r="O914" s="211"/>
      <c r="P914" s="211"/>
      <c r="Q914" s="211"/>
      <c r="R914" s="211"/>
      <c r="S914" s="211"/>
      <c r="T914" s="211"/>
      <c r="U914" s="211"/>
      <c r="V914" s="211"/>
      <c r="W914" s="211"/>
      <c r="X914" s="211"/>
      <c r="Y914" s="211"/>
      <c r="Z914" s="211"/>
    </row>
    <row r="915" spans="1:26" ht="15.75" customHeight="1">
      <c r="A915" s="211"/>
      <c r="B915" s="211"/>
      <c r="C915" s="211"/>
      <c r="D915" s="211"/>
      <c r="E915" s="211"/>
      <c r="F915" s="211"/>
      <c r="G915" s="211"/>
      <c r="H915" s="211"/>
      <c r="I915" s="211"/>
      <c r="J915" s="211"/>
      <c r="K915" s="211"/>
      <c r="L915" s="211"/>
      <c r="M915" s="211"/>
      <c r="N915" s="211"/>
      <c r="O915" s="211"/>
      <c r="P915" s="211"/>
      <c r="Q915" s="211"/>
      <c r="R915" s="211"/>
      <c r="S915" s="211"/>
      <c r="T915" s="211"/>
      <c r="U915" s="211"/>
      <c r="V915" s="211"/>
      <c r="W915" s="211"/>
      <c r="X915" s="211"/>
      <c r="Y915" s="211"/>
      <c r="Z915" s="211"/>
    </row>
    <row r="916" spans="1:26" ht="15.75" customHeight="1">
      <c r="A916" s="211"/>
      <c r="B916" s="211"/>
      <c r="C916" s="211"/>
      <c r="D916" s="211"/>
      <c r="E916" s="211"/>
      <c r="F916" s="211"/>
      <c r="G916" s="211"/>
      <c r="H916" s="211"/>
      <c r="I916" s="211"/>
      <c r="J916" s="211"/>
      <c r="K916" s="211"/>
      <c r="L916" s="211"/>
      <c r="M916" s="211"/>
      <c r="N916" s="211"/>
      <c r="O916" s="211"/>
      <c r="P916" s="211"/>
      <c r="Q916" s="211"/>
      <c r="R916" s="211"/>
      <c r="S916" s="211"/>
      <c r="T916" s="211"/>
      <c r="U916" s="211"/>
      <c r="V916" s="211"/>
      <c r="W916" s="211"/>
      <c r="X916" s="211"/>
      <c r="Y916" s="211"/>
      <c r="Z916" s="211"/>
    </row>
    <row r="917" spans="1:26" ht="15.75" customHeight="1">
      <c r="A917" s="211"/>
      <c r="B917" s="211"/>
      <c r="C917" s="211"/>
      <c r="D917" s="211"/>
      <c r="E917" s="211"/>
      <c r="F917" s="211"/>
      <c r="G917" s="211"/>
      <c r="H917" s="211"/>
      <c r="I917" s="211"/>
      <c r="J917" s="211"/>
      <c r="K917" s="211"/>
      <c r="L917" s="211"/>
      <c r="M917" s="211"/>
      <c r="N917" s="211"/>
      <c r="O917" s="211"/>
      <c r="P917" s="211"/>
      <c r="Q917" s="211"/>
      <c r="R917" s="211"/>
      <c r="S917" s="211"/>
      <c r="T917" s="211"/>
      <c r="U917" s="211"/>
      <c r="V917" s="211"/>
      <c r="W917" s="211"/>
      <c r="X917" s="211"/>
      <c r="Y917" s="211"/>
      <c r="Z917" s="211"/>
    </row>
    <row r="918" spans="1:26" ht="15.75" customHeight="1">
      <c r="A918" s="211"/>
      <c r="B918" s="211"/>
      <c r="C918" s="211"/>
      <c r="D918" s="211"/>
      <c r="E918" s="211"/>
      <c r="F918" s="211"/>
      <c r="G918" s="211"/>
      <c r="H918" s="211"/>
      <c r="I918" s="211"/>
      <c r="J918" s="211"/>
      <c r="K918" s="211"/>
      <c r="L918" s="211"/>
      <c r="M918" s="211"/>
      <c r="N918" s="211"/>
      <c r="O918" s="211"/>
      <c r="P918" s="211"/>
      <c r="Q918" s="211"/>
      <c r="R918" s="211"/>
      <c r="S918" s="211"/>
      <c r="T918" s="211"/>
      <c r="U918" s="211"/>
      <c r="V918" s="211"/>
      <c r="W918" s="211"/>
      <c r="X918" s="211"/>
      <c r="Y918" s="211"/>
      <c r="Z918" s="211"/>
    </row>
    <row r="919" spans="1:26" ht="15.75" customHeight="1">
      <c r="A919" s="211"/>
      <c r="B919" s="211"/>
      <c r="C919" s="211"/>
      <c r="D919" s="211"/>
      <c r="E919" s="211"/>
      <c r="F919" s="211"/>
      <c r="G919" s="211"/>
      <c r="H919" s="211"/>
      <c r="I919" s="211"/>
      <c r="J919" s="211"/>
      <c r="K919" s="211"/>
      <c r="L919" s="211"/>
      <c r="M919" s="211"/>
      <c r="N919" s="211"/>
      <c r="O919" s="211"/>
      <c r="P919" s="211"/>
      <c r="Q919" s="211"/>
      <c r="R919" s="211"/>
      <c r="S919" s="211"/>
      <c r="T919" s="211"/>
      <c r="U919" s="211"/>
      <c r="V919" s="211"/>
      <c r="W919" s="211"/>
      <c r="X919" s="211"/>
      <c r="Y919" s="211"/>
      <c r="Z919" s="211"/>
    </row>
    <row r="920" spans="1:26" ht="15.75" customHeight="1">
      <c r="A920" s="211"/>
      <c r="B920" s="211"/>
      <c r="C920" s="211"/>
      <c r="D920" s="211"/>
      <c r="E920" s="211"/>
      <c r="F920" s="211"/>
      <c r="G920" s="211"/>
      <c r="H920" s="211"/>
      <c r="I920" s="211"/>
      <c r="J920" s="211"/>
      <c r="K920" s="211"/>
      <c r="L920" s="211"/>
      <c r="M920" s="211"/>
      <c r="N920" s="211"/>
      <c r="O920" s="211"/>
      <c r="P920" s="211"/>
      <c r="Q920" s="211"/>
      <c r="R920" s="211"/>
      <c r="S920" s="211"/>
      <c r="T920" s="211"/>
      <c r="U920" s="211"/>
      <c r="V920" s="211"/>
      <c r="W920" s="211"/>
      <c r="X920" s="211"/>
      <c r="Y920" s="211"/>
      <c r="Z920" s="211"/>
    </row>
    <row r="921" spans="1:26" ht="15.75" customHeight="1">
      <c r="A921" s="211"/>
      <c r="B921" s="211"/>
      <c r="C921" s="211"/>
      <c r="D921" s="211"/>
      <c r="E921" s="211"/>
      <c r="F921" s="211"/>
      <c r="G921" s="211"/>
      <c r="H921" s="211"/>
      <c r="I921" s="211"/>
      <c r="J921" s="211"/>
      <c r="K921" s="211"/>
      <c r="L921" s="211"/>
      <c r="M921" s="211"/>
      <c r="N921" s="211"/>
      <c r="O921" s="211"/>
      <c r="P921" s="211"/>
      <c r="Q921" s="211"/>
      <c r="R921" s="211"/>
      <c r="S921" s="211"/>
      <c r="T921" s="211"/>
      <c r="U921" s="211"/>
      <c r="V921" s="211"/>
      <c r="W921" s="211"/>
      <c r="X921" s="211"/>
      <c r="Y921" s="211"/>
      <c r="Z921" s="211"/>
    </row>
    <row r="922" spans="1:26" ht="15.75" customHeight="1">
      <c r="A922" s="211"/>
      <c r="B922" s="211"/>
      <c r="C922" s="211"/>
      <c r="D922" s="211"/>
      <c r="E922" s="211"/>
      <c r="F922" s="211"/>
      <c r="G922" s="211"/>
      <c r="H922" s="211"/>
      <c r="I922" s="211"/>
      <c r="J922" s="211"/>
      <c r="K922" s="211"/>
      <c r="L922" s="211"/>
      <c r="M922" s="211"/>
      <c r="N922" s="211"/>
      <c r="O922" s="211"/>
      <c r="P922" s="211"/>
      <c r="Q922" s="211"/>
      <c r="R922" s="211"/>
      <c r="S922" s="211"/>
      <c r="T922" s="211"/>
      <c r="U922" s="211"/>
      <c r="V922" s="211"/>
      <c r="W922" s="211"/>
      <c r="X922" s="211"/>
      <c r="Y922" s="211"/>
      <c r="Z922" s="211"/>
    </row>
    <row r="923" spans="1:26" ht="15.75" customHeight="1">
      <c r="A923" s="211"/>
      <c r="B923" s="211"/>
      <c r="C923" s="211"/>
      <c r="D923" s="211"/>
      <c r="E923" s="211"/>
      <c r="F923" s="211"/>
      <c r="G923" s="211"/>
      <c r="H923" s="211"/>
      <c r="I923" s="211"/>
      <c r="J923" s="211"/>
      <c r="K923" s="211"/>
      <c r="L923" s="211"/>
      <c r="M923" s="211"/>
      <c r="N923" s="211"/>
      <c r="O923" s="211"/>
      <c r="P923" s="211"/>
      <c r="Q923" s="211"/>
      <c r="R923" s="211"/>
      <c r="S923" s="211"/>
      <c r="T923" s="211"/>
      <c r="U923" s="211"/>
      <c r="V923" s="211"/>
      <c r="W923" s="211"/>
      <c r="X923" s="211"/>
      <c r="Y923" s="211"/>
      <c r="Z923" s="211"/>
    </row>
    <row r="924" spans="1:26" ht="15.75" customHeight="1">
      <c r="A924" s="211"/>
      <c r="B924" s="211"/>
      <c r="C924" s="211"/>
      <c r="D924" s="211"/>
      <c r="E924" s="211"/>
      <c r="F924" s="211"/>
      <c r="G924" s="211"/>
      <c r="H924" s="211"/>
      <c r="I924" s="211"/>
      <c r="J924" s="211"/>
      <c r="K924" s="211"/>
      <c r="L924" s="211"/>
      <c r="M924" s="211"/>
      <c r="N924" s="211"/>
      <c r="O924" s="211"/>
      <c r="P924" s="211"/>
      <c r="Q924" s="211"/>
      <c r="R924" s="211"/>
      <c r="S924" s="211"/>
      <c r="T924" s="211"/>
      <c r="U924" s="211"/>
      <c r="V924" s="211"/>
      <c r="W924" s="211"/>
      <c r="X924" s="211"/>
      <c r="Y924" s="211"/>
      <c r="Z924" s="211"/>
    </row>
    <row r="925" spans="1:26" ht="15.75" customHeight="1">
      <c r="A925" s="211"/>
      <c r="B925" s="211"/>
      <c r="C925" s="211"/>
      <c r="D925" s="211"/>
      <c r="E925" s="211"/>
      <c r="F925" s="211"/>
      <c r="G925" s="211"/>
      <c r="H925" s="211"/>
      <c r="I925" s="211"/>
      <c r="J925" s="211"/>
      <c r="K925" s="211"/>
      <c r="L925" s="211"/>
      <c r="M925" s="211"/>
      <c r="N925" s="211"/>
      <c r="O925" s="211"/>
      <c r="P925" s="211"/>
      <c r="Q925" s="211"/>
      <c r="R925" s="211"/>
      <c r="S925" s="211"/>
      <c r="T925" s="211"/>
      <c r="U925" s="211"/>
      <c r="V925" s="211"/>
      <c r="W925" s="211"/>
      <c r="X925" s="211"/>
      <c r="Y925" s="211"/>
      <c r="Z925" s="211"/>
    </row>
    <row r="926" spans="1:26" ht="15.75" customHeight="1">
      <c r="A926" s="211"/>
      <c r="B926" s="211"/>
      <c r="C926" s="211"/>
      <c r="D926" s="211"/>
      <c r="E926" s="211"/>
      <c r="F926" s="211"/>
      <c r="G926" s="211"/>
      <c r="H926" s="211"/>
      <c r="I926" s="211"/>
      <c r="J926" s="211"/>
      <c r="K926" s="211"/>
      <c r="L926" s="211"/>
      <c r="M926" s="211"/>
      <c r="N926" s="211"/>
      <c r="O926" s="211"/>
      <c r="P926" s="211"/>
      <c r="Q926" s="211"/>
      <c r="R926" s="211"/>
      <c r="S926" s="211"/>
      <c r="T926" s="211"/>
      <c r="U926" s="211"/>
      <c r="V926" s="211"/>
      <c r="W926" s="211"/>
      <c r="X926" s="211"/>
      <c r="Y926" s="211"/>
      <c r="Z926" s="211"/>
    </row>
    <row r="927" spans="1:26" ht="15.75" customHeight="1">
      <c r="A927" s="211"/>
      <c r="B927" s="211"/>
      <c r="C927" s="211"/>
      <c r="D927" s="211"/>
      <c r="E927" s="211"/>
      <c r="F927" s="211"/>
      <c r="G927" s="211"/>
      <c r="H927" s="211"/>
      <c r="I927" s="211"/>
      <c r="J927" s="211"/>
      <c r="K927" s="211"/>
      <c r="L927" s="211"/>
      <c r="M927" s="211"/>
      <c r="N927" s="211"/>
      <c r="O927" s="211"/>
      <c r="P927" s="211"/>
      <c r="Q927" s="211"/>
      <c r="R927" s="211"/>
      <c r="S927" s="211"/>
      <c r="T927" s="211"/>
      <c r="U927" s="211"/>
      <c r="V927" s="211"/>
      <c r="W927" s="211"/>
      <c r="X927" s="211"/>
      <c r="Y927" s="211"/>
      <c r="Z927" s="211"/>
    </row>
    <row r="928" spans="1:26" ht="15.75" customHeight="1">
      <c r="A928" s="211"/>
      <c r="B928" s="211"/>
      <c r="C928" s="211"/>
      <c r="D928" s="211"/>
      <c r="E928" s="211"/>
      <c r="F928" s="211"/>
      <c r="G928" s="211"/>
      <c r="H928" s="211"/>
      <c r="I928" s="211"/>
      <c r="J928" s="211"/>
      <c r="K928" s="211"/>
      <c r="L928" s="211"/>
      <c r="M928" s="211"/>
      <c r="N928" s="211"/>
      <c r="O928" s="211"/>
      <c r="P928" s="211"/>
      <c r="Q928" s="211"/>
      <c r="R928" s="211"/>
      <c r="S928" s="211"/>
      <c r="T928" s="211"/>
      <c r="U928" s="211"/>
      <c r="V928" s="211"/>
      <c r="W928" s="211"/>
      <c r="X928" s="211"/>
      <c r="Y928" s="211"/>
      <c r="Z928" s="211"/>
    </row>
    <row r="929" spans="1:26" ht="15.75" customHeight="1">
      <c r="A929" s="211"/>
      <c r="B929" s="211"/>
      <c r="C929" s="211"/>
      <c r="D929" s="211"/>
      <c r="E929" s="211"/>
      <c r="F929" s="211"/>
      <c r="G929" s="211"/>
      <c r="H929" s="211"/>
      <c r="I929" s="211"/>
      <c r="J929" s="211"/>
      <c r="K929" s="211"/>
      <c r="L929" s="211"/>
      <c r="M929" s="211"/>
      <c r="N929" s="211"/>
      <c r="O929" s="211"/>
      <c r="P929" s="211"/>
      <c r="Q929" s="211"/>
      <c r="R929" s="211"/>
      <c r="S929" s="211"/>
      <c r="T929" s="211"/>
      <c r="U929" s="211"/>
      <c r="V929" s="211"/>
      <c r="W929" s="211"/>
      <c r="X929" s="211"/>
      <c r="Y929" s="211"/>
      <c r="Z929" s="211"/>
    </row>
    <row r="930" spans="1:26" ht="15.75" customHeight="1">
      <c r="A930" s="211"/>
      <c r="B930" s="211"/>
      <c r="C930" s="211"/>
      <c r="D930" s="211"/>
      <c r="E930" s="211"/>
      <c r="F930" s="211"/>
      <c r="G930" s="211"/>
      <c r="H930" s="211"/>
      <c r="I930" s="211"/>
      <c r="J930" s="211"/>
      <c r="K930" s="211"/>
      <c r="L930" s="211"/>
      <c r="M930" s="211"/>
      <c r="N930" s="211"/>
      <c r="O930" s="211"/>
      <c r="P930" s="211"/>
      <c r="Q930" s="211"/>
      <c r="R930" s="211"/>
      <c r="S930" s="211"/>
      <c r="T930" s="211"/>
      <c r="U930" s="211"/>
      <c r="V930" s="211"/>
      <c r="W930" s="211"/>
      <c r="X930" s="211"/>
      <c r="Y930" s="211"/>
      <c r="Z930" s="211"/>
    </row>
    <row r="931" spans="1:26" ht="15.75" customHeight="1">
      <c r="A931" s="211"/>
      <c r="B931" s="211"/>
      <c r="C931" s="211"/>
      <c r="D931" s="211"/>
      <c r="E931" s="211"/>
      <c r="F931" s="211"/>
      <c r="G931" s="211"/>
      <c r="H931" s="211"/>
      <c r="I931" s="211"/>
      <c r="J931" s="211"/>
      <c r="K931" s="211"/>
      <c r="L931" s="211"/>
      <c r="M931" s="211"/>
      <c r="N931" s="211"/>
      <c r="O931" s="211"/>
      <c r="P931" s="211"/>
      <c r="Q931" s="211"/>
      <c r="R931" s="211"/>
      <c r="S931" s="211"/>
      <c r="T931" s="211"/>
      <c r="U931" s="211"/>
      <c r="V931" s="211"/>
      <c r="W931" s="211"/>
      <c r="X931" s="211"/>
      <c r="Y931" s="211"/>
      <c r="Z931" s="211"/>
    </row>
    <row r="932" spans="1:26" ht="15.75" customHeight="1">
      <c r="A932" s="211"/>
      <c r="B932" s="211"/>
      <c r="C932" s="211"/>
      <c r="D932" s="211"/>
      <c r="E932" s="211"/>
      <c r="F932" s="211"/>
      <c r="G932" s="211"/>
      <c r="H932" s="211"/>
      <c r="I932" s="211"/>
      <c r="J932" s="211"/>
      <c r="K932" s="211"/>
      <c r="L932" s="211"/>
      <c r="M932" s="211"/>
      <c r="N932" s="211"/>
      <c r="O932" s="211"/>
      <c r="P932" s="211"/>
      <c r="Q932" s="211"/>
      <c r="R932" s="211"/>
      <c r="S932" s="211"/>
      <c r="T932" s="211"/>
      <c r="U932" s="211"/>
      <c r="V932" s="211"/>
      <c r="W932" s="211"/>
      <c r="X932" s="211"/>
      <c r="Y932" s="211"/>
      <c r="Z932" s="211"/>
    </row>
    <row r="933" spans="1:26" ht="15.75" customHeight="1">
      <c r="A933" s="211"/>
      <c r="B933" s="211"/>
      <c r="C933" s="211"/>
      <c r="D933" s="211"/>
      <c r="E933" s="211"/>
      <c r="F933" s="211"/>
      <c r="G933" s="211"/>
      <c r="H933" s="211"/>
      <c r="I933" s="211"/>
      <c r="J933" s="211"/>
      <c r="K933" s="211"/>
      <c r="L933" s="211"/>
      <c r="M933" s="211"/>
      <c r="N933" s="211"/>
      <c r="O933" s="211"/>
      <c r="P933" s="211"/>
      <c r="Q933" s="211"/>
      <c r="R933" s="211"/>
      <c r="S933" s="211"/>
      <c r="T933" s="211"/>
      <c r="U933" s="211"/>
      <c r="V933" s="211"/>
      <c r="W933" s="211"/>
      <c r="X933" s="211"/>
      <c r="Y933" s="211"/>
      <c r="Z933" s="211"/>
    </row>
    <row r="934" spans="1:26" ht="15.75" customHeight="1">
      <c r="A934" s="211"/>
      <c r="B934" s="211"/>
      <c r="C934" s="211"/>
      <c r="D934" s="211"/>
      <c r="E934" s="211"/>
      <c r="F934" s="211"/>
      <c r="G934" s="211"/>
      <c r="H934" s="211"/>
      <c r="I934" s="211"/>
      <c r="J934" s="211"/>
      <c r="K934" s="211"/>
      <c r="L934" s="211"/>
      <c r="M934" s="211"/>
      <c r="N934" s="211"/>
      <c r="O934" s="211"/>
      <c r="P934" s="211"/>
      <c r="Q934" s="211"/>
      <c r="R934" s="211"/>
      <c r="S934" s="211"/>
      <c r="T934" s="211"/>
      <c r="U934" s="211"/>
      <c r="V934" s="211"/>
      <c r="W934" s="211"/>
      <c r="X934" s="211"/>
      <c r="Y934" s="211"/>
      <c r="Z934" s="211"/>
    </row>
    <row r="935" spans="1:26" ht="15.75" customHeight="1">
      <c r="A935" s="211"/>
      <c r="B935" s="211"/>
      <c r="C935" s="211"/>
      <c r="D935" s="211"/>
      <c r="E935" s="211"/>
      <c r="F935" s="211"/>
      <c r="G935" s="211"/>
      <c r="H935" s="211"/>
      <c r="I935" s="211"/>
      <c r="J935" s="211"/>
      <c r="K935" s="211"/>
      <c r="L935" s="211"/>
      <c r="M935" s="211"/>
      <c r="N935" s="211"/>
      <c r="O935" s="211"/>
      <c r="P935" s="211"/>
      <c r="Q935" s="211"/>
      <c r="R935" s="211"/>
      <c r="S935" s="211"/>
      <c r="T935" s="211"/>
      <c r="U935" s="211"/>
      <c r="V935" s="211"/>
      <c r="W935" s="211"/>
      <c r="X935" s="211"/>
      <c r="Y935" s="211"/>
      <c r="Z935" s="211"/>
    </row>
    <row r="936" spans="1:26" ht="15.75" customHeight="1">
      <c r="A936" s="211"/>
      <c r="B936" s="211"/>
      <c r="C936" s="211"/>
      <c r="D936" s="211"/>
      <c r="E936" s="211"/>
      <c r="F936" s="211"/>
      <c r="G936" s="211"/>
      <c r="H936" s="211"/>
      <c r="I936" s="211"/>
      <c r="J936" s="211"/>
      <c r="K936" s="211"/>
      <c r="L936" s="211"/>
      <c r="M936" s="211"/>
      <c r="N936" s="211"/>
      <c r="O936" s="211"/>
      <c r="P936" s="211"/>
      <c r="Q936" s="211"/>
      <c r="R936" s="211"/>
      <c r="S936" s="211"/>
      <c r="T936" s="211"/>
      <c r="U936" s="211"/>
      <c r="V936" s="211"/>
      <c r="W936" s="211"/>
      <c r="X936" s="211"/>
      <c r="Y936" s="211"/>
      <c r="Z936" s="211"/>
    </row>
    <row r="937" spans="1:26" ht="15.75" customHeight="1">
      <c r="A937" s="211"/>
      <c r="B937" s="211"/>
      <c r="C937" s="211"/>
      <c r="D937" s="211"/>
      <c r="E937" s="211"/>
      <c r="F937" s="211"/>
      <c r="G937" s="211"/>
      <c r="H937" s="211"/>
      <c r="I937" s="211"/>
      <c r="J937" s="211"/>
      <c r="K937" s="211"/>
      <c r="L937" s="211"/>
      <c r="M937" s="211"/>
      <c r="N937" s="211"/>
      <c r="O937" s="211"/>
      <c r="P937" s="211"/>
      <c r="Q937" s="211"/>
      <c r="R937" s="211"/>
      <c r="S937" s="211"/>
      <c r="T937" s="211"/>
      <c r="U937" s="211"/>
      <c r="V937" s="211"/>
      <c r="W937" s="211"/>
      <c r="X937" s="211"/>
      <c r="Y937" s="211"/>
      <c r="Z937" s="211"/>
    </row>
    <row r="938" spans="1:26" ht="15.75" customHeight="1">
      <c r="A938" s="211"/>
      <c r="B938" s="211"/>
      <c r="C938" s="211"/>
      <c r="D938" s="211"/>
      <c r="E938" s="211"/>
      <c r="F938" s="211"/>
      <c r="G938" s="211"/>
      <c r="H938" s="211"/>
      <c r="I938" s="211"/>
      <c r="J938" s="211"/>
      <c r="K938" s="211"/>
      <c r="L938" s="211"/>
      <c r="M938" s="211"/>
      <c r="N938" s="211"/>
      <c r="O938" s="211"/>
      <c r="P938" s="211"/>
      <c r="Q938" s="211"/>
      <c r="R938" s="211"/>
      <c r="S938" s="211"/>
      <c r="T938" s="211"/>
      <c r="U938" s="211"/>
      <c r="V938" s="211"/>
      <c r="W938" s="211"/>
      <c r="X938" s="211"/>
      <c r="Y938" s="211"/>
      <c r="Z938" s="211"/>
    </row>
    <row r="939" spans="1:26" ht="15.75" customHeight="1">
      <c r="A939" s="211"/>
      <c r="B939" s="211"/>
      <c r="C939" s="211"/>
      <c r="D939" s="211"/>
      <c r="E939" s="211"/>
      <c r="F939" s="211"/>
      <c r="G939" s="211"/>
      <c r="H939" s="211"/>
      <c r="I939" s="211"/>
      <c r="J939" s="211"/>
      <c r="K939" s="211"/>
      <c r="L939" s="211"/>
      <c r="M939" s="211"/>
      <c r="N939" s="211"/>
      <c r="O939" s="211"/>
      <c r="P939" s="211"/>
      <c r="Q939" s="211"/>
      <c r="R939" s="211"/>
      <c r="S939" s="211"/>
      <c r="T939" s="211"/>
      <c r="U939" s="211"/>
      <c r="V939" s="211"/>
      <c r="W939" s="211"/>
      <c r="X939" s="211"/>
      <c r="Y939" s="211"/>
      <c r="Z939" s="211"/>
    </row>
    <row r="940" spans="1:26" ht="15.75" customHeight="1">
      <c r="A940" s="211"/>
      <c r="B940" s="211"/>
      <c r="C940" s="211"/>
      <c r="D940" s="211"/>
      <c r="E940" s="211"/>
      <c r="F940" s="211"/>
      <c r="G940" s="211"/>
      <c r="H940" s="211"/>
      <c r="I940" s="211"/>
      <c r="J940" s="211"/>
      <c r="K940" s="211"/>
      <c r="L940" s="211"/>
      <c r="M940" s="211"/>
      <c r="N940" s="211"/>
      <c r="O940" s="211"/>
      <c r="P940" s="211"/>
      <c r="Q940" s="211"/>
      <c r="R940" s="211"/>
      <c r="S940" s="211"/>
      <c r="T940" s="211"/>
      <c r="U940" s="211"/>
      <c r="V940" s="211"/>
      <c r="W940" s="211"/>
      <c r="X940" s="211"/>
      <c r="Y940" s="211"/>
      <c r="Z940" s="211"/>
    </row>
    <row r="941" spans="1:26" ht="15.75" customHeight="1">
      <c r="A941" s="211"/>
      <c r="B941" s="211"/>
      <c r="C941" s="211"/>
      <c r="D941" s="211"/>
      <c r="E941" s="211"/>
      <c r="F941" s="211"/>
      <c r="G941" s="211"/>
      <c r="H941" s="211"/>
      <c r="I941" s="211"/>
      <c r="J941" s="211"/>
      <c r="K941" s="211"/>
      <c r="L941" s="211"/>
      <c r="M941" s="211"/>
      <c r="N941" s="211"/>
      <c r="O941" s="211"/>
      <c r="P941" s="211"/>
      <c r="Q941" s="211"/>
      <c r="R941" s="211"/>
      <c r="S941" s="211"/>
      <c r="T941" s="211"/>
      <c r="U941" s="211"/>
      <c r="V941" s="211"/>
      <c r="W941" s="211"/>
      <c r="X941" s="211"/>
      <c r="Y941" s="211"/>
      <c r="Z941" s="211"/>
    </row>
    <row r="942" spans="1:26" ht="15.75" customHeight="1">
      <c r="A942" s="211"/>
      <c r="B942" s="211"/>
      <c r="C942" s="211"/>
      <c r="D942" s="211"/>
      <c r="E942" s="211"/>
      <c r="F942" s="211"/>
      <c r="G942" s="211"/>
      <c r="H942" s="211"/>
      <c r="I942" s="211"/>
      <c r="J942" s="211"/>
      <c r="K942" s="211"/>
      <c r="L942" s="211"/>
      <c r="M942" s="211"/>
      <c r="N942" s="211"/>
      <c r="O942" s="211"/>
      <c r="P942" s="211"/>
      <c r="Q942" s="211"/>
      <c r="R942" s="211"/>
      <c r="S942" s="211"/>
      <c r="T942" s="211"/>
      <c r="U942" s="211"/>
      <c r="V942" s="211"/>
      <c r="W942" s="211"/>
      <c r="X942" s="211"/>
      <c r="Y942" s="211"/>
      <c r="Z942" s="211"/>
    </row>
    <row r="943" spans="1:26" ht="15.75" customHeight="1">
      <c r="A943" s="211"/>
      <c r="B943" s="211"/>
      <c r="C943" s="211"/>
      <c r="D943" s="211"/>
      <c r="E943" s="211"/>
      <c r="F943" s="211"/>
      <c r="G943" s="211"/>
      <c r="H943" s="211"/>
      <c r="I943" s="211"/>
      <c r="J943" s="211"/>
      <c r="K943" s="211"/>
      <c r="L943" s="211"/>
      <c r="M943" s="211"/>
      <c r="N943" s="211"/>
      <c r="O943" s="211"/>
      <c r="P943" s="211"/>
      <c r="Q943" s="211"/>
      <c r="R943" s="211"/>
      <c r="S943" s="211"/>
      <c r="T943" s="211"/>
      <c r="U943" s="211"/>
      <c r="V943" s="211"/>
      <c r="W943" s="211"/>
      <c r="X943" s="211"/>
      <c r="Y943" s="211"/>
      <c r="Z943" s="211"/>
    </row>
    <row r="944" spans="1:26" ht="15.75" customHeight="1">
      <c r="A944" s="211"/>
      <c r="B944" s="211"/>
      <c r="C944" s="211"/>
      <c r="D944" s="211"/>
      <c r="E944" s="211"/>
      <c r="F944" s="211"/>
      <c r="G944" s="211"/>
      <c r="H944" s="211"/>
      <c r="I944" s="211"/>
      <c r="J944" s="211"/>
      <c r="K944" s="211"/>
      <c r="L944" s="211"/>
      <c r="M944" s="211"/>
      <c r="N944" s="211"/>
      <c r="O944" s="211"/>
      <c r="P944" s="211"/>
      <c r="Q944" s="211"/>
      <c r="R944" s="211"/>
      <c r="S944" s="211"/>
      <c r="T944" s="211"/>
      <c r="U944" s="211"/>
      <c r="V944" s="211"/>
      <c r="W944" s="211"/>
      <c r="X944" s="211"/>
      <c r="Y944" s="211"/>
      <c r="Z944" s="211"/>
    </row>
    <row r="945" spans="1:26" ht="15.75" customHeight="1">
      <c r="A945" s="211"/>
      <c r="B945" s="211"/>
      <c r="C945" s="211"/>
      <c r="D945" s="211"/>
      <c r="E945" s="211"/>
      <c r="F945" s="211"/>
      <c r="G945" s="211"/>
      <c r="H945" s="211"/>
      <c r="I945" s="211"/>
      <c r="J945" s="211"/>
      <c r="K945" s="211"/>
      <c r="L945" s="211"/>
      <c r="M945" s="211"/>
      <c r="N945" s="211"/>
      <c r="O945" s="211"/>
      <c r="P945" s="211"/>
      <c r="Q945" s="211"/>
      <c r="R945" s="211"/>
      <c r="S945" s="211"/>
      <c r="T945" s="211"/>
      <c r="U945" s="211"/>
      <c r="V945" s="211"/>
      <c r="W945" s="211"/>
      <c r="X945" s="211"/>
      <c r="Y945" s="211"/>
      <c r="Z945" s="211"/>
    </row>
    <row r="946" spans="1:26" ht="15.75" customHeight="1">
      <c r="A946" s="211"/>
      <c r="B946" s="211"/>
      <c r="C946" s="211"/>
      <c r="D946" s="211"/>
      <c r="E946" s="211"/>
      <c r="F946" s="211"/>
      <c r="G946" s="211"/>
      <c r="H946" s="211"/>
      <c r="I946" s="211"/>
      <c r="J946" s="211"/>
      <c r="K946" s="211"/>
      <c r="L946" s="211"/>
      <c r="M946" s="211"/>
      <c r="N946" s="211"/>
      <c r="O946" s="211"/>
      <c r="P946" s="211"/>
      <c r="Q946" s="211"/>
      <c r="R946" s="211"/>
      <c r="S946" s="211"/>
      <c r="T946" s="211"/>
      <c r="U946" s="211"/>
      <c r="V946" s="211"/>
      <c r="W946" s="211"/>
      <c r="X946" s="211"/>
      <c r="Y946" s="211"/>
      <c r="Z946" s="211"/>
    </row>
    <row r="947" spans="1:26" ht="15.75" customHeight="1">
      <c r="A947" s="211"/>
      <c r="B947" s="211"/>
      <c r="C947" s="211"/>
      <c r="D947" s="211"/>
      <c r="E947" s="211"/>
      <c r="F947" s="211"/>
      <c r="G947" s="211"/>
      <c r="H947" s="211"/>
      <c r="I947" s="211"/>
      <c r="J947" s="211"/>
      <c r="K947" s="211"/>
      <c r="L947" s="211"/>
      <c r="M947" s="211"/>
      <c r="N947" s="211"/>
      <c r="O947" s="211"/>
      <c r="P947" s="211"/>
      <c r="Q947" s="211"/>
      <c r="R947" s="211"/>
      <c r="S947" s="211"/>
      <c r="T947" s="211"/>
      <c r="U947" s="211"/>
      <c r="V947" s="211"/>
      <c r="W947" s="211"/>
      <c r="X947" s="211"/>
      <c r="Y947" s="211"/>
      <c r="Z947" s="211"/>
    </row>
    <row r="948" spans="1:26" ht="15.75" customHeight="1">
      <c r="A948" s="211"/>
      <c r="B948" s="211"/>
      <c r="C948" s="211"/>
      <c r="D948" s="211"/>
      <c r="E948" s="211"/>
      <c r="F948" s="211"/>
      <c r="G948" s="211"/>
      <c r="H948" s="211"/>
      <c r="I948" s="211"/>
      <c r="J948" s="211"/>
      <c r="K948" s="211"/>
      <c r="L948" s="211"/>
      <c r="M948" s="211"/>
      <c r="N948" s="211"/>
      <c r="O948" s="211"/>
      <c r="P948" s="211"/>
      <c r="Q948" s="211"/>
      <c r="R948" s="211"/>
      <c r="S948" s="211"/>
      <c r="T948" s="211"/>
      <c r="U948" s="211"/>
      <c r="V948" s="211"/>
      <c r="W948" s="211"/>
      <c r="X948" s="211"/>
      <c r="Y948" s="211"/>
      <c r="Z948" s="211"/>
    </row>
    <row r="949" spans="1:26" ht="15.75" customHeight="1">
      <c r="A949" s="211"/>
      <c r="B949" s="211"/>
      <c r="C949" s="211"/>
      <c r="D949" s="211"/>
      <c r="E949" s="211"/>
      <c r="F949" s="211"/>
      <c r="G949" s="211"/>
      <c r="H949" s="211"/>
      <c r="I949" s="211"/>
      <c r="J949" s="211"/>
      <c r="K949" s="211"/>
      <c r="L949" s="211"/>
      <c r="M949" s="211"/>
      <c r="N949" s="211"/>
      <c r="O949" s="211"/>
      <c r="P949" s="211"/>
      <c r="Q949" s="211"/>
      <c r="R949" s="211"/>
      <c r="S949" s="211"/>
      <c r="T949" s="211"/>
      <c r="U949" s="211"/>
      <c r="V949" s="211"/>
      <c r="W949" s="211"/>
      <c r="X949" s="211"/>
      <c r="Y949" s="211"/>
      <c r="Z949" s="211"/>
    </row>
    <row r="950" spans="1:26" ht="15.75" customHeight="1">
      <c r="A950" s="211"/>
      <c r="B950" s="211"/>
      <c r="C950" s="211"/>
      <c r="D950" s="211"/>
      <c r="E950" s="211"/>
      <c r="F950" s="211"/>
      <c r="G950" s="211"/>
      <c r="H950" s="211"/>
      <c r="I950" s="211"/>
      <c r="J950" s="211"/>
      <c r="K950" s="211"/>
      <c r="L950" s="211"/>
      <c r="M950" s="211"/>
      <c r="N950" s="211"/>
      <c r="O950" s="211"/>
      <c r="P950" s="211"/>
      <c r="Q950" s="211"/>
      <c r="R950" s="211"/>
      <c r="S950" s="211"/>
      <c r="T950" s="211"/>
      <c r="U950" s="211"/>
      <c r="V950" s="211"/>
      <c r="W950" s="211"/>
      <c r="X950" s="211"/>
      <c r="Y950" s="211"/>
      <c r="Z950" s="211"/>
    </row>
    <row r="951" spans="1:26" ht="15.75" customHeight="1">
      <c r="A951" s="211"/>
      <c r="B951" s="211"/>
      <c r="C951" s="211"/>
      <c r="D951" s="211"/>
      <c r="E951" s="211"/>
      <c r="F951" s="211"/>
      <c r="G951" s="211"/>
      <c r="H951" s="211"/>
      <c r="I951" s="211"/>
      <c r="J951" s="211"/>
      <c r="K951" s="211"/>
      <c r="L951" s="211"/>
      <c r="M951" s="211"/>
      <c r="N951" s="211"/>
      <c r="O951" s="211"/>
      <c r="P951" s="211"/>
      <c r="Q951" s="211"/>
      <c r="R951" s="211"/>
      <c r="S951" s="211"/>
      <c r="T951" s="211"/>
      <c r="U951" s="211"/>
      <c r="V951" s="211"/>
      <c r="W951" s="211"/>
      <c r="X951" s="211"/>
      <c r="Y951" s="211"/>
      <c r="Z951" s="211"/>
    </row>
    <row r="952" spans="1:26" ht="15.75" customHeight="1">
      <c r="A952" s="211"/>
      <c r="B952" s="211"/>
      <c r="C952" s="211"/>
      <c r="D952" s="211"/>
      <c r="E952" s="211"/>
      <c r="F952" s="211"/>
      <c r="G952" s="211"/>
      <c r="H952" s="211"/>
      <c r="I952" s="211"/>
      <c r="J952" s="211"/>
      <c r="K952" s="211"/>
      <c r="L952" s="211"/>
      <c r="M952" s="211"/>
      <c r="N952" s="211"/>
      <c r="O952" s="211"/>
      <c r="P952" s="211"/>
      <c r="Q952" s="211"/>
      <c r="R952" s="211"/>
      <c r="S952" s="211"/>
      <c r="T952" s="211"/>
      <c r="U952" s="211"/>
      <c r="V952" s="211"/>
      <c r="W952" s="211"/>
      <c r="X952" s="211"/>
      <c r="Y952" s="211"/>
      <c r="Z952" s="211"/>
    </row>
    <row r="953" spans="1:26" ht="15.75" customHeight="1">
      <c r="A953" s="211"/>
      <c r="B953" s="211"/>
      <c r="C953" s="211"/>
      <c r="D953" s="211"/>
      <c r="E953" s="211"/>
      <c r="F953" s="211"/>
      <c r="G953" s="211"/>
      <c r="H953" s="211"/>
      <c r="I953" s="211"/>
      <c r="J953" s="211"/>
      <c r="K953" s="211"/>
      <c r="L953" s="211"/>
      <c r="M953" s="211"/>
      <c r="N953" s="211"/>
      <c r="O953" s="211"/>
      <c r="P953" s="211"/>
      <c r="Q953" s="211"/>
      <c r="R953" s="211"/>
      <c r="S953" s="211"/>
      <c r="T953" s="211"/>
      <c r="U953" s="211"/>
      <c r="V953" s="211"/>
      <c r="W953" s="211"/>
      <c r="X953" s="211"/>
      <c r="Y953" s="211"/>
      <c r="Z953" s="211"/>
    </row>
    <row r="954" spans="1:26" ht="15.75" customHeight="1">
      <c r="A954" s="211"/>
      <c r="B954" s="211"/>
      <c r="C954" s="211"/>
      <c r="D954" s="211"/>
      <c r="E954" s="211"/>
      <c r="F954" s="211"/>
      <c r="G954" s="211"/>
      <c r="H954" s="211"/>
      <c r="I954" s="211"/>
      <c r="J954" s="211"/>
      <c r="K954" s="211"/>
      <c r="L954" s="211"/>
      <c r="M954" s="211"/>
      <c r="N954" s="211"/>
      <c r="O954" s="211"/>
      <c r="P954" s="211"/>
      <c r="Q954" s="211"/>
      <c r="R954" s="211"/>
      <c r="S954" s="211"/>
      <c r="T954" s="211"/>
      <c r="U954" s="211"/>
      <c r="V954" s="211"/>
      <c r="W954" s="211"/>
      <c r="X954" s="211"/>
      <c r="Y954" s="211"/>
      <c r="Z954" s="211"/>
    </row>
    <row r="955" spans="1:26" ht="15.75" customHeight="1">
      <c r="A955" s="211"/>
      <c r="B955" s="211"/>
      <c r="C955" s="211"/>
      <c r="D955" s="211"/>
      <c r="E955" s="211"/>
      <c r="F955" s="211"/>
      <c r="G955" s="211"/>
      <c r="H955" s="211"/>
      <c r="I955" s="211"/>
      <c r="J955" s="211"/>
      <c r="K955" s="211"/>
      <c r="L955" s="211"/>
      <c r="M955" s="211"/>
      <c r="N955" s="211"/>
      <c r="O955" s="211"/>
      <c r="P955" s="211"/>
      <c r="Q955" s="211"/>
      <c r="R955" s="211"/>
      <c r="S955" s="211"/>
      <c r="T955" s="211"/>
      <c r="U955" s="211"/>
      <c r="V955" s="211"/>
      <c r="W955" s="211"/>
      <c r="X955" s="211"/>
      <c r="Y955" s="211"/>
      <c r="Z955" s="211"/>
    </row>
    <row r="956" spans="1:26" ht="15.75" customHeight="1">
      <c r="A956" s="211"/>
      <c r="B956" s="211"/>
      <c r="C956" s="211"/>
      <c r="D956" s="211"/>
      <c r="E956" s="211"/>
      <c r="F956" s="211"/>
      <c r="G956" s="211"/>
      <c r="H956" s="211"/>
      <c r="I956" s="211"/>
      <c r="J956" s="211"/>
      <c r="K956" s="211"/>
      <c r="L956" s="211"/>
      <c r="M956" s="211"/>
      <c r="N956" s="211"/>
      <c r="O956" s="211"/>
      <c r="P956" s="211"/>
      <c r="Q956" s="211"/>
      <c r="R956" s="211"/>
      <c r="S956" s="211"/>
      <c r="T956" s="211"/>
      <c r="U956" s="211"/>
      <c r="V956" s="211"/>
      <c r="W956" s="211"/>
      <c r="X956" s="211"/>
      <c r="Y956" s="211"/>
      <c r="Z956" s="211"/>
    </row>
    <row r="957" spans="1:26" ht="15.75" customHeight="1">
      <c r="A957" s="211"/>
      <c r="B957" s="211"/>
      <c r="C957" s="211"/>
      <c r="D957" s="211"/>
      <c r="E957" s="211"/>
      <c r="F957" s="211"/>
      <c r="G957" s="211"/>
      <c r="H957" s="211"/>
      <c r="I957" s="211"/>
      <c r="J957" s="211"/>
      <c r="K957" s="211"/>
      <c r="L957" s="211"/>
      <c r="M957" s="211"/>
      <c r="N957" s="211"/>
      <c r="O957" s="211"/>
      <c r="P957" s="211"/>
      <c r="Q957" s="211"/>
      <c r="R957" s="211"/>
      <c r="S957" s="211"/>
      <c r="T957" s="211"/>
      <c r="U957" s="211"/>
      <c r="V957" s="211"/>
      <c r="W957" s="211"/>
      <c r="X957" s="211"/>
      <c r="Y957" s="211"/>
      <c r="Z957" s="211"/>
    </row>
    <row r="958" spans="1:26" ht="15.75" customHeight="1">
      <c r="A958" s="211"/>
      <c r="B958" s="211"/>
      <c r="C958" s="211"/>
      <c r="D958" s="211"/>
      <c r="E958" s="211"/>
      <c r="F958" s="211"/>
      <c r="G958" s="211"/>
      <c r="H958" s="211"/>
      <c r="I958" s="211"/>
      <c r="J958" s="211"/>
      <c r="K958" s="211"/>
      <c r="L958" s="211"/>
      <c r="M958" s="211"/>
      <c r="N958" s="211"/>
      <c r="O958" s="211"/>
      <c r="P958" s="211"/>
      <c r="Q958" s="211"/>
      <c r="R958" s="211"/>
      <c r="S958" s="211"/>
      <c r="T958" s="211"/>
      <c r="U958" s="211"/>
      <c r="V958" s="211"/>
      <c r="W958" s="211"/>
      <c r="X958" s="211"/>
      <c r="Y958" s="211"/>
      <c r="Z958" s="211"/>
    </row>
    <row r="959" spans="1:26" ht="15.75" customHeight="1">
      <c r="A959" s="211"/>
      <c r="B959" s="211"/>
      <c r="C959" s="211"/>
      <c r="D959" s="211"/>
      <c r="E959" s="211"/>
      <c r="F959" s="211"/>
      <c r="G959" s="211"/>
      <c r="H959" s="211"/>
      <c r="I959" s="211"/>
      <c r="J959" s="211"/>
      <c r="K959" s="211"/>
      <c r="L959" s="211"/>
      <c r="M959" s="211"/>
      <c r="N959" s="211"/>
      <c r="O959" s="211"/>
      <c r="P959" s="211"/>
      <c r="Q959" s="211"/>
      <c r="R959" s="211"/>
      <c r="S959" s="211"/>
      <c r="T959" s="211"/>
      <c r="U959" s="211"/>
      <c r="V959" s="211"/>
      <c r="W959" s="211"/>
      <c r="X959" s="211"/>
      <c r="Y959" s="211"/>
      <c r="Z959" s="211"/>
    </row>
    <row r="960" spans="1:26" ht="15.75" customHeight="1">
      <c r="A960" s="211"/>
      <c r="B960" s="211"/>
      <c r="C960" s="211"/>
      <c r="D960" s="211"/>
      <c r="E960" s="211"/>
      <c r="F960" s="211"/>
      <c r="G960" s="211"/>
      <c r="H960" s="211"/>
      <c r="I960" s="211"/>
      <c r="J960" s="211"/>
      <c r="K960" s="211"/>
      <c r="L960" s="211"/>
      <c r="M960" s="211"/>
      <c r="N960" s="211"/>
      <c r="O960" s="211"/>
      <c r="P960" s="211"/>
      <c r="Q960" s="211"/>
      <c r="R960" s="211"/>
      <c r="S960" s="211"/>
      <c r="T960" s="211"/>
      <c r="U960" s="211"/>
      <c r="V960" s="211"/>
      <c r="W960" s="211"/>
      <c r="X960" s="211"/>
      <c r="Y960" s="211"/>
      <c r="Z960" s="211"/>
    </row>
    <row r="961" spans="1:26" ht="15.75" customHeight="1">
      <c r="A961" s="211"/>
      <c r="B961" s="211"/>
      <c r="C961" s="211"/>
      <c r="D961" s="211"/>
      <c r="E961" s="211"/>
      <c r="F961" s="211"/>
      <c r="G961" s="211"/>
      <c r="H961" s="211"/>
      <c r="I961" s="211"/>
      <c r="J961" s="211"/>
      <c r="K961" s="211"/>
      <c r="L961" s="211"/>
      <c r="M961" s="211"/>
      <c r="N961" s="211"/>
      <c r="O961" s="211"/>
      <c r="P961" s="211"/>
      <c r="Q961" s="211"/>
      <c r="R961" s="211"/>
      <c r="S961" s="211"/>
      <c r="T961" s="211"/>
      <c r="U961" s="211"/>
      <c r="V961" s="211"/>
      <c r="W961" s="211"/>
      <c r="X961" s="211"/>
      <c r="Y961" s="211"/>
      <c r="Z961" s="211"/>
    </row>
    <row r="962" spans="1:26" ht="15.75" customHeight="1">
      <c r="A962" s="211"/>
      <c r="B962" s="211"/>
      <c r="C962" s="211"/>
      <c r="D962" s="211"/>
      <c r="E962" s="211"/>
      <c r="F962" s="211"/>
      <c r="G962" s="211"/>
      <c r="H962" s="211"/>
      <c r="I962" s="211"/>
      <c r="J962" s="211"/>
      <c r="K962" s="211"/>
      <c r="L962" s="211"/>
      <c r="M962" s="211"/>
      <c r="N962" s="211"/>
      <c r="O962" s="211"/>
      <c r="P962" s="211"/>
      <c r="Q962" s="211"/>
      <c r="R962" s="211"/>
      <c r="S962" s="211"/>
      <c r="T962" s="211"/>
      <c r="U962" s="211"/>
      <c r="V962" s="211"/>
      <c r="W962" s="211"/>
      <c r="X962" s="211"/>
      <c r="Y962" s="211"/>
      <c r="Z962" s="211"/>
    </row>
    <row r="963" spans="1:26" ht="15.75" customHeight="1">
      <c r="A963" s="211"/>
      <c r="B963" s="211"/>
      <c r="C963" s="211"/>
      <c r="D963" s="211"/>
      <c r="E963" s="211"/>
      <c r="F963" s="211"/>
      <c r="G963" s="211"/>
      <c r="H963" s="211"/>
      <c r="I963" s="211"/>
      <c r="J963" s="211"/>
      <c r="K963" s="211"/>
      <c r="L963" s="211"/>
      <c r="M963" s="211"/>
      <c r="N963" s="211"/>
      <c r="O963" s="211"/>
      <c r="P963" s="211"/>
      <c r="Q963" s="211"/>
      <c r="R963" s="211"/>
      <c r="S963" s="211"/>
      <c r="T963" s="211"/>
      <c r="U963" s="211"/>
      <c r="V963" s="211"/>
      <c r="W963" s="211"/>
      <c r="X963" s="211"/>
      <c r="Y963" s="211"/>
      <c r="Z963" s="211"/>
    </row>
    <row r="964" spans="1:26" ht="15.75" customHeight="1">
      <c r="A964" s="211"/>
      <c r="B964" s="211"/>
      <c r="C964" s="211"/>
      <c r="D964" s="211"/>
      <c r="E964" s="211"/>
      <c r="F964" s="211"/>
      <c r="G964" s="211"/>
      <c r="H964" s="211"/>
      <c r="I964" s="211"/>
      <c r="J964" s="211"/>
      <c r="K964" s="211"/>
      <c r="L964" s="211"/>
      <c r="M964" s="211"/>
      <c r="N964" s="211"/>
      <c r="O964" s="211"/>
      <c r="P964" s="211"/>
      <c r="Q964" s="211"/>
      <c r="R964" s="211"/>
      <c r="S964" s="211"/>
      <c r="T964" s="211"/>
      <c r="U964" s="211"/>
      <c r="V964" s="211"/>
      <c r="W964" s="211"/>
      <c r="X964" s="211"/>
      <c r="Y964" s="211"/>
      <c r="Z964" s="211"/>
    </row>
    <row r="965" spans="1:26" ht="15.75" customHeight="1">
      <c r="A965" s="211"/>
      <c r="B965" s="211"/>
      <c r="C965" s="211"/>
      <c r="D965" s="211"/>
      <c r="E965" s="211"/>
      <c r="F965" s="211"/>
      <c r="G965" s="211"/>
      <c r="H965" s="211"/>
      <c r="I965" s="211"/>
      <c r="J965" s="211"/>
      <c r="K965" s="211"/>
      <c r="L965" s="211"/>
      <c r="M965" s="211"/>
      <c r="N965" s="211"/>
      <c r="O965" s="211"/>
      <c r="P965" s="211"/>
      <c r="Q965" s="211"/>
      <c r="R965" s="211"/>
      <c r="S965" s="211"/>
      <c r="T965" s="211"/>
      <c r="U965" s="211"/>
      <c r="V965" s="211"/>
      <c r="W965" s="211"/>
      <c r="X965" s="211"/>
      <c r="Y965" s="211"/>
      <c r="Z965" s="211"/>
    </row>
    <row r="966" spans="1:26" ht="15.75" customHeight="1">
      <c r="A966" s="211"/>
      <c r="B966" s="211"/>
      <c r="C966" s="211"/>
      <c r="D966" s="211"/>
      <c r="E966" s="211"/>
      <c r="F966" s="211"/>
      <c r="G966" s="211"/>
      <c r="H966" s="211"/>
      <c r="I966" s="211"/>
      <c r="J966" s="211"/>
      <c r="K966" s="211"/>
      <c r="L966" s="211"/>
      <c r="M966" s="211"/>
      <c r="N966" s="211"/>
      <c r="O966" s="211"/>
      <c r="P966" s="211"/>
      <c r="Q966" s="211"/>
      <c r="R966" s="211"/>
      <c r="S966" s="211"/>
      <c r="T966" s="211"/>
      <c r="U966" s="211"/>
      <c r="V966" s="211"/>
      <c r="W966" s="211"/>
      <c r="X966" s="211"/>
      <c r="Y966" s="211"/>
      <c r="Z966" s="211"/>
    </row>
    <row r="967" spans="1:26" ht="15.75" customHeight="1">
      <c r="A967" s="211"/>
      <c r="B967" s="211"/>
      <c r="C967" s="211"/>
      <c r="D967" s="211"/>
      <c r="E967" s="211"/>
      <c r="F967" s="211"/>
      <c r="G967" s="211"/>
      <c r="H967" s="211"/>
      <c r="I967" s="211"/>
      <c r="J967" s="211"/>
      <c r="K967" s="211"/>
      <c r="L967" s="211"/>
      <c r="M967" s="211"/>
      <c r="N967" s="211"/>
      <c r="O967" s="211"/>
      <c r="P967" s="211"/>
      <c r="Q967" s="211"/>
      <c r="R967" s="211"/>
      <c r="S967" s="211"/>
      <c r="T967" s="211"/>
      <c r="U967" s="211"/>
      <c r="V967" s="211"/>
      <c r="W967" s="211"/>
      <c r="X967" s="211"/>
      <c r="Y967" s="211"/>
      <c r="Z967" s="211"/>
    </row>
    <row r="968" spans="1:26" ht="15.75" customHeight="1">
      <c r="A968" s="211"/>
      <c r="B968" s="211"/>
      <c r="C968" s="211"/>
      <c r="D968" s="211"/>
      <c r="E968" s="211"/>
      <c r="F968" s="211"/>
      <c r="G968" s="211"/>
      <c r="H968" s="211"/>
      <c r="I968" s="211"/>
      <c r="J968" s="211"/>
      <c r="K968" s="211"/>
      <c r="L968" s="211"/>
      <c r="M968" s="211"/>
      <c r="N968" s="211"/>
      <c r="O968" s="211"/>
      <c r="P968" s="211"/>
      <c r="Q968" s="211"/>
      <c r="R968" s="211"/>
      <c r="S968" s="211"/>
      <c r="T968" s="211"/>
      <c r="U968" s="211"/>
      <c r="V968" s="211"/>
      <c r="W968" s="211"/>
      <c r="X968" s="211"/>
      <c r="Y968" s="211"/>
      <c r="Z968" s="211"/>
    </row>
    <row r="969" spans="1:26" ht="15.75" customHeight="1">
      <c r="A969" s="211"/>
      <c r="B969" s="211"/>
      <c r="C969" s="211"/>
      <c r="D969" s="211"/>
      <c r="E969" s="211"/>
      <c r="F969" s="211"/>
      <c r="G969" s="211"/>
      <c r="H969" s="211"/>
      <c r="I969" s="211"/>
      <c r="J969" s="211"/>
      <c r="K969" s="211"/>
      <c r="L969" s="211"/>
      <c r="M969" s="211"/>
      <c r="N969" s="211"/>
      <c r="O969" s="211"/>
      <c r="P969" s="211"/>
      <c r="Q969" s="211"/>
      <c r="R969" s="211"/>
      <c r="S969" s="211"/>
      <c r="T969" s="211"/>
      <c r="U969" s="211"/>
      <c r="V969" s="211"/>
      <c r="W969" s="211"/>
      <c r="X969" s="211"/>
      <c r="Y969" s="211"/>
      <c r="Z969" s="211"/>
    </row>
    <row r="970" spans="1:26" ht="15.75" customHeight="1">
      <c r="A970" s="211"/>
      <c r="B970" s="211"/>
      <c r="C970" s="211"/>
      <c r="D970" s="211"/>
      <c r="E970" s="211"/>
      <c r="F970" s="211"/>
      <c r="G970" s="211"/>
      <c r="H970" s="211"/>
      <c r="I970" s="211"/>
      <c r="J970" s="211"/>
      <c r="K970" s="211"/>
      <c r="L970" s="211"/>
      <c r="M970" s="211"/>
      <c r="N970" s="211"/>
      <c r="O970" s="211"/>
      <c r="P970" s="211"/>
      <c r="Q970" s="211"/>
      <c r="R970" s="211"/>
      <c r="S970" s="211"/>
      <c r="T970" s="211"/>
      <c r="U970" s="211"/>
      <c r="V970" s="211"/>
      <c r="W970" s="211"/>
      <c r="X970" s="211"/>
      <c r="Y970" s="211"/>
      <c r="Z970" s="211"/>
    </row>
    <row r="971" spans="1:26" ht="15.75" customHeight="1">
      <c r="A971" s="211"/>
      <c r="B971" s="211"/>
      <c r="C971" s="211"/>
      <c r="D971" s="211"/>
      <c r="E971" s="211"/>
      <c r="F971" s="211"/>
      <c r="G971" s="211"/>
      <c r="H971" s="211"/>
      <c r="I971" s="211"/>
      <c r="J971" s="211"/>
      <c r="K971" s="211"/>
      <c r="L971" s="211"/>
      <c r="M971" s="211"/>
      <c r="N971" s="211"/>
      <c r="O971" s="211"/>
      <c r="P971" s="211"/>
      <c r="Q971" s="211"/>
      <c r="R971" s="211"/>
      <c r="S971" s="211"/>
      <c r="T971" s="211"/>
      <c r="U971" s="211"/>
      <c r="V971" s="211"/>
      <c r="W971" s="211"/>
      <c r="X971" s="211"/>
      <c r="Y971" s="211"/>
      <c r="Z971" s="211"/>
    </row>
    <row r="972" spans="1:26" ht="15.75" customHeight="1">
      <c r="A972" s="211"/>
      <c r="B972" s="211"/>
      <c r="C972" s="211"/>
      <c r="D972" s="211"/>
      <c r="E972" s="211"/>
      <c r="F972" s="211"/>
      <c r="G972" s="211"/>
      <c r="H972" s="211"/>
      <c r="I972" s="211"/>
      <c r="J972" s="211"/>
      <c r="K972" s="211"/>
      <c r="L972" s="211"/>
      <c r="M972" s="211"/>
      <c r="N972" s="211"/>
      <c r="O972" s="211"/>
      <c r="P972" s="211"/>
      <c r="Q972" s="211"/>
      <c r="R972" s="211"/>
      <c r="S972" s="211"/>
      <c r="T972" s="211"/>
      <c r="U972" s="211"/>
      <c r="V972" s="211"/>
      <c r="W972" s="211"/>
      <c r="X972" s="211"/>
      <c r="Y972" s="211"/>
      <c r="Z972" s="211"/>
    </row>
    <row r="973" spans="1:26" ht="15.75" customHeight="1">
      <c r="A973" s="211"/>
      <c r="B973" s="211"/>
      <c r="C973" s="211"/>
      <c r="D973" s="211"/>
      <c r="E973" s="211"/>
      <c r="F973" s="211"/>
      <c r="G973" s="211"/>
      <c r="H973" s="211"/>
      <c r="I973" s="211"/>
      <c r="J973" s="211"/>
      <c r="K973" s="211"/>
      <c r="L973" s="211"/>
      <c r="M973" s="211"/>
      <c r="N973" s="211"/>
      <c r="O973" s="211"/>
      <c r="P973" s="211"/>
      <c r="Q973" s="211"/>
      <c r="R973" s="211"/>
      <c r="S973" s="211"/>
      <c r="T973" s="211"/>
      <c r="U973" s="211"/>
      <c r="V973" s="211"/>
      <c r="W973" s="211"/>
      <c r="X973" s="211"/>
      <c r="Y973" s="211"/>
      <c r="Z973" s="211"/>
    </row>
    <row r="974" spans="1:26" ht="15.75" customHeight="1">
      <c r="A974" s="211"/>
      <c r="B974" s="211"/>
      <c r="C974" s="211"/>
      <c r="D974" s="211"/>
      <c r="E974" s="211"/>
      <c r="F974" s="211"/>
      <c r="G974" s="211"/>
      <c r="H974" s="211"/>
      <c r="I974" s="211"/>
      <c r="J974" s="211"/>
      <c r="K974" s="211"/>
      <c r="L974" s="211"/>
      <c r="M974" s="211"/>
      <c r="N974" s="211"/>
      <c r="O974" s="211"/>
      <c r="P974" s="211"/>
      <c r="Q974" s="211"/>
      <c r="R974" s="211"/>
      <c r="S974" s="211"/>
      <c r="T974" s="211"/>
      <c r="U974" s="211"/>
      <c r="V974" s="211"/>
      <c r="W974" s="211"/>
      <c r="X974" s="211"/>
      <c r="Y974" s="211"/>
      <c r="Z974" s="211"/>
    </row>
    <row r="975" spans="1:26" ht="15.75" customHeight="1">
      <c r="A975" s="211"/>
      <c r="B975" s="211"/>
      <c r="C975" s="211"/>
      <c r="D975" s="211"/>
      <c r="E975" s="211"/>
      <c r="F975" s="211"/>
      <c r="G975" s="211"/>
      <c r="H975" s="211"/>
      <c r="I975" s="211"/>
      <c r="J975" s="211"/>
      <c r="K975" s="211"/>
      <c r="L975" s="211"/>
      <c r="M975" s="211"/>
      <c r="N975" s="211"/>
      <c r="O975" s="211"/>
      <c r="P975" s="211"/>
      <c r="Q975" s="211"/>
      <c r="R975" s="211"/>
      <c r="S975" s="211"/>
      <c r="T975" s="211"/>
      <c r="U975" s="211"/>
      <c r="V975" s="211"/>
      <c r="W975" s="211"/>
      <c r="X975" s="211"/>
      <c r="Y975" s="211"/>
      <c r="Z975" s="211"/>
    </row>
    <row r="976" spans="1:26" ht="15.75" customHeight="1">
      <c r="A976" s="211"/>
      <c r="B976" s="211"/>
      <c r="C976" s="211"/>
      <c r="D976" s="211"/>
      <c r="E976" s="211"/>
      <c r="F976" s="211"/>
      <c r="G976" s="211"/>
      <c r="H976" s="211"/>
      <c r="I976" s="211"/>
      <c r="J976" s="211"/>
      <c r="K976" s="211"/>
      <c r="L976" s="211"/>
      <c r="M976" s="211"/>
      <c r="N976" s="211"/>
      <c r="O976" s="211"/>
      <c r="P976" s="211"/>
      <c r="Q976" s="211"/>
      <c r="R976" s="211"/>
      <c r="S976" s="211"/>
      <c r="T976" s="211"/>
      <c r="U976" s="211"/>
      <c r="V976" s="211"/>
      <c r="W976" s="211"/>
      <c r="X976" s="211"/>
      <c r="Y976" s="211"/>
      <c r="Z976" s="211"/>
    </row>
    <row r="977" spans="1:26" ht="15.75" customHeight="1">
      <c r="A977" s="211"/>
      <c r="B977" s="211"/>
      <c r="C977" s="211"/>
      <c r="D977" s="211"/>
      <c r="E977" s="211"/>
      <c r="F977" s="211"/>
      <c r="G977" s="211"/>
      <c r="H977" s="211"/>
      <c r="I977" s="211"/>
      <c r="J977" s="211"/>
      <c r="K977" s="211"/>
      <c r="L977" s="211"/>
      <c r="M977" s="211"/>
      <c r="N977" s="211"/>
      <c r="O977" s="211"/>
      <c r="P977" s="211"/>
      <c r="Q977" s="211"/>
      <c r="R977" s="211"/>
      <c r="S977" s="211"/>
      <c r="T977" s="211"/>
      <c r="U977" s="211"/>
      <c r="V977" s="211"/>
      <c r="W977" s="211"/>
      <c r="X977" s="211"/>
      <c r="Y977" s="211"/>
      <c r="Z977" s="211"/>
    </row>
    <row r="978" spans="1:26" ht="15.75" customHeight="1">
      <c r="A978" s="211"/>
      <c r="B978" s="211"/>
      <c r="C978" s="211"/>
      <c r="D978" s="211"/>
      <c r="E978" s="211"/>
      <c r="F978" s="211"/>
      <c r="G978" s="211"/>
      <c r="H978" s="211"/>
      <c r="I978" s="211"/>
      <c r="J978" s="211"/>
      <c r="K978" s="211"/>
      <c r="L978" s="211"/>
      <c r="M978" s="211"/>
      <c r="N978" s="211"/>
      <c r="O978" s="211"/>
      <c r="P978" s="211"/>
      <c r="Q978" s="211"/>
      <c r="R978" s="211"/>
      <c r="S978" s="211"/>
      <c r="T978" s="211"/>
      <c r="U978" s="211"/>
      <c r="V978" s="211"/>
      <c r="W978" s="211"/>
      <c r="X978" s="211"/>
      <c r="Y978" s="211"/>
      <c r="Z978" s="211"/>
    </row>
    <row r="979" spans="1:26" ht="15.75" customHeight="1">
      <c r="A979" s="211"/>
      <c r="B979" s="211"/>
      <c r="C979" s="211"/>
      <c r="D979" s="211"/>
      <c r="E979" s="211"/>
      <c r="F979" s="211"/>
      <c r="G979" s="211"/>
      <c r="H979" s="211"/>
      <c r="I979" s="211"/>
      <c r="J979" s="211"/>
      <c r="K979" s="211"/>
      <c r="L979" s="211"/>
      <c r="M979" s="211"/>
      <c r="N979" s="211"/>
      <c r="O979" s="211"/>
      <c r="P979" s="211"/>
      <c r="Q979" s="211"/>
      <c r="R979" s="211"/>
      <c r="S979" s="211"/>
      <c r="T979" s="211"/>
      <c r="U979" s="211"/>
      <c r="V979" s="211"/>
      <c r="W979" s="211"/>
      <c r="X979" s="211"/>
      <c r="Y979" s="211"/>
      <c r="Z979" s="211"/>
    </row>
    <row r="980" spans="1:26" ht="15.75" customHeight="1">
      <c r="A980" s="211"/>
      <c r="B980" s="211"/>
      <c r="C980" s="211"/>
      <c r="D980" s="211"/>
      <c r="E980" s="211"/>
      <c r="F980" s="211"/>
      <c r="G980" s="211"/>
      <c r="H980" s="211"/>
      <c r="I980" s="211"/>
      <c r="J980" s="211"/>
      <c r="K980" s="211"/>
      <c r="L980" s="211"/>
      <c r="M980" s="211"/>
      <c r="N980" s="211"/>
      <c r="O980" s="211"/>
      <c r="P980" s="211"/>
      <c r="Q980" s="211"/>
      <c r="R980" s="211"/>
      <c r="S980" s="211"/>
      <c r="T980" s="211"/>
      <c r="U980" s="211"/>
      <c r="V980" s="211"/>
      <c r="W980" s="211"/>
      <c r="X980" s="211"/>
      <c r="Y980" s="211"/>
      <c r="Z980" s="211"/>
    </row>
    <row r="981" spans="1:26" ht="15.75" customHeight="1">
      <c r="A981" s="211"/>
      <c r="B981" s="211"/>
      <c r="C981" s="211"/>
      <c r="D981" s="211"/>
      <c r="E981" s="211"/>
      <c r="F981" s="211"/>
      <c r="G981" s="211"/>
      <c r="H981" s="211"/>
      <c r="I981" s="211"/>
      <c r="J981" s="211"/>
      <c r="K981" s="211"/>
      <c r="L981" s="211"/>
      <c r="M981" s="211"/>
      <c r="N981" s="211"/>
      <c r="O981" s="211"/>
      <c r="P981" s="211"/>
      <c r="Q981" s="211"/>
      <c r="R981" s="211"/>
      <c r="S981" s="211"/>
      <c r="T981" s="211"/>
      <c r="U981" s="211"/>
      <c r="V981" s="211"/>
      <c r="W981" s="211"/>
      <c r="X981" s="211"/>
      <c r="Y981" s="211"/>
      <c r="Z981" s="211"/>
    </row>
    <row r="982" spans="1:26" ht="15.75" customHeight="1">
      <c r="A982" s="211"/>
      <c r="B982" s="211"/>
      <c r="C982" s="211"/>
      <c r="D982" s="211"/>
      <c r="E982" s="211"/>
      <c r="F982" s="211"/>
      <c r="G982" s="211"/>
      <c r="H982" s="211"/>
      <c r="I982" s="211"/>
      <c r="J982" s="211"/>
      <c r="K982" s="211"/>
      <c r="L982" s="211"/>
      <c r="M982" s="211"/>
      <c r="N982" s="211"/>
      <c r="O982" s="211"/>
      <c r="P982" s="211"/>
      <c r="Q982" s="211"/>
      <c r="R982" s="211"/>
      <c r="S982" s="211"/>
      <c r="T982" s="211"/>
      <c r="U982" s="211"/>
      <c r="V982" s="211"/>
      <c r="W982" s="211"/>
      <c r="X982" s="211"/>
      <c r="Y982" s="211"/>
      <c r="Z982" s="211"/>
    </row>
    <row r="983" spans="1:26" ht="15.75" customHeight="1">
      <c r="A983" s="211"/>
      <c r="B983" s="211"/>
      <c r="C983" s="211"/>
      <c r="D983" s="211"/>
      <c r="E983" s="211"/>
      <c r="F983" s="211"/>
      <c r="G983" s="211"/>
      <c r="H983" s="211"/>
      <c r="I983" s="211"/>
      <c r="J983" s="211"/>
      <c r="K983" s="211"/>
      <c r="L983" s="211"/>
      <c r="M983" s="211"/>
      <c r="N983" s="211"/>
      <c r="O983" s="211"/>
      <c r="P983" s="211"/>
      <c r="Q983" s="211"/>
      <c r="R983" s="211"/>
      <c r="S983" s="211"/>
      <c r="T983" s="211"/>
      <c r="U983" s="211"/>
      <c r="V983" s="211"/>
      <c r="W983" s="211"/>
      <c r="X983" s="211"/>
      <c r="Y983" s="211"/>
      <c r="Z983" s="211"/>
    </row>
    <row r="984" spans="1:26" ht="15.75" customHeight="1">
      <c r="A984" s="211"/>
      <c r="B984" s="211"/>
      <c r="C984" s="211"/>
      <c r="D984" s="211"/>
      <c r="E984" s="211"/>
      <c r="F984" s="211"/>
      <c r="G984" s="211"/>
      <c r="H984" s="211"/>
      <c r="I984" s="211"/>
      <c r="J984" s="211"/>
      <c r="K984" s="211"/>
      <c r="L984" s="211"/>
      <c r="M984" s="211"/>
      <c r="N984" s="211"/>
      <c r="O984" s="211"/>
      <c r="P984" s="211"/>
      <c r="Q984" s="211"/>
      <c r="R984" s="211"/>
      <c r="S984" s="211"/>
      <c r="T984" s="211"/>
      <c r="U984" s="211"/>
      <c r="V984" s="211"/>
      <c r="W984" s="211"/>
      <c r="X984" s="211"/>
      <c r="Y984" s="211"/>
      <c r="Z984" s="211"/>
    </row>
    <row r="985" spans="1:26" ht="15.75" customHeight="1">
      <c r="A985" s="211"/>
      <c r="B985" s="211"/>
      <c r="C985" s="211"/>
      <c r="D985" s="211"/>
      <c r="E985" s="211"/>
      <c r="F985" s="211"/>
      <c r="G985" s="211"/>
      <c r="H985" s="211"/>
      <c r="I985" s="211"/>
      <c r="J985" s="211"/>
      <c r="K985" s="211"/>
      <c r="L985" s="211"/>
      <c r="M985" s="211"/>
      <c r="N985" s="211"/>
      <c r="O985" s="211"/>
      <c r="P985" s="211"/>
      <c r="Q985" s="211"/>
      <c r="R985" s="211"/>
      <c r="S985" s="211"/>
      <c r="T985" s="211"/>
      <c r="U985" s="211"/>
      <c r="V985" s="211"/>
      <c r="W985" s="211"/>
      <c r="X985" s="211"/>
      <c r="Y985" s="211"/>
      <c r="Z985" s="211"/>
    </row>
    <row r="986" spans="1:26" ht="15.75" customHeight="1">
      <c r="A986" s="211"/>
      <c r="B986" s="211"/>
      <c r="C986" s="211"/>
      <c r="D986" s="211"/>
      <c r="E986" s="211"/>
      <c r="F986" s="211"/>
      <c r="G986" s="211"/>
      <c r="H986" s="211"/>
      <c r="I986" s="211"/>
      <c r="J986" s="211"/>
      <c r="K986" s="211"/>
      <c r="L986" s="211"/>
      <c r="M986" s="211"/>
      <c r="N986" s="211"/>
      <c r="O986" s="211"/>
      <c r="P986" s="211"/>
      <c r="Q986" s="211"/>
      <c r="R986" s="211"/>
      <c r="S986" s="211"/>
      <c r="T986" s="211"/>
      <c r="U986" s="211"/>
      <c r="V986" s="211"/>
      <c r="W986" s="211"/>
      <c r="X986" s="211"/>
      <c r="Y986" s="211"/>
      <c r="Z986" s="211"/>
    </row>
    <row r="987" spans="1:26" ht="15.75" customHeight="1">
      <c r="A987" s="211"/>
      <c r="B987" s="211"/>
      <c r="C987" s="211"/>
      <c r="D987" s="211"/>
      <c r="E987" s="211"/>
      <c r="F987" s="211"/>
      <c r="G987" s="211"/>
      <c r="H987" s="211"/>
      <c r="I987" s="211"/>
      <c r="J987" s="211"/>
      <c r="K987" s="211"/>
      <c r="L987" s="211"/>
      <c r="M987" s="211"/>
      <c r="N987" s="211"/>
      <c r="O987" s="211"/>
      <c r="P987" s="211"/>
      <c r="Q987" s="211"/>
      <c r="R987" s="211"/>
      <c r="S987" s="211"/>
      <c r="T987" s="211"/>
      <c r="U987" s="211"/>
      <c r="V987" s="211"/>
      <c r="W987" s="211"/>
      <c r="X987" s="211"/>
      <c r="Y987" s="211"/>
      <c r="Z987" s="211"/>
    </row>
    <row r="988" spans="1:26" ht="15.75" customHeight="1">
      <c r="A988" s="211"/>
      <c r="B988" s="211"/>
      <c r="C988" s="211"/>
      <c r="D988" s="211"/>
      <c r="E988" s="211"/>
      <c r="F988" s="211"/>
      <c r="G988" s="211"/>
      <c r="H988" s="211"/>
      <c r="I988" s="211"/>
      <c r="J988" s="211"/>
      <c r="K988" s="211"/>
      <c r="L988" s="211"/>
      <c r="M988" s="211"/>
      <c r="N988" s="211"/>
      <c r="O988" s="211"/>
      <c r="P988" s="211"/>
      <c r="Q988" s="211"/>
      <c r="R988" s="211"/>
      <c r="S988" s="211"/>
      <c r="T988" s="211"/>
      <c r="U988" s="211"/>
      <c r="V988" s="211"/>
      <c r="W988" s="211"/>
      <c r="X988" s="211"/>
      <c r="Y988" s="211"/>
      <c r="Z988" s="211"/>
    </row>
    <row r="989" spans="1:26" ht="15.75" customHeight="1">
      <c r="A989" s="211"/>
      <c r="B989" s="211"/>
      <c r="C989" s="211"/>
      <c r="D989" s="211"/>
      <c r="E989" s="211"/>
      <c r="F989" s="211"/>
      <c r="G989" s="211"/>
      <c r="H989" s="211"/>
      <c r="I989" s="211"/>
      <c r="J989" s="211"/>
      <c r="K989" s="211"/>
      <c r="L989" s="211"/>
      <c r="M989" s="211"/>
      <c r="N989" s="211"/>
      <c r="O989" s="211"/>
      <c r="P989" s="211"/>
      <c r="Q989" s="211"/>
      <c r="R989" s="211"/>
      <c r="S989" s="211"/>
      <c r="T989" s="211"/>
      <c r="U989" s="211"/>
      <c r="V989" s="211"/>
      <c r="W989" s="211"/>
      <c r="X989" s="211"/>
      <c r="Y989" s="211"/>
      <c r="Z989" s="211"/>
    </row>
    <row r="990" spans="1:26" ht="15.75" customHeight="1">
      <c r="A990" s="211"/>
      <c r="B990" s="211"/>
      <c r="C990" s="211"/>
      <c r="D990" s="211"/>
      <c r="E990" s="211"/>
      <c r="F990" s="211"/>
      <c r="G990" s="211"/>
      <c r="H990" s="211"/>
      <c r="I990" s="211"/>
      <c r="J990" s="211"/>
      <c r="K990" s="211"/>
      <c r="L990" s="211"/>
      <c r="M990" s="211"/>
      <c r="N990" s="211"/>
      <c r="O990" s="211"/>
      <c r="P990" s="211"/>
      <c r="Q990" s="211"/>
      <c r="R990" s="211"/>
      <c r="S990" s="211"/>
      <c r="T990" s="211"/>
      <c r="U990" s="211"/>
      <c r="V990" s="211"/>
      <c r="W990" s="211"/>
      <c r="X990" s="211"/>
      <c r="Y990" s="211"/>
      <c r="Z990" s="211"/>
    </row>
    <row r="991" spans="1:26" ht="15.75" customHeight="1">
      <c r="A991" s="211"/>
      <c r="B991" s="211"/>
      <c r="C991" s="211"/>
      <c r="D991" s="211"/>
      <c r="E991" s="211"/>
      <c r="F991" s="211"/>
      <c r="G991" s="211"/>
      <c r="H991" s="211"/>
      <c r="I991" s="211"/>
      <c r="J991" s="211"/>
      <c r="K991" s="211"/>
      <c r="L991" s="211"/>
      <c r="M991" s="211"/>
      <c r="N991" s="211"/>
      <c r="O991" s="211"/>
      <c r="P991" s="211"/>
      <c r="Q991" s="211"/>
      <c r="R991" s="211"/>
      <c r="S991" s="211"/>
      <c r="T991" s="211"/>
      <c r="U991" s="211"/>
      <c r="V991" s="211"/>
      <c r="W991" s="211"/>
      <c r="X991" s="211"/>
      <c r="Y991" s="211"/>
      <c r="Z991" s="211"/>
    </row>
    <row r="992" spans="1:26" ht="15.75" customHeight="1">
      <c r="A992" s="211"/>
      <c r="B992" s="211"/>
      <c r="C992" s="211"/>
      <c r="D992" s="211"/>
      <c r="E992" s="211"/>
      <c r="F992" s="211"/>
      <c r="G992" s="211"/>
      <c r="H992" s="211"/>
      <c r="I992" s="211"/>
      <c r="J992" s="211"/>
      <c r="K992" s="211"/>
      <c r="L992" s="211"/>
      <c r="M992" s="211"/>
      <c r="N992" s="211"/>
      <c r="O992" s="211"/>
      <c r="P992" s="211"/>
      <c r="Q992" s="211"/>
      <c r="R992" s="211"/>
      <c r="S992" s="211"/>
      <c r="T992" s="211"/>
      <c r="U992" s="211"/>
      <c r="V992" s="211"/>
      <c r="W992" s="211"/>
      <c r="X992" s="211"/>
      <c r="Y992" s="211"/>
      <c r="Z992" s="211"/>
    </row>
    <row r="993" spans="1:26" ht="15.75" customHeight="1">
      <c r="A993" s="211"/>
      <c r="B993" s="211"/>
      <c r="C993" s="211"/>
      <c r="D993" s="211"/>
      <c r="E993" s="211"/>
      <c r="F993" s="211"/>
      <c r="G993" s="211"/>
      <c r="H993" s="211"/>
      <c r="I993" s="211"/>
      <c r="J993" s="211"/>
      <c r="K993" s="211"/>
      <c r="L993" s="211"/>
      <c r="M993" s="211"/>
      <c r="N993" s="211"/>
      <c r="O993" s="211"/>
      <c r="P993" s="211"/>
      <c r="Q993" s="211"/>
      <c r="R993" s="211"/>
      <c r="S993" s="211"/>
      <c r="T993" s="211"/>
      <c r="U993" s="211"/>
      <c r="V993" s="211"/>
      <c r="W993" s="211"/>
      <c r="X993" s="211"/>
      <c r="Y993" s="211"/>
      <c r="Z993" s="211"/>
    </row>
    <row r="994" spans="1:26" ht="15.75" customHeight="1">
      <c r="A994" s="211"/>
      <c r="B994" s="211"/>
      <c r="C994" s="211"/>
      <c r="D994" s="211"/>
      <c r="E994" s="211"/>
      <c r="F994" s="211"/>
      <c r="G994" s="211"/>
      <c r="H994" s="211"/>
      <c r="I994" s="211"/>
      <c r="J994" s="211"/>
      <c r="K994" s="211"/>
      <c r="L994" s="211"/>
      <c r="M994" s="211"/>
      <c r="N994" s="211"/>
      <c r="O994" s="211"/>
      <c r="P994" s="211"/>
      <c r="Q994" s="211"/>
      <c r="R994" s="211"/>
      <c r="S994" s="211"/>
      <c r="T994" s="211"/>
      <c r="U994" s="211"/>
      <c r="V994" s="211"/>
      <c r="W994" s="211"/>
      <c r="X994" s="211"/>
      <c r="Y994" s="211"/>
      <c r="Z994" s="211"/>
    </row>
    <row r="995" spans="1:26" ht="15.75" customHeight="1">
      <c r="A995" s="211"/>
      <c r="B995" s="211"/>
      <c r="C995" s="211"/>
      <c r="D995" s="211"/>
      <c r="E995" s="211"/>
      <c r="F995" s="211"/>
      <c r="G995" s="211"/>
      <c r="H995" s="211"/>
      <c r="I995" s="211"/>
      <c r="J995" s="211"/>
      <c r="K995" s="211"/>
      <c r="L995" s="211"/>
      <c r="M995" s="211"/>
      <c r="N995" s="211"/>
      <c r="O995" s="211"/>
      <c r="P995" s="211"/>
      <c r="Q995" s="211"/>
      <c r="R995" s="211"/>
      <c r="S995" s="211"/>
      <c r="T995" s="211"/>
      <c r="U995" s="211"/>
      <c r="V995" s="211"/>
      <c r="W995" s="211"/>
      <c r="X995" s="211"/>
      <c r="Y995" s="211"/>
      <c r="Z995" s="211"/>
    </row>
    <row r="996" spans="1:26" ht="15.75" customHeight="1">
      <c r="A996" s="211"/>
      <c r="B996" s="211"/>
      <c r="C996" s="211"/>
      <c r="D996" s="211"/>
      <c r="E996" s="211"/>
      <c r="F996" s="211"/>
      <c r="G996" s="211"/>
      <c r="H996" s="211"/>
      <c r="I996" s="211"/>
      <c r="J996" s="211"/>
      <c r="K996" s="211"/>
      <c r="L996" s="211"/>
      <c r="M996" s="211"/>
      <c r="N996" s="211"/>
      <c r="O996" s="211"/>
      <c r="P996" s="211"/>
      <c r="Q996" s="211"/>
      <c r="R996" s="211"/>
      <c r="S996" s="211"/>
      <c r="T996" s="211"/>
      <c r="U996" s="211"/>
      <c r="V996" s="211"/>
      <c r="W996" s="211"/>
      <c r="X996" s="211"/>
      <c r="Y996" s="211"/>
      <c r="Z996" s="211"/>
    </row>
    <row r="997" spans="1:26" ht="15.75" customHeight="1">
      <c r="A997" s="211"/>
      <c r="B997" s="211"/>
      <c r="C997" s="211"/>
      <c r="D997" s="211"/>
      <c r="E997" s="211"/>
      <c r="F997" s="211"/>
      <c r="G997" s="211"/>
      <c r="H997" s="211"/>
      <c r="I997" s="211"/>
      <c r="J997" s="211"/>
      <c r="K997" s="211"/>
      <c r="L997" s="211"/>
      <c r="M997" s="211"/>
      <c r="N997" s="211"/>
      <c r="O997" s="211"/>
      <c r="P997" s="211"/>
      <c r="Q997" s="211"/>
      <c r="R997" s="211"/>
      <c r="S997" s="211"/>
      <c r="T997" s="211"/>
      <c r="U997" s="211"/>
      <c r="V997" s="211"/>
      <c r="W997" s="211"/>
      <c r="X997" s="211"/>
      <c r="Y997" s="211"/>
      <c r="Z997" s="211"/>
    </row>
    <row r="998" spans="1:26" ht="15.75" customHeight="1">
      <c r="A998" s="211"/>
      <c r="B998" s="211"/>
      <c r="C998" s="211"/>
      <c r="D998" s="211"/>
      <c r="E998" s="211"/>
      <c r="F998" s="211"/>
      <c r="G998" s="211"/>
      <c r="H998" s="211"/>
      <c r="I998" s="211"/>
      <c r="J998" s="211"/>
      <c r="K998" s="211"/>
      <c r="L998" s="211"/>
      <c r="M998" s="211"/>
      <c r="N998" s="211"/>
      <c r="O998" s="211"/>
      <c r="P998" s="211"/>
      <c r="Q998" s="211"/>
      <c r="R998" s="211"/>
      <c r="S998" s="211"/>
      <c r="T998" s="211"/>
      <c r="U998" s="211"/>
      <c r="V998" s="211"/>
      <c r="W998" s="211"/>
      <c r="X998" s="211"/>
      <c r="Y998" s="211"/>
      <c r="Z998" s="211"/>
    </row>
    <row r="999" spans="1:26" ht="15.75" customHeight="1">
      <c r="A999" s="211"/>
      <c r="B999" s="211"/>
      <c r="C999" s="211"/>
      <c r="D999" s="211"/>
      <c r="E999" s="211"/>
      <c r="F999" s="211"/>
      <c r="G999" s="211"/>
      <c r="H999" s="211"/>
      <c r="I999" s="211"/>
      <c r="J999" s="211"/>
      <c r="K999" s="211"/>
      <c r="L999" s="211"/>
      <c r="M999" s="211"/>
      <c r="N999" s="211"/>
      <c r="O999" s="211"/>
      <c r="P999" s="211"/>
      <c r="Q999" s="211"/>
      <c r="R999" s="211"/>
      <c r="S999" s="211"/>
      <c r="T999" s="211"/>
      <c r="U999" s="211"/>
      <c r="V999" s="211"/>
      <c r="W999" s="211"/>
      <c r="X999" s="211"/>
      <c r="Y999" s="211"/>
      <c r="Z999" s="211"/>
    </row>
    <row r="1000" spans="1:26" ht="15.75" customHeight="1">
      <c r="A1000" s="211"/>
      <c r="B1000" s="211"/>
      <c r="C1000" s="211"/>
      <c r="D1000" s="211"/>
      <c r="E1000" s="211"/>
      <c r="F1000" s="211"/>
      <c r="G1000" s="211"/>
      <c r="H1000" s="211"/>
      <c r="I1000" s="211"/>
      <c r="J1000" s="211"/>
      <c r="K1000" s="211"/>
      <c r="L1000" s="211"/>
      <c r="M1000" s="211"/>
      <c r="N1000" s="211"/>
      <c r="O1000" s="211"/>
      <c r="P1000" s="211"/>
      <c r="Q1000" s="211"/>
      <c r="R1000" s="211"/>
      <c r="S1000" s="211"/>
      <c r="T1000" s="211"/>
      <c r="U1000" s="211"/>
      <c r="V1000" s="211"/>
      <c r="W1000" s="211"/>
      <c r="X1000" s="211"/>
      <c r="Y1000" s="211"/>
      <c r="Z1000" s="211"/>
    </row>
  </sheetData>
  <autoFilter ref="A1:P82">
    <filterColumn colId="9" showButton="0"/>
    <filterColumn colId="10" showButton="0"/>
    <filterColumn colId="11" showButton="0"/>
    <filterColumn colId="13" showButton="0"/>
    <filterColumn colId="14" showButton="0"/>
  </autoFilter>
  <mergeCells count="11">
    <mergeCell ref="H1:H2"/>
    <mergeCell ref="I1:I2"/>
    <mergeCell ref="J1:M1"/>
    <mergeCell ref="N1:P1"/>
    <mergeCell ref="A1:A2"/>
    <mergeCell ref="B1:B2"/>
    <mergeCell ref="C1:C2"/>
    <mergeCell ref="D1:D2"/>
    <mergeCell ref="E1:E2"/>
    <mergeCell ref="F1:F2"/>
    <mergeCell ref="G1:G2"/>
  </mergeCells>
  <conditionalFormatting sqref="O6">
    <cfRule type="notContainsBlanks" dxfId="1" priority="1">
      <formula>LEN(TRIM(O6))&gt;0</formula>
    </cfRule>
  </conditionalFormatting>
  <conditionalFormatting sqref="O6">
    <cfRule type="notContainsBlanks" dxfId="0" priority="2">
      <formula>LEN(TRIM(O6))&gt;0</formula>
    </cfRule>
  </conditionalFormatting>
  <pageMargins left="0.7" right="0.7" top="0.75" bottom="0.75"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outlinePr summaryBelow="0" summaryRight="0"/>
  </sheetPr>
  <dimension ref="A1:Z87"/>
  <sheetViews>
    <sheetView zoomScale="70" zoomScaleNormal="70" zoomScaleSheetLayoutView="40" workbookViewId="0">
      <pane xSplit="9" ySplit="2" topLeftCell="N3" activePane="bottomRight" state="frozen"/>
      <selection pane="topRight" activeCell="J1" sqref="J1"/>
      <selection pane="bottomLeft" activeCell="A3" sqref="A3"/>
      <selection pane="bottomRight" activeCell="N1" sqref="N1:P1"/>
    </sheetView>
  </sheetViews>
  <sheetFormatPr baseColWidth="10" defaultColWidth="12.625" defaultRowHeight="60" customHeight="1"/>
  <cols>
    <col min="1" max="1" width="4.5" style="732" customWidth="1"/>
    <col min="2" max="2" width="5.5" style="732" customWidth="1"/>
    <col min="3" max="3" width="7.125" style="732" customWidth="1"/>
    <col min="4" max="4" width="6.625" style="732" customWidth="1"/>
    <col min="5" max="5" width="15.625" style="732" customWidth="1"/>
    <col min="6" max="6" width="6" style="732" customWidth="1"/>
    <col min="7" max="7" width="29.875" style="732" customWidth="1"/>
    <col min="8" max="8" width="4.75" style="732" customWidth="1"/>
    <col min="9" max="11" width="3.625" style="732" customWidth="1"/>
    <col min="12" max="12" width="41" style="732" customWidth="1"/>
    <col min="13" max="13" width="3" style="732" customWidth="1"/>
    <col min="14" max="14" width="53.125" style="732" customWidth="1"/>
    <col min="15" max="15" width="61.375" style="732" customWidth="1"/>
    <col min="16" max="16" width="53.125" style="732" customWidth="1"/>
    <col min="17" max="17" width="22.5" style="732" customWidth="1"/>
    <col min="18" max="18" width="53.125" style="732" customWidth="1"/>
    <col min="19" max="19" width="22.5" style="732" customWidth="1"/>
    <col min="20" max="20" width="19.125" style="732" customWidth="1"/>
    <col min="21" max="21" width="74.125" style="732" customWidth="1"/>
    <col min="22" max="26" width="38.5" style="732" customWidth="1"/>
    <col min="27" max="16384" width="12.625" style="732"/>
  </cols>
  <sheetData>
    <row r="1" spans="1:26" ht="60" customHeight="1">
      <c r="A1" s="724" t="s">
        <v>0</v>
      </c>
      <c r="B1" s="724" t="s">
        <v>1</v>
      </c>
      <c r="C1" s="724" t="s">
        <v>2</v>
      </c>
      <c r="D1" s="724" t="s">
        <v>3</v>
      </c>
      <c r="E1" s="724" t="s">
        <v>3</v>
      </c>
      <c r="F1" s="724" t="s">
        <v>4</v>
      </c>
      <c r="G1" s="724" t="s">
        <v>4</v>
      </c>
      <c r="H1" s="724" t="s">
        <v>2259</v>
      </c>
      <c r="I1" s="724" t="s">
        <v>2260</v>
      </c>
      <c r="J1" s="726" t="s">
        <v>2261</v>
      </c>
      <c r="K1" s="741"/>
      <c r="L1" s="741"/>
      <c r="M1" s="741"/>
      <c r="N1" s="725" t="s">
        <v>2262</v>
      </c>
      <c r="O1" s="726"/>
      <c r="P1" s="727"/>
      <c r="Q1" s="740"/>
      <c r="R1" s="740"/>
      <c r="S1" s="740"/>
      <c r="T1" s="740"/>
      <c r="U1" s="740"/>
      <c r="V1" s="740"/>
      <c r="W1" s="740"/>
      <c r="X1" s="740"/>
      <c r="Y1" s="740"/>
      <c r="Z1" s="740"/>
    </row>
    <row r="2" spans="1:26" ht="40.5" customHeight="1">
      <c r="A2" s="728"/>
      <c r="B2" s="666"/>
      <c r="C2" s="666"/>
      <c r="D2" s="728"/>
      <c r="E2" s="666"/>
      <c r="F2" s="728"/>
      <c r="G2" s="666"/>
      <c r="H2" s="728"/>
      <c r="I2" s="728"/>
      <c r="J2" s="729" t="s">
        <v>3221</v>
      </c>
      <c r="K2" s="742" t="s">
        <v>9</v>
      </c>
      <c r="L2" s="729" t="s">
        <v>3222</v>
      </c>
      <c r="M2" s="743" t="s">
        <v>9</v>
      </c>
      <c r="N2" s="730" t="s">
        <v>2263</v>
      </c>
      <c r="O2" s="729" t="s">
        <v>3223</v>
      </c>
      <c r="P2" s="729" t="s">
        <v>9</v>
      </c>
      <c r="Q2" s="740"/>
      <c r="R2" s="740"/>
      <c r="S2" s="740"/>
      <c r="T2" s="740"/>
      <c r="U2" s="740"/>
      <c r="V2" s="740"/>
      <c r="W2" s="740"/>
      <c r="X2" s="740"/>
      <c r="Y2" s="740"/>
      <c r="Z2" s="740"/>
    </row>
    <row r="3" spans="1:26" s="616" customFormat="1" ht="84.6" hidden="1" customHeight="1">
      <c r="A3" s="624" t="s">
        <v>16</v>
      </c>
      <c r="B3" s="615" t="s">
        <v>3224</v>
      </c>
      <c r="C3" s="615" t="s">
        <v>18</v>
      </c>
      <c r="D3" s="615" t="s">
        <v>19</v>
      </c>
      <c r="E3" s="615" t="s">
        <v>3225</v>
      </c>
      <c r="F3" s="615" t="s">
        <v>21</v>
      </c>
      <c r="G3" s="615" t="s">
        <v>22</v>
      </c>
      <c r="H3" s="618"/>
      <c r="I3" s="618" t="s">
        <v>31</v>
      </c>
      <c r="J3" s="615" t="s">
        <v>3226</v>
      </c>
      <c r="K3" s="618">
        <v>3581926</v>
      </c>
      <c r="L3" s="615" t="s">
        <v>3226</v>
      </c>
      <c r="M3" s="625">
        <v>3101756</v>
      </c>
      <c r="N3" s="626" t="s">
        <v>3227</v>
      </c>
      <c r="O3" s="615"/>
      <c r="P3" s="618"/>
      <c r="Q3" s="614"/>
      <c r="R3" s="614"/>
      <c r="S3" s="614"/>
      <c r="T3" s="614"/>
      <c r="U3" s="614"/>
      <c r="V3" s="614"/>
      <c r="W3" s="614"/>
      <c r="X3" s="614"/>
      <c r="Y3" s="614"/>
      <c r="Z3" s="614"/>
    </row>
    <row r="4" spans="1:26" s="616" customFormat="1" ht="78" hidden="1" customHeight="1">
      <c r="A4" s="624" t="s">
        <v>16</v>
      </c>
      <c r="B4" s="615" t="s">
        <v>3224</v>
      </c>
      <c r="C4" s="615" t="s">
        <v>18</v>
      </c>
      <c r="D4" s="615" t="s">
        <v>19</v>
      </c>
      <c r="E4" s="615" t="s">
        <v>3225</v>
      </c>
      <c r="F4" s="615" t="s">
        <v>44</v>
      </c>
      <c r="G4" s="615" t="s">
        <v>3228</v>
      </c>
      <c r="H4" s="618"/>
      <c r="I4" s="618" t="s">
        <v>31</v>
      </c>
      <c r="J4" s="615" t="s">
        <v>3229</v>
      </c>
      <c r="K4" s="618">
        <v>2693695</v>
      </c>
      <c r="L4" s="619" t="s">
        <v>3230</v>
      </c>
      <c r="M4" s="627">
        <v>6713587</v>
      </c>
      <c r="N4" s="628" t="s">
        <v>3227</v>
      </c>
      <c r="O4" s="615"/>
      <c r="P4" s="618"/>
      <c r="Q4" s="614"/>
      <c r="R4" s="614"/>
      <c r="S4" s="614"/>
      <c r="T4" s="614"/>
      <c r="U4" s="614"/>
      <c r="V4" s="614"/>
      <c r="W4" s="614"/>
      <c r="X4" s="614"/>
      <c r="Y4" s="614"/>
      <c r="Z4" s="614"/>
    </row>
    <row r="5" spans="1:26" ht="81.599999999999994" customHeight="1">
      <c r="A5" s="623" t="s">
        <v>16</v>
      </c>
      <c r="B5" s="731" t="s">
        <v>3224</v>
      </c>
      <c r="C5" s="731" t="s">
        <v>18</v>
      </c>
      <c r="D5" s="731" t="s">
        <v>19</v>
      </c>
      <c r="E5" s="731" t="s">
        <v>3225</v>
      </c>
      <c r="F5" s="731" t="s">
        <v>54</v>
      </c>
      <c r="G5" s="731" t="s">
        <v>55</v>
      </c>
      <c r="H5" s="731" t="s">
        <v>31</v>
      </c>
      <c r="I5" s="731"/>
      <c r="J5" s="731" t="s">
        <v>3231</v>
      </c>
      <c r="K5" s="731">
        <v>228444</v>
      </c>
      <c r="L5" s="731" t="s">
        <v>3232</v>
      </c>
      <c r="M5" s="744">
        <v>4498457</v>
      </c>
      <c r="N5" s="623" t="s">
        <v>3705</v>
      </c>
      <c r="O5" s="731"/>
      <c r="P5" s="729"/>
      <c r="Q5" s="740"/>
      <c r="R5" s="740"/>
      <c r="S5" s="740"/>
      <c r="T5" s="740"/>
      <c r="U5" s="740"/>
      <c r="V5" s="740"/>
      <c r="W5" s="740"/>
      <c r="X5" s="740"/>
      <c r="Y5" s="740"/>
      <c r="Z5" s="740"/>
    </row>
    <row r="6" spans="1:26" ht="60" customHeight="1">
      <c r="A6" s="623" t="s">
        <v>16</v>
      </c>
      <c r="B6" s="731" t="s">
        <v>3224</v>
      </c>
      <c r="C6" s="731" t="s">
        <v>18</v>
      </c>
      <c r="D6" s="731" t="s">
        <v>19</v>
      </c>
      <c r="E6" s="731" t="s">
        <v>3225</v>
      </c>
      <c r="F6" s="731" t="s">
        <v>60</v>
      </c>
      <c r="G6" s="731" t="s">
        <v>3233</v>
      </c>
      <c r="H6" s="731" t="s">
        <v>31</v>
      </c>
      <c r="I6" s="731"/>
      <c r="J6" s="731" t="s">
        <v>3234</v>
      </c>
      <c r="K6" s="731">
        <v>2081605</v>
      </c>
      <c r="L6" s="731" t="s">
        <v>3235</v>
      </c>
      <c r="M6" s="744">
        <v>4163210</v>
      </c>
      <c r="N6" s="623" t="s">
        <v>3696</v>
      </c>
      <c r="O6" s="731" t="s">
        <v>3236</v>
      </c>
      <c r="P6" s="729"/>
      <c r="Q6" s="740"/>
      <c r="R6" s="740"/>
      <c r="S6" s="740"/>
      <c r="T6" s="740"/>
      <c r="U6" s="740"/>
      <c r="V6" s="740"/>
      <c r="W6" s="740"/>
      <c r="X6" s="740"/>
      <c r="Y6" s="740"/>
      <c r="Z6" s="740"/>
    </row>
    <row r="7" spans="1:26" s="616" customFormat="1" ht="60" hidden="1" customHeight="1">
      <c r="A7" s="624" t="s">
        <v>16</v>
      </c>
      <c r="B7" s="615" t="s">
        <v>3224</v>
      </c>
      <c r="C7" s="615" t="s">
        <v>18</v>
      </c>
      <c r="D7" s="615" t="s">
        <v>19</v>
      </c>
      <c r="E7" s="615" t="s">
        <v>3225</v>
      </c>
      <c r="F7" s="615" t="s">
        <v>71</v>
      </c>
      <c r="G7" s="615" t="s">
        <v>72</v>
      </c>
      <c r="H7" s="618"/>
      <c r="I7" s="618" t="s">
        <v>31</v>
      </c>
      <c r="J7" s="615" t="s">
        <v>75</v>
      </c>
      <c r="K7" s="618">
        <v>2693695</v>
      </c>
      <c r="L7" s="615" t="s">
        <v>3237</v>
      </c>
      <c r="M7" s="629">
        <v>6713587</v>
      </c>
      <c r="N7" s="630" t="s">
        <v>3238</v>
      </c>
      <c r="O7" s="620" t="s">
        <v>3239</v>
      </c>
      <c r="P7" s="618"/>
      <c r="Q7" s="614"/>
      <c r="R7" s="614"/>
      <c r="S7" s="614"/>
      <c r="T7" s="614"/>
      <c r="U7" s="614"/>
      <c r="V7" s="614"/>
      <c r="W7" s="614"/>
      <c r="X7" s="614"/>
      <c r="Y7" s="614"/>
      <c r="Z7" s="614"/>
    </row>
    <row r="8" spans="1:26" ht="79.5" customHeight="1">
      <c r="A8" s="623" t="s">
        <v>16</v>
      </c>
      <c r="B8" s="731" t="s">
        <v>3224</v>
      </c>
      <c r="C8" s="731" t="s">
        <v>18</v>
      </c>
      <c r="D8" s="731" t="s">
        <v>19</v>
      </c>
      <c r="E8" s="731" t="s">
        <v>3225</v>
      </c>
      <c r="F8" s="731" t="s">
        <v>97</v>
      </c>
      <c r="G8" s="731" t="s">
        <v>98</v>
      </c>
      <c r="H8" s="731" t="s">
        <v>31</v>
      </c>
      <c r="I8" s="731"/>
      <c r="J8" s="731" t="s">
        <v>3240</v>
      </c>
      <c r="K8" s="731">
        <v>3006507</v>
      </c>
      <c r="L8" s="731" t="s">
        <v>3240</v>
      </c>
      <c r="M8" s="744">
        <v>6503468</v>
      </c>
      <c r="N8" s="623" t="s">
        <v>3241</v>
      </c>
      <c r="O8" s="731" t="s">
        <v>3242</v>
      </c>
      <c r="P8" s="731"/>
    </row>
    <row r="9" spans="1:26" ht="75.599999999999994" customHeight="1">
      <c r="A9" s="623" t="s">
        <v>16</v>
      </c>
      <c r="B9" s="731" t="s">
        <v>3224</v>
      </c>
      <c r="C9" s="731" t="s">
        <v>18</v>
      </c>
      <c r="D9" s="731" t="s">
        <v>19</v>
      </c>
      <c r="E9" s="731" t="s">
        <v>3225</v>
      </c>
      <c r="F9" s="731" t="s">
        <v>100</v>
      </c>
      <c r="G9" s="731" t="s">
        <v>3243</v>
      </c>
      <c r="H9" s="731" t="s">
        <v>31</v>
      </c>
      <c r="I9" s="731"/>
      <c r="J9" s="731" t="s">
        <v>3244</v>
      </c>
      <c r="K9" s="731">
        <v>170000000</v>
      </c>
      <c r="L9" s="731"/>
      <c r="M9" s="744"/>
      <c r="N9" s="623" t="s">
        <v>3697</v>
      </c>
      <c r="O9" s="731" t="s">
        <v>3245</v>
      </c>
      <c r="P9" s="731"/>
    </row>
    <row r="10" spans="1:26" ht="80.099999999999994" customHeight="1">
      <c r="A10" s="623" t="s">
        <v>16</v>
      </c>
      <c r="B10" s="731" t="s">
        <v>3224</v>
      </c>
      <c r="C10" s="731" t="s">
        <v>18</v>
      </c>
      <c r="D10" s="731" t="s">
        <v>110</v>
      </c>
      <c r="E10" s="731" t="s">
        <v>111</v>
      </c>
      <c r="F10" s="731" t="s">
        <v>112</v>
      </c>
      <c r="G10" s="731" t="s">
        <v>3246</v>
      </c>
      <c r="H10" s="731" t="s">
        <v>31</v>
      </c>
      <c r="I10" s="731"/>
      <c r="J10" s="731" t="s">
        <v>3247</v>
      </c>
      <c r="K10" s="731">
        <v>3581926</v>
      </c>
      <c r="L10" s="731" t="s">
        <v>3248</v>
      </c>
      <c r="M10" s="744">
        <v>5470372</v>
      </c>
      <c r="N10" s="623" t="s">
        <v>3249</v>
      </c>
      <c r="O10" s="731" t="s">
        <v>3250</v>
      </c>
      <c r="P10" s="731"/>
    </row>
    <row r="11" spans="1:26" ht="77.099999999999994" customHeight="1">
      <c r="A11" s="623" t="s">
        <v>16</v>
      </c>
      <c r="B11" s="731" t="s">
        <v>3224</v>
      </c>
      <c r="C11" s="731" t="s">
        <v>18</v>
      </c>
      <c r="D11" s="731" t="s">
        <v>110</v>
      </c>
      <c r="E11" s="731" t="s">
        <v>111</v>
      </c>
      <c r="F11" s="731" t="s">
        <v>117</v>
      </c>
      <c r="G11" s="731" t="s">
        <v>118</v>
      </c>
      <c r="H11" s="731" t="s">
        <v>31</v>
      </c>
      <c r="I11" s="731"/>
      <c r="J11" s="731" t="s">
        <v>3251</v>
      </c>
      <c r="K11" s="731">
        <v>3581926</v>
      </c>
      <c r="L11" s="731" t="s">
        <v>3252</v>
      </c>
      <c r="M11" s="744">
        <v>5470372</v>
      </c>
      <c r="N11" s="623" t="s">
        <v>3253</v>
      </c>
      <c r="O11" s="731" t="s">
        <v>3254</v>
      </c>
      <c r="P11" s="731"/>
      <c r="Q11" s="732" t="s">
        <v>3255</v>
      </c>
    </row>
    <row r="12" spans="1:26" s="616" customFormat="1" ht="60" hidden="1" customHeight="1">
      <c r="A12" s="624" t="s">
        <v>16</v>
      </c>
      <c r="B12" s="615" t="s">
        <v>3224</v>
      </c>
      <c r="C12" s="615" t="s">
        <v>18</v>
      </c>
      <c r="D12" s="615" t="s">
        <v>110</v>
      </c>
      <c r="E12" s="615" t="s">
        <v>111</v>
      </c>
      <c r="F12" s="615" t="s">
        <v>121</v>
      </c>
      <c r="G12" s="615" t="s">
        <v>3256</v>
      </c>
      <c r="H12" s="618"/>
      <c r="I12" s="618" t="s">
        <v>31</v>
      </c>
      <c r="J12" s="615" t="s">
        <v>3257</v>
      </c>
      <c r="K12" s="618">
        <v>13581926</v>
      </c>
      <c r="L12" s="615" t="s">
        <v>3257</v>
      </c>
      <c r="M12" s="629">
        <v>15470372</v>
      </c>
      <c r="N12" s="630" t="s">
        <v>3698</v>
      </c>
      <c r="O12" s="631" t="s">
        <v>2923</v>
      </c>
      <c r="P12" s="618"/>
      <c r="Q12" s="614"/>
      <c r="R12" s="614"/>
      <c r="S12" s="614"/>
      <c r="T12" s="614"/>
      <c r="U12" s="614"/>
      <c r="V12" s="614"/>
      <c r="W12" s="614"/>
      <c r="X12" s="614"/>
      <c r="Y12" s="614"/>
      <c r="Z12" s="614"/>
    </row>
    <row r="13" spans="1:26" ht="80.099999999999994" customHeight="1">
      <c r="A13" s="623" t="s">
        <v>16</v>
      </c>
      <c r="B13" s="731" t="s">
        <v>3224</v>
      </c>
      <c r="C13" s="731" t="s">
        <v>18</v>
      </c>
      <c r="D13" s="731" t="s">
        <v>110</v>
      </c>
      <c r="E13" s="731" t="s">
        <v>111</v>
      </c>
      <c r="F13" s="731" t="s">
        <v>151</v>
      </c>
      <c r="G13" s="731" t="s">
        <v>3258</v>
      </c>
      <c r="H13" s="731" t="s">
        <v>31</v>
      </c>
      <c r="I13" s="731"/>
      <c r="J13" s="731" t="s">
        <v>3259</v>
      </c>
      <c r="K13" s="731">
        <v>3296836</v>
      </c>
      <c r="L13" s="731" t="s">
        <v>3259</v>
      </c>
      <c r="M13" s="744">
        <v>35470372</v>
      </c>
      <c r="N13" s="623" t="s">
        <v>3260</v>
      </c>
      <c r="O13" s="731" t="s">
        <v>3254</v>
      </c>
      <c r="P13" s="731"/>
    </row>
    <row r="14" spans="1:26" s="617" customFormat="1" ht="81.95" hidden="1" customHeight="1">
      <c r="A14" s="632" t="s">
        <v>16</v>
      </c>
      <c r="B14" s="621" t="s">
        <v>3224</v>
      </c>
      <c r="C14" s="621" t="s">
        <v>18</v>
      </c>
      <c r="D14" s="621" t="s">
        <v>110</v>
      </c>
      <c r="E14" s="621" t="s">
        <v>111</v>
      </c>
      <c r="F14" s="621" t="s">
        <v>168</v>
      </c>
      <c r="G14" s="621" t="s">
        <v>3261</v>
      </c>
      <c r="H14" s="622"/>
      <c r="I14" s="622" t="s">
        <v>31</v>
      </c>
      <c r="J14" s="621" t="s">
        <v>3262</v>
      </c>
      <c r="K14" s="622">
        <v>4185936</v>
      </c>
      <c r="L14" s="621" t="s">
        <v>3262</v>
      </c>
      <c r="M14" s="633">
        <v>12855142</v>
      </c>
      <c r="N14" s="632" t="s">
        <v>3672</v>
      </c>
      <c r="O14" s="621" t="s">
        <v>3263</v>
      </c>
      <c r="P14" s="622"/>
    </row>
    <row r="15" spans="1:26" ht="60" customHeight="1">
      <c r="A15" s="623" t="s">
        <v>16</v>
      </c>
      <c r="B15" s="731" t="s">
        <v>3224</v>
      </c>
      <c r="C15" s="731" t="s">
        <v>18</v>
      </c>
      <c r="D15" s="731" t="s">
        <v>110</v>
      </c>
      <c r="E15" s="731" t="s">
        <v>111</v>
      </c>
      <c r="F15" s="731" t="s">
        <v>181</v>
      </c>
      <c r="G15" s="731" t="s">
        <v>3264</v>
      </c>
      <c r="H15" s="731" t="s">
        <v>31</v>
      </c>
      <c r="I15" s="731"/>
      <c r="J15" s="731" t="s">
        <v>3265</v>
      </c>
      <c r="K15" s="731">
        <v>12969836</v>
      </c>
      <c r="L15" s="731" t="s">
        <v>3265</v>
      </c>
      <c r="M15" s="744">
        <v>14450221</v>
      </c>
      <c r="N15" s="623" t="s">
        <v>3682</v>
      </c>
      <c r="O15" s="731"/>
      <c r="P15" s="731"/>
    </row>
    <row r="16" spans="1:26" ht="77.45" customHeight="1">
      <c r="A16" s="623" t="s">
        <v>16</v>
      </c>
      <c r="B16" s="731" t="s">
        <v>3224</v>
      </c>
      <c r="C16" s="731" t="s">
        <v>200</v>
      </c>
      <c r="D16" s="731" t="s">
        <v>201</v>
      </c>
      <c r="E16" s="731" t="s">
        <v>202</v>
      </c>
      <c r="F16" s="731" t="s">
        <v>203</v>
      </c>
      <c r="G16" s="731" t="s">
        <v>3266</v>
      </c>
      <c r="H16" s="731" t="s">
        <v>31</v>
      </c>
      <c r="I16" s="731"/>
      <c r="J16" s="731" t="s">
        <v>3267</v>
      </c>
      <c r="K16" s="731">
        <v>5011554</v>
      </c>
      <c r="L16" s="731" t="s">
        <v>3268</v>
      </c>
      <c r="M16" s="744">
        <v>2567526</v>
      </c>
      <c r="N16" s="623" t="s">
        <v>3673</v>
      </c>
      <c r="O16" s="732" t="s">
        <v>3269</v>
      </c>
      <c r="P16" s="623"/>
    </row>
    <row r="17" spans="1:26" ht="77.45" customHeight="1">
      <c r="A17" s="623" t="s">
        <v>16</v>
      </c>
      <c r="B17" s="731" t="s">
        <v>3224</v>
      </c>
      <c r="C17" s="731" t="s">
        <v>200</v>
      </c>
      <c r="D17" s="731" t="s">
        <v>201</v>
      </c>
      <c r="E17" s="731" t="s">
        <v>202</v>
      </c>
      <c r="F17" s="731" t="s">
        <v>242</v>
      </c>
      <c r="G17" s="731" t="s">
        <v>243</v>
      </c>
      <c r="H17" s="731" t="s">
        <v>31</v>
      </c>
      <c r="I17" s="731"/>
      <c r="J17" s="731" t="s">
        <v>3270</v>
      </c>
      <c r="K17" s="731">
        <v>4407544</v>
      </c>
      <c r="L17" s="731" t="s">
        <v>3270</v>
      </c>
      <c r="M17" s="744">
        <v>10932290</v>
      </c>
      <c r="N17" s="623" t="s">
        <v>3271</v>
      </c>
      <c r="O17" s="733" t="s">
        <v>3272</v>
      </c>
      <c r="P17" s="731"/>
    </row>
    <row r="18" spans="1:26" ht="60" customHeight="1">
      <c r="A18" s="623" t="s">
        <v>16</v>
      </c>
      <c r="B18" s="731" t="s">
        <v>3224</v>
      </c>
      <c r="C18" s="731" t="s">
        <v>200</v>
      </c>
      <c r="D18" s="731" t="s">
        <v>201</v>
      </c>
      <c r="E18" s="731" t="s">
        <v>202</v>
      </c>
      <c r="F18" s="731" t="s">
        <v>258</v>
      </c>
      <c r="G18" s="731" t="s">
        <v>259</v>
      </c>
      <c r="H18" s="731" t="s">
        <v>31</v>
      </c>
      <c r="I18" s="731"/>
      <c r="J18" s="731" t="s">
        <v>3273</v>
      </c>
      <c r="K18" s="731">
        <v>3215297</v>
      </c>
      <c r="L18" s="731" t="s">
        <v>3273</v>
      </c>
      <c r="M18" s="744">
        <v>8822859</v>
      </c>
      <c r="N18" s="623" t="s">
        <v>3274</v>
      </c>
      <c r="O18" s="731" t="s">
        <v>3272</v>
      </c>
      <c r="P18" s="731"/>
    </row>
    <row r="19" spans="1:26" ht="98.1" customHeight="1">
      <c r="A19" s="623" t="s">
        <v>16</v>
      </c>
      <c r="B19" s="731" t="s">
        <v>3224</v>
      </c>
      <c r="C19" s="731" t="s">
        <v>200</v>
      </c>
      <c r="D19" s="731" t="s">
        <v>201</v>
      </c>
      <c r="E19" s="731" t="s">
        <v>202</v>
      </c>
      <c r="F19" s="731" t="s">
        <v>266</v>
      </c>
      <c r="G19" s="731" t="s">
        <v>267</v>
      </c>
      <c r="H19" s="731" t="s">
        <v>31</v>
      </c>
      <c r="I19" s="731"/>
      <c r="J19" s="731" t="s">
        <v>3275</v>
      </c>
      <c r="K19" s="731">
        <v>30962928</v>
      </c>
      <c r="L19" s="731" t="s">
        <v>3276</v>
      </c>
      <c r="M19" s="744">
        <v>46822899</v>
      </c>
      <c r="N19" s="623" t="s">
        <v>3668</v>
      </c>
      <c r="O19" s="731" t="s">
        <v>3669</v>
      </c>
      <c r="P19" s="731"/>
    </row>
    <row r="20" spans="1:26" ht="76.5" customHeight="1">
      <c r="A20" s="623" t="s">
        <v>16</v>
      </c>
      <c r="B20" s="731" t="s">
        <v>3224</v>
      </c>
      <c r="C20" s="731" t="s">
        <v>200</v>
      </c>
      <c r="D20" s="731" t="s">
        <v>201</v>
      </c>
      <c r="E20" s="731" t="s">
        <v>202</v>
      </c>
      <c r="F20" s="731" t="s">
        <v>285</v>
      </c>
      <c r="G20" s="731" t="s">
        <v>286</v>
      </c>
      <c r="H20" s="731" t="s">
        <v>31</v>
      </c>
      <c r="I20" s="731"/>
      <c r="J20" s="731" t="s">
        <v>3277</v>
      </c>
      <c r="K20" s="731">
        <v>11389090</v>
      </c>
      <c r="L20" s="731" t="s">
        <v>3277</v>
      </c>
      <c r="M20" s="744">
        <v>15764394</v>
      </c>
      <c r="N20" s="623" t="s">
        <v>3670</v>
      </c>
      <c r="O20" s="731" t="s">
        <v>3671</v>
      </c>
      <c r="P20" s="731"/>
    </row>
    <row r="21" spans="1:26" s="616" customFormat="1" ht="60" hidden="1" customHeight="1">
      <c r="A21" s="624" t="s">
        <v>16</v>
      </c>
      <c r="B21" s="615" t="s">
        <v>3224</v>
      </c>
      <c r="C21" s="615" t="s">
        <v>200</v>
      </c>
      <c r="D21" s="615" t="s">
        <v>201</v>
      </c>
      <c r="E21" s="615" t="s">
        <v>202</v>
      </c>
      <c r="F21" s="615" t="s">
        <v>295</v>
      </c>
      <c r="G21" s="615" t="s">
        <v>296</v>
      </c>
      <c r="H21" s="618"/>
      <c r="I21" s="618" t="s">
        <v>31</v>
      </c>
      <c r="J21" s="615" t="s">
        <v>3278</v>
      </c>
      <c r="K21" s="618">
        <v>3215297</v>
      </c>
      <c r="L21" s="615" t="s">
        <v>3279</v>
      </c>
      <c r="M21" s="629">
        <v>6370814</v>
      </c>
      <c r="N21" s="624" t="s">
        <v>3280</v>
      </c>
      <c r="O21" s="615" t="s">
        <v>3281</v>
      </c>
      <c r="P21" s="618"/>
      <c r="Q21" s="614"/>
      <c r="R21" s="614"/>
      <c r="S21" s="614"/>
      <c r="T21" s="614"/>
      <c r="U21" s="614"/>
      <c r="V21" s="614"/>
      <c r="W21" s="614"/>
      <c r="X21" s="614"/>
      <c r="Y21" s="614"/>
      <c r="Z21" s="614"/>
    </row>
    <row r="22" spans="1:26" s="616" customFormat="1" ht="60" hidden="1" customHeight="1">
      <c r="A22" s="624" t="s">
        <v>16</v>
      </c>
      <c r="B22" s="615" t="s">
        <v>3224</v>
      </c>
      <c r="C22" s="615" t="s">
        <v>200</v>
      </c>
      <c r="D22" s="615" t="s">
        <v>201</v>
      </c>
      <c r="E22" s="615" t="s">
        <v>202</v>
      </c>
      <c r="F22" s="615" t="s">
        <v>312</v>
      </c>
      <c r="G22" s="615" t="s">
        <v>3282</v>
      </c>
      <c r="H22" s="618"/>
      <c r="I22" s="618" t="s">
        <v>31</v>
      </c>
      <c r="J22" s="615" t="s">
        <v>3283</v>
      </c>
      <c r="K22" s="618">
        <v>4750015</v>
      </c>
      <c r="L22" s="615" t="s">
        <v>3283</v>
      </c>
      <c r="M22" s="629">
        <v>19791067</v>
      </c>
      <c r="N22" s="624" t="s">
        <v>3284</v>
      </c>
      <c r="O22" s="634" t="s">
        <v>3285</v>
      </c>
      <c r="P22" s="618"/>
      <c r="Q22" s="614"/>
      <c r="R22" s="614"/>
      <c r="S22" s="614"/>
      <c r="T22" s="614"/>
      <c r="U22" s="614"/>
      <c r="V22" s="614"/>
      <c r="W22" s="614"/>
      <c r="X22" s="614"/>
      <c r="Y22" s="614"/>
      <c r="Z22" s="614"/>
    </row>
    <row r="23" spans="1:26" ht="60" customHeight="1">
      <c r="A23" s="623" t="s">
        <v>16</v>
      </c>
      <c r="B23" s="731" t="s">
        <v>3224</v>
      </c>
      <c r="C23" s="731" t="s">
        <v>200</v>
      </c>
      <c r="D23" s="731" t="s">
        <v>201</v>
      </c>
      <c r="E23" s="731" t="s">
        <v>202</v>
      </c>
      <c r="F23" s="731" t="s">
        <v>366</v>
      </c>
      <c r="G23" s="731" t="s">
        <v>367</v>
      </c>
      <c r="H23" s="731" t="s">
        <v>31</v>
      </c>
      <c r="I23" s="731"/>
      <c r="J23" s="731" t="s">
        <v>3286</v>
      </c>
      <c r="K23" s="731">
        <v>3215351</v>
      </c>
      <c r="L23" s="731" t="s">
        <v>3287</v>
      </c>
      <c r="M23" s="744">
        <v>6676859</v>
      </c>
      <c r="N23" s="623" t="s">
        <v>3288</v>
      </c>
      <c r="O23" s="745" t="s">
        <v>3289</v>
      </c>
      <c r="P23" s="731"/>
    </row>
    <row r="24" spans="1:26" ht="60" customHeight="1">
      <c r="A24" s="623" t="s">
        <v>16</v>
      </c>
      <c r="B24" s="731" t="s">
        <v>3224</v>
      </c>
      <c r="C24" s="731" t="s">
        <v>200</v>
      </c>
      <c r="D24" s="731" t="s">
        <v>201</v>
      </c>
      <c r="E24" s="731" t="s">
        <v>202</v>
      </c>
      <c r="F24" s="731" t="s">
        <v>419</v>
      </c>
      <c r="G24" s="731" t="s">
        <v>3290</v>
      </c>
      <c r="H24" s="731" t="s">
        <v>31</v>
      </c>
      <c r="I24" s="731"/>
      <c r="J24" s="731" t="s">
        <v>3270</v>
      </c>
      <c r="K24" s="731">
        <v>3215297</v>
      </c>
      <c r="L24" s="731" t="s">
        <v>3270</v>
      </c>
      <c r="M24" s="744">
        <v>6676859</v>
      </c>
      <c r="N24" s="623" t="s">
        <v>3675</v>
      </c>
      <c r="O24" s="731" t="s">
        <v>3674</v>
      </c>
      <c r="P24" s="731"/>
    </row>
    <row r="25" spans="1:26" ht="81.599999999999994" customHeight="1">
      <c r="A25" s="623" t="s">
        <v>16</v>
      </c>
      <c r="B25" s="731" t="s">
        <v>3224</v>
      </c>
      <c r="C25" s="731" t="s">
        <v>200</v>
      </c>
      <c r="D25" s="731" t="s">
        <v>425</v>
      </c>
      <c r="E25" s="731" t="s">
        <v>3291</v>
      </c>
      <c r="F25" s="731" t="s">
        <v>427</v>
      </c>
      <c r="G25" s="731" t="s">
        <v>428</v>
      </c>
      <c r="H25" s="731" t="s">
        <v>31</v>
      </c>
      <c r="I25" s="731"/>
      <c r="J25" s="731" t="s">
        <v>3292</v>
      </c>
      <c r="K25" s="731">
        <v>2686238</v>
      </c>
      <c r="L25" s="731" t="s">
        <v>3292</v>
      </c>
      <c r="M25" s="744">
        <v>5674793</v>
      </c>
      <c r="N25" s="732" t="s">
        <v>3677</v>
      </c>
      <c r="O25" s="732" t="s">
        <v>3678</v>
      </c>
      <c r="P25" s="731"/>
    </row>
    <row r="26" spans="1:26" ht="60" customHeight="1">
      <c r="A26" s="623" t="s">
        <v>16</v>
      </c>
      <c r="B26" s="731" t="s">
        <v>3224</v>
      </c>
      <c r="C26" s="731" t="s">
        <v>200</v>
      </c>
      <c r="D26" s="731" t="s">
        <v>425</v>
      </c>
      <c r="E26" s="731" t="s">
        <v>3291</v>
      </c>
      <c r="F26" s="731" t="s">
        <v>434</v>
      </c>
      <c r="G26" s="731" t="s">
        <v>3293</v>
      </c>
      <c r="H26" s="731" t="s">
        <v>31</v>
      </c>
      <c r="I26" s="731"/>
      <c r="J26" s="731" t="s">
        <v>3294</v>
      </c>
      <c r="K26" s="731">
        <v>5025233</v>
      </c>
      <c r="L26" s="731" t="s">
        <v>3294</v>
      </c>
      <c r="M26" s="744">
        <v>7721414</v>
      </c>
      <c r="N26" s="623" t="s">
        <v>3706</v>
      </c>
      <c r="O26" s="731" t="s">
        <v>3676</v>
      </c>
      <c r="P26" s="731"/>
    </row>
    <row r="27" spans="1:26" s="616" customFormat="1" ht="60" hidden="1" customHeight="1">
      <c r="A27" s="624" t="s">
        <v>16</v>
      </c>
      <c r="B27" s="615" t="s">
        <v>3224</v>
      </c>
      <c r="C27" s="615" t="s">
        <v>200</v>
      </c>
      <c r="D27" s="615" t="s">
        <v>445</v>
      </c>
      <c r="E27" s="615" t="s">
        <v>446</v>
      </c>
      <c r="F27" s="615" t="s">
        <v>474</v>
      </c>
      <c r="G27" s="615" t="s">
        <v>3295</v>
      </c>
      <c r="H27" s="618"/>
      <c r="I27" s="618" t="s">
        <v>31</v>
      </c>
      <c r="J27" s="615" t="s">
        <v>3296</v>
      </c>
      <c r="K27" s="618">
        <v>5164007</v>
      </c>
      <c r="L27" s="615" t="s">
        <v>3296</v>
      </c>
      <c r="M27" s="629">
        <v>12454273</v>
      </c>
      <c r="N27" s="624" t="s">
        <v>3699</v>
      </c>
      <c r="O27" s="615"/>
      <c r="P27" s="618"/>
      <c r="Q27" s="614"/>
      <c r="R27" s="614"/>
      <c r="S27" s="614"/>
      <c r="T27" s="614"/>
      <c r="U27" s="614"/>
      <c r="V27" s="614"/>
      <c r="W27" s="614"/>
      <c r="X27" s="614"/>
      <c r="Y27" s="614"/>
      <c r="Z27" s="614"/>
    </row>
    <row r="28" spans="1:26" s="617" customFormat="1" ht="82.5" hidden="1" customHeight="1">
      <c r="A28" s="632" t="s">
        <v>16</v>
      </c>
      <c r="B28" s="621" t="s">
        <v>3224</v>
      </c>
      <c r="C28" s="621" t="s">
        <v>200</v>
      </c>
      <c r="D28" s="621" t="s">
        <v>445</v>
      </c>
      <c r="E28" s="621" t="s">
        <v>446</v>
      </c>
      <c r="F28" s="621" t="s">
        <v>481</v>
      </c>
      <c r="G28" s="621" t="s">
        <v>482</v>
      </c>
      <c r="H28" s="622"/>
      <c r="I28" s="622" t="s">
        <v>31</v>
      </c>
      <c r="J28" s="621" t="s">
        <v>3297</v>
      </c>
      <c r="K28" s="622">
        <v>5164007</v>
      </c>
      <c r="L28" s="621" t="s">
        <v>3297</v>
      </c>
      <c r="M28" s="633">
        <v>12454273</v>
      </c>
      <c r="N28" s="632" t="s">
        <v>3679</v>
      </c>
      <c r="O28" s="621" t="s">
        <v>2319</v>
      </c>
      <c r="P28" s="622"/>
    </row>
    <row r="29" spans="1:26" s="616" customFormat="1" ht="24.95" hidden="1" customHeight="1">
      <c r="A29" s="624" t="s">
        <v>16</v>
      </c>
      <c r="B29" s="615" t="s">
        <v>3224</v>
      </c>
      <c r="C29" s="615" t="s">
        <v>200</v>
      </c>
      <c r="D29" s="615" t="s">
        <v>445</v>
      </c>
      <c r="E29" s="615" t="s">
        <v>446</v>
      </c>
      <c r="F29" s="615" t="s">
        <v>498</v>
      </c>
      <c r="G29" s="615" t="s">
        <v>499</v>
      </c>
      <c r="H29" s="618"/>
      <c r="I29" s="618" t="s">
        <v>31</v>
      </c>
      <c r="J29" s="615" t="s">
        <v>3298</v>
      </c>
      <c r="K29" s="618">
        <v>5025233</v>
      </c>
      <c r="L29" s="615" t="s">
        <v>3299</v>
      </c>
      <c r="M29" s="629">
        <v>950632</v>
      </c>
      <c r="N29" s="624" t="s">
        <v>3300</v>
      </c>
      <c r="O29" s="615" t="s">
        <v>3301</v>
      </c>
      <c r="P29" s="618"/>
      <c r="Q29" s="614"/>
      <c r="R29" s="614"/>
      <c r="S29" s="614"/>
      <c r="T29" s="614"/>
      <c r="U29" s="614"/>
      <c r="V29" s="614"/>
      <c r="W29" s="614"/>
      <c r="X29" s="614"/>
      <c r="Y29" s="614"/>
      <c r="Z29" s="614"/>
    </row>
    <row r="30" spans="1:26" ht="45" customHeight="1">
      <c r="A30" s="623" t="s">
        <v>16</v>
      </c>
      <c r="B30" s="731" t="s">
        <v>3224</v>
      </c>
      <c r="C30" s="731" t="s">
        <v>200</v>
      </c>
      <c r="D30" s="731" t="s">
        <v>522</v>
      </c>
      <c r="E30" s="731" t="s">
        <v>523</v>
      </c>
      <c r="F30" s="731" t="s">
        <v>524</v>
      </c>
      <c r="G30" s="731" t="s">
        <v>3302</v>
      </c>
      <c r="H30" s="731" t="s">
        <v>31</v>
      </c>
      <c r="I30" s="731"/>
      <c r="J30" s="731" t="s">
        <v>3303</v>
      </c>
      <c r="K30" s="731">
        <v>3867432</v>
      </c>
      <c r="L30" s="734" t="s">
        <v>3303</v>
      </c>
      <c r="M30" s="744">
        <v>19791067</v>
      </c>
      <c r="N30" s="623" t="s">
        <v>3304</v>
      </c>
      <c r="O30" s="731" t="s">
        <v>3305</v>
      </c>
      <c r="P30" s="731"/>
    </row>
    <row r="31" spans="1:26" ht="60" customHeight="1">
      <c r="A31" s="623" t="s">
        <v>16</v>
      </c>
      <c r="B31" s="731" t="s">
        <v>3224</v>
      </c>
      <c r="C31" s="731" t="s">
        <v>200</v>
      </c>
      <c r="D31" s="731" t="s">
        <v>522</v>
      </c>
      <c r="E31" s="731" t="s">
        <v>523</v>
      </c>
      <c r="F31" s="731" t="s">
        <v>564</v>
      </c>
      <c r="G31" s="731" t="s">
        <v>3306</v>
      </c>
      <c r="H31" s="731" t="s">
        <v>31</v>
      </c>
      <c r="I31" s="731"/>
      <c r="J31" s="731" t="s">
        <v>3307</v>
      </c>
      <c r="K31" s="731">
        <v>2942530</v>
      </c>
      <c r="L31" s="731" t="s">
        <v>3307</v>
      </c>
      <c r="M31" s="744">
        <v>19791067</v>
      </c>
      <c r="N31" s="623" t="s">
        <v>3308</v>
      </c>
      <c r="O31" s="731" t="s">
        <v>3309</v>
      </c>
      <c r="P31" s="731"/>
    </row>
    <row r="32" spans="1:26" ht="60" customHeight="1">
      <c r="A32" s="623" t="s">
        <v>16</v>
      </c>
      <c r="B32" s="731" t="s">
        <v>3224</v>
      </c>
      <c r="C32" s="731" t="s">
        <v>200</v>
      </c>
      <c r="D32" s="731" t="s">
        <v>522</v>
      </c>
      <c r="E32" s="731" t="s">
        <v>523</v>
      </c>
      <c r="F32" s="731" t="s">
        <v>587</v>
      </c>
      <c r="G32" s="731" t="s">
        <v>588</v>
      </c>
      <c r="H32" s="731" t="s">
        <v>31</v>
      </c>
      <c r="I32" s="731"/>
      <c r="J32" s="731" t="s">
        <v>3310</v>
      </c>
      <c r="K32" s="731">
        <v>39836323</v>
      </c>
      <c r="L32" s="731" t="s">
        <v>3311</v>
      </c>
      <c r="M32" s="744">
        <v>74984760</v>
      </c>
      <c r="N32" s="623" t="s">
        <v>3312</v>
      </c>
      <c r="O32" s="731" t="s">
        <v>3309</v>
      </c>
      <c r="P32" s="731"/>
    </row>
    <row r="33" spans="1:26" ht="60" customHeight="1">
      <c r="A33" s="623" t="s">
        <v>16</v>
      </c>
      <c r="B33" s="731" t="s">
        <v>3224</v>
      </c>
      <c r="C33" s="731" t="s">
        <v>200</v>
      </c>
      <c r="D33" s="731" t="s">
        <v>522</v>
      </c>
      <c r="E33" s="731" t="s">
        <v>523</v>
      </c>
      <c r="F33" s="731" t="s">
        <v>611</v>
      </c>
      <c r="G33" s="731" t="s">
        <v>612</v>
      </c>
      <c r="H33" s="731" t="s">
        <v>31</v>
      </c>
      <c r="I33" s="731"/>
      <c r="J33" s="731" t="s">
        <v>3313</v>
      </c>
      <c r="K33" s="731">
        <v>39836323</v>
      </c>
      <c r="L33" s="731" t="s">
        <v>3313</v>
      </c>
      <c r="M33" s="744">
        <v>74984760</v>
      </c>
      <c r="N33" s="623" t="s">
        <v>3314</v>
      </c>
      <c r="O33" s="731" t="s">
        <v>3315</v>
      </c>
      <c r="P33" s="731"/>
    </row>
    <row r="34" spans="1:26" ht="60" customHeight="1">
      <c r="A34" s="623" t="s">
        <v>16</v>
      </c>
      <c r="B34" s="731" t="s">
        <v>3224</v>
      </c>
      <c r="C34" s="731" t="s">
        <v>200</v>
      </c>
      <c r="D34" s="731" t="s">
        <v>614</v>
      </c>
      <c r="E34" s="731" t="s">
        <v>615</v>
      </c>
      <c r="F34" s="731" t="s">
        <v>616</v>
      </c>
      <c r="G34" s="731" t="s">
        <v>3316</v>
      </c>
      <c r="H34" s="731" t="s">
        <v>31</v>
      </c>
      <c r="I34" s="731"/>
      <c r="J34" s="731" t="s">
        <v>3317</v>
      </c>
      <c r="K34" s="731">
        <v>39836323</v>
      </c>
      <c r="L34" s="731" t="s">
        <v>3318</v>
      </c>
      <c r="M34" s="744">
        <v>74984760</v>
      </c>
      <c r="N34" s="623" t="s">
        <v>3319</v>
      </c>
      <c r="O34" s="731" t="s">
        <v>3315</v>
      </c>
      <c r="P34" s="731"/>
    </row>
    <row r="35" spans="1:26" ht="60" customHeight="1">
      <c r="A35" s="623" t="s">
        <v>16</v>
      </c>
      <c r="B35" s="731" t="s">
        <v>3224</v>
      </c>
      <c r="C35" s="731" t="s">
        <v>200</v>
      </c>
      <c r="D35" s="731" t="s">
        <v>614</v>
      </c>
      <c r="E35" s="731" t="s">
        <v>615</v>
      </c>
      <c r="F35" s="731" t="s">
        <v>844</v>
      </c>
      <c r="G35" s="731" t="s">
        <v>3320</v>
      </c>
      <c r="H35" s="731" t="s">
        <v>31</v>
      </c>
      <c r="I35" s="731"/>
      <c r="J35" s="731" t="s">
        <v>3321</v>
      </c>
      <c r="K35" s="731">
        <v>39836323</v>
      </c>
      <c r="L35" s="731" t="s">
        <v>3321</v>
      </c>
      <c r="M35" s="744">
        <v>74984760</v>
      </c>
      <c r="N35" s="623" t="s">
        <v>3685</v>
      </c>
      <c r="O35" s="731" t="s">
        <v>3676</v>
      </c>
      <c r="P35" s="731"/>
    </row>
    <row r="36" spans="1:26" ht="60" customHeight="1">
      <c r="A36" s="623" t="s">
        <v>16</v>
      </c>
      <c r="B36" s="731" t="s">
        <v>3224</v>
      </c>
      <c r="C36" s="731" t="s">
        <v>870</v>
      </c>
      <c r="D36" s="731" t="s">
        <v>871</v>
      </c>
      <c r="E36" s="731" t="s">
        <v>3322</v>
      </c>
      <c r="F36" s="731" t="s">
        <v>873</v>
      </c>
      <c r="G36" s="731" t="s">
        <v>874</v>
      </c>
      <c r="H36" s="731" t="s">
        <v>31</v>
      </c>
      <c r="I36" s="731"/>
      <c r="J36" s="731" t="s">
        <v>3323</v>
      </c>
      <c r="K36" s="731">
        <v>5490472</v>
      </c>
      <c r="L36" s="731" t="s">
        <v>3323</v>
      </c>
      <c r="M36" s="744">
        <v>6108315</v>
      </c>
      <c r="N36" s="623" t="s">
        <v>3324</v>
      </c>
      <c r="O36" s="731" t="s">
        <v>3325</v>
      </c>
      <c r="P36" s="731"/>
    </row>
    <row r="37" spans="1:26" ht="60" customHeight="1">
      <c r="A37" s="623" t="s">
        <v>16</v>
      </c>
      <c r="B37" s="731" t="s">
        <v>3224</v>
      </c>
      <c r="C37" s="731" t="s">
        <v>870</v>
      </c>
      <c r="D37" s="731" t="s">
        <v>871</v>
      </c>
      <c r="E37" s="731" t="s">
        <v>3322</v>
      </c>
      <c r="F37" s="731" t="s">
        <v>893</v>
      </c>
      <c r="G37" s="731" t="s">
        <v>894</v>
      </c>
      <c r="H37" s="731" t="s">
        <v>31</v>
      </c>
      <c r="I37" s="731"/>
      <c r="J37" s="731" t="s">
        <v>3326</v>
      </c>
      <c r="K37" s="731">
        <v>39836323</v>
      </c>
      <c r="L37" s="731" t="s">
        <v>3326</v>
      </c>
      <c r="M37" s="744">
        <v>74984760</v>
      </c>
      <c r="N37" s="623" t="s">
        <v>3327</v>
      </c>
      <c r="O37" s="731" t="s">
        <v>3315</v>
      </c>
      <c r="P37" s="731"/>
    </row>
    <row r="38" spans="1:26" ht="60" customHeight="1">
      <c r="A38" s="623" t="s">
        <v>16</v>
      </c>
      <c r="B38" s="731" t="s">
        <v>3224</v>
      </c>
      <c r="C38" s="731" t="s">
        <v>870</v>
      </c>
      <c r="D38" s="731" t="s">
        <v>871</v>
      </c>
      <c r="E38" s="731" t="s">
        <v>3322</v>
      </c>
      <c r="F38" s="731" t="s">
        <v>902</v>
      </c>
      <c r="G38" s="731" t="s">
        <v>903</v>
      </c>
      <c r="H38" s="731" t="s">
        <v>31</v>
      </c>
      <c r="I38" s="731"/>
      <c r="J38" s="731" t="s">
        <v>3328</v>
      </c>
      <c r="K38" s="731">
        <v>5490472</v>
      </c>
      <c r="L38" s="731" t="s">
        <v>3329</v>
      </c>
      <c r="M38" s="744">
        <v>11996343</v>
      </c>
      <c r="N38" s="623" t="s">
        <v>3330</v>
      </c>
      <c r="O38" s="731" t="s">
        <v>3331</v>
      </c>
      <c r="P38" s="731"/>
    </row>
    <row r="39" spans="1:26" ht="60" customHeight="1">
      <c r="A39" s="623" t="s">
        <v>16</v>
      </c>
      <c r="B39" s="731" t="s">
        <v>3224</v>
      </c>
      <c r="C39" s="731" t="s">
        <v>870</v>
      </c>
      <c r="D39" s="731" t="s">
        <v>871</v>
      </c>
      <c r="E39" s="731" t="s">
        <v>3322</v>
      </c>
      <c r="F39" s="731" t="s">
        <v>907</v>
      </c>
      <c r="G39" s="731" t="s">
        <v>908</v>
      </c>
      <c r="H39" s="731" t="s">
        <v>31</v>
      </c>
      <c r="I39" s="731"/>
      <c r="J39" s="731" t="s">
        <v>3332</v>
      </c>
      <c r="K39" s="731">
        <v>14836323</v>
      </c>
      <c r="L39" s="731" t="s">
        <v>3332</v>
      </c>
      <c r="M39" s="744">
        <v>2484760</v>
      </c>
      <c r="N39" s="623" t="s">
        <v>3333</v>
      </c>
      <c r="O39" s="731" t="s">
        <v>3334</v>
      </c>
      <c r="P39" s="731"/>
    </row>
    <row r="40" spans="1:26" ht="60" customHeight="1">
      <c r="A40" s="623" t="s">
        <v>16</v>
      </c>
      <c r="B40" s="731" t="s">
        <v>3224</v>
      </c>
      <c r="C40" s="731" t="s">
        <v>870</v>
      </c>
      <c r="D40" s="731" t="s">
        <v>871</v>
      </c>
      <c r="E40" s="731" t="s">
        <v>3322</v>
      </c>
      <c r="F40" s="731" t="s">
        <v>913</v>
      </c>
      <c r="G40" s="731" t="s">
        <v>3335</v>
      </c>
      <c r="H40" s="731" t="s">
        <v>31</v>
      </c>
      <c r="I40" s="731"/>
      <c r="J40" s="731" t="s">
        <v>3336</v>
      </c>
      <c r="K40" s="731">
        <v>6952534</v>
      </c>
      <c r="L40" s="731" t="s">
        <v>3337</v>
      </c>
      <c r="M40" s="744">
        <v>25228309</v>
      </c>
      <c r="N40" s="623" t="s">
        <v>3338</v>
      </c>
      <c r="O40" s="731" t="s">
        <v>3339</v>
      </c>
      <c r="P40" s="731"/>
    </row>
    <row r="41" spans="1:26" ht="60" customHeight="1">
      <c r="A41" s="623" t="s">
        <v>16</v>
      </c>
      <c r="B41" s="731" t="s">
        <v>3224</v>
      </c>
      <c r="C41" s="731" t="s">
        <v>870</v>
      </c>
      <c r="D41" s="731" t="s">
        <v>919</v>
      </c>
      <c r="E41" s="731" t="s">
        <v>3340</v>
      </c>
      <c r="F41" s="731" t="s">
        <v>921</v>
      </c>
      <c r="G41" s="731" t="s">
        <v>3341</v>
      </c>
      <c r="H41" s="731" t="s">
        <v>31</v>
      </c>
      <c r="I41" s="731"/>
      <c r="J41" s="731" t="s">
        <v>3342</v>
      </c>
      <c r="K41" s="731">
        <v>6478068</v>
      </c>
      <c r="L41" s="731" t="s">
        <v>3342</v>
      </c>
      <c r="M41" s="744">
        <v>12143985</v>
      </c>
      <c r="N41" s="623" t="s">
        <v>3343</v>
      </c>
      <c r="O41" s="731" t="s">
        <v>3272</v>
      </c>
      <c r="P41" s="731"/>
    </row>
    <row r="42" spans="1:26" ht="50.45" customHeight="1">
      <c r="A42" s="623" t="s">
        <v>16</v>
      </c>
      <c r="B42" s="731" t="s">
        <v>3224</v>
      </c>
      <c r="C42" s="731" t="s">
        <v>870</v>
      </c>
      <c r="D42" s="731" t="s">
        <v>919</v>
      </c>
      <c r="E42" s="731" t="s">
        <v>3340</v>
      </c>
      <c r="F42" s="731" t="s">
        <v>924</v>
      </c>
      <c r="G42" s="731" t="s">
        <v>3344</v>
      </c>
      <c r="H42" s="731" t="s">
        <v>31</v>
      </c>
      <c r="I42" s="731"/>
      <c r="J42" s="731" t="s">
        <v>3345</v>
      </c>
      <c r="K42" s="731">
        <v>3573846</v>
      </c>
      <c r="L42" s="731" t="s">
        <v>3345</v>
      </c>
      <c r="M42" s="744">
        <v>15265767</v>
      </c>
      <c r="N42" s="623" t="s">
        <v>3686</v>
      </c>
      <c r="O42" s="731"/>
      <c r="P42" s="731"/>
    </row>
    <row r="43" spans="1:26" ht="86.1" customHeight="1">
      <c r="A43" s="623" t="s">
        <v>16</v>
      </c>
      <c r="B43" s="731" t="s">
        <v>3224</v>
      </c>
      <c r="C43" s="731" t="s">
        <v>870</v>
      </c>
      <c r="D43" s="731" t="s">
        <v>919</v>
      </c>
      <c r="E43" s="731" t="s">
        <v>3340</v>
      </c>
      <c r="F43" s="731" t="s">
        <v>926</v>
      </c>
      <c r="G43" s="731" t="s">
        <v>927</v>
      </c>
      <c r="H43" s="731" t="s">
        <v>31</v>
      </c>
      <c r="I43" s="731"/>
      <c r="J43" s="731" t="s">
        <v>3346</v>
      </c>
      <c r="K43" s="731">
        <v>16573901</v>
      </c>
      <c r="L43" s="731" t="s">
        <v>3346</v>
      </c>
      <c r="M43" s="744">
        <v>11350443</v>
      </c>
      <c r="N43" s="623" t="s">
        <v>3680</v>
      </c>
      <c r="O43" s="731"/>
      <c r="P43" s="731"/>
    </row>
    <row r="44" spans="1:26" ht="60" customHeight="1">
      <c r="A44" s="623" t="s">
        <v>16</v>
      </c>
      <c r="B44" s="731" t="s">
        <v>3224</v>
      </c>
      <c r="C44" s="731" t="s">
        <v>870</v>
      </c>
      <c r="D44" s="731" t="s">
        <v>919</v>
      </c>
      <c r="E44" s="731" t="s">
        <v>3340</v>
      </c>
      <c r="F44" s="731" t="s">
        <v>930</v>
      </c>
      <c r="G44" s="731" t="s">
        <v>931</v>
      </c>
      <c r="H44" s="731" t="s">
        <v>31</v>
      </c>
      <c r="I44" s="731"/>
      <c r="J44" s="731" t="s">
        <v>933</v>
      </c>
      <c r="K44" s="731">
        <v>2734235</v>
      </c>
      <c r="L44" s="731" t="s">
        <v>933</v>
      </c>
      <c r="M44" s="744">
        <v>5729522</v>
      </c>
      <c r="N44" s="623" t="s">
        <v>3687</v>
      </c>
      <c r="O44" s="731"/>
      <c r="P44" s="731"/>
    </row>
    <row r="45" spans="1:26" s="616" customFormat="1" ht="60" hidden="1" customHeight="1">
      <c r="A45" s="624" t="s">
        <v>936</v>
      </c>
      <c r="B45" s="615" t="s">
        <v>3347</v>
      </c>
      <c r="C45" s="615" t="s">
        <v>938</v>
      </c>
      <c r="D45" s="615" t="s">
        <v>939</v>
      </c>
      <c r="E45" s="615" t="s">
        <v>940</v>
      </c>
      <c r="F45" s="615" t="s">
        <v>959</v>
      </c>
      <c r="G45" s="615" t="s">
        <v>960</v>
      </c>
      <c r="H45" s="618"/>
      <c r="I45" s="618" t="s">
        <v>31</v>
      </c>
      <c r="J45" s="615" t="s">
        <v>3348</v>
      </c>
      <c r="K45" s="618">
        <v>2685615</v>
      </c>
      <c r="L45" s="615" t="s">
        <v>971</v>
      </c>
      <c r="M45" s="629">
        <v>5567533</v>
      </c>
      <c r="N45" s="624" t="s">
        <v>3349</v>
      </c>
      <c r="O45" s="620" t="s">
        <v>3350</v>
      </c>
      <c r="P45" s="618"/>
      <c r="Q45" s="614"/>
      <c r="R45" s="614"/>
      <c r="S45" s="614"/>
      <c r="T45" s="614"/>
      <c r="U45" s="614"/>
      <c r="V45" s="614"/>
      <c r="W45" s="614"/>
      <c r="X45" s="614"/>
      <c r="Y45" s="614"/>
      <c r="Z45" s="614"/>
    </row>
    <row r="46" spans="1:26" s="616" customFormat="1" ht="60" hidden="1" customHeight="1">
      <c r="A46" s="624" t="s">
        <v>936</v>
      </c>
      <c r="B46" s="615" t="s">
        <v>3347</v>
      </c>
      <c r="C46" s="615" t="s">
        <v>938</v>
      </c>
      <c r="D46" s="615" t="s">
        <v>939</v>
      </c>
      <c r="E46" s="615" t="s">
        <v>940</v>
      </c>
      <c r="F46" s="615" t="s">
        <v>973</v>
      </c>
      <c r="G46" s="615" t="s">
        <v>974</v>
      </c>
      <c r="H46" s="618"/>
      <c r="I46" s="618" t="s">
        <v>31</v>
      </c>
      <c r="J46" s="615" t="s">
        <v>3351</v>
      </c>
      <c r="K46" s="618">
        <v>2685615</v>
      </c>
      <c r="L46" s="615" t="s">
        <v>3351</v>
      </c>
      <c r="M46" s="629">
        <v>5567533</v>
      </c>
      <c r="N46" s="624" t="s">
        <v>3352</v>
      </c>
      <c r="O46" s="620" t="s">
        <v>3350</v>
      </c>
      <c r="P46" s="618"/>
      <c r="Q46" s="614"/>
      <c r="R46" s="614"/>
      <c r="S46" s="614"/>
      <c r="T46" s="614"/>
      <c r="U46" s="614"/>
      <c r="V46" s="614"/>
      <c r="W46" s="614"/>
      <c r="X46" s="614"/>
      <c r="Y46" s="614"/>
      <c r="Z46" s="614"/>
    </row>
    <row r="47" spans="1:26" ht="60" customHeight="1">
      <c r="A47" s="623" t="s">
        <v>936</v>
      </c>
      <c r="B47" s="731" t="s">
        <v>3347</v>
      </c>
      <c r="C47" s="731" t="s">
        <v>938</v>
      </c>
      <c r="D47" s="731" t="s">
        <v>1322</v>
      </c>
      <c r="E47" s="731" t="s">
        <v>1323</v>
      </c>
      <c r="F47" s="731" t="s">
        <v>1324</v>
      </c>
      <c r="G47" s="731" t="s">
        <v>1325</v>
      </c>
      <c r="H47" s="731" t="s">
        <v>31</v>
      </c>
      <c r="I47" s="731"/>
      <c r="J47" s="731"/>
      <c r="K47" s="731"/>
      <c r="L47" s="731" t="s">
        <v>3353</v>
      </c>
      <c r="M47" s="744">
        <v>5567533</v>
      </c>
      <c r="N47" s="623" t="s">
        <v>3688</v>
      </c>
      <c r="O47" s="731" t="s">
        <v>3689</v>
      </c>
      <c r="P47" s="731"/>
    </row>
    <row r="48" spans="1:26" ht="60" customHeight="1">
      <c r="A48" s="623" t="s">
        <v>936</v>
      </c>
      <c r="B48" s="731" t="s">
        <v>3347</v>
      </c>
      <c r="C48" s="731" t="s">
        <v>938</v>
      </c>
      <c r="D48" s="731" t="s">
        <v>1322</v>
      </c>
      <c r="E48" s="731" t="s">
        <v>1323</v>
      </c>
      <c r="F48" s="731" t="s">
        <v>1331</v>
      </c>
      <c r="G48" s="731" t="s">
        <v>1332</v>
      </c>
      <c r="H48" s="731" t="s">
        <v>31</v>
      </c>
      <c r="I48" s="731"/>
      <c r="J48" s="731" t="s">
        <v>3354</v>
      </c>
      <c r="K48" s="731">
        <v>14900300</v>
      </c>
      <c r="L48" s="731" t="s">
        <v>3354</v>
      </c>
      <c r="M48" s="744">
        <v>23881316</v>
      </c>
      <c r="N48" s="623" t="s">
        <v>3355</v>
      </c>
      <c r="O48" s="731" t="s">
        <v>3356</v>
      </c>
      <c r="P48" s="731"/>
    </row>
    <row r="49" spans="1:26" ht="60" customHeight="1">
      <c r="A49" s="623" t="s">
        <v>936</v>
      </c>
      <c r="B49" s="731" t="s">
        <v>3347</v>
      </c>
      <c r="C49" s="731" t="s">
        <v>938</v>
      </c>
      <c r="D49" s="731" t="s">
        <v>1339</v>
      </c>
      <c r="E49" s="731" t="s">
        <v>1340</v>
      </c>
      <c r="F49" s="731" t="s">
        <v>1350</v>
      </c>
      <c r="G49" s="731" t="s">
        <v>1351</v>
      </c>
      <c r="H49" s="731" t="s">
        <v>31</v>
      </c>
      <c r="I49" s="731"/>
      <c r="J49" s="731" t="s">
        <v>3354</v>
      </c>
      <c r="K49" s="731">
        <v>5490472</v>
      </c>
      <c r="L49" s="731" t="s">
        <v>3354</v>
      </c>
      <c r="M49" s="744">
        <v>11996343</v>
      </c>
      <c r="N49" s="623" t="s">
        <v>3357</v>
      </c>
      <c r="O49" s="731" t="s">
        <v>3358</v>
      </c>
      <c r="P49" s="731"/>
    </row>
    <row r="50" spans="1:26" ht="60" customHeight="1">
      <c r="A50" s="623" t="s">
        <v>936</v>
      </c>
      <c r="B50" s="731" t="s">
        <v>3347</v>
      </c>
      <c r="C50" s="731" t="s">
        <v>938</v>
      </c>
      <c r="D50" s="731" t="s">
        <v>1352</v>
      </c>
      <c r="E50" s="731" t="s">
        <v>1353</v>
      </c>
      <c r="F50" s="731" t="s">
        <v>1354</v>
      </c>
      <c r="G50" s="731" t="s">
        <v>1355</v>
      </c>
      <c r="H50" s="731" t="s">
        <v>31</v>
      </c>
      <c r="I50" s="731"/>
      <c r="J50" s="731" t="s">
        <v>3345</v>
      </c>
      <c r="K50" s="731">
        <v>4239255</v>
      </c>
      <c r="L50" s="731" t="s">
        <v>3345</v>
      </c>
      <c r="M50" s="744">
        <v>9373200</v>
      </c>
      <c r="N50" s="623" t="s">
        <v>3359</v>
      </c>
      <c r="O50" s="731" t="s">
        <v>3360</v>
      </c>
      <c r="P50" s="731"/>
    </row>
    <row r="51" spans="1:26" ht="60" customHeight="1">
      <c r="A51" s="623" t="s">
        <v>936</v>
      </c>
      <c r="B51" s="731" t="s">
        <v>3347</v>
      </c>
      <c r="C51" s="731" t="s">
        <v>938</v>
      </c>
      <c r="D51" s="731" t="s">
        <v>1352</v>
      </c>
      <c r="E51" s="731" t="s">
        <v>1353</v>
      </c>
      <c r="F51" s="731" t="s">
        <v>1359</v>
      </c>
      <c r="G51" s="731" t="s">
        <v>1360</v>
      </c>
      <c r="H51" s="731" t="s">
        <v>31</v>
      </c>
      <c r="I51" s="731"/>
      <c r="J51" s="731" t="s">
        <v>3345</v>
      </c>
      <c r="K51" s="731">
        <v>2685615</v>
      </c>
      <c r="L51" s="731" t="s">
        <v>3345</v>
      </c>
      <c r="M51" s="744">
        <v>5567533</v>
      </c>
      <c r="N51" s="623" t="s">
        <v>3361</v>
      </c>
      <c r="O51" s="731" t="s">
        <v>3360</v>
      </c>
      <c r="P51" s="731"/>
    </row>
    <row r="52" spans="1:26" ht="60" customHeight="1">
      <c r="A52" s="623" t="s">
        <v>936</v>
      </c>
      <c r="B52" s="731" t="s">
        <v>3347</v>
      </c>
      <c r="C52" s="731" t="s">
        <v>938</v>
      </c>
      <c r="D52" s="731" t="s">
        <v>1352</v>
      </c>
      <c r="E52" s="731" t="s">
        <v>1353</v>
      </c>
      <c r="F52" s="731" t="s">
        <v>1361</v>
      </c>
      <c r="G52" s="731" t="s">
        <v>1362</v>
      </c>
      <c r="H52" s="731" t="s">
        <v>31</v>
      </c>
      <c r="I52" s="731"/>
      <c r="J52" s="731" t="s">
        <v>3362</v>
      </c>
      <c r="K52" s="731">
        <v>4239255</v>
      </c>
      <c r="L52" s="731" t="s">
        <v>3362</v>
      </c>
      <c r="M52" s="744">
        <v>25001057</v>
      </c>
      <c r="N52" s="623" t="s">
        <v>3363</v>
      </c>
      <c r="O52" s="731" t="s">
        <v>3360</v>
      </c>
      <c r="P52" s="731"/>
    </row>
    <row r="53" spans="1:26" ht="60" customHeight="1">
      <c r="A53" s="623" t="s">
        <v>936</v>
      </c>
      <c r="B53" s="731" t="s">
        <v>3347</v>
      </c>
      <c r="C53" s="731" t="s">
        <v>938</v>
      </c>
      <c r="D53" s="731" t="s">
        <v>1352</v>
      </c>
      <c r="E53" s="731" t="s">
        <v>1353</v>
      </c>
      <c r="F53" s="731" t="s">
        <v>1365</v>
      </c>
      <c r="G53" s="731" t="s">
        <v>1366</v>
      </c>
      <c r="H53" s="731" t="s">
        <v>31</v>
      </c>
      <c r="I53" s="731"/>
      <c r="J53" s="731" t="s">
        <v>3345</v>
      </c>
      <c r="K53" s="731">
        <v>13905615</v>
      </c>
      <c r="L53" s="731" t="s">
        <v>3345</v>
      </c>
      <c r="M53" s="744">
        <v>21195390</v>
      </c>
      <c r="N53" s="623" t="s">
        <v>3364</v>
      </c>
      <c r="O53" s="731" t="s">
        <v>3365</v>
      </c>
      <c r="P53" s="731"/>
    </row>
    <row r="54" spans="1:26" ht="60" customHeight="1">
      <c r="A54" s="623" t="s">
        <v>936</v>
      </c>
      <c r="B54" s="731" t="s">
        <v>3347</v>
      </c>
      <c r="C54" s="731" t="s">
        <v>938</v>
      </c>
      <c r="D54" s="731" t="s">
        <v>1367</v>
      </c>
      <c r="E54" s="731" t="s">
        <v>3366</v>
      </c>
      <c r="F54" s="731" t="s">
        <v>1372</v>
      </c>
      <c r="G54" s="731" t="s">
        <v>1373</v>
      </c>
      <c r="H54" s="731" t="s">
        <v>31</v>
      </c>
      <c r="I54" s="731"/>
      <c r="J54" s="731" t="s">
        <v>3345</v>
      </c>
      <c r="K54" s="731">
        <v>2685615</v>
      </c>
      <c r="L54" s="731" t="s">
        <v>3345</v>
      </c>
      <c r="M54" s="744">
        <v>5567533</v>
      </c>
      <c r="N54" s="623" t="s">
        <v>3367</v>
      </c>
      <c r="O54" s="731" t="s">
        <v>3368</v>
      </c>
      <c r="P54" s="731"/>
    </row>
    <row r="55" spans="1:26" ht="60" customHeight="1">
      <c r="A55" s="623" t="s">
        <v>1374</v>
      </c>
      <c r="B55" s="731" t="s">
        <v>3369</v>
      </c>
      <c r="C55" s="731" t="s">
        <v>1376</v>
      </c>
      <c r="D55" s="731" t="s">
        <v>1377</v>
      </c>
      <c r="E55" s="731" t="s">
        <v>1378</v>
      </c>
      <c r="F55" s="731" t="s">
        <v>1541</v>
      </c>
      <c r="G55" s="731" t="s">
        <v>3370</v>
      </c>
      <c r="H55" s="731" t="s">
        <v>31</v>
      </c>
      <c r="I55" s="731"/>
      <c r="J55" s="731" t="s">
        <v>3362</v>
      </c>
      <c r="K55" s="731">
        <v>13975398</v>
      </c>
      <c r="L55" s="731" t="s">
        <v>3362</v>
      </c>
      <c r="M55" s="744">
        <v>13134453</v>
      </c>
      <c r="N55" s="623" t="s">
        <v>3700</v>
      </c>
      <c r="O55" s="731"/>
      <c r="P55" s="731"/>
    </row>
    <row r="56" spans="1:26" ht="60" customHeight="1">
      <c r="A56" s="623" t="s">
        <v>1374</v>
      </c>
      <c r="B56" s="731" t="s">
        <v>3369</v>
      </c>
      <c r="C56" s="731" t="s">
        <v>1376</v>
      </c>
      <c r="D56" s="731" t="s">
        <v>1377</v>
      </c>
      <c r="E56" s="731" t="s">
        <v>1378</v>
      </c>
      <c r="F56" s="731" t="s">
        <v>1545</v>
      </c>
      <c r="G56" s="731" t="s">
        <v>3371</v>
      </c>
      <c r="H56" s="731" t="s">
        <v>31</v>
      </c>
      <c r="I56" s="731"/>
      <c r="J56" s="731" t="s">
        <v>3362</v>
      </c>
      <c r="K56" s="731">
        <v>13975398</v>
      </c>
      <c r="L56" s="731" t="s">
        <v>3362</v>
      </c>
      <c r="M56" s="744">
        <v>13134473</v>
      </c>
      <c r="N56" s="623" t="s">
        <v>3372</v>
      </c>
      <c r="O56" s="731"/>
      <c r="P56" s="731"/>
    </row>
    <row r="57" spans="1:26" s="616" customFormat="1" ht="60" hidden="1" customHeight="1">
      <c r="A57" s="624" t="s">
        <v>1374</v>
      </c>
      <c r="B57" s="615" t="s">
        <v>3369</v>
      </c>
      <c r="C57" s="615" t="s">
        <v>1376</v>
      </c>
      <c r="D57" s="621" t="s">
        <v>1377</v>
      </c>
      <c r="E57" s="621" t="s">
        <v>1378</v>
      </c>
      <c r="F57" s="621" t="s">
        <v>1552</v>
      </c>
      <c r="G57" s="621" t="s">
        <v>1553</v>
      </c>
      <c r="H57" s="622"/>
      <c r="I57" s="622" t="s">
        <v>31</v>
      </c>
      <c r="J57" s="621" t="s">
        <v>3362</v>
      </c>
      <c r="K57" s="622">
        <v>13975398</v>
      </c>
      <c r="L57" s="621" t="s">
        <v>3362</v>
      </c>
      <c r="M57" s="633">
        <v>21541038</v>
      </c>
      <c r="N57" s="632" t="s">
        <v>3372</v>
      </c>
      <c r="O57" s="615"/>
      <c r="P57" s="618"/>
      <c r="Q57" s="614"/>
      <c r="R57" s="614"/>
      <c r="S57" s="614"/>
      <c r="T57" s="614"/>
      <c r="U57" s="614"/>
      <c r="V57" s="614"/>
      <c r="W57" s="614"/>
      <c r="X57" s="614"/>
      <c r="Y57" s="614"/>
      <c r="Z57" s="614"/>
    </row>
    <row r="58" spans="1:26" s="616" customFormat="1" ht="60" hidden="1" customHeight="1">
      <c r="A58" s="624" t="s">
        <v>1374</v>
      </c>
      <c r="B58" s="615" t="s">
        <v>3369</v>
      </c>
      <c r="C58" s="615" t="s">
        <v>1376</v>
      </c>
      <c r="D58" s="615" t="s">
        <v>1377</v>
      </c>
      <c r="E58" s="615" t="s">
        <v>1378</v>
      </c>
      <c r="F58" s="615" t="s">
        <v>1567</v>
      </c>
      <c r="G58" s="615" t="s">
        <v>1568</v>
      </c>
      <c r="H58" s="618"/>
      <c r="I58" s="618" t="s">
        <v>31</v>
      </c>
      <c r="J58" s="615" t="s">
        <v>3342</v>
      </c>
      <c r="K58" s="618">
        <v>3012458</v>
      </c>
      <c r="L58" s="615" t="s">
        <v>3342</v>
      </c>
      <c r="M58" s="629">
        <v>6341612</v>
      </c>
      <c r="N58" s="624" t="s">
        <v>3373</v>
      </c>
      <c r="O58" s="615" t="s">
        <v>3374</v>
      </c>
      <c r="P58" s="618"/>
      <c r="Q58" s="614"/>
      <c r="R58" s="614"/>
      <c r="S58" s="614"/>
      <c r="T58" s="614"/>
      <c r="U58" s="614"/>
      <c r="V58" s="614"/>
      <c r="W58" s="614"/>
      <c r="X58" s="614"/>
      <c r="Y58" s="614"/>
      <c r="Z58" s="614"/>
    </row>
    <row r="59" spans="1:26" s="616" customFormat="1" ht="60" hidden="1" customHeight="1">
      <c r="A59" s="624" t="s">
        <v>1374</v>
      </c>
      <c r="B59" s="615" t="s">
        <v>3369</v>
      </c>
      <c r="C59" s="615" t="s">
        <v>1376</v>
      </c>
      <c r="D59" s="615" t="s">
        <v>1377</v>
      </c>
      <c r="E59" s="615" t="s">
        <v>1378</v>
      </c>
      <c r="F59" s="615" t="s">
        <v>1596</v>
      </c>
      <c r="G59" s="615" t="s">
        <v>3375</v>
      </c>
      <c r="H59" s="618"/>
      <c r="I59" s="618" t="s">
        <v>31</v>
      </c>
      <c r="J59" s="615" t="s">
        <v>3342</v>
      </c>
      <c r="K59" s="618">
        <v>3012458</v>
      </c>
      <c r="L59" s="615" t="s">
        <v>3342</v>
      </c>
      <c r="M59" s="629">
        <v>6341612</v>
      </c>
      <c r="N59" s="624" t="s">
        <v>3376</v>
      </c>
      <c r="O59" s="615" t="s">
        <v>3374</v>
      </c>
      <c r="P59" s="618"/>
      <c r="Q59" s="614"/>
      <c r="R59" s="614"/>
      <c r="S59" s="614"/>
      <c r="T59" s="614"/>
      <c r="U59" s="614"/>
      <c r="V59" s="614"/>
      <c r="W59" s="614"/>
      <c r="X59" s="614"/>
      <c r="Y59" s="614"/>
      <c r="Z59" s="614"/>
    </row>
    <row r="60" spans="1:26" ht="60" customHeight="1">
      <c r="A60" s="623" t="s">
        <v>1374</v>
      </c>
      <c r="B60" s="731" t="s">
        <v>3369</v>
      </c>
      <c r="C60" s="731" t="s">
        <v>1665</v>
      </c>
      <c r="D60" s="731" t="s">
        <v>1666</v>
      </c>
      <c r="E60" s="731" t="s">
        <v>1667</v>
      </c>
      <c r="F60" s="731" t="s">
        <v>1668</v>
      </c>
      <c r="G60" s="731" t="s">
        <v>1669</v>
      </c>
      <c r="H60" s="731" t="s">
        <v>31</v>
      </c>
      <c r="I60" s="731"/>
      <c r="J60" s="731" t="s">
        <v>3345</v>
      </c>
      <c r="K60" s="731">
        <v>3006507</v>
      </c>
      <c r="L60" s="731" t="s">
        <v>3345</v>
      </c>
      <c r="M60" s="744">
        <v>6503468</v>
      </c>
      <c r="N60" s="623" t="s">
        <v>3681</v>
      </c>
      <c r="O60" s="731" t="s">
        <v>3377</v>
      </c>
      <c r="P60" s="731"/>
    </row>
    <row r="61" spans="1:26" ht="60" customHeight="1">
      <c r="A61" s="623" t="s">
        <v>1374</v>
      </c>
      <c r="B61" s="731" t="s">
        <v>3369</v>
      </c>
      <c r="C61" s="731" t="s">
        <v>1665</v>
      </c>
      <c r="D61" s="731" t="s">
        <v>1666</v>
      </c>
      <c r="E61" s="731" t="s">
        <v>1667</v>
      </c>
      <c r="F61" s="731" t="s">
        <v>1691</v>
      </c>
      <c r="G61" s="731" t="s">
        <v>1692</v>
      </c>
      <c r="H61" s="731" t="s">
        <v>31</v>
      </c>
      <c r="I61" s="731"/>
      <c r="J61" s="731" t="s">
        <v>3342</v>
      </c>
      <c r="K61" s="731">
        <v>5659053</v>
      </c>
      <c r="L61" s="731" t="s">
        <v>3342</v>
      </c>
      <c r="M61" s="744">
        <v>13027641</v>
      </c>
      <c r="N61" s="623" t="s">
        <v>3684</v>
      </c>
      <c r="O61" s="731" t="s">
        <v>3693</v>
      </c>
      <c r="P61" s="731"/>
    </row>
    <row r="62" spans="1:26" ht="60" customHeight="1">
      <c r="A62" s="623" t="s">
        <v>1374</v>
      </c>
      <c r="B62" s="731" t="s">
        <v>3369</v>
      </c>
      <c r="C62" s="731" t="s">
        <v>1665</v>
      </c>
      <c r="D62" s="731" t="s">
        <v>1666</v>
      </c>
      <c r="E62" s="731" t="s">
        <v>1667</v>
      </c>
      <c r="F62" s="731" t="s">
        <v>1694</v>
      </c>
      <c r="G62" s="731" t="s">
        <v>3378</v>
      </c>
      <c r="H62" s="731" t="s">
        <v>31</v>
      </c>
      <c r="I62" s="731"/>
      <c r="J62" s="731" t="s">
        <v>3342</v>
      </c>
      <c r="K62" s="731">
        <v>3012458</v>
      </c>
      <c r="L62" s="731" t="s">
        <v>3342</v>
      </c>
      <c r="M62" s="744">
        <v>6341612</v>
      </c>
      <c r="N62" s="623" t="s">
        <v>3379</v>
      </c>
      <c r="O62" s="731"/>
      <c r="P62" s="731"/>
    </row>
    <row r="63" spans="1:26" ht="60" customHeight="1">
      <c r="A63" s="623" t="s">
        <v>1374</v>
      </c>
      <c r="B63" s="731" t="s">
        <v>3369</v>
      </c>
      <c r="C63" s="731" t="s">
        <v>1665</v>
      </c>
      <c r="D63" s="731" t="s">
        <v>1666</v>
      </c>
      <c r="E63" s="731" t="s">
        <v>1667</v>
      </c>
      <c r="F63" s="731" t="s">
        <v>1697</v>
      </c>
      <c r="G63" s="731" t="s">
        <v>3380</v>
      </c>
      <c r="H63" s="731" t="s">
        <v>31</v>
      </c>
      <c r="I63" s="731"/>
      <c r="J63" s="731" t="s">
        <v>3381</v>
      </c>
      <c r="K63" s="731">
        <v>4777348</v>
      </c>
      <c r="L63" s="731" t="s">
        <v>3381</v>
      </c>
      <c r="M63" s="744">
        <v>12181853</v>
      </c>
      <c r="N63" s="623" t="s">
        <v>3690</v>
      </c>
      <c r="O63" s="731"/>
      <c r="P63" s="731"/>
    </row>
    <row r="64" spans="1:26" ht="60" customHeight="1">
      <c r="A64" s="623" t="s">
        <v>1374</v>
      </c>
      <c r="B64" s="731" t="s">
        <v>3369</v>
      </c>
      <c r="C64" s="731" t="s">
        <v>1665</v>
      </c>
      <c r="D64" s="731" t="s">
        <v>1666</v>
      </c>
      <c r="E64" s="731" t="s">
        <v>1667</v>
      </c>
      <c r="F64" s="731" t="s">
        <v>1701</v>
      </c>
      <c r="G64" s="731" t="s">
        <v>1702</v>
      </c>
      <c r="H64" s="731" t="s">
        <v>31</v>
      </c>
      <c r="I64" s="731"/>
      <c r="J64" s="731" t="s">
        <v>3382</v>
      </c>
      <c r="K64" s="731">
        <v>2081605</v>
      </c>
      <c r="L64" s="731" t="s">
        <v>3382</v>
      </c>
      <c r="M64" s="744">
        <v>4163210</v>
      </c>
      <c r="N64" s="623" t="s">
        <v>3691</v>
      </c>
      <c r="O64" s="731"/>
      <c r="P64" s="731"/>
    </row>
    <row r="65" spans="1:26" ht="60" customHeight="1">
      <c r="A65" s="623" t="s">
        <v>1374</v>
      </c>
      <c r="B65" s="731" t="s">
        <v>3369</v>
      </c>
      <c r="C65" s="731" t="s">
        <v>1665</v>
      </c>
      <c r="D65" s="731" t="s">
        <v>1666</v>
      </c>
      <c r="E65" s="731" t="s">
        <v>1667</v>
      </c>
      <c r="F65" s="731" t="s">
        <v>1704</v>
      </c>
      <c r="G65" s="731" t="s">
        <v>1705</v>
      </c>
      <c r="H65" s="731" t="s">
        <v>31</v>
      </c>
      <c r="I65" s="731"/>
      <c r="J65" s="731" t="s">
        <v>3342</v>
      </c>
      <c r="K65" s="731">
        <v>2734235</v>
      </c>
      <c r="L65" s="731" t="s">
        <v>3342</v>
      </c>
      <c r="M65" s="744">
        <v>5729522</v>
      </c>
      <c r="N65" s="623" t="s">
        <v>3383</v>
      </c>
      <c r="O65" s="731" t="s">
        <v>3384</v>
      </c>
      <c r="P65" s="731"/>
    </row>
    <row r="66" spans="1:26" ht="60" customHeight="1">
      <c r="A66" s="623" t="s">
        <v>1706</v>
      </c>
      <c r="B66" s="731" t="s">
        <v>3385</v>
      </c>
      <c r="C66" s="731" t="s">
        <v>1708</v>
      </c>
      <c r="D66" s="731" t="s">
        <v>1709</v>
      </c>
      <c r="E66" s="731" t="s">
        <v>3386</v>
      </c>
      <c r="F66" s="731" t="s">
        <v>1711</v>
      </c>
      <c r="G66" s="731" t="s">
        <v>3387</v>
      </c>
      <c r="H66" s="731" t="s">
        <v>31</v>
      </c>
      <c r="I66" s="731"/>
      <c r="J66" s="731" t="s">
        <v>3342</v>
      </c>
      <c r="K66" s="731">
        <v>2734235</v>
      </c>
      <c r="L66" s="731" t="s">
        <v>3342</v>
      </c>
      <c r="M66" s="744">
        <v>5729522</v>
      </c>
      <c r="N66" s="623" t="s">
        <v>3388</v>
      </c>
      <c r="O66" s="731" t="s">
        <v>3374</v>
      </c>
      <c r="P66" s="731"/>
    </row>
    <row r="67" spans="1:26" ht="60" customHeight="1">
      <c r="A67" s="623" t="s">
        <v>1706</v>
      </c>
      <c r="B67" s="731" t="s">
        <v>3385</v>
      </c>
      <c r="C67" s="731" t="s">
        <v>1708</v>
      </c>
      <c r="D67" s="731" t="s">
        <v>1788</v>
      </c>
      <c r="E67" s="731" t="s">
        <v>1789</v>
      </c>
      <c r="F67" s="731" t="s">
        <v>1790</v>
      </c>
      <c r="G67" s="731" t="s">
        <v>1791</v>
      </c>
      <c r="H67" s="731" t="s">
        <v>31</v>
      </c>
      <c r="I67" s="731"/>
      <c r="J67" s="731" t="s">
        <v>3342</v>
      </c>
      <c r="K67" s="731">
        <v>2734235</v>
      </c>
      <c r="L67" s="731" t="s">
        <v>3342</v>
      </c>
      <c r="M67" s="744">
        <v>5729522</v>
      </c>
      <c r="N67" s="623" t="s">
        <v>3389</v>
      </c>
      <c r="O67" s="731" t="s">
        <v>3374</v>
      </c>
      <c r="P67" s="731"/>
    </row>
    <row r="68" spans="1:26" ht="60" customHeight="1">
      <c r="A68" s="623" t="s">
        <v>1706</v>
      </c>
      <c r="B68" s="731" t="s">
        <v>3385</v>
      </c>
      <c r="C68" s="731" t="s">
        <v>1708</v>
      </c>
      <c r="D68" s="731" t="s">
        <v>1788</v>
      </c>
      <c r="E68" s="731" t="s">
        <v>1789</v>
      </c>
      <c r="F68" s="731" t="s">
        <v>1800</v>
      </c>
      <c r="G68" s="731" t="s">
        <v>1801</v>
      </c>
      <c r="H68" s="731" t="s">
        <v>31</v>
      </c>
      <c r="I68" s="731"/>
      <c r="J68" s="731" t="s">
        <v>3390</v>
      </c>
      <c r="K68" s="731">
        <v>2734235</v>
      </c>
      <c r="L68" s="731" t="s">
        <v>3390</v>
      </c>
      <c r="M68" s="744">
        <v>5729522</v>
      </c>
      <c r="N68" s="623" t="s">
        <v>3391</v>
      </c>
      <c r="O68" s="731" t="s">
        <v>3374</v>
      </c>
      <c r="P68" s="731"/>
    </row>
    <row r="69" spans="1:26" s="616" customFormat="1" ht="60" hidden="1" customHeight="1">
      <c r="A69" s="624" t="s">
        <v>1706</v>
      </c>
      <c r="B69" s="615" t="s">
        <v>3385</v>
      </c>
      <c r="C69" s="615" t="s">
        <v>1708</v>
      </c>
      <c r="D69" s="621" t="s">
        <v>1788</v>
      </c>
      <c r="E69" s="621" t="s">
        <v>1789</v>
      </c>
      <c r="F69" s="621" t="s">
        <v>1805</v>
      </c>
      <c r="G69" s="621" t="s">
        <v>1806</v>
      </c>
      <c r="H69" s="622"/>
      <c r="I69" s="622" t="s">
        <v>31</v>
      </c>
      <c r="J69" s="621" t="s">
        <v>3345</v>
      </c>
      <c r="K69" s="622">
        <v>5281525</v>
      </c>
      <c r="L69" s="621" t="s">
        <v>3345</v>
      </c>
      <c r="M69" s="633">
        <v>11472751</v>
      </c>
      <c r="N69" s="632" t="s">
        <v>3683</v>
      </c>
      <c r="O69" s="615"/>
      <c r="P69" s="618"/>
      <c r="Q69" s="614"/>
      <c r="R69" s="614"/>
      <c r="S69" s="614"/>
      <c r="T69" s="614"/>
      <c r="U69" s="614"/>
      <c r="V69" s="614"/>
      <c r="W69" s="614"/>
      <c r="X69" s="614"/>
      <c r="Y69" s="614"/>
      <c r="Z69" s="614"/>
    </row>
    <row r="70" spans="1:26" ht="60" customHeight="1">
      <c r="A70" s="623" t="s">
        <v>1706</v>
      </c>
      <c r="B70" s="731" t="s">
        <v>3385</v>
      </c>
      <c r="C70" s="731" t="s">
        <v>1708</v>
      </c>
      <c r="D70" s="731" t="s">
        <v>1820</v>
      </c>
      <c r="E70" s="731" t="s">
        <v>1821</v>
      </c>
      <c r="F70" s="731" t="s">
        <v>1822</v>
      </c>
      <c r="G70" s="731" t="s">
        <v>1823</v>
      </c>
      <c r="H70" s="731" t="s">
        <v>31</v>
      </c>
      <c r="I70" s="731"/>
      <c r="J70" s="731" t="s">
        <v>3392</v>
      </c>
      <c r="K70" s="731">
        <v>5420600</v>
      </c>
      <c r="L70" s="731" t="s">
        <v>3392</v>
      </c>
      <c r="M70" s="744">
        <v>10029049</v>
      </c>
      <c r="N70" s="623" t="s">
        <v>3393</v>
      </c>
      <c r="O70" s="731" t="s">
        <v>3394</v>
      </c>
      <c r="P70" s="731"/>
    </row>
    <row r="71" spans="1:26" s="616" customFormat="1" ht="60" hidden="1" customHeight="1">
      <c r="A71" s="624" t="s">
        <v>1706</v>
      </c>
      <c r="B71" s="615" t="s">
        <v>3385</v>
      </c>
      <c r="C71" s="615" t="s">
        <v>1708</v>
      </c>
      <c r="D71" s="621" t="s">
        <v>1820</v>
      </c>
      <c r="E71" s="621" t="s">
        <v>1821</v>
      </c>
      <c r="F71" s="621" t="s">
        <v>1844</v>
      </c>
      <c r="G71" s="621" t="s">
        <v>3395</v>
      </c>
      <c r="H71" s="622"/>
      <c r="I71" s="622" t="s">
        <v>31</v>
      </c>
      <c r="J71" s="621" t="s">
        <v>3390</v>
      </c>
      <c r="K71" s="622">
        <v>2734235</v>
      </c>
      <c r="L71" s="621" t="s">
        <v>3390</v>
      </c>
      <c r="M71" s="633">
        <v>5729522</v>
      </c>
      <c r="N71" s="632" t="s">
        <v>3701</v>
      </c>
      <c r="O71" s="621" t="s">
        <v>3374</v>
      </c>
      <c r="P71" s="618"/>
      <c r="Q71" s="614"/>
      <c r="R71" s="614"/>
      <c r="S71" s="614"/>
      <c r="T71" s="614"/>
      <c r="U71" s="614"/>
      <c r="V71" s="614"/>
      <c r="W71" s="614"/>
      <c r="X71" s="614"/>
      <c r="Y71" s="614"/>
      <c r="Z71" s="614"/>
    </row>
    <row r="72" spans="1:26" ht="60" customHeight="1">
      <c r="A72" s="623" t="s">
        <v>1706</v>
      </c>
      <c r="B72" s="731" t="s">
        <v>3385</v>
      </c>
      <c r="C72" s="731" t="s">
        <v>1708</v>
      </c>
      <c r="D72" s="731" t="s">
        <v>1877</v>
      </c>
      <c r="E72" s="731" t="s">
        <v>1878</v>
      </c>
      <c r="F72" s="731" t="s">
        <v>1879</v>
      </c>
      <c r="G72" s="731" t="s">
        <v>1880</v>
      </c>
      <c r="H72" s="731" t="s">
        <v>31</v>
      </c>
      <c r="I72" s="731"/>
      <c r="J72" s="731" t="s">
        <v>3342</v>
      </c>
      <c r="K72" s="731">
        <v>2734235</v>
      </c>
      <c r="L72" s="731" t="s">
        <v>3342</v>
      </c>
      <c r="M72" s="744">
        <v>5729522</v>
      </c>
      <c r="N72" s="623" t="s">
        <v>3692</v>
      </c>
      <c r="O72" s="731" t="s">
        <v>3693</v>
      </c>
      <c r="P72" s="731"/>
    </row>
    <row r="73" spans="1:26" s="635" customFormat="1" ht="60" customHeight="1">
      <c r="A73" s="635" t="s">
        <v>1917</v>
      </c>
      <c r="B73" s="635" t="s">
        <v>1918</v>
      </c>
      <c r="C73" s="636" t="s">
        <v>1919</v>
      </c>
      <c r="D73" s="636" t="s">
        <v>1920</v>
      </c>
      <c r="E73" s="636" t="s">
        <v>1921</v>
      </c>
      <c r="F73" s="637" t="s">
        <v>1922</v>
      </c>
      <c r="G73" s="636" t="s">
        <v>1923</v>
      </c>
      <c r="H73" s="638" t="s">
        <v>31</v>
      </c>
      <c r="I73" s="638"/>
      <c r="J73" s="635" t="s">
        <v>1924</v>
      </c>
      <c r="K73" s="639">
        <v>9572450</v>
      </c>
      <c r="L73" s="635" t="s">
        <v>1925</v>
      </c>
      <c r="M73" s="639">
        <v>18332749</v>
      </c>
      <c r="N73" s="635" t="s">
        <v>3702</v>
      </c>
      <c r="O73" s="635" t="s">
        <v>3397</v>
      </c>
    </row>
    <row r="74" spans="1:26" ht="60" customHeight="1">
      <c r="A74" s="623" t="s">
        <v>1917</v>
      </c>
      <c r="B74" s="731" t="s">
        <v>3396</v>
      </c>
      <c r="C74" s="731" t="s">
        <v>1940</v>
      </c>
      <c r="D74" s="731" t="s">
        <v>1946</v>
      </c>
      <c r="E74" s="731" t="s">
        <v>1947</v>
      </c>
      <c r="F74" s="735" t="s">
        <v>1948</v>
      </c>
      <c r="G74" s="731" t="s">
        <v>1949</v>
      </c>
      <c r="H74" s="731" t="s">
        <v>31</v>
      </c>
      <c r="I74" s="731"/>
      <c r="J74" s="731" t="s">
        <v>3398</v>
      </c>
      <c r="K74" s="731">
        <v>9572450</v>
      </c>
      <c r="L74" s="731" t="s">
        <v>3399</v>
      </c>
      <c r="M74" s="744">
        <v>18332749</v>
      </c>
      <c r="N74" s="623" t="s">
        <v>3400</v>
      </c>
      <c r="O74" s="731" t="s">
        <v>3401</v>
      </c>
      <c r="P74" s="731"/>
    </row>
    <row r="75" spans="1:26" s="746" customFormat="1" ht="60" customHeight="1">
      <c r="A75" s="736" t="s">
        <v>1917</v>
      </c>
      <c r="B75" s="736" t="s">
        <v>1918</v>
      </c>
      <c r="C75" s="736" t="s">
        <v>1940</v>
      </c>
      <c r="D75" s="736" t="s">
        <v>1956</v>
      </c>
      <c r="E75" s="736" t="s">
        <v>1957</v>
      </c>
      <c r="F75" s="737" t="s">
        <v>1958</v>
      </c>
      <c r="G75" s="736" t="s">
        <v>1959</v>
      </c>
      <c r="H75" s="738" t="s">
        <v>31</v>
      </c>
      <c r="I75" s="738"/>
      <c r="J75" s="736" t="s">
        <v>1963</v>
      </c>
      <c r="K75" s="739">
        <v>114572450</v>
      </c>
      <c r="L75" s="736" t="s">
        <v>1964</v>
      </c>
      <c r="M75" s="739">
        <v>229791067</v>
      </c>
      <c r="N75" s="736" t="s">
        <v>3703</v>
      </c>
      <c r="O75" s="739" t="s">
        <v>3704</v>
      </c>
      <c r="P75" s="736"/>
      <c r="Q75" s="739">
        <v>228588924</v>
      </c>
      <c r="R75" s="736" t="s">
        <v>1964</v>
      </c>
      <c r="S75" s="739">
        <v>342476507</v>
      </c>
      <c r="T75" s="739" t="e">
        <f t="shared" ref="T75" si="0">SUM(K75+M75+O75+Q75+S75)</f>
        <v>#VALUE!</v>
      </c>
      <c r="U75" s="736"/>
      <c r="V75" s="736"/>
      <c r="W75" s="736"/>
      <c r="X75" s="736"/>
      <c r="Y75" s="736"/>
      <c r="Z75" s="736"/>
    </row>
    <row r="76" spans="1:26" ht="60" customHeight="1">
      <c r="A76" s="623" t="s">
        <v>1965</v>
      </c>
      <c r="B76" s="731" t="s">
        <v>1966</v>
      </c>
      <c r="C76" s="731" t="s">
        <v>1967</v>
      </c>
      <c r="D76" s="731" t="s">
        <v>1968</v>
      </c>
      <c r="E76" s="731" t="s">
        <v>1969</v>
      </c>
      <c r="F76" s="731" t="s">
        <v>1970</v>
      </c>
      <c r="G76" s="731" t="s">
        <v>3402</v>
      </c>
      <c r="H76" s="731" t="s">
        <v>31</v>
      </c>
      <c r="I76" s="731"/>
      <c r="J76" s="731" t="s">
        <v>3345</v>
      </c>
      <c r="K76" s="731">
        <v>3680300</v>
      </c>
      <c r="L76" s="731" t="s">
        <v>3345</v>
      </c>
      <c r="M76" s="744">
        <v>8253459</v>
      </c>
      <c r="N76" s="623" t="s">
        <v>3403</v>
      </c>
      <c r="O76" s="731" t="s">
        <v>3404</v>
      </c>
      <c r="P76" s="731"/>
    </row>
    <row r="77" spans="1:26" ht="60" customHeight="1">
      <c r="A77" s="623" t="s">
        <v>1965</v>
      </c>
      <c r="B77" s="731" t="s">
        <v>1966</v>
      </c>
      <c r="C77" s="731" t="s">
        <v>3405</v>
      </c>
      <c r="D77" s="731" t="s">
        <v>1992</v>
      </c>
      <c r="E77" s="731" t="s">
        <v>3406</v>
      </c>
      <c r="F77" s="731" t="s">
        <v>1997</v>
      </c>
      <c r="G77" s="731" t="s">
        <v>3407</v>
      </c>
      <c r="H77" s="731" t="s">
        <v>31</v>
      </c>
      <c r="I77" s="731"/>
      <c r="J77" s="731" t="s">
        <v>3408</v>
      </c>
      <c r="K77" s="731">
        <v>3581926</v>
      </c>
      <c r="L77" s="731" t="s">
        <v>3408</v>
      </c>
      <c r="M77" s="744">
        <v>11450819</v>
      </c>
      <c r="N77" s="623" t="s">
        <v>3409</v>
      </c>
      <c r="O77" s="731"/>
      <c r="P77" s="731"/>
    </row>
    <row r="78" spans="1:26" ht="60" customHeight="1">
      <c r="A78" s="623" t="s">
        <v>2017</v>
      </c>
      <c r="B78" s="731" t="s">
        <v>2018</v>
      </c>
      <c r="C78" s="731" t="s">
        <v>2019</v>
      </c>
      <c r="D78" s="731" t="s">
        <v>2020</v>
      </c>
      <c r="E78" s="731" t="s">
        <v>2021</v>
      </c>
      <c r="F78" s="731" t="s">
        <v>2022</v>
      </c>
      <c r="G78" s="731" t="s">
        <v>2023</v>
      </c>
      <c r="H78" s="731" t="s">
        <v>31</v>
      </c>
      <c r="I78" s="731"/>
      <c r="J78" s="731" t="s">
        <v>3410</v>
      </c>
      <c r="K78" s="731">
        <v>4420600</v>
      </c>
      <c r="L78" s="731" t="s">
        <v>3410</v>
      </c>
      <c r="M78" s="744">
        <v>8029049</v>
      </c>
      <c r="N78" s="623" t="s">
        <v>3695</v>
      </c>
      <c r="O78" s="731" t="s">
        <v>3694</v>
      </c>
      <c r="P78" s="731"/>
    </row>
    <row r="79" spans="1:26" ht="60" customHeight="1">
      <c r="A79" s="623" t="s">
        <v>2017</v>
      </c>
      <c r="B79" s="731" t="s">
        <v>2018</v>
      </c>
      <c r="C79" s="731" t="s">
        <v>2019</v>
      </c>
      <c r="D79" s="731" t="s">
        <v>2045</v>
      </c>
      <c r="E79" s="731" t="s">
        <v>3411</v>
      </c>
      <c r="F79" s="731" t="s">
        <v>2047</v>
      </c>
      <c r="G79" s="731" t="s">
        <v>3412</v>
      </c>
      <c r="H79" s="731" t="s">
        <v>31</v>
      </c>
      <c r="I79" s="731"/>
      <c r="J79" s="731" t="s">
        <v>3410</v>
      </c>
      <c r="K79" s="731">
        <v>6478068</v>
      </c>
      <c r="L79" s="731" t="s">
        <v>3410</v>
      </c>
      <c r="M79" s="744">
        <v>12143985</v>
      </c>
      <c r="N79" s="623" t="s">
        <v>3413</v>
      </c>
      <c r="O79" s="731" t="s">
        <v>3414</v>
      </c>
      <c r="P79" s="731"/>
    </row>
    <row r="80" spans="1:26" ht="60" customHeight="1">
      <c r="A80" s="623" t="s">
        <v>2017</v>
      </c>
      <c r="B80" s="731" t="s">
        <v>2018</v>
      </c>
      <c r="C80" s="731" t="s">
        <v>2060</v>
      </c>
      <c r="D80" s="731" t="s">
        <v>2061</v>
      </c>
      <c r="E80" s="731" t="s">
        <v>2062</v>
      </c>
      <c r="F80" s="731" t="s">
        <v>2063</v>
      </c>
      <c r="G80" s="731" t="s">
        <v>3415</v>
      </c>
      <c r="H80" s="731" t="s">
        <v>31</v>
      </c>
      <c r="I80" s="731"/>
      <c r="J80" s="731" t="s">
        <v>3410</v>
      </c>
      <c r="K80" s="731">
        <v>12067399</v>
      </c>
      <c r="L80" s="731" t="s">
        <v>3410</v>
      </c>
      <c r="M80" s="744">
        <v>20527981</v>
      </c>
      <c r="N80" s="623" t="s">
        <v>3416</v>
      </c>
      <c r="O80" s="731" t="s">
        <v>3414</v>
      </c>
      <c r="P80" s="731"/>
    </row>
    <row r="81" spans="1:16" ht="60" customHeight="1">
      <c r="A81" s="623" t="s">
        <v>2017</v>
      </c>
      <c r="B81" s="731" t="s">
        <v>2018</v>
      </c>
      <c r="C81" s="731" t="s">
        <v>2060</v>
      </c>
      <c r="D81" s="731" t="s">
        <v>2061</v>
      </c>
      <c r="E81" s="731" t="s">
        <v>2062</v>
      </c>
      <c r="F81" s="731" t="s">
        <v>2079</v>
      </c>
      <c r="G81" s="731" t="s">
        <v>2083</v>
      </c>
      <c r="H81" s="731" t="s">
        <v>31</v>
      </c>
      <c r="I81" s="731"/>
      <c r="J81" s="731" t="s">
        <v>3417</v>
      </c>
      <c r="K81" s="731">
        <v>308287205</v>
      </c>
      <c r="L81" s="731" t="s">
        <v>3417</v>
      </c>
      <c r="M81" s="744">
        <v>14138649</v>
      </c>
      <c r="N81" s="623" t="s">
        <v>3418</v>
      </c>
      <c r="O81" s="731" t="s">
        <v>3401</v>
      </c>
      <c r="P81" s="731"/>
    </row>
    <row r="82" spans="1:16" ht="60" customHeight="1">
      <c r="A82" s="623" t="s">
        <v>2112</v>
      </c>
      <c r="B82" s="731" t="s">
        <v>2113</v>
      </c>
      <c r="C82" s="731" t="s">
        <v>3419</v>
      </c>
      <c r="D82" s="731" t="s">
        <v>2135</v>
      </c>
      <c r="E82" s="731" t="s">
        <v>2136</v>
      </c>
      <c r="F82" s="731" t="s">
        <v>2137</v>
      </c>
      <c r="G82" s="731" t="s">
        <v>3420</v>
      </c>
      <c r="H82" s="731" t="s">
        <v>31</v>
      </c>
      <c r="I82" s="731"/>
      <c r="J82" s="731" t="s">
        <v>3417</v>
      </c>
      <c r="K82" s="731">
        <v>4420600</v>
      </c>
      <c r="L82" s="731" t="s">
        <v>3417</v>
      </c>
      <c r="M82" s="744">
        <v>8029049</v>
      </c>
      <c r="N82" s="623" t="s">
        <v>3418</v>
      </c>
      <c r="O82" s="731" t="s">
        <v>3401</v>
      </c>
      <c r="P82" s="731"/>
    </row>
    <row r="83" spans="1:16" ht="60" customHeight="1">
      <c r="A83" s="623" t="s">
        <v>2184</v>
      </c>
      <c r="B83" s="731" t="s">
        <v>3421</v>
      </c>
      <c r="C83" s="731" t="s">
        <v>3422</v>
      </c>
      <c r="D83" s="731" t="s">
        <v>2187</v>
      </c>
      <c r="E83" s="731" t="s">
        <v>2188</v>
      </c>
      <c r="F83" s="731" t="s">
        <v>2189</v>
      </c>
      <c r="G83" s="731" t="s">
        <v>2190</v>
      </c>
      <c r="H83" s="731" t="s">
        <v>31</v>
      </c>
      <c r="I83" s="731"/>
      <c r="J83" s="731" t="s">
        <v>3410</v>
      </c>
      <c r="K83" s="731">
        <v>4139073</v>
      </c>
      <c r="L83" s="731" t="s">
        <v>3410</v>
      </c>
      <c r="M83" s="744">
        <v>300297146</v>
      </c>
      <c r="N83" s="623" t="s">
        <v>3418</v>
      </c>
      <c r="O83" s="731" t="s">
        <v>3401</v>
      </c>
      <c r="P83" s="731"/>
    </row>
    <row r="84" spans="1:16" ht="60" customHeight="1">
      <c r="A84" s="623" t="s">
        <v>2184</v>
      </c>
      <c r="B84" s="731" t="s">
        <v>3421</v>
      </c>
      <c r="C84" s="731" t="s">
        <v>3422</v>
      </c>
      <c r="D84" s="731" t="s">
        <v>2187</v>
      </c>
      <c r="E84" s="731" t="s">
        <v>2188</v>
      </c>
      <c r="F84" s="731" t="s">
        <v>2195</v>
      </c>
      <c r="G84" s="731" t="s">
        <v>3423</v>
      </c>
      <c r="H84" s="731" t="s">
        <v>31</v>
      </c>
      <c r="I84" s="731"/>
      <c r="J84" s="731" t="s">
        <v>3392</v>
      </c>
      <c r="K84" s="731">
        <v>5280895</v>
      </c>
      <c r="L84" s="731" t="s">
        <v>3392</v>
      </c>
      <c r="M84" s="744">
        <v>11472751</v>
      </c>
      <c r="N84" s="623" t="s">
        <v>3424</v>
      </c>
      <c r="O84" s="731" t="s">
        <v>3425</v>
      </c>
      <c r="P84" s="731"/>
    </row>
    <row r="85" spans="1:16" ht="60" customHeight="1">
      <c r="A85" s="623" t="s">
        <v>2184</v>
      </c>
      <c r="B85" s="731" t="s">
        <v>3421</v>
      </c>
      <c r="C85" s="731" t="s">
        <v>2214</v>
      </c>
      <c r="D85" s="731" t="s">
        <v>2187</v>
      </c>
      <c r="E85" s="731" t="s">
        <v>2188</v>
      </c>
      <c r="F85" s="731" t="s">
        <v>2215</v>
      </c>
      <c r="G85" s="731" t="s">
        <v>3426</v>
      </c>
      <c r="H85" s="731" t="s">
        <v>31</v>
      </c>
      <c r="I85" s="731"/>
      <c r="J85" s="731" t="s">
        <v>3427</v>
      </c>
      <c r="K85" s="731">
        <v>19635245</v>
      </c>
      <c r="L85" s="731" t="s">
        <v>3427</v>
      </c>
      <c r="M85" s="744">
        <v>3968877</v>
      </c>
      <c r="N85" s="623" t="s">
        <v>3428</v>
      </c>
      <c r="O85" s="731" t="s">
        <v>3429</v>
      </c>
      <c r="P85" s="731"/>
    </row>
    <row r="86" spans="1:16" ht="60" customHeight="1">
      <c r="A86" s="740"/>
      <c r="B86" s="740"/>
      <c r="C86" s="740"/>
      <c r="D86" s="740"/>
      <c r="E86" s="740"/>
      <c r="F86" s="740"/>
      <c r="G86" s="740"/>
      <c r="H86" s="740"/>
      <c r="I86" s="740"/>
      <c r="J86" s="740"/>
      <c r="K86" s="740"/>
      <c r="L86" s="740"/>
      <c r="M86" s="740"/>
      <c r="N86" s="736"/>
      <c r="O86" s="733"/>
    </row>
    <row r="87" spans="1:16" ht="60" customHeight="1">
      <c r="A87" s="740"/>
      <c r="B87" s="740"/>
      <c r="C87" s="740"/>
      <c r="D87" s="740"/>
      <c r="E87" s="740"/>
      <c r="F87" s="740"/>
      <c r="G87" s="740"/>
      <c r="H87" s="740"/>
      <c r="I87" s="740"/>
      <c r="J87" s="740"/>
      <c r="K87" s="740"/>
      <c r="L87" s="740"/>
      <c r="M87" s="740"/>
      <c r="N87" s="740"/>
      <c r="O87" s="740"/>
    </row>
  </sheetData>
  <autoFilter ref="A1:T85">
    <filterColumn colId="8">
      <filters blank="1"/>
    </filterColumn>
    <filterColumn colId="9" showButton="0"/>
    <filterColumn colId="10" showButton="0"/>
    <filterColumn colId="11" showButton="0"/>
    <filterColumn colId="13" showButton="0"/>
    <filterColumn colId="14" showButton="0"/>
  </autoFilter>
  <mergeCells count="11">
    <mergeCell ref="A1:A2"/>
    <mergeCell ref="N1:P1"/>
    <mergeCell ref="D1:D2"/>
    <mergeCell ref="F1:F2"/>
    <mergeCell ref="H1:H2"/>
    <mergeCell ref="I1:I2"/>
    <mergeCell ref="B1:B2"/>
    <mergeCell ref="C1:C2"/>
    <mergeCell ref="E1:E2"/>
    <mergeCell ref="G1:G2"/>
    <mergeCell ref="J1:M1"/>
  </mergeCells>
  <hyperlinks>
    <hyperlink ref="O12" r:id="rId1"/>
    <hyperlink ref="O22" r:id="rId2" location="/d63c9ef74c954af087bb362e74edc6ab"/>
    <hyperlink ref="O23" r:id="rId3"/>
  </hyperlinks>
  <pageMargins left="0.7" right="0.7" top="0.75" bottom="0.75" header="0.3" footer="0.3"/>
  <pageSetup orientation="portrait"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80" zoomScaleNormal="80" workbookViewId="0">
      <pane xSplit="9" ySplit="2" topLeftCell="J3" activePane="bottomRight" state="frozen"/>
      <selection pane="topRight" activeCell="J1" sqref="J1"/>
      <selection pane="bottomLeft" activeCell="A3" sqref="A3"/>
      <selection pane="bottomRight" activeCell="F3" sqref="F3"/>
    </sheetView>
  </sheetViews>
  <sheetFormatPr baseColWidth="10" defaultColWidth="12.625" defaultRowHeight="15" customHeight="1"/>
  <cols>
    <col min="1" max="1" width="6.125" customWidth="1"/>
    <col min="2" max="2" width="13.875" customWidth="1"/>
    <col min="3" max="4" width="16.5" customWidth="1"/>
    <col min="5" max="5" width="34.5" customWidth="1"/>
    <col min="6" max="6" width="16" customWidth="1"/>
    <col min="7" max="7" width="31.625" customWidth="1"/>
    <col min="8" max="8" width="13.75" customWidth="1"/>
    <col min="9" max="9" width="13.375" customWidth="1"/>
    <col min="10" max="10" width="47.125" customWidth="1"/>
    <col min="11" max="11" width="8.25" customWidth="1"/>
    <col min="12" max="12" width="53.125" customWidth="1"/>
    <col min="13" max="13" width="8.25" customWidth="1"/>
    <col min="14" max="15" width="53.125" style="167" customWidth="1"/>
    <col min="16" max="16" width="4.125" customWidth="1"/>
    <col min="17" max="26" width="9.375" customWidth="1"/>
  </cols>
  <sheetData>
    <row r="1" spans="1:26" ht="16.5" customHeight="1">
      <c r="A1" s="682" t="s">
        <v>0</v>
      </c>
      <c r="B1" s="684" t="s">
        <v>1</v>
      </c>
      <c r="C1" s="684" t="s">
        <v>2</v>
      </c>
      <c r="D1" s="684" t="s">
        <v>3</v>
      </c>
      <c r="E1" s="684" t="s">
        <v>3</v>
      </c>
      <c r="F1" s="684" t="s">
        <v>4</v>
      </c>
      <c r="G1" s="684" t="s">
        <v>4</v>
      </c>
      <c r="H1" s="675" t="s">
        <v>2259</v>
      </c>
      <c r="I1" s="677" t="s">
        <v>2260</v>
      </c>
      <c r="J1" s="679" t="s">
        <v>2261</v>
      </c>
      <c r="K1" s="680"/>
      <c r="L1" s="680"/>
      <c r="M1" s="680"/>
      <c r="N1" s="679" t="s">
        <v>2262</v>
      </c>
      <c r="O1" s="680"/>
      <c r="P1" s="681"/>
      <c r="Q1" s="32"/>
      <c r="R1" s="32"/>
      <c r="S1" s="32"/>
      <c r="T1" s="32"/>
      <c r="U1" s="32"/>
      <c r="V1" s="32"/>
      <c r="W1" s="32"/>
      <c r="X1" s="32"/>
      <c r="Y1" s="32"/>
      <c r="Z1" s="32"/>
    </row>
    <row r="2" spans="1:26" ht="53.25" customHeight="1">
      <c r="A2" s="683"/>
      <c r="B2" s="676"/>
      <c r="C2" s="676"/>
      <c r="D2" s="676"/>
      <c r="E2" s="676"/>
      <c r="F2" s="676"/>
      <c r="G2" s="676"/>
      <c r="H2" s="676"/>
      <c r="I2" s="678"/>
      <c r="J2" s="15" t="s">
        <v>8</v>
      </c>
      <c r="K2" s="16" t="s">
        <v>9</v>
      </c>
      <c r="L2" s="1" t="s">
        <v>10</v>
      </c>
      <c r="M2" s="34" t="s">
        <v>9</v>
      </c>
      <c r="N2" s="15" t="s">
        <v>2263</v>
      </c>
      <c r="O2" s="187" t="s">
        <v>2264</v>
      </c>
      <c r="P2" s="17" t="s">
        <v>9</v>
      </c>
      <c r="Q2" s="14"/>
      <c r="R2" s="14"/>
      <c r="S2" s="14"/>
      <c r="T2" s="14"/>
      <c r="U2" s="14"/>
      <c r="V2" s="14"/>
      <c r="W2" s="14"/>
      <c r="X2" s="14"/>
      <c r="Y2" s="14"/>
      <c r="Z2" s="14"/>
    </row>
    <row r="3" spans="1:26" ht="99.95" customHeight="1">
      <c r="A3" s="35" t="s">
        <v>16</v>
      </c>
      <c r="B3" s="36" t="s">
        <v>17</v>
      </c>
      <c r="C3" s="36" t="s">
        <v>200</v>
      </c>
      <c r="D3" s="37" t="s">
        <v>614</v>
      </c>
      <c r="E3" s="38" t="s">
        <v>615</v>
      </c>
      <c r="F3" s="37" t="s">
        <v>668</v>
      </c>
      <c r="G3" s="38" t="s">
        <v>669</v>
      </c>
      <c r="H3" s="39"/>
      <c r="I3" s="40" t="s">
        <v>690</v>
      </c>
      <c r="J3" s="41" t="s">
        <v>691</v>
      </c>
      <c r="K3" s="123">
        <v>8886024</v>
      </c>
      <c r="L3" s="38" t="s">
        <v>691</v>
      </c>
      <c r="M3" s="125">
        <v>26658072</v>
      </c>
      <c r="N3" s="299" t="s">
        <v>3430</v>
      </c>
      <c r="O3" s="300" t="s">
        <v>3431</v>
      </c>
      <c r="P3" s="47"/>
      <c r="Q3" s="32"/>
      <c r="R3" s="32"/>
      <c r="S3" s="32"/>
      <c r="T3" s="32"/>
      <c r="U3" s="32"/>
      <c r="V3" s="32"/>
      <c r="W3" s="32"/>
      <c r="X3" s="32"/>
      <c r="Y3" s="32"/>
      <c r="Z3" s="32"/>
    </row>
    <row r="4" spans="1:26" ht="99.95" customHeight="1">
      <c r="A4" s="44" t="s">
        <v>16</v>
      </c>
      <c r="B4" s="3" t="s">
        <v>17</v>
      </c>
      <c r="C4" s="3" t="s">
        <v>200</v>
      </c>
      <c r="D4" s="2" t="s">
        <v>614</v>
      </c>
      <c r="E4" s="4" t="s">
        <v>615</v>
      </c>
      <c r="F4" s="2" t="s">
        <v>693</v>
      </c>
      <c r="G4" s="4" t="s">
        <v>694</v>
      </c>
      <c r="H4" s="5"/>
      <c r="I4" s="45" t="s">
        <v>690</v>
      </c>
      <c r="J4" s="20" t="s">
        <v>719</v>
      </c>
      <c r="K4" s="6"/>
      <c r="L4" s="4" t="s">
        <v>720</v>
      </c>
      <c r="M4" s="72"/>
      <c r="N4" s="299" t="s">
        <v>3432</v>
      </c>
      <c r="O4" s="301" t="s">
        <v>3433</v>
      </c>
      <c r="P4" s="47"/>
      <c r="Q4" s="14"/>
      <c r="R4" s="14"/>
      <c r="S4" s="14"/>
      <c r="T4" s="14"/>
      <c r="U4" s="14"/>
      <c r="V4" s="14"/>
      <c r="W4" s="14"/>
      <c r="X4" s="14"/>
      <c r="Y4" s="14"/>
      <c r="Z4" s="14"/>
    </row>
    <row r="5" spans="1:26" ht="99.95" customHeight="1">
      <c r="A5" s="44" t="s">
        <v>16</v>
      </c>
      <c r="B5" s="3" t="s">
        <v>17</v>
      </c>
      <c r="C5" s="3" t="s">
        <v>200</v>
      </c>
      <c r="D5" s="2" t="s">
        <v>614</v>
      </c>
      <c r="E5" s="4" t="s">
        <v>615</v>
      </c>
      <c r="F5" s="2" t="s">
        <v>722</v>
      </c>
      <c r="G5" s="4" t="s">
        <v>723</v>
      </c>
      <c r="H5" s="5"/>
      <c r="I5" s="45" t="s">
        <v>690</v>
      </c>
      <c r="J5" s="20" t="s">
        <v>741</v>
      </c>
      <c r="K5" s="6">
        <v>0</v>
      </c>
      <c r="L5" s="4" t="s">
        <v>742</v>
      </c>
      <c r="M5" s="72">
        <v>0</v>
      </c>
      <c r="N5" s="299" t="s">
        <v>3434</v>
      </c>
      <c r="O5" s="301" t="s">
        <v>3435</v>
      </c>
      <c r="P5" s="47"/>
      <c r="Q5" s="24"/>
      <c r="R5" s="24"/>
      <c r="S5" s="24"/>
      <c r="T5" s="24"/>
      <c r="U5" s="24"/>
      <c r="V5" s="24"/>
      <c r="W5" s="24"/>
      <c r="X5" s="24"/>
      <c r="Y5" s="24"/>
      <c r="Z5" s="24"/>
    </row>
    <row r="6" spans="1:26" ht="99.95" customHeight="1">
      <c r="A6" s="44" t="s">
        <v>16</v>
      </c>
      <c r="B6" s="3" t="s">
        <v>17</v>
      </c>
      <c r="C6" s="3" t="s">
        <v>200</v>
      </c>
      <c r="D6" s="2" t="s">
        <v>614</v>
      </c>
      <c r="E6" s="4" t="s">
        <v>615</v>
      </c>
      <c r="F6" s="2" t="s">
        <v>744</v>
      </c>
      <c r="G6" s="4" t="s">
        <v>745</v>
      </c>
      <c r="H6" s="5"/>
      <c r="I6" s="45" t="s">
        <v>690</v>
      </c>
      <c r="J6" s="20" t="s">
        <v>765</v>
      </c>
      <c r="K6" s="6">
        <v>0</v>
      </c>
      <c r="L6" s="4" t="s">
        <v>766</v>
      </c>
      <c r="M6" s="72">
        <v>0</v>
      </c>
      <c r="N6" s="299" t="s">
        <v>3436</v>
      </c>
      <c r="O6" s="301" t="s">
        <v>3437</v>
      </c>
      <c r="P6" s="47"/>
      <c r="Q6" s="24"/>
      <c r="R6" s="24"/>
      <c r="S6" s="24"/>
      <c r="T6" s="24"/>
      <c r="U6" s="24"/>
      <c r="V6" s="24"/>
      <c r="W6" s="24"/>
      <c r="X6" s="24"/>
      <c r="Y6" s="24"/>
      <c r="Z6" s="24"/>
    </row>
    <row r="7" spans="1:26" ht="99.95" customHeight="1">
      <c r="A7" s="44" t="s">
        <v>936</v>
      </c>
      <c r="B7" s="3" t="s">
        <v>937</v>
      </c>
      <c r="C7" s="3" t="s">
        <v>938</v>
      </c>
      <c r="D7" s="2" t="s">
        <v>1209</v>
      </c>
      <c r="E7" s="4" t="s">
        <v>1210</v>
      </c>
      <c r="F7" s="2" t="s">
        <v>1234</v>
      </c>
      <c r="G7" s="4" t="s">
        <v>1235</v>
      </c>
      <c r="H7" s="5" t="s">
        <v>1245</v>
      </c>
      <c r="I7" s="45"/>
      <c r="J7" s="20"/>
      <c r="K7" s="6">
        <v>0</v>
      </c>
      <c r="L7" s="4"/>
      <c r="M7" s="72">
        <v>0</v>
      </c>
      <c r="N7" s="302"/>
      <c r="O7" s="126" t="s">
        <v>3438</v>
      </c>
      <c r="P7" s="47"/>
      <c r="Q7" s="24"/>
      <c r="R7" s="24"/>
      <c r="S7" s="24"/>
      <c r="T7" s="24"/>
      <c r="U7" s="24"/>
      <c r="V7" s="24"/>
      <c r="W7" s="24"/>
      <c r="X7" s="24"/>
      <c r="Y7" s="24"/>
      <c r="Z7" s="24"/>
    </row>
    <row r="8" spans="1:26" ht="99.95" customHeight="1">
      <c r="A8" s="44" t="s">
        <v>936</v>
      </c>
      <c r="B8" s="3" t="s">
        <v>937</v>
      </c>
      <c r="C8" s="3" t="s">
        <v>938</v>
      </c>
      <c r="D8" s="2" t="s">
        <v>1209</v>
      </c>
      <c r="E8" s="4" t="s">
        <v>1210</v>
      </c>
      <c r="F8" s="2" t="s">
        <v>1256</v>
      </c>
      <c r="G8" s="4" t="s">
        <v>1257</v>
      </c>
      <c r="H8" s="5"/>
      <c r="I8" s="45" t="s">
        <v>690</v>
      </c>
      <c r="J8" s="74" t="s">
        <v>1262</v>
      </c>
      <c r="K8" s="6">
        <v>1198911312</v>
      </c>
      <c r="L8" s="3" t="s">
        <v>1263</v>
      </c>
      <c r="M8" s="72">
        <v>3596733936</v>
      </c>
      <c r="N8" s="126" t="s">
        <v>3439</v>
      </c>
      <c r="O8" s="300" t="s">
        <v>3440</v>
      </c>
      <c r="P8" s="47"/>
      <c r="Q8" s="24"/>
      <c r="R8" s="24"/>
      <c r="S8" s="24"/>
      <c r="T8" s="24"/>
      <c r="U8" s="24"/>
      <c r="V8" s="24"/>
      <c r="W8" s="24"/>
      <c r="X8" s="24"/>
      <c r="Y8" s="24"/>
      <c r="Z8" s="24"/>
    </row>
    <row r="9" spans="1:26" ht="99.95" customHeight="1">
      <c r="A9" s="44" t="s">
        <v>1965</v>
      </c>
      <c r="B9" s="3" t="s">
        <v>1966</v>
      </c>
      <c r="C9" s="3" t="s">
        <v>1967</v>
      </c>
      <c r="D9" s="2" t="s">
        <v>1968</v>
      </c>
      <c r="E9" s="4" t="s">
        <v>1969</v>
      </c>
      <c r="F9" s="2" t="s">
        <v>1970</v>
      </c>
      <c r="G9" s="4" t="s">
        <v>1971</v>
      </c>
      <c r="H9" s="5"/>
      <c r="I9" s="45" t="s">
        <v>690</v>
      </c>
      <c r="J9" s="20" t="s">
        <v>1990</v>
      </c>
      <c r="K9" s="6">
        <v>8194308</v>
      </c>
      <c r="L9" s="4" t="s">
        <v>1990</v>
      </c>
      <c r="M9" s="72">
        <v>24582924</v>
      </c>
      <c r="N9" s="126" t="s">
        <v>3441</v>
      </c>
      <c r="O9" s="301" t="s">
        <v>3442</v>
      </c>
      <c r="P9" s="47"/>
      <c r="Q9" s="24"/>
      <c r="R9" s="24"/>
      <c r="S9" s="24"/>
      <c r="T9" s="24"/>
      <c r="U9" s="24"/>
      <c r="V9" s="24"/>
      <c r="W9" s="24"/>
      <c r="X9" s="24"/>
      <c r="Y9" s="24"/>
      <c r="Z9" s="24"/>
    </row>
    <row r="10" spans="1:26" ht="99.95" customHeight="1">
      <c r="A10" s="49" t="s">
        <v>2112</v>
      </c>
      <c r="B10" s="50" t="s">
        <v>2113</v>
      </c>
      <c r="C10" s="50" t="s">
        <v>2121</v>
      </c>
      <c r="D10" s="51" t="s">
        <v>2135</v>
      </c>
      <c r="E10" s="27" t="s">
        <v>2136</v>
      </c>
      <c r="F10" s="51" t="s">
        <v>2137</v>
      </c>
      <c r="G10" s="27" t="s">
        <v>2138</v>
      </c>
      <c r="H10" s="52" t="s">
        <v>1245</v>
      </c>
      <c r="I10" s="53"/>
      <c r="J10" s="25"/>
      <c r="K10" s="78">
        <v>0</v>
      </c>
      <c r="L10" s="27"/>
      <c r="M10" s="79">
        <v>0</v>
      </c>
      <c r="N10" s="104"/>
      <c r="O10" s="174"/>
      <c r="P10" s="56"/>
      <c r="Q10" s="24"/>
      <c r="R10" s="24"/>
      <c r="S10" s="24"/>
      <c r="T10" s="24"/>
      <c r="U10" s="24"/>
      <c r="V10" s="24"/>
      <c r="W10" s="24"/>
      <c r="X10" s="24"/>
      <c r="Y10" s="24"/>
      <c r="Z10" s="24"/>
    </row>
    <row r="11" spans="1:26" ht="16.5">
      <c r="A11" s="84"/>
      <c r="B11" s="84"/>
      <c r="C11" s="84"/>
      <c r="D11" s="84"/>
      <c r="E11" s="84"/>
      <c r="F11" s="84"/>
      <c r="G11" s="84"/>
      <c r="H11" s="85"/>
      <c r="I11" s="85"/>
      <c r="J11" s="84"/>
      <c r="K11" s="84"/>
      <c r="L11" s="84"/>
      <c r="M11" s="127"/>
      <c r="N11" s="84"/>
      <c r="O11" s="84"/>
      <c r="P11" s="32"/>
      <c r="Q11" s="24"/>
      <c r="R11" s="24"/>
      <c r="S11" s="24"/>
      <c r="T11" s="24"/>
      <c r="U11" s="24"/>
      <c r="V11" s="24"/>
      <c r="W11" s="24"/>
      <c r="X11" s="24"/>
      <c r="Y11" s="24"/>
      <c r="Z11" s="24"/>
    </row>
    <row r="12" spans="1:26" ht="16.5">
      <c r="A12" s="84"/>
      <c r="B12" s="84"/>
      <c r="C12" s="84"/>
      <c r="D12" s="84"/>
      <c r="E12" s="84"/>
      <c r="F12" s="84"/>
      <c r="G12" s="84"/>
      <c r="H12" s="85"/>
      <c r="I12" s="85"/>
      <c r="J12" s="14"/>
      <c r="K12" s="86"/>
      <c r="L12" s="14"/>
      <c r="M12" s="86"/>
      <c r="N12" s="14"/>
      <c r="O12" s="14"/>
      <c r="P12" s="14"/>
      <c r="Q12" s="24"/>
      <c r="R12" s="24"/>
      <c r="S12" s="24"/>
      <c r="T12" s="24"/>
      <c r="U12" s="24"/>
      <c r="V12" s="24"/>
      <c r="W12" s="24"/>
      <c r="X12" s="24"/>
      <c r="Y12" s="24"/>
      <c r="Z12" s="24"/>
    </row>
    <row r="13" spans="1:26">
      <c r="A13" s="24"/>
      <c r="B13" s="24"/>
      <c r="C13" s="24"/>
      <c r="D13" s="24"/>
      <c r="E13" s="24"/>
      <c r="F13" s="24"/>
      <c r="G13" s="24"/>
      <c r="H13" s="24"/>
      <c r="I13" s="24"/>
      <c r="J13" s="24"/>
      <c r="K13" s="24"/>
      <c r="L13" s="24"/>
      <c r="M13" s="24"/>
      <c r="N13" s="103"/>
      <c r="O13" s="103"/>
      <c r="P13" s="24"/>
      <c r="Q13" s="24"/>
      <c r="R13" s="24"/>
      <c r="S13" s="24"/>
      <c r="T13" s="24"/>
      <c r="U13" s="24"/>
      <c r="V13" s="24"/>
      <c r="W13" s="24"/>
      <c r="X13" s="24"/>
      <c r="Y13" s="24"/>
      <c r="Z13" s="24"/>
    </row>
    <row r="14" spans="1:26">
      <c r="A14" s="24"/>
      <c r="B14" s="24"/>
      <c r="C14" s="24"/>
      <c r="D14" s="24"/>
      <c r="E14" s="24"/>
      <c r="F14" s="24"/>
      <c r="G14" s="24"/>
      <c r="H14" s="24"/>
      <c r="I14" s="24"/>
      <c r="J14" s="24"/>
      <c r="K14" s="24"/>
      <c r="L14" s="24"/>
      <c r="M14" s="24"/>
      <c r="N14" s="103"/>
      <c r="O14" s="103"/>
      <c r="P14" s="24"/>
      <c r="Q14" s="24"/>
      <c r="R14" s="24"/>
      <c r="S14" s="24"/>
      <c r="T14" s="24"/>
      <c r="U14" s="24"/>
      <c r="V14" s="24"/>
      <c r="W14" s="24"/>
      <c r="X14" s="24"/>
      <c r="Y14" s="24"/>
      <c r="Z14" s="24"/>
    </row>
    <row r="15" spans="1:26">
      <c r="A15" s="24"/>
      <c r="B15" s="24"/>
      <c r="C15" s="24"/>
      <c r="D15" s="24"/>
      <c r="E15" s="24"/>
      <c r="F15" s="24"/>
      <c r="G15" s="24"/>
      <c r="H15" s="24"/>
      <c r="I15" s="24"/>
      <c r="J15" s="24"/>
      <c r="K15" s="24"/>
      <c r="L15" s="24"/>
      <c r="M15" s="24"/>
      <c r="N15" s="103"/>
      <c r="O15" s="103"/>
      <c r="P15" s="24"/>
      <c r="Q15" s="24"/>
      <c r="R15" s="24"/>
      <c r="S15" s="24"/>
      <c r="T15" s="24"/>
      <c r="U15" s="24"/>
      <c r="V15" s="24"/>
      <c r="W15" s="24"/>
      <c r="X15" s="24"/>
      <c r="Y15" s="24"/>
      <c r="Z15" s="24"/>
    </row>
    <row r="16" spans="1:26">
      <c r="A16" s="24"/>
      <c r="B16" s="24"/>
      <c r="C16" s="24"/>
      <c r="D16" s="24"/>
      <c r="E16" s="24"/>
      <c r="F16" s="24"/>
      <c r="G16" s="24"/>
      <c r="H16" s="24"/>
      <c r="I16" s="24"/>
      <c r="J16" s="24"/>
      <c r="K16" s="24"/>
      <c r="L16" s="24"/>
      <c r="M16" s="24"/>
      <c r="N16" s="103"/>
      <c r="O16" s="103"/>
      <c r="P16" s="24"/>
      <c r="Q16" s="24"/>
      <c r="R16" s="24"/>
      <c r="S16" s="24"/>
      <c r="T16" s="24"/>
      <c r="U16" s="24"/>
      <c r="V16" s="24"/>
      <c r="W16" s="24"/>
      <c r="X16" s="24"/>
      <c r="Y16" s="24"/>
      <c r="Z16" s="24"/>
    </row>
    <row r="17" spans="1:26">
      <c r="A17" s="24"/>
      <c r="B17" s="24"/>
      <c r="C17" s="24"/>
      <c r="D17" s="24"/>
      <c r="E17" s="24"/>
      <c r="F17" s="24"/>
      <c r="G17" s="24"/>
      <c r="H17" s="24"/>
      <c r="I17" s="24"/>
      <c r="J17" s="24"/>
      <c r="K17" s="24"/>
      <c r="L17" s="24"/>
      <c r="M17" s="24"/>
      <c r="N17" s="103"/>
      <c r="O17" s="103"/>
      <c r="P17" s="24"/>
      <c r="Q17" s="24"/>
      <c r="R17" s="24"/>
      <c r="S17" s="24"/>
      <c r="T17" s="24"/>
      <c r="U17" s="24"/>
      <c r="V17" s="24"/>
      <c r="W17" s="24"/>
      <c r="X17" s="24"/>
      <c r="Y17" s="24"/>
      <c r="Z17" s="24"/>
    </row>
    <row r="18" spans="1:26">
      <c r="A18" s="24"/>
      <c r="B18" s="24"/>
      <c r="C18" s="24"/>
      <c r="D18" s="24"/>
      <c r="E18" s="24"/>
      <c r="F18" s="24"/>
      <c r="G18" s="24"/>
      <c r="H18" s="24"/>
      <c r="I18" s="24"/>
      <c r="J18" s="24"/>
      <c r="K18" s="24"/>
      <c r="L18" s="24"/>
      <c r="M18" s="24"/>
      <c r="N18" s="103"/>
      <c r="O18" s="103"/>
      <c r="P18" s="24"/>
      <c r="Q18" s="24"/>
      <c r="R18" s="24"/>
      <c r="S18" s="24"/>
      <c r="T18" s="24"/>
      <c r="U18" s="24"/>
      <c r="V18" s="24"/>
      <c r="W18" s="24"/>
      <c r="X18" s="24"/>
      <c r="Y18" s="24"/>
      <c r="Z18" s="24"/>
    </row>
    <row r="19" spans="1:26">
      <c r="A19" s="24"/>
      <c r="B19" s="24"/>
      <c r="C19" s="24"/>
      <c r="D19" s="24"/>
      <c r="E19" s="24"/>
      <c r="F19" s="24"/>
      <c r="G19" s="24"/>
      <c r="H19" s="24"/>
      <c r="I19" s="24"/>
      <c r="J19" s="24"/>
      <c r="K19" s="24"/>
      <c r="L19" s="24"/>
      <c r="M19" s="24"/>
      <c r="N19" s="103"/>
      <c r="O19" s="103"/>
      <c r="P19" s="24"/>
      <c r="Q19" s="24"/>
      <c r="R19" s="24"/>
      <c r="S19" s="24"/>
      <c r="T19" s="24"/>
      <c r="U19" s="24"/>
      <c r="V19" s="24"/>
      <c r="W19" s="24"/>
      <c r="X19" s="24"/>
      <c r="Y19" s="24"/>
      <c r="Z19" s="24"/>
    </row>
    <row r="20" spans="1:26">
      <c r="A20" s="24"/>
      <c r="B20" s="24"/>
      <c r="C20" s="24"/>
      <c r="D20" s="24"/>
      <c r="E20" s="24"/>
      <c r="F20" s="24"/>
      <c r="G20" s="24"/>
      <c r="H20" s="24"/>
      <c r="I20" s="24"/>
      <c r="J20" s="24"/>
      <c r="K20" s="24"/>
      <c r="L20" s="24"/>
      <c r="M20" s="24"/>
      <c r="N20" s="103"/>
      <c r="O20" s="103"/>
      <c r="P20" s="24"/>
      <c r="Q20" s="24"/>
      <c r="R20" s="24"/>
      <c r="S20" s="24"/>
      <c r="T20" s="24"/>
      <c r="U20" s="24"/>
      <c r="V20" s="24"/>
      <c r="W20" s="24"/>
      <c r="X20" s="24"/>
      <c r="Y20" s="24"/>
      <c r="Z20" s="24"/>
    </row>
    <row r="21" spans="1:26" ht="15.75" customHeight="1">
      <c r="A21" s="24"/>
      <c r="B21" s="24"/>
      <c r="C21" s="24"/>
      <c r="D21" s="24"/>
      <c r="E21" s="24"/>
      <c r="F21" s="24"/>
      <c r="G21" s="24"/>
      <c r="H21" s="24"/>
      <c r="I21" s="24"/>
      <c r="J21" s="24"/>
      <c r="K21" s="24"/>
      <c r="L21" s="24"/>
      <c r="M21" s="24"/>
      <c r="N21" s="103"/>
      <c r="O21" s="103"/>
      <c r="P21" s="24"/>
      <c r="Q21" s="24"/>
      <c r="R21" s="24"/>
      <c r="S21" s="24"/>
      <c r="T21" s="24"/>
      <c r="U21" s="24"/>
      <c r="V21" s="24"/>
      <c r="W21" s="24"/>
      <c r="X21" s="24"/>
      <c r="Y21" s="24"/>
      <c r="Z21" s="24"/>
    </row>
    <row r="22" spans="1:26" ht="15.75" customHeight="1">
      <c r="A22" s="24"/>
      <c r="B22" s="24"/>
      <c r="C22" s="24"/>
      <c r="D22" s="24"/>
      <c r="E22" s="24"/>
      <c r="F22" s="24"/>
      <c r="G22" s="24"/>
      <c r="H22" s="24"/>
      <c r="I22" s="24"/>
      <c r="J22" s="24"/>
      <c r="K22" s="24"/>
      <c r="L22" s="24"/>
      <c r="M22" s="24"/>
      <c r="N22" s="103"/>
      <c r="O22" s="103"/>
      <c r="P22" s="24"/>
      <c r="Q22" s="24"/>
      <c r="R22" s="24"/>
      <c r="S22" s="24"/>
      <c r="T22" s="24"/>
      <c r="U22" s="24"/>
      <c r="V22" s="24"/>
      <c r="W22" s="24"/>
      <c r="X22" s="24"/>
      <c r="Y22" s="24"/>
      <c r="Z22" s="24"/>
    </row>
    <row r="23" spans="1:26" ht="15.75" customHeight="1">
      <c r="A23" s="24"/>
      <c r="B23" s="24"/>
      <c r="C23" s="24"/>
      <c r="D23" s="24"/>
      <c r="E23" s="24"/>
      <c r="F23" s="24"/>
      <c r="G23" s="24"/>
      <c r="H23" s="24"/>
      <c r="I23" s="24"/>
      <c r="J23" s="24"/>
      <c r="K23" s="24"/>
      <c r="L23" s="24"/>
      <c r="M23" s="24"/>
      <c r="N23" s="103"/>
      <c r="O23" s="103"/>
      <c r="P23" s="24"/>
      <c r="Q23" s="24"/>
      <c r="R23" s="24"/>
      <c r="S23" s="24"/>
      <c r="T23" s="24"/>
      <c r="U23" s="24"/>
      <c r="V23" s="24"/>
      <c r="W23" s="24"/>
      <c r="X23" s="24"/>
      <c r="Y23" s="24"/>
      <c r="Z23" s="24"/>
    </row>
    <row r="24" spans="1:26" ht="15.75" customHeight="1">
      <c r="A24" s="24"/>
      <c r="B24" s="24"/>
      <c r="C24" s="24"/>
      <c r="D24" s="24"/>
      <c r="E24" s="24"/>
      <c r="F24" s="24"/>
      <c r="G24" s="24"/>
      <c r="H24" s="24"/>
      <c r="I24" s="24"/>
      <c r="J24" s="24"/>
      <c r="K24" s="24"/>
      <c r="L24" s="24"/>
      <c r="M24" s="24"/>
      <c r="N24" s="103"/>
      <c r="O24" s="103"/>
      <c r="P24" s="24"/>
      <c r="Q24" s="24"/>
      <c r="R24" s="24"/>
      <c r="S24" s="24"/>
      <c r="T24" s="24"/>
      <c r="U24" s="24"/>
      <c r="V24" s="24"/>
      <c r="W24" s="24"/>
      <c r="X24" s="24"/>
      <c r="Y24" s="24"/>
      <c r="Z24" s="24"/>
    </row>
    <row r="25" spans="1:26" ht="15.75" customHeight="1">
      <c r="A25" s="24"/>
      <c r="B25" s="24"/>
      <c r="C25" s="24"/>
      <c r="D25" s="24"/>
      <c r="E25" s="24"/>
      <c r="F25" s="24"/>
      <c r="G25" s="24"/>
      <c r="H25" s="24"/>
      <c r="I25" s="24"/>
      <c r="J25" s="24"/>
      <c r="K25" s="24"/>
      <c r="L25" s="24"/>
      <c r="M25" s="24"/>
      <c r="N25" s="103"/>
      <c r="O25" s="103"/>
      <c r="P25" s="24"/>
      <c r="Q25" s="24"/>
      <c r="R25" s="24"/>
      <c r="S25" s="24"/>
      <c r="T25" s="24"/>
      <c r="U25" s="24"/>
      <c r="V25" s="24"/>
      <c r="W25" s="24"/>
      <c r="X25" s="24"/>
      <c r="Y25" s="24"/>
      <c r="Z25" s="24"/>
    </row>
    <row r="26" spans="1:26" ht="15.75" customHeight="1">
      <c r="A26" s="24"/>
      <c r="B26" s="24"/>
      <c r="C26" s="24"/>
      <c r="D26" s="24"/>
      <c r="E26" s="24"/>
      <c r="F26" s="24"/>
      <c r="G26" s="24"/>
      <c r="H26" s="24"/>
      <c r="I26" s="24"/>
      <c r="J26" s="24"/>
      <c r="K26" s="24"/>
      <c r="L26" s="24"/>
      <c r="M26" s="24"/>
      <c r="N26" s="103"/>
      <c r="O26" s="103"/>
      <c r="P26" s="24"/>
      <c r="Q26" s="24"/>
      <c r="R26" s="24"/>
      <c r="S26" s="24"/>
      <c r="T26" s="24"/>
      <c r="U26" s="24"/>
      <c r="V26" s="24"/>
      <c r="W26" s="24"/>
      <c r="X26" s="24"/>
      <c r="Y26" s="24"/>
      <c r="Z26" s="24"/>
    </row>
    <row r="27" spans="1:26" ht="15.75" customHeight="1">
      <c r="A27" s="24"/>
      <c r="B27" s="24"/>
      <c r="C27" s="24"/>
      <c r="D27" s="24"/>
      <c r="E27" s="24"/>
      <c r="F27" s="24"/>
      <c r="G27" s="24"/>
      <c r="H27" s="24"/>
      <c r="I27" s="24"/>
      <c r="J27" s="24"/>
      <c r="K27" s="24"/>
      <c r="L27" s="24"/>
      <c r="M27" s="24"/>
      <c r="N27" s="103"/>
      <c r="O27" s="103"/>
      <c r="P27" s="24"/>
      <c r="Q27" s="24"/>
      <c r="R27" s="24"/>
      <c r="S27" s="24"/>
      <c r="T27" s="24"/>
      <c r="U27" s="24"/>
      <c r="V27" s="24"/>
      <c r="W27" s="24"/>
      <c r="X27" s="24"/>
      <c r="Y27" s="24"/>
      <c r="Z27" s="24"/>
    </row>
    <row r="28" spans="1:26" ht="15.75" customHeight="1">
      <c r="A28" s="24"/>
      <c r="B28" s="24"/>
      <c r="C28" s="24"/>
      <c r="D28" s="24"/>
      <c r="E28" s="24"/>
      <c r="F28" s="24"/>
      <c r="G28" s="24"/>
      <c r="H28" s="24"/>
      <c r="I28" s="24"/>
      <c r="J28" s="24"/>
      <c r="K28" s="24"/>
      <c r="L28" s="24"/>
      <c r="M28" s="24"/>
      <c r="N28" s="103"/>
      <c r="O28" s="103"/>
      <c r="P28" s="24"/>
      <c r="Q28" s="24"/>
      <c r="R28" s="24"/>
      <c r="S28" s="24"/>
      <c r="T28" s="24"/>
      <c r="U28" s="24"/>
      <c r="V28" s="24"/>
      <c r="W28" s="24"/>
      <c r="X28" s="24"/>
      <c r="Y28" s="24"/>
      <c r="Z28" s="24"/>
    </row>
    <row r="29" spans="1:26" ht="15.75" customHeight="1">
      <c r="A29" s="24"/>
      <c r="B29" s="24"/>
      <c r="C29" s="24"/>
      <c r="D29" s="24"/>
      <c r="E29" s="24"/>
      <c r="F29" s="24"/>
      <c r="G29" s="24"/>
      <c r="H29" s="24"/>
      <c r="I29" s="24"/>
      <c r="J29" s="24"/>
      <c r="K29" s="24"/>
      <c r="L29" s="24"/>
      <c r="M29" s="24"/>
      <c r="N29" s="103"/>
      <c r="O29" s="103"/>
      <c r="P29" s="24"/>
      <c r="Q29" s="24"/>
      <c r="R29" s="24"/>
      <c r="S29" s="24"/>
      <c r="T29" s="24"/>
      <c r="U29" s="24"/>
      <c r="V29" s="24"/>
      <c r="W29" s="24"/>
      <c r="X29" s="24"/>
      <c r="Y29" s="24"/>
      <c r="Z29" s="24"/>
    </row>
    <row r="30" spans="1:26" ht="15.75" customHeight="1">
      <c r="A30" s="24"/>
      <c r="B30" s="24"/>
      <c r="C30" s="24"/>
      <c r="D30" s="24"/>
      <c r="E30" s="24"/>
      <c r="F30" s="24"/>
      <c r="G30" s="24"/>
      <c r="H30" s="24"/>
      <c r="I30" s="24"/>
      <c r="J30" s="24"/>
      <c r="K30" s="24"/>
      <c r="L30" s="24"/>
      <c r="M30" s="24"/>
      <c r="N30" s="103"/>
      <c r="O30" s="103"/>
      <c r="P30" s="24"/>
      <c r="Q30" s="24"/>
      <c r="R30" s="24"/>
      <c r="S30" s="24"/>
      <c r="T30" s="24"/>
      <c r="U30" s="24"/>
      <c r="V30" s="24"/>
      <c r="W30" s="24"/>
      <c r="X30" s="24"/>
      <c r="Y30" s="24"/>
      <c r="Z30" s="24"/>
    </row>
    <row r="31" spans="1:26" ht="15.75" customHeight="1">
      <c r="A31" s="24"/>
      <c r="B31" s="24"/>
      <c r="C31" s="24"/>
      <c r="D31" s="24"/>
      <c r="E31" s="24"/>
      <c r="F31" s="24"/>
      <c r="G31" s="24"/>
      <c r="H31" s="24"/>
      <c r="I31" s="24"/>
      <c r="J31" s="24"/>
      <c r="K31" s="24"/>
      <c r="L31" s="24"/>
      <c r="M31" s="24"/>
      <c r="N31" s="103"/>
      <c r="O31" s="103"/>
      <c r="P31" s="24"/>
      <c r="Q31" s="24"/>
      <c r="R31" s="24"/>
      <c r="S31" s="24"/>
      <c r="T31" s="24"/>
      <c r="U31" s="24"/>
      <c r="V31" s="24"/>
      <c r="W31" s="24"/>
      <c r="X31" s="24"/>
      <c r="Y31" s="24"/>
      <c r="Z31" s="24"/>
    </row>
    <row r="32" spans="1:26" ht="15.75" customHeight="1">
      <c r="A32" s="24"/>
      <c r="B32" s="24"/>
      <c r="C32" s="24"/>
      <c r="D32" s="24"/>
      <c r="E32" s="24"/>
      <c r="F32" s="24"/>
      <c r="G32" s="24"/>
      <c r="H32" s="24"/>
      <c r="I32" s="24"/>
      <c r="J32" s="24"/>
      <c r="K32" s="24"/>
      <c r="L32" s="24"/>
      <c r="M32" s="24"/>
      <c r="N32" s="103"/>
      <c r="O32" s="103"/>
      <c r="P32" s="24"/>
      <c r="Q32" s="24"/>
      <c r="R32" s="24"/>
      <c r="S32" s="24"/>
      <c r="T32" s="24"/>
      <c r="U32" s="24"/>
      <c r="V32" s="24"/>
      <c r="W32" s="24"/>
      <c r="X32" s="24"/>
      <c r="Y32" s="24"/>
      <c r="Z32" s="24"/>
    </row>
    <row r="33" spans="1:26" ht="15.75" customHeight="1">
      <c r="A33" s="24"/>
      <c r="B33" s="24"/>
      <c r="C33" s="24"/>
      <c r="D33" s="24"/>
      <c r="E33" s="24"/>
      <c r="F33" s="24"/>
      <c r="G33" s="24"/>
      <c r="H33" s="24"/>
      <c r="I33" s="24"/>
      <c r="J33" s="24"/>
      <c r="K33" s="24"/>
      <c r="L33" s="24"/>
      <c r="M33" s="24"/>
      <c r="N33" s="103"/>
      <c r="O33" s="103"/>
      <c r="P33" s="24"/>
      <c r="Q33" s="24"/>
      <c r="R33" s="24"/>
      <c r="S33" s="24"/>
      <c r="T33" s="24"/>
      <c r="U33" s="24"/>
      <c r="V33" s="24"/>
      <c r="W33" s="24"/>
      <c r="X33" s="24"/>
      <c r="Y33" s="24"/>
      <c r="Z33" s="24"/>
    </row>
    <row r="34" spans="1:26" ht="15.75" customHeight="1">
      <c r="A34" s="24"/>
      <c r="B34" s="24"/>
      <c r="C34" s="24"/>
      <c r="D34" s="24"/>
      <c r="E34" s="24"/>
      <c r="F34" s="24"/>
      <c r="G34" s="24"/>
      <c r="H34" s="24"/>
      <c r="I34" s="24"/>
      <c r="J34" s="24"/>
      <c r="K34" s="24"/>
      <c r="L34" s="24"/>
      <c r="M34" s="24"/>
      <c r="N34" s="103"/>
      <c r="O34" s="103"/>
      <c r="P34" s="24"/>
      <c r="Q34" s="24"/>
      <c r="R34" s="24"/>
      <c r="S34" s="24"/>
      <c r="T34" s="24"/>
      <c r="U34" s="24"/>
      <c r="V34" s="24"/>
      <c r="W34" s="24"/>
      <c r="X34" s="24"/>
      <c r="Y34" s="24"/>
      <c r="Z34" s="24"/>
    </row>
    <row r="35" spans="1:26" ht="15.75" customHeight="1">
      <c r="A35" s="24"/>
      <c r="B35" s="24"/>
      <c r="C35" s="24"/>
      <c r="D35" s="24"/>
      <c r="E35" s="24"/>
      <c r="F35" s="24"/>
      <c r="G35" s="24"/>
      <c r="H35" s="24"/>
      <c r="I35" s="24"/>
      <c r="J35" s="24"/>
      <c r="K35" s="24"/>
      <c r="L35" s="24"/>
      <c r="M35" s="24"/>
      <c r="N35" s="103"/>
      <c r="O35" s="103"/>
      <c r="P35" s="24"/>
      <c r="Q35" s="24"/>
      <c r="R35" s="24"/>
      <c r="S35" s="24"/>
      <c r="T35" s="24"/>
      <c r="U35" s="24"/>
      <c r="V35" s="24"/>
      <c r="W35" s="24"/>
      <c r="X35" s="24"/>
      <c r="Y35" s="24"/>
      <c r="Z35" s="24"/>
    </row>
    <row r="36" spans="1:26" ht="15.75" customHeight="1">
      <c r="A36" s="24"/>
      <c r="B36" s="24"/>
      <c r="C36" s="24"/>
      <c r="D36" s="24"/>
      <c r="E36" s="24"/>
      <c r="F36" s="24"/>
      <c r="G36" s="24"/>
      <c r="H36" s="24"/>
      <c r="I36" s="24"/>
      <c r="J36" s="24"/>
      <c r="K36" s="24"/>
      <c r="L36" s="24"/>
      <c r="M36" s="24"/>
      <c r="N36" s="103"/>
      <c r="O36" s="103"/>
      <c r="P36" s="24"/>
      <c r="Q36" s="24"/>
      <c r="R36" s="24"/>
      <c r="S36" s="24"/>
      <c r="T36" s="24"/>
      <c r="U36" s="24"/>
      <c r="V36" s="24"/>
      <c r="W36" s="24"/>
      <c r="X36" s="24"/>
      <c r="Y36" s="24"/>
      <c r="Z36" s="24"/>
    </row>
    <row r="37" spans="1:26" ht="15.75" customHeight="1">
      <c r="A37" s="24"/>
      <c r="B37" s="24"/>
      <c r="C37" s="24"/>
      <c r="D37" s="24"/>
      <c r="E37" s="24"/>
      <c r="F37" s="24"/>
      <c r="G37" s="24"/>
      <c r="H37" s="24"/>
      <c r="I37" s="24"/>
      <c r="J37" s="24"/>
      <c r="K37" s="24"/>
      <c r="L37" s="24"/>
      <c r="M37" s="24"/>
      <c r="N37" s="103"/>
      <c r="O37" s="103"/>
      <c r="P37" s="24"/>
      <c r="Q37" s="24"/>
      <c r="R37" s="24"/>
      <c r="S37" s="24"/>
      <c r="T37" s="24"/>
      <c r="U37" s="24"/>
      <c r="V37" s="24"/>
      <c r="W37" s="24"/>
      <c r="X37" s="24"/>
      <c r="Y37" s="24"/>
      <c r="Z37" s="24"/>
    </row>
    <row r="38" spans="1:26" ht="15.75" customHeight="1">
      <c r="A38" s="24"/>
      <c r="B38" s="24"/>
      <c r="C38" s="24"/>
      <c r="D38" s="24"/>
      <c r="E38" s="24"/>
      <c r="F38" s="24"/>
      <c r="G38" s="24"/>
      <c r="H38" s="24"/>
      <c r="I38" s="24"/>
      <c r="J38" s="24"/>
      <c r="K38" s="24"/>
      <c r="L38" s="24"/>
      <c r="M38" s="24"/>
      <c r="N38" s="103"/>
      <c r="O38" s="103"/>
      <c r="P38" s="24"/>
      <c r="Q38" s="24"/>
      <c r="R38" s="24"/>
      <c r="S38" s="24"/>
      <c r="T38" s="24"/>
      <c r="U38" s="24"/>
      <c r="V38" s="24"/>
      <c r="W38" s="24"/>
      <c r="X38" s="24"/>
      <c r="Y38" s="24"/>
      <c r="Z38" s="24"/>
    </row>
    <row r="39" spans="1:26" ht="15.75" customHeight="1">
      <c r="A39" s="24"/>
      <c r="B39" s="24"/>
      <c r="C39" s="24"/>
      <c r="D39" s="24"/>
      <c r="E39" s="24"/>
      <c r="F39" s="24"/>
      <c r="G39" s="24"/>
      <c r="H39" s="24"/>
      <c r="I39" s="24"/>
      <c r="J39" s="24"/>
      <c r="K39" s="24"/>
      <c r="L39" s="24"/>
      <c r="M39" s="24"/>
      <c r="N39" s="103"/>
      <c r="O39" s="103"/>
      <c r="P39" s="24"/>
      <c r="Q39" s="24"/>
      <c r="R39" s="24"/>
      <c r="S39" s="24"/>
      <c r="T39" s="24"/>
      <c r="U39" s="24"/>
      <c r="V39" s="24"/>
      <c r="W39" s="24"/>
      <c r="X39" s="24"/>
      <c r="Y39" s="24"/>
      <c r="Z39" s="24"/>
    </row>
    <row r="40" spans="1:26" ht="15.75" customHeight="1">
      <c r="A40" s="24"/>
      <c r="B40" s="24"/>
      <c r="C40" s="24"/>
      <c r="D40" s="24"/>
      <c r="E40" s="24"/>
      <c r="F40" s="24"/>
      <c r="G40" s="24"/>
      <c r="H40" s="24"/>
      <c r="I40" s="24"/>
      <c r="J40" s="24"/>
      <c r="K40" s="24"/>
      <c r="L40" s="24"/>
      <c r="M40" s="24"/>
      <c r="N40" s="103"/>
      <c r="O40" s="103"/>
      <c r="P40" s="24"/>
      <c r="Q40" s="24"/>
      <c r="R40" s="24"/>
      <c r="S40" s="24"/>
      <c r="T40" s="24"/>
      <c r="U40" s="24"/>
      <c r="V40" s="24"/>
      <c r="W40" s="24"/>
      <c r="X40" s="24"/>
      <c r="Y40" s="24"/>
      <c r="Z40" s="24"/>
    </row>
    <row r="41" spans="1:26" ht="15.75" customHeight="1">
      <c r="A41" s="24"/>
      <c r="B41" s="24"/>
      <c r="C41" s="24"/>
      <c r="D41" s="24"/>
      <c r="E41" s="24"/>
      <c r="F41" s="24"/>
      <c r="G41" s="24"/>
      <c r="H41" s="24"/>
      <c r="I41" s="24"/>
      <c r="J41" s="24"/>
      <c r="K41" s="24"/>
      <c r="L41" s="24"/>
      <c r="M41" s="24"/>
      <c r="N41" s="103"/>
      <c r="O41" s="103"/>
      <c r="P41" s="24"/>
      <c r="Q41" s="24"/>
      <c r="R41" s="24"/>
      <c r="S41" s="24"/>
      <c r="T41" s="24"/>
      <c r="U41" s="24"/>
      <c r="V41" s="24"/>
      <c r="W41" s="24"/>
      <c r="X41" s="24"/>
      <c r="Y41" s="24"/>
      <c r="Z41" s="24"/>
    </row>
    <row r="42" spans="1:26" ht="15.75" customHeight="1">
      <c r="A42" s="24"/>
      <c r="B42" s="24"/>
      <c r="C42" s="24"/>
      <c r="D42" s="24"/>
      <c r="E42" s="24"/>
      <c r="F42" s="24"/>
      <c r="G42" s="24"/>
      <c r="H42" s="24"/>
      <c r="I42" s="24"/>
      <c r="J42" s="24"/>
      <c r="K42" s="24"/>
      <c r="L42" s="24"/>
      <c r="M42" s="24"/>
      <c r="N42" s="103"/>
      <c r="O42" s="103"/>
      <c r="P42" s="24"/>
      <c r="Q42" s="24"/>
      <c r="R42" s="24"/>
      <c r="S42" s="24"/>
      <c r="T42" s="24"/>
      <c r="U42" s="24"/>
      <c r="V42" s="24"/>
      <c r="W42" s="24"/>
      <c r="X42" s="24"/>
      <c r="Y42" s="24"/>
      <c r="Z42" s="24"/>
    </row>
    <row r="43" spans="1:26" ht="15.75" customHeight="1">
      <c r="A43" s="24"/>
      <c r="B43" s="24"/>
      <c r="C43" s="24"/>
      <c r="D43" s="24"/>
      <c r="E43" s="24"/>
      <c r="F43" s="24"/>
      <c r="G43" s="24"/>
      <c r="H43" s="24"/>
      <c r="I43" s="24"/>
      <c r="J43" s="24"/>
      <c r="K43" s="24"/>
      <c r="L43" s="24"/>
      <c r="M43" s="24"/>
      <c r="N43" s="103"/>
      <c r="O43" s="103"/>
      <c r="P43" s="24"/>
      <c r="Q43" s="24"/>
      <c r="R43" s="24"/>
      <c r="S43" s="24"/>
      <c r="T43" s="24"/>
      <c r="U43" s="24"/>
      <c r="V43" s="24"/>
      <c r="W43" s="24"/>
      <c r="X43" s="24"/>
      <c r="Y43" s="24"/>
      <c r="Z43" s="24"/>
    </row>
    <row r="44" spans="1:26" ht="15.75" customHeight="1">
      <c r="A44" s="24"/>
      <c r="B44" s="24"/>
      <c r="C44" s="24"/>
      <c r="D44" s="24"/>
      <c r="E44" s="24"/>
      <c r="F44" s="24"/>
      <c r="G44" s="24"/>
      <c r="H44" s="24"/>
      <c r="I44" s="24"/>
      <c r="J44" s="24"/>
      <c r="K44" s="24"/>
      <c r="L44" s="24"/>
      <c r="M44" s="24"/>
      <c r="N44" s="103"/>
      <c r="O44" s="103"/>
      <c r="P44" s="24"/>
      <c r="Q44" s="24"/>
      <c r="R44" s="24"/>
      <c r="S44" s="24"/>
      <c r="T44" s="24"/>
      <c r="U44" s="24"/>
      <c r="V44" s="24"/>
      <c r="W44" s="24"/>
      <c r="X44" s="24"/>
      <c r="Y44" s="24"/>
      <c r="Z44" s="24"/>
    </row>
    <row r="45" spans="1:26" ht="15.75" customHeight="1">
      <c r="A45" s="24"/>
      <c r="B45" s="24"/>
      <c r="C45" s="24"/>
      <c r="D45" s="24"/>
      <c r="E45" s="24"/>
      <c r="F45" s="24"/>
      <c r="G45" s="24"/>
      <c r="H45" s="24"/>
      <c r="I45" s="24"/>
      <c r="J45" s="24"/>
      <c r="K45" s="24"/>
      <c r="L45" s="24"/>
      <c r="M45" s="24"/>
      <c r="N45" s="103"/>
      <c r="O45" s="103"/>
      <c r="P45" s="24"/>
      <c r="Q45" s="24"/>
      <c r="R45" s="24"/>
      <c r="S45" s="24"/>
      <c r="T45" s="24"/>
      <c r="U45" s="24"/>
      <c r="V45" s="24"/>
      <c r="W45" s="24"/>
      <c r="X45" s="24"/>
      <c r="Y45" s="24"/>
      <c r="Z45" s="24"/>
    </row>
    <row r="46" spans="1:26" ht="15.75" customHeight="1">
      <c r="A46" s="24"/>
      <c r="B46" s="24"/>
      <c r="C46" s="24"/>
      <c r="D46" s="24"/>
      <c r="E46" s="24"/>
      <c r="F46" s="24"/>
      <c r="G46" s="24"/>
      <c r="H46" s="24"/>
      <c r="I46" s="24"/>
      <c r="J46" s="24"/>
      <c r="K46" s="24"/>
      <c r="L46" s="24"/>
      <c r="M46" s="24"/>
      <c r="N46" s="103"/>
      <c r="O46" s="103"/>
      <c r="P46" s="24"/>
      <c r="Q46" s="24"/>
      <c r="R46" s="24"/>
      <c r="S46" s="24"/>
      <c r="T46" s="24"/>
      <c r="U46" s="24"/>
      <c r="V46" s="24"/>
      <c r="W46" s="24"/>
      <c r="X46" s="24"/>
      <c r="Y46" s="24"/>
      <c r="Z46" s="24"/>
    </row>
    <row r="47" spans="1:26" ht="15.75" customHeight="1">
      <c r="A47" s="24"/>
      <c r="B47" s="24"/>
      <c r="C47" s="24"/>
      <c r="D47" s="24"/>
      <c r="E47" s="24"/>
      <c r="F47" s="24"/>
      <c r="G47" s="24"/>
      <c r="H47" s="24"/>
      <c r="I47" s="24"/>
      <c r="J47" s="24"/>
      <c r="K47" s="24"/>
      <c r="L47" s="24"/>
      <c r="M47" s="24"/>
      <c r="N47" s="103"/>
      <c r="O47" s="103"/>
      <c r="P47" s="24"/>
      <c r="Q47" s="24"/>
      <c r="R47" s="24"/>
      <c r="S47" s="24"/>
      <c r="T47" s="24"/>
      <c r="U47" s="24"/>
      <c r="V47" s="24"/>
      <c r="W47" s="24"/>
      <c r="X47" s="24"/>
      <c r="Y47" s="24"/>
      <c r="Z47" s="24"/>
    </row>
    <row r="48" spans="1:26" ht="15.75" customHeight="1">
      <c r="A48" s="24"/>
      <c r="B48" s="24"/>
      <c r="C48" s="24"/>
      <c r="D48" s="24"/>
      <c r="E48" s="24"/>
      <c r="F48" s="24"/>
      <c r="G48" s="24"/>
      <c r="H48" s="24"/>
      <c r="I48" s="24"/>
      <c r="J48" s="24"/>
      <c r="K48" s="24"/>
      <c r="L48" s="24"/>
      <c r="M48" s="24"/>
      <c r="N48" s="103"/>
      <c r="O48" s="103"/>
      <c r="P48" s="24"/>
      <c r="Q48" s="24"/>
      <c r="R48" s="24"/>
      <c r="S48" s="24"/>
      <c r="T48" s="24"/>
      <c r="U48" s="24"/>
      <c r="V48" s="24"/>
      <c r="W48" s="24"/>
      <c r="X48" s="24"/>
      <c r="Y48" s="24"/>
      <c r="Z48" s="24"/>
    </row>
    <row r="49" spans="1:26" ht="15.75" customHeight="1">
      <c r="A49" s="24"/>
      <c r="B49" s="24"/>
      <c r="C49" s="24"/>
      <c r="D49" s="24"/>
      <c r="E49" s="24"/>
      <c r="F49" s="24"/>
      <c r="G49" s="24"/>
      <c r="H49" s="24"/>
      <c r="I49" s="24"/>
      <c r="J49" s="24"/>
      <c r="K49" s="24"/>
      <c r="L49" s="24"/>
      <c r="M49" s="24"/>
      <c r="N49" s="103"/>
      <c r="O49" s="103"/>
      <c r="P49" s="24"/>
      <c r="Q49" s="24"/>
      <c r="R49" s="24"/>
      <c r="S49" s="24"/>
      <c r="T49" s="24"/>
      <c r="U49" s="24"/>
      <c r="V49" s="24"/>
      <c r="W49" s="24"/>
      <c r="X49" s="24"/>
      <c r="Y49" s="24"/>
      <c r="Z49" s="24"/>
    </row>
    <row r="50" spans="1:26" ht="15.75" customHeight="1">
      <c r="A50" s="24"/>
      <c r="B50" s="24"/>
      <c r="C50" s="24"/>
      <c r="D50" s="24"/>
      <c r="E50" s="24"/>
      <c r="F50" s="24"/>
      <c r="G50" s="24"/>
      <c r="H50" s="24"/>
      <c r="I50" s="24"/>
      <c r="J50" s="24"/>
      <c r="K50" s="24"/>
      <c r="L50" s="24"/>
      <c r="M50" s="24"/>
      <c r="N50" s="103"/>
      <c r="O50" s="103"/>
      <c r="P50" s="24"/>
      <c r="Q50" s="24"/>
      <c r="R50" s="24"/>
      <c r="S50" s="24"/>
      <c r="T50" s="24"/>
      <c r="U50" s="24"/>
      <c r="V50" s="24"/>
      <c r="W50" s="24"/>
      <c r="X50" s="24"/>
      <c r="Y50" s="24"/>
      <c r="Z50" s="24"/>
    </row>
    <row r="51" spans="1:26" ht="15.75" customHeight="1">
      <c r="A51" s="24"/>
      <c r="B51" s="24"/>
      <c r="C51" s="24"/>
      <c r="D51" s="24"/>
      <c r="E51" s="24"/>
      <c r="F51" s="24"/>
      <c r="G51" s="24"/>
      <c r="H51" s="24"/>
      <c r="I51" s="24"/>
      <c r="J51" s="24"/>
      <c r="K51" s="24"/>
      <c r="L51" s="24"/>
      <c r="M51" s="24"/>
      <c r="N51" s="103"/>
      <c r="O51" s="103"/>
      <c r="P51" s="24"/>
      <c r="Q51" s="24"/>
      <c r="R51" s="24"/>
      <c r="S51" s="24"/>
      <c r="T51" s="24"/>
      <c r="U51" s="24"/>
      <c r="V51" s="24"/>
      <c r="W51" s="24"/>
      <c r="X51" s="24"/>
      <c r="Y51" s="24"/>
      <c r="Z51" s="24"/>
    </row>
    <row r="52" spans="1:26" ht="15.75" customHeight="1">
      <c r="A52" s="24"/>
      <c r="B52" s="24"/>
      <c r="C52" s="24"/>
      <c r="D52" s="24"/>
      <c r="E52" s="24"/>
      <c r="F52" s="24"/>
      <c r="G52" s="24"/>
      <c r="H52" s="24"/>
      <c r="I52" s="24"/>
      <c r="J52" s="24"/>
      <c r="K52" s="24"/>
      <c r="L52" s="24"/>
      <c r="M52" s="24"/>
      <c r="N52" s="103"/>
      <c r="O52" s="103"/>
      <c r="P52" s="24"/>
      <c r="Q52" s="24"/>
      <c r="R52" s="24"/>
      <c r="S52" s="24"/>
      <c r="T52" s="24"/>
      <c r="U52" s="24"/>
      <c r="V52" s="24"/>
      <c r="W52" s="24"/>
      <c r="X52" s="24"/>
      <c r="Y52" s="24"/>
      <c r="Z52" s="24"/>
    </row>
    <row r="53" spans="1:26" ht="15.75" customHeight="1">
      <c r="A53" s="24"/>
      <c r="B53" s="24"/>
      <c r="C53" s="24"/>
      <c r="D53" s="24"/>
      <c r="E53" s="24"/>
      <c r="F53" s="24"/>
      <c r="G53" s="24"/>
      <c r="H53" s="24"/>
      <c r="I53" s="24"/>
      <c r="J53" s="24"/>
      <c r="K53" s="24"/>
      <c r="L53" s="24"/>
      <c r="M53" s="24"/>
      <c r="N53" s="103"/>
      <c r="O53" s="103"/>
      <c r="P53" s="24"/>
      <c r="Q53" s="24"/>
      <c r="R53" s="24"/>
      <c r="S53" s="24"/>
      <c r="T53" s="24"/>
      <c r="U53" s="24"/>
      <c r="V53" s="24"/>
      <c r="W53" s="24"/>
      <c r="X53" s="24"/>
      <c r="Y53" s="24"/>
      <c r="Z53" s="24"/>
    </row>
    <row r="54" spans="1:26" ht="15.75" customHeight="1">
      <c r="A54" s="24"/>
      <c r="B54" s="24"/>
      <c r="C54" s="24"/>
      <c r="D54" s="24"/>
      <c r="E54" s="24"/>
      <c r="F54" s="24"/>
      <c r="G54" s="24"/>
      <c r="H54" s="24"/>
      <c r="I54" s="24"/>
      <c r="J54" s="24"/>
      <c r="K54" s="24"/>
      <c r="L54" s="24"/>
      <c r="M54" s="24"/>
      <c r="N54" s="103"/>
      <c r="O54" s="103"/>
      <c r="P54" s="24"/>
      <c r="Q54" s="24"/>
      <c r="R54" s="24"/>
      <c r="S54" s="24"/>
      <c r="T54" s="24"/>
      <c r="U54" s="24"/>
      <c r="V54" s="24"/>
      <c r="W54" s="24"/>
      <c r="X54" s="24"/>
      <c r="Y54" s="24"/>
      <c r="Z54" s="24"/>
    </row>
    <row r="55" spans="1:26" ht="15.75" customHeight="1">
      <c r="A55" s="24"/>
      <c r="B55" s="24"/>
      <c r="C55" s="24"/>
      <c r="D55" s="24"/>
      <c r="E55" s="24"/>
      <c r="F55" s="24"/>
      <c r="G55" s="24"/>
      <c r="H55" s="24"/>
      <c r="I55" s="24"/>
      <c r="J55" s="24"/>
      <c r="K55" s="24"/>
      <c r="L55" s="24"/>
      <c r="M55" s="24"/>
      <c r="N55" s="103"/>
      <c r="O55" s="103"/>
      <c r="P55" s="24"/>
      <c r="Q55" s="24"/>
      <c r="R55" s="24"/>
      <c r="S55" s="24"/>
      <c r="T55" s="24"/>
      <c r="U55" s="24"/>
      <c r="V55" s="24"/>
      <c r="W55" s="24"/>
      <c r="X55" s="24"/>
      <c r="Y55" s="24"/>
      <c r="Z55" s="24"/>
    </row>
    <row r="56" spans="1:26" ht="15.75" customHeight="1">
      <c r="A56" s="24"/>
      <c r="B56" s="24"/>
      <c r="C56" s="24"/>
      <c r="D56" s="24"/>
      <c r="E56" s="24"/>
      <c r="F56" s="24"/>
      <c r="G56" s="24"/>
      <c r="H56" s="24"/>
      <c r="I56" s="24"/>
      <c r="J56" s="24"/>
      <c r="K56" s="24"/>
      <c r="L56" s="24"/>
      <c r="M56" s="24"/>
      <c r="N56" s="103"/>
      <c r="O56" s="103"/>
      <c r="P56" s="24"/>
      <c r="Q56" s="24"/>
      <c r="R56" s="24"/>
      <c r="S56" s="24"/>
      <c r="T56" s="24"/>
      <c r="U56" s="24"/>
      <c r="V56" s="24"/>
      <c r="W56" s="24"/>
      <c r="X56" s="24"/>
      <c r="Y56" s="24"/>
      <c r="Z56" s="24"/>
    </row>
    <row r="57" spans="1:26" ht="15.75" customHeight="1">
      <c r="A57" s="24"/>
      <c r="B57" s="24"/>
      <c r="C57" s="24"/>
      <c r="D57" s="24"/>
      <c r="E57" s="24"/>
      <c r="F57" s="24"/>
      <c r="G57" s="24"/>
      <c r="H57" s="24"/>
      <c r="I57" s="24"/>
      <c r="J57" s="24"/>
      <c r="K57" s="24"/>
      <c r="L57" s="24"/>
      <c r="M57" s="24"/>
      <c r="N57" s="103"/>
      <c r="O57" s="103"/>
      <c r="P57" s="24"/>
      <c r="Q57" s="24"/>
      <c r="R57" s="24"/>
      <c r="S57" s="24"/>
      <c r="T57" s="24"/>
      <c r="U57" s="24"/>
      <c r="V57" s="24"/>
      <c r="W57" s="24"/>
      <c r="X57" s="24"/>
      <c r="Y57" s="24"/>
      <c r="Z57" s="24"/>
    </row>
    <row r="58" spans="1:26" ht="15.75" customHeight="1">
      <c r="A58" s="24"/>
      <c r="B58" s="24"/>
      <c r="C58" s="24"/>
      <c r="D58" s="24"/>
      <c r="E58" s="24"/>
      <c r="F58" s="24"/>
      <c r="G58" s="24"/>
      <c r="H58" s="24"/>
      <c r="I58" s="24"/>
      <c r="J58" s="24"/>
      <c r="K58" s="24"/>
      <c r="L58" s="24"/>
      <c r="M58" s="24"/>
      <c r="N58" s="103"/>
      <c r="O58" s="103"/>
      <c r="P58" s="24"/>
      <c r="Q58" s="24"/>
      <c r="R58" s="24"/>
      <c r="S58" s="24"/>
      <c r="T58" s="24"/>
      <c r="U58" s="24"/>
      <c r="V58" s="24"/>
      <c r="W58" s="24"/>
      <c r="X58" s="24"/>
      <c r="Y58" s="24"/>
      <c r="Z58" s="24"/>
    </row>
    <row r="59" spans="1:26" ht="15.75" customHeight="1">
      <c r="A59" s="24"/>
      <c r="B59" s="24"/>
      <c r="C59" s="24"/>
      <c r="D59" s="24"/>
      <c r="E59" s="24"/>
      <c r="F59" s="24"/>
      <c r="G59" s="24"/>
      <c r="H59" s="24"/>
      <c r="I59" s="24"/>
      <c r="J59" s="24"/>
      <c r="K59" s="24"/>
      <c r="L59" s="24"/>
      <c r="M59" s="24"/>
      <c r="N59" s="103"/>
      <c r="O59" s="103"/>
      <c r="P59" s="24"/>
      <c r="Q59" s="24"/>
      <c r="R59" s="24"/>
      <c r="S59" s="24"/>
      <c r="T59" s="24"/>
      <c r="U59" s="24"/>
      <c r="V59" s="24"/>
      <c r="W59" s="24"/>
      <c r="X59" s="24"/>
      <c r="Y59" s="24"/>
      <c r="Z59" s="24"/>
    </row>
    <row r="60" spans="1:26" ht="15.75" customHeight="1">
      <c r="A60" s="24"/>
      <c r="B60" s="24"/>
      <c r="C60" s="24"/>
      <c r="D60" s="24"/>
      <c r="E60" s="24"/>
      <c r="F60" s="24"/>
      <c r="G60" s="24"/>
      <c r="H60" s="24"/>
      <c r="I60" s="24"/>
      <c r="J60" s="24"/>
      <c r="K60" s="24"/>
      <c r="L60" s="24"/>
      <c r="M60" s="24"/>
      <c r="N60" s="103"/>
      <c r="O60" s="103"/>
      <c r="P60" s="24"/>
      <c r="Q60" s="24"/>
      <c r="R60" s="24"/>
      <c r="S60" s="24"/>
      <c r="T60" s="24"/>
      <c r="U60" s="24"/>
      <c r="V60" s="24"/>
      <c r="W60" s="24"/>
      <c r="X60" s="24"/>
      <c r="Y60" s="24"/>
      <c r="Z60" s="24"/>
    </row>
    <row r="61" spans="1:26" ht="15.75" customHeight="1">
      <c r="A61" s="24"/>
      <c r="B61" s="24"/>
      <c r="C61" s="24"/>
      <c r="D61" s="24"/>
      <c r="E61" s="24"/>
      <c r="F61" s="24"/>
      <c r="G61" s="24"/>
      <c r="H61" s="24"/>
      <c r="I61" s="24"/>
      <c r="J61" s="24"/>
      <c r="K61" s="24"/>
      <c r="L61" s="24"/>
      <c r="M61" s="24"/>
      <c r="N61" s="103"/>
      <c r="O61" s="103"/>
      <c r="P61" s="24"/>
      <c r="Q61" s="24"/>
      <c r="R61" s="24"/>
      <c r="S61" s="24"/>
      <c r="T61" s="24"/>
      <c r="U61" s="24"/>
      <c r="V61" s="24"/>
      <c r="W61" s="24"/>
      <c r="X61" s="24"/>
      <c r="Y61" s="24"/>
      <c r="Z61" s="24"/>
    </row>
    <row r="62" spans="1:26" ht="15.75" customHeight="1">
      <c r="A62" s="24"/>
      <c r="B62" s="24"/>
      <c r="C62" s="24"/>
      <c r="D62" s="24"/>
      <c r="E62" s="24"/>
      <c r="F62" s="24"/>
      <c r="G62" s="24"/>
      <c r="H62" s="24"/>
      <c r="I62" s="24"/>
      <c r="J62" s="24"/>
      <c r="K62" s="24"/>
      <c r="L62" s="24"/>
      <c r="M62" s="24"/>
      <c r="N62" s="103"/>
      <c r="O62" s="103"/>
      <c r="P62" s="24"/>
      <c r="Q62" s="24"/>
      <c r="R62" s="24"/>
      <c r="S62" s="24"/>
      <c r="T62" s="24"/>
      <c r="U62" s="24"/>
      <c r="V62" s="24"/>
      <c r="W62" s="24"/>
      <c r="X62" s="24"/>
      <c r="Y62" s="24"/>
      <c r="Z62" s="24"/>
    </row>
    <row r="63" spans="1:26" ht="15.75" customHeight="1">
      <c r="A63" s="24"/>
      <c r="B63" s="24"/>
      <c r="C63" s="24"/>
      <c r="D63" s="24"/>
      <c r="E63" s="24"/>
      <c r="F63" s="24"/>
      <c r="G63" s="24"/>
      <c r="H63" s="24"/>
      <c r="I63" s="24"/>
      <c r="J63" s="24"/>
      <c r="K63" s="24"/>
      <c r="L63" s="24"/>
      <c r="M63" s="24"/>
      <c r="N63" s="103"/>
      <c r="O63" s="103"/>
      <c r="P63" s="24"/>
      <c r="Q63" s="24"/>
      <c r="R63" s="24"/>
      <c r="S63" s="24"/>
      <c r="T63" s="24"/>
      <c r="U63" s="24"/>
      <c r="V63" s="24"/>
      <c r="W63" s="24"/>
      <c r="X63" s="24"/>
      <c r="Y63" s="24"/>
      <c r="Z63" s="24"/>
    </row>
    <row r="64" spans="1:26" ht="15.75" customHeight="1">
      <c r="A64" s="24"/>
      <c r="B64" s="24"/>
      <c r="C64" s="24"/>
      <c r="D64" s="24"/>
      <c r="E64" s="24"/>
      <c r="F64" s="24"/>
      <c r="G64" s="24"/>
      <c r="H64" s="24"/>
      <c r="I64" s="24"/>
      <c r="J64" s="24"/>
      <c r="K64" s="24"/>
      <c r="L64" s="24"/>
      <c r="M64" s="24"/>
      <c r="N64" s="103"/>
      <c r="O64" s="103"/>
      <c r="P64" s="24"/>
      <c r="Q64" s="24"/>
      <c r="R64" s="24"/>
      <c r="S64" s="24"/>
      <c r="T64" s="24"/>
      <c r="U64" s="24"/>
      <c r="V64" s="24"/>
      <c r="W64" s="24"/>
      <c r="X64" s="24"/>
      <c r="Y64" s="24"/>
      <c r="Z64" s="24"/>
    </row>
    <row r="65" spans="1:26" ht="15.75" customHeight="1">
      <c r="A65" s="24"/>
      <c r="B65" s="24"/>
      <c r="C65" s="24"/>
      <c r="D65" s="24"/>
      <c r="E65" s="24"/>
      <c r="F65" s="24"/>
      <c r="G65" s="24"/>
      <c r="H65" s="24"/>
      <c r="I65" s="24"/>
      <c r="J65" s="24"/>
      <c r="K65" s="24"/>
      <c r="L65" s="24"/>
      <c r="M65" s="24"/>
      <c r="N65" s="103"/>
      <c r="O65" s="103"/>
      <c r="P65" s="24"/>
      <c r="Q65" s="24"/>
      <c r="R65" s="24"/>
      <c r="S65" s="24"/>
      <c r="T65" s="24"/>
      <c r="U65" s="24"/>
      <c r="V65" s="24"/>
      <c r="W65" s="24"/>
      <c r="X65" s="24"/>
      <c r="Y65" s="24"/>
      <c r="Z65" s="24"/>
    </row>
    <row r="66" spans="1:26" ht="15.75" customHeight="1">
      <c r="A66" s="24"/>
      <c r="B66" s="24"/>
      <c r="C66" s="24"/>
      <c r="D66" s="24"/>
      <c r="E66" s="24"/>
      <c r="F66" s="24"/>
      <c r="G66" s="24"/>
      <c r="H66" s="24"/>
      <c r="I66" s="24"/>
      <c r="J66" s="24"/>
      <c r="K66" s="24"/>
      <c r="L66" s="24"/>
      <c r="M66" s="24"/>
      <c r="N66" s="103"/>
      <c r="O66" s="103"/>
      <c r="P66" s="24"/>
      <c r="Q66" s="24"/>
      <c r="R66" s="24"/>
      <c r="S66" s="24"/>
      <c r="T66" s="24"/>
      <c r="U66" s="24"/>
      <c r="V66" s="24"/>
      <c r="W66" s="24"/>
      <c r="X66" s="24"/>
      <c r="Y66" s="24"/>
      <c r="Z66" s="24"/>
    </row>
    <row r="67" spans="1:26" ht="15.75" customHeight="1">
      <c r="A67" s="24"/>
      <c r="B67" s="24"/>
      <c r="C67" s="24"/>
      <c r="D67" s="24"/>
      <c r="E67" s="24"/>
      <c r="F67" s="24"/>
      <c r="G67" s="24"/>
      <c r="H67" s="24"/>
      <c r="I67" s="24"/>
      <c r="J67" s="24"/>
      <c r="K67" s="24"/>
      <c r="L67" s="24"/>
      <c r="M67" s="24"/>
      <c r="N67" s="103"/>
      <c r="O67" s="103"/>
      <c r="P67" s="24"/>
      <c r="Q67" s="24"/>
      <c r="R67" s="24"/>
      <c r="S67" s="24"/>
      <c r="T67" s="24"/>
      <c r="U67" s="24"/>
      <c r="V67" s="24"/>
      <c r="W67" s="24"/>
      <c r="X67" s="24"/>
      <c r="Y67" s="24"/>
      <c r="Z67" s="24"/>
    </row>
    <row r="68" spans="1:26" ht="15.75" customHeight="1">
      <c r="A68" s="24"/>
      <c r="B68" s="24"/>
      <c r="C68" s="24"/>
      <c r="D68" s="24"/>
      <c r="E68" s="24"/>
      <c r="F68" s="24"/>
      <c r="G68" s="24"/>
      <c r="H68" s="24"/>
      <c r="I68" s="24"/>
      <c r="J68" s="24"/>
      <c r="K68" s="24"/>
      <c r="L68" s="24"/>
      <c r="M68" s="24"/>
      <c r="N68" s="103"/>
      <c r="O68" s="103"/>
      <c r="P68" s="24"/>
      <c r="Q68" s="24"/>
      <c r="R68" s="24"/>
      <c r="S68" s="24"/>
      <c r="T68" s="24"/>
      <c r="U68" s="24"/>
      <c r="V68" s="24"/>
      <c r="W68" s="24"/>
      <c r="X68" s="24"/>
      <c r="Y68" s="24"/>
      <c r="Z68" s="24"/>
    </row>
    <row r="69" spans="1:26" ht="15.75" customHeight="1">
      <c r="A69" s="24"/>
      <c r="B69" s="24"/>
      <c r="C69" s="24"/>
      <c r="D69" s="24"/>
      <c r="E69" s="24"/>
      <c r="F69" s="24"/>
      <c r="G69" s="24"/>
      <c r="H69" s="24"/>
      <c r="I69" s="24"/>
      <c r="J69" s="24"/>
      <c r="K69" s="24"/>
      <c r="L69" s="24"/>
      <c r="M69" s="24"/>
      <c r="N69" s="103"/>
      <c r="O69" s="103"/>
      <c r="P69" s="24"/>
      <c r="Q69" s="24"/>
      <c r="R69" s="24"/>
      <c r="S69" s="24"/>
      <c r="T69" s="24"/>
      <c r="U69" s="24"/>
      <c r="V69" s="24"/>
      <c r="W69" s="24"/>
      <c r="X69" s="24"/>
      <c r="Y69" s="24"/>
      <c r="Z69" s="24"/>
    </row>
    <row r="70" spans="1:26" ht="15.75" customHeight="1">
      <c r="A70" s="24"/>
      <c r="B70" s="24"/>
      <c r="C70" s="24"/>
      <c r="D70" s="24"/>
      <c r="E70" s="24"/>
      <c r="F70" s="24"/>
      <c r="G70" s="24"/>
      <c r="H70" s="24"/>
      <c r="I70" s="24"/>
      <c r="J70" s="24"/>
      <c r="K70" s="24"/>
      <c r="L70" s="24"/>
      <c r="M70" s="24"/>
      <c r="N70" s="103"/>
      <c r="O70" s="103"/>
      <c r="P70" s="24"/>
      <c r="Q70" s="24"/>
      <c r="R70" s="24"/>
      <c r="S70" s="24"/>
      <c r="T70" s="24"/>
      <c r="U70" s="24"/>
      <c r="V70" s="24"/>
      <c r="W70" s="24"/>
      <c r="X70" s="24"/>
      <c r="Y70" s="24"/>
      <c r="Z70" s="24"/>
    </row>
    <row r="71" spans="1:26" ht="15.75" customHeight="1">
      <c r="A71" s="24"/>
      <c r="B71" s="24"/>
      <c r="C71" s="24"/>
      <c r="D71" s="24"/>
      <c r="E71" s="24"/>
      <c r="F71" s="24"/>
      <c r="G71" s="24"/>
      <c r="H71" s="24"/>
      <c r="I71" s="24"/>
      <c r="J71" s="24"/>
      <c r="K71" s="24"/>
      <c r="L71" s="24"/>
      <c r="M71" s="24"/>
      <c r="N71" s="103"/>
      <c r="O71" s="103"/>
      <c r="P71" s="24"/>
      <c r="Q71" s="24"/>
      <c r="R71" s="24"/>
      <c r="S71" s="24"/>
      <c r="T71" s="24"/>
      <c r="U71" s="24"/>
      <c r="V71" s="24"/>
      <c r="W71" s="24"/>
      <c r="X71" s="24"/>
      <c r="Y71" s="24"/>
      <c r="Z71" s="24"/>
    </row>
    <row r="72" spans="1:26" ht="15.75" customHeight="1">
      <c r="A72" s="24"/>
      <c r="B72" s="24"/>
      <c r="C72" s="24"/>
      <c r="D72" s="24"/>
      <c r="E72" s="24"/>
      <c r="F72" s="24"/>
      <c r="G72" s="24"/>
      <c r="H72" s="24"/>
      <c r="I72" s="24"/>
      <c r="J72" s="24"/>
      <c r="K72" s="24"/>
      <c r="L72" s="24"/>
      <c r="M72" s="24"/>
      <c r="N72" s="103"/>
      <c r="O72" s="103"/>
      <c r="P72" s="24"/>
      <c r="Q72" s="24"/>
      <c r="R72" s="24"/>
      <c r="S72" s="24"/>
      <c r="T72" s="24"/>
      <c r="U72" s="24"/>
      <c r="V72" s="24"/>
      <c r="W72" s="24"/>
      <c r="X72" s="24"/>
      <c r="Y72" s="24"/>
      <c r="Z72" s="24"/>
    </row>
    <row r="73" spans="1:26" ht="15.75" customHeight="1">
      <c r="A73" s="24"/>
      <c r="B73" s="24"/>
      <c r="C73" s="24"/>
      <c r="D73" s="24"/>
      <c r="E73" s="24"/>
      <c r="F73" s="24"/>
      <c r="G73" s="24"/>
      <c r="H73" s="24"/>
      <c r="I73" s="24"/>
      <c r="J73" s="24"/>
      <c r="K73" s="24"/>
      <c r="L73" s="24"/>
      <c r="M73" s="24"/>
      <c r="N73" s="103"/>
      <c r="O73" s="103"/>
      <c r="P73" s="24"/>
      <c r="Q73" s="24"/>
      <c r="R73" s="24"/>
      <c r="S73" s="24"/>
      <c r="T73" s="24"/>
      <c r="U73" s="24"/>
      <c r="V73" s="24"/>
      <c r="W73" s="24"/>
      <c r="X73" s="24"/>
      <c r="Y73" s="24"/>
      <c r="Z73" s="24"/>
    </row>
    <row r="74" spans="1:26" ht="15.75" customHeight="1">
      <c r="A74" s="24"/>
      <c r="B74" s="24"/>
      <c r="C74" s="24"/>
      <c r="D74" s="24"/>
      <c r="E74" s="24"/>
      <c r="F74" s="24"/>
      <c r="G74" s="24"/>
      <c r="H74" s="24"/>
      <c r="I74" s="24"/>
      <c r="J74" s="24"/>
      <c r="K74" s="24"/>
      <c r="L74" s="24"/>
      <c r="M74" s="24"/>
      <c r="N74" s="103"/>
      <c r="O74" s="103"/>
      <c r="P74" s="24"/>
      <c r="Q74" s="24"/>
      <c r="R74" s="24"/>
      <c r="S74" s="24"/>
      <c r="T74" s="24"/>
      <c r="U74" s="24"/>
      <c r="V74" s="24"/>
      <c r="W74" s="24"/>
      <c r="X74" s="24"/>
      <c r="Y74" s="24"/>
      <c r="Z74" s="24"/>
    </row>
    <row r="75" spans="1:26" ht="15.75" customHeight="1">
      <c r="A75" s="24"/>
      <c r="B75" s="24"/>
      <c r="C75" s="24"/>
      <c r="D75" s="24"/>
      <c r="E75" s="24"/>
      <c r="F75" s="24"/>
      <c r="G75" s="24"/>
      <c r="H75" s="24"/>
      <c r="I75" s="24"/>
      <c r="J75" s="24"/>
      <c r="K75" s="24"/>
      <c r="L75" s="24"/>
      <c r="M75" s="24"/>
      <c r="N75" s="103"/>
      <c r="O75" s="103"/>
      <c r="P75" s="24"/>
      <c r="Q75" s="24"/>
      <c r="R75" s="24"/>
      <c r="S75" s="24"/>
      <c r="T75" s="24"/>
      <c r="U75" s="24"/>
      <c r="V75" s="24"/>
      <c r="W75" s="24"/>
      <c r="X75" s="24"/>
      <c r="Y75" s="24"/>
      <c r="Z75" s="24"/>
    </row>
    <row r="76" spans="1:26" ht="15.75" customHeight="1">
      <c r="A76" s="24"/>
      <c r="B76" s="24"/>
      <c r="C76" s="24"/>
      <c r="D76" s="24"/>
      <c r="E76" s="24"/>
      <c r="F76" s="24"/>
      <c r="G76" s="24"/>
      <c r="H76" s="24"/>
      <c r="I76" s="24"/>
      <c r="J76" s="24"/>
      <c r="K76" s="24"/>
      <c r="L76" s="24"/>
      <c r="M76" s="24"/>
      <c r="N76" s="103"/>
      <c r="O76" s="103"/>
      <c r="P76" s="24"/>
      <c r="Q76" s="24"/>
      <c r="R76" s="24"/>
      <c r="S76" s="24"/>
      <c r="T76" s="24"/>
      <c r="U76" s="24"/>
      <c r="V76" s="24"/>
      <c r="W76" s="24"/>
      <c r="X76" s="24"/>
      <c r="Y76" s="24"/>
      <c r="Z76" s="24"/>
    </row>
    <row r="77" spans="1:26" ht="15.75" customHeight="1">
      <c r="A77" s="24"/>
      <c r="B77" s="24"/>
      <c r="C77" s="24"/>
      <c r="D77" s="24"/>
      <c r="E77" s="24"/>
      <c r="F77" s="24"/>
      <c r="G77" s="24"/>
      <c r="H77" s="24"/>
      <c r="I77" s="24"/>
      <c r="J77" s="24"/>
      <c r="K77" s="24"/>
      <c r="L77" s="24"/>
      <c r="M77" s="24"/>
      <c r="N77" s="103"/>
      <c r="O77" s="103"/>
      <c r="P77" s="24"/>
      <c r="Q77" s="24"/>
      <c r="R77" s="24"/>
      <c r="S77" s="24"/>
      <c r="T77" s="24"/>
      <c r="U77" s="24"/>
      <c r="V77" s="24"/>
      <c r="W77" s="24"/>
      <c r="X77" s="24"/>
      <c r="Y77" s="24"/>
      <c r="Z77" s="24"/>
    </row>
    <row r="78" spans="1:26" ht="15.75" customHeight="1">
      <c r="A78" s="24"/>
      <c r="B78" s="24"/>
      <c r="C78" s="24"/>
      <c r="D78" s="24"/>
      <c r="E78" s="24"/>
      <c r="F78" s="24"/>
      <c r="G78" s="24"/>
      <c r="H78" s="24"/>
      <c r="I78" s="24"/>
      <c r="J78" s="24"/>
      <c r="K78" s="24"/>
      <c r="L78" s="24"/>
      <c r="M78" s="24"/>
      <c r="N78" s="103"/>
      <c r="O78" s="103"/>
      <c r="P78" s="24"/>
      <c r="Q78" s="24"/>
      <c r="R78" s="24"/>
      <c r="S78" s="24"/>
      <c r="T78" s="24"/>
      <c r="U78" s="24"/>
      <c r="V78" s="24"/>
      <c r="W78" s="24"/>
      <c r="X78" s="24"/>
      <c r="Y78" s="24"/>
      <c r="Z78" s="24"/>
    </row>
    <row r="79" spans="1:26" ht="15.75" customHeight="1">
      <c r="A79" s="24"/>
      <c r="B79" s="24"/>
      <c r="C79" s="24"/>
      <c r="D79" s="24"/>
      <c r="E79" s="24"/>
      <c r="F79" s="24"/>
      <c r="G79" s="24"/>
      <c r="H79" s="24"/>
      <c r="I79" s="24"/>
      <c r="J79" s="24"/>
      <c r="K79" s="24"/>
      <c r="L79" s="24"/>
      <c r="M79" s="24"/>
      <c r="N79" s="103"/>
      <c r="O79" s="103"/>
      <c r="P79" s="24"/>
      <c r="Q79" s="24"/>
      <c r="R79" s="24"/>
      <c r="S79" s="24"/>
      <c r="T79" s="24"/>
      <c r="U79" s="24"/>
      <c r="V79" s="24"/>
      <c r="W79" s="24"/>
      <c r="X79" s="24"/>
      <c r="Y79" s="24"/>
      <c r="Z79" s="24"/>
    </row>
    <row r="80" spans="1:26" ht="15.75" customHeight="1">
      <c r="A80" s="24"/>
      <c r="B80" s="24"/>
      <c r="C80" s="24"/>
      <c r="D80" s="24"/>
      <c r="E80" s="24"/>
      <c r="F80" s="24"/>
      <c r="G80" s="24"/>
      <c r="H80" s="24"/>
      <c r="I80" s="24"/>
      <c r="J80" s="24"/>
      <c r="K80" s="24"/>
      <c r="L80" s="24"/>
      <c r="M80" s="24"/>
      <c r="N80" s="103"/>
      <c r="O80" s="103"/>
      <c r="P80" s="24"/>
      <c r="Q80" s="24"/>
      <c r="R80" s="24"/>
      <c r="S80" s="24"/>
      <c r="T80" s="24"/>
      <c r="U80" s="24"/>
      <c r="V80" s="24"/>
      <c r="W80" s="24"/>
      <c r="X80" s="24"/>
      <c r="Y80" s="24"/>
      <c r="Z80" s="24"/>
    </row>
    <row r="81" spans="1:26" ht="15.75" customHeight="1">
      <c r="A81" s="24"/>
      <c r="B81" s="24"/>
      <c r="C81" s="24"/>
      <c r="D81" s="24"/>
      <c r="E81" s="24"/>
      <c r="F81" s="24"/>
      <c r="G81" s="24"/>
      <c r="H81" s="24"/>
      <c r="I81" s="24"/>
      <c r="J81" s="24"/>
      <c r="K81" s="24"/>
      <c r="L81" s="24"/>
      <c r="M81" s="24"/>
      <c r="N81" s="103"/>
      <c r="O81" s="103"/>
      <c r="P81" s="24"/>
      <c r="Q81" s="24"/>
      <c r="R81" s="24"/>
      <c r="S81" s="24"/>
      <c r="T81" s="24"/>
      <c r="U81" s="24"/>
      <c r="V81" s="24"/>
      <c r="W81" s="24"/>
      <c r="X81" s="24"/>
      <c r="Y81" s="24"/>
      <c r="Z81" s="24"/>
    </row>
    <row r="82" spans="1:26" ht="15.75" customHeight="1">
      <c r="A82" s="24"/>
      <c r="B82" s="24"/>
      <c r="C82" s="24"/>
      <c r="D82" s="24"/>
      <c r="E82" s="24"/>
      <c r="F82" s="24"/>
      <c r="G82" s="24"/>
      <c r="H82" s="24"/>
      <c r="I82" s="24"/>
      <c r="J82" s="24"/>
      <c r="K82" s="24"/>
      <c r="L82" s="24"/>
      <c r="M82" s="24"/>
      <c r="N82" s="103"/>
      <c r="O82" s="103"/>
      <c r="P82" s="24"/>
      <c r="Q82" s="24"/>
      <c r="R82" s="24"/>
      <c r="S82" s="24"/>
      <c r="T82" s="24"/>
      <c r="U82" s="24"/>
      <c r="V82" s="24"/>
      <c r="W82" s="24"/>
      <c r="X82" s="24"/>
      <c r="Y82" s="24"/>
      <c r="Z82" s="24"/>
    </row>
    <row r="83" spans="1:26" ht="15.75" customHeight="1">
      <c r="A83" s="24"/>
      <c r="B83" s="24"/>
      <c r="C83" s="24"/>
      <c r="D83" s="24"/>
      <c r="E83" s="24"/>
      <c r="F83" s="24"/>
      <c r="G83" s="24"/>
      <c r="H83" s="24"/>
      <c r="I83" s="24"/>
      <c r="J83" s="24"/>
      <c r="K83" s="24"/>
      <c r="L83" s="24"/>
      <c r="M83" s="24"/>
      <c r="N83" s="103"/>
      <c r="O83" s="103"/>
      <c r="P83" s="24"/>
      <c r="Q83" s="24"/>
      <c r="R83" s="24"/>
      <c r="S83" s="24"/>
      <c r="T83" s="24"/>
      <c r="U83" s="24"/>
      <c r="V83" s="24"/>
      <c r="W83" s="24"/>
      <c r="X83" s="24"/>
      <c r="Y83" s="24"/>
      <c r="Z83" s="24"/>
    </row>
    <row r="84" spans="1:26" ht="15.75" customHeight="1">
      <c r="A84" s="24"/>
      <c r="B84" s="24"/>
      <c r="C84" s="24"/>
      <c r="D84" s="24"/>
      <c r="E84" s="24"/>
      <c r="F84" s="24"/>
      <c r="G84" s="24"/>
      <c r="H84" s="24"/>
      <c r="I84" s="24"/>
      <c r="J84" s="24"/>
      <c r="K84" s="24"/>
      <c r="L84" s="24"/>
      <c r="M84" s="24"/>
      <c r="N84" s="103"/>
      <c r="O84" s="103"/>
      <c r="P84" s="24"/>
      <c r="Q84" s="24"/>
      <c r="R84" s="24"/>
      <c r="S84" s="24"/>
      <c r="T84" s="24"/>
      <c r="U84" s="24"/>
      <c r="V84" s="24"/>
      <c r="W84" s="24"/>
      <c r="X84" s="24"/>
      <c r="Y84" s="24"/>
      <c r="Z84" s="24"/>
    </row>
    <row r="85" spans="1:26" ht="15.75" customHeight="1">
      <c r="A85" s="24"/>
      <c r="B85" s="24"/>
      <c r="C85" s="24"/>
      <c r="D85" s="24"/>
      <c r="E85" s="24"/>
      <c r="F85" s="24"/>
      <c r="G85" s="24"/>
      <c r="H85" s="24"/>
      <c r="I85" s="24"/>
      <c r="J85" s="24"/>
      <c r="K85" s="24"/>
      <c r="L85" s="24"/>
      <c r="M85" s="24"/>
      <c r="N85" s="103"/>
      <c r="O85" s="103"/>
      <c r="P85" s="24"/>
      <c r="Q85" s="24"/>
      <c r="R85" s="24"/>
      <c r="S85" s="24"/>
      <c r="T85" s="24"/>
      <c r="U85" s="24"/>
      <c r="V85" s="24"/>
      <c r="W85" s="24"/>
      <c r="X85" s="24"/>
      <c r="Y85" s="24"/>
      <c r="Z85" s="24"/>
    </row>
    <row r="86" spans="1:26" ht="15.75" customHeight="1">
      <c r="A86" s="24"/>
      <c r="B86" s="24"/>
      <c r="C86" s="24"/>
      <c r="D86" s="24"/>
      <c r="E86" s="24"/>
      <c r="F86" s="24"/>
      <c r="G86" s="24"/>
      <c r="H86" s="24"/>
      <c r="I86" s="24"/>
      <c r="J86" s="24"/>
      <c r="K86" s="24"/>
      <c r="L86" s="24"/>
      <c r="M86" s="24"/>
      <c r="N86" s="103"/>
      <c r="O86" s="103"/>
      <c r="P86" s="24"/>
      <c r="Q86" s="24"/>
      <c r="R86" s="24"/>
      <c r="S86" s="24"/>
      <c r="T86" s="24"/>
      <c r="U86" s="24"/>
      <c r="V86" s="24"/>
      <c r="W86" s="24"/>
      <c r="X86" s="24"/>
      <c r="Y86" s="24"/>
      <c r="Z86" s="24"/>
    </row>
    <row r="87" spans="1:26" ht="15.75" customHeight="1">
      <c r="A87" s="24"/>
      <c r="B87" s="24"/>
      <c r="C87" s="24"/>
      <c r="D87" s="24"/>
      <c r="E87" s="24"/>
      <c r="F87" s="24"/>
      <c r="G87" s="24"/>
      <c r="H87" s="24"/>
      <c r="I87" s="24"/>
      <c r="J87" s="24"/>
      <c r="K87" s="24"/>
      <c r="L87" s="24"/>
      <c r="M87" s="24"/>
      <c r="N87" s="103"/>
      <c r="O87" s="103"/>
      <c r="P87" s="24"/>
      <c r="Q87" s="24"/>
      <c r="R87" s="24"/>
      <c r="S87" s="24"/>
      <c r="T87" s="24"/>
      <c r="U87" s="24"/>
      <c r="V87" s="24"/>
      <c r="W87" s="24"/>
      <c r="X87" s="24"/>
      <c r="Y87" s="24"/>
      <c r="Z87" s="24"/>
    </row>
    <row r="88" spans="1:26" ht="15.75" customHeight="1">
      <c r="A88" s="24"/>
      <c r="B88" s="24"/>
      <c r="C88" s="24"/>
      <c r="D88" s="24"/>
      <c r="E88" s="24"/>
      <c r="F88" s="24"/>
      <c r="G88" s="24"/>
      <c r="H88" s="24"/>
      <c r="I88" s="24"/>
      <c r="J88" s="24"/>
      <c r="K88" s="24"/>
      <c r="L88" s="24"/>
      <c r="M88" s="24"/>
      <c r="N88" s="103"/>
      <c r="O88" s="103"/>
      <c r="P88" s="24"/>
      <c r="Q88" s="24"/>
      <c r="R88" s="24"/>
      <c r="S88" s="24"/>
      <c r="T88" s="24"/>
      <c r="U88" s="24"/>
      <c r="V88" s="24"/>
      <c r="W88" s="24"/>
      <c r="X88" s="24"/>
      <c r="Y88" s="24"/>
      <c r="Z88" s="24"/>
    </row>
    <row r="89" spans="1:26" ht="15.75" customHeight="1">
      <c r="A89" s="24"/>
      <c r="B89" s="24"/>
      <c r="C89" s="24"/>
      <c r="D89" s="24"/>
      <c r="E89" s="24"/>
      <c r="F89" s="24"/>
      <c r="G89" s="24"/>
      <c r="H89" s="24"/>
      <c r="I89" s="24"/>
      <c r="J89" s="24"/>
      <c r="K89" s="24"/>
      <c r="L89" s="24"/>
      <c r="M89" s="24"/>
      <c r="N89" s="103"/>
      <c r="O89" s="103"/>
      <c r="P89" s="24"/>
      <c r="Q89" s="24"/>
      <c r="R89" s="24"/>
      <c r="S89" s="24"/>
      <c r="T89" s="24"/>
      <c r="U89" s="24"/>
      <c r="V89" s="24"/>
      <c r="W89" s="24"/>
      <c r="X89" s="24"/>
      <c r="Y89" s="24"/>
      <c r="Z89" s="24"/>
    </row>
    <row r="90" spans="1:26" ht="15.75" customHeight="1">
      <c r="A90" s="24"/>
      <c r="B90" s="24"/>
      <c r="C90" s="24"/>
      <c r="D90" s="24"/>
      <c r="E90" s="24"/>
      <c r="F90" s="24"/>
      <c r="G90" s="24"/>
      <c r="H90" s="24"/>
      <c r="I90" s="24"/>
      <c r="J90" s="24"/>
      <c r="K90" s="24"/>
      <c r="L90" s="24"/>
      <c r="M90" s="24"/>
      <c r="N90" s="103"/>
      <c r="O90" s="103"/>
      <c r="P90" s="24"/>
      <c r="Q90" s="24"/>
      <c r="R90" s="24"/>
      <c r="S90" s="24"/>
      <c r="T90" s="24"/>
      <c r="U90" s="24"/>
      <c r="V90" s="24"/>
      <c r="W90" s="24"/>
      <c r="X90" s="24"/>
      <c r="Y90" s="24"/>
      <c r="Z90" s="24"/>
    </row>
    <row r="91" spans="1:26" ht="15.75" customHeight="1">
      <c r="A91" s="24"/>
      <c r="B91" s="24"/>
      <c r="C91" s="24"/>
      <c r="D91" s="24"/>
      <c r="E91" s="24"/>
      <c r="F91" s="24"/>
      <c r="G91" s="24"/>
      <c r="H91" s="24"/>
      <c r="I91" s="24"/>
      <c r="J91" s="24"/>
      <c r="K91" s="24"/>
      <c r="L91" s="24"/>
      <c r="M91" s="24"/>
      <c r="N91" s="103"/>
      <c r="O91" s="103"/>
      <c r="P91" s="24"/>
      <c r="Q91" s="24"/>
      <c r="R91" s="24"/>
      <c r="S91" s="24"/>
      <c r="T91" s="24"/>
      <c r="U91" s="24"/>
      <c r="V91" s="24"/>
      <c r="W91" s="24"/>
      <c r="X91" s="24"/>
      <c r="Y91" s="24"/>
      <c r="Z91" s="24"/>
    </row>
    <row r="92" spans="1:26" ht="15.75" customHeight="1">
      <c r="A92" s="24"/>
      <c r="B92" s="24"/>
      <c r="C92" s="24"/>
      <c r="D92" s="24"/>
      <c r="E92" s="24"/>
      <c r="F92" s="24"/>
      <c r="G92" s="24"/>
      <c r="H92" s="24"/>
      <c r="I92" s="24"/>
      <c r="J92" s="24"/>
      <c r="K92" s="24"/>
      <c r="L92" s="24"/>
      <c r="M92" s="24"/>
      <c r="N92" s="103"/>
      <c r="O92" s="103"/>
      <c r="P92" s="24"/>
      <c r="Q92" s="24"/>
      <c r="R92" s="24"/>
      <c r="S92" s="24"/>
      <c r="T92" s="24"/>
      <c r="U92" s="24"/>
      <c r="V92" s="24"/>
      <c r="W92" s="24"/>
      <c r="X92" s="24"/>
      <c r="Y92" s="24"/>
      <c r="Z92" s="24"/>
    </row>
    <row r="93" spans="1:26" ht="15.75" customHeight="1">
      <c r="A93" s="24"/>
      <c r="B93" s="24"/>
      <c r="C93" s="24"/>
      <c r="D93" s="24"/>
      <c r="E93" s="24"/>
      <c r="F93" s="24"/>
      <c r="G93" s="24"/>
      <c r="H93" s="24"/>
      <c r="I93" s="24"/>
      <c r="J93" s="24"/>
      <c r="K93" s="24"/>
      <c r="L93" s="24"/>
      <c r="M93" s="24"/>
      <c r="N93" s="103"/>
      <c r="O93" s="103"/>
      <c r="P93" s="24"/>
      <c r="Q93" s="24"/>
      <c r="R93" s="24"/>
      <c r="S93" s="24"/>
      <c r="T93" s="24"/>
      <c r="U93" s="24"/>
      <c r="V93" s="24"/>
      <c r="W93" s="24"/>
      <c r="X93" s="24"/>
      <c r="Y93" s="24"/>
      <c r="Z93" s="24"/>
    </row>
    <row r="94" spans="1:26" ht="15.75" customHeight="1">
      <c r="A94" s="24"/>
      <c r="B94" s="24"/>
      <c r="C94" s="24"/>
      <c r="D94" s="24"/>
      <c r="E94" s="24"/>
      <c r="F94" s="24"/>
      <c r="G94" s="24"/>
      <c r="H94" s="24"/>
      <c r="I94" s="24"/>
      <c r="J94" s="24"/>
      <c r="K94" s="24"/>
      <c r="L94" s="24"/>
      <c r="M94" s="24"/>
      <c r="N94" s="103"/>
      <c r="O94" s="103"/>
      <c r="P94" s="24"/>
      <c r="Q94" s="24"/>
      <c r="R94" s="24"/>
      <c r="S94" s="24"/>
      <c r="T94" s="24"/>
      <c r="U94" s="24"/>
      <c r="V94" s="24"/>
      <c r="W94" s="24"/>
      <c r="X94" s="24"/>
      <c r="Y94" s="24"/>
      <c r="Z94" s="24"/>
    </row>
    <row r="95" spans="1:26" ht="15.75" customHeight="1">
      <c r="A95" s="24"/>
      <c r="B95" s="24"/>
      <c r="C95" s="24"/>
      <c r="D95" s="24"/>
      <c r="E95" s="24"/>
      <c r="F95" s="24"/>
      <c r="G95" s="24"/>
      <c r="H95" s="24"/>
      <c r="I95" s="24"/>
      <c r="J95" s="24"/>
      <c r="K95" s="24"/>
      <c r="L95" s="24"/>
      <c r="M95" s="24"/>
      <c r="N95" s="103"/>
      <c r="O95" s="103"/>
      <c r="P95" s="24"/>
      <c r="Q95" s="24"/>
      <c r="R95" s="24"/>
      <c r="S95" s="24"/>
      <c r="T95" s="24"/>
      <c r="U95" s="24"/>
      <c r="V95" s="24"/>
      <c r="W95" s="24"/>
      <c r="X95" s="24"/>
      <c r="Y95" s="24"/>
      <c r="Z95" s="24"/>
    </row>
    <row r="96" spans="1:26" ht="15.75" customHeight="1">
      <c r="A96" s="24"/>
      <c r="B96" s="24"/>
      <c r="C96" s="24"/>
      <c r="D96" s="24"/>
      <c r="E96" s="24"/>
      <c r="F96" s="24"/>
      <c r="G96" s="24"/>
      <c r="H96" s="24"/>
      <c r="I96" s="24"/>
      <c r="J96" s="24"/>
      <c r="K96" s="24"/>
      <c r="L96" s="24"/>
      <c r="M96" s="24"/>
      <c r="N96" s="103"/>
      <c r="O96" s="103"/>
      <c r="P96" s="24"/>
      <c r="Q96" s="24"/>
      <c r="R96" s="24"/>
      <c r="S96" s="24"/>
      <c r="T96" s="24"/>
      <c r="U96" s="24"/>
      <c r="V96" s="24"/>
      <c r="W96" s="24"/>
      <c r="X96" s="24"/>
      <c r="Y96" s="24"/>
      <c r="Z96" s="24"/>
    </row>
    <row r="97" spans="1:26" ht="15.75" customHeight="1">
      <c r="A97" s="24"/>
      <c r="B97" s="24"/>
      <c r="C97" s="24"/>
      <c r="D97" s="24"/>
      <c r="E97" s="24"/>
      <c r="F97" s="24"/>
      <c r="G97" s="24"/>
      <c r="H97" s="24"/>
      <c r="I97" s="24"/>
      <c r="J97" s="24"/>
      <c r="K97" s="24"/>
      <c r="L97" s="24"/>
      <c r="M97" s="24"/>
      <c r="N97" s="103"/>
      <c r="O97" s="103"/>
      <c r="P97" s="24"/>
      <c r="Q97" s="24"/>
      <c r="R97" s="24"/>
      <c r="S97" s="24"/>
      <c r="T97" s="24"/>
      <c r="U97" s="24"/>
      <c r="V97" s="24"/>
      <c r="W97" s="24"/>
      <c r="X97" s="24"/>
      <c r="Y97" s="24"/>
      <c r="Z97" s="24"/>
    </row>
    <row r="98" spans="1:26" ht="15.75" customHeight="1">
      <c r="A98" s="24"/>
      <c r="B98" s="24"/>
      <c r="C98" s="24"/>
      <c r="D98" s="24"/>
      <c r="E98" s="24"/>
      <c r="F98" s="24"/>
      <c r="G98" s="24"/>
      <c r="H98" s="24"/>
      <c r="I98" s="24"/>
      <c r="J98" s="24"/>
      <c r="K98" s="24"/>
      <c r="L98" s="24"/>
      <c r="M98" s="24"/>
      <c r="N98" s="103"/>
      <c r="O98" s="103"/>
      <c r="P98" s="24"/>
      <c r="Q98" s="24"/>
      <c r="R98" s="24"/>
      <c r="S98" s="24"/>
      <c r="T98" s="24"/>
      <c r="U98" s="24"/>
      <c r="V98" s="24"/>
      <c r="W98" s="24"/>
      <c r="X98" s="24"/>
      <c r="Y98" s="24"/>
      <c r="Z98" s="24"/>
    </row>
    <row r="99" spans="1:26" ht="15.75" customHeight="1">
      <c r="A99" s="24"/>
      <c r="B99" s="24"/>
      <c r="C99" s="24"/>
      <c r="D99" s="24"/>
      <c r="E99" s="24"/>
      <c r="F99" s="24"/>
      <c r="G99" s="24"/>
      <c r="H99" s="24"/>
      <c r="I99" s="24"/>
      <c r="J99" s="24"/>
      <c r="K99" s="24"/>
      <c r="L99" s="24"/>
      <c r="M99" s="24"/>
      <c r="N99" s="103"/>
      <c r="O99" s="103"/>
      <c r="P99" s="24"/>
      <c r="Q99" s="24"/>
      <c r="R99" s="24"/>
      <c r="S99" s="24"/>
      <c r="T99" s="24"/>
      <c r="U99" s="24"/>
      <c r="V99" s="24"/>
      <c r="W99" s="24"/>
      <c r="X99" s="24"/>
      <c r="Y99" s="24"/>
      <c r="Z99" s="24"/>
    </row>
    <row r="100" spans="1:26" ht="15.75" customHeight="1">
      <c r="A100" s="24"/>
      <c r="B100" s="24"/>
      <c r="C100" s="24"/>
      <c r="D100" s="24"/>
      <c r="E100" s="24"/>
      <c r="F100" s="24"/>
      <c r="G100" s="24"/>
      <c r="H100" s="24"/>
      <c r="I100" s="24"/>
      <c r="J100" s="24"/>
      <c r="K100" s="24"/>
      <c r="L100" s="24"/>
      <c r="M100" s="24"/>
      <c r="N100" s="103"/>
      <c r="O100" s="103"/>
      <c r="P100" s="24"/>
      <c r="Q100" s="24"/>
      <c r="R100" s="24"/>
      <c r="S100" s="24"/>
      <c r="T100" s="24"/>
      <c r="U100" s="24"/>
      <c r="V100" s="24"/>
      <c r="W100" s="24"/>
      <c r="X100" s="24"/>
      <c r="Y100" s="24"/>
      <c r="Z100" s="24"/>
    </row>
    <row r="101" spans="1:26" ht="15.75" customHeight="1">
      <c r="A101" s="24"/>
      <c r="B101" s="24"/>
      <c r="C101" s="24"/>
      <c r="D101" s="24"/>
      <c r="E101" s="24"/>
      <c r="F101" s="24"/>
      <c r="G101" s="24"/>
      <c r="H101" s="24"/>
      <c r="I101" s="24"/>
      <c r="J101" s="24"/>
      <c r="K101" s="24"/>
      <c r="L101" s="24"/>
      <c r="M101" s="24"/>
      <c r="N101" s="103"/>
      <c r="O101" s="103"/>
      <c r="P101" s="24"/>
      <c r="Q101" s="24"/>
      <c r="R101" s="24"/>
      <c r="S101" s="24"/>
      <c r="T101" s="24"/>
      <c r="U101" s="24"/>
      <c r="V101" s="24"/>
      <c r="W101" s="24"/>
      <c r="X101" s="24"/>
      <c r="Y101" s="24"/>
      <c r="Z101" s="24"/>
    </row>
    <row r="102" spans="1:26" ht="15.75" customHeight="1">
      <c r="A102" s="24"/>
      <c r="B102" s="24"/>
      <c r="C102" s="24"/>
      <c r="D102" s="24"/>
      <c r="E102" s="24"/>
      <c r="F102" s="24"/>
      <c r="G102" s="24"/>
      <c r="H102" s="24"/>
      <c r="I102" s="24"/>
      <c r="J102" s="24"/>
      <c r="K102" s="24"/>
      <c r="L102" s="24"/>
      <c r="M102" s="24"/>
      <c r="N102" s="103"/>
      <c r="O102" s="103"/>
      <c r="P102" s="24"/>
      <c r="Q102" s="24"/>
      <c r="R102" s="24"/>
      <c r="S102" s="24"/>
      <c r="T102" s="24"/>
      <c r="U102" s="24"/>
      <c r="V102" s="24"/>
      <c r="W102" s="24"/>
      <c r="X102" s="24"/>
      <c r="Y102" s="24"/>
      <c r="Z102" s="24"/>
    </row>
    <row r="103" spans="1:26" ht="15.75" customHeight="1">
      <c r="A103" s="24"/>
      <c r="B103" s="24"/>
      <c r="C103" s="24"/>
      <c r="D103" s="24"/>
      <c r="E103" s="24"/>
      <c r="F103" s="24"/>
      <c r="G103" s="24"/>
      <c r="H103" s="24"/>
      <c r="I103" s="24"/>
      <c r="J103" s="24"/>
      <c r="K103" s="24"/>
      <c r="L103" s="24"/>
      <c r="M103" s="24"/>
      <c r="N103" s="103"/>
      <c r="O103" s="103"/>
      <c r="P103" s="24"/>
      <c r="Q103" s="24"/>
      <c r="R103" s="24"/>
      <c r="S103" s="24"/>
      <c r="T103" s="24"/>
      <c r="U103" s="24"/>
      <c r="V103" s="24"/>
      <c r="W103" s="24"/>
      <c r="X103" s="24"/>
      <c r="Y103" s="24"/>
      <c r="Z103" s="24"/>
    </row>
    <row r="104" spans="1:26" ht="15.75" customHeight="1">
      <c r="A104" s="24"/>
      <c r="B104" s="24"/>
      <c r="C104" s="24"/>
      <c r="D104" s="24"/>
      <c r="E104" s="24"/>
      <c r="F104" s="24"/>
      <c r="G104" s="24"/>
      <c r="H104" s="24"/>
      <c r="I104" s="24"/>
      <c r="J104" s="24"/>
      <c r="K104" s="24"/>
      <c r="L104" s="24"/>
      <c r="M104" s="24"/>
      <c r="N104" s="103"/>
      <c r="O104" s="103"/>
      <c r="P104" s="24"/>
      <c r="Q104" s="24"/>
      <c r="R104" s="24"/>
      <c r="S104" s="24"/>
      <c r="T104" s="24"/>
      <c r="U104" s="24"/>
      <c r="V104" s="24"/>
      <c r="W104" s="24"/>
      <c r="X104" s="24"/>
      <c r="Y104" s="24"/>
      <c r="Z104" s="24"/>
    </row>
    <row r="105" spans="1:26" ht="15.75" customHeight="1">
      <c r="A105" s="24"/>
      <c r="B105" s="24"/>
      <c r="C105" s="24"/>
      <c r="D105" s="24"/>
      <c r="E105" s="24"/>
      <c r="F105" s="24"/>
      <c r="G105" s="24"/>
      <c r="H105" s="24"/>
      <c r="I105" s="24"/>
      <c r="J105" s="24"/>
      <c r="K105" s="24"/>
      <c r="L105" s="24"/>
      <c r="M105" s="24"/>
      <c r="N105" s="103"/>
      <c r="O105" s="103"/>
      <c r="P105" s="24"/>
      <c r="Q105" s="24"/>
      <c r="R105" s="24"/>
      <c r="S105" s="24"/>
      <c r="T105" s="24"/>
      <c r="U105" s="24"/>
      <c r="V105" s="24"/>
      <c r="W105" s="24"/>
      <c r="X105" s="24"/>
      <c r="Y105" s="24"/>
      <c r="Z105" s="24"/>
    </row>
    <row r="106" spans="1:26" ht="15.75" customHeight="1">
      <c r="A106" s="24"/>
      <c r="B106" s="24"/>
      <c r="C106" s="24"/>
      <c r="D106" s="24"/>
      <c r="E106" s="24"/>
      <c r="F106" s="24"/>
      <c r="G106" s="24"/>
      <c r="H106" s="24"/>
      <c r="I106" s="24"/>
      <c r="J106" s="24"/>
      <c r="K106" s="24"/>
      <c r="L106" s="24"/>
      <c r="M106" s="24"/>
      <c r="N106" s="103"/>
      <c r="O106" s="103"/>
      <c r="P106" s="24"/>
      <c r="Q106" s="24"/>
      <c r="R106" s="24"/>
      <c r="S106" s="24"/>
      <c r="T106" s="24"/>
      <c r="U106" s="24"/>
      <c r="V106" s="24"/>
      <c r="W106" s="24"/>
      <c r="X106" s="24"/>
      <c r="Y106" s="24"/>
      <c r="Z106" s="24"/>
    </row>
    <row r="107" spans="1:26" ht="15.75" customHeight="1">
      <c r="A107" s="24"/>
      <c r="B107" s="24"/>
      <c r="C107" s="24"/>
      <c r="D107" s="24"/>
      <c r="E107" s="24"/>
      <c r="F107" s="24"/>
      <c r="G107" s="24"/>
      <c r="H107" s="24"/>
      <c r="I107" s="24"/>
      <c r="J107" s="24"/>
      <c r="K107" s="24"/>
      <c r="L107" s="24"/>
      <c r="M107" s="24"/>
      <c r="N107" s="103"/>
      <c r="O107" s="103"/>
      <c r="P107" s="24"/>
      <c r="Q107" s="24"/>
      <c r="R107" s="24"/>
      <c r="S107" s="24"/>
      <c r="T107" s="24"/>
      <c r="U107" s="24"/>
      <c r="V107" s="24"/>
      <c r="W107" s="24"/>
      <c r="X107" s="24"/>
      <c r="Y107" s="24"/>
      <c r="Z107" s="24"/>
    </row>
    <row r="108" spans="1:26" ht="15.75" customHeight="1">
      <c r="A108" s="24"/>
      <c r="B108" s="24"/>
      <c r="C108" s="24"/>
      <c r="D108" s="24"/>
      <c r="E108" s="24"/>
      <c r="F108" s="24"/>
      <c r="G108" s="24"/>
      <c r="H108" s="24"/>
      <c r="I108" s="24"/>
      <c r="J108" s="24"/>
      <c r="K108" s="24"/>
      <c r="L108" s="24"/>
      <c r="M108" s="24"/>
      <c r="N108" s="103"/>
      <c r="O108" s="103"/>
      <c r="P108" s="24"/>
      <c r="Q108" s="24"/>
      <c r="R108" s="24"/>
      <c r="S108" s="24"/>
      <c r="T108" s="24"/>
      <c r="U108" s="24"/>
      <c r="V108" s="24"/>
      <c r="W108" s="24"/>
      <c r="X108" s="24"/>
      <c r="Y108" s="24"/>
      <c r="Z108" s="24"/>
    </row>
    <row r="109" spans="1:26" ht="15.75" customHeight="1">
      <c r="A109" s="24"/>
      <c r="B109" s="24"/>
      <c r="C109" s="24"/>
      <c r="D109" s="24"/>
      <c r="E109" s="24"/>
      <c r="F109" s="24"/>
      <c r="G109" s="24"/>
      <c r="H109" s="24"/>
      <c r="I109" s="24"/>
      <c r="J109" s="24"/>
      <c r="K109" s="24"/>
      <c r="L109" s="24"/>
      <c r="M109" s="24"/>
      <c r="N109" s="103"/>
      <c r="O109" s="103"/>
      <c r="P109" s="24"/>
      <c r="Q109" s="24"/>
      <c r="R109" s="24"/>
      <c r="S109" s="24"/>
      <c r="T109" s="24"/>
      <c r="U109" s="24"/>
      <c r="V109" s="24"/>
      <c r="W109" s="24"/>
      <c r="X109" s="24"/>
      <c r="Y109" s="24"/>
      <c r="Z109" s="24"/>
    </row>
    <row r="110" spans="1:26" ht="15.75" customHeight="1">
      <c r="A110" s="24"/>
      <c r="B110" s="24"/>
      <c r="C110" s="24"/>
      <c r="D110" s="24"/>
      <c r="E110" s="24"/>
      <c r="F110" s="24"/>
      <c r="G110" s="24"/>
      <c r="H110" s="24"/>
      <c r="I110" s="24"/>
      <c r="J110" s="24"/>
      <c r="K110" s="24"/>
      <c r="L110" s="24"/>
      <c r="M110" s="24"/>
      <c r="N110" s="103"/>
      <c r="O110" s="103"/>
      <c r="P110" s="24"/>
      <c r="Q110" s="24"/>
      <c r="R110" s="24"/>
      <c r="S110" s="24"/>
      <c r="T110" s="24"/>
      <c r="U110" s="24"/>
      <c r="V110" s="24"/>
      <c r="W110" s="24"/>
      <c r="X110" s="24"/>
      <c r="Y110" s="24"/>
      <c r="Z110" s="24"/>
    </row>
    <row r="111" spans="1:26" ht="15.75" customHeight="1">
      <c r="A111" s="24"/>
      <c r="B111" s="24"/>
      <c r="C111" s="24"/>
      <c r="D111" s="24"/>
      <c r="E111" s="24"/>
      <c r="F111" s="24"/>
      <c r="G111" s="24"/>
      <c r="H111" s="24"/>
      <c r="I111" s="24"/>
      <c r="J111" s="24"/>
      <c r="K111" s="24"/>
      <c r="L111" s="24"/>
      <c r="M111" s="24"/>
      <c r="N111" s="103"/>
      <c r="O111" s="103"/>
      <c r="P111" s="24"/>
      <c r="Q111" s="24"/>
      <c r="R111" s="24"/>
      <c r="S111" s="24"/>
      <c r="T111" s="24"/>
      <c r="U111" s="24"/>
      <c r="V111" s="24"/>
      <c r="W111" s="24"/>
      <c r="X111" s="24"/>
      <c r="Y111" s="24"/>
      <c r="Z111" s="24"/>
    </row>
    <row r="112" spans="1:26" ht="15.75" customHeight="1">
      <c r="A112" s="24"/>
      <c r="B112" s="24"/>
      <c r="C112" s="24"/>
      <c r="D112" s="24"/>
      <c r="E112" s="24"/>
      <c r="F112" s="24"/>
      <c r="G112" s="24"/>
      <c r="H112" s="24"/>
      <c r="I112" s="24"/>
      <c r="J112" s="24"/>
      <c r="K112" s="24"/>
      <c r="L112" s="24"/>
      <c r="M112" s="24"/>
      <c r="N112" s="103"/>
      <c r="O112" s="103"/>
      <c r="P112" s="24"/>
      <c r="Q112" s="24"/>
      <c r="R112" s="24"/>
      <c r="S112" s="24"/>
      <c r="T112" s="24"/>
      <c r="U112" s="24"/>
      <c r="V112" s="24"/>
      <c r="W112" s="24"/>
      <c r="X112" s="24"/>
      <c r="Y112" s="24"/>
      <c r="Z112" s="24"/>
    </row>
    <row r="113" spans="1:26" ht="15.75" customHeight="1">
      <c r="A113" s="24"/>
      <c r="B113" s="24"/>
      <c r="C113" s="24"/>
      <c r="D113" s="24"/>
      <c r="E113" s="24"/>
      <c r="F113" s="24"/>
      <c r="G113" s="24"/>
      <c r="H113" s="24"/>
      <c r="I113" s="24"/>
      <c r="J113" s="24"/>
      <c r="K113" s="24"/>
      <c r="L113" s="24"/>
      <c r="M113" s="24"/>
      <c r="N113" s="103"/>
      <c r="O113" s="103"/>
      <c r="P113" s="24"/>
      <c r="Q113" s="24"/>
      <c r="R113" s="24"/>
      <c r="S113" s="24"/>
      <c r="T113" s="24"/>
      <c r="U113" s="24"/>
      <c r="V113" s="24"/>
      <c r="W113" s="24"/>
      <c r="X113" s="24"/>
      <c r="Y113" s="24"/>
      <c r="Z113" s="24"/>
    </row>
    <row r="114" spans="1:26" ht="15.75" customHeight="1">
      <c r="A114" s="24"/>
      <c r="B114" s="24"/>
      <c r="C114" s="24"/>
      <c r="D114" s="24"/>
      <c r="E114" s="24"/>
      <c r="F114" s="24"/>
      <c r="G114" s="24"/>
      <c r="H114" s="24"/>
      <c r="I114" s="24"/>
      <c r="J114" s="24"/>
      <c r="K114" s="24"/>
      <c r="L114" s="24"/>
      <c r="M114" s="24"/>
      <c r="N114" s="103"/>
      <c r="O114" s="103"/>
      <c r="P114" s="24"/>
      <c r="Q114" s="24"/>
      <c r="R114" s="24"/>
      <c r="S114" s="24"/>
      <c r="T114" s="24"/>
      <c r="U114" s="24"/>
      <c r="V114" s="24"/>
      <c r="W114" s="24"/>
      <c r="X114" s="24"/>
      <c r="Y114" s="24"/>
      <c r="Z114" s="24"/>
    </row>
    <row r="115" spans="1:26" ht="15.75" customHeight="1">
      <c r="A115" s="24"/>
      <c r="B115" s="24"/>
      <c r="C115" s="24"/>
      <c r="D115" s="24"/>
      <c r="E115" s="24"/>
      <c r="F115" s="24"/>
      <c r="G115" s="24"/>
      <c r="H115" s="24"/>
      <c r="I115" s="24"/>
      <c r="J115" s="24"/>
      <c r="K115" s="24"/>
      <c r="L115" s="24"/>
      <c r="M115" s="24"/>
      <c r="N115" s="103"/>
      <c r="O115" s="103"/>
      <c r="P115" s="24"/>
      <c r="Q115" s="24"/>
      <c r="R115" s="24"/>
      <c r="S115" s="24"/>
      <c r="T115" s="24"/>
      <c r="U115" s="24"/>
      <c r="V115" s="24"/>
      <c r="W115" s="24"/>
      <c r="X115" s="24"/>
      <c r="Y115" s="24"/>
      <c r="Z115" s="24"/>
    </row>
    <row r="116" spans="1:26" ht="15.75" customHeight="1">
      <c r="A116" s="24"/>
      <c r="B116" s="24"/>
      <c r="C116" s="24"/>
      <c r="D116" s="24"/>
      <c r="E116" s="24"/>
      <c r="F116" s="24"/>
      <c r="G116" s="24"/>
      <c r="H116" s="24"/>
      <c r="I116" s="24"/>
      <c r="J116" s="24"/>
      <c r="K116" s="24"/>
      <c r="L116" s="24"/>
      <c r="M116" s="24"/>
      <c r="N116" s="103"/>
      <c r="O116" s="103"/>
      <c r="P116" s="24"/>
      <c r="Q116" s="24"/>
      <c r="R116" s="24"/>
      <c r="S116" s="24"/>
      <c r="T116" s="24"/>
      <c r="U116" s="24"/>
      <c r="V116" s="24"/>
      <c r="W116" s="24"/>
      <c r="X116" s="24"/>
      <c r="Y116" s="24"/>
      <c r="Z116" s="24"/>
    </row>
    <row r="117" spans="1:26" ht="15.75" customHeight="1">
      <c r="A117" s="24"/>
      <c r="B117" s="24"/>
      <c r="C117" s="24"/>
      <c r="D117" s="24"/>
      <c r="E117" s="24"/>
      <c r="F117" s="24"/>
      <c r="G117" s="24"/>
      <c r="H117" s="24"/>
      <c r="I117" s="24"/>
      <c r="J117" s="24"/>
      <c r="K117" s="24"/>
      <c r="L117" s="24"/>
      <c r="M117" s="24"/>
      <c r="N117" s="103"/>
      <c r="O117" s="103"/>
      <c r="P117" s="24"/>
      <c r="Q117" s="24"/>
      <c r="R117" s="24"/>
      <c r="S117" s="24"/>
      <c r="T117" s="24"/>
      <c r="U117" s="24"/>
      <c r="V117" s="24"/>
      <c r="W117" s="24"/>
      <c r="X117" s="24"/>
      <c r="Y117" s="24"/>
      <c r="Z117" s="24"/>
    </row>
    <row r="118" spans="1:26" ht="15.75" customHeight="1">
      <c r="A118" s="24"/>
      <c r="B118" s="24"/>
      <c r="C118" s="24"/>
      <c r="D118" s="24"/>
      <c r="E118" s="24"/>
      <c r="F118" s="24"/>
      <c r="G118" s="24"/>
      <c r="H118" s="24"/>
      <c r="I118" s="24"/>
      <c r="J118" s="24"/>
      <c r="K118" s="24"/>
      <c r="L118" s="24"/>
      <c r="M118" s="24"/>
      <c r="N118" s="103"/>
      <c r="O118" s="103"/>
      <c r="P118" s="24"/>
      <c r="Q118" s="24"/>
      <c r="R118" s="24"/>
      <c r="S118" s="24"/>
      <c r="T118" s="24"/>
      <c r="U118" s="24"/>
      <c r="V118" s="24"/>
      <c r="W118" s="24"/>
      <c r="X118" s="24"/>
      <c r="Y118" s="24"/>
      <c r="Z118" s="24"/>
    </row>
    <row r="119" spans="1:26" ht="15.75" customHeight="1">
      <c r="A119" s="24"/>
      <c r="B119" s="24"/>
      <c r="C119" s="24"/>
      <c r="D119" s="24"/>
      <c r="E119" s="24"/>
      <c r="F119" s="24"/>
      <c r="G119" s="24"/>
      <c r="H119" s="24"/>
      <c r="I119" s="24"/>
      <c r="J119" s="24"/>
      <c r="K119" s="24"/>
      <c r="L119" s="24"/>
      <c r="M119" s="24"/>
      <c r="N119" s="103"/>
      <c r="O119" s="103"/>
      <c r="P119" s="24"/>
      <c r="Q119" s="24"/>
      <c r="R119" s="24"/>
      <c r="S119" s="24"/>
      <c r="T119" s="24"/>
      <c r="U119" s="24"/>
      <c r="V119" s="24"/>
      <c r="W119" s="24"/>
      <c r="X119" s="24"/>
      <c r="Y119" s="24"/>
      <c r="Z119" s="24"/>
    </row>
    <row r="120" spans="1:26" ht="15.75" customHeight="1">
      <c r="A120" s="24"/>
      <c r="B120" s="24"/>
      <c r="C120" s="24"/>
      <c r="D120" s="24"/>
      <c r="E120" s="24"/>
      <c r="F120" s="24"/>
      <c r="G120" s="24"/>
      <c r="H120" s="24"/>
      <c r="I120" s="24"/>
      <c r="J120" s="24"/>
      <c r="K120" s="24"/>
      <c r="L120" s="24"/>
      <c r="M120" s="24"/>
      <c r="N120" s="103"/>
      <c r="O120" s="103"/>
      <c r="P120" s="24"/>
      <c r="Q120" s="24"/>
      <c r="R120" s="24"/>
      <c r="S120" s="24"/>
      <c r="T120" s="24"/>
      <c r="U120" s="24"/>
      <c r="V120" s="24"/>
      <c r="W120" s="24"/>
      <c r="X120" s="24"/>
      <c r="Y120" s="24"/>
      <c r="Z120" s="24"/>
    </row>
    <row r="121" spans="1:26" ht="15.75" customHeight="1">
      <c r="A121" s="24"/>
      <c r="B121" s="24"/>
      <c r="C121" s="24"/>
      <c r="D121" s="24"/>
      <c r="E121" s="24"/>
      <c r="F121" s="24"/>
      <c r="G121" s="24"/>
      <c r="H121" s="24"/>
      <c r="I121" s="24"/>
      <c r="J121" s="24"/>
      <c r="K121" s="24"/>
      <c r="L121" s="24"/>
      <c r="M121" s="24"/>
      <c r="N121" s="103"/>
      <c r="O121" s="103"/>
      <c r="P121" s="24"/>
      <c r="Q121" s="24"/>
      <c r="R121" s="24"/>
      <c r="S121" s="24"/>
      <c r="T121" s="24"/>
      <c r="U121" s="24"/>
      <c r="V121" s="24"/>
      <c r="W121" s="24"/>
      <c r="X121" s="24"/>
      <c r="Y121" s="24"/>
      <c r="Z121" s="24"/>
    </row>
    <row r="122" spans="1:26" ht="15.75" customHeight="1">
      <c r="A122" s="24"/>
      <c r="B122" s="24"/>
      <c r="C122" s="24"/>
      <c r="D122" s="24"/>
      <c r="E122" s="24"/>
      <c r="F122" s="24"/>
      <c r="G122" s="24"/>
      <c r="H122" s="24"/>
      <c r="I122" s="24"/>
      <c r="J122" s="24"/>
      <c r="K122" s="24"/>
      <c r="L122" s="24"/>
      <c r="M122" s="24"/>
      <c r="N122" s="103"/>
      <c r="O122" s="103"/>
      <c r="P122" s="24"/>
      <c r="Q122" s="24"/>
      <c r="R122" s="24"/>
      <c r="S122" s="24"/>
      <c r="T122" s="24"/>
      <c r="U122" s="24"/>
      <c r="V122" s="24"/>
      <c r="W122" s="24"/>
      <c r="X122" s="24"/>
      <c r="Y122" s="24"/>
      <c r="Z122" s="24"/>
    </row>
    <row r="123" spans="1:26" ht="15.75" customHeight="1">
      <c r="A123" s="24"/>
      <c r="B123" s="24"/>
      <c r="C123" s="24"/>
      <c r="D123" s="24"/>
      <c r="E123" s="24"/>
      <c r="F123" s="24"/>
      <c r="G123" s="24"/>
      <c r="H123" s="24"/>
      <c r="I123" s="24"/>
      <c r="J123" s="24"/>
      <c r="K123" s="24"/>
      <c r="L123" s="24"/>
      <c r="M123" s="24"/>
      <c r="N123" s="103"/>
      <c r="O123" s="103"/>
      <c r="P123" s="24"/>
      <c r="Q123" s="24"/>
      <c r="R123" s="24"/>
      <c r="S123" s="24"/>
      <c r="T123" s="24"/>
      <c r="U123" s="24"/>
      <c r="V123" s="24"/>
      <c r="W123" s="24"/>
      <c r="X123" s="24"/>
      <c r="Y123" s="24"/>
      <c r="Z123" s="24"/>
    </row>
    <row r="124" spans="1:26" ht="15.75" customHeight="1">
      <c r="A124" s="24"/>
      <c r="B124" s="24"/>
      <c r="C124" s="24"/>
      <c r="D124" s="24"/>
      <c r="E124" s="24"/>
      <c r="F124" s="24"/>
      <c r="G124" s="24"/>
      <c r="H124" s="24"/>
      <c r="I124" s="24"/>
      <c r="J124" s="24"/>
      <c r="K124" s="24"/>
      <c r="L124" s="24"/>
      <c r="M124" s="24"/>
      <c r="N124" s="103"/>
      <c r="O124" s="103"/>
      <c r="P124" s="24"/>
      <c r="Q124" s="24"/>
      <c r="R124" s="24"/>
      <c r="S124" s="24"/>
      <c r="T124" s="24"/>
      <c r="U124" s="24"/>
      <c r="V124" s="24"/>
      <c r="W124" s="24"/>
      <c r="X124" s="24"/>
      <c r="Y124" s="24"/>
      <c r="Z124" s="24"/>
    </row>
    <row r="125" spans="1:26" ht="15.75" customHeight="1">
      <c r="A125" s="24"/>
      <c r="B125" s="24"/>
      <c r="C125" s="24"/>
      <c r="D125" s="24"/>
      <c r="E125" s="24"/>
      <c r="F125" s="24"/>
      <c r="G125" s="24"/>
      <c r="H125" s="24"/>
      <c r="I125" s="24"/>
      <c r="J125" s="24"/>
      <c r="K125" s="24"/>
      <c r="L125" s="24"/>
      <c r="M125" s="24"/>
      <c r="N125" s="103"/>
      <c r="O125" s="103"/>
      <c r="P125" s="24"/>
      <c r="Q125" s="24"/>
      <c r="R125" s="24"/>
      <c r="S125" s="24"/>
      <c r="T125" s="24"/>
      <c r="U125" s="24"/>
      <c r="V125" s="24"/>
      <c r="W125" s="24"/>
      <c r="X125" s="24"/>
      <c r="Y125" s="24"/>
      <c r="Z125" s="24"/>
    </row>
    <row r="126" spans="1:26" ht="15.75" customHeight="1">
      <c r="A126" s="24"/>
      <c r="B126" s="24"/>
      <c r="C126" s="24"/>
      <c r="D126" s="24"/>
      <c r="E126" s="24"/>
      <c r="F126" s="24"/>
      <c r="G126" s="24"/>
      <c r="H126" s="24"/>
      <c r="I126" s="24"/>
      <c r="J126" s="24"/>
      <c r="K126" s="24"/>
      <c r="L126" s="24"/>
      <c r="M126" s="24"/>
      <c r="N126" s="103"/>
      <c r="O126" s="103"/>
      <c r="P126" s="24"/>
      <c r="Q126" s="24"/>
      <c r="R126" s="24"/>
      <c r="S126" s="24"/>
      <c r="T126" s="24"/>
      <c r="U126" s="24"/>
      <c r="V126" s="24"/>
      <c r="W126" s="24"/>
      <c r="X126" s="24"/>
      <c r="Y126" s="24"/>
      <c r="Z126" s="24"/>
    </row>
    <row r="127" spans="1:26" ht="15.75" customHeight="1">
      <c r="A127" s="24"/>
      <c r="B127" s="24"/>
      <c r="C127" s="24"/>
      <c r="D127" s="24"/>
      <c r="E127" s="24"/>
      <c r="F127" s="24"/>
      <c r="G127" s="24"/>
      <c r="H127" s="24"/>
      <c r="I127" s="24"/>
      <c r="J127" s="24"/>
      <c r="K127" s="24"/>
      <c r="L127" s="24"/>
      <c r="M127" s="24"/>
      <c r="N127" s="103"/>
      <c r="O127" s="103"/>
      <c r="P127" s="24"/>
      <c r="Q127" s="24"/>
      <c r="R127" s="24"/>
      <c r="S127" s="24"/>
      <c r="T127" s="24"/>
      <c r="U127" s="24"/>
      <c r="V127" s="24"/>
      <c r="W127" s="24"/>
      <c r="X127" s="24"/>
      <c r="Y127" s="24"/>
      <c r="Z127" s="24"/>
    </row>
    <row r="128" spans="1:26" ht="15.75" customHeight="1">
      <c r="A128" s="24"/>
      <c r="B128" s="24"/>
      <c r="C128" s="24"/>
      <c r="D128" s="24"/>
      <c r="E128" s="24"/>
      <c r="F128" s="24"/>
      <c r="G128" s="24"/>
      <c r="H128" s="24"/>
      <c r="I128" s="24"/>
      <c r="J128" s="24"/>
      <c r="K128" s="24"/>
      <c r="L128" s="24"/>
      <c r="M128" s="24"/>
      <c r="N128" s="103"/>
      <c r="O128" s="103"/>
      <c r="P128" s="24"/>
      <c r="Q128" s="24"/>
      <c r="R128" s="24"/>
      <c r="S128" s="24"/>
      <c r="T128" s="24"/>
      <c r="U128" s="24"/>
      <c r="V128" s="24"/>
      <c r="W128" s="24"/>
      <c r="X128" s="24"/>
      <c r="Y128" s="24"/>
      <c r="Z128" s="24"/>
    </row>
    <row r="129" spans="1:26" ht="15.75" customHeight="1">
      <c r="A129" s="24"/>
      <c r="B129" s="24"/>
      <c r="C129" s="24"/>
      <c r="D129" s="24"/>
      <c r="E129" s="24"/>
      <c r="F129" s="24"/>
      <c r="G129" s="24"/>
      <c r="H129" s="24"/>
      <c r="I129" s="24"/>
      <c r="J129" s="24"/>
      <c r="K129" s="24"/>
      <c r="L129" s="24"/>
      <c r="M129" s="24"/>
      <c r="N129" s="103"/>
      <c r="O129" s="103"/>
      <c r="P129" s="24"/>
      <c r="Q129" s="24"/>
      <c r="R129" s="24"/>
      <c r="S129" s="24"/>
      <c r="T129" s="24"/>
      <c r="U129" s="24"/>
      <c r="V129" s="24"/>
      <c r="W129" s="24"/>
      <c r="X129" s="24"/>
      <c r="Y129" s="24"/>
      <c r="Z129" s="24"/>
    </row>
    <row r="130" spans="1:26" ht="15.75" customHeight="1">
      <c r="A130" s="24"/>
      <c r="B130" s="24"/>
      <c r="C130" s="24"/>
      <c r="D130" s="24"/>
      <c r="E130" s="24"/>
      <c r="F130" s="24"/>
      <c r="G130" s="24"/>
      <c r="H130" s="24"/>
      <c r="I130" s="24"/>
      <c r="J130" s="24"/>
      <c r="K130" s="24"/>
      <c r="L130" s="24"/>
      <c r="M130" s="24"/>
      <c r="N130" s="103"/>
      <c r="O130" s="103"/>
      <c r="P130" s="24"/>
      <c r="Q130" s="24"/>
      <c r="R130" s="24"/>
      <c r="S130" s="24"/>
      <c r="T130" s="24"/>
      <c r="U130" s="24"/>
      <c r="V130" s="24"/>
      <c r="W130" s="24"/>
      <c r="X130" s="24"/>
      <c r="Y130" s="24"/>
      <c r="Z130" s="24"/>
    </row>
    <row r="131" spans="1:26" ht="15.75" customHeight="1">
      <c r="A131" s="24"/>
      <c r="B131" s="24"/>
      <c r="C131" s="24"/>
      <c r="D131" s="24"/>
      <c r="E131" s="24"/>
      <c r="F131" s="24"/>
      <c r="G131" s="24"/>
      <c r="H131" s="24"/>
      <c r="I131" s="24"/>
      <c r="J131" s="24"/>
      <c r="K131" s="24"/>
      <c r="L131" s="24"/>
      <c r="M131" s="24"/>
      <c r="N131" s="103"/>
      <c r="O131" s="103"/>
      <c r="P131" s="24"/>
      <c r="Q131" s="24"/>
      <c r="R131" s="24"/>
      <c r="S131" s="24"/>
      <c r="T131" s="24"/>
      <c r="U131" s="24"/>
      <c r="V131" s="24"/>
      <c r="W131" s="24"/>
      <c r="X131" s="24"/>
      <c r="Y131" s="24"/>
      <c r="Z131" s="24"/>
    </row>
    <row r="132" spans="1:26" ht="15.75" customHeight="1">
      <c r="A132" s="24"/>
      <c r="B132" s="24"/>
      <c r="C132" s="24"/>
      <c r="D132" s="24"/>
      <c r="E132" s="24"/>
      <c r="F132" s="24"/>
      <c r="G132" s="24"/>
      <c r="H132" s="24"/>
      <c r="I132" s="24"/>
      <c r="J132" s="24"/>
      <c r="K132" s="24"/>
      <c r="L132" s="24"/>
      <c r="M132" s="24"/>
      <c r="N132" s="103"/>
      <c r="O132" s="103"/>
      <c r="P132" s="24"/>
      <c r="Q132" s="24"/>
      <c r="R132" s="24"/>
      <c r="S132" s="24"/>
      <c r="T132" s="24"/>
      <c r="U132" s="24"/>
      <c r="V132" s="24"/>
      <c r="W132" s="24"/>
      <c r="X132" s="24"/>
      <c r="Y132" s="24"/>
      <c r="Z132" s="24"/>
    </row>
    <row r="133" spans="1:26" ht="15.75" customHeight="1">
      <c r="A133" s="24"/>
      <c r="B133" s="24"/>
      <c r="C133" s="24"/>
      <c r="D133" s="24"/>
      <c r="E133" s="24"/>
      <c r="F133" s="24"/>
      <c r="G133" s="24"/>
      <c r="H133" s="24"/>
      <c r="I133" s="24"/>
      <c r="J133" s="24"/>
      <c r="K133" s="24"/>
      <c r="L133" s="24"/>
      <c r="M133" s="24"/>
      <c r="N133" s="103"/>
      <c r="O133" s="103"/>
      <c r="P133" s="24"/>
      <c r="Q133" s="24"/>
      <c r="R133" s="24"/>
      <c r="S133" s="24"/>
      <c r="T133" s="24"/>
      <c r="U133" s="24"/>
      <c r="V133" s="24"/>
      <c r="W133" s="24"/>
      <c r="X133" s="24"/>
      <c r="Y133" s="24"/>
      <c r="Z133" s="24"/>
    </row>
    <row r="134" spans="1:26" ht="15.75" customHeight="1">
      <c r="A134" s="24"/>
      <c r="B134" s="24"/>
      <c r="C134" s="24"/>
      <c r="D134" s="24"/>
      <c r="E134" s="24"/>
      <c r="F134" s="24"/>
      <c r="G134" s="24"/>
      <c r="H134" s="24"/>
      <c r="I134" s="24"/>
      <c r="J134" s="24"/>
      <c r="K134" s="24"/>
      <c r="L134" s="24"/>
      <c r="M134" s="24"/>
      <c r="N134" s="103"/>
      <c r="O134" s="103"/>
      <c r="P134" s="24"/>
      <c r="Q134" s="24"/>
      <c r="R134" s="24"/>
      <c r="S134" s="24"/>
      <c r="T134" s="24"/>
      <c r="U134" s="24"/>
      <c r="V134" s="24"/>
      <c r="W134" s="24"/>
      <c r="X134" s="24"/>
      <c r="Y134" s="24"/>
      <c r="Z134" s="24"/>
    </row>
    <row r="135" spans="1:26" ht="15.75" customHeight="1">
      <c r="A135" s="24"/>
      <c r="B135" s="24"/>
      <c r="C135" s="24"/>
      <c r="D135" s="24"/>
      <c r="E135" s="24"/>
      <c r="F135" s="24"/>
      <c r="G135" s="24"/>
      <c r="H135" s="24"/>
      <c r="I135" s="24"/>
      <c r="J135" s="24"/>
      <c r="K135" s="24"/>
      <c r="L135" s="24"/>
      <c r="M135" s="24"/>
      <c r="N135" s="103"/>
      <c r="O135" s="103"/>
      <c r="P135" s="24"/>
      <c r="Q135" s="24"/>
      <c r="R135" s="24"/>
      <c r="S135" s="24"/>
      <c r="T135" s="24"/>
      <c r="U135" s="24"/>
      <c r="V135" s="24"/>
      <c r="W135" s="24"/>
      <c r="X135" s="24"/>
      <c r="Y135" s="24"/>
      <c r="Z135" s="24"/>
    </row>
    <row r="136" spans="1:26" ht="15.75" customHeight="1">
      <c r="A136" s="24"/>
      <c r="B136" s="24"/>
      <c r="C136" s="24"/>
      <c r="D136" s="24"/>
      <c r="E136" s="24"/>
      <c r="F136" s="24"/>
      <c r="G136" s="24"/>
      <c r="H136" s="24"/>
      <c r="I136" s="24"/>
      <c r="J136" s="24"/>
      <c r="K136" s="24"/>
      <c r="L136" s="24"/>
      <c r="M136" s="24"/>
      <c r="N136" s="103"/>
      <c r="O136" s="103"/>
      <c r="P136" s="24"/>
      <c r="Q136" s="24"/>
      <c r="R136" s="24"/>
      <c r="S136" s="24"/>
      <c r="T136" s="24"/>
      <c r="U136" s="24"/>
      <c r="V136" s="24"/>
      <c r="W136" s="24"/>
      <c r="X136" s="24"/>
      <c r="Y136" s="24"/>
      <c r="Z136" s="24"/>
    </row>
    <row r="137" spans="1:26" ht="15.75" customHeight="1">
      <c r="A137" s="24"/>
      <c r="B137" s="24"/>
      <c r="C137" s="24"/>
      <c r="D137" s="24"/>
      <c r="E137" s="24"/>
      <c r="F137" s="24"/>
      <c r="G137" s="24"/>
      <c r="H137" s="24"/>
      <c r="I137" s="24"/>
      <c r="J137" s="24"/>
      <c r="K137" s="24"/>
      <c r="L137" s="24"/>
      <c r="M137" s="24"/>
      <c r="N137" s="103"/>
      <c r="O137" s="103"/>
      <c r="P137" s="24"/>
      <c r="Q137" s="24"/>
      <c r="R137" s="24"/>
      <c r="S137" s="24"/>
      <c r="T137" s="24"/>
      <c r="U137" s="24"/>
      <c r="V137" s="24"/>
      <c r="W137" s="24"/>
      <c r="X137" s="24"/>
      <c r="Y137" s="24"/>
      <c r="Z137" s="24"/>
    </row>
    <row r="138" spans="1:26" ht="15.75" customHeight="1">
      <c r="A138" s="24"/>
      <c r="B138" s="24"/>
      <c r="C138" s="24"/>
      <c r="D138" s="24"/>
      <c r="E138" s="24"/>
      <c r="F138" s="24"/>
      <c r="G138" s="24"/>
      <c r="H138" s="24"/>
      <c r="I138" s="24"/>
      <c r="J138" s="24"/>
      <c r="K138" s="24"/>
      <c r="L138" s="24"/>
      <c r="M138" s="24"/>
      <c r="N138" s="103"/>
      <c r="O138" s="103"/>
      <c r="P138" s="24"/>
      <c r="Q138" s="24"/>
      <c r="R138" s="24"/>
      <c r="S138" s="24"/>
      <c r="T138" s="24"/>
      <c r="U138" s="24"/>
      <c r="V138" s="24"/>
      <c r="W138" s="24"/>
      <c r="X138" s="24"/>
      <c r="Y138" s="24"/>
      <c r="Z138" s="24"/>
    </row>
    <row r="139" spans="1:26" ht="15.75" customHeight="1">
      <c r="A139" s="24"/>
      <c r="B139" s="24"/>
      <c r="C139" s="24"/>
      <c r="D139" s="24"/>
      <c r="E139" s="24"/>
      <c r="F139" s="24"/>
      <c r="G139" s="24"/>
      <c r="H139" s="24"/>
      <c r="I139" s="24"/>
      <c r="J139" s="24"/>
      <c r="K139" s="24"/>
      <c r="L139" s="24"/>
      <c r="M139" s="24"/>
      <c r="N139" s="103"/>
      <c r="O139" s="103"/>
      <c r="P139" s="24"/>
      <c r="Q139" s="24"/>
      <c r="R139" s="24"/>
      <c r="S139" s="24"/>
      <c r="T139" s="24"/>
      <c r="U139" s="24"/>
      <c r="V139" s="24"/>
      <c r="W139" s="24"/>
      <c r="X139" s="24"/>
      <c r="Y139" s="24"/>
      <c r="Z139" s="24"/>
    </row>
    <row r="140" spans="1:26" ht="15.75" customHeight="1">
      <c r="A140" s="24"/>
      <c r="B140" s="24"/>
      <c r="C140" s="24"/>
      <c r="D140" s="24"/>
      <c r="E140" s="24"/>
      <c r="F140" s="24"/>
      <c r="G140" s="24"/>
      <c r="H140" s="24"/>
      <c r="I140" s="24"/>
      <c r="J140" s="24"/>
      <c r="K140" s="24"/>
      <c r="L140" s="24"/>
      <c r="M140" s="24"/>
      <c r="N140" s="103"/>
      <c r="O140" s="103"/>
      <c r="P140" s="24"/>
      <c r="Q140" s="24"/>
      <c r="R140" s="24"/>
      <c r="S140" s="24"/>
      <c r="T140" s="24"/>
      <c r="U140" s="24"/>
      <c r="V140" s="24"/>
      <c r="W140" s="24"/>
      <c r="X140" s="24"/>
      <c r="Y140" s="24"/>
      <c r="Z140" s="24"/>
    </row>
    <row r="141" spans="1:26" ht="15.75" customHeight="1">
      <c r="A141" s="24"/>
      <c r="B141" s="24"/>
      <c r="C141" s="24"/>
      <c r="D141" s="24"/>
      <c r="E141" s="24"/>
      <c r="F141" s="24"/>
      <c r="G141" s="24"/>
      <c r="H141" s="24"/>
      <c r="I141" s="24"/>
      <c r="J141" s="24"/>
      <c r="K141" s="24"/>
      <c r="L141" s="24"/>
      <c r="M141" s="24"/>
      <c r="N141" s="103"/>
      <c r="O141" s="103"/>
      <c r="P141" s="24"/>
      <c r="Q141" s="24"/>
      <c r="R141" s="24"/>
      <c r="S141" s="24"/>
      <c r="T141" s="24"/>
      <c r="U141" s="24"/>
      <c r="V141" s="24"/>
      <c r="W141" s="24"/>
      <c r="X141" s="24"/>
      <c r="Y141" s="24"/>
      <c r="Z141" s="24"/>
    </row>
    <row r="142" spans="1:26" ht="15.75" customHeight="1">
      <c r="A142" s="24"/>
      <c r="B142" s="24"/>
      <c r="C142" s="24"/>
      <c r="D142" s="24"/>
      <c r="E142" s="24"/>
      <c r="F142" s="24"/>
      <c r="G142" s="24"/>
      <c r="H142" s="24"/>
      <c r="I142" s="24"/>
      <c r="J142" s="24"/>
      <c r="K142" s="24"/>
      <c r="L142" s="24"/>
      <c r="M142" s="24"/>
      <c r="N142" s="103"/>
      <c r="O142" s="103"/>
      <c r="P142" s="24"/>
      <c r="Q142" s="24"/>
      <c r="R142" s="24"/>
      <c r="S142" s="24"/>
      <c r="T142" s="24"/>
      <c r="U142" s="24"/>
      <c r="V142" s="24"/>
      <c r="W142" s="24"/>
      <c r="X142" s="24"/>
      <c r="Y142" s="24"/>
      <c r="Z142" s="24"/>
    </row>
    <row r="143" spans="1:26" ht="15.75" customHeight="1">
      <c r="A143" s="24"/>
      <c r="B143" s="24"/>
      <c r="C143" s="24"/>
      <c r="D143" s="24"/>
      <c r="E143" s="24"/>
      <c r="F143" s="24"/>
      <c r="G143" s="24"/>
      <c r="H143" s="24"/>
      <c r="I143" s="24"/>
      <c r="J143" s="24"/>
      <c r="K143" s="24"/>
      <c r="L143" s="24"/>
      <c r="M143" s="24"/>
      <c r="N143" s="103"/>
      <c r="O143" s="103"/>
      <c r="P143" s="24"/>
      <c r="Q143" s="24"/>
      <c r="R143" s="24"/>
      <c r="S143" s="24"/>
      <c r="T143" s="24"/>
      <c r="U143" s="24"/>
      <c r="V143" s="24"/>
      <c r="W143" s="24"/>
      <c r="X143" s="24"/>
      <c r="Y143" s="24"/>
      <c r="Z143" s="24"/>
    </row>
    <row r="144" spans="1:26" ht="15.75" customHeight="1">
      <c r="A144" s="24"/>
      <c r="B144" s="24"/>
      <c r="C144" s="24"/>
      <c r="D144" s="24"/>
      <c r="E144" s="24"/>
      <c r="F144" s="24"/>
      <c r="G144" s="24"/>
      <c r="H144" s="24"/>
      <c r="I144" s="24"/>
      <c r="J144" s="24"/>
      <c r="K144" s="24"/>
      <c r="L144" s="24"/>
      <c r="M144" s="24"/>
      <c r="N144" s="103"/>
      <c r="O144" s="103"/>
      <c r="P144" s="24"/>
      <c r="Q144" s="24"/>
      <c r="R144" s="24"/>
      <c r="S144" s="24"/>
      <c r="T144" s="24"/>
      <c r="U144" s="24"/>
      <c r="V144" s="24"/>
      <c r="W144" s="24"/>
      <c r="X144" s="24"/>
      <c r="Y144" s="24"/>
      <c r="Z144" s="24"/>
    </row>
    <row r="145" spans="1:26" ht="15.75" customHeight="1">
      <c r="A145" s="24"/>
      <c r="B145" s="24"/>
      <c r="C145" s="24"/>
      <c r="D145" s="24"/>
      <c r="E145" s="24"/>
      <c r="F145" s="24"/>
      <c r="G145" s="24"/>
      <c r="H145" s="24"/>
      <c r="I145" s="24"/>
      <c r="J145" s="24"/>
      <c r="K145" s="24"/>
      <c r="L145" s="24"/>
      <c r="M145" s="24"/>
      <c r="N145" s="103"/>
      <c r="O145" s="103"/>
      <c r="P145" s="24"/>
      <c r="Q145" s="24"/>
      <c r="R145" s="24"/>
      <c r="S145" s="24"/>
      <c r="T145" s="24"/>
      <c r="U145" s="24"/>
      <c r="V145" s="24"/>
      <c r="W145" s="24"/>
      <c r="X145" s="24"/>
      <c r="Y145" s="24"/>
      <c r="Z145" s="24"/>
    </row>
    <row r="146" spans="1:26" ht="15.75" customHeight="1">
      <c r="A146" s="24"/>
      <c r="B146" s="24"/>
      <c r="C146" s="24"/>
      <c r="D146" s="24"/>
      <c r="E146" s="24"/>
      <c r="F146" s="24"/>
      <c r="G146" s="24"/>
      <c r="H146" s="24"/>
      <c r="I146" s="24"/>
      <c r="J146" s="24"/>
      <c r="K146" s="24"/>
      <c r="L146" s="24"/>
      <c r="M146" s="24"/>
      <c r="N146" s="103"/>
      <c r="O146" s="103"/>
      <c r="P146" s="24"/>
      <c r="Q146" s="24"/>
      <c r="R146" s="24"/>
      <c r="S146" s="24"/>
      <c r="T146" s="24"/>
      <c r="U146" s="24"/>
      <c r="V146" s="24"/>
      <c r="W146" s="24"/>
      <c r="X146" s="24"/>
      <c r="Y146" s="24"/>
      <c r="Z146" s="24"/>
    </row>
    <row r="147" spans="1:26" ht="15.75" customHeight="1">
      <c r="A147" s="24"/>
      <c r="B147" s="24"/>
      <c r="C147" s="24"/>
      <c r="D147" s="24"/>
      <c r="E147" s="24"/>
      <c r="F147" s="24"/>
      <c r="G147" s="24"/>
      <c r="H147" s="24"/>
      <c r="I147" s="24"/>
      <c r="J147" s="24"/>
      <c r="K147" s="24"/>
      <c r="L147" s="24"/>
      <c r="M147" s="24"/>
      <c r="N147" s="103"/>
      <c r="O147" s="103"/>
      <c r="P147" s="24"/>
      <c r="Q147" s="24"/>
      <c r="R147" s="24"/>
      <c r="S147" s="24"/>
      <c r="T147" s="24"/>
      <c r="U147" s="24"/>
      <c r="V147" s="24"/>
      <c r="W147" s="24"/>
      <c r="X147" s="24"/>
      <c r="Y147" s="24"/>
      <c r="Z147" s="24"/>
    </row>
    <row r="148" spans="1:26" ht="15.75" customHeight="1">
      <c r="A148" s="24"/>
      <c r="B148" s="24"/>
      <c r="C148" s="24"/>
      <c r="D148" s="24"/>
      <c r="E148" s="24"/>
      <c r="F148" s="24"/>
      <c r="G148" s="24"/>
      <c r="H148" s="24"/>
      <c r="I148" s="24"/>
      <c r="J148" s="24"/>
      <c r="K148" s="24"/>
      <c r="L148" s="24"/>
      <c r="M148" s="24"/>
      <c r="N148" s="103"/>
      <c r="O148" s="103"/>
      <c r="P148" s="24"/>
      <c r="Q148" s="24"/>
      <c r="R148" s="24"/>
      <c r="S148" s="24"/>
      <c r="T148" s="24"/>
      <c r="U148" s="24"/>
      <c r="V148" s="24"/>
      <c r="W148" s="24"/>
      <c r="X148" s="24"/>
      <c r="Y148" s="24"/>
      <c r="Z148" s="24"/>
    </row>
    <row r="149" spans="1:26" ht="15.75" customHeight="1">
      <c r="A149" s="24"/>
      <c r="B149" s="24"/>
      <c r="C149" s="24"/>
      <c r="D149" s="24"/>
      <c r="E149" s="24"/>
      <c r="F149" s="24"/>
      <c r="G149" s="24"/>
      <c r="H149" s="24"/>
      <c r="I149" s="24"/>
      <c r="J149" s="24"/>
      <c r="K149" s="24"/>
      <c r="L149" s="24"/>
      <c r="M149" s="24"/>
      <c r="N149" s="103"/>
      <c r="O149" s="103"/>
      <c r="P149" s="24"/>
      <c r="Q149" s="24"/>
      <c r="R149" s="24"/>
      <c r="S149" s="24"/>
      <c r="T149" s="24"/>
      <c r="U149" s="24"/>
      <c r="V149" s="24"/>
      <c r="W149" s="24"/>
      <c r="X149" s="24"/>
      <c r="Y149" s="24"/>
      <c r="Z149" s="24"/>
    </row>
    <row r="150" spans="1:26" ht="15.75" customHeight="1">
      <c r="A150" s="24"/>
      <c r="B150" s="24"/>
      <c r="C150" s="24"/>
      <c r="D150" s="24"/>
      <c r="E150" s="24"/>
      <c r="F150" s="24"/>
      <c r="G150" s="24"/>
      <c r="H150" s="24"/>
      <c r="I150" s="24"/>
      <c r="J150" s="24"/>
      <c r="K150" s="24"/>
      <c r="L150" s="24"/>
      <c r="M150" s="24"/>
      <c r="N150" s="103"/>
      <c r="O150" s="103"/>
      <c r="P150" s="24"/>
      <c r="Q150" s="24"/>
      <c r="R150" s="24"/>
      <c r="S150" s="24"/>
      <c r="T150" s="24"/>
      <c r="U150" s="24"/>
      <c r="V150" s="24"/>
      <c r="W150" s="24"/>
      <c r="X150" s="24"/>
      <c r="Y150" s="24"/>
      <c r="Z150" s="24"/>
    </row>
    <row r="151" spans="1:26" ht="15.75" customHeight="1">
      <c r="A151" s="24"/>
      <c r="B151" s="24"/>
      <c r="C151" s="24"/>
      <c r="D151" s="24"/>
      <c r="E151" s="24"/>
      <c r="F151" s="24"/>
      <c r="G151" s="24"/>
      <c r="H151" s="24"/>
      <c r="I151" s="24"/>
      <c r="J151" s="24"/>
      <c r="K151" s="24"/>
      <c r="L151" s="24"/>
      <c r="M151" s="24"/>
      <c r="N151" s="103"/>
      <c r="O151" s="103"/>
      <c r="P151" s="24"/>
      <c r="Q151" s="24"/>
      <c r="R151" s="24"/>
      <c r="S151" s="24"/>
      <c r="T151" s="24"/>
      <c r="U151" s="24"/>
      <c r="V151" s="24"/>
      <c r="W151" s="24"/>
      <c r="X151" s="24"/>
      <c r="Y151" s="24"/>
      <c r="Z151" s="24"/>
    </row>
    <row r="152" spans="1:26" ht="15.75" customHeight="1">
      <c r="A152" s="24"/>
      <c r="B152" s="24"/>
      <c r="C152" s="24"/>
      <c r="D152" s="24"/>
      <c r="E152" s="24"/>
      <c r="F152" s="24"/>
      <c r="G152" s="24"/>
      <c r="H152" s="24"/>
      <c r="I152" s="24"/>
      <c r="J152" s="24"/>
      <c r="K152" s="24"/>
      <c r="L152" s="24"/>
      <c r="M152" s="24"/>
      <c r="N152" s="103"/>
      <c r="O152" s="103"/>
      <c r="P152" s="24"/>
      <c r="Q152" s="24"/>
      <c r="R152" s="24"/>
      <c r="S152" s="24"/>
      <c r="T152" s="24"/>
      <c r="U152" s="24"/>
      <c r="V152" s="24"/>
      <c r="W152" s="24"/>
      <c r="X152" s="24"/>
      <c r="Y152" s="24"/>
      <c r="Z152" s="24"/>
    </row>
    <row r="153" spans="1:26" ht="15.75" customHeight="1">
      <c r="A153" s="24"/>
      <c r="B153" s="24"/>
      <c r="C153" s="24"/>
      <c r="D153" s="24"/>
      <c r="E153" s="24"/>
      <c r="F153" s="24"/>
      <c r="G153" s="24"/>
      <c r="H153" s="24"/>
      <c r="I153" s="24"/>
      <c r="J153" s="24"/>
      <c r="K153" s="24"/>
      <c r="L153" s="24"/>
      <c r="M153" s="24"/>
      <c r="N153" s="103"/>
      <c r="O153" s="103"/>
      <c r="P153" s="24"/>
      <c r="Q153" s="24"/>
      <c r="R153" s="24"/>
      <c r="S153" s="24"/>
      <c r="T153" s="24"/>
      <c r="U153" s="24"/>
      <c r="V153" s="24"/>
      <c r="W153" s="24"/>
      <c r="X153" s="24"/>
      <c r="Y153" s="24"/>
      <c r="Z153" s="24"/>
    </row>
    <row r="154" spans="1:26" ht="15.75" customHeight="1">
      <c r="A154" s="24"/>
      <c r="B154" s="24"/>
      <c r="C154" s="24"/>
      <c r="D154" s="24"/>
      <c r="E154" s="24"/>
      <c r="F154" s="24"/>
      <c r="G154" s="24"/>
      <c r="H154" s="24"/>
      <c r="I154" s="24"/>
      <c r="J154" s="24"/>
      <c r="K154" s="24"/>
      <c r="L154" s="24"/>
      <c r="M154" s="24"/>
      <c r="N154" s="103"/>
      <c r="O154" s="103"/>
      <c r="P154" s="24"/>
      <c r="Q154" s="24"/>
      <c r="R154" s="24"/>
      <c r="S154" s="24"/>
      <c r="T154" s="24"/>
      <c r="U154" s="24"/>
      <c r="V154" s="24"/>
      <c r="W154" s="24"/>
      <c r="X154" s="24"/>
      <c r="Y154" s="24"/>
      <c r="Z154" s="24"/>
    </row>
    <row r="155" spans="1:26" ht="15.75" customHeight="1">
      <c r="A155" s="24"/>
      <c r="B155" s="24"/>
      <c r="C155" s="24"/>
      <c r="D155" s="24"/>
      <c r="E155" s="24"/>
      <c r="F155" s="24"/>
      <c r="G155" s="24"/>
      <c r="H155" s="24"/>
      <c r="I155" s="24"/>
      <c r="J155" s="24"/>
      <c r="K155" s="24"/>
      <c r="L155" s="24"/>
      <c r="M155" s="24"/>
      <c r="N155" s="103"/>
      <c r="O155" s="103"/>
      <c r="P155" s="24"/>
      <c r="Q155" s="24"/>
      <c r="R155" s="24"/>
      <c r="S155" s="24"/>
      <c r="T155" s="24"/>
      <c r="U155" s="24"/>
      <c r="V155" s="24"/>
      <c r="W155" s="24"/>
      <c r="X155" s="24"/>
      <c r="Y155" s="24"/>
      <c r="Z155" s="24"/>
    </row>
    <row r="156" spans="1:26" ht="15.75" customHeight="1">
      <c r="A156" s="24"/>
      <c r="B156" s="24"/>
      <c r="C156" s="24"/>
      <c r="D156" s="24"/>
      <c r="E156" s="24"/>
      <c r="F156" s="24"/>
      <c r="G156" s="24"/>
      <c r="H156" s="24"/>
      <c r="I156" s="24"/>
      <c r="J156" s="24"/>
      <c r="K156" s="24"/>
      <c r="L156" s="24"/>
      <c r="M156" s="24"/>
      <c r="N156" s="103"/>
      <c r="O156" s="103"/>
      <c r="P156" s="24"/>
      <c r="Q156" s="24"/>
      <c r="R156" s="24"/>
      <c r="S156" s="24"/>
      <c r="T156" s="24"/>
      <c r="U156" s="24"/>
      <c r="V156" s="24"/>
      <c r="W156" s="24"/>
      <c r="X156" s="24"/>
      <c r="Y156" s="24"/>
      <c r="Z156" s="24"/>
    </row>
    <row r="157" spans="1:26" ht="15.75" customHeight="1">
      <c r="A157" s="24"/>
      <c r="B157" s="24"/>
      <c r="C157" s="24"/>
      <c r="D157" s="24"/>
      <c r="E157" s="24"/>
      <c r="F157" s="24"/>
      <c r="G157" s="24"/>
      <c r="H157" s="24"/>
      <c r="I157" s="24"/>
      <c r="J157" s="24"/>
      <c r="K157" s="24"/>
      <c r="L157" s="24"/>
      <c r="M157" s="24"/>
      <c r="N157" s="103"/>
      <c r="O157" s="103"/>
      <c r="P157" s="24"/>
      <c r="Q157" s="24"/>
      <c r="R157" s="24"/>
      <c r="S157" s="24"/>
      <c r="T157" s="24"/>
      <c r="U157" s="24"/>
      <c r="V157" s="24"/>
      <c r="W157" s="24"/>
      <c r="X157" s="24"/>
      <c r="Y157" s="24"/>
      <c r="Z157" s="24"/>
    </row>
    <row r="158" spans="1:26" ht="15.75" customHeight="1">
      <c r="A158" s="24"/>
      <c r="B158" s="24"/>
      <c r="C158" s="24"/>
      <c r="D158" s="24"/>
      <c r="E158" s="24"/>
      <c r="F158" s="24"/>
      <c r="G158" s="24"/>
      <c r="H158" s="24"/>
      <c r="I158" s="24"/>
      <c r="J158" s="24"/>
      <c r="K158" s="24"/>
      <c r="L158" s="24"/>
      <c r="M158" s="24"/>
      <c r="N158" s="103"/>
      <c r="O158" s="103"/>
      <c r="P158" s="24"/>
      <c r="Q158" s="24"/>
      <c r="R158" s="24"/>
      <c r="S158" s="24"/>
      <c r="T158" s="24"/>
      <c r="U158" s="24"/>
      <c r="V158" s="24"/>
      <c r="W158" s="24"/>
      <c r="X158" s="24"/>
      <c r="Y158" s="24"/>
      <c r="Z158" s="24"/>
    </row>
    <row r="159" spans="1:26" ht="15.75" customHeight="1">
      <c r="A159" s="24"/>
      <c r="B159" s="24"/>
      <c r="C159" s="24"/>
      <c r="D159" s="24"/>
      <c r="E159" s="24"/>
      <c r="F159" s="24"/>
      <c r="G159" s="24"/>
      <c r="H159" s="24"/>
      <c r="I159" s="24"/>
      <c r="J159" s="24"/>
      <c r="K159" s="24"/>
      <c r="L159" s="24"/>
      <c r="M159" s="24"/>
      <c r="N159" s="103"/>
      <c r="O159" s="103"/>
      <c r="P159" s="24"/>
      <c r="Q159" s="24"/>
      <c r="R159" s="24"/>
      <c r="S159" s="24"/>
      <c r="T159" s="24"/>
      <c r="U159" s="24"/>
      <c r="V159" s="24"/>
      <c r="W159" s="24"/>
      <c r="X159" s="24"/>
      <c r="Y159" s="24"/>
      <c r="Z159" s="24"/>
    </row>
    <row r="160" spans="1:26" ht="15.75" customHeight="1">
      <c r="A160" s="24"/>
      <c r="B160" s="24"/>
      <c r="C160" s="24"/>
      <c r="D160" s="24"/>
      <c r="E160" s="24"/>
      <c r="F160" s="24"/>
      <c r="G160" s="24"/>
      <c r="H160" s="24"/>
      <c r="I160" s="24"/>
      <c r="J160" s="24"/>
      <c r="K160" s="24"/>
      <c r="L160" s="24"/>
      <c r="M160" s="24"/>
      <c r="N160" s="103"/>
      <c r="O160" s="103"/>
      <c r="P160" s="24"/>
      <c r="Q160" s="24"/>
      <c r="R160" s="24"/>
      <c r="S160" s="24"/>
      <c r="T160" s="24"/>
      <c r="U160" s="24"/>
      <c r="V160" s="24"/>
      <c r="W160" s="24"/>
      <c r="X160" s="24"/>
      <c r="Y160" s="24"/>
      <c r="Z160" s="24"/>
    </row>
    <row r="161" spans="1:26" ht="15.75" customHeight="1">
      <c r="A161" s="24"/>
      <c r="B161" s="24"/>
      <c r="C161" s="24"/>
      <c r="D161" s="24"/>
      <c r="E161" s="24"/>
      <c r="F161" s="24"/>
      <c r="G161" s="24"/>
      <c r="H161" s="24"/>
      <c r="I161" s="24"/>
      <c r="J161" s="24"/>
      <c r="K161" s="24"/>
      <c r="L161" s="24"/>
      <c r="M161" s="24"/>
      <c r="N161" s="103"/>
      <c r="O161" s="103"/>
      <c r="P161" s="24"/>
      <c r="Q161" s="24"/>
      <c r="R161" s="24"/>
      <c r="S161" s="24"/>
      <c r="T161" s="24"/>
      <c r="U161" s="24"/>
      <c r="V161" s="24"/>
      <c r="W161" s="24"/>
      <c r="X161" s="24"/>
      <c r="Y161" s="24"/>
      <c r="Z161" s="24"/>
    </row>
    <row r="162" spans="1:26" ht="15.75" customHeight="1">
      <c r="A162" s="24"/>
      <c r="B162" s="24"/>
      <c r="C162" s="24"/>
      <c r="D162" s="24"/>
      <c r="E162" s="24"/>
      <c r="F162" s="24"/>
      <c r="G162" s="24"/>
      <c r="H162" s="24"/>
      <c r="I162" s="24"/>
      <c r="J162" s="24"/>
      <c r="K162" s="24"/>
      <c r="L162" s="24"/>
      <c r="M162" s="24"/>
      <c r="N162" s="103"/>
      <c r="O162" s="103"/>
      <c r="P162" s="24"/>
      <c r="Q162" s="24"/>
      <c r="R162" s="24"/>
      <c r="S162" s="24"/>
      <c r="T162" s="24"/>
      <c r="U162" s="24"/>
      <c r="V162" s="24"/>
      <c r="W162" s="24"/>
      <c r="X162" s="24"/>
      <c r="Y162" s="24"/>
      <c r="Z162" s="24"/>
    </row>
    <row r="163" spans="1:26" ht="15.75" customHeight="1">
      <c r="A163" s="24"/>
      <c r="B163" s="24"/>
      <c r="C163" s="24"/>
      <c r="D163" s="24"/>
      <c r="E163" s="24"/>
      <c r="F163" s="24"/>
      <c r="G163" s="24"/>
      <c r="H163" s="24"/>
      <c r="I163" s="24"/>
      <c r="J163" s="24"/>
      <c r="K163" s="24"/>
      <c r="L163" s="24"/>
      <c r="M163" s="24"/>
      <c r="N163" s="103"/>
      <c r="O163" s="103"/>
      <c r="P163" s="24"/>
      <c r="Q163" s="24"/>
      <c r="R163" s="24"/>
      <c r="S163" s="24"/>
      <c r="T163" s="24"/>
      <c r="U163" s="24"/>
      <c r="V163" s="24"/>
      <c r="W163" s="24"/>
      <c r="X163" s="24"/>
      <c r="Y163" s="24"/>
      <c r="Z163" s="24"/>
    </row>
    <row r="164" spans="1:26" ht="15.75" customHeight="1">
      <c r="A164" s="24"/>
      <c r="B164" s="24"/>
      <c r="C164" s="24"/>
      <c r="D164" s="24"/>
      <c r="E164" s="24"/>
      <c r="F164" s="24"/>
      <c r="G164" s="24"/>
      <c r="H164" s="24"/>
      <c r="I164" s="24"/>
      <c r="J164" s="24"/>
      <c r="K164" s="24"/>
      <c r="L164" s="24"/>
      <c r="M164" s="24"/>
      <c r="N164" s="103"/>
      <c r="O164" s="103"/>
      <c r="P164" s="24"/>
      <c r="Q164" s="24"/>
      <c r="R164" s="24"/>
      <c r="S164" s="24"/>
      <c r="T164" s="24"/>
      <c r="U164" s="24"/>
      <c r="V164" s="24"/>
      <c r="W164" s="24"/>
      <c r="X164" s="24"/>
      <c r="Y164" s="24"/>
      <c r="Z164" s="24"/>
    </row>
    <row r="165" spans="1:26" ht="15.75" customHeight="1">
      <c r="A165" s="24"/>
      <c r="B165" s="24"/>
      <c r="C165" s="24"/>
      <c r="D165" s="24"/>
      <c r="E165" s="24"/>
      <c r="F165" s="24"/>
      <c r="G165" s="24"/>
      <c r="H165" s="24"/>
      <c r="I165" s="24"/>
      <c r="J165" s="24"/>
      <c r="K165" s="24"/>
      <c r="L165" s="24"/>
      <c r="M165" s="24"/>
      <c r="N165" s="103"/>
      <c r="O165" s="103"/>
      <c r="P165" s="24"/>
      <c r="Q165" s="24"/>
      <c r="R165" s="24"/>
      <c r="S165" s="24"/>
      <c r="T165" s="24"/>
      <c r="U165" s="24"/>
      <c r="V165" s="24"/>
      <c r="W165" s="24"/>
      <c r="X165" s="24"/>
      <c r="Y165" s="24"/>
      <c r="Z165" s="24"/>
    </row>
    <row r="166" spans="1:26" ht="15.75" customHeight="1">
      <c r="A166" s="24"/>
      <c r="B166" s="24"/>
      <c r="C166" s="24"/>
      <c r="D166" s="24"/>
      <c r="E166" s="24"/>
      <c r="F166" s="24"/>
      <c r="G166" s="24"/>
      <c r="H166" s="24"/>
      <c r="I166" s="24"/>
      <c r="J166" s="24"/>
      <c r="K166" s="24"/>
      <c r="L166" s="24"/>
      <c r="M166" s="24"/>
      <c r="N166" s="103"/>
      <c r="O166" s="103"/>
      <c r="P166" s="24"/>
      <c r="Q166" s="24"/>
      <c r="R166" s="24"/>
      <c r="S166" s="24"/>
      <c r="T166" s="24"/>
      <c r="U166" s="24"/>
      <c r="V166" s="24"/>
      <c r="W166" s="24"/>
      <c r="X166" s="24"/>
      <c r="Y166" s="24"/>
      <c r="Z166" s="24"/>
    </row>
    <row r="167" spans="1:26" ht="15.75" customHeight="1">
      <c r="A167" s="24"/>
      <c r="B167" s="24"/>
      <c r="C167" s="24"/>
      <c r="D167" s="24"/>
      <c r="E167" s="24"/>
      <c r="F167" s="24"/>
      <c r="G167" s="24"/>
      <c r="H167" s="24"/>
      <c r="I167" s="24"/>
      <c r="J167" s="24"/>
      <c r="K167" s="24"/>
      <c r="L167" s="24"/>
      <c r="M167" s="24"/>
      <c r="N167" s="103"/>
      <c r="O167" s="103"/>
      <c r="P167" s="24"/>
      <c r="Q167" s="24"/>
      <c r="R167" s="24"/>
      <c r="S167" s="24"/>
      <c r="T167" s="24"/>
      <c r="U167" s="24"/>
      <c r="V167" s="24"/>
      <c r="W167" s="24"/>
      <c r="X167" s="24"/>
      <c r="Y167" s="24"/>
      <c r="Z167" s="24"/>
    </row>
    <row r="168" spans="1:26" ht="15.75" customHeight="1">
      <c r="A168" s="24"/>
      <c r="B168" s="24"/>
      <c r="C168" s="24"/>
      <c r="D168" s="24"/>
      <c r="E168" s="24"/>
      <c r="F168" s="24"/>
      <c r="G168" s="24"/>
      <c r="H168" s="24"/>
      <c r="I168" s="24"/>
      <c r="J168" s="24"/>
      <c r="K168" s="24"/>
      <c r="L168" s="24"/>
      <c r="M168" s="24"/>
      <c r="N168" s="103"/>
      <c r="O168" s="103"/>
      <c r="P168" s="24"/>
      <c r="Q168" s="24"/>
      <c r="R168" s="24"/>
      <c r="S168" s="24"/>
      <c r="T168" s="24"/>
      <c r="U168" s="24"/>
      <c r="V168" s="24"/>
      <c r="W168" s="24"/>
      <c r="X168" s="24"/>
      <c r="Y168" s="24"/>
      <c r="Z168" s="24"/>
    </row>
    <row r="169" spans="1:26" ht="15.75" customHeight="1">
      <c r="A169" s="24"/>
      <c r="B169" s="24"/>
      <c r="C169" s="24"/>
      <c r="D169" s="24"/>
      <c r="E169" s="24"/>
      <c r="F169" s="24"/>
      <c r="G169" s="24"/>
      <c r="H169" s="24"/>
      <c r="I169" s="24"/>
      <c r="J169" s="24"/>
      <c r="K169" s="24"/>
      <c r="L169" s="24"/>
      <c r="M169" s="24"/>
      <c r="N169" s="103"/>
      <c r="O169" s="103"/>
      <c r="P169" s="24"/>
      <c r="Q169" s="24"/>
      <c r="R169" s="24"/>
      <c r="S169" s="24"/>
      <c r="T169" s="24"/>
      <c r="U169" s="24"/>
      <c r="V169" s="24"/>
      <c r="W169" s="24"/>
      <c r="X169" s="24"/>
      <c r="Y169" s="24"/>
      <c r="Z169" s="24"/>
    </row>
    <row r="170" spans="1:26" ht="15.75" customHeight="1">
      <c r="A170" s="24"/>
      <c r="B170" s="24"/>
      <c r="C170" s="24"/>
      <c r="D170" s="24"/>
      <c r="E170" s="24"/>
      <c r="F170" s="24"/>
      <c r="G170" s="24"/>
      <c r="H170" s="24"/>
      <c r="I170" s="24"/>
      <c r="J170" s="24"/>
      <c r="K170" s="24"/>
      <c r="L170" s="24"/>
      <c r="M170" s="24"/>
      <c r="N170" s="103"/>
      <c r="O170" s="103"/>
      <c r="P170" s="24"/>
      <c r="Q170" s="24"/>
      <c r="R170" s="24"/>
      <c r="S170" s="24"/>
      <c r="T170" s="24"/>
      <c r="U170" s="24"/>
      <c r="V170" s="24"/>
      <c r="W170" s="24"/>
      <c r="X170" s="24"/>
      <c r="Y170" s="24"/>
      <c r="Z170" s="24"/>
    </row>
    <row r="171" spans="1:26" ht="15.75" customHeight="1">
      <c r="A171" s="24"/>
      <c r="B171" s="24"/>
      <c r="C171" s="24"/>
      <c r="D171" s="24"/>
      <c r="E171" s="24"/>
      <c r="F171" s="24"/>
      <c r="G171" s="24"/>
      <c r="H171" s="24"/>
      <c r="I171" s="24"/>
      <c r="J171" s="24"/>
      <c r="K171" s="24"/>
      <c r="L171" s="24"/>
      <c r="M171" s="24"/>
      <c r="N171" s="103"/>
      <c r="O171" s="103"/>
      <c r="P171" s="24"/>
      <c r="Q171" s="24"/>
      <c r="R171" s="24"/>
      <c r="S171" s="24"/>
      <c r="T171" s="24"/>
      <c r="U171" s="24"/>
      <c r="V171" s="24"/>
      <c r="W171" s="24"/>
      <c r="X171" s="24"/>
      <c r="Y171" s="24"/>
      <c r="Z171" s="24"/>
    </row>
    <row r="172" spans="1:26" ht="15.75" customHeight="1">
      <c r="A172" s="24"/>
      <c r="B172" s="24"/>
      <c r="C172" s="24"/>
      <c r="D172" s="24"/>
      <c r="E172" s="24"/>
      <c r="F172" s="24"/>
      <c r="G172" s="24"/>
      <c r="H172" s="24"/>
      <c r="I172" s="24"/>
      <c r="J172" s="24"/>
      <c r="K172" s="24"/>
      <c r="L172" s="24"/>
      <c r="M172" s="24"/>
      <c r="N172" s="103"/>
      <c r="O172" s="103"/>
      <c r="P172" s="24"/>
      <c r="Q172" s="24"/>
      <c r="R172" s="24"/>
      <c r="S172" s="24"/>
      <c r="T172" s="24"/>
      <c r="U172" s="24"/>
      <c r="V172" s="24"/>
      <c r="W172" s="24"/>
      <c r="X172" s="24"/>
      <c r="Y172" s="24"/>
      <c r="Z172" s="24"/>
    </row>
    <row r="173" spans="1:26" ht="15.75" customHeight="1">
      <c r="A173" s="24"/>
      <c r="B173" s="24"/>
      <c r="C173" s="24"/>
      <c r="D173" s="24"/>
      <c r="E173" s="24"/>
      <c r="F173" s="24"/>
      <c r="G173" s="24"/>
      <c r="H173" s="24"/>
      <c r="I173" s="24"/>
      <c r="J173" s="24"/>
      <c r="K173" s="24"/>
      <c r="L173" s="24"/>
      <c r="M173" s="24"/>
      <c r="N173" s="103"/>
      <c r="O173" s="103"/>
      <c r="P173" s="24"/>
      <c r="Q173" s="24"/>
      <c r="R173" s="24"/>
      <c r="S173" s="24"/>
      <c r="T173" s="24"/>
      <c r="U173" s="24"/>
      <c r="V173" s="24"/>
      <c r="W173" s="24"/>
      <c r="X173" s="24"/>
      <c r="Y173" s="24"/>
      <c r="Z173" s="24"/>
    </row>
    <row r="174" spans="1:26" ht="15.75" customHeight="1">
      <c r="A174" s="24"/>
      <c r="B174" s="24"/>
      <c r="C174" s="24"/>
      <c r="D174" s="24"/>
      <c r="E174" s="24"/>
      <c r="F174" s="24"/>
      <c r="G174" s="24"/>
      <c r="H174" s="24"/>
      <c r="I174" s="24"/>
      <c r="J174" s="24"/>
      <c r="K174" s="24"/>
      <c r="L174" s="24"/>
      <c r="M174" s="24"/>
      <c r="N174" s="103"/>
      <c r="O174" s="103"/>
      <c r="P174" s="24"/>
      <c r="Q174" s="24"/>
      <c r="R174" s="24"/>
      <c r="S174" s="24"/>
      <c r="T174" s="24"/>
      <c r="U174" s="24"/>
      <c r="V174" s="24"/>
      <c r="W174" s="24"/>
      <c r="X174" s="24"/>
      <c r="Y174" s="24"/>
      <c r="Z174" s="24"/>
    </row>
    <row r="175" spans="1:26" ht="15.75" customHeight="1">
      <c r="A175" s="24"/>
      <c r="B175" s="24"/>
      <c r="C175" s="24"/>
      <c r="D175" s="24"/>
      <c r="E175" s="24"/>
      <c r="F175" s="24"/>
      <c r="G175" s="24"/>
      <c r="H175" s="24"/>
      <c r="I175" s="24"/>
      <c r="J175" s="24"/>
      <c r="K175" s="24"/>
      <c r="L175" s="24"/>
      <c r="M175" s="24"/>
      <c r="N175" s="103"/>
      <c r="O175" s="103"/>
      <c r="P175" s="24"/>
      <c r="Q175" s="24"/>
      <c r="R175" s="24"/>
      <c r="S175" s="24"/>
      <c r="T175" s="24"/>
      <c r="U175" s="24"/>
      <c r="V175" s="24"/>
      <c r="W175" s="24"/>
      <c r="X175" s="24"/>
      <c r="Y175" s="24"/>
      <c r="Z175" s="24"/>
    </row>
    <row r="176" spans="1:26" ht="15.75" customHeight="1">
      <c r="A176" s="24"/>
      <c r="B176" s="24"/>
      <c r="C176" s="24"/>
      <c r="D176" s="24"/>
      <c r="E176" s="24"/>
      <c r="F176" s="24"/>
      <c r="G176" s="24"/>
      <c r="H176" s="24"/>
      <c r="I176" s="24"/>
      <c r="J176" s="24"/>
      <c r="K176" s="24"/>
      <c r="L176" s="24"/>
      <c r="M176" s="24"/>
      <c r="N176" s="103"/>
      <c r="O176" s="103"/>
      <c r="P176" s="24"/>
      <c r="Q176" s="24"/>
      <c r="R176" s="24"/>
      <c r="S176" s="24"/>
      <c r="T176" s="24"/>
      <c r="U176" s="24"/>
      <c r="V176" s="24"/>
      <c r="W176" s="24"/>
      <c r="X176" s="24"/>
      <c r="Y176" s="24"/>
      <c r="Z176" s="24"/>
    </row>
    <row r="177" spans="1:26" ht="15.75" customHeight="1">
      <c r="A177" s="24"/>
      <c r="B177" s="24"/>
      <c r="C177" s="24"/>
      <c r="D177" s="24"/>
      <c r="E177" s="24"/>
      <c r="F177" s="24"/>
      <c r="G177" s="24"/>
      <c r="H177" s="24"/>
      <c r="I177" s="24"/>
      <c r="J177" s="24"/>
      <c r="K177" s="24"/>
      <c r="L177" s="24"/>
      <c r="M177" s="24"/>
      <c r="N177" s="103"/>
      <c r="O177" s="103"/>
      <c r="P177" s="24"/>
      <c r="Q177" s="24"/>
      <c r="R177" s="24"/>
      <c r="S177" s="24"/>
      <c r="T177" s="24"/>
      <c r="U177" s="24"/>
      <c r="V177" s="24"/>
      <c r="W177" s="24"/>
      <c r="X177" s="24"/>
      <c r="Y177" s="24"/>
      <c r="Z177" s="24"/>
    </row>
    <row r="178" spans="1:26" ht="15.75" customHeight="1">
      <c r="A178" s="24"/>
      <c r="B178" s="24"/>
      <c r="C178" s="24"/>
      <c r="D178" s="24"/>
      <c r="E178" s="24"/>
      <c r="F178" s="24"/>
      <c r="G178" s="24"/>
      <c r="H178" s="24"/>
      <c r="I178" s="24"/>
      <c r="J178" s="24"/>
      <c r="K178" s="24"/>
      <c r="L178" s="24"/>
      <c r="M178" s="24"/>
      <c r="N178" s="103"/>
      <c r="O178" s="103"/>
      <c r="P178" s="24"/>
      <c r="Q178" s="24"/>
      <c r="R178" s="24"/>
      <c r="S178" s="24"/>
      <c r="T178" s="24"/>
      <c r="U178" s="24"/>
      <c r="V178" s="24"/>
      <c r="W178" s="24"/>
      <c r="X178" s="24"/>
      <c r="Y178" s="24"/>
      <c r="Z178" s="24"/>
    </row>
    <row r="179" spans="1:26" ht="15.75" customHeight="1">
      <c r="A179" s="24"/>
      <c r="B179" s="24"/>
      <c r="C179" s="24"/>
      <c r="D179" s="24"/>
      <c r="E179" s="24"/>
      <c r="F179" s="24"/>
      <c r="G179" s="24"/>
      <c r="H179" s="24"/>
      <c r="I179" s="24"/>
      <c r="J179" s="24"/>
      <c r="K179" s="24"/>
      <c r="L179" s="24"/>
      <c r="M179" s="24"/>
      <c r="N179" s="103"/>
      <c r="O179" s="103"/>
      <c r="P179" s="24"/>
      <c r="Q179" s="24"/>
      <c r="R179" s="24"/>
      <c r="S179" s="24"/>
      <c r="T179" s="24"/>
      <c r="U179" s="24"/>
      <c r="V179" s="24"/>
      <c r="W179" s="24"/>
      <c r="X179" s="24"/>
      <c r="Y179" s="24"/>
      <c r="Z179" s="24"/>
    </row>
    <row r="180" spans="1:26" ht="15.75" customHeight="1">
      <c r="A180" s="24"/>
      <c r="B180" s="24"/>
      <c r="C180" s="24"/>
      <c r="D180" s="24"/>
      <c r="E180" s="24"/>
      <c r="F180" s="24"/>
      <c r="G180" s="24"/>
      <c r="H180" s="24"/>
      <c r="I180" s="24"/>
      <c r="J180" s="24"/>
      <c r="K180" s="24"/>
      <c r="L180" s="24"/>
      <c r="M180" s="24"/>
      <c r="N180" s="103"/>
      <c r="O180" s="103"/>
      <c r="P180" s="24"/>
      <c r="Q180" s="24"/>
      <c r="R180" s="24"/>
      <c r="S180" s="24"/>
      <c r="T180" s="24"/>
      <c r="U180" s="24"/>
      <c r="V180" s="24"/>
      <c r="W180" s="24"/>
      <c r="X180" s="24"/>
      <c r="Y180" s="24"/>
      <c r="Z180" s="24"/>
    </row>
    <row r="181" spans="1:26" ht="15.75" customHeight="1">
      <c r="A181" s="24"/>
      <c r="B181" s="24"/>
      <c r="C181" s="24"/>
      <c r="D181" s="24"/>
      <c r="E181" s="24"/>
      <c r="F181" s="24"/>
      <c r="G181" s="24"/>
      <c r="H181" s="24"/>
      <c r="I181" s="24"/>
      <c r="J181" s="24"/>
      <c r="K181" s="24"/>
      <c r="L181" s="24"/>
      <c r="M181" s="24"/>
      <c r="N181" s="103"/>
      <c r="O181" s="103"/>
      <c r="P181" s="24"/>
      <c r="Q181" s="24"/>
      <c r="R181" s="24"/>
      <c r="S181" s="24"/>
      <c r="T181" s="24"/>
      <c r="U181" s="24"/>
      <c r="V181" s="24"/>
      <c r="W181" s="24"/>
      <c r="X181" s="24"/>
      <c r="Y181" s="24"/>
      <c r="Z181" s="24"/>
    </row>
    <row r="182" spans="1:26" ht="15.75" customHeight="1">
      <c r="A182" s="24"/>
      <c r="B182" s="24"/>
      <c r="C182" s="24"/>
      <c r="D182" s="24"/>
      <c r="E182" s="24"/>
      <c r="F182" s="24"/>
      <c r="G182" s="24"/>
      <c r="H182" s="24"/>
      <c r="I182" s="24"/>
      <c r="J182" s="24"/>
      <c r="K182" s="24"/>
      <c r="L182" s="24"/>
      <c r="M182" s="24"/>
      <c r="N182" s="103"/>
      <c r="O182" s="103"/>
      <c r="P182" s="24"/>
      <c r="Q182" s="24"/>
      <c r="R182" s="24"/>
      <c r="S182" s="24"/>
      <c r="T182" s="24"/>
      <c r="U182" s="24"/>
      <c r="V182" s="24"/>
      <c r="W182" s="24"/>
      <c r="X182" s="24"/>
      <c r="Y182" s="24"/>
      <c r="Z182" s="24"/>
    </row>
    <row r="183" spans="1:26" ht="15.75" customHeight="1">
      <c r="A183" s="24"/>
      <c r="B183" s="24"/>
      <c r="C183" s="24"/>
      <c r="D183" s="24"/>
      <c r="E183" s="24"/>
      <c r="F183" s="24"/>
      <c r="G183" s="24"/>
      <c r="H183" s="24"/>
      <c r="I183" s="24"/>
      <c r="J183" s="24"/>
      <c r="K183" s="24"/>
      <c r="L183" s="24"/>
      <c r="M183" s="24"/>
      <c r="N183" s="103"/>
      <c r="O183" s="103"/>
      <c r="P183" s="24"/>
      <c r="Q183" s="24"/>
      <c r="R183" s="24"/>
      <c r="S183" s="24"/>
      <c r="T183" s="24"/>
      <c r="U183" s="24"/>
      <c r="V183" s="24"/>
      <c r="W183" s="24"/>
      <c r="X183" s="24"/>
      <c r="Y183" s="24"/>
      <c r="Z183" s="24"/>
    </row>
    <row r="184" spans="1:26" ht="15.75" customHeight="1">
      <c r="A184" s="24"/>
      <c r="B184" s="24"/>
      <c r="C184" s="24"/>
      <c r="D184" s="24"/>
      <c r="E184" s="24"/>
      <c r="F184" s="24"/>
      <c r="G184" s="24"/>
      <c r="H184" s="24"/>
      <c r="I184" s="24"/>
      <c r="J184" s="24"/>
      <c r="K184" s="24"/>
      <c r="L184" s="24"/>
      <c r="M184" s="24"/>
      <c r="N184" s="103"/>
      <c r="O184" s="103"/>
      <c r="P184" s="24"/>
      <c r="Q184" s="24"/>
      <c r="R184" s="24"/>
      <c r="S184" s="24"/>
      <c r="T184" s="24"/>
      <c r="U184" s="24"/>
      <c r="V184" s="24"/>
      <c r="W184" s="24"/>
      <c r="X184" s="24"/>
      <c r="Y184" s="24"/>
      <c r="Z184" s="24"/>
    </row>
    <row r="185" spans="1:26" ht="15.75" customHeight="1">
      <c r="A185" s="24"/>
      <c r="B185" s="24"/>
      <c r="C185" s="24"/>
      <c r="D185" s="24"/>
      <c r="E185" s="24"/>
      <c r="F185" s="24"/>
      <c r="G185" s="24"/>
      <c r="H185" s="24"/>
      <c r="I185" s="24"/>
      <c r="J185" s="24"/>
      <c r="K185" s="24"/>
      <c r="L185" s="24"/>
      <c r="M185" s="24"/>
      <c r="N185" s="103"/>
      <c r="O185" s="103"/>
      <c r="P185" s="24"/>
      <c r="Q185" s="24"/>
      <c r="R185" s="24"/>
      <c r="S185" s="24"/>
      <c r="T185" s="24"/>
      <c r="U185" s="24"/>
      <c r="V185" s="24"/>
      <c r="W185" s="24"/>
      <c r="X185" s="24"/>
      <c r="Y185" s="24"/>
      <c r="Z185" s="24"/>
    </row>
    <row r="186" spans="1:26" ht="15.75" customHeight="1">
      <c r="A186" s="24"/>
      <c r="B186" s="24"/>
      <c r="C186" s="24"/>
      <c r="D186" s="24"/>
      <c r="E186" s="24"/>
      <c r="F186" s="24"/>
      <c r="G186" s="24"/>
      <c r="H186" s="24"/>
      <c r="I186" s="24"/>
      <c r="J186" s="24"/>
      <c r="K186" s="24"/>
      <c r="L186" s="24"/>
      <c r="M186" s="24"/>
      <c r="N186" s="103"/>
      <c r="O186" s="103"/>
      <c r="P186" s="24"/>
      <c r="Q186" s="24"/>
      <c r="R186" s="24"/>
      <c r="S186" s="24"/>
      <c r="T186" s="24"/>
      <c r="U186" s="24"/>
      <c r="V186" s="24"/>
      <c r="W186" s="24"/>
      <c r="X186" s="24"/>
      <c r="Y186" s="24"/>
      <c r="Z186" s="24"/>
    </row>
    <row r="187" spans="1:26" ht="15.75" customHeight="1">
      <c r="A187" s="24"/>
      <c r="B187" s="24"/>
      <c r="C187" s="24"/>
      <c r="D187" s="24"/>
      <c r="E187" s="24"/>
      <c r="F187" s="24"/>
      <c r="G187" s="24"/>
      <c r="H187" s="24"/>
      <c r="I187" s="24"/>
      <c r="J187" s="24"/>
      <c r="K187" s="24"/>
      <c r="L187" s="24"/>
      <c r="M187" s="24"/>
      <c r="N187" s="103"/>
      <c r="O187" s="103"/>
      <c r="P187" s="24"/>
      <c r="Q187" s="24"/>
      <c r="R187" s="24"/>
      <c r="S187" s="24"/>
      <c r="T187" s="24"/>
      <c r="U187" s="24"/>
      <c r="V187" s="24"/>
      <c r="W187" s="24"/>
      <c r="X187" s="24"/>
      <c r="Y187" s="24"/>
      <c r="Z187" s="24"/>
    </row>
    <row r="188" spans="1:26" ht="15.75" customHeight="1">
      <c r="A188" s="24"/>
      <c r="B188" s="24"/>
      <c r="C188" s="24"/>
      <c r="D188" s="24"/>
      <c r="E188" s="24"/>
      <c r="F188" s="24"/>
      <c r="G188" s="24"/>
      <c r="H188" s="24"/>
      <c r="I188" s="24"/>
      <c r="J188" s="24"/>
      <c r="K188" s="24"/>
      <c r="L188" s="24"/>
      <c r="M188" s="24"/>
      <c r="N188" s="103"/>
      <c r="O188" s="103"/>
      <c r="P188" s="24"/>
      <c r="Q188" s="24"/>
      <c r="R188" s="24"/>
      <c r="S188" s="24"/>
      <c r="T188" s="24"/>
      <c r="U188" s="24"/>
      <c r="V188" s="24"/>
      <c r="W188" s="24"/>
      <c r="X188" s="24"/>
      <c r="Y188" s="24"/>
      <c r="Z188" s="24"/>
    </row>
    <row r="189" spans="1:26" ht="15.75" customHeight="1">
      <c r="A189" s="24"/>
      <c r="B189" s="24"/>
      <c r="C189" s="24"/>
      <c r="D189" s="24"/>
      <c r="E189" s="24"/>
      <c r="F189" s="24"/>
      <c r="G189" s="24"/>
      <c r="H189" s="24"/>
      <c r="I189" s="24"/>
      <c r="J189" s="24"/>
      <c r="K189" s="24"/>
      <c r="L189" s="24"/>
      <c r="M189" s="24"/>
      <c r="N189" s="103"/>
      <c r="O189" s="103"/>
      <c r="P189" s="24"/>
      <c r="Q189" s="24"/>
      <c r="R189" s="24"/>
      <c r="S189" s="24"/>
      <c r="T189" s="24"/>
      <c r="U189" s="24"/>
      <c r="V189" s="24"/>
      <c r="W189" s="24"/>
      <c r="X189" s="24"/>
      <c r="Y189" s="24"/>
      <c r="Z189" s="24"/>
    </row>
    <row r="190" spans="1:26" ht="15.75" customHeight="1">
      <c r="A190" s="24"/>
      <c r="B190" s="24"/>
      <c r="C190" s="24"/>
      <c r="D190" s="24"/>
      <c r="E190" s="24"/>
      <c r="F190" s="24"/>
      <c r="G190" s="24"/>
      <c r="H190" s="24"/>
      <c r="I190" s="24"/>
      <c r="J190" s="24"/>
      <c r="K190" s="24"/>
      <c r="L190" s="24"/>
      <c r="M190" s="24"/>
      <c r="N190" s="103"/>
      <c r="O190" s="103"/>
      <c r="P190" s="24"/>
      <c r="Q190" s="24"/>
      <c r="R190" s="24"/>
      <c r="S190" s="24"/>
      <c r="T190" s="24"/>
      <c r="U190" s="24"/>
      <c r="V190" s="24"/>
      <c r="W190" s="24"/>
      <c r="X190" s="24"/>
      <c r="Y190" s="24"/>
      <c r="Z190" s="24"/>
    </row>
    <row r="191" spans="1:26" ht="15.75" customHeight="1">
      <c r="A191" s="24"/>
      <c r="B191" s="24"/>
      <c r="C191" s="24"/>
      <c r="D191" s="24"/>
      <c r="E191" s="24"/>
      <c r="F191" s="24"/>
      <c r="G191" s="24"/>
      <c r="H191" s="24"/>
      <c r="I191" s="24"/>
      <c r="J191" s="24"/>
      <c r="K191" s="24"/>
      <c r="L191" s="24"/>
      <c r="M191" s="24"/>
      <c r="N191" s="103"/>
      <c r="O191" s="103"/>
      <c r="P191" s="24"/>
      <c r="Q191" s="24"/>
      <c r="R191" s="24"/>
      <c r="S191" s="24"/>
      <c r="T191" s="24"/>
      <c r="U191" s="24"/>
      <c r="V191" s="24"/>
      <c r="W191" s="24"/>
      <c r="X191" s="24"/>
      <c r="Y191" s="24"/>
      <c r="Z191" s="24"/>
    </row>
    <row r="192" spans="1:26" ht="15.75" customHeight="1">
      <c r="A192" s="24"/>
      <c r="B192" s="24"/>
      <c r="C192" s="24"/>
      <c r="D192" s="24"/>
      <c r="E192" s="24"/>
      <c r="F192" s="24"/>
      <c r="G192" s="24"/>
      <c r="H192" s="24"/>
      <c r="I192" s="24"/>
      <c r="J192" s="24"/>
      <c r="K192" s="24"/>
      <c r="L192" s="24"/>
      <c r="M192" s="24"/>
      <c r="N192" s="103"/>
      <c r="O192" s="103"/>
      <c r="P192" s="24"/>
      <c r="Q192" s="24"/>
      <c r="R192" s="24"/>
      <c r="S192" s="24"/>
      <c r="T192" s="24"/>
      <c r="U192" s="24"/>
      <c r="V192" s="24"/>
      <c r="W192" s="24"/>
      <c r="X192" s="24"/>
      <c r="Y192" s="24"/>
      <c r="Z192" s="24"/>
    </row>
    <row r="193" spans="1:26" ht="15.75" customHeight="1">
      <c r="A193" s="24"/>
      <c r="B193" s="24"/>
      <c r="C193" s="24"/>
      <c r="D193" s="24"/>
      <c r="E193" s="24"/>
      <c r="F193" s="24"/>
      <c r="G193" s="24"/>
      <c r="H193" s="24"/>
      <c r="I193" s="24"/>
      <c r="J193" s="24"/>
      <c r="K193" s="24"/>
      <c r="L193" s="24"/>
      <c r="M193" s="24"/>
      <c r="N193" s="103"/>
      <c r="O193" s="103"/>
      <c r="P193" s="24"/>
      <c r="Q193" s="24"/>
      <c r="R193" s="24"/>
      <c r="S193" s="24"/>
      <c r="T193" s="24"/>
      <c r="U193" s="24"/>
      <c r="V193" s="24"/>
      <c r="W193" s="24"/>
      <c r="X193" s="24"/>
      <c r="Y193" s="24"/>
      <c r="Z193" s="24"/>
    </row>
    <row r="194" spans="1:26" ht="15.75" customHeight="1">
      <c r="A194" s="24"/>
      <c r="B194" s="24"/>
      <c r="C194" s="24"/>
      <c r="D194" s="24"/>
      <c r="E194" s="24"/>
      <c r="F194" s="24"/>
      <c r="G194" s="24"/>
      <c r="H194" s="24"/>
      <c r="I194" s="24"/>
      <c r="J194" s="24"/>
      <c r="K194" s="24"/>
      <c r="L194" s="24"/>
      <c r="M194" s="24"/>
      <c r="N194" s="103"/>
      <c r="O194" s="103"/>
      <c r="P194" s="24"/>
      <c r="Q194" s="24"/>
      <c r="R194" s="24"/>
      <c r="S194" s="24"/>
      <c r="T194" s="24"/>
      <c r="U194" s="24"/>
      <c r="V194" s="24"/>
      <c r="W194" s="24"/>
      <c r="X194" s="24"/>
      <c r="Y194" s="24"/>
      <c r="Z194" s="24"/>
    </row>
    <row r="195" spans="1:26" ht="15.75" customHeight="1">
      <c r="A195" s="24"/>
      <c r="B195" s="24"/>
      <c r="C195" s="24"/>
      <c r="D195" s="24"/>
      <c r="E195" s="24"/>
      <c r="F195" s="24"/>
      <c r="G195" s="24"/>
      <c r="H195" s="24"/>
      <c r="I195" s="24"/>
      <c r="J195" s="24"/>
      <c r="K195" s="24"/>
      <c r="L195" s="24"/>
      <c r="M195" s="24"/>
      <c r="N195" s="103"/>
      <c r="O195" s="103"/>
      <c r="P195" s="24"/>
      <c r="Q195" s="24"/>
      <c r="R195" s="24"/>
      <c r="S195" s="24"/>
      <c r="T195" s="24"/>
      <c r="U195" s="24"/>
      <c r="V195" s="24"/>
      <c r="W195" s="24"/>
      <c r="X195" s="24"/>
      <c r="Y195" s="24"/>
      <c r="Z195" s="24"/>
    </row>
    <row r="196" spans="1:26" ht="15.75" customHeight="1">
      <c r="A196" s="24"/>
      <c r="B196" s="24"/>
      <c r="C196" s="24"/>
      <c r="D196" s="24"/>
      <c r="E196" s="24"/>
      <c r="F196" s="24"/>
      <c r="G196" s="24"/>
      <c r="H196" s="24"/>
      <c r="I196" s="24"/>
      <c r="J196" s="24"/>
      <c r="K196" s="24"/>
      <c r="L196" s="24"/>
      <c r="M196" s="24"/>
      <c r="N196" s="103"/>
      <c r="O196" s="103"/>
      <c r="P196" s="24"/>
      <c r="Q196" s="24"/>
      <c r="R196" s="24"/>
      <c r="S196" s="24"/>
      <c r="T196" s="24"/>
      <c r="U196" s="24"/>
      <c r="V196" s="24"/>
      <c r="W196" s="24"/>
      <c r="X196" s="24"/>
      <c r="Y196" s="24"/>
      <c r="Z196" s="24"/>
    </row>
    <row r="197" spans="1:26" ht="15.75" customHeight="1">
      <c r="A197" s="24"/>
      <c r="B197" s="24"/>
      <c r="C197" s="24"/>
      <c r="D197" s="24"/>
      <c r="E197" s="24"/>
      <c r="F197" s="24"/>
      <c r="G197" s="24"/>
      <c r="H197" s="24"/>
      <c r="I197" s="24"/>
      <c r="J197" s="24"/>
      <c r="K197" s="24"/>
      <c r="L197" s="24"/>
      <c r="M197" s="24"/>
      <c r="N197" s="103"/>
      <c r="O197" s="103"/>
      <c r="P197" s="24"/>
      <c r="Q197" s="24"/>
      <c r="R197" s="24"/>
      <c r="S197" s="24"/>
      <c r="T197" s="24"/>
      <c r="U197" s="24"/>
      <c r="V197" s="24"/>
      <c r="W197" s="24"/>
      <c r="X197" s="24"/>
      <c r="Y197" s="24"/>
      <c r="Z197" s="24"/>
    </row>
    <row r="198" spans="1:26" ht="15.75" customHeight="1">
      <c r="A198" s="24"/>
      <c r="B198" s="24"/>
      <c r="C198" s="24"/>
      <c r="D198" s="24"/>
      <c r="E198" s="24"/>
      <c r="F198" s="24"/>
      <c r="G198" s="24"/>
      <c r="H198" s="24"/>
      <c r="I198" s="24"/>
      <c r="J198" s="24"/>
      <c r="K198" s="24"/>
      <c r="L198" s="24"/>
      <c r="M198" s="24"/>
      <c r="N198" s="103"/>
      <c r="O198" s="103"/>
      <c r="P198" s="24"/>
      <c r="Q198" s="24"/>
      <c r="R198" s="24"/>
      <c r="S198" s="24"/>
      <c r="T198" s="24"/>
      <c r="U198" s="24"/>
      <c r="V198" s="24"/>
      <c r="W198" s="24"/>
      <c r="X198" s="24"/>
      <c r="Y198" s="24"/>
      <c r="Z198" s="24"/>
    </row>
    <row r="199" spans="1:26" ht="15.75" customHeight="1">
      <c r="A199" s="24"/>
      <c r="B199" s="24"/>
      <c r="C199" s="24"/>
      <c r="D199" s="24"/>
      <c r="E199" s="24"/>
      <c r="F199" s="24"/>
      <c r="G199" s="24"/>
      <c r="H199" s="24"/>
      <c r="I199" s="24"/>
      <c r="J199" s="24"/>
      <c r="K199" s="24"/>
      <c r="L199" s="24"/>
      <c r="M199" s="24"/>
      <c r="N199" s="103"/>
      <c r="O199" s="103"/>
      <c r="P199" s="24"/>
      <c r="Q199" s="24"/>
      <c r="R199" s="24"/>
      <c r="S199" s="24"/>
      <c r="T199" s="24"/>
      <c r="U199" s="24"/>
      <c r="V199" s="24"/>
      <c r="W199" s="24"/>
      <c r="X199" s="24"/>
      <c r="Y199" s="24"/>
      <c r="Z199" s="24"/>
    </row>
    <row r="200" spans="1:26" ht="15.75" customHeight="1">
      <c r="A200" s="24"/>
      <c r="B200" s="24"/>
      <c r="C200" s="24"/>
      <c r="D200" s="24"/>
      <c r="E200" s="24"/>
      <c r="F200" s="24"/>
      <c r="G200" s="24"/>
      <c r="H200" s="24"/>
      <c r="I200" s="24"/>
      <c r="J200" s="24"/>
      <c r="K200" s="24"/>
      <c r="L200" s="24"/>
      <c r="M200" s="24"/>
      <c r="N200" s="103"/>
      <c r="O200" s="103"/>
      <c r="P200" s="24"/>
      <c r="Q200" s="24"/>
      <c r="R200" s="24"/>
      <c r="S200" s="24"/>
      <c r="T200" s="24"/>
      <c r="U200" s="24"/>
      <c r="V200" s="24"/>
      <c r="W200" s="24"/>
      <c r="X200" s="24"/>
      <c r="Y200" s="24"/>
      <c r="Z200" s="24"/>
    </row>
    <row r="201" spans="1:26" ht="15.75" customHeight="1">
      <c r="A201" s="24"/>
      <c r="B201" s="24"/>
      <c r="C201" s="24"/>
      <c r="D201" s="24"/>
      <c r="E201" s="24"/>
      <c r="F201" s="24"/>
      <c r="G201" s="24"/>
      <c r="H201" s="24"/>
      <c r="I201" s="24"/>
      <c r="J201" s="24"/>
      <c r="K201" s="24"/>
      <c r="L201" s="24"/>
      <c r="M201" s="24"/>
      <c r="N201" s="103"/>
      <c r="O201" s="103"/>
      <c r="P201" s="24"/>
      <c r="Q201" s="24"/>
      <c r="R201" s="24"/>
      <c r="S201" s="24"/>
      <c r="T201" s="24"/>
      <c r="U201" s="24"/>
      <c r="V201" s="24"/>
      <c r="W201" s="24"/>
      <c r="X201" s="24"/>
      <c r="Y201" s="24"/>
      <c r="Z201" s="24"/>
    </row>
    <row r="202" spans="1:26" ht="15.75" customHeight="1">
      <c r="A202" s="24"/>
      <c r="B202" s="24"/>
      <c r="C202" s="24"/>
      <c r="D202" s="24"/>
      <c r="E202" s="24"/>
      <c r="F202" s="24"/>
      <c r="G202" s="24"/>
      <c r="H202" s="24"/>
      <c r="I202" s="24"/>
      <c r="J202" s="24"/>
      <c r="K202" s="24"/>
      <c r="L202" s="24"/>
      <c r="M202" s="24"/>
      <c r="N202" s="103"/>
      <c r="O202" s="103"/>
      <c r="P202" s="24"/>
      <c r="Q202" s="24"/>
      <c r="R202" s="24"/>
      <c r="S202" s="24"/>
      <c r="T202" s="24"/>
      <c r="U202" s="24"/>
      <c r="V202" s="24"/>
      <c r="W202" s="24"/>
      <c r="X202" s="24"/>
      <c r="Y202" s="24"/>
      <c r="Z202" s="24"/>
    </row>
    <row r="203" spans="1:26" ht="15.75" customHeight="1">
      <c r="A203" s="24"/>
      <c r="B203" s="24"/>
      <c r="C203" s="24"/>
      <c r="D203" s="24"/>
      <c r="E203" s="24"/>
      <c r="F203" s="24"/>
      <c r="G203" s="24"/>
      <c r="H203" s="24"/>
      <c r="I203" s="24"/>
      <c r="J203" s="24"/>
      <c r="K203" s="24"/>
      <c r="L203" s="24"/>
      <c r="M203" s="24"/>
      <c r="N203" s="103"/>
      <c r="O203" s="103"/>
      <c r="P203" s="24"/>
      <c r="Q203" s="24"/>
      <c r="R203" s="24"/>
      <c r="S203" s="24"/>
      <c r="T203" s="24"/>
      <c r="U203" s="24"/>
      <c r="V203" s="24"/>
      <c r="W203" s="24"/>
      <c r="X203" s="24"/>
      <c r="Y203" s="24"/>
      <c r="Z203" s="24"/>
    </row>
    <row r="204" spans="1:26" ht="15.75" customHeight="1">
      <c r="A204" s="24"/>
      <c r="B204" s="24"/>
      <c r="C204" s="24"/>
      <c r="D204" s="24"/>
      <c r="E204" s="24"/>
      <c r="F204" s="24"/>
      <c r="G204" s="24"/>
      <c r="H204" s="24"/>
      <c r="I204" s="24"/>
      <c r="J204" s="24"/>
      <c r="K204" s="24"/>
      <c r="L204" s="24"/>
      <c r="M204" s="24"/>
      <c r="N204" s="103"/>
      <c r="O204" s="103"/>
      <c r="P204" s="24"/>
      <c r="Q204" s="24"/>
      <c r="R204" s="24"/>
      <c r="S204" s="24"/>
      <c r="T204" s="24"/>
      <c r="U204" s="24"/>
      <c r="V204" s="24"/>
      <c r="W204" s="24"/>
      <c r="X204" s="24"/>
      <c r="Y204" s="24"/>
      <c r="Z204" s="24"/>
    </row>
    <row r="205" spans="1:26" ht="15.75" customHeight="1">
      <c r="A205" s="24"/>
      <c r="B205" s="24"/>
      <c r="C205" s="24"/>
      <c r="D205" s="24"/>
      <c r="E205" s="24"/>
      <c r="F205" s="24"/>
      <c r="G205" s="24"/>
      <c r="H205" s="24"/>
      <c r="I205" s="24"/>
      <c r="J205" s="24"/>
      <c r="K205" s="24"/>
      <c r="L205" s="24"/>
      <c r="M205" s="24"/>
      <c r="N205" s="103"/>
      <c r="O205" s="103"/>
      <c r="P205" s="24"/>
      <c r="Q205" s="24"/>
      <c r="R205" s="24"/>
      <c r="S205" s="24"/>
      <c r="T205" s="24"/>
      <c r="U205" s="24"/>
      <c r="V205" s="24"/>
      <c r="W205" s="24"/>
      <c r="X205" s="24"/>
      <c r="Y205" s="24"/>
      <c r="Z205" s="24"/>
    </row>
    <row r="206" spans="1:26" ht="15.75" customHeight="1">
      <c r="A206" s="24"/>
      <c r="B206" s="24"/>
      <c r="C206" s="24"/>
      <c r="D206" s="24"/>
      <c r="E206" s="24"/>
      <c r="F206" s="24"/>
      <c r="G206" s="24"/>
      <c r="H206" s="24"/>
      <c r="I206" s="24"/>
      <c r="J206" s="24"/>
      <c r="K206" s="24"/>
      <c r="L206" s="24"/>
      <c r="M206" s="24"/>
      <c r="N206" s="103"/>
      <c r="O206" s="103"/>
      <c r="P206" s="24"/>
      <c r="Q206" s="24"/>
      <c r="R206" s="24"/>
      <c r="S206" s="24"/>
      <c r="T206" s="24"/>
      <c r="U206" s="24"/>
      <c r="V206" s="24"/>
      <c r="W206" s="24"/>
      <c r="X206" s="24"/>
      <c r="Y206" s="24"/>
      <c r="Z206" s="24"/>
    </row>
    <row r="207" spans="1:26" ht="15.75" customHeight="1">
      <c r="A207" s="24"/>
      <c r="B207" s="24"/>
      <c r="C207" s="24"/>
      <c r="D207" s="24"/>
      <c r="E207" s="24"/>
      <c r="F207" s="24"/>
      <c r="G207" s="24"/>
      <c r="H207" s="24"/>
      <c r="I207" s="24"/>
      <c r="J207" s="24"/>
      <c r="K207" s="24"/>
      <c r="L207" s="24"/>
      <c r="M207" s="24"/>
      <c r="N207" s="103"/>
      <c r="O207" s="103"/>
      <c r="P207" s="24"/>
      <c r="Q207" s="24"/>
      <c r="R207" s="24"/>
      <c r="S207" s="24"/>
      <c r="T207" s="24"/>
      <c r="U207" s="24"/>
      <c r="V207" s="24"/>
      <c r="W207" s="24"/>
      <c r="X207" s="24"/>
      <c r="Y207" s="24"/>
      <c r="Z207" s="24"/>
    </row>
    <row r="208" spans="1:26" ht="15.75" customHeight="1">
      <c r="A208" s="24"/>
      <c r="B208" s="24"/>
      <c r="C208" s="24"/>
      <c r="D208" s="24"/>
      <c r="E208" s="24"/>
      <c r="F208" s="24"/>
      <c r="G208" s="24"/>
      <c r="H208" s="24"/>
      <c r="I208" s="24"/>
      <c r="J208" s="24"/>
      <c r="K208" s="24"/>
      <c r="L208" s="24"/>
      <c r="M208" s="24"/>
      <c r="N208" s="103"/>
      <c r="O208" s="103"/>
      <c r="P208" s="24"/>
      <c r="Q208" s="24"/>
      <c r="R208" s="24"/>
      <c r="S208" s="24"/>
      <c r="T208" s="24"/>
      <c r="U208" s="24"/>
      <c r="V208" s="24"/>
      <c r="W208" s="24"/>
      <c r="X208" s="24"/>
      <c r="Y208" s="24"/>
      <c r="Z208" s="24"/>
    </row>
    <row r="209" spans="1:26" ht="15.75" customHeight="1">
      <c r="A209" s="24"/>
      <c r="B209" s="24"/>
      <c r="C209" s="24"/>
      <c r="D209" s="24"/>
      <c r="E209" s="24"/>
      <c r="F209" s="24"/>
      <c r="G209" s="24"/>
      <c r="H209" s="24"/>
      <c r="I209" s="24"/>
      <c r="J209" s="24"/>
      <c r="K209" s="24"/>
      <c r="L209" s="24"/>
      <c r="M209" s="24"/>
      <c r="N209" s="103"/>
      <c r="O209" s="103"/>
      <c r="P209" s="24"/>
      <c r="Q209" s="24"/>
      <c r="R209" s="24"/>
      <c r="S209" s="24"/>
      <c r="T209" s="24"/>
      <c r="U209" s="24"/>
      <c r="V209" s="24"/>
      <c r="W209" s="24"/>
      <c r="X209" s="24"/>
      <c r="Y209" s="24"/>
      <c r="Z209" s="24"/>
    </row>
    <row r="210" spans="1:26" ht="15.75" customHeight="1">
      <c r="A210" s="24"/>
      <c r="B210" s="24"/>
      <c r="C210" s="24"/>
      <c r="D210" s="24"/>
      <c r="E210" s="24"/>
      <c r="F210" s="24"/>
      <c r="G210" s="24"/>
      <c r="H210" s="24"/>
      <c r="I210" s="24"/>
      <c r="J210" s="24"/>
      <c r="K210" s="24"/>
      <c r="L210" s="24"/>
      <c r="M210" s="24"/>
      <c r="N210" s="103"/>
      <c r="O210" s="103"/>
      <c r="P210" s="24"/>
      <c r="Q210" s="24"/>
      <c r="R210" s="24"/>
      <c r="S210" s="24"/>
      <c r="T210" s="24"/>
      <c r="U210" s="24"/>
      <c r="V210" s="24"/>
      <c r="W210" s="24"/>
      <c r="X210" s="24"/>
      <c r="Y210" s="24"/>
      <c r="Z210" s="24"/>
    </row>
    <row r="211" spans="1:26" ht="15.75" customHeight="1">
      <c r="A211" s="24"/>
      <c r="B211" s="24"/>
      <c r="C211" s="24"/>
      <c r="D211" s="24"/>
      <c r="E211" s="24"/>
      <c r="F211" s="24"/>
      <c r="G211" s="24"/>
      <c r="H211" s="24"/>
      <c r="I211" s="24"/>
      <c r="J211" s="24"/>
      <c r="K211" s="24"/>
      <c r="L211" s="24"/>
      <c r="M211" s="24"/>
      <c r="N211" s="103"/>
      <c r="O211" s="103"/>
      <c r="P211" s="24"/>
      <c r="Q211" s="24"/>
      <c r="R211" s="24"/>
      <c r="S211" s="24"/>
      <c r="T211" s="24"/>
      <c r="U211" s="24"/>
      <c r="V211" s="24"/>
      <c r="W211" s="24"/>
      <c r="X211" s="24"/>
      <c r="Y211" s="24"/>
      <c r="Z211" s="24"/>
    </row>
    <row r="212" spans="1:26" ht="15.75" customHeight="1">
      <c r="A212" s="24"/>
      <c r="B212" s="24"/>
      <c r="C212" s="24"/>
      <c r="D212" s="24"/>
      <c r="E212" s="24"/>
      <c r="F212" s="24"/>
      <c r="G212" s="24"/>
      <c r="H212" s="24"/>
      <c r="I212" s="24"/>
      <c r="J212" s="24"/>
      <c r="K212" s="24"/>
      <c r="L212" s="24"/>
      <c r="M212" s="24"/>
      <c r="N212" s="103"/>
      <c r="O212" s="103"/>
      <c r="P212" s="24"/>
      <c r="Q212" s="24"/>
      <c r="R212" s="24"/>
      <c r="S212" s="24"/>
      <c r="T212" s="24"/>
      <c r="U212" s="24"/>
      <c r="V212" s="24"/>
      <c r="W212" s="24"/>
      <c r="X212" s="24"/>
      <c r="Y212" s="24"/>
      <c r="Z212" s="24"/>
    </row>
    <row r="213" spans="1:26" ht="15.75" customHeight="1">
      <c r="A213" s="24"/>
      <c r="B213" s="24"/>
      <c r="C213" s="24"/>
      <c r="D213" s="24"/>
      <c r="E213" s="24"/>
      <c r="F213" s="24"/>
      <c r="G213" s="24"/>
      <c r="H213" s="24"/>
      <c r="I213" s="24"/>
      <c r="J213" s="24"/>
      <c r="K213" s="24"/>
      <c r="L213" s="24"/>
      <c r="M213" s="24"/>
      <c r="N213" s="103"/>
      <c r="O213" s="103"/>
      <c r="P213" s="24"/>
      <c r="Q213" s="24"/>
      <c r="R213" s="24"/>
      <c r="S213" s="24"/>
      <c r="T213" s="24"/>
      <c r="U213" s="24"/>
      <c r="V213" s="24"/>
      <c r="W213" s="24"/>
      <c r="X213" s="24"/>
      <c r="Y213" s="24"/>
      <c r="Z213" s="24"/>
    </row>
    <row r="214" spans="1:26" ht="15.75" customHeight="1">
      <c r="A214" s="24"/>
      <c r="B214" s="24"/>
      <c r="C214" s="24"/>
      <c r="D214" s="24"/>
      <c r="E214" s="24"/>
      <c r="F214" s="24"/>
      <c r="G214" s="24"/>
      <c r="H214" s="24"/>
      <c r="I214" s="24"/>
      <c r="J214" s="24"/>
      <c r="K214" s="24"/>
      <c r="L214" s="24"/>
      <c r="M214" s="24"/>
      <c r="N214" s="103"/>
      <c r="O214" s="103"/>
      <c r="P214" s="24"/>
      <c r="Q214" s="24"/>
      <c r="R214" s="24"/>
      <c r="S214" s="24"/>
      <c r="T214" s="24"/>
      <c r="U214" s="24"/>
      <c r="V214" s="24"/>
      <c r="W214" s="24"/>
      <c r="X214" s="24"/>
      <c r="Y214" s="24"/>
      <c r="Z214" s="24"/>
    </row>
    <row r="215" spans="1:26" ht="15.75" customHeight="1">
      <c r="A215" s="24"/>
      <c r="B215" s="24"/>
      <c r="C215" s="24"/>
      <c r="D215" s="24"/>
      <c r="E215" s="24"/>
      <c r="F215" s="24"/>
      <c r="G215" s="24"/>
      <c r="H215" s="24"/>
      <c r="I215" s="24"/>
      <c r="J215" s="24"/>
      <c r="K215" s="24"/>
      <c r="L215" s="24"/>
      <c r="M215" s="24"/>
      <c r="N215" s="103"/>
      <c r="O215" s="103"/>
      <c r="P215" s="24"/>
      <c r="Q215" s="24"/>
      <c r="R215" s="24"/>
      <c r="S215" s="24"/>
      <c r="T215" s="24"/>
      <c r="U215" s="24"/>
      <c r="V215" s="24"/>
      <c r="W215" s="24"/>
      <c r="X215" s="24"/>
      <c r="Y215" s="24"/>
      <c r="Z215" s="24"/>
    </row>
    <row r="216" spans="1:26" ht="15.75" customHeight="1">
      <c r="A216" s="24"/>
      <c r="B216" s="24"/>
      <c r="C216" s="24"/>
      <c r="D216" s="24"/>
      <c r="E216" s="24"/>
      <c r="F216" s="24"/>
      <c r="G216" s="24"/>
      <c r="H216" s="24"/>
      <c r="I216" s="24"/>
      <c r="J216" s="24"/>
      <c r="K216" s="24"/>
      <c r="L216" s="24"/>
      <c r="M216" s="24"/>
      <c r="N216" s="103"/>
      <c r="O216" s="103"/>
      <c r="P216" s="24"/>
      <c r="Q216" s="24"/>
      <c r="R216" s="24"/>
      <c r="S216" s="24"/>
      <c r="T216" s="24"/>
      <c r="U216" s="24"/>
      <c r="V216" s="24"/>
      <c r="W216" s="24"/>
      <c r="X216" s="24"/>
      <c r="Y216" s="24"/>
      <c r="Z216" s="24"/>
    </row>
    <row r="217" spans="1:26" ht="15.75" customHeight="1">
      <c r="A217" s="24"/>
      <c r="B217" s="24"/>
      <c r="C217" s="24"/>
      <c r="D217" s="24"/>
      <c r="E217" s="24"/>
      <c r="F217" s="24"/>
      <c r="G217" s="24"/>
      <c r="H217" s="24"/>
      <c r="I217" s="24"/>
      <c r="J217" s="24"/>
      <c r="K217" s="24"/>
      <c r="L217" s="24"/>
      <c r="M217" s="24"/>
      <c r="N217" s="103"/>
      <c r="O217" s="103"/>
      <c r="P217" s="24"/>
      <c r="Q217" s="24"/>
      <c r="R217" s="24"/>
      <c r="S217" s="24"/>
      <c r="T217" s="24"/>
      <c r="U217" s="24"/>
      <c r="V217" s="24"/>
      <c r="W217" s="24"/>
      <c r="X217" s="24"/>
      <c r="Y217" s="24"/>
      <c r="Z217" s="24"/>
    </row>
    <row r="218" spans="1:26" ht="15.75" customHeight="1">
      <c r="A218" s="24"/>
      <c r="B218" s="24"/>
      <c r="C218" s="24"/>
      <c r="D218" s="24"/>
      <c r="E218" s="24"/>
      <c r="F218" s="24"/>
      <c r="G218" s="24"/>
      <c r="H218" s="24"/>
      <c r="I218" s="24"/>
      <c r="J218" s="24"/>
      <c r="K218" s="24"/>
      <c r="L218" s="24"/>
      <c r="M218" s="24"/>
      <c r="N218" s="103"/>
      <c r="O218" s="103"/>
      <c r="P218" s="24"/>
      <c r="Q218" s="24"/>
      <c r="R218" s="24"/>
      <c r="S218" s="24"/>
      <c r="T218" s="24"/>
      <c r="U218" s="24"/>
      <c r="V218" s="24"/>
      <c r="W218" s="24"/>
      <c r="X218" s="24"/>
      <c r="Y218" s="24"/>
      <c r="Z218" s="24"/>
    </row>
    <row r="219" spans="1:26" ht="15.75" customHeight="1">
      <c r="A219" s="24"/>
      <c r="B219" s="24"/>
      <c r="C219" s="24"/>
      <c r="D219" s="24"/>
      <c r="E219" s="24"/>
      <c r="F219" s="24"/>
      <c r="G219" s="24"/>
      <c r="H219" s="24"/>
      <c r="I219" s="24"/>
      <c r="J219" s="24"/>
      <c r="K219" s="24"/>
      <c r="L219" s="24"/>
      <c r="M219" s="24"/>
      <c r="N219" s="103"/>
      <c r="O219" s="103"/>
      <c r="P219" s="24"/>
      <c r="Q219" s="24"/>
      <c r="R219" s="24"/>
      <c r="S219" s="24"/>
      <c r="T219" s="24"/>
      <c r="U219" s="24"/>
      <c r="V219" s="24"/>
      <c r="W219" s="24"/>
      <c r="X219" s="24"/>
      <c r="Y219" s="24"/>
      <c r="Z219" s="24"/>
    </row>
    <row r="220" spans="1:26" ht="15.75" customHeight="1">
      <c r="A220" s="24"/>
      <c r="B220" s="24"/>
      <c r="C220" s="24"/>
      <c r="D220" s="24"/>
      <c r="E220" s="24"/>
      <c r="F220" s="24"/>
      <c r="G220" s="24"/>
      <c r="H220" s="24"/>
      <c r="I220" s="24"/>
      <c r="J220" s="24"/>
      <c r="K220" s="24"/>
      <c r="L220" s="24"/>
      <c r="M220" s="24"/>
      <c r="N220" s="103"/>
      <c r="O220" s="103"/>
      <c r="P220" s="24"/>
      <c r="Q220" s="24"/>
      <c r="R220" s="24"/>
      <c r="S220" s="24"/>
      <c r="T220" s="24"/>
      <c r="U220" s="24"/>
      <c r="V220" s="24"/>
      <c r="W220" s="24"/>
      <c r="X220" s="24"/>
      <c r="Y220" s="24"/>
      <c r="Z220" s="24"/>
    </row>
    <row r="221" spans="1:26" ht="15.75" customHeight="1">
      <c r="A221" s="24"/>
      <c r="B221" s="24"/>
      <c r="C221" s="24"/>
      <c r="D221" s="24"/>
      <c r="E221" s="24"/>
      <c r="F221" s="24"/>
      <c r="G221" s="24"/>
      <c r="H221" s="24"/>
      <c r="I221" s="24"/>
      <c r="J221" s="24"/>
      <c r="K221" s="24"/>
      <c r="L221" s="24"/>
      <c r="M221" s="24"/>
      <c r="N221" s="103"/>
      <c r="O221" s="103"/>
      <c r="P221" s="24"/>
      <c r="Q221" s="24"/>
      <c r="R221" s="24"/>
      <c r="S221" s="24"/>
      <c r="T221" s="24"/>
      <c r="U221" s="24"/>
      <c r="V221" s="24"/>
      <c r="W221" s="24"/>
      <c r="X221" s="24"/>
      <c r="Y221" s="24"/>
      <c r="Z221" s="24"/>
    </row>
    <row r="222" spans="1:26" ht="15.75" customHeight="1">
      <c r="A222" s="24"/>
      <c r="B222" s="24"/>
      <c r="C222" s="24"/>
      <c r="D222" s="24"/>
      <c r="E222" s="24"/>
      <c r="F222" s="24"/>
      <c r="G222" s="24"/>
      <c r="H222" s="24"/>
      <c r="I222" s="24"/>
      <c r="J222" s="24"/>
      <c r="K222" s="24"/>
      <c r="L222" s="24"/>
      <c r="M222" s="24"/>
      <c r="N222" s="103"/>
      <c r="O222" s="103"/>
      <c r="P222" s="24"/>
      <c r="Q222" s="24"/>
      <c r="R222" s="24"/>
      <c r="S222" s="24"/>
      <c r="T222" s="24"/>
      <c r="U222" s="24"/>
      <c r="V222" s="24"/>
      <c r="W222" s="24"/>
      <c r="X222" s="24"/>
      <c r="Y222" s="24"/>
      <c r="Z222" s="24"/>
    </row>
    <row r="223" spans="1:26" ht="15.75" customHeight="1">
      <c r="A223" s="24"/>
      <c r="B223" s="24"/>
      <c r="C223" s="24"/>
      <c r="D223" s="24"/>
      <c r="E223" s="24"/>
      <c r="F223" s="24"/>
      <c r="G223" s="24"/>
      <c r="H223" s="24"/>
      <c r="I223" s="24"/>
      <c r="J223" s="24"/>
      <c r="K223" s="24"/>
      <c r="L223" s="24"/>
      <c r="M223" s="24"/>
      <c r="N223" s="103"/>
      <c r="O223" s="103"/>
      <c r="P223" s="24"/>
      <c r="Q223" s="24"/>
      <c r="R223" s="24"/>
      <c r="S223" s="24"/>
      <c r="T223" s="24"/>
      <c r="U223" s="24"/>
      <c r="V223" s="24"/>
      <c r="W223" s="24"/>
      <c r="X223" s="24"/>
      <c r="Y223" s="24"/>
      <c r="Z223" s="24"/>
    </row>
    <row r="224" spans="1:26" ht="15.75" customHeight="1">
      <c r="A224" s="24"/>
      <c r="B224" s="24"/>
      <c r="C224" s="24"/>
      <c r="D224" s="24"/>
      <c r="E224" s="24"/>
      <c r="F224" s="24"/>
      <c r="G224" s="24"/>
      <c r="H224" s="24"/>
      <c r="I224" s="24"/>
      <c r="J224" s="24"/>
      <c r="K224" s="24"/>
      <c r="L224" s="24"/>
      <c r="M224" s="24"/>
      <c r="N224" s="103"/>
      <c r="O224" s="103"/>
      <c r="P224" s="24"/>
      <c r="Q224" s="24"/>
      <c r="R224" s="24"/>
      <c r="S224" s="24"/>
      <c r="T224" s="24"/>
      <c r="U224" s="24"/>
      <c r="V224" s="24"/>
      <c r="W224" s="24"/>
      <c r="X224" s="24"/>
      <c r="Y224" s="24"/>
      <c r="Z224" s="24"/>
    </row>
    <row r="225" spans="1:26" ht="15.75" customHeight="1">
      <c r="A225" s="24"/>
      <c r="B225" s="24"/>
      <c r="C225" s="24"/>
      <c r="D225" s="24"/>
      <c r="E225" s="24"/>
      <c r="F225" s="24"/>
      <c r="G225" s="24"/>
      <c r="H225" s="24"/>
      <c r="I225" s="24"/>
      <c r="J225" s="24"/>
      <c r="K225" s="24"/>
      <c r="L225" s="24"/>
      <c r="M225" s="24"/>
      <c r="N225" s="103"/>
      <c r="O225" s="103"/>
      <c r="P225" s="24"/>
      <c r="Q225" s="24"/>
      <c r="R225" s="24"/>
      <c r="S225" s="24"/>
      <c r="T225" s="24"/>
      <c r="U225" s="24"/>
      <c r="V225" s="24"/>
      <c r="W225" s="24"/>
      <c r="X225" s="24"/>
      <c r="Y225" s="24"/>
      <c r="Z225" s="24"/>
    </row>
    <row r="226" spans="1:26" ht="15.75" customHeight="1">
      <c r="A226" s="24"/>
      <c r="B226" s="24"/>
      <c r="C226" s="24"/>
      <c r="D226" s="24"/>
      <c r="E226" s="24"/>
      <c r="F226" s="24"/>
      <c r="G226" s="24"/>
      <c r="H226" s="24"/>
      <c r="I226" s="24"/>
      <c r="J226" s="24"/>
      <c r="K226" s="24"/>
      <c r="L226" s="24"/>
      <c r="M226" s="24"/>
      <c r="N226" s="103"/>
      <c r="O226" s="103"/>
      <c r="P226" s="24"/>
      <c r="Q226" s="24"/>
      <c r="R226" s="24"/>
      <c r="S226" s="24"/>
      <c r="T226" s="24"/>
      <c r="U226" s="24"/>
      <c r="V226" s="24"/>
      <c r="W226" s="24"/>
      <c r="X226" s="24"/>
      <c r="Y226" s="24"/>
      <c r="Z226" s="24"/>
    </row>
    <row r="227" spans="1:26" ht="15.75" customHeight="1">
      <c r="A227" s="24"/>
      <c r="B227" s="24"/>
      <c r="C227" s="24"/>
      <c r="D227" s="24"/>
      <c r="E227" s="24"/>
      <c r="F227" s="24"/>
      <c r="G227" s="24"/>
      <c r="H227" s="24"/>
      <c r="I227" s="24"/>
      <c r="J227" s="24"/>
      <c r="K227" s="24"/>
      <c r="L227" s="24"/>
      <c r="M227" s="24"/>
      <c r="N227" s="103"/>
      <c r="O227" s="103"/>
      <c r="P227" s="24"/>
      <c r="Q227" s="24"/>
      <c r="R227" s="24"/>
      <c r="S227" s="24"/>
      <c r="T227" s="24"/>
      <c r="U227" s="24"/>
      <c r="V227" s="24"/>
      <c r="W227" s="24"/>
      <c r="X227" s="24"/>
      <c r="Y227" s="24"/>
      <c r="Z227" s="24"/>
    </row>
    <row r="228" spans="1:26" ht="15.75" customHeight="1">
      <c r="A228" s="24"/>
      <c r="B228" s="24"/>
      <c r="C228" s="24"/>
      <c r="D228" s="24"/>
      <c r="E228" s="24"/>
      <c r="F228" s="24"/>
      <c r="G228" s="24"/>
      <c r="H228" s="24"/>
      <c r="I228" s="24"/>
      <c r="J228" s="24"/>
      <c r="K228" s="24"/>
      <c r="L228" s="24"/>
      <c r="M228" s="24"/>
      <c r="N228" s="103"/>
      <c r="O228" s="103"/>
      <c r="P228" s="24"/>
      <c r="Q228" s="24"/>
      <c r="R228" s="24"/>
      <c r="S228" s="24"/>
      <c r="T228" s="24"/>
      <c r="U228" s="24"/>
      <c r="V228" s="24"/>
      <c r="W228" s="24"/>
      <c r="X228" s="24"/>
      <c r="Y228" s="24"/>
      <c r="Z228" s="24"/>
    </row>
    <row r="229" spans="1:26" ht="15.75" customHeight="1">
      <c r="A229" s="24"/>
      <c r="B229" s="24"/>
      <c r="C229" s="24"/>
      <c r="D229" s="24"/>
      <c r="E229" s="24"/>
      <c r="F229" s="24"/>
      <c r="G229" s="24"/>
      <c r="H229" s="24"/>
      <c r="I229" s="24"/>
      <c r="J229" s="24"/>
      <c r="K229" s="24"/>
      <c r="L229" s="24"/>
      <c r="M229" s="24"/>
      <c r="N229" s="103"/>
      <c r="O229" s="103"/>
      <c r="P229" s="24"/>
      <c r="Q229" s="24"/>
      <c r="R229" s="24"/>
      <c r="S229" s="24"/>
      <c r="T229" s="24"/>
      <c r="U229" s="24"/>
      <c r="V229" s="24"/>
      <c r="W229" s="24"/>
      <c r="X229" s="24"/>
      <c r="Y229" s="24"/>
      <c r="Z229" s="24"/>
    </row>
    <row r="230" spans="1:26" ht="15.75" customHeight="1">
      <c r="A230" s="24"/>
      <c r="B230" s="24"/>
      <c r="C230" s="24"/>
      <c r="D230" s="24"/>
      <c r="E230" s="24"/>
      <c r="F230" s="24"/>
      <c r="G230" s="24"/>
      <c r="H230" s="24"/>
      <c r="I230" s="24"/>
      <c r="J230" s="24"/>
      <c r="K230" s="24"/>
      <c r="L230" s="24"/>
      <c r="M230" s="24"/>
      <c r="N230" s="103"/>
      <c r="O230" s="103"/>
      <c r="P230" s="24"/>
      <c r="Q230" s="24"/>
      <c r="R230" s="24"/>
      <c r="S230" s="24"/>
      <c r="T230" s="24"/>
      <c r="U230" s="24"/>
      <c r="V230" s="24"/>
      <c r="W230" s="24"/>
      <c r="X230" s="24"/>
      <c r="Y230" s="24"/>
      <c r="Z230" s="24"/>
    </row>
    <row r="231" spans="1:26" ht="15.75" customHeight="1">
      <c r="A231" s="24"/>
      <c r="B231" s="24"/>
      <c r="C231" s="24"/>
      <c r="D231" s="24"/>
      <c r="E231" s="24"/>
      <c r="F231" s="24"/>
      <c r="G231" s="24"/>
      <c r="H231" s="24"/>
      <c r="I231" s="24"/>
      <c r="J231" s="24"/>
      <c r="K231" s="24"/>
      <c r="L231" s="24"/>
      <c r="M231" s="24"/>
      <c r="N231" s="103"/>
      <c r="O231" s="103"/>
      <c r="P231" s="24"/>
      <c r="Q231" s="24"/>
      <c r="R231" s="24"/>
      <c r="S231" s="24"/>
      <c r="T231" s="24"/>
      <c r="U231" s="24"/>
      <c r="V231" s="24"/>
      <c r="W231" s="24"/>
      <c r="X231" s="24"/>
      <c r="Y231" s="24"/>
      <c r="Z231" s="24"/>
    </row>
    <row r="232" spans="1:26" ht="15.75" customHeight="1">
      <c r="A232" s="24"/>
      <c r="B232" s="24"/>
      <c r="C232" s="24"/>
      <c r="D232" s="24"/>
      <c r="E232" s="24"/>
      <c r="F232" s="24"/>
      <c r="G232" s="24"/>
      <c r="H232" s="24"/>
      <c r="I232" s="24"/>
      <c r="J232" s="24"/>
      <c r="K232" s="24"/>
      <c r="L232" s="24"/>
      <c r="M232" s="24"/>
      <c r="N232" s="103"/>
      <c r="O232" s="103"/>
      <c r="P232" s="24"/>
      <c r="Q232" s="24"/>
      <c r="R232" s="24"/>
      <c r="S232" s="24"/>
      <c r="T232" s="24"/>
      <c r="U232" s="24"/>
      <c r="V232" s="24"/>
      <c r="W232" s="24"/>
      <c r="X232" s="24"/>
      <c r="Y232" s="24"/>
      <c r="Z232" s="24"/>
    </row>
    <row r="233" spans="1:26" ht="15.75" customHeight="1">
      <c r="A233" s="24"/>
      <c r="B233" s="24"/>
      <c r="C233" s="24"/>
      <c r="D233" s="24"/>
      <c r="E233" s="24"/>
      <c r="F233" s="24"/>
      <c r="G233" s="24"/>
      <c r="H233" s="24"/>
      <c r="I233" s="24"/>
      <c r="J233" s="24"/>
      <c r="K233" s="24"/>
      <c r="L233" s="24"/>
      <c r="M233" s="24"/>
      <c r="N233" s="103"/>
      <c r="O233" s="103"/>
      <c r="P233" s="24"/>
      <c r="Q233" s="24"/>
      <c r="R233" s="24"/>
      <c r="S233" s="24"/>
      <c r="T233" s="24"/>
      <c r="U233" s="24"/>
      <c r="V233" s="24"/>
      <c r="W233" s="24"/>
      <c r="X233" s="24"/>
      <c r="Y233" s="24"/>
      <c r="Z233" s="24"/>
    </row>
    <row r="234" spans="1:26" ht="15.75" customHeight="1">
      <c r="A234" s="24"/>
      <c r="B234" s="24"/>
      <c r="C234" s="24"/>
      <c r="D234" s="24"/>
      <c r="E234" s="24"/>
      <c r="F234" s="24"/>
      <c r="G234" s="24"/>
      <c r="H234" s="24"/>
      <c r="I234" s="24"/>
      <c r="J234" s="24"/>
      <c r="K234" s="24"/>
      <c r="L234" s="24"/>
      <c r="M234" s="24"/>
      <c r="N234" s="103"/>
      <c r="O234" s="103"/>
      <c r="P234" s="24"/>
      <c r="Q234" s="24"/>
      <c r="R234" s="24"/>
      <c r="S234" s="24"/>
      <c r="T234" s="24"/>
      <c r="U234" s="24"/>
      <c r="V234" s="24"/>
      <c r="W234" s="24"/>
      <c r="X234" s="24"/>
      <c r="Y234" s="24"/>
      <c r="Z234" s="24"/>
    </row>
    <row r="235" spans="1:26" ht="15.75" customHeight="1">
      <c r="A235" s="24"/>
      <c r="B235" s="24"/>
      <c r="C235" s="24"/>
      <c r="D235" s="24"/>
      <c r="E235" s="24"/>
      <c r="F235" s="24"/>
      <c r="G235" s="24"/>
      <c r="H235" s="24"/>
      <c r="I235" s="24"/>
      <c r="J235" s="24"/>
      <c r="K235" s="24"/>
      <c r="L235" s="24"/>
      <c r="M235" s="24"/>
      <c r="N235" s="103"/>
      <c r="O235" s="103"/>
      <c r="P235" s="24"/>
      <c r="Q235" s="24"/>
      <c r="R235" s="24"/>
      <c r="S235" s="24"/>
      <c r="T235" s="24"/>
      <c r="U235" s="24"/>
      <c r="V235" s="24"/>
      <c r="W235" s="24"/>
      <c r="X235" s="24"/>
      <c r="Y235" s="24"/>
      <c r="Z235" s="24"/>
    </row>
    <row r="236" spans="1:26" ht="15.75" customHeight="1">
      <c r="A236" s="24"/>
      <c r="B236" s="24"/>
      <c r="C236" s="24"/>
      <c r="D236" s="24"/>
      <c r="E236" s="24"/>
      <c r="F236" s="24"/>
      <c r="G236" s="24"/>
      <c r="H236" s="24"/>
      <c r="I236" s="24"/>
      <c r="J236" s="24"/>
      <c r="K236" s="24"/>
      <c r="L236" s="24"/>
      <c r="M236" s="24"/>
      <c r="N236" s="103"/>
      <c r="O236" s="103"/>
      <c r="P236" s="24"/>
      <c r="Q236" s="24"/>
      <c r="R236" s="24"/>
      <c r="S236" s="24"/>
      <c r="T236" s="24"/>
      <c r="U236" s="24"/>
      <c r="V236" s="24"/>
      <c r="W236" s="24"/>
      <c r="X236" s="24"/>
      <c r="Y236" s="24"/>
      <c r="Z236" s="24"/>
    </row>
    <row r="237" spans="1:26" ht="15.75" customHeight="1">
      <c r="A237" s="24"/>
      <c r="B237" s="24"/>
      <c r="C237" s="24"/>
      <c r="D237" s="24"/>
      <c r="E237" s="24"/>
      <c r="F237" s="24"/>
      <c r="G237" s="24"/>
      <c r="H237" s="24"/>
      <c r="I237" s="24"/>
      <c r="J237" s="24"/>
      <c r="K237" s="24"/>
      <c r="L237" s="24"/>
      <c r="M237" s="24"/>
      <c r="N237" s="103"/>
      <c r="O237" s="103"/>
      <c r="P237" s="24"/>
      <c r="Q237" s="24"/>
      <c r="R237" s="24"/>
      <c r="S237" s="24"/>
      <c r="T237" s="24"/>
      <c r="U237" s="24"/>
      <c r="V237" s="24"/>
      <c r="W237" s="24"/>
      <c r="X237" s="24"/>
      <c r="Y237" s="24"/>
      <c r="Z237" s="24"/>
    </row>
    <row r="238" spans="1:26" ht="15.75" customHeight="1">
      <c r="A238" s="24"/>
      <c r="B238" s="24"/>
      <c r="C238" s="24"/>
      <c r="D238" s="24"/>
      <c r="E238" s="24"/>
      <c r="F238" s="24"/>
      <c r="G238" s="24"/>
      <c r="H238" s="24"/>
      <c r="I238" s="24"/>
      <c r="J238" s="24"/>
      <c r="K238" s="24"/>
      <c r="L238" s="24"/>
      <c r="M238" s="24"/>
      <c r="N238" s="103"/>
      <c r="O238" s="103"/>
      <c r="P238" s="24"/>
      <c r="Q238" s="24"/>
      <c r="R238" s="24"/>
      <c r="S238" s="24"/>
      <c r="T238" s="24"/>
      <c r="U238" s="24"/>
      <c r="V238" s="24"/>
      <c r="W238" s="24"/>
      <c r="X238" s="24"/>
      <c r="Y238" s="24"/>
      <c r="Z238" s="24"/>
    </row>
    <row r="239" spans="1:26" ht="15.75" customHeight="1">
      <c r="A239" s="24"/>
      <c r="B239" s="24"/>
      <c r="C239" s="24"/>
      <c r="D239" s="24"/>
      <c r="E239" s="24"/>
      <c r="F239" s="24"/>
      <c r="G239" s="24"/>
      <c r="H239" s="24"/>
      <c r="I239" s="24"/>
      <c r="J239" s="24"/>
      <c r="K239" s="24"/>
      <c r="L239" s="24"/>
      <c r="M239" s="24"/>
      <c r="N239" s="103"/>
      <c r="O239" s="103"/>
      <c r="P239" s="24"/>
      <c r="Q239" s="24"/>
      <c r="R239" s="24"/>
      <c r="S239" s="24"/>
      <c r="T239" s="24"/>
      <c r="U239" s="24"/>
      <c r="V239" s="24"/>
      <c r="W239" s="24"/>
      <c r="X239" s="24"/>
      <c r="Y239" s="24"/>
      <c r="Z239" s="24"/>
    </row>
    <row r="240" spans="1:26" ht="15.75" customHeight="1">
      <c r="A240" s="24"/>
      <c r="B240" s="24"/>
      <c r="C240" s="24"/>
      <c r="D240" s="24"/>
      <c r="E240" s="24"/>
      <c r="F240" s="24"/>
      <c r="G240" s="24"/>
      <c r="H240" s="24"/>
      <c r="I240" s="24"/>
      <c r="J240" s="24"/>
      <c r="K240" s="24"/>
      <c r="L240" s="24"/>
      <c r="M240" s="24"/>
      <c r="N240" s="103"/>
      <c r="O240" s="103"/>
      <c r="P240" s="24"/>
      <c r="Q240" s="24"/>
      <c r="R240" s="24"/>
      <c r="S240" s="24"/>
      <c r="T240" s="24"/>
      <c r="U240" s="24"/>
      <c r="V240" s="24"/>
      <c r="W240" s="24"/>
      <c r="X240" s="24"/>
      <c r="Y240" s="24"/>
      <c r="Z240" s="24"/>
    </row>
    <row r="241" spans="1:26" ht="15.75" customHeight="1">
      <c r="A241" s="24"/>
      <c r="B241" s="24"/>
      <c r="C241" s="24"/>
      <c r="D241" s="24"/>
      <c r="E241" s="24"/>
      <c r="F241" s="24"/>
      <c r="G241" s="24"/>
      <c r="H241" s="24"/>
      <c r="I241" s="24"/>
      <c r="J241" s="24"/>
      <c r="K241" s="24"/>
      <c r="L241" s="24"/>
      <c r="M241" s="24"/>
      <c r="N241" s="103"/>
      <c r="O241" s="103"/>
      <c r="P241" s="24"/>
      <c r="Q241" s="24"/>
      <c r="R241" s="24"/>
      <c r="S241" s="24"/>
      <c r="T241" s="24"/>
      <c r="U241" s="24"/>
      <c r="V241" s="24"/>
      <c r="W241" s="24"/>
      <c r="X241" s="24"/>
      <c r="Y241" s="24"/>
      <c r="Z241" s="24"/>
    </row>
    <row r="242" spans="1:26" ht="15.75" customHeight="1">
      <c r="A242" s="24"/>
      <c r="B242" s="24"/>
      <c r="C242" s="24"/>
      <c r="D242" s="24"/>
      <c r="E242" s="24"/>
      <c r="F242" s="24"/>
      <c r="G242" s="24"/>
      <c r="H242" s="24"/>
      <c r="I242" s="24"/>
      <c r="J242" s="24"/>
      <c r="K242" s="24"/>
      <c r="L242" s="24"/>
      <c r="M242" s="24"/>
      <c r="N242" s="103"/>
      <c r="O242" s="103"/>
      <c r="P242" s="24"/>
      <c r="Q242" s="24"/>
      <c r="R242" s="24"/>
      <c r="S242" s="24"/>
      <c r="T242" s="24"/>
      <c r="U242" s="24"/>
      <c r="V242" s="24"/>
      <c r="W242" s="24"/>
      <c r="X242" s="24"/>
      <c r="Y242" s="24"/>
      <c r="Z242" s="24"/>
    </row>
    <row r="243" spans="1:26" ht="15.75" customHeight="1">
      <c r="A243" s="24"/>
      <c r="B243" s="24"/>
      <c r="C243" s="24"/>
      <c r="D243" s="24"/>
      <c r="E243" s="24"/>
      <c r="F243" s="24"/>
      <c r="G243" s="24"/>
      <c r="H243" s="24"/>
      <c r="I243" s="24"/>
      <c r="J243" s="24"/>
      <c r="K243" s="24"/>
      <c r="L243" s="24"/>
      <c r="M243" s="24"/>
      <c r="N243" s="103"/>
      <c r="O243" s="103"/>
      <c r="P243" s="24"/>
      <c r="Q243" s="24"/>
      <c r="R243" s="24"/>
      <c r="S243" s="24"/>
      <c r="T243" s="24"/>
      <c r="U243" s="24"/>
      <c r="V243" s="24"/>
      <c r="W243" s="24"/>
      <c r="X243" s="24"/>
      <c r="Y243" s="24"/>
      <c r="Z243" s="24"/>
    </row>
    <row r="244" spans="1:26" ht="15.75" customHeight="1">
      <c r="A244" s="24"/>
      <c r="B244" s="24"/>
      <c r="C244" s="24"/>
      <c r="D244" s="24"/>
      <c r="E244" s="24"/>
      <c r="F244" s="24"/>
      <c r="G244" s="24"/>
      <c r="H244" s="24"/>
      <c r="I244" s="24"/>
      <c r="J244" s="24"/>
      <c r="K244" s="24"/>
      <c r="L244" s="24"/>
      <c r="M244" s="24"/>
      <c r="N244" s="103"/>
      <c r="O244" s="103"/>
      <c r="P244" s="24"/>
      <c r="Q244" s="24"/>
      <c r="R244" s="24"/>
      <c r="S244" s="24"/>
      <c r="T244" s="24"/>
      <c r="U244" s="24"/>
      <c r="V244" s="24"/>
      <c r="W244" s="24"/>
      <c r="X244" s="24"/>
      <c r="Y244" s="24"/>
      <c r="Z244" s="24"/>
    </row>
    <row r="245" spans="1:26" ht="15.75" customHeight="1">
      <c r="A245" s="24"/>
      <c r="B245" s="24"/>
      <c r="C245" s="24"/>
      <c r="D245" s="24"/>
      <c r="E245" s="24"/>
      <c r="F245" s="24"/>
      <c r="G245" s="24"/>
      <c r="H245" s="24"/>
      <c r="I245" s="24"/>
      <c r="J245" s="24"/>
      <c r="K245" s="24"/>
      <c r="L245" s="24"/>
      <c r="M245" s="24"/>
      <c r="N245" s="103"/>
      <c r="O245" s="103"/>
      <c r="P245" s="24"/>
      <c r="Q245" s="24"/>
      <c r="R245" s="24"/>
      <c r="S245" s="24"/>
      <c r="T245" s="24"/>
      <c r="U245" s="24"/>
      <c r="V245" s="24"/>
      <c r="W245" s="24"/>
      <c r="X245" s="24"/>
      <c r="Y245" s="24"/>
      <c r="Z245" s="24"/>
    </row>
    <row r="246" spans="1:26" ht="15.75" customHeight="1">
      <c r="A246" s="24"/>
      <c r="B246" s="24"/>
      <c r="C246" s="24"/>
      <c r="D246" s="24"/>
      <c r="E246" s="24"/>
      <c r="F246" s="24"/>
      <c r="G246" s="24"/>
      <c r="H246" s="24"/>
      <c r="I246" s="24"/>
      <c r="J246" s="24"/>
      <c r="K246" s="24"/>
      <c r="L246" s="24"/>
      <c r="M246" s="24"/>
      <c r="N246" s="103"/>
      <c r="O246" s="103"/>
      <c r="P246" s="24"/>
      <c r="Q246" s="24"/>
      <c r="R246" s="24"/>
      <c r="S246" s="24"/>
      <c r="T246" s="24"/>
      <c r="U246" s="24"/>
      <c r="V246" s="24"/>
      <c r="W246" s="24"/>
      <c r="X246" s="24"/>
      <c r="Y246" s="24"/>
      <c r="Z246" s="24"/>
    </row>
    <row r="247" spans="1:26" ht="15.75" customHeight="1">
      <c r="A247" s="24"/>
      <c r="B247" s="24"/>
      <c r="C247" s="24"/>
      <c r="D247" s="24"/>
      <c r="E247" s="24"/>
      <c r="F247" s="24"/>
      <c r="G247" s="24"/>
      <c r="H247" s="24"/>
      <c r="I247" s="24"/>
      <c r="J247" s="24"/>
      <c r="K247" s="24"/>
      <c r="L247" s="24"/>
      <c r="M247" s="24"/>
      <c r="N247" s="103"/>
      <c r="O247" s="103"/>
      <c r="P247" s="24"/>
      <c r="Q247" s="24"/>
      <c r="R247" s="24"/>
      <c r="S247" s="24"/>
      <c r="T247" s="24"/>
      <c r="U247" s="24"/>
      <c r="V247" s="24"/>
      <c r="W247" s="24"/>
      <c r="X247" s="24"/>
      <c r="Y247" s="24"/>
      <c r="Z247" s="24"/>
    </row>
    <row r="248" spans="1:26" ht="15.75" customHeight="1">
      <c r="A248" s="24"/>
      <c r="B248" s="24"/>
      <c r="C248" s="24"/>
      <c r="D248" s="24"/>
      <c r="E248" s="24"/>
      <c r="F248" s="24"/>
      <c r="G248" s="24"/>
      <c r="H248" s="24"/>
      <c r="I248" s="24"/>
      <c r="J248" s="24"/>
      <c r="K248" s="24"/>
      <c r="L248" s="24"/>
      <c r="M248" s="24"/>
      <c r="N248" s="103"/>
      <c r="O248" s="103"/>
      <c r="P248" s="24"/>
      <c r="Q248" s="24"/>
      <c r="R248" s="24"/>
      <c r="S248" s="24"/>
      <c r="T248" s="24"/>
      <c r="U248" s="24"/>
      <c r="V248" s="24"/>
      <c r="W248" s="24"/>
      <c r="X248" s="24"/>
      <c r="Y248" s="24"/>
      <c r="Z248" s="24"/>
    </row>
    <row r="249" spans="1:26" ht="15.75" customHeight="1">
      <c r="A249" s="24"/>
      <c r="B249" s="24"/>
      <c r="C249" s="24"/>
      <c r="D249" s="24"/>
      <c r="E249" s="24"/>
      <c r="F249" s="24"/>
      <c r="G249" s="24"/>
      <c r="H249" s="24"/>
      <c r="I249" s="24"/>
      <c r="J249" s="24"/>
      <c r="K249" s="24"/>
      <c r="L249" s="24"/>
      <c r="M249" s="24"/>
      <c r="N249" s="103"/>
      <c r="O249" s="103"/>
      <c r="P249" s="24"/>
      <c r="Q249" s="24"/>
      <c r="R249" s="24"/>
      <c r="S249" s="24"/>
      <c r="T249" s="24"/>
      <c r="U249" s="24"/>
      <c r="V249" s="24"/>
      <c r="W249" s="24"/>
      <c r="X249" s="24"/>
      <c r="Y249" s="24"/>
      <c r="Z249" s="24"/>
    </row>
    <row r="250" spans="1:26" ht="15.75" customHeight="1">
      <c r="A250" s="24"/>
      <c r="B250" s="24"/>
      <c r="C250" s="24"/>
      <c r="D250" s="24"/>
      <c r="E250" s="24"/>
      <c r="F250" s="24"/>
      <c r="G250" s="24"/>
      <c r="H250" s="24"/>
      <c r="I250" s="24"/>
      <c r="J250" s="24"/>
      <c r="K250" s="24"/>
      <c r="L250" s="24"/>
      <c r="M250" s="24"/>
      <c r="N250" s="103"/>
      <c r="O250" s="103"/>
      <c r="P250" s="24"/>
      <c r="Q250" s="24"/>
      <c r="R250" s="24"/>
      <c r="S250" s="24"/>
      <c r="T250" s="24"/>
      <c r="U250" s="24"/>
      <c r="V250" s="24"/>
      <c r="W250" s="24"/>
      <c r="X250" s="24"/>
      <c r="Y250" s="24"/>
      <c r="Z250" s="24"/>
    </row>
    <row r="251" spans="1:26" ht="15.75" customHeight="1">
      <c r="A251" s="24"/>
      <c r="B251" s="24"/>
      <c r="C251" s="24"/>
      <c r="D251" s="24"/>
      <c r="E251" s="24"/>
      <c r="F251" s="24"/>
      <c r="G251" s="24"/>
      <c r="H251" s="24"/>
      <c r="I251" s="24"/>
      <c r="J251" s="24"/>
      <c r="K251" s="24"/>
      <c r="L251" s="24"/>
      <c r="M251" s="24"/>
      <c r="N251" s="103"/>
      <c r="O251" s="103"/>
      <c r="P251" s="24"/>
      <c r="Q251" s="24"/>
      <c r="R251" s="24"/>
      <c r="S251" s="24"/>
      <c r="T251" s="24"/>
      <c r="U251" s="24"/>
      <c r="V251" s="24"/>
      <c r="W251" s="24"/>
      <c r="X251" s="24"/>
      <c r="Y251" s="24"/>
      <c r="Z251" s="24"/>
    </row>
    <row r="252" spans="1:26" ht="15.75" customHeight="1">
      <c r="A252" s="24"/>
      <c r="B252" s="24"/>
      <c r="C252" s="24"/>
      <c r="D252" s="24"/>
      <c r="E252" s="24"/>
      <c r="F252" s="24"/>
      <c r="G252" s="24"/>
      <c r="H252" s="24"/>
      <c r="I252" s="24"/>
      <c r="J252" s="24"/>
      <c r="K252" s="24"/>
      <c r="L252" s="24"/>
      <c r="M252" s="24"/>
      <c r="N252" s="103"/>
      <c r="O252" s="103"/>
      <c r="P252" s="24"/>
      <c r="Q252" s="24"/>
      <c r="R252" s="24"/>
      <c r="S252" s="24"/>
      <c r="T252" s="24"/>
      <c r="U252" s="24"/>
      <c r="V252" s="24"/>
      <c r="W252" s="24"/>
      <c r="X252" s="24"/>
      <c r="Y252" s="24"/>
      <c r="Z252" s="24"/>
    </row>
    <row r="253" spans="1:26" ht="15.75" customHeight="1">
      <c r="A253" s="24"/>
      <c r="B253" s="24"/>
      <c r="C253" s="24"/>
      <c r="D253" s="24"/>
      <c r="E253" s="24"/>
      <c r="F253" s="24"/>
      <c r="G253" s="24"/>
      <c r="H253" s="24"/>
      <c r="I253" s="24"/>
      <c r="J253" s="24"/>
      <c r="K253" s="24"/>
      <c r="L253" s="24"/>
      <c r="M253" s="24"/>
      <c r="N253" s="103"/>
      <c r="O253" s="103"/>
      <c r="P253" s="24"/>
      <c r="Q253" s="24"/>
      <c r="R253" s="24"/>
      <c r="S253" s="24"/>
      <c r="T253" s="24"/>
      <c r="U253" s="24"/>
      <c r="V253" s="24"/>
      <c r="W253" s="24"/>
      <c r="X253" s="24"/>
      <c r="Y253" s="24"/>
      <c r="Z253" s="24"/>
    </row>
    <row r="254" spans="1:26" ht="15.75" customHeight="1">
      <c r="A254" s="24"/>
      <c r="B254" s="24"/>
      <c r="C254" s="24"/>
      <c r="D254" s="24"/>
      <c r="E254" s="24"/>
      <c r="F254" s="24"/>
      <c r="G254" s="24"/>
      <c r="H254" s="24"/>
      <c r="I254" s="24"/>
      <c r="J254" s="24"/>
      <c r="K254" s="24"/>
      <c r="L254" s="24"/>
      <c r="M254" s="24"/>
      <c r="N254" s="103"/>
      <c r="O254" s="103"/>
      <c r="P254" s="24"/>
      <c r="Q254" s="24"/>
      <c r="R254" s="24"/>
      <c r="S254" s="24"/>
      <c r="T254" s="24"/>
      <c r="U254" s="24"/>
      <c r="V254" s="24"/>
      <c r="W254" s="24"/>
      <c r="X254" s="24"/>
      <c r="Y254" s="24"/>
      <c r="Z254" s="24"/>
    </row>
    <row r="255" spans="1:26" ht="15.75" customHeight="1">
      <c r="A255" s="24"/>
      <c r="B255" s="24"/>
      <c r="C255" s="24"/>
      <c r="D255" s="24"/>
      <c r="E255" s="24"/>
      <c r="F255" s="24"/>
      <c r="G255" s="24"/>
      <c r="H255" s="24"/>
      <c r="I255" s="24"/>
      <c r="J255" s="24"/>
      <c r="K255" s="24"/>
      <c r="L255" s="24"/>
      <c r="M255" s="24"/>
      <c r="N255" s="103"/>
      <c r="O255" s="103"/>
      <c r="P255" s="24"/>
      <c r="Q255" s="24"/>
      <c r="R255" s="24"/>
      <c r="S255" s="24"/>
      <c r="T255" s="24"/>
      <c r="U255" s="24"/>
      <c r="V255" s="24"/>
      <c r="W255" s="24"/>
      <c r="X255" s="24"/>
      <c r="Y255" s="24"/>
      <c r="Z255" s="24"/>
    </row>
    <row r="256" spans="1:26" ht="15.75" customHeight="1">
      <c r="A256" s="24"/>
      <c r="B256" s="24"/>
      <c r="C256" s="24"/>
      <c r="D256" s="24"/>
      <c r="E256" s="24"/>
      <c r="F256" s="24"/>
      <c r="G256" s="24"/>
      <c r="H256" s="24"/>
      <c r="I256" s="24"/>
      <c r="J256" s="24"/>
      <c r="K256" s="24"/>
      <c r="L256" s="24"/>
      <c r="M256" s="24"/>
      <c r="N256" s="103"/>
      <c r="O256" s="103"/>
      <c r="P256" s="24"/>
      <c r="Q256" s="24"/>
      <c r="R256" s="24"/>
      <c r="S256" s="24"/>
      <c r="T256" s="24"/>
      <c r="U256" s="24"/>
      <c r="V256" s="24"/>
      <c r="W256" s="24"/>
      <c r="X256" s="24"/>
      <c r="Y256" s="24"/>
      <c r="Z256" s="24"/>
    </row>
    <row r="257" spans="1:26" ht="15.75" customHeight="1">
      <c r="A257" s="24"/>
      <c r="B257" s="24"/>
      <c r="C257" s="24"/>
      <c r="D257" s="24"/>
      <c r="E257" s="24"/>
      <c r="F257" s="24"/>
      <c r="G257" s="24"/>
      <c r="H257" s="24"/>
      <c r="I257" s="24"/>
      <c r="J257" s="24"/>
      <c r="K257" s="24"/>
      <c r="L257" s="24"/>
      <c r="M257" s="24"/>
      <c r="N257" s="103"/>
      <c r="O257" s="103"/>
      <c r="P257" s="24"/>
      <c r="Q257" s="24"/>
      <c r="R257" s="24"/>
      <c r="S257" s="24"/>
      <c r="T257" s="24"/>
      <c r="U257" s="24"/>
      <c r="V257" s="24"/>
      <c r="W257" s="24"/>
      <c r="X257" s="24"/>
      <c r="Y257" s="24"/>
      <c r="Z257" s="24"/>
    </row>
    <row r="258" spans="1:26" ht="15.75" customHeight="1">
      <c r="A258" s="24"/>
      <c r="B258" s="24"/>
      <c r="C258" s="24"/>
      <c r="D258" s="24"/>
      <c r="E258" s="24"/>
      <c r="F258" s="24"/>
      <c r="G258" s="24"/>
      <c r="H258" s="24"/>
      <c r="I258" s="24"/>
      <c r="J258" s="24"/>
      <c r="K258" s="24"/>
      <c r="L258" s="24"/>
      <c r="M258" s="24"/>
      <c r="N258" s="103"/>
      <c r="O258" s="103"/>
      <c r="P258" s="24"/>
      <c r="Q258" s="24"/>
      <c r="R258" s="24"/>
      <c r="S258" s="24"/>
      <c r="T258" s="24"/>
      <c r="U258" s="24"/>
      <c r="V258" s="24"/>
      <c r="W258" s="24"/>
      <c r="X258" s="24"/>
      <c r="Y258" s="24"/>
      <c r="Z258" s="24"/>
    </row>
    <row r="259" spans="1:26" ht="15.75" customHeight="1">
      <c r="A259" s="24"/>
      <c r="B259" s="24"/>
      <c r="C259" s="24"/>
      <c r="D259" s="24"/>
      <c r="E259" s="24"/>
      <c r="F259" s="24"/>
      <c r="G259" s="24"/>
      <c r="H259" s="24"/>
      <c r="I259" s="24"/>
      <c r="J259" s="24"/>
      <c r="K259" s="24"/>
      <c r="L259" s="24"/>
      <c r="M259" s="24"/>
      <c r="N259" s="103"/>
      <c r="O259" s="103"/>
      <c r="P259" s="24"/>
      <c r="Q259" s="24"/>
      <c r="R259" s="24"/>
      <c r="S259" s="24"/>
      <c r="T259" s="24"/>
      <c r="U259" s="24"/>
      <c r="V259" s="24"/>
      <c r="W259" s="24"/>
      <c r="X259" s="24"/>
      <c r="Y259" s="24"/>
      <c r="Z259" s="24"/>
    </row>
    <row r="260" spans="1:26" ht="15.75" customHeight="1">
      <c r="A260" s="24"/>
      <c r="B260" s="24"/>
      <c r="C260" s="24"/>
      <c r="D260" s="24"/>
      <c r="E260" s="24"/>
      <c r="F260" s="24"/>
      <c r="G260" s="24"/>
      <c r="H260" s="24"/>
      <c r="I260" s="24"/>
      <c r="J260" s="24"/>
      <c r="K260" s="24"/>
      <c r="L260" s="24"/>
      <c r="M260" s="24"/>
      <c r="N260" s="103"/>
      <c r="O260" s="103"/>
      <c r="P260" s="24"/>
      <c r="Q260" s="24"/>
      <c r="R260" s="24"/>
      <c r="S260" s="24"/>
      <c r="T260" s="24"/>
      <c r="U260" s="24"/>
      <c r="V260" s="24"/>
      <c r="W260" s="24"/>
      <c r="X260" s="24"/>
      <c r="Y260" s="24"/>
      <c r="Z260" s="24"/>
    </row>
    <row r="261" spans="1:26" ht="15.75" customHeight="1">
      <c r="A261" s="24"/>
      <c r="B261" s="24"/>
      <c r="C261" s="24"/>
      <c r="D261" s="24"/>
      <c r="E261" s="24"/>
      <c r="F261" s="24"/>
      <c r="G261" s="24"/>
      <c r="H261" s="24"/>
      <c r="I261" s="24"/>
      <c r="J261" s="24"/>
      <c r="K261" s="24"/>
      <c r="L261" s="24"/>
      <c r="M261" s="24"/>
      <c r="N261" s="103"/>
      <c r="O261" s="103"/>
      <c r="P261" s="24"/>
      <c r="Q261" s="24"/>
      <c r="R261" s="24"/>
      <c r="S261" s="24"/>
      <c r="T261" s="24"/>
      <c r="U261" s="24"/>
      <c r="V261" s="24"/>
      <c r="W261" s="24"/>
      <c r="X261" s="24"/>
      <c r="Y261" s="24"/>
      <c r="Z261" s="24"/>
    </row>
    <row r="262" spans="1:26" ht="15.75" customHeight="1">
      <c r="A262" s="24"/>
      <c r="B262" s="24"/>
      <c r="C262" s="24"/>
      <c r="D262" s="24"/>
      <c r="E262" s="24"/>
      <c r="F262" s="24"/>
      <c r="G262" s="24"/>
      <c r="H262" s="24"/>
      <c r="I262" s="24"/>
      <c r="J262" s="24"/>
      <c r="K262" s="24"/>
      <c r="L262" s="24"/>
      <c r="M262" s="24"/>
      <c r="N262" s="103"/>
      <c r="O262" s="103"/>
      <c r="P262" s="24"/>
      <c r="Q262" s="24"/>
      <c r="R262" s="24"/>
      <c r="S262" s="24"/>
      <c r="T262" s="24"/>
      <c r="U262" s="24"/>
      <c r="V262" s="24"/>
      <c r="W262" s="24"/>
      <c r="X262" s="24"/>
      <c r="Y262" s="24"/>
      <c r="Z262" s="24"/>
    </row>
    <row r="263" spans="1:26" ht="15.75" customHeight="1">
      <c r="A263" s="24"/>
      <c r="B263" s="24"/>
      <c r="C263" s="24"/>
      <c r="D263" s="24"/>
      <c r="E263" s="24"/>
      <c r="F263" s="24"/>
      <c r="G263" s="24"/>
      <c r="H263" s="24"/>
      <c r="I263" s="24"/>
      <c r="J263" s="24"/>
      <c r="K263" s="24"/>
      <c r="L263" s="24"/>
      <c r="M263" s="24"/>
      <c r="N263" s="103"/>
      <c r="O263" s="103"/>
      <c r="P263" s="24"/>
      <c r="Q263" s="24"/>
      <c r="R263" s="24"/>
      <c r="S263" s="24"/>
      <c r="T263" s="24"/>
      <c r="U263" s="24"/>
      <c r="V263" s="24"/>
      <c r="W263" s="24"/>
      <c r="X263" s="24"/>
      <c r="Y263" s="24"/>
      <c r="Z263" s="24"/>
    </row>
    <row r="264" spans="1:26" ht="15.75" customHeight="1">
      <c r="A264" s="24"/>
      <c r="B264" s="24"/>
      <c r="C264" s="24"/>
      <c r="D264" s="24"/>
      <c r="E264" s="24"/>
      <c r="F264" s="24"/>
      <c r="G264" s="24"/>
      <c r="H264" s="24"/>
      <c r="I264" s="24"/>
      <c r="J264" s="24"/>
      <c r="K264" s="24"/>
      <c r="L264" s="24"/>
      <c r="M264" s="24"/>
      <c r="N264" s="103"/>
      <c r="O264" s="103"/>
      <c r="P264" s="24"/>
      <c r="Q264" s="24"/>
      <c r="R264" s="24"/>
      <c r="S264" s="24"/>
      <c r="T264" s="24"/>
      <c r="U264" s="24"/>
      <c r="V264" s="24"/>
      <c r="W264" s="24"/>
      <c r="X264" s="24"/>
      <c r="Y264" s="24"/>
      <c r="Z264" s="24"/>
    </row>
    <row r="265" spans="1:26" ht="15.75" customHeight="1">
      <c r="A265" s="24"/>
      <c r="B265" s="24"/>
      <c r="C265" s="24"/>
      <c r="D265" s="24"/>
      <c r="E265" s="24"/>
      <c r="F265" s="24"/>
      <c r="G265" s="24"/>
      <c r="H265" s="24"/>
      <c r="I265" s="24"/>
      <c r="J265" s="24"/>
      <c r="K265" s="24"/>
      <c r="L265" s="24"/>
      <c r="M265" s="24"/>
      <c r="N265" s="103"/>
      <c r="O265" s="103"/>
      <c r="P265" s="24"/>
      <c r="Q265" s="24"/>
      <c r="R265" s="24"/>
      <c r="S265" s="24"/>
      <c r="T265" s="24"/>
      <c r="U265" s="24"/>
      <c r="V265" s="24"/>
      <c r="W265" s="24"/>
      <c r="X265" s="24"/>
      <c r="Y265" s="24"/>
      <c r="Z265" s="24"/>
    </row>
    <row r="266" spans="1:26" ht="15.75" customHeight="1">
      <c r="A266" s="24"/>
      <c r="B266" s="24"/>
      <c r="C266" s="24"/>
      <c r="D266" s="24"/>
      <c r="E266" s="24"/>
      <c r="F266" s="24"/>
      <c r="G266" s="24"/>
      <c r="H266" s="24"/>
      <c r="I266" s="24"/>
      <c r="J266" s="24"/>
      <c r="K266" s="24"/>
      <c r="L266" s="24"/>
      <c r="M266" s="24"/>
      <c r="N266" s="103"/>
      <c r="O266" s="103"/>
      <c r="P266" s="24"/>
      <c r="Q266" s="24"/>
      <c r="R266" s="24"/>
      <c r="S266" s="24"/>
      <c r="T266" s="24"/>
      <c r="U266" s="24"/>
      <c r="V266" s="24"/>
      <c r="W266" s="24"/>
      <c r="X266" s="24"/>
      <c r="Y266" s="24"/>
      <c r="Z266" s="24"/>
    </row>
    <row r="267" spans="1:26" ht="15.75" customHeight="1">
      <c r="A267" s="24"/>
      <c r="B267" s="24"/>
      <c r="C267" s="24"/>
      <c r="D267" s="24"/>
      <c r="E267" s="24"/>
      <c r="F267" s="24"/>
      <c r="G267" s="24"/>
      <c r="H267" s="24"/>
      <c r="I267" s="24"/>
      <c r="J267" s="24"/>
      <c r="K267" s="24"/>
      <c r="L267" s="24"/>
      <c r="M267" s="24"/>
      <c r="N267" s="103"/>
      <c r="O267" s="103"/>
      <c r="P267" s="24"/>
      <c r="Q267" s="24"/>
      <c r="R267" s="24"/>
      <c r="S267" s="24"/>
      <c r="T267" s="24"/>
      <c r="U267" s="24"/>
      <c r="V267" s="24"/>
      <c r="W267" s="24"/>
      <c r="X267" s="24"/>
      <c r="Y267" s="24"/>
      <c r="Z267" s="24"/>
    </row>
    <row r="268" spans="1:26" ht="15.75" customHeight="1">
      <c r="A268" s="24"/>
      <c r="B268" s="24"/>
      <c r="C268" s="24"/>
      <c r="D268" s="24"/>
      <c r="E268" s="24"/>
      <c r="F268" s="24"/>
      <c r="G268" s="24"/>
      <c r="H268" s="24"/>
      <c r="I268" s="24"/>
      <c r="J268" s="24"/>
      <c r="K268" s="24"/>
      <c r="L268" s="24"/>
      <c r="M268" s="24"/>
      <c r="N268" s="103"/>
      <c r="O268" s="103"/>
      <c r="P268" s="24"/>
      <c r="Q268" s="24"/>
      <c r="R268" s="24"/>
      <c r="S268" s="24"/>
      <c r="T268" s="24"/>
      <c r="U268" s="24"/>
      <c r="V268" s="24"/>
      <c r="W268" s="24"/>
      <c r="X268" s="24"/>
      <c r="Y268" s="24"/>
      <c r="Z268" s="24"/>
    </row>
    <row r="269" spans="1:26" ht="15.75" customHeight="1">
      <c r="A269" s="24"/>
      <c r="B269" s="24"/>
      <c r="C269" s="24"/>
      <c r="D269" s="24"/>
      <c r="E269" s="24"/>
      <c r="F269" s="24"/>
      <c r="G269" s="24"/>
      <c r="H269" s="24"/>
      <c r="I269" s="24"/>
      <c r="J269" s="24"/>
      <c r="K269" s="24"/>
      <c r="L269" s="24"/>
      <c r="M269" s="24"/>
      <c r="N269" s="103"/>
      <c r="O269" s="103"/>
      <c r="P269" s="24"/>
      <c r="Q269" s="24"/>
      <c r="R269" s="24"/>
      <c r="S269" s="24"/>
      <c r="T269" s="24"/>
      <c r="U269" s="24"/>
      <c r="V269" s="24"/>
      <c r="W269" s="24"/>
      <c r="X269" s="24"/>
      <c r="Y269" s="24"/>
      <c r="Z269" s="24"/>
    </row>
    <row r="270" spans="1:26" ht="15.75" customHeight="1">
      <c r="A270" s="24"/>
      <c r="B270" s="24"/>
      <c r="C270" s="24"/>
      <c r="D270" s="24"/>
      <c r="E270" s="24"/>
      <c r="F270" s="24"/>
      <c r="G270" s="24"/>
      <c r="H270" s="24"/>
      <c r="I270" s="24"/>
      <c r="J270" s="24"/>
      <c r="K270" s="24"/>
      <c r="L270" s="24"/>
      <c r="M270" s="24"/>
      <c r="N270" s="103"/>
      <c r="O270" s="103"/>
      <c r="P270" s="24"/>
      <c r="Q270" s="24"/>
      <c r="R270" s="24"/>
      <c r="S270" s="24"/>
      <c r="T270" s="24"/>
      <c r="U270" s="24"/>
      <c r="V270" s="24"/>
      <c r="W270" s="24"/>
      <c r="X270" s="24"/>
      <c r="Y270" s="24"/>
      <c r="Z270" s="24"/>
    </row>
    <row r="271" spans="1:26" ht="15.75" customHeight="1">
      <c r="A271" s="24"/>
      <c r="B271" s="24"/>
      <c r="C271" s="24"/>
      <c r="D271" s="24"/>
      <c r="E271" s="24"/>
      <c r="F271" s="24"/>
      <c r="G271" s="24"/>
      <c r="H271" s="24"/>
      <c r="I271" s="24"/>
      <c r="J271" s="24"/>
      <c r="K271" s="24"/>
      <c r="L271" s="24"/>
      <c r="M271" s="24"/>
      <c r="N271" s="103"/>
      <c r="O271" s="103"/>
      <c r="P271" s="24"/>
      <c r="Q271" s="24"/>
      <c r="R271" s="24"/>
      <c r="S271" s="24"/>
      <c r="T271" s="24"/>
      <c r="U271" s="24"/>
      <c r="V271" s="24"/>
      <c r="W271" s="24"/>
      <c r="X271" s="24"/>
      <c r="Y271" s="24"/>
      <c r="Z271" s="24"/>
    </row>
    <row r="272" spans="1:26" ht="15.75" customHeight="1">
      <c r="A272" s="24"/>
      <c r="B272" s="24"/>
      <c r="C272" s="24"/>
      <c r="D272" s="24"/>
      <c r="E272" s="24"/>
      <c r="F272" s="24"/>
      <c r="G272" s="24"/>
      <c r="H272" s="24"/>
      <c r="I272" s="24"/>
      <c r="J272" s="24"/>
      <c r="K272" s="24"/>
      <c r="L272" s="24"/>
      <c r="M272" s="24"/>
      <c r="N272" s="103"/>
      <c r="O272" s="103"/>
      <c r="P272" s="24"/>
      <c r="Q272" s="24"/>
      <c r="R272" s="24"/>
      <c r="S272" s="24"/>
      <c r="T272" s="24"/>
      <c r="U272" s="24"/>
      <c r="V272" s="24"/>
      <c r="W272" s="24"/>
      <c r="X272" s="24"/>
      <c r="Y272" s="24"/>
      <c r="Z272" s="24"/>
    </row>
    <row r="273" spans="1:26" ht="15.75" customHeight="1">
      <c r="A273" s="24"/>
      <c r="B273" s="24"/>
      <c r="C273" s="24"/>
      <c r="D273" s="24"/>
      <c r="E273" s="24"/>
      <c r="F273" s="24"/>
      <c r="G273" s="24"/>
      <c r="H273" s="24"/>
      <c r="I273" s="24"/>
      <c r="J273" s="24"/>
      <c r="K273" s="24"/>
      <c r="L273" s="24"/>
      <c r="M273" s="24"/>
      <c r="N273" s="103"/>
      <c r="O273" s="103"/>
      <c r="P273" s="24"/>
      <c r="Q273" s="24"/>
      <c r="R273" s="24"/>
      <c r="S273" s="24"/>
      <c r="T273" s="24"/>
      <c r="U273" s="24"/>
      <c r="V273" s="24"/>
      <c r="W273" s="24"/>
      <c r="X273" s="24"/>
      <c r="Y273" s="24"/>
      <c r="Z273" s="24"/>
    </row>
    <row r="274" spans="1:26" ht="15.75" customHeight="1">
      <c r="A274" s="24"/>
      <c r="B274" s="24"/>
      <c r="C274" s="24"/>
      <c r="D274" s="24"/>
      <c r="E274" s="24"/>
      <c r="F274" s="24"/>
      <c r="G274" s="24"/>
      <c r="H274" s="24"/>
      <c r="I274" s="24"/>
      <c r="J274" s="24"/>
      <c r="K274" s="24"/>
      <c r="L274" s="24"/>
      <c r="M274" s="24"/>
      <c r="N274" s="103"/>
      <c r="O274" s="103"/>
      <c r="P274" s="24"/>
      <c r="Q274" s="24"/>
      <c r="R274" s="24"/>
      <c r="S274" s="24"/>
      <c r="T274" s="24"/>
      <c r="U274" s="24"/>
      <c r="V274" s="24"/>
      <c r="W274" s="24"/>
      <c r="X274" s="24"/>
      <c r="Y274" s="24"/>
      <c r="Z274" s="24"/>
    </row>
    <row r="275" spans="1:26" ht="15.75" customHeight="1">
      <c r="A275" s="24"/>
      <c r="B275" s="24"/>
      <c r="C275" s="24"/>
      <c r="D275" s="24"/>
      <c r="E275" s="24"/>
      <c r="F275" s="24"/>
      <c r="G275" s="24"/>
      <c r="H275" s="24"/>
      <c r="I275" s="24"/>
      <c r="J275" s="24"/>
      <c r="K275" s="24"/>
      <c r="L275" s="24"/>
      <c r="M275" s="24"/>
      <c r="N275" s="103"/>
      <c r="O275" s="103"/>
      <c r="P275" s="24"/>
      <c r="Q275" s="24"/>
      <c r="R275" s="24"/>
      <c r="S275" s="24"/>
      <c r="T275" s="24"/>
      <c r="U275" s="24"/>
      <c r="V275" s="24"/>
      <c r="W275" s="24"/>
      <c r="X275" s="24"/>
      <c r="Y275" s="24"/>
      <c r="Z275" s="24"/>
    </row>
    <row r="276" spans="1:26" ht="15.75" customHeight="1">
      <c r="A276" s="24"/>
      <c r="B276" s="24"/>
      <c r="C276" s="24"/>
      <c r="D276" s="24"/>
      <c r="E276" s="24"/>
      <c r="F276" s="24"/>
      <c r="G276" s="24"/>
      <c r="H276" s="24"/>
      <c r="I276" s="24"/>
      <c r="J276" s="24"/>
      <c r="K276" s="24"/>
      <c r="L276" s="24"/>
      <c r="M276" s="24"/>
      <c r="N276" s="103"/>
      <c r="O276" s="103"/>
      <c r="P276" s="24"/>
      <c r="Q276" s="24"/>
      <c r="R276" s="24"/>
      <c r="S276" s="24"/>
      <c r="T276" s="24"/>
      <c r="U276" s="24"/>
      <c r="V276" s="24"/>
      <c r="W276" s="24"/>
      <c r="X276" s="24"/>
      <c r="Y276" s="24"/>
      <c r="Z276" s="24"/>
    </row>
    <row r="277" spans="1:26" ht="15.75" customHeight="1">
      <c r="A277" s="24"/>
      <c r="B277" s="24"/>
      <c r="C277" s="24"/>
      <c r="D277" s="24"/>
      <c r="E277" s="24"/>
      <c r="F277" s="24"/>
      <c r="G277" s="24"/>
      <c r="H277" s="24"/>
      <c r="I277" s="24"/>
      <c r="J277" s="24"/>
      <c r="K277" s="24"/>
      <c r="L277" s="24"/>
      <c r="M277" s="24"/>
      <c r="N277" s="103"/>
      <c r="O277" s="103"/>
      <c r="P277" s="24"/>
      <c r="Q277" s="24"/>
      <c r="R277" s="24"/>
      <c r="S277" s="24"/>
      <c r="T277" s="24"/>
      <c r="U277" s="24"/>
      <c r="V277" s="24"/>
      <c r="W277" s="24"/>
      <c r="X277" s="24"/>
      <c r="Y277" s="24"/>
      <c r="Z277" s="24"/>
    </row>
    <row r="278" spans="1:26" ht="15.75" customHeight="1">
      <c r="A278" s="24"/>
      <c r="B278" s="24"/>
      <c r="C278" s="24"/>
      <c r="D278" s="24"/>
      <c r="E278" s="24"/>
      <c r="F278" s="24"/>
      <c r="G278" s="24"/>
      <c r="H278" s="24"/>
      <c r="I278" s="24"/>
      <c r="J278" s="24"/>
      <c r="K278" s="24"/>
      <c r="L278" s="24"/>
      <c r="M278" s="24"/>
      <c r="N278" s="103"/>
      <c r="O278" s="103"/>
      <c r="P278" s="24"/>
      <c r="Q278" s="24"/>
      <c r="R278" s="24"/>
      <c r="S278" s="24"/>
      <c r="T278" s="24"/>
      <c r="U278" s="24"/>
      <c r="V278" s="24"/>
      <c r="W278" s="24"/>
      <c r="X278" s="24"/>
      <c r="Y278" s="24"/>
      <c r="Z278" s="24"/>
    </row>
    <row r="279" spans="1:26" ht="15.75" customHeight="1">
      <c r="A279" s="24"/>
      <c r="B279" s="24"/>
      <c r="C279" s="24"/>
      <c r="D279" s="24"/>
      <c r="E279" s="24"/>
      <c r="F279" s="24"/>
      <c r="G279" s="24"/>
      <c r="H279" s="24"/>
      <c r="I279" s="24"/>
      <c r="J279" s="24"/>
      <c r="K279" s="24"/>
      <c r="L279" s="24"/>
      <c r="M279" s="24"/>
      <c r="N279" s="103"/>
      <c r="O279" s="103"/>
      <c r="P279" s="24"/>
      <c r="Q279" s="24"/>
      <c r="R279" s="24"/>
      <c r="S279" s="24"/>
      <c r="T279" s="24"/>
      <c r="U279" s="24"/>
      <c r="V279" s="24"/>
      <c r="W279" s="24"/>
      <c r="X279" s="24"/>
      <c r="Y279" s="24"/>
      <c r="Z279" s="24"/>
    </row>
    <row r="280" spans="1:26" ht="15.75" customHeight="1">
      <c r="A280" s="24"/>
      <c r="B280" s="24"/>
      <c r="C280" s="24"/>
      <c r="D280" s="24"/>
      <c r="E280" s="24"/>
      <c r="F280" s="24"/>
      <c r="G280" s="24"/>
      <c r="H280" s="24"/>
      <c r="I280" s="24"/>
      <c r="J280" s="24"/>
      <c r="K280" s="24"/>
      <c r="L280" s="24"/>
      <c r="M280" s="24"/>
      <c r="N280" s="103"/>
      <c r="O280" s="103"/>
      <c r="P280" s="24"/>
      <c r="Q280" s="24"/>
      <c r="R280" s="24"/>
      <c r="S280" s="24"/>
      <c r="T280" s="24"/>
      <c r="U280" s="24"/>
      <c r="V280" s="24"/>
      <c r="W280" s="24"/>
      <c r="X280" s="24"/>
      <c r="Y280" s="24"/>
      <c r="Z280" s="24"/>
    </row>
    <row r="281" spans="1:26" ht="15.75" customHeight="1">
      <c r="A281" s="24"/>
      <c r="B281" s="24"/>
      <c r="C281" s="24"/>
      <c r="D281" s="24"/>
      <c r="E281" s="24"/>
      <c r="F281" s="24"/>
      <c r="G281" s="24"/>
      <c r="H281" s="24"/>
      <c r="I281" s="24"/>
      <c r="J281" s="24"/>
      <c r="K281" s="24"/>
      <c r="L281" s="24"/>
      <c r="M281" s="24"/>
      <c r="N281" s="103"/>
      <c r="O281" s="103"/>
      <c r="P281" s="24"/>
      <c r="Q281" s="24"/>
      <c r="R281" s="24"/>
      <c r="S281" s="24"/>
      <c r="T281" s="24"/>
      <c r="U281" s="24"/>
      <c r="V281" s="24"/>
      <c r="W281" s="24"/>
      <c r="X281" s="24"/>
      <c r="Y281" s="24"/>
      <c r="Z281" s="24"/>
    </row>
    <row r="282" spans="1:26" ht="15.75" customHeight="1">
      <c r="A282" s="24"/>
      <c r="B282" s="24"/>
      <c r="C282" s="24"/>
      <c r="D282" s="24"/>
      <c r="E282" s="24"/>
      <c r="F282" s="24"/>
      <c r="G282" s="24"/>
      <c r="H282" s="24"/>
      <c r="I282" s="24"/>
      <c r="J282" s="24"/>
      <c r="K282" s="24"/>
      <c r="L282" s="24"/>
      <c r="M282" s="24"/>
      <c r="N282" s="103"/>
      <c r="O282" s="103"/>
      <c r="P282" s="24"/>
      <c r="Q282" s="24"/>
      <c r="R282" s="24"/>
      <c r="S282" s="24"/>
      <c r="T282" s="24"/>
      <c r="U282" s="24"/>
      <c r="V282" s="24"/>
      <c r="W282" s="24"/>
      <c r="X282" s="24"/>
      <c r="Y282" s="24"/>
      <c r="Z282" s="24"/>
    </row>
    <row r="283" spans="1:26" ht="15.75" customHeight="1">
      <c r="A283" s="24"/>
      <c r="B283" s="24"/>
      <c r="C283" s="24"/>
      <c r="D283" s="24"/>
      <c r="E283" s="24"/>
      <c r="F283" s="24"/>
      <c r="G283" s="24"/>
      <c r="H283" s="24"/>
      <c r="I283" s="24"/>
      <c r="J283" s="24"/>
      <c r="K283" s="24"/>
      <c r="L283" s="24"/>
      <c r="M283" s="24"/>
      <c r="N283" s="103"/>
      <c r="O283" s="103"/>
      <c r="P283" s="24"/>
      <c r="Q283" s="24"/>
      <c r="R283" s="24"/>
      <c r="S283" s="24"/>
      <c r="T283" s="24"/>
      <c r="U283" s="24"/>
      <c r="V283" s="24"/>
      <c r="W283" s="24"/>
      <c r="X283" s="24"/>
      <c r="Y283" s="24"/>
      <c r="Z283" s="24"/>
    </row>
    <row r="284" spans="1:26" ht="15.75" customHeight="1">
      <c r="A284" s="24"/>
      <c r="B284" s="24"/>
      <c r="C284" s="24"/>
      <c r="D284" s="24"/>
      <c r="E284" s="24"/>
      <c r="F284" s="24"/>
      <c r="G284" s="24"/>
      <c r="H284" s="24"/>
      <c r="I284" s="24"/>
      <c r="J284" s="24"/>
      <c r="K284" s="24"/>
      <c r="L284" s="24"/>
      <c r="M284" s="24"/>
      <c r="N284" s="103"/>
      <c r="O284" s="103"/>
      <c r="P284" s="24"/>
      <c r="Q284" s="24"/>
      <c r="R284" s="24"/>
      <c r="S284" s="24"/>
      <c r="T284" s="24"/>
      <c r="U284" s="24"/>
      <c r="V284" s="24"/>
      <c r="W284" s="24"/>
      <c r="X284" s="24"/>
      <c r="Y284" s="24"/>
      <c r="Z284" s="24"/>
    </row>
    <row r="285" spans="1:26" ht="15.75" customHeight="1">
      <c r="A285" s="24"/>
      <c r="B285" s="24"/>
      <c r="C285" s="24"/>
      <c r="D285" s="24"/>
      <c r="E285" s="24"/>
      <c r="F285" s="24"/>
      <c r="G285" s="24"/>
      <c r="H285" s="24"/>
      <c r="I285" s="24"/>
      <c r="J285" s="24"/>
      <c r="K285" s="24"/>
      <c r="L285" s="24"/>
      <c r="M285" s="24"/>
      <c r="N285" s="103"/>
      <c r="O285" s="103"/>
      <c r="P285" s="24"/>
      <c r="Q285" s="24"/>
      <c r="R285" s="24"/>
      <c r="S285" s="24"/>
      <c r="T285" s="24"/>
      <c r="U285" s="24"/>
      <c r="V285" s="24"/>
      <c r="W285" s="24"/>
      <c r="X285" s="24"/>
      <c r="Y285" s="24"/>
      <c r="Z285" s="24"/>
    </row>
    <row r="286" spans="1:26" ht="15.75" customHeight="1">
      <c r="A286" s="24"/>
      <c r="B286" s="24"/>
      <c r="C286" s="24"/>
      <c r="D286" s="24"/>
      <c r="E286" s="24"/>
      <c r="F286" s="24"/>
      <c r="G286" s="24"/>
      <c r="H286" s="24"/>
      <c r="I286" s="24"/>
      <c r="J286" s="24"/>
      <c r="K286" s="24"/>
      <c r="L286" s="24"/>
      <c r="M286" s="24"/>
      <c r="N286" s="103"/>
      <c r="O286" s="103"/>
      <c r="P286" s="24"/>
      <c r="Q286" s="24"/>
      <c r="R286" s="24"/>
      <c r="S286" s="24"/>
      <c r="T286" s="24"/>
      <c r="U286" s="24"/>
      <c r="V286" s="24"/>
      <c r="W286" s="24"/>
      <c r="X286" s="24"/>
      <c r="Y286" s="24"/>
      <c r="Z286" s="24"/>
    </row>
    <row r="287" spans="1:26" ht="15.75" customHeight="1">
      <c r="A287" s="24"/>
      <c r="B287" s="24"/>
      <c r="C287" s="24"/>
      <c r="D287" s="24"/>
      <c r="E287" s="24"/>
      <c r="F287" s="24"/>
      <c r="G287" s="24"/>
      <c r="H287" s="24"/>
      <c r="I287" s="24"/>
      <c r="J287" s="24"/>
      <c r="K287" s="24"/>
      <c r="L287" s="24"/>
      <c r="M287" s="24"/>
      <c r="N287" s="103"/>
      <c r="O287" s="103"/>
      <c r="P287" s="24"/>
      <c r="Q287" s="24"/>
      <c r="R287" s="24"/>
      <c r="S287" s="24"/>
      <c r="T287" s="24"/>
      <c r="U287" s="24"/>
      <c r="V287" s="24"/>
      <c r="W287" s="24"/>
      <c r="X287" s="24"/>
      <c r="Y287" s="24"/>
      <c r="Z287" s="24"/>
    </row>
    <row r="288" spans="1:26" ht="15.75" customHeight="1">
      <c r="A288" s="24"/>
      <c r="B288" s="24"/>
      <c r="C288" s="24"/>
      <c r="D288" s="24"/>
      <c r="E288" s="24"/>
      <c r="F288" s="24"/>
      <c r="G288" s="24"/>
      <c r="H288" s="24"/>
      <c r="I288" s="24"/>
      <c r="J288" s="24"/>
      <c r="K288" s="24"/>
      <c r="L288" s="24"/>
      <c r="M288" s="24"/>
      <c r="N288" s="103"/>
      <c r="O288" s="103"/>
      <c r="P288" s="24"/>
      <c r="Q288" s="24"/>
      <c r="R288" s="24"/>
      <c r="S288" s="24"/>
      <c r="T288" s="24"/>
      <c r="U288" s="24"/>
      <c r="V288" s="24"/>
      <c r="W288" s="24"/>
      <c r="X288" s="24"/>
      <c r="Y288" s="24"/>
      <c r="Z288" s="24"/>
    </row>
    <row r="289" spans="1:26" ht="15.75" customHeight="1">
      <c r="A289" s="24"/>
      <c r="B289" s="24"/>
      <c r="C289" s="24"/>
      <c r="D289" s="24"/>
      <c r="E289" s="24"/>
      <c r="F289" s="24"/>
      <c r="G289" s="24"/>
      <c r="H289" s="24"/>
      <c r="I289" s="24"/>
      <c r="J289" s="24"/>
      <c r="K289" s="24"/>
      <c r="L289" s="24"/>
      <c r="M289" s="24"/>
      <c r="N289" s="103"/>
      <c r="O289" s="103"/>
      <c r="P289" s="24"/>
      <c r="Q289" s="24"/>
      <c r="R289" s="24"/>
      <c r="S289" s="24"/>
      <c r="T289" s="24"/>
      <c r="U289" s="24"/>
      <c r="V289" s="24"/>
      <c r="W289" s="24"/>
      <c r="X289" s="24"/>
      <c r="Y289" s="24"/>
      <c r="Z289" s="24"/>
    </row>
    <row r="290" spans="1:26" ht="15.75" customHeight="1">
      <c r="A290" s="24"/>
      <c r="B290" s="24"/>
      <c r="C290" s="24"/>
      <c r="D290" s="24"/>
      <c r="E290" s="24"/>
      <c r="F290" s="24"/>
      <c r="G290" s="24"/>
      <c r="H290" s="24"/>
      <c r="I290" s="24"/>
      <c r="J290" s="24"/>
      <c r="K290" s="24"/>
      <c r="L290" s="24"/>
      <c r="M290" s="24"/>
      <c r="N290" s="103"/>
      <c r="O290" s="103"/>
      <c r="P290" s="24"/>
      <c r="Q290" s="24"/>
      <c r="R290" s="24"/>
      <c r="S290" s="24"/>
      <c r="T290" s="24"/>
      <c r="U290" s="24"/>
      <c r="V290" s="24"/>
      <c r="W290" s="24"/>
      <c r="X290" s="24"/>
      <c r="Y290" s="24"/>
      <c r="Z290" s="24"/>
    </row>
    <row r="291" spans="1:26" ht="15.75" customHeight="1">
      <c r="A291" s="24"/>
      <c r="B291" s="24"/>
      <c r="C291" s="24"/>
      <c r="D291" s="24"/>
      <c r="E291" s="24"/>
      <c r="F291" s="24"/>
      <c r="G291" s="24"/>
      <c r="H291" s="24"/>
      <c r="I291" s="24"/>
      <c r="J291" s="24"/>
      <c r="K291" s="24"/>
      <c r="L291" s="24"/>
      <c r="M291" s="24"/>
      <c r="N291" s="103"/>
      <c r="O291" s="103"/>
      <c r="P291" s="24"/>
      <c r="Q291" s="24"/>
      <c r="R291" s="24"/>
      <c r="S291" s="24"/>
      <c r="T291" s="24"/>
      <c r="U291" s="24"/>
      <c r="V291" s="24"/>
      <c r="W291" s="24"/>
      <c r="X291" s="24"/>
      <c r="Y291" s="24"/>
      <c r="Z291" s="24"/>
    </row>
    <row r="292" spans="1:26" ht="15.75" customHeight="1">
      <c r="A292" s="24"/>
      <c r="B292" s="24"/>
      <c r="C292" s="24"/>
      <c r="D292" s="24"/>
      <c r="E292" s="24"/>
      <c r="F292" s="24"/>
      <c r="G292" s="24"/>
      <c r="H292" s="24"/>
      <c r="I292" s="24"/>
      <c r="J292" s="24"/>
      <c r="K292" s="24"/>
      <c r="L292" s="24"/>
      <c r="M292" s="24"/>
      <c r="N292" s="103"/>
      <c r="O292" s="103"/>
      <c r="P292" s="24"/>
      <c r="Q292" s="24"/>
      <c r="R292" s="24"/>
      <c r="S292" s="24"/>
      <c r="T292" s="24"/>
      <c r="U292" s="24"/>
      <c r="V292" s="24"/>
      <c r="W292" s="24"/>
      <c r="X292" s="24"/>
      <c r="Y292" s="24"/>
      <c r="Z292" s="24"/>
    </row>
    <row r="293" spans="1:26" ht="15.75" customHeight="1">
      <c r="A293" s="24"/>
      <c r="B293" s="24"/>
      <c r="C293" s="24"/>
      <c r="D293" s="24"/>
      <c r="E293" s="24"/>
      <c r="F293" s="24"/>
      <c r="G293" s="24"/>
      <c r="H293" s="24"/>
      <c r="I293" s="24"/>
      <c r="J293" s="24"/>
      <c r="K293" s="24"/>
      <c r="L293" s="24"/>
      <c r="M293" s="24"/>
      <c r="N293" s="103"/>
      <c r="O293" s="103"/>
      <c r="P293" s="24"/>
      <c r="Q293" s="24"/>
      <c r="R293" s="24"/>
      <c r="S293" s="24"/>
      <c r="T293" s="24"/>
      <c r="U293" s="24"/>
      <c r="V293" s="24"/>
      <c r="W293" s="24"/>
      <c r="X293" s="24"/>
      <c r="Y293" s="24"/>
      <c r="Z293" s="24"/>
    </row>
    <row r="294" spans="1:26" ht="15.75" customHeight="1">
      <c r="A294" s="24"/>
      <c r="B294" s="24"/>
      <c r="C294" s="24"/>
      <c r="D294" s="24"/>
      <c r="E294" s="24"/>
      <c r="F294" s="24"/>
      <c r="G294" s="24"/>
      <c r="H294" s="24"/>
      <c r="I294" s="24"/>
      <c r="J294" s="24"/>
      <c r="K294" s="24"/>
      <c r="L294" s="24"/>
      <c r="M294" s="24"/>
      <c r="N294" s="103"/>
      <c r="O294" s="103"/>
      <c r="P294" s="24"/>
      <c r="Q294" s="24"/>
      <c r="R294" s="24"/>
      <c r="S294" s="24"/>
      <c r="T294" s="24"/>
      <c r="U294" s="24"/>
      <c r="V294" s="24"/>
      <c r="W294" s="24"/>
      <c r="X294" s="24"/>
      <c r="Y294" s="24"/>
      <c r="Z294" s="24"/>
    </row>
    <row r="295" spans="1:26" ht="15.75" customHeight="1">
      <c r="A295" s="24"/>
      <c r="B295" s="24"/>
      <c r="C295" s="24"/>
      <c r="D295" s="24"/>
      <c r="E295" s="24"/>
      <c r="F295" s="24"/>
      <c r="G295" s="24"/>
      <c r="H295" s="24"/>
      <c r="I295" s="24"/>
      <c r="J295" s="24"/>
      <c r="K295" s="24"/>
      <c r="L295" s="24"/>
      <c r="M295" s="24"/>
      <c r="N295" s="103"/>
      <c r="O295" s="103"/>
      <c r="P295" s="24"/>
      <c r="Q295" s="24"/>
      <c r="R295" s="24"/>
      <c r="S295" s="24"/>
      <c r="T295" s="24"/>
      <c r="U295" s="24"/>
      <c r="V295" s="24"/>
      <c r="W295" s="24"/>
      <c r="X295" s="24"/>
      <c r="Y295" s="24"/>
      <c r="Z295" s="24"/>
    </row>
    <row r="296" spans="1:26" ht="15.75" customHeight="1">
      <c r="A296" s="24"/>
      <c r="B296" s="24"/>
      <c r="C296" s="24"/>
      <c r="D296" s="24"/>
      <c r="E296" s="24"/>
      <c r="F296" s="24"/>
      <c r="G296" s="24"/>
      <c r="H296" s="24"/>
      <c r="I296" s="24"/>
      <c r="J296" s="24"/>
      <c r="K296" s="24"/>
      <c r="L296" s="24"/>
      <c r="M296" s="24"/>
      <c r="N296" s="103"/>
      <c r="O296" s="103"/>
      <c r="P296" s="24"/>
      <c r="Q296" s="24"/>
      <c r="R296" s="24"/>
      <c r="S296" s="24"/>
      <c r="T296" s="24"/>
      <c r="U296" s="24"/>
      <c r="V296" s="24"/>
      <c r="W296" s="24"/>
      <c r="X296" s="24"/>
      <c r="Y296" s="24"/>
      <c r="Z296" s="24"/>
    </row>
    <row r="297" spans="1:26" ht="15.75" customHeight="1">
      <c r="A297" s="24"/>
      <c r="B297" s="24"/>
      <c r="C297" s="24"/>
      <c r="D297" s="24"/>
      <c r="E297" s="24"/>
      <c r="F297" s="24"/>
      <c r="G297" s="24"/>
      <c r="H297" s="24"/>
      <c r="I297" s="24"/>
      <c r="J297" s="24"/>
      <c r="K297" s="24"/>
      <c r="L297" s="24"/>
      <c r="M297" s="24"/>
      <c r="N297" s="103"/>
      <c r="O297" s="103"/>
      <c r="P297" s="24"/>
      <c r="Q297" s="24"/>
      <c r="R297" s="24"/>
      <c r="S297" s="24"/>
      <c r="T297" s="24"/>
      <c r="U297" s="24"/>
      <c r="V297" s="24"/>
      <c r="W297" s="24"/>
      <c r="X297" s="24"/>
      <c r="Y297" s="24"/>
      <c r="Z297" s="24"/>
    </row>
    <row r="298" spans="1:26" ht="15.75" customHeight="1">
      <c r="A298" s="24"/>
      <c r="B298" s="24"/>
      <c r="C298" s="24"/>
      <c r="D298" s="24"/>
      <c r="E298" s="24"/>
      <c r="F298" s="24"/>
      <c r="G298" s="24"/>
      <c r="H298" s="24"/>
      <c r="I298" s="24"/>
      <c r="J298" s="24"/>
      <c r="K298" s="24"/>
      <c r="L298" s="24"/>
      <c r="M298" s="24"/>
      <c r="N298" s="103"/>
      <c r="O298" s="103"/>
      <c r="P298" s="24"/>
      <c r="Q298" s="24"/>
      <c r="R298" s="24"/>
      <c r="S298" s="24"/>
      <c r="T298" s="24"/>
      <c r="U298" s="24"/>
      <c r="V298" s="24"/>
      <c r="W298" s="24"/>
      <c r="X298" s="24"/>
      <c r="Y298" s="24"/>
      <c r="Z298" s="24"/>
    </row>
    <row r="299" spans="1:26" ht="15.75" customHeight="1">
      <c r="A299" s="24"/>
      <c r="B299" s="24"/>
      <c r="C299" s="24"/>
      <c r="D299" s="24"/>
      <c r="E299" s="24"/>
      <c r="F299" s="24"/>
      <c r="G299" s="24"/>
      <c r="H299" s="24"/>
      <c r="I299" s="24"/>
      <c r="J299" s="24"/>
      <c r="K299" s="24"/>
      <c r="L299" s="24"/>
      <c r="M299" s="24"/>
      <c r="N299" s="103"/>
      <c r="O299" s="103"/>
      <c r="P299" s="24"/>
      <c r="Q299" s="24"/>
      <c r="R299" s="24"/>
      <c r="S299" s="24"/>
      <c r="T299" s="24"/>
      <c r="U299" s="24"/>
      <c r="V299" s="24"/>
      <c r="W299" s="24"/>
      <c r="X299" s="24"/>
      <c r="Y299" s="24"/>
      <c r="Z299" s="24"/>
    </row>
    <row r="300" spans="1:26" ht="15.75" customHeight="1">
      <c r="A300" s="24"/>
      <c r="B300" s="24"/>
      <c r="C300" s="24"/>
      <c r="D300" s="24"/>
      <c r="E300" s="24"/>
      <c r="F300" s="24"/>
      <c r="G300" s="24"/>
      <c r="H300" s="24"/>
      <c r="I300" s="24"/>
      <c r="J300" s="24"/>
      <c r="K300" s="24"/>
      <c r="L300" s="24"/>
      <c r="M300" s="24"/>
      <c r="N300" s="103"/>
      <c r="O300" s="103"/>
      <c r="P300" s="24"/>
      <c r="Q300" s="24"/>
      <c r="R300" s="24"/>
      <c r="S300" s="24"/>
      <c r="T300" s="24"/>
      <c r="U300" s="24"/>
      <c r="V300" s="24"/>
      <c r="W300" s="24"/>
      <c r="X300" s="24"/>
      <c r="Y300" s="24"/>
      <c r="Z300" s="24"/>
    </row>
    <row r="301" spans="1:26" ht="15.75" customHeight="1">
      <c r="A301" s="24"/>
      <c r="B301" s="24"/>
      <c r="C301" s="24"/>
      <c r="D301" s="24"/>
      <c r="E301" s="24"/>
      <c r="F301" s="24"/>
      <c r="G301" s="24"/>
      <c r="H301" s="24"/>
      <c r="I301" s="24"/>
      <c r="J301" s="24"/>
      <c r="K301" s="24"/>
      <c r="L301" s="24"/>
      <c r="M301" s="24"/>
      <c r="N301" s="103"/>
      <c r="O301" s="103"/>
      <c r="P301" s="24"/>
      <c r="Q301" s="24"/>
      <c r="R301" s="24"/>
      <c r="S301" s="24"/>
      <c r="T301" s="24"/>
      <c r="U301" s="24"/>
      <c r="V301" s="24"/>
      <c r="W301" s="24"/>
      <c r="X301" s="24"/>
      <c r="Y301" s="24"/>
      <c r="Z301" s="24"/>
    </row>
    <row r="302" spans="1:26" ht="15.75" customHeight="1">
      <c r="A302" s="24"/>
      <c r="B302" s="24"/>
      <c r="C302" s="24"/>
      <c r="D302" s="24"/>
      <c r="E302" s="24"/>
      <c r="F302" s="24"/>
      <c r="G302" s="24"/>
      <c r="H302" s="24"/>
      <c r="I302" s="24"/>
      <c r="J302" s="24"/>
      <c r="K302" s="24"/>
      <c r="L302" s="24"/>
      <c r="M302" s="24"/>
      <c r="N302" s="103"/>
      <c r="O302" s="103"/>
      <c r="P302" s="24"/>
      <c r="Q302" s="24"/>
      <c r="R302" s="24"/>
      <c r="S302" s="24"/>
      <c r="T302" s="24"/>
      <c r="U302" s="24"/>
      <c r="V302" s="24"/>
      <c r="W302" s="24"/>
      <c r="X302" s="24"/>
      <c r="Y302" s="24"/>
      <c r="Z302" s="24"/>
    </row>
    <row r="303" spans="1:26" ht="15.75" customHeight="1">
      <c r="A303" s="24"/>
      <c r="B303" s="24"/>
      <c r="C303" s="24"/>
      <c r="D303" s="24"/>
      <c r="E303" s="24"/>
      <c r="F303" s="24"/>
      <c r="G303" s="24"/>
      <c r="H303" s="24"/>
      <c r="I303" s="24"/>
      <c r="J303" s="24"/>
      <c r="K303" s="24"/>
      <c r="L303" s="24"/>
      <c r="M303" s="24"/>
      <c r="N303" s="103"/>
      <c r="O303" s="103"/>
      <c r="P303" s="24"/>
      <c r="Q303" s="24"/>
      <c r="R303" s="24"/>
      <c r="S303" s="24"/>
      <c r="T303" s="24"/>
      <c r="U303" s="24"/>
      <c r="V303" s="24"/>
      <c r="W303" s="24"/>
      <c r="X303" s="24"/>
      <c r="Y303" s="24"/>
      <c r="Z303" s="24"/>
    </row>
    <row r="304" spans="1:26" ht="15.75" customHeight="1">
      <c r="A304" s="24"/>
      <c r="B304" s="24"/>
      <c r="C304" s="24"/>
      <c r="D304" s="24"/>
      <c r="E304" s="24"/>
      <c r="F304" s="24"/>
      <c r="G304" s="24"/>
      <c r="H304" s="24"/>
      <c r="I304" s="24"/>
      <c r="J304" s="24"/>
      <c r="K304" s="24"/>
      <c r="L304" s="24"/>
      <c r="M304" s="24"/>
      <c r="N304" s="103"/>
      <c r="O304" s="103"/>
      <c r="P304" s="24"/>
      <c r="Q304" s="24"/>
      <c r="R304" s="24"/>
      <c r="S304" s="24"/>
      <c r="T304" s="24"/>
      <c r="U304" s="24"/>
      <c r="V304" s="24"/>
      <c r="W304" s="24"/>
      <c r="X304" s="24"/>
      <c r="Y304" s="24"/>
      <c r="Z304" s="24"/>
    </row>
    <row r="305" spans="1:26" ht="15.75" customHeight="1">
      <c r="A305" s="24"/>
      <c r="B305" s="24"/>
      <c r="C305" s="24"/>
      <c r="D305" s="24"/>
      <c r="E305" s="24"/>
      <c r="F305" s="24"/>
      <c r="G305" s="24"/>
      <c r="H305" s="24"/>
      <c r="I305" s="24"/>
      <c r="J305" s="24"/>
      <c r="K305" s="24"/>
      <c r="L305" s="24"/>
      <c r="M305" s="24"/>
      <c r="N305" s="103"/>
      <c r="O305" s="103"/>
      <c r="P305" s="24"/>
      <c r="Q305" s="24"/>
      <c r="R305" s="24"/>
      <c r="S305" s="24"/>
      <c r="T305" s="24"/>
      <c r="U305" s="24"/>
      <c r="V305" s="24"/>
      <c r="W305" s="24"/>
      <c r="X305" s="24"/>
      <c r="Y305" s="24"/>
      <c r="Z305" s="24"/>
    </row>
    <row r="306" spans="1:26" ht="15.75" customHeight="1">
      <c r="A306" s="24"/>
      <c r="B306" s="24"/>
      <c r="C306" s="24"/>
      <c r="D306" s="24"/>
      <c r="E306" s="24"/>
      <c r="F306" s="24"/>
      <c r="G306" s="24"/>
      <c r="H306" s="24"/>
      <c r="I306" s="24"/>
      <c r="J306" s="24"/>
      <c r="K306" s="24"/>
      <c r="L306" s="24"/>
      <c r="M306" s="24"/>
      <c r="N306" s="103"/>
      <c r="O306" s="103"/>
      <c r="P306" s="24"/>
      <c r="Q306" s="24"/>
      <c r="R306" s="24"/>
      <c r="S306" s="24"/>
      <c r="T306" s="24"/>
      <c r="U306" s="24"/>
      <c r="V306" s="24"/>
      <c r="W306" s="24"/>
      <c r="X306" s="24"/>
      <c r="Y306" s="24"/>
      <c r="Z306" s="24"/>
    </row>
    <row r="307" spans="1:26" ht="15.75" customHeight="1">
      <c r="A307" s="24"/>
      <c r="B307" s="24"/>
      <c r="C307" s="24"/>
      <c r="D307" s="24"/>
      <c r="E307" s="24"/>
      <c r="F307" s="24"/>
      <c r="G307" s="24"/>
      <c r="H307" s="24"/>
      <c r="I307" s="24"/>
      <c r="J307" s="24"/>
      <c r="K307" s="24"/>
      <c r="L307" s="24"/>
      <c r="M307" s="24"/>
      <c r="N307" s="103"/>
      <c r="O307" s="103"/>
      <c r="P307" s="24"/>
      <c r="Q307" s="24"/>
      <c r="R307" s="24"/>
      <c r="S307" s="24"/>
      <c r="T307" s="24"/>
      <c r="U307" s="24"/>
      <c r="V307" s="24"/>
      <c r="W307" s="24"/>
      <c r="X307" s="24"/>
      <c r="Y307" s="24"/>
      <c r="Z307" s="24"/>
    </row>
    <row r="308" spans="1:26" ht="15.75" customHeight="1">
      <c r="A308" s="24"/>
      <c r="B308" s="24"/>
      <c r="C308" s="24"/>
      <c r="D308" s="24"/>
      <c r="E308" s="24"/>
      <c r="F308" s="24"/>
      <c r="G308" s="24"/>
      <c r="H308" s="24"/>
      <c r="I308" s="24"/>
      <c r="J308" s="24"/>
      <c r="K308" s="24"/>
      <c r="L308" s="24"/>
      <c r="M308" s="24"/>
      <c r="N308" s="103"/>
      <c r="O308" s="103"/>
      <c r="P308" s="24"/>
      <c r="Q308" s="24"/>
      <c r="R308" s="24"/>
      <c r="S308" s="24"/>
      <c r="T308" s="24"/>
      <c r="U308" s="24"/>
      <c r="V308" s="24"/>
      <c r="W308" s="24"/>
      <c r="X308" s="24"/>
      <c r="Y308" s="24"/>
      <c r="Z308" s="24"/>
    </row>
    <row r="309" spans="1:26" ht="15.75" customHeight="1">
      <c r="A309" s="24"/>
      <c r="B309" s="24"/>
      <c r="C309" s="24"/>
      <c r="D309" s="24"/>
      <c r="E309" s="24"/>
      <c r="F309" s="24"/>
      <c r="G309" s="24"/>
      <c r="H309" s="24"/>
      <c r="I309" s="24"/>
      <c r="J309" s="24"/>
      <c r="K309" s="24"/>
      <c r="L309" s="24"/>
      <c r="M309" s="24"/>
      <c r="N309" s="103"/>
      <c r="O309" s="103"/>
      <c r="P309" s="24"/>
      <c r="Q309" s="24"/>
      <c r="R309" s="24"/>
      <c r="S309" s="24"/>
      <c r="T309" s="24"/>
      <c r="U309" s="24"/>
      <c r="V309" s="24"/>
      <c r="W309" s="24"/>
      <c r="X309" s="24"/>
      <c r="Y309" s="24"/>
      <c r="Z309" s="24"/>
    </row>
    <row r="310" spans="1:26" ht="15.75" customHeight="1">
      <c r="A310" s="24"/>
      <c r="B310" s="24"/>
      <c r="C310" s="24"/>
      <c r="D310" s="24"/>
      <c r="E310" s="24"/>
      <c r="F310" s="24"/>
      <c r="G310" s="24"/>
      <c r="H310" s="24"/>
      <c r="I310" s="24"/>
      <c r="J310" s="24"/>
      <c r="K310" s="24"/>
      <c r="L310" s="24"/>
      <c r="M310" s="24"/>
      <c r="N310" s="103"/>
      <c r="O310" s="103"/>
      <c r="P310" s="24"/>
      <c r="Q310" s="24"/>
      <c r="R310" s="24"/>
      <c r="S310" s="24"/>
      <c r="T310" s="24"/>
      <c r="U310" s="24"/>
      <c r="V310" s="24"/>
      <c r="W310" s="24"/>
      <c r="X310" s="24"/>
      <c r="Y310" s="24"/>
      <c r="Z310" s="24"/>
    </row>
    <row r="311" spans="1:26" ht="15.75" customHeight="1">
      <c r="A311" s="24"/>
      <c r="B311" s="24"/>
      <c r="C311" s="24"/>
      <c r="D311" s="24"/>
      <c r="E311" s="24"/>
      <c r="F311" s="24"/>
      <c r="G311" s="24"/>
      <c r="H311" s="24"/>
      <c r="I311" s="24"/>
      <c r="J311" s="24"/>
      <c r="K311" s="24"/>
      <c r="L311" s="24"/>
      <c r="M311" s="24"/>
      <c r="N311" s="103"/>
      <c r="O311" s="103"/>
      <c r="P311" s="24"/>
      <c r="Q311" s="24"/>
      <c r="R311" s="24"/>
      <c r="S311" s="24"/>
      <c r="T311" s="24"/>
      <c r="U311" s="24"/>
      <c r="V311" s="24"/>
      <c r="W311" s="24"/>
      <c r="X311" s="24"/>
      <c r="Y311" s="24"/>
      <c r="Z311" s="24"/>
    </row>
    <row r="312" spans="1:26" ht="15.75" customHeight="1">
      <c r="A312" s="24"/>
      <c r="B312" s="24"/>
      <c r="C312" s="24"/>
      <c r="D312" s="24"/>
      <c r="E312" s="24"/>
      <c r="F312" s="24"/>
      <c r="G312" s="24"/>
      <c r="H312" s="24"/>
      <c r="I312" s="24"/>
      <c r="J312" s="24"/>
      <c r="K312" s="24"/>
      <c r="L312" s="24"/>
      <c r="M312" s="24"/>
      <c r="N312" s="103"/>
      <c r="O312" s="103"/>
      <c r="P312" s="24"/>
      <c r="Q312" s="24"/>
      <c r="R312" s="24"/>
      <c r="S312" s="24"/>
      <c r="T312" s="24"/>
      <c r="U312" s="24"/>
      <c r="V312" s="24"/>
      <c r="W312" s="24"/>
      <c r="X312" s="24"/>
      <c r="Y312" s="24"/>
      <c r="Z312" s="24"/>
    </row>
    <row r="313" spans="1:26" ht="15.75" customHeight="1">
      <c r="A313" s="24"/>
      <c r="B313" s="24"/>
      <c r="C313" s="24"/>
      <c r="D313" s="24"/>
      <c r="E313" s="24"/>
      <c r="F313" s="24"/>
      <c r="G313" s="24"/>
      <c r="H313" s="24"/>
      <c r="I313" s="24"/>
      <c r="J313" s="24"/>
      <c r="K313" s="24"/>
      <c r="L313" s="24"/>
      <c r="M313" s="24"/>
      <c r="N313" s="103"/>
      <c r="O313" s="103"/>
      <c r="P313" s="24"/>
      <c r="Q313" s="24"/>
      <c r="R313" s="24"/>
      <c r="S313" s="24"/>
      <c r="T313" s="24"/>
      <c r="U313" s="24"/>
      <c r="V313" s="24"/>
      <c r="W313" s="24"/>
      <c r="X313" s="24"/>
      <c r="Y313" s="24"/>
      <c r="Z313" s="24"/>
    </row>
    <row r="314" spans="1:26" ht="15.75" customHeight="1">
      <c r="A314" s="24"/>
      <c r="B314" s="24"/>
      <c r="C314" s="24"/>
      <c r="D314" s="24"/>
      <c r="E314" s="24"/>
      <c r="F314" s="24"/>
      <c r="G314" s="24"/>
      <c r="H314" s="24"/>
      <c r="I314" s="24"/>
      <c r="J314" s="24"/>
      <c r="K314" s="24"/>
      <c r="L314" s="24"/>
      <c r="M314" s="24"/>
      <c r="N314" s="103"/>
      <c r="O314" s="103"/>
      <c r="P314" s="24"/>
      <c r="Q314" s="24"/>
      <c r="R314" s="24"/>
      <c r="S314" s="24"/>
      <c r="T314" s="24"/>
      <c r="U314" s="24"/>
      <c r="V314" s="24"/>
      <c r="W314" s="24"/>
      <c r="X314" s="24"/>
      <c r="Y314" s="24"/>
      <c r="Z314" s="24"/>
    </row>
    <row r="315" spans="1:26" ht="15.75" customHeight="1">
      <c r="A315" s="24"/>
      <c r="B315" s="24"/>
      <c r="C315" s="24"/>
      <c r="D315" s="24"/>
      <c r="E315" s="24"/>
      <c r="F315" s="24"/>
      <c r="G315" s="24"/>
      <c r="H315" s="24"/>
      <c r="I315" s="24"/>
      <c r="J315" s="24"/>
      <c r="K315" s="24"/>
      <c r="L315" s="24"/>
      <c r="M315" s="24"/>
      <c r="N315" s="103"/>
      <c r="O315" s="103"/>
      <c r="P315" s="24"/>
      <c r="Q315" s="24"/>
      <c r="R315" s="24"/>
      <c r="S315" s="24"/>
      <c r="T315" s="24"/>
      <c r="U315" s="24"/>
      <c r="V315" s="24"/>
      <c r="W315" s="24"/>
      <c r="X315" s="24"/>
      <c r="Y315" s="24"/>
      <c r="Z315" s="24"/>
    </row>
    <row r="316" spans="1:26" ht="15.75" customHeight="1">
      <c r="A316" s="24"/>
      <c r="B316" s="24"/>
      <c r="C316" s="24"/>
      <c r="D316" s="24"/>
      <c r="E316" s="24"/>
      <c r="F316" s="24"/>
      <c r="G316" s="24"/>
      <c r="H316" s="24"/>
      <c r="I316" s="24"/>
      <c r="J316" s="24"/>
      <c r="K316" s="24"/>
      <c r="L316" s="24"/>
      <c r="M316" s="24"/>
      <c r="N316" s="103"/>
      <c r="O316" s="103"/>
      <c r="P316" s="24"/>
      <c r="Q316" s="24"/>
      <c r="R316" s="24"/>
      <c r="S316" s="24"/>
      <c r="T316" s="24"/>
      <c r="U316" s="24"/>
      <c r="V316" s="24"/>
      <c r="W316" s="24"/>
      <c r="X316" s="24"/>
      <c r="Y316" s="24"/>
      <c r="Z316" s="24"/>
    </row>
    <row r="317" spans="1:26" ht="15.75" customHeight="1">
      <c r="A317" s="24"/>
      <c r="B317" s="24"/>
      <c r="C317" s="24"/>
      <c r="D317" s="24"/>
      <c r="E317" s="24"/>
      <c r="F317" s="24"/>
      <c r="G317" s="24"/>
      <c r="H317" s="24"/>
      <c r="I317" s="24"/>
      <c r="J317" s="24"/>
      <c r="K317" s="24"/>
      <c r="L317" s="24"/>
      <c r="M317" s="24"/>
      <c r="N317" s="103"/>
      <c r="O317" s="103"/>
      <c r="P317" s="24"/>
      <c r="Q317" s="24"/>
      <c r="R317" s="24"/>
      <c r="S317" s="24"/>
      <c r="T317" s="24"/>
      <c r="U317" s="24"/>
      <c r="V317" s="24"/>
      <c r="W317" s="24"/>
      <c r="X317" s="24"/>
      <c r="Y317" s="24"/>
      <c r="Z317" s="24"/>
    </row>
    <row r="318" spans="1:26" ht="15.75" customHeight="1">
      <c r="A318" s="24"/>
      <c r="B318" s="24"/>
      <c r="C318" s="24"/>
      <c r="D318" s="24"/>
      <c r="E318" s="24"/>
      <c r="F318" s="24"/>
      <c r="G318" s="24"/>
      <c r="H318" s="24"/>
      <c r="I318" s="24"/>
      <c r="J318" s="24"/>
      <c r="K318" s="24"/>
      <c r="L318" s="24"/>
      <c r="M318" s="24"/>
      <c r="N318" s="103"/>
      <c r="O318" s="103"/>
      <c r="P318" s="24"/>
      <c r="Q318" s="24"/>
      <c r="R318" s="24"/>
      <c r="S318" s="24"/>
      <c r="T318" s="24"/>
      <c r="U318" s="24"/>
      <c r="V318" s="24"/>
      <c r="W318" s="24"/>
      <c r="X318" s="24"/>
      <c r="Y318" s="24"/>
      <c r="Z318" s="24"/>
    </row>
    <row r="319" spans="1:26" ht="15.75" customHeight="1">
      <c r="A319" s="24"/>
      <c r="B319" s="24"/>
      <c r="C319" s="24"/>
      <c r="D319" s="24"/>
      <c r="E319" s="24"/>
      <c r="F319" s="24"/>
      <c r="G319" s="24"/>
      <c r="H319" s="24"/>
      <c r="I319" s="24"/>
      <c r="J319" s="24"/>
      <c r="K319" s="24"/>
      <c r="L319" s="24"/>
      <c r="M319" s="24"/>
      <c r="N319" s="103"/>
      <c r="O319" s="103"/>
      <c r="P319" s="24"/>
      <c r="Q319" s="24"/>
      <c r="R319" s="24"/>
      <c r="S319" s="24"/>
      <c r="T319" s="24"/>
      <c r="U319" s="24"/>
      <c r="V319" s="24"/>
      <c r="W319" s="24"/>
      <c r="X319" s="24"/>
      <c r="Y319" s="24"/>
      <c r="Z319" s="24"/>
    </row>
    <row r="320" spans="1:26" ht="15.75" customHeight="1">
      <c r="A320" s="24"/>
      <c r="B320" s="24"/>
      <c r="C320" s="24"/>
      <c r="D320" s="24"/>
      <c r="E320" s="24"/>
      <c r="F320" s="24"/>
      <c r="G320" s="24"/>
      <c r="H320" s="24"/>
      <c r="I320" s="24"/>
      <c r="J320" s="24"/>
      <c r="K320" s="24"/>
      <c r="L320" s="24"/>
      <c r="M320" s="24"/>
      <c r="N320" s="103"/>
      <c r="O320" s="103"/>
      <c r="P320" s="24"/>
      <c r="Q320" s="24"/>
      <c r="R320" s="24"/>
      <c r="S320" s="24"/>
      <c r="T320" s="24"/>
      <c r="U320" s="24"/>
      <c r="V320" s="24"/>
      <c r="W320" s="24"/>
      <c r="X320" s="24"/>
      <c r="Y320" s="24"/>
      <c r="Z320" s="24"/>
    </row>
    <row r="321" spans="1:26" ht="15.75" customHeight="1">
      <c r="A321" s="24"/>
      <c r="B321" s="24"/>
      <c r="C321" s="24"/>
      <c r="D321" s="24"/>
      <c r="E321" s="24"/>
      <c r="F321" s="24"/>
      <c r="G321" s="24"/>
      <c r="H321" s="24"/>
      <c r="I321" s="24"/>
      <c r="J321" s="24"/>
      <c r="K321" s="24"/>
      <c r="L321" s="24"/>
      <c r="M321" s="24"/>
      <c r="N321" s="103"/>
      <c r="O321" s="103"/>
      <c r="P321" s="24"/>
      <c r="Q321" s="24"/>
      <c r="R321" s="24"/>
      <c r="S321" s="24"/>
      <c r="T321" s="24"/>
      <c r="U321" s="24"/>
      <c r="V321" s="24"/>
      <c r="W321" s="24"/>
      <c r="X321" s="24"/>
      <c r="Y321" s="24"/>
      <c r="Z321" s="24"/>
    </row>
    <row r="322" spans="1:26" ht="15.75" customHeight="1">
      <c r="A322" s="24"/>
      <c r="B322" s="24"/>
      <c r="C322" s="24"/>
      <c r="D322" s="24"/>
      <c r="E322" s="24"/>
      <c r="F322" s="24"/>
      <c r="G322" s="24"/>
      <c r="H322" s="24"/>
      <c r="I322" s="24"/>
      <c r="J322" s="24"/>
      <c r="K322" s="24"/>
      <c r="L322" s="24"/>
      <c r="M322" s="24"/>
      <c r="N322" s="103"/>
      <c r="O322" s="103"/>
      <c r="P322" s="24"/>
      <c r="Q322" s="24"/>
      <c r="R322" s="24"/>
      <c r="S322" s="24"/>
      <c r="T322" s="24"/>
      <c r="U322" s="24"/>
      <c r="V322" s="24"/>
      <c r="W322" s="24"/>
      <c r="X322" s="24"/>
      <c r="Y322" s="24"/>
      <c r="Z322" s="24"/>
    </row>
    <row r="323" spans="1:26" ht="15.75" customHeight="1">
      <c r="A323" s="24"/>
      <c r="B323" s="24"/>
      <c r="C323" s="24"/>
      <c r="D323" s="24"/>
      <c r="E323" s="24"/>
      <c r="F323" s="24"/>
      <c r="G323" s="24"/>
      <c r="H323" s="24"/>
      <c r="I323" s="24"/>
      <c r="J323" s="24"/>
      <c r="K323" s="24"/>
      <c r="L323" s="24"/>
      <c r="M323" s="24"/>
      <c r="N323" s="103"/>
      <c r="O323" s="103"/>
      <c r="P323" s="24"/>
      <c r="Q323" s="24"/>
      <c r="R323" s="24"/>
      <c r="S323" s="24"/>
      <c r="T323" s="24"/>
      <c r="U323" s="24"/>
      <c r="V323" s="24"/>
      <c r="W323" s="24"/>
      <c r="X323" s="24"/>
      <c r="Y323" s="24"/>
      <c r="Z323" s="24"/>
    </row>
    <row r="324" spans="1:26" ht="15.75" customHeight="1">
      <c r="A324" s="24"/>
      <c r="B324" s="24"/>
      <c r="C324" s="24"/>
      <c r="D324" s="24"/>
      <c r="E324" s="24"/>
      <c r="F324" s="24"/>
      <c r="G324" s="24"/>
      <c r="H324" s="24"/>
      <c r="I324" s="24"/>
      <c r="J324" s="24"/>
      <c r="K324" s="24"/>
      <c r="L324" s="24"/>
      <c r="M324" s="24"/>
      <c r="N324" s="103"/>
      <c r="O324" s="103"/>
      <c r="P324" s="24"/>
      <c r="Q324" s="24"/>
      <c r="R324" s="24"/>
      <c r="S324" s="24"/>
      <c r="T324" s="24"/>
      <c r="U324" s="24"/>
      <c r="V324" s="24"/>
      <c r="W324" s="24"/>
      <c r="X324" s="24"/>
      <c r="Y324" s="24"/>
      <c r="Z324" s="24"/>
    </row>
    <row r="325" spans="1:26" ht="15.75" customHeight="1">
      <c r="A325" s="24"/>
      <c r="B325" s="24"/>
      <c r="C325" s="24"/>
      <c r="D325" s="24"/>
      <c r="E325" s="24"/>
      <c r="F325" s="24"/>
      <c r="G325" s="24"/>
      <c r="H325" s="24"/>
      <c r="I325" s="24"/>
      <c r="J325" s="24"/>
      <c r="K325" s="24"/>
      <c r="L325" s="24"/>
      <c r="M325" s="24"/>
      <c r="N325" s="103"/>
      <c r="O325" s="103"/>
      <c r="P325" s="24"/>
      <c r="Q325" s="24"/>
      <c r="R325" s="24"/>
      <c r="S325" s="24"/>
      <c r="T325" s="24"/>
      <c r="U325" s="24"/>
      <c r="V325" s="24"/>
      <c r="W325" s="24"/>
      <c r="X325" s="24"/>
      <c r="Y325" s="24"/>
      <c r="Z325" s="24"/>
    </row>
    <row r="326" spans="1:26" ht="15.75" customHeight="1">
      <c r="A326" s="24"/>
      <c r="B326" s="24"/>
      <c r="C326" s="24"/>
      <c r="D326" s="24"/>
      <c r="E326" s="24"/>
      <c r="F326" s="24"/>
      <c r="G326" s="24"/>
      <c r="H326" s="24"/>
      <c r="I326" s="24"/>
      <c r="J326" s="24"/>
      <c r="K326" s="24"/>
      <c r="L326" s="24"/>
      <c r="M326" s="24"/>
      <c r="N326" s="103"/>
      <c r="O326" s="103"/>
      <c r="P326" s="24"/>
      <c r="Q326" s="24"/>
      <c r="R326" s="24"/>
      <c r="S326" s="24"/>
      <c r="T326" s="24"/>
      <c r="U326" s="24"/>
      <c r="V326" s="24"/>
      <c r="W326" s="24"/>
      <c r="X326" s="24"/>
      <c r="Y326" s="24"/>
      <c r="Z326" s="24"/>
    </row>
    <row r="327" spans="1:26" ht="15.75" customHeight="1">
      <c r="A327" s="24"/>
      <c r="B327" s="24"/>
      <c r="C327" s="24"/>
      <c r="D327" s="24"/>
      <c r="E327" s="24"/>
      <c r="F327" s="24"/>
      <c r="G327" s="24"/>
      <c r="H327" s="24"/>
      <c r="I327" s="24"/>
      <c r="J327" s="24"/>
      <c r="K327" s="24"/>
      <c r="L327" s="24"/>
      <c r="M327" s="24"/>
      <c r="N327" s="103"/>
      <c r="O327" s="103"/>
      <c r="P327" s="24"/>
      <c r="Q327" s="24"/>
      <c r="R327" s="24"/>
      <c r="S327" s="24"/>
      <c r="T327" s="24"/>
      <c r="U327" s="24"/>
      <c r="V327" s="24"/>
      <c r="W327" s="24"/>
      <c r="X327" s="24"/>
      <c r="Y327" s="24"/>
      <c r="Z327" s="24"/>
    </row>
    <row r="328" spans="1:26" ht="15.75" customHeight="1">
      <c r="A328" s="24"/>
      <c r="B328" s="24"/>
      <c r="C328" s="24"/>
      <c r="D328" s="24"/>
      <c r="E328" s="24"/>
      <c r="F328" s="24"/>
      <c r="G328" s="24"/>
      <c r="H328" s="24"/>
      <c r="I328" s="24"/>
      <c r="J328" s="24"/>
      <c r="K328" s="24"/>
      <c r="L328" s="24"/>
      <c r="M328" s="24"/>
      <c r="N328" s="103"/>
      <c r="O328" s="103"/>
      <c r="P328" s="24"/>
      <c r="Q328" s="24"/>
      <c r="R328" s="24"/>
      <c r="S328" s="24"/>
      <c r="T328" s="24"/>
      <c r="U328" s="24"/>
      <c r="V328" s="24"/>
      <c r="W328" s="24"/>
      <c r="X328" s="24"/>
      <c r="Y328" s="24"/>
      <c r="Z328" s="24"/>
    </row>
    <row r="329" spans="1:26" ht="15.75" customHeight="1">
      <c r="A329" s="24"/>
      <c r="B329" s="24"/>
      <c r="C329" s="24"/>
      <c r="D329" s="24"/>
      <c r="E329" s="24"/>
      <c r="F329" s="24"/>
      <c r="G329" s="24"/>
      <c r="H329" s="24"/>
      <c r="I329" s="24"/>
      <c r="J329" s="24"/>
      <c r="K329" s="24"/>
      <c r="L329" s="24"/>
      <c r="M329" s="24"/>
      <c r="N329" s="103"/>
      <c r="O329" s="103"/>
      <c r="P329" s="24"/>
      <c r="Q329" s="24"/>
      <c r="R329" s="24"/>
      <c r="S329" s="24"/>
      <c r="T329" s="24"/>
      <c r="U329" s="24"/>
      <c r="V329" s="24"/>
      <c r="W329" s="24"/>
      <c r="X329" s="24"/>
      <c r="Y329" s="24"/>
      <c r="Z329" s="24"/>
    </row>
    <row r="330" spans="1:26" ht="15.75" customHeight="1">
      <c r="A330" s="24"/>
      <c r="B330" s="24"/>
      <c r="C330" s="24"/>
      <c r="D330" s="24"/>
      <c r="E330" s="24"/>
      <c r="F330" s="24"/>
      <c r="G330" s="24"/>
      <c r="H330" s="24"/>
      <c r="I330" s="24"/>
      <c r="J330" s="24"/>
      <c r="K330" s="24"/>
      <c r="L330" s="24"/>
      <c r="M330" s="24"/>
      <c r="N330" s="103"/>
      <c r="O330" s="103"/>
      <c r="P330" s="24"/>
      <c r="Q330" s="24"/>
      <c r="R330" s="24"/>
      <c r="S330" s="24"/>
      <c r="T330" s="24"/>
      <c r="U330" s="24"/>
      <c r="V330" s="24"/>
      <c r="W330" s="24"/>
      <c r="X330" s="24"/>
      <c r="Y330" s="24"/>
      <c r="Z330" s="24"/>
    </row>
    <row r="331" spans="1:26" ht="15.75" customHeight="1">
      <c r="A331" s="24"/>
      <c r="B331" s="24"/>
      <c r="C331" s="24"/>
      <c r="D331" s="24"/>
      <c r="E331" s="24"/>
      <c r="F331" s="24"/>
      <c r="G331" s="24"/>
      <c r="H331" s="24"/>
      <c r="I331" s="24"/>
      <c r="J331" s="24"/>
      <c r="K331" s="24"/>
      <c r="L331" s="24"/>
      <c r="M331" s="24"/>
      <c r="N331" s="103"/>
      <c r="O331" s="103"/>
      <c r="P331" s="24"/>
      <c r="Q331" s="24"/>
      <c r="R331" s="24"/>
      <c r="S331" s="24"/>
      <c r="T331" s="24"/>
      <c r="U331" s="24"/>
      <c r="V331" s="24"/>
      <c r="W331" s="24"/>
      <c r="X331" s="24"/>
      <c r="Y331" s="24"/>
      <c r="Z331" s="24"/>
    </row>
    <row r="332" spans="1:26" ht="15.75" customHeight="1">
      <c r="A332" s="24"/>
      <c r="B332" s="24"/>
      <c r="C332" s="24"/>
      <c r="D332" s="24"/>
      <c r="E332" s="24"/>
      <c r="F332" s="24"/>
      <c r="G332" s="24"/>
      <c r="H332" s="24"/>
      <c r="I332" s="24"/>
      <c r="J332" s="24"/>
      <c r="K332" s="24"/>
      <c r="L332" s="24"/>
      <c r="M332" s="24"/>
      <c r="N332" s="103"/>
      <c r="O332" s="103"/>
      <c r="P332" s="24"/>
      <c r="Q332" s="24"/>
      <c r="R332" s="24"/>
      <c r="S332" s="24"/>
      <c r="T332" s="24"/>
      <c r="U332" s="24"/>
      <c r="V332" s="24"/>
      <c r="W332" s="24"/>
      <c r="X332" s="24"/>
      <c r="Y332" s="24"/>
      <c r="Z332" s="24"/>
    </row>
    <row r="333" spans="1:26" ht="15.75" customHeight="1">
      <c r="A333" s="24"/>
      <c r="B333" s="24"/>
      <c r="C333" s="24"/>
      <c r="D333" s="24"/>
      <c r="E333" s="24"/>
      <c r="F333" s="24"/>
      <c r="G333" s="24"/>
      <c r="H333" s="24"/>
      <c r="I333" s="24"/>
      <c r="J333" s="24"/>
      <c r="K333" s="24"/>
      <c r="L333" s="24"/>
      <c r="M333" s="24"/>
      <c r="N333" s="103"/>
      <c r="O333" s="103"/>
      <c r="P333" s="24"/>
      <c r="Q333" s="24"/>
      <c r="R333" s="24"/>
      <c r="S333" s="24"/>
      <c r="T333" s="24"/>
      <c r="U333" s="24"/>
      <c r="V333" s="24"/>
      <c r="W333" s="24"/>
      <c r="X333" s="24"/>
      <c r="Y333" s="24"/>
      <c r="Z333" s="24"/>
    </row>
    <row r="334" spans="1:26" ht="15.75" customHeight="1">
      <c r="A334" s="24"/>
      <c r="B334" s="24"/>
      <c r="C334" s="24"/>
      <c r="D334" s="24"/>
      <c r="E334" s="24"/>
      <c r="F334" s="24"/>
      <c r="G334" s="24"/>
      <c r="H334" s="24"/>
      <c r="I334" s="24"/>
      <c r="J334" s="24"/>
      <c r="K334" s="24"/>
      <c r="L334" s="24"/>
      <c r="M334" s="24"/>
      <c r="N334" s="103"/>
      <c r="O334" s="103"/>
      <c r="P334" s="24"/>
      <c r="Q334" s="24"/>
      <c r="R334" s="24"/>
      <c r="S334" s="24"/>
      <c r="T334" s="24"/>
      <c r="U334" s="24"/>
      <c r="V334" s="24"/>
      <c r="W334" s="24"/>
      <c r="X334" s="24"/>
      <c r="Y334" s="24"/>
      <c r="Z334" s="24"/>
    </row>
    <row r="335" spans="1:26" ht="15.75" customHeight="1">
      <c r="A335" s="24"/>
      <c r="B335" s="24"/>
      <c r="C335" s="24"/>
      <c r="D335" s="24"/>
      <c r="E335" s="24"/>
      <c r="F335" s="24"/>
      <c r="G335" s="24"/>
      <c r="H335" s="24"/>
      <c r="I335" s="24"/>
      <c r="J335" s="24"/>
      <c r="K335" s="24"/>
      <c r="L335" s="24"/>
      <c r="M335" s="24"/>
      <c r="N335" s="103"/>
      <c r="O335" s="103"/>
      <c r="P335" s="24"/>
      <c r="Q335" s="24"/>
      <c r="R335" s="24"/>
      <c r="S335" s="24"/>
      <c r="T335" s="24"/>
      <c r="U335" s="24"/>
      <c r="V335" s="24"/>
      <c r="W335" s="24"/>
      <c r="X335" s="24"/>
      <c r="Y335" s="24"/>
      <c r="Z335" s="24"/>
    </row>
    <row r="336" spans="1:26" ht="15.75" customHeight="1">
      <c r="A336" s="24"/>
      <c r="B336" s="24"/>
      <c r="C336" s="24"/>
      <c r="D336" s="24"/>
      <c r="E336" s="24"/>
      <c r="F336" s="24"/>
      <c r="G336" s="24"/>
      <c r="H336" s="24"/>
      <c r="I336" s="24"/>
      <c r="J336" s="24"/>
      <c r="K336" s="24"/>
      <c r="L336" s="24"/>
      <c r="M336" s="24"/>
      <c r="N336" s="103"/>
      <c r="O336" s="103"/>
      <c r="P336" s="24"/>
      <c r="Q336" s="24"/>
      <c r="R336" s="24"/>
      <c r="S336" s="24"/>
      <c r="T336" s="24"/>
      <c r="U336" s="24"/>
      <c r="V336" s="24"/>
      <c r="W336" s="24"/>
      <c r="X336" s="24"/>
      <c r="Y336" s="24"/>
      <c r="Z336" s="24"/>
    </row>
    <row r="337" spans="1:26" ht="15.75" customHeight="1">
      <c r="A337" s="24"/>
      <c r="B337" s="24"/>
      <c r="C337" s="24"/>
      <c r="D337" s="24"/>
      <c r="E337" s="24"/>
      <c r="F337" s="24"/>
      <c r="G337" s="24"/>
      <c r="H337" s="24"/>
      <c r="I337" s="24"/>
      <c r="J337" s="24"/>
      <c r="K337" s="24"/>
      <c r="L337" s="24"/>
      <c r="M337" s="24"/>
      <c r="N337" s="103"/>
      <c r="O337" s="103"/>
      <c r="P337" s="24"/>
      <c r="Q337" s="24"/>
      <c r="R337" s="24"/>
      <c r="S337" s="24"/>
      <c r="T337" s="24"/>
      <c r="U337" s="24"/>
      <c r="V337" s="24"/>
      <c r="W337" s="24"/>
      <c r="X337" s="24"/>
      <c r="Y337" s="24"/>
      <c r="Z337" s="24"/>
    </row>
    <row r="338" spans="1:26" ht="15.75" customHeight="1">
      <c r="A338" s="24"/>
      <c r="B338" s="24"/>
      <c r="C338" s="24"/>
      <c r="D338" s="24"/>
      <c r="E338" s="24"/>
      <c r="F338" s="24"/>
      <c r="G338" s="24"/>
      <c r="H338" s="24"/>
      <c r="I338" s="24"/>
      <c r="J338" s="24"/>
      <c r="K338" s="24"/>
      <c r="L338" s="24"/>
      <c r="M338" s="24"/>
      <c r="N338" s="103"/>
      <c r="O338" s="103"/>
      <c r="P338" s="24"/>
      <c r="Q338" s="24"/>
      <c r="R338" s="24"/>
      <c r="S338" s="24"/>
      <c r="T338" s="24"/>
      <c r="U338" s="24"/>
      <c r="V338" s="24"/>
      <c r="W338" s="24"/>
      <c r="X338" s="24"/>
      <c r="Y338" s="24"/>
      <c r="Z338" s="24"/>
    </row>
    <row r="339" spans="1:26" ht="15.75" customHeight="1">
      <c r="A339" s="24"/>
      <c r="B339" s="24"/>
      <c r="C339" s="24"/>
      <c r="D339" s="24"/>
      <c r="E339" s="24"/>
      <c r="F339" s="24"/>
      <c r="G339" s="24"/>
      <c r="H339" s="24"/>
      <c r="I339" s="24"/>
      <c r="J339" s="24"/>
      <c r="K339" s="24"/>
      <c r="L339" s="24"/>
      <c r="M339" s="24"/>
      <c r="N339" s="103"/>
      <c r="O339" s="103"/>
      <c r="P339" s="24"/>
      <c r="Q339" s="24"/>
      <c r="R339" s="24"/>
      <c r="S339" s="24"/>
      <c r="T339" s="24"/>
      <c r="U339" s="24"/>
      <c r="V339" s="24"/>
      <c r="W339" s="24"/>
      <c r="X339" s="24"/>
      <c r="Y339" s="24"/>
      <c r="Z339" s="24"/>
    </row>
    <row r="340" spans="1:26" ht="15.75" customHeight="1">
      <c r="A340" s="24"/>
      <c r="B340" s="24"/>
      <c r="C340" s="24"/>
      <c r="D340" s="24"/>
      <c r="E340" s="24"/>
      <c r="F340" s="24"/>
      <c r="G340" s="24"/>
      <c r="H340" s="24"/>
      <c r="I340" s="24"/>
      <c r="J340" s="24"/>
      <c r="K340" s="24"/>
      <c r="L340" s="24"/>
      <c r="M340" s="24"/>
      <c r="N340" s="103"/>
      <c r="O340" s="103"/>
      <c r="P340" s="24"/>
      <c r="Q340" s="24"/>
      <c r="R340" s="24"/>
      <c r="S340" s="24"/>
      <c r="T340" s="24"/>
      <c r="U340" s="24"/>
      <c r="V340" s="24"/>
      <c r="W340" s="24"/>
      <c r="X340" s="24"/>
      <c r="Y340" s="24"/>
      <c r="Z340" s="24"/>
    </row>
    <row r="341" spans="1:26" ht="15.75" customHeight="1">
      <c r="A341" s="24"/>
      <c r="B341" s="24"/>
      <c r="C341" s="24"/>
      <c r="D341" s="24"/>
      <c r="E341" s="24"/>
      <c r="F341" s="24"/>
      <c r="G341" s="24"/>
      <c r="H341" s="24"/>
      <c r="I341" s="24"/>
      <c r="J341" s="24"/>
      <c r="K341" s="24"/>
      <c r="L341" s="24"/>
      <c r="M341" s="24"/>
      <c r="N341" s="103"/>
      <c r="O341" s="103"/>
      <c r="P341" s="24"/>
      <c r="Q341" s="24"/>
      <c r="R341" s="24"/>
      <c r="S341" s="24"/>
      <c r="T341" s="24"/>
      <c r="U341" s="24"/>
      <c r="V341" s="24"/>
      <c r="W341" s="24"/>
      <c r="X341" s="24"/>
      <c r="Y341" s="24"/>
      <c r="Z341" s="24"/>
    </row>
    <row r="342" spans="1:26" ht="15.75" customHeight="1">
      <c r="A342" s="24"/>
      <c r="B342" s="24"/>
      <c r="C342" s="24"/>
      <c r="D342" s="24"/>
      <c r="E342" s="24"/>
      <c r="F342" s="24"/>
      <c r="G342" s="24"/>
      <c r="H342" s="24"/>
      <c r="I342" s="24"/>
      <c r="J342" s="24"/>
      <c r="K342" s="24"/>
      <c r="L342" s="24"/>
      <c r="M342" s="24"/>
      <c r="N342" s="103"/>
      <c r="O342" s="103"/>
      <c r="P342" s="24"/>
      <c r="Q342" s="24"/>
      <c r="R342" s="24"/>
      <c r="S342" s="24"/>
      <c r="T342" s="24"/>
      <c r="U342" s="24"/>
      <c r="V342" s="24"/>
      <c r="W342" s="24"/>
      <c r="X342" s="24"/>
      <c r="Y342" s="24"/>
      <c r="Z342" s="24"/>
    </row>
    <row r="343" spans="1:26" ht="15.75" customHeight="1">
      <c r="A343" s="24"/>
      <c r="B343" s="24"/>
      <c r="C343" s="24"/>
      <c r="D343" s="24"/>
      <c r="E343" s="24"/>
      <c r="F343" s="24"/>
      <c r="G343" s="24"/>
      <c r="H343" s="24"/>
      <c r="I343" s="24"/>
      <c r="J343" s="24"/>
      <c r="K343" s="24"/>
      <c r="L343" s="24"/>
      <c r="M343" s="24"/>
      <c r="N343" s="103"/>
      <c r="O343" s="103"/>
      <c r="P343" s="24"/>
      <c r="Q343" s="24"/>
      <c r="R343" s="24"/>
      <c r="S343" s="24"/>
      <c r="T343" s="24"/>
      <c r="U343" s="24"/>
      <c r="V343" s="24"/>
      <c r="W343" s="24"/>
      <c r="X343" s="24"/>
      <c r="Y343" s="24"/>
      <c r="Z343" s="24"/>
    </row>
    <row r="344" spans="1:26" ht="15.75" customHeight="1">
      <c r="A344" s="24"/>
      <c r="B344" s="24"/>
      <c r="C344" s="24"/>
      <c r="D344" s="24"/>
      <c r="E344" s="24"/>
      <c r="F344" s="24"/>
      <c r="G344" s="24"/>
      <c r="H344" s="24"/>
      <c r="I344" s="24"/>
      <c r="J344" s="24"/>
      <c r="K344" s="24"/>
      <c r="L344" s="24"/>
      <c r="M344" s="24"/>
      <c r="N344" s="103"/>
      <c r="O344" s="103"/>
      <c r="P344" s="24"/>
      <c r="Q344" s="24"/>
      <c r="R344" s="24"/>
      <c r="S344" s="24"/>
      <c r="T344" s="24"/>
      <c r="U344" s="24"/>
      <c r="V344" s="24"/>
      <c r="W344" s="24"/>
      <c r="X344" s="24"/>
      <c r="Y344" s="24"/>
      <c r="Z344" s="24"/>
    </row>
    <row r="345" spans="1:26" ht="15.75" customHeight="1">
      <c r="A345" s="24"/>
      <c r="B345" s="24"/>
      <c r="C345" s="24"/>
      <c r="D345" s="24"/>
      <c r="E345" s="24"/>
      <c r="F345" s="24"/>
      <c r="G345" s="24"/>
      <c r="H345" s="24"/>
      <c r="I345" s="24"/>
      <c r="J345" s="24"/>
      <c r="K345" s="24"/>
      <c r="L345" s="24"/>
      <c r="M345" s="24"/>
      <c r="N345" s="103"/>
      <c r="O345" s="103"/>
      <c r="P345" s="24"/>
      <c r="Q345" s="24"/>
      <c r="R345" s="24"/>
      <c r="S345" s="24"/>
      <c r="T345" s="24"/>
      <c r="U345" s="24"/>
      <c r="V345" s="24"/>
      <c r="W345" s="24"/>
      <c r="X345" s="24"/>
      <c r="Y345" s="24"/>
      <c r="Z345" s="24"/>
    </row>
    <row r="346" spans="1:26" ht="15.75" customHeight="1">
      <c r="A346" s="24"/>
      <c r="B346" s="24"/>
      <c r="C346" s="24"/>
      <c r="D346" s="24"/>
      <c r="E346" s="24"/>
      <c r="F346" s="24"/>
      <c r="G346" s="24"/>
      <c r="H346" s="24"/>
      <c r="I346" s="24"/>
      <c r="J346" s="24"/>
      <c r="K346" s="24"/>
      <c r="L346" s="24"/>
      <c r="M346" s="24"/>
      <c r="N346" s="103"/>
      <c r="O346" s="103"/>
      <c r="P346" s="24"/>
      <c r="Q346" s="24"/>
      <c r="R346" s="24"/>
      <c r="S346" s="24"/>
      <c r="T346" s="24"/>
      <c r="U346" s="24"/>
      <c r="V346" s="24"/>
      <c r="W346" s="24"/>
      <c r="X346" s="24"/>
      <c r="Y346" s="24"/>
      <c r="Z346" s="24"/>
    </row>
    <row r="347" spans="1:26" ht="15.75" customHeight="1">
      <c r="A347" s="24"/>
      <c r="B347" s="24"/>
      <c r="C347" s="24"/>
      <c r="D347" s="24"/>
      <c r="E347" s="24"/>
      <c r="F347" s="24"/>
      <c r="G347" s="24"/>
      <c r="H347" s="24"/>
      <c r="I347" s="24"/>
      <c r="J347" s="24"/>
      <c r="K347" s="24"/>
      <c r="L347" s="24"/>
      <c r="M347" s="24"/>
      <c r="N347" s="103"/>
      <c r="O347" s="103"/>
      <c r="P347" s="24"/>
      <c r="Q347" s="24"/>
      <c r="R347" s="24"/>
      <c r="S347" s="24"/>
      <c r="T347" s="24"/>
      <c r="U347" s="24"/>
      <c r="V347" s="24"/>
      <c r="W347" s="24"/>
      <c r="X347" s="24"/>
      <c r="Y347" s="24"/>
      <c r="Z347" s="24"/>
    </row>
    <row r="348" spans="1:26" ht="15.75" customHeight="1">
      <c r="A348" s="24"/>
      <c r="B348" s="24"/>
      <c r="C348" s="24"/>
      <c r="D348" s="24"/>
      <c r="E348" s="24"/>
      <c r="F348" s="24"/>
      <c r="G348" s="24"/>
      <c r="H348" s="24"/>
      <c r="I348" s="24"/>
      <c r="J348" s="24"/>
      <c r="K348" s="24"/>
      <c r="L348" s="24"/>
      <c r="M348" s="24"/>
      <c r="N348" s="103"/>
      <c r="O348" s="103"/>
      <c r="P348" s="24"/>
      <c r="Q348" s="24"/>
      <c r="R348" s="24"/>
      <c r="S348" s="24"/>
      <c r="T348" s="24"/>
      <c r="U348" s="24"/>
      <c r="V348" s="24"/>
      <c r="W348" s="24"/>
      <c r="X348" s="24"/>
      <c r="Y348" s="24"/>
      <c r="Z348" s="24"/>
    </row>
    <row r="349" spans="1:26" ht="15.75" customHeight="1">
      <c r="A349" s="24"/>
      <c r="B349" s="24"/>
      <c r="C349" s="24"/>
      <c r="D349" s="24"/>
      <c r="E349" s="24"/>
      <c r="F349" s="24"/>
      <c r="G349" s="24"/>
      <c r="H349" s="24"/>
      <c r="I349" s="24"/>
      <c r="J349" s="24"/>
      <c r="K349" s="24"/>
      <c r="L349" s="24"/>
      <c r="M349" s="24"/>
      <c r="N349" s="103"/>
      <c r="O349" s="103"/>
      <c r="P349" s="24"/>
      <c r="Q349" s="24"/>
      <c r="R349" s="24"/>
      <c r="S349" s="24"/>
      <c r="T349" s="24"/>
      <c r="U349" s="24"/>
      <c r="V349" s="24"/>
      <c r="W349" s="24"/>
      <c r="X349" s="24"/>
      <c r="Y349" s="24"/>
      <c r="Z349" s="24"/>
    </row>
    <row r="350" spans="1:26" ht="15.75" customHeight="1">
      <c r="A350" s="24"/>
      <c r="B350" s="24"/>
      <c r="C350" s="24"/>
      <c r="D350" s="24"/>
      <c r="E350" s="24"/>
      <c r="F350" s="24"/>
      <c r="G350" s="24"/>
      <c r="H350" s="24"/>
      <c r="I350" s="24"/>
      <c r="J350" s="24"/>
      <c r="K350" s="24"/>
      <c r="L350" s="24"/>
      <c r="M350" s="24"/>
      <c r="N350" s="103"/>
      <c r="O350" s="103"/>
      <c r="P350" s="24"/>
      <c r="Q350" s="24"/>
      <c r="R350" s="24"/>
      <c r="S350" s="24"/>
      <c r="T350" s="24"/>
      <c r="U350" s="24"/>
      <c r="V350" s="24"/>
      <c r="W350" s="24"/>
      <c r="X350" s="24"/>
      <c r="Y350" s="24"/>
      <c r="Z350" s="24"/>
    </row>
    <row r="351" spans="1:26" ht="15.75" customHeight="1">
      <c r="A351" s="24"/>
      <c r="B351" s="24"/>
      <c r="C351" s="24"/>
      <c r="D351" s="24"/>
      <c r="E351" s="24"/>
      <c r="F351" s="24"/>
      <c r="G351" s="24"/>
      <c r="H351" s="24"/>
      <c r="I351" s="24"/>
      <c r="J351" s="24"/>
      <c r="K351" s="24"/>
      <c r="L351" s="24"/>
      <c r="M351" s="24"/>
      <c r="N351" s="103"/>
      <c r="O351" s="103"/>
      <c r="P351" s="24"/>
      <c r="Q351" s="24"/>
      <c r="R351" s="24"/>
      <c r="S351" s="24"/>
      <c r="T351" s="24"/>
      <c r="U351" s="24"/>
      <c r="V351" s="24"/>
      <c r="W351" s="24"/>
      <c r="X351" s="24"/>
      <c r="Y351" s="24"/>
      <c r="Z351" s="24"/>
    </row>
    <row r="352" spans="1:26" ht="15.75" customHeight="1">
      <c r="A352" s="24"/>
      <c r="B352" s="24"/>
      <c r="C352" s="24"/>
      <c r="D352" s="24"/>
      <c r="E352" s="24"/>
      <c r="F352" s="24"/>
      <c r="G352" s="24"/>
      <c r="H352" s="24"/>
      <c r="I352" s="24"/>
      <c r="J352" s="24"/>
      <c r="K352" s="24"/>
      <c r="L352" s="24"/>
      <c r="M352" s="24"/>
      <c r="N352" s="103"/>
      <c r="O352" s="103"/>
      <c r="P352" s="24"/>
      <c r="Q352" s="24"/>
      <c r="R352" s="24"/>
      <c r="S352" s="24"/>
      <c r="T352" s="24"/>
      <c r="U352" s="24"/>
      <c r="V352" s="24"/>
      <c r="W352" s="24"/>
      <c r="X352" s="24"/>
      <c r="Y352" s="24"/>
      <c r="Z352" s="24"/>
    </row>
    <row r="353" spans="1:26" ht="15.75" customHeight="1">
      <c r="A353" s="24"/>
      <c r="B353" s="24"/>
      <c r="C353" s="24"/>
      <c r="D353" s="24"/>
      <c r="E353" s="24"/>
      <c r="F353" s="24"/>
      <c r="G353" s="24"/>
      <c r="H353" s="24"/>
      <c r="I353" s="24"/>
      <c r="J353" s="24"/>
      <c r="K353" s="24"/>
      <c r="L353" s="24"/>
      <c r="M353" s="24"/>
      <c r="N353" s="103"/>
      <c r="O353" s="103"/>
      <c r="P353" s="24"/>
      <c r="Q353" s="24"/>
      <c r="R353" s="24"/>
      <c r="S353" s="24"/>
      <c r="T353" s="24"/>
      <c r="U353" s="24"/>
      <c r="V353" s="24"/>
      <c r="W353" s="24"/>
      <c r="X353" s="24"/>
      <c r="Y353" s="24"/>
      <c r="Z353" s="24"/>
    </row>
    <row r="354" spans="1:26" ht="15.75" customHeight="1">
      <c r="A354" s="24"/>
      <c r="B354" s="24"/>
      <c r="C354" s="24"/>
      <c r="D354" s="24"/>
      <c r="E354" s="24"/>
      <c r="F354" s="24"/>
      <c r="G354" s="24"/>
      <c r="H354" s="24"/>
      <c r="I354" s="24"/>
      <c r="J354" s="24"/>
      <c r="K354" s="24"/>
      <c r="L354" s="24"/>
      <c r="M354" s="24"/>
      <c r="N354" s="103"/>
      <c r="O354" s="103"/>
      <c r="P354" s="24"/>
      <c r="Q354" s="24"/>
      <c r="R354" s="24"/>
      <c r="S354" s="24"/>
      <c r="T354" s="24"/>
      <c r="U354" s="24"/>
      <c r="V354" s="24"/>
      <c r="W354" s="24"/>
      <c r="X354" s="24"/>
      <c r="Y354" s="24"/>
      <c r="Z354" s="24"/>
    </row>
    <row r="355" spans="1:26" ht="15.75" customHeight="1">
      <c r="A355" s="24"/>
      <c r="B355" s="24"/>
      <c r="C355" s="24"/>
      <c r="D355" s="24"/>
      <c r="E355" s="24"/>
      <c r="F355" s="24"/>
      <c r="G355" s="24"/>
      <c r="H355" s="24"/>
      <c r="I355" s="24"/>
      <c r="J355" s="24"/>
      <c r="K355" s="24"/>
      <c r="L355" s="24"/>
      <c r="M355" s="24"/>
      <c r="N355" s="103"/>
      <c r="O355" s="103"/>
      <c r="P355" s="24"/>
      <c r="Q355" s="24"/>
      <c r="R355" s="24"/>
      <c r="S355" s="24"/>
      <c r="T355" s="24"/>
      <c r="U355" s="24"/>
      <c r="V355" s="24"/>
      <c r="W355" s="24"/>
      <c r="X355" s="24"/>
      <c r="Y355" s="24"/>
      <c r="Z355" s="24"/>
    </row>
    <row r="356" spans="1:26" ht="15.75" customHeight="1">
      <c r="A356" s="24"/>
      <c r="B356" s="24"/>
      <c r="C356" s="24"/>
      <c r="D356" s="24"/>
      <c r="E356" s="24"/>
      <c r="F356" s="24"/>
      <c r="G356" s="24"/>
      <c r="H356" s="24"/>
      <c r="I356" s="24"/>
      <c r="J356" s="24"/>
      <c r="K356" s="24"/>
      <c r="L356" s="24"/>
      <c r="M356" s="24"/>
      <c r="N356" s="103"/>
      <c r="O356" s="103"/>
      <c r="P356" s="24"/>
      <c r="Q356" s="24"/>
      <c r="R356" s="24"/>
      <c r="S356" s="24"/>
      <c r="T356" s="24"/>
      <c r="U356" s="24"/>
      <c r="V356" s="24"/>
      <c r="W356" s="24"/>
      <c r="X356" s="24"/>
      <c r="Y356" s="24"/>
      <c r="Z356" s="24"/>
    </row>
    <row r="357" spans="1:26" ht="15.75" customHeight="1">
      <c r="A357" s="24"/>
      <c r="B357" s="24"/>
      <c r="C357" s="24"/>
      <c r="D357" s="24"/>
      <c r="E357" s="24"/>
      <c r="F357" s="24"/>
      <c r="G357" s="24"/>
      <c r="H357" s="24"/>
      <c r="I357" s="24"/>
      <c r="J357" s="24"/>
      <c r="K357" s="24"/>
      <c r="L357" s="24"/>
      <c r="M357" s="24"/>
      <c r="N357" s="103"/>
      <c r="O357" s="103"/>
      <c r="P357" s="24"/>
      <c r="Q357" s="24"/>
      <c r="R357" s="24"/>
      <c r="S357" s="24"/>
      <c r="T357" s="24"/>
      <c r="U357" s="24"/>
      <c r="V357" s="24"/>
      <c r="W357" s="24"/>
      <c r="X357" s="24"/>
      <c r="Y357" s="24"/>
      <c r="Z357" s="24"/>
    </row>
    <row r="358" spans="1:26" ht="15.75" customHeight="1">
      <c r="A358" s="24"/>
      <c r="B358" s="24"/>
      <c r="C358" s="24"/>
      <c r="D358" s="24"/>
      <c r="E358" s="24"/>
      <c r="F358" s="24"/>
      <c r="G358" s="24"/>
      <c r="H358" s="24"/>
      <c r="I358" s="24"/>
      <c r="J358" s="24"/>
      <c r="K358" s="24"/>
      <c r="L358" s="24"/>
      <c r="M358" s="24"/>
      <c r="N358" s="103"/>
      <c r="O358" s="103"/>
      <c r="P358" s="24"/>
      <c r="Q358" s="24"/>
      <c r="R358" s="24"/>
      <c r="S358" s="24"/>
      <c r="T358" s="24"/>
      <c r="U358" s="24"/>
      <c r="V358" s="24"/>
      <c r="W358" s="24"/>
      <c r="X358" s="24"/>
      <c r="Y358" s="24"/>
      <c r="Z358" s="24"/>
    </row>
    <row r="359" spans="1:26" ht="15.75" customHeight="1">
      <c r="A359" s="24"/>
      <c r="B359" s="24"/>
      <c r="C359" s="24"/>
      <c r="D359" s="24"/>
      <c r="E359" s="24"/>
      <c r="F359" s="24"/>
      <c r="G359" s="24"/>
      <c r="H359" s="24"/>
      <c r="I359" s="24"/>
      <c r="J359" s="24"/>
      <c r="K359" s="24"/>
      <c r="L359" s="24"/>
      <c r="M359" s="24"/>
      <c r="N359" s="103"/>
      <c r="O359" s="103"/>
      <c r="P359" s="24"/>
      <c r="Q359" s="24"/>
      <c r="R359" s="24"/>
      <c r="S359" s="24"/>
      <c r="T359" s="24"/>
      <c r="U359" s="24"/>
      <c r="V359" s="24"/>
      <c r="W359" s="24"/>
      <c r="X359" s="24"/>
      <c r="Y359" s="24"/>
      <c r="Z359" s="24"/>
    </row>
    <row r="360" spans="1:26" ht="15.75" customHeight="1">
      <c r="A360" s="24"/>
      <c r="B360" s="24"/>
      <c r="C360" s="24"/>
      <c r="D360" s="24"/>
      <c r="E360" s="24"/>
      <c r="F360" s="24"/>
      <c r="G360" s="24"/>
      <c r="H360" s="24"/>
      <c r="I360" s="24"/>
      <c r="J360" s="24"/>
      <c r="K360" s="24"/>
      <c r="L360" s="24"/>
      <c r="M360" s="24"/>
      <c r="N360" s="103"/>
      <c r="O360" s="103"/>
      <c r="P360" s="24"/>
      <c r="Q360" s="24"/>
      <c r="R360" s="24"/>
      <c r="S360" s="24"/>
      <c r="T360" s="24"/>
      <c r="U360" s="24"/>
      <c r="V360" s="24"/>
      <c r="W360" s="24"/>
      <c r="X360" s="24"/>
      <c r="Y360" s="24"/>
      <c r="Z360" s="24"/>
    </row>
    <row r="361" spans="1:26" ht="15.75" customHeight="1">
      <c r="A361" s="24"/>
      <c r="B361" s="24"/>
      <c r="C361" s="24"/>
      <c r="D361" s="24"/>
      <c r="E361" s="24"/>
      <c r="F361" s="24"/>
      <c r="G361" s="24"/>
      <c r="H361" s="24"/>
      <c r="I361" s="24"/>
      <c r="J361" s="24"/>
      <c r="K361" s="24"/>
      <c r="L361" s="24"/>
      <c r="M361" s="24"/>
      <c r="N361" s="103"/>
      <c r="O361" s="103"/>
      <c r="P361" s="24"/>
      <c r="Q361" s="24"/>
      <c r="R361" s="24"/>
      <c r="S361" s="24"/>
      <c r="T361" s="24"/>
      <c r="U361" s="24"/>
      <c r="V361" s="24"/>
      <c r="W361" s="24"/>
      <c r="X361" s="24"/>
      <c r="Y361" s="24"/>
      <c r="Z361" s="24"/>
    </row>
    <row r="362" spans="1:26" ht="15.75" customHeight="1">
      <c r="A362" s="24"/>
      <c r="B362" s="24"/>
      <c r="C362" s="24"/>
      <c r="D362" s="24"/>
      <c r="E362" s="24"/>
      <c r="F362" s="24"/>
      <c r="G362" s="24"/>
      <c r="H362" s="24"/>
      <c r="I362" s="24"/>
      <c r="J362" s="24"/>
      <c r="K362" s="24"/>
      <c r="L362" s="24"/>
      <c r="M362" s="24"/>
      <c r="N362" s="103"/>
      <c r="O362" s="103"/>
      <c r="P362" s="24"/>
      <c r="Q362" s="24"/>
      <c r="R362" s="24"/>
      <c r="S362" s="24"/>
      <c r="T362" s="24"/>
      <c r="U362" s="24"/>
      <c r="V362" s="24"/>
      <c r="W362" s="24"/>
      <c r="X362" s="24"/>
      <c r="Y362" s="24"/>
      <c r="Z362" s="24"/>
    </row>
    <row r="363" spans="1:26" ht="15.75" customHeight="1">
      <c r="A363" s="24"/>
      <c r="B363" s="24"/>
      <c r="C363" s="24"/>
      <c r="D363" s="24"/>
      <c r="E363" s="24"/>
      <c r="F363" s="24"/>
      <c r="G363" s="24"/>
      <c r="H363" s="24"/>
      <c r="I363" s="24"/>
      <c r="J363" s="24"/>
      <c r="K363" s="24"/>
      <c r="L363" s="24"/>
      <c r="M363" s="24"/>
      <c r="N363" s="103"/>
      <c r="O363" s="103"/>
      <c r="P363" s="24"/>
      <c r="Q363" s="24"/>
      <c r="R363" s="24"/>
      <c r="S363" s="24"/>
      <c r="T363" s="24"/>
      <c r="U363" s="24"/>
      <c r="V363" s="24"/>
      <c r="W363" s="24"/>
      <c r="X363" s="24"/>
      <c r="Y363" s="24"/>
      <c r="Z363" s="24"/>
    </row>
    <row r="364" spans="1:26" ht="15.75" customHeight="1">
      <c r="A364" s="24"/>
      <c r="B364" s="24"/>
      <c r="C364" s="24"/>
      <c r="D364" s="24"/>
      <c r="E364" s="24"/>
      <c r="F364" s="24"/>
      <c r="G364" s="24"/>
      <c r="H364" s="24"/>
      <c r="I364" s="24"/>
      <c r="J364" s="24"/>
      <c r="K364" s="24"/>
      <c r="L364" s="24"/>
      <c r="M364" s="24"/>
      <c r="N364" s="103"/>
      <c r="O364" s="103"/>
      <c r="P364" s="24"/>
      <c r="Q364" s="24"/>
      <c r="R364" s="24"/>
      <c r="S364" s="24"/>
      <c r="T364" s="24"/>
      <c r="U364" s="24"/>
      <c r="V364" s="24"/>
      <c r="W364" s="24"/>
      <c r="X364" s="24"/>
      <c r="Y364" s="24"/>
      <c r="Z364" s="24"/>
    </row>
    <row r="365" spans="1:26" ht="15.75" customHeight="1">
      <c r="A365" s="24"/>
      <c r="B365" s="24"/>
      <c r="C365" s="24"/>
      <c r="D365" s="24"/>
      <c r="E365" s="24"/>
      <c r="F365" s="24"/>
      <c r="G365" s="24"/>
      <c r="H365" s="24"/>
      <c r="I365" s="24"/>
      <c r="J365" s="24"/>
      <c r="K365" s="24"/>
      <c r="L365" s="24"/>
      <c r="M365" s="24"/>
      <c r="N365" s="103"/>
      <c r="O365" s="103"/>
      <c r="P365" s="24"/>
      <c r="Q365" s="24"/>
      <c r="R365" s="24"/>
      <c r="S365" s="24"/>
      <c r="T365" s="24"/>
      <c r="U365" s="24"/>
      <c r="V365" s="24"/>
      <c r="W365" s="24"/>
      <c r="X365" s="24"/>
      <c r="Y365" s="24"/>
      <c r="Z365" s="24"/>
    </row>
    <row r="366" spans="1:26" ht="15.75" customHeight="1">
      <c r="A366" s="24"/>
      <c r="B366" s="24"/>
      <c r="C366" s="24"/>
      <c r="D366" s="24"/>
      <c r="E366" s="24"/>
      <c r="F366" s="24"/>
      <c r="G366" s="24"/>
      <c r="H366" s="24"/>
      <c r="I366" s="24"/>
      <c r="J366" s="24"/>
      <c r="K366" s="24"/>
      <c r="L366" s="24"/>
      <c r="M366" s="24"/>
      <c r="N366" s="103"/>
      <c r="O366" s="103"/>
      <c r="P366" s="24"/>
      <c r="Q366" s="24"/>
      <c r="R366" s="24"/>
      <c r="S366" s="24"/>
      <c r="T366" s="24"/>
      <c r="U366" s="24"/>
      <c r="V366" s="24"/>
      <c r="W366" s="24"/>
      <c r="X366" s="24"/>
      <c r="Y366" s="24"/>
      <c r="Z366" s="24"/>
    </row>
    <row r="367" spans="1:26" ht="15.75" customHeight="1">
      <c r="A367" s="24"/>
      <c r="B367" s="24"/>
      <c r="C367" s="24"/>
      <c r="D367" s="24"/>
      <c r="E367" s="24"/>
      <c r="F367" s="24"/>
      <c r="G367" s="24"/>
      <c r="H367" s="24"/>
      <c r="I367" s="24"/>
      <c r="J367" s="24"/>
      <c r="K367" s="24"/>
      <c r="L367" s="24"/>
      <c r="M367" s="24"/>
      <c r="N367" s="103"/>
      <c r="O367" s="103"/>
      <c r="P367" s="24"/>
      <c r="Q367" s="24"/>
      <c r="R367" s="24"/>
      <c r="S367" s="24"/>
      <c r="T367" s="24"/>
      <c r="U367" s="24"/>
      <c r="V367" s="24"/>
      <c r="W367" s="24"/>
      <c r="X367" s="24"/>
      <c r="Y367" s="24"/>
      <c r="Z367" s="24"/>
    </row>
    <row r="368" spans="1:26" ht="15.75" customHeight="1">
      <c r="A368" s="24"/>
      <c r="B368" s="24"/>
      <c r="C368" s="24"/>
      <c r="D368" s="24"/>
      <c r="E368" s="24"/>
      <c r="F368" s="24"/>
      <c r="G368" s="24"/>
      <c r="H368" s="24"/>
      <c r="I368" s="24"/>
      <c r="J368" s="24"/>
      <c r="K368" s="24"/>
      <c r="L368" s="24"/>
      <c r="M368" s="24"/>
      <c r="N368" s="103"/>
      <c r="O368" s="103"/>
      <c r="P368" s="24"/>
      <c r="Q368" s="24"/>
      <c r="R368" s="24"/>
      <c r="S368" s="24"/>
      <c r="T368" s="24"/>
      <c r="U368" s="24"/>
      <c r="V368" s="24"/>
      <c r="W368" s="24"/>
      <c r="X368" s="24"/>
      <c r="Y368" s="24"/>
      <c r="Z368" s="24"/>
    </row>
    <row r="369" spans="1:26" ht="15.75" customHeight="1">
      <c r="A369" s="24"/>
      <c r="B369" s="24"/>
      <c r="C369" s="24"/>
      <c r="D369" s="24"/>
      <c r="E369" s="24"/>
      <c r="F369" s="24"/>
      <c r="G369" s="24"/>
      <c r="H369" s="24"/>
      <c r="I369" s="24"/>
      <c r="J369" s="24"/>
      <c r="K369" s="24"/>
      <c r="L369" s="24"/>
      <c r="M369" s="24"/>
      <c r="N369" s="103"/>
      <c r="O369" s="103"/>
      <c r="P369" s="24"/>
      <c r="Q369" s="24"/>
      <c r="R369" s="24"/>
      <c r="S369" s="24"/>
      <c r="T369" s="24"/>
      <c r="U369" s="24"/>
      <c r="V369" s="24"/>
      <c r="W369" s="24"/>
      <c r="X369" s="24"/>
      <c r="Y369" s="24"/>
      <c r="Z369" s="24"/>
    </row>
    <row r="370" spans="1:26" ht="15.75" customHeight="1">
      <c r="A370" s="24"/>
      <c r="B370" s="24"/>
      <c r="C370" s="24"/>
      <c r="D370" s="24"/>
      <c r="E370" s="24"/>
      <c r="F370" s="24"/>
      <c r="G370" s="24"/>
      <c r="H370" s="24"/>
      <c r="I370" s="24"/>
      <c r="J370" s="24"/>
      <c r="K370" s="24"/>
      <c r="L370" s="24"/>
      <c r="M370" s="24"/>
      <c r="N370" s="103"/>
      <c r="O370" s="103"/>
      <c r="P370" s="24"/>
      <c r="Q370" s="24"/>
      <c r="R370" s="24"/>
      <c r="S370" s="24"/>
      <c r="T370" s="24"/>
      <c r="U370" s="24"/>
      <c r="V370" s="24"/>
      <c r="W370" s="24"/>
      <c r="X370" s="24"/>
      <c r="Y370" s="24"/>
      <c r="Z370" s="24"/>
    </row>
    <row r="371" spans="1:26" ht="15.75" customHeight="1">
      <c r="A371" s="24"/>
      <c r="B371" s="24"/>
      <c r="C371" s="24"/>
      <c r="D371" s="24"/>
      <c r="E371" s="24"/>
      <c r="F371" s="24"/>
      <c r="G371" s="24"/>
      <c r="H371" s="24"/>
      <c r="I371" s="24"/>
      <c r="J371" s="24"/>
      <c r="K371" s="24"/>
      <c r="L371" s="24"/>
      <c r="M371" s="24"/>
      <c r="N371" s="103"/>
      <c r="O371" s="103"/>
      <c r="P371" s="24"/>
      <c r="Q371" s="24"/>
      <c r="R371" s="24"/>
      <c r="S371" s="24"/>
      <c r="T371" s="24"/>
      <c r="U371" s="24"/>
      <c r="V371" s="24"/>
      <c r="W371" s="24"/>
      <c r="X371" s="24"/>
      <c r="Y371" s="24"/>
      <c r="Z371" s="24"/>
    </row>
    <row r="372" spans="1:26" ht="15.75" customHeight="1">
      <c r="A372" s="24"/>
      <c r="B372" s="24"/>
      <c r="C372" s="24"/>
      <c r="D372" s="24"/>
      <c r="E372" s="24"/>
      <c r="F372" s="24"/>
      <c r="G372" s="24"/>
      <c r="H372" s="24"/>
      <c r="I372" s="24"/>
      <c r="J372" s="24"/>
      <c r="K372" s="24"/>
      <c r="L372" s="24"/>
      <c r="M372" s="24"/>
      <c r="N372" s="103"/>
      <c r="O372" s="103"/>
      <c r="P372" s="24"/>
      <c r="Q372" s="24"/>
      <c r="R372" s="24"/>
      <c r="S372" s="24"/>
      <c r="T372" s="24"/>
      <c r="U372" s="24"/>
      <c r="V372" s="24"/>
      <c r="W372" s="24"/>
      <c r="X372" s="24"/>
      <c r="Y372" s="24"/>
      <c r="Z372" s="24"/>
    </row>
    <row r="373" spans="1:26" ht="15.75" customHeight="1">
      <c r="A373" s="24"/>
      <c r="B373" s="24"/>
      <c r="C373" s="24"/>
      <c r="D373" s="24"/>
      <c r="E373" s="24"/>
      <c r="F373" s="24"/>
      <c r="G373" s="24"/>
      <c r="H373" s="24"/>
      <c r="I373" s="24"/>
      <c r="J373" s="24"/>
      <c r="K373" s="24"/>
      <c r="L373" s="24"/>
      <c r="M373" s="24"/>
      <c r="N373" s="103"/>
      <c r="O373" s="103"/>
      <c r="P373" s="24"/>
      <c r="Q373" s="24"/>
      <c r="R373" s="24"/>
      <c r="S373" s="24"/>
      <c r="T373" s="24"/>
      <c r="U373" s="24"/>
      <c r="V373" s="24"/>
      <c r="W373" s="24"/>
      <c r="X373" s="24"/>
      <c r="Y373" s="24"/>
      <c r="Z373" s="24"/>
    </row>
    <row r="374" spans="1:26" ht="15.75" customHeight="1">
      <c r="A374" s="24"/>
      <c r="B374" s="24"/>
      <c r="C374" s="24"/>
      <c r="D374" s="24"/>
      <c r="E374" s="24"/>
      <c r="F374" s="24"/>
      <c r="G374" s="24"/>
      <c r="H374" s="24"/>
      <c r="I374" s="24"/>
      <c r="J374" s="24"/>
      <c r="K374" s="24"/>
      <c r="L374" s="24"/>
      <c r="M374" s="24"/>
      <c r="N374" s="103"/>
      <c r="O374" s="103"/>
      <c r="P374" s="24"/>
      <c r="Q374" s="24"/>
      <c r="R374" s="24"/>
      <c r="S374" s="24"/>
      <c r="T374" s="24"/>
      <c r="U374" s="24"/>
      <c r="V374" s="24"/>
      <c r="W374" s="24"/>
      <c r="X374" s="24"/>
      <c r="Y374" s="24"/>
      <c r="Z374" s="24"/>
    </row>
    <row r="375" spans="1:26" ht="15.75" customHeight="1">
      <c r="A375" s="24"/>
      <c r="B375" s="24"/>
      <c r="C375" s="24"/>
      <c r="D375" s="24"/>
      <c r="E375" s="24"/>
      <c r="F375" s="24"/>
      <c r="G375" s="24"/>
      <c r="H375" s="24"/>
      <c r="I375" s="24"/>
      <c r="J375" s="24"/>
      <c r="K375" s="24"/>
      <c r="L375" s="24"/>
      <c r="M375" s="24"/>
      <c r="N375" s="103"/>
      <c r="O375" s="103"/>
      <c r="P375" s="24"/>
      <c r="Q375" s="24"/>
      <c r="R375" s="24"/>
      <c r="S375" s="24"/>
      <c r="T375" s="24"/>
      <c r="U375" s="24"/>
      <c r="V375" s="24"/>
      <c r="W375" s="24"/>
      <c r="X375" s="24"/>
      <c r="Y375" s="24"/>
      <c r="Z375" s="24"/>
    </row>
    <row r="376" spans="1:26" ht="15.75" customHeight="1">
      <c r="A376" s="24"/>
      <c r="B376" s="24"/>
      <c r="C376" s="24"/>
      <c r="D376" s="24"/>
      <c r="E376" s="24"/>
      <c r="F376" s="24"/>
      <c r="G376" s="24"/>
      <c r="H376" s="24"/>
      <c r="I376" s="24"/>
      <c r="J376" s="24"/>
      <c r="K376" s="24"/>
      <c r="L376" s="24"/>
      <c r="M376" s="24"/>
      <c r="N376" s="103"/>
      <c r="O376" s="103"/>
      <c r="P376" s="24"/>
      <c r="Q376" s="24"/>
      <c r="R376" s="24"/>
      <c r="S376" s="24"/>
      <c r="T376" s="24"/>
      <c r="U376" s="24"/>
      <c r="V376" s="24"/>
      <c r="W376" s="24"/>
      <c r="X376" s="24"/>
      <c r="Y376" s="24"/>
      <c r="Z376" s="24"/>
    </row>
    <row r="377" spans="1:26" ht="15.75" customHeight="1">
      <c r="A377" s="24"/>
      <c r="B377" s="24"/>
      <c r="C377" s="24"/>
      <c r="D377" s="24"/>
      <c r="E377" s="24"/>
      <c r="F377" s="24"/>
      <c r="G377" s="24"/>
      <c r="H377" s="24"/>
      <c r="I377" s="24"/>
      <c r="J377" s="24"/>
      <c r="K377" s="24"/>
      <c r="L377" s="24"/>
      <c r="M377" s="24"/>
      <c r="N377" s="103"/>
      <c r="O377" s="103"/>
      <c r="P377" s="24"/>
      <c r="Q377" s="24"/>
      <c r="R377" s="24"/>
      <c r="S377" s="24"/>
      <c r="T377" s="24"/>
      <c r="U377" s="24"/>
      <c r="V377" s="24"/>
      <c r="W377" s="24"/>
      <c r="X377" s="24"/>
      <c r="Y377" s="24"/>
      <c r="Z377" s="24"/>
    </row>
    <row r="378" spans="1:26" ht="15.75" customHeight="1">
      <c r="A378" s="24"/>
      <c r="B378" s="24"/>
      <c r="C378" s="24"/>
      <c r="D378" s="24"/>
      <c r="E378" s="24"/>
      <c r="F378" s="24"/>
      <c r="G378" s="24"/>
      <c r="H378" s="24"/>
      <c r="I378" s="24"/>
      <c r="J378" s="24"/>
      <c r="K378" s="24"/>
      <c r="L378" s="24"/>
      <c r="M378" s="24"/>
      <c r="N378" s="103"/>
      <c r="O378" s="103"/>
      <c r="P378" s="24"/>
      <c r="Q378" s="24"/>
      <c r="R378" s="24"/>
      <c r="S378" s="24"/>
      <c r="T378" s="24"/>
      <c r="U378" s="24"/>
      <c r="V378" s="24"/>
      <c r="W378" s="24"/>
      <c r="X378" s="24"/>
      <c r="Y378" s="24"/>
      <c r="Z378" s="24"/>
    </row>
    <row r="379" spans="1:26" ht="15.75" customHeight="1">
      <c r="A379" s="24"/>
      <c r="B379" s="24"/>
      <c r="C379" s="24"/>
      <c r="D379" s="24"/>
      <c r="E379" s="24"/>
      <c r="F379" s="24"/>
      <c r="G379" s="24"/>
      <c r="H379" s="24"/>
      <c r="I379" s="24"/>
      <c r="J379" s="24"/>
      <c r="K379" s="24"/>
      <c r="L379" s="24"/>
      <c r="M379" s="24"/>
      <c r="N379" s="103"/>
      <c r="O379" s="103"/>
      <c r="P379" s="24"/>
      <c r="Q379" s="24"/>
      <c r="R379" s="24"/>
      <c r="S379" s="24"/>
      <c r="T379" s="24"/>
      <c r="U379" s="24"/>
      <c r="V379" s="24"/>
      <c r="W379" s="24"/>
      <c r="X379" s="24"/>
      <c r="Y379" s="24"/>
      <c r="Z379" s="24"/>
    </row>
    <row r="380" spans="1:26" ht="15.75" customHeight="1">
      <c r="A380" s="24"/>
      <c r="B380" s="24"/>
      <c r="C380" s="24"/>
      <c r="D380" s="24"/>
      <c r="E380" s="24"/>
      <c r="F380" s="24"/>
      <c r="G380" s="24"/>
      <c r="H380" s="24"/>
      <c r="I380" s="24"/>
      <c r="J380" s="24"/>
      <c r="K380" s="24"/>
      <c r="L380" s="24"/>
      <c r="M380" s="24"/>
      <c r="N380" s="103"/>
      <c r="O380" s="103"/>
      <c r="P380" s="24"/>
      <c r="Q380" s="24"/>
      <c r="R380" s="24"/>
      <c r="S380" s="24"/>
      <c r="T380" s="24"/>
      <c r="U380" s="24"/>
      <c r="V380" s="24"/>
      <c r="W380" s="24"/>
      <c r="X380" s="24"/>
      <c r="Y380" s="24"/>
      <c r="Z380" s="24"/>
    </row>
    <row r="381" spans="1:26" ht="15.75" customHeight="1">
      <c r="A381" s="24"/>
      <c r="B381" s="24"/>
      <c r="C381" s="24"/>
      <c r="D381" s="24"/>
      <c r="E381" s="24"/>
      <c r="F381" s="24"/>
      <c r="G381" s="24"/>
      <c r="H381" s="24"/>
      <c r="I381" s="24"/>
      <c r="J381" s="24"/>
      <c r="K381" s="24"/>
      <c r="L381" s="24"/>
      <c r="M381" s="24"/>
      <c r="N381" s="103"/>
      <c r="O381" s="103"/>
      <c r="P381" s="24"/>
      <c r="Q381" s="24"/>
      <c r="R381" s="24"/>
      <c r="S381" s="24"/>
      <c r="T381" s="24"/>
      <c r="U381" s="24"/>
      <c r="V381" s="24"/>
      <c r="W381" s="24"/>
      <c r="X381" s="24"/>
      <c r="Y381" s="24"/>
      <c r="Z381" s="24"/>
    </row>
    <row r="382" spans="1:26" ht="15.75" customHeight="1">
      <c r="A382" s="24"/>
      <c r="B382" s="24"/>
      <c r="C382" s="24"/>
      <c r="D382" s="24"/>
      <c r="E382" s="24"/>
      <c r="F382" s="24"/>
      <c r="G382" s="24"/>
      <c r="H382" s="24"/>
      <c r="I382" s="24"/>
      <c r="J382" s="24"/>
      <c r="K382" s="24"/>
      <c r="L382" s="24"/>
      <c r="M382" s="24"/>
      <c r="N382" s="103"/>
      <c r="O382" s="103"/>
      <c r="P382" s="24"/>
      <c r="Q382" s="24"/>
      <c r="R382" s="24"/>
      <c r="S382" s="24"/>
      <c r="T382" s="24"/>
      <c r="U382" s="24"/>
      <c r="V382" s="24"/>
      <c r="W382" s="24"/>
      <c r="X382" s="24"/>
      <c r="Y382" s="24"/>
      <c r="Z382" s="24"/>
    </row>
    <row r="383" spans="1:26" ht="15.75" customHeight="1">
      <c r="A383" s="24"/>
      <c r="B383" s="24"/>
      <c r="C383" s="24"/>
      <c r="D383" s="24"/>
      <c r="E383" s="24"/>
      <c r="F383" s="24"/>
      <c r="G383" s="24"/>
      <c r="H383" s="24"/>
      <c r="I383" s="24"/>
      <c r="J383" s="24"/>
      <c r="K383" s="24"/>
      <c r="L383" s="24"/>
      <c r="M383" s="24"/>
      <c r="N383" s="103"/>
      <c r="O383" s="103"/>
      <c r="P383" s="24"/>
      <c r="Q383" s="24"/>
      <c r="R383" s="24"/>
      <c r="S383" s="24"/>
      <c r="T383" s="24"/>
      <c r="U383" s="24"/>
      <c r="V383" s="24"/>
      <c r="W383" s="24"/>
      <c r="X383" s="24"/>
      <c r="Y383" s="24"/>
      <c r="Z383" s="24"/>
    </row>
    <row r="384" spans="1:26" ht="15.75" customHeight="1">
      <c r="A384" s="24"/>
      <c r="B384" s="24"/>
      <c r="C384" s="24"/>
      <c r="D384" s="24"/>
      <c r="E384" s="24"/>
      <c r="F384" s="24"/>
      <c r="G384" s="24"/>
      <c r="H384" s="24"/>
      <c r="I384" s="24"/>
      <c r="J384" s="24"/>
      <c r="K384" s="24"/>
      <c r="L384" s="24"/>
      <c r="M384" s="24"/>
      <c r="N384" s="103"/>
      <c r="O384" s="103"/>
      <c r="P384" s="24"/>
      <c r="Q384" s="24"/>
      <c r="R384" s="24"/>
      <c r="S384" s="24"/>
      <c r="T384" s="24"/>
      <c r="U384" s="24"/>
      <c r="V384" s="24"/>
      <c r="W384" s="24"/>
      <c r="X384" s="24"/>
      <c r="Y384" s="24"/>
      <c r="Z384" s="24"/>
    </row>
    <row r="385" spans="1:26" ht="15.75" customHeight="1">
      <c r="A385" s="24"/>
      <c r="B385" s="24"/>
      <c r="C385" s="24"/>
      <c r="D385" s="24"/>
      <c r="E385" s="24"/>
      <c r="F385" s="24"/>
      <c r="G385" s="24"/>
      <c r="H385" s="24"/>
      <c r="I385" s="24"/>
      <c r="J385" s="24"/>
      <c r="K385" s="24"/>
      <c r="L385" s="24"/>
      <c r="M385" s="24"/>
      <c r="N385" s="103"/>
      <c r="O385" s="103"/>
      <c r="P385" s="24"/>
      <c r="Q385" s="24"/>
      <c r="R385" s="24"/>
      <c r="S385" s="24"/>
      <c r="T385" s="24"/>
      <c r="U385" s="24"/>
      <c r="V385" s="24"/>
      <c r="W385" s="24"/>
      <c r="X385" s="24"/>
      <c r="Y385" s="24"/>
      <c r="Z385" s="24"/>
    </row>
    <row r="386" spans="1:26" ht="15.75" customHeight="1">
      <c r="A386" s="24"/>
      <c r="B386" s="24"/>
      <c r="C386" s="24"/>
      <c r="D386" s="24"/>
      <c r="E386" s="24"/>
      <c r="F386" s="24"/>
      <c r="G386" s="24"/>
      <c r="H386" s="24"/>
      <c r="I386" s="24"/>
      <c r="J386" s="24"/>
      <c r="K386" s="24"/>
      <c r="L386" s="24"/>
      <c r="M386" s="24"/>
      <c r="N386" s="103"/>
      <c r="O386" s="103"/>
      <c r="P386" s="24"/>
      <c r="Q386" s="24"/>
      <c r="R386" s="24"/>
      <c r="S386" s="24"/>
      <c r="T386" s="24"/>
      <c r="U386" s="24"/>
      <c r="V386" s="24"/>
      <c r="W386" s="24"/>
      <c r="X386" s="24"/>
      <c r="Y386" s="24"/>
      <c r="Z386" s="24"/>
    </row>
    <row r="387" spans="1:26" ht="15.75" customHeight="1">
      <c r="A387" s="24"/>
      <c r="B387" s="24"/>
      <c r="C387" s="24"/>
      <c r="D387" s="24"/>
      <c r="E387" s="24"/>
      <c r="F387" s="24"/>
      <c r="G387" s="24"/>
      <c r="H387" s="24"/>
      <c r="I387" s="24"/>
      <c r="J387" s="24"/>
      <c r="K387" s="24"/>
      <c r="L387" s="24"/>
      <c r="M387" s="24"/>
      <c r="N387" s="103"/>
      <c r="O387" s="103"/>
      <c r="P387" s="24"/>
      <c r="Q387" s="24"/>
      <c r="R387" s="24"/>
      <c r="S387" s="24"/>
      <c r="T387" s="24"/>
      <c r="U387" s="24"/>
      <c r="V387" s="24"/>
      <c r="W387" s="24"/>
      <c r="X387" s="24"/>
      <c r="Y387" s="24"/>
      <c r="Z387" s="24"/>
    </row>
    <row r="388" spans="1:26" ht="15.75" customHeight="1">
      <c r="A388" s="24"/>
      <c r="B388" s="24"/>
      <c r="C388" s="24"/>
      <c r="D388" s="24"/>
      <c r="E388" s="24"/>
      <c r="F388" s="24"/>
      <c r="G388" s="24"/>
      <c r="H388" s="24"/>
      <c r="I388" s="24"/>
      <c r="J388" s="24"/>
      <c r="K388" s="24"/>
      <c r="L388" s="24"/>
      <c r="M388" s="24"/>
      <c r="N388" s="103"/>
      <c r="O388" s="103"/>
      <c r="P388" s="24"/>
      <c r="Q388" s="24"/>
      <c r="R388" s="24"/>
      <c r="S388" s="24"/>
      <c r="T388" s="24"/>
      <c r="U388" s="24"/>
      <c r="V388" s="24"/>
      <c r="W388" s="24"/>
      <c r="X388" s="24"/>
      <c r="Y388" s="24"/>
      <c r="Z388" s="24"/>
    </row>
    <row r="389" spans="1:26" ht="15.75" customHeight="1">
      <c r="A389" s="24"/>
      <c r="B389" s="24"/>
      <c r="C389" s="24"/>
      <c r="D389" s="24"/>
      <c r="E389" s="24"/>
      <c r="F389" s="24"/>
      <c r="G389" s="24"/>
      <c r="H389" s="24"/>
      <c r="I389" s="24"/>
      <c r="J389" s="24"/>
      <c r="K389" s="24"/>
      <c r="L389" s="24"/>
      <c r="M389" s="24"/>
      <c r="N389" s="103"/>
      <c r="O389" s="103"/>
      <c r="P389" s="24"/>
      <c r="Q389" s="24"/>
      <c r="R389" s="24"/>
      <c r="S389" s="24"/>
      <c r="T389" s="24"/>
      <c r="U389" s="24"/>
      <c r="V389" s="24"/>
      <c r="W389" s="24"/>
      <c r="X389" s="24"/>
      <c r="Y389" s="24"/>
      <c r="Z389" s="24"/>
    </row>
    <row r="390" spans="1:26" ht="15.75" customHeight="1">
      <c r="A390" s="24"/>
      <c r="B390" s="24"/>
      <c r="C390" s="24"/>
      <c r="D390" s="24"/>
      <c r="E390" s="24"/>
      <c r="F390" s="24"/>
      <c r="G390" s="24"/>
      <c r="H390" s="24"/>
      <c r="I390" s="24"/>
      <c r="J390" s="24"/>
      <c r="K390" s="24"/>
      <c r="L390" s="24"/>
      <c r="M390" s="24"/>
      <c r="N390" s="103"/>
      <c r="O390" s="103"/>
      <c r="P390" s="24"/>
      <c r="Q390" s="24"/>
      <c r="R390" s="24"/>
      <c r="S390" s="24"/>
      <c r="T390" s="24"/>
      <c r="U390" s="24"/>
      <c r="V390" s="24"/>
      <c r="W390" s="24"/>
      <c r="X390" s="24"/>
      <c r="Y390" s="24"/>
      <c r="Z390" s="24"/>
    </row>
    <row r="391" spans="1:26" ht="15.75" customHeight="1">
      <c r="A391" s="24"/>
      <c r="B391" s="24"/>
      <c r="C391" s="24"/>
      <c r="D391" s="24"/>
      <c r="E391" s="24"/>
      <c r="F391" s="24"/>
      <c r="G391" s="24"/>
      <c r="H391" s="24"/>
      <c r="I391" s="24"/>
      <c r="J391" s="24"/>
      <c r="K391" s="24"/>
      <c r="L391" s="24"/>
      <c r="M391" s="24"/>
      <c r="N391" s="103"/>
      <c r="O391" s="103"/>
      <c r="P391" s="24"/>
      <c r="Q391" s="24"/>
      <c r="R391" s="24"/>
      <c r="S391" s="24"/>
      <c r="T391" s="24"/>
      <c r="U391" s="24"/>
      <c r="V391" s="24"/>
      <c r="W391" s="24"/>
      <c r="X391" s="24"/>
      <c r="Y391" s="24"/>
      <c r="Z391" s="24"/>
    </row>
    <row r="392" spans="1:26" ht="15.75" customHeight="1">
      <c r="A392" s="24"/>
      <c r="B392" s="24"/>
      <c r="C392" s="24"/>
      <c r="D392" s="24"/>
      <c r="E392" s="24"/>
      <c r="F392" s="24"/>
      <c r="G392" s="24"/>
      <c r="H392" s="24"/>
      <c r="I392" s="24"/>
      <c r="J392" s="24"/>
      <c r="K392" s="24"/>
      <c r="L392" s="24"/>
      <c r="M392" s="24"/>
      <c r="N392" s="103"/>
      <c r="O392" s="103"/>
      <c r="P392" s="24"/>
      <c r="Q392" s="24"/>
      <c r="R392" s="24"/>
      <c r="S392" s="24"/>
      <c r="T392" s="24"/>
      <c r="U392" s="24"/>
      <c r="V392" s="24"/>
      <c r="W392" s="24"/>
      <c r="X392" s="24"/>
      <c r="Y392" s="24"/>
      <c r="Z392" s="24"/>
    </row>
    <row r="393" spans="1:26" ht="15.75" customHeight="1">
      <c r="A393" s="24"/>
      <c r="B393" s="24"/>
      <c r="C393" s="24"/>
      <c r="D393" s="24"/>
      <c r="E393" s="24"/>
      <c r="F393" s="24"/>
      <c r="G393" s="24"/>
      <c r="H393" s="24"/>
      <c r="I393" s="24"/>
      <c r="J393" s="24"/>
      <c r="K393" s="24"/>
      <c r="L393" s="24"/>
      <c r="M393" s="24"/>
      <c r="N393" s="103"/>
      <c r="O393" s="103"/>
      <c r="P393" s="24"/>
      <c r="Q393" s="24"/>
      <c r="R393" s="24"/>
      <c r="S393" s="24"/>
      <c r="T393" s="24"/>
      <c r="U393" s="24"/>
      <c r="V393" s="24"/>
      <c r="W393" s="24"/>
      <c r="X393" s="24"/>
      <c r="Y393" s="24"/>
      <c r="Z393" s="24"/>
    </row>
    <row r="394" spans="1:26" ht="15.75" customHeight="1">
      <c r="A394" s="24"/>
      <c r="B394" s="24"/>
      <c r="C394" s="24"/>
      <c r="D394" s="24"/>
      <c r="E394" s="24"/>
      <c r="F394" s="24"/>
      <c r="G394" s="24"/>
      <c r="H394" s="24"/>
      <c r="I394" s="24"/>
      <c r="J394" s="24"/>
      <c r="K394" s="24"/>
      <c r="L394" s="24"/>
      <c r="M394" s="24"/>
      <c r="N394" s="103"/>
      <c r="O394" s="103"/>
      <c r="P394" s="24"/>
      <c r="Q394" s="24"/>
      <c r="R394" s="24"/>
      <c r="S394" s="24"/>
      <c r="T394" s="24"/>
      <c r="U394" s="24"/>
      <c r="V394" s="24"/>
      <c r="W394" s="24"/>
      <c r="X394" s="24"/>
      <c r="Y394" s="24"/>
      <c r="Z394" s="24"/>
    </row>
    <row r="395" spans="1:26" ht="15.75" customHeight="1">
      <c r="A395" s="24"/>
      <c r="B395" s="24"/>
      <c r="C395" s="24"/>
      <c r="D395" s="24"/>
      <c r="E395" s="24"/>
      <c r="F395" s="24"/>
      <c r="G395" s="24"/>
      <c r="H395" s="24"/>
      <c r="I395" s="24"/>
      <c r="J395" s="24"/>
      <c r="K395" s="24"/>
      <c r="L395" s="24"/>
      <c r="M395" s="24"/>
      <c r="N395" s="103"/>
      <c r="O395" s="103"/>
      <c r="P395" s="24"/>
      <c r="Q395" s="24"/>
      <c r="R395" s="24"/>
      <c r="S395" s="24"/>
      <c r="T395" s="24"/>
      <c r="U395" s="24"/>
      <c r="V395" s="24"/>
      <c r="W395" s="24"/>
      <c r="X395" s="24"/>
      <c r="Y395" s="24"/>
      <c r="Z395" s="24"/>
    </row>
    <row r="396" spans="1:26" ht="15.75" customHeight="1">
      <c r="A396" s="24"/>
      <c r="B396" s="24"/>
      <c r="C396" s="24"/>
      <c r="D396" s="24"/>
      <c r="E396" s="24"/>
      <c r="F396" s="24"/>
      <c r="G396" s="24"/>
      <c r="H396" s="24"/>
      <c r="I396" s="24"/>
      <c r="J396" s="24"/>
      <c r="K396" s="24"/>
      <c r="L396" s="24"/>
      <c r="M396" s="24"/>
      <c r="N396" s="103"/>
      <c r="O396" s="103"/>
      <c r="P396" s="24"/>
      <c r="Q396" s="24"/>
      <c r="R396" s="24"/>
      <c r="S396" s="24"/>
      <c r="T396" s="24"/>
      <c r="U396" s="24"/>
      <c r="V396" s="24"/>
      <c r="W396" s="24"/>
      <c r="X396" s="24"/>
      <c r="Y396" s="24"/>
      <c r="Z396" s="24"/>
    </row>
    <row r="397" spans="1:26" ht="15.75" customHeight="1">
      <c r="A397" s="24"/>
      <c r="B397" s="24"/>
      <c r="C397" s="24"/>
      <c r="D397" s="24"/>
      <c r="E397" s="24"/>
      <c r="F397" s="24"/>
      <c r="G397" s="24"/>
      <c r="H397" s="24"/>
      <c r="I397" s="24"/>
      <c r="J397" s="24"/>
      <c r="K397" s="24"/>
      <c r="L397" s="24"/>
      <c r="M397" s="24"/>
      <c r="N397" s="103"/>
      <c r="O397" s="103"/>
      <c r="P397" s="24"/>
      <c r="Q397" s="24"/>
      <c r="R397" s="24"/>
      <c r="S397" s="24"/>
      <c r="T397" s="24"/>
      <c r="U397" s="24"/>
      <c r="V397" s="24"/>
      <c r="W397" s="24"/>
      <c r="X397" s="24"/>
      <c r="Y397" s="24"/>
      <c r="Z397" s="24"/>
    </row>
    <row r="398" spans="1:26" ht="15.75" customHeight="1">
      <c r="A398" s="24"/>
      <c r="B398" s="24"/>
      <c r="C398" s="24"/>
      <c r="D398" s="24"/>
      <c r="E398" s="24"/>
      <c r="F398" s="24"/>
      <c r="G398" s="24"/>
      <c r="H398" s="24"/>
      <c r="I398" s="24"/>
      <c r="J398" s="24"/>
      <c r="K398" s="24"/>
      <c r="L398" s="24"/>
      <c r="M398" s="24"/>
      <c r="N398" s="103"/>
      <c r="O398" s="103"/>
      <c r="P398" s="24"/>
      <c r="Q398" s="24"/>
      <c r="R398" s="24"/>
      <c r="S398" s="24"/>
      <c r="T398" s="24"/>
      <c r="U398" s="24"/>
      <c r="V398" s="24"/>
      <c r="W398" s="24"/>
      <c r="X398" s="24"/>
      <c r="Y398" s="24"/>
      <c r="Z398" s="24"/>
    </row>
    <row r="399" spans="1:26" ht="15.75" customHeight="1">
      <c r="A399" s="24"/>
      <c r="B399" s="24"/>
      <c r="C399" s="24"/>
      <c r="D399" s="24"/>
      <c r="E399" s="24"/>
      <c r="F399" s="24"/>
      <c r="G399" s="24"/>
      <c r="H399" s="24"/>
      <c r="I399" s="24"/>
      <c r="J399" s="24"/>
      <c r="K399" s="24"/>
      <c r="L399" s="24"/>
      <c r="M399" s="24"/>
      <c r="N399" s="103"/>
      <c r="O399" s="103"/>
      <c r="P399" s="24"/>
      <c r="Q399" s="24"/>
      <c r="R399" s="24"/>
      <c r="S399" s="24"/>
      <c r="T399" s="24"/>
      <c r="U399" s="24"/>
      <c r="V399" s="24"/>
      <c r="W399" s="24"/>
      <c r="X399" s="24"/>
      <c r="Y399" s="24"/>
      <c r="Z399" s="24"/>
    </row>
    <row r="400" spans="1:26" ht="15.75" customHeight="1">
      <c r="A400" s="24"/>
      <c r="B400" s="24"/>
      <c r="C400" s="24"/>
      <c r="D400" s="24"/>
      <c r="E400" s="24"/>
      <c r="F400" s="24"/>
      <c r="G400" s="24"/>
      <c r="H400" s="24"/>
      <c r="I400" s="24"/>
      <c r="J400" s="24"/>
      <c r="K400" s="24"/>
      <c r="L400" s="24"/>
      <c r="M400" s="24"/>
      <c r="N400" s="103"/>
      <c r="O400" s="103"/>
      <c r="P400" s="24"/>
      <c r="Q400" s="24"/>
      <c r="R400" s="24"/>
      <c r="S400" s="24"/>
      <c r="T400" s="24"/>
      <c r="U400" s="24"/>
      <c r="V400" s="24"/>
      <c r="W400" s="24"/>
      <c r="X400" s="24"/>
      <c r="Y400" s="24"/>
      <c r="Z400" s="24"/>
    </row>
    <row r="401" spans="1:26" ht="15.75" customHeight="1">
      <c r="A401" s="24"/>
      <c r="B401" s="24"/>
      <c r="C401" s="24"/>
      <c r="D401" s="24"/>
      <c r="E401" s="24"/>
      <c r="F401" s="24"/>
      <c r="G401" s="24"/>
      <c r="H401" s="24"/>
      <c r="I401" s="24"/>
      <c r="J401" s="24"/>
      <c r="K401" s="24"/>
      <c r="L401" s="24"/>
      <c r="M401" s="24"/>
      <c r="N401" s="103"/>
      <c r="O401" s="103"/>
      <c r="P401" s="24"/>
      <c r="Q401" s="24"/>
      <c r="R401" s="24"/>
      <c r="S401" s="24"/>
      <c r="T401" s="24"/>
      <c r="U401" s="24"/>
      <c r="V401" s="24"/>
      <c r="W401" s="24"/>
      <c r="X401" s="24"/>
      <c r="Y401" s="24"/>
      <c r="Z401" s="24"/>
    </row>
    <row r="402" spans="1:26" ht="15.75" customHeight="1">
      <c r="A402" s="24"/>
      <c r="B402" s="24"/>
      <c r="C402" s="24"/>
      <c r="D402" s="24"/>
      <c r="E402" s="24"/>
      <c r="F402" s="24"/>
      <c r="G402" s="24"/>
      <c r="H402" s="24"/>
      <c r="I402" s="24"/>
      <c r="J402" s="24"/>
      <c r="K402" s="24"/>
      <c r="L402" s="24"/>
      <c r="M402" s="24"/>
      <c r="N402" s="103"/>
      <c r="O402" s="103"/>
      <c r="P402" s="24"/>
      <c r="Q402" s="24"/>
      <c r="R402" s="24"/>
      <c r="S402" s="24"/>
      <c r="T402" s="24"/>
      <c r="U402" s="24"/>
      <c r="V402" s="24"/>
      <c r="W402" s="24"/>
      <c r="X402" s="24"/>
      <c r="Y402" s="24"/>
      <c r="Z402" s="24"/>
    </row>
    <row r="403" spans="1:26" ht="15.75" customHeight="1">
      <c r="A403" s="24"/>
      <c r="B403" s="24"/>
      <c r="C403" s="24"/>
      <c r="D403" s="24"/>
      <c r="E403" s="24"/>
      <c r="F403" s="24"/>
      <c r="G403" s="24"/>
      <c r="H403" s="24"/>
      <c r="I403" s="24"/>
      <c r="J403" s="24"/>
      <c r="K403" s="24"/>
      <c r="L403" s="24"/>
      <c r="M403" s="24"/>
      <c r="N403" s="103"/>
      <c r="O403" s="103"/>
      <c r="P403" s="24"/>
      <c r="Q403" s="24"/>
      <c r="R403" s="24"/>
      <c r="S403" s="24"/>
      <c r="T403" s="24"/>
      <c r="U403" s="24"/>
      <c r="V403" s="24"/>
      <c r="W403" s="24"/>
      <c r="X403" s="24"/>
      <c r="Y403" s="24"/>
      <c r="Z403" s="24"/>
    </row>
    <row r="404" spans="1:26" ht="15.75" customHeight="1">
      <c r="A404" s="24"/>
      <c r="B404" s="24"/>
      <c r="C404" s="24"/>
      <c r="D404" s="24"/>
      <c r="E404" s="24"/>
      <c r="F404" s="24"/>
      <c r="G404" s="24"/>
      <c r="H404" s="24"/>
      <c r="I404" s="24"/>
      <c r="J404" s="24"/>
      <c r="K404" s="24"/>
      <c r="L404" s="24"/>
      <c r="M404" s="24"/>
      <c r="N404" s="103"/>
      <c r="O404" s="103"/>
      <c r="P404" s="24"/>
      <c r="Q404" s="24"/>
      <c r="R404" s="24"/>
      <c r="S404" s="24"/>
      <c r="T404" s="24"/>
      <c r="U404" s="24"/>
      <c r="V404" s="24"/>
      <c r="W404" s="24"/>
      <c r="X404" s="24"/>
      <c r="Y404" s="24"/>
      <c r="Z404" s="24"/>
    </row>
    <row r="405" spans="1:26" ht="15.75" customHeight="1">
      <c r="A405" s="24"/>
      <c r="B405" s="24"/>
      <c r="C405" s="24"/>
      <c r="D405" s="24"/>
      <c r="E405" s="24"/>
      <c r="F405" s="24"/>
      <c r="G405" s="24"/>
      <c r="H405" s="24"/>
      <c r="I405" s="24"/>
      <c r="J405" s="24"/>
      <c r="K405" s="24"/>
      <c r="L405" s="24"/>
      <c r="M405" s="24"/>
      <c r="N405" s="103"/>
      <c r="O405" s="103"/>
      <c r="P405" s="24"/>
      <c r="Q405" s="24"/>
      <c r="R405" s="24"/>
      <c r="S405" s="24"/>
      <c r="T405" s="24"/>
      <c r="U405" s="24"/>
      <c r="V405" s="24"/>
      <c r="W405" s="24"/>
      <c r="X405" s="24"/>
      <c r="Y405" s="24"/>
      <c r="Z405" s="24"/>
    </row>
    <row r="406" spans="1:26" ht="15.75" customHeight="1">
      <c r="A406" s="24"/>
      <c r="B406" s="24"/>
      <c r="C406" s="24"/>
      <c r="D406" s="24"/>
      <c r="E406" s="24"/>
      <c r="F406" s="24"/>
      <c r="G406" s="24"/>
      <c r="H406" s="24"/>
      <c r="I406" s="24"/>
      <c r="J406" s="24"/>
      <c r="K406" s="24"/>
      <c r="L406" s="24"/>
      <c r="M406" s="24"/>
      <c r="N406" s="103"/>
      <c r="O406" s="103"/>
      <c r="P406" s="24"/>
      <c r="Q406" s="24"/>
      <c r="R406" s="24"/>
      <c r="S406" s="24"/>
      <c r="T406" s="24"/>
      <c r="U406" s="24"/>
      <c r="V406" s="24"/>
      <c r="W406" s="24"/>
      <c r="X406" s="24"/>
      <c r="Y406" s="24"/>
      <c r="Z406" s="24"/>
    </row>
    <row r="407" spans="1:26" ht="15.75" customHeight="1">
      <c r="A407" s="24"/>
      <c r="B407" s="24"/>
      <c r="C407" s="24"/>
      <c r="D407" s="24"/>
      <c r="E407" s="24"/>
      <c r="F407" s="24"/>
      <c r="G407" s="24"/>
      <c r="H407" s="24"/>
      <c r="I407" s="24"/>
      <c r="J407" s="24"/>
      <c r="K407" s="24"/>
      <c r="L407" s="24"/>
      <c r="M407" s="24"/>
      <c r="N407" s="103"/>
      <c r="O407" s="103"/>
      <c r="P407" s="24"/>
      <c r="Q407" s="24"/>
      <c r="R407" s="24"/>
      <c r="S407" s="24"/>
      <c r="T407" s="24"/>
      <c r="U407" s="24"/>
      <c r="V407" s="24"/>
      <c r="W407" s="24"/>
      <c r="X407" s="24"/>
      <c r="Y407" s="24"/>
      <c r="Z407" s="24"/>
    </row>
    <row r="408" spans="1:26" ht="15.75" customHeight="1">
      <c r="A408" s="24"/>
      <c r="B408" s="24"/>
      <c r="C408" s="24"/>
      <c r="D408" s="24"/>
      <c r="E408" s="24"/>
      <c r="F408" s="24"/>
      <c r="G408" s="24"/>
      <c r="H408" s="24"/>
      <c r="I408" s="24"/>
      <c r="J408" s="24"/>
      <c r="K408" s="24"/>
      <c r="L408" s="24"/>
      <c r="M408" s="24"/>
      <c r="N408" s="103"/>
      <c r="O408" s="103"/>
      <c r="P408" s="24"/>
      <c r="Q408" s="24"/>
      <c r="R408" s="24"/>
      <c r="S408" s="24"/>
      <c r="T408" s="24"/>
      <c r="U408" s="24"/>
      <c r="V408" s="24"/>
      <c r="W408" s="24"/>
      <c r="X408" s="24"/>
      <c r="Y408" s="24"/>
      <c r="Z408" s="24"/>
    </row>
    <row r="409" spans="1:26" ht="15.75" customHeight="1">
      <c r="A409" s="24"/>
      <c r="B409" s="24"/>
      <c r="C409" s="24"/>
      <c r="D409" s="24"/>
      <c r="E409" s="24"/>
      <c r="F409" s="24"/>
      <c r="G409" s="24"/>
      <c r="H409" s="24"/>
      <c r="I409" s="24"/>
      <c r="J409" s="24"/>
      <c r="K409" s="24"/>
      <c r="L409" s="24"/>
      <c r="M409" s="24"/>
      <c r="N409" s="103"/>
      <c r="O409" s="103"/>
      <c r="P409" s="24"/>
      <c r="Q409" s="24"/>
      <c r="R409" s="24"/>
      <c r="S409" s="24"/>
      <c r="T409" s="24"/>
      <c r="U409" s="24"/>
      <c r="V409" s="24"/>
      <c r="W409" s="24"/>
      <c r="X409" s="24"/>
      <c r="Y409" s="24"/>
      <c r="Z409" s="24"/>
    </row>
    <row r="410" spans="1:26" ht="15.75" customHeight="1">
      <c r="A410" s="24"/>
      <c r="B410" s="24"/>
      <c r="C410" s="24"/>
      <c r="D410" s="24"/>
      <c r="E410" s="24"/>
      <c r="F410" s="24"/>
      <c r="G410" s="24"/>
      <c r="H410" s="24"/>
      <c r="I410" s="24"/>
      <c r="J410" s="24"/>
      <c r="K410" s="24"/>
      <c r="L410" s="24"/>
      <c r="M410" s="24"/>
      <c r="N410" s="103"/>
      <c r="O410" s="103"/>
      <c r="P410" s="24"/>
      <c r="Q410" s="24"/>
      <c r="R410" s="24"/>
      <c r="S410" s="24"/>
      <c r="T410" s="24"/>
      <c r="U410" s="24"/>
      <c r="V410" s="24"/>
      <c r="W410" s="24"/>
      <c r="X410" s="24"/>
      <c r="Y410" s="24"/>
      <c r="Z410" s="24"/>
    </row>
    <row r="411" spans="1:26" ht="15.75" customHeight="1">
      <c r="A411" s="24"/>
      <c r="B411" s="24"/>
      <c r="C411" s="24"/>
      <c r="D411" s="24"/>
      <c r="E411" s="24"/>
      <c r="F411" s="24"/>
      <c r="G411" s="24"/>
      <c r="H411" s="24"/>
      <c r="I411" s="24"/>
      <c r="J411" s="24"/>
      <c r="K411" s="24"/>
      <c r="L411" s="24"/>
      <c r="M411" s="24"/>
      <c r="N411" s="103"/>
      <c r="O411" s="103"/>
      <c r="P411" s="24"/>
      <c r="Q411" s="24"/>
      <c r="R411" s="24"/>
      <c r="S411" s="24"/>
      <c r="T411" s="24"/>
      <c r="U411" s="24"/>
      <c r="V411" s="24"/>
      <c r="W411" s="24"/>
      <c r="X411" s="24"/>
      <c r="Y411" s="24"/>
      <c r="Z411" s="24"/>
    </row>
    <row r="412" spans="1:26" ht="15.75" customHeight="1">
      <c r="A412" s="24"/>
      <c r="B412" s="24"/>
      <c r="C412" s="24"/>
      <c r="D412" s="24"/>
      <c r="E412" s="24"/>
      <c r="F412" s="24"/>
      <c r="G412" s="24"/>
      <c r="H412" s="24"/>
      <c r="I412" s="24"/>
      <c r="J412" s="24"/>
      <c r="K412" s="24"/>
      <c r="L412" s="24"/>
      <c r="M412" s="24"/>
      <c r="N412" s="103"/>
      <c r="O412" s="103"/>
      <c r="P412" s="24"/>
      <c r="Q412" s="24"/>
      <c r="R412" s="24"/>
      <c r="S412" s="24"/>
      <c r="T412" s="24"/>
      <c r="U412" s="24"/>
      <c r="V412" s="24"/>
      <c r="W412" s="24"/>
      <c r="X412" s="24"/>
      <c r="Y412" s="24"/>
      <c r="Z412" s="24"/>
    </row>
    <row r="413" spans="1:26" ht="15.75" customHeight="1">
      <c r="A413" s="24"/>
      <c r="B413" s="24"/>
      <c r="C413" s="24"/>
      <c r="D413" s="24"/>
      <c r="E413" s="24"/>
      <c r="F413" s="24"/>
      <c r="G413" s="24"/>
      <c r="H413" s="24"/>
      <c r="I413" s="24"/>
      <c r="J413" s="24"/>
      <c r="K413" s="24"/>
      <c r="L413" s="24"/>
      <c r="M413" s="24"/>
      <c r="N413" s="103"/>
      <c r="O413" s="103"/>
      <c r="P413" s="24"/>
      <c r="Q413" s="24"/>
      <c r="R413" s="24"/>
      <c r="S413" s="24"/>
      <c r="T413" s="24"/>
      <c r="U413" s="24"/>
      <c r="V413" s="24"/>
      <c r="W413" s="24"/>
      <c r="X413" s="24"/>
      <c r="Y413" s="24"/>
      <c r="Z413" s="24"/>
    </row>
    <row r="414" spans="1:26" ht="15.75" customHeight="1">
      <c r="A414" s="24"/>
      <c r="B414" s="24"/>
      <c r="C414" s="24"/>
      <c r="D414" s="24"/>
      <c r="E414" s="24"/>
      <c r="F414" s="24"/>
      <c r="G414" s="24"/>
      <c r="H414" s="24"/>
      <c r="I414" s="24"/>
      <c r="J414" s="24"/>
      <c r="K414" s="24"/>
      <c r="L414" s="24"/>
      <c r="M414" s="24"/>
      <c r="N414" s="103"/>
      <c r="O414" s="103"/>
      <c r="P414" s="24"/>
      <c r="Q414" s="24"/>
      <c r="R414" s="24"/>
      <c r="S414" s="24"/>
      <c r="T414" s="24"/>
      <c r="U414" s="24"/>
      <c r="V414" s="24"/>
      <c r="W414" s="24"/>
      <c r="X414" s="24"/>
      <c r="Y414" s="24"/>
      <c r="Z414" s="24"/>
    </row>
    <row r="415" spans="1:26" ht="15.75" customHeight="1">
      <c r="A415" s="24"/>
      <c r="B415" s="24"/>
      <c r="C415" s="24"/>
      <c r="D415" s="24"/>
      <c r="E415" s="24"/>
      <c r="F415" s="24"/>
      <c r="G415" s="24"/>
      <c r="H415" s="24"/>
      <c r="I415" s="24"/>
      <c r="J415" s="24"/>
      <c r="K415" s="24"/>
      <c r="L415" s="24"/>
      <c r="M415" s="24"/>
      <c r="N415" s="103"/>
      <c r="O415" s="103"/>
      <c r="P415" s="24"/>
      <c r="Q415" s="24"/>
      <c r="R415" s="24"/>
      <c r="S415" s="24"/>
      <c r="T415" s="24"/>
      <c r="U415" s="24"/>
      <c r="V415" s="24"/>
      <c r="W415" s="24"/>
      <c r="X415" s="24"/>
      <c r="Y415" s="24"/>
      <c r="Z415" s="24"/>
    </row>
    <row r="416" spans="1:26" ht="15.75" customHeight="1">
      <c r="A416" s="24"/>
      <c r="B416" s="24"/>
      <c r="C416" s="24"/>
      <c r="D416" s="24"/>
      <c r="E416" s="24"/>
      <c r="F416" s="24"/>
      <c r="G416" s="24"/>
      <c r="H416" s="24"/>
      <c r="I416" s="24"/>
      <c r="J416" s="24"/>
      <c r="K416" s="24"/>
      <c r="L416" s="24"/>
      <c r="M416" s="24"/>
      <c r="N416" s="103"/>
      <c r="O416" s="103"/>
      <c r="P416" s="24"/>
      <c r="Q416" s="24"/>
      <c r="R416" s="24"/>
      <c r="S416" s="24"/>
      <c r="T416" s="24"/>
      <c r="U416" s="24"/>
      <c r="V416" s="24"/>
      <c r="W416" s="24"/>
      <c r="X416" s="24"/>
      <c r="Y416" s="24"/>
      <c r="Z416" s="24"/>
    </row>
    <row r="417" spans="1:26" ht="15.75" customHeight="1">
      <c r="A417" s="24"/>
      <c r="B417" s="24"/>
      <c r="C417" s="24"/>
      <c r="D417" s="24"/>
      <c r="E417" s="24"/>
      <c r="F417" s="24"/>
      <c r="G417" s="24"/>
      <c r="H417" s="24"/>
      <c r="I417" s="24"/>
      <c r="J417" s="24"/>
      <c r="K417" s="24"/>
      <c r="L417" s="24"/>
      <c r="M417" s="24"/>
      <c r="N417" s="103"/>
      <c r="O417" s="103"/>
      <c r="P417" s="24"/>
      <c r="Q417" s="24"/>
      <c r="R417" s="24"/>
      <c r="S417" s="24"/>
      <c r="T417" s="24"/>
      <c r="U417" s="24"/>
      <c r="V417" s="24"/>
      <c r="W417" s="24"/>
      <c r="X417" s="24"/>
      <c r="Y417" s="24"/>
      <c r="Z417" s="24"/>
    </row>
    <row r="418" spans="1:26" ht="15.75" customHeight="1">
      <c r="A418" s="24"/>
      <c r="B418" s="24"/>
      <c r="C418" s="24"/>
      <c r="D418" s="24"/>
      <c r="E418" s="24"/>
      <c r="F418" s="24"/>
      <c r="G418" s="24"/>
      <c r="H418" s="24"/>
      <c r="I418" s="24"/>
      <c r="J418" s="24"/>
      <c r="K418" s="24"/>
      <c r="L418" s="24"/>
      <c r="M418" s="24"/>
      <c r="N418" s="103"/>
      <c r="O418" s="103"/>
      <c r="P418" s="24"/>
      <c r="Q418" s="24"/>
      <c r="R418" s="24"/>
      <c r="S418" s="24"/>
      <c r="T418" s="24"/>
      <c r="U418" s="24"/>
      <c r="V418" s="24"/>
      <c r="W418" s="24"/>
      <c r="X418" s="24"/>
      <c r="Y418" s="24"/>
      <c r="Z418" s="24"/>
    </row>
    <row r="419" spans="1:26" ht="15.75" customHeight="1">
      <c r="A419" s="24"/>
      <c r="B419" s="24"/>
      <c r="C419" s="24"/>
      <c r="D419" s="24"/>
      <c r="E419" s="24"/>
      <c r="F419" s="24"/>
      <c r="G419" s="24"/>
      <c r="H419" s="24"/>
      <c r="I419" s="24"/>
      <c r="J419" s="24"/>
      <c r="K419" s="24"/>
      <c r="L419" s="24"/>
      <c r="M419" s="24"/>
      <c r="N419" s="103"/>
      <c r="O419" s="103"/>
      <c r="P419" s="24"/>
      <c r="Q419" s="24"/>
      <c r="R419" s="24"/>
      <c r="S419" s="24"/>
      <c r="T419" s="24"/>
      <c r="U419" s="24"/>
      <c r="V419" s="24"/>
      <c r="W419" s="24"/>
      <c r="X419" s="24"/>
      <c r="Y419" s="24"/>
      <c r="Z419" s="24"/>
    </row>
    <row r="420" spans="1:26" ht="15.75" customHeight="1">
      <c r="A420" s="24"/>
      <c r="B420" s="24"/>
      <c r="C420" s="24"/>
      <c r="D420" s="24"/>
      <c r="E420" s="24"/>
      <c r="F420" s="24"/>
      <c r="G420" s="24"/>
      <c r="H420" s="24"/>
      <c r="I420" s="24"/>
      <c r="J420" s="24"/>
      <c r="K420" s="24"/>
      <c r="L420" s="24"/>
      <c r="M420" s="24"/>
      <c r="N420" s="103"/>
      <c r="O420" s="103"/>
      <c r="P420" s="24"/>
      <c r="Q420" s="24"/>
      <c r="R420" s="24"/>
      <c r="S420" s="24"/>
      <c r="T420" s="24"/>
      <c r="U420" s="24"/>
      <c r="V420" s="24"/>
      <c r="W420" s="24"/>
      <c r="X420" s="24"/>
      <c r="Y420" s="24"/>
      <c r="Z420" s="24"/>
    </row>
    <row r="421" spans="1:26" ht="15.75" customHeight="1">
      <c r="A421" s="24"/>
      <c r="B421" s="24"/>
      <c r="C421" s="24"/>
      <c r="D421" s="24"/>
      <c r="E421" s="24"/>
      <c r="F421" s="24"/>
      <c r="G421" s="24"/>
      <c r="H421" s="24"/>
      <c r="I421" s="24"/>
      <c r="J421" s="24"/>
      <c r="K421" s="24"/>
      <c r="L421" s="24"/>
      <c r="M421" s="24"/>
      <c r="N421" s="103"/>
      <c r="O421" s="103"/>
      <c r="P421" s="24"/>
      <c r="Q421" s="24"/>
      <c r="R421" s="24"/>
      <c r="S421" s="24"/>
      <c r="T421" s="24"/>
      <c r="U421" s="24"/>
      <c r="V421" s="24"/>
      <c r="W421" s="24"/>
      <c r="X421" s="24"/>
      <c r="Y421" s="24"/>
      <c r="Z421" s="24"/>
    </row>
    <row r="422" spans="1:26" ht="15.75" customHeight="1">
      <c r="A422" s="24"/>
      <c r="B422" s="24"/>
      <c r="C422" s="24"/>
      <c r="D422" s="24"/>
      <c r="E422" s="24"/>
      <c r="F422" s="24"/>
      <c r="G422" s="24"/>
      <c r="H422" s="24"/>
      <c r="I422" s="24"/>
      <c r="J422" s="24"/>
      <c r="K422" s="24"/>
      <c r="L422" s="24"/>
      <c r="M422" s="24"/>
      <c r="N422" s="103"/>
      <c r="O422" s="103"/>
      <c r="P422" s="24"/>
      <c r="Q422" s="24"/>
      <c r="R422" s="24"/>
      <c r="S422" s="24"/>
      <c r="T422" s="24"/>
      <c r="U422" s="24"/>
      <c r="V422" s="24"/>
      <c r="W422" s="24"/>
      <c r="X422" s="24"/>
      <c r="Y422" s="24"/>
      <c r="Z422" s="24"/>
    </row>
    <row r="423" spans="1:26" ht="15.75" customHeight="1">
      <c r="A423" s="24"/>
      <c r="B423" s="24"/>
      <c r="C423" s="24"/>
      <c r="D423" s="24"/>
      <c r="E423" s="24"/>
      <c r="F423" s="24"/>
      <c r="G423" s="24"/>
      <c r="H423" s="24"/>
      <c r="I423" s="24"/>
      <c r="J423" s="24"/>
      <c r="K423" s="24"/>
      <c r="L423" s="24"/>
      <c r="M423" s="24"/>
      <c r="N423" s="103"/>
      <c r="O423" s="103"/>
      <c r="P423" s="24"/>
      <c r="Q423" s="24"/>
      <c r="R423" s="24"/>
      <c r="S423" s="24"/>
      <c r="T423" s="24"/>
      <c r="U423" s="24"/>
      <c r="V423" s="24"/>
      <c r="W423" s="24"/>
      <c r="X423" s="24"/>
      <c r="Y423" s="24"/>
      <c r="Z423" s="24"/>
    </row>
    <row r="424" spans="1:26" ht="15.75" customHeight="1">
      <c r="A424" s="24"/>
      <c r="B424" s="24"/>
      <c r="C424" s="24"/>
      <c r="D424" s="24"/>
      <c r="E424" s="24"/>
      <c r="F424" s="24"/>
      <c r="G424" s="24"/>
      <c r="H424" s="24"/>
      <c r="I424" s="24"/>
      <c r="J424" s="24"/>
      <c r="K424" s="24"/>
      <c r="L424" s="24"/>
      <c r="M424" s="24"/>
      <c r="N424" s="103"/>
      <c r="O424" s="103"/>
      <c r="P424" s="24"/>
      <c r="Q424" s="24"/>
      <c r="R424" s="24"/>
      <c r="S424" s="24"/>
      <c r="T424" s="24"/>
      <c r="U424" s="24"/>
      <c r="V424" s="24"/>
      <c r="W424" s="24"/>
      <c r="X424" s="24"/>
      <c r="Y424" s="24"/>
      <c r="Z424" s="24"/>
    </row>
    <row r="425" spans="1:26" ht="15.75" customHeight="1">
      <c r="A425" s="24"/>
      <c r="B425" s="24"/>
      <c r="C425" s="24"/>
      <c r="D425" s="24"/>
      <c r="E425" s="24"/>
      <c r="F425" s="24"/>
      <c r="G425" s="24"/>
      <c r="H425" s="24"/>
      <c r="I425" s="24"/>
      <c r="J425" s="24"/>
      <c r="K425" s="24"/>
      <c r="L425" s="24"/>
      <c r="M425" s="24"/>
      <c r="N425" s="103"/>
      <c r="O425" s="103"/>
      <c r="P425" s="24"/>
      <c r="Q425" s="24"/>
      <c r="R425" s="24"/>
      <c r="S425" s="24"/>
      <c r="T425" s="24"/>
      <c r="U425" s="24"/>
      <c r="V425" s="24"/>
      <c r="W425" s="24"/>
      <c r="X425" s="24"/>
      <c r="Y425" s="24"/>
      <c r="Z425" s="24"/>
    </row>
    <row r="426" spans="1:26" ht="15.75" customHeight="1">
      <c r="A426" s="24"/>
      <c r="B426" s="24"/>
      <c r="C426" s="24"/>
      <c r="D426" s="24"/>
      <c r="E426" s="24"/>
      <c r="F426" s="24"/>
      <c r="G426" s="24"/>
      <c r="H426" s="24"/>
      <c r="I426" s="24"/>
      <c r="J426" s="24"/>
      <c r="K426" s="24"/>
      <c r="L426" s="24"/>
      <c r="M426" s="24"/>
      <c r="N426" s="103"/>
      <c r="O426" s="103"/>
      <c r="P426" s="24"/>
      <c r="Q426" s="24"/>
      <c r="R426" s="24"/>
      <c r="S426" s="24"/>
      <c r="T426" s="24"/>
      <c r="U426" s="24"/>
      <c r="V426" s="24"/>
      <c r="W426" s="24"/>
      <c r="X426" s="24"/>
      <c r="Y426" s="24"/>
      <c r="Z426" s="24"/>
    </row>
    <row r="427" spans="1:26" ht="15.75" customHeight="1">
      <c r="A427" s="24"/>
      <c r="B427" s="24"/>
      <c r="C427" s="24"/>
      <c r="D427" s="24"/>
      <c r="E427" s="24"/>
      <c r="F427" s="24"/>
      <c r="G427" s="24"/>
      <c r="H427" s="24"/>
      <c r="I427" s="24"/>
      <c r="J427" s="24"/>
      <c r="K427" s="24"/>
      <c r="L427" s="24"/>
      <c r="M427" s="24"/>
      <c r="N427" s="103"/>
      <c r="O427" s="103"/>
      <c r="P427" s="24"/>
      <c r="Q427" s="24"/>
      <c r="R427" s="24"/>
      <c r="S427" s="24"/>
      <c r="T427" s="24"/>
      <c r="U427" s="24"/>
      <c r="V427" s="24"/>
      <c r="W427" s="24"/>
      <c r="X427" s="24"/>
      <c r="Y427" s="24"/>
      <c r="Z427" s="24"/>
    </row>
    <row r="428" spans="1:26" ht="15.75" customHeight="1">
      <c r="A428" s="24"/>
      <c r="B428" s="24"/>
      <c r="C428" s="24"/>
      <c r="D428" s="24"/>
      <c r="E428" s="24"/>
      <c r="F428" s="24"/>
      <c r="G428" s="24"/>
      <c r="H428" s="24"/>
      <c r="I428" s="24"/>
      <c r="J428" s="24"/>
      <c r="K428" s="24"/>
      <c r="L428" s="24"/>
      <c r="M428" s="24"/>
      <c r="N428" s="103"/>
      <c r="O428" s="103"/>
      <c r="P428" s="24"/>
      <c r="Q428" s="24"/>
      <c r="R428" s="24"/>
      <c r="S428" s="24"/>
      <c r="T428" s="24"/>
      <c r="U428" s="24"/>
      <c r="V428" s="24"/>
      <c r="W428" s="24"/>
      <c r="X428" s="24"/>
      <c r="Y428" s="24"/>
      <c r="Z428" s="24"/>
    </row>
    <row r="429" spans="1:26" ht="15.75" customHeight="1">
      <c r="A429" s="24"/>
      <c r="B429" s="24"/>
      <c r="C429" s="24"/>
      <c r="D429" s="24"/>
      <c r="E429" s="24"/>
      <c r="F429" s="24"/>
      <c r="G429" s="24"/>
      <c r="H429" s="24"/>
      <c r="I429" s="24"/>
      <c r="J429" s="24"/>
      <c r="K429" s="24"/>
      <c r="L429" s="24"/>
      <c r="M429" s="24"/>
      <c r="N429" s="103"/>
      <c r="O429" s="103"/>
      <c r="P429" s="24"/>
      <c r="Q429" s="24"/>
      <c r="R429" s="24"/>
      <c r="S429" s="24"/>
      <c r="T429" s="24"/>
      <c r="U429" s="24"/>
      <c r="V429" s="24"/>
      <c r="W429" s="24"/>
      <c r="X429" s="24"/>
      <c r="Y429" s="24"/>
      <c r="Z429" s="24"/>
    </row>
    <row r="430" spans="1:26" ht="15.75" customHeight="1">
      <c r="A430" s="24"/>
      <c r="B430" s="24"/>
      <c r="C430" s="24"/>
      <c r="D430" s="24"/>
      <c r="E430" s="24"/>
      <c r="F430" s="24"/>
      <c r="G430" s="24"/>
      <c r="H430" s="24"/>
      <c r="I430" s="24"/>
      <c r="J430" s="24"/>
      <c r="K430" s="24"/>
      <c r="L430" s="24"/>
      <c r="M430" s="24"/>
      <c r="N430" s="103"/>
      <c r="O430" s="103"/>
      <c r="P430" s="24"/>
      <c r="Q430" s="24"/>
      <c r="R430" s="24"/>
      <c r="S430" s="24"/>
      <c r="T430" s="24"/>
      <c r="U430" s="24"/>
      <c r="V430" s="24"/>
      <c r="W430" s="24"/>
      <c r="X430" s="24"/>
      <c r="Y430" s="24"/>
      <c r="Z430" s="24"/>
    </row>
    <row r="431" spans="1:26" ht="15.75" customHeight="1">
      <c r="A431" s="24"/>
      <c r="B431" s="24"/>
      <c r="C431" s="24"/>
      <c r="D431" s="24"/>
      <c r="E431" s="24"/>
      <c r="F431" s="24"/>
      <c r="G431" s="24"/>
      <c r="H431" s="24"/>
      <c r="I431" s="24"/>
      <c r="J431" s="24"/>
      <c r="K431" s="24"/>
      <c r="L431" s="24"/>
      <c r="M431" s="24"/>
      <c r="N431" s="103"/>
      <c r="O431" s="103"/>
      <c r="P431" s="24"/>
      <c r="Q431" s="24"/>
      <c r="R431" s="24"/>
      <c r="S431" s="24"/>
      <c r="T431" s="24"/>
      <c r="U431" s="24"/>
      <c r="V431" s="24"/>
      <c r="W431" s="24"/>
      <c r="X431" s="24"/>
      <c r="Y431" s="24"/>
      <c r="Z431" s="24"/>
    </row>
    <row r="432" spans="1:26" ht="15.75" customHeight="1">
      <c r="A432" s="24"/>
      <c r="B432" s="24"/>
      <c r="C432" s="24"/>
      <c r="D432" s="24"/>
      <c r="E432" s="24"/>
      <c r="F432" s="24"/>
      <c r="G432" s="24"/>
      <c r="H432" s="24"/>
      <c r="I432" s="24"/>
      <c r="J432" s="24"/>
      <c r="K432" s="24"/>
      <c r="L432" s="24"/>
      <c r="M432" s="24"/>
      <c r="N432" s="103"/>
      <c r="O432" s="103"/>
      <c r="P432" s="24"/>
      <c r="Q432" s="24"/>
      <c r="R432" s="24"/>
      <c r="S432" s="24"/>
      <c r="T432" s="24"/>
      <c r="U432" s="24"/>
      <c r="V432" s="24"/>
      <c r="W432" s="24"/>
      <c r="X432" s="24"/>
      <c r="Y432" s="24"/>
      <c r="Z432" s="24"/>
    </row>
    <row r="433" spans="1:26" ht="15.75" customHeight="1">
      <c r="A433" s="24"/>
      <c r="B433" s="24"/>
      <c r="C433" s="24"/>
      <c r="D433" s="24"/>
      <c r="E433" s="24"/>
      <c r="F433" s="24"/>
      <c r="G433" s="24"/>
      <c r="H433" s="24"/>
      <c r="I433" s="24"/>
      <c r="J433" s="24"/>
      <c r="K433" s="24"/>
      <c r="L433" s="24"/>
      <c r="M433" s="24"/>
      <c r="N433" s="103"/>
      <c r="O433" s="103"/>
      <c r="P433" s="24"/>
      <c r="Q433" s="24"/>
      <c r="R433" s="24"/>
      <c r="S433" s="24"/>
      <c r="T433" s="24"/>
      <c r="U433" s="24"/>
      <c r="V433" s="24"/>
      <c r="W433" s="24"/>
      <c r="X433" s="24"/>
      <c r="Y433" s="24"/>
      <c r="Z433" s="24"/>
    </row>
    <row r="434" spans="1:26" ht="15.75" customHeight="1">
      <c r="A434" s="24"/>
      <c r="B434" s="24"/>
      <c r="C434" s="24"/>
      <c r="D434" s="24"/>
      <c r="E434" s="24"/>
      <c r="F434" s="24"/>
      <c r="G434" s="24"/>
      <c r="H434" s="24"/>
      <c r="I434" s="24"/>
      <c r="J434" s="24"/>
      <c r="K434" s="24"/>
      <c r="L434" s="24"/>
      <c r="M434" s="24"/>
      <c r="N434" s="103"/>
      <c r="O434" s="103"/>
      <c r="P434" s="24"/>
      <c r="Q434" s="24"/>
      <c r="R434" s="24"/>
      <c r="S434" s="24"/>
      <c r="T434" s="24"/>
      <c r="U434" s="24"/>
      <c r="V434" s="24"/>
      <c r="W434" s="24"/>
      <c r="X434" s="24"/>
      <c r="Y434" s="24"/>
      <c r="Z434" s="24"/>
    </row>
    <row r="435" spans="1:26" ht="15.75" customHeight="1">
      <c r="A435" s="24"/>
      <c r="B435" s="24"/>
      <c r="C435" s="24"/>
      <c r="D435" s="24"/>
      <c r="E435" s="24"/>
      <c r="F435" s="24"/>
      <c r="G435" s="24"/>
      <c r="H435" s="24"/>
      <c r="I435" s="24"/>
      <c r="J435" s="24"/>
      <c r="K435" s="24"/>
      <c r="L435" s="24"/>
      <c r="M435" s="24"/>
      <c r="N435" s="103"/>
      <c r="O435" s="103"/>
      <c r="P435" s="24"/>
      <c r="Q435" s="24"/>
      <c r="R435" s="24"/>
      <c r="S435" s="24"/>
      <c r="T435" s="24"/>
      <c r="U435" s="24"/>
      <c r="V435" s="24"/>
      <c r="W435" s="24"/>
      <c r="X435" s="24"/>
      <c r="Y435" s="24"/>
      <c r="Z435" s="24"/>
    </row>
    <row r="436" spans="1:26" ht="15.75" customHeight="1">
      <c r="A436" s="24"/>
      <c r="B436" s="24"/>
      <c r="C436" s="24"/>
      <c r="D436" s="24"/>
      <c r="E436" s="24"/>
      <c r="F436" s="24"/>
      <c r="G436" s="24"/>
      <c r="H436" s="24"/>
      <c r="I436" s="24"/>
      <c r="J436" s="24"/>
      <c r="K436" s="24"/>
      <c r="L436" s="24"/>
      <c r="M436" s="24"/>
      <c r="N436" s="103"/>
      <c r="O436" s="103"/>
      <c r="P436" s="24"/>
      <c r="Q436" s="24"/>
      <c r="R436" s="24"/>
      <c r="S436" s="24"/>
      <c r="T436" s="24"/>
      <c r="U436" s="24"/>
      <c r="V436" s="24"/>
      <c r="W436" s="24"/>
      <c r="X436" s="24"/>
      <c r="Y436" s="24"/>
      <c r="Z436" s="24"/>
    </row>
    <row r="437" spans="1:26" ht="15.75" customHeight="1">
      <c r="A437" s="24"/>
      <c r="B437" s="24"/>
      <c r="C437" s="24"/>
      <c r="D437" s="24"/>
      <c r="E437" s="24"/>
      <c r="F437" s="24"/>
      <c r="G437" s="24"/>
      <c r="H437" s="24"/>
      <c r="I437" s="24"/>
      <c r="J437" s="24"/>
      <c r="K437" s="24"/>
      <c r="L437" s="24"/>
      <c r="M437" s="24"/>
      <c r="N437" s="103"/>
      <c r="O437" s="103"/>
      <c r="P437" s="24"/>
      <c r="Q437" s="24"/>
      <c r="R437" s="24"/>
      <c r="S437" s="24"/>
      <c r="T437" s="24"/>
      <c r="U437" s="24"/>
      <c r="V437" s="24"/>
      <c r="W437" s="24"/>
      <c r="X437" s="24"/>
      <c r="Y437" s="24"/>
      <c r="Z437" s="24"/>
    </row>
    <row r="438" spans="1:26" ht="15.75" customHeight="1">
      <c r="A438" s="24"/>
      <c r="B438" s="24"/>
      <c r="C438" s="24"/>
      <c r="D438" s="24"/>
      <c r="E438" s="24"/>
      <c r="F438" s="24"/>
      <c r="G438" s="24"/>
      <c r="H438" s="24"/>
      <c r="I438" s="24"/>
      <c r="J438" s="24"/>
      <c r="K438" s="24"/>
      <c r="L438" s="24"/>
      <c r="M438" s="24"/>
      <c r="N438" s="103"/>
      <c r="O438" s="103"/>
      <c r="P438" s="24"/>
      <c r="Q438" s="24"/>
      <c r="R438" s="24"/>
      <c r="S438" s="24"/>
      <c r="T438" s="24"/>
      <c r="U438" s="24"/>
      <c r="V438" s="24"/>
      <c r="W438" s="24"/>
      <c r="X438" s="24"/>
      <c r="Y438" s="24"/>
      <c r="Z438" s="24"/>
    </row>
    <row r="439" spans="1:26" ht="15.75" customHeight="1">
      <c r="A439" s="24"/>
      <c r="B439" s="24"/>
      <c r="C439" s="24"/>
      <c r="D439" s="24"/>
      <c r="E439" s="24"/>
      <c r="F439" s="24"/>
      <c r="G439" s="24"/>
      <c r="H439" s="24"/>
      <c r="I439" s="24"/>
      <c r="J439" s="24"/>
      <c r="K439" s="24"/>
      <c r="L439" s="24"/>
      <c r="M439" s="24"/>
      <c r="N439" s="103"/>
      <c r="O439" s="103"/>
      <c r="P439" s="24"/>
      <c r="Q439" s="24"/>
      <c r="R439" s="24"/>
      <c r="S439" s="24"/>
      <c r="T439" s="24"/>
      <c r="U439" s="24"/>
      <c r="V439" s="24"/>
      <c r="W439" s="24"/>
      <c r="X439" s="24"/>
      <c r="Y439" s="24"/>
      <c r="Z439" s="24"/>
    </row>
    <row r="440" spans="1:26" ht="15.75" customHeight="1">
      <c r="A440" s="24"/>
      <c r="B440" s="24"/>
      <c r="C440" s="24"/>
      <c r="D440" s="24"/>
      <c r="E440" s="24"/>
      <c r="F440" s="24"/>
      <c r="G440" s="24"/>
      <c r="H440" s="24"/>
      <c r="I440" s="24"/>
      <c r="J440" s="24"/>
      <c r="K440" s="24"/>
      <c r="L440" s="24"/>
      <c r="M440" s="24"/>
      <c r="N440" s="103"/>
      <c r="O440" s="103"/>
      <c r="P440" s="24"/>
      <c r="Q440" s="24"/>
      <c r="R440" s="24"/>
      <c r="S440" s="24"/>
      <c r="T440" s="24"/>
      <c r="U440" s="24"/>
      <c r="V440" s="24"/>
      <c r="W440" s="24"/>
      <c r="X440" s="24"/>
      <c r="Y440" s="24"/>
      <c r="Z440" s="24"/>
    </row>
    <row r="441" spans="1:26" ht="15.75" customHeight="1">
      <c r="A441" s="24"/>
      <c r="B441" s="24"/>
      <c r="C441" s="24"/>
      <c r="D441" s="24"/>
      <c r="E441" s="24"/>
      <c r="F441" s="24"/>
      <c r="G441" s="24"/>
      <c r="H441" s="24"/>
      <c r="I441" s="24"/>
      <c r="J441" s="24"/>
      <c r="K441" s="24"/>
      <c r="L441" s="24"/>
      <c r="M441" s="24"/>
      <c r="N441" s="103"/>
      <c r="O441" s="103"/>
      <c r="P441" s="24"/>
      <c r="Q441" s="24"/>
      <c r="R441" s="24"/>
      <c r="S441" s="24"/>
      <c r="T441" s="24"/>
      <c r="U441" s="24"/>
      <c r="V441" s="24"/>
      <c r="W441" s="24"/>
      <c r="X441" s="24"/>
      <c r="Y441" s="24"/>
      <c r="Z441" s="24"/>
    </row>
    <row r="442" spans="1:26" ht="15.75" customHeight="1">
      <c r="A442" s="24"/>
      <c r="B442" s="24"/>
      <c r="C442" s="24"/>
      <c r="D442" s="24"/>
      <c r="E442" s="24"/>
      <c r="F442" s="24"/>
      <c r="G442" s="24"/>
      <c r="H442" s="24"/>
      <c r="I442" s="24"/>
      <c r="J442" s="24"/>
      <c r="K442" s="24"/>
      <c r="L442" s="24"/>
      <c r="M442" s="24"/>
      <c r="N442" s="103"/>
      <c r="O442" s="103"/>
      <c r="P442" s="24"/>
      <c r="Q442" s="24"/>
      <c r="R442" s="24"/>
      <c r="S442" s="24"/>
      <c r="T442" s="24"/>
      <c r="U442" s="24"/>
      <c r="V442" s="24"/>
      <c r="W442" s="24"/>
      <c r="X442" s="24"/>
      <c r="Y442" s="24"/>
      <c r="Z442" s="24"/>
    </row>
    <row r="443" spans="1:26" ht="15.75" customHeight="1">
      <c r="A443" s="24"/>
      <c r="B443" s="24"/>
      <c r="C443" s="24"/>
      <c r="D443" s="24"/>
      <c r="E443" s="24"/>
      <c r="F443" s="24"/>
      <c r="G443" s="24"/>
      <c r="H443" s="24"/>
      <c r="I443" s="24"/>
      <c r="J443" s="24"/>
      <c r="K443" s="24"/>
      <c r="L443" s="24"/>
      <c r="M443" s="24"/>
      <c r="N443" s="103"/>
      <c r="O443" s="103"/>
      <c r="P443" s="24"/>
      <c r="Q443" s="24"/>
      <c r="R443" s="24"/>
      <c r="S443" s="24"/>
      <c r="T443" s="24"/>
      <c r="U443" s="24"/>
      <c r="V443" s="24"/>
      <c r="W443" s="24"/>
      <c r="X443" s="24"/>
      <c r="Y443" s="24"/>
      <c r="Z443" s="24"/>
    </row>
    <row r="444" spans="1:26" ht="15.75" customHeight="1">
      <c r="A444" s="24"/>
      <c r="B444" s="24"/>
      <c r="C444" s="24"/>
      <c r="D444" s="24"/>
      <c r="E444" s="24"/>
      <c r="F444" s="24"/>
      <c r="G444" s="24"/>
      <c r="H444" s="24"/>
      <c r="I444" s="24"/>
      <c r="J444" s="24"/>
      <c r="K444" s="24"/>
      <c r="L444" s="24"/>
      <c r="M444" s="24"/>
      <c r="N444" s="103"/>
      <c r="O444" s="103"/>
      <c r="P444" s="24"/>
      <c r="Q444" s="24"/>
      <c r="R444" s="24"/>
      <c r="S444" s="24"/>
      <c r="T444" s="24"/>
      <c r="U444" s="24"/>
      <c r="V444" s="24"/>
      <c r="W444" s="24"/>
      <c r="X444" s="24"/>
      <c r="Y444" s="24"/>
      <c r="Z444" s="24"/>
    </row>
    <row r="445" spans="1:26" ht="15.75" customHeight="1">
      <c r="A445" s="24"/>
      <c r="B445" s="24"/>
      <c r="C445" s="24"/>
      <c r="D445" s="24"/>
      <c r="E445" s="24"/>
      <c r="F445" s="24"/>
      <c r="G445" s="24"/>
      <c r="H445" s="24"/>
      <c r="I445" s="24"/>
      <c r="J445" s="24"/>
      <c r="K445" s="24"/>
      <c r="L445" s="24"/>
      <c r="M445" s="24"/>
      <c r="N445" s="103"/>
      <c r="O445" s="103"/>
      <c r="P445" s="24"/>
      <c r="Q445" s="24"/>
      <c r="R445" s="24"/>
      <c r="S445" s="24"/>
      <c r="T445" s="24"/>
      <c r="U445" s="24"/>
      <c r="V445" s="24"/>
      <c r="W445" s="24"/>
      <c r="X445" s="24"/>
      <c r="Y445" s="24"/>
      <c r="Z445" s="24"/>
    </row>
    <row r="446" spans="1:26" ht="15.75" customHeight="1">
      <c r="A446" s="24"/>
      <c r="B446" s="24"/>
      <c r="C446" s="24"/>
      <c r="D446" s="24"/>
      <c r="E446" s="24"/>
      <c r="F446" s="24"/>
      <c r="G446" s="24"/>
      <c r="H446" s="24"/>
      <c r="I446" s="24"/>
      <c r="J446" s="24"/>
      <c r="K446" s="24"/>
      <c r="L446" s="24"/>
      <c r="M446" s="24"/>
      <c r="N446" s="103"/>
      <c r="O446" s="103"/>
      <c r="P446" s="24"/>
      <c r="Q446" s="24"/>
      <c r="R446" s="24"/>
      <c r="S446" s="24"/>
      <c r="T446" s="24"/>
      <c r="U446" s="24"/>
      <c r="V446" s="24"/>
      <c r="W446" s="24"/>
      <c r="X446" s="24"/>
      <c r="Y446" s="24"/>
      <c r="Z446" s="24"/>
    </row>
    <row r="447" spans="1:26" ht="15.75" customHeight="1">
      <c r="A447" s="24"/>
      <c r="B447" s="24"/>
      <c r="C447" s="24"/>
      <c r="D447" s="24"/>
      <c r="E447" s="24"/>
      <c r="F447" s="24"/>
      <c r="G447" s="24"/>
      <c r="H447" s="24"/>
      <c r="I447" s="24"/>
      <c r="J447" s="24"/>
      <c r="K447" s="24"/>
      <c r="L447" s="24"/>
      <c r="M447" s="24"/>
      <c r="N447" s="103"/>
      <c r="O447" s="103"/>
      <c r="P447" s="24"/>
      <c r="Q447" s="24"/>
      <c r="R447" s="24"/>
      <c r="S447" s="24"/>
      <c r="T447" s="24"/>
      <c r="U447" s="24"/>
      <c r="V447" s="24"/>
      <c r="W447" s="24"/>
      <c r="X447" s="24"/>
      <c r="Y447" s="24"/>
      <c r="Z447" s="24"/>
    </row>
    <row r="448" spans="1:26" ht="15.75" customHeight="1">
      <c r="A448" s="24"/>
      <c r="B448" s="24"/>
      <c r="C448" s="24"/>
      <c r="D448" s="24"/>
      <c r="E448" s="24"/>
      <c r="F448" s="24"/>
      <c r="G448" s="24"/>
      <c r="H448" s="24"/>
      <c r="I448" s="24"/>
      <c r="J448" s="24"/>
      <c r="K448" s="24"/>
      <c r="L448" s="24"/>
      <c r="M448" s="24"/>
      <c r="N448" s="103"/>
      <c r="O448" s="103"/>
      <c r="P448" s="24"/>
      <c r="Q448" s="24"/>
      <c r="R448" s="24"/>
      <c r="S448" s="24"/>
      <c r="T448" s="24"/>
      <c r="U448" s="24"/>
      <c r="V448" s="24"/>
      <c r="W448" s="24"/>
      <c r="X448" s="24"/>
      <c r="Y448" s="24"/>
      <c r="Z448" s="24"/>
    </row>
    <row r="449" spans="1:26" ht="15.75" customHeight="1">
      <c r="A449" s="24"/>
      <c r="B449" s="24"/>
      <c r="C449" s="24"/>
      <c r="D449" s="24"/>
      <c r="E449" s="24"/>
      <c r="F449" s="24"/>
      <c r="G449" s="24"/>
      <c r="H449" s="24"/>
      <c r="I449" s="24"/>
      <c r="J449" s="24"/>
      <c r="K449" s="24"/>
      <c r="L449" s="24"/>
      <c r="M449" s="24"/>
      <c r="N449" s="103"/>
      <c r="O449" s="103"/>
      <c r="P449" s="24"/>
      <c r="Q449" s="24"/>
      <c r="R449" s="24"/>
      <c r="S449" s="24"/>
      <c r="T449" s="24"/>
      <c r="U449" s="24"/>
      <c r="V449" s="24"/>
      <c r="W449" s="24"/>
      <c r="X449" s="24"/>
      <c r="Y449" s="24"/>
      <c r="Z449" s="24"/>
    </row>
    <row r="450" spans="1:26" ht="15.75" customHeight="1">
      <c r="A450" s="24"/>
      <c r="B450" s="24"/>
      <c r="C450" s="24"/>
      <c r="D450" s="24"/>
      <c r="E450" s="24"/>
      <c r="F450" s="24"/>
      <c r="G450" s="24"/>
      <c r="H450" s="24"/>
      <c r="I450" s="24"/>
      <c r="J450" s="24"/>
      <c r="K450" s="24"/>
      <c r="L450" s="24"/>
      <c r="M450" s="24"/>
      <c r="N450" s="103"/>
      <c r="O450" s="103"/>
      <c r="P450" s="24"/>
      <c r="Q450" s="24"/>
      <c r="R450" s="24"/>
      <c r="S450" s="24"/>
      <c r="T450" s="24"/>
      <c r="U450" s="24"/>
      <c r="V450" s="24"/>
      <c r="W450" s="24"/>
      <c r="X450" s="24"/>
      <c r="Y450" s="24"/>
      <c r="Z450" s="24"/>
    </row>
    <row r="451" spans="1:26" ht="15.75" customHeight="1">
      <c r="A451" s="24"/>
      <c r="B451" s="24"/>
      <c r="C451" s="24"/>
      <c r="D451" s="24"/>
      <c r="E451" s="24"/>
      <c r="F451" s="24"/>
      <c r="G451" s="24"/>
      <c r="H451" s="24"/>
      <c r="I451" s="24"/>
      <c r="J451" s="24"/>
      <c r="K451" s="24"/>
      <c r="L451" s="24"/>
      <c r="M451" s="24"/>
      <c r="N451" s="103"/>
      <c r="O451" s="103"/>
      <c r="P451" s="24"/>
      <c r="Q451" s="24"/>
      <c r="R451" s="24"/>
      <c r="S451" s="24"/>
      <c r="T451" s="24"/>
      <c r="U451" s="24"/>
      <c r="V451" s="24"/>
      <c r="W451" s="24"/>
      <c r="X451" s="24"/>
      <c r="Y451" s="24"/>
      <c r="Z451" s="24"/>
    </row>
    <row r="452" spans="1:26" ht="15.75" customHeight="1">
      <c r="A452" s="24"/>
      <c r="B452" s="24"/>
      <c r="C452" s="24"/>
      <c r="D452" s="24"/>
      <c r="E452" s="24"/>
      <c r="F452" s="24"/>
      <c r="G452" s="24"/>
      <c r="H452" s="24"/>
      <c r="I452" s="24"/>
      <c r="J452" s="24"/>
      <c r="K452" s="24"/>
      <c r="L452" s="24"/>
      <c r="M452" s="24"/>
      <c r="N452" s="103"/>
      <c r="O452" s="103"/>
      <c r="P452" s="24"/>
      <c r="Q452" s="24"/>
      <c r="R452" s="24"/>
      <c r="S452" s="24"/>
      <c r="T452" s="24"/>
      <c r="U452" s="24"/>
      <c r="V452" s="24"/>
      <c r="W452" s="24"/>
      <c r="X452" s="24"/>
      <c r="Y452" s="24"/>
      <c r="Z452" s="24"/>
    </row>
    <row r="453" spans="1:26" ht="15.75" customHeight="1">
      <c r="A453" s="24"/>
      <c r="B453" s="24"/>
      <c r="C453" s="24"/>
      <c r="D453" s="24"/>
      <c r="E453" s="24"/>
      <c r="F453" s="24"/>
      <c r="G453" s="24"/>
      <c r="H453" s="24"/>
      <c r="I453" s="24"/>
      <c r="J453" s="24"/>
      <c r="K453" s="24"/>
      <c r="L453" s="24"/>
      <c r="M453" s="24"/>
      <c r="N453" s="103"/>
      <c r="O453" s="103"/>
      <c r="P453" s="24"/>
      <c r="Q453" s="24"/>
      <c r="R453" s="24"/>
      <c r="S453" s="24"/>
      <c r="T453" s="24"/>
      <c r="U453" s="24"/>
      <c r="V453" s="24"/>
      <c r="W453" s="24"/>
      <c r="X453" s="24"/>
      <c r="Y453" s="24"/>
      <c r="Z453" s="24"/>
    </row>
    <row r="454" spans="1:26" ht="15.75" customHeight="1">
      <c r="A454" s="24"/>
      <c r="B454" s="24"/>
      <c r="C454" s="24"/>
      <c r="D454" s="24"/>
      <c r="E454" s="24"/>
      <c r="F454" s="24"/>
      <c r="G454" s="24"/>
      <c r="H454" s="24"/>
      <c r="I454" s="24"/>
      <c r="J454" s="24"/>
      <c r="K454" s="24"/>
      <c r="L454" s="24"/>
      <c r="M454" s="24"/>
      <c r="N454" s="103"/>
      <c r="O454" s="103"/>
      <c r="P454" s="24"/>
      <c r="Q454" s="24"/>
      <c r="R454" s="24"/>
      <c r="S454" s="24"/>
      <c r="T454" s="24"/>
      <c r="U454" s="24"/>
      <c r="V454" s="24"/>
      <c r="W454" s="24"/>
      <c r="X454" s="24"/>
      <c r="Y454" s="24"/>
      <c r="Z454" s="24"/>
    </row>
    <row r="455" spans="1:26" ht="15.75" customHeight="1">
      <c r="A455" s="24"/>
      <c r="B455" s="24"/>
      <c r="C455" s="24"/>
      <c r="D455" s="24"/>
      <c r="E455" s="24"/>
      <c r="F455" s="24"/>
      <c r="G455" s="24"/>
      <c r="H455" s="24"/>
      <c r="I455" s="24"/>
      <c r="J455" s="24"/>
      <c r="K455" s="24"/>
      <c r="L455" s="24"/>
      <c r="M455" s="24"/>
      <c r="N455" s="103"/>
      <c r="O455" s="103"/>
      <c r="P455" s="24"/>
      <c r="Q455" s="24"/>
      <c r="R455" s="24"/>
      <c r="S455" s="24"/>
      <c r="T455" s="24"/>
      <c r="U455" s="24"/>
      <c r="V455" s="24"/>
      <c r="W455" s="24"/>
      <c r="X455" s="24"/>
      <c r="Y455" s="24"/>
      <c r="Z455" s="24"/>
    </row>
    <row r="456" spans="1:26" ht="15.75" customHeight="1">
      <c r="A456" s="24"/>
      <c r="B456" s="24"/>
      <c r="C456" s="24"/>
      <c r="D456" s="24"/>
      <c r="E456" s="24"/>
      <c r="F456" s="24"/>
      <c r="G456" s="24"/>
      <c r="H456" s="24"/>
      <c r="I456" s="24"/>
      <c r="J456" s="24"/>
      <c r="K456" s="24"/>
      <c r="L456" s="24"/>
      <c r="M456" s="24"/>
      <c r="N456" s="103"/>
      <c r="O456" s="103"/>
      <c r="P456" s="24"/>
      <c r="Q456" s="24"/>
      <c r="R456" s="24"/>
      <c r="S456" s="24"/>
      <c r="T456" s="24"/>
      <c r="U456" s="24"/>
      <c r="V456" s="24"/>
      <c r="W456" s="24"/>
      <c r="X456" s="24"/>
      <c r="Y456" s="24"/>
      <c r="Z456" s="24"/>
    </row>
    <row r="457" spans="1:26" ht="15.75" customHeight="1">
      <c r="A457" s="24"/>
      <c r="B457" s="24"/>
      <c r="C457" s="24"/>
      <c r="D457" s="24"/>
      <c r="E457" s="24"/>
      <c r="F457" s="24"/>
      <c r="G457" s="24"/>
      <c r="H457" s="24"/>
      <c r="I457" s="24"/>
      <c r="J457" s="24"/>
      <c r="K457" s="24"/>
      <c r="L457" s="24"/>
      <c r="M457" s="24"/>
      <c r="N457" s="103"/>
      <c r="O457" s="103"/>
      <c r="P457" s="24"/>
      <c r="Q457" s="24"/>
      <c r="R457" s="24"/>
      <c r="S457" s="24"/>
      <c r="T457" s="24"/>
      <c r="U457" s="24"/>
      <c r="V457" s="24"/>
      <c r="W457" s="24"/>
      <c r="X457" s="24"/>
      <c r="Y457" s="24"/>
      <c r="Z457" s="24"/>
    </row>
    <row r="458" spans="1:26" ht="15.75" customHeight="1">
      <c r="A458" s="24"/>
      <c r="B458" s="24"/>
      <c r="C458" s="24"/>
      <c r="D458" s="24"/>
      <c r="E458" s="24"/>
      <c r="F458" s="24"/>
      <c r="G458" s="24"/>
      <c r="H458" s="24"/>
      <c r="I458" s="24"/>
      <c r="J458" s="24"/>
      <c r="K458" s="24"/>
      <c r="L458" s="24"/>
      <c r="M458" s="24"/>
      <c r="N458" s="103"/>
      <c r="O458" s="103"/>
      <c r="P458" s="24"/>
      <c r="Q458" s="24"/>
      <c r="R458" s="24"/>
      <c r="S458" s="24"/>
      <c r="T458" s="24"/>
      <c r="U458" s="24"/>
      <c r="V458" s="24"/>
      <c r="W458" s="24"/>
      <c r="X458" s="24"/>
      <c r="Y458" s="24"/>
      <c r="Z458" s="24"/>
    </row>
    <row r="459" spans="1:26" ht="15.75" customHeight="1">
      <c r="A459" s="24"/>
      <c r="B459" s="24"/>
      <c r="C459" s="24"/>
      <c r="D459" s="24"/>
      <c r="E459" s="24"/>
      <c r="F459" s="24"/>
      <c r="G459" s="24"/>
      <c r="H459" s="24"/>
      <c r="I459" s="24"/>
      <c r="J459" s="24"/>
      <c r="K459" s="24"/>
      <c r="L459" s="24"/>
      <c r="M459" s="24"/>
      <c r="N459" s="103"/>
      <c r="O459" s="103"/>
      <c r="P459" s="24"/>
      <c r="Q459" s="24"/>
      <c r="R459" s="24"/>
      <c r="S459" s="24"/>
      <c r="T459" s="24"/>
      <c r="U459" s="24"/>
      <c r="V459" s="24"/>
      <c r="W459" s="24"/>
      <c r="X459" s="24"/>
      <c r="Y459" s="24"/>
      <c r="Z459" s="24"/>
    </row>
    <row r="460" spans="1:26" ht="15.75" customHeight="1">
      <c r="A460" s="24"/>
      <c r="B460" s="24"/>
      <c r="C460" s="24"/>
      <c r="D460" s="24"/>
      <c r="E460" s="24"/>
      <c r="F460" s="24"/>
      <c r="G460" s="24"/>
      <c r="H460" s="24"/>
      <c r="I460" s="24"/>
      <c r="J460" s="24"/>
      <c r="K460" s="24"/>
      <c r="L460" s="24"/>
      <c r="M460" s="24"/>
      <c r="N460" s="103"/>
      <c r="O460" s="103"/>
      <c r="P460" s="24"/>
      <c r="Q460" s="24"/>
      <c r="R460" s="24"/>
      <c r="S460" s="24"/>
      <c r="T460" s="24"/>
      <c r="U460" s="24"/>
      <c r="V460" s="24"/>
      <c r="W460" s="24"/>
      <c r="X460" s="24"/>
      <c r="Y460" s="24"/>
      <c r="Z460" s="24"/>
    </row>
    <row r="461" spans="1:26" ht="15.75" customHeight="1">
      <c r="A461" s="24"/>
      <c r="B461" s="24"/>
      <c r="C461" s="24"/>
      <c r="D461" s="24"/>
      <c r="E461" s="24"/>
      <c r="F461" s="24"/>
      <c r="G461" s="24"/>
      <c r="H461" s="24"/>
      <c r="I461" s="24"/>
      <c r="J461" s="24"/>
      <c r="K461" s="24"/>
      <c r="L461" s="24"/>
      <c r="M461" s="24"/>
      <c r="N461" s="103"/>
      <c r="O461" s="103"/>
      <c r="P461" s="24"/>
      <c r="Q461" s="24"/>
      <c r="R461" s="24"/>
      <c r="S461" s="24"/>
      <c r="T461" s="24"/>
      <c r="U461" s="24"/>
      <c r="V461" s="24"/>
      <c r="W461" s="24"/>
      <c r="X461" s="24"/>
      <c r="Y461" s="24"/>
      <c r="Z461" s="24"/>
    </row>
    <row r="462" spans="1:26" ht="15.75" customHeight="1">
      <c r="A462" s="24"/>
      <c r="B462" s="24"/>
      <c r="C462" s="24"/>
      <c r="D462" s="24"/>
      <c r="E462" s="24"/>
      <c r="F462" s="24"/>
      <c r="G462" s="24"/>
      <c r="H462" s="24"/>
      <c r="I462" s="24"/>
      <c r="J462" s="24"/>
      <c r="K462" s="24"/>
      <c r="L462" s="24"/>
      <c r="M462" s="24"/>
      <c r="N462" s="103"/>
      <c r="O462" s="103"/>
      <c r="P462" s="24"/>
      <c r="Q462" s="24"/>
      <c r="R462" s="24"/>
      <c r="S462" s="24"/>
      <c r="T462" s="24"/>
      <c r="U462" s="24"/>
      <c r="V462" s="24"/>
      <c r="W462" s="24"/>
      <c r="X462" s="24"/>
      <c r="Y462" s="24"/>
      <c r="Z462" s="24"/>
    </row>
    <row r="463" spans="1:26" ht="15.75" customHeight="1">
      <c r="A463" s="24"/>
      <c r="B463" s="24"/>
      <c r="C463" s="24"/>
      <c r="D463" s="24"/>
      <c r="E463" s="24"/>
      <c r="F463" s="24"/>
      <c r="G463" s="24"/>
      <c r="H463" s="24"/>
      <c r="I463" s="24"/>
      <c r="J463" s="24"/>
      <c r="K463" s="24"/>
      <c r="L463" s="24"/>
      <c r="M463" s="24"/>
      <c r="N463" s="103"/>
      <c r="O463" s="103"/>
      <c r="P463" s="24"/>
      <c r="Q463" s="24"/>
      <c r="R463" s="24"/>
      <c r="S463" s="24"/>
      <c r="T463" s="24"/>
      <c r="U463" s="24"/>
      <c r="V463" s="24"/>
      <c r="W463" s="24"/>
      <c r="X463" s="24"/>
      <c r="Y463" s="24"/>
      <c r="Z463" s="24"/>
    </row>
    <row r="464" spans="1:26" ht="15.75" customHeight="1">
      <c r="A464" s="24"/>
      <c r="B464" s="24"/>
      <c r="C464" s="24"/>
      <c r="D464" s="24"/>
      <c r="E464" s="24"/>
      <c r="F464" s="24"/>
      <c r="G464" s="24"/>
      <c r="H464" s="24"/>
      <c r="I464" s="24"/>
      <c r="J464" s="24"/>
      <c r="K464" s="24"/>
      <c r="L464" s="24"/>
      <c r="M464" s="24"/>
      <c r="N464" s="103"/>
      <c r="O464" s="103"/>
      <c r="P464" s="24"/>
      <c r="Q464" s="24"/>
      <c r="R464" s="24"/>
      <c r="S464" s="24"/>
      <c r="T464" s="24"/>
      <c r="U464" s="24"/>
      <c r="V464" s="24"/>
      <c r="W464" s="24"/>
      <c r="X464" s="24"/>
      <c r="Y464" s="24"/>
      <c r="Z464" s="24"/>
    </row>
    <row r="465" spans="1:26" ht="15.75" customHeight="1">
      <c r="A465" s="24"/>
      <c r="B465" s="24"/>
      <c r="C465" s="24"/>
      <c r="D465" s="24"/>
      <c r="E465" s="24"/>
      <c r="F465" s="24"/>
      <c r="G465" s="24"/>
      <c r="H465" s="24"/>
      <c r="I465" s="24"/>
      <c r="J465" s="24"/>
      <c r="K465" s="24"/>
      <c r="L465" s="24"/>
      <c r="M465" s="24"/>
      <c r="N465" s="103"/>
      <c r="O465" s="103"/>
      <c r="P465" s="24"/>
      <c r="Q465" s="24"/>
      <c r="R465" s="24"/>
      <c r="S465" s="24"/>
      <c r="T465" s="24"/>
      <c r="U465" s="24"/>
      <c r="V465" s="24"/>
      <c r="W465" s="24"/>
      <c r="X465" s="24"/>
      <c r="Y465" s="24"/>
      <c r="Z465" s="24"/>
    </row>
    <row r="466" spans="1:26" ht="15.75" customHeight="1">
      <c r="A466" s="24"/>
      <c r="B466" s="24"/>
      <c r="C466" s="24"/>
      <c r="D466" s="24"/>
      <c r="E466" s="24"/>
      <c r="F466" s="24"/>
      <c r="G466" s="24"/>
      <c r="H466" s="24"/>
      <c r="I466" s="24"/>
      <c r="J466" s="24"/>
      <c r="K466" s="24"/>
      <c r="L466" s="24"/>
      <c r="M466" s="24"/>
      <c r="N466" s="103"/>
      <c r="O466" s="103"/>
      <c r="P466" s="24"/>
      <c r="Q466" s="24"/>
      <c r="R466" s="24"/>
      <c r="S466" s="24"/>
      <c r="T466" s="24"/>
      <c r="U466" s="24"/>
      <c r="V466" s="24"/>
      <c r="W466" s="24"/>
      <c r="X466" s="24"/>
      <c r="Y466" s="24"/>
      <c r="Z466" s="24"/>
    </row>
    <row r="467" spans="1:26" ht="15.75" customHeight="1">
      <c r="A467" s="24"/>
      <c r="B467" s="24"/>
      <c r="C467" s="24"/>
      <c r="D467" s="24"/>
      <c r="E467" s="24"/>
      <c r="F467" s="24"/>
      <c r="G467" s="24"/>
      <c r="H467" s="24"/>
      <c r="I467" s="24"/>
      <c r="J467" s="24"/>
      <c r="K467" s="24"/>
      <c r="L467" s="24"/>
      <c r="M467" s="24"/>
      <c r="N467" s="103"/>
      <c r="O467" s="103"/>
      <c r="P467" s="24"/>
      <c r="Q467" s="24"/>
      <c r="R467" s="24"/>
      <c r="S467" s="24"/>
      <c r="T467" s="24"/>
      <c r="U467" s="24"/>
      <c r="V467" s="24"/>
      <c r="W467" s="24"/>
      <c r="X467" s="24"/>
      <c r="Y467" s="24"/>
      <c r="Z467" s="24"/>
    </row>
    <row r="468" spans="1:26" ht="15.75" customHeight="1">
      <c r="A468" s="24"/>
      <c r="B468" s="24"/>
      <c r="C468" s="24"/>
      <c r="D468" s="24"/>
      <c r="E468" s="24"/>
      <c r="F468" s="24"/>
      <c r="G468" s="24"/>
      <c r="H468" s="24"/>
      <c r="I468" s="24"/>
      <c r="J468" s="24"/>
      <c r="K468" s="24"/>
      <c r="L468" s="24"/>
      <c r="M468" s="24"/>
      <c r="N468" s="103"/>
      <c r="O468" s="103"/>
      <c r="P468" s="24"/>
      <c r="Q468" s="24"/>
      <c r="R468" s="24"/>
      <c r="S468" s="24"/>
      <c r="T468" s="24"/>
      <c r="U468" s="24"/>
      <c r="V468" s="24"/>
      <c r="W468" s="24"/>
      <c r="X468" s="24"/>
      <c r="Y468" s="24"/>
      <c r="Z468" s="24"/>
    </row>
    <row r="469" spans="1:26" ht="15.75" customHeight="1">
      <c r="A469" s="24"/>
      <c r="B469" s="24"/>
      <c r="C469" s="24"/>
      <c r="D469" s="24"/>
      <c r="E469" s="24"/>
      <c r="F469" s="24"/>
      <c r="G469" s="24"/>
      <c r="H469" s="24"/>
      <c r="I469" s="24"/>
      <c r="J469" s="24"/>
      <c r="K469" s="24"/>
      <c r="L469" s="24"/>
      <c r="M469" s="24"/>
      <c r="N469" s="103"/>
      <c r="O469" s="103"/>
      <c r="P469" s="24"/>
      <c r="Q469" s="24"/>
      <c r="R469" s="24"/>
      <c r="S469" s="24"/>
      <c r="T469" s="24"/>
      <c r="U469" s="24"/>
      <c r="V469" s="24"/>
      <c r="W469" s="24"/>
      <c r="X469" s="24"/>
      <c r="Y469" s="24"/>
      <c r="Z469" s="24"/>
    </row>
    <row r="470" spans="1:26" ht="15.75" customHeight="1">
      <c r="A470" s="24"/>
      <c r="B470" s="24"/>
      <c r="C470" s="24"/>
      <c r="D470" s="24"/>
      <c r="E470" s="24"/>
      <c r="F470" s="24"/>
      <c r="G470" s="24"/>
      <c r="H470" s="24"/>
      <c r="I470" s="24"/>
      <c r="J470" s="24"/>
      <c r="K470" s="24"/>
      <c r="L470" s="24"/>
      <c r="M470" s="24"/>
      <c r="N470" s="103"/>
      <c r="O470" s="103"/>
      <c r="P470" s="24"/>
      <c r="Q470" s="24"/>
      <c r="R470" s="24"/>
      <c r="S470" s="24"/>
      <c r="T470" s="24"/>
      <c r="U470" s="24"/>
      <c r="V470" s="24"/>
      <c r="W470" s="24"/>
      <c r="X470" s="24"/>
      <c r="Y470" s="24"/>
      <c r="Z470" s="24"/>
    </row>
    <row r="471" spans="1:26" ht="15.75" customHeight="1">
      <c r="A471" s="24"/>
      <c r="B471" s="24"/>
      <c r="C471" s="24"/>
      <c r="D471" s="24"/>
      <c r="E471" s="24"/>
      <c r="F471" s="24"/>
      <c r="G471" s="24"/>
      <c r="H471" s="24"/>
      <c r="I471" s="24"/>
      <c r="J471" s="24"/>
      <c r="K471" s="24"/>
      <c r="L471" s="24"/>
      <c r="M471" s="24"/>
      <c r="N471" s="103"/>
      <c r="O471" s="103"/>
      <c r="P471" s="24"/>
      <c r="Q471" s="24"/>
      <c r="R471" s="24"/>
      <c r="S471" s="24"/>
      <c r="T471" s="24"/>
      <c r="U471" s="24"/>
      <c r="V471" s="24"/>
      <c r="W471" s="24"/>
      <c r="X471" s="24"/>
      <c r="Y471" s="24"/>
      <c r="Z471" s="24"/>
    </row>
    <row r="472" spans="1:26" ht="15.75" customHeight="1">
      <c r="A472" s="24"/>
      <c r="B472" s="24"/>
      <c r="C472" s="24"/>
      <c r="D472" s="24"/>
      <c r="E472" s="24"/>
      <c r="F472" s="24"/>
      <c r="G472" s="24"/>
      <c r="H472" s="24"/>
      <c r="I472" s="24"/>
      <c r="J472" s="24"/>
      <c r="K472" s="24"/>
      <c r="L472" s="24"/>
      <c r="M472" s="24"/>
      <c r="N472" s="103"/>
      <c r="O472" s="103"/>
      <c r="P472" s="24"/>
      <c r="Q472" s="24"/>
      <c r="R472" s="24"/>
      <c r="S472" s="24"/>
      <c r="T472" s="24"/>
      <c r="U472" s="24"/>
      <c r="V472" s="24"/>
      <c r="W472" s="24"/>
      <c r="X472" s="24"/>
      <c r="Y472" s="24"/>
      <c r="Z472" s="24"/>
    </row>
    <row r="473" spans="1:26" ht="15.75" customHeight="1">
      <c r="A473" s="24"/>
      <c r="B473" s="24"/>
      <c r="C473" s="24"/>
      <c r="D473" s="24"/>
      <c r="E473" s="24"/>
      <c r="F473" s="24"/>
      <c r="G473" s="24"/>
      <c r="H473" s="24"/>
      <c r="I473" s="24"/>
      <c r="J473" s="24"/>
      <c r="K473" s="24"/>
      <c r="L473" s="24"/>
      <c r="M473" s="24"/>
      <c r="N473" s="103"/>
      <c r="O473" s="103"/>
      <c r="P473" s="24"/>
      <c r="Q473" s="24"/>
      <c r="R473" s="24"/>
      <c r="S473" s="24"/>
      <c r="T473" s="24"/>
      <c r="U473" s="24"/>
      <c r="V473" s="24"/>
      <c r="W473" s="24"/>
      <c r="X473" s="24"/>
      <c r="Y473" s="24"/>
      <c r="Z473" s="24"/>
    </row>
    <row r="474" spans="1:26" ht="15.75" customHeight="1">
      <c r="A474" s="24"/>
      <c r="B474" s="24"/>
      <c r="C474" s="24"/>
      <c r="D474" s="24"/>
      <c r="E474" s="24"/>
      <c r="F474" s="24"/>
      <c r="G474" s="24"/>
      <c r="H474" s="24"/>
      <c r="I474" s="24"/>
      <c r="J474" s="24"/>
      <c r="K474" s="24"/>
      <c r="L474" s="24"/>
      <c r="M474" s="24"/>
      <c r="N474" s="103"/>
      <c r="O474" s="103"/>
      <c r="P474" s="24"/>
      <c r="Q474" s="24"/>
      <c r="R474" s="24"/>
      <c r="S474" s="24"/>
      <c r="T474" s="24"/>
      <c r="U474" s="24"/>
      <c r="V474" s="24"/>
      <c r="W474" s="24"/>
      <c r="X474" s="24"/>
      <c r="Y474" s="24"/>
      <c r="Z474" s="24"/>
    </row>
    <row r="475" spans="1:26" ht="15.75" customHeight="1">
      <c r="A475" s="24"/>
      <c r="B475" s="24"/>
      <c r="C475" s="24"/>
      <c r="D475" s="24"/>
      <c r="E475" s="24"/>
      <c r="F475" s="24"/>
      <c r="G475" s="24"/>
      <c r="H475" s="24"/>
      <c r="I475" s="24"/>
      <c r="J475" s="24"/>
      <c r="K475" s="24"/>
      <c r="L475" s="24"/>
      <c r="M475" s="24"/>
      <c r="N475" s="103"/>
      <c r="O475" s="103"/>
      <c r="P475" s="24"/>
      <c r="Q475" s="24"/>
      <c r="R475" s="24"/>
      <c r="S475" s="24"/>
      <c r="T475" s="24"/>
      <c r="U475" s="24"/>
      <c r="V475" s="24"/>
      <c r="W475" s="24"/>
      <c r="X475" s="24"/>
      <c r="Y475" s="24"/>
      <c r="Z475" s="24"/>
    </row>
    <row r="476" spans="1:26" ht="15.75" customHeight="1">
      <c r="A476" s="24"/>
      <c r="B476" s="24"/>
      <c r="C476" s="24"/>
      <c r="D476" s="24"/>
      <c r="E476" s="24"/>
      <c r="F476" s="24"/>
      <c r="G476" s="24"/>
      <c r="H476" s="24"/>
      <c r="I476" s="24"/>
      <c r="J476" s="24"/>
      <c r="K476" s="24"/>
      <c r="L476" s="24"/>
      <c r="M476" s="24"/>
      <c r="N476" s="103"/>
      <c r="O476" s="103"/>
      <c r="P476" s="24"/>
      <c r="Q476" s="24"/>
      <c r="R476" s="24"/>
      <c r="S476" s="24"/>
      <c r="T476" s="24"/>
      <c r="U476" s="24"/>
      <c r="V476" s="24"/>
      <c r="W476" s="24"/>
      <c r="X476" s="24"/>
      <c r="Y476" s="24"/>
      <c r="Z476" s="24"/>
    </row>
    <row r="477" spans="1:26" ht="15.75" customHeight="1">
      <c r="A477" s="24"/>
      <c r="B477" s="24"/>
      <c r="C477" s="24"/>
      <c r="D477" s="24"/>
      <c r="E477" s="24"/>
      <c r="F477" s="24"/>
      <c r="G477" s="24"/>
      <c r="H477" s="24"/>
      <c r="I477" s="24"/>
      <c r="J477" s="24"/>
      <c r="K477" s="24"/>
      <c r="L477" s="24"/>
      <c r="M477" s="24"/>
      <c r="N477" s="103"/>
      <c r="O477" s="103"/>
      <c r="P477" s="24"/>
      <c r="Q477" s="24"/>
      <c r="R477" s="24"/>
      <c r="S477" s="24"/>
      <c r="T477" s="24"/>
      <c r="U477" s="24"/>
      <c r="V477" s="24"/>
      <c r="W477" s="24"/>
      <c r="X477" s="24"/>
      <c r="Y477" s="24"/>
      <c r="Z477" s="24"/>
    </row>
    <row r="478" spans="1:26" ht="15.75" customHeight="1">
      <c r="A478" s="24"/>
      <c r="B478" s="24"/>
      <c r="C478" s="24"/>
      <c r="D478" s="24"/>
      <c r="E478" s="24"/>
      <c r="F478" s="24"/>
      <c r="G478" s="24"/>
      <c r="H478" s="24"/>
      <c r="I478" s="24"/>
      <c r="J478" s="24"/>
      <c r="K478" s="24"/>
      <c r="L478" s="24"/>
      <c r="M478" s="24"/>
      <c r="N478" s="103"/>
      <c r="O478" s="103"/>
      <c r="P478" s="24"/>
      <c r="Q478" s="24"/>
      <c r="R478" s="24"/>
      <c r="S478" s="24"/>
      <c r="T478" s="24"/>
      <c r="U478" s="24"/>
      <c r="V478" s="24"/>
      <c r="W478" s="24"/>
      <c r="X478" s="24"/>
      <c r="Y478" s="24"/>
      <c r="Z478" s="24"/>
    </row>
    <row r="479" spans="1:26" ht="15.75" customHeight="1">
      <c r="A479" s="24"/>
      <c r="B479" s="24"/>
      <c r="C479" s="24"/>
      <c r="D479" s="24"/>
      <c r="E479" s="24"/>
      <c r="F479" s="24"/>
      <c r="G479" s="24"/>
      <c r="H479" s="24"/>
      <c r="I479" s="24"/>
      <c r="J479" s="24"/>
      <c r="K479" s="24"/>
      <c r="L479" s="24"/>
      <c r="M479" s="24"/>
      <c r="N479" s="103"/>
      <c r="O479" s="103"/>
      <c r="P479" s="24"/>
      <c r="Q479" s="24"/>
      <c r="R479" s="24"/>
      <c r="S479" s="24"/>
      <c r="T479" s="24"/>
      <c r="U479" s="24"/>
      <c r="V479" s="24"/>
      <c r="W479" s="24"/>
      <c r="X479" s="24"/>
      <c r="Y479" s="24"/>
      <c r="Z479" s="24"/>
    </row>
    <row r="480" spans="1:26" ht="15.75" customHeight="1">
      <c r="A480" s="24"/>
      <c r="B480" s="24"/>
      <c r="C480" s="24"/>
      <c r="D480" s="24"/>
      <c r="E480" s="24"/>
      <c r="F480" s="24"/>
      <c r="G480" s="24"/>
      <c r="H480" s="24"/>
      <c r="I480" s="24"/>
      <c r="J480" s="24"/>
      <c r="K480" s="24"/>
      <c r="L480" s="24"/>
      <c r="M480" s="24"/>
      <c r="N480" s="103"/>
      <c r="O480" s="103"/>
      <c r="P480" s="24"/>
      <c r="Q480" s="24"/>
      <c r="R480" s="24"/>
      <c r="S480" s="24"/>
      <c r="T480" s="24"/>
      <c r="U480" s="24"/>
      <c r="V480" s="24"/>
      <c r="W480" s="24"/>
      <c r="X480" s="24"/>
      <c r="Y480" s="24"/>
      <c r="Z480" s="24"/>
    </row>
    <row r="481" spans="1:26" ht="15.75" customHeight="1">
      <c r="A481" s="24"/>
      <c r="B481" s="24"/>
      <c r="C481" s="24"/>
      <c r="D481" s="24"/>
      <c r="E481" s="24"/>
      <c r="F481" s="24"/>
      <c r="G481" s="24"/>
      <c r="H481" s="24"/>
      <c r="I481" s="24"/>
      <c r="J481" s="24"/>
      <c r="K481" s="24"/>
      <c r="L481" s="24"/>
      <c r="M481" s="24"/>
      <c r="N481" s="103"/>
      <c r="O481" s="103"/>
      <c r="P481" s="24"/>
      <c r="Q481" s="24"/>
      <c r="R481" s="24"/>
      <c r="S481" s="24"/>
      <c r="T481" s="24"/>
      <c r="U481" s="24"/>
      <c r="V481" s="24"/>
      <c r="W481" s="24"/>
      <c r="X481" s="24"/>
      <c r="Y481" s="24"/>
      <c r="Z481" s="24"/>
    </row>
    <row r="482" spans="1:26" ht="15.75" customHeight="1">
      <c r="A482" s="24"/>
      <c r="B482" s="24"/>
      <c r="C482" s="24"/>
      <c r="D482" s="24"/>
      <c r="E482" s="24"/>
      <c r="F482" s="24"/>
      <c r="G482" s="24"/>
      <c r="H482" s="24"/>
      <c r="I482" s="24"/>
      <c r="J482" s="24"/>
      <c r="K482" s="24"/>
      <c r="L482" s="24"/>
      <c r="M482" s="24"/>
      <c r="N482" s="103"/>
      <c r="O482" s="103"/>
      <c r="P482" s="24"/>
      <c r="Q482" s="24"/>
      <c r="R482" s="24"/>
      <c r="S482" s="24"/>
      <c r="T482" s="24"/>
      <c r="U482" s="24"/>
      <c r="V482" s="24"/>
      <c r="W482" s="24"/>
      <c r="X482" s="24"/>
      <c r="Y482" s="24"/>
      <c r="Z482" s="24"/>
    </row>
    <row r="483" spans="1:26" ht="15.75" customHeight="1">
      <c r="A483" s="24"/>
      <c r="B483" s="24"/>
      <c r="C483" s="24"/>
      <c r="D483" s="24"/>
      <c r="E483" s="24"/>
      <c r="F483" s="24"/>
      <c r="G483" s="24"/>
      <c r="H483" s="24"/>
      <c r="I483" s="24"/>
      <c r="J483" s="24"/>
      <c r="K483" s="24"/>
      <c r="L483" s="24"/>
      <c r="M483" s="24"/>
      <c r="N483" s="103"/>
      <c r="O483" s="103"/>
      <c r="P483" s="24"/>
      <c r="Q483" s="24"/>
      <c r="R483" s="24"/>
      <c r="S483" s="24"/>
      <c r="T483" s="24"/>
      <c r="U483" s="24"/>
      <c r="V483" s="24"/>
      <c r="W483" s="24"/>
      <c r="X483" s="24"/>
      <c r="Y483" s="24"/>
      <c r="Z483" s="24"/>
    </row>
    <row r="484" spans="1:26" ht="15.75" customHeight="1">
      <c r="A484" s="24"/>
      <c r="B484" s="24"/>
      <c r="C484" s="24"/>
      <c r="D484" s="24"/>
      <c r="E484" s="24"/>
      <c r="F484" s="24"/>
      <c r="G484" s="24"/>
      <c r="H484" s="24"/>
      <c r="I484" s="24"/>
      <c r="J484" s="24"/>
      <c r="K484" s="24"/>
      <c r="L484" s="24"/>
      <c r="M484" s="24"/>
      <c r="N484" s="103"/>
      <c r="O484" s="103"/>
      <c r="P484" s="24"/>
      <c r="Q484" s="24"/>
      <c r="R484" s="24"/>
      <c r="S484" s="24"/>
      <c r="T484" s="24"/>
      <c r="U484" s="24"/>
      <c r="V484" s="24"/>
      <c r="W484" s="24"/>
      <c r="X484" s="24"/>
      <c r="Y484" s="24"/>
      <c r="Z484" s="24"/>
    </row>
    <row r="485" spans="1:26" ht="15.75" customHeight="1">
      <c r="A485" s="24"/>
      <c r="B485" s="24"/>
      <c r="C485" s="24"/>
      <c r="D485" s="24"/>
      <c r="E485" s="24"/>
      <c r="F485" s="24"/>
      <c r="G485" s="24"/>
      <c r="H485" s="24"/>
      <c r="I485" s="24"/>
      <c r="J485" s="24"/>
      <c r="K485" s="24"/>
      <c r="L485" s="24"/>
      <c r="M485" s="24"/>
      <c r="N485" s="103"/>
      <c r="O485" s="103"/>
      <c r="P485" s="24"/>
      <c r="Q485" s="24"/>
      <c r="R485" s="24"/>
      <c r="S485" s="24"/>
      <c r="T485" s="24"/>
      <c r="U485" s="24"/>
      <c r="V485" s="24"/>
      <c r="W485" s="24"/>
      <c r="X485" s="24"/>
      <c r="Y485" s="24"/>
      <c r="Z485" s="24"/>
    </row>
    <row r="486" spans="1:26" ht="15.75" customHeight="1">
      <c r="A486" s="24"/>
      <c r="B486" s="24"/>
      <c r="C486" s="24"/>
      <c r="D486" s="24"/>
      <c r="E486" s="24"/>
      <c r="F486" s="24"/>
      <c r="G486" s="24"/>
      <c r="H486" s="24"/>
      <c r="I486" s="24"/>
      <c r="J486" s="24"/>
      <c r="K486" s="24"/>
      <c r="L486" s="24"/>
      <c r="M486" s="24"/>
      <c r="N486" s="103"/>
      <c r="O486" s="103"/>
      <c r="P486" s="24"/>
      <c r="Q486" s="24"/>
      <c r="R486" s="24"/>
      <c r="S486" s="24"/>
      <c r="T486" s="24"/>
      <c r="U486" s="24"/>
      <c r="V486" s="24"/>
      <c r="W486" s="24"/>
      <c r="X486" s="24"/>
      <c r="Y486" s="24"/>
      <c r="Z486" s="24"/>
    </row>
    <row r="487" spans="1:26" ht="15.75" customHeight="1">
      <c r="A487" s="24"/>
      <c r="B487" s="24"/>
      <c r="C487" s="24"/>
      <c r="D487" s="24"/>
      <c r="E487" s="24"/>
      <c r="F487" s="24"/>
      <c r="G487" s="24"/>
      <c r="H487" s="24"/>
      <c r="I487" s="24"/>
      <c r="J487" s="24"/>
      <c r="K487" s="24"/>
      <c r="L487" s="24"/>
      <c r="M487" s="24"/>
      <c r="N487" s="103"/>
      <c r="O487" s="103"/>
      <c r="P487" s="24"/>
      <c r="Q487" s="24"/>
      <c r="R487" s="24"/>
      <c r="S487" s="24"/>
      <c r="T487" s="24"/>
      <c r="U487" s="24"/>
      <c r="V487" s="24"/>
      <c r="W487" s="24"/>
      <c r="X487" s="24"/>
      <c r="Y487" s="24"/>
      <c r="Z487" s="24"/>
    </row>
    <row r="488" spans="1:26" ht="15.75" customHeight="1">
      <c r="A488" s="24"/>
      <c r="B488" s="24"/>
      <c r="C488" s="24"/>
      <c r="D488" s="24"/>
      <c r="E488" s="24"/>
      <c r="F488" s="24"/>
      <c r="G488" s="24"/>
      <c r="H488" s="24"/>
      <c r="I488" s="24"/>
      <c r="J488" s="24"/>
      <c r="K488" s="24"/>
      <c r="L488" s="24"/>
      <c r="M488" s="24"/>
      <c r="N488" s="103"/>
      <c r="O488" s="103"/>
      <c r="P488" s="24"/>
      <c r="Q488" s="24"/>
      <c r="R488" s="24"/>
      <c r="S488" s="24"/>
      <c r="T488" s="24"/>
      <c r="U488" s="24"/>
      <c r="V488" s="24"/>
      <c r="W488" s="24"/>
      <c r="X488" s="24"/>
      <c r="Y488" s="24"/>
      <c r="Z488" s="24"/>
    </row>
    <row r="489" spans="1:26" ht="15.75" customHeight="1">
      <c r="A489" s="24"/>
      <c r="B489" s="24"/>
      <c r="C489" s="24"/>
      <c r="D489" s="24"/>
      <c r="E489" s="24"/>
      <c r="F489" s="24"/>
      <c r="G489" s="24"/>
      <c r="H489" s="24"/>
      <c r="I489" s="24"/>
      <c r="J489" s="24"/>
      <c r="K489" s="24"/>
      <c r="L489" s="24"/>
      <c r="M489" s="24"/>
      <c r="N489" s="103"/>
      <c r="O489" s="103"/>
      <c r="P489" s="24"/>
      <c r="Q489" s="24"/>
      <c r="R489" s="24"/>
      <c r="S489" s="24"/>
      <c r="T489" s="24"/>
      <c r="U489" s="24"/>
      <c r="V489" s="24"/>
      <c r="W489" s="24"/>
      <c r="X489" s="24"/>
      <c r="Y489" s="24"/>
      <c r="Z489" s="24"/>
    </row>
    <row r="490" spans="1:26" ht="15.75" customHeight="1">
      <c r="A490" s="24"/>
      <c r="B490" s="24"/>
      <c r="C490" s="24"/>
      <c r="D490" s="24"/>
      <c r="E490" s="24"/>
      <c r="F490" s="24"/>
      <c r="G490" s="24"/>
      <c r="H490" s="24"/>
      <c r="I490" s="24"/>
      <c r="J490" s="24"/>
      <c r="K490" s="24"/>
      <c r="L490" s="24"/>
      <c r="M490" s="24"/>
      <c r="N490" s="103"/>
      <c r="O490" s="103"/>
      <c r="P490" s="24"/>
      <c r="Q490" s="24"/>
      <c r="R490" s="24"/>
      <c r="S490" s="24"/>
      <c r="T490" s="24"/>
      <c r="U490" s="24"/>
      <c r="V490" s="24"/>
      <c r="W490" s="24"/>
      <c r="X490" s="24"/>
      <c r="Y490" s="24"/>
      <c r="Z490" s="24"/>
    </row>
    <row r="491" spans="1:26" ht="15.75" customHeight="1">
      <c r="A491" s="24"/>
      <c r="B491" s="24"/>
      <c r="C491" s="24"/>
      <c r="D491" s="24"/>
      <c r="E491" s="24"/>
      <c r="F491" s="24"/>
      <c r="G491" s="24"/>
      <c r="H491" s="24"/>
      <c r="I491" s="24"/>
      <c r="J491" s="24"/>
      <c r="K491" s="24"/>
      <c r="L491" s="24"/>
      <c r="M491" s="24"/>
      <c r="N491" s="103"/>
      <c r="O491" s="103"/>
      <c r="P491" s="24"/>
      <c r="Q491" s="24"/>
      <c r="R491" s="24"/>
      <c r="S491" s="24"/>
      <c r="T491" s="24"/>
      <c r="U491" s="24"/>
      <c r="V491" s="24"/>
      <c r="W491" s="24"/>
      <c r="X491" s="24"/>
      <c r="Y491" s="24"/>
      <c r="Z491" s="24"/>
    </row>
    <row r="492" spans="1:26" ht="15.75" customHeight="1">
      <c r="A492" s="24"/>
      <c r="B492" s="24"/>
      <c r="C492" s="24"/>
      <c r="D492" s="24"/>
      <c r="E492" s="24"/>
      <c r="F492" s="24"/>
      <c r="G492" s="24"/>
      <c r="H492" s="24"/>
      <c r="I492" s="24"/>
      <c r="J492" s="24"/>
      <c r="K492" s="24"/>
      <c r="L492" s="24"/>
      <c r="M492" s="24"/>
      <c r="N492" s="103"/>
      <c r="O492" s="103"/>
      <c r="P492" s="24"/>
      <c r="Q492" s="24"/>
      <c r="R492" s="24"/>
      <c r="S492" s="24"/>
      <c r="T492" s="24"/>
      <c r="U492" s="24"/>
      <c r="V492" s="24"/>
      <c r="W492" s="24"/>
      <c r="X492" s="24"/>
      <c r="Y492" s="24"/>
      <c r="Z492" s="24"/>
    </row>
    <row r="493" spans="1:26" ht="15.75" customHeight="1">
      <c r="A493" s="24"/>
      <c r="B493" s="24"/>
      <c r="C493" s="24"/>
      <c r="D493" s="24"/>
      <c r="E493" s="24"/>
      <c r="F493" s="24"/>
      <c r="G493" s="24"/>
      <c r="H493" s="24"/>
      <c r="I493" s="24"/>
      <c r="J493" s="24"/>
      <c r="K493" s="24"/>
      <c r="L493" s="24"/>
      <c r="M493" s="24"/>
      <c r="N493" s="103"/>
      <c r="O493" s="103"/>
      <c r="P493" s="24"/>
      <c r="Q493" s="24"/>
      <c r="R493" s="24"/>
      <c r="S493" s="24"/>
      <c r="T493" s="24"/>
      <c r="U493" s="24"/>
      <c r="V493" s="24"/>
      <c r="W493" s="24"/>
      <c r="X493" s="24"/>
      <c r="Y493" s="24"/>
      <c r="Z493" s="24"/>
    </row>
    <row r="494" spans="1:26" ht="15.75" customHeight="1">
      <c r="A494" s="24"/>
      <c r="B494" s="24"/>
      <c r="C494" s="24"/>
      <c r="D494" s="24"/>
      <c r="E494" s="24"/>
      <c r="F494" s="24"/>
      <c r="G494" s="24"/>
      <c r="H494" s="24"/>
      <c r="I494" s="24"/>
      <c r="J494" s="24"/>
      <c r="K494" s="24"/>
      <c r="L494" s="24"/>
      <c r="M494" s="24"/>
      <c r="N494" s="103"/>
      <c r="O494" s="103"/>
      <c r="P494" s="24"/>
      <c r="Q494" s="24"/>
      <c r="R494" s="24"/>
      <c r="S494" s="24"/>
      <c r="T494" s="24"/>
      <c r="U494" s="24"/>
      <c r="V494" s="24"/>
      <c r="W494" s="24"/>
      <c r="X494" s="24"/>
      <c r="Y494" s="24"/>
      <c r="Z494" s="24"/>
    </row>
    <row r="495" spans="1:26" ht="15.75" customHeight="1">
      <c r="A495" s="24"/>
      <c r="B495" s="24"/>
      <c r="C495" s="24"/>
      <c r="D495" s="24"/>
      <c r="E495" s="24"/>
      <c r="F495" s="24"/>
      <c r="G495" s="24"/>
      <c r="H495" s="24"/>
      <c r="I495" s="24"/>
      <c r="J495" s="24"/>
      <c r="K495" s="24"/>
      <c r="L495" s="24"/>
      <c r="M495" s="24"/>
      <c r="N495" s="103"/>
      <c r="O495" s="103"/>
      <c r="P495" s="24"/>
      <c r="Q495" s="24"/>
      <c r="R495" s="24"/>
      <c r="S495" s="24"/>
      <c r="T495" s="24"/>
      <c r="U495" s="24"/>
      <c r="V495" s="24"/>
      <c r="W495" s="24"/>
      <c r="X495" s="24"/>
      <c r="Y495" s="24"/>
      <c r="Z495" s="24"/>
    </row>
    <row r="496" spans="1:26" ht="15.75" customHeight="1">
      <c r="A496" s="24"/>
      <c r="B496" s="24"/>
      <c r="C496" s="24"/>
      <c r="D496" s="24"/>
      <c r="E496" s="24"/>
      <c r="F496" s="24"/>
      <c r="G496" s="24"/>
      <c r="H496" s="24"/>
      <c r="I496" s="24"/>
      <c r="J496" s="24"/>
      <c r="K496" s="24"/>
      <c r="L496" s="24"/>
      <c r="M496" s="24"/>
      <c r="N496" s="103"/>
      <c r="O496" s="103"/>
      <c r="P496" s="24"/>
      <c r="Q496" s="24"/>
      <c r="R496" s="24"/>
      <c r="S496" s="24"/>
      <c r="T496" s="24"/>
      <c r="U496" s="24"/>
      <c r="V496" s="24"/>
      <c r="W496" s="24"/>
      <c r="X496" s="24"/>
      <c r="Y496" s="24"/>
      <c r="Z496" s="24"/>
    </row>
    <row r="497" spans="1:26" ht="15.75" customHeight="1">
      <c r="A497" s="24"/>
      <c r="B497" s="24"/>
      <c r="C497" s="24"/>
      <c r="D497" s="24"/>
      <c r="E497" s="24"/>
      <c r="F497" s="24"/>
      <c r="G497" s="24"/>
      <c r="H497" s="24"/>
      <c r="I497" s="24"/>
      <c r="J497" s="24"/>
      <c r="K497" s="24"/>
      <c r="L497" s="24"/>
      <c r="M497" s="24"/>
      <c r="N497" s="103"/>
      <c r="O497" s="103"/>
      <c r="P497" s="24"/>
      <c r="Q497" s="24"/>
      <c r="R497" s="24"/>
      <c r="S497" s="24"/>
      <c r="T497" s="24"/>
      <c r="U497" s="24"/>
      <c r="V497" s="24"/>
      <c r="W497" s="24"/>
      <c r="X497" s="24"/>
      <c r="Y497" s="24"/>
      <c r="Z497" s="24"/>
    </row>
    <row r="498" spans="1:26" ht="15.75" customHeight="1">
      <c r="A498" s="24"/>
      <c r="B498" s="24"/>
      <c r="C498" s="24"/>
      <c r="D498" s="24"/>
      <c r="E498" s="24"/>
      <c r="F498" s="24"/>
      <c r="G498" s="24"/>
      <c r="H498" s="24"/>
      <c r="I498" s="24"/>
      <c r="J498" s="24"/>
      <c r="K498" s="24"/>
      <c r="L498" s="24"/>
      <c r="M498" s="24"/>
      <c r="N498" s="103"/>
      <c r="O498" s="103"/>
      <c r="P498" s="24"/>
      <c r="Q498" s="24"/>
      <c r="R498" s="24"/>
      <c r="S498" s="24"/>
      <c r="T498" s="24"/>
      <c r="U498" s="24"/>
      <c r="V498" s="24"/>
      <c r="W498" s="24"/>
      <c r="X498" s="24"/>
      <c r="Y498" s="24"/>
      <c r="Z498" s="24"/>
    </row>
    <row r="499" spans="1:26" ht="15.75" customHeight="1">
      <c r="A499" s="24"/>
      <c r="B499" s="24"/>
      <c r="C499" s="24"/>
      <c r="D499" s="24"/>
      <c r="E499" s="24"/>
      <c r="F499" s="24"/>
      <c r="G499" s="24"/>
      <c r="H499" s="24"/>
      <c r="I499" s="24"/>
      <c r="J499" s="24"/>
      <c r="K499" s="24"/>
      <c r="L499" s="24"/>
      <c r="M499" s="24"/>
      <c r="N499" s="103"/>
      <c r="O499" s="103"/>
      <c r="P499" s="24"/>
      <c r="Q499" s="24"/>
      <c r="R499" s="24"/>
      <c r="S499" s="24"/>
      <c r="T499" s="24"/>
      <c r="U499" s="24"/>
      <c r="V499" s="24"/>
      <c r="W499" s="24"/>
      <c r="X499" s="24"/>
      <c r="Y499" s="24"/>
      <c r="Z499" s="24"/>
    </row>
    <row r="500" spans="1:26" ht="15.75" customHeight="1">
      <c r="A500" s="24"/>
      <c r="B500" s="24"/>
      <c r="C500" s="24"/>
      <c r="D500" s="24"/>
      <c r="E500" s="24"/>
      <c r="F500" s="24"/>
      <c r="G500" s="24"/>
      <c r="H500" s="24"/>
      <c r="I500" s="24"/>
      <c r="J500" s="24"/>
      <c r="K500" s="24"/>
      <c r="L500" s="24"/>
      <c r="M500" s="24"/>
      <c r="N500" s="103"/>
      <c r="O500" s="103"/>
      <c r="P500" s="24"/>
      <c r="Q500" s="24"/>
      <c r="R500" s="24"/>
      <c r="S500" s="24"/>
      <c r="T500" s="24"/>
      <c r="U500" s="24"/>
      <c r="V500" s="24"/>
      <c r="W500" s="24"/>
      <c r="X500" s="24"/>
      <c r="Y500" s="24"/>
      <c r="Z500" s="24"/>
    </row>
    <row r="501" spans="1:26" ht="15.75" customHeight="1">
      <c r="A501" s="24"/>
      <c r="B501" s="24"/>
      <c r="C501" s="24"/>
      <c r="D501" s="24"/>
      <c r="E501" s="24"/>
      <c r="F501" s="24"/>
      <c r="G501" s="24"/>
      <c r="H501" s="24"/>
      <c r="I501" s="24"/>
      <c r="J501" s="24"/>
      <c r="K501" s="24"/>
      <c r="L501" s="24"/>
      <c r="M501" s="24"/>
      <c r="N501" s="103"/>
      <c r="O501" s="103"/>
      <c r="P501" s="24"/>
      <c r="Q501" s="24"/>
      <c r="R501" s="24"/>
      <c r="S501" s="24"/>
      <c r="T501" s="24"/>
      <c r="U501" s="24"/>
      <c r="V501" s="24"/>
      <c r="W501" s="24"/>
      <c r="X501" s="24"/>
      <c r="Y501" s="24"/>
      <c r="Z501" s="24"/>
    </row>
    <row r="502" spans="1:26" ht="15.75" customHeight="1">
      <c r="A502" s="24"/>
      <c r="B502" s="24"/>
      <c r="C502" s="24"/>
      <c r="D502" s="24"/>
      <c r="E502" s="24"/>
      <c r="F502" s="24"/>
      <c r="G502" s="24"/>
      <c r="H502" s="24"/>
      <c r="I502" s="24"/>
      <c r="J502" s="24"/>
      <c r="K502" s="24"/>
      <c r="L502" s="24"/>
      <c r="M502" s="24"/>
      <c r="N502" s="103"/>
      <c r="O502" s="103"/>
      <c r="P502" s="24"/>
      <c r="Q502" s="24"/>
      <c r="R502" s="24"/>
      <c r="S502" s="24"/>
      <c r="T502" s="24"/>
      <c r="U502" s="24"/>
      <c r="V502" s="24"/>
      <c r="W502" s="24"/>
      <c r="X502" s="24"/>
      <c r="Y502" s="24"/>
      <c r="Z502" s="24"/>
    </row>
    <row r="503" spans="1:26" ht="15.75" customHeight="1">
      <c r="A503" s="24"/>
      <c r="B503" s="24"/>
      <c r="C503" s="24"/>
      <c r="D503" s="24"/>
      <c r="E503" s="24"/>
      <c r="F503" s="24"/>
      <c r="G503" s="24"/>
      <c r="H503" s="24"/>
      <c r="I503" s="24"/>
      <c r="J503" s="24"/>
      <c r="K503" s="24"/>
      <c r="L503" s="24"/>
      <c r="M503" s="24"/>
      <c r="N503" s="103"/>
      <c r="O503" s="103"/>
      <c r="P503" s="24"/>
      <c r="Q503" s="24"/>
      <c r="R503" s="24"/>
      <c r="S503" s="24"/>
      <c r="T503" s="24"/>
      <c r="U503" s="24"/>
      <c r="V503" s="24"/>
      <c r="W503" s="24"/>
      <c r="X503" s="24"/>
      <c r="Y503" s="24"/>
      <c r="Z503" s="24"/>
    </row>
    <row r="504" spans="1:26" ht="15.75" customHeight="1">
      <c r="A504" s="24"/>
      <c r="B504" s="24"/>
      <c r="C504" s="24"/>
      <c r="D504" s="24"/>
      <c r="E504" s="24"/>
      <c r="F504" s="24"/>
      <c r="G504" s="24"/>
      <c r="H504" s="24"/>
      <c r="I504" s="24"/>
      <c r="J504" s="24"/>
      <c r="K504" s="24"/>
      <c r="L504" s="24"/>
      <c r="M504" s="24"/>
      <c r="N504" s="103"/>
      <c r="O504" s="103"/>
      <c r="P504" s="24"/>
      <c r="Q504" s="24"/>
      <c r="R504" s="24"/>
      <c r="S504" s="24"/>
      <c r="T504" s="24"/>
      <c r="U504" s="24"/>
      <c r="V504" s="24"/>
      <c r="W504" s="24"/>
      <c r="X504" s="24"/>
      <c r="Y504" s="24"/>
      <c r="Z504" s="24"/>
    </row>
    <row r="505" spans="1:26" ht="15.75" customHeight="1">
      <c r="A505" s="24"/>
      <c r="B505" s="24"/>
      <c r="C505" s="24"/>
      <c r="D505" s="24"/>
      <c r="E505" s="24"/>
      <c r="F505" s="24"/>
      <c r="G505" s="24"/>
      <c r="H505" s="24"/>
      <c r="I505" s="24"/>
      <c r="J505" s="24"/>
      <c r="K505" s="24"/>
      <c r="L505" s="24"/>
      <c r="M505" s="24"/>
      <c r="N505" s="103"/>
      <c r="O505" s="103"/>
      <c r="P505" s="24"/>
      <c r="Q505" s="24"/>
      <c r="R505" s="24"/>
      <c r="S505" s="24"/>
      <c r="T505" s="24"/>
      <c r="U505" s="24"/>
      <c r="V505" s="24"/>
      <c r="W505" s="24"/>
      <c r="X505" s="24"/>
      <c r="Y505" s="24"/>
      <c r="Z505" s="24"/>
    </row>
    <row r="506" spans="1:26" ht="15.75" customHeight="1">
      <c r="A506" s="24"/>
      <c r="B506" s="24"/>
      <c r="C506" s="24"/>
      <c r="D506" s="24"/>
      <c r="E506" s="24"/>
      <c r="F506" s="24"/>
      <c r="G506" s="24"/>
      <c r="H506" s="24"/>
      <c r="I506" s="24"/>
      <c r="J506" s="24"/>
      <c r="K506" s="24"/>
      <c r="L506" s="24"/>
      <c r="M506" s="24"/>
      <c r="N506" s="103"/>
      <c r="O506" s="103"/>
      <c r="P506" s="24"/>
      <c r="Q506" s="24"/>
      <c r="R506" s="24"/>
      <c r="S506" s="24"/>
      <c r="T506" s="24"/>
      <c r="U506" s="24"/>
      <c r="V506" s="24"/>
      <c r="W506" s="24"/>
      <c r="X506" s="24"/>
      <c r="Y506" s="24"/>
      <c r="Z506" s="24"/>
    </row>
    <row r="507" spans="1:26" ht="15.75" customHeight="1">
      <c r="A507" s="24"/>
      <c r="B507" s="24"/>
      <c r="C507" s="24"/>
      <c r="D507" s="24"/>
      <c r="E507" s="24"/>
      <c r="F507" s="24"/>
      <c r="G507" s="24"/>
      <c r="H507" s="24"/>
      <c r="I507" s="24"/>
      <c r="J507" s="24"/>
      <c r="K507" s="24"/>
      <c r="L507" s="24"/>
      <c r="M507" s="24"/>
      <c r="N507" s="103"/>
      <c r="O507" s="103"/>
      <c r="P507" s="24"/>
      <c r="Q507" s="24"/>
      <c r="R507" s="24"/>
      <c r="S507" s="24"/>
      <c r="T507" s="24"/>
      <c r="U507" s="24"/>
      <c r="V507" s="24"/>
      <c r="W507" s="24"/>
      <c r="X507" s="24"/>
      <c r="Y507" s="24"/>
      <c r="Z507" s="24"/>
    </row>
    <row r="508" spans="1:26" ht="15.75" customHeight="1">
      <c r="A508" s="24"/>
      <c r="B508" s="24"/>
      <c r="C508" s="24"/>
      <c r="D508" s="24"/>
      <c r="E508" s="24"/>
      <c r="F508" s="24"/>
      <c r="G508" s="24"/>
      <c r="H508" s="24"/>
      <c r="I508" s="24"/>
      <c r="J508" s="24"/>
      <c r="K508" s="24"/>
      <c r="L508" s="24"/>
      <c r="M508" s="24"/>
      <c r="N508" s="103"/>
      <c r="O508" s="103"/>
      <c r="P508" s="24"/>
      <c r="Q508" s="24"/>
      <c r="R508" s="24"/>
      <c r="S508" s="24"/>
      <c r="T508" s="24"/>
      <c r="U508" s="24"/>
      <c r="V508" s="24"/>
      <c r="W508" s="24"/>
      <c r="X508" s="24"/>
      <c r="Y508" s="24"/>
      <c r="Z508" s="24"/>
    </row>
    <row r="509" spans="1:26" ht="15.75" customHeight="1">
      <c r="A509" s="24"/>
      <c r="B509" s="24"/>
      <c r="C509" s="24"/>
      <c r="D509" s="24"/>
      <c r="E509" s="24"/>
      <c r="F509" s="24"/>
      <c r="G509" s="24"/>
      <c r="H509" s="24"/>
      <c r="I509" s="24"/>
      <c r="J509" s="24"/>
      <c r="K509" s="24"/>
      <c r="L509" s="24"/>
      <c r="M509" s="24"/>
      <c r="N509" s="103"/>
      <c r="O509" s="103"/>
      <c r="P509" s="24"/>
      <c r="Q509" s="24"/>
      <c r="R509" s="24"/>
      <c r="S509" s="24"/>
      <c r="T509" s="24"/>
      <c r="U509" s="24"/>
      <c r="V509" s="24"/>
      <c r="W509" s="24"/>
      <c r="X509" s="24"/>
      <c r="Y509" s="24"/>
      <c r="Z509" s="24"/>
    </row>
    <row r="510" spans="1:26" ht="15.75" customHeight="1">
      <c r="A510" s="24"/>
      <c r="B510" s="24"/>
      <c r="C510" s="24"/>
      <c r="D510" s="24"/>
      <c r="E510" s="24"/>
      <c r="F510" s="24"/>
      <c r="G510" s="24"/>
      <c r="H510" s="24"/>
      <c r="I510" s="24"/>
      <c r="J510" s="24"/>
      <c r="K510" s="24"/>
      <c r="L510" s="24"/>
      <c r="M510" s="24"/>
      <c r="N510" s="103"/>
      <c r="O510" s="103"/>
      <c r="P510" s="24"/>
      <c r="Q510" s="24"/>
      <c r="R510" s="24"/>
      <c r="S510" s="24"/>
      <c r="T510" s="24"/>
      <c r="U510" s="24"/>
      <c r="V510" s="24"/>
      <c r="W510" s="24"/>
      <c r="X510" s="24"/>
      <c r="Y510" s="24"/>
      <c r="Z510" s="24"/>
    </row>
    <row r="511" spans="1:26" ht="15.75" customHeight="1">
      <c r="A511" s="24"/>
      <c r="B511" s="24"/>
      <c r="C511" s="24"/>
      <c r="D511" s="24"/>
      <c r="E511" s="24"/>
      <c r="F511" s="24"/>
      <c r="G511" s="24"/>
      <c r="H511" s="24"/>
      <c r="I511" s="24"/>
      <c r="J511" s="24"/>
      <c r="K511" s="24"/>
      <c r="L511" s="24"/>
      <c r="M511" s="24"/>
      <c r="N511" s="103"/>
      <c r="O511" s="103"/>
      <c r="P511" s="24"/>
      <c r="Q511" s="24"/>
      <c r="R511" s="24"/>
      <c r="S511" s="24"/>
      <c r="T511" s="24"/>
      <c r="U511" s="24"/>
      <c r="V511" s="24"/>
      <c r="W511" s="24"/>
      <c r="X511" s="24"/>
      <c r="Y511" s="24"/>
      <c r="Z511" s="24"/>
    </row>
    <row r="512" spans="1:26" ht="15.75" customHeight="1">
      <c r="A512" s="24"/>
      <c r="B512" s="24"/>
      <c r="C512" s="24"/>
      <c r="D512" s="24"/>
      <c r="E512" s="24"/>
      <c r="F512" s="24"/>
      <c r="G512" s="24"/>
      <c r="H512" s="24"/>
      <c r="I512" s="24"/>
      <c r="J512" s="24"/>
      <c r="K512" s="24"/>
      <c r="L512" s="24"/>
      <c r="M512" s="24"/>
      <c r="N512" s="103"/>
      <c r="O512" s="103"/>
      <c r="P512" s="24"/>
      <c r="Q512" s="24"/>
      <c r="R512" s="24"/>
      <c r="S512" s="24"/>
      <c r="T512" s="24"/>
      <c r="U512" s="24"/>
      <c r="V512" s="24"/>
      <c r="W512" s="24"/>
      <c r="X512" s="24"/>
      <c r="Y512" s="24"/>
      <c r="Z512" s="24"/>
    </row>
    <row r="513" spans="1:26" ht="15.75" customHeight="1">
      <c r="A513" s="24"/>
      <c r="B513" s="24"/>
      <c r="C513" s="24"/>
      <c r="D513" s="24"/>
      <c r="E513" s="24"/>
      <c r="F513" s="24"/>
      <c r="G513" s="24"/>
      <c r="H513" s="24"/>
      <c r="I513" s="24"/>
      <c r="J513" s="24"/>
      <c r="K513" s="24"/>
      <c r="L513" s="24"/>
      <c r="M513" s="24"/>
      <c r="N513" s="103"/>
      <c r="O513" s="103"/>
      <c r="P513" s="24"/>
      <c r="Q513" s="24"/>
      <c r="R513" s="24"/>
      <c r="S513" s="24"/>
      <c r="T513" s="24"/>
      <c r="U513" s="24"/>
      <c r="V513" s="24"/>
      <c r="W513" s="24"/>
      <c r="X513" s="24"/>
      <c r="Y513" s="24"/>
      <c r="Z513" s="24"/>
    </row>
    <row r="514" spans="1:26" ht="15.75" customHeight="1">
      <c r="A514" s="24"/>
      <c r="B514" s="24"/>
      <c r="C514" s="24"/>
      <c r="D514" s="24"/>
      <c r="E514" s="24"/>
      <c r="F514" s="24"/>
      <c r="G514" s="24"/>
      <c r="H514" s="24"/>
      <c r="I514" s="24"/>
      <c r="J514" s="24"/>
      <c r="K514" s="24"/>
      <c r="L514" s="24"/>
      <c r="M514" s="24"/>
      <c r="N514" s="103"/>
      <c r="O514" s="103"/>
      <c r="P514" s="24"/>
      <c r="Q514" s="24"/>
      <c r="R514" s="24"/>
      <c r="S514" s="24"/>
      <c r="T514" s="24"/>
      <c r="U514" s="24"/>
      <c r="V514" s="24"/>
      <c r="W514" s="24"/>
      <c r="X514" s="24"/>
      <c r="Y514" s="24"/>
      <c r="Z514" s="24"/>
    </row>
    <row r="515" spans="1:26" ht="15.75" customHeight="1">
      <c r="A515" s="24"/>
      <c r="B515" s="24"/>
      <c r="C515" s="24"/>
      <c r="D515" s="24"/>
      <c r="E515" s="24"/>
      <c r="F515" s="24"/>
      <c r="G515" s="24"/>
      <c r="H515" s="24"/>
      <c r="I515" s="24"/>
      <c r="J515" s="24"/>
      <c r="K515" s="24"/>
      <c r="L515" s="24"/>
      <c r="M515" s="24"/>
      <c r="N515" s="103"/>
      <c r="O515" s="103"/>
      <c r="P515" s="24"/>
      <c r="Q515" s="24"/>
      <c r="R515" s="24"/>
      <c r="S515" s="24"/>
      <c r="T515" s="24"/>
      <c r="U515" s="24"/>
      <c r="V515" s="24"/>
      <c r="W515" s="24"/>
      <c r="X515" s="24"/>
      <c r="Y515" s="24"/>
      <c r="Z515" s="24"/>
    </row>
    <row r="516" spans="1:26" ht="15.75" customHeight="1">
      <c r="A516" s="24"/>
      <c r="B516" s="24"/>
      <c r="C516" s="24"/>
      <c r="D516" s="24"/>
      <c r="E516" s="24"/>
      <c r="F516" s="24"/>
      <c r="G516" s="24"/>
      <c r="H516" s="24"/>
      <c r="I516" s="24"/>
      <c r="J516" s="24"/>
      <c r="K516" s="24"/>
      <c r="L516" s="24"/>
      <c r="M516" s="24"/>
      <c r="N516" s="103"/>
      <c r="O516" s="103"/>
      <c r="P516" s="24"/>
      <c r="Q516" s="24"/>
      <c r="R516" s="24"/>
      <c r="S516" s="24"/>
      <c r="T516" s="24"/>
      <c r="U516" s="24"/>
      <c r="V516" s="24"/>
      <c r="W516" s="24"/>
      <c r="X516" s="24"/>
      <c r="Y516" s="24"/>
      <c r="Z516" s="24"/>
    </row>
    <row r="517" spans="1:26" ht="15.75" customHeight="1">
      <c r="A517" s="24"/>
      <c r="B517" s="24"/>
      <c r="C517" s="24"/>
      <c r="D517" s="24"/>
      <c r="E517" s="24"/>
      <c r="F517" s="24"/>
      <c r="G517" s="24"/>
      <c r="H517" s="24"/>
      <c r="I517" s="24"/>
      <c r="J517" s="24"/>
      <c r="K517" s="24"/>
      <c r="L517" s="24"/>
      <c r="M517" s="24"/>
      <c r="N517" s="103"/>
      <c r="O517" s="103"/>
      <c r="P517" s="24"/>
      <c r="Q517" s="24"/>
      <c r="R517" s="24"/>
      <c r="S517" s="24"/>
      <c r="T517" s="24"/>
      <c r="U517" s="24"/>
      <c r="V517" s="24"/>
      <c r="W517" s="24"/>
      <c r="X517" s="24"/>
      <c r="Y517" s="24"/>
      <c r="Z517" s="24"/>
    </row>
    <row r="518" spans="1:26" ht="15.75" customHeight="1">
      <c r="A518" s="24"/>
      <c r="B518" s="24"/>
      <c r="C518" s="24"/>
      <c r="D518" s="24"/>
      <c r="E518" s="24"/>
      <c r="F518" s="24"/>
      <c r="G518" s="24"/>
      <c r="H518" s="24"/>
      <c r="I518" s="24"/>
      <c r="J518" s="24"/>
      <c r="K518" s="24"/>
      <c r="L518" s="24"/>
      <c r="M518" s="24"/>
      <c r="N518" s="103"/>
      <c r="O518" s="103"/>
      <c r="P518" s="24"/>
      <c r="Q518" s="24"/>
      <c r="R518" s="24"/>
      <c r="S518" s="24"/>
      <c r="T518" s="24"/>
      <c r="U518" s="24"/>
      <c r="V518" s="24"/>
      <c r="W518" s="24"/>
      <c r="X518" s="24"/>
      <c r="Y518" s="24"/>
      <c r="Z518" s="24"/>
    </row>
    <row r="519" spans="1:26" ht="15.75" customHeight="1">
      <c r="A519" s="24"/>
      <c r="B519" s="24"/>
      <c r="C519" s="24"/>
      <c r="D519" s="24"/>
      <c r="E519" s="24"/>
      <c r="F519" s="24"/>
      <c r="G519" s="24"/>
      <c r="H519" s="24"/>
      <c r="I519" s="24"/>
      <c r="J519" s="24"/>
      <c r="K519" s="24"/>
      <c r="L519" s="24"/>
      <c r="M519" s="24"/>
      <c r="N519" s="103"/>
      <c r="O519" s="103"/>
      <c r="P519" s="24"/>
      <c r="Q519" s="24"/>
      <c r="R519" s="24"/>
      <c r="S519" s="24"/>
      <c r="T519" s="24"/>
      <c r="U519" s="24"/>
      <c r="V519" s="24"/>
      <c r="W519" s="24"/>
      <c r="X519" s="24"/>
      <c r="Y519" s="24"/>
      <c r="Z519" s="24"/>
    </row>
    <row r="520" spans="1:26" ht="15.75" customHeight="1">
      <c r="A520" s="24"/>
      <c r="B520" s="24"/>
      <c r="C520" s="24"/>
      <c r="D520" s="24"/>
      <c r="E520" s="24"/>
      <c r="F520" s="24"/>
      <c r="G520" s="24"/>
      <c r="H520" s="24"/>
      <c r="I520" s="24"/>
      <c r="J520" s="24"/>
      <c r="K520" s="24"/>
      <c r="L520" s="24"/>
      <c r="M520" s="24"/>
      <c r="N520" s="103"/>
      <c r="O520" s="103"/>
      <c r="P520" s="24"/>
      <c r="Q520" s="24"/>
      <c r="R520" s="24"/>
      <c r="S520" s="24"/>
      <c r="T520" s="24"/>
      <c r="U520" s="24"/>
      <c r="V520" s="24"/>
      <c r="W520" s="24"/>
      <c r="X520" s="24"/>
      <c r="Y520" s="24"/>
      <c r="Z520" s="24"/>
    </row>
    <row r="521" spans="1:26" ht="15.75" customHeight="1">
      <c r="A521" s="24"/>
      <c r="B521" s="24"/>
      <c r="C521" s="24"/>
      <c r="D521" s="24"/>
      <c r="E521" s="24"/>
      <c r="F521" s="24"/>
      <c r="G521" s="24"/>
      <c r="H521" s="24"/>
      <c r="I521" s="24"/>
      <c r="J521" s="24"/>
      <c r="K521" s="24"/>
      <c r="L521" s="24"/>
      <c r="M521" s="24"/>
      <c r="N521" s="103"/>
      <c r="O521" s="103"/>
      <c r="P521" s="24"/>
      <c r="Q521" s="24"/>
      <c r="R521" s="24"/>
      <c r="S521" s="24"/>
      <c r="T521" s="24"/>
      <c r="U521" s="24"/>
      <c r="V521" s="24"/>
      <c r="W521" s="24"/>
      <c r="X521" s="24"/>
      <c r="Y521" s="24"/>
      <c r="Z521" s="24"/>
    </row>
    <row r="522" spans="1:26" ht="15.75" customHeight="1">
      <c r="A522" s="24"/>
      <c r="B522" s="24"/>
      <c r="C522" s="24"/>
      <c r="D522" s="24"/>
      <c r="E522" s="24"/>
      <c r="F522" s="24"/>
      <c r="G522" s="24"/>
      <c r="H522" s="24"/>
      <c r="I522" s="24"/>
      <c r="J522" s="24"/>
      <c r="K522" s="24"/>
      <c r="L522" s="24"/>
      <c r="M522" s="24"/>
      <c r="N522" s="103"/>
      <c r="O522" s="103"/>
      <c r="P522" s="24"/>
      <c r="Q522" s="24"/>
      <c r="R522" s="24"/>
      <c r="S522" s="24"/>
      <c r="T522" s="24"/>
      <c r="U522" s="24"/>
      <c r="V522" s="24"/>
      <c r="W522" s="24"/>
      <c r="X522" s="24"/>
      <c r="Y522" s="24"/>
      <c r="Z522" s="24"/>
    </row>
    <row r="523" spans="1:26" ht="15.75" customHeight="1">
      <c r="A523" s="24"/>
      <c r="B523" s="24"/>
      <c r="C523" s="24"/>
      <c r="D523" s="24"/>
      <c r="E523" s="24"/>
      <c r="F523" s="24"/>
      <c r="G523" s="24"/>
      <c r="H523" s="24"/>
      <c r="I523" s="24"/>
      <c r="J523" s="24"/>
      <c r="K523" s="24"/>
      <c r="L523" s="24"/>
      <c r="M523" s="24"/>
      <c r="N523" s="103"/>
      <c r="O523" s="103"/>
      <c r="P523" s="24"/>
      <c r="Q523" s="24"/>
      <c r="R523" s="24"/>
      <c r="S523" s="24"/>
      <c r="T523" s="24"/>
      <c r="U523" s="24"/>
      <c r="V523" s="24"/>
      <c r="W523" s="24"/>
      <c r="X523" s="24"/>
      <c r="Y523" s="24"/>
      <c r="Z523" s="24"/>
    </row>
    <row r="524" spans="1:26" ht="15.75" customHeight="1">
      <c r="A524" s="24"/>
      <c r="B524" s="24"/>
      <c r="C524" s="24"/>
      <c r="D524" s="24"/>
      <c r="E524" s="24"/>
      <c r="F524" s="24"/>
      <c r="G524" s="24"/>
      <c r="H524" s="24"/>
      <c r="I524" s="24"/>
      <c r="J524" s="24"/>
      <c r="K524" s="24"/>
      <c r="L524" s="24"/>
      <c r="M524" s="24"/>
      <c r="N524" s="103"/>
      <c r="O524" s="103"/>
      <c r="P524" s="24"/>
      <c r="Q524" s="24"/>
      <c r="R524" s="24"/>
      <c r="S524" s="24"/>
      <c r="T524" s="24"/>
      <c r="U524" s="24"/>
      <c r="V524" s="24"/>
      <c r="W524" s="24"/>
      <c r="X524" s="24"/>
      <c r="Y524" s="24"/>
      <c r="Z524" s="24"/>
    </row>
    <row r="525" spans="1:26" ht="15.75" customHeight="1">
      <c r="A525" s="24"/>
      <c r="B525" s="24"/>
      <c r="C525" s="24"/>
      <c r="D525" s="24"/>
      <c r="E525" s="24"/>
      <c r="F525" s="24"/>
      <c r="G525" s="24"/>
      <c r="H525" s="24"/>
      <c r="I525" s="24"/>
      <c r="J525" s="24"/>
      <c r="K525" s="24"/>
      <c r="L525" s="24"/>
      <c r="M525" s="24"/>
      <c r="N525" s="103"/>
      <c r="O525" s="103"/>
      <c r="P525" s="24"/>
      <c r="Q525" s="24"/>
      <c r="R525" s="24"/>
      <c r="S525" s="24"/>
      <c r="T525" s="24"/>
      <c r="U525" s="24"/>
      <c r="V525" s="24"/>
      <c r="W525" s="24"/>
      <c r="X525" s="24"/>
      <c r="Y525" s="24"/>
      <c r="Z525" s="24"/>
    </row>
    <row r="526" spans="1:26" ht="15.75" customHeight="1">
      <c r="A526" s="24"/>
      <c r="B526" s="24"/>
      <c r="C526" s="24"/>
      <c r="D526" s="24"/>
      <c r="E526" s="24"/>
      <c r="F526" s="24"/>
      <c r="G526" s="24"/>
      <c r="H526" s="24"/>
      <c r="I526" s="24"/>
      <c r="J526" s="24"/>
      <c r="K526" s="24"/>
      <c r="L526" s="24"/>
      <c r="M526" s="24"/>
      <c r="N526" s="103"/>
      <c r="O526" s="103"/>
      <c r="P526" s="24"/>
      <c r="Q526" s="24"/>
      <c r="R526" s="24"/>
      <c r="S526" s="24"/>
      <c r="T526" s="24"/>
      <c r="U526" s="24"/>
      <c r="V526" s="24"/>
      <c r="W526" s="24"/>
      <c r="X526" s="24"/>
      <c r="Y526" s="24"/>
      <c r="Z526" s="24"/>
    </row>
    <row r="527" spans="1:26" ht="15.75" customHeight="1">
      <c r="A527" s="24"/>
      <c r="B527" s="24"/>
      <c r="C527" s="24"/>
      <c r="D527" s="24"/>
      <c r="E527" s="24"/>
      <c r="F527" s="24"/>
      <c r="G527" s="24"/>
      <c r="H527" s="24"/>
      <c r="I527" s="24"/>
      <c r="J527" s="24"/>
      <c r="K527" s="24"/>
      <c r="L527" s="24"/>
      <c r="M527" s="24"/>
      <c r="N527" s="103"/>
      <c r="O527" s="103"/>
      <c r="P527" s="24"/>
      <c r="Q527" s="24"/>
      <c r="R527" s="24"/>
      <c r="S527" s="24"/>
      <c r="T527" s="24"/>
      <c r="U527" s="24"/>
      <c r="V527" s="24"/>
      <c r="W527" s="24"/>
      <c r="X527" s="24"/>
      <c r="Y527" s="24"/>
      <c r="Z527" s="24"/>
    </row>
    <row r="528" spans="1:26" ht="15.75" customHeight="1">
      <c r="A528" s="24"/>
      <c r="B528" s="24"/>
      <c r="C528" s="24"/>
      <c r="D528" s="24"/>
      <c r="E528" s="24"/>
      <c r="F528" s="24"/>
      <c r="G528" s="24"/>
      <c r="H528" s="24"/>
      <c r="I528" s="24"/>
      <c r="J528" s="24"/>
      <c r="K528" s="24"/>
      <c r="L528" s="24"/>
      <c r="M528" s="24"/>
      <c r="N528" s="103"/>
      <c r="O528" s="103"/>
      <c r="P528" s="24"/>
      <c r="Q528" s="24"/>
      <c r="R528" s="24"/>
      <c r="S528" s="24"/>
      <c r="T528" s="24"/>
      <c r="U528" s="24"/>
      <c r="V528" s="24"/>
      <c r="W528" s="24"/>
      <c r="X528" s="24"/>
      <c r="Y528" s="24"/>
      <c r="Z528" s="24"/>
    </row>
    <row r="529" spans="1:26" ht="15.75" customHeight="1">
      <c r="A529" s="24"/>
      <c r="B529" s="24"/>
      <c r="C529" s="24"/>
      <c r="D529" s="24"/>
      <c r="E529" s="24"/>
      <c r="F529" s="24"/>
      <c r="G529" s="24"/>
      <c r="H529" s="24"/>
      <c r="I529" s="24"/>
      <c r="J529" s="24"/>
      <c r="K529" s="24"/>
      <c r="L529" s="24"/>
      <c r="M529" s="24"/>
      <c r="N529" s="103"/>
      <c r="O529" s="103"/>
      <c r="P529" s="24"/>
      <c r="Q529" s="24"/>
      <c r="R529" s="24"/>
      <c r="S529" s="24"/>
      <c r="T529" s="24"/>
      <c r="U529" s="24"/>
      <c r="V529" s="24"/>
      <c r="W529" s="24"/>
      <c r="X529" s="24"/>
      <c r="Y529" s="24"/>
      <c r="Z529" s="24"/>
    </row>
    <row r="530" spans="1:26" ht="15.75" customHeight="1">
      <c r="A530" s="24"/>
      <c r="B530" s="24"/>
      <c r="C530" s="24"/>
      <c r="D530" s="24"/>
      <c r="E530" s="24"/>
      <c r="F530" s="24"/>
      <c r="G530" s="24"/>
      <c r="H530" s="24"/>
      <c r="I530" s="24"/>
      <c r="J530" s="24"/>
      <c r="K530" s="24"/>
      <c r="L530" s="24"/>
      <c r="M530" s="24"/>
      <c r="N530" s="103"/>
      <c r="O530" s="103"/>
      <c r="P530" s="24"/>
      <c r="Q530" s="24"/>
      <c r="R530" s="24"/>
      <c r="S530" s="24"/>
      <c r="T530" s="24"/>
      <c r="U530" s="24"/>
      <c r="V530" s="24"/>
      <c r="W530" s="24"/>
      <c r="X530" s="24"/>
      <c r="Y530" s="24"/>
      <c r="Z530" s="24"/>
    </row>
    <row r="531" spans="1:26" ht="15.75" customHeight="1">
      <c r="A531" s="24"/>
      <c r="B531" s="24"/>
      <c r="C531" s="24"/>
      <c r="D531" s="24"/>
      <c r="E531" s="24"/>
      <c r="F531" s="24"/>
      <c r="G531" s="24"/>
      <c r="H531" s="24"/>
      <c r="I531" s="24"/>
      <c r="J531" s="24"/>
      <c r="K531" s="24"/>
      <c r="L531" s="24"/>
      <c r="M531" s="24"/>
      <c r="N531" s="103"/>
      <c r="O531" s="103"/>
      <c r="P531" s="24"/>
      <c r="Q531" s="24"/>
      <c r="R531" s="24"/>
      <c r="S531" s="24"/>
      <c r="T531" s="24"/>
      <c r="U531" s="24"/>
      <c r="V531" s="24"/>
      <c r="W531" s="24"/>
      <c r="X531" s="24"/>
      <c r="Y531" s="24"/>
      <c r="Z531" s="24"/>
    </row>
    <row r="532" spans="1:26" ht="15.75" customHeight="1">
      <c r="A532" s="24"/>
      <c r="B532" s="24"/>
      <c r="C532" s="24"/>
      <c r="D532" s="24"/>
      <c r="E532" s="24"/>
      <c r="F532" s="24"/>
      <c r="G532" s="24"/>
      <c r="H532" s="24"/>
      <c r="I532" s="24"/>
      <c r="J532" s="24"/>
      <c r="K532" s="24"/>
      <c r="L532" s="24"/>
      <c r="M532" s="24"/>
      <c r="N532" s="103"/>
      <c r="O532" s="103"/>
      <c r="P532" s="24"/>
      <c r="Q532" s="24"/>
      <c r="R532" s="24"/>
      <c r="S532" s="24"/>
      <c r="T532" s="24"/>
      <c r="U532" s="24"/>
      <c r="V532" s="24"/>
      <c r="W532" s="24"/>
      <c r="X532" s="24"/>
      <c r="Y532" s="24"/>
      <c r="Z532" s="24"/>
    </row>
    <row r="533" spans="1:26" ht="15.75" customHeight="1">
      <c r="A533" s="24"/>
      <c r="B533" s="24"/>
      <c r="C533" s="24"/>
      <c r="D533" s="24"/>
      <c r="E533" s="24"/>
      <c r="F533" s="24"/>
      <c r="G533" s="24"/>
      <c r="H533" s="24"/>
      <c r="I533" s="24"/>
      <c r="J533" s="24"/>
      <c r="K533" s="24"/>
      <c r="L533" s="24"/>
      <c r="M533" s="24"/>
      <c r="N533" s="103"/>
      <c r="O533" s="103"/>
      <c r="P533" s="24"/>
      <c r="Q533" s="24"/>
      <c r="R533" s="24"/>
      <c r="S533" s="24"/>
      <c r="T533" s="24"/>
      <c r="U533" s="24"/>
      <c r="V533" s="24"/>
      <c r="W533" s="24"/>
      <c r="X533" s="24"/>
      <c r="Y533" s="24"/>
      <c r="Z533" s="24"/>
    </row>
    <row r="534" spans="1:26" ht="15.75" customHeight="1">
      <c r="A534" s="24"/>
      <c r="B534" s="24"/>
      <c r="C534" s="24"/>
      <c r="D534" s="24"/>
      <c r="E534" s="24"/>
      <c r="F534" s="24"/>
      <c r="G534" s="24"/>
      <c r="H534" s="24"/>
      <c r="I534" s="24"/>
      <c r="J534" s="24"/>
      <c r="K534" s="24"/>
      <c r="L534" s="24"/>
      <c r="M534" s="24"/>
      <c r="N534" s="103"/>
      <c r="O534" s="103"/>
      <c r="P534" s="24"/>
      <c r="Q534" s="24"/>
      <c r="R534" s="24"/>
      <c r="S534" s="24"/>
      <c r="T534" s="24"/>
      <c r="U534" s="24"/>
      <c r="V534" s="24"/>
      <c r="W534" s="24"/>
      <c r="X534" s="24"/>
      <c r="Y534" s="24"/>
      <c r="Z534" s="24"/>
    </row>
    <row r="535" spans="1:26" ht="15.75" customHeight="1">
      <c r="A535" s="24"/>
      <c r="B535" s="24"/>
      <c r="C535" s="24"/>
      <c r="D535" s="24"/>
      <c r="E535" s="24"/>
      <c r="F535" s="24"/>
      <c r="G535" s="24"/>
      <c r="H535" s="24"/>
      <c r="I535" s="24"/>
      <c r="J535" s="24"/>
      <c r="K535" s="24"/>
      <c r="L535" s="24"/>
      <c r="M535" s="24"/>
      <c r="N535" s="103"/>
      <c r="O535" s="103"/>
      <c r="P535" s="24"/>
      <c r="Q535" s="24"/>
      <c r="R535" s="24"/>
      <c r="S535" s="24"/>
      <c r="T535" s="24"/>
      <c r="U535" s="24"/>
      <c r="V535" s="24"/>
      <c r="W535" s="24"/>
      <c r="X535" s="24"/>
      <c r="Y535" s="24"/>
      <c r="Z535" s="24"/>
    </row>
    <row r="536" spans="1:26" ht="15.75" customHeight="1">
      <c r="A536" s="24"/>
      <c r="B536" s="24"/>
      <c r="C536" s="24"/>
      <c r="D536" s="24"/>
      <c r="E536" s="24"/>
      <c r="F536" s="24"/>
      <c r="G536" s="24"/>
      <c r="H536" s="24"/>
      <c r="I536" s="24"/>
      <c r="J536" s="24"/>
      <c r="K536" s="24"/>
      <c r="L536" s="24"/>
      <c r="M536" s="24"/>
      <c r="N536" s="103"/>
      <c r="O536" s="103"/>
      <c r="P536" s="24"/>
      <c r="Q536" s="24"/>
      <c r="R536" s="24"/>
      <c r="S536" s="24"/>
      <c r="T536" s="24"/>
      <c r="U536" s="24"/>
      <c r="V536" s="24"/>
      <c r="W536" s="24"/>
      <c r="X536" s="24"/>
      <c r="Y536" s="24"/>
      <c r="Z536" s="24"/>
    </row>
    <row r="537" spans="1:26" ht="15.75" customHeight="1">
      <c r="A537" s="24"/>
      <c r="B537" s="24"/>
      <c r="C537" s="24"/>
      <c r="D537" s="24"/>
      <c r="E537" s="24"/>
      <c r="F537" s="24"/>
      <c r="G537" s="24"/>
      <c r="H537" s="24"/>
      <c r="I537" s="24"/>
      <c r="J537" s="24"/>
      <c r="K537" s="24"/>
      <c r="L537" s="24"/>
      <c r="M537" s="24"/>
      <c r="N537" s="103"/>
      <c r="O537" s="103"/>
      <c r="P537" s="24"/>
      <c r="Q537" s="24"/>
      <c r="R537" s="24"/>
      <c r="S537" s="24"/>
      <c r="T537" s="24"/>
      <c r="U537" s="24"/>
      <c r="V537" s="24"/>
      <c r="W537" s="24"/>
      <c r="X537" s="24"/>
      <c r="Y537" s="24"/>
      <c r="Z537" s="24"/>
    </row>
    <row r="538" spans="1:26" ht="15.75" customHeight="1">
      <c r="A538" s="24"/>
      <c r="B538" s="24"/>
      <c r="C538" s="24"/>
      <c r="D538" s="24"/>
      <c r="E538" s="24"/>
      <c r="F538" s="24"/>
      <c r="G538" s="24"/>
      <c r="H538" s="24"/>
      <c r="I538" s="24"/>
      <c r="J538" s="24"/>
      <c r="K538" s="24"/>
      <c r="L538" s="24"/>
      <c r="M538" s="24"/>
      <c r="N538" s="103"/>
      <c r="O538" s="103"/>
      <c r="P538" s="24"/>
      <c r="Q538" s="24"/>
      <c r="R538" s="24"/>
      <c r="S538" s="24"/>
      <c r="T538" s="24"/>
      <c r="U538" s="24"/>
      <c r="V538" s="24"/>
      <c r="W538" s="24"/>
      <c r="X538" s="24"/>
      <c r="Y538" s="24"/>
      <c r="Z538" s="24"/>
    </row>
    <row r="539" spans="1:26" ht="15.75" customHeight="1">
      <c r="A539" s="24"/>
      <c r="B539" s="24"/>
      <c r="C539" s="24"/>
      <c r="D539" s="24"/>
      <c r="E539" s="24"/>
      <c r="F539" s="24"/>
      <c r="G539" s="24"/>
      <c r="H539" s="24"/>
      <c r="I539" s="24"/>
      <c r="J539" s="24"/>
      <c r="K539" s="24"/>
      <c r="L539" s="24"/>
      <c r="M539" s="24"/>
      <c r="N539" s="103"/>
      <c r="O539" s="103"/>
      <c r="P539" s="24"/>
      <c r="Q539" s="24"/>
      <c r="R539" s="24"/>
      <c r="S539" s="24"/>
      <c r="T539" s="24"/>
      <c r="U539" s="24"/>
      <c r="V539" s="24"/>
      <c r="W539" s="24"/>
      <c r="X539" s="24"/>
      <c r="Y539" s="24"/>
      <c r="Z539" s="24"/>
    </row>
    <row r="540" spans="1:26" ht="15.75" customHeight="1">
      <c r="A540" s="24"/>
      <c r="B540" s="24"/>
      <c r="C540" s="24"/>
      <c r="D540" s="24"/>
      <c r="E540" s="24"/>
      <c r="F540" s="24"/>
      <c r="G540" s="24"/>
      <c r="H540" s="24"/>
      <c r="I540" s="24"/>
      <c r="J540" s="24"/>
      <c r="K540" s="24"/>
      <c r="L540" s="24"/>
      <c r="M540" s="24"/>
      <c r="N540" s="103"/>
      <c r="O540" s="103"/>
      <c r="P540" s="24"/>
      <c r="Q540" s="24"/>
      <c r="R540" s="24"/>
      <c r="S540" s="24"/>
      <c r="T540" s="24"/>
      <c r="U540" s="24"/>
      <c r="V540" s="24"/>
      <c r="W540" s="24"/>
      <c r="X540" s="24"/>
      <c r="Y540" s="24"/>
      <c r="Z540" s="24"/>
    </row>
    <row r="541" spans="1:26" ht="15.75" customHeight="1">
      <c r="A541" s="24"/>
      <c r="B541" s="24"/>
      <c r="C541" s="24"/>
      <c r="D541" s="24"/>
      <c r="E541" s="24"/>
      <c r="F541" s="24"/>
      <c r="G541" s="24"/>
      <c r="H541" s="24"/>
      <c r="I541" s="24"/>
      <c r="J541" s="24"/>
      <c r="K541" s="24"/>
      <c r="L541" s="24"/>
      <c r="M541" s="24"/>
      <c r="N541" s="103"/>
      <c r="O541" s="103"/>
      <c r="P541" s="24"/>
      <c r="Q541" s="24"/>
      <c r="R541" s="24"/>
      <c r="S541" s="24"/>
      <c r="T541" s="24"/>
      <c r="U541" s="24"/>
      <c r="V541" s="24"/>
      <c r="W541" s="24"/>
      <c r="X541" s="24"/>
      <c r="Y541" s="24"/>
      <c r="Z541" s="24"/>
    </row>
    <row r="542" spans="1:26" ht="15.75" customHeight="1">
      <c r="A542" s="24"/>
      <c r="B542" s="24"/>
      <c r="C542" s="24"/>
      <c r="D542" s="24"/>
      <c r="E542" s="24"/>
      <c r="F542" s="24"/>
      <c r="G542" s="24"/>
      <c r="H542" s="24"/>
      <c r="I542" s="24"/>
      <c r="J542" s="24"/>
      <c r="K542" s="24"/>
      <c r="L542" s="24"/>
      <c r="M542" s="24"/>
      <c r="N542" s="103"/>
      <c r="O542" s="103"/>
      <c r="P542" s="24"/>
      <c r="Q542" s="24"/>
      <c r="R542" s="24"/>
      <c r="S542" s="24"/>
      <c r="T542" s="24"/>
      <c r="U542" s="24"/>
      <c r="V542" s="24"/>
      <c r="W542" s="24"/>
      <c r="X542" s="24"/>
      <c r="Y542" s="24"/>
      <c r="Z542" s="24"/>
    </row>
    <row r="543" spans="1:26" ht="15.75" customHeight="1">
      <c r="A543" s="24"/>
      <c r="B543" s="24"/>
      <c r="C543" s="24"/>
      <c r="D543" s="24"/>
      <c r="E543" s="24"/>
      <c r="F543" s="24"/>
      <c r="G543" s="24"/>
      <c r="H543" s="24"/>
      <c r="I543" s="24"/>
      <c r="J543" s="24"/>
      <c r="K543" s="24"/>
      <c r="L543" s="24"/>
      <c r="M543" s="24"/>
      <c r="N543" s="103"/>
      <c r="O543" s="103"/>
      <c r="P543" s="24"/>
      <c r="Q543" s="24"/>
      <c r="R543" s="24"/>
      <c r="S543" s="24"/>
      <c r="T543" s="24"/>
      <c r="U543" s="24"/>
      <c r="V543" s="24"/>
      <c r="W543" s="24"/>
      <c r="X543" s="24"/>
      <c r="Y543" s="24"/>
      <c r="Z543" s="24"/>
    </row>
    <row r="544" spans="1:26" ht="15.75" customHeight="1">
      <c r="A544" s="24"/>
      <c r="B544" s="24"/>
      <c r="C544" s="24"/>
      <c r="D544" s="24"/>
      <c r="E544" s="24"/>
      <c r="F544" s="24"/>
      <c r="G544" s="24"/>
      <c r="H544" s="24"/>
      <c r="I544" s="24"/>
      <c r="J544" s="24"/>
      <c r="K544" s="24"/>
      <c r="L544" s="24"/>
      <c r="M544" s="24"/>
      <c r="N544" s="103"/>
      <c r="O544" s="103"/>
      <c r="P544" s="24"/>
      <c r="Q544" s="24"/>
      <c r="R544" s="24"/>
      <c r="S544" s="24"/>
      <c r="T544" s="24"/>
      <c r="U544" s="24"/>
      <c r="V544" s="24"/>
      <c r="W544" s="24"/>
      <c r="X544" s="24"/>
      <c r="Y544" s="24"/>
      <c r="Z544" s="24"/>
    </row>
    <row r="545" spans="1:26" ht="15.75" customHeight="1">
      <c r="A545" s="24"/>
      <c r="B545" s="24"/>
      <c r="C545" s="24"/>
      <c r="D545" s="24"/>
      <c r="E545" s="24"/>
      <c r="F545" s="24"/>
      <c r="G545" s="24"/>
      <c r="H545" s="24"/>
      <c r="I545" s="24"/>
      <c r="J545" s="24"/>
      <c r="K545" s="24"/>
      <c r="L545" s="24"/>
      <c r="M545" s="24"/>
      <c r="N545" s="103"/>
      <c r="O545" s="103"/>
      <c r="P545" s="24"/>
      <c r="Q545" s="24"/>
      <c r="R545" s="24"/>
      <c r="S545" s="24"/>
      <c r="T545" s="24"/>
      <c r="U545" s="24"/>
      <c r="V545" s="24"/>
      <c r="W545" s="24"/>
      <c r="X545" s="24"/>
      <c r="Y545" s="24"/>
      <c r="Z545" s="24"/>
    </row>
    <row r="546" spans="1:26" ht="15.75" customHeight="1">
      <c r="A546" s="24"/>
      <c r="B546" s="24"/>
      <c r="C546" s="24"/>
      <c r="D546" s="24"/>
      <c r="E546" s="24"/>
      <c r="F546" s="24"/>
      <c r="G546" s="24"/>
      <c r="H546" s="24"/>
      <c r="I546" s="24"/>
      <c r="J546" s="24"/>
      <c r="K546" s="24"/>
      <c r="L546" s="24"/>
      <c r="M546" s="24"/>
      <c r="N546" s="103"/>
      <c r="O546" s="103"/>
      <c r="P546" s="24"/>
      <c r="Q546" s="24"/>
      <c r="R546" s="24"/>
      <c r="S546" s="24"/>
      <c r="T546" s="24"/>
      <c r="U546" s="24"/>
      <c r="V546" s="24"/>
      <c r="W546" s="24"/>
      <c r="X546" s="24"/>
      <c r="Y546" s="24"/>
      <c r="Z546" s="24"/>
    </row>
    <row r="547" spans="1:26" ht="15.75" customHeight="1">
      <c r="A547" s="24"/>
      <c r="B547" s="24"/>
      <c r="C547" s="24"/>
      <c r="D547" s="24"/>
      <c r="E547" s="24"/>
      <c r="F547" s="24"/>
      <c r="G547" s="24"/>
      <c r="H547" s="24"/>
      <c r="I547" s="24"/>
      <c r="J547" s="24"/>
      <c r="K547" s="24"/>
      <c r="L547" s="24"/>
      <c r="M547" s="24"/>
      <c r="N547" s="103"/>
      <c r="O547" s="103"/>
      <c r="P547" s="24"/>
      <c r="Q547" s="24"/>
      <c r="R547" s="24"/>
      <c r="S547" s="24"/>
      <c r="T547" s="24"/>
      <c r="U547" s="24"/>
      <c r="V547" s="24"/>
      <c r="W547" s="24"/>
      <c r="X547" s="24"/>
      <c r="Y547" s="24"/>
      <c r="Z547" s="24"/>
    </row>
    <row r="548" spans="1:26" ht="15.75" customHeight="1">
      <c r="A548" s="24"/>
      <c r="B548" s="24"/>
      <c r="C548" s="24"/>
      <c r="D548" s="24"/>
      <c r="E548" s="24"/>
      <c r="F548" s="24"/>
      <c r="G548" s="24"/>
      <c r="H548" s="24"/>
      <c r="I548" s="24"/>
      <c r="J548" s="24"/>
      <c r="K548" s="24"/>
      <c r="L548" s="24"/>
      <c r="M548" s="24"/>
      <c r="N548" s="103"/>
      <c r="O548" s="103"/>
      <c r="P548" s="24"/>
      <c r="Q548" s="24"/>
      <c r="R548" s="24"/>
      <c r="S548" s="24"/>
      <c r="T548" s="24"/>
      <c r="U548" s="24"/>
      <c r="V548" s="24"/>
      <c r="W548" s="24"/>
      <c r="X548" s="24"/>
      <c r="Y548" s="24"/>
      <c r="Z548" s="24"/>
    </row>
    <row r="549" spans="1:26" ht="15.75" customHeight="1">
      <c r="A549" s="24"/>
      <c r="B549" s="24"/>
      <c r="C549" s="24"/>
      <c r="D549" s="24"/>
      <c r="E549" s="24"/>
      <c r="F549" s="24"/>
      <c r="G549" s="24"/>
      <c r="H549" s="24"/>
      <c r="I549" s="24"/>
      <c r="J549" s="24"/>
      <c r="K549" s="24"/>
      <c r="L549" s="24"/>
      <c r="M549" s="24"/>
      <c r="N549" s="103"/>
      <c r="O549" s="103"/>
      <c r="P549" s="24"/>
      <c r="Q549" s="24"/>
      <c r="R549" s="24"/>
      <c r="S549" s="24"/>
      <c r="T549" s="24"/>
      <c r="U549" s="24"/>
      <c r="V549" s="24"/>
      <c r="W549" s="24"/>
      <c r="X549" s="24"/>
      <c r="Y549" s="24"/>
      <c r="Z549" s="24"/>
    </row>
    <row r="550" spans="1:26" ht="15.75" customHeight="1">
      <c r="A550" s="24"/>
      <c r="B550" s="24"/>
      <c r="C550" s="24"/>
      <c r="D550" s="24"/>
      <c r="E550" s="24"/>
      <c r="F550" s="24"/>
      <c r="G550" s="24"/>
      <c r="H550" s="24"/>
      <c r="I550" s="24"/>
      <c r="J550" s="24"/>
      <c r="K550" s="24"/>
      <c r="L550" s="24"/>
      <c r="M550" s="24"/>
      <c r="N550" s="103"/>
      <c r="O550" s="103"/>
      <c r="P550" s="24"/>
      <c r="Q550" s="24"/>
      <c r="R550" s="24"/>
      <c r="S550" s="24"/>
      <c r="T550" s="24"/>
      <c r="U550" s="24"/>
      <c r="V550" s="24"/>
      <c r="W550" s="24"/>
      <c r="X550" s="24"/>
      <c r="Y550" s="24"/>
      <c r="Z550" s="24"/>
    </row>
    <row r="551" spans="1:26" ht="15.75" customHeight="1">
      <c r="A551" s="24"/>
      <c r="B551" s="24"/>
      <c r="C551" s="24"/>
      <c r="D551" s="24"/>
      <c r="E551" s="24"/>
      <c r="F551" s="24"/>
      <c r="G551" s="24"/>
      <c r="H551" s="24"/>
      <c r="I551" s="24"/>
      <c r="J551" s="24"/>
      <c r="K551" s="24"/>
      <c r="L551" s="24"/>
      <c r="M551" s="24"/>
      <c r="N551" s="103"/>
      <c r="O551" s="103"/>
      <c r="P551" s="24"/>
      <c r="Q551" s="24"/>
      <c r="R551" s="24"/>
      <c r="S551" s="24"/>
      <c r="T551" s="24"/>
      <c r="U551" s="24"/>
      <c r="V551" s="24"/>
      <c r="W551" s="24"/>
      <c r="X551" s="24"/>
      <c r="Y551" s="24"/>
      <c r="Z551" s="24"/>
    </row>
    <row r="552" spans="1:26" ht="15.75" customHeight="1">
      <c r="A552" s="24"/>
      <c r="B552" s="24"/>
      <c r="C552" s="24"/>
      <c r="D552" s="24"/>
      <c r="E552" s="24"/>
      <c r="F552" s="24"/>
      <c r="G552" s="24"/>
      <c r="H552" s="24"/>
      <c r="I552" s="24"/>
      <c r="J552" s="24"/>
      <c r="K552" s="24"/>
      <c r="L552" s="24"/>
      <c r="M552" s="24"/>
      <c r="N552" s="103"/>
      <c r="O552" s="103"/>
      <c r="P552" s="24"/>
      <c r="Q552" s="24"/>
      <c r="R552" s="24"/>
      <c r="S552" s="24"/>
      <c r="T552" s="24"/>
      <c r="U552" s="24"/>
      <c r="V552" s="24"/>
      <c r="W552" s="24"/>
      <c r="X552" s="24"/>
      <c r="Y552" s="24"/>
      <c r="Z552" s="24"/>
    </row>
    <row r="553" spans="1:26" ht="15.75" customHeight="1">
      <c r="A553" s="24"/>
      <c r="B553" s="24"/>
      <c r="C553" s="24"/>
      <c r="D553" s="24"/>
      <c r="E553" s="24"/>
      <c r="F553" s="24"/>
      <c r="G553" s="24"/>
      <c r="H553" s="24"/>
      <c r="I553" s="24"/>
      <c r="J553" s="24"/>
      <c r="K553" s="24"/>
      <c r="L553" s="24"/>
      <c r="M553" s="24"/>
      <c r="N553" s="103"/>
      <c r="O553" s="103"/>
      <c r="P553" s="24"/>
      <c r="Q553" s="24"/>
      <c r="R553" s="24"/>
      <c r="S553" s="24"/>
      <c r="T553" s="24"/>
      <c r="U553" s="24"/>
      <c r="V553" s="24"/>
      <c r="W553" s="24"/>
      <c r="X553" s="24"/>
      <c r="Y553" s="24"/>
      <c r="Z553" s="24"/>
    </row>
    <row r="554" spans="1:26" ht="15.75" customHeight="1">
      <c r="A554" s="24"/>
      <c r="B554" s="24"/>
      <c r="C554" s="24"/>
      <c r="D554" s="24"/>
      <c r="E554" s="24"/>
      <c r="F554" s="24"/>
      <c r="G554" s="24"/>
      <c r="H554" s="24"/>
      <c r="I554" s="24"/>
      <c r="J554" s="24"/>
      <c r="K554" s="24"/>
      <c r="L554" s="24"/>
      <c r="M554" s="24"/>
      <c r="N554" s="103"/>
      <c r="O554" s="103"/>
      <c r="P554" s="24"/>
      <c r="Q554" s="24"/>
      <c r="R554" s="24"/>
      <c r="S554" s="24"/>
      <c r="T554" s="24"/>
      <c r="U554" s="24"/>
      <c r="V554" s="24"/>
      <c r="W554" s="24"/>
      <c r="X554" s="24"/>
      <c r="Y554" s="24"/>
      <c r="Z554" s="24"/>
    </row>
    <row r="555" spans="1:26" ht="15.75" customHeight="1">
      <c r="A555" s="24"/>
      <c r="B555" s="24"/>
      <c r="C555" s="24"/>
      <c r="D555" s="24"/>
      <c r="E555" s="24"/>
      <c r="F555" s="24"/>
      <c r="G555" s="24"/>
      <c r="H555" s="24"/>
      <c r="I555" s="24"/>
      <c r="J555" s="24"/>
      <c r="K555" s="24"/>
      <c r="L555" s="24"/>
      <c r="M555" s="24"/>
      <c r="N555" s="103"/>
      <c r="O555" s="103"/>
      <c r="P555" s="24"/>
      <c r="Q555" s="24"/>
      <c r="R555" s="24"/>
      <c r="S555" s="24"/>
      <c r="T555" s="24"/>
      <c r="U555" s="24"/>
      <c r="V555" s="24"/>
      <c r="W555" s="24"/>
      <c r="X555" s="24"/>
      <c r="Y555" s="24"/>
      <c r="Z555" s="24"/>
    </row>
    <row r="556" spans="1:26" ht="15.75" customHeight="1">
      <c r="A556" s="24"/>
      <c r="B556" s="24"/>
      <c r="C556" s="24"/>
      <c r="D556" s="24"/>
      <c r="E556" s="24"/>
      <c r="F556" s="24"/>
      <c r="G556" s="24"/>
      <c r="H556" s="24"/>
      <c r="I556" s="24"/>
      <c r="J556" s="24"/>
      <c r="K556" s="24"/>
      <c r="L556" s="24"/>
      <c r="M556" s="24"/>
      <c r="N556" s="103"/>
      <c r="O556" s="103"/>
      <c r="P556" s="24"/>
      <c r="Q556" s="24"/>
      <c r="R556" s="24"/>
      <c r="S556" s="24"/>
      <c r="T556" s="24"/>
      <c r="U556" s="24"/>
      <c r="V556" s="24"/>
      <c r="W556" s="24"/>
      <c r="X556" s="24"/>
      <c r="Y556" s="24"/>
      <c r="Z556" s="24"/>
    </row>
    <row r="557" spans="1:26" ht="15.75" customHeight="1">
      <c r="A557" s="24"/>
      <c r="B557" s="24"/>
      <c r="C557" s="24"/>
      <c r="D557" s="24"/>
      <c r="E557" s="24"/>
      <c r="F557" s="24"/>
      <c r="G557" s="24"/>
      <c r="H557" s="24"/>
      <c r="I557" s="24"/>
      <c r="J557" s="24"/>
      <c r="K557" s="24"/>
      <c r="L557" s="24"/>
      <c r="M557" s="24"/>
      <c r="N557" s="103"/>
      <c r="O557" s="103"/>
      <c r="P557" s="24"/>
      <c r="Q557" s="24"/>
      <c r="R557" s="24"/>
      <c r="S557" s="24"/>
      <c r="T557" s="24"/>
      <c r="U557" s="24"/>
      <c r="V557" s="24"/>
      <c r="W557" s="24"/>
      <c r="X557" s="24"/>
      <c r="Y557" s="24"/>
      <c r="Z557" s="24"/>
    </row>
    <row r="558" spans="1:26" ht="15.75" customHeight="1">
      <c r="A558" s="24"/>
      <c r="B558" s="24"/>
      <c r="C558" s="24"/>
      <c r="D558" s="24"/>
      <c r="E558" s="24"/>
      <c r="F558" s="24"/>
      <c r="G558" s="24"/>
      <c r="H558" s="24"/>
      <c r="I558" s="24"/>
      <c r="J558" s="24"/>
      <c r="K558" s="24"/>
      <c r="L558" s="24"/>
      <c r="M558" s="24"/>
      <c r="N558" s="103"/>
      <c r="O558" s="103"/>
      <c r="P558" s="24"/>
      <c r="Q558" s="24"/>
      <c r="R558" s="24"/>
      <c r="S558" s="24"/>
      <c r="T558" s="24"/>
      <c r="U558" s="24"/>
      <c r="V558" s="24"/>
      <c r="W558" s="24"/>
      <c r="X558" s="24"/>
      <c r="Y558" s="24"/>
      <c r="Z558" s="24"/>
    </row>
    <row r="559" spans="1:26" ht="15.75" customHeight="1">
      <c r="A559" s="24"/>
      <c r="B559" s="24"/>
      <c r="C559" s="24"/>
      <c r="D559" s="24"/>
      <c r="E559" s="24"/>
      <c r="F559" s="24"/>
      <c r="G559" s="24"/>
      <c r="H559" s="24"/>
      <c r="I559" s="24"/>
      <c r="J559" s="24"/>
      <c r="K559" s="24"/>
      <c r="L559" s="24"/>
      <c r="M559" s="24"/>
      <c r="N559" s="103"/>
      <c r="O559" s="103"/>
      <c r="P559" s="24"/>
      <c r="Q559" s="24"/>
      <c r="R559" s="24"/>
      <c r="S559" s="24"/>
      <c r="T559" s="24"/>
      <c r="U559" s="24"/>
      <c r="V559" s="24"/>
      <c r="W559" s="24"/>
      <c r="X559" s="24"/>
      <c r="Y559" s="24"/>
      <c r="Z559" s="24"/>
    </row>
    <row r="560" spans="1:26" ht="15.75" customHeight="1">
      <c r="A560" s="24"/>
      <c r="B560" s="24"/>
      <c r="C560" s="24"/>
      <c r="D560" s="24"/>
      <c r="E560" s="24"/>
      <c r="F560" s="24"/>
      <c r="G560" s="24"/>
      <c r="H560" s="24"/>
      <c r="I560" s="24"/>
      <c r="J560" s="24"/>
      <c r="K560" s="24"/>
      <c r="L560" s="24"/>
      <c r="M560" s="24"/>
      <c r="N560" s="103"/>
      <c r="O560" s="103"/>
      <c r="P560" s="24"/>
      <c r="Q560" s="24"/>
      <c r="R560" s="24"/>
      <c r="S560" s="24"/>
      <c r="T560" s="24"/>
      <c r="U560" s="24"/>
      <c r="V560" s="24"/>
      <c r="W560" s="24"/>
      <c r="X560" s="24"/>
      <c r="Y560" s="24"/>
      <c r="Z560" s="24"/>
    </row>
    <row r="561" spans="1:26" ht="15.75" customHeight="1">
      <c r="A561" s="24"/>
      <c r="B561" s="24"/>
      <c r="C561" s="24"/>
      <c r="D561" s="24"/>
      <c r="E561" s="24"/>
      <c r="F561" s="24"/>
      <c r="G561" s="24"/>
      <c r="H561" s="24"/>
      <c r="I561" s="24"/>
      <c r="J561" s="24"/>
      <c r="K561" s="24"/>
      <c r="L561" s="24"/>
      <c r="M561" s="24"/>
      <c r="N561" s="103"/>
      <c r="O561" s="103"/>
      <c r="P561" s="24"/>
      <c r="Q561" s="24"/>
      <c r="R561" s="24"/>
      <c r="S561" s="24"/>
      <c r="T561" s="24"/>
      <c r="U561" s="24"/>
      <c r="V561" s="24"/>
      <c r="W561" s="24"/>
      <c r="X561" s="24"/>
      <c r="Y561" s="24"/>
      <c r="Z561" s="24"/>
    </row>
    <row r="562" spans="1:26" ht="15.75" customHeight="1">
      <c r="A562" s="24"/>
      <c r="B562" s="24"/>
      <c r="C562" s="24"/>
      <c r="D562" s="24"/>
      <c r="E562" s="24"/>
      <c r="F562" s="24"/>
      <c r="G562" s="24"/>
      <c r="H562" s="24"/>
      <c r="I562" s="24"/>
      <c r="J562" s="24"/>
      <c r="K562" s="24"/>
      <c r="L562" s="24"/>
      <c r="M562" s="24"/>
      <c r="N562" s="103"/>
      <c r="O562" s="103"/>
      <c r="P562" s="24"/>
      <c r="Q562" s="24"/>
      <c r="R562" s="24"/>
      <c r="S562" s="24"/>
      <c r="T562" s="24"/>
      <c r="U562" s="24"/>
      <c r="V562" s="24"/>
      <c r="W562" s="24"/>
      <c r="X562" s="24"/>
      <c r="Y562" s="24"/>
      <c r="Z562" s="24"/>
    </row>
    <row r="563" spans="1:26" ht="15.75" customHeight="1">
      <c r="A563" s="24"/>
      <c r="B563" s="24"/>
      <c r="C563" s="24"/>
      <c r="D563" s="24"/>
      <c r="E563" s="24"/>
      <c r="F563" s="24"/>
      <c r="G563" s="24"/>
      <c r="H563" s="24"/>
      <c r="I563" s="24"/>
      <c r="J563" s="24"/>
      <c r="K563" s="24"/>
      <c r="L563" s="24"/>
      <c r="M563" s="24"/>
      <c r="N563" s="103"/>
      <c r="O563" s="103"/>
      <c r="P563" s="24"/>
      <c r="Q563" s="24"/>
      <c r="R563" s="24"/>
      <c r="S563" s="24"/>
      <c r="T563" s="24"/>
      <c r="U563" s="24"/>
      <c r="V563" s="24"/>
      <c r="W563" s="24"/>
      <c r="X563" s="24"/>
      <c r="Y563" s="24"/>
      <c r="Z563" s="24"/>
    </row>
    <row r="564" spans="1:26" ht="15.75" customHeight="1">
      <c r="A564" s="24"/>
      <c r="B564" s="24"/>
      <c r="C564" s="24"/>
      <c r="D564" s="24"/>
      <c r="E564" s="24"/>
      <c r="F564" s="24"/>
      <c r="G564" s="24"/>
      <c r="H564" s="24"/>
      <c r="I564" s="24"/>
      <c r="J564" s="24"/>
      <c r="K564" s="24"/>
      <c r="L564" s="24"/>
      <c r="M564" s="24"/>
      <c r="N564" s="103"/>
      <c r="O564" s="103"/>
      <c r="P564" s="24"/>
      <c r="Q564" s="24"/>
      <c r="R564" s="24"/>
      <c r="S564" s="24"/>
      <c r="T564" s="24"/>
      <c r="U564" s="24"/>
      <c r="V564" s="24"/>
      <c r="W564" s="24"/>
      <c r="X564" s="24"/>
      <c r="Y564" s="24"/>
      <c r="Z564" s="24"/>
    </row>
    <row r="565" spans="1:26" ht="15.75" customHeight="1">
      <c r="A565" s="24"/>
      <c r="B565" s="24"/>
      <c r="C565" s="24"/>
      <c r="D565" s="24"/>
      <c r="E565" s="24"/>
      <c r="F565" s="24"/>
      <c r="G565" s="24"/>
      <c r="H565" s="24"/>
      <c r="I565" s="24"/>
      <c r="J565" s="24"/>
      <c r="K565" s="24"/>
      <c r="L565" s="24"/>
      <c r="M565" s="24"/>
      <c r="N565" s="103"/>
      <c r="O565" s="103"/>
      <c r="P565" s="24"/>
      <c r="Q565" s="24"/>
      <c r="R565" s="24"/>
      <c r="S565" s="24"/>
      <c r="T565" s="24"/>
      <c r="U565" s="24"/>
      <c r="V565" s="24"/>
      <c r="W565" s="24"/>
      <c r="X565" s="24"/>
      <c r="Y565" s="24"/>
      <c r="Z565" s="24"/>
    </row>
    <row r="566" spans="1:26" ht="15.75" customHeight="1">
      <c r="A566" s="24"/>
      <c r="B566" s="24"/>
      <c r="C566" s="24"/>
      <c r="D566" s="24"/>
      <c r="E566" s="24"/>
      <c r="F566" s="24"/>
      <c r="G566" s="24"/>
      <c r="H566" s="24"/>
      <c r="I566" s="24"/>
      <c r="J566" s="24"/>
      <c r="K566" s="24"/>
      <c r="L566" s="24"/>
      <c r="M566" s="24"/>
      <c r="N566" s="103"/>
      <c r="O566" s="103"/>
      <c r="P566" s="24"/>
      <c r="Q566" s="24"/>
      <c r="R566" s="24"/>
      <c r="S566" s="24"/>
      <c r="T566" s="24"/>
      <c r="U566" s="24"/>
      <c r="V566" s="24"/>
      <c r="W566" s="24"/>
      <c r="X566" s="24"/>
      <c r="Y566" s="24"/>
      <c r="Z566" s="24"/>
    </row>
    <row r="567" spans="1:26" ht="15.75" customHeight="1">
      <c r="A567" s="24"/>
      <c r="B567" s="24"/>
      <c r="C567" s="24"/>
      <c r="D567" s="24"/>
      <c r="E567" s="24"/>
      <c r="F567" s="24"/>
      <c r="G567" s="24"/>
      <c r="H567" s="24"/>
      <c r="I567" s="24"/>
      <c r="J567" s="24"/>
      <c r="K567" s="24"/>
      <c r="L567" s="24"/>
      <c r="M567" s="24"/>
      <c r="N567" s="103"/>
      <c r="O567" s="103"/>
      <c r="P567" s="24"/>
      <c r="Q567" s="24"/>
      <c r="R567" s="24"/>
      <c r="S567" s="24"/>
      <c r="T567" s="24"/>
      <c r="U567" s="24"/>
      <c r="V567" s="24"/>
      <c r="W567" s="24"/>
      <c r="X567" s="24"/>
      <c r="Y567" s="24"/>
      <c r="Z567" s="24"/>
    </row>
    <row r="568" spans="1:26" ht="15.75" customHeight="1">
      <c r="A568" s="24"/>
      <c r="B568" s="24"/>
      <c r="C568" s="24"/>
      <c r="D568" s="24"/>
      <c r="E568" s="24"/>
      <c r="F568" s="24"/>
      <c r="G568" s="24"/>
      <c r="H568" s="24"/>
      <c r="I568" s="24"/>
      <c r="J568" s="24"/>
      <c r="K568" s="24"/>
      <c r="L568" s="24"/>
      <c r="M568" s="24"/>
      <c r="N568" s="103"/>
      <c r="O568" s="103"/>
      <c r="P568" s="24"/>
      <c r="Q568" s="24"/>
      <c r="R568" s="24"/>
      <c r="S568" s="24"/>
      <c r="T568" s="24"/>
      <c r="U568" s="24"/>
      <c r="V568" s="24"/>
      <c r="W568" s="24"/>
      <c r="X568" s="24"/>
      <c r="Y568" s="24"/>
      <c r="Z568" s="24"/>
    </row>
    <row r="569" spans="1:26" ht="15.75" customHeight="1">
      <c r="A569" s="24"/>
      <c r="B569" s="24"/>
      <c r="C569" s="24"/>
      <c r="D569" s="24"/>
      <c r="E569" s="24"/>
      <c r="F569" s="24"/>
      <c r="G569" s="24"/>
      <c r="H569" s="24"/>
      <c r="I569" s="24"/>
      <c r="J569" s="24"/>
      <c r="K569" s="24"/>
      <c r="L569" s="24"/>
      <c r="M569" s="24"/>
      <c r="N569" s="103"/>
      <c r="O569" s="103"/>
      <c r="P569" s="24"/>
      <c r="Q569" s="24"/>
      <c r="R569" s="24"/>
      <c r="S569" s="24"/>
      <c r="T569" s="24"/>
      <c r="U569" s="24"/>
      <c r="V569" s="24"/>
      <c r="W569" s="24"/>
      <c r="X569" s="24"/>
      <c r="Y569" s="24"/>
      <c r="Z569" s="24"/>
    </row>
    <row r="570" spans="1:26" ht="15.75" customHeight="1">
      <c r="A570" s="24"/>
      <c r="B570" s="24"/>
      <c r="C570" s="24"/>
      <c r="D570" s="24"/>
      <c r="E570" s="24"/>
      <c r="F570" s="24"/>
      <c r="G570" s="24"/>
      <c r="H570" s="24"/>
      <c r="I570" s="24"/>
      <c r="J570" s="24"/>
      <c r="K570" s="24"/>
      <c r="L570" s="24"/>
      <c r="M570" s="24"/>
      <c r="N570" s="103"/>
      <c r="O570" s="103"/>
      <c r="P570" s="24"/>
      <c r="Q570" s="24"/>
      <c r="R570" s="24"/>
      <c r="S570" s="24"/>
      <c r="T570" s="24"/>
      <c r="U570" s="24"/>
      <c r="V570" s="24"/>
      <c r="W570" s="24"/>
      <c r="X570" s="24"/>
      <c r="Y570" s="24"/>
      <c r="Z570" s="24"/>
    </row>
    <row r="571" spans="1:26" ht="15.75" customHeight="1">
      <c r="A571" s="24"/>
      <c r="B571" s="24"/>
      <c r="C571" s="24"/>
      <c r="D571" s="24"/>
      <c r="E571" s="24"/>
      <c r="F571" s="24"/>
      <c r="G571" s="24"/>
      <c r="H571" s="24"/>
      <c r="I571" s="24"/>
      <c r="J571" s="24"/>
      <c r="K571" s="24"/>
      <c r="L571" s="24"/>
      <c r="M571" s="24"/>
      <c r="N571" s="103"/>
      <c r="O571" s="103"/>
      <c r="P571" s="24"/>
      <c r="Q571" s="24"/>
      <c r="R571" s="24"/>
      <c r="S571" s="24"/>
      <c r="T571" s="24"/>
      <c r="U571" s="24"/>
      <c r="V571" s="24"/>
      <c r="W571" s="24"/>
      <c r="X571" s="24"/>
      <c r="Y571" s="24"/>
      <c r="Z571" s="24"/>
    </row>
    <row r="572" spans="1:26" ht="15.75" customHeight="1">
      <c r="A572" s="24"/>
      <c r="B572" s="24"/>
      <c r="C572" s="24"/>
      <c r="D572" s="24"/>
      <c r="E572" s="24"/>
      <c r="F572" s="24"/>
      <c r="G572" s="24"/>
      <c r="H572" s="24"/>
      <c r="I572" s="24"/>
      <c r="J572" s="24"/>
      <c r="K572" s="24"/>
      <c r="L572" s="24"/>
      <c r="M572" s="24"/>
      <c r="N572" s="103"/>
      <c r="O572" s="103"/>
      <c r="P572" s="24"/>
      <c r="Q572" s="24"/>
      <c r="R572" s="24"/>
      <c r="S572" s="24"/>
      <c r="T572" s="24"/>
      <c r="U572" s="24"/>
      <c r="V572" s="24"/>
      <c r="W572" s="24"/>
      <c r="X572" s="24"/>
      <c r="Y572" s="24"/>
      <c r="Z572" s="24"/>
    </row>
    <row r="573" spans="1:26" ht="15.75" customHeight="1">
      <c r="A573" s="24"/>
      <c r="B573" s="24"/>
      <c r="C573" s="24"/>
      <c r="D573" s="24"/>
      <c r="E573" s="24"/>
      <c r="F573" s="24"/>
      <c r="G573" s="24"/>
      <c r="H573" s="24"/>
      <c r="I573" s="24"/>
      <c r="J573" s="24"/>
      <c r="K573" s="24"/>
      <c r="L573" s="24"/>
      <c r="M573" s="24"/>
      <c r="N573" s="103"/>
      <c r="O573" s="103"/>
      <c r="P573" s="24"/>
      <c r="Q573" s="24"/>
      <c r="R573" s="24"/>
      <c r="S573" s="24"/>
      <c r="T573" s="24"/>
      <c r="U573" s="24"/>
      <c r="V573" s="24"/>
      <c r="W573" s="24"/>
      <c r="X573" s="24"/>
      <c r="Y573" s="24"/>
      <c r="Z573" s="24"/>
    </row>
    <row r="574" spans="1:26" ht="15.75" customHeight="1">
      <c r="A574" s="24"/>
      <c r="B574" s="24"/>
      <c r="C574" s="24"/>
      <c r="D574" s="24"/>
      <c r="E574" s="24"/>
      <c r="F574" s="24"/>
      <c r="G574" s="24"/>
      <c r="H574" s="24"/>
      <c r="I574" s="24"/>
      <c r="J574" s="24"/>
      <c r="K574" s="24"/>
      <c r="L574" s="24"/>
      <c r="M574" s="24"/>
      <c r="N574" s="103"/>
      <c r="O574" s="103"/>
      <c r="P574" s="24"/>
      <c r="Q574" s="24"/>
      <c r="R574" s="24"/>
      <c r="S574" s="24"/>
      <c r="T574" s="24"/>
      <c r="U574" s="24"/>
      <c r="V574" s="24"/>
      <c r="W574" s="24"/>
      <c r="X574" s="24"/>
      <c r="Y574" s="24"/>
      <c r="Z574" s="24"/>
    </row>
    <row r="575" spans="1:26" ht="15.75" customHeight="1">
      <c r="A575" s="24"/>
      <c r="B575" s="24"/>
      <c r="C575" s="24"/>
      <c r="D575" s="24"/>
      <c r="E575" s="24"/>
      <c r="F575" s="24"/>
      <c r="G575" s="24"/>
      <c r="H575" s="24"/>
      <c r="I575" s="24"/>
      <c r="J575" s="24"/>
      <c r="K575" s="24"/>
      <c r="L575" s="24"/>
      <c r="M575" s="24"/>
      <c r="N575" s="103"/>
      <c r="O575" s="103"/>
      <c r="P575" s="24"/>
      <c r="Q575" s="24"/>
      <c r="R575" s="24"/>
      <c r="S575" s="24"/>
      <c r="T575" s="24"/>
      <c r="U575" s="24"/>
      <c r="V575" s="24"/>
      <c r="W575" s="24"/>
      <c r="X575" s="24"/>
      <c r="Y575" s="24"/>
      <c r="Z575" s="24"/>
    </row>
    <row r="576" spans="1:26" ht="15.75" customHeight="1">
      <c r="A576" s="24"/>
      <c r="B576" s="24"/>
      <c r="C576" s="24"/>
      <c r="D576" s="24"/>
      <c r="E576" s="24"/>
      <c r="F576" s="24"/>
      <c r="G576" s="24"/>
      <c r="H576" s="24"/>
      <c r="I576" s="24"/>
      <c r="J576" s="24"/>
      <c r="K576" s="24"/>
      <c r="L576" s="24"/>
      <c r="M576" s="24"/>
      <c r="N576" s="103"/>
      <c r="O576" s="103"/>
      <c r="P576" s="24"/>
      <c r="Q576" s="24"/>
      <c r="R576" s="24"/>
      <c r="S576" s="24"/>
      <c r="T576" s="24"/>
      <c r="U576" s="24"/>
      <c r="V576" s="24"/>
      <c r="W576" s="24"/>
      <c r="X576" s="24"/>
      <c r="Y576" s="24"/>
      <c r="Z576" s="24"/>
    </row>
    <row r="577" spans="1:26" ht="15.75" customHeight="1">
      <c r="A577" s="24"/>
      <c r="B577" s="24"/>
      <c r="C577" s="24"/>
      <c r="D577" s="24"/>
      <c r="E577" s="24"/>
      <c r="F577" s="24"/>
      <c r="G577" s="24"/>
      <c r="H577" s="24"/>
      <c r="I577" s="24"/>
      <c r="J577" s="24"/>
      <c r="K577" s="24"/>
      <c r="L577" s="24"/>
      <c r="M577" s="24"/>
      <c r="N577" s="103"/>
      <c r="O577" s="103"/>
      <c r="P577" s="24"/>
      <c r="Q577" s="24"/>
      <c r="R577" s="24"/>
      <c r="S577" s="24"/>
      <c r="T577" s="24"/>
      <c r="U577" s="24"/>
      <c r="V577" s="24"/>
      <c r="W577" s="24"/>
      <c r="X577" s="24"/>
      <c r="Y577" s="24"/>
      <c r="Z577" s="24"/>
    </row>
    <row r="578" spans="1:26" ht="15.75" customHeight="1">
      <c r="A578" s="24"/>
      <c r="B578" s="24"/>
      <c r="C578" s="24"/>
      <c r="D578" s="24"/>
      <c r="E578" s="24"/>
      <c r="F578" s="24"/>
      <c r="G578" s="24"/>
      <c r="H578" s="24"/>
      <c r="I578" s="24"/>
      <c r="J578" s="24"/>
      <c r="K578" s="24"/>
      <c r="L578" s="24"/>
      <c r="M578" s="24"/>
      <c r="N578" s="103"/>
      <c r="O578" s="103"/>
      <c r="P578" s="24"/>
      <c r="Q578" s="24"/>
      <c r="R578" s="24"/>
      <c r="S578" s="24"/>
      <c r="T578" s="24"/>
      <c r="U578" s="24"/>
      <c r="V578" s="24"/>
      <c r="W578" s="24"/>
      <c r="X578" s="24"/>
      <c r="Y578" s="24"/>
      <c r="Z578" s="24"/>
    </row>
    <row r="579" spans="1:26" ht="15.75" customHeight="1">
      <c r="A579" s="24"/>
      <c r="B579" s="24"/>
      <c r="C579" s="24"/>
      <c r="D579" s="24"/>
      <c r="E579" s="24"/>
      <c r="F579" s="24"/>
      <c r="G579" s="24"/>
      <c r="H579" s="24"/>
      <c r="I579" s="24"/>
      <c r="J579" s="24"/>
      <c r="K579" s="24"/>
      <c r="L579" s="24"/>
      <c r="M579" s="24"/>
      <c r="N579" s="103"/>
      <c r="O579" s="103"/>
      <c r="P579" s="24"/>
      <c r="Q579" s="24"/>
      <c r="R579" s="24"/>
      <c r="S579" s="24"/>
      <c r="T579" s="24"/>
      <c r="U579" s="24"/>
      <c r="V579" s="24"/>
      <c r="W579" s="24"/>
      <c r="X579" s="24"/>
      <c r="Y579" s="24"/>
      <c r="Z579" s="24"/>
    </row>
    <row r="580" spans="1:26" ht="15.75" customHeight="1">
      <c r="A580" s="24"/>
      <c r="B580" s="24"/>
      <c r="C580" s="24"/>
      <c r="D580" s="24"/>
      <c r="E580" s="24"/>
      <c r="F580" s="24"/>
      <c r="G580" s="24"/>
      <c r="H580" s="24"/>
      <c r="I580" s="24"/>
      <c r="J580" s="24"/>
      <c r="K580" s="24"/>
      <c r="L580" s="24"/>
      <c r="M580" s="24"/>
      <c r="N580" s="103"/>
      <c r="O580" s="103"/>
      <c r="P580" s="24"/>
      <c r="Q580" s="24"/>
      <c r="R580" s="24"/>
      <c r="S580" s="24"/>
      <c r="T580" s="24"/>
      <c r="U580" s="24"/>
      <c r="V580" s="24"/>
      <c r="W580" s="24"/>
      <c r="X580" s="24"/>
      <c r="Y580" s="24"/>
      <c r="Z580" s="24"/>
    </row>
    <row r="581" spans="1:26" ht="15.75" customHeight="1">
      <c r="A581" s="24"/>
      <c r="B581" s="24"/>
      <c r="C581" s="24"/>
      <c r="D581" s="24"/>
      <c r="E581" s="24"/>
      <c r="F581" s="24"/>
      <c r="G581" s="24"/>
      <c r="H581" s="24"/>
      <c r="I581" s="24"/>
      <c r="J581" s="24"/>
      <c r="K581" s="24"/>
      <c r="L581" s="24"/>
      <c r="M581" s="24"/>
      <c r="N581" s="103"/>
      <c r="O581" s="103"/>
      <c r="P581" s="24"/>
      <c r="Q581" s="24"/>
      <c r="R581" s="24"/>
      <c r="S581" s="24"/>
      <c r="T581" s="24"/>
      <c r="U581" s="24"/>
      <c r="V581" s="24"/>
      <c r="W581" s="24"/>
      <c r="X581" s="24"/>
      <c r="Y581" s="24"/>
      <c r="Z581" s="24"/>
    </row>
    <row r="582" spans="1:26" ht="15.75" customHeight="1">
      <c r="A582" s="24"/>
      <c r="B582" s="24"/>
      <c r="C582" s="24"/>
      <c r="D582" s="24"/>
      <c r="E582" s="24"/>
      <c r="F582" s="24"/>
      <c r="G582" s="24"/>
      <c r="H582" s="24"/>
      <c r="I582" s="24"/>
      <c r="J582" s="24"/>
      <c r="K582" s="24"/>
      <c r="L582" s="24"/>
      <c r="M582" s="24"/>
      <c r="N582" s="103"/>
      <c r="O582" s="103"/>
      <c r="P582" s="24"/>
      <c r="Q582" s="24"/>
      <c r="R582" s="24"/>
      <c r="S582" s="24"/>
      <c r="T582" s="24"/>
      <c r="U582" s="24"/>
      <c r="V582" s="24"/>
      <c r="W582" s="24"/>
      <c r="X582" s="24"/>
      <c r="Y582" s="24"/>
      <c r="Z582" s="24"/>
    </row>
    <row r="583" spans="1:26" ht="15.75" customHeight="1">
      <c r="A583" s="24"/>
      <c r="B583" s="24"/>
      <c r="C583" s="24"/>
      <c r="D583" s="24"/>
      <c r="E583" s="24"/>
      <c r="F583" s="24"/>
      <c r="G583" s="24"/>
      <c r="H583" s="24"/>
      <c r="I583" s="24"/>
      <c r="J583" s="24"/>
      <c r="K583" s="24"/>
      <c r="L583" s="24"/>
      <c r="M583" s="24"/>
      <c r="N583" s="103"/>
      <c r="O583" s="103"/>
      <c r="P583" s="24"/>
      <c r="Q583" s="24"/>
      <c r="R583" s="24"/>
      <c r="S583" s="24"/>
      <c r="T583" s="24"/>
      <c r="U583" s="24"/>
      <c r="V583" s="24"/>
      <c r="W583" s="24"/>
      <c r="X583" s="24"/>
      <c r="Y583" s="24"/>
      <c r="Z583" s="24"/>
    </row>
    <row r="584" spans="1:26" ht="15.75" customHeight="1">
      <c r="A584" s="24"/>
      <c r="B584" s="24"/>
      <c r="C584" s="24"/>
      <c r="D584" s="24"/>
      <c r="E584" s="24"/>
      <c r="F584" s="24"/>
      <c r="G584" s="24"/>
      <c r="H584" s="24"/>
      <c r="I584" s="24"/>
      <c r="J584" s="24"/>
      <c r="K584" s="24"/>
      <c r="L584" s="24"/>
      <c r="M584" s="24"/>
      <c r="N584" s="103"/>
      <c r="O584" s="103"/>
      <c r="P584" s="24"/>
      <c r="Q584" s="24"/>
      <c r="R584" s="24"/>
      <c r="S584" s="24"/>
      <c r="T584" s="24"/>
      <c r="U584" s="24"/>
      <c r="V584" s="24"/>
      <c r="W584" s="24"/>
      <c r="X584" s="24"/>
      <c r="Y584" s="24"/>
      <c r="Z584" s="24"/>
    </row>
    <row r="585" spans="1:26" ht="15.75" customHeight="1">
      <c r="A585" s="24"/>
      <c r="B585" s="24"/>
      <c r="C585" s="24"/>
      <c r="D585" s="24"/>
      <c r="E585" s="24"/>
      <c r="F585" s="24"/>
      <c r="G585" s="24"/>
      <c r="H585" s="24"/>
      <c r="I585" s="24"/>
      <c r="J585" s="24"/>
      <c r="K585" s="24"/>
      <c r="L585" s="24"/>
      <c r="M585" s="24"/>
      <c r="N585" s="103"/>
      <c r="O585" s="103"/>
      <c r="P585" s="24"/>
      <c r="Q585" s="24"/>
      <c r="R585" s="24"/>
      <c r="S585" s="24"/>
      <c r="T585" s="24"/>
      <c r="U585" s="24"/>
      <c r="V585" s="24"/>
      <c r="W585" s="24"/>
      <c r="X585" s="24"/>
      <c r="Y585" s="24"/>
      <c r="Z585" s="24"/>
    </row>
    <row r="586" spans="1:26" ht="15.75" customHeight="1">
      <c r="A586" s="24"/>
      <c r="B586" s="24"/>
      <c r="C586" s="24"/>
      <c r="D586" s="24"/>
      <c r="E586" s="24"/>
      <c r="F586" s="24"/>
      <c r="G586" s="24"/>
      <c r="H586" s="24"/>
      <c r="I586" s="24"/>
      <c r="J586" s="24"/>
      <c r="K586" s="24"/>
      <c r="L586" s="24"/>
      <c r="M586" s="24"/>
      <c r="N586" s="103"/>
      <c r="O586" s="103"/>
      <c r="P586" s="24"/>
      <c r="Q586" s="24"/>
      <c r="R586" s="24"/>
      <c r="S586" s="24"/>
      <c r="T586" s="24"/>
      <c r="U586" s="24"/>
      <c r="V586" s="24"/>
      <c r="W586" s="24"/>
      <c r="X586" s="24"/>
      <c r="Y586" s="24"/>
      <c r="Z586" s="24"/>
    </row>
    <row r="587" spans="1:26" ht="15.75" customHeight="1">
      <c r="A587" s="24"/>
      <c r="B587" s="24"/>
      <c r="C587" s="24"/>
      <c r="D587" s="24"/>
      <c r="E587" s="24"/>
      <c r="F587" s="24"/>
      <c r="G587" s="24"/>
      <c r="H587" s="24"/>
      <c r="I587" s="24"/>
      <c r="J587" s="24"/>
      <c r="K587" s="24"/>
      <c r="L587" s="24"/>
      <c r="M587" s="24"/>
      <c r="N587" s="103"/>
      <c r="O587" s="103"/>
      <c r="P587" s="24"/>
      <c r="Q587" s="24"/>
      <c r="R587" s="24"/>
      <c r="S587" s="24"/>
      <c r="T587" s="24"/>
      <c r="U587" s="24"/>
      <c r="V587" s="24"/>
      <c r="W587" s="24"/>
      <c r="X587" s="24"/>
      <c r="Y587" s="24"/>
      <c r="Z587" s="24"/>
    </row>
    <row r="588" spans="1:26" ht="15.75" customHeight="1">
      <c r="A588" s="24"/>
      <c r="B588" s="24"/>
      <c r="C588" s="24"/>
      <c r="D588" s="24"/>
      <c r="E588" s="24"/>
      <c r="F588" s="24"/>
      <c r="G588" s="24"/>
      <c r="H588" s="24"/>
      <c r="I588" s="24"/>
      <c r="J588" s="24"/>
      <c r="K588" s="24"/>
      <c r="L588" s="24"/>
      <c r="M588" s="24"/>
      <c r="N588" s="103"/>
      <c r="O588" s="103"/>
      <c r="P588" s="24"/>
      <c r="Q588" s="24"/>
      <c r="R588" s="24"/>
      <c r="S588" s="24"/>
      <c r="T588" s="24"/>
      <c r="U588" s="24"/>
      <c r="V588" s="24"/>
      <c r="W588" s="24"/>
      <c r="X588" s="24"/>
      <c r="Y588" s="24"/>
      <c r="Z588" s="24"/>
    </row>
    <row r="589" spans="1:26" ht="15.75" customHeight="1">
      <c r="A589" s="24"/>
      <c r="B589" s="24"/>
      <c r="C589" s="24"/>
      <c r="D589" s="24"/>
      <c r="E589" s="24"/>
      <c r="F589" s="24"/>
      <c r="G589" s="24"/>
      <c r="H589" s="24"/>
      <c r="I589" s="24"/>
      <c r="J589" s="24"/>
      <c r="K589" s="24"/>
      <c r="L589" s="24"/>
      <c r="M589" s="24"/>
      <c r="N589" s="103"/>
      <c r="O589" s="103"/>
      <c r="P589" s="24"/>
      <c r="Q589" s="24"/>
      <c r="R589" s="24"/>
      <c r="S589" s="24"/>
      <c r="T589" s="24"/>
      <c r="U589" s="24"/>
      <c r="V589" s="24"/>
      <c r="W589" s="24"/>
      <c r="X589" s="24"/>
      <c r="Y589" s="24"/>
      <c r="Z589" s="24"/>
    </row>
    <row r="590" spans="1:26" ht="15.75" customHeight="1">
      <c r="A590" s="24"/>
      <c r="B590" s="24"/>
      <c r="C590" s="24"/>
      <c r="D590" s="24"/>
      <c r="E590" s="24"/>
      <c r="F590" s="24"/>
      <c r="G590" s="24"/>
      <c r="H590" s="24"/>
      <c r="I590" s="24"/>
      <c r="J590" s="24"/>
      <c r="K590" s="24"/>
      <c r="L590" s="24"/>
      <c r="M590" s="24"/>
      <c r="N590" s="103"/>
      <c r="O590" s="103"/>
      <c r="P590" s="24"/>
      <c r="Q590" s="24"/>
      <c r="R590" s="24"/>
      <c r="S590" s="24"/>
      <c r="T590" s="24"/>
      <c r="U590" s="24"/>
      <c r="V590" s="24"/>
      <c r="W590" s="24"/>
      <c r="X590" s="24"/>
      <c r="Y590" s="24"/>
      <c r="Z590" s="24"/>
    </row>
    <row r="591" spans="1:26" ht="15.75" customHeight="1">
      <c r="A591" s="24"/>
      <c r="B591" s="24"/>
      <c r="C591" s="24"/>
      <c r="D591" s="24"/>
      <c r="E591" s="24"/>
      <c r="F591" s="24"/>
      <c r="G591" s="24"/>
      <c r="H591" s="24"/>
      <c r="I591" s="24"/>
      <c r="J591" s="24"/>
      <c r="K591" s="24"/>
      <c r="L591" s="24"/>
      <c r="M591" s="24"/>
      <c r="N591" s="103"/>
      <c r="O591" s="103"/>
      <c r="P591" s="24"/>
      <c r="Q591" s="24"/>
      <c r="R591" s="24"/>
      <c r="S591" s="24"/>
      <c r="T591" s="24"/>
      <c r="U591" s="24"/>
      <c r="V591" s="24"/>
      <c r="W591" s="24"/>
      <c r="X591" s="24"/>
      <c r="Y591" s="24"/>
      <c r="Z591" s="24"/>
    </row>
    <row r="592" spans="1:26" ht="15.75" customHeight="1">
      <c r="A592" s="24"/>
      <c r="B592" s="24"/>
      <c r="C592" s="24"/>
      <c r="D592" s="24"/>
      <c r="E592" s="24"/>
      <c r="F592" s="24"/>
      <c r="G592" s="24"/>
      <c r="H592" s="24"/>
      <c r="I592" s="24"/>
      <c r="J592" s="24"/>
      <c r="K592" s="24"/>
      <c r="L592" s="24"/>
      <c r="M592" s="24"/>
      <c r="N592" s="103"/>
      <c r="O592" s="103"/>
      <c r="P592" s="24"/>
      <c r="Q592" s="24"/>
      <c r="R592" s="24"/>
      <c r="S592" s="24"/>
      <c r="T592" s="24"/>
      <c r="U592" s="24"/>
      <c r="V592" s="24"/>
      <c r="W592" s="24"/>
      <c r="X592" s="24"/>
      <c r="Y592" s="24"/>
      <c r="Z592" s="24"/>
    </row>
    <row r="593" spans="1:26" ht="15.75" customHeight="1">
      <c r="A593" s="24"/>
      <c r="B593" s="24"/>
      <c r="C593" s="24"/>
      <c r="D593" s="24"/>
      <c r="E593" s="24"/>
      <c r="F593" s="24"/>
      <c r="G593" s="24"/>
      <c r="H593" s="24"/>
      <c r="I593" s="24"/>
      <c r="J593" s="24"/>
      <c r="K593" s="24"/>
      <c r="L593" s="24"/>
      <c r="M593" s="24"/>
      <c r="N593" s="103"/>
      <c r="O593" s="103"/>
      <c r="P593" s="24"/>
      <c r="Q593" s="24"/>
      <c r="R593" s="24"/>
      <c r="S593" s="24"/>
      <c r="T593" s="24"/>
      <c r="U593" s="24"/>
      <c r="V593" s="24"/>
      <c r="W593" s="24"/>
      <c r="X593" s="24"/>
      <c r="Y593" s="24"/>
      <c r="Z593" s="24"/>
    </row>
    <row r="594" spans="1:26" ht="15.75" customHeight="1">
      <c r="A594" s="24"/>
      <c r="B594" s="24"/>
      <c r="C594" s="24"/>
      <c r="D594" s="24"/>
      <c r="E594" s="24"/>
      <c r="F594" s="24"/>
      <c r="G594" s="24"/>
      <c r="H594" s="24"/>
      <c r="I594" s="24"/>
      <c r="J594" s="24"/>
      <c r="K594" s="24"/>
      <c r="L594" s="24"/>
      <c r="M594" s="24"/>
      <c r="N594" s="103"/>
      <c r="O594" s="103"/>
      <c r="P594" s="24"/>
      <c r="Q594" s="24"/>
      <c r="R594" s="24"/>
      <c r="S594" s="24"/>
      <c r="T594" s="24"/>
      <c r="U594" s="24"/>
      <c r="V594" s="24"/>
      <c r="W594" s="24"/>
      <c r="X594" s="24"/>
      <c r="Y594" s="24"/>
      <c r="Z594" s="24"/>
    </row>
    <row r="595" spans="1:26" ht="15.75" customHeight="1">
      <c r="A595" s="24"/>
      <c r="B595" s="24"/>
      <c r="C595" s="24"/>
      <c r="D595" s="24"/>
      <c r="E595" s="24"/>
      <c r="F595" s="24"/>
      <c r="G595" s="24"/>
      <c r="H595" s="24"/>
      <c r="I595" s="24"/>
      <c r="J595" s="24"/>
      <c r="K595" s="24"/>
      <c r="L595" s="24"/>
      <c r="M595" s="24"/>
      <c r="N595" s="103"/>
      <c r="O595" s="103"/>
      <c r="P595" s="24"/>
      <c r="Q595" s="24"/>
      <c r="R595" s="24"/>
      <c r="S595" s="24"/>
      <c r="T595" s="24"/>
      <c r="U595" s="24"/>
      <c r="V595" s="24"/>
      <c r="W595" s="24"/>
      <c r="X595" s="24"/>
      <c r="Y595" s="24"/>
      <c r="Z595" s="24"/>
    </row>
    <row r="596" spans="1:26" ht="15.75" customHeight="1">
      <c r="A596" s="24"/>
      <c r="B596" s="24"/>
      <c r="C596" s="24"/>
      <c r="D596" s="24"/>
      <c r="E596" s="24"/>
      <c r="F596" s="24"/>
      <c r="G596" s="24"/>
      <c r="H596" s="24"/>
      <c r="I596" s="24"/>
      <c r="J596" s="24"/>
      <c r="K596" s="24"/>
      <c r="L596" s="24"/>
      <c r="M596" s="24"/>
      <c r="N596" s="103"/>
      <c r="O596" s="103"/>
      <c r="P596" s="24"/>
      <c r="Q596" s="24"/>
      <c r="R596" s="24"/>
      <c r="S596" s="24"/>
      <c r="T596" s="24"/>
      <c r="U596" s="24"/>
      <c r="V596" s="24"/>
      <c r="W596" s="24"/>
      <c r="X596" s="24"/>
      <c r="Y596" s="24"/>
      <c r="Z596" s="24"/>
    </row>
    <row r="597" spans="1:26" ht="15.75" customHeight="1">
      <c r="A597" s="24"/>
      <c r="B597" s="24"/>
      <c r="C597" s="24"/>
      <c r="D597" s="24"/>
      <c r="E597" s="24"/>
      <c r="F597" s="24"/>
      <c r="G597" s="24"/>
      <c r="H597" s="24"/>
      <c r="I597" s="24"/>
      <c r="J597" s="24"/>
      <c r="K597" s="24"/>
      <c r="L597" s="24"/>
      <c r="M597" s="24"/>
      <c r="N597" s="103"/>
      <c r="O597" s="103"/>
      <c r="P597" s="24"/>
      <c r="Q597" s="24"/>
      <c r="R597" s="24"/>
      <c r="S597" s="24"/>
      <c r="T597" s="24"/>
      <c r="U597" s="24"/>
      <c r="V597" s="24"/>
      <c r="W597" s="24"/>
      <c r="X597" s="24"/>
      <c r="Y597" s="24"/>
      <c r="Z597" s="24"/>
    </row>
    <row r="598" spans="1:26" ht="15.75" customHeight="1">
      <c r="A598" s="24"/>
      <c r="B598" s="24"/>
      <c r="C598" s="24"/>
      <c r="D598" s="24"/>
      <c r="E598" s="24"/>
      <c r="F598" s="24"/>
      <c r="G598" s="24"/>
      <c r="H598" s="24"/>
      <c r="I598" s="24"/>
      <c r="J598" s="24"/>
      <c r="K598" s="24"/>
      <c r="L598" s="24"/>
      <c r="M598" s="24"/>
      <c r="N598" s="103"/>
      <c r="O598" s="103"/>
      <c r="P598" s="24"/>
      <c r="Q598" s="24"/>
      <c r="R598" s="24"/>
      <c r="S598" s="24"/>
      <c r="T598" s="24"/>
      <c r="U598" s="24"/>
      <c r="V598" s="24"/>
      <c r="W598" s="24"/>
      <c r="X598" s="24"/>
      <c r="Y598" s="24"/>
      <c r="Z598" s="24"/>
    </row>
    <row r="599" spans="1:26" ht="15.75" customHeight="1">
      <c r="A599" s="24"/>
      <c r="B599" s="24"/>
      <c r="C599" s="24"/>
      <c r="D599" s="24"/>
      <c r="E599" s="24"/>
      <c r="F599" s="24"/>
      <c r="G599" s="24"/>
      <c r="H599" s="24"/>
      <c r="I599" s="24"/>
      <c r="J599" s="24"/>
      <c r="K599" s="24"/>
      <c r="L599" s="24"/>
      <c r="M599" s="24"/>
      <c r="N599" s="103"/>
      <c r="O599" s="103"/>
      <c r="P599" s="24"/>
      <c r="Q599" s="24"/>
      <c r="R599" s="24"/>
      <c r="S599" s="24"/>
      <c r="T599" s="24"/>
      <c r="U599" s="24"/>
      <c r="V599" s="24"/>
      <c r="W599" s="24"/>
      <c r="X599" s="24"/>
      <c r="Y599" s="24"/>
      <c r="Z599" s="24"/>
    </row>
    <row r="600" spans="1:26" ht="15.75" customHeight="1">
      <c r="A600" s="24"/>
      <c r="B600" s="24"/>
      <c r="C600" s="24"/>
      <c r="D600" s="24"/>
      <c r="E600" s="24"/>
      <c r="F600" s="24"/>
      <c r="G600" s="24"/>
      <c r="H600" s="24"/>
      <c r="I600" s="24"/>
      <c r="J600" s="24"/>
      <c r="K600" s="24"/>
      <c r="L600" s="24"/>
      <c r="M600" s="24"/>
      <c r="N600" s="103"/>
      <c r="O600" s="103"/>
      <c r="P600" s="24"/>
      <c r="Q600" s="24"/>
      <c r="R600" s="24"/>
      <c r="S600" s="24"/>
      <c r="T600" s="24"/>
      <c r="U600" s="24"/>
      <c r="V600" s="24"/>
      <c r="W600" s="24"/>
      <c r="X600" s="24"/>
      <c r="Y600" s="24"/>
      <c r="Z600" s="24"/>
    </row>
    <row r="601" spans="1:26" ht="15.75" customHeight="1">
      <c r="A601" s="24"/>
      <c r="B601" s="24"/>
      <c r="C601" s="24"/>
      <c r="D601" s="24"/>
      <c r="E601" s="24"/>
      <c r="F601" s="24"/>
      <c r="G601" s="24"/>
      <c r="H601" s="24"/>
      <c r="I601" s="24"/>
      <c r="J601" s="24"/>
      <c r="K601" s="24"/>
      <c r="L601" s="24"/>
      <c r="M601" s="24"/>
      <c r="N601" s="103"/>
      <c r="O601" s="103"/>
      <c r="P601" s="24"/>
      <c r="Q601" s="24"/>
      <c r="R601" s="24"/>
      <c r="S601" s="24"/>
      <c r="T601" s="24"/>
      <c r="U601" s="24"/>
      <c r="V601" s="24"/>
      <c r="W601" s="24"/>
      <c r="X601" s="24"/>
      <c r="Y601" s="24"/>
      <c r="Z601" s="24"/>
    </row>
    <row r="602" spans="1:26" ht="15.75" customHeight="1">
      <c r="A602" s="24"/>
      <c r="B602" s="24"/>
      <c r="C602" s="24"/>
      <c r="D602" s="24"/>
      <c r="E602" s="24"/>
      <c r="F602" s="24"/>
      <c r="G602" s="24"/>
      <c r="H602" s="24"/>
      <c r="I602" s="24"/>
      <c r="J602" s="24"/>
      <c r="K602" s="24"/>
      <c r="L602" s="24"/>
      <c r="M602" s="24"/>
      <c r="N602" s="103"/>
      <c r="O602" s="103"/>
      <c r="P602" s="24"/>
      <c r="Q602" s="24"/>
      <c r="R602" s="24"/>
      <c r="S602" s="24"/>
      <c r="T602" s="24"/>
      <c r="U602" s="24"/>
      <c r="V602" s="24"/>
      <c r="W602" s="24"/>
      <c r="X602" s="24"/>
      <c r="Y602" s="24"/>
      <c r="Z602" s="24"/>
    </row>
    <row r="603" spans="1:26" ht="15.75" customHeight="1">
      <c r="A603" s="24"/>
      <c r="B603" s="24"/>
      <c r="C603" s="24"/>
      <c r="D603" s="24"/>
      <c r="E603" s="24"/>
      <c r="F603" s="24"/>
      <c r="G603" s="24"/>
      <c r="H603" s="24"/>
      <c r="I603" s="24"/>
      <c r="J603" s="24"/>
      <c r="K603" s="24"/>
      <c r="L603" s="24"/>
      <c r="M603" s="24"/>
      <c r="N603" s="103"/>
      <c r="O603" s="103"/>
      <c r="P603" s="24"/>
      <c r="Q603" s="24"/>
      <c r="R603" s="24"/>
      <c r="S603" s="24"/>
      <c r="T603" s="24"/>
      <c r="U603" s="24"/>
      <c r="V603" s="24"/>
      <c r="W603" s="24"/>
      <c r="X603" s="24"/>
      <c r="Y603" s="24"/>
      <c r="Z603" s="24"/>
    </row>
    <row r="604" spans="1:26" ht="15.75" customHeight="1">
      <c r="A604" s="24"/>
      <c r="B604" s="24"/>
      <c r="C604" s="24"/>
      <c r="D604" s="24"/>
      <c r="E604" s="24"/>
      <c r="F604" s="24"/>
      <c r="G604" s="24"/>
      <c r="H604" s="24"/>
      <c r="I604" s="24"/>
      <c r="J604" s="24"/>
      <c r="K604" s="24"/>
      <c r="L604" s="24"/>
      <c r="M604" s="24"/>
      <c r="N604" s="103"/>
      <c r="O604" s="103"/>
      <c r="P604" s="24"/>
      <c r="Q604" s="24"/>
      <c r="R604" s="24"/>
      <c r="S604" s="24"/>
      <c r="T604" s="24"/>
      <c r="U604" s="24"/>
      <c r="V604" s="24"/>
      <c r="W604" s="24"/>
      <c r="X604" s="24"/>
      <c r="Y604" s="24"/>
      <c r="Z604" s="24"/>
    </row>
    <row r="605" spans="1:26" ht="15.75" customHeight="1">
      <c r="A605" s="24"/>
      <c r="B605" s="24"/>
      <c r="C605" s="24"/>
      <c r="D605" s="24"/>
      <c r="E605" s="24"/>
      <c r="F605" s="24"/>
      <c r="G605" s="24"/>
      <c r="H605" s="24"/>
      <c r="I605" s="24"/>
      <c r="J605" s="24"/>
      <c r="K605" s="24"/>
      <c r="L605" s="24"/>
      <c r="M605" s="24"/>
      <c r="N605" s="103"/>
      <c r="O605" s="103"/>
      <c r="P605" s="24"/>
      <c r="Q605" s="24"/>
      <c r="R605" s="24"/>
      <c r="S605" s="24"/>
      <c r="T605" s="24"/>
      <c r="U605" s="24"/>
      <c r="V605" s="24"/>
      <c r="W605" s="24"/>
      <c r="X605" s="24"/>
      <c r="Y605" s="24"/>
      <c r="Z605" s="24"/>
    </row>
    <row r="606" spans="1:26" ht="15.75" customHeight="1">
      <c r="A606" s="24"/>
      <c r="B606" s="24"/>
      <c r="C606" s="24"/>
      <c r="D606" s="24"/>
      <c r="E606" s="24"/>
      <c r="F606" s="24"/>
      <c r="G606" s="24"/>
      <c r="H606" s="24"/>
      <c r="I606" s="24"/>
      <c r="J606" s="24"/>
      <c r="K606" s="24"/>
      <c r="L606" s="24"/>
      <c r="M606" s="24"/>
      <c r="N606" s="103"/>
      <c r="O606" s="103"/>
      <c r="P606" s="24"/>
      <c r="Q606" s="24"/>
      <c r="R606" s="24"/>
      <c r="S606" s="24"/>
      <c r="T606" s="24"/>
      <c r="U606" s="24"/>
      <c r="V606" s="24"/>
      <c r="W606" s="24"/>
      <c r="X606" s="24"/>
      <c r="Y606" s="24"/>
      <c r="Z606" s="24"/>
    </row>
    <row r="607" spans="1:26" ht="15.75" customHeight="1">
      <c r="A607" s="24"/>
      <c r="B607" s="24"/>
      <c r="C607" s="24"/>
      <c r="D607" s="24"/>
      <c r="E607" s="24"/>
      <c r="F607" s="24"/>
      <c r="G607" s="24"/>
      <c r="H607" s="24"/>
      <c r="I607" s="24"/>
      <c r="J607" s="24"/>
      <c r="K607" s="24"/>
      <c r="L607" s="24"/>
      <c r="M607" s="24"/>
      <c r="N607" s="103"/>
      <c r="O607" s="103"/>
      <c r="P607" s="24"/>
      <c r="Q607" s="24"/>
      <c r="R607" s="24"/>
      <c r="S607" s="24"/>
      <c r="T607" s="24"/>
      <c r="U607" s="24"/>
      <c r="V607" s="24"/>
      <c r="W607" s="24"/>
      <c r="X607" s="24"/>
      <c r="Y607" s="24"/>
      <c r="Z607" s="24"/>
    </row>
    <row r="608" spans="1:26" ht="15.75" customHeight="1">
      <c r="A608" s="24"/>
      <c r="B608" s="24"/>
      <c r="C608" s="24"/>
      <c r="D608" s="24"/>
      <c r="E608" s="24"/>
      <c r="F608" s="24"/>
      <c r="G608" s="24"/>
      <c r="H608" s="24"/>
      <c r="I608" s="24"/>
      <c r="J608" s="24"/>
      <c r="K608" s="24"/>
      <c r="L608" s="24"/>
      <c r="M608" s="24"/>
      <c r="N608" s="103"/>
      <c r="O608" s="103"/>
      <c r="P608" s="24"/>
      <c r="Q608" s="24"/>
      <c r="R608" s="24"/>
      <c r="S608" s="24"/>
      <c r="T608" s="24"/>
      <c r="U608" s="24"/>
      <c r="V608" s="24"/>
      <c r="W608" s="24"/>
      <c r="X608" s="24"/>
      <c r="Y608" s="24"/>
      <c r="Z608" s="24"/>
    </row>
    <row r="609" spans="1:26" ht="15.75" customHeight="1">
      <c r="A609" s="24"/>
      <c r="B609" s="24"/>
      <c r="C609" s="24"/>
      <c r="D609" s="24"/>
      <c r="E609" s="24"/>
      <c r="F609" s="24"/>
      <c r="G609" s="24"/>
      <c r="H609" s="24"/>
      <c r="I609" s="24"/>
      <c r="J609" s="24"/>
      <c r="K609" s="24"/>
      <c r="L609" s="24"/>
      <c r="M609" s="24"/>
      <c r="N609" s="103"/>
      <c r="O609" s="103"/>
      <c r="P609" s="24"/>
      <c r="Q609" s="24"/>
      <c r="R609" s="24"/>
      <c r="S609" s="24"/>
      <c r="T609" s="24"/>
      <c r="U609" s="24"/>
      <c r="V609" s="24"/>
      <c r="W609" s="24"/>
      <c r="X609" s="24"/>
      <c r="Y609" s="24"/>
      <c r="Z609" s="24"/>
    </row>
    <row r="610" spans="1:26" ht="15.75" customHeight="1">
      <c r="A610" s="24"/>
      <c r="B610" s="24"/>
      <c r="C610" s="24"/>
      <c r="D610" s="24"/>
      <c r="E610" s="24"/>
      <c r="F610" s="24"/>
      <c r="G610" s="24"/>
      <c r="H610" s="24"/>
      <c r="I610" s="24"/>
      <c r="J610" s="24"/>
      <c r="K610" s="24"/>
      <c r="L610" s="24"/>
      <c r="M610" s="24"/>
      <c r="N610" s="103"/>
      <c r="O610" s="103"/>
      <c r="P610" s="24"/>
      <c r="Q610" s="24"/>
      <c r="R610" s="24"/>
      <c r="S610" s="24"/>
      <c r="T610" s="24"/>
      <c r="U610" s="24"/>
      <c r="V610" s="24"/>
      <c r="W610" s="24"/>
      <c r="X610" s="24"/>
      <c r="Y610" s="24"/>
      <c r="Z610" s="24"/>
    </row>
    <row r="611" spans="1:26" ht="15.75" customHeight="1">
      <c r="A611" s="24"/>
      <c r="B611" s="24"/>
      <c r="C611" s="24"/>
      <c r="D611" s="24"/>
      <c r="E611" s="24"/>
      <c r="F611" s="24"/>
      <c r="G611" s="24"/>
      <c r="H611" s="24"/>
      <c r="I611" s="24"/>
      <c r="J611" s="24"/>
      <c r="K611" s="24"/>
      <c r="L611" s="24"/>
      <c r="M611" s="24"/>
      <c r="N611" s="103"/>
      <c r="O611" s="103"/>
      <c r="P611" s="24"/>
      <c r="Q611" s="24"/>
      <c r="R611" s="24"/>
      <c r="S611" s="24"/>
      <c r="T611" s="24"/>
      <c r="U611" s="24"/>
      <c r="V611" s="24"/>
      <c r="W611" s="24"/>
      <c r="X611" s="24"/>
      <c r="Y611" s="24"/>
      <c r="Z611" s="24"/>
    </row>
    <row r="612" spans="1:26" ht="15.75" customHeight="1">
      <c r="A612" s="24"/>
      <c r="B612" s="24"/>
      <c r="C612" s="24"/>
      <c r="D612" s="24"/>
      <c r="E612" s="24"/>
      <c r="F612" s="24"/>
      <c r="G612" s="24"/>
      <c r="H612" s="24"/>
      <c r="I612" s="24"/>
      <c r="J612" s="24"/>
      <c r="K612" s="24"/>
      <c r="L612" s="24"/>
      <c r="M612" s="24"/>
      <c r="N612" s="103"/>
      <c r="O612" s="103"/>
      <c r="P612" s="24"/>
      <c r="Q612" s="24"/>
      <c r="R612" s="24"/>
      <c r="S612" s="24"/>
      <c r="T612" s="24"/>
      <c r="U612" s="24"/>
      <c r="V612" s="24"/>
      <c r="W612" s="24"/>
      <c r="X612" s="24"/>
      <c r="Y612" s="24"/>
      <c r="Z612" s="24"/>
    </row>
    <row r="613" spans="1:26" ht="15.75" customHeight="1">
      <c r="A613" s="24"/>
      <c r="B613" s="24"/>
      <c r="C613" s="24"/>
      <c r="D613" s="24"/>
      <c r="E613" s="24"/>
      <c r="F613" s="24"/>
      <c r="G613" s="24"/>
      <c r="H613" s="24"/>
      <c r="I613" s="24"/>
      <c r="J613" s="24"/>
      <c r="K613" s="24"/>
      <c r="L613" s="24"/>
      <c r="M613" s="24"/>
      <c r="N613" s="103"/>
      <c r="O613" s="103"/>
      <c r="P613" s="24"/>
      <c r="Q613" s="24"/>
      <c r="R613" s="24"/>
      <c r="S613" s="24"/>
      <c r="T613" s="24"/>
      <c r="U613" s="24"/>
      <c r="V613" s="24"/>
      <c r="W613" s="24"/>
      <c r="X613" s="24"/>
      <c r="Y613" s="24"/>
      <c r="Z613" s="24"/>
    </row>
    <row r="614" spans="1:26" ht="15.75" customHeight="1">
      <c r="A614" s="24"/>
      <c r="B614" s="24"/>
      <c r="C614" s="24"/>
      <c r="D614" s="24"/>
      <c r="E614" s="24"/>
      <c r="F614" s="24"/>
      <c r="G614" s="24"/>
      <c r="H614" s="24"/>
      <c r="I614" s="24"/>
      <c r="J614" s="24"/>
      <c r="K614" s="24"/>
      <c r="L614" s="24"/>
      <c r="M614" s="24"/>
      <c r="N614" s="103"/>
      <c r="O614" s="103"/>
      <c r="P614" s="24"/>
      <c r="Q614" s="24"/>
      <c r="R614" s="24"/>
      <c r="S614" s="24"/>
      <c r="T614" s="24"/>
      <c r="U614" s="24"/>
      <c r="V614" s="24"/>
      <c r="W614" s="24"/>
      <c r="X614" s="24"/>
      <c r="Y614" s="24"/>
      <c r="Z614" s="24"/>
    </row>
    <row r="615" spans="1:26" ht="15.75" customHeight="1">
      <c r="A615" s="24"/>
      <c r="B615" s="24"/>
      <c r="C615" s="24"/>
      <c r="D615" s="24"/>
      <c r="E615" s="24"/>
      <c r="F615" s="24"/>
      <c r="G615" s="24"/>
      <c r="H615" s="24"/>
      <c r="I615" s="24"/>
      <c r="J615" s="24"/>
      <c r="K615" s="24"/>
      <c r="L615" s="24"/>
      <c r="M615" s="24"/>
      <c r="N615" s="103"/>
      <c r="O615" s="103"/>
      <c r="P615" s="24"/>
      <c r="Q615" s="24"/>
      <c r="R615" s="24"/>
      <c r="S615" s="24"/>
      <c r="T615" s="24"/>
      <c r="U615" s="24"/>
      <c r="V615" s="24"/>
      <c r="W615" s="24"/>
      <c r="X615" s="24"/>
      <c r="Y615" s="24"/>
      <c r="Z615" s="24"/>
    </row>
    <row r="616" spans="1:26" ht="15.75" customHeight="1">
      <c r="A616" s="24"/>
      <c r="B616" s="24"/>
      <c r="C616" s="24"/>
      <c r="D616" s="24"/>
      <c r="E616" s="24"/>
      <c r="F616" s="24"/>
      <c r="G616" s="24"/>
      <c r="H616" s="24"/>
      <c r="I616" s="24"/>
      <c r="J616" s="24"/>
      <c r="K616" s="24"/>
      <c r="L616" s="24"/>
      <c r="M616" s="24"/>
      <c r="N616" s="103"/>
      <c r="O616" s="103"/>
      <c r="P616" s="24"/>
      <c r="Q616" s="24"/>
      <c r="R616" s="24"/>
      <c r="S616" s="24"/>
      <c r="T616" s="24"/>
      <c r="U616" s="24"/>
      <c r="V616" s="24"/>
      <c r="W616" s="24"/>
      <c r="X616" s="24"/>
      <c r="Y616" s="24"/>
      <c r="Z616" s="24"/>
    </row>
    <row r="617" spans="1:26" ht="15.75" customHeight="1">
      <c r="A617" s="24"/>
      <c r="B617" s="24"/>
      <c r="C617" s="24"/>
      <c r="D617" s="24"/>
      <c r="E617" s="24"/>
      <c r="F617" s="24"/>
      <c r="G617" s="24"/>
      <c r="H617" s="24"/>
      <c r="I617" s="24"/>
      <c r="J617" s="24"/>
      <c r="K617" s="24"/>
      <c r="L617" s="24"/>
      <c r="M617" s="24"/>
      <c r="N617" s="103"/>
      <c r="O617" s="103"/>
      <c r="P617" s="24"/>
      <c r="Q617" s="24"/>
      <c r="R617" s="24"/>
      <c r="S617" s="24"/>
      <c r="T617" s="24"/>
      <c r="U617" s="24"/>
      <c r="V617" s="24"/>
      <c r="W617" s="24"/>
      <c r="X617" s="24"/>
      <c r="Y617" s="24"/>
      <c r="Z617" s="24"/>
    </row>
    <row r="618" spans="1:26" ht="15.75" customHeight="1">
      <c r="A618" s="24"/>
      <c r="B618" s="24"/>
      <c r="C618" s="24"/>
      <c r="D618" s="24"/>
      <c r="E618" s="24"/>
      <c r="F618" s="24"/>
      <c r="G618" s="24"/>
      <c r="H618" s="24"/>
      <c r="I618" s="24"/>
      <c r="J618" s="24"/>
      <c r="K618" s="24"/>
      <c r="L618" s="24"/>
      <c r="M618" s="24"/>
      <c r="N618" s="103"/>
      <c r="O618" s="103"/>
      <c r="P618" s="24"/>
      <c r="Q618" s="24"/>
      <c r="R618" s="24"/>
      <c r="S618" s="24"/>
      <c r="T618" s="24"/>
      <c r="U618" s="24"/>
      <c r="V618" s="24"/>
      <c r="W618" s="24"/>
      <c r="X618" s="24"/>
      <c r="Y618" s="24"/>
      <c r="Z618" s="24"/>
    </row>
    <row r="619" spans="1:26" ht="15.75" customHeight="1">
      <c r="A619" s="24"/>
      <c r="B619" s="24"/>
      <c r="C619" s="24"/>
      <c r="D619" s="24"/>
      <c r="E619" s="24"/>
      <c r="F619" s="24"/>
      <c r="G619" s="24"/>
      <c r="H619" s="24"/>
      <c r="I619" s="24"/>
      <c r="J619" s="24"/>
      <c r="K619" s="24"/>
      <c r="L619" s="24"/>
      <c r="M619" s="24"/>
      <c r="N619" s="103"/>
      <c r="O619" s="103"/>
      <c r="P619" s="24"/>
      <c r="Q619" s="24"/>
      <c r="R619" s="24"/>
      <c r="S619" s="24"/>
      <c r="T619" s="24"/>
      <c r="U619" s="24"/>
      <c r="V619" s="24"/>
      <c r="W619" s="24"/>
      <c r="X619" s="24"/>
      <c r="Y619" s="24"/>
      <c r="Z619" s="24"/>
    </row>
    <row r="620" spans="1:26" ht="15.75" customHeight="1">
      <c r="A620" s="24"/>
      <c r="B620" s="24"/>
      <c r="C620" s="24"/>
      <c r="D620" s="24"/>
      <c r="E620" s="24"/>
      <c r="F620" s="24"/>
      <c r="G620" s="24"/>
      <c r="H620" s="24"/>
      <c r="I620" s="24"/>
      <c r="J620" s="24"/>
      <c r="K620" s="24"/>
      <c r="L620" s="24"/>
      <c r="M620" s="24"/>
      <c r="N620" s="103"/>
      <c r="O620" s="103"/>
      <c r="P620" s="24"/>
      <c r="Q620" s="24"/>
      <c r="R620" s="24"/>
      <c r="S620" s="24"/>
      <c r="T620" s="24"/>
      <c r="U620" s="24"/>
      <c r="V620" s="24"/>
      <c r="W620" s="24"/>
      <c r="X620" s="24"/>
      <c r="Y620" s="24"/>
      <c r="Z620" s="24"/>
    </row>
    <row r="621" spans="1:26" ht="15.75" customHeight="1">
      <c r="A621" s="24"/>
      <c r="B621" s="24"/>
      <c r="C621" s="24"/>
      <c r="D621" s="24"/>
      <c r="E621" s="24"/>
      <c r="F621" s="24"/>
      <c r="G621" s="24"/>
      <c r="H621" s="24"/>
      <c r="I621" s="24"/>
      <c r="J621" s="24"/>
      <c r="K621" s="24"/>
      <c r="L621" s="24"/>
      <c r="M621" s="24"/>
      <c r="N621" s="103"/>
      <c r="O621" s="103"/>
      <c r="P621" s="24"/>
      <c r="Q621" s="24"/>
      <c r="R621" s="24"/>
      <c r="S621" s="24"/>
      <c r="T621" s="24"/>
      <c r="U621" s="24"/>
      <c r="V621" s="24"/>
      <c r="W621" s="24"/>
      <c r="X621" s="24"/>
      <c r="Y621" s="24"/>
      <c r="Z621" s="24"/>
    </row>
    <row r="622" spans="1:26" ht="15.75" customHeight="1">
      <c r="A622" s="24"/>
      <c r="B622" s="24"/>
      <c r="C622" s="24"/>
      <c r="D622" s="24"/>
      <c r="E622" s="24"/>
      <c r="F622" s="24"/>
      <c r="G622" s="24"/>
      <c r="H622" s="24"/>
      <c r="I622" s="24"/>
      <c r="J622" s="24"/>
      <c r="K622" s="24"/>
      <c r="L622" s="24"/>
      <c r="M622" s="24"/>
      <c r="N622" s="103"/>
      <c r="O622" s="103"/>
      <c r="P622" s="24"/>
      <c r="Q622" s="24"/>
      <c r="R622" s="24"/>
      <c r="S622" s="24"/>
      <c r="T622" s="24"/>
      <c r="U622" s="24"/>
      <c r="V622" s="24"/>
      <c r="W622" s="24"/>
      <c r="X622" s="24"/>
      <c r="Y622" s="24"/>
      <c r="Z622" s="24"/>
    </row>
    <row r="623" spans="1:26" ht="15.75" customHeight="1">
      <c r="A623" s="24"/>
      <c r="B623" s="24"/>
      <c r="C623" s="24"/>
      <c r="D623" s="24"/>
      <c r="E623" s="24"/>
      <c r="F623" s="24"/>
      <c r="G623" s="24"/>
      <c r="H623" s="24"/>
      <c r="I623" s="24"/>
      <c r="J623" s="24"/>
      <c r="K623" s="24"/>
      <c r="L623" s="24"/>
      <c r="M623" s="24"/>
      <c r="N623" s="103"/>
      <c r="O623" s="103"/>
      <c r="P623" s="24"/>
      <c r="Q623" s="24"/>
      <c r="R623" s="24"/>
      <c r="S623" s="24"/>
      <c r="T623" s="24"/>
      <c r="U623" s="24"/>
      <c r="V623" s="24"/>
      <c r="W623" s="24"/>
      <c r="X623" s="24"/>
      <c r="Y623" s="24"/>
      <c r="Z623" s="24"/>
    </row>
    <row r="624" spans="1:26" ht="15.75" customHeight="1">
      <c r="A624" s="24"/>
      <c r="B624" s="24"/>
      <c r="C624" s="24"/>
      <c r="D624" s="24"/>
      <c r="E624" s="24"/>
      <c r="F624" s="24"/>
      <c r="G624" s="24"/>
      <c r="H624" s="24"/>
      <c r="I624" s="24"/>
      <c r="J624" s="24"/>
      <c r="K624" s="24"/>
      <c r="L624" s="24"/>
      <c r="M624" s="24"/>
      <c r="N624" s="103"/>
      <c r="O624" s="103"/>
      <c r="P624" s="24"/>
      <c r="Q624" s="24"/>
      <c r="R624" s="24"/>
      <c r="S624" s="24"/>
      <c r="T624" s="24"/>
      <c r="U624" s="24"/>
      <c r="V624" s="24"/>
      <c r="W624" s="24"/>
      <c r="X624" s="24"/>
      <c r="Y624" s="24"/>
      <c r="Z624" s="24"/>
    </row>
    <row r="625" spans="1:26" ht="15.75" customHeight="1">
      <c r="A625" s="24"/>
      <c r="B625" s="24"/>
      <c r="C625" s="24"/>
      <c r="D625" s="24"/>
      <c r="E625" s="24"/>
      <c r="F625" s="24"/>
      <c r="G625" s="24"/>
      <c r="H625" s="24"/>
      <c r="I625" s="24"/>
      <c r="J625" s="24"/>
      <c r="K625" s="24"/>
      <c r="L625" s="24"/>
      <c r="M625" s="24"/>
      <c r="N625" s="103"/>
      <c r="O625" s="103"/>
      <c r="P625" s="24"/>
      <c r="Q625" s="24"/>
      <c r="R625" s="24"/>
      <c r="S625" s="24"/>
      <c r="T625" s="24"/>
      <c r="U625" s="24"/>
      <c r="V625" s="24"/>
      <c r="W625" s="24"/>
      <c r="X625" s="24"/>
      <c r="Y625" s="24"/>
      <c r="Z625" s="24"/>
    </row>
    <row r="626" spans="1:26" ht="15.75" customHeight="1">
      <c r="A626" s="24"/>
      <c r="B626" s="24"/>
      <c r="C626" s="24"/>
      <c r="D626" s="24"/>
      <c r="E626" s="24"/>
      <c r="F626" s="24"/>
      <c r="G626" s="24"/>
      <c r="H626" s="24"/>
      <c r="I626" s="24"/>
      <c r="J626" s="24"/>
      <c r="K626" s="24"/>
      <c r="L626" s="24"/>
      <c r="M626" s="24"/>
      <c r="N626" s="103"/>
      <c r="O626" s="103"/>
      <c r="P626" s="24"/>
      <c r="Q626" s="24"/>
      <c r="R626" s="24"/>
      <c r="S626" s="24"/>
      <c r="T626" s="24"/>
      <c r="U626" s="24"/>
      <c r="V626" s="24"/>
      <c r="W626" s="24"/>
      <c r="X626" s="24"/>
      <c r="Y626" s="24"/>
      <c r="Z626" s="24"/>
    </row>
    <row r="627" spans="1:26" ht="15.75" customHeight="1">
      <c r="A627" s="24"/>
      <c r="B627" s="24"/>
      <c r="C627" s="24"/>
      <c r="D627" s="24"/>
      <c r="E627" s="24"/>
      <c r="F627" s="24"/>
      <c r="G627" s="24"/>
      <c r="H627" s="24"/>
      <c r="I627" s="24"/>
      <c r="J627" s="24"/>
      <c r="K627" s="24"/>
      <c r="L627" s="24"/>
      <c r="M627" s="24"/>
      <c r="N627" s="103"/>
      <c r="O627" s="103"/>
      <c r="P627" s="24"/>
      <c r="Q627" s="24"/>
      <c r="R627" s="24"/>
      <c r="S627" s="24"/>
      <c r="T627" s="24"/>
      <c r="U627" s="24"/>
      <c r="V627" s="24"/>
      <c r="W627" s="24"/>
      <c r="X627" s="24"/>
      <c r="Y627" s="24"/>
      <c r="Z627" s="24"/>
    </row>
    <row r="628" spans="1:26" ht="15.75" customHeight="1">
      <c r="A628" s="24"/>
      <c r="B628" s="24"/>
      <c r="C628" s="24"/>
      <c r="D628" s="24"/>
      <c r="E628" s="24"/>
      <c r="F628" s="24"/>
      <c r="G628" s="24"/>
      <c r="H628" s="24"/>
      <c r="I628" s="24"/>
      <c r="J628" s="24"/>
      <c r="K628" s="24"/>
      <c r="L628" s="24"/>
      <c r="M628" s="24"/>
      <c r="N628" s="103"/>
      <c r="O628" s="103"/>
      <c r="P628" s="24"/>
      <c r="Q628" s="24"/>
      <c r="R628" s="24"/>
      <c r="S628" s="24"/>
      <c r="T628" s="24"/>
      <c r="U628" s="24"/>
      <c r="V628" s="24"/>
      <c r="W628" s="24"/>
      <c r="X628" s="24"/>
      <c r="Y628" s="24"/>
      <c r="Z628" s="24"/>
    </row>
    <row r="629" spans="1:26" ht="15.75" customHeight="1">
      <c r="A629" s="24"/>
      <c r="B629" s="24"/>
      <c r="C629" s="24"/>
      <c r="D629" s="24"/>
      <c r="E629" s="24"/>
      <c r="F629" s="24"/>
      <c r="G629" s="24"/>
      <c r="H629" s="24"/>
      <c r="I629" s="24"/>
      <c r="J629" s="24"/>
      <c r="K629" s="24"/>
      <c r="L629" s="24"/>
      <c r="M629" s="24"/>
      <c r="N629" s="103"/>
      <c r="O629" s="103"/>
      <c r="P629" s="24"/>
      <c r="Q629" s="24"/>
      <c r="R629" s="24"/>
      <c r="S629" s="24"/>
      <c r="T629" s="24"/>
      <c r="U629" s="24"/>
      <c r="V629" s="24"/>
      <c r="W629" s="24"/>
      <c r="X629" s="24"/>
      <c r="Y629" s="24"/>
      <c r="Z629" s="24"/>
    </row>
    <row r="630" spans="1:26" ht="15.75" customHeight="1">
      <c r="A630" s="24"/>
      <c r="B630" s="24"/>
      <c r="C630" s="24"/>
      <c r="D630" s="24"/>
      <c r="E630" s="24"/>
      <c r="F630" s="24"/>
      <c r="G630" s="24"/>
      <c r="H630" s="24"/>
      <c r="I630" s="24"/>
      <c r="J630" s="24"/>
      <c r="K630" s="24"/>
      <c r="L630" s="24"/>
      <c r="M630" s="24"/>
      <c r="N630" s="103"/>
      <c r="O630" s="103"/>
      <c r="P630" s="24"/>
      <c r="Q630" s="24"/>
      <c r="R630" s="24"/>
      <c r="S630" s="24"/>
      <c r="T630" s="24"/>
      <c r="U630" s="24"/>
      <c r="V630" s="24"/>
      <c r="W630" s="24"/>
      <c r="X630" s="24"/>
      <c r="Y630" s="24"/>
      <c r="Z630" s="24"/>
    </row>
    <row r="631" spans="1:26" ht="15.75" customHeight="1">
      <c r="A631" s="24"/>
      <c r="B631" s="24"/>
      <c r="C631" s="24"/>
      <c r="D631" s="24"/>
      <c r="E631" s="24"/>
      <c r="F631" s="24"/>
      <c r="G631" s="24"/>
      <c r="H631" s="24"/>
      <c r="I631" s="24"/>
      <c r="J631" s="24"/>
      <c r="K631" s="24"/>
      <c r="L631" s="24"/>
      <c r="M631" s="24"/>
      <c r="N631" s="103"/>
      <c r="O631" s="103"/>
      <c r="P631" s="24"/>
      <c r="Q631" s="24"/>
      <c r="R631" s="24"/>
      <c r="S631" s="24"/>
      <c r="T631" s="24"/>
      <c r="U631" s="24"/>
      <c r="V631" s="24"/>
      <c r="W631" s="24"/>
      <c r="X631" s="24"/>
      <c r="Y631" s="24"/>
      <c r="Z631" s="24"/>
    </row>
    <row r="632" spans="1:26" ht="15.75" customHeight="1">
      <c r="A632" s="24"/>
      <c r="B632" s="24"/>
      <c r="C632" s="24"/>
      <c r="D632" s="24"/>
      <c r="E632" s="24"/>
      <c r="F632" s="24"/>
      <c r="G632" s="24"/>
      <c r="H632" s="24"/>
      <c r="I632" s="24"/>
      <c r="J632" s="24"/>
      <c r="K632" s="24"/>
      <c r="L632" s="24"/>
      <c r="M632" s="24"/>
      <c r="N632" s="103"/>
      <c r="O632" s="103"/>
      <c r="P632" s="24"/>
      <c r="Q632" s="24"/>
      <c r="R632" s="24"/>
      <c r="S632" s="24"/>
      <c r="T632" s="24"/>
      <c r="U632" s="24"/>
      <c r="V632" s="24"/>
      <c r="W632" s="24"/>
      <c r="X632" s="24"/>
      <c r="Y632" s="24"/>
      <c r="Z632" s="24"/>
    </row>
    <row r="633" spans="1:26" ht="15.75" customHeight="1">
      <c r="A633" s="24"/>
      <c r="B633" s="24"/>
      <c r="C633" s="24"/>
      <c r="D633" s="24"/>
      <c r="E633" s="24"/>
      <c r="F633" s="24"/>
      <c r="G633" s="24"/>
      <c r="H633" s="24"/>
      <c r="I633" s="24"/>
      <c r="J633" s="24"/>
      <c r="K633" s="24"/>
      <c r="L633" s="24"/>
      <c r="M633" s="24"/>
      <c r="N633" s="103"/>
      <c r="O633" s="103"/>
      <c r="P633" s="24"/>
      <c r="Q633" s="24"/>
      <c r="R633" s="24"/>
      <c r="S633" s="24"/>
      <c r="T633" s="24"/>
      <c r="U633" s="24"/>
      <c r="V633" s="24"/>
      <c r="W633" s="24"/>
      <c r="X633" s="24"/>
      <c r="Y633" s="24"/>
      <c r="Z633" s="24"/>
    </row>
    <row r="634" spans="1:26" ht="15.75" customHeight="1">
      <c r="A634" s="24"/>
      <c r="B634" s="24"/>
      <c r="C634" s="24"/>
      <c r="D634" s="24"/>
      <c r="E634" s="24"/>
      <c r="F634" s="24"/>
      <c r="G634" s="24"/>
      <c r="H634" s="24"/>
      <c r="I634" s="24"/>
      <c r="J634" s="24"/>
      <c r="K634" s="24"/>
      <c r="L634" s="24"/>
      <c r="M634" s="24"/>
      <c r="N634" s="103"/>
      <c r="O634" s="103"/>
      <c r="P634" s="24"/>
      <c r="Q634" s="24"/>
      <c r="R634" s="24"/>
      <c r="S634" s="24"/>
      <c r="T634" s="24"/>
      <c r="U634" s="24"/>
      <c r="V634" s="24"/>
      <c r="W634" s="24"/>
      <c r="X634" s="24"/>
      <c r="Y634" s="24"/>
      <c r="Z634" s="24"/>
    </row>
    <row r="635" spans="1:26" ht="15.75" customHeight="1">
      <c r="A635" s="24"/>
      <c r="B635" s="24"/>
      <c r="C635" s="24"/>
      <c r="D635" s="24"/>
      <c r="E635" s="24"/>
      <c r="F635" s="24"/>
      <c r="G635" s="24"/>
      <c r="H635" s="24"/>
      <c r="I635" s="24"/>
      <c r="J635" s="24"/>
      <c r="K635" s="24"/>
      <c r="L635" s="24"/>
      <c r="M635" s="24"/>
      <c r="N635" s="103"/>
      <c r="O635" s="103"/>
      <c r="P635" s="24"/>
      <c r="Q635" s="24"/>
      <c r="R635" s="24"/>
      <c r="S635" s="24"/>
      <c r="T635" s="24"/>
      <c r="U635" s="24"/>
      <c r="V635" s="24"/>
      <c r="W635" s="24"/>
      <c r="X635" s="24"/>
      <c r="Y635" s="24"/>
      <c r="Z635" s="24"/>
    </row>
    <row r="636" spans="1:26" ht="15.75" customHeight="1">
      <c r="A636" s="24"/>
      <c r="B636" s="24"/>
      <c r="C636" s="24"/>
      <c r="D636" s="24"/>
      <c r="E636" s="24"/>
      <c r="F636" s="24"/>
      <c r="G636" s="24"/>
      <c r="H636" s="24"/>
      <c r="I636" s="24"/>
      <c r="J636" s="24"/>
      <c r="K636" s="24"/>
      <c r="L636" s="24"/>
      <c r="M636" s="24"/>
      <c r="N636" s="103"/>
      <c r="O636" s="103"/>
      <c r="P636" s="24"/>
      <c r="Q636" s="24"/>
      <c r="R636" s="24"/>
      <c r="S636" s="24"/>
      <c r="T636" s="24"/>
      <c r="U636" s="24"/>
      <c r="V636" s="24"/>
      <c r="W636" s="24"/>
      <c r="X636" s="24"/>
      <c r="Y636" s="24"/>
      <c r="Z636" s="24"/>
    </row>
    <row r="637" spans="1:26" ht="15.75" customHeight="1">
      <c r="A637" s="24"/>
      <c r="B637" s="24"/>
      <c r="C637" s="24"/>
      <c r="D637" s="24"/>
      <c r="E637" s="24"/>
      <c r="F637" s="24"/>
      <c r="G637" s="24"/>
      <c r="H637" s="24"/>
      <c r="I637" s="24"/>
      <c r="J637" s="24"/>
      <c r="K637" s="24"/>
      <c r="L637" s="24"/>
      <c r="M637" s="24"/>
      <c r="N637" s="103"/>
      <c r="O637" s="103"/>
      <c r="P637" s="24"/>
      <c r="Q637" s="24"/>
      <c r="R637" s="24"/>
      <c r="S637" s="24"/>
      <c r="T637" s="24"/>
      <c r="U637" s="24"/>
      <c r="V637" s="24"/>
      <c r="W637" s="24"/>
      <c r="X637" s="24"/>
      <c r="Y637" s="24"/>
      <c r="Z637" s="24"/>
    </row>
    <row r="638" spans="1:26" ht="15.75" customHeight="1">
      <c r="A638" s="24"/>
      <c r="B638" s="24"/>
      <c r="C638" s="24"/>
      <c r="D638" s="24"/>
      <c r="E638" s="24"/>
      <c r="F638" s="24"/>
      <c r="G638" s="24"/>
      <c r="H638" s="24"/>
      <c r="I638" s="24"/>
      <c r="J638" s="24"/>
      <c r="K638" s="24"/>
      <c r="L638" s="24"/>
      <c r="M638" s="24"/>
      <c r="N638" s="103"/>
      <c r="O638" s="103"/>
      <c r="P638" s="24"/>
      <c r="Q638" s="24"/>
      <c r="R638" s="24"/>
      <c r="S638" s="24"/>
      <c r="T638" s="24"/>
      <c r="U638" s="24"/>
      <c r="V638" s="24"/>
      <c r="W638" s="24"/>
      <c r="X638" s="24"/>
      <c r="Y638" s="24"/>
      <c r="Z638" s="24"/>
    </row>
    <row r="639" spans="1:26" ht="15.75" customHeight="1">
      <c r="A639" s="24"/>
      <c r="B639" s="24"/>
      <c r="C639" s="24"/>
      <c r="D639" s="24"/>
      <c r="E639" s="24"/>
      <c r="F639" s="24"/>
      <c r="G639" s="24"/>
      <c r="H639" s="24"/>
      <c r="I639" s="24"/>
      <c r="J639" s="24"/>
      <c r="K639" s="24"/>
      <c r="L639" s="24"/>
      <c r="M639" s="24"/>
      <c r="N639" s="103"/>
      <c r="O639" s="103"/>
      <c r="P639" s="24"/>
      <c r="Q639" s="24"/>
      <c r="R639" s="24"/>
      <c r="S639" s="24"/>
      <c r="T639" s="24"/>
      <c r="U639" s="24"/>
      <c r="V639" s="24"/>
      <c r="W639" s="24"/>
      <c r="X639" s="24"/>
      <c r="Y639" s="24"/>
      <c r="Z639" s="24"/>
    </row>
    <row r="640" spans="1:26" ht="15.75" customHeight="1">
      <c r="A640" s="24"/>
      <c r="B640" s="24"/>
      <c r="C640" s="24"/>
      <c r="D640" s="24"/>
      <c r="E640" s="24"/>
      <c r="F640" s="24"/>
      <c r="G640" s="24"/>
      <c r="H640" s="24"/>
      <c r="I640" s="24"/>
      <c r="J640" s="24"/>
      <c r="K640" s="24"/>
      <c r="L640" s="24"/>
      <c r="M640" s="24"/>
      <c r="N640" s="103"/>
      <c r="O640" s="103"/>
      <c r="P640" s="24"/>
      <c r="Q640" s="24"/>
      <c r="R640" s="24"/>
      <c r="S640" s="24"/>
      <c r="T640" s="24"/>
      <c r="U640" s="24"/>
      <c r="V640" s="24"/>
      <c r="W640" s="24"/>
      <c r="X640" s="24"/>
      <c r="Y640" s="24"/>
      <c r="Z640" s="24"/>
    </row>
    <row r="641" spans="1:26" ht="15.75" customHeight="1">
      <c r="A641" s="24"/>
      <c r="B641" s="24"/>
      <c r="C641" s="24"/>
      <c r="D641" s="24"/>
      <c r="E641" s="24"/>
      <c r="F641" s="24"/>
      <c r="G641" s="24"/>
      <c r="H641" s="24"/>
      <c r="I641" s="24"/>
      <c r="J641" s="24"/>
      <c r="K641" s="24"/>
      <c r="L641" s="24"/>
      <c r="M641" s="24"/>
      <c r="N641" s="103"/>
      <c r="O641" s="103"/>
      <c r="P641" s="24"/>
      <c r="Q641" s="24"/>
      <c r="R641" s="24"/>
      <c r="S641" s="24"/>
      <c r="T641" s="24"/>
      <c r="U641" s="24"/>
      <c r="V641" s="24"/>
      <c r="W641" s="24"/>
      <c r="X641" s="24"/>
      <c r="Y641" s="24"/>
      <c r="Z641" s="24"/>
    </row>
    <row r="642" spans="1:26" ht="15.75" customHeight="1">
      <c r="A642" s="24"/>
      <c r="B642" s="24"/>
      <c r="C642" s="24"/>
      <c r="D642" s="24"/>
      <c r="E642" s="24"/>
      <c r="F642" s="24"/>
      <c r="G642" s="24"/>
      <c r="H642" s="24"/>
      <c r="I642" s="24"/>
      <c r="J642" s="24"/>
      <c r="K642" s="24"/>
      <c r="L642" s="24"/>
      <c r="M642" s="24"/>
      <c r="N642" s="103"/>
      <c r="O642" s="103"/>
      <c r="P642" s="24"/>
      <c r="Q642" s="24"/>
      <c r="R642" s="24"/>
      <c r="S642" s="24"/>
      <c r="T642" s="24"/>
      <c r="U642" s="24"/>
      <c r="V642" s="24"/>
      <c r="W642" s="24"/>
      <c r="X642" s="24"/>
      <c r="Y642" s="24"/>
      <c r="Z642" s="24"/>
    </row>
    <row r="643" spans="1:26" ht="15.75" customHeight="1">
      <c r="A643" s="24"/>
      <c r="B643" s="24"/>
      <c r="C643" s="24"/>
      <c r="D643" s="24"/>
      <c r="E643" s="24"/>
      <c r="F643" s="24"/>
      <c r="G643" s="24"/>
      <c r="H643" s="24"/>
      <c r="I643" s="24"/>
      <c r="J643" s="24"/>
      <c r="K643" s="24"/>
      <c r="L643" s="24"/>
      <c r="M643" s="24"/>
      <c r="N643" s="103"/>
      <c r="O643" s="103"/>
      <c r="P643" s="24"/>
      <c r="Q643" s="24"/>
      <c r="R643" s="24"/>
      <c r="S643" s="24"/>
      <c r="T643" s="24"/>
      <c r="U643" s="24"/>
      <c r="V643" s="24"/>
      <c r="W643" s="24"/>
      <c r="X643" s="24"/>
      <c r="Y643" s="24"/>
      <c r="Z643" s="24"/>
    </row>
    <row r="644" spans="1:26" ht="15.75" customHeight="1">
      <c r="A644" s="24"/>
      <c r="B644" s="24"/>
      <c r="C644" s="24"/>
      <c r="D644" s="24"/>
      <c r="E644" s="24"/>
      <c r="F644" s="24"/>
      <c r="G644" s="24"/>
      <c r="H644" s="24"/>
      <c r="I644" s="24"/>
      <c r="J644" s="24"/>
      <c r="K644" s="24"/>
      <c r="L644" s="24"/>
      <c r="M644" s="24"/>
      <c r="N644" s="103"/>
      <c r="O644" s="103"/>
      <c r="P644" s="24"/>
      <c r="Q644" s="24"/>
      <c r="R644" s="24"/>
      <c r="S644" s="24"/>
      <c r="T644" s="24"/>
      <c r="U644" s="24"/>
      <c r="V644" s="24"/>
      <c r="W644" s="24"/>
      <c r="X644" s="24"/>
      <c r="Y644" s="24"/>
      <c r="Z644" s="24"/>
    </row>
    <row r="645" spans="1:26" ht="15.75" customHeight="1">
      <c r="A645" s="24"/>
      <c r="B645" s="24"/>
      <c r="C645" s="24"/>
      <c r="D645" s="24"/>
      <c r="E645" s="24"/>
      <c r="F645" s="24"/>
      <c r="G645" s="24"/>
      <c r="H645" s="24"/>
      <c r="I645" s="24"/>
      <c r="J645" s="24"/>
      <c r="K645" s="24"/>
      <c r="L645" s="24"/>
      <c r="M645" s="24"/>
      <c r="N645" s="103"/>
      <c r="O645" s="103"/>
      <c r="P645" s="24"/>
      <c r="Q645" s="24"/>
      <c r="R645" s="24"/>
      <c r="S645" s="24"/>
      <c r="T645" s="24"/>
      <c r="U645" s="24"/>
      <c r="V645" s="24"/>
      <c r="W645" s="24"/>
      <c r="X645" s="24"/>
      <c r="Y645" s="24"/>
      <c r="Z645" s="24"/>
    </row>
    <row r="646" spans="1:26" ht="15.75" customHeight="1">
      <c r="A646" s="24"/>
      <c r="B646" s="24"/>
      <c r="C646" s="24"/>
      <c r="D646" s="24"/>
      <c r="E646" s="24"/>
      <c r="F646" s="24"/>
      <c r="G646" s="24"/>
      <c r="H646" s="24"/>
      <c r="I646" s="24"/>
      <c r="J646" s="24"/>
      <c r="K646" s="24"/>
      <c r="L646" s="24"/>
      <c r="M646" s="24"/>
      <c r="N646" s="103"/>
      <c r="O646" s="103"/>
      <c r="P646" s="24"/>
      <c r="Q646" s="24"/>
      <c r="R646" s="24"/>
      <c r="S646" s="24"/>
      <c r="T646" s="24"/>
      <c r="U646" s="24"/>
      <c r="V646" s="24"/>
      <c r="W646" s="24"/>
      <c r="X646" s="24"/>
      <c r="Y646" s="24"/>
      <c r="Z646" s="24"/>
    </row>
    <row r="647" spans="1:26" ht="15.75" customHeight="1">
      <c r="A647" s="24"/>
      <c r="B647" s="24"/>
      <c r="C647" s="24"/>
      <c r="D647" s="24"/>
      <c r="E647" s="24"/>
      <c r="F647" s="24"/>
      <c r="G647" s="24"/>
      <c r="H647" s="24"/>
      <c r="I647" s="24"/>
      <c r="J647" s="24"/>
      <c r="K647" s="24"/>
      <c r="L647" s="24"/>
      <c r="M647" s="24"/>
      <c r="N647" s="103"/>
      <c r="O647" s="103"/>
      <c r="P647" s="24"/>
      <c r="Q647" s="24"/>
      <c r="R647" s="24"/>
      <c r="S647" s="24"/>
      <c r="T647" s="24"/>
      <c r="U647" s="24"/>
      <c r="V647" s="24"/>
      <c r="W647" s="24"/>
      <c r="X647" s="24"/>
      <c r="Y647" s="24"/>
      <c r="Z647" s="24"/>
    </row>
    <row r="648" spans="1:26" ht="15.75" customHeight="1">
      <c r="A648" s="24"/>
      <c r="B648" s="24"/>
      <c r="C648" s="24"/>
      <c r="D648" s="24"/>
      <c r="E648" s="24"/>
      <c r="F648" s="24"/>
      <c r="G648" s="24"/>
      <c r="H648" s="24"/>
      <c r="I648" s="24"/>
      <c r="J648" s="24"/>
      <c r="K648" s="24"/>
      <c r="L648" s="24"/>
      <c r="M648" s="24"/>
      <c r="N648" s="103"/>
      <c r="O648" s="103"/>
      <c r="P648" s="24"/>
      <c r="Q648" s="24"/>
      <c r="R648" s="24"/>
      <c r="S648" s="24"/>
      <c r="T648" s="24"/>
      <c r="U648" s="24"/>
      <c r="V648" s="24"/>
      <c r="W648" s="24"/>
      <c r="X648" s="24"/>
      <c r="Y648" s="24"/>
      <c r="Z648" s="24"/>
    </row>
    <row r="649" spans="1:26" ht="15.75" customHeight="1">
      <c r="A649" s="24"/>
      <c r="B649" s="24"/>
      <c r="C649" s="24"/>
      <c r="D649" s="24"/>
      <c r="E649" s="24"/>
      <c r="F649" s="24"/>
      <c r="G649" s="24"/>
      <c r="H649" s="24"/>
      <c r="I649" s="24"/>
      <c r="J649" s="24"/>
      <c r="K649" s="24"/>
      <c r="L649" s="24"/>
      <c r="M649" s="24"/>
      <c r="N649" s="103"/>
      <c r="O649" s="103"/>
      <c r="P649" s="24"/>
      <c r="Q649" s="24"/>
      <c r="R649" s="24"/>
      <c r="S649" s="24"/>
      <c r="T649" s="24"/>
      <c r="U649" s="24"/>
      <c r="V649" s="24"/>
      <c r="W649" s="24"/>
      <c r="X649" s="24"/>
      <c r="Y649" s="24"/>
      <c r="Z649" s="24"/>
    </row>
    <row r="650" spans="1:26" ht="15.75" customHeight="1">
      <c r="A650" s="24"/>
      <c r="B650" s="24"/>
      <c r="C650" s="24"/>
      <c r="D650" s="24"/>
      <c r="E650" s="24"/>
      <c r="F650" s="24"/>
      <c r="G650" s="24"/>
      <c r="H650" s="24"/>
      <c r="I650" s="24"/>
      <c r="J650" s="24"/>
      <c r="K650" s="24"/>
      <c r="L650" s="24"/>
      <c r="M650" s="24"/>
      <c r="N650" s="103"/>
      <c r="O650" s="103"/>
      <c r="P650" s="24"/>
      <c r="Q650" s="24"/>
      <c r="R650" s="24"/>
      <c r="S650" s="24"/>
      <c r="T650" s="24"/>
      <c r="U650" s="24"/>
      <c r="V650" s="24"/>
      <c r="W650" s="24"/>
      <c r="X650" s="24"/>
      <c r="Y650" s="24"/>
      <c r="Z650" s="24"/>
    </row>
    <row r="651" spans="1:26" ht="15.75" customHeight="1">
      <c r="A651" s="24"/>
      <c r="B651" s="24"/>
      <c r="C651" s="24"/>
      <c r="D651" s="24"/>
      <c r="E651" s="24"/>
      <c r="F651" s="24"/>
      <c r="G651" s="24"/>
      <c r="H651" s="24"/>
      <c r="I651" s="24"/>
      <c r="J651" s="24"/>
      <c r="K651" s="24"/>
      <c r="L651" s="24"/>
      <c r="M651" s="24"/>
      <c r="N651" s="103"/>
      <c r="O651" s="103"/>
      <c r="P651" s="24"/>
      <c r="Q651" s="24"/>
      <c r="R651" s="24"/>
      <c r="S651" s="24"/>
      <c r="T651" s="24"/>
      <c r="U651" s="24"/>
      <c r="V651" s="24"/>
      <c r="W651" s="24"/>
      <c r="X651" s="24"/>
      <c r="Y651" s="24"/>
      <c r="Z651" s="24"/>
    </row>
    <row r="652" spans="1:26" ht="15.75" customHeight="1">
      <c r="A652" s="24"/>
      <c r="B652" s="24"/>
      <c r="C652" s="24"/>
      <c r="D652" s="24"/>
      <c r="E652" s="24"/>
      <c r="F652" s="24"/>
      <c r="G652" s="24"/>
      <c r="H652" s="24"/>
      <c r="I652" s="24"/>
      <c r="J652" s="24"/>
      <c r="K652" s="24"/>
      <c r="L652" s="24"/>
      <c r="M652" s="24"/>
      <c r="N652" s="103"/>
      <c r="O652" s="103"/>
      <c r="P652" s="24"/>
      <c r="Q652" s="24"/>
      <c r="R652" s="24"/>
      <c r="S652" s="24"/>
      <c r="T652" s="24"/>
      <c r="U652" s="24"/>
      <c r="V652" s="24"/>
      <c r="W652" s="24"/>
      <c r="X652" s="24"/>
      <c r="Y652" s="24"/>
      <c r="Z652" s="24"/>
    </row>
    <row r="653" spans="1:26" ht="15.75" customHeight="1">
      <c r="A653" s="24"/>
      <c r="B653" s="24"/>
      <c r="C653" s="24"/>
      <c r="D653" s="24"/>
      <c r="E653" s="24"/>
      <c r="F653" s="24"/>
      <c r="G653" s="24"/>
      <c r="H653" s="24"/>
      <c r="I653" s="24"/>
      <c r="J653" s="24"/>
      <c r="K653" s="24"/>
      <c r="L653" s="24"/>
      <c r="M653" s="24"/>
      <c r="N653" s="103"/>
      <c r="O653" s="103"/>
      <c r="P653" s="24"/>
      <c r="Q653" s="24"/>
      <c r="R653" s="24"/>
      <c r="S653" s="24"/>
      <c r="T653" s="24"/>
      <c r="U653" s="24"/>
      <c r="V653" s="24"/>
      <c r="W653" s="24"/>
      <c r="X653" s="24"/>
      <c r="Y653" s="24"/>
      <c r="Z653" s="24"/>
    </row>
    <row r="654" spans="1:26" ht="15.75" customHeight="1">
      <c r="A654" s="24"/>
      <c r="B654" s="24"/>
      <c r="C654" s="24"/>
      <c r="D654" s="24"/>
      <c r="E654" s="24"/>
      <c r="F654" s="24"/>
      <c r="G654" s="24"/>
      <c r="H654" s="24"/>
      <c r="I654" s="24"/>
      <c r="J654" s="24"/>
      <c r="K654" s="24"/>
      <c r="L654" s="24"/>
      <c r="M654" s="24"/>
      <c r="N654" s="103"/>
      <c r="O654" s="103"/>
      <c r="P654" s="24"/>
      <c r="Q654" s="24"/>
      <c r="R654" s="24"/>
      <c r="S654" s="24"/>
      <c r="T654" s="24"/>
      <c r="U654" s="24"/>
      <c r="V654" s="24"/>
      <c r="W654" s="24"/>
      <c r="X654" s="24"/>
      <c r="Y654" s="24"/>
      <c r="Z654" s="24"/>
    </row>
    <row r="655" spans="1:26" ht="15.75" customHeight="1">
      <c r="A655" s="24"/>
      <c r="B655" s="24"/>
      <c r="C655" s="24"/>
      <c r="D655" s="24"/>
      <c r="E655" s="24"/>
      <c r="F655" s="24"/>
      <c r="G655" s="24"/>
      <c r="H655" s="24"/>
      <c r="I655" s="24"/>
      <c r="J655" s="24"/>
      <c r="K655" s="24"/>
      <c r="L655" s="24"/>
      <c r="M655" s="24"/>
      <c r="N655" s="103"/>
      <c r="O655" s="103"/>
      <c r="P655" s="24"/>
      <c r="Q655" s="24"/>
      <c r="R655" s="24"/>
      <c r="S655" s="24"/>
      <c r="T655" s="24"/>
      <c r="U655" s="24"/>
      <c r="V655" s="24"/>
      <c r="W655" s="24"/>
      <c r="X655" s="24"/>
      <c r="Y655" s="24"/>
      <c r="Z655" s="24"/>
    </row>
    <row r="656" spans="1:26" ht="15.75" customHeight="1">
      <c r="A656" s="24"/>
      <c r="B656" s="24"/>
      <c r="C656" s="24"/>
      <c r="D656" s="24"/>
      <c r="E656" s="24"/>
      <c r="F656" s="24"/>
      <c r="G656" s="24"/>
      <c r="H656" s="24"/>
      <c r="I656" s="24"/>
      <c r="J656" s="24"/>
      <c r="K656" s="24"/>
      <c r="L656" s="24"/>
      <c r="M656" s="24"/>
      <c r="N656" s="103"/>
      <c r="O656" s="103"/>
      <c r="P656" s="24"/>
      <c r="Q656" s="24"/>
      <c r="R656" s="24"/>
      <c r="S656" s="24"/>
      <c r="T656" s="24"/>
      <c r="U656" s="24"/>
      <c r="V656" s="24"/>
      <c r="W656" s="24"/>
      <c r="X656" s="24"/>
      <c r="Y656" s="24"/>
      <c r="Z656" s="24"/>
    </row>
    <row r="657" spans="1:26" ht="15.75" customHeight="1">
      <c r="A657" s="24"/>
      <c r="B657" s="24"/>
      <c r="C657" s="24"/>
      <c r="D657" s="24"/>
      <c r="E657" s="24"/>
      <c r="F657" s="24"/>
      <c r="G657" s="24"/>
      <c r="H657" s="24"/>
      <c r="I657" s="24"/>
      <c r="J657" s="24"/>
      <c r="K657" s="24"/>
      <c r="L657" s="24"/>
      <c r="M657" s="24"/>
      <c r="N657" s="103"/>
      <c r="O657" s="103"/>
      <c r="P657" s="24"/>
      <c r="Q657" s="24"/>
      <c r="R657" s="24"/>
      <c r="S657" s="24"/>
      <c r="T657" s="24"/>
      <c r="U657" s="24"/>
      <c r="V657" s="24"/>
      <c r="W657" s="24"/>
      <c r="X657" s="24"/>
      <c r="Y657" s="24"/>
      <c r="Z657" s="24"/>
    </row>
    <row r="658" spans="1:26" ht="15.75" customHeight="1">
      <c r="A658" s="24"/>
      <c r="B658" s="24"/>
      <c r="C658" s="24"/>
      <c r="D658" s="24"/>
      <c r="E658" s="24"/>
      <c r="F658" s="24"/>
      <c r="G658" s="24"/>
      <c r="H658" s="24"/>
      <c r="I658" s="24"/>
      <c r="J658" s="24"/>
      <c r="K658" s="24"/>
      <c r="L658" s="24"/>
      <c r="M658" s="24"/>
      <c r="N658" s="103"/>
      <c r="O658" s="103"/>
      <c r="P658" s="24"/>
      <c r="Q658" s="24"/>
      <c r="R658" s="24"/>
      <c r="S658" s="24"/>
      <c r="T658" s="24"/>
      <c r="U658" s="24"/>
      <c r="V658" s="24"/>
      <c r="W658" s="24"/>
      <c r="X658" s="24"/>
      <c r="Y658" s="24"/>
      <c r="Z658" s="24"/>
    </row>
    <row r="659" spans="1:26" ht="15.75" customHeight="1">
      <c r="A659" s="24"/>
      <c r="B659" s="24"/>
      <c r="C659" s="24"/>
      <c r="D659" s="24"/>
      <c r="E659" s="24"/>
      <c r="F659" s="24"/>
      <c r="G659" s="24"/>
      <c r="H659" s="24"/>
      <c r="I659" s="24"/>
      <c r="J659" s="24"/>
      <c r="K659" s="24"/>
      <c r="L659" s="24"/>
      <c r="M659" s="24"/>
      <c r="N659" s="103"/>
      <c r="O659" s="103"/>
      <c r="P659" s="24"/>
      <c r="Q659" s="24"/>
      <c r="R659" s="24"/>
      <c r="S659" s="24"/>
      <c r="T659" s="24"/>
      <c r="U659" s="24"/>
      <c r="V659" s="24"/>
      <c r="W659" s="24"/>
      <c r="X659" s="24"/>
      <c r="Y659" s="24"/>
      <c r="Z659" s="24"/>
    </row>
    <row r="660" spans="1:26" ht="15.75" customHeight="1">
      <c r="A660" s="24"/>
      <c r="B660" s="24"/>
      <c r="C660" s="24"/>
      <c r="D660" s="24"/>
      <c r="E660" s="24"/>
      <c r="F660" s="24"/>
      <c r="G660" s="24"/>
      <c r="H660" s="24"/>
      <c r="I660" s="24"/>
      <c r="J660" s="24"/>
      <c r="K660" s="24"/>
      <c r="L660" s="24"/>
      <c r="M660" s="24"/>
      <c r="N660" s="103"/>
      <c r="O660" s="103"/>
      <c r="P660" s="24"/>
      <c r="Q660" s="24"/>
      <c r="R660" s="24"/>
      <c r="S660" s="24"/>
      <c r="T660" s="24"/>
      <c r="U660" s="24"/>
      <c r="V660" s="24"/>
      <c r="W660" s="24"/>
      <c r="X660" s="24"/>
      <c r="Y660" s="24"/>
      <c r="Z660" s="24"/>
    </row>
    <row r="661" spans="1:26" ht="15.75" customHeight="1">
      <c r="A661" s="24"/>
      <c r="B661" s="24"/>
      <c r="C661" s="24"/>
      <c r="D661" s="24"/>
      <c r="E661" s="24"/>
      <c r="F661" s="24"/>
      <c r="G661" s="24"/>
      <c r="H661" s="24"/>
      <c r="I661" s="24"/>
      <c r="J661" s="24"/>
      <c r="K661" s="24"/>
      <c r="L661" s="24"/>
      <c r="M661" s="24"/>
      <c r="N661" s="103"/>
      <c r="O661" s="103"/>
      <c r="P661" s="24"/>
      <c r="Q661" s="24"/>
      <c r="R661" s="24"/>
      <c r="S661" s="24"/>
      <c r="T661" s="24"/>
      <c r="U661" s="24"/>
      <c r="V661" s="24"/>
      <c r="W661" s="24"/>
      <c r="X661" s="24"/>
      <c r="Y661" s="24"/>
      <c r="Z661" s="24"/>
    </row>
    <row r="662" spans="1:26" ht="15.75" customHeight="1">
      <c r="A662" s="24"/>
      <c r="B662" s="24"/>
      <c r="C662" s="24"/>
      <c r="D662" s="24"/>
      <c r="E662" s="24"/>
      <c r="F662" s="24"/>
      <c r="G662" s="24"/>
      <c r="H662" s="24"/>
      <c r="I662" s="24"/>
      <c r="J662" s="24"/>
      <c r="K662" s="24"/>
      <c r="L662" s="24"/>
      <c r="M662" s="24"/>
      <c r="N662" s="103"/>
      <c r="O662" s="103"/>
      <c r="P662" s="24"/>
      <c r="Q662" s="24"/>
      <c r="R662" s="24"/>
      <c r="S662" s="24"/>
      <c r="T662" s="24"/>
      <c r="U662" s="24"/>
      <c r="V662" s="24"/>
      <c r="W662" s="24"/>
      <c r="X662" s="24"/>
      <c r="Y662" s="24"/>
      <c r="Z662" s="24"/>
    </row>
    <row r="663" spans="1:26" ht="15.75" customHeight="1">
      <c r="A663" s="24"/>
      <c r="B663" s="24"/>
      <c r="C663" s="24"/>
      <c r="D663" s="24"/>
      <c r="E663" s="24"/>
      <c r="F663" s="24"/>
      <c r="G663" s="24"/>
      <c r="H663" s="24"/>
      <c r="I663" s="24"/>
      <c r="J663" s="24"/>
      <c r="K663" s="24"/>
      <c r="L663" s="24"/>
      <c r="M663" s="24"/>
      <c r="N663" s="103"/>
      <c r="O663" s="103"/>
      <c r="P663" s="24"/>
      <c r="Q663" s="24"/>
      <c r="R663" s="24"/>
      <c r="S663" s="24"/>
      <c r="T663" s="24"/>
      <c r="U663" s="24"/>
      <c r="V663" s="24"/>
      <c r="W663" s="24"/>
      <c r="X663" s="24"/>
      <c r="Y663" s="24"/>
      <c r="Z663" s="24"/>
    </row>
    <row r="664" spans="1:26" ht="15.75" customHeight="1">
      <c r="A664" s="24"/>
      <c r="B664" s="24"/>
      <c r="C664" s="24"/>
      <c r="D664" s="24"/>
      <c r="E664" s="24"/>
      <c r="F664" s="24"/>
      <c r="G664" s="24"/>
      <c r="H664" s="24"/>
      <c r="I664" s="24"/>
      <c r="J664" s="24"/>
      <c r="K664" s="24"/>
      <c r="L664" s="24"/>
      <c r="M664" s="24"/>
      <c r="N664" s="103"/>
      <c r="O664" s="103"/>
      <c r="P664" s="24"/>
      <c r="Q664" s="24"/>
      <c r="R664" s="24"/>
      <c r="S664" s="24"/>
      <c r="T664" s="24"/>
      <c r="U664" s="24"/>
      <c r="V664" s="24"/>
      <c r="W664" s="24"/>
      <c r="X664" s="24"/>
      <c r="Y664" s="24"/>
      <c r="Z664" s="24"/>
    </row>
    <row r="665" spans="1:26" ht="15.75" customHeight="1">
      <c r="A665" s="24"/>
      <c r="B665" s="24"/>
      <c r="C665" s="24"/>
      <c r="D665" s="24"/>
      <c r="E665" s="24"/>
      <c r="F665" s="24"/>
      <c r="G665" s="24"/>
      <c r="H665" s="24"/>
      <c r="I665" s="24"/>
      <c r="J665" s="24"/>
      <c r="K665" s="24"/>
      <c r="L665" s="24"/>
      <c r="M665" s="24"/>
      <c r="N665" s="103"/>
      <c r="O665" s="103"/>
      <c r="P665" s="24"/>
      <c r="Q665" s="24"/>
      <c r="R665" s="24"/>
      <c r="S665" s="24"/>
      <c r="T665" s="24"/>
      <c r="U665" s="24"/>
      <c r="V665" s="24"/>
      <c r="W665" s="24"/>
      <c r="X665" s="24"/>
      <c r="Y665" s="24"/>
      <c r="Z665" s="24"/>
    </row>
    <row r="666" spans="1:26" ht="15.75" customHeight="1">
      <c r="A666" s="24"/>
      <c r="B666" s="24"/>
      <c r="C666" s="24"/>
      <c r="D666" s="24"/>
      <c r="E666" s="24"/>
      <c r="F666" s="24"/>
      <c r="G666" s="24"/>
      <c r="H666" s="24"/>
      <c r="I666" s="24"/>
      <c r="J666" s="24"/>
      <c r="K666" s="24"/>
      <c r="L666" s="24"/>
      <c r="M666" s="24"/>
      <c r="N666" s="103"/>
      <c r="O666" s="103"/>
      <c r="P666" s="24"/>
      <c r="Q666" s="24"/>
      <c r="R666" s="24"/>
      <c r="S666" s="24"/>
      <c r="T666" s="24"/>
      <c r="U666" s="24"/>
      <c r="V666" s="24"/>
      <c r="W666" s="24"/>
      <c r="X666" s="24"/>
      <c r="Y666" s="24"/>
      <c r="Z666" s="24"/>
    </row>
    <row r="667" spans="1:26" ht="15.75" customHeight="1">
      <c r="A667" s="24"/>
      <c r="B667" s="24"/>
      <c r="C667" s="24"/>
      <c r="D667" s="24"/>
      <c r="E667" s="24"/>
      <c r="F667" s="24"/>
      <c r="G667" s="24"/>
      <c r="H667" s="24"/>
      <c r="I667" s="24"/>
      <c r="J667" s="24"/>
      <c r="K667" s="24"/>
      <c r="L667" s="24"/>
      <c r="M667" s="24"/>
      <c r="N667" s="103"/>
      <c r="O667" s="103"/>
      <c r="P667" s="24"/>
      <c r="Q667" s="24"/>
      <c r="R667" s="24"/>
      <c r="S667" s="24"/>
      <c r="T667" s="24"/>
      <c r="U667" s="24"/>
      <c r="V667" s="24"/>
      <c r="W667" s="24"/>
      <c r="X667" s="24"/>
      <c r="Y667" s="24"/>
      <c r="Z667" s="24"/>
    </row>
    <row r="668" spans="1:26" ht="15.75" customHeight="1">
      <c r="A668" s="24"/>
      <c r="B668" s="24"/>
      <c r="C668" s="24"/>
      <c r="D668" s="24"/>
      <c r="E668" s="24"/>
      <c r="F668" s="24"/>
      <c r="G668" s="24"/>
      <c r="H668" s="24"/>
      <c r="I668" s="24"/>
      <c r="J668" s="24"/>
      <c r="K668" s="24"/>
      <c r="L668" s="24"/>
      <c r="M668" s="24"/>
      <c r="N668" s="103"/>
      <c r="O668" s="103"/>
      <c r="P668" s="24"/>
      <c r="Q668" s="24"/>
      <c r="R668" s="24"/>
      <c r="S668" s="24"/>
      <c r="T668" s="24"/>
      <c r="U668" s="24"/>
      <c r="V668" s="24"/>
      <c r="W668" s="24"/>
      <c r="X668" s="24"/>
      <c r="Y668" s="24"/>
      <c r="Z668" s="24"/>
    </row>
    <row r="669" spans="1:26" ht="15.75" customHeight="1">
      <c r="A669" s="24"/>
      <c r="B669" s="24"/>
      <c r="C669" s="24"/>
      <c r="D669" s="24"/>
      <c r="E669" s="24"/>
      <c r="F669" s="24"/>
      <c r="G669" s="24"/>
      <c r="H669" s="24"/>
      <c r="I669" s="24"/>
      <c r="J669" s="24"/>
      <c r="K669" s="24"/>
      <c r="L669" s="24"/>
      <c r="M669" s="24"/>
      <c r="N669" s="103"/>
      <c r="O669" s="103"/>
      <c r="P669" s="24"/>
      <c r="Q669" s="24"/>
      <c r="R669" s="24"/>
      <c r="S669" s="24"/>
      <c r="T669" s="24"/>
      <c r="U669" s="24"/>
      <c r="V669" s="24"/>
      <c r="W669" s="24"/>
      <c r="X669" s="24"/>
      <c r="Y669" s="24"/>
      <c r="Z669" s="24"/>
    </row>
    <row r="670" spans="1:26" ht="15.75" customHeight="1">
      <c r="A670" s="24"/>
      <c r="B670" s="24"/>
      <c r="C670" s="24"/>
      <c r="D670" s="24"/>
      <c r="E670" s="24"/>
      <c r="F670" s="24"/>
      <c r="G670" s="24"/>
      <c r="H670" s="24"/>
      <c r="I670" s="24"/>
      <c r="J670" s="24"/>
      <c r="K670" s="24"/>
      <c r="L670" s="24"/>
      <c r="M670" s="24"/>
      <c r="N670" s="103"/>
      <c r="O670" s="103"/>
      <c r="P670" s="24"/>
      <c r="Q670" s="24"/>
      <c r="R670" s="24"/>
      <c r="S670" s="24"/>
      <c r="T670" s="24"/>
      <c r="U670" s="24"/>
      <c r="V670" s="24"/>
      <c r="W670" s="24"/>
      <c r="X670" s="24"/>
      <c r="Y670" s="24"/>
      <c r="Z670" s="24"/>
    </row>
    <row r="671" spans="1:26" ht="15.75" customHeight="1">
      <c r="A671" s="24"/>
      <c r="B671" s="24"/>
      <c r="C671" s="24"/>
      <c r="D671" s="24"/>
      <c r="E671" s="24"/>
      <c r="F671" s="24"/>
      <c r="G671" s="24"/>
      <c r="H671" s="24"/>
      <c r="I671" s="24"/>
      <c r="J671" s="24"/>
      <c r="K671" s="24"/>
      <c r="L671" s="24"/>
      <c r="M671" s="24"/>
      <c r="N671" s="103"/>
      <c r="O671" s="103"/>
      <c r="P671" s="24"/>
      <c r="Q671" s="24"/>
      <c r="R671" s="24"/>
      <c r="S671" s="24"/>
      <c r="T671" s="24"/>
      <c r="U671" s="24"/>
      <c r="V671" s="24"/>
      <c r="W671" s="24"/>
      <c r="X671" s="24"/>
      <c r="Y671" s="24"/>
      <c r="Z671" s="24"/>
    </row>
    <row r="672" spans="1:26" ht="15.75" customHeight="1">
      <c r="A672" s="24"/>
      <c r="B672" s="24"/>
      <c r="C672" s="24"/>
      <c r="D672" s="24"/>
      <c r="E672" s="24"/>
      <c r="F672" s="24"/>
      <c r="G672" s="24"/>
      <c r="H672" s="24"/>
      <c r="I672" s="24"/>
      <c r="J672" s="24"/>
      <c r="K672" s="24"/>
      <c r="L672" s="24"/>
      <c r="M672" s="24"/>
      <c r="N672" s="103"/>
      <c r="O672" s="103"/>
      <c r="P672" s="24"/>
      <c r="Q672" s="24"/>
      <c r="R672" s="24"/>
      <c r="S672" s="24"/>
      <c r="T672" s="24"/>
      <c r="U672" s="24"/>
      <c r="V672" s="24"/>
      <c r="W672" s="24"/>
      <c r="X672" s="24"/>
      <c r="Y672" s="24"/>
      <c r="Z672" s="24"/>
    </row>
    <row r="673" spans="1:26" ht="15.75" customHeight="1">
      <c r="A673" s="24"/>
      <c r="B673" s="24"/>
      <c r="C673" s="24"/>
      <c r="D673" s="24"/>
      <c r="E673" s="24"/>
      <c r="F673" s="24"/>
      <c r="G673" s="24"/>
      <c r="H673" s="24"/>
      <c r="I673" s="24"/>
      <c r="J673" s="24"/>
      <c r="K673" s="24"/>
      <c r="L673" s="24"/>
      <c r="M673" s="24"/>
      <c r="N673" s="103"/>
      <c r="O673" s="103"/>
      <c r="P673" s="24"/>
      <c r="Q673" s="24"/>
      <c r="R673" s="24"/>
      <c r="S673" s="24"/>
      <c r="T673" s="24"/>
      <c r="U673" s="24"/>
      <c r="V673" s="24"/>
      <c r="W673" s="24"/>
      <c r="X673" s="24"/>
      <c r="Y673" s="24"/>
      <c r="Z673" s="24"/>
    </row>
    <row r="674" spans="1:26" ht="15.75" customHeight="1">
      <c r="A674" s="24"/>
      <c r="B674" s="24"/>
      <c r="C674" s="24"/>
      <c r="D674" s="24"/>
      <c r="E674" s="24"/>
      <c r="F674" s="24"/>
      <c r="G674" s="24"/>
      <c r="H674" s="24"/>
      <c r="I674" s="24"/>
      <c r="J674" s="24"/>
      <c r="K674" s="24"/>
      <c r="L674" s="24"/>
      <c r="M674" s="24"/>
      <c r="N674" s="103"/>
      <c r="O674" s="103"/>
      <c r="P674" s="24"/>
      <c r="Q674" s="24"/>
      <c r="R674" s="24"/>
      <c r="S674" s="24"/>
      <c r="T674" s="24"/>
      <c r="U674" s="24"/>
      <c r="V674" s="24"/>
      <c r="W674" s="24"/>
      <c r="X674" s="24"/>
      <c r="Y674" s="24"/>
      <c r="Z674" s="24"/>
    </row>
    <row r="675" spans="1:26" ht="15.75" customHeight="1">
      <c r="A675" s="24"/>
      <c r="B675" s="24"/>
      <c r="C675" s="24"/>
      <c r="D675" s="24"/>
      <c r="E675" s="24"/>
      <c r="F675" s="24"/>
      <c r="G675" s="24"/>
      <c r="H675" s="24"/>
      <c r="I675" s="24"/>
      <c r="J675" s="24"/>
      <c r="K675" s="24"/>
      <c r="L675" s="24"/>
      <c r="M675" s="24"/>
      <c r="N675" s="103"/>
      <c r="O675" s="103"/>
      <c r="P675" s="24"/>
      <c r="Q675" s="24"/>
      <c r="R675" s="24"/>
      <c r="S675" s="24"/>
      <c r="T675" s="24"/>
      <c r="U675" s="24"/>
      <c r="V675" s="24"/>
      <c r="W675" s="24"/>
      <c r="X675" s="24"/>
      <c r="Y675" s="24"/>
      <c r="Z675" s="24"/>
    </row>
    <row r="676" spans="1:26" ht="15.75" customHeight="1">
      <c r="A676" s="24"/>
      <c r="B676" s="24"/>
      <c r="C676" s="24"/>
      <c r="D676" s="24"/>
      <c r="E676" s="24"/>
      <c r="F676" s="24"/>
      <c r="G676" s="24"/>
      <c r="H676" s="24"/>
      <c r="I676" s="24"/>
      <c r="J676" s="24"/>
      <c r="K676" s="24"/>
      <c r="L676" s="24"/>
      <c r="M676" s="24"/>
      <c r="N676" s="103"/>
      <c r="O676" s="103"/>
      <c r="P676" s="24"/>
      <c r="Q676" s="24"/>
      <c r="R676" s="24"/>
      <c r="S676" s="24"/>
      <c r="T676" s="24"/>
      <c r="U676" s="24"/>
      <c r="V676" s="24"/>
      <c r="W676" s="24"/>
      <c r="X676" s="24"/>
      <c r="Y676" s="24"/>
      <c r="Z676" s="24"/>
    </row>
    <row r="677" spans="1:26" ht="15.75" customHeight="1">
      <c r="A677" s="24"/>
      <c r="B677" s="24"/>
      <c r="C677" s="24"/>
      <c r="D677" s="24"/>
      <c r="E677" s="24"/>
      <c r="F677" s="24"/>
      <c r="G677" s="24"/>
      <c r="H677" s="24"/>
      <c r="I677" s="24"/>
      <c r="J677" s="24"/>
      <c r="K677" s="24"/>
      <c r="L677" s="24"/>
      <c r="M677" s="24"/>
      <c r="N677" s="103"/>
      <c r="O677" s="103"/>
      <c r="P677" s="24"/>
      <c r="Q677" s="24"/>
      <c r="R677" s="24"/>
      <c r="S677" s="24"/>
      <c r="T677" s="24"/>
      <c r="U677" s="24"/>
      <c r="V677" s="24"/>
      <c r="W677" s="24"/>
      <c r="X677" s="24"/>
      <c r="Y677" s="24"/>
      <c r="Z677" s="24"/>
    </row>
    <row r="678" spans="1:26" ht="15.75" customHeight="1">
      <c r="A678" s="24"/>
      <c r="B678" s="24"/>
      <c r="C678" s="24"/>
      <c r="D678" s="24"/>
      <c r="E678" s="24"/>
      <c r="F678" s="24"/>
      <c r="G678" s="24"/>
      <c r="H678" s="24"/>
      <c r="I678" s="24"/>
      <c r="J678" s="24"/>
      <c r="K678" s="24"/>
      <c r="L678" s="24"/>
      <c r="M678" s="24"/>
      <c r="N678" s="103"/>
      <c r="O678" s="103"/>
      <c r="P678" s="24"/>
      <c r="Q678" s="24"/>
      <c r="R678" s="24"/>
      <c r="S678" s="24"/>
      <c r="T678" s="24"/>
      <c r="U678" s="24"/>
      <c r="V678" s="24"/>
      <c r="W678" s="24"/>
      <c r="X678" s="24"/>
      <c r="Y678" s="24"/>
      <c r="Z678" s="24"/>
    </row>
    <row r="679" spans="1:26" ht="15.75" customHeight="1">
      <c r="A679" s="24"/>
      <c r="B679" s="24"/>
      <c r="C679" s="24"/>
      <c r="D679" s="24"/>
      <c r="E679" s="24"/>
      <c r="F679" s="24"/>
      <c r="G679" s="24"/>
      <c r="H679" s="24"/>
      <c r="I679" s="24"/>
      <c r="J679" s="24"/>
      <c r="K679" s="24"/>
      <c r="L679" s="24"/>
      <c r="M679" s="24"/>
      <c r="N679" s="103"/>
      <c r="O679" s="103"/>
      <c r="P679" s="24"/>
      <c r="Q679" s="24"/>
      <c r="R679" s="24"/>
      <c r="S679" s="24"/>
      <c r="T679" s="24"/>
      <c r="U679" s="24"/>
      <c r="V679" s="24"/>
      <c r="W679" s="24"/>
      <c r="X679" s="24"/>
      <c r="Y679" s="24"/>
      <c r="Z679" s="24"/>
    </row>
    <row r="680" spans="1:26" ht="15.75" customHeight="1">
      <c r="A680" s="24"/>
      <c r="B680" s="24"/>
      <c r="C680" s="24"/>
      <c r="D680" s="24"/>
      <c r="E680" s="24"/>
      <c r="F680" s="24"/>
      <c r="G680" s="24"/>
      <c r="H680" s="24"/>
      <c r="I680" s="24"/>
      <c r="J680" s="24"/>
      <c r="K680" s="24"/>
      <c r="L680" s="24"/>
      <c r="M680" s="24"/>
      <c r="N680" s="103"/>
      <c r="O680" s="103"/>
      <c r="P680" s="24"/>
      <c r="Q680" s="24"/>
      <c r="R680" s="24"/>
      <c r="S680" s="24"/>
      <c r="T680" s="24"/>
      <c r="U680" s="24"/>
      <c r="V680" s="24"/>
      <c r="W680" s="24"/>
      <c r="X680" s="24"/>
      <c r="Y680" s="24"/>
      <c r="Z680" s="24"/>
    </row>
    <row r="681" spans="1:26" ht="15.75" customHeight="1">
      <c r="A681" s="24"/>
      <c r="B681" s="24"/>
      <c r="C681" s="24"/>
      <c r="D681" s="24"/>
      <c r="E681" s="24"/>
      <c r="F681" s="24"/>
      <c r="G681" s="24"/>
      <c r="H681" s="24"/>
      <c r="I681" s="24"/>
      <c r="J681" s="24"/>
      <c r="K681" s="24"/>
      <c r="L681" s="24"/>
      <c r="M681" s="24"/>
      <c r="N681" s="103"/>
      <c r="O681" s="103"/>
      <c r="P681" s="24"/>
      <c r="Q681" s="24"/>
      <c r="R681" s="24"/>
      <c r="S681" s="24"/>
      <c r="T681" s="24"/>
      <c r="U681" s="24"/>
      <c r="V681" s="24"/>
      <c r="W681" s="24"/>
      <c r="X681" s="24"/>
      <c r="Y681" s="24"/>
      <c r="Z681" s="24"/>
    </row>
    <row r="682" spans="1:26" ht="15.75" customHeight="1">
      <c r="A682" s="24"/>
      <c r="B682" s="24"/>
      <c r="C682" s="24"/>
      <c r="D682" s="24"/>
      <c r="E682" s="24"/>
      <c r="F682" s="24"/>
      <c r="G682" s="24"/>
      <c r="H682" s="24"/>
      <c r="I682" s="24"/>
      <c r="J682" s="24"/>
      <c r="K682" s="24"/>
      <c r="L682" s="24"/>
      <c r="M682" s="24"/>
      <c r="N682" s="103"/>
      <c r="O682" s="103"/>
      <c r="P682" s="24"/>
      <c r="Q682" s="24"/>
      <c r="R682" s="24"/>
      <c r="S682" s="24"/>
      <c r="T682" s="24"/>
      <c r="U682" s="24"/>
      <c r="V682" s="24"/>
      <c r="W682" s="24"/>
      <c r="X682" s="24"/>
      <c r="Y682" s="24"/>
      <c r="Z682" s="24"/>
    </row>
    <row r="683" spans="1:26" ht="15.75" customHeight="1">
      <c r="A683" s="24"/>
      <c r="B683" s="24"/>
      <c r="C683" s="24"/>
      <c r="D683" s="24"/>
      <c r="E683" s="24"/>
      <c r="F683" s="24"/>
      <c r="G683" s="24"/>
      <c r="H683" s="24"/>
      <c r="I683" s="24"/>
      <c r="J683" s="24"/>
      <c r="K683" s="24"/>
      <c r="L683" s="24"/>
      <c r="M683" s="24"/>
      <c r="N683" s="103"/>
      <c r="O683" s="103"/>
      <c r="P683" s="24"/>
      <c r="Q683" s="24"/>
      <c r="R683" s="24"/>
      <c r="S683" s="24"/>
      <c r="T683" s="24"/>
      <c r="U683" s="24"/>
      <c r="V683" s="24"/>
      <c r="W683" s="24"/>
      <c r="X683" s="24"/>
      <c r="Y683" s="24"/>
      <c r="Z683" s="24"/>
    </row>
    <row r="684" spans="1:26" ht="15.75" customHeight="1">
      <c r="A684" s="24"/>
      <c r="B684" s="24"/>
      <c r="C684" s="24"/>
      <c r="D684" s="24"/>
      <c r="E684" s="24"/>
      <c r="F684" s="24"/>
      <c r="G684" s="24"/>
      <c r="H684" s="24"/>
      <c r="I684" s="24"/>
      <c r="J684" s="24"/>
      <c r="K684" s="24"/>
      <c r="L684" s="24"/>
      <c r="M684" s="24"/>
      <c r="N684" s="103"/>
      <c r="O684" s="103"/>
      <c r="P684" s="24"/>
      <c r="Q684" s="24"/>
      <c r="R684" s="24"/>
      <c r="S684" s="24"/>
      <c r="T684" s="24"/>
      <c r="U684" s="24"/>
      <c r="V684" s="24"/>
      <c r="W684" s="24"/>
      <c r="X684" s="24"/>
      <c r="Y684" s="24"/>
      <c r="Z684" s="24"/>
    </row>
    <row r="685" spans="1:26" ht="15.75" customHeight="1">
      <c r="A685" s="24"/>
      <c r="B685" s="24"/>
      <c r="C685" s="24"/>
      <c r="D685" s="24"/>
      <c r="E685" s="24"/>
      <c r="F685" s="24"/>
      <c r="G685" s="24"/>
      <c r="H685" s="24"/>
      <c r="I685" s="24"/>
      <c r="J685" s="24"/>
      <c r="K685" s="24"/>
      <c r="L685" s="24"/>
      <c r="M685" s="24"/>
      <c r="N685" s="103"/>
      <c r="O685" s="103"/>
      <c r="P685" s="24"/>
      <c r="Q685" s="24"/>
      <c r="R685" s="24"/>
      <c r="S685" s="24"/>
      <c r="T685" s="24"/>
      <c r="U685" s="24"/>
      <c r="V685" s="24"/>
      <c r="W685" s="24"/>
      <c r="X685" s="24"/>
      <c r="Y685" s="24"/>
      <c r="Z685" s="24"/>
    </row>
    <row r="686" spans="1:26" ht="15.75" customHeight="1">
      <c r="A686" s="24"/>
      <c r="B686" s="24"/>
      <c r="C686" s="24"/>
      <c r="D686" s="24"/>
      <c r="E686" s="24"/>
      <c r="F686" s="24"/>
      <c r="G686" s="24"/>
      <c r="H686" s="24"/>
      <c r="I686" s="24"/>
      <c r="J686" s="24"/>
      <c r="K686" s="24"/>
      <c r="L686" s="24"/>
      <c r="M686" s="24"/>
      <c r="N686" s="103"/>
      <c r="O686" s="103"/>
      <c r="P686" s="24"/>
      <c r="Q686" s="24"/>
      <c r="R686" s="24"/>
      <c r="S686" s="24"/>
      <c r="T686" s="24"/>
      <c r="U686" s="24"/>
      <c r="V686" s="24"/>
      <c r="W686" s="24"/>
      <c r="X686" s="24"/>
      <c r="Y686" s="24"/>
      <c r="Z686" s="24"/>
    </row>
    <row r="687" spans="1:26" ht="15.75" customHeight="1">
      <c r="A687" s="24"/>
      <c r="B687" s="24"/>
      <c r="C687" s="24"/>
      <c r="D687" s="24"/>
      <c r="E687" s="24"/>
      <c r="F687" s="24"/>
      <c r="G687" s="24"/>
      <c r="H687" s="24"/>
      <c r="I687" s="24"/>
      <c r="J687" s="24"/>
      <c r="K687" s="24"/>
      <c r="L687" s="24"/>
      <c r="M687" s="24"/>
      <c r="N687" s="103"/>
      <c r="O687" s="103"/>
      <c r="P687" s="24"/>
      <c r="Q687" s="24"/>
      <c r="R687" s="24"/>
      <c r="S687" s="24"/>
      <c r="T687" s="24"/>
      <c r="U687" s="24"/>
      <c r="V687" s="24"/>
      <c r="W687" s="24"/>
      <c r="X687" s="24"/>
      <c r="Y687" s="24"/>
      <c r="Z687" s="24"/>
    </row>
    <row r="688" spans="1:26" ht="15.75" customHeight="1">
      <c r="A688" s="24"/>
      <c r="B688" s="24"/>
      <c r="C688" s="24"/>
      <c r="D688" s="24"/>
      <c r="E688" s="24"/>
      <c r="F688" s="24"/>
      <c r="G688" s="24"/>
      <c r="H688" s="24"/>
      <c r="I688" s="24"/>
      <c r="J688" s="24"/>
      <c r="K688" s="24"/>
      <c r="L688" s="24"/>
      <c r="M688" s="24"/>
      <c r="N688" s="103"/>
      <c r="O688" s="103"/>
      <c r="P688" s="24"/>
      <c r="Q688" s="24"/>
      <c r="R688" s="24"/>
      <c r="S688" s="24"/>
      <c r="T688" s="24"/>
      <c r="U688" s="24"/>
      <c r="V688" s="24"/>
      <c r="W688" s="24"/>
      <c r="X688" s="24"/>
      <c r="Y688" s="24"/>
      <c r="Z688" s="24"/>
    </row>
    <row r="689" spans="1:26" ht="15.75" customHeight="1">
      <c r="A689" s="24"/>
      <c r="B689" s="24"/>
      <c r="C689" s="24"/>
      <c r="D689" s="24"/>
      <c r="E689" s="24"/>
      <c r="F689" s="24"/>
      <c r="G689" s="24"/>
      <c r="H689" s="24"/>
      <c r="I689" s="24"/>
      <c r="J689" s="24"/>
      <c r="K689" s="24"/>
      <c r="L689" s="24"/>
      <c r="M689" s="24"/>
      <c r="N689" s="103"/>
      <c r="O689" s="103"/>
      <c r="P689" s="24"/>
      <c r="Q689" s="24"/>
      <c r="R689" s="24"/>
      <c r="S689" s="24"/>
      <c r="T689" s="24"/>
      <c r="U689" s="24"/>
      <c r="V689" s="24"/>
      <c r="W689" s="24"/>
      <c r="X689" s="24"/>
      <c r="Y689" s="24"/>
      <c r="Z689" s="24"/>
    </row>
    <row r="690" spans="1:26" ht="15.75" customHeight="1">
      <c r="A690" s="24"/>
      <c r="B690" s="24"/>
      <c r="C690" s="24"/>
      <c r="D690" s="24"/>
      <c r="E690" s="24"/>
      <c r="F690" s="24"/>
      <c r="G690" s="24"/>
      <c r="H690" s="24"/>
      <c r="I690" s="24"/>
      <c r="J690" s="24"/>
      <c r="K690" s="24"/>
      <c r="L690" s="24"/>
      <c r="M690" s="24"/>
      <c r="N690" s="103"/>
      <c r="O690" s="103"/>
      <c r="P690" s="24"/>
      <c r="Q690" s="24"/>
      <c r="R690" s="24"/>
      <c r="S690" s="24"/>
      <c r="T690" s="24"/>
      <c r="U690" s="24"/>
      <c r="V690" s="24"/>
      <c r="W690" s="24"/>
      <c r="X690" s="24"/>
      <c r="Y690" s="24"/>
      <c r="Z690" s="24"/>
    </row>
    <row r="691" spans="1:26" ht="15.75" customHeight="1">
      <c r="A691" s="24"/>
      <c r="B691" s="24"/>
      <c r="C691" s="24"/>
      <c r="D691" s="24"/>
      <c r="E691" s="24"/>
      <c r="F691" s="24"/>
      <c r="G691" s="24"/>
      <c r="H691" s="24"/>
      <c r="I691" s="24"/>
      <c r="J691" s="24"/>
      <c r="K691" s="24"/>
      <c r="L691" s="24"/>
      <c r="M691" s="24"/>
      <c r="N691" s="103"/>
      <c r="O691" s="103"/>
      <c r="P691" s="24"/>
      <c r="Q691" s="24"/>
      <c r="R691" s="24"/>
      <c r="S691" s="24"/>
      <c r="T691" s="24"/>
      <c r="U691" s="24"/>
      <c r="V691" s="24"/>
      <c r="W691" s="24"/>
      <c r="X691" s="24"/>
      <c r="Y691" s="24"/>
      <c r="Z691" s="24"/>
    </row>
    <row r="692" spans="1:26" ht="15.75" customHeight="1">
      <c r="A692" s="24"/>
      <c r="B692" s="24"/>
      <c r="C692" s="24"/>
      <c r="D692" s="24"/>
      <c r="E692" s="24"/>
      <c r="F692" s="24"/>
      <c r="G692" s="24"/>
      <c r="H692" s="24"/>
      <c r="I692" s="24"/>
      <c r="J692" s="24"/>
      <c r="K692" s="24"/>
      <c r="L692" s="24"/>
      <c r="M692" s="24"/>
      <c r="N692" s="103"/>
      <c r="O692" s="103"/>
      <c r="P692" s="24"/>
      <c r="Q692" s="24"/>
      <c r="R692" s="24"/>
      <c r="S692" s="24"/>
      <c r="T692" s="24"/>
      <c r="U692" s="24"/>
      <c r="V692" s="24"/>
      <c r="W692" s="24"/>
      <c r="X692" s="24"/>
      <c r="Y692" s="24"/>
      <c r="Z692" s="24"/>
    </row>
    <row r="693" spans="1:26" ht="15.75" customHeight="1">
      <c r="A693" s="24"/>
      <c r="B693" s="24"/>
      <c r="C693" s="24"/>
      <c r="D693" s="24"/>
      <c r="E693" s="24"/>
      <c r="F693" s="24"/>
      <c r="G693" s="24"/>
      <c r="H693" s="24"/>
      <c r="I693" s="24"/>
      <c r="J693" s="24"/>
      <c r="K693" s="24"/>
      <c r="L693" s="24"/>
      <c r="M693" s="24"/>
      <c r="N693" s="103"/>
      <c r="O693" s="103"/>
      <c r="P693" s="24"/>
      <c r="Q693" s="24"/>
      <c r="R693" s="24"/>
      <c r="S693" s="24"/>
      <c r="T693" s="24"/>
      <c r="U693" s="24"/>
      <c r="V693" s="24"/>
      <c r="W693" s="24"/>
      <c r="X693" s="24"/>
      <c r="Y693" s="24"/>
      <c r="Z693" s="24"/>
    </row>
    <row r="694" spans="1:26" ht="15.75" customHeight="1">
      <c r="A694" s="24"/>
      <c r="B694" s="24"/>
      <c r="C694" s="24"/>
      <c r="D694" s="24"/>
      <c r="E694" s="24"/>
      <c r="F694" s="24"/>
      <c r="G694" s="24"/>
      <c r="H694" s="24"/>
      <c r="I694" s="24"/>
      <c r="J694" s="24"/>
      <c r="K694" s="24"/>
      <c r="L694" s="24"/>
      <c r="M694" s="24"/>
      <c r="N694" s="103"/>
      <c r="O694" s="103"/>
      <c r="P694" s="24"/>
      <c r="Q694" s="24"/>
      <c r="R694" s="24"/>
      <c r="S694" s="24"/>
      <c r="T694" s="24"/>
      <c r="U694" s="24"/>
      <c r="V694" s="24"/>
      <c r="W694" s="24"/>
      <c r="X694" s="24"/>
      <c r="Y694" s="24"/>
      <c r="Z694" s="24"/>
    </row>
    <row r="695" spans="1:26" ht="15.75" customHeight="1">
      <c r="A695" s="24"/>
      <c r="B695" s="24"/>
      <c r="C695" s="24"/>
      <c r="D695" s="24"/>
      <c r="E695" s="24"/>
      <c r="F695" s="24"/>
      <c r="G695" s="24"/>
      <c r="H695" s="24"/>
      <c r="I695" s="24"/>
      <c r="J695" s="24"/>
      <c r="K695" s="24"/>
      <c r="L695" s="24"/>
      <c r="M695" s="24"/>
      <c r="N695" s="103"/>
      <c r="O695" s="103"/>
      <c r="P695" s="24"/>
      <c r="Q695" s="24"/>
      <c r="R695" s="24"/>
      <c r="S695" s="24"/>
      <c r="T695" s="24"/>
      <c r="U695" s="24"/>
      <c r="V695" s="24"/>
      <c r="W695" s="24"/>
      <c r="X695" s="24"/>
      <c r="Y695" s="24"/>
      <c r="Z695" s="24"/>
    </row>
    <row r="696" spans="1:26" ht="15.75" customHeight="1">
      <c r="A696" s="24"/>
      <c r="B696" s="24"/>
      <c r="C696" s="24"/>
      <c r="D696" s="24"/>
      <c r="E696" s="24"/>
      <c r="F696" s="24"/>
      <c r="G696" s="24"/>
      <c r="H696" s="24"/>
      <c r="I696" s="24"/>
      <c r="J696" s="24"/>
      <c r="K696" s="24"/>
      <c r="L696" s="24"/>
      <c r="M696" s="24"/>
      <c r="N696" s="103"/>
      <c r="O696" s="103"/>
      <c r="P696" s="24"/>
      <c r="Q696" s="24"/>
      <c r="R696" s="24"/>
      <c r="S696" s="24"/>
      <c r="T696" s="24"/>
      <c r="U696" s="24"/>
      <c r="V696" s="24"/>
      <c r="W696" s="24"/>
      <c r="X696" s="24"/>
      <c r="Y696" s="24"/>
      <c r="Z696" s="24"/>
    </row>
    <row r="697" spans="1:26" ht="15.75" customHeight="1">
      <c r="A697" s="24"/>
      <c r="B697" s="24"/>
      <c r="C697" s="24"/>
      <c r="D697" s="24"/>
      <c r="E697" s="24"/>
      <c r="F697" s="24"/>
      <c r="G697" s="24"/>
      <c r="H697" s="24"/>
      <c r="I697" s="24"/>
      <c r="J697" s="24"/>
      <c r="K697" s="24"/>
      <c r="L697" s="24"/>
      <c r="M697" s="24"/>
      <c r="N697" s="103"/>
      <c r="O697" s="103"/>
      <c r="P697" s="24"/>
      <c r="Q697" s="24"/>
      <c r="R697" s="24"/>
      <c r="S697" s="24"/>
      <c r="T697" s="24"/>
      <c r="U697" s="24"/>
      <c r="V697" s="24"/>
      <c r="W697" s="24"/>
      <c r="X697" s="24"/>
      <c r="Y697" s="24"/>
      <c r="Z697" s="24"/>
    </row>
    <row r="698" spans="1:26" ht="15.75" customHeight="1">
      <c r="A698" s="24"/>
      <c r="B698" s="24"/>
      <c r="C698" s="24"/>
      <c r="D698" s="24"/>
      <c r="E698" s="24"/>
      <c r="F698" s="24"/>
      <c r="G698" s="24"/>
      <c r="H698" s="24"/>
      <c r="I698" s="24"/>
      <c r="J698" s="24"/>
      <c r="K698" s="24"/>
      <c r="L698" s="24"/>
      <c r="M698" s="24"/>
      <c r="N698" s="103"/>
      <c r="O698" s="103"/>
      <c r="P698" s="24"/>
      <c r="Q698" s="24"/>
      <c r="R698" s="24"/>
      <c r="S698" s="24"/>
      <c r="T698" s="24"/>
      <c r="U698" s="24"/>
      <c r="V698" s="24"/>
      <c r="W698" s="24"/>
      <c r="X698" s="24"/>
      <c r="Y698" s="24"/>
      <c r="Z698" s="24"/>
    </row>
    <row r="699" spans="1:26" ht="15.75" customHeight="1">
      <c r="A699" s="24"/>
      <c r="B699" s="24"/>
      <c r="C699" s="24"/>
      <c r="D699" s="24"/>
      <c r="E699" s="24"/>
      <c r="F699" s="24"/>
      <c r="G699" s="24"/>
      <c r="H699" s="24"/>
      <c r="I699" s="24"/>
      <c r="J699" s="24"/>
      <c r="K699" s="24"/>
      <c r="L699" s="24"/>
      <c r="M699" s="24"/>
      <c r="N699" s="103"/>
      <c r="O699" s="103"/>
      <c r="P699" s="24"/>
      <c r="Q699" s="24"/>
      <c r="R699" s="24"/>
      <c r="S699" s="24"/>
      <c r="T699" s="24"/>
      <c r="U699" s="24"/>
      <c r="V699" s="24"/>
      <c r="W699" s="24"/>
      <c r="X699" s="24"/>
      <c r="Y699" s="24"/>
      <c r="Z699" s="24"/>
    </row>
    <row r="700" spans="1:26" ht="15.75" customHeight="1">
      <c r="A700" s="24"/>
      <c r="B700" s="24"/>
      <c r="C700" s="24"/>
      <c r="D700" s="24"/>
      <c r="E700" s="24"/>
      <c r="F700" s="24"/>
      <c r="G700" s="24"/>
      <c r="H700" s="24"/>
      <c r="I700" s="24"/>
      <c r="J700" s="24"/>
      <c r="K700" s="24"/>
      <c r="L700" s="24"/>
      <c r="M700" s="24"/>
      <c r="N700" s="103"/>
      <c r="O700" s="103"/>
      <c r="P700" s="24"/>
      <c r="Q700" s="24"/>
      <c r="R700" s="24"/>
      <c r="S700" s="24"/>
      <c r="T700" s="24"/>
      <c r="U700" s="24"/>
      <c r="V700" s="24"/>
      <c r="W700" s="24"/>
      <c r="X700" s="24"/>
      <c r="Y700" s="24"/>
      <c r="Z700" s="24"/>
    </row>
    <row r="701" spans="1:26" ht="15.75" customHeight="1">
      <c r="A701" s="24"/>
      <c r="B701" s="24"/>
      <c r="C701" s="24"/>
      <c r="D701" s="24"/>
      <c r="E701" s="24"/>
      <c r="F701" s="24"/>
      <c r="G701" s="24"/>
      <c r="H701" s="24"/>
      <c r="I701" s="24"/>
      <c r="J701" s="24"/>
      <c r="K701" s="24"/>
      <c r="L701" s="24"/>
      <c r="M701" s="24"/>
      <c r="N701" s="103"/>
      <c r="O701" s="103"/>
      <c r="P701" s="24"/>
      <c r="Q701" s="24"/>
      <c r="R701" s="24"/>
      <c r="S701" s="24"/>
      <c r="T701" s="24"/>
      <c r="U701" s="24"/>
      <c r="V701" s="24"/>
      <c r="W701" s="24"/>
      <c r="X701" s="24"/>
      <c r="Y701" s="24"/>
      <c r="Z701" s="24"/>
    </row>
    <row r="702" spans="1:26" ht="15.75" customHeight="1">
      <c r="A702" s="24"/>
      <c r="B702" s="24"/>
      <c r="C702" s="24"/>
      <c r="D702" s="24"/>
      <c r="E702" s="24"/>
      <c r="F702" s="24"/>
      <c r="G702" s="24"/>
      <c r="H702" s="24"/>
      <c r="I702" s="24"/>
      <c r="J702" s="24"/>
      <c r="K702" s="24"/>
      <c r="L702" s="24"/>
      <c r="M702" s="24"/>
      <c r="N702" s="103"/>
      <c r="O702" s="103"/>
      <c r="P702" s="24"/>
      <c r="Q702" s="24"/>
      <c r="R702" s="24"/>
      <c r="S702" s="24"/>
      <c r="T702" s="24"/>
      <c r="U702" s="24"/>
      <c r="V702" s="24"/>
      <c r="W702" s="24"/>
      <c r="X702" s="24"/>
      <c r="Y702" s="24"/>
      <c r="Z702" s="24"/>
    </row>
    <row r="703" spans="1:26" ht="15.75" customHeight="1">
      <c r="A703" s="24"/>
      <c r="B703" s="24"/>
      <c r="C703" s="24"/>
      <c r="D703" s="24"/>
      <c r="E703" s="24"/>
      <c r="F703" s="24"/>
      <c r="G703" s="24"/>
      <c r="H703" s="24"/>
      <c r="I703" s="24"/>
      <c r="J703" s="24"/>
      <c r="K703" s="24"/>
      <c r="L703" s="24"/>
      <c r="M703" s="24"/>
      <c r="N703" s="103"/>
      <c r="O703" s="103"/>
      <c r="P703" s="24"/>
      <c r="Q703" s="24"/>
      <c r="R703" s="24"/>
      <c r="S703" s="24"/>
      <c r="T703" s="24"/>
      <c r="U703" s="24"/>
      <c r="V703" s="24"/>
      <c r="W703" s="24"/>
      <c r="X703" s="24"/>
      <c r="Y703" s="24"/>
      <c r="Z703" s="24"/>
    </row>
    <row r="704" spans="1:26" ht="15.75" customHeight="1">
      <c r="A704" s="24"/>
      <c r="B704" s="24"/>
      <c r="C704" s="24"/>
      <c r="D704" s="24"/>
      <c r="E704" s="24"/>
      <c r="F704" s="24"/>
      <c r="G704" s="24"/>
      <c r="H704" s="24"/>
      <c r="I704" s="24"/>
      <c r="J704" s="24"/>
      <c r="K704" s="24"/>
      <c r="L704" s="24"/>
      <c r="M704" s="24"/>
      <c r="N704" s="103"/>
      <c r="O704" s="103"/>
      <c r="P704" s="24"/>
      <c r="Q704" s="24"/>
      <c r="R704" s="24"/>
      <c r="S704" s="24"/>
      <c r="T704" s="24"/>
      <c r="U704" s="24"/>
      <c r="V704" s="24"/>
      <c r="W704" s="24"/>
      <c r="X704" s="24"/>
      <c r="Y704" s="24"/>
      <c r="Z704" s="24"/>
    </row>
    <row r="705" spans="1:26" ht="15.75" customHeight="1">
      <c r="A705" s="24"/>
      <c r="B705" s="24"/>
      <c r="C705" s="24"/>
      <c r="D705" s="24"/>
      <c r="E705" s="24"/>
      <c r="F705" s="24"/>
      <c r="G705" s="24"/>
      <c r="H705" s="24"/>
      <c r="I705" s="24"/>
      <c r="J705" s="24"/>
      <c r="K705" s="24"/>
      <c r="L705" s="24"/>
      <c r="M705" s="24"/>
      <c r="N705" s="103"/>
      <c r="O705" s="103"/>
      <c r="P705" s="24"/>
      <c r="Q705" s="24"/>
      <c r="R705" s="24"/>
      <c r="S705" s="24"/>
      <c r="T705" s="24"/>
      <c r="U705" s="24"/>
      <c r="V705" s="24"/>
      <c r="W705" s="24"/>
      <c r="X705" s="24"/>
      <c r="Y705" s="24"/>
      <c r="Z705" s="24"/>
    </row>
    <row r="706" spans="1:26" ht="15.75" customHeight="1">
      <c r="A706" s="24"/>
      <c r="B706" s="24"/>
      <c r="C706" s="24"/>
      <c r="D706" s="24"/>
      <c r="E706" s="24"/>
      <c r="F706" s="24"/>
      <c r="G706" s="24"/>
      <c r="H706" s="24"/>
      <c r="I706" s="24"/>
      <c r="J706" s="24"/>
      <c r="K706" s="24"/>
      <c r="L706" s="24"/>
      <c r="M706" s="24"/>
      <c r="N706" s="103"/>
      <c r="O706" s="103"/>
      <c r="P706" s="24"/>
      <c r="Q706" s="24"/>
      <c r="R706" s="24"/>
      <c r="S706" s="24"/>
      <c r="T706" s="24"/>
      <c r="U706" s="24"/>
      <c r="V706" s="24"/>
      <c r="W706" s="24"/>
      <c r="X706" s="24"/>
      <c r="Y706" s="24"/>
      <c r="Z706" s="24"/>
    </row>
    <row r="707" spans="1:26" ht="15.75" customHeight="1">
      <c r="A707" s="24"/>
      <c r="B707" s="24"/>
      <c r="C707" s="24"/>
      <c r="D707" s="24"/>
      <c r="E707" s="24"/>
      <c r="F707" s="24"/>
      <c r="G707" s="24"/>
      <c r="H707" s="24"/>
      <c r="I707" s="24"/>
      <c r="J707" s="24"/>
      <c r="K707" s="24"/>
      <c r="L707" s="24"/>
      <c r="M707" s="24"/>
      <c r="N707" s="103"/>
      <c r="O707" s="103"/>
      <c r="P707" s="24"/>
      <c r="Q707" s="24"/>
      <c r="R707" s="24"/>
      <c r="S707" s="24"/>
      <c r="T707" s="24"/>
      <c r="U707" s="24"/>
      <c r="V707" s="24"/>
      <c r="W707" s="24"/>
      <c r="X707" s="24"/>
      <c r="Y707" s="24"/>
      <c r="Z707" s="24"/>
    </row>
    <row r="708" spans="1:26" ht="15.75" customHeight="1">
      <c r="A708" s="24"/>
      <c r="B708" s="24"/>
      <c r="C708" s="24"/>
      <c r="D708" s="24"/>
      <c r="E708" s="24"/>
      <c r="F708" s="24"/>
      <c r="G708" s="24"/>
      <c r="H708" s="24"/>
      <c r="I708" s="24"/>
      <c r="J708" s="24"/>
      <c r="K708" s="24"/>
      <c r="L708" s="24"/>
      <c r="M708" s="24"/>
      <c r="N708" s="103"/>
      <c r="O708" s="103"/>
      <c r="P708" s="24"/>
      <c r="Q708" s="24"/>
      <c r="R708" s="24"/>
      <c r="S708" s="24"/>
      <c r="T708" s="24"/>
      <c r="U708" s="24"/>
      <c r="V708" s="24"/>
      <c r="W708" s="24"/>
      <c r="X708" s="24"/>
      <c r="Y708" s="24"/>
      <c r="Z708" s="24"/>
    </row>
    <row r="709" spans="1:26" ht="15.75" customHeight="1">
      <c r="A709" s="24"/>
      <c r="B709" s="24"/>
      <c r="C709" s="24"/>
      <c r="D709" s="24"/>
      <c r="E709" s="24"/>
      <c r="F709" s="24"/>
      <c r="G709" s="24"/>
      <c r="H709" s="24"/>
      <c r="I709" s="24"/>
      <c r="J709" s="24"/>
      <c r="K709" s="24"/>
      <c r="L709" s="24"/>
      <c r="M709" s="24"/>
      <c r="N709" s="103"/>
      <c r="O709" s="103"/>
      <c r="P709" s="24"/>
      <c r="Q709" s="24"/>
      <c r="R709" s="24"/>
      <c r="S709" s="24"/>
      <c r="T709" s="24"/>
      <c r="U709" s="24"/>
      <c r="V709" s="24"/>
      <c r="W709" s="24"/>
      <c r="X709" s="24"/>
      <c r="Y709" s="24"/>
      <c r="Z709" s="24"/>
    </row>
    <row r="710" spans="1:26" ht="15.75" customHeight="1">
      <c r="A710" s="24"/>
      <c r="B710" s="24"/>
      <c r="C710" s="24"/>
      <c r="D710" s="24"/>
      <c r="E710" s="24"/>
      <c r="F710" s="24"/>
      <c r="G710" s="24"/>
      <c r="H710" s="24"/>
      <c r="I710" s="24"/>
      <c r="J710" s="24"/>
      <c r="K710" s="24"/>
      <c r="L710" s="24"/>
      <c r="M710" s="24"/>
      <c r="N710" s="103"/>
      <c r="O710" s="103"/>
      <c r="P710" s="24"/>
      <c r="Q710" s="24"/>
      <c r="R710" s="24"/>
      <c r="S710" s="24"/>
      <c r="T710" s="24"/>
      <c r="U710" s="24"/>
      <c r="V710" s="24"/>
      <c r="W710" s="24"/>
      <c r="X710" s="24"/>
      <c r="Y710" s="24"/>
      <c r="Z710" s="24"/>
    </row>
    <row r="711" spans="1:26" ht="15.75" customHeight="1">
      <c r="A711" s="24"/>
      <c r="B711" s="24"/>
      <c r="C711" s="24"/>
      <c r="D711" s="24"/>
      <c r="E711" s="24"/>
      <c r="F711" s="24"/>
      <c r="G711" s="24"/>
      <c r="H711" s="24"/>
      <c r="I711" s="24"/>
      <c r="J711" s="24"/>
      <c r="K711" s="24"/>
      <c r="L711" s="24"/>
      <c r="M711" s="24"/>
      <c r="N711" s="103"/>
      <c r="O711" s="103"/>
      <c r="P711" s="24"/>
      <c r="Q711" s="24"/>
      <c r="R711" s="24"/>
      <c r="S711" s="24"/>
      <c r="T711" s="24"/>
      <c r="U711" s="24"/>
      <c r="V711" s="24"/>
      <c r="W711" s="24"/>
      <c r="X711" s="24"/>
      <c r="Y711" s="24"/>
      <c r="Z711" s="24"/>
    </row>
    <row r="712" spans="1:26" ht="15.75" customHeight="1">
      <c r="A712" s="24"/>
      <c r="B712" s="24"/>
      <c r="C712" s="24"/>
      <c r="D712" s="24"/>
      <c r="E712" s="24"/>
      <c r="F712" s="24"/>
      <c r="G712" s="24"/>
      <c r="H712" s="24"/>
      <c r="I712" s="24"/>
      <c r="J712" s="24"/>
      <c r="K712" s="24"/>
      <c r="L712" s="24"/>
      <c r="M712" s="24"/>
      <c r="N712" s="103"/>
      <c r="O712" s="103"/>
      <c r="P712" s="24"/>
      <c r="Q712" s="24"/>
      <c r="R712" s="24"/>
      <c r="S712" s="24"/>
      <c r="T712" s="24"/>
      <c r="U712" s="24"/>
      <c r="V712" s="24"/>
      <c r="W712" s="24"/>
      <c r="X712" s="24"/>
      <c r="Y712" s="24"/>
      <c r="Z712" s="24"/>
    </row>
    <row r="713" spans="1:26" ht="15.75" customHeight="1">
      <c r="A713" s="24"/>
      <c r="B713" s="24"/>
      <c r="C713" s="24"/>
      <c r="D713" s="24"/>
      <c r="E713" s="24"/>
      <c r="F713" s="24"/>
      <c r="G713" s="24"/>
      <c r="H713" s="24"/>
      <c r="I713" s="24"/>
      <c r="J713" s="24"/>
      <c r="K713" s="24"/>
      <c r="L713" s="24"/>
      <c r="M713" s="24"/>
      <c r="N713" s="103"/>
      <c r="O713" s="103"/>
      <c r="P713" s="24"/>
      <c r="Q713" s="24"/>
      <c r="R713" s="24"/>
      <c r="S713" s="24"/>
      <c r="T713" s="24"/>
      <c r="U713" s="24"/>
      <c r="V713" s="24"/>
      <c r="W713" s="24"/>
      <c r="X713" s="24"/>
      <c r="Y713" s="24"/>
      <c r="Z713" s="24"/>
    </row>
    <row r="714" spans="1:26" ht="15.75" customHeight="1">
      <c r="A714" s="24"/>
      <c r="B714" s="24"/>
      <c r="C714" s="24"/>
      <c r="D714" s="24"/>
      <c r="E714" s="24"/>
      <c r="F714" s="24"/>
      <c r="G714" s="24"/>
      <c r="H714" s="24"/>
      <c r="I714" s="24"/>
      <c r="J714" s="24"/>
      <c r="K714" s="24"/>
      <c r="L714" s="24"/>
      <c r="M714" s="24"/>
      <c r="N714" s="103"/>
      <c r="O714" s="103"/>
      <c r="P714" s="24"/>
      <c r="Q714" s="24"/>
      <c r="R714" s="24"/>
      <c r="S714" s="24"/>
      <c r="T714" s="24"/>
      <c r="U714" s="24"/>
      <c r="V714" s="24"/>
      <c r="W714" s="24"/>
      <c r="X714" s="24"/>
      <c r="Y714" s="24"/>
      <c r="Z714" s="24"/>
    </row>
    <row r="715" spans="1:26" ht="15.75" customHeight="1">
      <c r="A715" s="24"/>
      <c r="B715" s="24"/>
      <c r="C715" s="24"/>
      <c r="D715" s="24"/>
      <c r="E715" s="24"/>
      <c r="F715" s="24"/>
      <c r="G715" s="24"/>
      <c r="H715" s="24"/>
      <c r="I715" s="24"/>
      <c r="J715" s="24"/>
      <c r="K715" s="24"/>
      <c r="L715" s="24"/>
      <c r="M715" s="24"/>
      <c r="N715" s="103"/>
      <c r="O715" s="103"/>
      <c r="P715" s="24"/>
      <c r="Q715" s="24"/>
      <c r="R715" s="24"/>
      <c r="S715" s="24"/>
      <c r="T715" s="24"/>
      <c r="U715" s="24"/>
      <c r="V715" s="24"/>
      <c r="W715" s="24"/>
      <c r="X715" s="24"/>
      <c r="Y715" s="24"/>
      <c r="Z715" s="24"/>
    </row>
    <row r="716" spans="1:26" ht="15.75" customHeight="1">
      <c r="A716" s="24"/>
      <c r="B716" s="24"/>
      <c r="C716" s="24"/>
      <c r="D716" s="24"/>
      <c r="E716" s="24"/>
      <c r="F716" s="24"/>
      <c r="G716" s="24"/>
      <c r="H716" s="24"/>
      <c r="I716" s="24"/>
      <c r="J716" s="24"/>
      <c r="K716" s="24"/>
      <c r="L716" s="24"/>
      <c r="M716" s="24"/>
      <c r="N716" s="103"/>
      <c r="O716" s="103"/>
      <c r="P716" s="24"/>
      <c r="Q716" s="24"/>
      <c r="R716" s="24"/>
      <c r="S716" s="24"/>
      <c r="T716" s="24"/>
      <c r="U716" s="24"/>
      <c r="V716" s="24"/>
      <c r="W716" s="24"/>
      <c r="X716" s="24"/>
      <c r="Y716" s="24"/>
      <c r="Z716" s="24"/>
    </row>
    <row r="717" spans="1:26" ht="15.75" customHeight="1">
      <c r="A717" s="24"/>
      <c r="B717" s="24"/>
      <c r="C717" s="24"/>
      <c r="D717" s="24"/>
      <c r="E717" s="24"/>
      <c r="F717" s="24"/>
      <c r="G717" s="24"/>
      <c r="H717" s="24"/>
      <c r="I717" s="24"/>
      <c r="J717" s="24"/>
      <c r="K717" s="24"/>
      <c r="L717" s="24"/>
      <c r="M717" s="24"/>
      <c r="N717" s="103"/>
      <c r="O717" s="103"/>
      <c r="P717" s="24"/>
      <c r="Q717" s="24"/>
      <c r="R717" s="24"/>
      <c r="S717" s="24"/>
      <c r="T717" s="24"/>
      <c r="U717" s="24"/>
      <c r="V717" s="24"/>
      <c r="W717" s="24"/>
      <c r="X717" s="24"/>
      <c r="Y717" s="24"/>
      <c r="Z717" s="24"/>
    </row>
    <row r="718" spans="1:26" ht="15.75" customHeight="1">
      <c r="A718" s="24"/>
      <c r="B718" s="24"/>
      <c r="C718" s="24"/>
      <c r="D718" s="24"/>
      <c r="E718" s="24"/>
      <c r="F718" s="24"/>
      <c r="G718" s="24"/>
      <c r="H718" s="24"/>
      <c r="I718" s="24"/>
      <c r="J718" s="24"/>
      <c r="K718" s="24"/>
      <c r="L718" s="24"/>
      <c r="M718" s="24"/>
      <c r="N718" s="103"/>
      <c r="O718" s="103"/>
      <c r="P718" s="24"/>
      <c r="Q718" s="24"/>
      <c r="R718" s="24"/>
      <c r="S718" s="24"/>
      <c r="T718" s="24"/>
      <c r="U718" s="24"/>
      <c r="V718" s="24"/>
      <c r="W718" s="24"/>
      <c r="X718" s="24"/>
      <c r="Y718" s="24"/>
      <c r="Z718" s="24"/>
    </row>
    <row r="719" spans="1:26" ht="15.75" customHeight="1">
      <c r="A719" s="24"/>
      <c r="B719" s="24"/>
      <c r="C719" s="24"/>
      <c r="D719" s="24"/>
      <c r="E719" s="24"/>
      <c r="F719" s="24"/>
      <c r="G719" s="24"/>
      <c r="H719" s="24"/>
      <c r="I719" s="24"/>
      <c r="J719" s="24"/>
      <c r="K719" s="24"/>
      <c r="L719" s="24"/>
      <c r="M719" s="24"/>
      <c r="N719" s="103"/>
      <c r="O719" s="103"/>
      <c r="P719" s="24"/>
      <c r="Q719" s="24"/>
      <c r="R719" s="24"/>
      <c r="S719" s="24"/>
      <c r="T719" s="24"/>
      <c r="U719" s="24"/>
      <c r="V719" s="24"/>
      <c r="W719" s="24"/>
      <c r="X719" s="24"/>
      <c r="Y719" s="24"/>
      <c r="Z719" s="24"/>
    </row>
    <row r="720" spans="1:26" ht="15.75" customHeight="1">
      <c r="A720" s="24"/>
      <c r="B720" s="24"/>
      <c r="C720" s="24"/>
      <c r="D720" s="24"/>
      <c r="E720" s="24"/>
      <c r="F720" s="24"/>
      <c r="G720" s="24"/>
      <c r="H720" s="24"/>
      <c r="I720" s="24"/>
      <c r="J720" s="24"/>
      <c r="K720" s="24"/>
      <c r="L720" s="24"/>
      <c r="M720" s="24"/>
      <c r="N720" s="103"/>
      <c r="O720" s="103"/>
      <c r="P720" s="24"/>
      <c r="Q720" s="24"/>
      <c r="R720" s="24"/>
      <c r="S720" s="24"/>
      <c r="T720" s="24"/>
      <c r="U720" s="24"/>
      <c r="V720" s="24"/>
      <c r="W720" s="24"/>
      <c r="X720" s="24"/>
      <c r="Y720" s="24"/>
      <c r="Z720" s="24"/>
    </row>
    <row r="721" spans="1:26" ht="15.75" customHeight="1">
      <c r="A721" s="24"/>
      <c r="B721" s="24"/>
      <c r="C721" s="24"/>
      <c r="D721" s="24"/>
      <c r="E721" s="24"/>
      <c r="F721" s="24"/>
      <c r="G721" s="24"/>
      <c r="H721" s="24"/>
      <c r="I721" s="24"/>
      <c r="J721" s="24"/>
      <c r="K721" s="24"/>
      <c r="L721" s="24"/>
      <c r="M721" s="24"/>
      <c r="N721" s="103"/>
      <c r="O721" s="103"/>
      <c r="P721" s="24"/>
      <c r="Q721" s="24"/>
      <c r="R721" s="24"/>
      <c r="S721" s="24"/>
      <c r="T721" s="24"/>
      <c r="U721" s="24"/>
      <c r="V721" s="24"/>
      <c r="W721" s="24"/>
      <c r="X721" s="24"/>
      <c r="Y721" s="24"/>
      <c r="Z721" s="24"/>
    </row>
    <row r="722" spans="1:26" ht="15.75" customHeight="1">
      <c r="A722" s="24"/>
      <c r="B722" s="24"/>
      <c r="C722" s="24"/>
      <c r="D722" s="24"/>
      <c r="E722" s="24"/>
      <c r="F722" s="24"/>
      <c r="G722" s="24"/>
      <c r="H722" s="24"/>
      <c r="I722" s="24"/>
      <c r="J722" s="24"/>
      <c r="K722" s="24"/>
      <c r="L722" s="24"/>
      <c r="M722" s="24"/>
      <c r="N722" s="103"/>
      <c r="O722" s="103"/>
      <c r="P722" s="24"/>
      <c r="Q722" s="24"/>
      <c r="R722" s="24"/>
      <c r="S722" s="24"/>
      <c r="T722" s="24"/>
      <c r="U722" s="24"/>
      <c r="V722" s="24"/>
      <c r="W722" s="24"/>
      <c r="X722" s="24"/>
      <c r="Y722" s="24"/>
      <c r="Z722" s="24"/>
    </row>
    <row r="723" spans="1:26" ht="15.75" customHeight="1">
      <c r="A723" s="24"/>
      <c r="B723" s="24"/>
      <c r="C723" s="24"/>
      <c r="D723" s="24"/>
      <c r="E723" s="24"/>
      <c r="F723" s="24"/>
      <c r="G723" s="24"/>
      <c r="H723" s="24"/>
      <c r="I723" s="24"/>
      <c r="J723" s="24"/>
      <c r="K723" s="24"/>
      <c r="L723" s="24"/>
      <c r="M723" s="24"/>
      <c r="N723" s="103"/>
      <c r="O723" s="103"/>
      <c r="P723" s="24"/>
      <c r="Q723" s="24"/>
      <c r="R723" s="24"/>
      <c r="S723" s="24"/>
      <c r="T723" s="24"/>
      <c r="U723" s="24"/>
      <c r="V723" s="24"/>
      <c r="W723" s="24"/>
      <c r="X723" s="24"/>
      <c r="Y723" s="24"/>
      <c r="Z723" s="24"/>
    </row>
    <row r="724" spans="1:26" ht="15.75" customHeight="1">
      <c r="A724" s="24"/>
      <c r="B724" s="24"/>
      <c r="C724" s="24"/>
      <c r="D724" s="24"/>
      <c r="E724" s="24"/>
      <c r="F724" s="24"/>
      <c r="G724" s="24"/>
      <c r="H724" s="24"/>
      <c r="I724" s="24"/>
      <c r="J724" s="24"/>
      <c r="K724" s="24"/>
      <c r="L724" s="24"/>
      <c r="M724" s="24"/>
      <c r="N724" s="103"/>
      <c r="O724" s="103"/>
      <c r="P724" s="24"/>
      <c r="Q724" s="24"/>
      <c r="R724" s="24"/>
      <c r="S724" s="24"/>
      <c r="T724" s="24"/>
      <c r="U724" s="24"/>
      <c r="V724" s="24"/>
      <c r="W724" s="24"/>
      <c r="X724" s="24"/>
      <c r="Y724" s="24"/>
      <c r="Z724" s="24"/>
    </row>
    <row r="725" spans="1:26" ht="15.75" customHeight="1">
      <c r="A725" s="24"/>
      <c r="B725" s="24"/>
      <c r="C725" s="24"/>
      <c r="D725" s="24"/>
      <c r="E725" s="24"/>
      <c r="F725" s="24"/>
      <c r="G725" s="24"/>
      <c r="H725" s="24"/>
      <c r="I725" s="24"/>
      <c r="J725" s="24"/>
      <c r="K725" s="24"/>
      <c r="L725" s="24"/>
      <c r="M725" s="24"/>
      <c r="N725" s="103"/>
      <c r="O725" s="103"/>
      <c r="P725" s="24"/>
      <c r="Q725" s="24"/>
      <c r="R725" s="24"/>
      <c r="S725" s="24"/>
      <c r="T725" s="24"/>
      <c r="U725" s="24"/>
      <c r="V725" s="24"/>
      <c r="W725" s="24"/>
      <c r="X725" s="24"/>
      <c r="Y725" s="24"/>
      <c r="Z725" s="24"/>
    </row>
    <row r="726" spans="1:26" ht="15.75" customHeight="1">
      <c r="A726" s="24"/>
      <c r="B726" s="24"/>
      <c r="C726" s="24"/>
      <c r="D726" s="24"/>
      <c r="E726" s="24"/>
      <c r="F726" s="24"/>
      <c r="G726" s="24"/>
      <c r="H726" s="24"/>
      <c r="I726" s="24"/>
      <c r="J726" s="24"/>
      <c r="K726" s="24"/>
      <c r="L726" s="24"/>
      <c r="M726" s="24"/>
      <c r="N726" s="103"/>
      <c r="O726" s="103"/>
      <c r="P726" s="24"/>
      <c r="Q726" s="24"/>
      <c r="R726" s="24"/>
      <c r="S726" s="24"/>
      <c r="T726" s="24"/>
      <c r="U726" s="24"/>
      <c r="V726" s="24"/>
      <c r="W726" s="24"/>
      <c r="X726" s="24"/>
      <c r="Y726" s="24"/>
      <c r="Z726" s="24"/>
    </row>
    <row r="727" spans="1:26" ht="15.75" customHeight="1">
      <c r="A727" s="24"/>
      <c r="B727" s="24"/>
      <c r="C727" s="24"/>
      <c r="D727" s="24"/>
      <c r="E727" s="24"/>
      <c r="F727" s="24"/>
      <c r="G727" s="24"/>
      <c r="H727" s="24"/>
      <c r="I727" s="24"/>
      <c r="J727" s="24"/>
      <c r="K727" s="24"/>
      <c r="L727" s="24"/>
      <c r="M727" s="24"/>
      <c r="N727" s="103"/>
      <c r="O727" s="103"/>
      <c r="P727" s="24"/>
      <c r="Q727" s="24"/>
      <c r="R727" s="24"/>
      <c r="S727" s="24"/>
      <c r="T727" s="24"/>
      <c r="U727" s="24"/>
      <c r="V727" s="24"/>
      <c r="W727" s="24"/>
      <c r="X727" s="24"/>
      <c r="Y727" s="24"/>
      <c r="Z727" s="24"/>
    </row>
    <row r="728" spans="1:26" ht="15.75" customHeight="1">
      <c r="A728" s="24"/>
      <c r="B728" s="24"/>
      <c r="C728" s="24"/>
      <c r="D728" s="24"/>
      <c r="E728" s="24"/>
      <c r="F728" s="24"/>
      <c r="G728" s="24"/>
      <c r="H728" s="24"/>
      <c r="I728" s="24"/>
      <c r="J728" s="24"/>
      <c r="K728" s="24"/>
      <c r="L728" s="24"/>
      <c r="M728" s="24"/>
      <c r="N728" s="103"/>
      <c r="O728" s="103"/>
      <c r="P728" s="24"/>
      <c r="Q728" s="24"/>
      <c r="R728" s="24"/>
      <c r="S728" s="24"/>
      <c r="T728" s="24"/>
      <c r="U728" s="24"/>
      <c r="V728" s="24"/>
      <c r="W728" s="24"/>
      <c r="X728" s="24"/>
      <c r="Y728" s="24"/>
      <c r="Z728" s="24"/>
    </row>
    <row r="729" spans="1:26" ht="15.75" customHeight="1">
      <c r="A729" s="24"/>
      <c r="B729" s="24"/>
      <c r="C729" s="24"/>
      <c r="D729" s="24"/>
      <c r="E729" s="24"/>
      <c r="F729" s="24"/>
      <c r="G729" s="24"/>
      <c r="H729" s="24"/>
      <c r="I729" s="24"/>
      <c r="J729" s="24"/>
      <c r="K729" s="24"/>
      <c r="L729" s="24"/>
      <c r="M729" s="24"/>
      <c r="N729" s="103"/>
      <c r="O729" s="103"/>
      <c r="P729" s="24"/>
      <c r="Q729" s="24"/>
      <c r="R729" s="24"/>
      <c r="S729" s="24"/>
      <c r="T729" s="24"/>
      <c r="U729" s="24"/>
      <c r="V729" s="24"/>
      <c r="W729" s="24"/>
      <c r="X729" s="24"/>
      <c r="Y729" s="24"/>
      <c r="Z729" s="24"/>
    </row>
    <row r="730" spans="1:26" ht="15.75" customHeight="1">
      <c r="A730" s="24"/>
      <c r="B730" s="24"/>
      <c r="C730" s="24"/>
      <c r="D730" s="24"/>
      <c r="E730" s="24"/>
      <c r="F730" s="24"/>
      <c r="G730" s="24"/>
      <c r="H730" s="24"/>
      <c r="I730" s="24"/>
      <c r="J730" s="24"/>
      <c r="K730" s="24"/>
      <c r="L730" s="24"/>
      <c r="M730" s="24"/>
      <c r="N730" s="103"/>
      <c r="O730" s="103"/>
      <c r="P730" s="24"/>
      <c r="Q730" s="24"/>
      <c r="R730" s="24"/>
      <c r="S730" s="24"/>
      <c r="T730" s="24"/>
      <c r="U730" s="24"/>
      <c r="V730" s="24"/>
      <c r="W730" s="24"/>
      <c r="X730" s="24"/>
      <c r="Y730" s="24"/>
      <c r="Z730" s="24"/>
    </row>
    <row r="731" spans="1:26" ht="15.75" customHeight="1">
      <c r="A731" s="24"/>
      <c r="B731" s="24"/>
      <c r="C731" s="24"/>
      <c r="D731" s="24"/>
      <c r="E731" s="24"/>
      <c r="F731" s="24"/>
      <c r="G731" s="24"/>
      <c r="H731" s="24"/>
      <c r="I731" s="24"/>
      <c r="J731" s="24"/>
      <c r="K731" s="24"/>
      <c r="L731" s="24"/>
      <c r="M731" s="24"/>
      <c r="N731" s="103"/>
      <c r="O731" s="103"/>
      <c r="P731" s="24"/>
      <c r="Q731" s="24"/>
      <c r="R731" s="24"/>
      <c r="S731" s="24"/>
      <c r="T731" s="24"/>
      <c r="U731" s="24"/>
      <c r="V731" s="24"/>
      <c r="W731" s="24"/>
      <c r="X731" s="24"/>
      <c r="Y731" s="24"/>
      <c r="Z731" s="24"/>
    </row>
    <row r="732" spans="1:26" ht="15.75" customHeight="1">
      <c r="A732" s="24"/>
      <c r="B732" s="24"/>
      <c r="C732" s="24"/>
      <c r="D732" s="24"/>
      <c r="E732" s="24"/>
      <c r="F732" s="24"/>
      <c r="G732" s="24"/>
      <c r="H732" s="24"/>
      <c r="I732" s="24"/>
      <c r="J732" s="24"/>
      <c r="K732" s="24"/>
      <c r="L732" s="24"/>
      <c r="M732" s="24"/>
      <c r="N732" s="103"/>
      <c r="O732" s="103"/>
      <c r="P732" s="24"/>
      <c r="Q732" s="24"/>
      <c r="R732" s="24"/>
      <c r="S732" s="24"/>
      <c r="T732" s="24"/>
      <c r="U732" s="24"/>
      <c r="V732" s="24"/>
      <c r="W732" s="24"/>
      <c r="X732" s="24"/>
      <c r="Y732" s="24"/>
      <c r="Z732" s="24"/>
    </row>
    <row r="733" spans="1:26" ht="15.75" customHeight="1">
      <c r="A733" s="24"/>
      <c r="B733" s="24"/>
      <c r="C733" s="24"/>
      <c r="D733" s="24"/>
      <c r="E733" s="24"/>
      <c r="F733" s="24"/>
      <c r="G733" s="24"/>
      <c r="H733" s="24"/>
      <c r="I733" s="24"/>
      <c r="J733" s="24"/>
      <c r="K733" s="24"/>
      <c r="L733" s="24"/>
      <c r="M733" s="24"/>
      <c r="N733" s="103"/>
      <c r="O733" s="103"/>
      <c r="P733" s="24"/>
      <c r="Q733" s="24"/>
      <c r="R733" s="24"/>
      <c r="S733" s="24"/>
      <c r="T733" s="24"/>
      <c r="U733" s="24"/>
      <c r="V733" s="24"/>
      <c r="W733" s="24"/>
      <c r="X733" s="24"/>
      <c r="Y733" s="24"/>
      <c r="Z733" s="24"/>
    </row>
    <row r="734" spans="1:26" ht="15.75" customHeight="1">
      <c r="A734" s="24"/>
      <c r="B734" s="24"/>
      <c r="C734" s="24"/>
      <c r="D734" s="24"/>
      <c r="E734" s="24"/>
      <c r="F734" s="24"/>
      <c r="G734" s="24"/>
      <c r="H734" s="24"/>
      <c r="I734" s="24"/>
      <c r="J734" s="24"/>
      <c r="K734" s="24"/>
      <c r="L734" s="24"/>
      <c r="M734" s="24"/>
      <c r="N734" s="103"/>
      <c r="O734" s="103"/>
      <c r="P734" s="24"/>
      <c r="Q734" s="24"/>
      <c r="R734" s="24"/>
      <c r="S734" s="24"/>
      <c r="T734" s="24"/>
      <c r="U734" s="24"/>
      <c r="V734" s="24"/>
      <c r="W734" s="24"/>
      <c r="X734" s="24"/>
      <c r="Y734" s="24"/>
      <c r="Z734" s="24"/>
    </row>
    <row r="735" spans="1:26" ht="15.75" customHeight="1">
      <c r="A735" s="24"/>
      <c r="B735" s="24"/>
      <c r="C735" s="24"/>
      <c r="D735" s="24"/>
      <c r="E735" s="24"/>
      <c r="F735" s="24"/>
      <c r="G735" s="24"/>
      <c r="H735" s="24"/>
      <c r="I735" s="24"/>
      <c r="J735" s="24"/>
      <c r="K735" s="24"/>
      <c r="L735" s="24"/>
      <c r="M735" s="24"/>
      <c r="N735" s="103"/>
      <c r="O735" s="103"/>
      <c r="P735" s="24"/>
      <c r="Q735" s="24"/>
      <c r="R735" s="24"/>
      <c r="S735" s="24"/>
      <c r="T735" s="24"/>
      <c r="U735" s="24"/>
      <c r="V735" s="24"/>
      <c r="W735" s="24"/>
      <c r="X735" s="24"/>
      <c r="Y735" s="24"/>
      <c r="Z735" s="24"/>
    </row>
    <row r="736" spans="1:26" ht="15.75" customHeight="1">
      <c r="A736" s="24"/>
      <c r="B736" s="24"/>
      <c r="C736" s="24"/>
      <c r="D736" s="24"/>
      <c r="E736" s="24"/>
      <c r="F736" s="24"/>
      <c r="G736" s="24"/>
      <c r="H736" s="24"/>
      <c r="I736" s="24"/>
      <c r="J736" s="24"/>
      <c r="K736" s="24"/>
      <c r="L736" s="24"/>
      <c r="M736" s="24"/>
      <c r="N736" s="103"/>
      <c r="O736" s="103"/>
      <c r="P736" s="24"/>
      <c r="Q736" s="24"/>
      <c r="R736" s="24"/>
      <c r="S736" s="24"/>
      <c r="T736" s="24"/>
      <c r="U736" s="24"/>
      <c r="V736" s="24"/>
      <c r="W736" s="24"/>
      <c r="X736" s="24"/>
      <c r="Y736" s="24"/>
      <c r="Z736" s="24"/>
    </row>
    <row r="737" spans="1:26" ht="15.75" customHeight="1">
      <c r="A737" s="24"/>
      <c r="B737" s="24"/>
      <c r="C737" s="24"/>
      <c r="D737" s="24"/>
      <c r="E737" s="24"/>
      <c r="F737" s="24"/>
      <c r="G737" s="24"/>
      <c r="H737" s="24"/>
      <c r="I737" s="24"/>
      <c r="J737" s="24"/>
      <c r="K737" s="24"/>
      <c r="L737" s="24"/>
      <c r="M737" s="24"/>
      <c r="N737" s="103"/>
      <c r="O737" s="103"/>
      <c r="P737" s="24"/>
      <c r="Q737" s="24"/>
      <c r="R737" s="24"/>
      <c r="S737" s="24"/>
      <c r="T737" s="24"/>
      <c r="U737" s="24"/>
      <c r="V737" s="24"/>
      <c r="W737" s="24"/>
      <c r="X737" s="24"/>
      <c r="Y737" s="24"/>
      <c r="Z737" s="24"/>
    </row>
    <row r="738" spans="1:26" ht="15.75" customHeight="1">
      <c r="A738" s="24"/>
      <c r="B738" s="24"/>
      <c r="C738" s="24"/>
      <c r="D738" s="24"/>
      <c r="E738" s="24"/>
      <c r="F738" s="24"/>
      <c r="G738" s="24"/>
      <c r="H738" s="24"/>
      <c r="I738" s="24"/>
      <c r="J738" s="24"/>
      <c r="K738" s="24"/>
      <c r="L738" s="24"/>
      <c r="M738" s="24"/>
      <c r="N738" s="103"/>
      <c r="O738" s="103"/>
      <c r="P738" s="24"/>
      <c r="Q738" s="24"/>
      <c r="R738" s="24"/>
      <c r="S738" s="24"/>
      <c r="T738" s="24"/>
      <c r="U738" s="24"/>
      <c r="V738" s="24"/>
      <c r="W738" s="24"/>
      <c r="X738" s="24"/>
      <c r="Y738" s="24"/>
      <c r="Z738" s="24"/>
    </row>
    <row r="739" spans="1:26" ht="15.75" customHeight="1">
      <c r="A739" s="24"/>
      <c r="B739" s="24"/>
      <c r="C739" s="24"/>
      <c r="D739" s="24"/>
      <c r="E739" s="24"/>
      <c r="F739" s="24"/>
      <c r="G739" s="24"/>
      <c r="H739" s="24"/>
      <c r="I739" s="24"/>
      <c r="J739" s="24"/>
      <c r="K739" s="24"/>
      <c r="L739" s="24"/>
      <c r="M739" s="24"/>
      <c r="N739" s="103"/>
      <c r="O739" s="103"/>
      <c r="P739" s="24"/>
      <c r="Q739" s="24"/>
      <c r="R739" s="24"/>
      <c r="S739" s="24"/>
      <c r="T739" s="24"/>
      <c r="U739" s="24"/>
      <c r="V739" s="24"/>
      <c r="W739" s="24"/>
      <c r="X739" s="24"/>
      <c r="Y739" s="24"/>
      <c r="Z739" s="24"/>
    </row>
    <row r="740" spans="1:26" ht="15.75" customHeight="1">
      <c r="A740" s="24"/>
      <c r="B740" s="24"/>
      <c r="C740" s="24"/>
      <c r="D740" s="24"/>
      <c r="E740" s="24"/>
      <c r="F740" s="24"/>
      <c r="G740" s="24"/>
      <c r="H740" s="24"/>
      <c r="I740" s="24"/>
      <c r="J740" s="24"/>
      <c r="K740" s="24"/>
      <c r="L740" s="24"/>
      <c r="M740" s="24"/>
      <c r="N740" s="103"/>
      <c r="O740" s="103"/>
      <c r="P740" s="24"/>
      <c r="Q740" s="24"/>
      <c r="R740" s="24"/>
      <c r="S740" s="24"/>
      <c r="T740" s="24"/>
      <c r="U740" s="24"/>
      <c r="V740" s="24"/>
      <c r="W740" s="24"/>
      <c r="X740" s="24"/>
      <c r="Y740" s="24"/>
      <c r="Z740" s="24"/>
    </row>
    <row r="741" spans="1:26" ht="15.75" customHeight="1">
      <c r="A741" s="24"/>
      <c r="B741" s="24"/>
      <c r="C741" s="24"/>
      <c r="D741" s="24"/>
      <c r="E741" s="24"/>
      <c r="F741" s="24"/>
      <c r="G741" s="24"/>
      <c r="H741" s="24"/>
      <c r="I741" s="24"/>
      <c r="J741" s="24"/>
      <c r="K741" s="24"/>
      <c r="L741" s="24"/>
      <c r="M741" s="24"/>
      <c r="N741" s="103"/>
      <c r="O741" s="103"/>
      <c r="P741" s="24"/>
      <c r="Q741" s="24"/>
      <c r="R741" s="24"/>
      <c r="S741" s="24"/>
      <c r="T741" s="24"/>
      <c r="U741" s="24"/>
      <c r="V741" s="24"/>
      <c r="W741" s="24"/>
      <c r="X741" s="24"/>
      <c r="Y741" s="24"/>
      <c r="Z741" s="24"/>
    </row>
    <row r="742" spans="1:26" ht="15.75" customHeight="1">
      <c r="A742" s="24"/>
      <c r="B742" s="24"/>
      <c r="C742" s="24"/>
      <c r="D742" s="24"/>
      <c r="E742" s="24"/>
      <c r="F742" s="24"/>
      <c r="G742" s="24"/>
      <c r="H742" s="24"/>
      <c r="I742" s="24"/>
      <c r="J742" s="24"/>
      <c r="K742" s="24"/>
      <c r="L742" s="24"/>
      <c r="M742" s="24"/>
      <c r="N742" s="103"/>
      <c r="O742" s="103"/>
      <c r="P742" s="24"/>
      <c r="Q742" s="24"/>
      <c r="R742" s="24"/>
      <c r="S742" s="24"/>
      <c r="T742" s="24"/>
      <c r="U742" s="24"/>
      <c r="V742" s="24"/>
      <c r="W742" s="24"/>
      <c r="X742" s="24"/>
      <c r="Y742" s="24"/>
      <c r="Z742" s="24"/>
    </row>
    <row r="743" spans="1:26" ht="15.75" customHeight="1">
      <c r="A743" s="24"/>
      <c r="B743" s="24"/>
      <c r="C743" s="24"/>
      <c r="D743" s="24"/>
      <c r="E743" s="24"/>
      <c r="F743" s="24"/>
      <c r="G743" s="24"/>
      <c r="H743" s="24"/>
      <c r="I743" s="24"/>
      <c r="J743" s="24"/>
      <c r="K743" s="24"/>
      <c r="L743" s="24"/>
      <c r="M743" s="24"/>
      <c r="N743" s="103"/>
      <c r="O743" s="103"/>
      <c r="P743" s="24"/>
      <c r="Q743" s="24"/>
      <c r="R743" s="24"/>
      <c r="S743" s="24"/>
      <c r="T743" s="24"/>
      <c r="U743" s="24"/>
      <c r="V743" s="24"/>
      <c r="W743" s="24"/>
      <c r="X743" s="24"/>
      <c r="Y743" s="24"/>
      <c r="Z743" s="24"/>
    </row>
    <row r="744" spans="1:26" ht="15.75" customHeight="1">
      <c r="A744" s="24"/>
      <c r="B744" s="24"/>
      <c r="C744" s="24"/>
      <c r="D744" s="24"/>
      <c r="E744" s="24"/>
      <c r="F744" s="24"/>
      <c r="G744" s="24"/>
      <c r="H744" s="24"/>
      <c r="I744" s="24"/>
      <c r="J744" s="24"/>
      <c r="K744" s="24"/>
      <c r="L744" s="24"/>
      <c r="M744" s="24"/>
      <c r="N744" s="103"/>
      <c r="O744" s="103"/>
      <c r="P744" s="24"/>
      <c r="Q744" s="24"/>
      <c r="R744" s="24"/>
      <c r="S744" s="24"/>
      <c r="T744" s="24"/>
      <c r="U744" s="24"/>
      <c r="V744" s="24"/>
      <c r="W744" s="24"/>
      <c r="X744" s="24"/>
      <c r="Y744" s="24"/>
      <c r="Z744" s="24"/>
    </row>
    <row r="745" spans="1:26" ht="15.75" customHeight="1">
      <c r="A745" s="24"/>
      <c r="B745" s="24"/>
      <c r="C745" s="24"/>
      <c r="D745" s="24"/>
      <c r="E745" s="24"/>
      <c r="F745" s="24"/>
      <c r="G745" s="24"/>
      <c r="H745" s="24"/>
      <c r="I745" s="24"/>
      <c r="J745" s="24"/>
      <c r="K745" s="24"/>
      <c r="L745" s="24"/>
      <c r="M745" s="24"/>
      <c r="N745" s="103"/>
      <c r="O745" s="103"/>
      <c r="P745" s="24"/>
      <c r="Q745" s="24"/>
      <c r="R745" s="24"/>
      <c r="S745" s="24"/>
      <c r="T745" s="24"/>
      <c r="U745" s="24"/>
      <c r="V745" s="24"/>
      <c r="W745" s="24"/>
      <c r="X745" s="24"/>
      <c r="Y745" s="24"/>
      <c r="Z745" s="24"/>
    </row>
    <row r="746" spans="1:26" ht="15.75" customHeight="1">
      <c r="A746" s="24"/>
      <c r="B746" s="24"/>
      <c r="C746" s="24"/>
      <c r="D746" s="24"/>
      <c r="E746" s="24"/>
      <c r="F746" s="24"/>
      <c r="G746" s="24"/>
      <c r="H746" s="24"/>
      <c r="I746" s="24"/>
      <c r="J746" s="24"/>
      <c r="K746" s="24"/>
      <c r="L746" s="24"/>
      <c r="M746" s="24"/>
      <c r="N746" s="103"/>
      <c r="O746" s="103"/>
      <c r="P746" s="24"/>
      <c r="Q746" s="24"/>
      <c r="R746" s="24"/>
      <c r="S746" s="24"/>
      <c r="T746" s="24"/>
      <c r="U746" s="24"/>
      <c r="V746" s="24"/>
      <c r="W746" s="24"/>
      <c r="X746" s="24"/>
      <c r="Y746" s="24"/>
      <c r="Z746" s="24"/>
    </row>
    <row r="747" spans="1:26" ht="15.75" customHeight="1">
      <c r="A747" s="24"/>
      <c r="B747" s="24"/>
      <c r="C747" s="24"/>
      <c r="D747" s="24"/>
      <c r="E747" s="24"/>
      <c r="F747" s="24"/>
      <c r="G747" s="24"/>
      <c r="H747" s="24"/>
      <c r="I747" s="24"/>
      <c r="J747" s="24"/>
      <c r="K747" s="24"/>
      <c r="L747" s="24"/>
      <c r="M747" s="24"/>
      <c r="N747" s="103"/>
      <c r="O747" s="103"/>
      <c r="P747" s="24"/>
      <c r="Q747" s="24"/>
      <c r="R747" s="24"/>
      <c r="S747" s="24"/>
      <c r="T747" s="24"/>
      <c r="U747" s="24"/>
      <c r="V747" s="24"/>
      <c r="W747" s="24"/>
      <c r="X747" s="24"/>
      <c r="Y747" s="24"/>
      <c r="Z747" s="24"/>
    </row>
    <row r="748" spans="1:26" ht="15.75" customHeight="1">
      <c r="A748" s="24"/>
      <c r="B748" s="24"/>
      <c r="C748" s="24"/>
      <c r="D748" s="24"/>
      <c r="E748" s="24"/>
      <c r="F748" s="24"/>
      <c r="G748" s="24"/>
      <c r="H748" s="24"/>
      <c r="I748" s="24"/>
      <c r="J748" s="24"/>
      <c r="K748" s="24"/>
      <c r="L748" s="24"/>
      <c r="M748" s="24"/>
      <c r="N748" s="103"/>
      <c r="O748" s="103"/>
      <c r="P748" s="24"/>
      <c r="Q748" s="24"/>
      <c r="R748" s="24"/>
      <c r="S748" s="24"/>
      <c r="T748" s="24"/>
      <c r="U748" s="24"/>
      <c r="V748" s="24"/>
      <c r="W748" s="24"/>
      <c r="X748" s="24"/>
      <c r="Y748" s="24"/>
      <c r="Z748" s="24"/>
    </row>
    <row r="749" spans="1:26" ht="15.75" customHeight="1">
      <c r="A749" s="24"/>
      <c r="B749" s="24"/>
      <c r="C749" s="24"/>
      <c r="D749" s="24"/>
      <c r="E749" s="24"/>
      <c r="F749" s="24"/>
      <c r="G749" s="24"/>
      <c r="H749" s="24"/>
      <c r="I749" s="24"/>
      <c r="J749" s="24"/>
      <c r="K749" s="24"/>
      <c r="L749" s="24"/>
      <c r="M749" s="24"/>
      <c r="N749" s="103"/>
      <c r="O749" s="103"/>
      <c r="P749" s="24"/>
      <c r="Q749" s="24"/>
      <c r="R749" s="24"/>
      <c r="S749" s="24"/>
      <c r="T749" s="24"/>
      <c r="U749" s="24"/>
      <c r="V749" s="24"/>
      <c r="W749" s="24"/>
      <c r="X749" s="24"/>
      <c r="Y749" s="24"/>
      <c r="Z749" s="24"/>
    </row>
    <row r="750" spans="1:26" ht="15.75" customHeight="1">
      <c r="A750" s="24"/>
      <c r="B750" s="24"/>
      <c r="C750" s="24"/>
      <c r="D750" s="24"/>
      <c r="E750" s="24"/>
      <c r="F750" s="24"/>
      <c r="G750" s="24"/>
      <c r="H750" s="24"/>
      <c r="I750" s="24"/>
      <c r="J750" s="24"/>
      <c r="K750" s="24"/>
      <c r="L750" s="24"/>
      <c r="M750" s="24"/>
      <c r="N750" s="103"/>
      <c r="O750" s="103"/>
      <c r="P750" s="24"/>
      <c r="Q750" s="24"/>
      <c r="R750" s="24"/>
      <c r="S750" s="24"/>
      <c r="T750" s="24"/>
      <c r="U750" s="24"/>
      <c r="V750" s="24"/>
      <c r="W750" s="24"/>
      <c r="X750" s="24"/>
      <c r="Y750" s="24"/>
      <c r="Z750" s="24"/>
    </row>
    <row r="751" spans="1:26" ht="15.75" customHeight="1">
      <c r="A751" s="24"/>
      <c r="B751" s="24"/>
      <c r="C751" s="24"/>
      <c r="D751" s="24"/>
      <c r="E751" s="24"/>
      <c r="F751" s="24"/>
      <c r="G751" s="24"/>
      <c r="H751" s="24"/>
      <c r="I751" s="24"/>
      <c r="J751" s="24"/>
      <c r="K751" s="24"/>
      <c r="L751" s="24"/>
      <c r="M751" s="24"/>
      <c r="N751" s="103"/>
      <c r="O751" s="103"/>
      <c r="P751" s="24"/>
      <c r="Q751" s="24"/>
      <c r="R751" s="24"/>
      <c r="S751" s="24"/>
      <c r="T751" s="24"/>
      <c r="U751" s="24"/>
      <c r="V751" s="24"/>
      <c r="W751" s="24"/>
      <c r="X751" s="24"/>
      <c r="Y751" s="24"/>
      <c r="Z751" s="24"/>
    </row>
    <row r="752" spans="1:26" ht="15.75" customHeight="1">
      <c r="A752" s="24"/>
      <c r="B752" s="24"/>
      <c r="C752" s="24"/>
      <c r="D752" s="24"/>
      <c r="E752" s="24"/>
      <c r="F752" s="24"/>
      <c r="G752" s="24"/>
      <c r="H752" s="24"/>
      <c r="I752" s="24"/>
      <c r="J752" s="24"/>
      <c r="K752" s="24"/>
      <c r="L752" s="24"/>
      <c r="M752" s="24"/>
      <c r="N752" s="103"/>
      <c r="O752" s="103"/>
      <c r="P752" s="24"/>
      <c r="Q752" s="24"/>
      <c r="R752" s="24"/>
      <c r="S752" s="24"/>
      <c r="T752" s="24"/>
      <c r="U752" s="24"/>
      <c r="V752" s="24"/>
      <c r="W752" s="24"/>
      <c r="X752" s="24"/>
      <c r="Y752" s="24"/>
      <c r="Z752" s="24"/>
    </row>
    <row r="753" spans="1:26" ht="15.75" customHeight="1">
      <c r="A753" s="24"/>
      <c r="B753" s="24"/>
      <c r="C753" s="24"/>
      <c r="D753" s="24"/>
      <c r="E753" s="24"/>
      <c r="F753" s="24"/>
      <c r="G753" s="24"/>
      <c r="H753" s="24"/>
      <c r="I753" s="24"/>
      <c r="J753" s="24"/>
      <c r="K753" s="24"/>
      <c r="L753" s="24"/>
      <c r="M753" s="24"/>
      <c r="N753" s="103"/>
      <c r="O753" s="103"/>
      <c r="P753" s="24"/>
      <c r="Q753" s="24"/>
      <c r="R753" s="24"/>
      <c r="S753" s="24"/>
      <c r="T753" s="24"/>
      <c r="U753" s="24"/>
      <c r="V753" s="24"/>
      <c r="W753" s="24"/>
      <c r="X753" s="24"/>
      <c r="Y753" s="24"/>
      <c r="Z753" s="24"/>
    </row>
    <row r="754" spans="1:26" ht="15.75" customHeight="1">
      <c r="A754" s="24"/>
      <c r="B754" s="24"/>
      <c r="C754" s="24"/>
      <c r="D754" s="24"/>
      <c r="E754" s="24"/>
      <c r="F754" s="24"/>
      <c r="G754" s="24"/>
      <c r="H754" s="24"/>
      <c r="I754" s="24"/>
      <c r="J754" s="24"/>
      <c r="K754" s="24"/>
      <c r="L754" s="24"/>
      <c r="M754" s="24"/>
      <c r="N754" s="103"/>
      <c r="O754" s="103"/>
      <c r="P754" s="24"/>
      <c r="Q754" s="24"/>
      <c r="R754" s="24"/>
      <c r="S754" s="24"/>
      <c r="T754" s="24"/>
      <c r="U754" s="24"/>
      <c r="V754" s="24"/>
      <c r="W754" s="24"/>
      <c r="X754" s="24"/>
      <c r="Y754" s="24"/>
      <c r="Z754" s="24"/>
    </row>
    <row r="755" spans="1:26" ht="15.75" customHeight="1">
      <c r="A755" s="24"/>
      <c r="B755" s="24"/>
      <c r="C755" s="24"/>
      <c r="D755" s="24"/>
      <c r="E755" s="24"/>
      <c r="F755" s="24"/>
      <c r="G755" s="24"/>
      <c r="H755" s="24"/>
      <c r="I755" s="24"/>
      <c r="J755" s="24"/>
      <c r="K755" s="24"/>
      <c r="L755" s="24"/>
      <c r="M755" s="24"/>
      <c r="N755" s="103"/>
      <c r="O755" s="103"/>
      <c r="P755" s="24"/>
      <c r="Q755" s="24"/>
      <c r="R755" s="24"/>
      <c r="S755" s="24"/>
      <c r="T755" s="24"/>
      <c r="U755" s="24"/>
      <c r="V755" s="24"/>
      <c r="W755" s="24"/>
      <c r="X755" s="24"/>
      <c r="Y755" s="24"/>
      <c r="Z755" s="24"/>
    </row>
    <row r="756" spans="1:26" ht="15.75" customHeight="1">
      <c r="A756" s="24"/>
      <c r="B756" s="24"/>
      <c r="C756" s="24"/>
      <c r="D756" s="24"/>
      <c r="E756" s="24"/>
      <c r="F756" s="24"/>
      <c r="G756" s="24"/>
      <c r="H756" s="24"/>
      <c r="I756" s="24"/>
      <c r="J756" s="24"/>
      <c r="K756" s="24"/>
      <c r="L756" s="24"/>
      <c r="M756" s="24"/>
      <c r="N756" s="103"/>
      <c r="O756" s="103"/>
      <c r="P756" s="24"/>
      <c r="Q756" s="24"/>
      <c r="R756" s="24"/>
      <c r="S756" s="24"/>
      <c r="T756" s="24"/>
      <c r="U756" s="24"/>
      <c r="V756" s="24"/>
      <c r="W756" s="24"/>
      <c r="X756" s="24"/>
      <c r="Y756" s="24"/>
      <c r="Z756" s="24"/>
    </row>
    <row r="757" spans="1:26" ht="15.75" customHeight="1">
      <c r="A757" s="24"/>
      <c r="B757" s="24"/>
      <c r="C757" s="24"/>
      <c r="D757" s="24"/>
      <c r="E757" s="24"/>
      <c r="F757" s="24"/>
      <c r="G757" s="24"/>
      <c r="H757" s="24"/>
      <c r="I757" s="24"/>
      <c r="J757" s="24"/>
      <c r="K757" s="24"/>
      <c r="L757" s="24"/>
      <c r="M757" s="24"/>
      <c r="N757" s="103"/>
      <c r="O757" s="103"/>
      <c r="P757" s="24"/>
      <c r="Q757" s="24"/>
      <c r="R757" s="24"/>
      <c r="S757" s="24"/>
      <c r="T757" s="24"/>
      <c r="U757" s="24"/>
      <c r="V757" s="24"/>
      <c r="W757" s="24"/>
      <c r="X757" s="24"/>
      <c r="Y757" s="24"/>
      <c r="Z757" s="24"/>
    </row>
    <row r="758" spans="1:26" ht="15.75" customHeight="1">
      <c r="A758" s="24"/>
      <c r="B758" s="24"/>
      <c r="C758" s="24"/>
      <c r="D758" s="24"/>
      <c r="E758" s="24"/>
      <c r="F758" s="24"/>
      <c r="G758" s="24"/>
      <c r="H758" s="24"/>
      <c r="I758" s="24"/>
      <c r="J758" s="24"/>
      <c r="K758" s="24"/>
      <c r="L758" s="24"/>
      <c r="M758" s="24"/>
      <c r="N758" s="103"/>
      <c r="O758" s="103"/>
      <c r="P758" s="24"/>
      <c r="Q758" s="24"/>
      <c r="R758" s="24"/>
      <c r="S758" s="24"/>
      <c r="T758" s="24"/>
      <c r="U758" s="24"/>
      <c r="V758" s="24"/>
      <c r="W758" s="24"/>
      <c r="X758" s="24"/>
      <c r="Y758" s="24"/>
      <c r="Z758" s="24"/>
    </row>
    <row r="759" spans="1:26" ht="15.75" customHeight="1">
      <c r="A759" s="24"/>
      <c r="B759" s="24"/>
      <c r="C759" s="24"/>
      <c r="D759" s="24"/>
      <c r="E759" s="24"/>
      <c r="F759" s="24"/>
      <c r="G759" s="24"/>
      <c r="H759" s="24"/>
      <c r="I759" s="24"/>
      <c r="J759" s="24"/>
      <c r="K759" s="24"/>
      <c r="L759" s="24"/>
      <c r="M759" s="24"/>
      <c r="N759" s="103"/>
      <c r="O759" s="103"/>
      <c r="P759" s="24"/>
      <c r="Q759" s="24"/>
      <c r="R759" s="24"/>
      <c r="S759" s="24"/>
      <c r="T759" s="24"/>
      <c r="U759" s="24"/>
      <c r="V759" s="24"/>
      <c r="W759" s="24"/>
      <c r="X759" s="24"/>
      <c r="Y759" s="24"/>
      <c r="Z759" s="24"/>
    </row>
    <row r="760" spans="1:26" ht="15.75" customHeight="1">
      <c r="A760" s="24"/>
      <c r="B760" s="24"/>
      <c r="C760" s="24"/>
      <c r="D760" s="24"/>
      <c r="E760" s="24"/>
      <c r="F760" s="24"/>
      <c r="G760" s="24"/>
      <c r="H760" s="24"/>
      <c r="I760" s="24"/>
      <c r="J760" s="24"/>
      <c r="K760" s="24"/>
      <c r="L760" s="24"/>
      <c r="M760" s="24"/>
      <c r="N760" s="103"/>
      <c r="O760" s="103"/>
      <c r="P760" s="24"/>
      <c r="Q760" s="24"/>
      <c r="R760" s="24"/>
      <c r="S760" s="24"/>
      <c r="T760" s="24"/>
      <c r="U760" s="24"/>
      <c r="V760" s="24"/>
      <c r="W760" s="24"/>
      <c r="X760" s="24"/>
      <c r="Y760" s="24"/>
      <c r="Z760" s="24"/>
    </row>
    <row r="761" spans="1:26" ht="15.75" customHeight="1">
      <c r="A761" s="24"/>
      <c r="B761" s="24"/>
      <c r="C761" s="24"/>
      <c r="D761" s="24"/>
      <c r="E761" s="24"/>
      <c r="F761" s="24"/>
      <c r="G761" s="24"/>
      <c r="H761" s="24"/>
      <c r="I761" s="24"/>
      <c r="J761" s="24"/>
      <c r="K761" s="24"/>
      <c r="L761" s="24"/>
      <c r="M761" s="24"/>
      <c r="N761" s="103"/>
      <c r="O761" s="103"/>
      <c r="P761" s="24"/>
      <c r="Q761" s="24"/>
      <c r="R761" s="24"/>
      <c r="S761" s="24"/>
      <c r="T761" s="24"/>
      <c r="U761" s="24"/>
      <c r="V761" s="24"/>
      <c r="W761" s="24"/>
      <c r="X761" s="24"/>
      <c r="Y761" s="24"/>
      <c r="Z761" s="24"/>
    </row>
    <row r="762" spans="1:26" ht="15.75" customHeight="1">
      <c r="A762" s="24"/>
      <c r="B762" s="24"/>
      <c r="C762" s="24"/>
      <c r="D762" s="24"/>
      <c r="E762" s="24"/>
      <c r="F762" s="24"/>
      <c r="G762" s="24"/>
      <c r="H762" s="24"/>
      <c r="I762" s="24"/>
      <c r="J762" s="24"/>
      <c r="K762" s="24"/>
      <c r="L762" s="24"/>
      <c r="M762" s="24"/>
      <c r="N762" s="103"/>
      <c r="O762" s="103"/>
      <c r="P762" s="24"/>
      <c r="Q762" s="24"/>
      <c r="R762" s="24"/>
      <c r="S762" s="24"/>
      <c r="T762" s="24"/>
      <c r="U762" s="24"/>
      <c r="V762" s="24"/>
      <c r="W762" s="24"/>
      <c r="X762" s="24"/>
      <c r="Y762" s="24"/>
      <c r="Z762" s="24"/>
    </row>
    <row r="763" spans="1:26" ht="15.75" customHeight="1">
      <c r="A763" s="24"/>
      <c r="B763" s="24"/>
      <c r="C763" s="24"/>
      <c r="D763" s="24"/>
      <c r="E763" s="24"/>
      <c r="F763" s="24"/>
      <c r="G763" s="24"/>
      <c r="H763" s="24"/>
      <c r="I763" s="24"/>
      <c r="J763" s="24"/>
      <c r="K763" s="24"/>
      <c r="L763" s="24"/>
      <c r="M763" s="24"/>
      <c r="N763" s="103"/>
      <c r="O763" s="103"/>
      <c r="P763" s="24"/>
      <c r="Q763" s="24"/>
      <c r="R763" s="24"/>
      <c r="S763" s="24"/>
      <c r="T763" s="24"/>
      <c r="U763" s="24"/>
      <c r="V763" s="24"/>
      <c r="W763" s="24"/>
      <c r="X763" s="24"/>
      <c r="Y763" s="24"/>
      <c r="Z763" s="24"/>
    </row>
    <row r="764" spans="1:26" ht="15.75" customHeight="1">
      <c r="A764" s="24"/>
      <c r="B764" s="24"/>
      <c r="C764" s="24"/>
      <c r="D764" s="24"/>
      <c r="E764" s="24"/>
      <c r="F764" s="24"/>
      <c r="G764" s="24"/>
      <c r="H764" s="24"/>
      <c r="I764" s="24"/>
      <c r="J764" s="24"/>
      <c r="K764" s="24"/>
      <c r="L764" s="24"/>
      <c r="M764" s="24"/>
      <c r="N764" s="103"/>
      <c r="O764" s="103"/>
      <c r="P764" s="24"/>
      <c r="Q764" s="24"/>
      <c r="R764" s="24"/>
      <c r="S764" s="24"/>
      <c r="T764" s="24"/>
      <c r="U764" s="24"/>
      <c r="V764" s="24"/>
      <c r="W764" s="24"/>
      <c r="X764" s="24"/>
      <c r="Y764" s="24"/>
      <c r="Z764" s="24"/>
    </row>
    <row r="765" spans="1:26" ht="15.75" customHeight="1">
      <c r="A765" s="24"/>
      <c r="B765" s="24"/>
      <c r="C765" s="24"/>
      <c r="D765" s="24"/>
      <c r="E765" s="24"/>
      <c r="F765" s="24"/>
      <c r="G765" s="24"/>
      <c r="H765" s="24"/>
      <c r="I765" s="24"/>
      <c r="J765" s="24"/>
      <c r="K765" s="24"/>
      <c r="L765" s="24"/>
      <c r="M765" s="24"/>
      <c r="N765" s="103"/>
      <c r="O765" s="103"/>
      <c r="P765" s="24"/>
      <c r="Q765" s="24"/>
      <c r="R765" s="24"/>
      <c r="S765" s="24"/>
      <c r="T765" s="24"/>
      <c r="U765" s="24"/>
      <c r="V765" s="24"/>
      <c r="W765" s="24"/>
      <c r="X765" s="24"/>
      <c r="Y765" s="24"/>
      <c r="Z765" s="24"/>
    </row>
    <row r="766" spans="1:26" ht="15.75" customHeight="1">
      <c r="A766" s="24"/>
      <c r="B766" s="24"/>
      <c r="C766" s="24"/>
      <c r="D766" s="24"/>
      <c r="E766" s="24"/>
      <c r="F766" s="24"/>
      <c r="G766" s="24"/>
      <c r="H766" s="24"/>
      <c r="I766" s="24"/>
      <c r="J766" s="24"/>
      <c r="K766" s="24"/>
      <c r="L766" s="24"/>
      <c r="M766" s="24"/>
      <c r="N766" s="103"/>
      <c r="O766" s="103"/>
      <c r="P766" s="24"/>
      <c r="Q766" s="24"/>
      <c r="R766" s="24"/>
      <c r="S766" s="24"/>
      <c r="T766" s="24"/>
      <c r="U766" s="24"/>
      <c r="V766" s="24"/>
      <c r="W766" s="24"/>
      <c r="X766" s="24"/>
      <c r="Y766" s="24"/>
      <c r="Z766" s="24"/>
    </row>
    <row r="767" spans="1:26" ht="15.75" customHeight="1">
      <c r="A767" s="24"/>
      <c r="B767" s="24"/>
      <c r="C767" s="24"/>
      <c r="D767" s="24"/>
      <c r="E767" s="24"/>
      <c r="F767" s="24"/>
      <c r="G767" s="24"/>
      <c r="H767" s="24"/>
      <c r="I767" s="24"/>
      <c r="J767" s="24"/>
      <c r="K767" s="24"/>
      <c r="L767" s="24"/>
      <c r="M767" s="24"/>
      <c r="N767" s="103"/>
      <c r="O767" s="103"/>
      <c r="P767" s="24"/>
      <c r="Q767" s="24"/>
      <c r="R767" s="24"/>
      <c r="S767" s="24"/>
      <c r="T767" s="24"/>
      <c r="U767" s="24"/>
      <c r="V767" s="24"/>
      <c r="W767" s="24"/>
      <c r="X767" s="24"/>
      <c r="Y767" s="24"/>
      <c r="Z767" s="24"/>
    </row>
    <row r="768" spans="1:26" ht="15.75" customHeight="1">
      <c r="A768" s="24"/>
      <c r="B768" s="24"/>
      <c r="C768" s="24"/>
      <c r="D768" s="24"/>
      <c r="E768" s="24"/>
      <c r="F768" s="24"/>
      <c r="G768" s="24"/>
      <c r="H768" s="24"/>
      <c r="I768" s="24"/>
      <c r="J768" s="24"/>
      <c r="K768" s="24"/>
      <c r="L768" s="24"/>
      <c r="M768" s="24"/>
      <c r="N768" s="103"/>
      <c r="O768" s="103"/>
      <c r="P768" s="24"/>
      <c r="Q768" s="24"/>
      <c r="R768" s="24"/>
      <c r="S768" s="24"/>
      <c r="T768" s="24"/>
      <c r="U768" s="24"/>
      <c r="V768" s="24"/>
      <c r="W768" s="24"/>
      <c r="X768" s="24"/>
      <c r="Y768" s="24"/>
      <c r="Z768" s="24"/>
    </row>
    <row r="769" spans="1:26" ht="15.75" customHeight="1">
      <c r="A769" s="24"/>
      <c r="B769" s="24"/>
      <c r="C769" s="24"/>
      <c r="D769" s="24"/>
      <c r="E769" s="24"/>
      <c r="F769" s="24"/>
      <c r="G769" s="24"/>
      <c r="H769" s="24"/>
      <c r="I769" s="24"/>
      <c r="J769" s="24"/>
      <c r="K769" s="24"/>
      <c r="L769" s="24"/>
      <c r="M769" s="24"/>
      <c r="N769" s="103"/>
      <c r="O769" s="103"/>
      <c r="P769" s="24"/>
      <c r="Q769" s="24"/>
      <c r="R769" s="24"/>
      <c r="S769" s="24"/>
      <c r="T769" s="24"/>
      <c r="U769" s="24"/>
      <c r="V769" s="24"/>
      <c r="W769" s="24"/>
      <c r="X769" s="24"/>
      <c r="Y769" s="24"/>
      <c r="Z769" s="24"/>
    </row>
    <row r="770" spans="1:26" ht="15.75" customHeight="1">
      <c r="A770" s="24"/>
      <c r="B770" s="24"/>
      <c r="C770" s="24"/>
      <c r="D770" s="24"/>
      <c r="E770" s="24"/>
      <c r="F770" s="24"/>
      <c r="G770" s="24"/>
      <c r="H770" s="24"/>
      <c r="I770" s="24"/>
      <c r="J770" s="24"/>
      <c r="K770" s="24"/>
      <c r="L770" s="24"/>
      <c r="M770" s="24"/>
      <c r="N770" s="103"/>
      <c r="O770" s="103"/>
      <c r="P770" s="24"/>
      <c r="Q770" s="24"/>
      <c r="R770" s="24"/>
      <c r="S770" s="24"/>
      <c r="T770" s="24"/>
      <c r="U770" s="24"/>
      <c r="V770" s="24"/>
      <c r="W770" s="24"/>
      <c r="X770" s="24"/>
      <c r="Y770" s="24"/>
      <c r="Z770" s="24"/>
    </row>
    <row r="771" spans="1:26" ht="15.75" customHeight="1">
      <c r="A771" s="24"/>
      <c r="B771" s="24"/>
      <c r="C771" s="24"/>
      <c r="D771" s="24"/>
      <c r="E771" s="24"/>
      <c r="F771" s="24"/>
      <c r="G771" s="24"/>
      <c r="H771" s="24"/>
      <c r="I771" s="24"/>
      <c r="J771" s="24"/>
      <c r="K771" s="24"/>
      <c r="L771" s="24"/>
      <c r="M771" s="24"/>
      <c r="N771" s="103"/>
      <c r="O771" s="103"/>
      <c r="P771" s="24"/>
      <c r="Q771" s="24"/>
      <c r="R771" s="24"/>
      <c r="S771" s="24"/>
      <c r="T771" s="24"/>
      <c r="U771" s="24"/>
      <c r="V771" s="24"/>
      <c r="W771" s="24"/>
      <c r="X771" s="24"/>
      <c r="Y771" s="24"/>
      <c r="Z771" s="24"/>
    </row>
    <row r="772" spans="1:26" ht="15.75" customHeight="1">
      <c r="A772" s="24"/>
      <c r="B772" s="24"/>
      <c r="C772" s="24"/>
      <c r="D772" s="24"/>
      <c r="E772" s="24"/>
      <c r="F772" s="24"/>
      <c r="G772" s="24"/>
      <c r="H772" s="24"/>
      <c r="I772" s="24"/>
      <c r="J772" s="24"/>
      <c r="K772" s="24"/>
      <c r="L772" s="24"/>
      <c r="M772" s="24"/>
      <c r="N772" s="103"/>
      <c r="O772" s="103"/>
      <c r="P772" s="24"/>
      <c r="Q772" s="24"/>
      <c r="R772" s="24"/>
      <c r="S772" s="24"/>
      <c r="T772" s="24"/>
      <c r="U772" s="24"/>
      <c r="V772" s="24"/>
      <c r="W772" s="24"/>
      <c r="X772" s="24"/>
      <c r="Y772" s="24"/>
      <c r="Z772" s="24"/>
    </row>
    <row r="773" spans="1:26" ht="15.75" customHeight="1">
      <c r="A773" s="24"/>
      <c r="B773" s="24"/>
      <c r="C773" s="24"/>
      <c r="D773" s="24"/>
      <c r="E773" s="24"/>
      <c r="F773" s="24"/>
      <c r="G773" s="24"/>
      <c r="H773" s="24"/>
      <c r="I773" s="24"/>
      <c r="J773" s="24"/>
      <c r="K773" s="24"/>
      <c r="L773" s="24"/>
      <c r="M773" s="24"/>
      <c r="N773" s="103"/>
      <c r="O773" s="103"/>
      <c r="P773" s="24"/>
      <c r="Q773" s="24"/>
      <c r="R773" s="24"/>
      <c r="S773" s="24"/>
      <c r="T773" s="24"/>
      <c r="U773" s="24"/>
      <c r="V773" s="24"/>
      <c r="W773" s="24"/>
      <c r="X773" s="24"/>
      <c r="Y773" s="24"/>
      <c r="Z773" s="24"/>
    </row>
    <row r="774" spans="1:26" ht="15.75" customHeight="1">
      <c r="A774" s="24"/>
      <c r="B774" s="24"/>
      <c r="C774" s="24"/>
      <c r="D774" s="24"/>
      <c r="E774" s="24"/>
      <c r="F774" s="24"/>
      <c r="G774" s="24"/>
      <c r="H774" s="24"/>
      <c r="I774" s="24"/>
      <c r="J774" s="24"/>
      <c r="K774" s="24"/>
      <c r="L774" s="24"/>
      <c r="M774" s="24"/>
      <c r="N774" s="103"/>
      <c r="O774" s="103"/>
      <c r="P774" s="24"/>
      <c r="Q774" s="24"/>
      <c r="R774" s="24"/>
      <c r="S774" s="24"/>
      <c r="T774" s="24"/>
      <c r="U774" s="24"/>
      <c r="V774" s="24"/>
      <c r="W774" s="24"/>
      <c r="X774" s="24"/>
      <c r="Y774" s="24"/>
      <c r="Z774" s="24"/>
    </row>
    <row r="775" spans="1:26" ht="15.75" customHeight="1">
      <c r="A775" s="24"/>
      <c r="B775" s="24"/>
      <c r="C775" s="24"/>
      <c r="D775" s="24"/>
      <c r="E775" s="24"/>
      <c r="F775" s="24"/>
      <c r="G775" s="24"/>
      <c r="H775" s="24"/>
      <c r="I775" s="24"/>
      <c r="J775" s="24"/>
      <c r="K775" s="24"/>
      <c r="L775" s="24"/>
      <c r="M775" s="24"/>
      <c r="N775" s="103"/>
      <c r="O775" s="103"/>
      <c r="P775" s="24"/>
      <c r="Q775" s="24"/>
      <c r="R775" s="24"/>
      <c r="S775" s="24"/>
      <c r="T775" s="24"/>
      <c r="U775" s="24"/>
      <c r="V775" s="24"/>
      <c r="W775" s="24"/>
      <c r="X775" s="24"/>
      <c r="Y775" s="24"/>
      <c r="Z775" s="24"/>
    </row>
    <row r="776" spans="1:26" ht="15.75" customHeight="1">
      <c r="A776" s="24"/>
      <c r="B776" s="24"/>
      <c r="C776" s="24"/>
      <c r="D776" s="24"/>
      <c r="E776" s="24"/>
      <c r="F776" s="24"/>
      <c r="G776" s="24"/>
      <c r="H776" s="24"/>
      <c r="I776" s="24"/>
      <c r="J776" s="24"/>
      <c r="K776" s="24"/>
      <c r="L776" s="24"/>
      <c r="M776" s="24"/>
      <c r="N776" s="103"/>
      <c r="O776" s="103"/>
      <c r="P776" s="24"/>
      <c r="Q776" s="24"/>
      <c r="R776" s="24"/>
      <c r="S776" s="24"/>
      <c r="T776" s="24"/>
      <c r="U776" s="24"/>
      <c r="V776" s="24"/>
      <c r="W776" s="24"/>
      <c r="X776" s="24"/>
      <c r="Y776" s="24"/>
      <c r="Z776" s="24"/>
    </row>
    <row r="777" spans="1:26" ht="15.75" customHeight="1">
      <c r="A777" s="24"/>
      <c r="B777" s="24"/>
      <c r="C777" s="24"/>
      <c r="D777" s="24"/>
      <c r="E777" s="24"/>
      <c r="F777" s="24"/>
      <c r="G777" s="24"/>
      <c r="H777" s="24"/>
      <c r="I777" s="24"/>
      <c r="J777" s="24"/>
      <c r="K777" s="24"/>
      <c r="L777" s="24"/>
      <c r="M777" s="24"/>
      <c r="N777" s="103"/>
      <c r="O777" s="103"/>
      <c r="P777" s="24"/>
      <c r="Q777" s="24"/>
      <c r="R777" s="24"/>
      <c r="S777" s="24"/>
      <c r="T777" s="24"/>
      <c r="U777" s="24"/>
      <c r="V777" s="24"/>
      <c r="W777" s="24"/>
      <c r="X777" s="24"/>
      <c r="Y777" s="24"/>
      <c r="Z777" s="24"/>
    </row>
    <row r="778" spans="1:26" ht="15.75" customHeight="1">
      <c r="A778" s="24"/>
      <c r="B778" s="24"/>
      <c r="C778" s="24"/>
      <c r="D778" s="24"/>
      <c r="E778" s="24"/>
      <c r="F778" s="24"/>
      <c r="G778" s="24"/>
      <c r="H778" s="24"/>
      <c r="I778" s="24"/>
      <c r="J778" s="24"/>
      <c r="K778" s="24"/>
      <c r="L778" s="24"/>
      <c r="M778" s="24"/>
      <c r="N778" s="103"/>
      <c r="O778" s="103"/>
      <c r="P778" s="24"/>
      <c r="Q778" s="24"/>
      <c r="R778" s="24"/>
      <c r="S778" s="24"/>
      <c r="T778" s="24"/>
      <c r="U778" s="24"/>
      <c r="V778" s="24"/>
      <c r="W778" s="24"/>
      <c r="X778" s="24"/>
      <c r="Y778" s="24"/>
      <c r="Z778" s="24"/>
    </row>
    <row r="779" spans="1:26" ht="15.75" customHeight="1">
      <c r="A779" s="24"/>
      <c r="B779" s="24"/>
      <c r="C779" s="24"/>
      <c r="D779" s="24"/>
      <c r="E779" s="24"/>
      <c r="F779" s="24"/>
      <c r="G779" s="24"/>
      <c r="H779" s="24"/>
      <c r="I779" s="24"/>
      <c r="J779" s="24"/>
      <c r="K779" s="24"/>
      <c r="L779" s="24"/>
      <c r="M779" s="24"/>
      <c r="N779" s="103"/>
      <c r="O779" s="103"/>
      <c r="P779" s="24"/>
      <c r="Q779" s="24"/>
      <c r="R779" s="24"/>
      <c r="S779" s="24"/>
      <c r="T779" s="24"/>
      <c r="U779" s="24"/>
      <c r="V779" s="24"/>
      <c r="W779" s="24"/>
      <c r="X779" s="24"/>
      <c r="Y779" s="24"/>
      <c r="Z779" s="24"/>
    </row>
    <row r="780" spans="1:26" ht="15.75" customHeight="1">
      <c r="A780" s="24"/>
      <c r="B780" s="24"/>
      <c r="C780" s="24"/>
      <c r="D780" s="24"/>
      <c r="E780" s="24"/>
      <c r="F780" s="24"/>
      <c r="G780" s="24"/>
      <c r="H780" s="24"/>
      <c r="I780" s="24"/>
      <c r="J780" s="24"/>
      <c r="K780" s="24"/>
      <c r="L780" s="24"/>
      <c r="M780" s="24"/>
      <c r="N780" s="103"/>
      <c r="O780" s="103"/>
      <c r="P780" s="24"/>
      <c r="Q780" s="24"/>
      <c r="R780" s="24"/>
      <c r="S780" s="24"/>
      <c r="T780" s="24"/>
      <c r="U780" s="24"/>
      <c r="V780" s="24"/>
      <c r="W780" s="24"/>
      <c r="X780" s="24"/>
      <c r="Y780" s="24"/>
      <c r="Z780" s="24"/>
    </row>
    <row r="781" spans="1:26" ht="15.75" customHeight="1">
      <c r="A781" s="24"/>
      <c r="B781" s="24"/>
      <c r="C781" s="24"/>
      <c r="D781" s="24"/>
      <c r="E781" s="24"/>
      <c r="F781" s="24"/>
      <c r="G781" s="24"/>
      <c r="H781" s="24"/>
      <c r="I781" s="24"/>
      <c r="J781" s="24"/>
      <c r="K781" s="24"/>
      <c r="L781" s="24"/>
      <c r="M781" s="24"/>
      <c r="N781" s="103"/>
      <c r="O781" s="103"/>
      <c r="P781" s="24"/>
      <c r="Q781" s="24"/>
      <c r="R781" s="24"/>
      <c r="S781" s="24"/>
      <c r="T781" s="24"/>
      <c r="U781" s="24"/>
      <c r="V781" s="24"/>
      <c r="W781" s="24"/>
      <c r="X781" s="24"/>
      <c r="Y781" s="24"/>
      <c r="Z781" s="24"/>
    </row>
    <row r="782" spans="1:26" ht="15.75" customHeight="1">
      <c r="A782" s="24"/>
      <c r="B782" s="24"/>
      <c r="C782" s="24"/>
      <c r="D782" s="24"/>
      <c r="E782" s="24"/>
      <c r="F782" s="24"/>
      <c r="G782" s="24"/>
      <c r="H782" s="24"/>
      <c r="I782" s="24"/>
      <c r="J782" s="24"/>
      <c r="K782" s="24"/>
      <c r="L782" s="24"/>
      <c r="M782" s="24"/>
      <c r="N782" s="103"/>
      <c r="O782" s="103"/>
      <c r="P782" s="24"/>
      <c r="Q782" s="24"/>
      <c r="R782" s="24"/>
      <c r="S782" s="24"/>
      <c r="T782" s="24"/>
      <c r="U782" s="24"/>
      <c r="V782" s="24"/>
      <c r="W782" s="24"/>
      <c r="X782" s="24"/>
      <c r="Y782" s="24"/>
      <c r="Z782" s="24"/>
    </row>
    <row r="783" spans="1:26" ht="15.75" customHeight="1">
      <c r="A783" s="24"/>
      <c r="B783" s="24"/>
      <c r="C783" s="24"/>
      <c r="D783" s="24"/>
      <c r="E783" s="24"/>
      <c r="F783" s="24"/>
      <c r="G783" s="24"/>
      <c r="H783" s="24"/>
      <c r="I783" s="24"/>
      <c r="J783" s="24"/>
      <c r="K783" s="24"/>
      <c r="L783" s="24"/>
      <c r="M783" s="24"/>
      <c r="N783" s="103"/>
      <c r="O783" s="103"/>
      <c r="P783" s="24"/>
      <c r="Q783" s="24"/>
      <c r="R783" s="24"/>
      <c r="S783" s="24"/>
      <c r="T783" s="24"/>
      <c r="U783" s="24"/>
      <c r="V783" s="24"/>
      <c r="W783" s="24"/>
      <c r="X783" s="24"/>
      <c r="Y783" s="24"/>
      <c r="Z783" s="24"/>
    </row>
    <row r="784" spans="1:26" ht="15.75" customHeight="1">
      <c r="A784" s="24"/>
      <c r="B784" s="24"/>
      <c r="C784" s="24"/>
      <c r="D784" s="24"/>
      <c r="E784" s="24"/>
      <c r="F784" s="24"/>
      <c r="G784" s="24"/>
      <c r="H784" s="24"/>
      <c r="I784" s="24"/>
      <c r="J784" s="24"/>
      <c r="K784" s="24"/>
      <c r="L784" s="24"/>
      <c r="M784" s="24"/>
      <c r="N784" s="103"/>
      <c r="O784" s="103"/>
      <c r="P784" s="24"/>
      <c r="Q784" s="24"/>
      <c r="R784" s="24"/>
      <c r="S784" s="24"/>
      <c r="T784" s="24"/>
      <c r="U784" s="24"/>
      <c r="V784" s="24"/>
      <c r="W784" s="24"/>
      <c r="X784" s="24"/>
      <c r="Y784" s="24"/>
      <c r="Z784" s="24"/>
    </row>
    <row r="785" spans="1:26" ht="15.75" customHeight="1">
      <c r="A785" s="24"/>
      <c r="B785" s="24"/>
      <c r="C785" s="24"/>
      <c r="D785" s="24"/>
      <c r="E785" s="24"/>
      <c r="F785" s="24"/>
      <c r="G785" s="24"/>
      <c r="H785" s="24"/>
      <c r="I785" s="24"/>
      <c r="J785" s="24"/>
      <c r="K785" s="24"/>
      <c r="L785" s="24"/>
      <c r="M785" s="24"/>
      <c r="N785" s="103"/>
      <c r="O785" s="103"/>
      <c r="P785" s="24"/>
      <c r="Q785" s="24"/>
      <c r="R785" s="24"/>
      <c r="S785" s="24"/>
      <c r="T785" s="24"/>
      <c r="U785" s="24"/>
      <c r="V785" s="24"/>
      <c r="W785" s="24"/>
      <c r="X785" s="24"/>
      <c r="Y785" s="24"/>
      <c r="Z785" s="24"/>
    </row>
    <row r="786" spans="1:26" ht="15.75" customHeight="1">
      <c r="A786" s="24"/>
      <c r="B786" s="24"/>
      <c r="C786" s="24"/>
      <c r="D786" s="24"/>
      <c r="E786" s="24"/>
      <c r="F786" s="24"/>
      <c r="G786" s="24"/>
      <c r="H786" s="24"/>
      <c r="I786" s="24"/>
      <c r="J786" s="24"/>
      <c r="K786" s="24"/>
      <c r="L786" s="24"/>
      <c r="M786" s="24"/>
      <c r="N786" s="103"/>
      <c r="O786" s="103"/>
      <c r="P786" s="24"/>
      <c r="Q786" s="24"/>
      <c r="R786" s="24"/>
      <c r="S786" s="24"/>
      <c r="T786" s="24"/>
      <c r="U786" s="24"/>
      <c r="V786" s="24"/>
      <c r="W786" s="24"/>
      <c r="X786" s="24"/>
      <c r="Y786" s="24"/>
      <c r="Z786" s="24"/>
    </row>
    <row r="787" spans="1:26" ht="15.75" customHeight="1">
      <c r="A787" s="24"/>
      <c r="B787" s="24"/>
      <c r="C787" s="24"/>
      <c r="D787" s="24"/>
      <c r="E787" s="24"/>
      <c r="F787" s="24"/>
      <c r="G787" s="24"/>
      <c r="H787" s="24"/>
      <c r="I787" s="24"/>
      <c r="J787" s="24"/>
      <c r="K787" s="24"/>
      <c r="L787" s="24"/>
      <c r="M787" s="24"/>
      <c r="N787" s="103"/>
      <c r="O787" s="103"/>
      <c r="P787" s="24"/>
      <c r="Q787" s="24"/>
      <c r="R787" s="24"/>
      <c r="S787" s="24"/>
      <c r="T787" s="24"/>
      <c r="U787" s="24"/>
      <c r="V787" s="24"/>
      <c r="W787" s="24"/>
      <c r="X787" s="24"/>
      <c r="Y787" s="24"/>
      <c r="Z787" s="24"/>
    </row>
    <row r="788" spans="1:26" ht="15.75" customHeight="1">
      <c r="A788" s="24"/>
      <c r="B788" s="24"/>
      <c r="C788" s="24"/>
      <c r="D788" s="24"/>
      <c r="E788" s="24"/>
      <c r="F788" s="24"/>
      <c r="G788" s="24"/>
      <c r="H788" s="24"/>
      <c r="I788" s="24"/>
      <c r="J788" s="24"/>
      <c r="K788" s="24"/>
      <c r="L788" s="24"/>
      <c r="M788" s="24"/>
      <c r="N788" s="103"/>
      <c r="O788" s="103"/>
      <c r="P788" s="24"/>
      <c r="Q788" s="24"/>
      <c r="R788" s="24"/>
      <c r="S788" s="24"/>
      <c r="T788" s="24"/>
      <c r="U788" s="24"/>
      <c r="V788" s="24"/>
      <c r="W788" s="24"/>
      <c r="X788" s="24"/>
      <c r="Y788" s="24"/>
      <c r="Z788" s="24"/>
    </row>
    <row r="789" spans="1:26" ht="15.75" customHeight="1">
      <c r="A789" s="24"/>
      <c r="B789" s="24"/>
      <c r="C789" s="24"/>
      <c r="D789" s="24"/>
      <c r="E789" s="24"/>
      <c r="F789" s="24"/>
      <c r="G789" s="24"/>
      <c r="H789" s="24"/>
      <c r="I789" s="24"/>
      <c r="J789" s="24"/>
      <c r="K789" s="24"/>
      <c r="L789" s="24"/>
      <c r="M789" s="24"/>
      <c r="N789" s="103"/>
      <c r="O789" s="103"/>
      <c r="P789" s="24"/>
      <c r="Q789" s="24"/>
      <c r="R789" s="24"/>
      <c r="S789" s="24"/>
      <c r="T789" s="24"/>
      <c r="U789" s="24"/>
      <c r="V789" s="24"/>
      <c r="W789" s="24"/>
      <c r="X789" s="24"/>
      <c r="Y789" s="24"/>
      <c r="Z789" s="24"/>
    </row>
    <row r="790" spans="1:26" ht="15.75" customHeight="1">
      <c r="A790" s="24"/>
      <c r="B790" s="24"/>
      <c r="C790" s="24"/>
      <c r="D790" s="24"/>
      <c r="E790" s="24"/>
      <c r="F790" s="24"/>
      <c r="G790" s="24"/>
      <c r="H790" s="24"/>
      <c r="I790" s="24"/>
      <c r="J790" s="24"/>
      <c r="K790" s="24"/>
      <c r="L790" s="24"/>
      <c r="M790" s="24"/>
      <c r="N790" s="103"/>
      <c r="O790" s="103"/>
      <c r="P790" s="24"/>
      <c r="Q790" s="24"/>
      <c r="R790" s="24"/>
      <c r="S790" s="24"/>
      <c r="T790" s="24"/>
      <c r="U790" s="24"/>
      <c r="V790" s="24"/>
      <c r="W790" s="24"/>
      <c r="X790" s="24"/>
      <c r="Y790" s="24"/>
      <c r="Z790" s="24"/>
    </row>
    <row r="791" spans="1:26" ht="15.75" customHeight="1">
      <c r="A791" s="24"/>
      <c r="B791" s="24"/>
      <c r="C791" s="24"/>
      <c r="D791" s="24"/>
      <c r="E791" s="24"/>
      <c r="F791" s="24"/>
      <c r="G791" s="24"/>
      <c r="H791" s="24"/>
      <c r="I791" s="24"/>
      <c r="J791" s="24"/>
      <c r="K791" s="24"/>
      <c r="L791" s="24"/>
      <c r="M791" s="24"/>
      <c r="N791" s="103"/>
      <c r="O791" s="103"/>
      <c r="P791" s="24"/>
      <c r="Q791" s="24"/>
      <c r="R791" s="24"/>
      <c r="S791" s="24"/>
      <c r="T791" s="24"/>
      <c r="U791" s="24"/>
      <c r="V791" s="24"/>
      <c r="W791" s="24"/>
      <c r="X791" s="24"/>
      <c r="Y791" s="24"/>
      <c r="Z791" s="24"/>
    </row>
    <row r="792" spans="1:26" ht="15.75" customHeight="1">
      <c r="A792" s="24"/>
      <c r="B792" s="24"/>
      <c r="C792" s="24"/>
      <c r="D792" s="24"/>
      <c r="E792" s="24"/>
      <c r="F792" s="24"/>
      <c r="G792" s="24"/>
      <c r="H792" s="24"/>
      <c r="I792" s="24"/>
      <c r="J792" s="24"/>
      <c r="K792" s="24"/>
      <c r="L792" s="24"/>
      <c r="M792" s="24"/>
      <c r="N792" s="103"/>
      <c r="O792" s="103"/>
      <c r="P792" s="24"/>
      <c r="Q792" s="24"/>
      <c r="R792" s="24"/>
      <c r="S792" s="24"/>
      <c r="T792" s="24"/>
      <c r="U792" s="24"/>
      <c r="V792" s="24"/>
      <c r="W792" s="24"/>
      <c r="X792" s="24"/>
      <c r="Y792" s="24"/>
      <c r="Z792" s="24"/>
    </row>
    <row r="793" spans="1:26" ht="15.75" customHeight="1">
      <c r="A793" s="24"/>
      <c r="B793" s="24"/>
      <c r="C793" s="24"/>
      <c r="D793" s="24"/>
      <c r="E793" s="24"/>
      <c r="F793" s="24"/>
      <c r="G793" s="24"/>
      <c r="H793" s="24"/>
      <c r="I793" s="24"/>
      <c r="J793" s="24"/>
      <c r="K793" s="24"/>
      <c r="L793" s="24"/>
      <c r="M793" s="24"/>
      <c r="N793" s="103"/>
      <c r="O793" s="103"/>
      <c r="P793" s="24"/>
      <c r="Q793" s="24"/>
      <c r="R793" s="24"/>
      <c r="S793" s="24"/>
      <c r="T793" s="24"/>
      <c r="U793" s="24"/>
      <c r="V793" s="24"/>
      <c r="W793" s="24"/>
      <c r="X793" s="24"/>
      <c r="Y793" s="24"/>
      <c r="Z793" s="24"/>
    </row>
    <row r="794" spans="1:26" ht="15.75" customHeight="1">
      <c r="A794" s="24"/>
      <c r="B794" s="24"/>
      <c r="C794" s="24"/>
      <c r="D794" s="24"/>
      <c r="E794" s="24"/>
      <c r="F794" s="24"/>
      <c r="G794" s="24"/>
      <c r="H794" s="24"/>
      <c r="I794" s="24"/>
      <c r="J794" s="24"/>
      <c r="K794" s="24"/>
      <c r="L794" s="24"/>
      <c r="M794" s="24"/>
      <c r="N794" s="103"/>
      <c r="O794" s="103"/>
      <c r="P794" s="24"/>
      <c r="Q794" s="24"/>
      <c r="R794" s="24"/>
      <c r="S794" s="24"/>
      <c r="T794" s="24"/>
      <c r="U794" s="24"/>
      <c r="V794" s="24"/>
      <c r="W794" s="24"/>
      <c r="X794" s="24"/>
      <c r="Y794" s="24"/>
      <c r="Z794" s="24"/>
    </row>
    <row r="795" spans="1:26" ht="15.75" customHeight="1">
      <c r="A795" s="24"/>
      <c r="B795" s="24"/>
      <c r="C795" s="24"/>
      <c r="D795" s="24"/>
      <c r="E795" s="24"/>
      <c r="F795" s="24"/>
      <c r="G795" s="24"/>
      <c r="H795" s="24"/>
      <c r="I795" s="24"/>
      <c r="J795" s="24"/>
      <c r="K795" s="24"/>
      <c r="L795" s="24"/>
      <c r="M795" s="24"/>
      <c r="N795" s="103"/>
      <c r="O795" s="103"/>
      <c r="P795" s="24"/>
      <c r="Q795" s="24"/>
      <c r="R795" s="24"/>
      <c r="S795" s="24"/>
      <c r="T795" s="24"/>
      <c r="U795" s="24"/>
      <c r="V795" s="24"/>
      <c r="W795" s="24"/>
      <c r="X795" s="24"/>
      <c r="Y795" s="24"/>
      <c r="Z795" s="24"/>
    </row>
    <row r="796" spans="1:26" ht="15.75" customHeight="1">
      <c r="A796" s="24"/>
      <c r="B796" s="24"/>
      <c r="C796" s="24"/>
      <c r="D796" s="24"/>
      <c r="E796" s="24"/>
      <c r="F796" s="24"/>
      <c r="G796" s="24"/>
      <c r="H796" s="24"/>
      <c r="I796" s="24"/>
      <c r="J796" s="24"/>
      <c r="K796" s="24"/>
      <c r="L796" s="24"/>
      <c r="M796" s="24"/>
      <c r="N796" s="103"/>
      <c r="O796" s="103"/>
      <c r="P796" s="24"/>
      <c r="Q796" s="24"/>
      <c r="R796" s="24"/>
      <c r="S796" s="24"/>
      <c r="T796" s="24"/>
      <c r="U796" s="24"/>
      <c r="V796" s="24"/>
      <c r="W796" s="24"/>
      <c r="X796" s="24"/>
      <c r="Y796" s="24"/>
      <c r="Z796" s="24"/>
    </row>
    <row r="797" spans="1:26" ht="15.75" customHeight="1">
      <c r="A797" s="24"/>
      <c r="B797" s="24"/>
      <c r="C797" s="24"/>
      <c r="D797" s="24"/>
      <c r="E797" s="24"/>
      <c r="F797" s="24"/>
      <c r="G797" s="24"/>
      <c r="H797" s="24"/>
      <c r="I797" s="24"/>
      <c r="J797" s="24"/>
      <c r="K797" s="24"/>
      <c r="L797" s="24"/>
      <c r="M797" s="24"/>
      <c r="N797" s="103"/>
      <c r="O797" s="103"/>
      <c r="P797" s="24"/>
      <c r="Q797" s="24"/>
      <c r="R797" s="24"/>
      <c r="S797" s="24"/>
      <c r="T797" s="24"/>
      <c r="U797" s="24"/>
      <c r="V797" s="24"/>
      <c r="W797" s="24"/>
      <c r="X797" s="24"/>
      <c r="Y797" s="24"/>
      <c r="Z797" s="24"/>
    </row>
    <row r="798" spans="1:26" ht="15.75" customHeight="1">
      <c r="A798" s="24"/>
      <c r="B798" s="24"/>
      <c r="C798" s="24"/>
      <c r="D798" s="24"/>
      <c r="E798" s="24"/>
      <c r="F798" s="24"/>
      <c r="G798" s="24"/>
      <c r="H798" s="24"/>
      <c r="I798" s="24"/>
      <c r="J798" s="24"/>
      <c r="K798" s="24"/>
      <c r="L798" s="24"/>
      <c r="M798" s="24"/>
      <c r="N798" s="103"/>
      <c r="O798" s="103"/>
      <c r="P798" s="24"/>
      <c r="Q798" s="24"/>
      <c r="R798" s="24"/>
      <c r="S798" s="24"/>
      <c r="T798" s="24"/>
      <c r="U798" s="24"/>
      <c r="V798" s="24"/>
      <c r="W798" s="24"/>
      <c r="X798" s="24"/>
      <c r="Y798" s="24"/>
      <c r="Z798" s="24"/>
    </row>
    <row r="799" spans="1:26" ht="15.75" customHeight="1">
      <c r="A799" s="24"/>
      <c r="B799" s="24"/>
      <c r="C799" s="24"/>
      <c r="D799" s="24"/>
      <c r="E799" s="24"/>
      <c r="F799" s="24"/>
      <c r="G799" s="24"/>
      <c r="H799" s="24"/>
      <c r="I799" s="24"/>
      <c r="J799" s="24"/>
      <c r="K799" s="24"/>
      <c r="L799" s="24"/>
      <c r="M799" s="24"/>
      <c r="N799" s="103"/>
      <c r="O799" s="103"/>
      <c r="P799" s="24"/>
      <c r="Q799" s="24"/>
      <c r="R799" s="24"/>
      <c r="S799" s="24"/>
      <c r="T799" s="24"/>
      <c r="U799" s="24"/>
      <c r="V799" s="24"/>
      <c r="W799" s="24"/>
      <c r="X799" s="24"/>
      <c r="Y799" s="24"/>
      <c r="Z799" s="24"/>
    </row>
    <row r="800" spans="1:26" ht="15.75" customHeight="1">
      <c r="A800" s="24"/>
      <c r="B800" s="24"/>
      <c r="C800" s="24"/>
      <c r="D800" s="24"/>
      <c r="E800" s="24"/>
      <c r="F800" s="24"/>
      <c r="G800" s="24"/>
      <c r="H800" s="24"/>
      <c r="I800" s="24"/>
      <c r="J800" s="24"/>
      <c r="K800" s="24"/>
      <c r="L800" s="24"/>
      <c r="M800" s="24"/>
      <c r="N800" s="103"/>
      <c r="O800" s="103"/>
      <c r="P800" s="24"/>
      <c r="Q800" s="24"/>
      <c r="R800" s="24"/>
      <c r="S800" s="24"/>
      <c r="T800" s="24"/>
      <c r="U800" s="24"/>
      <c r="V800" s="24"/>
      <c r="W800" s="24"/>
      <c r="X800" s="24"/>
      <c r="Y800" s="24"/>
      <c r="Z800" s="24"/>
    </row>
    <row r="801" spans="1:26" ht="15.75" customHeight="1">
      <c r="A801" s="24"/>
      <c r="B801" s="24"/>
      <c r="C801" s="24"/>
      <c r="D801" s="24"/>
      <c r="E801" s="24"/>
      <c r="F801" s="24"/>
      <c r="G801" s="24"/>
      <c r="H801" s="24"/>
      <c r="I801" s="24"/>
      <c r="J801" s="24"/>
      <c r="K801" s="24"/>
      <c r="L801" s="24"/>
      <c r="M801" s="24"/>
      <c r="N801" s="103"/>
      <c r="O801" s="103"/>
      <c r="P801" s="24"/>
      <c r="Q801" s="24"/>
      <c r="R801" s="24"/>
      <c r="S801" s="24"/>
      <c r="T801" s="24"/>
      <c r="U801" s="24"/>
      <c r="V801" s="24"/>
      <c r="W801" s="24"/>
      <c r="X801" s="24"/>
      <c r="Y801" s="24"/>
      <c r="Z801" s="24"/>
    </row>
    <row r="802" spans="1:26" ht="15.75" customHeight="1">
      <c r="A802" s="24"/>
      <c r="B802" s="24"/>
      <c r="C802" s="24"/>
      <c r="D802" s="24"/>
      <c r="E802" s="24"/>
      <c r="F802" s="24"/>
      <c r="G802" s="24"/>
      <c r="H802" s="24"/>
      <c r="I802" s="24"/>
      <c r="J802" s="24"/>
      <c r="K802" s="24"/>
      <c r="L802" s="24"/>
      <c r="M802" s="24"/>
      <c r="N802" s="103"/>
      <c r="O802" s="103"/>
      <c r="P802" s="24"/>
      <c r="Q802" s="24"/>
      <c r="R802" s="24"/>
      <c r="S802" s="24"/>
      <c r="T802" s="24"/>
      <c r="U802" s="24"/>
      <c r="V802" s="24"/>
      <c r="W802" s="24"/>
      <c r="X802" s="24"/>
      <c r="Y802" s="24"/>
      <c r="Z802" s="24"/>
    </row>
    <row r="803" spans="1:26" ht="15.75" customHeight="1">
      <c r="A803" s="24"/>
      <c r="B803" s="24"/>
      <c r="C803" s="24"/>
      <c r="D803" s="24"/>
      <c r="E803" s="24"/>
      <c r="F803" s="24"/>
      <c r="G803" s="24"/>
      <c r="H803" s="24"/>
      <c r="I803" s="24"/>
      <c r="J803" s="24"/>
      <c r="K803" s="24"/>
      <c r="L803" s="24"/>
      <c r="M803" s="24"/>
      <c r="N803" s="103"/>
      <c r="O803" s="103"/>
      <c r="P803" s="24"/>
      <c r="Q803" s="24"/>
      <c r="R803" s="24"/>
      <c r="S803" s="24"/>
      <c r="T803" s="24"/>
      <c r="U803" s="24"/>
      <c r="V803" s="24"/>
      <c r="W803" s="24"/>
      <c r="X803" s="24"/>
      <c r="Y803" s="24"/>
      <c r="Z803" s="24"/>
    </row>
    <row r="804" spans="1:26" ht="15.75" customHeight="1">
      <c r="A804" s="24"/>
      <c r="B804" s="24"/>
      <c r="C804" s="24"/>
      <c r="D804" s="24"/>
      <c r="E804" s="24"/>
      <c r="F804" s="24"/>
      <c r="G804" s="24"/>
      <c r="H804" s="24"/>
      <c r="I804" s="24"/>
      <c r="J804" s="24"/>
      <c r="K804" s="24"/>
      <c r="L804" s="24"/>
      <c r="M804" s="24"/>
      <c r="N804" s="103"/>
      <c r="O804" s="103"/>
      <c r="P804" s="24"/>
      <c r="Q804" s="24"/>
      <c r="R804" s="24"/>
      <c r="S804" s="24"/>
      <c r="T804" s="24"/>
      <c r="U804" s="24"/>
      <c r="V804" s="24"/>
      <c r="W804" s="24"/>
      <c r="X804" s="24"/>
      <c r="Y804" s="24"/>
      <c r="Z804" s="24"/>
    </row>
    <row r="805" spans="1:26" ht="15.75" customHeight="1">
      <c r="A805" s="24"/>
      <c r="B805" s="24"/>
      <c r="C805" s="24"/>
      <c r="D805" s="24"/>
      <c r="E805" s="24"/>
      <c r="F805" s="24"/>
      <c r="G805" s="24"/>
      <c r="H805" s="24"/>
      <c r="I805" s="24"/>
      <c r="J805" s="24"/>
      <c r="K805" s="24"/>
      <c r="L805" s="24"/>
      <c r="M805" s="24"/>
      <c r="N805" s="103"/>
      <c r="O805" s="103"/>
      <c r="P805" s="24"/>
      <c r="Q805" s="24"/>
      <c r="R805" s="24"/>
      <c r="S805" s="24"/>
      <c r="T805" s="24"/>
      <c r="U805" s="24"/>
      <c r="V805" s="24"/>
      <c r="W805" s="24"/>
      <c r="X805" s="24"/>
      <c r="Y805" s="24"/>
      <c r="Z805" s="24"/>
    </row>
    <row r="806" spans="1:26" ht="15.75" customHeight="1">
      <c r="A806" s="24"/>
      <c r="B806" s="24"/>
      <c r="C806" s="24"/>
      <c r="D806" s="24"/>
      <c r="E806" s="24"/>
      <c r="F806" s="24"/>
      <c r="G806" s="24"/>
      <c r="H806" s="24"/>
      <c r="I806" s="24"/>
      <c r="J806" s="24"/>
      <c r="K806" s="24"/>
      <c r="L806" s="24"/>
      <c r="M806" s="24"/>
      <c r="N806" s="103"/>
      <c r="O806" s="103"/>
      <c r="P806" s="24"/>
      <c r="Q806" s="24"/>
      <c r="R806" s="24"/>
      <c r="S806" s="24"/>
      <c r="T806" s="24"/>
      <c r="U806" s="24"/>
      <c r="V806" s="24"/>
      <c r="W806" s="24"/>
      <c r="X806" s="24"/>
      <c r="Y806" s="24"/>
      <c r="Z806" s="24"/>
    </row>
    <row r="807" spans="1:26" ht="15.75" customHeight="1">
      <c r="A807" s="24"/>
      <c r="B807" s="24"/>
      <c r="C807" s="24"/>
      <c r="D807" s="24"/>
      <c r="E807" s="24"/>
      <c r="F807" s="24"/>
      <c r="G807" s="24"/>
      <c r="H807" s="24"/>
      <c r="I807" s="24"/>
      <c r="J807" s="24"/>
      <c r="K807" s="24"/>
      <c r="L807" s="24"/>
      <c r="M807" s="24"/>
      <c r="N807" s="103"/>
      <c r="O807" s="103"/>
      <c r="P807" s="24"/>
      <c r="Q807" s="24"/>
      <c r="R807" s="24"/>
      <c r="S807" s="24"/>
      <c r="T807" s="24"/>
      <c r="U807" s="24"/>
      <c r="V807" s="24"/>
      <c r="W807" s="24"/>
      <c r="X807" s="24"/>
      <c r="Y807" s="24"/>
      <c r="Z807" s="24"/>
    </row>
    <row r="808" spans="1:26" ht="15.75" customHeight="1">
      <c r="A808" s="24"/>
      <c r="B808" s="24"/>
      <c r="C808" s="24"/>
      <c r="D808" s="24"/>
      <c r="E808" s="24"/>
      <c r="F808" s="24"/>
      <c r="G808" s="24"/>
      <c r="H808" s="24"/>
      <c r="I808" s="24"/>
      <c r="J808" s="24"/>
      <c r="K808" s="24"/>
      <c r="L808" s="24"/>
      <c r="M808" s="24"/>
      <c r="N808" s="103"/>
      <c r="O808" s="103"/>
      <c r="P808" s="24"/>
      <c r="Q808" s="24"/>
      <c r="R808" s="24"/>
      <c r="S808" s="24"/>
      <c r="T808" s="24"/>
      <c r="U808" s="24"/>
      <c r="V808" s="24"/>
      <c r="W808" s="24"/>
      <c r="X808" s="24"/>
      <c r="Y808" s="24"/>
      <c r="Z808" s="24"/>
    </row>
    <row r="809" spans="1:26" ht="15.75" customHeight="1">
      <c r="A809" s="24"/>
      <c r="B809" s="24"/>
      <c r="C809" s="24"/>
      <c r="D809" s="24"/>
      <c r="E809" s="24"/>
      <c r="F809" s="24"/>
      <c r="G809" s="24"/>
      <c r="H809" s="24"/>
      <c r="I809" s="24"/>
      <c r="J809" s="24"/>
      <c r="K809" s="24"/>
      <c r="L809" s="24"/>
      <c r="M809" s="24"/>
      <c r="N809" s="103"/>
      <c r="O809" s="103"/>
      <c r="P809" s="24"/>
      <c r="Q809" s="24"/>
      <c r="R809" s="24"/>
      <c r="S809" s="24"/>
      <c r="T809" s="24"/>
      <c r="U809" s="24"/>
      <c r="V809" s="24"/>
      <c r="W809" s="24"/>
      <c r="X809" s="24"/>
      <c r="Y809" s="24"/>
      <c r="Z809" s="24"/>
    </row>
    <row r="810" spans="1:26" ht="15.75" customHeight="1">
      <c r="A810" s="24"/>
      <c r="B810" s="24"/>
      <c r="C810" s="24"/>
      <c r="D810" s="24"/>
      <c r="E810" s="24"/>
      <c r="F810" s="24"/>
      <c r="G810" s="24"/>
      <c r="H810" s="24"/>
      <c r="I810" s="24"/>
      <c r="J810" s="24"/>
      <c r="K810" s="24"/>
      <c r="L810" s="24"/>
      <c r="M810" s="24"/>
      <c r="N810" s="103"/>
      <c r="O810" s="103"/>
      <c r="P810" s="24"/>
      <c r="Q810" s="24"/>
      <c r="R810" s="24"/>
      <c r="S810" s="24"/>
      <c r="T810" s="24"/>
      <c r="U810" s="24"/>
      <c r="V810" s="24"/>
      <c r="W810" s="24"/>
      <c r="X810" s="24"/>
      <c r="Y810" s="24"/>
      <c r="Z810" s="24"/>
    </row>
    <row r="811" spans="1:26" ht="15.75" customHeight="1">
      <c r="A811" s="24"/>
      <c r="B811" s="24"/>
      <c r="C811" s="24"/>
      <c r="D811" s="24"/>
      <c r="E811" s="24"/>
      <c r="F811" s="24"/>
      <c r="G811" s="24"/>
      <c r="H811" s="24"/>
      <c r="I811" s="24"/>
      <c r="J811" s="24"/>
      <c r="K811" s="24"/>
      <c r="L811" s="24"/>
      <c r="M811" s="24"/>
      <c r="N811" s="103"/>
      <c r="O811" s="103"/>
      <c r="P811" s="24"/>
      <c r="Q811" s="24"/>
      <c r="R811" s="24"/>
      <c r="S811" s="24"/>
      <c r="T811" s="24"/>
      <c r="U811" s="24"/>
      <c r="V811" s="24"/>
      <c r="W811" s="24"/>
      <c r="X811" s="24"/>
      <c r="Y811" s="24"/>
      <c r="Z811" s="24"/>
    </row>
    <row r="812" spans="1:26" ht="15.75" customHeight="1">
      <c r="A812" s="24"/>
      <c r="B812" s="24"/>
      <c r="C812" s="24"/>
      <c r="D812" s="24"/>
      <c r="E812" s="24"/>
      <c r="F812" s="24"/>
      <c r="G812" s="24"/>
      <c r="H812" s="24"/>
      <c r="I812" s="24"/>
      <c r="J812" s="24"/>
      <c r="K812" s="24"/>
      <c r="L812" s="24"/>
      <c r="M812" s="24"/>
      <c r="N812" s="103"/>
      <c r="O812" s="103"/>
      <c r="P812" s="24"/>
      <c r="Q812" s="24"/>
      <c r="R812" s="24"/>
      <c r="S812" s="24"/>
      <c r="T812" s="24"/>
      <c r="U812" s="24"/>
      <c r="V812" s="24"/>
      <c r="W812" s="24"/>
      <c r="X812" s="24"/>
      <c r="Y812" s="24"/>
      <c r="Z812" s="24"/>
    </row>
    <row r="813" spans="1:26" ht="15.75" customHeight="1">
      <c r="A813" s="24"/>
      <c r="B813" s="24"/>
      <c r="C813" s="24"/>
      <c r="D813" s="24"/>
      <c r="E813" s="24"/>
      <c r="F813" s="24"/>
      <c r="G813" s="24"/>
      <c r="H813" s="24"/>
      <c r="I813" s="24"/>
      <c r="J813" s="24"/>
      <c r="K813" s="24"/>
      <c r="L813" s="24"/>
      <c r="M813" s="24"/>
      <c r="N813" s="103"/>
      <c r="O813" s="103"/>
      <c r="P813" s="24"/>
      <c r="Q813" s="24"/>
      <c r="R813" s="24"/>
      <c r="S813" s="24"/>
      <c r="T813" s="24"/>
      <c r="U813" s="24"/>
      <c r="V813" s="24"/>
      <c r="W813" s="24"/>
      <c r="X813" s="24"/>
      <c r="Y813" s="24"/>
      <c r="Z813" s="24"/>
    </row>
    <row r="814" spans="1:26" ht="15.75" customHeight="1">
      <c r="A814" s="24"/>
      <c r="B814" s="24"/>
      <c r="C814" s="24"/>
      <c r="D814" s="24"/>
      <c r="E814" s="24"/>
      <c r="F814" s="24"/>
      <c r="G814" s="24"/>
      <c r="H814" s="24"/>
      <c r="I814" s="24"/>
      <c r="J814" s="24"/>
      <c r="K814" s="24"/>
      <c r="L814" s="24"/>
      <c r="M814" s="24"/>
      <c r="N814" s="103"/>
      <c r="O814" s="103"/>
      <c r="P814" s="24"/>
      <c r="Q814" s="24"/>
      <c r="R814" s="24"/>
      <c r="S814" s="24"/>
      <c r="T814" s="24"/>
      <c r="U814" s="24"/>
      <c r="V814" s="24"/>
      <c r="W814" s="24"/>
      <c r="X814" s="24"/>
      <c r="Y814" s="24"/>
      <c r="Z814" s="24"/>
    </row>
    <row r="815" spans="1:26" ht="15.75" customHeight="1">
      <c r="A815" s="24"/>
      <c r="B815" s="24"/>
      <c r="C815" s="24"/>
      <c r="D815" s="24"/>
      <c r="E815" s="24"/>
      <c r="F815" s="24"/>
      <c r="G815" s="24"/>
      <c r="H815" s="24"/>
      <c r="I815" s="24"/>
      <c r="J815" s="24"/>
      <c r="K815" s="24"/>
      <c r="L815" s="24"/>
      <c r="M815" s="24"/>
      <c r="N815" s="103"/>
      <c r="O815" s="103"/>
      <c r="P815" s="24"/>
      <c r="Q815" s="24"/>
      <c r="R815" s="24"/>
      <c r="S815" s="24"/>
      <c r="T815" s="24"/>
      <c r="U815" s="24"/>
      <c r="V815" s="24"/>
      <c r="W815" s="24"/>
      <c r="X815" s="24"/>
      <c r="Y815" s="24"/>
      <c r="Z815" s="24"/>
    </row>
    <row r="816" spans="1:26" ht="15.75" customHeight="1">
      <c r="A816" s="24"/>
      <c r="B816" s="24"/>
      <c r="C816" s="24"/>
      <c r="D816" s="24"/>
      <c r="E816" s="24"/>
      <c r="F816" s="24"/>
      <c r="G816" s="24"/>
      <c r="H816" s="24"/>
      <c r="I816" s="24"/>
      <c r="J816" s="24"/>
      <c r="K816" s="24"/>
      <c r="L816" s="24"/>
      <c r="M816" s="24"/>
      <c r="N816" s="103"/>
      <c r="O816" s="103"/>
      <c r="P816" s="24"/>
      <c r="Q816" s="24"/>
      <c r="R816" s="24"/>
      <c r="S816" s="24"/>
      <c r="T816" s="24"/>
      <c r="U816" s="24"/>
      <c r="V816" s="24"/>
      <c r="W816" s="24"/>
      <c r="X816" s="24"/>
      <c r="Y816" s="24"/>
      <c r="Z816" s="24"/>
    </row>
    <row r="817" spans="1:26" ht="15.75" customHeight="1">
      <c r="A817" s="24"/>
      <c r="B817" s="24"/>
      <c r="C817" s="24"/>
      <c r="D817" s="24"/>
      <c r="E817" s="24"/>
      <c r="F817" s="24"/>
      <c r="G817" s="24"/>
      <c r="H817" s="24"/>
      <c r="I817" s="24"/>
      <c r="J817" s="24"/>
      <c r="K817" s="24"/>
      <c r="L817" s="24"/>
      <c r="M817" s="24"/>
      <c r="N817" s="103"/>
      <c r="O817" s="103"/>
      <c r="P817" s="24"/>
      <c r="Q817" s="24"/>
      <c r="R817" s="24"/>
      <c r="S817" s="24"/>
      <c r="T817" s="24"/>
      <c r="U817" s="24"/>
      <c r="V817" s="24"/>
      <c r="W817" s="24"/>
      <c r="X817" s="24"/>
      <c r="Y817" s="24"/>
      <c r="Z817" s="24"/>
    </row>
    <row r="818" spans="1:26" ht="15.75" customHeight="1">
      <c r="A818" s="24"/>
      <c r="B818" s="24"/>
      <c r="C818" s="24"/>
      <c r="D818" s="24"/>
      <c r="E818" s="24"/>
      <c r="F818" s="24"/>
      <c r="G818" s="24"/>
      <c r="H818" s="24"/>
      <c r="I818" s="24"/>
      <c r="J818" s="24"/>
      <c r="K818" s="24"/>
      <c r="L818" s="24"/>
      <c r="M818" s="24"/>
      <c r="N818" s="103"/>
      <c r="O818" s="103"/>
      <c r="P818" s="24"/>
      <c r="Q818" s="24"/>
      <c r="R818" s="24"/>
      <c r="S818" s="24"/>
      <c r="T818" s="24"/>
      <c r="U818" s="24"/>
      <c r="V818" s="24"/>
      <c r="W818" s="24"/>
      <c r="X818" s="24"/>
      <c r="Y818" s="24"/>
      <c r="Z818" s="24"/>
    </row>
    <row r="819" spans="1:26" ht="15.75" customHeight="1">
      <c r="A819" s="24"/>
      <c r="B819" s="24"/>
      <c r="C819" s="24"/>
      <c r="D819" s="24"/>
      <c r="E819" s="24"/>
      <c r="F819" s="24"/>
      <c r="G819" s="24"/>
      <c r="H819" s="24"/>
      <c r="I819" s="24"/>
      <c r="J819" s="24"/>
      <c r="K819" s="24"/>
      <c r="L819" s="24"/>
      <c r="M819" s="24"/>
      <c r="N819" s="103"/>
      <c r="O819" s="103"/>
      <c r="P819" s="24"/>
      <c r="Q819" s="24"/>
      <c r="R819" s="24"/>
      <c r="S819" s="24"/>
      <c r="T819" s="24"/>
      <c r="U819" s="24"/>
      <c r="V819" s="24"/>
      <c r="W819" s="24"/>
      <c r="X819" s="24"/>
      <c r="Y819" s="24"/>
      <c r="Z819" s="24"/>
    </row>
    <row r="820" spans="1:26" ht="15.75" customHeight="1">
      <c r="A820" s="24"/>
      <c r="B820" s="24"/>
      <c r="C820" s="24"/>
      <c r="D820" s="24"/>
      <c r="E820" s="24"/>
      <c r="F820" s="24"/>
      <c r="G820" s="24"/>
      <c r="H820" s="24"/>
      <c r="I820" s="24"/>
      <c r="J820" s="24"/>
      <c r="K820" s="24"/>
      <c r="L820" s="24"/>
      <c r="M820" s="24"/>
      <c r="N820" s="103"/>
      <c r="O820" s="103"/>
      <c r="P820" s="24"/>
      <c r="Q820" s="24"/>
      <c r="R820" s="24"/>
      <c r="S820" s="24"/>
      <c r="T820" s="24"/>
      <c r="U820" s="24"/>
      <c r="V820" s="24"/>
      <c r="W820" s="24"/>
      <c r="X820" s="24"/>
      <c r="Y820" s="24"/>
      <c r="Z820" s="24"/>
    </row>
    <row r="821" spans="1:26" ht="15.75" customHeight="1">
      <c r="A821" s="24"/>
      <c r="B821" s="24"/>
      <c r="C821" s="24"/>
      <c r="D821" s="24"/>
      <c r="E821" s="24"/>
      <c r="F821" s="24"/>
      <c r="G821" s="24"/>
      <c r="H821" s="24"/>
      <c r="I821" s="24"/>
      <c r="J821" s="24"/>
      <c r="K821" s="24"/>
      <c r="L821" s="24"/>
      <c r="M821" s="24"/>
      <c r="N821" s="103"/>
      <c r="O821" s="103"/>
      <c r="P821" s="24"/>
      <c r="Q821" s="24"/>
      <c r="R821" s="24"/>
      <c r="S821" s="24"/>
      <c r="T821" s="24"/>
      <c r="U821" s="24"/>
      <c r="V821" s="24"/>
      <c r="W821" s="24"/>
      <c r="X821" s="24"/>
      <c r="Y821" s="24"/>
      <c r="Z821" s="24"/>
    </row>
    <row r="822" spans="1:26" ht="15.75" customHeight="1">
      <c r="A822" s="24"/>
      <c r="B822" s="24"/>
      <c r="C822" s="24"/>
      <c r="D822" s="24"/>
      <c r="E822" s="24"/>
      <c r="F822" s="24"/>
      <c r="G822" s="24"/>
      <c r="H822" s="24"/>
      <c r="I822" s="24"/>
      <c r="J822" s="24"/>
      <c r="K822" s="24"/>
      <c r="L822" s="24"/>
      <c r="M822" s="24"/>
      <c r="N822" s="103"/>
      <c r="O822" s="103"/>
      <c r="P822" s="24"/>
      <c r="Q822" s="24"/>
      <c r="R822" s="24"/>
      <c r="S822" s="24"/>
      <c r="T822" s="24"/>
      <c r="U822" s="24"/>
      <c r="V822" s="24"/>
      <c r="W822" s="24"/>
      <c r="X822" s="24"/>
      <c r="Y822" s="24"/>
      <c r="Z822" s="24"/>
    </row>
    <row r="823" spans="1:26" ht="15.75" customHeight="1">
      <c r="A823" s="24"/>
      <c r="B823" s="24"/>
      <c r="C823" s="24"/>
      <c r="D823" s="24"/>
      <c r="E823" s="24"/>
      <c r="F823" s="24"/>
      <c r="G823" s="24"/>
      <c r="H823" s="24"/>
      <c r="I823" s="24"/>
      <c r="J823" s="24"/>
      <c r="K823" s="24"/>
      <c r="L823" s="24"/>
      <c r="M823" s="24"/>
      <c r="N823" s="103"/>
      <c r="O823" s="103"/>
      <c r="P823" s="24"/>
      <c r="Q823" s="24"/>
      <c r="R823" s="24"/>
      <c r="S823" s="24"/>
      <c r="T823" s="24"/>
      <c r="U823" s="24"/>
      <c r="V823" s="24"/>
      <c r="W823" s="24"/>
      <c r="X823" s="24"/>
      <c r="Y823" s="24"/>
      <c r="Z823" s="24"/>
    </row>
    <row r="824" spans="1:26" ht="15.75" customHeight="1">
      <c r="A824" s="24"/>
      <c r="B824" s="24"/>
      <c r="C824" s="24"/>
      <c r="D824" s="24"/>
      <c r="E824" s="24"/>
      <c r="F824" s="24"/>
      <c r="G824" s="24"/>
      <c r="H824" s="24"/>
      <c r="I824" s="24"/>
      <c r="J824" s="24"/>
      <c r="K824" s="24"/>
      <c r="L824" s="24"/>
      <c r="M824" s="24"/>
      <c r="N824" s="103"/>
      <c r="O824" s="103"/>
      <c r="P824" s="24"/>
      <c r="Q824" s="24"/>
      <c r="R824" s="24"/>
      <c r="S824" s="24"/>
      <c r="T824" s="24"/>
      <c r="U824" s="24"/>
      <c r="V824" s="24"/>
      <c r="W824" s="24"/>
      <c r="X824" s="24"/>
      <c r="Y824" s="24"/>
      <c r="Z824" s="24"/>
    </row>
    <row r="825" spans="1:26" ht="15.75" customHeight="1">
      <c r="A825" s="24"/>
      <c r="B825" s="24"/>
      <c r="C825" s="24"/>
      <c r="D825" s="24"/>
      <c r="E825" s="24"/>
      <c r="F825" s="24"/>
      <c r="G825" s="24"/>
      <c r="H825" s="24"/>
      <c r="I825" s="24"/>
      <c r="J825" s="24"/>
      <c r="K825" s="24"/>
      <c r="L825" s="24"/>
      <c r="M825" s="24"/>
      <c r="N825" s="103"/>
      <c r="O825" s="103"/>
      <c r="P825" s="24"/>
      <c r="Q825" s="24"/>
      <c r="R825" s="24"/>
      <c r="S825" s="24"/>
      <c r="T825" s="24"/>
      <c r="U825" s="24"/>
      <c r="V825" s="24"/>
      <c r="W825" s="24"/>
      <c r="X825" s="24"/>
      <c r="Y825" s="24"/>
      <c r="Z825" s="24"/>
    </row>
    <row r="826" spans="1:26" ht="15.75" customHeight="1">
      <c r="A826" s="24"/>
      <c r="B826" s="24"/>
      <c r="C826" s="24"/>
      <c r="D826" s="24"/>
      <c r="E826" s="24"/>
      <c r="F826" s="24"/>
      <c r="G826" s="24"/>
      <c r="H826" s="24"/>
      <c r="I826" s="24"/>
      <c r="J826" s="24"/>
      <c r="K826" s="24"/>
      <c r="L826" s="24"/>
      <c r="M826" s="24"/>
      <c r="N826" s="103"/>
      <c r="O826" s="103"/>
      <c r="P826" s="24"/>
      <c r="Q826" s="24"/>
      <c r="R826" s="24"/>
      <c r="S826" s="24"/>
      <c r="T826" s="24"/>
      <c r="U826" s="24"/>
      <c r="V826" s="24"/>
      <c r="W826" s="24"/>
      <c r="X826" s="24"/>
      <c r="Y826" s="24"/>
      <c r="Z826" s="24"/>
    </row>
    <row r="827" spans="1:26" ht="15.75" customHeight="1">
      <c r="A827" s="24"/>
      <c r="B827" s="24"/>
      <c r="C827" s="24"/>
      <c r="D827" s="24"/>
      <c r="E827" s="24"/>
      <c r="F827" s="24"/>
      <c r="G827" s="24"/>
      <c r="H827" s="24"/>
      <c r="I827" s="24"/>
      <c r="J827" s="24"/>
      <c r="K827" s="24"/>
      <c r="L827" s="24"/>
      <c r="M827" s="24"/>
      <c r="N827" s="103"/>
      <c r="O827" s="103"/>
      <c r="P827" s="24"/>
      <c r="Q827" s="24"/>
      <c r="R827" s="24"/>
      <c r="S827" s="24"/>
      <c r="T827" s="24"/>
      <c r="U827" s="24"/>
      <c r="V827" s="24"/>
      <c r="W827" s="24"/>
      <c r="X827" s="24"/>
      <c r="Y827" s="24"/>
      <c r="Z827" s="24"/>
    </row>
    <row r="828" spans="1:26" ht="15.75" customHeight="1">
      <c r="A828" s="24"/>
      <c r="B828" s="24"/>
      <c r="C828" s="24"/>
      <c r="D828" s="24"/>
      <c r="E828" s="24"/>
      <c r="F828" s="24"/>
      <c r="G828" s="24"/>
      <c r="H828" s="24"/>
      <c r="I828" s="24"/>
      <c r="J828" s="24"/>
      <c r="K828" s="24"/>
      <c r="L828" s="24"/>
      <c r="M828" s="24"/>
      <c r="N828" s="103"/>
      <c r="O828" s="103"/>
      <c r="P828" s="24"/>
      <c r="Q828" s="24"/>
      <c r="R828" s="24"/>
      <c r="S828" s="24"/>
      <c r="T828" s="24"/>
      <c r="U828" s="24"/>
      <c r="V828" s="24"/>
      <c r="W828" s="24"/>
      <c r="X828" s="24"/>
      <c r="Y828" s="24"/>
      <c r="Z828" s="24"/>
    </row>
    <row r="829" spans="1:26" ht="15.75" customHeight="1">
      <c r="A829" s="24"/>
      <c r="B829" s="24"/>
      <c r="C829" s="24"/>
      <c r="D829" s="24"/>
      <c r="E829" s="24"/>
      <c r="F829" s="24"/>
      <c r="G829" s="24"/>
      <c r="H829" s="24"/>
      <c r="I829" s="24"/>
      <c r="J829" s="24"/>
      <c r="K829" s="24"/>
      <c r="L829" s="24"/>
      <c r="M829" s="24"/>
      <c r="N829" s="103"/>
      <c r="O829" s="103"/>
      <c r="P829" s="24"/>
      <c r="Q829" s="24"/>
      <c r="R829" s="24"/>
      <c r="S829" s="24"/>
      <c r="T829" s="24"/>
      <c r="U829" s="24"/>
      <c r="V829" s="24"/>
      <c r="W829" s="24"/>
      <c r="X829" s="24"/>
      <c r="Y829" s="24"/>
      <c r="Z829" s="24"/>
    </row>
    <row r="830" spans="1:26" ht="15.75" customHeight="1">
      <c r="A830" s="24"/>
      <c r="B830" s="24"/>
      <c r="C830" s="24"/>
      <c r="D830" s="24"/>
      <c r="E830" s="24"/>
      <c r="F830" s="24"/>
      <c r="G830" s="24"/>
      <c r="H830" s="24"/>
      <c r="I830" s="24"/>
      <c r="J830" s="24"/>
      <c r="K830" s="24"/>
      <c r="L830" s="24"/>
      <c r="M830" s="24"/>
      <c r="N830" s="103"/>
      <c r="O830" s="103"/>
      <c r="P830" s="24"/>
      <c r="Q830" s="24"/>
      <c r="R830" s="24"/>
      <c r="S830" s="24"/>
      <c r="T830" s="24"/>
      <c r="U830" s="24"/>
      <c r="V830" s="24"/>
      <c r="W830" s="24"/>
      <c r="X830" s="24"/>
      <c r="Y830" s="24"/>
      <c r="Z830" s="24"/>
    </row>
    <row r="831" spans="1:26" ht="15.75" customHeight="1">
      <c r="A831" s="24"/>
      <c r="B831" s="24"/>
      <c r="C831" s="24"/>
      <c r="D831" s="24"/>
      <c r="E831" s="24"/>
      <c r="F831" s="24"/>
      <c r="G831" s="24"/>
      <c r="H831" s="24"/>
      <c r="I831" s="24"/>
      <c r="J831" s="24"/>
      <c r="K831" s="24"/>
      <c r="L831" s="24"/>
      <c r="M831" s="24"/>
      <c r="N831" s="103"/>
      <c r="O831" s="103"/>
      <c r="P831" s="24"/>
      <c r="Q831" s="24"/>
      <c r="R831" s="24"/>
      <c r="S831" s="24"/>
      <c r="T831" s="24"/>
      <c r="U831" s="24"/>
      <c r="V831" s="24"/>
      <c r="W831" s="24"/>
      <c r="X831" s="24"/>
      <c r="Y831" s="24"/>
      <c r="Z831" s="24"/>
    </row>
    <row r="832" spans="1:26" ht="15.75" customHeight="1">
      <c r="A832" s="24"/>
      <c r="B832" s="24"/>
      <c r="C832" s="24"/>
      <c r="D832" s="24"/>
      <c r="E832" s="24"/>
      <c r="F832" s="24"/>
      <c r="G832" s="24"/>
      <c r="H832" s="24"/>
      <c r="I832" s="24"/>
      <c r="J832" s="24"/>
      <c r="K832" s="24"/>
      <c r="L832" s="24"/>
      <c r="M832" s="24"/>
      <c r="N832" s="103"/>
      <c r="O832" s="103"/>
      <c r="P832" s="24"/>
      <c r="Q832" s="24"/>
      <c r="R832" s="24"/>
      <c r="S832" s="24"/>
      <c r="T832" s="24"/>
      <c r="U832" s="24"/>
      <c r="V832" s="24"/>
      <c r="W832" s="24"/>
      <c r="X832" s="24"/>
      <c r="Y832" s="24"/>
      <c r="Z832" s="24"/>
    </row>
    <row r="833" spans="1:26" ht="15.75" customHeight="1">
      <c r="A833" s="24"/>
      <c r="B833" s="24"/>
      <c r="C833" s="24"/>
      <c r="D833" s="24"/>
      <c r="E833" s="24"/>
      <c r="F833" s="24"/>
      <c r="G833" s="24"/>
      <c r="H833" s="24"/>
      <c r="I833" s="24"/>
      <c r="J833" s="24"/>
      <c r="K833" s="24"/>
      <c r="L833" s="24"/>
      <c r="M833" s="24"/>
      <c r="N833" s="103"/>
      <c r="O833" s="103"/>
      <c r="P833" s="24"/>
      <c r="Q833" s="24"/>
      <c r="R833" s="24"/>
      <c r="S833" s="24"/>
      <c r="T833" s="24"/>
      <c r="U833" s="24"/>
      <c r="V833" s="24"/>
      <c r="W833" s="24"/>
      <c r="X833" s="24"/>
      <c r="Y833" s="24"/>
      <c r="Z833" s="24"/>
    </row>
    <row r="834" spans="1:26" ht="15.75" customHeight="1">
      <c r="A834" s="24"/>
      <c r="B834" s="24"/>
      <c r="C834" s="24"/>
      <c r="D834" s="24"/>
      <c r="E834" s="24"/>
      <c r="F834" s="24"/>
      <c r="G834" s="24"/>
      <c r="H834" s="24"/>
      <c r="I834" s="24"/>
      <c r="J834" s="24"/>
      <c r="K834" s="24"/>
      <c r="L834" s="24"/>
      <c r="M834" s="24"/>
      <c r="N834" s="103"/>
      <c r="O834" s="103"/>
      <c r="P834" s="24"/>
      <c r="Q834" s="24"/>
      <c r="R834" s="24"/>
      <c r="S834" s="24"/>
      <c r="T834" s="24"/>
      <c r="U834" s="24"/>
      <c r="V834" s="24"/>
      <c r="W834" s="24"/>
      <c r="X834" s="24"/>
      <c r="Y834" s="24"/>
      <c r="Z834" s="24"/>
    </row>
    <row r="835" spans="1:26" ht="15.75" customHeight="1">
      <c r="A835" s="24"/>
      <c r="B835" s="24"/>
      <c r="C835" s="24"/>
      <c r="D835" s="24"/>
      <c r="E835" s="24"/>
      <c r="F835" s="24"/>
      <c r="G835" s="24"/>
      <c r="H835" s="24"/>
      <c r="I835" s="24"/>
      <c r="J835" s="24"/>
      <c r="K835" s="24"/>
      <c r="L835" s="24"/>
      <c r="M835" s="24"/>
      <c r="N835" s="103"/>
      <c r="O835" s="103"/>
      <c r="P835" s="24"/>
      <c r="Q835" s="24"/>
      <c r="R835" s="24"/>
      <c r="S835" s="24"/>
      <c r="T835" s="24"/>
      <c r="U835" s="24"/>
      <c r="V835" s="24"/>
      <c r="W835" s="24"/>
      <c r="X835" s="24"/>
      <c r="Y835" s="24"/>
      <c r="Z835" s="24"/>
    </row>
    <row r="836" spans="1:26" ht="15.75" customHeight="1">
      <c r="A836" s="24"/>
      <c r="B836" s="24"/>
      <c r="C836" s="24"/>
      <c r="D836" s="24"/>
      <c r="E836" s="24"/>
      <c r="F836" s="24"/>
      <c r="G836" s="24"/>
      <c r="H836" s="24"/>
      <c r="I836" s="24"/>
      <c r="J836" s="24"/>
      <c r="K836" s="24"/>
      <c r="L836" s="24"/>
      <c r="M836" s="24"/>
      <c r="N836" s="103"/>
      <c r="O836" s="103"/>
      <c r="P836" s="24"/>
      <c r="Q836" s="24"/>
      <c r="R836" s="24"/>
      <c r="S836" s="24"/>
      <c r="T836" s="24"/>
      <c r="U836" s="24"/>
      <c r="V836" s="24"/>
      <c r="W836" s="24"/>
      <c r="X836" s="24"/>
      <c r="Y836" s="24"/>
      <c r="Z836" s="24"/>
    </row>
    <row r="837" spans="1:26" ht="15.75" customHeight="1">
      <c r="A837" s="24"/>
      <c r="B837" s="24"/>
      <c r="C837" s="24"/>
      <c r="D837" s="24"/>
      <c r="E837" s="24"/>
      <c r="F837" s="24"/>
      <c r="G837" s="24"/>
      <c r="H837" s="24"/>
      <c r="I837" s="24"/>
      <c r="J837" s="24"/>
      <c r="K837" s="24"/>
      <c r="L837" s="24"/>
      <c r="M837" s="24"/>
      <c r="N837" s="103"/>
      <c r="O837" s="103"/>
      <c r="P837" s="24"/>
      <c r="Q837" s="24"/>
      <c r="R837" s="24"/>
      <c r="S837" s="24"/>
      <c r="T837" s="24"/>
      <c r="U837" s="24"/>
      <c r="V837" s="24"/>
      <c r="W837" s="24"/>
      <c r="X837" s="24"/>
      <c r="Y837" s="24"/>
      <c r="Z837" s="24"/>
    </row>
    <row r="838" spans="1:26" ht="15.75" customHeight="1">
      <c r="A838" s="24"/>
      <c r="B838" s="24"/>
      <c r="C838" s="24"/>
      <c r="D838" s="24"/>
      <c r="E838" s="24"/>
      <c r="F838" s="24"/>
      <c r="G838" s="24"/>
      <c r="H838" s="24"/>
      <c r="I838" s="24"/>
      <c r="J838" s="24"/>
      <c r="K838" s="24"/>
      <c r="L838" s="24"/>
      <c r="M838" s="24"/>
      <c r="N838" s="103"/>
      <c r="O838" s="103"/>
      <c r="P838" s="24"/>
      <c r="Q838" s="24"/>
      <c r="R838" s="24"/>
      <c r="S838" s="24"/>
      <c r="T838" s="24"/>
      <c r="U838" s="24"/>
      <c r="V838" s="24"/>
      <c r="W838" s="24"/>
      <c r="X838" s="24"/>
      <c r="Y838" s="24"/>
      <c r="Z838" s="24"/>
    </row>
    <row r="839" spans="1:26" ht="15.75" customHeight="1">
      <c r="A839" s="24"/>
      <c r="B839" s="24"/>
      <c r="C839" s="24"/>
      <c r="D839" s="24"/>
      <c r="E839" s="24"/>
      <c r="F839" s="24"/>
      <c r="G839" s="24"/>
      <c r="H839" s="24"/>
      <c r="I839" s="24"/>
      <c r="J839" s="24"/>
      <c r="K839" s="24"/>
      <c r="L839" s="24"/>
      <c r="M839" s="24"/>
      <c r="N839" s="103"/>
      <c r="O839" s="103"/>
      <c r="P839" s="24"/>
      <c r="Q839" s="24"/>
      <c r="R839" s="24"/>
      <c r="S839" s="24"/>
      <c r="T839" s="24"/>
      <c r="U839" s="24"/>
      <c r="V839" s="24"/>
      <c r="W839" s="24"/>
      <c r="X839" s="24"/>
      <c r="Y839" s="24"/>
      <c r="Z839" s="24"/>
    </row>
    <row r="840" spans="1:26" ht="15.75" customHeight="1">
      <c r="A840" s="24"/>
      <c r="B840" s="24"/>
      <c r="C840" s="24"/>
      <c r="D840" s="24"/>
      <c r="E840" s="24"/>
      <c r="F840" s="24"/>
      <c r="G840" s="24"/>
      <c r="H840" s="24"/>
      <c r="I840" s="24"/>
      <c r="J840" s="24"/>
      <c r="K840" s="24"/>
      <c r="L840" s="24"/>
      <c r="M840" s="24"/>
      <c r="N840" s="103"/>
      <c r="O840" s="103"/>
      <c r="P840" s="24"/>
      <c r="Q840" s="24"/>
      <c r="R840" s="24"/>
      <c r="S840" s="24"/>
      <c r="T840" s="24"/>
      <c r="U840" s="24"/>
      <c r="V840" s="24"/>
      <c r="W840" s="24"/>
      <c r="X840" s="24"/>
      <c r="Y840" s="24"/>
      <c r="Z840" s="24"/>
    </row>
    <row r="841" spans="1:26" ht="15.75" customHeight="1">
      <c r="A841" s="24"/>
      <c r="B841" s="24"/>
      <c r="C841" s="24"/>
      <c r="D841" s="24"/>
      <c r="E841" s="24"/>
      <c r="F841" s="24"/>
      <c r="G841" s="24"/>
      <c r="H841" s="24"/>
      <c r="I841" s="24"/>
      <c r="J841" s="24"/>
      <c r="K841" s="24"/>
      <c r="L841" s="24"/>
      <c r="M841" s="24"/>
      <c r="N841" s="103"/>
      <c r="O841" s="103"/>
      <c r="P841" s="24"/>
      <c r="Q841" s="24"/>
      <c r="R841" s="24"/>
      <c r="S841" s="24"/>
      <c r="T841" s="24"/>
      <c r="U841" s="24"/>
      <c r="V841" s="24"/>
      <c r="W841" s="24"/>
      <c r="X841" s="24"/>
      <c r="Y841" s="24"/>
      <c r="Z841" s="24"/>
    </row>
    <row r="842" spans="1:26" ht="15.75" customHeight="1">
      <c r="A842" s="24"/>
      <c r="B842" s="24"/>
      <c r="C842" s="24"/>
      <c r="D842" s="24"/>
      <c r="E842" s="24"/>
      <c r="F842" s="24"/>
      <c r="G842" s="24"/>
      <c r="H842" s="24"/>
      <c r="I842" s="24"/>
      <c r="J842" s="24"/>
      <c r="K842" s="24"/>
      <c r="L842" s="24"/>
      <c r="M842" s="24"/>
      <c r="N842" s="103"/>
      <c r="O842" s="103"/>
      <c r="P842" s="24"/>
      <c r="Q842" s="24"/>
      <c r="R842" s="24"/>
      <c r="S842" s="24"/>
      <c r="T842" s="24"/>
      <c r="U842" s="24"/>
      <c r="V842" s="24"/>
      <c r="W842" s="24"/>
      <c r="X842" s="24"/>
      <c r="Y842" s="24"/>
      <c r="Z842" s="24"/>
    </row>
    <row r="843" spans="1:26" ht="15.75" customHeight="1">
      <c r="A843" s="24"/>
      <c r="B843" s="24"/>
      <c r="C843" s="24"/>
      <c r="D843" s="24"/>
      <c r="E843" s="24"/>
      <c r="F843" s="24"/>
      <c r="G843" s="24"/>
      <c r="H843" s="24"/>
      <c r="I843" s="24"/>
      <c r="J843" s="24"/>
      <c r="K843" s="24"/>
      <c r="L843" s="24"/>
      <c r="M843" s="24"/>
      <c r="N843" s="103"/>
      <c r="O843" s="103"/>
      <c r="P843" s="24"/>
      <c r="Q843" s="24"/>
      <c r="R843" s="24"/>
      <c r="S843" s="24"/>
      <c r="T843" s="24"/>
      <c r="U843" s="24"/>
      <c r="V843" s="24"/>
      <c r="W843" s="24"/>
      <c r="X843" s="24"/>
      <c r="Y843" s="24"/>
      <c r="Z843" s="24"/>
    </row>
    <row r="844" spans="1:26" ht="15.75" customHeight="1">
      <c r="A844" s="24"/>
      <c r="B844" s="24"/>
      <c r="C844" s="24"/>
      <c r="D844" s="24"/>
      <c r="E844" s="24"/>
      <c r="F844" s="24"/>
      <c r="G844" s="24"/>
      <c r="H844" s="24"/>
      <c r="I844" s="24"/>
      <c r="J844" s="24"/>
      <c r="K844" s="24"/>
      <c r="L844" s="24"/>
      <c r="M844" s="24"/>
      <c r="N844" s="103"/>
      <c r="O844" s="103"/>
      <c r="P844" s="24"/>
      <c r="Q844" s="24"/>
      <c r="R844" s="24"/>
      <c r="S844" s="24"/>
      <c r="T844" s="24"/>
      <c r="U844" s="24"/>
      <c r="V844" s="24"/>
      <c r="W844" s="24"/>
      <c r="X844" s="24"/>
      <c r="Y844" s="24"/>
      <c r="Z844" s="24"/>
    </row>
    <row r="845" spans="1:26" ht="15.75" customHeight="1">
      <c r="A845" s="24"/>
      <c r="B845" s="24"/>
      <c r="C845" s="24"/>
      <c r="D845" s="24"/>
      <c r="E845" s="24"/>
      <c r="F845" s="24"/>
      <c r="G845" s="24"/>
      <c r="H845" s="24"/>
      <c r="I845" s="24"/>
      <c r="J845" s="24"/>
      <c r="K845" s="24"/>
      <c r="L845" s="24"/>
      <c r="M845" s="24"/>
      <c r="N845" s="103"/>
      <c r="O845" s="103"/>
      <c r="P845" s="24"/>
      <c r="Q845" s="24"/>
      <c r="R845" s="24"/>
      <c r="S845" s="24"/>
      <c r="T845" s="24"/>
      <c r="U845" s="24"/>
      <c r="V845" s="24"/>
      <c r="W845" s="24"/>
      <c r="X845" s="24"/>
      <c r="Y845" s="24"/>
      <c r="Z845" s="24"/>
    </row>
    <row r="846" spans="1:26" ht="15.75" customHeight="1">
      <c r="A846" s="24"/>
      <c r="B846" s="24"/>
      <c r="C846" s="24"/>
      <c r="D846" s="24"/>
      <c r="E846" s="24"/>
      <c r="F846" s="24"/>
      <c r="G846" s="24"/>
      <c r="H846" s="24"/>
      <c r="I846" s="24"/>
      <c r="J846" s="24"/>
      <c r="K846" s="24"/>
      <c r="L846" s="24"/>
      <c r="M846" s="24"/>
      <c r="N846" s="103"/>
      <c r="O846" s="103"/>
      <c r="P846" s="24"/>
      <c r="Q846" s="24"/>
      <c r="R846" s="24"/>
      <c r="S846" s="24"/>
      <c r="T846" s="24"/>
      <c r="U846" s="24"/>
      <c r="V846" s="24"/>
      <c r="W846" s="24"/>
      <c r="X846" s="24"/>
      <c r="Y846" s="24"/>
      <c r="Z846" s="24"/>
    </row>
    <row r="847" spans="1:26" ht="15.75" customHeight="1">
      <c r="A847" s="24"/>
      <c r="B847" s="24"/>
      <c r="C847" s="24"/>
      <c r="D847" s="24"/>
      <c r="E847" s="24"/>
      <c r="F847" s="24"/>
      <c r="G847" s="24"/>
      <c r="H847" s="24"/>
      <c r="I847" s="24"/>
      <c r="J847" s="24"/>
      <c r="K847" s="24"/>
      <c r="L847" s="24"/>
      <c r="M847" s="24"/>
      <c r="N847" s="103"/>
      <c r="O847" s="103"/>
      <c r="P847" s="24"/>
      <c r="Q847" s="24"/>
      <c r="R847" s="24"/>
      <c r="S847" s="24"/>
      <c r="T847" s="24"/>
      <c r="U847" s="24"/>
      <c r="V847" s="24"/>
      <c r="W847" s="24"/>
      <c r="X847" s="24"/>
      <c r="Y847" s="24"/>
      <c r="Z847" s="24"/>
    </row>
    <row r="848" spans="1:26" ht="15.75" customHeight="1">
      <c r="A848" s="24"/>
      <c r="B848" s="24"/>
      <c r="C848" s="24"/>
      <c r="D848" s="24"/>
      <c r="E848" s="24"/>
      <c r="F848" s="24"/>
      <c r="G848" s="24"/>
      <c r="H848" s="24"/>
      <c r="I848" s="24"/>
      <c r="J848" s="24"/>
      <c r="K848" s="24"/>
      <c r="L848" s="24"/>
      <c r="M848" s="24"/>
      <c r="N848" s="103"/>
      <c r="O848" s="103"/>
      <c r="P848" s="24"/>
      <c r="Q848" s="24"/>
      <c r="R848" s="24"/>
      <c r="S848" s="24"/>
      <c r="T848" s="24"/>
      <c r="U848" s="24"/>
      <c r="V848" s="24"/>
      <c r="W848" s="24"/>
      <c r="X848" s="24"/>
      <c r="Y848" s="24"/>
      <c r="Z848" s="24"/>
    </row>
    <row r="849" spans="1:26" ht="15.75" customHeight="1">
      <c r="A849" s="24"/>
      <c r="B849" s="24"/>
      <c r="C849" s="24"/>
      <c r="D849" s="24"/>
      <c r="E849" s="24"/>
      <c r="F849" s="24"/>
      <c r="G849" s="24"/>
      <c r="H849" s="24"/>
      <c r="I849" s="24"/>
      <c r="J849" s="24"/>
      <c r="K849" s="24"/>
      <c r="L849" s="24"/>
      <c r="M849" s="24"/>
      <c r="N849" s="103"/>
      <c r="O849" s="103"/>
      <c r="P849" s="24"/>
      <c r="Q849" s="24"/>
      <c r="R849" s="24"/>
      <c r="S849" s="24"/>
      <c r="T849" s="24"/>
      <c r="U849" s="24"/>
      <c r="V849" s="24"/>
      <c r="W849" s="24"/>
      <c r="X849" s="24"/>
      <c r="Y849" s="24"/>
      <c r="Z849" s="24"/>
    </row>
    <row r="850" spans="1:26" ht="15.75" customHeight="1">
      <c r="A850" s="24"/>
      <c r="B850" s="24"/>
      <c r="C850" s="24"/>
      <c r="D850" s="24"/>
      <c r="E850" s="24"/>
      <c r="F850" s="24"/>
      <c r="G850" s="24"/>
      <c r="H850" s="24"/>
      <c r="I850" s="24"/>
      <c r="J850" s="24"/>
      <c r="K850" s="24"/>
      <c r="L850" s="24"/>
      <c r="M850" s="24"/>
      <c r="N850" s="103"/>
      <c r="O850" s="103"/>
      <c r="P850" s="24"/>
      <c r="Q850" s="24"/>
      <c r="R850" s="24"/>
      <c r="S850" s="24"/>
      <c r="T850" s="24"/>
      <c r="U850" s="24"/>
      <c r="V850" s="24"/>
      <c r="W850" s="24"/>
      <c r="X850" s="24"/>
      <c r="Y850" s="24"/>
      <c r="Z850" s="24"/>
    </row>
    <row r="851" spans="1:26" ht="15.75" customHeight="1">
      <c r="A851" s="24"/>
      <c r="B851" s="24"/>
      <c r="C851" s="24"/>
      <c r="D851" s="24"/>
      <c r="E851" s="24"/>
      <c r="F851" s="24"/>
      <c r="G851" s="24"/>
      <c r="H851" s="24"/>
      <c r="I851" s="24"/>
      <c r="J851" s="24"/>
      <c r="K851" s="24"/>
      <c r="L851" s="24"/>
      <c r="M851" s="24"/>
      <c r="N851" s="103"/>
      <c r="O851" s="103"/>
      <c r="P851" s="24"/>
      <c r="Q851" s="24"/>
      <c r="R851" s="24"/>
      <c r="S851" s="24"/>
      <c r="T851" s="24"/>
      <c r="U851" s="24"/>
      <c r="V851" s="24"/>
      <c r="W851" s="24"/>
      <c r="X851" s="24"/>
      <c r="Y851" s="24"/>
      <c r="Z851" s="24"/>
    </row>
    <row r="852" spans="1:26" ht="15.75" customHeight="1">
      <c r="A852" s="24"/>
      <c r="B852" s="24"/>
      <c r="C852" s="24"/>
      <c r="D852" s="24"/>
      <c r="E852" s="24"/>
      <c r="F852" s="24"/>
      <c r="G852" s="24"/>
      <c r="H852" s="24"/>
      <c r="I852" s="24"/>
      <c r="J852" s="24"/>
      <c r="K852" s="24"/>
      <c r="L852" s="24"/>
      <c r="M852" s="24"/>
      <c r="N852" s="103"/>
      <c r="O852" s="103"/>
      <c r="P852" s="24"/>
      <c r="Q852" s="24"/>
      <c r="R852" s="24"/>
      <c r="S852" s="24"/>
      <c r="T852" s="24"/>
      <c r="U852" s="24"/>
      <c r="V852" s="24"/>
      <c r="W852" s="24"/>
      <c r="X852" s="24"/>
      <c r="Y852" s="24"/>
      <c r="Z852" s="24"/>
    </row>
    <row r="853" spans="1:26" ht="15.75" customHeight="1">
      <c r="A853" s="24"/>
      <c r="B853" s="24"/>
      <c r="C853" s="24"/>
      <c r="D853" s="24"/>
      <c r="E853" s="24"/>
      <c r="F853" s="24"/>
      <c r="G853" s="24"/>
      <c r="H853" s="24"/>
      <c r="I853" s="24"/>
      <c r="J853" s="24"/>
      <c r="K853" s="24"/>
      <c r="L853" s="24"/>
      <c r="M853" s="24"/>
      <c r="N853" s="103"/>
      <c r="O853" s="103"/>
      <c r="P853" s="24"/>
      <c r="Q853" s="24"/>
      <c r="R853" s="24"/>
      <c r="S853" s="24"/>
      <c r="T853" s="24"/>
      <c r="U853" s="24"/>
      <c r="V853" s="24"/>
      <c r="W853" s="24"/>
      <c r="X853" s="24"/>
      <c r="Y853" s="24"/>
      <c r="Z853" s="24"/>
    </row>
    <row r="854" spans="1:26" ht="15.75" customHeight="1">
      <c r="A854" s="24"/>
      <c r="B854" s="24"/>
      <c r="C854" s="24"/>
      <c r="D854" s="24"/>
      <c r="E854" s="24"/>
      <c r="F854" s="24"/>
      <c r="G854" s="24"/>
      <c r="H854" s="24"/>
      <c r="I854" s="24"/>
      <c r="J854" s="24"/>
      <c r="K854" s="24"/>
      <c r="L854" s="24"/>
      <c r="M854" s="24"/>
      <c r="N854" s="103"/>
      <c r="O854" s="103"/>
      <c r="P854" s="24"/>
      <c r="Q854" s="24"/>
      <c r="R854" s="24"/>
      <c r="S854" s="24"/>
      <c r="T854" s="24"/>
      <c r="U854" s="24"/>
      <c r="V854" s="24"/>
      <c r="W854" s="24"/>
      <c r="X854" s="24"/>
      <c r="Y854" s="24"/>
      <c r="Z854" s="24"/>
    </row>
    <row r="855" spans="1:26" ht="15.75" customHeight="1">
      <c r="A855" s="24"/>
      <c r="B855" s="24"/>
      <c r="C855" s="24"/>
      <c r="D855" s="24"/>
      <c r="E855" s="24"/>
      <c r="F855" s="24"/>
      <c r="G855" s="24"/>
      <c r="H855" s="24"/>
      <c r="I855" s="24"/>
      <c r="J855" s="24"/>
      <c r="K855" s="24"/>
      <c r="L855" s="24"/>
      <c r="M855" s="24"/>
      <c r="N855" s="103"/>
      <c r="O855" s="103"/>
      <c r="P855" s="24"/>
      <c r="Q855" s="24"/>
      <c r="R855" s="24"/>
      <c r="S855" s="24"/>
      <c r="T855" s="24"/>
      <c r="U855" s="24"/>
      <c r="V855" s="24"/>
      <c r="W855" s="24"/>
      <c r="X855" s="24"/>
      <c r="Y855" s="24"/>
      <c r="Z855" s="24"/>
    </row>
    <row r="856" spans="1:26" ht="15.75" customHeight="1">
      <c r="A856" s="24"/>
      <c r="B856" s="24"/>
      <c r="C856" s="24"/>
      <c r="D856" s="24"/>
      <c r="E856" s="24"/>
      <c r="F856" s="24"/>
      <c r="G856" s="24"/>
      <c r="H856" s="24"/>
      <c r="I856" s="24"/>
      <c r="J856" s="24"/>
      <c r="K856" s="24"/>
      <c r="L856" s="24"/>
      <c r="M856" s="24"/>
      <c r="N856" s="103"/>
      <c r="O856" s="103"/>
      <c r="P856" s="24"/>
      <c r="Q856" s="24"/>
      <c r="R856" s="24"/>
      <c r="S856" s="24"/>
      <c r="T856" s="24"/>
      <c r="U856" s="24"/>
      <c r="V856" s="24"/>
      <c r="W856" s="24"/>
      <c r="X856" s="24"/>
      <c r="Y856" s="24"/>
      <c r="Z856" s="24"/>
    </row>
    <row r="857" spans="1:26" ht="15.75" customHeight="1">
      <c r="A857" s="24"/>
      <c r="B857" s="24"/>
      <c r="C857" s="24"/>
      <c r="D857" s="24"/>
      <c r="E857" s="24"/>
      <c r="F857" s="24"/>
      <c r="G857" s="24"/>
      <c r="H857" s="24"/>
      <c r="I857" s="24"/>
      <c r="J857" s="24"/>
      <c r="K857" s="24"/>
      <c r="L857" s="24"/>
      <c r="M857" s="24"/>
      <c r="N857" s="103"/>
      <c r="O857" s="103"/>
      <c r="P857" s="24"/>
      <c r="Q857" s="24"/>
      <c r="R857" s="24"/>
      <c r="S857" s="24"/>
      <c r="T857" s="24"/>
      <c r="U857" s="24"/>
      <c r="V857" s="24"/>
      <c r="W857" s="24"/>
      <c r="X857" s="24"/>
      <c r="Y857" s="24"/>
      <c r="Z857" s="24"/>
    </row>
    <row r="858" spans="1:26" ht="15.75" customHeight="1">
      <c r="A858" s="24"/>
      <c r="B858" s="24"/>
      <c r="C858" s="24"/>
      <c r="D858" s="24"/>
      <c r="E858" s="24"/>
      <c r="F858" s="24"/>
      <c r="G858" s="24"/>
      <c r="H858" s="24"/>
      <c r="I858" s="24"/>
      <c r="J858" s="24"/>
      <c r="K858" s="24"/>
      <c r="L858" s="24"/>
      <c r="M858" s="24"/>
      <c r="N858" s="103"/>
      <c r="O858" s="103"/>
      <c r="P858" s="24"/>
      <c r="Q858" s="24"/>
      <c r="R858" s="24"/>
      <c r="S858" s="24"/>
      <c r="T858" s="24"/>
      <c r="U858" s="24"/>
      <c r="V858" s="24"/>
      <c r="W858" s="24"/>
      <c r="X858" s="24"/>
      <c r="Y858" s="24"/>
      <c r="Z858" s="24"/>
    </row>
    <row r="859" spans="1:26" ht="15.75" customHeight="1">
      <c r="A859" s="24"/>
      <c r="B859" s="24"/>
      <c r="C859" s="24"/>
      <c r="D859" s="24"/>
      <c r="E859" s="24"/>
      <c r="F859" s="24"/>
      <c r="G859" s="24"/>
      <c r="H859" s="24"/>
      <c r="I859" s="24"/>
      <c r="J859" s="24"/>
      <c r="K859" s="24"/>
      <c r="L859" s="24"/>
      <c r="M859" s="24"/>
      <c r="N859" s="103"/>
      <c r="O859" s="103"/>
      <c r="P859" s="24"/>
      <c r="Q859" s="24"/>
      <c r="R859" s="24"/>
      <c r="S859" s="24"/>
      <c r="T859" s="24"/>
      <c r="U859" s="24"/>
      <c r="V859" s="24"/>
      <c r="W859" s="24"/>
      <c r="X859" s="24"/>
      <c r="Y859" s="24"/>
      <c r="Z859" s="24"/>
    </row>
    <row r="860" spans="1:26" ht="15.75" customHeight="1">
      <c r="A860" s="24"/>
      <c r="B860" s="24"/>
      <c r="C860" s="24"/>
      <c r="D860" s="24"/>
      <c r="E860" s="24"/>
      <c r="F860" s="24"/>
      <c r="G860" s="24"/>
      <c r="H860" s="24"/>
      <c r="I860" s="24"/>
      <c r="J860" s="24"/>
      <c r="K860" s="24"/>
      <c r="L860" s="24"/>
      <c r="M860" s="24"/>
      <c r="N860" s="103"/>
      <c r="O860" s="103"/>
      <c r="P860" s="24"/>
      <c r="Q860" s="24"/>
      <c r="R860" s="24"/>
      <c r="S860" s="24"/>
      <c r="T860" s="24"/>
      <c r="U860" s="24"/>
      <c r="V860" s="24"/>
      <c r="W860" s="24"/>
      <c r="X860" s="24"/>
      <c r="Y860" s="24"/>
      <c r="Z860" s="24"/>
    </row>
    <row r="861" spans="1:26" ht="15.75" customHeight="1">
      <c r="A861" s="24"/>
      <c r="B861" s="24"/>
      <c r="C861" s="24"/>
      <c r="D861" s="24"/>
      <c r="E861" s="24"/>
      <c r="F861" s="24"/>
      <c r="G861" s="24"/>
      <c r="H861" s="24"/>
      <c r="I861" s="24"/>
      <c r="J861" s="24"/>
      <c r="K861" s="24"/>
      <c r="L861" s="24"/>
      <c r="M861" s="24"/>
      <c r="N861" s="103"/>
      <c r="O861" s="103"/>
      <c r="P861" s="24"/>
      <c r="Q861" s="24"/>
      <c r="R861" s="24"/>
      <c r="S861" s="24"/>
      <c r="T861" s="24"/>
      <c r="U861" s="24"/>
      <c r="V861" s="24"/>
      <c r="W861" s="24"/>
      <c r="X861" s="24"/>
      <c r="Y861" s="24"/>
      <c r="Z861" s="24"/>
    </row>
    <row r="862" spans="1:26" ht="15.75" customHeight="1">
      <c r="A862" s="24"/>
      <c r="B862" s="24"/>
      <c r="C862" s="24"/>
      <c r="D862" s="24"/>
      <c r="E862" s="24"/>
      <c r="F862" s="24"/>
      <c r="G862" s="24"/>
      <c r="H862" s="24"/>
      <c r="I862" s="24"/>
      <c r="J862" s="24"/>
      <c r="K862" s="24"/>
      <c r="L862" s="24"/>
      <c r="M862" s="24"/>
      <c r="N862" s="103"/>
      <c r="O862" s="103"/>
      <c r="P862" s="24"/>
      <c r="Q862" s="24"/>
      <c r="R862" s="24"/>
      <c r="S862" s="24"/>
      <c r="T862" s="24"/>
      <c r="U862" s="24"/>
      <c r="V862" s="24"/>
      <c r="W862" s="24"/>
      <c r="X862" s="24"/>
      <c r="Y862" s="24"/>
      <c r="Z862" s="24"/>
    </row>
    <row r="863" spans="1:26" ht="15.75" customHeight="1">
      <c r="A863" s="24"/>
      <c r="B863" s="24"/>
      <c r="C863" s="24"/>
      <c r="D863" s="24"/>
      <c r="E863" s="24"/>
      <c r="F863" s="24"/>
      <c r="G863" s="24"/>
      <c r="H863" s="24"/>
      <c r="I863" s="24"/>
      <c r="J863" s="24"/>
      <c r="K863" s="24"/>
      <c r="L863" s="24"/>
      <c r="M863" s="24"/>
      <c r="N863" s="103"/>
      <c r="O863" s="103"/>
      <c r="P863" s="24"/>
      <c r="Q863" s="24"/>
      <c r="R863" s="24"/>
      <c r="S863" s="24"/>
      <c r="T863" s="24"/>
      <c r="U863" s="24"/>
      <c r="V863" s="24"/>
      <c r="W863" s="24"/>
      <c r="X863" s="24"/>
      <c r="Y863" s="24"/>
      <c r="Z863" s="24"/>
    </row>
    <row r="864" spans="1:26" ht="15.75" customHeight="1">
      <c r="A864" s="24"/>
      <c r="B864" s="24"/>
      <c r="C864" s="24"/>
      <c r="D864" s="24"/>
      <c r="E864" s="24"/>
      <c r="F864" s="24"/>
      <c r="G864" s="24"/>
      <c r="H864" s="24"/>
      <c r="I864" s="24"/>
      <c r="J864" s="24"/>
      <c r="K864" s="24"/>
      <c r="L864" s="24"/>
      <c r="M864" s="24"/>
      <c r="N864" s="103"/>
      <c r="O864" s="103"/>
      <c r="P864" s="24"/>
      <c r="Q864" s="24"/>
      <c r="R864" s="24"/>
      <c r="S864" s="24"/>
      <c r="T864" s="24"/>
      <c r="U864" s="24"/>
      <c r="V864" s="24"/>
      <c r="W864" s="24"/>
      <c r="X864" s="24"/>
      <c r="Y864" s="24"/>
      <c r="Z864" s="24"/>
    </row>
    <row r="865" spans="1:26" ht="15.75" customHeight="1">
      <c r="A865" s="24"/>
      <c r="B865" s="24"/>
      <c r="C865" s="24"/>
      <c r="D865" s="24"/>
      <c r="E865" s="24"/>
      <c r="F865" s="24"/>
      <c r="G865" s="24"/>
      <c r="H865" s="24"/>
      <c r="I865" s="24"/>
      <c r="J865" s="24"/>
      <c r="K865" s="24"/>
      <c r="L865" s="24"/>
      <c r="M865" s="24"/>
      <c r="N865" s="103"/>
      <c r="O865" s="103"/>
      <c r="P865" s="24"/>
      <c r="Q865" s="24"/>
      <c r="R865" s="24"/>
      <c r="S865" s="24"/>
      <c r="T865" s="24"/>
      <c r="U865" s="24"/>
      <c r="V865" s="24"/>
      <c r="W865" s="24"/>
      <c r="X865" s="24"/>
      <c r="Y865" s="24"/>
      <c r="Z865" s="24"/>
    </row>
    <row r="866" spans="1:26" ht="15.75" customHeight="1">
      <c r="A866" s="24"/>
      <c r="B866" s="24"/>
      <c r="C866" s="24"/>
      <c r="D866" s="24"/>
      <c r="E866" s="24"/>
      <c r="F866" s="24"/>
      <c r="G866" s="24"/>
      <c r="H866" s="24"/>
      <c r="I866" s="24"/>
      <c r="J866" s="24"/>
      <c r="K866" s="24"/>
      <c r="L866" s="24"/>
      <c r="M866" s="24"/>
      <c r="N866" s="103"/>
      <c r="O866" s="103"/>
      <c r="P866" s="24"/>
      <c r="Q866" s="24"/>
      <c r="R866" s="24"/>
      <c r="S866" s="24"/>
      <c r="T866" s="24"/>
      <c r="U866" s="24"/>
      <c r="V866" s="24"/>
      <c r="W866" s="24"/>
      <c r="X866" s="24"/>
      <c r="Y866" s="24"/>
      <c r="Z866" s="24"/>
    </row>
    <row r="867" spans="1:26" ht="15.75" customHeight="1">
      <c r="A867" s="24"/>
      <c r="B867" s="24"/>
      <c r="C867" s="24"/>
      <c r="D867" s="24"/>
      <c r="E867" s="24"/>
      <c r="F867" s="24"/>
      <c r="G867" s="24"/>
      <c r="H867" s="24"/>
      <c r="I867" s="24"/>
      <c r="J867" s="24"/>
      <c r="K867" s="24"/>
      <c r="L867" s="24"/>
      <c r="M867" s="24"/>
      <c r="N867" s="103"/>
      <c r="O867" s="103"/>
      <c r="P867" s="24"/>
      <c r="Q867" s="24"/>
      <c r="R867" s="24"/>
      <c r="S867" s="24"/>
      <c r="T867" s="24"/>
      <c r="U867" s="24"/>
      <c r="V867" s="24"/>
      <c r="W867" s="24"/>
      <c r="X867" s="24"/>
      <c r="Y867" s="24"/>
      <c r="Z867" s="24"/>
    </row>
    <row r="868" spans="1:26" ht="15.75" customHeight="1">
      <c r="A868" s="24"/>
      <c r="B868" s="24"/>
      <c r="C868" s="24"/>
      <c r="D868" s="24"/>
      <c r="E868" s="24"/>
      <c r="F868" s="24"/>
      <c r="G868" s="24"/>
      <c r="H868" s="24"/>
      <c r="I868" s="24"/>
      <c r="J868" s="24"/>
      <c r="K868" s="24"/>
      <c r="L868" s="24"/>
      <c r="M868" s="24"/>
      <c r="N868" s="103"/>
      <c r="O868" s="103"/>
      <c r="P868" s="24"/>
      <c r="Q868" s="24"/>
      <c r="R868" s="24"/>
      <c r="S868" s="24"/>
      <c r="T868" s="24"/>
      <c r="U868" s="24"/>
      <c r="V868" s="24"/>
      <c r="W868" s="24"/>
      <c r="X868" s="24"/>
      <c r="Y868" s="24"/>
      <c r="Z868" s="24"/>
    </row>
    <row r="869" spans="1:26" ht="15.75" customHeight="1">
      <c r="A869" s="24"/>
      <c r="B869" s="24"/>
      <c r="C869" s="24"/>
      <c r="D869" s="24"/>
      <c r="E869" s="24"/>
      <c r="F869" s="24"/>
      <c r="G869" s="24"/>
      <c r="H869" s="24"/>
      <c r="I869" s="24"/>
      <c r="J869" s="24"/>
      <c r="K869" s="24"/>
      <c r="L869" s="24"/>
      <c r="M869" s="24"/>
      <c r="N869" s="103"/>
      <c r="O869" s="103"/>
      <c r="P869" s="24"/>
      <c r="Q869" s="24"/>
      <c r="R869" s="24"/>
      <c r="S869" s="24"/>
      <c r="T869" s="24"/>
      <c r="U869" s="24"/>
      <c r="V869" s="24"/>
      <c r="W869" s="24"/>
      <c r="X869" s="24"/>
      <c r="Y869" s="24"/>
      <c r="Z869" s="24"/>
    </row>
    <row r="870" spans="1:26" ht="15.75" customHeight="1">
      <c r="A870" s="24"/>
      <c r="B870" s="24"/>
      <c r="C870" s="24"/>
      <c r="D870" s="24"/>
      <c r="E870" s="24"/>
      <c r="F870" s="24"/>
      <c r="G870" s="24"/>
      <c r="H870" s="24"/>
      <c r="I870" s="24"/>
      <c r="J870" s="24"/>
      <c r="K870" s="24"/>
      <c r="L870" s="24"/>
      <c r="M870" s="24"/>
      <c r="N870" s="103"/>
      <c r="O870" s="103"/>
      <c r="P870" s="24"/>
      <c r="Q870" s="24"/>
      <c r="R870" s="24"/>
      <c r="S870" s="24"/>
      <c r="T870" s="24"/>
      <c r="U870" s="24"/>
      <c r="V870" s="24"/>
      <c r="W870" s="24"/>
      <c r="X870" s="24"/>
      <c r="Y870" s="24"/>
      <c r="Z870" s="24"/>
    </row>
    <row r="871" spans="1:26" ht="15.75" customHeight="1">
      <c r="A871" s="24"/>
      <c r="B871" s="24"/>
      <c r="C871" s="24"/>
      <c r="D871" s="24"/>
      <c r="E871" s="24"/>
      <c r="F871" s="24"/>
      <c r="G871" s="24"/>
      <c r="H871" s="24"/>
      <c r="I871" s="24"/>
      <c r="J871" s="24"/>
      <c r="K871" s="24"/>
      <c r="L871" s="24"/>
      <c r="M871" s="24"/>
      <c r="N871" s="103"/>
      <c r="O871" s="103"/>
      <c r="P871" s="24"/>
      <c r="Q871" s="24"/>
      <c r="R871" s="24"/>
      <c r="S871" s="24"/>
      <c r="T871" s="24"/>
      <c r="U871" s="24"/>
      <c r="V871" s="24"/>
      <c r="W871" s="24"/>
      <c r="X871" s="24"/>
      <c r="Y871" s="24"/>
      <c r="Z871" s="24"/>
    </row>
    <row r="872" spans="1:26" ht="15.75" customHeight="1">
      <c r="A872" s="24"/>
      <c r="B872" s="24"/>
      <c r="C872" s="24"/>
      <c r="D872" s="24"/>
      <c r="E872" s="24"/>
      <c r="F872" s="24"/>
      <c r="G872" s="24"/>
      <c r="H872" s="24"/>
      <c r="I872" s="24"/>
      <c r="J872" s="24"/>
      <c r="K872" s="24"/>
      <c r="L872" s="24"/>
      <c r="M872" s="24"/>
      <c r="N872" s="103"/>
      <c r="O872" s="103"/>
      <c r="P872" s="24"/>
      <c r="Q872" s="24"/>
      <c r="R872" s="24"/>
      <c r="S872" s="24"/>
      <c r="T872" s="24"/>
      <c r="U872" s="24"/>
      <c r="V872" s="24"/>
      <c r="W872" s="24"/>
      <c r="X872" s="24"/>
      <c r="Y872" s="24"/>
      <c r="Z872" s="24"/>
    </row>
    <row r="873" spans="1:26" ht="15.75" customHeight="1">
      <c r="A873" s="24"/>
      <c r="B873" s="24"/>
      <c r="C873" s="24"/>
      <c r="D873" s="24"/>
      <c r="E873" s="24"/>
      <c r="F873" s="24"/>
      <c r="G873" s="24"/>
      <c r="H873" s="24"/>
      <c r="I873" s="24"/>
      <c r="J873" s="24"/>
      <c r="K873" s="24"/>
      <c r="L873" s="24"/>
      <c r="M873" s="24"/>
      <c r="N873" s="103"/>
      <c r="O873" s="103"/>
      <c r="P873" s="24"/>
      <c r="Q873" s="24"/>
      <c r="R873" s="24"/>
      <c r="S873" s="24"/>
      <c r="T873" s="24"/>
      <c r="U873" s="24"/>
      <c r="V873" s="24"/>
      <c r="W873" s="24"/>
      <c r="X873" s="24"/>
      <c r="Y873" s="24"/>
      <c r="Z873" s="24"/>
    </row>
    <row r="874" spans="1:26" ht="15.75" customHeight="1">
      <c r="A874" s="24"/>
      <c r="B874" s="24"/>
      <c r="C874" s="24"/>
      <c r="D874" s="24"/>
      <c r="E874" s="24"/>
      <c r="F874" s="24"/>
      <c r="G874" s="24"/>
      <c r="H874" s="24"/>
      <c r="I874" s="24"/>
      <c r="J874" s="24"/>
      <c r="K874" s="24"/>
      <c r="L874" s="24"/>
      <c r="M874" s="24"/>
      <c r="N874" s="103"/>
      <c r="O874" s="103"/>
      <c r="P874" s="24"/>
      <c r="Q874" s="24"/>
      <c r="R874" s="24"/>
      <c r="S874" s="24"/>
      <c r="T874" s="24"/>
      <c r="U874" s="24"/>
      <c r="V874" s="24"/>
      <c r="W874" s="24"/>
      <c r="X874" s="24"/>
      <c r="Y874" s="24"/>
      <c r="Z874" s="24"/>
    </row>
    <row r="875" spans="1:26" ht="15.75" customHeight="1">
      <c r="A875" s="24"/>
      <c r="B875" s="24"/>
      <c r="C875" s="24"/>
      <c r="D875" s="24"/>
      <c r="E875" s="24"/>
      <c r="F875" s="24"/>
      <c r="G875" s="24"/>
      <c r="H875" s="24"/>
      <c r="I875" s="24"/>
      <c r="J875" s="24"/>
      <c r="K875" s="24"/>
      <c r="L875" s="24"/>
      <c r="M875" s="24"/>
      <c r="N875" s="103"/>
      <c r="O875" s="103"/>
      <c r="P875" s="24"/>
      <c r="Q875" s="24"/>
      <c r="R875" s="24"/>
      <c r="S875" s="24"/>
      <c r="T875" s="24"/>
      <c r="U875" s="24"/>
      <c r="V875" s="24"/>
      <c r="W875" s="24"/>
      <c r="X875" s="24"/>
      <c r="Y875" s="24"/>
      <c r="Z875" s="24"/>
    </row>
    <row r="876" spans="1:26" ht="15.75" customHeight="1">
      <c r="A876" s="24"/>
      <c r="B876" s="24"/>
      <c r="C876" s="24"/>
      <c r="D876" s="24"/>
      <c r="E876" s="24"/>
      <c r="F876" s="24"/>
      <c r="G876" s="24"/>
      <c r="H876" s="24"/>
      <c r="I876" s="24"/>
      <c r="J876" s="24"/>
      <c r="K876" s="24"/>
      <c r="L876" s="24"/>
      <c r="M876" s="24"/>
      <c r="N876" s="103"/>
      <c r="O876" s="103"/>
      <c r="P876" s="24"/>
      <c r="Q876" s="24"/>
      <c r="R876" s="24"/>
      <c r="S876" s="24"/>
      <c r="T876" s="24"/>
      <c r="U876" s="24"/>
      <c r="V876" s="24"/>
      <c r="W876" s="24"/>
      <c r="X876" s="24"/>
      <c r="Y876" s="24"/>
      <c r="Z876" s="24"/>
    </row>
    <row r="877" spans="1:26" ht="15.75" customHeight="1">
      <c r="A877" s="24"/>
      <c r="B877" s="24"/>
      <c r="C877" s="24"/>
      <c r="D877" s="24"/>
      <c r="E877" s="24"/>
      <c r="F877" s="24"/>
      <c r="G877" s="24"/>
      <c r="H877" s="24"/>
      <c r="I877" s="24"/>
      <c r="J877" s="24"/>
      <c r="K877" s="24"/>
      <c r="L877" s="24"/>
      <c r="M877" s="24"/>
      <c r="N877" s="103"/>
      <c r="O877" s="103"/>
      <c r="P877" s="24"/>
      <c r="Q877" s="24"/>
      <c r="R877" s="24"/>
      <c r="S877" s="24"/>
      <c r="T877" s="24"/>
      <c r="U877" s="24"/>
      <c r="V877" s="24"/>
      <c r="W877" s="24"/>
      <c r="X877" s="24"/>
      <c r="Y877" s="24"/>
      <c r="Z877" s="24"/>
    </row>
    <row r="878" spans="1:26" ht="15.75" customHeight="1">
      <c r="A878" s="24"/>
      <c r="B878" s="24"/>
      <c r="C878" s="24"/>
      <c r="D878" s="24"/>
      <c r="E878" s="24"/>
      <c r="F878" s="24"/>
      <c r="G878" s="24"/>
      <c r="H878" s="24"/>
      <c r="I878" s="24"/>
      <c r="J878" s="24"/>
      <c r="K878" s="24"/>
      <c r="L878" s="24"/>
      <c r="M878" s="24"/>
      <c r="N878" s="103"/>
      <c r="O878" s="103"/>
      <c r="P878" s="24"/>
      <c r="Q878" s="24"/>
      <c r="R878" s="24"/>
      <c r="S878" s="24"/>
      <c r="T878" s="24"/>
      <c r="U878" s="24"/>
      <c r="V878" s="24"/>
      <c r="W878" s="24"/>
      <c r="X878" s="24"/>
      <c r="Y878" s="24"/>
      <c r="Z878" s="24"/>
    </row>
    <row r="879" spans="1:26" ht="15.75" customHeight="1">
      <c r="A879" s="24"/>
      <c r="B879" s="24"/>
      <c r="C879" s="24"/>
      <c r="D879" s="24"/>
      <c r="E879" s="24"/>
      <c r="F879" s="24"/>
      <c r="G879" s="24"/>
      <c r="H879" s="24"/>
      <c r="I879" s="24"/>
      <c r="J879" s="24"/>
      <c r="K879" s="24"/>
      <c r="L879" s="24"/>
      <c r="M879" s="24"/>
      <c r="N879" s="103"/>
      <c r="O879" s="103"/>
      <c r="P879" s="24"/>
      <c r="Q879" s="24"/>
      <c r="R879" s="24"/>
      <c r="S879" s="24"/>
      <c r="T879" s="24"/>
      <c r="U879" s="24"/>
      <c r="V879" s="24"/>
      <c r="W879" s="24"/>
      <c r="X879" s="24"/>
      <c r="Y879" s="24"/>
      <c r="Z879" s="24"/>
    </row>
    <row r="880" spans="1:26" ht="15.75" customHeight="1">
      <c r="A880" s="24"/>
      <c r="B880" s="24"/>
      <c r="C880" s="24"/>
      <c r="D880" s="24"/>
      <c r="E880" s="24"/>
      <c r="F880" s="24"/>
      <c r="G880" s="24"/>
      <c r="H880" s="24"/>
      <c r="I880" s="24"/>
      <c r="J880" s="24"/>
      <c r="K880" s="24"/>
      <c r="L880" s="24"/>
      <c r="M880" s="24"/>
      <c r="N880" s="103"/>
      <c r="O880" s="103"/>
      <c r="P880" s="24"/>
      <c r="Q880" s="24"/>
      <c r="R880" s="24"/>
      <c r="S880" s="24"/>
      <c r="T880" s="24"/>
      <c r="U880" s="24"/>
      <c r="V880" s="24"/>
      <c r="W880" s="24"/>
      <c r="X880" s="24"/>
      <c r="Y880" s="24"/>
      <c r="Z880" s="24"/>
    </row>
    <row r="881" spans="1:26" ht="15.75" customHeight="1">
      <c r="A881" s="24"/>
      <c r="B881" s="24"/>
      <c r="C881" s="24"/>
      <c r="D881" s="24"/>
      <c r="E881" s="24"/>
      <c r="F881" s="24"/>
      <c r="G881" s="24"/>
      <c r="H881" s="24"/>
      <c r="I881" s="24"/>
      <c r="J881" s="24"/>
      <c r="K881" s="24"/>
      <c r="L881" s="24"/>
      <c r="M881" s="24"/>
      <c r="N881" s="103"/>
      <c r="O881" s="103"/>
      <c r="P881" s="24"/>
      <c r="Q881" s="24"/>
      <c r="R881" s="24"/>
      <c r="S881" s="24"/>
      <c r="T881" s="24"/>
      <c r="U881" s="24"/>
      <c r="V881" s="24"/>
      <c r="W881" s="24"/>
      <c r="X881" s="24"/>
      <c r="Y881" s="24"/>
      <c r="Z881" s="24"/>
    </row>
    <row r="882" spans="1:26" ht="15.75" customHeight="1">
      <c r="A882" s="24"/>
      <c r="B882" s="24"/>
      <c r="C882" s="24"/>
      <c r="D882" s="24"/>
      <c r="E882" s="24"/>
      <c r="F882" s="24"/>
      <c r="G882" s="24"/>
      <c r="H882" s="24"/>
      <c r="I882" s="24"/>
      <c r="J882" s="24"/>
      <c r="K882" s="24"/>
      <c r="L882" s="24"/>
      <c r="M882" s="24"/>
      <c r="N882" s="103"/>
      <c r="O882" s="103"/>
      <c r="P882" s="24"/>
      <c r="Q882" s="24"/>
      <c r="R882" s="24"/>
      <c r="S882" s="24"/>
      <c r="T882" s="24"/>
      <c r="U882" s="24"/>
      <c r="V882" s="24"/>
      <c r="W882" s="24"/>
      <c r="X882" s="24"/>
      <c r="Y882" s="24"/>
      <c r="Z882" s="24"/>
    </row>
    <row r="883" spans="1:26" ht="15.75" customHeight="1">
      <c r="A883" s="24"/>
      <c r="B883" s="24"/>
      <c r="C883" s="24"/>
      <c r="D883" s="24"/>
      <c r="E883" s="24"/>
      <c r="F883" s="24"/>
      <c r="G883" s="24"/>
      <c r="H883" s="24"/>
      <c r="I883" s="24"/>
      <c r="J883" s="24"/>
      <c r="K883" s="24"/>
      <c r="L883" s="24"/>
      <c r="M883" s="24"/>
      <c r="N883" s="103"/>
      <c r="O883" s="103"/>
      <c r="P883" s="24"/>
      <c r="Q883" s="24"/>
      <c r="R883" s="24"/>
      <c r="S883" s="24"/>
      <c r="T883" s="24"/>
      <c r="U883" s="24"/>
      <c r="V883" s="24"/>
      <c r="W883" s="24"/>
      <c r="X883" s="24"/>
      <c r="Y883" s="24"/>
      <c r="Z883" s="24"/>
    </row>
    <row r="884" spans="1:26" ht="15.75" customHeight="1">
      <c r="A884" s="24"/>
      <c r="B884" s="24"/>
      <c r="C884" s="24"/>
      <c r="D884" s="24"/>
      <c r="E884" s="24"/>
      <c r="F884" s="24"/>
      <c r="G884" s="24"/>
      <c r="H884" s="24"/>
      <c r="I884" s="24"/>
      <c r="J884" s="24"/>
      <c r="K884" s="24"/>
      <c r="L884" s="24"/>
      <c r="M884" s="24"/>
      <c r="N884" s="103"/>
      <c r="O884" s="103"/>
      <c r="P884" s="24"/>
      <c r="Q884" s="24"/>
      <c r="R884" s="24"/>
      <c r="S884" s="24"/>
      <c r="T884" s="24"/>
      <c r="U884" s="24"/>
      <c r="V884" s="24"/>
      <c r="W884" s="24"/>
      <c r="X884" s="24"/>
      <c r="Y884" s="24"/>
      <c r="Z884" s="24"/>
    </row>
    <row r="885" spans="1:26" ht="15.75" customHeight="1">
      <c r="A885" s="24"/>
      <c r="B885" s="24"/>
      <c r="C885" s="24"/>
      <c r="D885" s="24"/>
      <c r="E885" s="24"/>
      <c r="F885" s="24"/>
      <c r="G885" s="24"/>
      <c r="H885" s="24"/>
      <c r="I885" s="24"/>
      <c r="J885" s="24"/>
      <c r="K885" s="24"/>
      <c r="L885" s="24"/>
      <c r="M885" s="24"/>
      <c r="N885" s="103"/>
      <c r="O885" s="103"/>
      <c r="P885" s="24"/>
      <c r="Q885" s="24"/>
      <c r="R885" s="24"/>
      <c r="S885" s="24"/>
      <c r="T885" s="24"/>
      <c r="U885" s="24"/>
      <c r="V885" s="24"/>
      <c r="W885" s="24"/>
      <c r="X885" s="24"/>
      <c r="Y885" s="24"/>
      <c r="Z885" s="24"/>
    </row>
    <row r="886" spans="1:26" ht="15.75" customHeight="1">
      <c r="A886" s="24"/>
      <c r="B886" s="24"/>
      <c r="C886" s="24"/>
      <c r="D886" s="24"/>
      <c r="E886" s="24"/>
      <c r="F886" s="24"/>
      <c r="G886" s="24"/>
      <c r="H886" s="24"/>
      <c r="I886" s="24"/>
      <c r="J886" s="24"/>
      <c r="K886" s="24"/>
      <c r="L886" s="24"/>
      <c r="M886" s="24"/>
      <c r="N886" s="103"/>
      <c r="O886" s="103"/>
      <c r="P886" s="24"/>
      <c r="Q886" s="24"/>
      <c r="R886" s="24"/>
      <c r="S886" s="24"/>
      <c r="T886" s="24"/>
      <c r="U886" s="24"/>
      <c r="V886" s="24"/>
      <c r="W886" s="24"/>
      <c r="X886" s="24"/>
      <c r="Y886" s="24"/>
      <c r="Z886" s="24"/>
    </row>
    <row r="887" spans="1:26" ht="15.75" customHeight="1">
      <c r="A887" s="24"/>
      <c r="B887" s="24"/>
      <c r="C887" s="24"/>
      <c r="D887" s="24"/>
      <c r="E887" s="24"/>
      <c r="F887" s="24"/>
      <c r="G887" s="24"/>
      <c r="H887" s="24"/>
      <c r="I887" s="24"/>
      <c r="J887" s="24"/>
      <c r="K887" s="24"/>
      <c r="L887" s="24"/>
      <c r="M887" s="24"/>
      <c r="N887" s="103"/>
      <c r="O887" s="103"/>
      <c r="P887" s="24"/>
      <c r="Q887" s="24"/>
      <c r="R887" s="24"/>
      <c r="S887" s="24"/>
      <c r="T887" s="24"/>
      <c r="U887" s="24"/>
      <c r="V887" s="24"/>
      <c r="W887" s="24"/>
      <c r="X887" s="24"/>
      <c r="Y887" s="24"/>
      <c r="Z887" s="24"/>
    </row>
    <row r="888" spans="1:26" ht="15.75" customHeight="1">
      <c r="A888" s="24"/>
      <c r="B888" s="24"/>
      <c r="C888" s="24"/>
      <c r="D888" s="24"/>
      <c r="E888" s="24"/>
      <c r="F888" s="24"/>
      <c r="G888" s="24"/>
      <c r="H888" s="24"/>
      <c r="I888" s="24"/>
      <c r="J888" s="24"/>
      <c r="K888" s="24"/>
      <c r="L888" s="24"/>
      <c r="M888" s="24"/>
      <c r="N888" s="103"/>
      <c r="O888" s="103"/>
      <c r="P888" s="24"/>
      <c r="Q888" s="24"/>
      <c r="R888" s="24"/>
      <c r="S888" s="24"/>
      <c r="T888" s="24"/>
      <c r="U888" s="24"/>
      <c r="V888" s="24"/>
      <c r="W888" s="24"/>
      <c r="X888" s="24"/>
      <c r="Y888" s="24"/>
      <c r="Z888" s="24"/>
    </row>
    <row r="889" spans="1:26" ht="15.75" customHeight="1">
      <c r="A889" s="24"/>
      <c r="B889" s="24"/>
      <c r="C889" s="24"/>
      <c r="D889" s="24"/>
      <c r="E889" s="24"/>
      <c r="F889" s="24"/>
      <c r="G889" s="24"/>
      <c r="H889" s="24"/>
      <c r="I889" s="24"/>
      <c r="J889" s="24"/>
      <c r="K889" s="24"/>
      <c r="L889" s="24"/>
      <c r="M889" s="24"/>
      <c r="N889" s="103"/>
      <c r="O889" s="103"/>
      <c r="P889" s="24"/>
      <c r="Q889" s="24"/>
      <c r="R889" s="24"/>
      <c r="S889" s="24"/>
      <c r="T889" s="24"/>
      <c r="U889" s="24"/>
      <c r="V889" s="24"/>
      <c r="W889" s="24"/>
      <c r="X889" s="24"/>
      <c r="Y889" s="24"/>
      <c r="Z889" s="24"/>
    </row>
    <row r="890" spans="1:26" ht="15.75" customHeight="1">
      <c r="A890" s="24"/>
      <c r="B890" s="24"/>
      <c r="C890" s="24"/>
      <c r="D890" s="24"/>
      <c r="E890" s="24"/>
      <c r="F890" s="24"/>
      <c r="G890" s="24"/>
      <c r="H890" s="24"/>
      <c r="I890" s="24"/>
      <c r="J890" s="24"/>
      <c r="K890" s="24"/>
      <c r="L890" s="24"/>
      <c r="M890" s="24"/>
      <c r="N890" s="103"/>
      <c r="O890" s="103"/>
      <c r="P890" s="24"/>
      <c r="Q890" s="24"/>
      <c r="R890" s="24"/>
      <c r="S890" s="24"/>
      <c r="T890" s="24"/>
      <c r="U890" s="24"/>
      <c r="V890" s="24"/>
      <c r="W890" s="24"/>
      <c r="X890" s="24"/>
      <c r="Y890" s="24"/>
      <c r="Z890" s="24"/>
    </row>
    <row r="891" spans="1:26" ht="15.75" customHeight="1">
      <c r="A891" s="24"/>
      <c r="B891" s="24"/>
      <c r="C891" s="24"/>
      <c r="D891" s="24"/>
      <c r="E891" s="24"/>
      <c r="F891" s="24"/>
      <c r="G891" s="24"/>
      <c r="H891" s="24"/>
      <c r="I891" s="24"/>
      <c r="J891" s="24"/>
      <c r="K891" s="24"/>
      <c r="L891" s="24"/>
      <c r="M891" s="24"/>
      <c r="N891" s="103"/>
      <c r="O891" s="103"/>
      <c r="P891" s="24"/>
      <c r="Q891" s="24"/>
      <c r="R891" s="24"/>
      <c r="S891" s="24"/>
      <c r="T891" s="24"/>
      <c r="U891" s="24"/>
      <c r="V891" s="24"/>
      <c r="W891" s="24"/>
      <c r="X891" s="24"/>
      <c r="Y891" s="24"/>
      <c r="Z891" s="24"/>
    </row>
    <row r="892" spans="1:26" ht="15.75" customHeight="1">
      <c r="A892" s="24"/>
      <c r="B892" s="24"/>
      <c r="C892" s="24"/>
      <c r="D892" s="24"/>
      <c r="E892" s="24"/>
      <c r="F892" s="24"/>
      <c r="G892" s="24"/>
      <c r="H892" s="24"/>
      <c r="I892" s="24"/>
      <c r="J892" s="24"/>
      <c r="K892" s="24"/>
      <c r="L892" s="24"/>
      <c r="M892" s="24"/>
      <c r="N892" s="103"/>
      <c r="O892" s="103"/>
      <c r="P892" s="24"/>
      <c r="Q892" s="24"/>
      <c r="R892" s="24"/>
      <c r="S892" s="24"/>
      <c r="T892" s="24"/>
      <c r="U892" s="24"/>
      <c r="V892" s="24"/>
      <c r="W892" s="24"/>
      <c r="X892" s="24"/>
      <c r="Y892" s="24"/>
      <c r="Z892" s="24"/>
    </row>
    <row r="893" spans="1:26" ht="15.75" customHeight="1">
      <c r="A893" s="24"/>
      <c r="B893" s="24"/>
      <c r="C893" s="24"/>
      <c r="D893" s="24"/>
      <c r="E893" s="24"/>
      <c r="F893" s="24"/>
      <c r="G893" s="24"/>
      <c r="H893" s="24"/>
      <c r="I893" s="24"/>
      <c r="J893" s="24"/>
      <c r="K893" s="24"/>
      <c r="L893" s="24"/>
      <c r="M893" s="24"/>
      <c r="N893" s="103"/>
      <c r="O893" s="103"/>
      <c r="P893" s="24"/>
      <c r="Q893" s="24"/>
      <c r="R893" s="24"/>
      <c r="S893" s="24"/>
      <c r="T893" s="24"/>
      <c r="U893" s="24"/>
      <c r="V893" s="24"/>
      <c r="W893" s="24"/>
      <c r="X893" s="24"/>
      <c r="Y893" s="24"/>
      <c r="Z893" s="24"/>
    </row>
    <row r="894" spans="1:26" ht="15.75" customHeight="1">
      <c r="A894" s="24"/>
      <c r="B894" s="24"/>
      <c r="C894" s="24"/>
      <c r="D894" s="24"/>
      <c r="E894" s="24"/>
      <c r="F894" s="24"/>
      <c r="G894" s="24"/>
      <c r="H894" s="24"/>
      <c r="I894" s="24"/>
      <c r="J894" s="24"/>
      <c r="K894" s="24"/>
      <c r="L894" s="24"/>
      <c r="M894" s="24"/>
      <c r="N894" s="103"/>
      <c r="O894" s="103"/>
      <c r="P894" s="24"/>
      <c r="Q894" s="24"/>
      <c r="R894" s="24"/>
      <c r="S894" s="24"/>
      <c r="T894" s="24"/>
      <c r="U894" s="24"/>
      <c r="V894" s="24"/>
      <c r="W894" s="24"/>
      <c r="X894" s="24"/>
      <c r="Y894" s="24"/>
      <c r="Z894" s="24"/>
    </row>
    <row r="895" spans="1:26" ht="15.75" customHeight="1">
      <c r="A895" s="24"/>
      <c r="B895" s="24"/>
      <c r="C895" s="24"/>
      <c r="D895" s="24"/>
      <c r="E895" s="24"/>
      <c r="F895" s="24"/>
      <c r="G895" s="24"/>
      <c r="H895" s="24"/>
      <c r="I895" s="24"/>
      <c r="J895" s="24"/>
      <c r="K895" s="24"/>
      <c r="L895" s="24"/>
      <c r="M895" s="24"/>
      <c r="N895" s="103"/>
      <c r="O895" s="103"/>
      <c r="P895" s="24"/>
      <c r="Q895" s="24"/>
      <c r="R895" s="24"/>
      <c r="S895" s="24"/>
      <c r="T895" s="24"/>
      <c r="U895" s="24"/>
      <c r="V895" s="24"/>
      <c r="W895" s="24"/>
      <c r="X895" s="24"/>
      <c r="Y895" s="24"/>
      <c r="Z895" s="24"/>
    </row>
    <row r="896" spans="1:26" ht="15.75" customHeight="1">
      <c r="A896" s="24"/>
      <c r="B896" s="24"/>
      <c r="C896" s="24"/>
      <c r="D896" s="24"/>
      <c r="E896" s="24"/>
      <c r="F896" s="24"/>
      <c r="G896" s="24"/>
      <c r="H896" s="24"/>
      <c r="I896" s="24"/>
      <c r="J896" s="24"/>
      <c r="K896" s="24"/>
      <c r="L896" s="24"/>
      <c r="M896" s="24"/>
      <c r="N896" s="103"/>
      <c r="O896" s="103"/>
      <c r="P896" s="24"/>
      <c r="Q896" s="24"/>
      <c r="R896" s="24"/>
      <c r="S896" s="24"/>
      <c r="T896" s="24"/>
      <c r="U896" s="24"/>
      <c r="V896" s="24"/>
      <c r="W896" s="24"/>
      <c r="X896" s="24"/>
      <c r="Y896" s="24"/>
      <c r="Z896" s="24"/>
    </row>
    <row r="897" spans="1:26" ht="15.75" customHeight="1">
      <c r="A897" s="24"/>
      <c r="B897" s="24"/>
      <c r="C897" s="24"/>
      <c r="D897" s="24"/>
      <c r="E897" s="24"/>
      <c r="F897" s="24"/>
      <c r="G897" s="24"/>
      <c r="H897" s="24"/>
      <c r="I897" s="24"/>
      <c r="J897" s="24"/>
      <c r="K897" s="24"/>
      <c r="L897" s="24"/>
      <c r="M897" s="24"/>
      <c r="N897" s="103"/>
      <c r="O897" s="103"/>
      <c r="P897" s="24"/>
      <c r="Q897" s="24"/>
      <c r="R897" s="24"/>
      <c r="S897" s="24"/>
      <c r="T897" s="24"/>
      <c r="U897" s="24"/>
      <c r="V897" s="24"/>
      <c r="W897" s="24"/>
      <c r="X897" s="24"/>
      <c r="Y897" s="24"/>
      <c r="Z897" s="24"/>
    </row>
    <row r="898" spans="1:26" ht="15.75" customHeight="1">
      <c r="A898" s="24"/>
      <c r="B898" s="24"/>
      <c r="C898" s="24"/>
      <c r="D898" s="24"/>
      <c r="E898" s="24"/>
      <c r="F898" s="24"/>
      <c r="G898" s="24"/>
      <c r="H898" s="24"/>
      <c r="I898" s="24"/>
      <c r="J898" s="24"/>
      <c r="K898" s="24"/>
      <c r="L898" s="24"/>
      <c r="M898" s="24"/>
      <c r="N898" s="103"/>
      <c r="O898" s="103"/>
      <c r="P898" s="24"/>
      <c r="Q898" s="24"/>
      <c r="R898" s="24"/>
      <c r="S898" s="24"/>
      <c r="T898" s="24"/>
      <c r="U898" s="24"/>
      <c r="V898" s="24"/>
      <c r="W898" s="24"/>
      <c r="X898" s="24"/>
      <c r="Y898" s="24"/>
      <c r="Z898" s="24"/>
    </row>
    <row r="899" spans="1:26" ht="15.75" customHeight="1">
      <c r="A899" s="24"/>
      <c r="B899" s="24"/>
      <c r="C899" s="24"/>
      <c r="D899" s="24"/>
      <c r="E899" s="24"/>
      <c r="F899" s="24"/>
      <c r="G899" s="24"/>
      <c r="H899" s="24"/>
      <c r="I899" s="24"/>
      <c r="J899" s="24"/>
      <c r="K899" s="24"/>
      <c r="L899" s="24"/>
      <c r="M899" s="24"/>
      <c r="N899" s="103"/>
      <c r="O899" s="103"/>
      <c r="P899" s="24"/>
      <c r="Q899" s="24"/>
      <c r="R899" s="24"/>
      <c r="S899" s="24"/>
      <c r="T899" s="24"/>
      <c r="U899" s="24"/>
      <c r="V899" s="24"/>
      <c r="W899" s="24"/>
      <c r="X899" s="24"/>
      <c r="Y899" s="24"/>
      <c r="Z899" s="24"/>
    </row>
    <row r="900" spans="1:26" ht="15.75" customHeight="1">
      <c r="A900" s="24"/>
      <c r="B900" s="24"/>
      <c r="C900" s="24"/>
      <c r="D900" s="24"/>
      <c r="E900" s="24"/>
      <c r="F900" s="24"/>
      <c r="G900" s="24"/>
      <c r="H900" s="24"/>
      <c r="I900" s="24"/>
      <c r="J900" s="24"/>
      <c r="K900" s="24"/>
      <c r="L900" s="24"/>
      <c r="M900" s="24"/>
      <c r="N900" s="103"/>
      <c r="O900" s="103"/>
      <c r="P900" s="24"/>
      <c r="Q900" s="24"/>
      <c r="R900" s="24"/>
      <c r="S900" s="24"/>
      <c r="T900" s="24"/>
      <c r="U900" s="24"/>
      <c r="V900" s="24"/>
      <c r="W900" s="24"/>
      <c r="X900" s="24"/>
      <c r="Y900" s="24"/>
      <c r="Z900" s="24"/>
    </row>
    <row r="901" spans="1:26" ht="15.75" customHeight="1">
      <c r="A901" s="24"/>
      <c r="B901" s="24"/>
      <c r="C901" s="24"/>
      <c r="D901" s="24"/>
      <c r="E901" s="24"/>
      <c r="F901" s="24"/>
      <c r="G901" s="24"/>
      <c r="H901" s="24"/>
      <c r="I901" s="24"/>
      <c r="J901" s="24"/>
      <c r="K901" s="24"/>
      <c r="L901" s="24"/>
      <c r="M901" s="24"/>
      <c r="N901" s="103"/>
      <c r="O901" s="103"/>
      <c r="P901" s="24"/>
      <c r="Q901" s="24"/>
      <c r="R901" s="24"/>
      <c r="S901" s="24"/>
      <c r="T901" s="24"/>
      <c r="U901" s="24"/>
      <c r="V901" s="24"/>
      <c r="W901" s="24"/>
      <c r="X901" s="24"/>
      <c r="Y901" s="24"/>
      <c r="Z901" s="24"/>
    </row>
    <row r="902" spans="1:26" ht="15.75" customHeight="1">
      <c r="A902" s="24"/>
      <c r="B902" s="24"/>
      <c r="C902" s="24"/>
      <c r="D902" s="24"/>
      <c r="E902" s="24"/>
      <c r="F902" s="24"/>
      <c r="G902" s="24"/>
      <c r="H902" s="24"/>
      <c r="I902" s="24"/>
      <c r="J902" s="24"/>
      <c r="K902" s="24"/>
      <c r="L902" s="24"/>
      <c r="M902" s="24"/>
      <c r="N902" s="103"/>
      <c r="O902" s="103"/>
      <c r="P902" s="24"/>
      <c r="Q902" s="24"/>
      <c r="R902" s="24"/>
      <c r="S902" s="24"/>
      <c r="T902" s="24"/>
      <c r="U902" s="24"/>
      <c r="V902" s="24"/>
      <c r="W902" s="24"/>
      <c r="X902" s="24"/>
      <c r="Y902" s="24"/>
      <c r="Z902" s="24"/>
    </row>
    <row r="903" spans="1:26" ht="15.75" customHeight="1">
      <c r="A903" s="24"/>
      <c r="B903" s="24"/>
      <c r="C903" s="24"/>
      <c r="D903" s="24"/>
      <c r="E903" s="24"/>
      <c r="F903" s="24"/>
      <c r="G903" s="24"/>
      <c r="H903" s="24"/>
      <c r="I903" s="24"/>
      <c r="J903" s="24"/>
      <c r="K903" s="24"/>
      <c r="L903" s="24"/>
      <c r="M903" s="24"/>
      <c r="N903" s="103"/>
      <c r="O903" s="103"/>
      <c r="P903" s="24"/>
      <c r="Q903" s="24"/>
      <c r="R903" s="24"/>
      <c r="S903" s="24"/>
      <c r="T903" s="24"/>
      <c r="U903" s="24"/>
      <c r="V903" s="24"/>
      <c r="W903" s="24"/>
      <c r="X903" s="24"/>
      <c r="Y903" s="24"/>
      <c r="Z903" s="24"/>
    </row>
    <row r="904" spans="1:26" ht="15.75" customHeight="1">
      <c r="A904" s="24"/>
      <c r="B904" s="24"/>
      <c r="C904" s="24"/>
      <c r="D904" s="24"/>
      <c r="E904" s="24"/>
      <c r="F904" s="24"/>
      <c r="G904" s="24"/>
      <c r="H904" s="24"/>
      <c r="I904" s="24"/>
      <c r="J904" s="24"/>
      <c r="K904" s="24"/>
      <c r="L904" s="24"/>
      <c r="M904" s="24"/>
      <c r="N904" s="103"/>
      <c r="O904" s="103"/>
      <c r="P904" s="24"/>
      <c r="Q904" s="24"/>
      <c r="R904" s="24"/>
      <c r="S904" s="24"/>
      <c r="T904" s="24"/>
      <c r="U904" s="24"/>
      <c r="V904" s="24"/>
      <c r="W904" s="24"/>
      <c r="X904" s="24"/>
      <c r="Y904" s="24"/>
      <c r="Z904" s="24"/>
    </row>
    <row r="905" spans="1:26" ht="15.75" customHeight="1">
      <c r="A905" s="24"/>
      <c r="B905" s="24"/>
      <c r="C905" s="24"/>
      <c r="D905" s="24"/>
      <c r="E905" s="24"/>
      <c r="F905" s="24"/>
      <c r="G905" s="24"/>
      <c r="H905" s="24"/>
      <c r="I905" s="24"/>
      <c r="J905" s="24"/>
      <c r="K905" s="24"/>
      <c r="L905" s="24"/>
      <c r="M905" s="24"/>
      <c r="N905" s="103"/>
      <c r="O905" s="103"/>
      <c r="P905" s="24"/>
      <c r="Q905" s="24"/>
      <c r="R905" s="24"/>
      <c r="S905" s="24"/>
      <c r="T905" s="24"/>
      <c r="U905" s="24"/>
      <c r="V905" s="24"/>
      <c r="W905" s="24"/>
      <c r="X905" s="24"/>
      <c r="Y905" s="24"/>
      <c r="Z905" s="24"/>
    </row>
    <row r="906" spans="1:26" ht="15.75" customHeight="1">
      <c r="A906" s="24"/>
      <c r="B906" s="24"/>
      <c r="C906" s="24"/>
      <c r="D906" s="24"/>
      <c r="E906" s="24"/>
      <c r="F906" s="24"/>
      <c r="G906" s="24"/>
      <c r="H906" s="24"/>
      <c r="I906" s="24"/>
      <c r="J906" s="24"/>
      <c r="K906" s="24"/>
      <c r="L906" s="24"/>
      <c r="M906" s="24"/>
      <c r="N906" s="103"/>
      <c r="O906" s="103"/>
      <c r="P906" s="24"/>
      <c r="Q906" s="24"/>
      <c r="R906" s="24"/>
      <c r="S906" s="24"/>
      <c r="T906" s="24"/>
      <c r="U906" s="24"/>
      <c r="V906" s="24"/>
      <c r="W906" s="24"/>
      <c r="X906" s="24"/>
      <c r="Y906" s="24"/>
      <c r="Z906" s="24"/>
    </row>
    <row r="907" spans="1:26" ht="15.75" customHeight="1">
      <c r="A907" s="24"/>
      <c r="B907" s="24"/>
      <c r="C907" s="24"/>
      <c r="D907" s="24"/>
      <c r="E907" s="24"/>
      <c r="F907" s="24"/>
      <c r="G907" s="24"/>
      <c r="H907" s="24"/>
      <c r="I907" s="24"/>
      <c r="J907" s="24"/>
      <c r="K907" s="24"/>
      <c r="L907" s="24"/>
      <c r="M907" s="24"/>
      <c r="N907" s="103"/>
      <c r="O907" s="103"/>
      <c r="P907" s="24"/>
      <c r="Q907" s="24"/>
      <c r="R907" s="24"/>
      <c r="S907" s="24"/>
      <c r="T907" s="24"/>
      <c r="U907" s="24"/>
      <c r="V907" s="24"/>
      <c r="W907" s="24"/>
      <c r="X907" s="24"/>
      <c r="Y907" s="24"/>
      <c r="Z907" s="24"/>
    </row>
    <row r="908" spans="1:26" ht="15.75" customHeight="1">
      <c r="A908" s="24"/>
      <c r="B908" s="24"/>
      <c r="C908" s="24"/>
      <c r="D908" s="24"/>
      <c r="E908" s="24"/>
      <c r="F908" s="24"/>
      <c r="G908" s="24"/>
      <c r="H908" s="24"/>
      <c r="I908" s="24"/>
      <c r="J908" s="24"/>
      <c r="K908" s="24"/>
      <c r="L908" s="24"/>
      <c r="M908" s="24"/>
      <c r="N908" s="103"/>
      <c r="O908" s="103"/>
      <c r="P908" s="24"/>
      <c r="Q908" s="24"/>
      <c r="R908" s="24"/>
      <c r="S908" s="24"/>
      <c r="T908" s="24"/>
      <c r="U908" s="24"/>
      <c r="V908" s="24"/>
      <c r="W908" s="24"/>
      <c r="X908" s="24"/>
      <c r="Y908" s="24"/>
      <c r="Z908" s="24"/>
    </row>
    <row r="909" spans="1:26" ht="15.75" customHeight="1">
      <c r="A909" s="24"/>
      <c r="B909" s="24"/>
      <c r="C909" s="24"/>
      <c r="D909" s="24"/>
      <c r="E909" s="24"/>
      <c r="F909" s="24"/>
      <c r="G909" s="24"/>
      <c r="H909" s="24"/>
      <c r="I909" s="24"/>
      <c r="J909" s="24"/>
      <c r="K909" s="24"/>
      <c r="L909" s="24"/>
      <c r="M909" s="24"/>
      <c r="N909" s="103"/>
      <c r="O909" s="103"/>
      <c r="P909" s="24"/>
      <c r="Q909" s="24"/>
      <c r="R909" s="24"/>
      <c r="S909" s="24"/>
      <c r="T909" s="24"/>
      <c r="U909" s="24"/>
      <c r="V909" s="24"/>
      <c r="W909" s="24"/>
      <c r="X909" s="24"/>
      <c r="Y909" s="24"/>
      <c r="Z909" s="24"/>
    </row>
    <row r="910" spans="1:26" ht="15.75" customHeight="1">
      <c r="A910" s="24"/>
      <c r="B910" s="24"/>
      <c r="C910" s="24"/>
      <c r="D910" s="24"/>
      <c r="E910" s="24"/>
      <c r="F910" s="24"/>
      <c r="G910" s="24"/>
      <c r="H910" s="24"/>
      <c r="I910" s="24"/>
      <c r="J910" s="24"/>
      <c r="K910" s="24"/>
      <c r="L910" s="24"/>
      <c r="M910" s="24"/>
      <c r="N910" s="103"/>
      <c r="O910" s="103"/>
      <c r="P910" s="24"/>
      <c r="Q910" s="24"/>
      <c r="R910" s="24"/>
      <c r="S910" s="24"/>
      <c r="T910" s="24"/>
      <c r="U910" s="24"/>
      <c r="V910" s="24"/>
      <c r="W910" s="24"/>
      <c r="X910" s="24"/>
      <c r="Y910" s="24"/>
      <c r="Z910" s="24"/>
    </row>
    <row r="911" spans="1:26" ht="15.75" customHeight="1">
      <c r="A911" s="24"/>
      <c r="B911" s="24"/>
      <c r="C911" s="24"/>
      <c r="D911" s="24"/>
      <c r="E911" s="24"/>
      <c r="F911" s="24"/>
      <c r="G911" s="24"/>
      <c r="H911" s="24"/>
      <c r="I911" s="24"/>
      <c r="J911" s="24"/>
      <c r="K911" s="24"/>
      <c r="L911" s="24"/>
      <c r="M911" s="24"/>
      <c r="N911" s="103"/>
      <c r="O911" s="103"/>
      <c r="P911" s="24"/>
      <c r="Q911" s="24"/>
      <c r="R911" s="24"/>
      <c r="S911" s="24"/>
      <c r="T911" s="24"/>
      <c r="U911" s="24"/>
      <c r="V911" s="24"/>
      <c r="W911" s="24"/>
      <c r="X911" s="24"/>
      <c r="Y911" s="24"/>
      <c r="Z911" s="24"/>
    </row>
    <row r="912" spans="1:26" ht="15.75" customHeight="1">
      <c r="A912" s="24"/>
      <c r="B912" s="24"/>
      <c r="C912" s="24"/>
      <c r="D912" s="24"/>
      <c r="E912" s="24"/>
      <c r="F912" s="24"/>
      <c r="G912" s="24"/>
      <c r="H912" s="24"/>
      <c r="I912" s="24"/>
      <c r="J912" s="24"/>
      <c r="K912" s="24"/>
      <c r="L912" s="24"/>
      <c r="M912" s="24"/>
      <c r="N912" s="103"/>
      <c r="O912" s="103"/>
      <c r="P912" s="24"/>
      <c r="Q912" s="24"/>
      <c r="R912" s="24"/>
      <c r="S912" s="24"/>
      <c r="T912" s="24"/>
      <c r="U912" s="24"/>
      <c r="V912" s="24"/>
      <c r="W912" s="24"/>
      <c r="X912" s="24"/>
      <c r="Y912" s="24"/>
      <c r="Z912" s="24"/>
    </row>
    <row r="913" spans="1:26" ht="15.75" customHeight="1">
      <c r="A913" s="24"/>
      <c r="B913" s="24"/>
      <c r="C913" s="24"/>
      <c r="D913" s="24"/>
      <c r="E913" s="24"/>
      <c r="F913" s="24"/>
      <c r="G913" s="24"/>
      <c r="H913" s="24"/>
      <c r="I913" s="24"/>
      <c r="J913" s="24"/>
      <c r="K913" s="24"/>
      <c r="L913" s="24"/>
      <c r="M913" s="24"/>
      <c r="N913" s="103"/>
      <c r="O913" s="103"/>
      <c r="P913" s="24"/>
      <c r="Q913" s="24"/>
      <c r="R913" s="24"/>
      <c r="S913" s="24"/>
      <c r="T913" s="24"/>
      <c r="U913" s="24"/>
      <c r="V913" s="24"/>
      <c r="W913" s="24"/>
      <c r="X913" s="24"/>
      <c r="Y913" s="24"/>
      <c r="Z913" s="24"/>
    </row>
    <row r="914" spans="1:26" ht="15.75" customHeight="1">
      <c r="A914" s="24"/>
      <c r="B914" s="24"/>
      <c r="C914" s="24"/>
      <c r="D914" s="24"/>
      <c r="E914" s="24"/>
      <c r="F914" s="24"/>
      <c r="G914" s="24"/>
      <c r="H914" s="24"/>
      <c r="I914" s="24"/>
      <c r="J914" s="24"/>
      <c r="K914" s="24"/>
      <c r="L914" s="24"/>
      <c r="M914" s="24"/>
      <c r="N914" s="103"/>
      <c r="O914" s="103"/>
      <c r="P914" s="24"/>
      <c r="Q914" s="24"/>
      <c r="R914" s="24"/>
      <c r="S914" s="24"/>
      <c r="T914" s="24"/>
      <c r="U914" s="24"/>
      <c r="V914" s="24"/>
      <c r="W914" s="24"/>
      <c r="X914" s="24"/>
      <c r="Y914" s="24"/>
      <c r="Z914" s="24"/>
    </row>
    <row r="915" spans="1:26" ht="15.75" customHeight="1">
      <c r="A915" s="24"/>
      <c r="B915" s="24"/>
      <c r="C915" s="24"/>
      <c r="D915" s="24"/>
      <c r="E915" s="24"/>
      <c r="F915" s="24"/>
      <c r="G915" s="24"/>
      <c r="H915" s="24"/>
      <c r="I915" s="24"/>
      <c r="J915" s="24"/>
      <c r="K915" s="24"/>
      <c r="L915" s="24"/>
      <c r="M915" s="24"/>
      <c r="N915" s="103"/>
      <c r="O915" s="103"/>
      <c r="P915" s="24"/>
      <c r="Q915" s="24"/>
      <c r="R915" s="24"/>
      <c r="S915" s="24"/>
      <c r="T915" s="24"/>
      <c r="U915" s="24"/>
      <c r="V915" s="24"/>
      <c r="W915" s="24"/>
      <c r="X915" s="24"/>
      <c r="Y915" s="24"/>
      <c r="Z915" s="24"/>
    </row>
    <row r="916" spans="1:26" ht="15.75" customHeight="1">
      <c r="A916" s="24"/>
      <c r="B916" s="24"/>
      <c r="C916" s="24"/>
      <c r="D916" s="24"/>
      <c r="E916" s="24"/>
      <c r="F916" s="24"/>
      <c r="G916" s="24"/>
      <c r="H916" s="24"/>
      <c r="I916" s="24"/>
      <c r="J916" s="24"/>
      <c r="K916" s="24"/>
      <c r="L916" s="24"/>
      <c r="M916" s="24"/>
      <c r="N916" s="103"/>
      <c r="O916" s="103"/>
      <c r="P916" s="24"/>
      <c r="Q916" s="24"/>
      <c r="R916" s="24"/>
      <c r="S916" s="24"/>
      <c r="T916" s="24"/>
      <c r="U916" s="24"/>
      <c r="V916" s="24"/>
      <c r="W916" s="24"/>
      <c r="X916" s="24"/>
      <c r="Y916" s="24"/>
      <c r="Z916" s="24"/>
    </row>
    <row r="917" spans="1:26" ht="15.75" customHeight="1">
      <c r="A917" s="24"/>
      <c r="B917" s="24"/>
      <c r="C917" s="24"/>
      <c r="D917" s="24"/>
      <c r="E917" s="24"/>
      <c r="F917" s="24"/>
      <c r="G917" s="24"/>
      <c r="H917" s="24"/>
      <c r="I917" s="24"/>
      <c r="J917" s="24"/>
      <c r="K917" s="24"/>
      <c r="L917" s="24"/>
      <c r="M917" s="24"/>
      <c r="N917" s="103"/>
      <c r="O917" s="103"/>
      <c r="P917" s="24"/>
      <c r="Q917" s="24"/>
      <c r="R917" s="24"/>
      <c r="S917" s="24"/>
      <c r="T917" s="24"/>
      <c r="U917" s="24"/>
      <c r="V917" s="24"/>
      <c r="W917" s="24"/>
      <c r="X917" s="24"/>
      <c r="Y917" s="24"/>
      <c r="Z917" s="24"/>
    </row>
    <row r="918" spans="1:26" ht="15.75" customHeight="1">
      <c r="A918" s="24"/>
      <c r="B918" s="24"/>
      <c r="C918" s="24"/>
      <c r="D918" s="24"/>
      <c r="E918" s="24"/>
      <c r="F918" s="24"/>
      <c r="G918" s="24"/>
      <c r="H918" s="24"/>
      <c r="I918" s="24"/>
      <c r="J918" s="24"/>
      <c r="K918" s="24"/>
      <c r="L918" s="24"/>
      <c r="M918" s="24"/>
      <c r="N918" s="103"/>
      <c r="O918" s="103"/>
      <c r="P918" s="24"/>
      <c r="Q918" s="24"/>
      <c r="R918" s="24"/>
      <c r="S918" s="24"/>
      <c r="T918" s="24"/>
      <c r="U918" s="24"/>
      <c r="V918" s="24"/>
      <c r="W918" s="24"/>
      <c r="X918" s="24"/>
      <c r="Y918" s="24"/>
      <c r="Z918" s="24"/>
    </row>
    <row r="919" spans="1:26" ht="15.75" customHeight="1">
      <c r="A919" s="24"/>
      <c r="B919" s="24"/>
      <c r="C919" s="24"/>
      <c r="D919" s="24"/>
      <c r="E919" s="24"/>
      <c r="F919" s="24"/>
      <c r="G919" s="24"/>
      <c r="H919" s="24"/>
      <c r="I919" s="24"/>
      <c r="J919" s="24"/>
      <c r="K919" s="24"/>
      <c r="L919" s="24"/>
      <c r="M919" s="24"/>
      <c r="N919" s="103"/>
      <c r="O919" s="103"/>
      <c r="P919" s="24"/>
      <c r="Q919" s="24"/>
      <c r="R919" s="24"/>
      <c r="S919" s="24"/>
      <c r="T919" s="24"/>
      <c r="U919" s="24"/>
      <c r="V919" s="24"/>
      <c r="W919" s="24"/>
      <c r="X919" s="24"/>
      <c r="Y919" s="24"/>
      <c r="Z919" s="24"/>
    </row>
    <row r="920" spans="1:26" ht="15.75" customHeight="1">
      <c r="A920" s="24"/>
      <c r="B920" s="24"/>
      <c r="C920" s="24"/>
      <c r="D920" s="24"/>
      <c r="E920" s="24"/>
      <c r="F920" s="24"/>
      <c r="G920" s="24"/>
      <c r="H920" s="24"/>
      <c r="I920" s="24"/>
      <c r="J920" s="24"/>
      <c r="K920" s="24"/>
      <c r="L920" s="24"/>
      <c r="M920" s="24"/>
      <c r="N920" s="103"/>
      <c r="O920" s="103"/>
      <c r="P920" s="24"/>
      <c r="Q920" s="24"/>
      <c r="R920" s="24"/>
      <c r="S920" s="24"/>
      <c r="T920" s="24"/>
      <c r="U920" s="24"/>
      <c r="V920" s="24"/>
      <c r="W920" s="24"/>
      <c r="X920" s="24"/>
      <c r="Y920" s="24"/>
      <c r="Z920" s="24"/>
    </row>
    <row r="921" spans="1:26" ht="15.75" customHeight="1">
      <c r="A921" s="24"/>
      <c r="B921" s="24"/>
      <c r="C921" s="24"/>
      <c r="D921" s="24"/>
      <c r="E921" s="24"/>
      <c r="F921" s="24"/>
      <c r="G921" s="24"/>
      <c r="H921" s="24"/>
      <c r="I921" s="24"/>
      <c r="J921" s="24"/>
      <c r="K921" s="24"/>
      <c r="L921" s="24"/>
      <c r="M921" s="24"/>
      <c r="N921" s="103"/>
      <c r="O921" s="103"/>
      <c r="P921" s="24"/>
      <c r="Q921" s="24"/>
      <c r="R921" s="24"/>
      <c r="S921" s="24"/>
      <c r="T921" s="24"/>
      <c r="U921" s="24"/>
      <c r="V921" s="24"/>
      <c r="W921" s="24"/>
      <c r="X921" s="24"/>
      <c r="Y921" s="24"/>
      <c r="Z921" s="24"/>
    </row>
    <row r="922" spans="1:26" ht="15.75" customHeight="1">
      <c r="A922" s="24"/>
      <c r="B922" s="24"/>
      <c r="C922" s="24"/>
      <c r="D922" s="24"/>
      <c r="E922" s="24"/>
      <c r="F922" s="24"/>
      <c r="G922" s="24"/>
      <c r="H922" s="24"/>
      <c r="I922" s="24"/>
      <c r="J922" s="24"/>
      <c r="K922" s="24"/>
      <c r="L922" s="24"/>
      <c r="M922" s="24"/>
      <c r="N922" s="103"/>
      <c r="O922" s="103"/>
      <c r="P922" s="24"/>
      <c r="Q922" s="24"/>
      <c r="R922" s="24"/>
      <c r="S922" s="24"/>
      <c r="T922" s="24"/>
      <c r="U922" s="24"/>
      <c r="V922" s="24"/>
      <c r="W922" s="24"/>
      <c r="X922" s="24"/>
      <c r="Y922" s="24"/>
      <c r="Z922" s="24"/>
    </row>
    <row r="923" spans="1:26" ht="15.75" customHeight="1">
      <c r="A923" s="24"/>
      <c r="B923" s="24"/>
      <c r="C923" s="24"/>
      <c r="D923" s="24"/>
      <c r="E923" s="24"/>
      <c r="F923" s="24"/>
      <c r="G923" s="24"/>
      <c r="H923" s="24"/>
      <c r="I923" s="24"/>
      <c r="J923" s="24"/>
      <c r="K923" s="24"/>
      <c r="L923" s="24"/>
      <c r="M923" s="24"/>
      <c r="N923" s="103"/>
      <c r="O923" s="103"/>
      <c r="P923" s="24"/>
      <c r="Q923" s="24"/>
      <c r="R923" s="24"/>
      <c r="S923" s="24"/>
      <c r="T923" s="24"/>
      <c r="U923" s="24"/>
      <c r="V923" s="24"/>
      <c r="W923" s="24"/>
      <c r="X923" s="24"/>
      <c r="Y923" s="24"/>
      <c r="Z923" s="24"/>
    </row>
    <row r="924" spans="1:26" ht="15.75" customHeight="1">
      <c r="A924" s="24"/>
      <c r="B924" s="24"/>
      <c r="C924" s="24"/>
      <c r="D924" s="24"/>
      <c r="E924" s="24"/>
      <c r="F924" s="24"/>
      <c r="G924" s="24"/>
      <c r="H924" s="24"/>
      <c r="I924" s="24"/>
      <c r="J924" s="24"/>
      <c r="K924" s="24"/>
      <c r="L924" s="24"/>
      <c r="M924" s="24"/>
      <c r="N924" s="103"/>
      <c r="O924" s="103"/>
      <c r="P924" s="24"/>
      <c r="Q924" s="24"/>
      <c r="R924" s="24"/>
      <c r="S924" s="24"/>
      <c r="T924" s="24"/>
      <c r="U924" s="24"/>
      <c r="V924" s="24"/>
      <c r="W924" s="24"/>
      <c r="X924" s="24"/>
      <c r="Y924" s="24"/>
      <c r="Z924" s="24"/>
    </row>
    <row r="925" spans="1:26" ht="15.75" customHeight="1">
      <c r="A925" s="24"/>
      <c r="B925" s="24"/>
      <c r="C925" s="24"/>
      <c r="D925" s="24"/>
      <c r="E925" s="24"/>
      <c r="F925" s="24"/>
      <c r="G925" s="24"/>
      <c r="H925" s="24"/>
      <c r="I925" s="24"/>
      <c r="J925" s="24"/>
      <c r="K925" s="24"/>
      <c r="L925" s="24"/>
      <c r="M925" s="24"/>
      <c r="N925" s="103"/>
      <c r="O925" s="103"/>
      <c r="P925" s="24"/>
      <c r="Q925" s="24"/>
      <c r="R925" s="24"/>
      <c r="S925" s="24"/>
      <c r="T925" s="24"/>
      <c r="U925" s="24"/>
      <c r="V925" s="24"/>
      <c r="W925" s="24"/>
      <c r="X925" s="24"/>
      <c r="Y925" s="24"/>
      <c r="Z925" s="24"/>
    </row>
    <row r="926" spans="1:26" ht="15.75" customHeight="1">
      <c r="A926" s="24"/>
      <c r="B926" s="24"/>
      <c r="C926" s="24"/>
      <c r="D926" s="24"/>
      <c r="E926" s="24"/>
      <c r="F926" s="24"/>
      <c r="G926" s="24"/>
      <c r="H926" s="24"/>
      <c r="I926" s="24"/>
      <c r="J926" s="24"/>
      <c r="K926" s="24"/>
      <c r="L926" s="24"/>
      <c r="M926" s="24"/>
      <c r="N926" s="103"/>
      <c r="O926" s="103"/>
      <c r="P926" s="24"/>
      <c r="Q926" s="24"/>
      <c r="R926" s="24"/>
      <c r="S926" s="24"/>
      <c r="T926" s="24"/>
      <c r="U926" s="24"/>
      <c r="V926" s="24"/>
      <c r="W926" s="24"/>
      <c r="X926" s="24"/>
      <c r="Y926" s="24"/>
      <c r="Z926" s="24"/>
    </row>
    <row r="927" spans="1:26" ht="15.75" customHeight="1">
      <c r="A927" s="24"/>
      <c r="B927" s="24"/>
      <c r="C927" s="24"/>
      <c r="D927" s="24"/>
      <c r="E927" s="24"/>
      <c r="F927" s="24"/>
      <c r="G927" s="24"/>
      <c r="H927" s="24"/>
      <c r="I927" s="24"/>
      <c r="J927" s="24"/>
      <c r="K927" s="24"/>
      <c r="L927" s="24"/>
      <c r="M927" s="24"/>
      <c r="N927" s="103"/>
      <c r="O927" s="103"/>
      <c r="P927" s="24"/>
      <c r="Q927" s="24"/>
      <c r="R927" s="24"/>
      <c r="S927" s="24"/>
      <c r="T927" s="24"/>
      <c r="U927" s="24"/>
      <c r="V927" s="24"/>
      <c r="W927" s="24"/>
      <c r="X927" s="24"/>
      <c r="Y927" s="24"/>
      <c r="Z927" s="24"/>
    </row>
    <row r="928" spans="1:26" ht="15.75" customHeight="1">
      <c r="A928" s="24"/>
      <c r="B928" s="24"/>
      <c r="C928" s="24"/>
      <c r="D928" s="24"/>
      <c r="E928" s="24"/>
      <c r="F928" s="24"/>
      <c r="G928" s="24"/>
      <c r="H928" s="24"/>
      <c r="I928" s="24"/>
      <c r="J928" s="24"/>
      <c r="K928" s="24"/>
      <c r="L928" s="24"/>
      <c r="M928" s="24"/>
      <c r="N928" s="103"/>
      <c r="O928" s="103"/>
      <c r="P928" s="24"/>
      <c r="Q928" s="24"/>
      <c r="R928" s="24"/>
      <c r="S928" s="24"/>
      <c r="T928" s="24"/>
      <c r="U928" s="24"/>
      <c r="V928" s="24"/>
      <c r="W928" s="24"/>
      <c r="X928" s="24"/>
      <c r="Y928" s="24"/>
      <c r="Z928" s="24"/>
    </row>
    <row r="929" spans="1:26" ht="15.75" customHeight="1">
      <c r="A929" s="24"/>
      <c r="B929" s="24"/>
      <c r="C929" s="24"/>
      <c r="D929" s="24"/>
      <c r="E929" s="24"/>
      <c r="F929" s="24"/>
      <c r="G929" s="24"/>
      <c r="H929" s="24"/>
      <c r="I929" s="24"/>
      <c r="J929" s="24"/>
      <c r="K929" s="24"/>
      <c r="L929" s="24"/>
      <c r="M929" s="24"/>
      <c r="N929" s="103"/>
      <c r="O929" s="103"/>
      <c r="P929" s="24"/>
      <c r="Q929" s="24"/>
      <c r="R929" s="24"/>
      <c r="S929" s="24"/>
      <c r="T929" s="24"/>
      <c r="U929" s="24"/>
      <c r="V929" s="24"/>
      <c r="W929" s="24"/>
      <c r="X929" s="24"/>
      <c r="Y929" s="24"/>
      <c r="Z929" s="24"/>
    </row>
    <row r="930" spans="1:26" ht="15.75" customHeight="1">
      <c r="A930" s="24"/>
      <c r="B930" s="24"/>
      <c r="C930" s="24"/>
      <c r="D930" s="24"/>
      <c r="E930" s="24"/>
      <c r="F930" s="24"/>
      <c r="G930" s="24"/>
      <c r="H930" s="24"/>
      <c r="I930" s="24"/>
      <c r="J930" s="24"/>
      <c r="K930" s="24"/>
      <c r="L930" s="24"/>
      <c r="M930" s="24"/>
      <c r="N930" s="103"/>
      <c r="O930" s="103"/>
      <c r="P930" s="24"/>
      <c r="Q930" s="24"/>
      <c r="R930" s="24"/>
      <c r="S930" s="24"/>
      <c r="T930" s="24"/>
      <c r="U930" s="24"/>
      <c r="V930" s="24"/>
      <c r="W930" s="24"/>
      <c r="X930" s="24"/>
      <c r="Y930" s="24"/>
      <c r="Z930" s="24"/>
    </row>
    <row r="931" spans="1:26" ht="15.75" customHeight="1">
      <c r="A931" s="24"/>
      <c r="B931" s="24"/>
      <c r="C931" s="24"/>
      <c r="D931" s="24"/>
      <c r="E931" s="24"/>
      <c r="F931" s="24"/>
      <c r="G931" s="24"/>
      <c r="H931" s="24"/>
      <c r="I931" s="24"/>
      <c r="J931" s="24"/>
      <c r="K931" s="24"/>
      <c r="L931" s="24"/>
      <c r="M931" s="24"/>
      <c r="N931" s="103"/>
      <c r="O931" s="103"/>
      <c r="P931" s="24"/>
      <c r="Q931" s="24"/>
      <c r="R931" s="24"/>
      <c r="S931" s="24"/>
      <c r="T931" s="24"/>
      <c r="U931" s="24"/>
      <c r="V931" s="24"/>
      <c r="W931" s="24"/>
      <c r="X931" s="24"/>
      <c r="Y931" s="24"/>
      <c r="Z931" s="24"/>
    </row>
    <row r="932" spans="1:26" ht="15.75" customHeight="1">
      <c r="A932" s="24"/>
      <c r="B932" s="24"/>
      <c r="C932" s="24"/>
      <c r="D932" s="24"/>
      <c r="E932" s="24"/>
      <c r="F932" s="24"/>
      <c r="G932" s="24"/>
      <c r="H932" s="24"/>
      <c r="I932" s="24"/>
      <c r="J932" s="24"/>
      <c r="K932" s="24"/>
      <c r="L932" s="24"/>
      <c r="M932" s="24"/>
      <c r="N932" s="103"/>
      <c r="O932" s="103"/>
      <c r="P932" s="24"/>
      <c r="Q932" s="24"/>
      <c r="R932" s="24"/>
      <c r="S932" s="24"/>
      <c r="T932" s="24"/>
      <c r="U932" s="24"/>
      <c r="V932" s="24"/>
      <c r="W932" s="24"/>
      <c r="X932" s="24"/>
      <c r="Y932" s="24"/>
      <c r="Z932" s="24"/>
    </row>
    <row r="933" spans="1:26" ht="15.75" customHeight="1">
      <c r="A933" s="24"/>
      <c r="B933" s="24"/>
      <c r="C933" s="24"/>
      <c r="D933" s="24"/>
      <c r="E933" s="24"/>
      <c r="F933" s="24"/>
      <c r="G933" s="24"/>
      <c r="H933" s="24"/>
      <c r="I933" s="24"/>
      <c r="J933" s="24"/>
      <c r="K933" s="24"/>
      <c r="L933" s="24"/>
      <c r="M933" s="24"/>
      <c r="N933" s="103"/>
      <c r="O933" s="103"/>
      <c r="P933" s="24"/>
      <c r="Q933" s="24"/>
      <c r="R933" s="24"/>
      <c r="S933" s="24"/>
      <c r="T933" s="24"/>
      <c r="U933" s="24"/>
      <c r="V933" s="24"/>
      <c r="W933" s="24"/>
      <c r="X933" s="24"/>
      <c r="Y933" s="24"/>
      <c r="Z933" s="24"/>
    </row>
    <row r="934" spans="1:26" ht="15.75" customHeight="1">
      <c r="A934" s="24"/>
      <c r="B934" s="24"/>
      <c r="C934" s="24"/>
      <c r="D934" s="24"/>
      <c r="E934" s="24"/>
      <c r="F934" s="24"/>
      <c r="G934" s="24"/>
      <c r="H934" s="24"/>
      <c r="I934" s="24"/>
      <c r="J934" s="24"/>
      <c r="K934" s="24"/>
      <c r="L934" s="24"/>
      <c r="M934" s="24"/>
      <c r="N934" s="103"/>
      <c r="O934" s="103"/>
      <c r="P934" s="24"/>
      <c r="Q934" s="24"/>
      <c r="R934" s="24"/>
      <c r="S934" s="24"/>
      <c r="T934" s="24"/>
      <c r="U934" s="24"/>
      <c r="V934" s="24"/>
      <c r="W934" s="24"/>
      <c r="X934" s="24"/>
      <c r="Y934" s="24"/>
      <c r="Z934" s="24"/>
    </row>
    <row r="935" spans="1:26" ht="15.75" customHeight="1">
      <c r="A935" s="24"/>
      <c r="B935" s="24"/>
      <c r="C935" s="24"/>
      <c r="D935" s="24"/>
      <c r="E935" s="24"/>
      <c r="F935" s="24"/>
      <c r="G935" s="24"/>
      <c r="H935" s="24"/>
      <c r="I935" s="24"/>
      <c r="J935" s="24"/>
      <c r="K935" s="24"/>
      <c r="L935" s="24"/>
      <c r="M935" s="24"/>
      <c r="N935" s="103"/>
      <c r="O935" s="103"/>
      <c r="P935" s="24"/>
      <c r="Q935" s="24"/>
      <c r="R935" s="24"/>
      <c r="S935" s="24"/>
      <c r="T935" s="24"/>
      <c r="U935" s="24"/>
      <c r="V935" s="24"/>
      <c r="W935" s="24"/>
      <c r="X935" s="24"/>
      <c r="Y935" s="24"/>
      <c r="Z935" s="24"/>
    </row>
    <row r="936" spans="1:26" ht="15.75" customHeight="1">
      <c r="A936" s="24"/>
      <c r="B936" s="24"/>
      <c r="C936" s="24"/>
      <c r="D936" s="24"/>
      <c r="E936" s="24"/>
      <c r="F936" s="24"/>
      <c r="G936" s="24"/>
      <c r="H936" s="24"/>
      <c r="I936" s="24"/>
      <c r="J936" s="24"/>
      <c r="K936" s="24"/>
      <c r="L936" s="24"/>
      <c r="M936" s="24"/>
      <c r="N936" s="103"/>
      <c r="O936" s="103"/>
      <c r="P936" s="24"/>
      <c r="Q936" s="24"/>
      <c r="R936" s="24"/>
      <c r="S936" s="24"/>
      <c r="T936" s="24"/>
      <c r="U936" s="24"/>
      <c r="V936" s="24"/>
      <c r="W936" s="24"/>
      <c r="X936" s="24"/>
      <c r="Y936" s="24"/>
      <c r="Z936" s="24"/>
    </row>
    <row r="937" spans="1:26" ht="15.75" customHeight="1">
      <c r="A937" s="24"/>
      <c r="B937" s="24"/>
      <c r="C937" s="24"/>
      <c r="D937" s="24"/>
      <c r="E937" s="24"/>
      <c r="F937" s="24"/>
      <c r="G937" s="24"/>
      <c r="H937" s="24"/>
      <c r="I937" s="24"/>
      <c r="J937" s="24"/>
      <c r="K937" s="24"/>
      <c r="L937" s="24"/>
      <c r="M937" s="24"/>
      <c r="N937" s="103"/>
      <c r="O937" s="103"/>
      <c r="P937" s="24"/>
      <c r="Q937" s="24"/>
      <c r="R937" s="24"/>
      <c r="S937" s="24"/>
      <c r="T937" s="24"/>
      <c r="U937" s="24"/>
      <c r="V937" s="24"/>
      <c r="W937" s="24"/>
      <c r="X937" s="24"/>
      <c r="Y937" s="24"/>
      <c r="Z937" s="24"/>
    </row>
    <row r="938" spans="1:26" ht="15.75" customHeight="1">
      <c r="A938" s="24"/>
      <c r="B938" s="24"/>
      <c r="C938" s="24"/>
      <c r="D938" s="24"/>
      <c r="E938" s="24"/>
      <c r="F938" s="24"/>
      <c r="G938" s="24"/>
      <c r="H938" s="24"/>
      <c r="I938" s="24"/>
      <c r="J938" s="24"/>
      <c r="K938" s="24"/>
      <c r="L938" s="24"/>
      <c r="M938" s="24"/>
      <c r="N938" s="103"/>
      <c r="O938" s="103"/>
      <c r="P938" s="24"/>
      <c r="Q938" s="24"/>
      <c r="R938" s="24"/>
      <c r="S938" s="24"/>
      <c r="T938" s="24"/>
      <c r="U938" s="24"/>
      <c r="V938" s="24"/>
      <c r="W938" s="24"/>
      <c r="X938" s="24"/>
      <c r="Y938" s="24"/>
      <c r="Z938" s="24"/>
    </row>
    <row r="939" spans="1:26" ht="15.75" customHeight="1">
      <c r="A939" s="24"/>
      <c r="B939" s="24"/>
      <c r="C939" s="24"/>
      <c r="D939" s="24"/>
      <c r="E939" s="24"/>
      <c r="F939" s="24"/>
      <c r="G939" s="24"/>
      <c r="H939" s="24"/>
      <c r="I939" s="24"/>
      <c r="J939" s="24"/>
      <c r="K939" s="24"/>
      <c r="L939" s="24"/>
      <c r="M939" s="24"/>
      <c r="N939" s="103"/>
      <c r="O939" s="103"/>
      <c r="P939" s="24"/>
      <c r="Q939" s="24"/>
      <c r="R939" s="24"/>
      <c r="S939" s="24"/>
      <c r="T939" s="24"/>
      <c r="U939" s="24"/>
      <c r="V939" s="24"/>
      <c r="W939" s="24"/>
      <c r="X939" s="24"/>
      <c r="Y939" s="24"/>
      <c r="Z939" s="24"/>
    </row>
    <row r="940" spans="1:26" ht="15.75" customHeight="1">
      <c r="A940" s="24"/>
      <c r="B940" s="24"/>
      <c r="C940" s="24"/>
      <c r="D940" s="24"/>
      <c r="E940" s="24"/>
      <c r="F940" s="24"/>
      <c r="G940" s="24"/>
      <c r="H940" s="24"/>
      <c r="I940" s="24"/>
      <c r="J940" s="24"/>
      <c r="K940" s="24"/>
      <c r="L940" s="24"/>
      <c r="M940" s="24"/>
      <c r="N940" s="103"/>
      <c r="O940" s="103"/>
      <c r="P940" s="24"/>
      <c r="Q940" s="24"/>
      <c r="R940" s="24"/>
      <c r="S940" s="24"/>
      <c r="T940" s="24"/>
      <c r="U940" s="24"/>
      <c r="V940" s="24"/>
      <c r="W940" s="24"/>
      <c r="X940" s="24"/>
      <c r="Y940" s="24"/>
      <c r="Z940" s="24"/>
    </row>
    <row r="941" spans="1:26" ht="15.75" customHeight="1">
      <c r="A941" s="24"/>
      <c r="B941" s="24"/>
      <c r="C941" s="24"/>
      <c r="D941" s="24"/>
      <c r="E941" s="24"/>
      <c r="F941" s="24"/>
      <c r="G941" s="24"/>
      <c r="H941" s="24"/>
      <c r="I941" s="24"/>
      <c r="J941" s="24"/>
      <c r="K941" s="24"/>
      <c r="L941" s="24"/>
      <c r="M941" s="24"/>
      <c r="N941" s="103"/>
      <c r="O941" s="103"/>
      <c r="P941" s="24"/>
      <c r="Q941" s="24"/>
      <c r="R941" s="24"/>
      <c r="S941" s="24"/>
      <c r="T941" s="24"/>
      <c r="U941" s="24"/>
      <c r="V941" s="24"/>
      <c r="W941" s="24"/>
      <c r="X941" s="24"/>
      <c r="Y941" s="24"/>
      <c r="Z941" s="24"/>
    </row>
    <row r="942" spans="1:26" ht="15.75" customHeight="1">
      <c r="A942" s="24"/>
      <c r="B942" s="24"/>
      <c r="C942" s="24"/>
      <c r="D942" s="24"/>
      <c r="E942" s="24"/>
      <c r="F942" s="24"/>
      <c r="G942" s="24"/>
      <c r="H942" s="24"/>
      <c r="I942" s="24"/>
      <c r="J942" s="24"/>
      <c r="K942" s="24"/>
      <c r="L942" s="24"/>
      <c r="M942" s="24"/>
      <c r="N942" s="103"/>
      <c r="O942" s="103"/>
      <c r="P942" s="24"/>
      <c r="Q942" s="24"/>
      <c r="R942" s="24"/>
      <c r="S942" s="24"/>
      <c r="T942" s="24"/>
      <c r="U942" s="24"/>
      <c r="V942" s="24"/>
      <c r="W942" s="24"/>
      <c r="X942" s="24"/>
      <c r="Y942" s="24"/>
      <c r="Z942" s="24"/>
    </row>
    <row r="943" spans="1:26" ht="15.75" customHeight="1">
      <c r="A943" s="24"/>
      <c r="B943" s="24"/>
      <c r="C943" s="24"/>
      <c r="D943" s="24"/>
      <c r="E943" s="24"/>
      <c r="F943" s="24"/>
      <c r="G943" s="24"/>
      <c r="H943" s="24"/>
      <c r="I943" s="24"/>
      <c r="J943" s="24"/>
      <c r="K943" s="24"/>
      <c r="L943" s="24"/>
      <c r="M943" s="24"/>
      <c r="N943" s="103"/>
      <c r="O943" s="103"/>
      <c r="P943" s="24"/>
      <c r="Q943" s="24"/>
      <c r="R943" s="24"/>
      <c r="S943" s="24"/>
      <c r="T943" s="24"/>
      <c r="U943" s="24"/>
      <c r="V943" s="24"/>
      <c r="W943" s="24"/>
      <c r="X943" s="24"/>
      <c r="Y943" s="24"/>
      <c r="Z943" s="24"/>
    </row>
    <row r="944" spans="1:26" ht="15.75" customHeight="1">
      <c r="A944" s="24"/>
      <c r="B944" s="24"/>
      <c r="C944" s="24"/>
      <c r="D944" s="24"/>
      <c r="E944" s="24"/>
      <c r="F944" s="24"/>
      <c r="G944" s="24"/>
      <c r="H944" s="24"/>
      <c r="I944" s="24"/>
      <c r="J944" s="24"/>
      <c r="K944" s="24"/>
      <c r="L944" s="24"/>
      <c r="M944" s="24"/>
      <c r="N944" s="103"/>
      <c r="O944" s="103"/>
      <c r="P944" s="24"/>
      <c r="Q944" s="24"/>
      <c r="R944" s="24"/>
      <c r="S944" s="24"/>
      <c r="T944" s="24"/>
      <c r="U944" s="24"/>
      <c r="V944" s="24"/>
      <c r="W944" s="24"/>
      <c r="X944" s="24"/>
      <c r="Y944" s="24"/>
      <c r="Z944" s="24"/>
    </row>
    <row r="945" spans="1:26" ht="15.75" customHeight="1">
      <c r="A945" s="24"/>
      <c r="B945" s="24"/>
      <c r="C945" s="24"/>
      <c r="D945" s="24"/>
      <c r="E945" s="24"/>
      <c r="F945" s="24"/>
      <c r="G945" s="24"/>
      <c r="H945" s="24"/>
      <c r="I945" s="24"/>
      <c r="J945" s="24"/>
      <c r="K945" s="24"/>
      <c r="L945" s="24"/>
      <c r="M945" s="24"/>
      <c r="N945" s="103"/>
      <c r="O945" s="103"/>
      <c r="P945" s="24"/>
      <c r="Q945" s="24"/>
      <c r="R945" s="24"/>
      <c r="S945" s="24"/>
      <c r="T945" s="24"/>
      <c r="U945" s="24"/>
      <c r="V945" s="24"/>
      <c r="W945" s="24"/>
      <c r="X945" s="24"/>
      <c r="Y945" s="24"/>
      <c r="Z945" s="24"/>
    </row>
    <row r="946" spans="1:26" ht="15.75" customHeight="1">
      <c r="A946" s="24"/>
      <c r="B946" s="24"/>
      <c r="C946" s="24"/>
      <c r="D946" s="24"/>
      <c r="E946" s="24"/>
      <c r="F946" s="24"/>
      <c r="G946" s="24"/>
      <c r="H946" s="24"/>
      <c r="I946" s="24"/>
      <c r="J946" s="24"/>
      <c r="K946" s="24"/>
      <c r="L946" s="24"/>
      <c r="M946" s="24"/>
      <c r="N946" s="103"/>
      <c r="O946" s="103"/>
      <c r="P946" s="24"/>
      <c r="Q946" s="24"/>
      <c r="R946" s="24"/>
      <c r="S946" s="24"/>
      <c r="T946" s="24"/>
      <c r="U946" s="24"/>
      <c r="V946" s="24"/>
      <c r="W946" s="24"/>
      <c r="X946" s="24"/>
      <c r="Y946" s="24"/>
      <c r="Z946" s="24"/>
    </row>
    <row r="947" spans="1:26" ht="15.75" customHeight="1">
      <c r="A947" s="24"/>
      <c r="B947" s="24"/>
      <c r="C947" s="24"/>
      <c r="D947" s="24"/>
      <c r="E947" s="24"/>
      <c r="F947" s="24"/>
      <c r="G947" s="24"/>
      <c r="H947" s="24"/>
      <c r="I947" s="24"/>
      <c r="J947" s="24"/>
      <c r="K947" s="24"/>
      <c r="L947" s="24"/>
      <c r="M947" s="24"/>
      <c r="N947" s="103"/>
      <c r="O947" s="103"/>
      <c r="P947" s="24"/>
      <c r="Q947" s="24"/>
      <c r="R947" s="24"/>
      <c r="S947" s="24"/>
      <c r="T947" s="24"/>
      <c r="U947" s="24"/>
      <c r="V947" s="24"/>
      <c r="W947" s="24"/>
      <c r="X947" s="24"/>
      <c r="Y947" s="24"/>
      <c r="Z947" s="24"/>
    </row>
    <row r="948" spans="1:26" ht="15.75" customHeight="1">
      <c r="A948" s="24"/>
      <c r="B948" s="24"/>
      <c r="C948" s="24"/>
      <c r="D948" s="24"/>
      <c r="E948" s="24"/>
      <c r="F948" s="24"/>
      <c r="G948" s="24"/>
      <c r="H948" s="24"/>
      <c r="I948" s="24"/>
      <c r="J948" s="24"/>
      <c r="K948" s="24"/>
      <c r="L948" s="24"/>
      <c r="M948" s="24"/>
      <c r="N948" s="103"/>
      <c r="O948" s="103"/>
      <c r="P948" s="24"/>
      <c r="Q948" s="24"/>
      <c r="R948" s="24"/>
      <c r="S948" s="24"/>
      <c r="T948" s="24"/>
      <c r="U948" s="24"/>
      <c r="V948" s="24"/>
      <c r="W948" s="24"/>
      <c r="X948" s="24"/>
      <c r="Y948" s="24"/>
      <c r="Z948" s="24"/>
    </row>
    <row r="949" spans="1:26" ht="15.75" customHeight="1">
      <c r="A949" s="24"/>
      <c r="B949" s="24"/>
      <c r="C949" s="24"/>
      <c r="D949" s="24"/>
      <c r="E949" s="24"/>
      <c r="F949" s="24"/>
      <c r="G949" s="24"/>
      <c r="H949" s="24"/>
      <c r="I949" s="24"/>
      <c r="J949" s="24"/>
      <c r="K949" s="24"/>
      <c r="L949" s="24"/>
      <c r="M949" s="24"/>
      <c r="N949" s="103"/>
      <c r="O949" s="103"/>
      <c r="P949" s="24"/>
      <c r="Q949" s="24"/>
      <c r="R949" s="24"/>
      <c r="S949" s="24"/>
      <c r="T949" s="24"/>
      <c r="U949" s="24"/>
      <c r="V949" s="24"/>
      <c r="W949" s="24"/>
      <c r="X949" s="24"/>
      <c r="Y949" s="24"/>
      <c r="Z949" s="24"/>
    </row>
    <row r="950" spans="1:26" ht="15.75" customHeight="1">
      <c r="A950" s="24"/>
      <c r="B950" s="24"/>
      <c r="C950" s="24"/>
      <c r="D950" s="24"/>
      <c r="E950" s="24"/>
      <c r="F950" s="24"/>
      <c r="G950" s="24"/>
      <c r="H950" s="24"/>
      <c r="I950" s="24"/>
      <c r="J950" s="24"/>
      <c r="K950" s="24"/>
      <c r="L950" s="24"/>
      <c r="M950" s="24"/>
      <c r="N950" s="103"/>
      <c r="O950" s="103"/>
      <c r="P950" s="24"/>
      <c r="Q950" s="24"/>
      <c r="R950" s="24"/>
      <c r="S950" s="24"/>
      <c r="T950" s="24"/>
      <c r="U950" s="24"/>
      <c r="V950" s="24"/>
      <c r="W950" s="24"/>
      <c r="X950" s="24"/>
      <c r="Y950" s="24"/>
      <c r="Z950" s="24"/>
    </row>
    <row r="951" spans="1:26" ht="15.75" customHeight="1">
      <c r="A951" s="24"/>
      <c r="B951" s="24"/>
      <c r="C951" s="24"/>
      <c r="D951" s="24"/>
      <c r="E951" s="24"/>
      <c r="F951" s="24"/>
      <c r="G951" s="24"/>
      <c r="H951" s="24"/>
      <c r="I951" s="24"/>
      <c r="J951" s="24"/>
      <c r="K951" s="24"/>
      <c r="L951" s="24"/>
      <c r="M951" s="24"/>
      <c r="N951" s="103"/>
      <c r="O951" s="103"/>
      <c r="P951" s="24"/>
      <c r="Q951" s="24"/>
      <c r="R951" s="24"/>
      <c r="S951" s="24"/>
      <c r="T951" s="24"/>
      <c r="U951" s="24"/>
      <c r="V951" s="24"/>
      <c r="W951" s="24"/>
      <c r="X951" s="24"/>
      <c r="Y951" s="24"/>
      <c r="Z951" s="24"/>
    </row>
    <row r="952" spans="1:26" ht="15.75" customHeight="1">
      <c r="A952" s="24"/>
      <c r="B952" s="24"/>
      <c r="C952" s="24"/>
      <c r="D952" s="24"/>
      <c r="E952" s="24"/>
      <c r="F952" s="24"/>
      <c r="G952" s="24"/>
      <c r="H952" s="24"/>
      <c r="I952" s="24"/>
      <c r="J952" s="24"/>
      <c r="K952" s="24"/>
      <c r="L952" s="24"/>
      <c r="M952" s="24"/>
      <c r="N952" s="103"/>
      <c r="O952" s="103"/>
      <c r="P952" s="24"/>
      <c r="Q952" s="24"/>
      <c r="R952" s="24"/>
      <c r="S952" s="24"/>
      <c r="T952" s="24"/>
      <c r="U952" s="24"/>
      <c r="V952" s="24"/>
      <c r="W952" s="24"/>
      <c r="X952" s="24"/>
      <c r="Y952" s="24"/>
      <c r="Z952" s="24"/>
    </row>
    <row r="953" spans="1:26" ht="15.75" customHeight="1">
      <c r="A953" s="24"/>
      <c r="B953" s="24"/>
      <c r="C953" s="24"/>
      <c r="D953" s="24"/>
      <c r="E953" s="24"/>
      <c r="F953" s="24"/>
      <c r="G953" s="24"/>
      <c r="H953" s="24"/>
      <c r="I953" s="24"/>
      <c r="J953" s="24"/>
      <c r="K953" s="24"/>
      <c r="L953" s="24"/>
      <c r="M953" s="24"/>
      <c r="N953" s="103"/>
      <c r="O953" s="103"/>
      <c r="P953" s="24"/>
      <c r="Q953" s="24"/>
      <c r="R953" s="24"/>
      <c r="S953" s="24"/>
      <c r="T953" s="24"/>
      <c r="U953" s="24"/>
      <c r="V953" s="24"/>
      <c r="W953" s="24"/>
      <c r="X953" s="24"/>
      <c r="Y953" s="24"/>
      <c r="Z953" s="24"/>
    </row>
    <row r="954" spans="1:26" ht="15.75" customHeight="1">
      <c r="A954" s="24"/>
      <c r="B954" s="24"/>
      <c r="C954" s="24"/>
      <c r="D954" s="24"/>
      <c r="E954" s="24"/>
      <c r="F954" s="24"/>
      <c r="G954" s="24"/>
      <c r="H954" s="24"/>
      <c r="I954" s="24"/>
      <c r="J954" s="24"/>
      <c r="K954" s="24"/>
      <c r="L954" s="24"/>
      <c r="M954" s="24"/>
      <c r="N954" s="103"/>
      <c r="O954" s="103"/>
      <c r="P954" s="24"/>
      <c r="Q954" s="24"/>
      <c r="R954" s="24"/>
      <c r="S954" s="24"/>
      <c r="T954" s="24"/>
      <c r="U954" s="24"/>
      <c r="V954" s="24"/>
      <c r="W954" s="24"/>
      <c r="X954" s="24"/>
      <c r="Y954" s="24"/>
      <c r="Z954" s="24"/>
    </row>
    <row r="955" spans="1:26" ht="15.75" customHeight="1">
      <c r="A955" s="24"/>
      <c r="B955" s="24"/>
      <c r="C955" s="24"/>
      <c r="D955" s="24"/>
      <c r="E955" s="24"/>
      <c r="F955" s="24"/>
      <c r="G955" s="24"/>
      <c r="H955" s="24"/>
      <c r="I955" s="24"/>
      <c r="J955" s="24"/>
      <c r="K955" s="24"/>
      <c r="L955" s="24"/>
      <c r="M955" s="24"/>
      <c r="N955" s="103"/>
      <c r="O955" s="103"/>
      <c r="P955" s="24"/>
      <c r="Q955" s="24"/>
      <c r="R955" s="24"/>
      <c r="S955" s="24"/>
      <c r="T955" s="24"/>
      <c r="U955" s="24"/>
      <c r="V955" s="24"/>
      <c r="W955" s="24"/>
      <c r="X955" s="24"/>
      <c r="Y955" s="24"/>
      <c r="Z955" s="24"/>
    </row>
    <row r="956" spans="1:26" ht="15.75" customHeight="1">
      <c r="A956" s="24"/>
      <c r="B956" s="24"/>
      <c r="C956" s="24"/>
      <c r="D956" s="24"/>
      <c r="E956" s="24"/>
      <c r="F956" s="24"/>
      <c r="G956" s="24"/>
      <c r="H956" s="24"/>
      <c r="I956" s="24"/>
      <c r="J956" s="24"/>
      <c r="K956" s="24"/>
      <c r="L956" s="24"/>
      <c r="M956" s="24"/>
      <c r="N956" s="103"/>
      <c r="O956" s="103"/>
      <c r="P956" s="24"/>
      <c r="Q956" s="24"/>
      <c r="R956" s="24"/>
      <c r="S956" s="24"/>
      <c r="T956" s="24"/>
      <c r="U956" s="24"/>
      <c r="V956" s="24"/>
      <c r="W956" s="24"/>
      <c r="X956" s="24"/>
      <c r="Y956" s="24"/>
      <c r="Z956" s="24"/>
    </row>
    <row r="957" spans="1:26" ht="15.75" customHeight="1">
      <c r="A957" s="24"/>
      <c r="B957" s="24"/>
      <c r="C957" s="24"/>
      <c r="D957" s="24"/>
      <c r="E957" s="24"/>
      <c r="F957" s="24"/>
      <c r="G957" s="24"/>
      <c r="H957" s="24"/>
      <c r="I957" s="24"/>
      <c r="J957" s="24"/>
      <c r="K957" s="24"/>
      <c r="L957" s="24"/>
      <c r="M957" s="24"/>
      <c r="N957" s="103"/>
      <c r="O957" s="103"/>
      <c r="P957" s="24"/>
      <c r="Q957" s="24"/>
      <c r="R957" s="24"/>
      <c r="S957" s="24"/>
      <c r="T957" s="24"/>
      <c r="U957" s="24"/>
      <c r="V957" s="24"/>
      <c r="W957" s="24"/>
      <c r="X957" s="24"/>
      <c r="Y957" s="24"/>
      <c r="Z957" s="24"/>
    </row>
    <row r="958" spans="1:26" ht="15.75" customHeight="1">
      <c r="A958" s="24"/>
      <c r="B958" s="24"/>
      <c r="C958" s="24"/>
      <c r="D958" s="24"/>
      <c r="E958" s="24"/>
      <c r="F958" s="24"/>
      <c r="G958" s="24"/>
      <c r="H958" s="24"/>
      <c r="I958" s="24"/>
      <c r="J958" s="24"/>
      <c r="K958" s="24"/>
      <c r="L958" s="24"/>
      <c r="M958" s="24"/>
      <c r="N958" s="103"/>
      <c r="O958" s="103"/>
      <c r="P958" s="24"/>
      <c r="Q958" s="24"/>
      <c r="R958" s="24"/>
      <c r="S958" s="24"/>
      <c r="T958" s="24"/>
      <c r="U958" s="24"/>
      <c r="V958" s="24"/>
      <c r="W958" s="24"/>
      <c r="X958" s="24"/>
      <c r="Y958" s="24"/>
      <c r="Z958" s="24"/>
    </row>
    <row r="959" spans="1:26" ht="15.75" customHeight="1">
      <c r="A959" s="24"/>
      <c r="B959" s="24"/>
      <c r="C959" s="24"/>
      <c r="D959" s="24"/>
      <c r="E959" s="24"/>
      <c r="F959" s="24"/>
      <c r="G959" s="24"/>
      <c r="H959" s="24"/>
      <c r="I959" s="24"/>
      <c r="J959" s="24"/>
      <c r="K959" s="24"/>
      <c r="L959" s="24"/>
      <c r="M959" s="24"/>
      <c r="N959" s="103"/>
      <c r="O959" s="103"/>
      <c r="P959" s="24"/>
      <c r="Q959" s="24"/>
      <c r="R959" s="24"/>
      <c r="S959" s="24"/>
      <c r="T959" s="24"/>
      <c r="U959" s="24"/>
      <c r="V959" s="24"/>
      <c r="W959" s="24"/>
      <c r="X959" s="24"/>
      <c r="Y959" s="24"/>
      <c r="Z959" s="24"/>
    </row>
    <row r="960" spans="1:26" ht="15.75" customHeight="1">
      <c r="A960" s="24"/>
      <c r="B960" s="24"/>
      <c r="C960" s="24"/>
      <c r="D960" s="24"/>
      <c r="E960" s="24"/>
      <c r="F960" s="24"/>
      <c r="G960" s="24"/>
      <c r="H960" s="24"/>
      <c r="I960" s="24"/>
      <c r="J960" s="24"/>
      <c r="K960" s="24"/>
      <c r="L960" s="24"/>
      <c r="M960" s="24"/>
      <c r="N960" s="103"/>
      <c r="O960" s="103"/>
      <c r="P960" s="24"/>
      <c r="Q960" s="24"/>
      <c r="R960" s="24"/>
      <c r="S960" s="24"/>
      <c r="T960" s="24"/>
      <c r="U960" s="24"/>
      <c r="V960" s="24"/>
      <c r="W960" s="24"/>
      <c r="X960" s="24"/>
      <c r="Y960" s="24"/>
      <c r="Z960" s="24"/>
    </row>
    <row r="961" spans="1:26" ht="15.75" customHeight="1">
      <c r="A961" s="24"/>
      <c r="B961" s="24"/>
      <c r="C961" s="24"/>
      <c r="D961" s="24"/>
      <c r="E961" s="24"/>
      <c r="F961" s="24"/>
      <c r="G961" s="24"/>
      <c r="H961" s="24"/>
      <c r="I961" s="24"/>
      <c r="J961" s="24"/>
      <c r="K961" s="24"/>
      <c r="L961" s="24"/>
      <c r="M961" s="24"/>
      <c r="N961" s="103"/>
      <c r="O961" s="103"/>
      <c r="P961" s="24"/>
      <c r="Q961" s="24"/>
      <c r="R961" s="24"/>
      <c r="S961" s="24"/>
      <c r="T961" s="24"/>
      <c r="U961" s="24"/>
      <c r="V961" s="24"/>
      <c r="W961" s="24"/>
      <c r="X961" s="24"/>
      <c r="Y961" s="24"/>
      <c r="Z961" s="24"/>
    </row>
    <row r="962" spans="1:26" ht="15.75" customHeight="1">
      <c r="A962" s="24"/>
      <c r="B962" s="24"/>
      <c r="C962" s="24"/>
      <c r="D962" s="24"/>
      <c r="E962" s="24"/>
      <c r="F962" s="24"/>
      <c r="G962" s="24"/>
      <c r="H962" s="24"/>
      <c r="I962" s="24"/>
      <c r="J962" s="24"/>
      <c r="K962" s="24"/>
      <c r="L962" s="24"/>
      <c r="M962" s="24"/>
      <c r="N962" s="103"/>
      <c r="O962" s="103"/>
      <c r="P962" s="24"/>
      <c r="Q962" s="24"/>
      <c r="R962" s="24"/>
      <c r="S962" s="24"/>
      <c r="T962" s="24"/>
      <c r="U962" s="24"/>
      <c r="V962" s="24"/>
      <c r="W962" s="24"/>
      <c r="X962" s="24"/>
      <c r="Y962" s="24"/>
      <c r="Z962" s="24"/>
    </row>
    <row r="963" spans="1:26" ht="15.75" customHeight="1">
      <c r="A963" s="24"/>
      <c r="B963" s="24"/>
      <c r="C963" s="24"/>
      <c r="D963" s="24"/>
      <c r="E963" s="24"/>
      <c r="F963" s="24"/>
      <c r="G963" s="24"/>
      <c r="H963" s="24"/>
      <c r="I963" s="24"/>
      <c r="J963" s="24"/>
      <c r="K963" s="24"/>
      <c r="L963" s="24"/>
      <c r="M963" s="24"/>
      <c r="N963" s="103"/>
      <c r="O963" s="103"/>
      <c r="P963" s="24"/>
      <c r="Q963" s="24"/>
      <c r="R963" s="24"/>
      <c r="S963" s="24"/>
      <c r="T963" s="24"/>
      <c r="U963" s="24"/>
      <c r="V963" s="24"/>
      <c r="W963" s="24"/>
      <c r="X963" s="24"/>
      <c r="Y963" s="24"/>
      <c r="Z963" s="24"/>
    </row>
    <row r="964" spans="1:26" ht="15.75" customHeight="1">
      <c r="A964" s="24"/>
      <c r="B964" s="24"/>
      <c r="C964" s="24"/>
      <c r="D964" s="24"/>
      <c r="E964" s="24"/>
      <c r="F964" s="24"/>
      <c r="G964" s="24"/>
      <c r="H964" s="24"/>
      <c r="I964" s="24"/>
      <c r="J964" s="24"/>
      <c r="K964" s="24"/>
      <c r="L964" s="24"/>
      <c r="M964" s="24"/>
      <c r="N964" s="103"/>
      <c r="O964" s="103"/>
      <c r="P964" s="24"/>
      <c r="Q964" s="24"/>
      <c r="R964" s="24"/>
      <c r="S964" s="24"/>
      <c r="T964" s="24"/>
      <c r="U964" s="24"/>
      <c r="V964" s="24"/>
      <c r="W964" s="24"/>
      <c r="X964" s="24"/>
      <c r="Y964" s="24"/>
      <c r="Z964" s="24"/>
    </row>
    <row r="965" spans="1:26" ht="15.75" customHeight="1">
      <c r="A965" s="24"/>
      <c r="B965" s="24"/>
      <c r="C965" s="24"/>
      <c r="D965" s="24"/>
      <c r="E965" s="24"/>
      <c r="F965" s="24"/>
      <c r="G965" s="24"/>
      <c r="H965" s="24"/>
      <c r="I965" s="24"/>
      <c r="J965" s="24"/>
      <c r="K965" s="24"/>
      <c r="L965" s="24"/>
      <c r="M965" s="24"/>
      <c r="N965" s="103"/>
      <c r="O965" s="103"/>
      <c r="P965" s="24"/>
      <c r="Q965" s="24"/>
      <c r="R965" s="24"/>
      <c r="S965" s="24"/>
      <c r="T965" s="24"/>
      <c r="U965" s="24"/>
      <c r="V965" s="24"/>
      <c r="W965" s="24"/>
      <c r="X965" s="24"/>
      <c r="Y965" s="24"/>
      <c r="Z965" s="24"/>
    </row>
    <row r="966" spans="1:26" ht="15.75" customHeight="1">
      <c r="A966" s="24"/>
      <c r="B966" s="24"/>
      <c r="C966" s="24"/>
      <c r="D966" s="24"/>
      <c r="E966" s="24"/>
      <c r="F966" s="24"/>
      <c r="G966" s="24"/>
      <c r="H966" s="24"/>
      <c r="I966" s="24"/>
      <c r="J966" s="24"/>
      <c r="K966" s="24"/>
      <c r="L966" s="24"/>
      <c r="M966" s="24"/>
      <c r="N966" s="103"/>
      <c r="O966" s="103"/>
      <c r="P966" s="24"/>
      <c r="Q966" s="24"/>
      <c r="R966" s="24"/>
      <c r="S966" s="24"/>
      <c r="T966" s="24"/>
      <c r="U966" s="24"/>
      <c r="V966" s="24"/>
      <c r="W966" s="24"/>
      <c r="X966" s="24"/>
      <c r="Y966" s="24"/>
      <c r="Z966" s="24"/>
    </row>
    <row r="967" spans="1:26" ht="15.75" customHeight="1">
      <c r="A967" s="24"/>
      <c r="B967" s="24"/>
      <c r="C967" s="24"/>
      <c r="D967" s="24"/>
      <c r="E967" s="24"/>
      <c r="F967" s="24"/>
      <c r="G967" s="24"/>
      <c r="H967" s="24"/>
      <c r="I967" s="24"/>
      <c r="J967" s="24"/>
      <c r="K967" s="24"/>
      <c r="L967" s="24"/>
      <c r="M967" s="24"/>
      <c r="N967" s="103"/>
      <c r="O967" s="103"/>
      <c r="P967" s="24"/>
      <c r="Q967" s="24"/>
      <c r="R967" s="24"/>
      <c r="S967" s="24"/>
      <c r="T967" s="24"/>
      <c r="U967" s="24"/>
      <c r="V967" s="24"/>
      <c r="W967" s="24"/>
      <c r="X967" s="24"/>
      <c r="Y967" s="24"/>
      <c r="Z967" s="24"/>
    </row>
    <row r="968" spans="1:26" ht="15.75" customHeight="1">
      <c r="A968" s="24"/>
      <c r="B968" s="24"/>
      <c r="C968" s="24"/>
      <c r="D968" s="24"/>
      <c r="E968" s="24"/>
      <c r="F968" s="24"/>
      <c r="G968" s="24"/>
      <c r="H968" s="24"/>
      <c r="I968" s="24"/>
      <c r="J968" s="24"/>
      <c r="K968" s="24"/>
      <c r="L968" s="24"/>
      <c r="M968" s="24"/>
      <c r="N968" s="103"/>
      <c r="O968" s="103"/>
      <c r="P968" s="24"/>
      <c r="Q968" s="24"/>
      <c r="R968" s="24"/>
      <c r="S968" s="24"/>
      <c r="T968" s="24"/>
      <c r="U968" s="24"/>
      <c r="V968" s="24"/>
      <c r="W968" s="24"/>
      <c r="X968" s="24"/>
      <c r="Y968" s="24"/>
      <c r="Z968" s="24"/>
    </row>
    <row r="969" spans="1:26" ht="15.75" customHeight="1">
      <c r="A969" s="24"/>
      <c r="B969" s="24"/>
      <c r="C969" s="24"/>
      <c r="D969" s="24"/>
      <c r="E969" s="24"/>
      <c r="F969" s="24"/>
      <c r="G969" s="24"/>
      <c r="H969" s="24"/>
      <c r="I969" s="24"/>
      <c r="J969" s="24"/>
      <c r="K969" s="24"/>
      <c r="L969" s="24"/>
      <c r="M969" s="24"/>
      <c r="N969" s="103"/>
      <c r="O969" s="103"/>
      <c r="P969" s="24"/>
      <c r="Q969" s="24"/>
      <c r="R969" s="24"/>
      <c r="S969" s="24"/>
      <c r="T969" s="24"/>
      <c r="U969" s="24"/>
      <c r="V969" s="24"/>
      <c r="W969" s="24"/>
      <c r="X969" s="24"/>
      <c r="Y969" s="24"/>
      <c r="Z969" s="24"/>
    </row>
    <row r="970" spans="1:26" ht="15.75" customHeight="1">
      <c r="A970" s="24"/>
      <c r="B970" s="24"/>
      <c r="C970" s="24"/>
      <c r="D970" s="24"/>
      <c r="E970" s="24"/>
      <c r="F970" s="24"/>
      <c r="G970" s="24"/>
      <c r="H970" s="24"/>
      <c r="I970" s="24"/>
      <c r="J970" s="24"/>
      <c r="K970" s="24"/>
      <c r="L970" s="24"/>
      <c r="M970" s="24"/>
      <c r="N970" s="103"/>
      <c r="O970" s="103"/>
      <c r="P970" s="24"/>
      <c r="Q970" s="24"/>
      <c r="R970" s="24"/>
      <c r="S970" s="24"/>
      <c r="T970" s="24"/>
      <c r="U970" s="24"/>
      <c r="V970" s="24"/>
      <c r="W970" s="24"/>
      <c r="X970" s="24"/>
      <c r="Y970" s="24"/>
      <c r="Z970" s="24"/>
    </row>
    <row r="971" spans="1:26" ht="15.75" customHeight="1">
      <c r="A971" s="24"/>
      <c r="B971" s="24"/>
      <c r="C971" s="24"/>
      <c r="D971" s="24"/>
      <c r="E971" s="24"/>
      <c r="F971" s="24"/>
      <c r="G971" s="24"/>
      <c r="H971" s="24"/>
      <c r="I971" s="24"/>
      <c r="J971" s="24"/>
      <c r="K971" s="24"/>
      <c r="L971" s="24"/>
      <c r="M971" s="24"/>
      <c r="N971" s="103"/>
      <c r="O971" s="103"/>
      <c r="P971" s="24"/>
      <c r="Q971" s="24"/>
      <c r="R971" s="24"/>
      <c r="S971" s="24"/>
      <c r="T971" s="24"/>
      <c r="U971" s="24"/>
      <c r="V971" s="24"/>
      <c r="W971" s="24"/>
      <c r="X971" s="24"/>
      <c r="Y971" s="24"/>
      <c r="Z971" s="24"/>
    </row>
    <row r="972" spans="1:26" ht="15.75" customHeight="1">
      <c r="A972" s="24"/>
      <c r="B972" s="24"/>
      <c r="C972" s="24"/>
      <c r="D972" s="24"/>
      <c r="E972" s="24"/>
      <c r="F972" s="24"/>
      <c r="G972" s="24"/>
      <c r="H972" s="24"/>
      <c r="I972" s="24"/>
      <c r="J972" s="24"/>
      <c r="K972" s="24"/>
      <c r="L972" s="24"/>
      <c r="M972" s="24"/>
      <c r="N972" s="103"/>
      <c r="O972" s="103"/>
      <c r="P972" s="24"/>
      <c r="Q972" s="24"/>
      <c r="R972" s="24"/>
      <c r="S972" s="24"/>
      <c r="T972" s="24"/>
      <c r="U972" s="24"/>
      <c r="V972" s="24"/>
      <c r="W972" s="24"/>
      <c r="X972" s="24"/>
      <c r="Y972" s="24"/>
      <c r="Z972" s="24"/>
    </row>
    <row r="973" spans="1:26" ht="15.75" customHeight="1">
      <c r="A973" s="24"/>
      <c r="B973" s="24"/>
      <c r="C973" s="24"/>
      <c r="D973" s="24"/>
      <c r="E973" s="24"/>
      <c r="F973" s="24"/>
      <c r="G973" s="24"/>
      <c r="H973" s="24"/>
      <c r="I973" s="24"/>
      <c r="J973" s="24"/>
      <c r="K973" s="24"/>
      <c r="L973" s="24"/>
      <c r="M973" s="24"/>
      <c r="N973" s="103"/>
      <c r="O973" s="103"/>
      <c r="P973" s="24"/>
      <c r="Q973" s="24"/>
      <c r="R973" s="24"/>
      <c r="S973" s="24"/>
      <c r="T973" s="24"/>
      <c r="U973" s="24"/>
      <c r="V973" s="24"/>
      <c r="W973" s="24"/>
      <c r="X973" s="24"/>
      <c r="Y973" s="24"/>
      <c r="Z973" s="24"/>
    </row>
    <row r="974" spans="1:26" ht="15.75" customHeight="1">
      <c r="A974" s="24"/>
      <c r="B974" s="24"/>
      <c r="C974" s="24"/>
      <c r="D974" s="24"/>
      <c r="E974" s="24"/>
      <c r="F974" s="24"/>
      <c r="G974" s="24"/>
      <c r="H974" s="24"/>
      <c r="I974" s="24"/>
      <c r="J974" s="24"/>
      <c r="K974" s="24"/>
      <c r="L974" s="24"/>
      <c r="M974" s="24"/>
      <c r="N974" s="103"/>
      <c r="O974" s="103"/>
      <c r="P974" s="24"/>
      <c r="Q974" s="24"/>
      <c r="R974" s="24"/>
      <c r="S974" s="24"/>
      <c r="T974" s="24"/>
      <c r="U974" s="24"/>
      <c r="V974" s="24"/>
      <c r="W974" s="24"/>
      <c r="X974" s="24"/>
      <c r="Y974" s="24"/>
      <c r="Z974" s="24"/>
    </row>
    <row r="975" spans="1:26" ht="15.75" customHeight="1">
      <c r="A975" s="24"/>
      <c r="B975" s="24"/>
      <c r="C975" s="24"/>
      <c r="D975" s="24"/>
      <c r="E975" s="24"/>
      <c r="F975" s="24"/>
      <c r="G975" s="24"/>
      <c r="H975" s="24"/>
      <c r="I975" s="24"/>
      <c r="J975" s="24"/>
      <c r="K975" s="24"/>
      <c r="L975" s="24"/>
      <c r="M975" s="24"/>
      <c r="N975" s="103"/>
      <c r="O975" s="103"/>
      <c r="P975" s="24"/>
      <c r="Q975" s="24"/>
      <c r="R975" s="24"/>
      <c r="S975" s="24"/>
      <c r="T975" s="24"/>
      <c r="U975" s="24"/>
      <c r="V975" s="24"/>
      <c r="W975" s="24"/>
      <c r="X975" s="24"/>
      <c r="Y975" s="24"/>
      <c r="Z975" s="24"/>
    </row>
    <row r="976" spans="1:26" ht="15.75" customHeight="1">
      <c r="A976" s="24"/>
      <c r="B976" s="24"/>
      <c r="C976" s="24"/>
      <c r="D976" s="24"/>
      <c r="E976" s="24"/>
      <c r="F976" s="24"/>
      <c r="G976" s="24"/>
      <c r="H976" s="24"/>
      <c r="I976" s="24"/>
      <c r="J976" s="24"/>
      <c r="K976" s="24"/>
      <c r="L976" s="24"/>
      <c r="M976" s="24"/>
      <c r="N976" s="103"/>
      <c r="O976" s="103"/>
      <c r="P976" s="24"/>
      <c r="Q976" s="24"/>
      <c r="R976" s="24"/>
      <c r="S976" s="24"/>
      <c r="T976" s="24"/>
      <c r="U976" s="24"/>
      <c r="V976" s="24"/>
      <c r="W976" s="24"/>
      <c r="X976" s="24"/>
      <c r="Y976" s="24"/>
      <c r="Z976" s="24"/>
    </row>
    <row r="977" spans="1:26" ht="15.75" customHeight="1">
      <c r="A977" s="24"/>
      <c r="B977" s="24"/>
      <c r="C977" s="24"/>
      <c r="D977" s="24"/>
      <c r="E977" s="24"/>
      <c r="F977" s="24"/>
      <c r="G977" s="24"/>
      <c r="H977" s="24"/>
      <c r="I977" s="24"/>
      <c r="J977" s="24"/>
      <c r="K977" s="24"/>
      <c r="L977" s="24"/>
      <c r="M977" s="24"/>
      <c r="N977" s="103"/>
      <c r="O977" s="103"/>
      <c r="P977" s="24"/>
      <c r="Q977" s="24"/>
      <c r="R977" s="24"/>
      <c r="S977" s="24"/>
      <c r="T977" s="24"/>
      <c r="U977" s="24"/>
      <c r="V977" s="24"/>
      <c r="W977" s="24"/>
      <c r="X977" s="24"/>
      <c r="Y977" s="24"/>
      <c r="Z977" s="24"/>
    </row>
    <row r="978" spans="1:26" ht="15.75" customHeight="1">
      <c r="A978" s="24"/>
      <c r="B978" s="24"/>
      <c r="C978" s="24"/>
      <c r="D978" s="24"/>
      <c r="E978" s="24"/>
      <c r="F978" s="24"/>
      <c r="G978" s="24"/>
      <c r="H978" s="24"/>
      <c r="I978" s="24"/>
      <c r="J978" s="24"/>
      <c r="K978" s="24"/>
      <c r="L978" s="24"/>
      <c r="M978" s="24"/>
      <c r="N978" s="103"/>
      <c r="O978" s="103"/>
      <c r="P978" s="24"/>
      <c r="Q978" s="24"/>
      <c r="R978" s="24"/>
      <c r="S978" s="24"/>
      <c r="T978" s="24"/>
      <c r="U978" s="24"/>
      <c r="V978" s="24"/>
      <c r="W978" s="24"/>
      <c r="X978" s="24"/>
      <c r="Y978" s="24"/>
      <c r="Z978" s="24"/>
    </row>
    <row r="979" spans="1:26" ht="15.75" customHeight="1">
      <c r="A979" s="24"/>
      <c r="B979" s="24"/>
      <c r="C979" s="24"/>
      <c r="D979" s="24"/>
      <c r="E979" s="24"/>
      <c r="F979" s="24"/>
      <c r="G979" s="24"/>
      <c r="H979" s="24"/>
      <c r="I979" s="24"/>
      <c r="J979" s="24"/>
      <c r="K979" s="24"/>
      <c r="L979" s="24"/>
      <c r="M979" s="24"/>
      <c r="N979" s="103"/>
      <c r="O979" s="103"/>
      <c r="P979" s="24"/>
      <c r="Q979" s="24"/>
      <c r="R979" s="24"/>
      <c r="S979" s="24"/>
      <c r="T979" s="24"/>
      <c r="U979" s="24"/>
      <c r="V979" s="24"/>
      <c r="W979" s="24"/>
      <c r="X979" s="24"/>
      <c r="Y979" s="24"/>
      <c r="Z979" s="24"/>
    </row>
    <row r="980" spans="1:26" ht="15.75" customHeight="1">
      <c r="A980" s="24"/>
      <c r="B980" s="24"/>
      <c r="C980" s="24"/>
      <c r="D980" s="24"/>
      <c r="E980" s="24"/>
      <c r="F980" s="24"/>
      <c r="G980" s="24"/>
      <c r="H980" s="24"/>
      <c r="I980" s="24"/>
      <c r="J980" s="24"/>
      <c r="K980" s="24"/>
      <c r="L980" s="24"/>
      <c r="M980" s="24"/>
      <c r="N980" s="103"/>
      <c r="O980" s="103"/>
      <c r="P980" s="24"/>
      <c r="Q980" s="24"/>
      <c r="R980" s="24"/>
      <c r="S980" s="24"/>
      <c r="T980" s="24"/>
      <c r="U980" s="24"/>
      <c r="V980" s="24"/>
      <c r="W980" s="24"/>
      <c r="X980" s="24"/>
      <c r="Y980" s="24"/>
      <c r="Z980" s="24"/>
    </row>
    <row r="981" spans="1:26" ht="15.75" customHeight="1">
      <c r="A981" s="24"/>
      <c r="B981" s="24"/>
      <c r="C981" s="24"/>
      <c r="D981" s="24"/>
      <c r="E981" s="24"/>
      <c r="F981" s="24"/>
      <c r="G981" s="24"/>
      <c r="H981" s="24"/>
      <c r="I981" s="24"/>
      <c r="J981" s="24"/>
      <c r="K981" s="24"/>
      <c r="L981" s="24"/>
      <c r="M981" s="24"/>
      <c r="N981" s="103"/>
      <c r="O981" s="103"/>
      <c r="P981" s="24"/>
      <c r="Q981" s="24"/>
      <c r="R981" s="24"/>
      <c r="S981" s="24"/>
      <c r="T981" s="24"/>
      <c r="U981" s="24"/>
      <c r="V981" s="24"/>
      <c r="W981" s="24"/>
      <c r="X981" s="24"/>
      <c r="Y981" s="24"/>
      <c r="Z981" s="24"/>
    </row>
    <row r="982" spans="1:26" ht="15.75" customHeight="1">
      <c r="A982" s="24"/>
      <c r="B982" s="24"/>
      <c r="C982" s="24"/>
      <c r="D982" s="24"/>
      <c r="E982" s="24"/>
      <c r="F982" s="24"/>
      <c r="G982" s="24"/>
      <c r="H982" s="24"/>
      <c r="I982" s="24"/>
      <c r="J982" s="24"/>
      <c r="K982" s="24"/>
      <c r="L982" s="24"/>
      <c r="M982" s="24"/>
      <c r="N982" s="103"/>
      <c r="O982" s="103"/>
      <c r="P982" s="24"/>
      <c r="Q982" s="24"/>
      <c r="R982" s="24"/>
      <c r="S982" s="24"/>
      <c r="T982" s="24"/>
      <c r="U982" s="24"/>
      <c r="V982" s="24"/>
      <c r="W982" s="24"/>
      <c r="X982" s="24"/>
      <c r="Y982" s="24"/>
      <c r="Z982" s="24"/>
    </row>
    <row r="983" spans="1:26" ht="15.75" customHeight="1">
      <c r="A983" s="24"/>
      <c r="B983" s="24"/>
      <c r="C983" s="24"/>
      <c r="D983" s="24"/>
      <c r="E983" s="24"/>
      <c r="F983" s="24"/>
      <c r="G983" s="24"/>
      <c r="H983" s="24"/>
      <c r="I983" s="24"/>
      <c r="J983" s="24"/>
      <c r="K983" s="24"/>
      <c r="L983" s="24"/>
      <c r="M983" s="24"/>
      <c r="N983" s="103"/>
      <c r="O983" s="103"/>
      <c r="P983" s="24"/>
      <c r="Q983" s="24"/>
      <c r="R983" s="24"/>
      <c r="S983" s="24"/>
      <c r="T983" s="24"/>
      <c r="U983" s="24"/>
      <c r="V983" s="24"/>
      <c r="W983" s="24"/>
      <c r="X983" s="24"/>
      <c r="Y983" s="24"/>
      <c r="Z983" s="24"/>
    </row>
    <row r="984" spans="1:26" ht="15.75" customHeight="1">
      <c r="A984" s="24"/>
      <c r="B984" s="24"/>
      <c r="C984" s="24"/>
      <c r="D984" s="24"/>
      <c r="E984" s="24"/>
      <c r="F984" s="24"/>
      <c r="G984" s="24"/>
      <c r="H984" s="24"/>
      <c r="I984" s="24"/>
      <c r="J984" s="24"/>
      <c r="K984" s="24"/>
      <c r="L984" s="24"/>
      <c r="M984" s="24"/>
      <c r="N984" s="103"/>
      <c r="O984" s="103"/>
      <c r="P984" s="24"/>
      <c r="Q984" s="24"/>
      <c r="R984" s="24"/>
      <c r="S984" s="24"/>
      <c r="T984" s="24"/>
      <c r="U984" s="24"/>
      <c r="V984" s="24"/>
      <c r="W984" s="24"/>
      <c r="X984" s="24"/>
      <c r="Y984" s="24"/>
      <c r="Z984" s="24"/>
    </row>
    <row r="985" spans="1:26" ht="15.75" customHeight="1">
      <c r="A985" s="24"/>
      <c r="B985" s="24"/>
      <c r="C985" s="24"/>
      <c r="D985" s="24"/>
      <c r="E985" s="24"/>
      <c r="F985" s="24"/>
      <c r="G985" s="24"/>
      <c r="H985" s="24"/>
      <c r="I985" s="24"/>
      <c r="J985" s="24"/>
      <c r="K985" s="24"/>
      <c r="L985" s="24"/>
      <c r="M985" s="24"/>
      <c r="N985" s="103"/>
      <c r="O985" s="103"/>
      <c r="P985" s="24"/>
      <c r="Q985" s="24"/>
      <c r="R985" s="24"/>
      <c r="S985" s="24"/>
      <c r="T985" s="24"/>
      <c r="U985" s="24"/>
      <c r="V985" s="24"/>
      <c r="W985" s="24"/>
      <c r="X985" s="24"/>
      <c r="Y985" s="24"/>
      <c r="Z985" s="24"/>
    </row>
    <row r="986" spans="1:26" ht="15.75" customHeight="1">
      <c r="A986" s="24"/>
      <c r="B986" s="24"/>
      <c r="C986" s="24"/>
      <c r="D986" s="24"/>
      <c r="E986" s="24"/>
      <c r="F986" s="24"/>
      <c r="G986" s="24"/>
      <c r="H986" s="24"/>
      <c r="I986" s="24"/>
      <c r="J986" s="24"/>
      <c r="K986" s="24"/>
      <c r="L986" s="24"/>
      <c r="M986" s="24"/>
      <c r="N986" s="103"/>
      <c r="O986" s="103"/>
      <c r="P986" s="24"/>
      <c r="Q986" s="24"/>
      <c r="R986" s="24"/>
      <c r="S986" s="24"/>
      <c r="T986" s="24"/>
      <c r="U986" s="24"/>
      <c r="V986" s="24"/>
      <c r="W986" s="24"/>
      <c r="X986" s="24"/>
      <c r="Y986" s="24"/>
      <c r="Z986" s="24"/>
    </row>
    <row r="987" spans="1:26" ht="15.75" customHeight="1">
      <c r="A987" s="24"/>
      <c r="B987" s="24"/>
      <c r="C987" s="24"/>
      <c r="D987" s="24"/>
      <c r="E987" s="24"/>
      <c r="F987" s="24"/>
      <c r="G987" s="24"/>
      <c r="H987" s="24"/>
      <c r="I987" s="24"/>
      <c r="J987" s="24"/>
      <c r="K987" s="24"/>
      <c r="L987" s="24"/>
      <c r="M987" s="24"/>
      <c r="N987" s="103"/>
      <c r="O987" s="103"/>
      <c r="P987" s="24"/>
      <c r="Q987" s="24"/>
      <c r="R987" s="24"/>
      <c r="S987" s="24"/>
      <c r="T987" s="24"/>
      <c r="U987" s="24"/>
      <c r="V987" s="24"/>
      <c r="W987" s="24"/>
      <c r="X987" s="24"/>
      <c r="Y987" s="24"/>
      <c r="Z987" s="24"/>
    </row>
    <row r="988" spans="1:26" ht="15.75" customHeight="1">
      <c r="A988" s="24"/>
      <c r="B988" s="24"/>
      <c r="C988" s="24"/>
      <c r="D988" s="24"/>
      <c r="E988" s="24"/>
      <c r="F988" s="24"/>
      <c r="G988" s="24"/>
      <c r="H988" s="24"/>
      <c r="I988" s="24"/>
      <c r="J988" s="24"/>
      <c r="K988" s="24"/>
      <c r="L988" s="24"/>
      <c r="M988" s="24"/>
      <c r="N988" s="103"/>
      <c r="O988" s="103"/>
      <c r="P988" s="24"/>
      <c r="Q988" s="24"/>
      <c r="R988" s="24"/>
      <c r="S988" s="24"/>
      <c r="T988" s="24"/>
      <c r="U988" s="24"/>
      <c r="V988" s="24"/>
      <c r="W988" s="24"/>
      <c r="X988" s="24"/>
      <c r="Y988" s="24"/>
      <c r="Z988" s="24"/>
    </row>
    <row r="989" spans="1:26" ht="15.75" customHeight="1">
      <c r="A989" s="24"/>
      <c r="B989" s="24"/>
      <c r="C989" s="24"/>
      <c r="D989" s="24"/>
      <c r="E989" s="24"/>
      <c r="F989" s="24"/>
      <c r="G989" s="24"/>
      <c r="H989" s="24"/>
      <c r="I989" s="24"/>
      <c r="J989" s="24"/>
      <c r="K989" s="24"/>
      <c r="L989" s="24"/>
      <c r="M989" s="24"/>
      <c r="N989" s="103"/>
      <c r="O989" s="103"/>
      <c r="P989" s="24"/>
      <c r="Q989" s="24"/>
      <c r="R989" s="24"/>
      <c r="S989" s="24"/>
      <c r="T989" s="24"/>
      <c r="U989" s="24"/>
      <c r="V989" s="24"/>
      <c r="W989" s="24"/>
      <c r="X989" s="24"/>
      <c r="Y989" s="24"/>
      <c r="Z989" s="24"/>
    </row>
    <row r="990" spans="1:26" ht="15.75" customHeight="1">
      <c r="A990" s="24"/>
      <c r="B990" s="24"/>
      <c r="C990" s="24"/>
      <c r="D990" s="24"/>
      <c r="E990" s="24"/>
      <c r="F990" s="24"/>
      <c r="G990" s="24"/>
      <c r="H990" s="24"/>
      <c r="I990" s="24"/>
      <c r="J990" s="24"/>
      <c r="K990" s="24"/>
      <c r="L990" s="24"/>
      <c r="M990" s="24"/>
      <c r="N990" s="103"/>
      <c r="O990" s="103"/>
      <c r="P990" s="24"/>
      <c r="Q990" s="24"/>
      <c r="R990" s="24"/>
      <c r="S990" s="24"/>
      <c r="T990" s="24"/>
      <c r="U990" s="24"/>
      <c r="V990" s="24"/>
      <c r="W990" s="24"/>
      <c r="X990" s="24"/>
      <c r="Y990" s="24"/>
      <c r="Z990" s="24"/>
    </row>
    <row r="991" spans="1:26" ht="15.75" customHeight="1">
      <c r="A991" s="24"/>
      <c r="B991" s="24"/>
      <c r="C991" s="24"/>
      <c r="D991" s="24"/>
      <c r="E991" s="24"/>
      <c r="F991" s="24"/>
      <c r="G991" s="24"/>
      <c r="H991" s="24"/>
      <c r="I991" s="24"/>
      <c r="J991" s="24"/>
      <c r="K991" s="24"/>
      <c r="L991" s="24"/>
      <c r="M991" s="24"/>
      <c r="N991" s="103"/>
      <c r="O991" s="103"/>
      <c r="P991" s="24"/>
      <c r="Q991" s="24"/>
      <c r="R991" s="24"/>
      <c r="S991" s="24"/>
      <c r="T991" s="24"/>
      <c r="U991" s="24"/>
      <c r="V991" s="24"/>
      <c r="W991" s="24"/>
      <c r="X991" s="24"/>
      <c r="Y991" s="24"/>
      <c r="Z991" s="24"/>
    </row>
    <row r="992" spans="1:26" ht="15.75" customHeight="1">
      <c r="A992" s="24"/>
      <c r="B992" s="24"/>
      <c r="C992" s="24"/>
      <c r="D992" s="24"/>
      <c r="E992" s="24"/>
      <c r="F992" s="24"/>
      <c r="G992" s="24"/>
      <c r="H992" s="24"/>
      <c r="I992" s="24"/>
      <c r="J992" s="24"/>
      <c r="K992" s="24"/>
      <c r="L992" s="24"/>
      <c r="M992" s="24"/>
      <c r="N992" s="103"/>
      <c r="O992" s="103"/>
      <c r="P992" s="24"/>
      <c r="Q992" s="24"/>
      <c r="R992" s="24"/>
      <c r="S992" s="24"/>
      <c r="T992" s="24"/>
      <c r="U992" s="24"/>
      <c r="V992" s="24"/>
      <c r="W992" s="24"/>
      <c r="X992" s="24"/>
      <c r="Y992" s="24"/>
      <c r="Z992" s="24"/>
    </row>
    <row r="993" spans="1:26" ht="15.75" customHeight="1">
      <c r="A993" s="24"/>
      <c r="B993" s="24"/>
      <c r="C993" s="24"/>
      <c r="D993" s="24"/>
      <c r="E993" s="24"/>
      <c r="F993" s="24"/>
      <c r="G993" s="24"/>
      <c r="H993" s="24"/>
      <c r="I993" s="24"/>
      <c r="J993" s="24"/>
      <c r="K993" s="24"/>
      <c r="L993" s="24"/>
      <c r="M993" s="24"/>
      <c r="N993" s="103"/>
      <c r="O993" s="103"/>
      <c r="P993" s="24"/>
      <c r="Q993" s="24"/>
      <c r="R993" s="24"/>
      <c r="S993" s="24"/>
      <c r="T993" s="24"/>
      <c r="U993" s="24"/>
      <c r="V993" s="24"/>
      <c r="W993" s="24"/>
      <c r="X993" s="24"/>
      <c r="Y993" s="24"/>
      <c r="Z993" s="24"/>
    </row>
    <row r="994" spans="1:26" ht="15.75" customHeight="1">
      <c r="A994" s="24"/>
      <c r="B994" s="24"/>
      <c r="C994" s="24"/>
      <c r="D994" s="24"/>
      <c r="E994" s="24"/>
      <c r="F994" s="24"/>
      <c r="G994" s="24"/>
      <c r="H994" s="24"/>
      <c r="I994" s="24"/>
      <c r="J994" s="24"/>
      <c r="K994" s="24"/>
      <c r="L994" s="24"/>
      <c r="M994" s="24"/>
      <c r="N994" s="103"/>
      <c r="O994" s="103"/>
      <c r="P994" s="24"/>
      <c r="Q994" s="24"/>
      <c r="R994" s="24"/>
      <c r="S994" s="24"/>
      <c r="T994" s="24"/>
      <c r="U994" s="24"/>
      <c r="V994" s="24"/>
      <c r="W994" s="24"/>
      <c r="X994" s="24"/>
      <c r="Y994" s="24"/>
      <c r="Z994" s="24"/>
    </row>
    <row r="995" spans="1:26" ht="15.75" customHeight="1">
      <c r="A995" s="24"/>
      <c r="B995" s="24"/>
      <c r="C995" s="24"/>
      <c r="D995" s="24"/>
      <c r="E995" s="24"/>
      <c r="F995" s="24"/>
      <c r="G995" s="24"/>
      <c r="H995" s="24"/>
      <c r="I995" s="24"/>
      <c r="J995" s="24"/>
      <c r="K995" s="24"/>
      <c r="L995" s="24"/>
      <c r="M995" s="24"/>
      <c r="N995" s="103"/>
      <c r="O995" s="103"/>
      <c r="P995" s="24"/>
      <c r="Q995" s="24"/>
      <c r="R995" s="24"/>
      <c r="S995" s="24"/>
      <c r="T995" s="24"/>
      <c r="U995" s="24"/>
      <c r="V995" s="24"/>
      <c r="W995" s="24"/>
      <c r="X995" s="24"/>
      <c r="Y995" s="24"/>
      <c r="Z995" s="24"/>
    </row>
    <row r="996" spans="1:26" ht="15.75" customHeight="1">
      <c r="A996" s="24"/>
      <c r="B996" s="24"/>
      <c r="C996" s="24"/>
      <c r="D996" s="24"/>
      <c r="E996" s="24"/>
      <c r="F996" s="24"/>
      <c r="G996" s="24"/>
      <c r="H996" s="24"/>
      <c r="I996" s="24"/>
      <c r="J996" s="24"/>
      <c r="K996" s="24"/>
      <c r="L996" s="24"/>
      <c r="M996" s="24"/>
      <c r="N996" s="103"/>
      <c r="O996" s="103"/>
      <c r="P996" s="24"/>
      <c r="Q996" s="24"/>
      <c r="R996" s="24"/>
      <c r="S996" s="24"/>
      <c r="T996" s="24"/>
      <c r="U996" s="24"/>
      <c r="V996" s="24"/>
      <c r="W996" s="24"/>
      <c r="X996" s="24"/>
      <c r="Y996" s="24"/>
      <c r="Z996" s="24"/>
    </row>
    <row r="997" spans="1:26" ht="15.75" customHeight="1">
      <c r="A997" s="24"/>
      <c r="B997" s="24"/>
      <c r="C997" s="24"/>
      <c r="D997" s="24"/>
      <c r="E997" s="24"/>
      <c r="F997" s="24"/>
      <c r="G997" s="24"/>
      <c r="H997" s="24"/>
      <c r="I997" s="24"/>
      <c r="J997" s="24"/>
      <c r="K997" s="24"/>
      <c r="L997" s="24"/>
      <c r="M997" s="24"/>
      <c r="N997" s="103"/>
      <c r="O997" s="103"/>
      <c r="P997" s="24"/>
      <c r="Q997" s="24"/>
      <c r="R997" s="24"/>
      <c r="S997" s="24"/>
      <c r="T997" s="24"/>
      <c r="U997" s="24"/>
      <c r="V997" s="24"/>
      <c r="W997" s="24"/>
      <c r="X997" s="24"/>
      <c r="Y997" s="24"/>
      <c r="Z997" s="24"/>
    </row>
    <row r="998" spans="1:26" ht="15.75" customHeight="1">
      <c r="A998" s="24"/>
      <c r="B998" s="24"/>
      <c r="C998" s="24"/>
      <c r="D998" s="24"/>
      <c r="E998" s="24"/>
      <c r="F998" s="24"/>
      <c r="G998" s="24"/>
      <c r="H998" s="24"/>
      <c r="I998" s="24"/>
      <c r="J998" s="24"/>
      <c r="K998" s="24"/>
      <c r="L998" s="24"/>
      <c r="M998" s="24"/>
      <c r="N998" s="103"/>
      <c r="O998" s="103"/>
      <c r="P998" s="24"/>
      <c r="Q998" s="24"/>
      <c r="R998" s="24"/>
      <c r="S998" s="24"/>
      <c r="T998" s="24"/>
      <c r="U998" s="24"/>
      <c r="V998" s="24"/>
      <c r="W998" s="24"/>
      <c r="X998" s="24"/>
      <c r="Y998" s="24"/>
      <c r="Z998" s="24"/>
    </row>
    <row r="999" spans="1:26" ht="15.75" customHeight="1">
      <c r="A999" s="24"/>
      <c r="B999" s="24"/>
      <c r="C999" s="24"/>
      <c r="D999" s="24"/>
      <c r="E999" s="24"/>
      <c r="F999" s="24"/>
      <c r="G999" s="24"/>
      <c r="H999" s="24"/>
      <c r="I999" s="24"/>
      <c r="J999" s="24"/>
      <c r="K999" s="24"/>
      <c r="L999" s="24"/>
      <c r="M999" s="24"/>
      <c r="N999" s="103"/>
      <c r="O999" s="103"/>
      <c r="P999" s="24"/>
      <c r="Q999" s="24"/>
      <c r="R999" s="24"/>
      <c r="S999" s="24"/>
      <c r="T999" s="24"/>
      <c r="U999" s="24"/>
      <c r="V999" s="24"/>
      <c r="W999" s="24"/>
      <c r="X999" s="24"/>
      <c r="Y999" s="24"/>
      <c r="Z999" s="24"/>
    </row>
    <row r="1000" spans="1:26" ht="15.75" customHeight="1">
      <c r="A1000" s="24"/>
      <c r="B1000" s="24"/>
      <c r="C1000" s="24"/>
      <c r="D1000" s="24"/>
      <c r="E1000" s="24"/>
      <c r="F1000" s="24"/>
      <c r="G1000" s="24"/>
      <c r="H1000" s="24"/>
      <c r="I1000" s="24"/>
      <c r="J1000" s="24"/>
      <c r="K1000" s="24"/>
      <c r="L1000" s="24"/>
      <c r="M1000" s="24"/>
      <c r="N1000" s="103"/>
      <c r="O1000" s="103"/>
      <c r="P1000" s="24"/>
      <c r="Q1000" s="24"/>
      <c r="R1000" s="24"/>
      <c r="S1000" s="24"/>
      <c r="T1000" s="24"/>
      <c r="U1000" s="24"/>
      <c r="V1000" s="24"/>
      <c r="W1000" s="24"/>
      <c r="X1000" s="24"/>
      <c r="Y1000" s="24"/>
      <c r="Z1000" s="24"/>
    </row>
  </sheetData>
  <mergeCells count="11">
    <mergeCell ref="H1:H2"/>
    <mergeCell ref="I1:I2"/>
    <mergeCell ref="J1:M1"/>
    <mergeCell ref="N1:P1"/>
    <mergeCell ref="A1:A2"/>
    <mergeCell ref="B1:B2"/>
    <mergeCell ref="C1:C2"/>
    <mergeCell ref="D1:D2"/>
    <mergeCell ref="E1:E2"/>
    <mergeCell ref="F1:F2"/>
    <mergeCell ref="G1:G2"/>
  </mergeCells>
  <pageMargins left="0.7" right="0.7" top="0.75" bottom="0.75" header="0" footer="0"/>
  <pageSetup orientation="landscape"/>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xSplit="9" ySplit="2" topLeftCell="J3" activePane="bottomRight" state="frozen"/>
      <selection pane="topRight" activeCell="J1" sqref="J1"/>
      <selection pane="bottomLeft" activeCell="A3" sqref="A3"/>
      <selection pane="bottomRight" activeCell="J3" sqref="J3"/>
    </sheetView>
  </sheetViews>
  <sheetFormatPr baseColWidth="10" defaultColWidth="12.625" defaultRowHeight="15" customHeight="1"/>
  <cols>
    <col min="1" max="1" width="5" customWidth="1"/>
    <col min="2" max="2" width="13.875" customWidth="1"/>
    <col min="3" max="3" width="16.5" customWidth="1"/>
    <col min="4" max="4" width="6.625" customWidth="1"/>
    <col min="5" max="5" width="34.5" customWidth="1"/>
    <col min="6" max="6" width="6.125" customWidth="1"/>
    <col min="7" max="7" width="31.625" customWidth="1"/>
    <col min="8" max="8" width="13.75" customWidth="1"/>
    <col min="9" max="9" width="13.375" customWidth="1"/>
    <col min="10" max="10" width="26" customWidth="1"/>
    <col min="11" max="11" width="7.375" customWidth="1"/>
    <col min="12" max="12" width="53.125" customWidth="1"/>
    <col min="13" max="13" width="8.25" customWidth="1"/>
    <col min="14" max="15" width="53.125" customWidth="1"/>
    <col min="16" max="16" width="6.5" customWidth="1"/>
    <col min="17" max="26" width="9.375" customWidth="1"/>
  </cols>
  <sheetData>
    <row r="1" spans="1:26" ht="16.5" customHeight="1">
      <c r="A1" s="682" t="s">
        <v>0</v>
      </c>
      <c r="B1" s="684" t="s">
        <v>1</v>
      </c>
      <c r="C1" s="684" t="s">
        <v>2</v>
      </c>
      <c r="D1" s="684" t="s">
        <v>3</v>
      </c>
      <c r="E1" s="684" t="s">
        <v>3</v>
      </c>
      <c r="F1" s="684" t="s">
        <v>4</v>
      </c>
      <c r="G1" s="684" t="s">
        <v>4</v>
      </c>
      <c r="H1" s="675" t="s">
        <v>2259</v>
      </c>
      <c r="I1" s="677" t="s">
        <v>2260</v>
      </c>
      <c r="J1" s="679" t="s">
        <v>2261</v>
      </c>
      <c r="K1" s="680"/>
      <c r="L1" s="680"/>
      <c r="M1" s="680"/>
      <c r="N1" s="679" t="s">
        <v>2262</v>
      </c>
      <c r="O1" s="680"/>
      <c r="P1" s="681"/>
      <c r="Q1" s="32"/>
      <c r="R1" s="32"/>
      <c r="S1" s="32"/>
      <c r="T1" s="32"/>
      <c r="U1" s="32"/>
      <c r="V1" s="32"/>
      <c r="W1" s="32"/>
      <c r="X1" s="32"/>
      <c r="Y1" s="32"/>
      <c r="Z1" s="32"/>
    </row>
    <row r="2" spans="1:26" ht="78" customHeight="1">
      <c r="A2" s="683"/>
      <c r="B2" s="676"/>
      <c r="C2" s="676"/>
      <c r="D2" s="676"/>
      <c r="E2" s="676"/>
      <c r="F2" s="676"/>
      <c r="G2" s="676"/>
      <c r="H2" s="676"/>
      <c r="I2" s="678"/>
      <c r="J2" s="15" t="s">
        <v>8</v>
      </c>
      <c r="K2" s="16" t="s">
        <v>9</v>
      </c>
      <c r="L2" s="1" t="s">
        <v>10</v>
      </c>
      <c r="M2" s="34" t="s">
        <v>9</v>
      </c>
      <c r="N2" s="15" t="s">
        <v>2263</v>
      </c>
      <c r="O2" s="1" t="s">
        <v>2264</v>
      </c>
      <c r="P2" s="17" t="s">
        <v>9</v>
      </c>
      <c r="Q2" s="14"/>
      <c r="R2" s="14"/>
      <c r="S2" s="14"/>
      <c r="T2" s="14"/>
      <c r="U2" s="14"/>
      <c r="V2" s="14"/>
      <c r="W2" s="14"/>
      <c r="X2" s="14"/>
      <c r="Y2" s="14"/>
      <c r="Z2" s="14"/>
    </row>
    <row r="3" spans="1:26" ht="99.95" customHeight="1">
      <c r="A3" s="35" t="s">
        <v>16</v>
      </c>
      <c r="B3" s="36" t="s">
        <v>17</v>
      </c>
      <c r="C3" s="36" t="s">
        <v>18</v>
      </c>
      <c r="D3" s="37" t="s">
        <v>110</v>
      </c>
      <c r="E3" s="38" t="s">
        <v>111</v>
      </c>
      <c r="F3" s="37" t="s">
        <v>168</v>
      </c>
      <c r="G3" s="38" t="s">
        <v>169</v>
      </c>
      <c r="H3" s="39" t="s">
        <v>170</v>
      </c>
      <c r="I3" s="40"/>
      <c r="J3" s="122" t="s">
        <v>3443</v>
      </c>
      <c r="K3" s="123">
        <v>1000000</v>
      </c>
      <c r="L3" s="124" t="s">
        <v>3444</v>
      </c>
      <c r="M3" s="125">
        <v>1000000</v>
      </c>
      <c r="N3" s="168" t="s">
        <v>3445</v>
      </c>
      <c r="O3" s="33" t="s">
        <v>3446</v>
      </c>
      <c r="P3" s="47"/>
      <c r="Q3" s="32"/>
      <c r="R3" s="32"/>
      <c r="S3" s="32"/>
      <c r="T3" s="32"/>
      <c r="U3" s="32"/>
      <c r="V3" s="32"/>
      <c r="W3" s="32"/>
      <c r="X3" s="32"/>
      <c r="Y3" s="32"/>
      <c r="Z3" s="32"/>
    </row>
    <row r="4" spans="1:26" ht="99.95" customHeight="1">
      <c r="A4" s="44" t="s">
        <v>16</v>
      </c>
      <c r="B4" s="3" t="s">
        <v>17</v>
      </c>
      <c r="C4" s="3" t="s">
        <v>18</v>
      </c>
      <c r="D4" s="2" t="s">
        <v>110</v>
      </c>
      <c r="E4" s="4" t="s">
        <v>111</v>
      </c>
      <c r="F4" s="2" t="s">
        <v>181</v>
      </c>
      <c r="G4" s="4" t="s">
        <v>182</v>
      </c>
      <c r="H4" s="5"/>
      <c r="I4" s="45" t="s">
        <v>170</v>
      </c>
      <c r="J4" s="76" t="s">
        <v>3447</v>
      </c>
      <c r="K4" s="6">
        <v>500000</v>
      </c>
      <c r="L4" s="8" t="s">
        <v>3448</v>
      </c>
      <c r="M4" s="72">
        <v>3000000</v>
      </c>
      <c r="N4" s="168" t="s">
        <v>3449</v>
      </c>
      <c r="O4" s="33" t="s">
        <v>3450</v>
      </c>
      <c r="P4" s="47"/>
      <c r="Q4" s="14"/>
      <c r="R4" s="14"/>
      <c r="S4" s="14"/>
      <c r="T4" s="14"/>
      <c r="U4" s="14"/>
      <c r="V4" s="14"/>
      <c r="W4" s="14"/>
      <c r="X4" s="14"/>
      <c r="Y4" s="14"/>
      <c r="Z4" s="14"/>
    </row>
    <row r="5" spans="1:26" ht="99.95" customHeight="1">
      <c r="A5" s="44" t="s">
        <v>16</v>
      </c>
      <c r="B5" s="3" t="s">
        <v>17</v>
      </c>
      <c r="C5" s="3" t="s">
        <v>200</v>
      </c>
      <c r="D5" s="2" t="s">
        <v>201</v>
      </c>
      <c r="E5" s="4" t="s">
        <v>202</v>
      </c>
      <c r="F5" s="2" t="s">
        <v>203</v>
      </c>
      <c r="G5" s="4" t="s">
        <v>204</v>
      </c>
      <c r="H5" s="5"/>
      <c r="I5" s="45" t="s">
        <v>170</v>
      </c>
      <c r="J5" s="76" t="s">
        <v>3451</v>
      </c>
      <c r="K5" s="6">
        <v>1200000</v>
      </c>
      <c r="L5" s="8" t="s">
        <v>3452</v>
      </c>
      <c r="M5" s="72">
        <v>1200000</v>
      </c>
      <c r="N5" s="168" t="s">
        <v>3453</v>
      </c>
      <c r="O5" s="33" t="s">
        <v>3446</v>
      </c>
      <c r="P5" s="47"/>
      <c r="Q5" s="24"/>
      <c r="R5" s="24"/>
      <c r="S5" s="24"/>
      <c r="T5" s="24"/>
      <c r="U5" s="24"/>
      <c r="V5" s="24"/>
      <c r="W5" s="24"/>
      <c r="X5" s="24"/>
      <c r="Y5" s="24"/>
      <c r="Z5" s="24"/>
    </row>
    <row r="6" spans="1:26" ht="99.95" customHeight="1">
      <c r="A6" s="44" t="s">
        <v>1965</v>
      </c>
      <c r="B6" s="3" t="s">
        <v>1966</v>
      </c>
      <c r="C6" s="3" t="s">
        <v>1991</v>
      </c>
      <c r="D6" s="2" t="s">
        <v>2000</v>
      </c>
      <c r="E6" s="4" t="s">
        <v>2001</v>
      </c>
      <c r="F6" s="2" t="s">
        <v>2008</v>
      </c>
      <c r="G6" s="4" t="s">
        <v>2009</v>
      </c>
      <c r="H6" s="5" t="s">
        <v>170</v>
      </c>
      <c r="I6" s="45"/>
      <c r="J6" s="20" t="s">
        <v>2010</v>
      </c>
      <c r="K6" s="6">
        <v>14000000</v>
      </c>
      <c r="L6" s="4" t="s">
        <v>2011</v>
      </c>
      <c r="M6" s="72">
        <v>14000000</v>
      </c>
      <c r="N6" s="170" t="s">
        <v>3454</v>
      </c>
      <c r="O6" s="33" t="s">
        <v>3446</v>
      </c>
      <c r="P6" s="47"/>
      <c r="Q6" s="24"/>
      <c r="R6" s="24"/>
      <c r="S6" s="24"/>
      <c r="T6" s="24"/>
      <c r="U6" s="24"/>
      <c r="V6" s="24"/>
      <c r="W6" s="24"/>
      <c r="X6" s="24"/>
      <c r="Y6" s="24"/>
      <c r="Z6" s="24"/>
    </row>
    <row r="7" spans="1:26" ht="99.95" customHeight="1">
      <c r="A7" s="49" t="s">
        <v>2112</v>
      </c>
      <c r="B7" s="50" t="s">
        <v>2113</v>
      </c>
      <c r="C7" s="50" t="s">
        <v>2121</v>
      </c>
      <c r="D7" s="51" t="s">
        <v>2135</v>
      </c>
      <c r="E7" s="27" t="s">
        <v>2136</v>
      </c>
      <c r="F7" s="51" t="s">
        <v>2137</v>
      </c>
      <c r="G7" s="27" t="s">
        <v>2138</v>
      </c>
      <c r="H7" s="52" t="s">
        <v>170</v>
      </c>
      <c r="I7" s="53"/>
      <c r="J7" s="171" t="s">
        <v>3455</v>
      </c>
      <c r="K7" s="78">
        <v>500000</v>
      </c>
      <c r="L7" s="172" t="s">
        <v>3456</v>
      </c>
      <c r="M7" s="79">
        <v>500000</v>
      </c>
      <c r="N7" s="173" t="s">
        <v>3457</v>
      </c>
      <c r="O7" s="174" t="s">
        <v>3458</v>
      </c>
      <c r="P7" s="56"/>
      <c r="Q7" s="24"/>
      <c r="R7" s="24"/>
      <c r="S7" s="24"/>
      <c r="T7" s="24"/>
      <c r="U7" s="24"/>
      <c r="V7" s="24"/>
      <c r="W7" s="24"/>
      <c r="X7" s="24"/>
      <c r="Y7" s="24"/>
      <c r="Z7" s="24"/>
    </row>
    <row r="8" spans="1:26" ht="16.5">
      <c r="A8" s="84"/>
      <c r="B8" s="84"/>
      <c r="C8" s="84"/>
      <c r="D8" s="84"/>
      <c r="E8" s="84"/>
      <c r="F8" s="84"/>
      <c r="G8" s="84"/>
      <c r="H8" s="85"/>
      <c r="I8" s="85"/>
      <c r="J8" s="84"/>
      <c r="K8" s="84"/>
      <c r="L8" s="84"/>
      <c r="M8" s="127"/>
      <c r="N8" s="84"/>
      <c r="O8" s="84"/>
      <c r="P8" s="32"/>
      <c r="Q8" s="24"/>
      <c r="R8" s="24"/>
      <c r="S8" s="24"/>
      <c r="T8" s="24"/>
      <c r="U8" s="24"/>
      <c r="V8" s="24"/>
      <c r="W8" s="24"/>
      <c r="X8" s="24"/>
      <c r="Y8" s="24"/>
      <c r="Z8" s="24"/>
    </row>
    <row r="9" spans="1:26" ht="16.5">
      <c r="A9" s="84"/>
      <c r="B9" s="84"/>
      <c r="C9" s="84"/>
      <c r="D9" s="84"/>
      <c r="E9" s="84"/>
      <c r="F9" s="84"/>
      <c r="G9" s="84"/>
      <c r="H9" s="85"/>
      <c r="I9" s="85"/>
      <c r="J9" s="14"/>
      <c r="K9" s="86"/>
      <c r="L9" s="14"/>
      <c r="M9" s="86"/>
      <c r="N9" s="14"/>
      <c r="O9" s="14"/>
      <c r="P9" s="14"/>
      <c r="Q9" s="24"/>
      <c r="R9" s="24"/>
      <c r="S9" s="24"/>
      <c r="T9" s="24"/>
      <c r="U9" s="24"/>
      <c r="V9" s="24"/>
      <c r="W9" s="24"/>
      <c r="X9" s="24"/>
      <c r="Y9" s="24"/>
      <c r="Z9" s="24"/>
    </row>
    <row r="10" spans="1:26">
      <c r="A10" s="24"/>
      <c r="B10" s="24"/>
      <c r="C10" s="24"/>
      <c r="D10" s="24"/>
      <c r="E10" s="24"/>
      <c r="F10" s="24"/>
      <c r="G10" s="24"/>
      <c r="H10" s="24"/>
      <c r="I10" s="24"/>
      <c r="J10" s="24"/>
      <c r="K10" s="24"/>
      <c r="L10" s="24"/>
      <c r="M10" s="24"/>
      <c r="N10" s="24"/>
      <c r="O10" s="24"/>
      <c r="P10" s="24"/>
      <c r="Q10" s="24"/>
      <c r="R10" s="24"/>
      <c r="S10" s="24"/>
      <c r="T10" s="24"/>
      <c r="U10" s="24"/>
      <c r="V10" s="24"/>
      <c r="W10" s="24"/>
      <c r="X10" s="24"/>
      <c r="Y10" s="24"/>
      <c r="Z10" s="24"/>
    </row>
    <row r="11" spans="1:26">
      <c r="A11" s="24"/>
      <c r="B11" s="24"/>
      <c r="C11" s="24"/>
      <c r="D11" s="24"/>
      <c r="E11" s="24"/>
      <c r="F11" s="24"/>
      <c r="G11" s="24"/>
      <c r="H11" s="24"/>
      <c r="I11" s="24"/>
      <c r="J11" s="24"/>
      <c r="K11" s="24"/>
      <c r="L11" s="24"/>
      <c r="M11" s="24"/>
      <c r="N11" s="24"/>
      <c r="O11" s="24"/>
      <c r="P11" s="24"/>
      <c r="Q11" s="24"/>
      <c r="R11" s="24"/>
      <c r="S11" s="24"/>
      <c r="T11" s="24"/>
      <c r="U11" s="24"/>
      <c r="V11" s="24"/>
      <c r="W11" s="24"/>
      <c r="X11" s="24"/>
      <c r="Y11" s="24"/>
      <c r="Z11" s="24"/>
    </row>
    <row r="12" spans="1:26">
      <c r="A12" s="24"/>
      <c r="B12" s="24"/>
      <c r="C12" s="24"/>
      <c r="D12" s="24"/>
      <c r="E12" s="24"/>
      <c r="F12" s="24"/>
      <c r="G12" s="24"/>
      <c r="H12" s="24"/>
      <c r="I12" s="24"/>
      <c r="J12" s="24"/>
      <c r="K12" s="24"/>
      <c r="L12" s="24"/>
      <c r="M12" s="24"/>
      <c r="N12" s="24"/>
      <c r="O12" s="24"/>
      <c r="P12" s="24"/>
      <c r="Q12" s="24"/>
      <c r="R12" s="24"/>
      <c r="S12" s="24"/>
      <c r="T12" s="24"/>
      <c r="U12" s="24"/>
      <c r="V12" s="24"/>
      <c r="W12" s="24"/>
      <c r="X12" s="24"/>
      <c r="Y12" s="24"/>
      <c r="Z12" s="24"/>
    </row>
    <row r="13" spans="1:26">
      <c r="A13" s="24"/>
      <c r="B13" s="24"/>
      <c r="C13" s="24"/>
      <c r="D13" s="24"/>
      <c r="E13" s="24"/>
      <c r="F13" s="24"/>
      <c r="G13" s="24"/>
      <c r="H13" s="24"/>
      <c r="I13" s="24"/>
      <c r="J13" s="24"/>
      <c r="K13" s="24"/>
      <c r="L13" s="24"/>
      <c r="M13" s="24"/>
      <c r="N13" s="24"/>
      <c r="O13" s="24"/>
      <c r="P13" s="24"/>
      <c r="Q13" s="24"/>
      <c r="R13" s="24"/>
      <c r="S13" s="24"/>
      <c r="T13" s="24"/>
      <c r="U13" s="24"/>
      <c r="V13" s="24"/>
      <c r="W13" s="24"/>
      <c r="X13" s="24"/>
      <c r="Y13" s="24"/>
      <c r="Z13" s="24"/>
    </row>
    <row r="14" spans="1:26">
      <c r="A14" s="24"/>
      <c r="B14" s="24"/>
      <c r="C14" s="24"/>
      <c r="D14" s="24"/>
      <c r="E14" s="24"/>
      <c r="F14" s="24"/>
      <c r="G14" s="24"/>
      <c r="H14" s="24"/>
      <c r="I14" s="24"/>
      <c r="J14" s="24"/>
      <c r="K14" s="24"/>
      <c r="L14" s="24"/>
      <c r="M14" s="24"/>
      <c r="N14" s="24"/>
      <c r="O14" s="24"/>
      <c r="P14" s="24"/>
      <c r="Q14" s="24"/>
      <c r="R14" s="24"/>
      <c r="S14" s="24"/>
      <c r="T14" s="24"/>
      <c r="U14" s="24"/>
      <c r="V14" s="24"/>
      <c r="W14" s="24"/>
      <c r="X14" s="24"/>
      <c r="Y14" s="24"/>
      <c r="Z14" s="24"/>
    </row>
    <row r="15" spans="1:26">
      <c r="A15" s="24"/>
      <c r="B15" s="24"/>
      <c r="C15" s="24"/>
      <c r="D15" s="24"/>
      <c r="E15" s="24"/>
      <c r="F15" s="24"/>
      <c r="G15" s="24"/>
      <c r="H15" s="24"/>
      <c r="I15" s="24"/>
      <c r="J15" s="24"/>
      <c r="K15" s="24"/>
      <c r="L15" s="24"/>
      <c r="M15" s="24"/>
      <c r="N15" s="24"/>
      <c r="O15" s="24"/>
      <c r="P15" s="24"/>
      <c r="Q15" s="24"/>
      <c r="R15" s="24"/>
      <c r="S15" s="24"/>
      <c r="T15" s="24"/>
      <c r="U15" s="24"/>
      <c r="V15" s="24"/>
      <c r="W15" s="24"/>
      <c r="X15" s="24"/>
      <c r="Y15" s="24"/>
      <c r="Z15" s="24"/>
    </row>
    <row r="16" spans="1:26">
      <c r="A16" s="24"/>
      <c r="B16" s="24"/>
      <c r="C16" s="24"/>
      <c r="D16" s="24"/>
      <c r="E16" s="24"/>
      <c r="F16" s="24"/>
      <c r="G16" s="24"/>
      <c r="H16" s="24"/>
      <c r="I16" s="24"/>
      <c r="J16" s="24"/>
      <c r="K16" s="24"/>
      <c r="L16" s="24"/>
      <c r="M16" s="24"/>
      <c r="N16" s="24"/>
      <c r="O16" s="24"/>
      <c r="P16" s="24"/>
      <c r="Q16" s="24"/>
      <c r="R16" s="24"/>
      <c r="S16" s="24"/>
      <c r="T16" s="24"/>
      <c r="U16" s="24"/>
      <c r="V16" s="24"/>
      <c r="W16" s="24"/>
      <c r="X16" s="24"/>
      <c r="Y16" s="24"/>
      <c r="Z16" s="24"/>
    </row>
    <row r="17" spans="1:26">
      <c r="A17" s="24"/>
      <c r="B17" s="24"/>
      <c r="C17" s="24"/>
      <c r="D17" s="24"/>
      <c r="E17" s="24"/>
      <c r="F17" s="24"/>
      <c r="G17" s="24"/>
      <c r="H17" s="24"/>
      <c r="I17" s="24"/>
      <c r="J17" s="24"/>
      <c r="K17" s="24"/>
      <c r="L17" s="24"/>
      <c r="M17" s="24"/>
      <c r="N17" s="24"/>
      <c r="O17" s="24"/>
      <c r="P17" s="24"/>
      <c r="Q17" s="24"/>
      <c r="R17" s="24"/>
      <c r="S17" s="24"/>
      <c r="T17" s="24"/>
      <c r="U17" s="24"/>
      <c r="V17" s="24"/>
      <c r="W17" s="24"/>
      <c r="X17" s="24"/>
      <c r="Y17" s="24"/>
      <c r="Z17" s="24"/>
    </row>
    <row r="18" spans="1:26">
      <c r="A18" s="24"/>
      <c r="B18" s="24"/>
      <c r="C18" s="24"/>
      <c r="D18" s="24"/>
      <c r="E18" s="24"/>
      <c r="F18" s="24"/>
      <c r="G18" s="24"/>
      <c r="H18" s="24"/>
      <c r="I18" s="24"/>
      <c r="J18" s="24"/>
      <c r="K18" s="24"/>
      <c r="L18" s="24"/>
      <c r="M18" s="24"/>
      <c r="N18" s="24"/>
      <c r="O18" s="24"/>
      <c r="P18" s="24"/>
      <c r="Q18" s="24"/>
      <c r="R18" s="24"/>
      <c r="S18" s="24"/>
      <c r="T18" s="24"/>
      <c r="U18" s="24"/>
      <c r="V18" s="24"/>
      <c r="W18" s="24"/>
      <c r="X18" s="24"/>
      <c r="Y18" s="24"/>
      <c r="Z18" s="24"/>
    </row>
    <row r="19" spans="1:26">
      <c r="A19" s="24"/>
      <c r="B19" s="24"/>
      <c r="C19" s="24"/>
      <c r="D19" s="24"/>
      <c r="E19" s="24"/>
      <c r="F19" s="24"/>
      <c r="G19" s="24"/>
      <c r="H19" s="24"/>
      <c r="I19" s="24"/>
      <c r="J19" s="24"/>
      <c r="K19" s="24"/>
      <c r="L19" s="24"/>
      <c r="M19" s="24"/>
      <c r="N19" s="24"/>
      <c r="O19" s="24"/>
      <c r="P19" s="24"/>
      <c r="Q19" s="24"/>
      <c r="R19" s="24"/>
      <c r="S19" s="24"/>
      <c r="T19" s="24"/>
      <c r="U19" s="24"/>
      <c r="V19" s="24"/>
      <c r="W19" s="24"/>
      <c r="X19" s="24"/>
      <c r="Y19" s="24"/>
      <c r="Z19" s="24"/>
    </row>
    <row r="20" spans="1:26">
      <c r="A20" s="24"/>
      <c r="B20" s="24"/>
      <c r="C20" s="24"/>
      <c r="D20" s="24"/>
      <c r="E20" s="24"/>
      <c r="F20" s="24"/>
      <c r="G20" s="24"/>
      <c r="H20" s="24"/>
      <c r="I20" s="24"/>
      <c r="J20" s="24"/>
      <c r="K20" s="24"/>
      <c r="L20" s="24"/>
      <c r="M20" s="24"/>
      <c r="N20" s="24"/>
      <c r="O20" s="24"/>
      <c r="P20" s="24"/>
      <c r="Q20" s="24"/>
      <c r="R20" s="24"/>
      <c r="S20" s="24"/>
      <c r="T20" s="24"/>
      <c r="U20" s="24"/>
      <c r="V20" s="24"/>
      <c r="W20" s="24"/>
      <c r="X20" s="24"/>
      <c r="Y20" s="24"/>
      <c r="Z20" s="24"/>
    </row>
    <row r="21" spans="1:26" ht="15.75" customHeight="1">
      <c r="A21" s="24"/>
      <c r="B21" s="24"/>
      <c r="C21" s="24"/>
      <c r="D21" s="24"/>
      <c r="E21" s="24"/>
      <c r="F21" s="24"/>
      <c r="G21" s="24"/>
      <c r="H21" s="24"/>
      <c r="I21" s="24"/>
      <c r="J21" s="24"/>
      <c r="K21" s="24"/>
      <c r="L21" s="24"/>
      <c r="M21" s="24"/>
      <c r="N21" s="24"/>
      <c r="O21" s="24"/>
      <c r="P21" s="24"/>
      <c r="Q21" s="24"/>
      <c r="R21" s="24"/>
      <c r="S21" s="24"/>
      <c r="T21" s="24"/>
      <c r="U21" s="24"/>
      <c r="V21" s="24"/>
      <c r="W21" s="24"/>
      <c r="X21" s="24"/>
      <c r="Y21" s="24"/>
      <c r="Z21" s="24"/>
    </row>
    <row r="22" spans="1:26" ht="15.75" customHeight="1">
      <c r="A22" s="24"/>
      <c r="B22" s="24"/>
      <c r="C22" s="24"/>
      <c r="D22" s="24"/>
      <c r="E22" s="24"/>
      <c r="F22" s="24"/>
      <c r="G22" s="24"/>
      <c r="H22" s="24"/>
      <c r="I22" s="24"/>
      <c r="J22" s="24"/>
      <c r="K22" s="24"/>
      <c r="L22" s="24"/>
      <c r="M22" s="24"/>
      <c r="N22" s="24"/>
      <c r="O22" s="24"/>
      <c r="P22" s="24"/>
      <c r="Q22" s="24"/>
      <c r="R22" s="24"/>
      <c r="S22" s="24"/>
      <c r="T22" s="24"/>
      <c r="U22" s="24"/>
      <c r="V22" s="24"/>
      <c r="W22" s="24"/>
      <c r="X22" s="24"/>
      <c r="Y22" s="24"/>
      <c r="Z22" s="24"/>
    </row>
    <row r="23" spans="1:26" ht="15.75" customHeight="1">
      <c r="A23" s="24"/>
      <c r="B23" s="24"/>
      <c r="C23" s="24"/>
      <c r="D23" s="24"/>
      <c r="E23" s="24"/>
      <c r="F23" s="24"/>
      <c r="G23" s="24"/>
      <c r="H23" s="24"/>
      <c r="I23" s="24"/>
      <c r="J23" s="24"/>
      <c r="K23" s="24"/>
      <c r="L23" s="24"/>
      <c r="M23" s="24"/>
      <c r="N23" s="24"/>
      <c r="O23" s="24"/>
      <c r="P23" s="24"/>
      <c r="Q23" s="24"/>
      <c r="R23" s="24"/>
      <c r="S23" s="24"/>
      <c r="T23" s="24"/>
      <c r="U23" s="24"/>
      <c r="V23" s="24"/>
      <c r="W23" s="24"/>
      <c r="X23" s="24"/>
      <c r="Y23" s="24"/>
      <c r="Z23" s="24"/>
    </row>
    <row r="24" spans="1:26" ht="15.75" customHeight="1">
      <c r="A24" s="24"/>
      <c r="B24" s="24"/>
      <c r="C24" s="24"/>
      <c r="D24" s="24"/>
      <c r="E24" s="24"/>
      <c r="F24" s="24"/>
      <c r="G24" s="24"/>
      <c r="H24" s="24"/>
      <c r="I24" s="24"/>
      <c r="J24" s="24"/>
      <c r="K24" s="24"/>
      <c r="L24" s="24"/>
      <c r="M24" s="24"/>
      <c r="N24" s="24"/>
      <c r="O24" s="24"/>
      <c r="P24" s="24"/>
      <c r="Q24" s="24"/>
      <c r="R24" s="24"/>
      <c r="S24" s="24"/>
      <c r="T24" s="24"/>
      <c r="U24" s="24"/>
      <c r="V24" s="24"/>
      <c r="W24" s="24"/>
      <c r="X24" s="24"/>
      <c r="Y24" s="24"/>
      <c r="Z24" s="24"/>
    </row>
    <row r="25" spans="1:26" ht="15.75" customHeight="1">
      <c r="A25" s="24"/>
      <c r="B25" s="24"/>
      <c r="C25" s="24"/>
      <c r="D25" s="24"/>
      <c r="E25" s="24"/>
      <c r="F25" s="24"/>
      <c r="G25" s="24"/>
      <c r="H25" s="24"/>
      <c r="I25" s="24"/>
      <c r="J25" s="24"/>
      <c r="K25" s="24"/>
      <c r="L25" s="24"/>
      <c r="M25" s="24"/>
      <c r="N25" s="24"/>
      <c r="O25" s="24"/>
      <c r="P25" s="24"/>
      <c r="Q25" s="24"/>
      <c r="R25" s="24"/>
      <c r="S25" s="24"/>
      <c r="T25" s="24"/>
      <c r="U25" s="24"/>
      <c r="V25" s="24"/>
      <c r="W25" s="24"/>
      <c r="X25" s="24"/>
      <c r="Y25" s="24"/>
      <c r="Z25" s="24"/>
    </row>
    <row r="26" spans="1:26" ht="15.75" customHeight="1">
      <c r="A26" s="24"/>
      <c r="B26" s="24"/>
      <c r="C26" s="24"/>
      <c r="D26" s="24"/>
      <c r="E26" s="24"/>
      <c r="F26" s="24"/>
      <c r="G26" s="24"/>
      <c r="H26" s="24"/>
      <c r="I26" s="24"/>
      <c r="J26" s="24"/>
      <c r="K26" s="24"/>
      <c r="L26" s="24"/>
      <c r="M26" s="24"/>
      <c r="N26" s="24"/>
      <c r="O26" s="24"/>
      <c r="P26" s="24"/>
      <c r="Q26" s="24"/>
      <c r="R26" s="24"/>
      <c r="S26" s="24"/>
      <c r="T26" s="24"/>
      <c r="U26" s="24"/>
      <c r="V26" s="24"/>
      <c r="W26" s="24"/>
      <c r="X26" s="24"/>
      <c r="Y26" s="24"/>
      <c r="Z26" s="24"/>
    </row>
    <row r="27" spans="1:26" ht="15.75" customHeight="1">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row>
    <row r="28" spans="1:26" ht="15.75" customHeight="1">
      <c r="A28" s="24"/>
      <c r="B28" s="24"/>
      <c r="C28" s="24"/>
      <c r="D28" s="24"/>
      <c r="E28" s="24"/>
      <c r="F28" s="24"/>
      <c r="G28" s="24"/>
      <c r="H28" s="24"/>
      <c r="I28" s="24"/>
      <c r="J28" s="24"/>
      <c r="K28" s="24"/>
      <c r="L28" s="24"/>
      <c r="M28" s="24"/>
      <c r="N28" s="24"/>
      <c r="O28" s="24"/>
      <c r="P28" s="24"/>
      <c r="Q28" s="24"/>
      <c r="R28" s="24"/>
      <c r="S28" s="24"/>
      <c r="T28" s="24"/>
      <c r="U28" s="24"/>
      <c r="V28" s="24"/>
      <c r="W28" s="24"/>
      <c r="X28" s="24"/>
      <c r="Y28" s="24"/>
      <c r="Z28" s="24"/>
    </row>
    <row r="29" spans="1:26" ht="15.75" customHeight="1">
      <c r="A29" s="24"/>
      <c r="B29" s="24"/>
      <c r="C29" s="24"/>
      <c r="D29" s="24"/>
      <c r="E29" s="24"/>
      <c r="F29" s="24"/>
      <c r="G29" s="24"/>
      <c r="H29" s="24"/>
      <c r="I29" s="24"/>
      <c r="J29" s="24"/>
      <c r="K29" s="24"/>
      <c r="L29" s="24"/>
      <c r="M29" s="24"/>
      <c r="N29" s="24"/>
      <c r="O29" s="24"/>
      <c r="P29" s="24"/>
      <c r="Q29" s="24"/>
      <c r="R29" s="24"/>
      <c r="S29" s="24"/>
      <c r="T29" s="24"/>
      <c r="U29" s="24"/>
      <c r="V29" s="24"/>
      <c r="W29" s="24"/>
      <c r="X29" s="24"/>
      <c r="Y29" s="24"/>
      <c r="Z29" s="24"/>
    </row>
    <row r="30" spans="1:26" ht="15.75" customHeight="1">
      <c r="A30" s="24"/>
      <c r="B30" s="24"/>
      <c r="C30" s="24"/>
      <c r="D30" s="24"/>
      <c r="E30" s="24"/>
      <c r="F30" s="24"/>
      <c r="G30" s="24"/>
      <c r="H30" s="24"/>
      <c r="I30" s="24"/>
      <c r="J30" s="24"/>
      <c r="K30" s="24"/>
      <c r="L30" s="24"/>
      <c r="M30" s="24"/>
      <c r="N30" s="24"/>
      <c r="O30" s="24"/>
      <c r="P30" s="24"/>
      <c r="Q30" s="24"/>
      <c r="R30" s="24"/>
      <c r="S30" s="24"/>
      <c r="T30" s="24"/>
      <c r="U30" s="24"/>
      <c r="V30" s="24"/>
      <c r="W30" s="24"/>
      <c r="X30" s="24"/>
      <c r="Y30" s="24"/>
      <c r="Z30" s="24"/>
    </row>
    <row r="31" spans="1:26" ht="15.75" customHeight="1">
      <c r="A31" s="24"/>
      <c r="B31" s="24"/>
      <c r="C31" s="24"/>
      <c r="D31" s="24"/>
      <c r="E31" s="24"/>
      <c r="F31" s="24"/>
      <c r="G31" s="24"/>
      <c r="H31" s="24"/>
      <c r="I31" s="24"/>
      <c r="J31" s="24"/>
      <c r="K31" s="24"/>
      <c r="L31" s="24"/>
      <c r="M31" s="24"/>
      <c r="N31" s="24"/>
      <c r="O31" s="24"/>
      <c r="P31" s="24"/>
      <c r="Q31" s="24"/>
      <c r="R31" s="24"/>
      <c r="S31" s="24"/>
      <c r="T31" s="24"/>
      <c r="U31" s="24"/>
      <c r="V31" s="24"/>
      <c r="W31" s="24"/>
      <c r="X31" s="24"/>
      <c r="Y31" s="24"/>
      <c r="Z31" s="24"/>
    </row>
    <row r="32" spans="1:26" ht="15.75" customHeight="1">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row>
    <row r="33" spans="1:26" ht="15.75" customHeight="1">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row>
    <row r="34" spans="1:26" ht="15.75" customHeight="1">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row>
    <row r="35" spans="1:26" ht="15.75" customHeight="1">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row>
    <row r="36" spans="1:26" ht="15.75" customHeight="1">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row>
    <row r="37" spans="1:26" ht="15.75" customHeight="1">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row>
    <row r="38" spans="1:26" ht="15.75" customHeight="1">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row>
    <row r="39" spans="1:26" ht="15.75" customHeight="1">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row>
    <row r="40" spans="1:26" ht="15.75" customHeight="1">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row>
    <row r="41" spans="1:26" ht="15.75" customHeight="1">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row>
    <row r="42" spans="1:26" ht="15.75" customHeight="1">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row>
    <row r="43" spans="1:26" ht="15.75" customHeight="1">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row>
    <row r="44" spans="1:26" ht="15.75" customHeight="1">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row>
    <row r="45" spans="1:26" ht="15.75" customHeight="1">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row>
    <row r="46" spans="1:26" ht="15.75" customHeight="1">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row>
    <row r="47" spans="1:26" ht="15.75" customHeight="1">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row>
    <row r="48" spans="1:26" ht="15.75" customHeight="1">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row>
    <row r="49" spans="1:26" ht="15.75" customHeight="1">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row>
    <row r="50" spans="1:26" ht="15.75" customHeight="1">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row>
    <row r="51" spans="1:26" ht="15.75" customHeight="1">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row>
    <row r="52" spans="1:26" ht="15.75" customHeight="1">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row>
    <row r="53" spans="1:26" ht="15.75" customHeight="1">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row>
    <row r="54" spans="1:26" ht="15.75" customHeight="1">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row>
    <row r="55" spans="1:26" ht="15.75" customHeight="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row>
    <row r="56" spans="1:26" ht="15.7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row>
    <row r="57" spans="1:26" ht="15.75" customHeight="1">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row>
    <row r="58" spans="1:26" ht="15.75" customHeight="1">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row>
    <row r="59" spans="1:26" ht="15.75" customHeight="1">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row>
    <row r="60" spans="1:26" ht="15.75" customHeight="1">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row>
    <row r="61" spans="1:26" ht="15.75" customHeight="1">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row>
    <row r="62" spans="1:26" ht="15.75" customHeight="1">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row>
    <row r="63" spans="1:26" ht="15.75" customHeight="1">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row>
    <row r="64" spans="1:26" ht="15.75" customHeight="1">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row>
    <row r="65" spans="1:26" ht="15.75" customHeight="1">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row>
    <row r="66" spans="1:26" ht="15.75" customHeight="1">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row>
    <row r="67" spans="1:26" ht="15.75" customHeight="1">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row>
    <row r="68" spans="1:26" ht="15.75" customHeight="1">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row>
    <row r="69" spans="1:26" ht="15.75" customHeight="1">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row>
    <row r="70" spans="1:26" ht="15.75" customHeight="1">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row>
    <row r="71" spans="1:26" ht="15.75" customHeight="1">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row>
    <row r="72" spans="1:26" ht="15.75" customHeight="1">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row>
    <row r="73" spans="1:26" ht="15.75" customHeight="1">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row>
    <row r="74" spans="1:26" ht="15.75" customHeight="1">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row>
    <row r="75" spans="1:26" ht="15.7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row>
    <row r="76" spans="1:26" ht="15.75" customHeight="1">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row>
    <row r="77" spans="1:26" ht="15.75" customHeight="1">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row>
    <row r="78" spans="1:26" ht="15.75" customHeight="1">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row>
    <row r="79" spans="1:26" ht="15.75" customHeight="1">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row>
    <row r="80" spans="1:26" ht="15.75" customHeight="1">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row>
    <row r="81" spans="1:26" ht="15.75" customHeight="1">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row>
    <row r="82" spans="1:26" ht="15.75" customHeight="1">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row>
    <row r="83" spans="1:26" ht="15.75" customHeight="1">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row>
    <row r="84" spans="1:26" ht="15.75" customHeight="1">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row>
    <row r="85" spans="1:26" ht="15.75" customHeight="1">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row>
    <row r="86" spans="1:26" ht="15.75" customHeight="1">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row>
    <row r="87" spans="1:26" ht="15.75" customHeight="1">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row>
    <row r="88" spans="1:26" ht="15.75" customHeight="1">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row>
    <row r="89" spans="1:26" ht="15.75" customHeight="1">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row>
    <row r="90" spans="1:26" ht="15.75" customHeight="1">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row>
    <row r="91" spans="1:26" ht="15.75" customHeight="1">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row>
    <row r="92" spans="1:26" ht="15.75" customHeight="1">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row>
    <row r="93" spans="1:26" ht="15.75" customHeight="1">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row>
    <row r="94" spans="1:26" ht="15.75" customHeight="1">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row>
    <row r="95" spans="1:26" ht="15.75" customHeight="1">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row>
    <row r="96" spans="1:26" ht="15.75" customHeight="1">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row>
    <row r="97" spans="1:26" ht="15.75" customHeight="1">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row>
    <row r="98" spans="1:26" ht="15.75" customHeight="1">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row>
    <row r="99" spans="1:26" ht="15.75" customHeight="1">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row>
    <row r="100" spans="1:26" ht="15.75" customHeight="1">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row>
    <row r="101" spans="1:26" ht="15.75"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row>
    <row r="102" spans="1:26" ht="15.75" customHeight="1">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row>
    <row r="103" spans="1:26" ht="15.75" customHeight="1">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row>
    <row r="104" spans="1:26" ht="15.75" customHeight="1">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row>
    <row r="105" spans="1:26" ht="15.75" customHeight="1">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row>
    <row r="106" spans="1:26" ht="15.75" customHeight="1">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row>
    <row r="107" spans="1:26" ht="15.75" customHeight="1">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row>
    <row r="108" spans="1:26" ht="15.75" customHeight="1">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row>
    <row r="109" spans="1:26" ht="15.75" customHeight="1">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row>
    <row r="110" spans="1:26" ht="15.75"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row>
    <row r="111" spans="1:26" ht="15.75"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row>
    <row r="112" spans="1:26" ht="15.75" customHeight="1">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row>
    <row r="113" spans="1:26" ht="15.75" customHeight="1">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row>
    <row r="114" spans="1:26" ht="15.75" customHeight="1">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row>
    <row r="115" spans="1:26" ht="15.75" customHeight="1">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row>
    <row r="116" spans="1:26" ht="15.75" customHeight="1">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row>
    <row r="117" spans="1:26" ht="15.75" customHeight="1">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row>
    <row r="118" spans="1:26" ht="15.75" customHeight="1">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row>
    <row r="119" spans="1:26" ht="15.75"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row>
    <row r="120" spans="1:26" ht="15.75"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row>
    <row r="121" spans="1:26" ht="15.75" customHeight="1">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row>
    <row r="122" spans="1:26" ht="15.75" customHeight="1">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row>
    <row r="123" spans="1:26" ht="15.75" customHeight="1">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row>
    <row r="124" spans="1:26" ht="15.75" customHeight="1">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row>
    <row r="125" spans="1:26" ht="15.75" customHeight="1">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row>
    <row r="126" spans="1:26" ht="15.75" customHeight="1">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row>
    <row r="127" spans="1:26" ht="15.75" customHeight="1">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row>
    <row r="128" spans="1:26" ht="15.75" customHeight="1">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row>
    <row r="129" spans="1:26" ht="15.75" customHeight="1">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row>
    <row r="130" spans="1:26" ht="15.75" customHeight="1">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row>
    <row r="131" spans="1:26" ht="15.75" customHeight="1">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row>
    <row r="132" spans="1:26" ht="15.75" customHeight="1">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row>
    <row r="133" spans="1:26" ht="15.75" customHeight="1">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row>
    <row r="134" spans="1:26" ht="15.75" customHeight="1">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row>
    <row r="135" spans="1:26" ht="15.75" customHeight="1">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row>
    <row r="136" spans="1:26" ht="15.75" customHeight="1">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row>
    <row r="137" spans="1:26" ht="15.75" customHeight="1">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row>
    <row r="138" spans="1:26" ht="15.75" customHeight="1">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row>
    <row r="139" spans="1:26" ht="15.75" customHeight="1">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row>
    <row r="140" spans="1:26" ht="15.7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row>
    <row r="141" spans="1:26" ht="15.7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row>
    <row r="142" spans="1:26" ht="15.7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row>
    <row r="143" spans="1:26" ht="15.75" customHeight="1">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row>
    <row r="144" spans="1:26" ht="15.75" customHeight="1">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row>
    <row r="145" spans="1:26" ht="15.75" customHeight="1">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row>
    <row r="146" spans="1:26" ht="15.75" customHeight="1">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row>
    <row r="147" spans="1:26" ht="15.75" customHeight="1">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row>
    <row r="148" spans="1:26" ht="15.75" customHeight="1">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row>
    <row r="149" spans="1:26" ht="15.75" customHeight="1">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row>
    <row r="150" spans="1:26" ht="15.75" customHeight="1">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row>
    <row r="151" spans="1:26" ht="15.75" customHeight="1">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row>
    <row r="152" spans="1:26" ht="15.75"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row>
    <row r="153" spans="1:26" ht="15.75"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row>
    <row r="154" spans="1:26" ht="15.75" customHeight="1">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row>
    <row r="155" spans="1:26" ht="15.75" customHeight="1">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row>
    <row r="156" spans="1:26" ht="15.75" customHeight="1">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row>
    <row r="157" spans="1:26" ht="15.75" customHeight="1">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row>
    <row r="158" spans="1:26" ht="15.75" customHeight="1">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row>
    <row r="159" spans="1:26" ht="15.75" customHeight="1">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row>
    <row r="160" spans="1:26" ht="15.75" customHeight="1">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row>
    <row r="161" spans="1:26" ht="15.75" customHeight="1">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row>
    <row r="162" spans="1:26" ht="15.75"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row>
    <row r="163" spans="1:26" ht="15.75"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row>
    <row r="164" spans="1:26" ht="15.75" customHeight="1">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row>
    <row r="165" spans="1:26" ht="15.75" customHeight="1">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row>
    <row r="166" spans="1:26" ht="15.75" customHeight="1">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row>
    <row r="167" spans="1:26" ht="15.75" customHeight="1">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row>
    <row r="168" spans="1:26" ht="15.75" customHeight="1">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row>
    <row r="169" spans="1:26" ht="15.75" customHeight="1">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row>
    <row r="170" spans="1:26" ht="15.75" customHeight="1">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row>
    <row r="171" spans="1:26" ht="15.75" customHeight="1">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row>
    <row r="172" spans="1:26" ht="15.75" customHeight="1">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row>
    <row r="173" spans="1:26" ht="15.75" customHeight="1">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row>
    <row r="174" spans="1:26" ht="15.75" customHeight="1">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row>
    <row r="175" spans="1:26" ht="15.75" customHeight="1">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row>
    <row r="176" spans="1:26" ht="15.75" customHeight="1">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row>
    <row r="177" spans="1:26" ht="15.75" customHeight="1">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row>
    <row r="178" spans="1:26" ht="15.75" customHeight="1">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row>
    <row r="179" spans="1:26" ht="15.75" customHeight="1">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row>
    <row r="180" spans="1:26" ht="15.75" customHeight="1">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row>
    <row r="181" spans="1:26" ht="15.75" customHeight="1">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row>
    <row r="182" spans="1:26" ht="15.75" customHeight="1">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row>
    <row r="183" spans="1:26" ht="15.75" customHeight="1">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row>
    <row r="184" spans="1:26" ht="15.75" customHeight="1">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row>
    <row r="185" spans="1:26" ht="15.75" customHeight="1">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row>
    <row r="186" spans="1:26" ht="15.75" customHeight="1">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row>
    <row r="187" spans="1:26" ht="15.75" customHeight="1">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row>
    <row r="188" spans="1:26" ht="15.75" customHeight="1">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row>
    <row r="189" spans="1:26" ht="15.75" customHeight="1">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row>
    <row r="190" spans="1:26" ht="15.75" customHeight="1">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row>
    <row r="191" spans="1:26" ht="15.75" customHeight="1">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row>
    <row r="192" spans="1:26" ht="15.75" customHeight="1">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row>
    <row r="193" spans="1:26" ht="15.75" customHeight="1">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row>
    <row r="194" spans="1:26" ht="15.75" customHeight="1">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row>
    <row r="195" spans="1:26" ht="15.75" customHeight="1">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row>
    <row r="196" spans="1:26" ht="15.75" customHeight="1">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row>
    <row r="197" spans="1:26" ht="15.75" customHeight="1">
      <c r="A197" s="24"/>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row>
    <row r="198" spans="1:26" ht="15.75" customHeight="1">
      <c r="A198" s="24"/>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row>
    <row r="199" spans="1:26" ht="15.75" customHeight="1">
      <c r="A199" s="24"/>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row>
    <row r="200" spans="1:26" ht="15.75" customHeight="1">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row>
    <row r="201" spans="1:26" ht="15.75" customHeight="1">
      <c r="A201" s="24"/>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row>
    <row r="202" spans="1:26" ht="15.75" customHeight="1">
      <c r="A202" s="24"/>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row>
    <row r="203" spans="1:26" ht="15.75" customHeight="1">
      <c r="A203" s="24"/>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row>
    <row r="204" spans="1:26" ht="15.75" customHeight="1">
      <c r="A204" s="24"/>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row>
    <row r="205" spans="1:26" ht="15.75" customHeight="1">
      <c r="A205" s="24"/>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row>
    <row r="206" spans="1:26" ht="15.75" customHeight="1">
      <c r="A206" s="24"/>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row>
    <row r="207" spans="1:26" ht="15.75" customHeight="1">
      <c r="A207" s="24"/>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row>
    <row r="208" spans="1:26" ht="15.75" customHeight="1">
      <c r="A208" s="24"/>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row>
    <row r="209" spans="1:26" ht="15.75" customHeight="1">
      <c r="A209" s="24"/>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row>
    <row r="210" spans="1:26" ht="15.75" customHeight="1">
      <c r="A210" s="24"/>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row>
    <row r="211" spans="1:26" ht="15.75" customHeight="1">
      <c r="A211" s="24"/>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row>
    <row r="212" spans="1:26" ht="15.75" customHeight="1">
      <c r="A212" s="24"/>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row>
    <row r="213" spans="1:26" ht="15.75" customHeight="1">
      <c r="A213" s="24"/>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row>
    <row r="214" spans="1:26" ht="15.75" customHeight="1">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row>
    <row r="215" spans="1:26" ht="15.75" customHeight="1">
      <c r="A215" s="24"/>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row>
    <row r="216" spans="1:26" ht="15.75" customHeight="1">
      <c r="A216" s="24"/>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row>
    <row r="217" spans="1:26" ht="15.75" customHeight="1">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row>
    <row r="218" spans="1:26" ht="15.75" customHeight="1">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row>
    <row r="219" spans="1:26" ht="15.75" customHeight="1">
      <c r="A219" s="24"/>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row>
    <row r="220" spans="1:26" ht="15.75" customHeight="1">
      <c r="A220" s="24"/>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row>
    <row r="221" spans="1:26" ht="15.75" customHeight="1">
      <c r="A221" s="24"/>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row>
    <row r="222" spans="1:26" ht="15.75" customHeight="1">
      <c r="A222" s="24"/>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row>
    <row r="223" spans="1:26" ht="15.75" customHeight="1">
      <c r="A223" s="24"/>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spans="1:26" ht="15.75" customHeight="1">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row>
    <row r="225" spans="1:26" ht="15.75" customHeight="1">
      <c r="A225" s="24"/>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row>
    <row r="226" spans="1:26" ht="15.75" customHeight="1">
      <c r="A226" s="24"/>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row>
    <row r="227" spans="1:26" ht="15.75" customHeight="1">
      <c r="A227" s="24"/>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row>
    <row r="228" spans="1:26" ht="15.75" customHeight="1">
      <c r="A228" s="24"/>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row>
    <row r="229" spans="1:26" ht="15.75" customHeight="1">
      <c r="A229" s="24"/>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row>
    <row r="230" spans="1:26" ht="15.75" customHeight="1">
      <c r="A230" s="24"/>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row>
    <row r="231" spans="1:26" ht="15.75" customHeight="1">
      <c r="A231" s="24"/>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row>
    <row r="232" spans="1:26" ht="15.75" customHeight="1">
      <c r="A232" s="24"/>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row>
    <row r="233" spans="1:26" ht="15.75" customHeight="1">
      <c r="A233" s="24"/>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row>
    <row r="234" spans="1:26" ht="15.75" customHeight="1">
      <c r="A234" s="24"/>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row>
    <row r="235" spans="1:26" ht="15.75" customHeight="1">
      <c r="A235" s="24"/>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row>
    <row r="236" spans="1:26" ht="15.75" customHeight="1">
      <c r="A236" s="24"/>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row>
    <row r="237" spans="1:26" ht="15.75" customHeight="1">
      <c r="A237" s="24"/>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row>
    <row r="238" spans="1:26" ht="15.75" customHeight="1">
      <c r="A238" s="24"/>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row>
    <row r="239" spans="1:26" ht="15.75" customHeight="1">
      <c r="A239" s="24"/>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row>
    <row r="240" spans="1:26" ht="15.75" customHeight="1">
      <c r="A240" s="24"/>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row>
    <row r="241" spans="1:26" ht="15.75" customHeight="1">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row>
    <row r="242" spans="1:26" ht="15.75" customHeight="1">
      <c r="A242" s="24"/>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row>
    <row r="243" spans="1:26" ht="15.75" customHeight="1">
      <c r="A243" s="24"/>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row>
    <row r="244" spans="1:26" ht="15.75" customHeight="1">
      <c r="A244" s="24"/>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row>
    <row r="245" spans="1:26" ht="15.75" customHeight="1">
      <c r="A245" s="24"/>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row>
    <row r="246" spans="1:26" ht="15.75" customHeight="1">
      <c r="A246" s="24"/>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row>
    <row r="247" spans="1:26" ht="15.75" customHeight="1">
      <c r="A247" s="24"/>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row>
    <row r="248" spans="1:26" ht="15.75" customHeight="1">
      <c r="A248" s="24"/>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row>
    <row r="249" spans="1:26" ht="15.75" customHeight="1">
      <c r="A249" s="24"/>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row>
    <row r="250" spans="1:26" ht="15.75" customHeight="1">
      <c r="A250" s="24"/>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row>
    <row r="251" spans="1:26" ht="15.75" customHeight="1">
      <c r="A251" s="24"/>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row>
    <row r="252" spans="1:26" ht="15.75" customHeight="1">
      <c r="A252" s="24"/>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row>
    <row r="253" spans="1:26" ht="15.75" customHeight="1">
      <c r="A253" s="24"/>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row>
    <row r="254" spans="1:26" ht="15.75" customHeight="1">
      <c r="A254" s="24"/>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row>
    <row r="255" spans="1:26" ht="15.75" customHeight="1">
      <c r="A255" s="24"/>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row>
    <row r="256" spans="1:26" ht="15.75" customHeight="1">
      <c r="A256" s="24"/>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row>
    <row r="257" spans="1:26" ht="15.75" customHeight="1">
      <c r="A257" s="24"/>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row>
    <row r="258" spans="1:26" ht="15.75" customHeight="1">
      <c r="A258" s="24"/>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row>
    <row r="259" spans="1:26" ht="15.75" customHeight="1">
      <c r="A259" s="24"/>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row>
    <row r="260" spans="1:26" ht="15.75" customHeight="1">
      <c r="A260" s="24"/>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row>
    <row r="261" spans="1:26" ht="15.75" customHeight="1">
      <c r="A261" s="24"/>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row>
    <row r="262" spans="1:26" ht="15.75" customHeight="1">
      <c r="A262" s="24"/>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row>
    <row r="263" spans="1:26" ht="15.75" customHeight="1">
      <c r="A263" s="24"/>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row>
    <row r="264" spans="1:26" ht="15.75" customHeight="1">
      <c r="A264" s="24"/>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row>
    <row r="265" spans="1:26" ht="15.75" customHeight="1">
      <c r="A265" s="24"/>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row>
    <row r="266" spans="1:26" ht="15.75" customHeight="1">
      <c r="A266" s="24"/>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row>
    <row r="267" spans="1:26" ht="15.75" customHeight="1">
      <c r="A267" s="24"/>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row>
    <row r="268" spans="1:26" ht="15.75" customHeight="1">
      <c r="A268" s="24"/>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row>
    <row r="269" spans="1:26" ht="15.75" customHeight="1">
      <c r="A269" s="24"/>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row>
    <row r="270" spans="1:26" ht="15.75" customHeight="1">
      <c r="A270" s="24"/>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row>
    <row r="271" spans="1:26" ht="15.75" customHeight="1">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row>
    <row r="272" spans="1:26" ht="15.75" customHeight="1">
      <c r="A272" s="24"/>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row>
    <row r="273" spans="1:26" ht="15.75" customHeight="1">
      <c r="A273" s="24"/>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row>
    <row r="274" spans="1:26" ht="15.75" customHeight="1">
      <c r="A274" s="24"/>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row>
    <row r="275" spans="1:26" ht="15.75" customHeight="1">
      <c r="A275" s="24"/>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row>
    <row r="276" spans="1:26" ht="15.75" customHeight="1">
      <c r="A276" s="24"/>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row>
    <row r="277" spans="1:26" ht="15.75" customHeight="1">
      <c r="A277" s="24"/>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row>
    <row r="278" spans="1:26" ht="15.75" customHeight="1">
      <c r="A278" s="24"/>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row>
    <row r="279" spans="1:26" ht="15.75" customHeight="1">
      <c r="A279" s="24"/>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row>
    <row r="280" spans="1:26" ht="15.75" customHeight="1">
      <c r="A280" s="24"/>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row>
    <row r="281" spans="1:26" ht="15.75" customHeight="1">
      <c r="A281" s="24"/>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row>
    <row r="282" spans="1:26" ht="15.75" customHeight="1">
      <c r="A282" s="24"/>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row>
    <row r="283" spans="1:26" ht="15.75" customHeight="1">
      <c r="A283" s="24"/>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row>
    <row r="284" spans="1:26" ht="15.75" customHeight="1">
      <c r="A284" s="24"/>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row>
    <row r="285" spans="1:26" ht="15.75" customHeight="1">
      <c r="A285" s="24"/>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row>
    <row r="286" spans="1:26" ht="15.75" customHeight="1">
      <c r="A286" s="24"/>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row>
    <row r="287" spans="1:26" ht="15.75" customHeight="1">
      <c r="A287" s="24"/>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row>
    <row r="288" spans="1:26" ht="15.75" customHeight="1">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row>
    <row r="289" spans="1:26" ht="15.75" customHeight="1">
      <c r="A289" s="24"/>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row>
    <row r="290" spans="1:26" ht="15.75" customHeight="1">
      <c r="A290" s="24"/>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row>
    <row r="291" spans="1:26" ht="15.75" customHeight="1">
      <c r="A291" s="24"/>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row>
    <row r="292" spans="1:26" ht="15.75" customHeight="1">
      <c r="A292" s="24"/>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row>
    <row r="293" spans="1:26" ht="15.75" customHeight="1">
      <c r="A293" s="24"/>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row>
    <row r="294" spans="1:26" ht="15.75" customHeight="1">
      <c r="A294" s="24"/>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row>
    <row r="295" spans="1:26" ht="15.75" customHeight="1">
      <c r="A295" s="24"/>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row>
    <row r="296" spans="1:26" ht="15.75" customHeight="1">
      <c r="A296" s="24"/>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row>
    <row r="297" spans="1:26" ht="15.75" customHeight="1">
      <c r="A297" s="24"/>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row>
    <row r="298" spans="1:26" ht="15.75" customHeight="1">
      <c r="A298" s="24"/>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row>
    <row r="299" spans="1:26" ht="15.75" customHeight="1">
      <c r="A299" s="24"/>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row>
    <row r="300" spans="1:26" ht="15.75" customHeight="1">
      <c r="A300" s="24"/>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row>
    <row r="301" spans="1:26" ht="15.75" customHeight="1">
      <c r="A301" s="24"/>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row>
    <row r="302" spans="1:26" ht="15.75" customHeight="1">
      <c r="A302" s="24"/>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row>
    <row r="303" spans="1:26" ht="15.75" customHeight="1">
      <c r="A303" s="24"/>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row>
    <row r="304" spans="1:26" ht="15.75" customHeight="1">
      <c r="A304" s="24"/>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row>
    <row r="305" spans="1:26" ht="15.75" customHeight="1">
      <c r="A305" s="24"/>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row>
    <row r="306" spans="1:26" ht="15.75" customHeight="1">
      <c r="A306" s="24"/>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row>
    <row r="307" spans="1:26" ht="15.75" customHeight="1">
      <c r="A307" s="24"/>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row>
    <row r="308" spans="1:26" ht="15.75" customHeight="1">
      <c r="A308" s="24"/>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row>
    <row r="309" spans="1:26" ht="15.75" customHeight="1">
      <c r="A309" s="24"/>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row>
    <row r="310" spans="1:26" ht="15.75" customHeight="1">
      <c r="A310" s="24"/>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row>
    <row r="311" spans="1:26" ht="15.75" customHeight="1">
      <c r="A311" s="24"/>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row>
    <row r="312" spans="1:26" ht="15.75" customHeight="1">
      <c r="A312" s="24"/>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row>
    <row r="313" spans="1:26" ht="15.75" customHeight="1">
      <c r="A313" s="24"/>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row>
    <row r="314" spans="1:26" ht="15.75" customHeight="1">
      <c r="A314" s="24"/>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row>
    <row r="315" spans="1:26" ht="15.75" customHeight="1">
      <c r="A315" s="24"/>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row>
    <row r="316" spans="1:26" ht="15.75" customHeight="1">
      <c r="A316" s="24"/>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row>
    <row r="317" spans="1:26" ht="15.75" customHeight="1">
      <c r="A317" s="24"/>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row>
    <row r="318" spans="1:26" ht="15.75" customHeight="1">
      <c r="A318" s="24"/>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row>
    <row r="319" spans="1:26" ht="15.75" customHeight="1">
      <c r="A319" s="24"/>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row>
    <row r="320" spans="1:26" ht="15.75" customHeight="1">
      <c r="A320" s="24"/>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row>
    <row r="321" spans="1:26" ht="15.75" customHeight="1">
      <c r="A321" s="24"/>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row>
    <row r="322" spans="1:26" ht="15.75" customHeight="1">
      <c r="A322" s="24"/>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row>
    <row r="323" spans="1:26" ht="15.75" customHeight="1">
      <c r="A323" s="24"/>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row>
    <row r="324" spans="1:26" ht="15.75" customHeight="1">
      <c r="A324" s="24"/>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row>
    <row r="325" spans="1:26" ht="15.75" customHeight="1">
      <c r="A325" s="24"/>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row>
    <row r="326" spans="1:26" ht="15.75" customHeight="1">
      <c r="A326" s="24"/>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row>
    <row r="327" spans="1:26" ht="15.75" customHeight="1">
      <c r="A327" s="24"/>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row>
    <row r="328" spans="1:26" ht="15.75" customHeight="1">
      <c r="A328" s="24"/>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row>
    <row r="329" spans="1:26" ht="15.75" customHeight="1">
      <c r="A329" s="24"/>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row>
    <row r="330" spans="1:26" ht="15.75" customHeight="1">
      <c r="A330" s="24"/>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row>
    <row r="331" spans="1:26" ht="15.75" customHeight="1">
      <c r="A331" s="24"/>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row>
    <row r="332" spans="1:26" ht="15.75" customHeight="1">
      <c r="A332" s="24"/>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row>
    <row r="333" spans="1:26" ht="15.75" customHeight="1">
      <c r="A333" s="24"/>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row>
    <row r="334" spans="1:26" ht="15.75" customHeight="1">
      <c r="A334" s="24"/>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row>
    <row r="335" spans="1:26" ht="15.75" customHeight="1">
      <c r="A335" s="24"/>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row>
    <row r="336" spans="1:26" ht="15.75" customHeight="1">
      <c r="A336" s="24"/>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row>
    <row r="337" spans="1:26" ht="15.75" customHeight="1">
      <c r="A337" s="24"/>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row>
    <row r="338" spans="1:26" ht="15.75" customHeight="1">
      <c r="A338" s="24"/>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row>
    <row r="339" spans="1:26" ht="15.75" customHeight="1">
      <c r="A339" s="24"/>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row>
    <row r="340" spans="1:26" ht="15.75" customHeight="1">
      <c r="A340" s="24"/>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row>
    <row r="341" spans="1:26" ht="15.75" customHeight="1">
      <c r="A341" s="24"/>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row>
    <row r="342" spans="1:26" ht="15.75" customHeight="1">
      <c r="A342" s="24"/>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row>
    <row r="343" spans="1:26" ht="15.75" customHeight="1">
      <c r="A343" s="24"/>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row>
    <row r="344" spans="1:26" ht="15.75" customHeight="1">
      <c r="A344" s="24"/>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row>
    <row r="345" spans="1:26" ht="15.75" customHeight="1">
      <c r="A345" s="24"/>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row>
    <row r="346" spans="1:26" ht="15.75" customHeight="1">
      <c r="A346" s="24"/>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row>
    <row r="347" spans="1:26" ht="15.75" customHeight="1">
      <c r="A347" s="24"/>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row>
    <row r="348" spans="1:26" ht="15.75" customHeight="1">
      <c r="A348" s="24"/>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row>
    <row r="349" spans="1:26" ht="15.75" customHeight="1">
      <c r="A349" s="24"/>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row>
    <row r="350" spans="1:26" ht="15.75" customHeight="1">
      <c r="A350" s="24"/>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row>
    <row r="351" spans="1:26" ht="15.75" customHeight="1">
      <c r="A351" s="24"/>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row>
    <row r="352" spans="1:26" ht="15.75" customHeight="1">
      <c r="A352" s="24"/>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row>
    <row r="353" spans="1:26" ht="15.75" customHeight="1">
      <c r="A353" s="24"/>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row>
    <row r="354" spans="1:26" ht="15.75" customHeight="1">
      <c r="A354" s="24"/>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row>
    <row r="355" spans="1:26" ht="15.75" customHeight="1">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row>
    <row r="356" spans="1:26" ht="15.75" customHeight="1">
      <c r="A356" s="24"/>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row>
    <row r="357" spans="1:26" ht="15.75" customHeight="1">
      <c r="A357" s="24"/>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row>
    <row r="358" spans="1:26" ht="15.75" customHeight="1">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row>
    <row r="359" spans="1:26" ht="15.75" customHeight="1">
      <c r="A359" s="24"/>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row>
    <row r="360" spans="1:26" ht="15.75" customHeight="1">
      <c r="A360" s="24"/>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row>
    <row r="361" spans="1:26" ht="15.75" customHeight="1">
      <c r="A361" s="24"/>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row>
    <row r="362" spans="1:26" ht="15.75" customHeight="1">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row>
    <row r="363" spans="1:26" ht="15.75" customHeight="1">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row>
    <row r="364" spans="1:26" ht="15.75" customHeight="1">
      <c r="A364" s="24"/>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row>
    <row r="365" spans="1:26" ht="15.75" customHeight="1">
      <c r="A365" s="24"/>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row>
    <row r="366" spans="1:26" ht="15.75" customHeight="1">
      <c r="A366" s="24"/>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row>
    <row r="367" spans="1:26" ht="15.75" customHeight="1">
      <c r="A367" s="24"/>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row>
    <row r="368" spans="1:26" ht="15.75" customHeight="1">
      <c r="A368" s="24"/>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row>
    <row r="369" spans="1:26" ht="15.75" customHeight="1">
      <c r="A369" s="24"/>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row>
    <row r="370" spans="1:26" ht="15.75" customHeight="1">
      <c r="A370" s="24"/>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row>
    <row r="371" spans="1:26" ht="15.75" customHeight="1">
      <c r="A371" s="24"/>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row>
    <row r="372" spans="1:26" ht="15.75" customHeight="1">
      <c r="A372" s="24"/>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row>
    <row r="373" spans="1:26" ht="15.75" customHeight="1">
      <c r="A373" s="24"/>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row>
    <row r="374" spans="1:26" ht="15.75" customHeight="1">
      <c r="A374" s="24"/>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row>
    <row r="375" spans="1:26" ht="15.75" customHeight="1">
      <c r="A375" s="24"/>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row>
    <row r="376" spans="1:26" ht="15.75" customHeight="1">
      <c r="A376" s="24"/>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row>
    <row r="377" spans="1:26" ht="15.75" customHeight="1">
      <c r="A377" s="24"/>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row>
    <row r="378" spans="1:26" ht="15.75" customHeight="1">
      <c r="A378" s="24"/>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row>
    <row r="379" spans="1:26" ht="15.75" customHeight="1">
      <c r="A379" s="24"/>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row>
    <row r="380" spans="1:26" ht="15.75" customHeight="1">
      <c r="A380" s="24"/>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row>
    <row r="381" spans="1:26" ht="15.75" customHeight="1">
      <c r="A381" s="24"/>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row>
    <row r="382" spans="1:26" ht="15.75" customHeight="1">
      <c r="A382" s="24"/>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row>
    <row r="383" spans="1:26" ht="15.75" customHeight="1">
      <c r="A383" s="24"/>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row>
    <row r="384" spans="1:26" ht="15.75" customHeight="1">
      <c r="A384" s="24"/>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row>
    <row r="385" spans="1:26" ht="15.75" customHeight="1">
      <c r="A385" s="24"/>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row>
    <row r="386" spans="1:26" ht="15.75" customHeight="1">
      <c r="A386" s="24"/>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row>
    <row r="387" spans="1:26" ht="15.75" customHeight="1">
      <c r="A387" s="24"/>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row>
    <row r="388" spans="1:26" ht="15.75" customHeight="1">
      <c r="A388" s="24"/>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row>
    <row r="389" spans="1:26" ht="15.75" customHeight="1">
      <c r="A389" s="24"/>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row>
    <row r="390" spans="1:26" ht="15.75" customHeight="1">
      <c r="A390" s="24"/>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row>
    <row r="391" spans="1:26" ht="15.75" customHeight="1">
      <c r="A391" s="24"/>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row>
    <row r="392" spans="1:26" ht="15.75" customHeight="1">
      <c r="A392" s="24"/>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row>
    <row r="393" spans="1:26" ht="15.75" customHeight="1">
      <c r="A393" s="24"/>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row>
    <row r="394" spans="1:26" ht="15.75" customHeight="1">
      <c r="A394" s="24"/>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row>
    <row r="395" spans="1:26" ht="15.75" customHeight="1">
      <c r="A395" s="24"/>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row>
    <row r="396" spans="1:26" ht="15.75" customHeight="1">
      <c r="A396" s="24"/>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row>
    <row r="397" spans="1:26" ht="15.75" customHeight="1">
      <c r="A397" s="24"/>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row>
    <row r="398" spans="1:26" ht="15.75" customHeight="1">
      <c r="A398" s="24"/>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row>
    <row r="399" spans="1:26" ht="15.75" customHeight="1">
      <c r="A399" s="24"/>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row>
    <row r="400" spans="1:26" ht="15.75" customHeight="1">
      <c r="A400" s="24"/>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row>
    <row r="401" spans="1:26" ht="15.75" customHeight="1">
      <c r="A401" s="24"/>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row>
    <row r="402" spans="1:26" ht="15.75" customHeight="1">
      <c r="A402" s="24"/>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row>
    <row r="403" spans="1:26" ht="15.75" customHeight="1">
      <c r="A403" s="24"/>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row>
    <row r="404" spans="1:26" ht="15.75" customHeight="1">
      <c r="A404" s="24"/>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row>
    <row r="405" spans="1:26" ht="15.75" customHeight="1">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row>
    <row r="406" spans="1:26" ht="15.75" customHeight="1">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row>
    <row r="407" spans="1:26" ht="15.75" customHeight="1">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row>
    <row r="408" spans="1:26" ht="15.75" customHeight="1">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row>
    <row r="409" spans="1:26" ht="15.75" customHeight="1">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row>
    <row r="410" spans="1:26" ht="15.75" customHeight="1">
      <c r="A410" s="24"/>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row>
    <row r="411" spans="1:26" ht="15.75" customHeight="1">
      <c r="A411" s="24"/>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row>
    <row r="412" spans="1:26" ht="15.75" customHeight="1">
      <c r="A412" s="24"/>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row>
    <row r="413" spans="1:26" ht="15.75" customHeight="1">
      <c r="A413" s="24"/>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row>
    <row r="414" spans="1:26" ht="15.75" customHeight="1">
      <c r="A414" s="24"/>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row>
    <row r="415" spans="1:26" ht="15.75" customHeight="1">
      <c r="A415" s="24"/>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row>
    <row r="416" spans="1:26" ht="15.75" customHeight="1">
      <c r="A416" s="24"/>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row>
    <row r="417" spans="1:26" ht="15.75" customHeight="1">
      <c r="A417" s="24"/>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row>
    <row r="418" spans="1:26" ht="15.75" customHeight="1">
      <c r="A418" s="24"/>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row>
    <row r="419" spans="1:26" ht="15.75" customHeight="1">
      <c r="A419" s="24"/>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row>
    <row r="420" spans="1:26" ht="15.75" customHeight="1">
      <c r="A420" s="24"/>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row>
    <row r="421" spans="1:26" ht="15.75" customHeight="1">
      <c r="A421" s="24"/>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row>
    <row r="422" spans="1:26" ht="15.75" customHeight="1">
      <c r="A422" s="24"/>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row>
    <row r="423" spans="1:26" ht="15.75" customHeight="1">
      <c r="A423" s="24"/>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row>
    <row r="424" spans="1:26" ht="15.75" customHeight="1">
      <c r="A424" s="24"/>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row>
    <row r="425" spans="1:26" ht="15.75" customHeight="1">
      <c r="A425" s="24"/>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row>
    <row r="426" spans="1:26" ht="15.75" customHeight="1">
      <c r="A426" s="24"/>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row>
    <row r="427" spans="1:26" ht="15.75" customHeight="1">
      <c r="A427" s="24"/>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row>
    <row r="428" spans="1:26" ht="15.75" customHeight="1">
      <c r="A428" s="24"/>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row>
    <row r="429" spans="1:26" ht="15.75" customHeight="1">
      <c r="A429" s="24"/>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row>
    <row r="430" spans="1:26" ht="15.75" customHeight="1">
      <c r="A430" s="24"/>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row>
    <row r="431" spans="1:26" ht="15.75" customHeight="1">
      <c r="A431" s="24"/>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row>
    <row r="432" spans="1:26" ht="15.75" customHeight="1">
      <c r="A432" s="24"/>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row>
    <row r="433" spans="1:26" ht="15.75" customHeight="1">
      <c r="A433" s="24"/>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row>
    <row r="434" spans="1:26" ht="15.75" customHeight="1">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row r="435" spans="1:26" ht="15.75" customHeight="1">
      <c r="A435" s="24"/>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row>
    <row r="436" spans="1:26" ht="15.75" customHeight="1">
      <c r="A436" s="24"/>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row>
    <row r="437" spans="1:26" ht="15.75" customHeight="1">
      <c r="A437" s="24"/>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row>
    <row r="438" spans="1:26" ht="15.75" customHeight="1">
      <c r="A438" s="24"/>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row>
    <row r="439" spans="1:26" ht="15.75" customHeight="1">
      <c r="A439" s="24"/>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row>
    <row r="440" spans="1:26" ht="15.75" customHeight="1">
      <c r="A440" s="24"/>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row>
    <row r="441" spans="1:26" ht="15.75" customHeight="1">
      <c r="A441" s="24"/>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row>
    <row r="442" spans="1:26" ht="15.75" customHeight="1">
      <c r="A442" s="24"/>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row>
    <row r="443" spans="1:26" ht="15.75" customHeight="1">
      <c r="A443" s="24"/>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row>
    <row r="444" spans="1:26" ht="15.75" customHeight="1">
      <c r="A444" s="24"/>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row>
    <row r="445" spans="1:26" ht="15.75" customHeight="1">
      <c r="A445" s="24"/>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row>
    <row r="446" spans="1:26" ht="15.75" customHeight="1">
      <c r="A446" s="24"/>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row>
    <row r="447" spans="1:26" ht="15.75" customHeight="1">
      <c r="A447" s="24"/>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row>
    <row r="448" spans="1:26" ht="15.75" customHeight="1">
      <c r="A448" s="24"/>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row>
    <row r="449" spans="1:26" ht="15.75" customHeight="1">
      <c r="A449" s="24"/>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row>
    <row r="450" spans="1:26" ht="15.75" customHeight="1">
      <c r="A450" s="24"/>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row>
    <row r="451" spans="1:26" ht="15.75" customHeight="1">
      <c r="A451" s="24"/>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row>
    <row r="452" spans="1:26" ht="15.75" customHeight="1">
      <c r="A452" s="24"/>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row>
    <row r="453" spans="1:26" ht="15.75" customHeight="1">
      <c r="A453" s="24"/>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row>
    <row r="454" spans="1:26" ht="15.75" customHeight="1">
      <c r="A454" s="24"/>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row>
    <row r="455" spans="1:26" ht="15.75" customHeight="1">
      <c r="A455" s="24"/>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row>
    <row r="456" spans="1:26" ht="15.75" customHeight="1">
      <c r="A456" s="24"/>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row>
    <row r="457" spans="1:26" ht="15.75" customHeight="1">
      <c r="A457" s="24"/>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row>
    <row r="458" spans="1:26" ht="15.75" customHeight="1">
      <c r="A458" s="24"/>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row>
    <row r="459" spans="1:26" ht="15.75" customHeight="1">
      <c r="A459" s="24"/>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row>
    <row r="460" spans="1:26" ht="15.75" customHeight="1">
      <c r="A460" s="24"/>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row>
    <row r="461" spans="1:26" ht="15.75" customHeight="1">
      <c r="A461" s="24"/>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row>
    <row r="462" spans="1:26" ht="15.75" customHeight="1">
      <c r="A462" s="24"/>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row>
    <row r="463" spans="1:26" ht="15.75" customHeight="1">
      <c r="A463" s="24"/>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row>
    <row r="464" spans="1:26" ht="15.75" customHeight="1">
      <c r="A464" s="24"/>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row>
    <row r="465" spans="1:26" ht="15.75" customHeight="1">
      <c r="A465" s="24"/>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row>
    <row r="466" spans="1:26" ht="15.75" customHeight="1">
      <c r="A466" s="24"/>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row>
    <row r="467" spans="1:26" ht="15.75" customHeight="1">
      <c r="A467" s="24"/>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row>
    <row r="468" spans="1:26" ht="15.75" customHeight="1">
      <c r="A468" s="24"/>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row>
    <row r="469" spans="1:26" ht="15.75" customHeight="1">
      <c r="A469" s="24"/>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row>
    <row r="470" spans="1:26" ht="15.75" customHeight="1">
      <c r="A470" s="24"/>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row>
    <row r="471" spans="1:26" ht="15.75" customHeight="1">
      <c r="A471" s="24"/>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row>
    <row r="472" spans="1:26" ht="15.75" customHeight="1">
      <c r="A472" s="24"/>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row>
    <row r="473" spans="1:26" ht="15.75" customHeight="1">
      <c r="A473" s="24"/>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row>
    <row r="474" spans="1:26" ht="15.75" customHeight="1">
      <c r="A474" s="24"/>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row>
    <row r="475" spans="1:26" ht="15.75" customHeight="1">
      <c r="A475" s="24"/>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row>
    <row r="476" spans="1:26" ht="15.75" customHeight="1">
      <c r="A476" s="24"/>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row>
    <row r="477" spans="1:26" ht="15.75" customHeight="1">
      <c r="A477" s="24"/>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row>
    <row r="478" spans="1:26" ht="15.75" customHeight="1">
      <c r="A478" s="24"/>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row>
    <row r="479" spans="1:26" ht="15.75" customHeight="1">
      <c r="A479" s="24"/>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row>
    <row r="480" spans="1:26" ht="15.75" customHeight="1">
      <c r="A480" s="24"/>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row>
    <row r="481" spans="1:26" ht="15.75" customHeight="1">
      <c r="A481" s="24"/>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row>
    <row r="482" spans="1:26" ht="15.75" customHeight="1">
      <c r="A482" s="24"/>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row>
    <row r="483" spans="1:26" ht="15.75" customHeight="1">
      <c r="A483" s="24"/>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row>
    <row r="484" spans="1:26" ht="15.75" customHeight="1">
      <c r="A484" s="24"/>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row>
    <row r="485" spans="1:26" ht="15.75" customHeight="1">
      <c r="A485" s="24"/>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row>
    <row r="486" spans="1:26" ht="15.75" customHeight="1">
      <c r="A486" s="24"/>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row>
    <row r="487" spans="1:26" ht="15.75" customHeight="1">
      <c r="A487" s="24"/>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row>
    <row r="488" spans="1:26" ht="15.75" customHeight="1">
      <c r="A488" s="24"/>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row>
    <row r="489" spans="1:26" ht="15.75" customHeight="1">
      <c r="A489" s="24"/>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row>
    <row r="490" spans="1:26" ht="15.75" customHeight="1">
      <c r="A490" s="24"/>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row>
    <row r="491" spans="1:26" ht="15.75" customHeight="1">
      <c r="A491" s="24"/>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row>
    <row r="492" spans="1:26" ht="15.75" customHeight="1">
      <c r="A492" s="24"/>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row>
    <row r="493" spans="1:26" ht="15.75" customHeight="1">
      <c r="A493" s="24"/>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row>
    <row r="494" spans="1:26" ht="15.75" customHeight="1">
      <c r="A494" s="24"/>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row>
    <row r="495" spans="1:26" ht="15.75" customHeight="1">
      <c r="A495" s="24"/>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row>
    <row r="496" spans="1:26" ht="15.75" customHeight="1">
      <c r="A496" s="24"/>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row>
    <row r="497" spans="1:26" ht="15.75" customHeight="1">
      <c r="A497" s="24"/>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row>
    <row r="498" spans="1:26" ht="15.75" customHeight="1">
      <c r="A498" s="24"/>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row>
    <row r="499" spans="1:26" ht="15.75" customHeight="1">
      <c r="A499" s="24"/>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row>
    <row r="500" spans="1:26" ht="15.75" customHeight="1">
      <c r="A500" s="24"/>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row>
    <row r="501" spans="1:26" ht="15.75" customHeight="1">
      <c r="A501" s="24"/>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row>
    <row r="502" spans="1:26" ht="15.75" customHeight="1">
      <c r="A502" s="24"/>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row>
    <row r="503" spans="1:26" ht="15.75" customHeight="1">
      <c r="A503" s="24"/>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row>
    <row r="504" spans="1:26" ht="15.75" customHeight="1">
      <c r="A504" s="24"/>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row>
    <row r="505" spans="1:26" ht="15.75" customHeight="1">
      <c r="A505" s="24"/>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row>
    <row r="506" spans="1:26" ht="15.75" customHeight="1">
      <c r="A506" s="24"/>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row>
    <row r="507" spans="1:26" ht="15.75" customHeight="1">
      <c r="A507" s="24"/>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row>
    <row r="508" spans="1:26" ht="15.75" customHeight="1">
      <c r="A508" s="24"/>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row>
    <row r="509" spans="1:26" ht="15.75" customHeight="1">
      <c r="A509" s="24"/>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row>
    <row r="510" spans="1:26" ht="15.75" customHeight="1">
      <c r="A510" s="24"/>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row>
    <row r="511" spans="1:26" ht="15.75" customHeight="1">
      <c r="A511" s="24"/>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row>
    <row r="512" spans="1:26" ht="15.75" customHeight="1">
      <c r="A512" s="24"/>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row>
    <row r="513" spans="1:26" ht="15.75" customHeight="1">
      <c r="A513" s="24"/>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row>
    <row r="514" spans="1:26" ht="15.75" customHeight="1">
      <c r="A514" s="24"/>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row>
    <row r="515" spans="1:26" ht="15.75" customHeight="1">
      <c r="A515" s="24"/>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row>
    <row r="516" spans="1:26" ht="15.75" customHeight="1">
      <c r="A516" s="24"/>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row>
    <row r="517" spans="1:26" ht="15.75" customHeight="1">
      <c r="A517" s="24"/>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row>
    <row r="518" spans="1:26" ht="15.75" customHeight="1">
      <c r="A518" s="24"/>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row>
    <row r="519" spans="1:26" ht="15.75" customHeight="1">
      <c r="A519" s="24"/>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row>
    <row r="520" spans="1:26" ht="15.75" customHeight="1">
      <c r="A520" s="24"/>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row>
    <row r="521" spans="1:26" ht="15.75" customHeight="1">
      <c r="A521" s="24"/>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row>
    <row r="522" spans="1:26" ht="15.75" customHeight="1">
      <c r="A522" s="24"/>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row>
    <row r="523" spans="1:26" ht="15.75" customHeight="1">
      <c r="A523" s="24"/>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row>
    <row r="524" spans="1:26" ht="15.75" customHeight="1">
      <c r="A524" s="24"/>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row>
    <row r="525" spans="1:26" ht="15.75" customHeight="1">
      <c r="A525" s="24"/>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row>
    <row r="526" spans="1:26" ht="15.75" customHeight="1">
      <c r="A526" s="24"/>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row>
    <row r="527" spans="1:26" ht="15.75" customHeight="1">
      <c r="A527" s="24"/>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row>
    <row r="528" spans="1:26" ht="15.75" customHeight="1">
      <c r="A528" s="24"/>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row>
    <row r="529" spans="1:26" ht="15.75" customHeight="1">
      <c r="A529" s="24"/>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row>
    <row r="530" spans="1:26" ht="15.75" customHeight="1">
      <c r="A530" s="24"/>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row>
    <row r="531" spans="1:26" ht="15.75" customHeight="1">
      <c r="A531" s="24"/>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row>
    <row r="532" spans="1:26" ht="15.75" customHeight="1">
      <c r="A532" s="24"/>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row>
    <row r="533" spans="1:26" ht="15.75" customHeight="1">
      <c r="A533" s="24"/>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row>
    <row r="534" spans="1:26" ht="15.75" customHeight="1">
      <c r="A534" s="24"/>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row>
    <row r="535" spans="1:26" ht="15.75" customHeight="1">
      <c r="A535" s="24"/>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row>
    <row r="536" spans="1:26" ht="15.75" customHeight="1">
      <c r="A536" s="24"/>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row>
    <row r="537" spans="1:26" ht="15.75" customHeight="1">
      <c r="A537" s="24"/>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row>
    <row r="538" spans="1:26" ht="15.75" customHeight="1">
      <c r="A538" s="24"/>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row>
    <row r="539" spans="1:26" ht="15.75" customHeight="1">
      <c r="A539" s="24"/>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row>
    <row r="540" spans="1:26" ht="15.75" customHeight="1">
      <c r="A540" s="24"/>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row>
    <row r="541" spans="1:26" ht="15.75" customHeight="1">
      <c r="A541" s="24"/>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row>
    <row r="542" spans="1:26" ht="15.75" customHeight="1">
      <c r="A542" s="24"/>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row>
    <row r="543" spans="1:26" ht="15.75" customHeight="1">
      <c r="A543" s="24"/>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row>
    <row r="544" spans="1:26" ht="15.75" customHeight="1">
      <c r="A544" s="24"/>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row>
    <row r="545" spans="1:26" ht="15.75" customHeight="1">
      <c r="A545" s="24"/>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row>
    <row r="546" spans="1:26" ht="15.75" customHeight="1">
      <c r="A546" s="24"/>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row>
    <row r="547" spans="1:26" ht="15.75" customHeight="1">
      <c r="A547" s="24"/>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row>
    <row r="548" spans="1:26" ht="15.75" customHeight="1">
      <c r="A548" s="24"/>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row>
    <row r="549" spans="1:26" ht="15.75" customHeight="1">
      <c r="A549" s="24"/>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row>
    <row r="550" spans="1:26" ht="15.75" customHeight="1">
      <c r="A550" s="24"/>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row>
    <row r="551" spans="1:26" ht="15.75" customHeight="1">
      <c r="A551" s="24"/>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row>
    <row r="552" spans="1:26" ht="15.75" customHeight="1">
      <c r="A552" s="24"/>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row>
    <row r="553" spans="1:26" ht="15.75" customHeight="1">
      <c r="A553" s="24"/>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row>
    <row r="554" spans="1:26" ht="15.75" customHeight="1">
      <c r="A554" s="24"/>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row>
    <row r="555" spans="1:26" ht="15.75" customHeight="1">
      <c r="A555" s="24"/>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row>
    <row r="556" spans="1:26" ht="15.75" customHeight="1">
      <c r="A556" s="24"/>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row>
    <row r="557" spans="1:26" ht="15.75" customHeight="1">
      <c r="A557" s="24"/>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row>
    <row r="558" spans="1:26" ht="15.75" customHeight="1">
      <c r="A558" s="24"/>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row>
    <row r="559" spans="1:26" ht="15.75" customHeight="1">
      <c r="A559" s="24"/>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row>
    <row r="560" spans="1:26" ht="15.75" customHeight="1">
      <c r="A560" s="24"/>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row>
    <row r="561" spans="1:26" ht="15.75" customHeight="1">
      <c r="A561" s="24"/>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row>
    <row r="562" spans="1:26" ht="15.75" customHeight="1">
      <c r="A562" s="24"/>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row>
    <row r="563" spans="1:26" ht="15.75" customHeight="1">
      <c r="A563" s="24"/>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row>
    <row r="564" spans="1:26" ht="15.75" customHeight="1">
      <c r="A564" s="24"/>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row>
    <row r="565" spans="1:26" ht="15.75" customHeight="1">
      <c r="A565" s="24"/>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row>
    <row r="566" spans="1:26" ht="15.75" customHeight="1">
      <c r="A566" s="24"/>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row>
    <row r="567" spans="1:26" ht="15.75" customHeight="1">
      <c r="A567" s="24"/>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row>
    <row r="568" spans="1:26" ht="15.75" customHeight="1">
      <c r="A568" s="24"/>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row>
    <row r="569" spans="1:26" ht="15.75" customHeight="1">
      <c r="A569" s="24"/>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row>
    <row r="570" spans="1:26" ht="15.75" customHeight="1">
      <c r="A570" s="24"/>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row>
    <row r="571" spans="1:26" ht="15.75" customHeight="1">
      <c r="A571" s="24"/>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row>
    <row r="572" spans="1:26" ht="15.75" customHeight="1">
      <c r="A572" s="24"/>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row>
    <row r="573" spans="1:26" ht="15.75" customHeight="1">
      <c r="A573" s="24"/>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row>
    <row r="574" spans="1:26" ht="15.75" customHeight="1">
      <c r="A574" s="24"/>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row>
    <row r="575" spans="1:26" ht="15.75" customHeight="1">
      <c r="A575" s="24"/>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row>
    <row r="576" spans="1:26" ht="15.75" customHeight="1">
      <c r="A576" s="24"/>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row>
    <row r="577" spans="1:26" ht="15.75" customHeight="1">
      <c r="A577" s="24"/>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row>
    <row r="578" spans="1:26" ht="15.75" customHeight="1">
      <c r="A578" s="24"/>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row>
    <row r="579" spans="1:26" ht="15.75" customHeight="1">
      <c r="A579" s="24"/>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row>
    <row r="580" spans="1:26" ht="15.75" customHeight="1">
      <c r="A580" s="24"/>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row>
    <row r="581" spans="1:26" ht="15.75" customHeight="1">
      <c r="A581" s="24"/>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row>
    <row r="582" spans="1:26" ht="15.75" customHeight="1">
      <c r="A582" s="24"/>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row>
    <row r="583" spans="1:26" ht="15.75" customHeight="1">
      <c r="A583" s="24"/>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row>
    <row r="584" spans="1:26" ht="15.75" customHeight="1">
      <c r="A584" s="24"/>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row>
    <row r="585" spans="1:26" ht="15.75" customHeight="1">
      <c r="A585" s="24"/>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row>
    <row r="586" spans="1:26" ht="15.75" customHeight="1">
      <c r="A586" s="24"/>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row>
    <row r="587" spans="1:26" ht="15.75" customHeight="1">
      <c r="A587" s="24"/>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row>
    <row r="588" spans="1:26" ht="15.75" customHeight="1">
      <c r="A588" s="24"/>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row>
    <row r="589" spans="1:26" ht="15.75" customHeight="1">
      <c r="A589" s="24"/>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row>
    <row r="590" spans="1:26" ht="15.75" customHeight="1">
      <c r="A590" s="24"/>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row>
    <row r="591" spans="1:26" ht="15.75" customHeight="1">
      <c r="A591" s="24"/>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row>
    <row r="592" spans="1:26" ht="15.75" customHeight="1">
      <c r="A592" s="24"/>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row>
    <row r="593" spans="1:26" ht="15.75" customHeight="1">
      <c r="A593" s="24"/>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row>
    <row r="594" spans="1:26" ht="15.75" customHeight="1">
      <c r="A594" s="24"/>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row>
    <row r="595" spans="1:26" ht="15.75" customHeight="1">
      <c r="A595" s="24"/>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row>
    <row r="596" spans="1:26" ht="15.75" customHeight="1">
      <c r="A596" s="24"/>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row>
    <row r="597" spans="1:26" ht="15.75" customHeight="1">
      <c r="A597" s="24"/>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row>
    <row r="598" spans="1:26" ht="15.75" customHeight="1">
      <c r="A598" s="24"/>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row>
    <row r="599" spans="1:26" ht="15.75" customHeight="1">
      <c r="A599" s="24"/>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row>
    <row r="600" spans="1:26" ht="15.75" customHeight="1">
      <c r="A600" s="24"/>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row>
    <row r="601" spans="1:26" ht="15.75" customHeight="1">
      <c r="A601" s="24"/>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row>
    <row r="602" spans="1:26" ht="15.75" customHeight="1">
      <c r="A602" s="24"/>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row>
    <row r="603" spans="1:26" ht="15.75" customHeight="1">
      <c r="A603" s="24"/>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row>
    <row r="604" spans="1:26" ht="15.75" customHeight="1">
      <c r="A604" s="24"/>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row>
    <row r="605" spans="1:26" ht="15.75" customHeight="1">
      <c r="A605" s="24"/>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row>
    <row r="606" spans="1:26" ht="15.75" customHeight="1">
      <c r="A606" s="24"/>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row>
    <row r="607" spans="1:26" ht="15.75" customHeight="1">
      <c r="A607" s="24"/>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row>
    <row r="608" spans="1:26" ht="15.75" customHeight="1">
      <c r="A608" s="24"/>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row>
    <row r="609" spans="1:26" ht="15.75" customHeight="1">
      <c r="A609" s="24"/>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row>
    <row r="610" spans="1:26" ht="15.75" customHeight="1">
      <c r="A610" s="24"/>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row>
    <row r="611" spans="1:26" ht="15.75" customHeight="1">
      <c r="A611" s="24"/>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row>
    <row r="612" spans="1:26" ht="15.75" customHeight="1">
      <c r="A612" s="24"/>
      <c r="B612" s="24"/>
      <c r="C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row>
    <row r="613" spans="1:26" ht="15.75" customHeight="1">
      <c r="A613" s="24"/>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row>
    <row r="614" spans="1:26" ht="15.75" customHeight="1">
      <c r="A614" s="24"/>
      <c r="B614" s="24"/>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row>
    <row r="615" spans="1:26" ht="15.75" customHeight="1">
      <c r="A615" s="24"/>
      <c r="B615" s="24"/>
      <c r="C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row>
    <row r="616" spans="1:26" ht="15.75" customHeight="1">
      <c r="A616" s="24"/>
      <c r="B616" s="24"/>
      <c r="C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row>
    <row r="617" spans="1:26" ht="15.75" customHeight="1">
      <c r="A617" s="24"/>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row>
    <row r="618" spans="1:26" ht="15.75" customHeight="1">
      <c r="A618" s="24"/>
      <c r="B618" s="24"/>
      <c r="C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row>
    <row r="619" spans="1:26" ht="15.75" customHeight="1">
      <c r="A619" s="24"/>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row>
    <row r="620" spans="1:26" ht="15.75" customHeight="1">
      <c r="A620" s="24"/>
      <c r="B620" s="24"/>
      <c r="C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row>
    <row r="621" spans="1:26" ht="15.75" customHeight="1">
      <c r="A621" s="24"/>
      <c r="B621" s="24"/>
      <c r="C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row>
    <row r="622" spans="1:26" ht="15.75" customHeight="1">
      <c r="A622" s="24"/>
      <c r="B622" s="24"/>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row>
    <row r="623" spans="1:26" ht="15.75" customHeight="1">
      <c r="A623" s="24"/>
      <c r="B623" s="24"/>
      <c r="C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row>
    <row r="624" spans="1:26" ht="15.75" customHeight="1">
      <c r="A624" s="24"/>
      <c r="B624" s="24"/>
      <c r="C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row>
    <row r="625" spans="1:26" ht="15.75" customHeight="1">
      <c r="A625" s="24"/>
      <c r="B625" s="24"/>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row>
    <row r="626" spans="1:26" ht="15.75" customHeight="1">
      <c r="A626" s="24"/>
      <c r="B626" s="24"/>
      <c r="C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row>
    <row r="627" spans="1:26" ht="15.75" customHeight="1">
      <c r="A627" s="24"/>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row>
    <row r="628" spans="1:26" ht="15.75" customHeight="1">
      <c r="A628" s="24"/>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row>
    <row r="629" spans="1:26" ht="15.75" customHeight="1">
      <c r="A629" s="24"/>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row>
    <row r="630" spans="1:26" ht="15.75" customHeight="1">
      <c r="A630" s="24"/>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row>
    <row r="631" spans="1:26" ht="15.75" customHeight="1">
      <c r="A631" s="24"/>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row>
    <row r="632" spans="1:26" ht="15.75" customHeight="1">
      <c r="A632" s="24"/>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row>
    <row r="633" spans="1:26" ht="15.75" customHeight="1">
      <c r="A633" s="24"/>
      <c r="B633" s="24"/>
      <c r="C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row>
    <row r="634" spans="1:26" ht="15.75" customHeight="1">
      <c r="A634" s="24"/>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row>
    <row r="635" spans="1:26" ht="15.75" customHeight="1">
      <c r="A635" s="24"/>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row>
    <row r="636" spans="1:26" ht="15.75" customHeight="1">
      <c r="A636" s="24"/>
      <c r="B636" s="24"/>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row>
    <row r="637" spans="1:26" ht="15.75" customHeight="1">
      <c r="A637" s="24"/>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row>
    <row r="638" spans="1:26" ht="15.75" customHeight="1">
      <c r="A638" s="24"/>
      <c r="B638" s="24"/>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row>
    <row r="639" spans="1:26" ht="15.75" customHeight="1">
      <c r="A639" s="24"/>
      <c r="B639" s="24"/>
      <c r="C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row>
    <row r="640" spans="1:26" ht="15.75" customHeight="1">
      <c r="A640" s="24"/>
      <c r="B640" s="24"/>
      <c r="C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row>
    <row r="641" spans="1:26" ht="15.75" customHeight="1">
      <c r="A641" s="24"/>
      <c r="B641" s="24"/>
      <c r="C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row>
    <row r="642" spans="1:26" ht="15.75" customHeight="1">
      <c r="A642" s="24"/>
      <c r="B642" s="24"/>
      <c r="C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row>
    <row r="643" spans="1:26" ht="15.75" customHeight="1">
      <c r="A643" s="24"/>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row>
    <row r="644" spans="1:26" ht="15.75" customHeight="1">
      <c r="A644" s="24"/>
      <c r="B644" s="24"/>
      <c r="C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row>
    <row r="645" spans="1:26" ht="15.75" customHeight="1">
      <c r="A645" s="24"/>
      <c r="B645" s="24"/>
      <c r="C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row>
    <row r="646" spans="1:26" ht="15.75" customHeight="1">
      <c r="A646" s="24"/>
      <c r="B646" s="24"/>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row>
    <row r="647" spans="1:26" ht="15.75" customHeight="1">
      <c r="A647" s="24"/>
      <c r="B647" s="24"/>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row>
    <row r="648" spans="1:26" ht="15.75" customHeight="1">
      <c r="A648" s="24"/>
      <c r="B648" s="24"/>
      <c r="C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row>
    <row r="649" spans="1:26" ht="15.75" customHeight="1">
      <c r="A649" s="24"/>
      <c r="B649" s="24"/>
      <c r="C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row>
    <row r="650" spans="1:26" ht="15.75" customHeight="1">
      <c r="A650" s="24"/>
      <c r="B650" s="24"/>
      <c r="C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row>
    <row r="651" spans="1:26" ht="15.75" customHeight="1">
      <c r="A651" s="24"/>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row>
    <row r="652" spans="1:26" ht="15.75" customHeight="1">
      <c r="A652" s="24"/>
      <c r="B652" s="24"/>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row>
    <row r="653" spans="1:26" ht="15.75" customHeight="1">
      <c r="A653" s="24"/>
      <c r="B653" s="24"/>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row>
    <row r="654" spans="1:26" ht="15.75" customHeight="1">
      <c r="A654" s="24"/>
      <c r="B654" s="24"/>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row>
    <row r="655" spans="1:26" ht="15.75" customHeight="1">
      <c r="A655" s="24"/>
      <c r="B655" s="24"/>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row>
    <row r="656" spans="1:26" ht="15.75" customHeight="1">
      <c r="A656" s="24"/>
      <c r="B656" s="24"/>
      <c r="C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row>
    <row r="657" spans="1:26" ht="15.75" customHeight="1">
      <c r="A657" s="24"/>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row>
    <row r="658" spans="1:26" ht="15.75" customHeight="1">
      <c r="A658" s="24"/>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row>
    <row r="659" spans="1:26" ht="15.75" customHeight="1">
      <c r="A659" s="24"/>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row>
    <row r="660" spans="1:26" ht="15.75" customHeight="1">
      <c r="A660" s="24"/>
      <c r="B660" s="24"/>
      <c r="C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row>
    <row r="661" spans="1:26" ht="15.75" customHeight="1">
      <c r="A661" s="24"/>
      <c r="B661" s="24"/>
      <c r="C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row>
    <row r="662" spans="1:26" ht="15.75" customHeight="1">
      <c r="A662" s="24"/>
      <c r="B662" s="24"/>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row>
    <row r="663" spans="1:26" ht="15.75" customHeight="1">
      <c r="A663" s="24"/>
      <c r="B663" s="24"/>
      <c r="C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row>
    <row r="664" spans="1:26" ht="15.75" customHeight="1">
      <c r="A664" s="24"/>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row>
    <row r="665" spans="1:26" ht="15.75" customHeight="1">
      <c r="A665" s="24"/>
      <c r="B665" s="24"/>
      <c r="C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row>
    <row r="666" spans="1:26" ht="15.75" customHeight="1">
      <c r="A666" s="24"/>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row>
    <row r="667" spans="1:26" ht="15.75" customHeight="1">
      <c r="A667" s="24"/>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row>
    <row r="668" spans="1:26" ht="15.75" customHeight="1">
      <c r="A668" s="24"/>
      <c r="B668" s="24"/>
      <c r="C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row>
    <row r="669" spans="1:26" ht="15.75" customHeight="1">
      <c r="A669" s="24"/>
      <c r="B669" s="24"/>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row>
    <row r="670" spans="1:26" ht="15.75" customHeight="1">
      <c r="A670" s="24"/>
      <c r="B670" s="24"/>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row>
    <row r="671" spans="1:26" ht="15.75" customHeight="1">
      <c r="A671" s="24"/>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row>
    <row r="672" spans="1:26" ht="15.75" customHeight="1">
      <c r="A672" s="24"/>
      <c r="B672" s="24"/>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row>
    <row r="673" spans="1:26" ht="15.75" customHeight="1">
      <c r="A673" s="24"/>
      <c r="B673" s="24"/>
      <c r="C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row>
    <row r="674" spans="1:26" ht="15.75" customHeight="1">
      <c r="A674" s="24"/>
      <c r="B674" s="24"/>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row>
    <row r="675" spans="1:26" ht="15.75" customHeight="1">
      <c r="A675" s="24"/>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row>
    <row r="676" spans="1:26" ht="15.75" customHeight="1">
      <c r="A676" s="24"/>
      <c r="B676" s="24"/>
      <c r="C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row>
    <row r="677" spans="1:26" ht="15.75" customHeight="1">
      <c r="A677" s="24"/>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row>
    <row r="678" spans="1:26" ht="15.75" customHeight="1">
      <c r="A678" s="24"/>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row>
    <row r="679" spans="1:26" ht="15.75" customHeight="1">
      <c r="A679" s="24"/>
      <c r="B679" s="24"/>
      <c r="C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row>
    <row r="680" spans="1:26" ht="15.75" customHeight="1">
      <c r="A680" s="24"/>
      <c r="B680" s="24"/>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row>
    <row r="681" spans="1:26" ht="15.75" customHeight="1">
      <c r="A681" s="24"/>
      <c r="B681" s="24"/>
      <c r="C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row>
    <row r="682" spans="1:26" ht="15.75" customHeight="1">
      <c r="A682" s="24"/>
      <c r="B682" s="24"/>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row>
    <row r="683" spans="1:26" ht="15.75" customHeight="1">
      <c r="A683" s="24"/>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row>
    <row r="684" spans="1:26" ht="15.75" customHeight="1">
      <c r="A684" s="24"/>
      <c r="B684" s="24"/>
      <c r="C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row>
    <row r="685" spans="1:26" ht="15.75" customHeight="1">
      <c r="A685" s="24"/>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row>
    <row r="686" spans="1:26" ht="15.75" customHeight="1">
      <c r="A686" s="24"/>
      <c r="B686" s="24"/>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row>
    <row r="687" spans="1:26" ht="15.75" customHeight="1">
      <c r="A687" s="24"/>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row>
    <row r="688" spans="1:26" ht="15.75" customHeight="1">
      <c r="A688" s="24"/>
      <c r="B688" s="24"/>
      <c r="C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row>
    <row r="689" spans="1:26" ht="15.75" customHeight="1">
      <c r="A689" s="24"/>
      <c r="B689" s="24"/>
      <c r="C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row>
    <row r="690" spans="1:26" ht="15.75" customHeight="1">
      <c r="A690" s="24"/>
      <c r="B690" s="24"/>
      <c r="C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row>
    <row r="691" spans="1:26" ht="15.75" customHeight="1">
      <c r="A691" s="24"/>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row>
    <row r="692" spans="1:26" ht="15.75" customHeight="1">
      <c r="A692" s="24"/>
      <c r="B692" s="24"/>
      <c r="C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row>
    <row r="693" spans="1:26" ht="15.75" customHeight="1">
      <c r="A693" s="24"/>
      <c r="B693" s="24"/>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row>
    <row r="694" spans="1:26" ht="15.75" customHeight="1">
      <c r="A694" s="24"/>
      <c r="B694" s="24"/>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row>
    <row r="695" spans="1:26" ht="15.75" customHeight="1">
      <c r="A695" s="24"/>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row>
    <row r="696" spans="1:26" ht="15.75" customHeight="1">
      <c r="A696" s="24"/>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row>
    <row r="697" spans="1:26" ht="15.75" customHeight="1">
      <c r="A697" s="24"/>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row>
    <row r="698" spans="1:26" ht="15.75" customHeight="1">
      <c r="A698" s="24"/>
      <c r="B698" s="24"/>
      <c r="C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row>
    <row r="699" spans="1:26" ht="15.75" customHeight="1">
      <c r="A699" s="24"/>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row>
    <row r="700" spans="1:26" ht="15.75" customHeight="1">
      <c r="A700" s="24"/>
      <c r="B700" s="24"/>
      <c r="C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row>
    <row r="701" spans="1:26" ht="15.75" customHeight="1">
      <c r="A701" s="24"/>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row>
    <row r="702" spans="1:26" ht="15.75" customHeight="1">
      <c r="A702" s="24"/>
      <c r="B702" s="24"/>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row>
    <row r="703" spans="1:26" ht="15.75" customHeight="1">
      <c r="A703" s="24"/>
      <c r="B703" s="24"/>
      <c r="C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row>
    <row r="704" spans="1:26" ht="15.75" customHeight="1">
      <c r="A704" s="24"/>
      <c r="B704" s="24"/>
      <c r="C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row>
    <row r="705" spans="1:26" ht="15.75" customHeight="1">
      <c r="A705" s="24"/>
      <c r="B705" s="24"/>
      <c r="C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row>
    <row r="706" spans="1:26" ht="15.75" customHeight="1">
      <c r="A706" s="24"/>
      <c r="B706" s="24"/>
      <c r="C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row>
    <row r="707" spans="1:26" ht="15.75" customHeight="1">
      <c r="A707" s="24"/>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row>
    <row r="708" spans="1:26" ht="15.75" customHeight="1">
      <c r="A708" s="24"/>
      <c r="B708" s="24"/>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row>
    <row r="709" spans="1:26" ht="15.75" customHeight="1">
      <c r="A709" s="24"/>
      <c r="B709" s="24"/>
      <c r="C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row>
    <row r="710" spans="1:26" ht="15.75" customHeight="1">
      <c r="A710" s="24"/>
      <c r="B710" s="24"/>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row>
    <row r="711" spans="1:26" ht="15.75" customHeight="1">
      <c r="A711" s="24"/>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row>
    <row r="712" spans="1:26" ht="15.75" customHeight="1">
      <c r="A712" s="24"/>
      <c r="B712" s="24"/>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row>
    <row r="713" spans="1:26" ht="15.75" customHeight="1">
      <c r="A713" s="24"/>
      <c r="B713" s="24"/>
      <c r="C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row>
    <row r="714" spans="1:26" ht="15.75" customHeight="1">
      <c r="A714" s="24"/>
      <c r="B714" s="24"/>
      <c r="C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row>
    <row r="715" spans="1:26" ht="15.75" customHeight="1">
      <c r="A715" s="24"/>
      <c r="B715" s="24"/>
      <c r="C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row>
    <row r="716" spans="1:26" ht="15.75" customHeight="1">
      <c r="A716" s="24"/>
      <c r="B716" s="24"/>
      <c r="C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row>
    <row r="717" spans="1:26" ht="15.75" customHeight="1">
      <c r="A717" s="24"/>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row>
    <row r="718" spans="1:26" ht="15.75" customHeight="1">
      <c r="A718" s="24"/>
      <c r="B718" s="24"/>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row>
    <row r="719" spans="1:26" ht="15.75" customHeight="1">
      <c r="A719" s="24"/>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row>
    <row r="720" spans="1:26" ht="15.75" customHeight="1">
      <c r="A720" s="24"/>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row>
    <row r="721" spans="1:26" ht="15.75" customHeight="1">
      <c r="A721" s="24"/>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row>
    <row r="722" spans="1:26" ht="15.75" customHeight="1">
      <c r="A722" s="24"/>
      <c r="B722" s="24"/>
      <c r="C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row>
    <row r="723" spans="1:26" ht="15.75" customHeight="1">
      <c r="A723" s="24"/>
      <c r="B723" s="24"/>
      <c r="C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row>
    <row r="724" spans="1:26" ht="15.75" customHeight="1">
      <c r="A724" s="24"/>
      <c r="B724" s="24"/>
      <c r="C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row>
    <row r="725" spans="1:26" ht="15.75" customHeight="1">
      <c r="A725" s="24"/>
      <c r="B725" s="24"/>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row>
    <row r="726" spans="1:26" ht="15.75" customHeight="1">
      <c r="A726" s="24"/>
      <c r="B726" s="24"/>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row>
    <row r="727" spans="1:26" ht="15.75" customHeight="1">
      <c r="A727" s="24"/>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row>
    <row r="728" spans="1:26" ht="15.75" customHeight="1">
      <c r="A728" s="24"/>
      <c r="B728" s="24"/>
      <c r="C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row>
    <row r="729" spans="1:26" ht="15.75" customHeight="1">
      <c r="A729" s="24"/>
      <c r="B729" s="24"/>
      <c r="C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row>
    <row r="730" spans="1:26" ht="15.75" customHeight="1">
      <c r="A730" s="24"/>
      <c r="B730" s="24"/>
      <c r="C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row>
    <row r="731" spans="1:26" ht="15.75" customHeight="1">
      <c r="A731" s="24"/>
      <c r="B731" s="24"/>
      <c r="C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row>
    <row r="732" spans="1:26" ht="15.75" customHeight="1">
      <c r="A732" s="24"/>
      <c r="B732" s="24"/>
      <c r="C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row>
    <row r="733" spans="1:26" ht="15.75" customHeight="1">
      <c r="A733" s="24"/>
      <c r="B733" s="24"/>
      <c r="C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row>
    <row r="734" spans="1:26" ht="15.75" customHeight="1">
      <c r="A734" s="24"/>
      <c r="B734" s="24"/>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row>
    <row r="735" spans="1:26" ht="15.75" customHeight="1">
      <c r="A735" s="24"/>
      <c r="B735" s="24"/>
      <c r="C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row>
    <row r="736" spans="1:26" ht="15.75" customHeight="1">
      <c r="A736" s="24"/>
      <c r="B736" s="24"/>
      <c r="C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row>
    <row r="737" spans="1:26" ht="15.75" customHeight="1">
      <c r="A737" s="24"/>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row>
    <row r="738" spans="1:26" ht="15.75" customHeight="1">
      <c r="A738" s="24"/>
      <c r="B738" s="24"/>
      <c r="C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row>
    <row r="739" spans="1:26" ht="15.75" customHeight="1">
      <c r="A739" s="24"/>
      <c r="B739" s="24"/>
      <c r="C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row>
    <row r="740" spans="1:26" ht="15.75" customHeight="1">
      <c r="A740" s="24"/>
      <c r="B740" s="24"/>
      <c r="C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row>
    <row r="741" spans="1:26" ht="15.75" customHeight="1">
      <c r="A741" s="24"/>
      <c r="B741" s="24"/>
      <c r="C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row>
    <row r="742" spans="1:26" ht="15.75" customHeight="1">
      <c r="A742" s="24"/>
      <c r="B742" s="24"/>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row>
    <row r="743" spans="1:26" ht="15.75" customHeight="1">
      <c r="A743" s="24"/>
      <c r="B743" s="24"/>
      <c r="C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row>
    <row r="744" spans="1:26" ht="15.75" customHeight="1">
      <c r="A744" s="24"/>
      <c r="B744" s="24"/>
      <c r="C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row>
    <row r="745" spans="1:26" ht="15.75" customHeight="1">
      <c r="A745" s="24"/>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row>
    <row r="746" spans="1:26" ht="15.75" customHeight="1">
      <c r="A746" s="24"/>
      <c r="B746" s="24"/>
      <c r="C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row>
    <row r="747" spans="1:26" ht="15.75" customHeight="1">
      <c r="A747" s="24"/>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row>
    <row r="748" spans="1:26" ht="15.75" customHeight="1">
      <c r="A748" s="24"/>
      <c r="B748" s="24"/>
      <c r="C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row>
    <row r="749" spans="1:26" ht="15.75" customHeight="1">
      <c r="A749" s="24"/>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row>
    <row r="750" spans="1:26" ht="15.75" customHeight="1">
      <c r="A750" s="24"/>
      <c r="B750" s="24"/>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row>
    <row r="751" spans="1:26" ht="15.75" customHeight="1">
      <c r="A751" s="24"/>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row>
    <row r="752" spans="1:26" ht="15.75" customHeight="1">
      <c r="A752" s="24"/>
      <c r="B752" s="24"/>
      <c r="C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row>
    <row r="753" spans="1:26" ht="15.75" customHeight="1">
      <c r="A753" s="24"/>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row>
    <row r="754" spans="1:26" ht="15.75" customHeight="1">
      <c r="A754" s="24"/>
      <c r="B754" s="24"/>
      <c r="C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row>
    <row r="755" spans="1:26" ht="15.75" customHeight="1">
      <c r="A755" s="24"/>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row>
    <row r="756" spans="1:26" ht="15.75" customHeight="1">
      <c r="A756" s="24"/>
      <c r="B756" s="24"/>
      <c r="C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row>
    <row r="757" spans="1:26" ht="15.75" customHeight="1">
      <c r="A757" s="24"/>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row>
    <row r="758" spans="1:26" ht="15.75" customHeight="1">
      <c r="A758" s="24"/>
      <c r="B758" s="24"/>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row>
    <row r="759" spans="1:26" ht="15.75" customHeight="1">
      <c r="A759" s="24"/>
      <c r="B759" s="24"/>
      <c r="C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row>
    <row r="760" spans="1:26" ht="15.75" customHeight="1">
      <c r="A760" s="24"/>
      <c r="B760" s="24"/>
      <c r="C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row>
    <row r="761" spans="1:26" ht="15.75" customHeight="1">
      <c r="A761" s="24"/>
      <c r="B761" s="24"/>
      <c r="C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row>
    <row r="762" spans="1:26" ht="15.75" customHeight="1">
      <c r="A762" s="24"/>
      <c r="B762" s="24"/>
      <c r="C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row>
    <row r="763" spans="1:26" ht="15.75" customHeight="1">
      <c r="A763" s="24"/>
      <c r="B763" s="24"/>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row>
    <row r="764" spans="1:26" ht="15.75" customHeight="1">
      <c r="A764" s="24"/>
      <c r="B764" s="24"/>
      <c r="C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row>
    <row r="765" spans="1:26" ht="15.75" customHeight="1">
      <c r="A765" s="24"/>
      <c r="B765" s="24"/>
      <c r="C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row>
    <row r="766" spans="1:26" ht="15.75" customHeight="1">
      <c r="A766" s="24"/>
      <c r="B766" s="24"/>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row>
    <row r="767" spans="1:26" ht="15.75" customHeight="1">
      <c r="A767" s="24"/>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row>
    <row r="768" spans="1:26" ht="15.75" customHeight="1">
      <c r="A768" s="24"/>
      <c r="B768" s="24"/>
      <c r="C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row>
    <row r="769" spans="1:26" ht="15.75" customHeight="1">
      <c r="A769" s="24"/>
      <c r="B769" s="24"/>
      <c r="C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row>
    <row r="770" spans="1:26" ht="15.75" customHeight="1">
      <c r="A770" s="24"/>
      <c r="B770" s="24"/>
      <c r="C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row>
    <row r="771" spans="1:26" ht="15.75" customHeight="1">
      <c r="A771" s="24"/>
      <c r="B771" s="24"/>
      <c r="C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row>
    <row r="772" spans="1:26" ht="15.75" customHeight="1">
      <c r="A772" s="24"/>
      <c r="B772" s="24"/>
      <c r="C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row>
    <row r="773" spans="1:26" ht="15.75" customHeight="1">
      <c r="A773" s="24"/>
      <c r="B773" s="24"/>
      <c r="C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row>
    <row r="774" spans="1:26" ht="15.75" customHeight="1">
      <c r="A774" s="24"/>
      <c r="B774" s="24"/>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row>
    <row r="775" spans="1:26" ht="15.75" customHeight="1">
      <c r="A775" s="24"/>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row>
    <row r="776" spans="1:26" ht="15.75" customHeight="1">
      <c r="A776" s="24"/>
      <c r="B776" s="24"/>
      <c r="C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row>
    <row r="777" spans="1:26" ht="15.75" customHeight="1">
      <c r="A777" s="24"/>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row>
    <row r="778" spans="1:26" ht="15.75" customHeight="1">
      <c r="A778" s="24"/>
      <c r="B778" s="24"/>
      <c r="C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row>
    <row r="779" spans="1:26" ht="15.75" customHeight="1">
      <c r="A779" s="24"/>
      <c r="B779" s="24"/>
      <c r="C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row>
    <row r="780" spans="1:26" ht="15.75" customHeight="1">
      <c r="A780" s="24"/>
      <c r="B780" s="24"/>
      <c r="C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row>
    <row r="781" spans="1:26" ht="15.75" customHeight="1">
      <c r="A781" s="24"/>
      <c r="B781" s="24"/>
      <c r="C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row>
    <row r="782" spans="1:26" ht="15.75" customHeight="1">
      <c r="A782" s="24"/>
      <c r="B782" s="24"/>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row>
    <row r="783" spans="1:26" ht="15.75" customHeight="1">
      <c r="A783" s="24"/>
      <c r="B783" s="24"/>
      <c r="C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row>
    <row r="784" spans="1:26" ht="15.75" customHeight="1">
      <c r="A784" s="24"/>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row>
    <row r="785" spans="1:26" ht="15.75" customHeight="1">
      <c r="A785" s="24"/>
      <c r="B785" s="24"/>
      <c r="C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row>
    <row r="786" spans="1:26" ht="15.75" customHeight="1">
      <c r="A786" s="24"/>
      <c r="B786" s="24"/>
      <c r="C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row>
    <row r="787" spans="1:26" ht="15.75" customHeight="1">
      <c r="A787" s="24"/>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row>
    <row r="788" spans="1:26" ht="15.75" customHeight="1">
      <c r="A788" s="24"/>
      <c r="B788" s="24"/>
      <c r="C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row>
    <row r="789" spans="1:26" ht="15.75" customHeight="1">
      <c r="A789" s="24"/>
      <c r="B789" s="24"/>
      <c r="C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row>
    <row r="790" spans="1:26" ht="15.75" customHeight="1">
      <c r="A790" s="24"/>
      <c r="B790" s="24"/>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row>
    <row r="791" spans="1:26" ht="15.75" customHeight="1">
      <c r="A791" s="24"/>
      <c r="B791" s="24"/>
      <c r="C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row>
    <row r="792" spans="1:26" ht="15.75" customHeight="1">
      <c r="A792" s="24"/>
      <c r="B792" s="24"/>
      <c r="C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row>
    <row r="793" spans="1:26" ht="15.75" customHeight="1">
      <c r="A793" s="24"/>
      <c r="B793" s="24"/>
      <c r="C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row>
    <row r="794" spans="1:26" ht="15.75" customHeight="1">
      <c r="A794" s="24"/>
      <c r="B794" s="24"/>
      <c r="C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row>
    <row r="795" spans="1:26" ht="15.75" customHeight="1">
      <c r="A795" s="24"/>
      <c r="B795" s="24"/>
      <c r="C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row>
    <row r="796" spans="1:26" ht="15.75" customHeight="1">
      <c r="A796" s="24"/>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row>
    <row r="797" spans="1:26" ht="15.75" customHeight="1">
      <c r="A797" s="24"/>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row>
    <row r="798" spans="1:26" ht="15.75" customHeight="1">
      <c r="A798" s="24"/>
      <c r="B798" s="24"/>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row>
    <row r="799" spans="1:26" ht="15.75" customHeight="1">
      <c r="A799" s="24"/>
      <c r="B799" s="24"/>
      <c r="C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row>
    <row r="800" spans="1:26" ht="15.75" customHeight="1">
      <c r="A800" s="24"/>
      <c r="B800" s="24"/>
      <c r="C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row>
    <row r="801" spans="1:26" ht="15.75" customHeight="1">
      <c r="A801" s="24"/>
      <c r="B801" s="24"/>
      <c r="C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row>
    <row r="802" spans="1:26" ht="15.75" customHeight="1">
      <c r="A802" s="24"/>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row>
    <row r="803" spans="1:26" ht="15.75" customHeight="1">
      <c r="A803" s="24"/>
      <c r="B803" s="24"/>
      <c r="C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row>
    <row r="804" spans="1:26" ht="15.75" customHeight="1">
      <c r="A804" s="24"/>
      <c r="B804" s="24"/>
      <c r="C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row>
    <row r="805" spans="1:26" ht="15.75" customHeight="1">
      <c r="A805" s="24"/>
      <c r="B805" s="24"/>
      <c r="C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row>
    <row r="806" spans="1:26" ht="15.75" customHeight="1">
      <c r="A806" s="24"/>
      <c r="B806" s="24"/>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row>
    <row r="807" spans="1:26" ht="15.75" customHeight="1">
      <c r="A807" s="24"/>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row>
    <row r="808" spans="1:26" ht="15.75" customHeight="1">
      <c r="A808" s="24"/>
      <c r="B808" s="24"/>
      <c r="C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row>
    <row r="809" spans="1:26" ht="15.75" customHeight="1">
      <c r="A809" s="24"/>
      <c r="B809" s="24"/>
      <c r="C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row>
    <row r="810" spans="1:26" ht="15.75" customHeight="1">
      <c r="A810" s="24"/>
      <c r="B810" s="24"/>
      <c r="C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row>
    <row r="811" spans="1:26" ht="15.75" customHeight="1">
      <c r="A811" s="24"/>
      <c r="B811" s="24"/>
      <c r="C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row>
    <row r="812" spans="1:26" ht="15.75" customHeight="1">
      <c r="A812" s="24"/>
      <c r="B812" s="24"/>
      <c r="C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row>
    <row r="813" spans="1:26" ht="15.75" customHeight="1">
      <c r="A813" s="24"/>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row>
    <row r="814" spans="1:26" ht="15.75" customHeight="1">
      <c r="A814" s="24"/>
      <c r="B814" s="24"/>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row>
    <row r="815" spans="1:26" ht="15.75" customHeight="1">
      <c r="A815" s="24"/>
      <c r="B815" s="24"/>
      <c r="C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row>
    <row r="816" spans="1:26" ht="15.75" customHeight="1">
      <c r="A816" s="24"/>
      <c r="B816" s="24"/>
      <c r="C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row>
    <row r="817" spans="1:26" ht="15.75" customHeight="1">
      <c r="A817" s="24"/>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row>
    <row r="818" spans="1:26" ht="15.75" customHeight="1">
      <c r="A818" s="24"/>
      <c r="B818" s="24"/>
      <c r="C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row>
    <row r="819" spans="1:26" ht="15.75" customHeight="1">
      <c r="A819" s="24"/>
      <c r="B819" s="24"/>
      <c r="C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row>
    <row r="820" spans="1:26" ht="15.75" customHeight="1">
      <c r="A820" s="24"/>
      <c r="B820" s="24"/>
      <c r="C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row>
    <row r="821" spans="1:26" ht="15.75" customHeight="1">
      <c r="A821" s="24"/>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row>
    <row r="822" spans="1:26" ht="15.75" customHeight="1">
      <c r="A822" s="24"/>
      <c r="B822" s="24"/>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row>
    <row r="823" spans="1:26" ht="15.75" customHeight="1">
      <c r="A823" s="24"/>
      <c r="B823" s="24"/>
      <c r="C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row>
    <row r="824" spans="1:26" ht="15.75" customHeight="1">
      <c r="A824" s="24"/>
      <c r="B824" s="24"/>
      <c r="C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row>
    <row r="825" spans="1:26" ht="15.75" customHeight="1">
      <c r="A825" s="24"/>
      <c r="B825" s="24"/>
      <c r="C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row>
    <row r="826" spans="1:26" ht="15.75" customHeight="1">
      <c r="A826" s="24"/>
      <c r="B826" s="24"/>
      <c r="C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row>
    <row r="827" spans="1:26" ht="15.75" customHeight="1">
      <c r="A827" s="24"/>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row>
    <row r="828" spans="1:26" ht="15.75" customHeight="1">
      <c r="A828" s="24"/>
      <c r="B828" s="24"/>
      <c r="C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row>
    <row r="829" spans="1:26" ht="15.75" customHeight="1">
      <c r="A829" s="24"/>
      <c r="B829" s="24"/>
      <c r="C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row>
    <row r="830" spans="1:26" ht="15.75" customHeight="1">
      <c r="A830" s="24"/>
      <c r="B830" s="24"/>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row>
    <row r="831" spans="1:26" ht="15.75" customHeight="1">
      <c r="A831" s="24"/>
      <c r="B831" s="24"/>
      <c r="C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row>
    <row r="832" spans="1:26" ht="15.75" customHeight="1">
      <c r="A832" s="24"/>
      <c r="B832" s="24"/>
      <c r="C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row>
    <row r="833" spans="1:26" ht="15.75" customHeight="1">
      <c r="A833" s="24"/>
      <c r="B833" s="24"/>
      <c r="C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row>
    <row r="834" spans="1:26" ht="15.75" customHeight="1">
      <c r="A834" s="24"/>
      <c r="B834" s="24"/>
      <c r="C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row>
    <row r="835" spans="1:26" ht="15.75" customHeight="1">
      <c r="A835" s="24"/>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row>
    <row r="836" spans="1:26" ht="15.75" customHeight="1">
      <c r="A836" s="24"/>
      <c r="B836" s="24"/>
      <c r="C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row>
    <row r="837" spans="1:26" ht="15.75" customHeight="1">
      <c r="A837" s="24"/>
      <c r="B837" s="24"/>
      <c r="C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row>
    <row r="838" spans="1:26" ht="15.75" customHeight="1">
      <c r="A838" s="24"/>
      <c r="B838" s="24"/>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row>
    <row r="839" spans="1:26" ht="15.75" customHeight="1">
      <c r="A839" s="24"/>
      <c r="B839" s="24"/>
      <c r="C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row>
    <row r="840" spans="1:26" ht="15.75" customHeight="1">
      <c r="A840" s="24"/>
      <c r="B840" s="24"/>
      <c r="C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row>
    <row r="841" spans="1:26" ht="15.75" customHeight="1">
      <c r="A841" s="24"/>
      <c r="B841" s="24"/>
      <c r="C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row>
    <row r="842" spans="1:26" ht="15.75" customHeight="1">
      <c r="A842" s="24"/>
      <c r="B842" s="24"/>
      <c r="C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row>
    <row r="843" spans="1:26" ht="15.75" customHeight="1">
      <c r="A843" s="24"/>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row>
    <row r="844" spans="1:26" ht="15.75" customHeight="1">
      <c r="A844" s="24"/>
      <c r="B844" s="24"/>
      <c r="C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row>
    <row r="845" spans="1:26" ht="15.75" customHeight="1">
      <c r="A845" s="24"/>
      <c r="B845" s="24"/>
      <c r="C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row>
    <row r="846" spans="1:26" ht="15.75" customHeight="1">
      <c r="A846" s="24"/>
      <c r="B846" s="24"/>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row>
    <row r="847" spans="1:26" ht="15.75" customHeight="1">
      <c r="A847" s="24"/>
      <c r="B847" s="24"/>
      <c r="C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row>
    <row r="848" spans="1:26" ht="15.75" customHeight="1">
      <c r="A848" s="24"/>
      <c r="B848" s="24"/>
      <c r="C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row>
    <row r="849" spans="1:26" ht="15.75" customHeight="1">
      <c r="A849" s="24"/>
      <c r="B849" s="24"/>
      <c r="C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row>
    <row r="850" spans="1:26" ht="15.75" customHeight="1">
      <c r="A850" s="24"/>
      <c r="B850" s="24"/>
      <c r="C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row>
    <row r="851" spans="1:26" ht="15.75" customHeight="1">
      <c r="A851" s="24"/>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row>
    <row r="852" spans="1:26" ht="15.75" customHeight="1">
      <c r="A852" s="24"/>
      <c r="B852" s="24"/>
      <c r="C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row>
    <row r="853" spans="1:26" ht="15.75" customHeight="1">
      <c r="A853" s="24"/>
      <c r="B853" s="24"/>
      <c r="C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row>
    <row r="854" spans="1:26" ht="15.75" customHeight="1">
      <c r="A854" s="24"/>
      <c r="B854" s="24"/>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row>
    <row r="855" spans="1:26" ht="15.75" customHeight="1">
      <c r="A855" s="24"/>
      <c r="B855" s="24"/>
      <c r="C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row>
    <row r="856" spans="1:26" ht="15.75" customHeight="1">
      <c r="A856" s="24"/>
      <c r="B856" s="24"/>
      <c r="C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row>
    <row r="857" spans="1:26" ht="15.75" customHeight="1">
      <c r="A857" s="24"/>
      <c r="B857" s="24"/>
      <c r="C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row>
    <row r="858" spans="1:26" ht="15.75" customHeight="1">
      <c r="A858" s="24"/>
      <c r="B858" s="24"/>
      <c r="C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row>
    <row r="859" spans="1:26" ht="15.75" customHeight="1">
      <c r="A859" s="24"/>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row>
    <row r="860" spans="1:26" ht="15.75" customHeight="1">
      <c r="A860" s="24"/>
      <c r="B860" s="24"/>
      <c r="C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row>
    <row r="861" spans="1:26" ht="15.75" customHeight="1">
      <c r="A861" s="24"/>
      <c r="B861" s="24"/>
      <c r="C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row>
    <row r="862" spans="1:26" ht="15.75" customHeight="1">
      <c r="A862" s="24"/>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row>
    <row r="863" spans="1:26" ht="15.75" customHeight="1">
      <c r="A863" s="24"/>
      <c r="B863" s="24"/>
      <c r="C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row>
    <row r="864" spans="1:26" ht="15.75" customHeight="1">
      <c r="A864" s="24"/>
      <c r="B864" s="24"/>
      <c r="C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row>
    <row r="865" spans="1:26" ht="15.75" customHeight="1">
      <c r="A865" s="24"/>
      <c r="B865" s="24"/>
      <c r="C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row>
    <row r="866" spans="1:26" ht="15.75" customHeight="1">
      <c r="A866" s="24"/>
      <c r="B866" s="24"/>
      <c r="C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row>
    <row r="867" spans="1:26" ht="15.75" customHeight="1">
      <c r="A867" s="24"/>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row>
    <row r="868" spans="1:26" ht="15.75" customHeight="1">
      <c r="A868" s="24"/>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row>
    <row r="869" spans="1:26" ht="15.75" customHeight="1">
      <c r="A869" s="24"/>
      <c r="B869" s="24"/>
      <c r="C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row>
    <row r="870" spans="1:26" ht="15.75" customHeight="1">
      <c r="A870" s="24"/>
      <c r="B870" s="24"/>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row>
    <row r="871" spans="1:26" ht="15.75" customHeight="1">
      <c r="A871" s="24"/>
      <c r="B871" s="24"/>
      <c r="C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row>
    <row r="872" spans="1:26" ht="15.75" customHeight="1">
      <c r="A872" s="24"/>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row>
    <row r="873" spans="1:26" ht="15.75" customHeight="1">
      <c r="A873" s="24"/>
      <c r="B873" s="24"/>
      <c r="C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row>
    <row r="874" spans="1:26" ht="15.75" customHeight="1">
      <c r="A874" s="24"/>
      <c r="B874" s="24"/>
      <c r="C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row>
    <row r="875" spans="1:26" ht="15.75" customHeight="1">
      <c r="A875" s="24"/>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row>
    <row r="876" spans="1:26" ht="15.75" customHeight="1">
      <c r="A876" s="24"/>
      <c r="B876" s="24"/>
      <c r="C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row>
    <row r="877" spans="1:26" ht="15.75" customHeight="1">
      <c r="A877" s="24"/>
      <c r="B877" s="24"/>
      <c r="C877" s="24"/>
      <c r="D877" s="24"/>
      <c r="E877" s="24"/>
      <c r="F877" s="24"/>
      <c r="G877" s="24"/>
      <c r="H877" s="24"/>
      <c r="I877" s="24"/>
      <c r="J877" s="24"/>
      <c r="K877" s="24"/>
      <c r="L877" s="24"/>
      <c r="M877" s="24"/>
      <c r="N877" s="24"/>
      <c r="O877" s="24"/>
      <c r="P877" s="24"/>
      <c r="Q877" s="24"/>
      <c r="R877" s="24"/>
      <c r="S877" s="24"/>
      <c r="T877" s="24"/>
      <c r="U877" s="24"/>
      <c r="V877" s="24"/>
      <c r="W877" s="24"/>
      <c r="X877" s="24"/>
      <c r="Y877" s="24"/>
      <c r="Z877" s="24"/>
    </row>
    <row r="878" spans="1:26" ht="15.75" customHeight="1">
      <c r="A878" s="24"/>
      <c r="B878" s="24"/>
      <c r="C878" s="24"/>
      <c r="D878" s="24"/>
      <c r="E878" s="24"/>
      <c r="F878" s="24"/>
      <c r="G878" s="24"/>
      <c r="H878" s="24"/>
      <c r="I878" s="24"/>
      <c r="J878" s="24"/>
      <c r="K878" s="24"/>
      <c r="L878" s="24"/>
      <c r="M878" s="24"/>
      <c r="N878" s="24"/>
      <c r="O878" s="24"/>
      <c r="P878" s="24"/>
      <c r="Q878" s="24"/>
      <c r="R878" s="24"/>
      <c r="S878" s="24"/>
      <c r="T878" s="24"/>
      <c r="U878" s="24"/>
      <c r="V878" s="24"/>
      <c r="W878" s="24"/>
      <c r="X878" s="24"/>
      <c r="Y878" s="24"/>
      <c r="Z878" s="24"/>
    </row>
    <row r="879" spans="1:26" ht="15.75" customHeight="1">
      <c r="A879" s="24"/>
      <c r="B879" s="24"/>
      <c r="C879" s="24"/>
      <c r="D879" s="24"/>
      <c r="E879" s="24"/>
      <c r="F879" s="24"/>
      <c r="G879" s="24"/>
      <c r="H879" s="24"/>
      <c r="I879" s="24"/>
      <c r="J879" s="24"/>
      <c r="K879" s="24"/>
      <c r="L879" s="24"/>
      <c r="M879" s="24"/>
      <c r="N879" s="24"/>
      <c r="O879" s="24"/>
      <c r="P879" s="24"/>
      <c r="Q879" s="24"/>
      <c r="R879" s="24"/>
      <c r="S879" s="24"/>
      <c r="T879" s="24"/>
      <c r="U879" s="24"/>
      <c r="V879" s="24"/>
      <c r="W879" s="24"/>
      <c r="X879" s="24"/>
      <c r="Y879" s="24"/>
      <c r="Z879" s="24"/>
    </row>
    <row r="880" spans="1:26" ht="15.75" customHeight="1">
      <c r="A880" s="24"/>
      <c r="B880" s="24"/>
      <c r="C880" s="24"/>
      <c r="D880" s="24"/>
      <c r="E880" s="24"/>
      <c r="F880" s="24"/>
      <c r="G880" s="24"/>
      <c r="H880" s="24"/>
      <c r="I880" s="24"/>
      <c r="J880" s="24"/>
      <c r="K880" s="24"/>
      <c r="L880" s="24"/>
      <c r="M880" s="24"/>
      <c r="N880" s="24"/>
      <c r="O880" s="24"/>
      <c r="P880" s="24"/>
      <c r="Q880" s="24"/>
      <c r="R880" s="24"/>
      <c r="S880" s="24"/>
      <c r="T880" s="24"/>
      <c r="U880" s="24"/>
      <c r="V880" s="24"/>
      <c r="W880" s="24"/>
      <c r="X880" s="24"/>
      <c r="Y880" s="24"/>
      <c r="Z880" s="24"/>
    </row>
    <row r="881" spans="1:26" ht="15.75" customHeight="1">
      <c r="A881" s="24"/>
      <c r="B881" s="24"/>
      <c r="C881" s="24"/>
      <c r="D881" s="24"/>
      <c r="E881" s="24"/>
      <c r="F881" s="24"/>
      <c r="G881" s="24"/>
      <c r="H881" s="24"/>
      <c r="I881" s="24"/>
      <c r="J881" s="24"/>
      <c r="K881" s="24"/>
      <c r="L881" s="24"/>
      <c r="M881" s="24"/>
      <c r="N881" s="24"/>
      <c r="O881" s="24"/>
      <c r="P881" s="24"/>
      <c r="Q881" s="24"/>
      <c r="R881" s="24"/>
      <c r="S881" s="24"/>
      <c r="T881" s="24"/>
      <c r="U881" s="24"/>
      <c r="V881" s="24"/>
      <c r="W881" s="24"/>
      <c r="X881" s="24"/>
      <c r="Y881" s="24"/>
      <c r="Z881" s="24"/>
    </row>
    <row r="882" spans="1:26" ht="15.75" customHeight="1">
      <c r="A882" s="24"/>
      <c r="B882" s="24"/>
      <c r="C882" s="24"/>
      <c r="D882" s="24"/>
      <c r="E882" s="24"/>
      <c r="F882" s="24"/>
      <c r="G882" s="24"/>
      <c r="H882" s="24"/>
      <c r="I882" s="24"/>
      <c r="J882" s="24"/>
      <c r="K882" s="24"/>
      <c r="L882" s="24"/>
      <c r="M882" s="24"/>
      <c r="N882" s="24"/>
      <c r="O882" s="24"/>
      <c r="P882" s="24"/>
      <c r="Q882" s="24"/>
      <c r="R882" s="24"/>
      <c r="S882" s="24"/>
      <c r="T882" s="24"/>
      <c r="U882" s="24"/>
      <c r="V882" s="24"/>
      <c r="W882" s="24"/>
      <c r="X882" s="24"/>
      <c r="Y882" s="24"/>
      <c r="Z882" s="24"/>
    </row>
    <row r="883" spans="1:26" ht="15.75" customHeight="1">
      <c r="A883" s="24"/>
      <c r="B883" s="24"/>
      <c r="C883" s="24"/>
      <c r="D883" s="24"/>
      <c r="E883" s="24"/>
      <c r="F883" s="24"/>
      <c r="G883" s="24"/>
      <c r="H883" s="24"/>
      <c r="I883" s="24"/>
      <c r="J883" s="24"/>
      <c r="K883" s="24"/>
      <c r="L883" s="24"/>
      <c r="M883" s="24"/>
      <c r="N883" s="24"/>
      <c r="O883" s="24"/>
      <c r="P883" s="24"/>
      <c r="Q883" s="24"/>
      <c r="R883" s="24"/>
      <c r="S883" s="24"/>
      <c r="T883" s="24"/>
      <c r="U883" s="24"/>
      <c r="V883" s="24"/>
      <c r="W883" s="24"/>
      <c r="X883" s="24"/>
      <c r="Y883" s="24"/>
      <c r="Z883" s="24"/>
    </row>
    <row r="884" spans="1:26" ht="15.75" customHeight="1">
      <c r="A884" s="24"/>
      <c r="B884" s="24"/>
      <c r="C884" s="24"/>
      <c r="D884" s="24"/>
      <c r="E884" s="24"/>
      <c r="F884" s="24"/>
      <c r="G884" s="24"/>
      <c r="H884" s="24"/>
      <c r="I884" s="24"/>
      <c r="J884" s="24"/>
      <c r="K884" s="24"/>
      <c r="L884" s="24"/>
      <c r="M884" s="24"/>
      <c r="N884" s="24"/>
      <c r="O884" s="24"/>
      <c r="P884" s="24"/>
      <c r="Q884" s="24"/>
      <c r="R884" s="24"/>
      <c r="S884" s="24"/>
      <c r="T884" s="24"/>
      <c r="U884" s="24"/>
      <c r="V884" s="24"/>
      <c r="W884" s="24"/>
      <c r="X884" s="24"/>
      <c r="Y884" s="24"/>
      <c r="Z884" s="24"/>
    </row>
    <row r="885" spans="1:26" ht="15.75" customHeight="1">
      <c r="A885" s="24"/>
      <c r="B885" s="24"/>
      <c r="C885" s="24"/>
      <c r="D885" s="24"/>
      <c r="E885" s="24"/>
      <c r="F885" s="24"/>
      <c r="G885" s="24"/>
      <c r="H885" s="24"/>
      <c r="I885" s="24"/>
      <c r="J885" s="24"/>
      <c r="K885" s="24"/>
      <c r="L885" s="24"/>
      <c r="M885" s="24"/>
      <c r="N885" s="24"/>
      <c r="O885" s="24"/>
      <c r="P885" s="24"/>
      <c r="Q885" s="24"/>
      <c r="R885" s="24"/>
      <c r="S885" s="24"/>
      <c r="T885" s="24"/>
      <c r="U885" s="24"/>
      <c r="V885" s="24"/>
      <c r="W885" s="24"/>
      <c r="X885" s="24"/>
      <c r="Y885" s="24"/>
      <c r="Z885" s="24"/>
    </row>
    <row r="886" spans="1:26" ht="15.75" customHeight="1">
      <c r="A886" s="24"/>
      <c r="B886" s="24"/>
      <c r="C886" s="24"/>
      <c r="D886" s="24"/>
      <c r="E886" s="24"/>
      <c r="F886" s="24"/>
      <c r="G886" s="24"/>
      <c r="H886" s="24"/>
      <c r="I886" s="24"/>
      <c r="J886" s="24"/>
      <c r="K886" s="24"/>
      <c r="L886" s="24"/>
      <c r="M886" s="24"/>
      <c r="N886" s="24"/>
      <c r="O886" s="24"/>
      <c r="P886" s="24"/>
      <c r="Q886" s="24"/>
      <c r="R886" s="24"/>
      <c r="S886" s="24"/>
      <c r="T886" s="24"/>
      <c r="U886" s="24"/>
      <c r="V886" s="24"/>
      <c r="W886" s="24"/>
      <c r="X886" s="24"/>
      <c r="Y886" s="24"/>
      <c r="Z886" s="24"/>
    </row>
    <row r="887" spans="1:26" ht="15.75" customHeight="1">
      <c r="A887" s="24"/>
      <c r="B887" s="24"/>
      <c r="C887" s="24"/>
      <c r="D887" s="24"/>
      <c r="E887" s="24"/>
      <c r="F887" s="24"/>
      <c r="G887" s="24"/>
      <c r="H887" s="24"/>
      <c r="I887" s="24"/>
      <c r="J887" s="24"/>
      <c r="K887" s="24"/>
      <c r="L887" s="24"/>
      <c r="M887" s="24"/>
      <c r="N887" s="24"/>
      <c r="O887" s="24"/>
      <c r="P887" s="24"/>
      <c r="Q887" s="24"/>
      <c r="R887" s="24"/>
      <c r="S887" s="24"/>
      <c r="T887" s="24"/>
      <c r="U887" s="24"/>
      <c r="V887" s="24"/>
      <c r="W887" s="24"/>
      <c r="X887" s="24"/>
      <c r="Y887" s="24"/>
      <c r="Z887" s="24"/>
    </row>
    <row r="888" spans="1:26" ht="15.75" customHeight="1">
      <c r="A888" s="24"/>
      <c r="B888" s="24"/>
      <c r="C888" s="24"/>
      <c r="D888" s="24"/>
      <c r="E888" s="24"/>
      <c r="F888" s="24"/>
      <c r="G888" s="24"/>
      <c r="H888" s="24"/>
      <c r="I888" s="24"/>
      <c r="J888" s="24"/>
      <c r="K888" s="24"/>
      <c r="L888" s="24"/>
      <c r="M888" s="24"/>
      <c r="N888" s="24"/>
      <c r="O888" s="24"/>
      <c r="P888" s="24"/>
      <c r="Q888" s="24"/>
      <c r="R888" s="24"/>
      <c r="S888" s="24"/>
      <c r="T888" s="24"/>
      <c r="U888" s="24"/>
      <c r="V888" s="24"/>
      <c r="W888" s="24"/>
      <c r="X888" s="24"/>
      <c r="Y888" s="24"/>
      <c r="Z888" s="24"/>
    </row>
    <row r="889" spans="1:26" ht="15.75" customHeight="1">
      <c r="A889" s="24"/>
      <c r="B889" s="24"/>
      <c r="C889" s="24"/>
      <c r="D889" s="24"/>
      <c r="E889" s="24"/>
      <c r="F889" s="24"/>
      <c r="G889" s="24"/>
      <c r="H889" s="24"/>
      <c r="I889" s="24"/>
      <c r="J889" s="24"/>
      <c r="K889" s="24"/>
      <c r="L889" s="24"/>
      <c r="M889" s="24"/>
      <c r="N889" s="24"/>
      <c r="O889" s="24"/>
      <c r="P889" s="24"/>
      <c r="Q889" s="24"/>
      <c r="R889" s="24"/>
      <c r="S889" s="24"/>
      <c r="T889" s="24"/>
      <c r="U889" s="24"/>
      <c r="V889" s="24"/>
      <c r="W889" s="24"/>
      <c r="X889" s="24"/>
      <c r="Y889" s="24"/>
      <c r="Z889" s="24"/>
    </row>
    <row r="890" spans="1:26" ht="15.75" customHeight="1">
      <c r="A890" s="24"/>
      <c r="B890" s="24"/>
      <c r="C890" s="24"/>
      <c r="D890" s="24"/>
      <c r="E890" s="24"/>
      <c r="F890" s="24"/>
      <c r="G890" s="24"/>
      <c r="H890" s="24"/>
      <c r="I890" s="24"/>
      <c r="J890" s="24"/>
      <c r="K890" s="24"/>
      <c r="L890" s="24"/>
      <c r="M890" s="24"/>
      <c r="N890" s="24"/>
      <c r="O890" s="24"/>
      <c r="P890" s="24"/>
      <c r="Q890" s="24"/>
      <c r="R890" s="24"/>
      <c r="S890" s="24"/>
      <c r="T890" s="24"/>
      <c r="U890" s="24"/>
      <c r="V890" s="24"/>
      <c r="W890" s="24"/>
      <c r="X890" s="24"/>
      <c r="Y890" s="24"/>
      <c r="Z890" s="24"/>
    </row>
    <row r="891" spans="1:26" ht="15.75" customHeight="1">
      <c r="A891" s="24"/>
      <c r="B891" s="24"/>
      <c r="C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row>
    <row r="892" spans="1:26" ht="15.75" customHeight="1">
      <c r="A892" s="24"/>
      <c r="B892" s="24"/>
      <c r="C892" s="24"/>
      <c r="D892" s="24"/>
      <c r="E892" s="24"/>
      <c r="F892" s="24"/>
      <c r="G892" s="24"/>
      <c r="H892" s="24"/>
      <c r="I892" s="24"/>
      <c r="J892" s="24"/>
      <c r="K892" s="24"/>
      <c r="L892" s="24"/>
      <c r="M892" s="24"/>
      <c r="N892" s="24"/>
      <c r="O892" s="24"/>
      <c r="P892" s="24"/>
      <c r="Q892" s="24"/>
      <c r="R892" s="24"/>
      <c r="S892" s="24"/>
      <c r="T892" s="24"/>
      <c r="U892" s="24"/>
      <c r="V892" s="24"/>
      <c r="W892" s="24"/>
      <c r="X892" s="24"/>
      <c r="Y892" s="24"/>
      <c r="Z892" s="24"/>
    </row>
    <row r="893" spans="1:26" ht="15.75" customHeight="1">
      <c r="A893" s="24"/>
      <c r="B893" s="24"/>
      <c r="C893" s="24"/>
      <c r="D893" s="24"/>
      <c r="E893" s="24"/>
      <c r="F893" s="24"/>
      <c r="G893" s="24"/>
      <c r="H893" s="24"/>
      <c r="I893" s="24"/>
      <c r="J893" s="24"/>
      <c r="K893" s="24"/>
      <c r="L893" s="24"/>
      <c r="M893" s="24"/>
      <c r="N893" s="24"/>
      <c r="O893" s="24"/>
      <c r="P893" s="24"/>
      <c r="Q893" s="24"/>
      <c r="R893" s="24"/>
      <c r="S893" s="24"/>
      <c r="T893" s="24"/>
      <c r="U893" s="24"/>
      <c r="V893" s="24"/>
      <c r="W893" s="24"/>
      <c r="X893" s="24"/>
      <c r="Y893" s="24"/>
      <c r="Z893" s="24"/>
    </row>
    <row r="894" spans="1:26" ht="15.75" customHeight="1">
      <c r="A894" s="24"/>
      <c r="B894" s="24"/>
      <c r="C894" s="24"/>
      <c r="D894" s="24"/>
      <c r="E894" s="24"/>
      <c r="F894" s="24"/>
      <c r="G894" s="24"/>
      <c r="H894" s="24"/>
      <c r="I894" s="24"/>
      <c r="J894" s="24"/>
      <c r="K894" s="24"/>
      <c r="L894" s="24"/>
      <c r="M894" s="24"/>
      <c r="N894" s="24"/>
      <c r="O894" s="24"/>
      <c r="P894" s="24"/>
      <c r="Q894" s="24"/>
      <c r="R894" s="24"/>
      <c r="S894" s="24"/>
      <c r="T894" s="24"/>
      <c r="U894" s="24"/>
      <c r="V894" s="24"/>
      <c r="W894" s="24"/>
      <c r="X894" s="24"/>
      <c r="Y894" s="24"/>
      <c r="Z894" s="24"/>
    </row>
    <row r="895" spans="1:26" ht="15.75" customHeight="1">
      <c r="A895" s="24"/>
      <c r="B895" s="24"/>
      <c r="C895" s="24"/>
      <c r="D895" s="24"/>
      <c r="E895" s="24"/>
      <c r="F895" s="24"/>
      <c r="G895" s="24"/>
      <c r="H895" s="24"/>
      <c r="I895" s="24"/>
      <c r="J895" s="24"/>
      <c r="K895" s="24"/>
      <c r="L895" s="24"/>
      <c r="M895" s="24"/>
      <c r="N895" s="24"/>
      <c r="O895" s="24"/>
      <c r="P895" s="24"/>
      <c r="Q895" s="24"/>
      <c r="R895" s="24"/>
      <c r="S895" s="24"/>
      <c r="T895" s="24"/>
      <c r="U895" s="24"/>
      <c r="V895" s="24"/>
      <c r="W895" s="24"/>
      <c r="X895" s="24"/>
      <c r="Y895" s="24"/>
      <c r="Z895" s="24"/>
    </row>
    <row r="896" spans="1:26" ht="15.75" customHeight="1">
      <c r="A896" s="24"/>
      <c r="B896" s="24"/>
      <c r="C896" s="24"/>
      <c r="D896" s="24"/>
      <c r="E896" s="24"/>
      <c r="F896" s="24"/>
      <c r="G896" s="24"/>
      <c r="H896" s="24"/>
      <c r="I896" s="24"/>
      <c r="J896" s="24"/>
      <c r="K896" s="24"/>
      <c r="L896" s="24"/>
      <c r="M896" s="24"/>
      <c r="N896" s="24"/>
      <c r="O896" s="24"/>
      <c r="P896" s="24"/>
      <c r="Q896" s="24"/>
      <c r="R896" s="24"/>
      <c r="S896" s="24"/>
      <c r="T896" s="24"/>
      <c r="U896" s="24"/>
      <c r="V896" s="24"/>
      <c r="W896" s="24"/>
      <c r="X896" s="24"/>
      <c r="Y896" s="24"/>
      <c r="Z896" s="24"/>
    </row>
    <row r="897" spans="1:26" ht="15.75" customHeight="1">
      <c r="A897" s="24"/>
      <c r="B897" s="24"/>
      <c r="C897" s="24"/>
      <c r="D897" s="24"/>
      <c r="E897" s="24"/>
      <c r="F897" s="24"/>
      <c r="G897" s="24"/>
      <c r="H897" s="24"/>
      <c r="I897" s="24"/>
      <c r="J897" s="24"/>
      <c r="K897" s="24"/>
      <c r="L897" s="24"/>
      <c r="M897" s="24"/>
      <c r="N897" s="24"/>
      <c r="O897" s="24"/>
      <c r="P897" s="24"/>
      <c r="Q897" s="24"/>
      <c r="R897" s="24"/>
      <c r="S897" s="24"/>
      <c r="T897" s="24"/>
      <c r="U897" s="24"/>
      <c r="V897" s="24"/>
      <c r="W897" s="24"/>
      <c r="X897" s="24"/>
      <c r="Y897" s="24"/>
      <c r="Z897" s="24"/>
    </row>
    <row r="898" spans="1:26" ht="15.75" customHeight="1">
      <c r="A898" s="24"/>
      <c r="B898" s="24"/>
      <c r="C898" s="24"/>
      <c r="D898" s="24"/>
      <c r="E898" s="24"/>
      <c r="F898" s="24"/>
      <c r="G898" s="24"/>
      <c r="H898" s="24"/>
      <c r="I898" s="24"/>
      <c r="J898" s="24"/>
      <c r="K898" s="24"/>
      <c r="L898" s="24"/>
      <c r="M898" s="24"/>
      <c r="N898" s="24"/>
      <c r="O898" s="24"/>
      <c r="P898" s="24"/>
      <c r="Q898" s="24"/>
      <c r="R898" s="24"/>
      <c r="S898" s="24"/>
      <c r="T898" s="24"/>
      <c r="U898" s="24"/>
      <c r="V898" s="24"/>
      <c r="W898" s="24"/>
      <c r="X898" s="24"/>
      <c r="Y898" s="24"/>
      <c r="Z898" s="24"/>
    </row>
    <row r="899" spans="1:26" ht="15.75" customHeight="1">
      <c r="A899" s="24"/>
      <c r="B899" s="24"/>
      <c r="C899" s="24"/>
      <c r="D899" s="24"/>
      <c r="E899" s="24"/>
      <c r="F899" s="24"/>
      <c r="G899" s="24"/>
      <c r="H899" s="24"/>
      <c r="I899" s="24"/>
      <c r="J899" s="24"/>
      <c r="K899" s="24"/>
      <c r="L899" s="24"/>
      <c r="M899" s="24"/>
      <c r="N899" s="24"/>
      <c r="O899" s="24"/>
      <c r="P899" s="24"/>
      <c r="Q899" s="24"/>
      <c r="R899" s="24"/>
      <c r="S899" s="24"/>
      <c r="T899" s="24"/>
      <c r="U899" s="24"/>
      <c r="V899" s="24"/>
      <c r="W899" s="24"/>
      <c r="X899" s="24"/>
      <c r="Y899" s="24"/>
      <c r="Z899" s="24"/>
    </row>
    <row r="900" spans="1:26" ht="15.75" customHeight="1">
      <c r="A900" s="24"/>
      <c r="B900" s="24"/>
      <c r="C900" s="24"/>
      <c r="D900" s="24"/>
      <c r="E900" s="24"/>
      <c r="F900" s="24"/>
      <c r="G900" s="24"/>
      <c r="H900" s="24"/>
      <c r="I900" s="24"/>
      <c r="J900" s="24"/>
      <c r="K900" s="24"/>
      <c r="L900" s="24"/>
      <c r="M900" s="24"/>
      <c r="N900" s="24"/>
      <c r="O900" s="24"/>
      <c r="P900" s="24"/>
      <c r="Q900" s="24"/>
      <c r="R900" s="24"/>
      <c r="S900" s="24"/>
      <c r="T900" s="24"/>
      <c r="U900" s="24"/>
      <c r="V900" s="24"/>
      <c r="W900" s="24"/>
      <c r="X900" s="24"/>
      <c r="Y900" s="24"/>
      <c r="Z900" s="24"/>
    </row>
    <row r="901" spans="1:26" ht="15.75" customHeight="1">
      <c r="A901" s="24"/>
      <c r="B901" s="24"/>
      <c r="C901" s="24"/>
      <c r="D901" s="24"/>
      <c r="E901" s="24"/>
      <c r="F901" s="24"/>
      <c r="G901" s="24"/>
      <c r="H901" s="24"/>
      <c r="I901" s="24"/>
      <c r="J901" s="24"/>
      <c r="K901" s="24"/>
      <c r="L901" s="24"/>
      <c r="M901" s="24"/>
      <c r="N901" s="24"/>
      <c r="O901" s="24"/>
      <c r="P901" s="24"/>
      <c r="Q901" s="24"/>
      <c r="R901" s="24"/>
      <c r="S901" s="24"/>
      <c r="T901" s="24"/>
      <c r="U901" s="24"/>
      <c r="V901" s="24"/>
      <c r="W901" s="24"/>
      <c r="X901" s="24"/>
      <c r="Y901" s="24"/>
      <c r="Z901" s="24"/>
    </row>
    <row r="902" spans="1:26" ht="15.75" customHeight="1">
      <c r="A902" s="24"/>
      <c r="B902" s="24"/>
      <c r="C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row>
    <row r="903" spans="1:26" ht="15.75" customHeight="1">
      <c r="A903" s="24"/>
      <c r="B903" s="24"/>
      <c r="C903" s="24"/>
      <c r="D903" s="24"/>
      <c r="E903" s="24"/>
      <c r="F903" s="24"/>
      <c r="G903" s="24"/>
      <c r="H903" s="24"/>
      <c r="I903" s="24"/>
      <c r="J903" s="24"/>
      <c r="K903" s="24"/>
      <c r="L903" s="24"/>
      <c r="M903" s="24"/>
      <c r="N903" s="24"/>
      <c r="O903" s="24"/>
      <c r="P903" s="24"/>
      <c r="Q903" s="24"/>
      <c r="R903" s="24"/>
      <c r="S903" s="24"/>
      <c r="T903" s="24"/>
      <c r="U903" s="24"/>
      <c r="V903" s="24"/>
      <c r="W903" s="24"/>
      <c r="X903" s="24"/>
      <c r="Y903" s="24"/>
      <c r="Z903" s="24"/>
    </row>
    <row r="904" spans="1:26" ht="15.75" customHeight="1">
      <c r="A904" s="24"/>
      <c r="B904" s="24"/>
      <c r="C904" s="24"/>
      <c r="D904" s="24"/>
      <c r="E904" s="24"/>
      <c r="F904" s="24"/>
      <c r="G904" s="24"/>
      <c r="H904" s="24"/>
      <c r="I904" s="24"/>
      <c r="J904" s="24"/>
      <c r="K904" s="24"/>
      <c r="L904" s="24"/>
      <c r="M904" s="24"/>
      <c r="N904" s="24"/>
      <c r="O904" s="24"/>
      <c r="P904" s="24"/>
      <c r="Q904" s="24"/>
      <c r="R904" s="24"/>
      <c r="S904" s="24"/>
      <c r="T904" s="24"/>
      <c r="U904" s="24"/>
      <c r="V904" s="24"/>
      <c r="W904" s="24"/>
      <c r="X904" s="24"/>
      <c r="Y904" s="24"/>
      <c r="Z904" s="24"/>
    </row>
    <row r="905" spans="1:26" ht="15.75" customHeight="1">
      <c r="A905" s="24"/>
      <c r="B905" s="24"/>
      <c r="C905" s="24"/>
      <c r="D905" s="24"/>
      <c r="E905" s="24"/>
      <c r="F905" s="24"/>
      <c r="G905" s="24"/>
      <c r="H905" s="24"/>
      <c r="I905" s="24"/>
      <c r="J905" s="24"/>
      <c r="K905" s="24"/>
      <c r="L905" s="24"/>
      <c r="M905" s="24"/>
      <c r="N905" s="24"/>
      <c r="O905" s="24"/>
      <c r="P905" s="24"/>
      <c r="Q905" s="24"/>
      <c r="R905" s="24"/>
      <c r="S905" s="24"/>
      <c r="T905" s="24"/>
      <c r="U905" s="24"/>
      <c r="V905" s="24"/>
      <c r="W905" s="24"/>
      <c r="X905" s="24"/>
      <c r="Y905" s="24"/>
      <c r="Z905" s="24"/>
    </row>
    <row r="906" spans="1:26" ht="15.75" customHeight="1">
      <c r="A906" s="24"/>
      <c r="B906" s="24"/>
      <c r="C906" s="24"/>
      <c r="D906" s="24"/>
      <c r="E906" s="24"/>
      <c r="F906" s="24"/>
      <c r="G906" s="24"/>
      <c r="H906" s="24"/>
      <c r="I906" s="24"/>
      <c r="J906" s="24"/>
      <c r="K906" s="24"/>
      <c r="L906" s="24"/>
      <c r="M906" s="24"/>
      <c r="N906" s="24"/>
      <c r="O906" s="24"/>
      <c r="P906" s="24"/>
      <c r="Q906" s="24"/>
      <c r="R906" s="24"/>
      <c r="S906" s="24"/>
      <c r="T906" s="24"/>
      <c r="U906" s="24"/>
      <c r="V906" s="24"/>
      <c r="W906" s="24"/>
      <c r="X906" s="24"/>
      <c r="Y906" s="24"/>
      <c r="Z906" s="24"/>
    </row>
    <row r="907" spans="1:26" ht="15.75" customHeight="1">
      <c r="A907" s="24"/>
      <c r="B907" s="24"/>
      <c r="C907" s="24"/>
      <c r="D907" s="24"/>
      <c r="E907" s="24"/>
      <c r="F907" s="24"/>
      <c r="G907" s="24"/>
      <c r="H907" s="24"/>
      <c r="I907" s="24"/>
      <c r="J907" s="24"/>
      <c r="K907" s="24"/>
      <c r="L907" s="24"/>
      <c r="M907" s="24"/>
      <c r="N907" s="24"/>
      <c r="O907" s="24"/>
      <c r="P907" s="24"/>
      <c r="Q907" s="24"/>
      <c r="R907" s="24"/>
      <c r="S907" s="24"/>
      <c r="T907" s="24"/>
      <c r="U907" s="24"/>
      <c r="V907" s="24"/>
      <c r="W907" s="24"/>
      <c r="X907" s="24"/>
      <c r="Y907" s="24"/>
      <c r="Z907" s="24"/>
    </row>
    <row r="908" spans="1:26" ht="15.75" customHeight="1">
      <c r="A908" s="24"/>
      <c r="B908" s="24"/>
      <c r="C908" s="24"/>
      <c r="D908" s="24"/>
      <c r="E908" s="24"/>
      <c r="F908" s="24"/>
      <c r="G908" s="24"/>
      <c r="H908" s="24"/>
      <c r="I908" s="24"/>
      <c r="J908" s="24"/>
      <c r="K908" s="24"/>
      <c r="L908" s="24"/>
      <c r="M908" s="24"/>
      <c r="N908" s="24"/>
      <c r="O908" s="24"/>
      <c r="P908" s="24"/>
      <c r="Q908" s="24"/>
      <c r="R908" s="24"/>
      <c r="S908" s="24"/>
      <c r="T908" s="24"/>
      <c r="U908" s="24"/>
      <c r="V908" s="24"/>
      <c r="W908" s="24"/>
      <c r="X908" s="24"/>
      <c r="Y908" s="24"/>
      <c r="Z908" s="24"/>
    </row>
    <row r="909" spans="1:26" ht="15.75" customHeight="1">
      <c r="A909" s="24"/>
      <c r="B909" s="24"/>
      <c r="C909" s="24"/>
      <c r="D909" s="24"/>
      <c r="E909" s="24"/>
      <c r="F909" s="24"/>
      <c r="G909" s="24"/>
      <c r="H909" s="24"/>
      <c r="I909" s="24"/>
      <c r="J909" s="24"/>
      <c r="K909" s="24"/>
      <c r="L909" s="24"/>
      <c r="M909" s="24"/>
      <c r="N909" s="24"/>
      <c r="O909" s="24"/>
      <c r="P909" s="24"/>
      <c r="Q909" s="24"/>
      <c r="R909" s="24"/>
      <c r="S909" s="24"/>
      <c r="T909" s="24"/>
      <c r="U909" s="24"/>
      <c r="V909" s="24"/>
      <c r="W909" s="24"/>
      <c r="X909" s="24"/>
      <c r="Y909" s="24"/>
      <c r="Z909" s="24"/>
    </row>
    <row r="910" spans="1:26" ht="15.75" customHeight="1">
      <c r="A910" s="24"/>
      <c r="B910" s="24"/>
      <c r="C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row>
    <row r="911" spans="1:26" ht="15.75" customHeight="1">
      <c r="A911" s="24"/>
      <c r="B911" s="24"/>
      <c r="C911" s="24"/>
      <c r="D911" s="24"/>
      <c r="E911" s="24"/>
      <c r="F911" s="24"/>
      <c r="G911" s="24"/>
      <c r="H911" s="24"/>
      <c r="I911" s="24"/>
      <c r="J911" s="24"/>
      <c r="K911" s="24"/>
      <c r="L911" s="24"/>
      <c r="M911" s="24"/>
      <c r="N911" s="24"/>
      <c r="O911" s="24"/>
      <c r="P911" s="24"/>
      <c r="Q911" s="24"/>
      <c r="R911" s="24"/>
      <c r="S911" s="24"/>
      <c r="T911" s="24"/>
      <c r="U911" s="24"/>
      <c r="V911" s="24"/>
      <c r="W911" s="24"/>
      <c r="X911" s="24"/>
      <c r="Y911" s="24"/>
      <c r="Z911" s="24"/>
    </row>
    <row r="912" spans="1:26" ht="15.75" customHeight="1">
      <c r="A912" s="24"/>
      <c r="B912" s="24"/>
      <c r="C912" s="24"/>
      <c r="D912" s="24"/>
      <c r="E912" s="24"/>
      <c r="F912" s="24"/>
      <c r="G912" s="24"/>
      <c r="H912" s="24"/>
      <c r="I912" s="24"/>
      <c r="J912" s="24"/>
      <c r="K912" s="24"/>
      <c r="L912" s="24"/>
      <c r="M912" s="24"/>
      <c r="N912" s="24"/>
      <c r="O912" s="24"/>
      <c r="P912" s="24"/>
      <c r="Q912" s="24"/>
      <c r="R912" s="24"/>
      <c r="S912" s="24"/>
      <c r="T912" s="24"/>
      <c r="U912" s="24"/>
      <c r="V912" s="24"/>
      <c r="W912" s="24"/>
      <c r="X912" s="24"/>
      <c r="Y912" s="24"/>
      <c r="Z912" s="24"/>
    </row>
    <row r="913" spans="1:26" ht="15.75" customHeight="1">
      <c r="A913" s="24"/>
      <c r="B913" s="24"/>
      <c r="C913" s="24"/>
      <c r="D913" s="24"/>
      <c r="E913" s="24"/>
      <c r="F913" s="24"/>
      <c r="G913" s="24"/>
      <c r="H913" s="24"/>
      <c r="I913" s="24"/>
      <c r="J913" s="24"/>
      <c r="K913" s="24"/>
      <c r="L913" s="24"/>
      <c r="M913" s="24"/>
      <c r="N913" s="24"/>
      <c r="O913" s="24"/>
      <c r="P913" s="24"/>
      <c r="Q913" s="24"/>
      <c r="R913" s="24"/>
      <c r="S913" s="24"/>
      <c r="T913" s="24"/>
      <c r="U913" s="24"/>
      <c r="V913" s="24"/>
      <c r="W913" s="24"/>
      <c r="X913" s="24"/>
      <c r="Y913" s="24"/>
      <c r="Z913" s="24"/>
    </row>
    <row r="914" spans="1:26" ht="15.75" customHeight="1">
      <c r="A914" s="24"/>
      <c r="B914" s="24"/>
      <c r="C914" s="24"/>
      <c r="D914" s="24"/>
      <c r="E914" s="24"/>
      <c r="F914" s="24"/>
      <c r="G914" s="24"/>
      <c r="H914" s="24"/>
      <c r="I914" s="24"/>
      <c r="J914" s="24"/>
      <c r="K914" s="24"/>
      <c r="L914" s="24"/>
      <c r="M914" s="24"/>
      <c r="N914" s="24"/>
      <c r="O914" s="24"/>
      <c r="P914" s="24"/>
      <c r="Q914" s="24"/>
      <c r="R914" s="24"/>
      <c r="S914" s="24"/>
      <c r="T914" s="24"/>
      <c r="U914" s="24"/>
      <c r="V914" s="24"/>
      <c r="W914" s="24"/>
      <c r="X914" s="24"/>
      <c r="Y914" s="24"/>
      <c r="Z914" s="24"/>
    </row>
    <row r="915" spans="1:26" ht="15.75" customHeight="1">
      <c r="A915" s="24"/>
      <c r="B915" s="24"/>
      <c r="C915" s="24"/>
      <c r="D915" s="24"/>
      <c r="E915" s="24"/>
      <c r="F915" s="24"/>
      <c r="G915" s="24"/>
      <c r="H915" s="24"/>
      <c r="I915" s="24"/>
      <c r="J915" s="24"/>
      <c r="K915" s="24"/>
      <c r="L915" s="24"/>
      <c r="M915" s="24"/>
      <c r="N915" s="24"/>
      <c r="O915" s="24"/>
      <c r="P915" s="24"/>
      <c r="Q915" s="24"/>
      <c r="R915" s="24"/>
      <c r="S915" s="24"/>
      <c r="T915" s="24"/>
      <c r="U915" s="24"/>
      <c r="V915" s="24"/>
      <c r="W915" s="24"/>
      <c r="X915" s="24"/>
      <c r="Y915" s="24"/>
      <c r="Z915" s="24"/>
    </row>
    <row r="916" spans="1:26" ht="15.75" customHeight="1">
      <c r="A916" s="24"/>
      <c r="B916" s="24"/>
      <c r="C916" s="24"/>
      <c r="D916" s="24"/>
      <c r="E916" s="24"/>
      <c r="F916" s="24"/>
      <c r="G916" s="24"/>
      <c r="H916" s="24"/>
      <c r="I916" s="24"/>
      <c r="J916" s="24"/>
      <c r="K916" s="24"/>
      <c r="L916" s="24"/>
      <c r="M916" s="24"/>
      <c r="N916" s="24"/>
      <c r="O916" s="24"/>
      <c r="P916" s="24"/>
      <c r="Q916" s="24"/>
      <c r="R916" s="24"/>
      <c r="S916" s="24"/>
      <c r="T916" s="24"/>
      <c r="U916" s="24"/>
      <c r="V916" s="24"/>
      <c r="W916" s="24"/>
      <c r="X916" s="24"/>
      <c r="Y916" s="24"/>
      <c r="Z916" s="24"/>
    </row>
    <row r="917" spans="1:26" ht="15.75" customHeight="1">
      <c r="A917" s="24"/>
      <c r="B917" s="24"/>
      <c r="C917" s="24"/>
      <c r="D917" s="24"/>
      <c r="E917" s="24"/>
      <c r="F917" s="24"/>
      <c r="G917" s="24"/>
      <c r="H917" s="24"/>
      <c r="I917" s="24"/>
      <c r="J917" s="24"/>
      <c r="K917" s="24"/>
      <c r="L917" s="24"/>
      <c r="M917" s="24"/>
      <c r="N917" s="24"/>
      <c r="O917" s="24"/>
      <c r="P917" s="24"/>
      <c r="Q917" s="24"/>
      <c r="R917" s="24"/>
      <c r="S917" s="24"/>
      <c r="T917" s="24"/>
      <c r="U917" s="24"/>
      <c r="V917" s="24"/>
      <c r="W917" s="24"/>
      <c r="X917" s="24"/>
      <c r="Y917" s="24"/>
      <c r="Z917" s="24"/>
    </row>
    <row r="918" spans="1:26" ht="15.75" customHeight="1">
      <c r="A918" s="24"/>
      <c r="B918" s="24"/>
      <c r="C918" s="24"/>
      <c r="D918" s="24"/>
      <c r="E918" s="24"/>
      <c r="F918" s="24"/>
      <c r="G918" s="24"/>
      <c r="H918" s="24"/>
      <c r="I918" s="24"/>
      <c r="J918" s="24"/>
      <c r="K918" s="24"/>
      <c r="L918" s="24"/>
      <c r="M918" s="24"/>
      <c r="N918" s="24"/>
      <c r="O918" s="24"/>
      <c r="P918" s="24"/>
      <c r="Q918" s="24"/>
      <c r="R918" s="24"/>
      <c r="S918" s="24"/>
      <c r="T918" s="24"/>
      <c r="U918" s="24"/>
      <c r="V918" s="24"/>
      <c r="W918" s="24"/>
      <c r="X918" s="24"/>
      <c r="Y918" s="24"/>
      <c r="Z918" s="24"/>
    </row>
    <row r="919" spans="1:26" ht="15.75" customHeight="1">
      <c r="A919" s="24"/>
      <c r="B919" s="24"/>
      <c r="C919" s="24"/>
      <c r="D919" s="24"/>
      <c r="E919" s="24"/>
      <c r="F919" s="24"/>
      <c r="G919" s="24"/>
      <c r="H919" s="24"/>
      <c r="I919" s="24"/>
      <c r="J919" s="24"/>
      <c r="K919" s="24"/>
      <c r="L919" s="24"/>
      <c r="M919" s="24"/>
      <c r="N919" s="24"/>
      <c r="O919" s="24"/>
      <c r="P919" s="24"/>
      <c r="Q919" s="24"/>
      <c r="R919" s="24"/>
      <c r="S919" s="24"/>
      <c r="T919" s="24"/>
      <c r="U919" s="24"/>
      <c r="V919" s="24"/>
      <c r="W919" s="24"/>
      <c r="X919" s="24"/>
      <c r="Y919" s="24"/>
      <c r="Z919" s="24"/>
    </row>
    <row r="920" spans="1:26" ht="15.75" customHeight="1">
      <c r="A920" s="24"/>
      <c r="B920" s="24"/>
      <c r="C920" s="24"/>
      <c r="D920" s="24"/>
      <c r="E920" s="24"/>
      <c r="F920" s="24"/>
      <c r="G920" s="24"/>
      <c r="H920" s="24"/>
      <c r="I920" s="24"/>
      <c r="J920" s="24"/>
      <c r="K920" s="24"/>
      <c r="L920" s="24"/>
      <c r="M920" s="24"/>
      <c r="N920" s="24"/>
      <c r="O920" s="24"/>
      <c r="P920" s="24"/>
      <c r="Q920" s="24"/>
      <c r="R920" s="24"/>
      <c r="S920" s="24"/>
      <c r="T920" s="24"/>
      <c r="U920" s="24"/>
      <c r="V920" s="24"/>
      <c r="W920" s="24"/>
      <c r="X920" s="24"/>
      <c r="Y920" s="24"/>
      <c r="Z920" s="24"/>
    </row>
    <row r="921" spans="1:26" ht="15.75" customHeight="1">
      <c r="A921" s="24"/>
      <c r="B921" s="24"/>
      <c r="C921" s="24"/>
      <c r="D921" s="24"/>
      <c r="E921" s="24"/>
      <c r="F921" s="24"/>
      <c r="G921" s="24"/>
      <c r="H921" s="24"/>
      <c r="I921" s="24"/>
      <c r="J921" s="24"/>
      <c r="K921" s="24"/>
      <c r="L921" s="24"/>
      <c r="M921" s="24"/>
      <c r="N921" s="24"/>
      <c r="O921" s="24"/>
      <c r="P921" s="24"/>
      <c r="Q921" s="24"/>
      <c r="R921" s="24"/>
      <c r="S921" s="24"/>
      <c r="T921" s="24"/>
      <c r="U921" s="24"/>
      <c r="V921" s="24"/>
      <c r="W921" s="24"/>
      <c r="X921" s="24"/>
      <c r="Y921" s="24"/>
      <c r="Z921" s="24"/>
    </row>
    <row r="922" spans="1:26" ht="15.75" customHeight="1">
      <c r="A922" s="24"/>
      <c r="B922" s="24"/>
      <c r="C922" s="24"/>
      <c r="D922" s="24"/>
      <c r="E922" s="24"/>
      <c r="F922" s="24"/>
      <c r="G922" s="24"/>
      <c r="H922" s="24"/>
      <c r="I922" s="24"/>
      <c r="J922" s="24"/>
      <c r="K922" s="24"/>
      <c r="L922" s="24"/>
      <c r="M922" s="24"/>
      <c r="N922" s="24"/>
      <c r="O922" s="24"/>
      <c r="P922" s="24"/>
      <c r="Q922" s="24"/>
      <c r="R922" s="24"/>
      <c r="S922" s="24"/>
      <c r="T922" s="24"/>
      <c r="U922" s="24"/>
      <c r="V922" s="24"/>
      <c r="W922" s="24"/>
      <c r="X922" s="24"/>
      <c r="Y922" s="24"/>
      <c r="Z922" s="24"/>
    </row>
    <row r="923" spans="1:26" ht="15.75" customHeight="1">
      <c r="A923" s="24"/>
      <c r="B923" s="24"/>
      <c r="C923" s="24"/>
      <c r="D923" s="24"/>
      <c r="E923" s="24"/>
      <c r="F923" s="24"/>
      <c r="G923" s="24"/>
      <c r="H923" s="24"/>
      <c r="I923" s="24"/>
      <c r="J923" s="24"/>
      <c r="K923" s="24"/>
      <c r="L923" s="24"/>
      <c r="M923" s="24"/>
      <c r="N923" s="24"/>
      <c r="O923" s="24"/>
      <c r="P923" s="24"/>
      <c r="Q923" s="24"/>
      <c r="R923" s="24"/>
      <c r="S923" s="24"/>
      <c r="T923" s="24"/>
      <c r="U923" s="24"/>
      <c r="V923" s="24"/>
      <c r="W923" s="24"/>
      <c r="X923" s="24"/>
      <c r="Y923" s="24"/>
      <c r="Z923" s="24"/>
    </row>
    <row r="924" spans="1:26" ht="15.75" customHeight="1">
      <c r="A924" s="24"/>
      <c r="B924" s="24"/>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row>
    <row r="925" spans="1:26" ht="15.75" customHeight="1">
      <c r="A925" s="24"/>
      <c r="B925" s="24"/>
      <c r="C925" s="24"/>
      <c r="D925" s="24"/>
      <c r="E925" s="24"/>
      <c r="F925" s="24"/>
      <c r="G925" s="24"/>
      <c r="H925" s="24"/>
      <c r="I925" s="24"/>
      <c r="J925" s="24"/>
      <c r="K925" s="24"/>
      <c r="L925" s="24"/>
      <c r="M925" s="24"/>
      <c r="N925" s="24"/>
      <c r="O925" s="24"/>
      <c r="P925" s="24"/>
      <c r="Q925" s="24"/>
      <c r="R925" s="24"/>
      <c r="S925" s="24"/>
      <c r="T925" s="24"/>
      <c r="U925" s="24"/>
      <c r="V925" s="24"/>
      <c r="W925" s="24"/>
      <c r="X925" s="24"/>
      <c r="Y925" s="24"/>
      <c r="Z925" s="24"/>
    </row>
    <row r="926" spans="1:26" ht="15.75" customHeight="1">
      <c r="A926" s="24"/>
      <c r="B926" s="24"/>
      <c r="C926" s="24"/>
      <c r="D926" s="24"/>
      <c r="E926" s="24"/>
      <c r="F926" s="24"/>
      <c r="G926" s="24"/>
      <c r="H926" s="24"/>
      <c r="I926" s="24"/>
      <c r="J926" s="24"/>
      <c r="K926" s="24"/>
      <c r="L926" s="24"/>
      <c r="M926" s="24"/>
      <c r="N926" s="24"/>
      <c r="O926" s="24"/>
      <c r="P926" s="24"/>
      <c r="Q926" s="24"/>
      <c r="R926" s="24"/>
      <c r="S926" s="24"/>
      <c r="T926" s="24"/>
      <c r="U926" s="24"/>
      <c r="V926" s="24"/>
      <c r="W926" s="24"/>
      <c r="X926" s="24"/>
      <c r="Y926" s="24"/>
      <c r="Z926" s="24"/>
    </row>
    <row r="927" spans="1:26" ht="15.75" customHeight="1">
      <c r="A927" s="24"/>
      <c r="B927" s="24"/>
      <c r="C927" s="24"/>
      <c r="D927" s="24"/>
      <c r="E927" s="24"/>
      <c r="F927" s="24"/>
      <c r="G927" s="24"/>
      <c r="H927" s="24"/>
      <c r="I927" s="24"/>
      <c r="J927" s="24"/>
      <c r="K927" s="24"/>
      <c r="L927" s="24"/>
      <c r="M927" s="24"/>
      <c r="N927" s="24"/>
      <c r="O927" s="24"/>
      <c r="P927" s="24"/>
      <c r="Q927" s="24"/>
      <c r="R927" s="24"/>
      <c r="S927" s="24"/>
      <c r="T927" s="24"/>
      <c r="U927" s="24"/>
      <c r="V927" s="24"/>
      <c r="W927" s="24"/>
      <c r="X927" s="24"/>
      <c r="Y927" s="24"/>
      <c r="Z927" s="24"/>
    </row>
    <row r="928" spans="1:26" ht="15.75" customHeight="1">
      <c r="A928" s="24"/>
      <c r="B928" s="24"/>
      <c r="C928" s="24"/>
      <c r="D928" s="24"/>
      <c r="E928" s="24"/>
      <c r="F928" s="24"/>
      <c r="G928" s="24"/>
      <c r="H928" s="24"/>
      <c r="I928" s="24"/>
      <c r="J928" s="24"/>
      <c r="K928" s="24"/>
      <c r="L928" s="24"/>
      <c r="M928" s="24"/>
      <c r="N928" s="24"/>
      <c r="O928" s="24"/>
      <c r="P928" s="24"/>
      <c r="Q928" s="24"/>
      <c r="R928" s="24"/>
      <c r="S928" s="24"/>
      <c r="T928" s="24"/>
      <c r="U928" s="24"/>
      <c r="V928" s="24"/>
      <c r="W928" s="24"/>
      <c r="X928" s="24"/>
      <c r="Y928" s="24"/>
      <c r="Z928" s="24"/>
    </row>
    <row r="929" spans="1:26" ht="15.75" customHeight="1">
      <c r="A929" s="24"/>
      <c r="B929" s="24"/>
      <c r="C929" s="24"/>
      <c r="D929" s="24"/>
      <c r="E929" s="24"/>
      <c r="F929" s="24"/>
      <c r="G929" s="24"/>
      <c r="H929" s="24"/>
      <c r="I929" s="24"/>
      <c r="J929" s="24"/>
      <c r="K929" s="24"/>
      <c r="L929" s="24"/>
      <c r="M929" s="24"/>
      <c r="N929" s="24"/>
      <c r="O929" s="24"/>
      <c r="P929" s="24"/>
      <c r="Q929" s="24"/>
      <c r="R929" s="24"/>
      <c r="S929" s="24"/>
      <c r="T929" s="24"/>
      <c r="U929" s="24"/>
      <c r="V929" s="24"/>
      <c r="W929" s="24"/>
      <c r="X929" s="24"/>
      <c r="Y929" s="24"/>
      <c r="Z929" s="24"/>
    </row>
    <row r="930" spans="1:26" ht="15.75" customHeight="1">
      <c r="A930" s="24"/>
      <c r="B930" s="24"/>
      <c r="C930" s="24"/>
      <c r="D930" s="24"/>
      <c r="E930" s="24"/>
      <c r="F930" s="24"/>
      <c r="G930" s="24"/>
      <c r="H930" s="24"/>
      <c r="I930" s="24"/>
      <c r="J930" s="24"/>
      <c r="K930" s="24"/>
      <c r="L930" s="24"/>
      <c r="M930" s="24"/>
      <c r="N930" s="24"/>
      <c r="O930" s="24"/>
      <c r="P930" s="24"/>
      <c r="Q930" s="24"/>
      <c r="R930" s="24"/>
      <c r="S930" s="24"/>
      <c r="T930" s="24"/>
      <c r="U930" s="24"/>
      <c r="V930" s="24"/>
      <c r="W930" s="24"/>
      <c r="X930" s="24"/>
      <c r="Y930" s="24"/>
      <c r="Z930" s="24"/>
    </row>
    <row r="931" spans="1:26" ht="15.75" customHeight="1">
      <c r="A931" s="24"/>
      <c r="B931" s="24"/>
      <c r="C931" s="24"/>
      <c r="D931" s="24"/>
      <c r="E931" s="24"/>
      <c r="F931" s="24"/>
      <c r="G931" s="24"/>
      <c r="H931" s="24"/>
      <c r="I931" s="24"/>
      <c r="J931" s="24"/>
      <c r="K931" s="24"/>
      <c r="L931" s="24"/>
      <c r="M931" s="24"/>
      <c r="N931" s="24"/>
      <c r="O931" s="24"/>
      <c r="P931" s="24"/>
      <c r="Q931" s="24"/>
      <c r="R931" s="24"/>
      <c r="S931" s="24"/>
      <c r="T931" s="24"/>
      <c r="U931" s="24"/>
      <c r="V931" s="24"/>
      <c r="W931" s="24"/>
      <c r="X931" s="24"/>
      <c r="Y931" s="24"/>
      <c r="Z931" s="24"/>
    </row>
    <row r="932" spans="1:26" ht="15.75" customHeight="1">
      <c r="A932" s="24"/>
      <c r="B932" s="24"/>
      <c r="C932" s="24"/>
      <c r="D932" s="24"/>
      <c r="E932" s="24"/>
      <c r="F932" s="24"/>
      <c r="G932" s="24"/>
      <c r="H932" s="24"/>
      <c r="I932" s="24"/>
      <c r="J932" s="24"/>
      <c r="K932" s="24"/>
      <c r="L932" s="24"/>
      <c r="M932" s="24"/>
      <c r="N932" s="24"/>
      <c r="O932" s="24"/>
      <c r="P932" s="24"/>
      <c r="Q932" s="24"/>
      <c r="R932" s="24"/>
      <c r="S932" s="24"/>
      <c r="T932" s="24"/>
      <c r="U932" s="24"/>
      <c r="V932" s="24"/>
      <c r="W932" s="24"/>
      <c r="X932" s="24"/>
      <c r="Y932" s="24"/>
      <c r="Z932" s="24"/>
    </row>
    <row r="933" spans="1:26" ht="15.75" customHeight="1">
      <c r="A933" s="24"/>
      <c r="B933" s="24"/>
      <c r="C933" s="24"/>
      <c r="D933" s="24"/>
      <c r="E933" s="24"/>
      <c r="F933" s="24"/>
      <c r="G933" s="24"/>
      <c r="H933" s="24"/>
      <c r="I933" s="24"/>
      <c r="J933" s="24"/>
      <c r="K933" s="24"/>
      <c r="L933" s="24"/>
      <c r="M933" s="24"/>
      <c r="N933" s="24"/>
      <c r="O933" s="24"/>
      <c r="P933" s="24"/>
      <c r="Q933" s="24"/>
      <c r="R933" s="24"/>
      <c r="S933" s="24"/>
      <c r="T933" s="24"/>
      <c r="U933" s="24"/>
      <c r="V933" s="24"/>
      <c r="W933" s="24"/>
      <c r="X933" s="24"/>
      <c r="Y933" s="24"/>
      <c r="Z933" s="24"/>
    </row>
    <row r="934" spans="1:26" ht="15.75" customHeight="1">
      <c r="A934" s="24"/>
      <c r="B934" s="24"/>
      <c r="C934" s="24"/>
      <c r="D934" s="24"/>
      <c r="E934" s="24"/>
      <c r="F934" s="24"/>
      <c r="G934" s="24"/>
      <c r="H934" s="24"/>
      <c r="I934" s="24"/>
      <c r="J934" s="24"/>
      <c r="K934" s="24"/>
      <c r="L934" s="24"/>
      <c r="M934" s="24"/>
      <c r="N934" s="24"/>
      <c r="O934" s="24"/>
      <c r="P934" s="24"/>
      <c r="Q934" s="24"/>
      <c r="R934" s="24"/>
      <c r="S934" s="24"/>
      <c r="T934" s="24"/>
      <c r="U934" s="24"/>
      <c r="V934" s="24"/>
      <c r="W934" s="24"/>
      <c r="X934" s="24"/>
      <c r="Y934" s="24"/>
      <c r="Z934" s="24"/>
    </row>
    <row r="935" spans="1:26" ht="15.75" customHeight="1">
      <c r="A935" s="24"/>
      <c r="B935" s="24"/>
      <c r="C935" s="24"/>
      <c r="D935" s="24"/>
      <c r="E935" s="24"/>
      <c r="F935" s="24"/>
      <c r="G935" s="24"/>
      <c r="H935" s="24"/>
      <c r="I935" s="24"/>
      <c r="J935" s="24"/>
      <c r="K935" s="24"/>
      <c r="L935" s="24"/>
      <c r="M935" s="24"/>
      <c r="N935" s="24"/>
      <c r="O935" s="24"/>
      <c r="P935" s="24"/>
      <c r="Q935" s="24"/>
      <c r="R935" s="24"/>
      <c r="S935" s="24"/>
      <c r="T935" s="24"/>
      <c r="U935" s="24"/>
      <c r="V935" s="24"/>
      <c r="W935" s="24"/>
      <c r="X935" s="24"/>
      <c r="Y935" s="24"/>
      <c r="Z935" s="24"/>
    </row>
    <row r="936" spans="1:26" ht="15.75" customHeight="1">
      <c r="A936" s="24"/>
      <c r="B936" s="24"/>
      <c r="C936" s="24"/>
      <c r="D936" s="24"/>
      <c r="E936" s="24"/>
      <c r="F936" s="24"/>
      <c r="G936" s="24"/>
      <c r="H936" s="24"/>
      <c r="I936" s="24"/>
      <c r="J936" s="24"/>
      <c r="K936" s="24"/>
      <c r="L936" s="24"/>
      <c r="M936" s="24"/>
      <c r="N936" s="24"/>
      <c r="O936" s="24"/>
      <c r="P936" s="24"/>
      <c r="Q936" s="24"/>
      <c r="R936" s="24"/>
      <c r="S936" s="24"/>
      <c r="T936" s="24"/>
      <c r="U936" s="24"/>
      <c r="V936" s="24"/>
      <c r="W936" s="24"/>
      <c r="X936" s="24"/>
      <c r="Y936" s="24"/>
      <c r="Z936" s="24"/>
    </row>
    <row r="937" spans="1:26" ht="15.75" customHeight="1">
      <c r="A937" s="24"/>
      <c r="B937" s="24"/>
      <c r="C937" s="24"/>
      <c r="D937" s="24"/>
      <c r="E937" s="24"/>
      <c r="F937" s="24"/>
      <c r="G937" s="24"/>
      <c r="H937" s="24"/>
      <c r="I937" s="24"/>
      <c r="J937" s="24"/>
      <c r="K937" s="24"/>
      <c r="L937" s="24"/>
      <c r="M937" s="24"/>
      <c r="N937" s="24"/>
      <c r="O937" s="24"/>
      <c r="P937" s="24"/>
      <c r="Q937" s="24"/>
      <c r="R937" s="24"/>
      <c r="S937" s="24"/>
      <c r="T937" s="24"/>
      <c r="U937" s="24"/>
      <c r="V937" s="24"/>
      <c r="W937" s="24"/>
      <c r="X937" s="24"/>
      <c r="Y937" s="24"/>
      <c r="Z937" s="24"/>
    </row>
    <row r="938" spans="1:26" ht="15.75" customHeight="1">
      <c r="A938" s="24"/>
      <c r="B938" s="24"/>
      <c r="C938" s="24"/>
      <c r="D938" s="24"/>
      <c r="E938" s="24"/>
      <c r="F938" s="24"/>
      <c r="G938" s="24"/>
      <c r="H938" s="24"/>
      <c r="I938" s="24"/>
      <c r="J938" s="24"/>
      <c r="K938" s="24"/>
      <c r="L938" s="24"/>
      <c r="M938" s="24"/>
      <c r="N938" s="24"/>
      <c r="O938" s="24"/>
      <c r="P938" s="24"/>
      <c r="Q938" s="24"/>
      <c r="R938" s="24"/>
      <c r="S938" s="24"/>
      <c r="T938" s="24"/>
      <c r="U938" s="24"/>
      <c r="V938" s="24"/>
      <c r="W938" s="24"/>
      <c r="X938" s="24"/>
      <c r="Y938" s="24"/>
      <c r="Z938" s="24"/>
    </row>
    <row r="939" spans="1:26" ht="15.75" customHeight="1">
      <c r="A939" s="24"/>
      <c r="B939" s="24"/>
      <c r="C939" s="24"/>
      <c r="D939" s="24"/>
      <c r="E939" s="24"/>
      <c r="F939" s="24"/>
      <c r="G939" s="24"/>
      <c r="H939" s="24"/>
      <c r="I939" s="24"/>
      <c r="J939" s="24"/>
      <c r="K939" s="24"/>
      <c r="L939" s="24"/>
      <c r="M939" s="24"/>
      <c r="N939" s="24"/>
      <c r="O939" s="24"/>
      <c r="P939" s="24"/>
      <c r="Q939" s="24"/>
      <c r="R939" s="24"/>
      <c r="S939" s="24"/>
      <c r="T939" s="24"/>
      <c r="U939" s="24"/>
      <c r="V939" s="24"/>
      <c r="W939" s="24"/>
      <c r="X939" s="24"/>
      <c r="Y939" s="24"/>
      <c r="Z939" s="24"/>
    </row>
    <row r="940" spans="1:26" ht="15.75" customHeight="1">
      <c r="A940" s="24"/>
      <c r="B940" s="24"/>
      <c r="C940" s="24"/>
      <c r="D940" s="24"/>
      <c r="E940" s="24"/>
      <c r="F940" s="24"/>
      <c r="G940" s="24"/>
      <c r="H940" s="24"/>
      <c r="I940" s="24"/>
      <c r="J940" s="24"/>
      <c r="K940" s="24"/>
      <c r="L940" s="24"/>
      <c r="M940" s="24"/>
      <c r="N940" s="24"/>
      <c r="O940" s="24"/>
      <c r="P940" s="24"/>
      <c r="Q940" s="24"/>
      <c r="R940" s="24"/>
      <c r="S940" s="24"/>
      <c r="T940" s="24"/>
      <c r="U940" s="24"/>
      <c r="V940" s="24"/>
      <c r="W940" s="24"/>
      <c r="X940" s="24"/>
      <c r="Y940" s="24"/>
      <c r="Z940" s="24"/>
    </row>
    <row r="941" spans="1:26" ht="15.75" customHeight="1">
      <c r="A941" s="24"/>
      <c r="B941" s="24"/>
      <c r="C941" s="24"/>
      <c r="D941" s="24"/>
      <c r="E941" s="24"/>
      <c r="F941" s="24"/>
      <c r="G941" s="24"/>
      <c r="H941" s="24"/>
      <c r="I941" s="24"/>
      <c r="J941" s="24"/>
      <c r="K941" s="24"/>
      <c r="L941" s="24"/>
      <c r="M941" s="24"/>
      <c r="N941" s="24"/>
      <c r="O941" s="24"/>
      <c r="P941" s="24"/>
      <c r="Q941" s="24"/>
      <c r="R941" s="24"/>
      <c r="S941" s="24"/>
      <c r="T941" s="24"/>
      <c r="U941" s="24"/>
      <c r="V941" s="24"/>
      <c r="W941" s="24"/>
      <c r="X941" s="24"/>
      <c r="Y941" s="24"/>
      <c r="Z941" s="24"/>
    </row>
    <row r="942" spans="1:26" ht="15.75" customHeight="1">
      <c r="A942" s="24"/>
      <c r="B942" s="24"/>
      <c r="C942" s="24"/>
      <c r="D942" s="24"/>
      <c r="E942" s="24"/>
      <c r="F942" s="24"/>
      <c r="G942" s="24"/>
      <c r="H942" s="24"/>
      <c r="I942" s="24"/>
      <c r="J942" s="24"/>
      <c r="K942" s="24"/>
      <c r="L942" s="24"/>
      <c r="M942" s="24"/>
      <c r="N942" s="24"/>
      <c r="O942" s="24"/>
      <c r="P942" s="24"/>
      <c r="Q942" s="24"/>
      <c r="R942" s="24"/>
      <c r="S942" s="24"/>
      <c r="T942" s="24"/>
      <c r="U942" s="24"/>
      <c r="V942" s="24"/>
      <c r="W942" s="24"/>
      <c r="X942" s="24"/>
      <c r="Y942" s="24"/>
      <c r="Z942" s="24"/>
    </row>
    <row r="943" spans="1:26" ht="15.75" customHeight="1">
      <c r="A943" s="24"/>
      <c r="B943" s="24"/>
      <c r="C943" s="24"/>
      <c r="D943" s="24"/>
      <c r="E943" s="24"/>
      <c r="F943" s="24"/>
      <c r="G943" s="24"/>
      <c r="H943" s="24"/>
      <c r="I943" s="24"/>
      <c r="J943" s="24"/>
      <c r="K943" s="24"/>
      <c r="L943" s="24"/>
      <c r="M943" s="24"/>
      <c r="N943" s="24"/>
      <c r="O943" s="24"/>
      <c r="P943" s="24"/>
      <c r="Q943" s="24"/>
      <c r="R943" s="24"/>
      <c r="S943" s="24"/>
      <c r="T943" s="24"/>
      <c r="U943" s="24"/>
      <c r="V943" s="24"/>
      <c r="W943" s="24"/>
      <c r="X943" s="24"/>
      <c r="Y943" s="24"/>
      <c r="Z943" s="24"/>
    </row>
    <row r="944" spans="1:26" ht="15.75" customHeight="1">
      <c r="A944" s="24"/>
      <c r="B944" s="24"/>
      <c r="C944" s="24"/>
      <c r="D944" s="24"/>
      <c r="E944" s="24"/>
      <c r="F944" s="24"/>
      <c r="G944" s="24"/>
      <c r="H944" s="24"/>
      <c r="I944" s="24"/>
      <c r="J944" s="24"/>
      <c r="K944" s="24"/>
      <c r="L944" s="24"/>
      <c r="M944" s="24"/>
      <c r="N944" s="24"/>
      <c r="O944" s="24"/>
      <c r="P944" s="24"/>
      <c r="Q944" s="24"/>
      <c r="R944" s="24"/>
      <c r="S944" s="24"/>
      <c r="T944" s="24"/>
      <c r="U944" s="24"/>
      <c r="V944" s="24"/>
      <c r="W944" s="24"/>
      <c r="X944" s="24"/>
      <c r="Y944" s="24"/>
      <c r="Z944" s="24"/>
    </row>
    <row r="945" spans="1:26" ht="15.75" customHeight="1">
      <c r="A945" s="24"/>
      <c r="B945" s="24"/>
      <c r="C945" s="24"/>
      <c r="D945" s="24"/>
      <c r="E945" s="24"/>
      <c r="F945" s="24"/>
      <c r="G945" s="24"/>
      <c r="H945" s="24"/>
      <c r="I945" s="24"/>
      <c r="J945" s="24"/>
      <c r="K945" s="24"/>
      <c r="L945" s="24"/>
      <c r="M945" s="24"/>
      <c r="N945" s="24"/>
      <c r="O945" s="24"/>
      <c r="P945" s="24"/>
      <c r="Q945" s="24"/>
      <c r="R945" s="24"/>
      <c r="S945" s="24"/>
      <c r="T945" s="24"/>
      <c r="U945" s="24"/>
      <c r="V945" s="24"/>
      <c r="W945" s="24"/>
      <c r="X945" s="24"/>
      <c r="Y945" s="24"/>
      <c r="Z945" s="24"/>
    </row>
    <row r="946" spans="1:26" ht="15.75" customHeight="1">
      <c r="A946" s="24"/>
      <c r="B946" s="24"/>
      <c r="C946" s="24"/>
      <c r="D946" s="24"/>
      <c r="E946" s="24"/>
      <c r="F946" s="24"/>
      <c r="G946" s="24"/>
      <c r="H946" s="24"/>
      <c r="I946" s="24"/>
      <c r="J946" s="24"/>
      <c r="K946" s="24"/>
      <c r="L946" s="24"/>
      <c r="M946" s="24"/>
      <c r="N946" s="24"/>
      <c r="O946" s="24"/>
      <c r="P946" s="24"/>
      <c r="Q946" s="24"/>
      <c r="R946" s="24"/>
      <c r="S946" s="24"/>
      <c r="T946" s="24"/>
      <c r="U946" s="24"/>
      <c r="V946" s="24"/>
      <c r="W946" s="24"/>
      <c r="X946" s="24"/>
      <c r="Y946" s="24"/>
      <c r="Z946" s="24"/>
    </row>
    <row r="947" spans="1:26" ht="15.75" customHeight="1">
      <c r="A947" s="24"/>
      <c r="B947" s="24"/>
      <c r="C947" s="24"/>
      <c r="D947" s="24"/>
      <c r="E947" s="24"/>
      <c r="F947" s="24"/>
      <c r="G947" s="24"/>
      <c r="H947" s="24"/>
      <c r="I947" s="24"/>
      <c r="J947" s="24"/>
      <c r="K947" s="24"/>
      <c r="L947" s="24"/>
      <c r="M947" s="24"/>
      <c r="N947" s="24"/>
      <c r="O947" s="24"/>
      <c r="P947" s="24"/>
      <c r="Q947" s="24"/>
      <c r="R947" s="24"/>
      <c r="S947" s="24"/>
      <c r="T947" s="24"/>
      <c r="U947" s="24"/>
      <c r="V947" s="24"/>
      <c r="W947" s="24"/>
      <c r="X947" s="24"/>
      <c r="Y947" s="24"/>
      <c r="Z947" s="24"/>
    </row>
    <row r="948" spans="1:26" ht="15.75" customHeight="1">
      <c r="A948" s="24"/>
      <c r="B948" s="24"/>
      <c r="C948" s="24"/>
      <c r="D948" s="24"/>
      <c r="E948" s="24"/>
      <c r="F948" s="24"/>
      <c r="G948" s="24"/>
      <c r="H948" s="24"/>
      <c r="I948" s="24"/>
      <c r="J948" s="24"/>
      <c r="K948" s="24"/>
      <c r="L948" s="24"/>
      <c r="M948" s="24"/>
      <c r="N948" s="24"/>
      <c r="O948" s="24"/>
      <c r="P948" s="24"/>
      <c r="Q948" s="24"/>
      <c r="R948" s="24"/>
      <c r="S948" s="24"/>
      <c r="T948" s="24"/>
      <c r="U948" s="24"/>
      <c r="V948" s="24"/>
      <c r="W948" s="24"/>
      <c r="X948" s="24"/>
      <c r="Y948" s="24"/>
      <c r="Z948" s="24"/>
    </row>
    <row r="949" spans="1:26" ht="15.75" customHeight="1">
      <c r="A949" s="24"/>
      <c r="B949" s="24"/>
      <c r="C949" s="24"/>
      <c r="D949" s="24"/>
      <c r="E949" s="24"/>
      <c r="F949" s="24"/>
      <c r="G949" s="24"/>
      <c r="H949" s="24"/>
      <c r="I949" s="24"/>
      <c r="J949" s="24"/>
      <c r="K949" s="24"/>
      <c r="L949" s="24"/>
      <c r="M949" s="24"/>
      <c r="N949" s="24"/>
      <c r="O949" s="24"/>
      <c r="P949" s="24"/>
      <c r="Q949" s="24"/>
      <c r="R949" s="24"/>
      <c r="S949" s="24"/>
      <c r="T949" s="24"/>
      <c r="U949" s="24"/>
      <c r="V949" s="24"/>
      <c r="W949" s="24"/>
      <c r="X949" s="24"/>
      <c r="Y949" s="24"/>
      <c r="Z949" s="24"/>
    </row>
    <row r="950" spans="1:26" ht="15.75" customHeight="1">
      <c r="A950" s="24"/>
      <c r="B950" s="24"/>
      <c r="C950" s="24"/>
      <c r="D950" s="24"/>
      <c r="E950" s="24"/>
      <c r="F950" s="24"/>
      <c r="G950" s="24"/>
      <c r="H950" s="24"/>
      <c r="I950" s="24"/>
      <c r="J950" s="24"/>
      <c r="K950" s="24"/>
      <c r="L950" s="24"/>
      <c r="M950" s="24"/>
      <c r="N950" s="24"/>
      <c r="O950" s="24"/>
      <c r="P950" s="24"/>
      <c r="Q950" s="24"/>
      <c r="R950" s="24"/>
      <c r="S950" s="24"/>
      <c r="T950" s="24"/>
      <c r="U950" s="24"/>
      <c r="V950" s="24"/>
      <c r="W950" s="24"/>
      <c r="X950" s="24"/>
      <c r="Y950" s="24"/>
      <c r="Z950" s="24"/>
    </row>
    <row r="951" spans="1:26" ht="15.75" customHeight="1">
      <c r="A951" s="24"/>
      <c r="B951" s="24"/>
      <c r="C951" s="24"/>
      <c r="D951" s="24"/>
      <c r="E951" s="24"/>
      <c r="F951" s="24"/>
      <c r="G951" s="24"/>
      <c r="H951" s="24"/>
      <c r="I951" s="24"/>
      <c r="J951" s="24"/>
      <c r="K951" s="24"/>
      <c r="L951" s="24"/>
      <c r="M951" s="24"/>
      <c r="N951" s="24"/>
      <c r="O951" s="24"/>
      <c r="P951" s="24"/>
      <c r="Q951" s="24"/>
      <c r="R951" s="24"/>
      <c r="S951" s="24"/>
      <c r="T951" s="24"/>
      <c r="U951" s="24"/>
      <c r="V951" s="24"/>
      <c r="W951" s="24"/>
      <c r="X951" s="24"/>
      <c r="Y951" s="24"/>
      <c r="Z951" s="24"/>
    </row>
    <row r="952" spans="1:26" ht="15.75" customHeight="1">
      <c r="A952" s="24"/>
      <c r="B952" s="24"/>
      <c r="C952" s="24"/>
      <c r="D952" s="24"/>
      <c r="E952" s="24"/>
      <c r="F952" s="24"/>
      <c r="G952" s="24"/>
      <c r="H952" s="24"/>
      <c r="I952" s="24"/>
      <c r="J952" s="24"/>
      <c r="K952" s="24"/>
      <c r="L952" s="24"/>
      <c r="M952" s="24"/>
      <c r="N952" s="24"/>
      <c r="O952" s="24"/>
      <c r="P952" s="24"/>
      <c r="Q952" s="24"/>
      <c r="R952" s="24"/>
      <c r="S952" s="24"/>
      <c r="T952" s="24"/>
      <c r="U952" s="24"/>
      <c r="V952" s="24"/>
      <c r="W952" s="24"/>
      <c r="X952" s="24"/>
      <c r="Y952" s="24"/>
      <c r="Z952" s="24"/>
    </row>
    <row r="953" spans="1:26" ht="15.75" customHeight="1">
      <c r="A953" s="24"/>
      <c r="B953" s="24"/>
      <c r="C953" s="24"/>
      <c r="D953" s="24"/>
      <c r="E953" s="24"/>
      <c r="F953" s="24"/>
      <c r="G953" s="24"/>
      <c r="H953" s="24"/>
      <c r="I953" s="24"/>
      <c r="J953" s="24"/>
      <c r="K953" s="24"/>
      <c r="L953" s="24"/>
      <c r="M953" s="24"/>
      <c r="N953" s="24"/>
      <c r="O953" s="24"/>
      <c r="P953" s="24"/>
      <c r="Q953" s="24"/>
      <c r="R953" s="24"/>
      <c r="S953" s="24"/>
      <c r="T953" s="24"/>
      <c r="U953" s="24"/>
      <c r="V953" s="24"/>
      <c r="W953" s="24"/>
      <c r="X953" s="24"/>
      <c r="Y953" s="24"/>
      <c r="Z953" s="24"/>
    </row>
    <row r="954" spans="1:26" ht="15.75" customHeight="1">
      <c r="A954" s="24"/>
      <c r="B954" s="24"/>
      <c r="C954" s="24"/>
      <c r="D954" s="24"/>
      <c r="E954" s="24"/>
      <c r="F954" s="24"/>
      <c r="G954" s="24"/>
      <c r="H954" s="24"/>
      <c r="I954" s="24"/>
      <c r="J954" s="24"/>
      <c r="K954" s="24"/>
      <c r="L954" s="24"/>
      <c r="M954" s="24"/>
      <c r="N954" s="24"/>
      <c r="O954" s="24"/>
      <c r="P954" s="24"/>
      <c r="Q954" s="24"/>
      <c r="R954" s="24"/>
      <c r="S954" s="24"/>
      <c r="T954" s="24"/>
      <c r="U954" s="24"/>
      <c r="V954" s="24"/>
      <c r="W954" s="24"/>
      <c r="X954" s="24"/>
      <c r="Y954" s="24"/>
      <c r="Z954" s="24"/>
    </row>
    <row r="955" spans="1:26" ht="15.75" customHeight="1">
      <c r="A955" s="24"/>
      <c r="B955" s="24"/>
      <c r="C955" s="24"/>
      <c r="D955" s="24"/>
      <c r="E955" s="24"/>
      <c r="F955" s="24"/>
      <c r="G955" s="24"/>
      <c r="H955" s="24"/>
      <c r="I955" s="24"/>
      <c r="J955" s="24"/>
      <c r="K955" s="24"/>
      <c r="L955" s="24"/>
      <c r="M955" s="24"/>
      <c r="N955" s="24"/>
      <c r="O955" s="24"/>
      <c r="P955" s="24"/>
      <c r="Q955" s="24"/>
      <c r="R955" s="24"/>
      <c r="S955" s="24"/>
      <c r="T955" s="24"/>
      <c r="U955" s="24"/>
      <c r="V955" s="24"/>
      <c r="W955" s="24"/>
      <c r="X955" s="24"/>
      <c r="Y955" s="24"/>
      <c r="Z955" s="24"/>
    </row>
    <row r="956" spans="1:26" ht="15.75" customHeight="1">
      <c r="A956" s="24"/>
      <c r="B956" s="24"/>
      <c r="C956" s="24"/>
      <c r="D956" s="24"/>
      <c r="E956" s="24"/>
      <c r="F956" s="24"/>
      <c r="G956" s="24"/>
      <c r="H956" s="24"/>
      <c r="I956" s="24"/>
      <c r="J956" s="24"/>
      <c r="K956" s="24"/>
      <c r="L956" s="24"/>
      <c r="M956" s="24"/>
      <c r="N956" s="24"/>
      <c r="O956" s="24"/>
      <c r="P956" s="24"/>
      <c r="Q956" s="24"/>
      <c r="R956" s="24"/>
      <c r="S956" s="24"/>
      <c r="T956" s="24"/>
      <c r="U956" s="24"/>
      <c r="V956" s="24"/>
      <c r="W956" s="24"/>
      <c r="X956" s="24"/>
      <c r="Y956" s="24"/>
      <c r="Z956" s="24"/>
    </row>
    <row r="957" spans="1:26" ht="15.75" customHeight="1">
      <c r="A957" s="24"/>
      <c r="B957" s="24"/>
      <c r="C957" s="24"/>
      <c r="D957" s="24"/>
      <c r="E957" s="24"/>
      <c r="F957" s="24"/>
      <c r="G957" s="24"/>
      <c r="H957" s="24"/>
      <c r="I957" s="24"/>
      <c r="J957" s="24"/>
      <c r="K957" s="24"/>
      <c r="L957" s="24"/>
      <c r="M957" s="24"/>
      <c r="N957" s="24"/>
      <c r="O957" s="24"/>
      <c r="P957" s="24"/>
      <c r="Q957" s="24"/>
      <c r="R957" s="24"/>
      <c r="S957" s="24"/>
      <c r="T957" s="24"/>
      <c r="U957" s="24"/>
      <c r="V957" s="24"/>
      <c r="W957" s="24"/>
      <c r="X957" s="24"/>
      <c r="Y957" s="24"/>
      <c r="Z957" s="24"/>
    </row>
    <row r="958" spans="1:26" ht="15.75" customHeight="1">
      <c r="A958" s="24"/>
      <c r="B958" s="24"/>
      <c r="C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row>
    <row r="959" spans="1:26" ht="15.75" customHeight="1">
      <c r="A959" s="24"/>
      <c r="B959" s="24"/>
      <c r="C959" s="24"/>
      <c r="D959" s="24"/>
      <c r="E959" s="24"/>
      <c r="F959" s="24"/>
      <c r="G959" s="24"/>
      <c r="H959" s="24"/>
      <c r="I959" s="24"/>
      <c r="J959" s="24"/>
      <c r="K959" s="24"/>
      <c r="L959" s="24"/>
      <c r="M959" s="24"/>
      <c r="N959" s="24"/>
      <c r="O959" s="24"/>
      <c r="P959" s="24"/>
      <c r="Q959" s="24"/>
      <c r="R959" s="24"/>
      <c r="S959" s="24"/>
      <c r="T959" s="24"/>
      <c r="U959" s="24"/>
      <c r="V959" s="24"/>
      <c r="W959" s="24"/>
      <c r="X959" s="24"/>
      <c r="Y959" s="24"/>
      <c r="Z959" s="24"/>
    </row>
    <row r="960" spans="1:26" ht="15.75" customHeight="1">
      <c r="A960" s="24"/>
      <c r="B960" s="24"/>
      <c r="C960" s="24"/>
      <c r="D960" s="24"/>
      <c r="E960" s="24"/>
      <c r="F960" s="24"/>
      <c r="G960" s="24"/>
      <c r="H960" s="24"/>
      <c r="I960" s="24"/>
      <c r="J960" s="24"/>
      <c r="K960" s="24"/>
      <c r="L960" s="24"/>
      <c r="M960" s="24"/>
      <c r="N960" s="24"/>
      <c r="O960" s="24"/>
      <c r="P960" s="24"/>
      <c r="Q960" s="24"/>
      <c r="R960" s="24"/>
      <c r="S960" s="24"/>
      <c r="T960" s="24"/>
      <c r="U960" s="24"/>
      <c r="V960" s="24"/>
      <c r="W960" s="24"/>
      <c r="X960" s="24"/>
      <c r="Y960" s="24"/>
      <c r="Z960" s="24"/>
    </row>
    <row r="961" spans="1:26" ht="15.75" customHeight="1">
      <c r="A961" s="24"/>
      <c r="B961" s="24"/>
      <c r="C961" s="24"/>
      <c r="D961" s="24"/>
      <c r="E961" s="24"/>
      <c r="F961" s="24"/>
      <c r="G961" s="24"/>
      <c r="H961" s="24"/>
      <c r="I961" s="24"/>
      <c r="J961" s="24"/>
      <c r="K961" s="24"/>
      <c r="L961" s="24"/>
      <c r="M961" s="24"/>
      <c r="N961" s="24"/>
      <c r="O961" s="24"/>
      <c r="P961" s="24"/>
      <c r="Q961" s="24"/>
      <c r="R961" s="24"/>
      <c r="S961" s="24"/>
      <c r="T961" s="24"/>
      <c r="U961" s="24"/>
      <c r="V961" s="24"/>
      <c r="W961" s="24"/>
      <c r="X961" s="24"/>
      <c r="Y961" s="24"/>
      <c r="Z961" s="24"/>
    </row>
    <row r="962" spans="1:26" ht="15.75" customHeight="1">
      <c r="A962" s="24"/>
      <c r="B962" s="24"/>
      <c r="C962" s="24"/>
      <c r="D962" s="24"/>
      <c r="E962" s="24"/>
      <c r="F962" s="24"/>
      <c r="G962" s="24"/>
      <c r="H962" s="24"/>
      <c r="I962" s="24"/>
      <c r="J962" s="24"/>
      <c r="K962" s="24"/>
      <c r="L962" s="24"/>
      <c r="M962" s="24"/>
      <c r="N962" s="24"/>
      <c r="O962" s="24"/>
      <c r="P962" s="24"/>
      <c r="Q962" s="24"/>
      <c r="R962" s="24"/>
      <c r="S962" s="24"/>
      <c r="T962" s="24"/>
      <c r="U962" s="24"/>
      <c r="V962" s="24"/>
      <c r="W962" s="24"/>
      <c r="X962" s="24"/>
      <c r="Y962" s="24"/>
      <c r="Z962" s="24"/>
    </row>
    <row r="963" spans="1:26" ht="15.75" customHeight="1">
      <c r="A963" s="24"/>
      <c r="B963" s="24"/>
      <c r="C963" s="24"/>
      <c r="D963" s="24"/>
      <c r="E963" s="24"/>
      <c r="F963" s="24"/>
      <c r="G963" s="24"/>
      <c r="H963" s="24"/>
      <c r="I963" s="24"/>
      <c r="J963" s="24"/>
      <c r="K963" s="24"/>
      <c r="L963" s="24"/>
      <c r="M963" s="24"/>
      <c r="N963" s="24"/>
      <c r="O963" s="24"/>
      <c r="P963" s="24"/>
      <c r="Q963" s="24"/>
      <c r="R963" s="24"/>
      <c r="S963" s="24"/>
      <c r="T963" s="24"/>
      <c r="U963" s="24"/>
      <c r="V963" s="24"/>
      <c r="W963" s="24"/>
      <c r="X963" s="24"/>
      <c r="Y963" s="24"/>
      <c r="Z963" s="24"/>
    </row>
    <row r="964" spans="1:26" ht="15.75" customHeight="1">
      <c r="A964" s="24"/>
      <c r="B964" s="24"/>
      <c r="C964" s="24"/>
      <c r="D964" s="24"/>
      <c r="E964" s="24"/>
      <c r="F964" s="24"/>
      <c r="G964" s="24"/>
      <c r="H964" s="24"/>
      <c r="I964" s="24"/>
      <c r="J964" s="24"/>
      <c r="K964" s="24"/>
      <c r="L964" s="24"/>
      <c r="M964" s="24"/>
      <c r="N964" s="24"/>
      <c r="O964" s="24"/>
      <c r="P964" s="24"/>
      <c r="Q964" s="24"/>
      <c r="R964" s="24"/>
      <c r="S964" s="24"/>
      <c r="T964" s="24"/>
      <c r="U964" s="24"/>
      <c r="V964" s="24"/>
      <c r="W964" s="24"/>
      <c r="X964" s="24"/>
      <c r="Y964" s="24"/>
      <c r="Z964" s="24"/>
    </row>
    <row r="965" spans="1:26" ht="15.75" customHeight="1">
      <c r="A965" s="24"/>
      <c r="B965" s="24"/>
      <c r="C965" s="24"/>
      <c r="D965" s="24"/>
      <c r="E965" s="24"/>
      <c r="F965" s="24"/>
      <c r="G965" s="24"/>
      <c r="H965" s="24"/>
      <c r="I965" s="24"/>
      <c r="J965" s="24"/>
      <c r="K965" s="24"/>
      <c r="L965" s="24"/>
      <c r="M965" s="24"/>
      <c r="N965" s="24"/>
      <c r="O965" s="24"/>
      <c r="P965" s="24"/>
      <c r="Q965" s="24"/>
      <c r="R965" s="24"/>
      <c r="S965" s="24"/>
      <c r="T965" s="24"/>
      <c r="U965" s="24"/>
      <c r="V965" s="24"/>
      <c r="W965" s="24"/>
      <c r="X965" s="24"/>
      <c r="Y965" s="24"/>
      <c r="Z965" s="24"/>
    </row>
    <row r="966" spans="1:26" ht="15.75" customHeight="1">
      <c r="A966" s="24"/>
      <c r="B966" s="24"/>
      <c r="C966" s="24"/>
      <c r="D966" s="24"/>
      <c r="E966" s="24"/>
      <c r="F966" s="24"/>
      <c r="G966" s="24"/>
      <c r="H966" s="24"/>
      <c r="I966" s="24"/>
      <c r="J966" s="24"/>
      <c r="K966" s="24"/>
      <c r="L966" s="24"/>
      <c r="M966" s="24"/>
      <c r="N966" s="24"/>
      <c r="O966" s="24"/>
      <c r="P966" s="24"/>
      <c r="Q966" s="24"/>
      <c r="R966" s="24"/>
      <c r="S966" s="24"/>
      <c r="T966" s="24"/>
      <c r="U966" s="24"/>
      <c r="V966" s="24"/>
      <c r="W966" s="24"/>
      <c r="X966" s="24"/>
      <c r="Y966" s="24"/>
      <c r="Z966" s="24"/>
    </row>
    <row r="967" spans="1:26" ht="15.75" customHeight="1">
      <c r="A967" s="24"/>
      <c r="B967" s="24"/>
      <c r="C967" s="24"/>
      <c r="D967" s="24"/>
      <c r="E967" s="24"/>
      <c r="F967" s="24"/>
      <c r="G967" s="24"/>
      <c r="H967" s="24"/>
      <c r="I967" s="24"/>
      <c r="J967" s="24"/>
      <c r="K967" s="24"/>
      <c r="L967" s="24"/>
      <c r="M967" s="24"/>
      <c r="N967" s="24"/>
      <c r="O967" s="24"/>
      <c r="P967" s="24"/>
      <c r="Q967" s="24"/>
      <c r="R967" s="24"/>
      <c r="S967" s="24"/>
      <c r="T967" s="24"/>
      <c r="U967" s="24"/>
      <c r="V967" s="24"/>
      <c r="W967" s="24"/>
      <c r="X967" s="24"/>
      <c r="Y967" s="24"/>
      <c r="Z967" s="24"/>
    </row>
    <row r="968" spans="1:26" ht="15.75" customHeight="1">
      <c r="A968" s="24"/>
      <c r="B968" s="24"/>
      <c r="C968" s="24"/>
      <c r="D968" s="24"/>
      <c r="E968" s="24"/>
      <c r="F968" s="24"/>
      <c r="G968" s="24"/>
      <c r="H968" s="24"/>
      <c r="I968" s="24"/>
      <c r="J968" s="24"/>
      <c r="K968" s="24"/>
      <c r="L968" s="24"/>
      <c r="M968" s="24"/>
      <c r="N968" s="24"/>
      <c r="O968" s="24"/>
      <c r="P968" s="24"/>
      <c r="Q968" s="24"/>
      <c r="R968" s="24"/>
      <c r="S968" s="24"/>
      <c r="T968" s="24"/>
      <c r="U968" s="24"/>
      <c r="V968" s="24"/>
      <c r="W968" s="24"/>
      <c r="X968" s="24"/>
      <c r="Y968" s="24"/>
      <c r="Z968" s="24"/>
    </row>
    <row r="969" spans="1:26" ht="15.75" customHeight="1">
      <c r="A969" s="24"/>
      <c r="B969" s="24"/>
      <c r="C969" s="24"/>
      <c r="D969" s="24"/>
      <c r="E969" s="24"/>
      <c r="F969" s="24"/>
      <c r="G969" s="24"/>
      <c r="H969" s="24"/>
      <c r="I969" s="24"/>
      <c r="J969" s="24"/>
      <c r="K969" s="24"/>
      <c r="L969" s="24"/>
      <c r="M969" s="24"/>
      <c r="N969" s="24"/>
      <c r="O969" s="24"/>
      <c r="P969" s="24"/>
      <c r="Q969" s="24"/>
      <c r="R969" s="24"/>
      <c r="S969" s="24"/>
      <c r="T969" s="24"/>
      <c r="U969" s="24"/>
      <c r="V969" s="24"/>
      <c r="W969" s="24"/>
      <c r="X969" s="24"/>
      <c r="Y969" s="24"/>
      <c r="Z969" s="24"/>
    </row>
    <row r="970" spans="1:26" ht="15.75" customHeight="1">
      <c r="A970" s="24"/>
      <c r="B970" s="24"/>
      <c r="C970" s="24"/>
      <c r="D970" s="24"/>
      <c r="E970" s="24"/>
      <c r="F970" s="24"/>
      <c r="G970" s="24"/>
      <c r="H970" s="24"/>
      <c r="I970" s="24"/>
      <c r="J970" s="24"/>
      <c r="K970" s="24"/>
      <c r="L970" s="24"/>
      <c r="M970" s="24"/>
      <c r="N970" s="24"/>
      <c r="O970" s="24"/>
      <c r="P970" s="24"/>
      <c r="Q970" s="24"/>
      <c r="R970" s="24"/>
      <c r="S970" s="24"/>
      <c r="T970" s="24"/>
      <c r="U970" s="24"/>
      <c r="V970" s="24"/>
      <c r="W970" s="24"/>
      <c r="X970" s="24"/>
      <c r="Y970" s="24"/>
      <c r="Z970" s="24"/>
    </row>
    <row r="971" spans="1:26" ht="15.75" customHeight="1">
      <c r="A971" s="24"/>
      <c r="B971" s="24"/>
      <c r="C971" s="24"/>
      <c r="D971" s="24"/>
      <c r="E971" s="24"/>
      <c r="F971" s="24"/>
      <c r="G971" s="24"/>
      <c r="H971" s="24"/>
      <c r="I971" s="24"/>
      <c r="J971" s="24"/>
      <c r="K971" s="24"/>
      <c r="L971" s="24"/>
      <c r="M971" s="24"/>
      <c r="N971" s="24"/>
      <c r="O971" s="24"/>
      <c r="P971" s="24"/>
      <c r="Q971" s="24"/>
      <c r="R971" s="24"/>
      <c r="S971" s="24"/>
      <c r="T971" s="24"/>
      <c r="U971" s="24"/>
      <c r="V971" s="24"/>
      <c r="W971" s="24"/>
      <c r="X971" s="24"/>
      <c r="Y971" s="24"/>
      <c r="Z971" s="24"/>
    </row>
    <row r="972" spans="1:26" ht="15.75" customHeight="1">
      <c r="A972" s="24"/>
      <c r="B972" s="24"/>
      <c r="C972" s="24"/>
      <c r="D972" s="24"/>
      <c r="E972" s="24"/>
      <c r="F972" s="24"/>
      <c r="G972" s="24"/>
      <c r="H972" s="24"/>
      <c r="I972" s="24"/>
      <c r="J972" s="24"/>
      <c r="K972" s="24"/>
      <c r="L972" s="24"/>
      <c r="M972" s="24"/>
      <c r="N972" s="24"/>
      <c r="O972" s="24"/>
      <c r="P972" s="24"/>
      <c r="Q972" s="24"/>
      <c r="R972" s="24"/>
      <c r="S972" s="24"/>
      <c r="T972" s="24"/>
      <c r="U972" s="24"/>
      <c r="V972" s="24"/>
      <c r="W972" s="24"/>
      <c r="X972" s="24"/>
      <c r="Y972" s="24"/>
      <c r="Z972" s="24"/>
    </row>
    <row r="973" spans="1:26" ht="15.75" customHeight="1">
      <c r="A973" s="24"/>
      <c r="B973" s="24"/>
      <c r="C973" s="24"/>
      <c r="D973" s="24"/>
      <c r="E973" s="24"/>
      <c r="F973" s="24"/>
      <c r="G973" s="24"/>
      <c r="H973" s="24"/>
      <c r="I973" s="24"/>
      <c r="J973" s="24"/>
      <c r="K973" s="24"/>
      <c r="L973" s="24"/>
      <c r="M973" s="24"/>
      <c r="N973" s="24"/>
      <c r="O973" s="24"/>
      <c r="P973" s="24"/>
      <c r="Q973" s="24"/>
      <c r="R973" s="24"/>
      <c r="S973" s="24"/>
      <c r="T973" s="24"/>
      <c r="U973" s="24"/>
      <c r="V973" s="24"/>
      <c r="W973" s="24"/>
      <c r="X973" s="24"/>
      <c r="Y973" s="24"/>
      <c r="Z973" s="24"/>
    </row>
    <row r="974" spans="1:26" ht="15.75" customHeight="1">
      <c r="A974" s="24"/>
      <c r="B974" s="24"/>
      <c r="C974" s="24"/>
      <c r="D974" s="24"/>
      <c r="E974" s="24"/>
      <c r="F974" s="24"/>
      <c r="G974" s="24"/>
      <c r="H974" s="24"/>
      <c r="I974" s="24"/>
      <c r="J974" s="24"/>
      <c r="K974" s="24"/>
      <c r="L974" s="24"/>
      <c r="M974" s="24"/>
      <c r="N974" s="24"/>
      <c r="O974" s="24"/>
      <c r="P974" s="24"/>
      <c r="Q974" s="24"/>
      <c r="R974" s="24"/>
      <c r="S974" s="24"/>
      <c r="T974" s="24"/>
      <c r="U974" s="24"/>
      <c r="V974" s="24"/>
      <c r="W974" s="24"/>
      <c r="X974" s="24"/>
      <c r="Y974" s="24"/>
      <c r="Z974" s="24"/>
    </row>
    <row r="975" spans="1:26" ht="15.75" customHeight="1">
      <c r="A975" s="24"/>
      <c r="B975" s="24"/>
      <c r="C975" s="24"/>
      <c r="D975" s="24"/>
      <c r="E975" s="24"/>
      <c r="F975" s="24"/>
      <c r="G975" s="24"/>
      <c r="H975" s="24"/>
      <c r="I975" s="24"/>
      <c r="J975" s="24"/>
      <c r="K975" s="24"/>
      <c r="L975" s="24"/>
      <c r="M975" s="24"/>
      <c r="N975" s="24"/>
      <c r="O975" s="24"/>
      <c r="P975" s="24"/>
      <c r="Q975" s="24"/>
      <c r="R975" s="24"/>
      <c r="S975" s="24"/>
      <c r="T975" s="24"/>
      <c r="U975" s="24"/>
      <c r="V975" s="24"/>
      <c r="W975" s="24"/>
      <c r="X975" s="24"/>
      <c r="Y975" s="24"/>
      <c r="Z975" s="24"/>
    </row>
    <row r="976" spans="1:26" ht="15.75" customHeight="1">
      <c r="A976" s="24"/>
      <c r="B976" s="24"/>
      <c r="C976" s="24"/>
      <c r="D976" s="24"/>
      <c r="E976" s="24"/>
      <c r="F976" s="24"/>
      <c r="G976" s="24"/>
      <c r="H976" s="24"/>
      <c r="I976" s="24"/>
      <c r="J976" s="24"/>
      <c r="K976" s="24"/>
      <c r="L976" s="24"/>
      <c r="M976" s="24"/>
      <c r="N976" s="24"/>
      <c r="O976" s="24"/>
      <c r="P976" s="24"/>
      <c r="Q976" s="24"/>
      <c r="R976" s="24"/>
      <c r="S976" s="24"/>
      <c r="T976" s="24"/>
      <c r="U976" s="24"/>
      <c r="V976" s="24"/>
      <c r="W976" s="24"/>
      <c r="X976" s="24"/>
      <c r="Y976" s="24"/>
      <c r="Z976" s="24"/>
    </row>
    <row r="977" spans="1:26" ht="15.75" customHeight="1">
      <c r="A977" s="24"/>
      <c r="B977" s="24"/>
      <c r="C977" s="24"/>
      <c r="D977" s="24"/>
      <c r="E977" s="24"/>
      <c r="F977" s="24"/>
      <c r="G977" s="24"/>
      <c r="H977" s="24"/>
      <c r="I977" s="24"/>
      <c r="J977" s="24"/>
      <c r="K977" s="24"/>
      <c r="L977" s="24"/>
      <c r="M977" s="24"/>
      <c r="N977" s="24"/>
      <c r="O977" s="24"/>
      <c r="P977" s="24"/>
      <c r="Q977" s="24"/>
      <c r="R977" s="24"/>
      <c r="S977" s="24"/>
      <c r="T977" s="24"/>
      <c r="U977" s="24"/>
      <c r="V977" s="24"/>
      <c r="W977" s="24"/>
      <c r="X977" s="24"/>
      <c r="Y977" s="24"/>
      <c r="Z977" s="24"/>
    </row>
    <row r="978" spans="1:26" ht="15.75" customHeight="1">
      <c r="A978" s="24"/>
      <c r="B978" s="24"/>
      <c r="C978" s="24"/>
      <c r="D978" s="24"/>
      <c r="E978" s="24"/>
      <c r="F978" s="24"/>
      <c r="G978" s="24"/>
      <c r="H978" s="24"/>
      <c r="I978" s="24"/>
      <c r="J978" s="24"/>
      <c r="K978" s="24"/>
      <c r="L978" s="24"/>
      <c r="M978" s="24"/>
      <c r="N978" s="24"/>
      <c r="O978" s="24"/>
      <c r="P978" s="24"/>
      <c r="Q978" s="24"/>
      <c r="R978" s="24"/>
      <c r="S978" s="24"/>
      <c r="T978" s="24"/>
      <c r="U978" s="24"/>
      <c r="V978" s="24"/>
      <c r="W978" s="24"/>
      <c r="X978" s="24"/>
      <c r="Y978" s="24"/>
      <c r="Z978" s="24"/>
    </row>
    <row r="979" spans="1:26" ht="15.75" customHeight="1">
      <c r="A979" s="24"/>
      <c r="B979" s="24"/>
      <c r="C979" s="24"/>
      <c r="D979" s="24"/>
      <c r="E979" s="24"/>
      <c r="F979" s="24"/>
      <c r="G979" s="24"/>
      <c r="H979" s="24"/>
      <c r="I979" s="24"/>
      <c r="J979" s="24"/>
      <c r="K979" s="24"/>
      <c r="L979" s="24"/>
      <c r="M979" s="24"/>
      <c r="N979" s="24"/>
      <c r="O979" s="24"/>
      <c r="P979" s="24"/>
      <c r="Q979" s="24"/>
      <c r="R979" s="24"/>
      <c r="S979" s="24"/>
      <c r="T979" s="24"/>
      <c r="U979" s="24"/>
      <c r="V979" s="24"/>
      <c r="W979" s="24"/>
      <c r="X979" s="24"/>
      <c r="Y979" s="24"/>
      <c r="Z979" s="24"/>
    </row>
    <row r="980" spans="1:26" ht="15.75" customHeight="1">
      <c r="A980" s="24"/>
      <c r="B980" s="24"/>
      <c r="C980" s="24"/>
      <c r="D980" s="24"/>
      <c r="E980" s="24"/>
      <c r="F980" s="24"/>
      <c r="G980" s="24"/>
      <c r="H980" s="24"/>
      <c r="I980" s="24"/>
      <c r="J980" s="24"/>
      <c r="K980" s="24"/>
      <c r="L980" s="24"/>
      <c r="M980" s="24"/>
      <c r="N980" s="24"/>
      <c r="O980" s="24"/>
      <c r="P980" s="24"/>
      <c r="Q980" s="24"/>
      <c r="R980" s="24"/>
      <c r="S980" s="24"/>
      <c r="T980" s="24"/>
      <c r="U980" s="24"/>
      <c r="V980" s="24"/>
      <c r="W980" s="24"/>
      <c r="X980" s="24"/>
      <c r="Y980" s="24"/>
      <c r="Z980" s="24"/>
    </row>
    <row r="981" spans="1:26" ht="15.75" customHeight="1">
      <c r="A981" s="24"/>
      <c r="B981" s="24"/>
      <c r="C981" s="24"/>
      <c r="D981" s="24"/>
      <c r="E981" s="24"/>
      <c r="F981" s="24"/>
      <c r="G981" s="24"/>
      <c r="H981" s="24"/>
      <c r="I981" s="24"/>
      <c r="J981" s="24"/>
      <c r="K981" s="24"/>
      <c r="L981" s="24"/>
      <c r="M981" s="24"/>
      <c r="N981" s="24"/>
      <c r="O981" s="24"/>
      <c r="P981" s="24"/>
      <c r="Q981" s="24"/>
      <c r="R981" s="24"/>
      <c r="S981" s="24"/>
      <c r="T981" s="24"/>
      <c r="U981" s="24"/>
      <c r="V981" s="24"/>
      <c r="W981" s="24"/>
      <c r="X981" s="24"/>
      <c r="Y981" s="24"/>
      <c r="Z981" s="24"/>
    </row>
    <row r="982" spans="1:26" ht="15.75" customHeight="1">
      <c r="A982" s="24"/>
      <c r="B982" s="24"/>
      <c r="C982" s="24"/>
      <c r="D982" s="24"/>
      <c r="E982" s="24"/>
      <c r="F982" s="24"/>
      <c r="G982" s="24"/>
      <c r="H982" s="24"/>
      <c r="I982" s="24"/>
      <c r="J982" s="24"/>
      <c r="K982" s="24"/>
      <c r="L982" s="24"/>
      <c r="M982" s="24"/>
      <c r="N982" s="24"/>
      <c r="O982" s="24"/>
      <c r="P982" s="24"/>
      <c r="Q982" s="24"/>
      <c r="R982" s="24"/>
      <c r="S982" s="24"/>
      <c r="T982" s="24"/>
      <c r="U982" s="24"/>
      <c r="V982" s="24"/>
      <c r="W982" s="24"/>
      <c r="X982" s="24"/>
      <c r="Y982" s="24"/>
      <c r="Z982" s="24"/>
    </row>
    <row r="983" spans="1:26" ht="15.75" customHeight="1">
      <c r="A983" s="24"/>
      <c r="B983" s="24"/>
      <c r="C983" s="24"/>
      <c r="D983" s="24"/>
      <c r="E983" s="24"/>
      <c r="F983" s="24"/>
      <c r="G983" s="24"/>
      <c r="H983" s="24"/>
      <c r="I983" s="24"/>
      <c r="J983" s="24"/>
      <c r="K983" s="24"/>
      <c r="L983" s="24"/>
      <c r="M983" s="24"/>
      <c r="N983" s="24"/>
      <c r="O983" s="24"/>
      <c r="P983" s="24"/>
      <c r="Q983" s="24"/>
      <c r="R983" s="24"/>
      <c r="S983" s="24"/>
      <c r="T983" s="24"/>
      <c r="U983" s="24"/>
      <c r="V983" s="24"/>
      <c r="W983" s="24"/>
      <c r="X983" s="24"/>
      <c r="Y983" s="24"/>
      <c r="Z983" s="24"/>
    </row>
    <row r="984" spans="1:26" ht="15.75" customHeight="1">
      <c r="A984" s="24"/>
      <c r="B984" s="24"/>
      <c r="C984" s="24"/>
      <c r="D984" s="24"/>
      <c r="E984" s="24"/>
      <c r="F984" s="24"/>
      <c r="G984" s="24"/>
      <c r="H984" s="24"/>
      <c r="I984" s="24"/>
      <c r="J984" s="24"/>
      <c r="K984" s="24"/>
      <c r="L984" s="24"/>
      <c r="M984" s="24"/>
      <c r="N984" s="24"/>
      <c r="O984" s="24"/>
      <c r="P984" s="24"/>
      <c r="Q984" s="24"/>
      <c r="R984" s="24"/>
      <c r="S984" s="24"/>
      <c r="T984" s="24"/>
      <c r="U984" s="24"/>
      <c r="V984" s="24"/>
      <c r="W984" s="24"/>
      <c r="X984" s="24"/>
      <c r="Y984" s="24"/>
      <c r="Z984" s="24"/>
    </row>
    <row r="985" spans="1:26" ht="15.75" customHeight="1">
      <c r="A985" s="24"/>
      <c r="B985" s="24"/>
      <c r="C985" s="24"/>
      <c r="D985" s="24"/>
      <c r="E985" s="24"/>
      <c r="F985" s="24"/>
      <c r="G985" s="24"/>
      <c r="H985" s="24"/>
      <c r="I985" s="24"/>
      <c r="J985" s="24"/>
      <c r="K985" s="24"/>
      <c r="L985" s="24"/>
      <c r="M985" s="24"/>
      <c r="N985" s="24"/>
      <c r="O985" s="24"/>
      <c r="P985" s="24"/>
      <c r="Q985" s="24"/>
      <c r="R985" s="24"/>
      <c r="S985" s="24"/>
      <c r="T985" s="24"/>
      <c r="U985" s="24"/>
      <c r="V985" s="24"/>
      <c r="W985" s="24"/>
      <c r="X985" s="24"/>
      <c r="Y985" s="24"/>
      <c r="Z985" s="24"/>
    </row>
    <row r="986" spans="1:26" ht="15.75" customHeight="1">
      <c r="A986" s="24"/>
      <c r="B986" s="24"/>
      <c r="C986" s="24"/>
      <c r="D986" s="24"/>
      <c r="E986" s="24"/>
      <c r="F986" s="24"/>
      <c r="G986" s="24"/>
      <c r="H986" s="24"/>
      <c r="I986" s="24"/>
      <c r="J986" s="24"/>
      <c r="K986" s="24"/>
      <c r="L986" s="24"/>
      <c r="M986" s="24"/>
      <c r="N986" s="24"/>
      <c r="O986" s="24"/>
      <c r="P986" s="24"/>
      <c r="Q986" s="24"/>
      <c r="R986" s="24"/>
      <c r="S986" s="24"/>
      <c r="T986" s="24"/>
      <c r="U986" s="24"/>
      <c r="V986" s="24"/>
      <c r="W986" s="24"/>
      <c r="X986" s="24"/>
      <c r="Y986" s="24"/>
      <c r="Z986" s="24"/>
    </row>
    <row r="987" spans="1:26" ht="15.75" customHeight="1">
      <c r="A987" s="24"/>
      <c r="B987" s="24"/>
      <c r="C987" s="24"/>
      <c r="D987" s="24"/>
      <c r="E987" s="24"/>
      <c r="F987" s="24"/>
      <c r="G987" s="24"/>
      <c r="H987" s="24"/>
      <c r="I987" s="24"/>
      <c r="J987" s="24"/>
      <c r="K987" s="24"/>
      <c r="L987" s="24"/>
      <c r="M987" s="24"/>
      <c r="N987" s="24"/>
      <c r="O987" s="24"/>
      <c r="P987" s="24"/>
      <c r="Q987" s="24"/>
      <c r="R987" s="24"/>
      <c r="S987" s="24"/>
      <c r="T987" s="24"/>
      <c r="U987" s="24"/>
      <c r="V987" s="24"/>
      <c r="W987" s="24"/>
      <c r="X987" s="24"/>
      <c r="Y987" s="24"/>
      <c r="Z987" s="24"/>
    </row>
    <row r="988" spans="1:26" ht="15.75" customHeight="1">
      <c r="A988" s="24"/>
      <c r="B988" s="24"/>
      <c r="C988" s="24"/>
      <c r="D988" s="24"/>
      <c r="E988" s="24"/>
      <c r="F988" s="24"/>
      <c r="G988" s="24"/>
      <c r="H988" s="24"/>
      <c r="I988" s="24"/>
      <c r="J988" s="24"/>
      <c r="K988" s="24"/>
      <c r="L988" s="24"/>
      <c r="M988" s="24"/>
      <c r="N988" s="24"/>
      <c r="O988" s="24"/>
      <c r="P988" s="24"/>
      <c r="Q988" s="24"/>
      <c r="R988" s="24"/>
      <c r="S988" s="24"/>
      <c r="T988" s="24"/>
      <c r="U988" s="24"/>
      <c r="V988" s="24"/>
      <c r="W988" s="24"/>
      <c r="X988" s="24"/>
      <c r="Y988" s="24"/>
      <c r="Z988" s="24"/>
    </row>
    <row r="989" spans="1:26" ht="15.75" customHeight="1">
      <c r="A989" s="24"/>
      <c r="B989" s="24"/>
      <c r="C989" s="24"/>
      <c r="D989" s="24"/>
      <c r="E989" s="24"/>
      <c r="F989" s="24"/>
      <c r="G989" s="24"/>
      <c r="H989" s="24"/>
      <c r="I989" s="24"/>
      <c r="J989" s="24"/>
      <c r="K989" s="24"/>
      <c r="L989" s="24"/>
      <c r="M989" s="24"/>
      <c r="N989" s="24"/>
      <c r="O989" s="24"/>
      <c r="P989" s="24"/>
      <c r="Q989" s="24"/>
      <c r="R989" s="24"/>
      <c r="S989" s="24"/>
      <c r="T989" s="24"/>
      <c r="U989" s="24"/>
      <c r="V989" s="24"/>
      <c r="W989" s="24"/>
      <c r="X989" s="24"/>
      <c r="Y989" s="24"/>
      <c r="Z989" s="24"/>
    </row>
    <row r="990" spans="1:26" ht="15.75" customHeight="1">
      <c r="A990" s="24"/>
      <c r="B990" s="24"/>
      <c r="C990" s="24"/>
      <c r="D990" s="24"/>
      <c r="E990" s="24"/>
      <c r="F990" s="24"/>
      <c r="G990" s="24"/>
      <c r="H990" s="24"/>
      <c r="I990" s="24"/>
      <c r="J990" s="24"/>
      <c r="K990" s="24"/>
      <c r="L990" s="24"/>
      <c r="M990" s="24"/>
      <c r="N990" s="24"/>
      <c r="O990" s="24"/>
      <c r="P990" s="24"/>
      <c r="Q990" s="24"/>
      <c r="R990" s="24"/>
      <c r="S990" s="24"/>
      <c r="T990" s="24"/>
      <c r="U990" s="24"/>
      <c r="V990" s="24"/>
      <c r="W990" s="24"/>
      <c r="X990" s="24"/>
      <c r="Y990" s="24"/>
      <c r="Z990" s="24"/>
    </row>
    <row r="991" spans="1:26" ht="15.75" customHeight="1">
      <c r="A991" s="24"/>
      <c r="B991" s="24"/>
      <c r="C991" s="24"/>
      <c r="D991" s="24"/>
      <c r="E991" s="24"/>
      <c r="F991" s="24"/>
      <c r="G991" s="24"/>
      <c r="H991" s="24"/>
      <c r="I991" s="24"/>
      <c r="J991" s="24"/>
      <c r="K991" s="24"/>
      <c r="L991" s="24"/>
      <c r="M991" s="24"/>
      <c r="N991" s="24"/>
      <c r="O991" s="24"/>
      <c r="P991" s="24"/>
      <c r="Q991" s="24"/>
      <c r="R991" s="24"/>
      <c r="S991" s="24"/>
      <c r="T991" s="24"/>
      <c r="U991" s="24"/>
      <c r="V991" s="24"/>
      <c r="W991" s="24"/>
      <c r="X991" s="24"/>
      <c r="Y991" s="24"/>
      <c r="Z991" s="24"/>
    </row>
    <row r="992" spans="1:26" ht="15.75" customHeight="1">
      <c r="A992" s="24"/>
      <c r="B992" s="24"/>
      <c r="C992" s="24"/>
      <c r="D992" s="24"/>
      <c r="E992" s="24"/>
      <c r="F992" s="24"/>
      <c r="G992" s="24"/>
      <c r="H992" s="24"/>
      <c r="I992" s="24"/>
      <c r="J992" s="24"/>
      <c r="K992" s="24"/>
      <c r="L992" s="24"/>
      <c r="M992" s="24"/>
      <c r="N992" s="24"/>
      <c r="O992" s="24"/>
      <c r="P992" s="24"/>
      <c r="Q992" s="24"/>
      <c r="R992" s="24"/>
      <c r="S992" s="24"/>
      <c r="T992" s="24"/>
      <c r="U992" s="24"/>
      <c r="V992" s="24"/>
      <c r="W992" s="24"/>
      <c r="X992" s="24"/>
      <c r="Y992" s="24"/>
      <c r="Z992" s="24"/>
    </row>
    <row r="993" spans="1:26" ht="15.75" customHeight="1">
      <c r="A993" s="24"/>
      <c r="B993" s="24"/>
      <c r="C993" s="24"/>
      <c r="D993" s="24"/>
      <c r="E993" s="24"/>
      <c r="F993" s="24"/>
      <c r="G993" s="24"/>
      <c r="H993" s="24"/>
      <c r="I993" s="24"/>
      <c r="J993" s="24"/>
      <c r="K993" s="24"/>
      <c r="L993" s="24"/>
      <c r="M993" s="24"/>
      <c r="N993" s="24"/>
      <c r="O993" s="24"/>
      <c r="P993" s="24"/>
      <c r="Q993" s="24"/>
      <c r="R993" s="24"/>
      <c r="S993" s="24"/>
      <c r="T993" s="24"/>
      <c r="U993" s="24"/>
      <c r="V993" s="24"/>
      <c r="W993" s="24"/>
      <c r="X993" s="24"/>
      <c r="Y993" s="24"/>
      <c r="Z993" s="24"/>
    </row>
    <row r="994" spans="1:26" ht="15.75" customHeight="1">
      <c r="A994" s="24"/>
      <c r="B994" s="24"/>
      <c r="C994" s="24"/>
      <c r="D994" s="24"/>
      <c r="E994" s="24"/>
      <c r="F994" s="24"/>
      <c r="G994" s="24"/>
      <c r="H994" s="24"/>
      <c r="I994" s="24"/>
      <c r="J994" s="24"/>
      <c r="K994" s="24"/>
      <c r="L994" s="24"/>
      <c r="M994" s="24"/>
      <c r="N994" s="24"/>
      <c r="O994" s="24"/>
      <c r="P994" s="24"/>
      <c r="Q994" s="24"/>
      <c r="R994" s="24"/>
      <c r="S994" s="24"/>
      <c r="T994" s="24"/>
      <c r="U994" s="24"/>
      <c r="V994" s="24"/>
      <c r="W994" s="24"/>
      <c r="X994" s="24"/>
      <c r="Y994" s="24"/>
      <c r="Z994" s="24"/>
    </row>
    <row r="995" spans="1:26" ht="15.75" customHeight="1">
      <c r="A995" s="24"/>
      <c r="B995" s="24"/>
      <c r="C995" s="24"/>
      <c r="D995" s="24"/>
      <c r="E995" s="24"/>
      <c r="F995" s="24"/>
      <c r="G995" s="24"/>
      <c r="H995" s="24"/>
      <c r="I995" s="24"/>
      <c r="J995" s="24"/>
      <c r="K995" s="24"/>
      <c r="L995" s="24"/>
      <c r="M995" s="24"/>
      <c r="N995" s="24"/>
      <c r="O995" s="24"/>
      <c r="P995" s="24"/>
      <c r="Q995" s="24"/>
      <c r="R995" s="24"/>
      <c r="S995" s="24"/>
      <c r="T995" s="24"/>
      <c r="U995" s="24"/>
      <c r="V995" s="24"/>
      <c r="W995" s="24"/>
      <c r="X995" s="24"/>
      <c r="Y995" s="24"/>
      <c r="Z995" s="24"/>
    </row>
    <row r="996" spans="1:26" ht="15.75" customHeight="1">
      <c r="A996" s="24"/>
      <c r="B996" s="24"/>
      <c r="C996" s="24"/>
      <c r="D996" s="24"/>
      <c r="E996" s="24"/>
      <c r="F996" s="24"/>
      <c r="G996" s="24"/>
      <c r="H996" s="24"/>
      <c r="I996" s="24"/>
      <c r="J996" s="24"/>
      <c r="K996" s="24"/>
      <c r="L996" s="24"/>
      <c r="M996" s="24"/>
      <c r="N996" s="24"/>
      <c r="O996" s="24"/>
      <c r="P996" s="24"/>
      <c r="Q996" s="24"/>
      <c r="R996" s="24"/>
      <c r="S996" s="24"/>
      <c r="T996" s="24"/>
      <c r="U996" s="24"/>
      <c r="V996" s="24"/>
      <c r="W996" s="24"/>
      <c r="X996" s="24"/>
      <c r="Y996" s="24"/>
      <c r="Z996" s="24"/>
    </row>
    <row r="997" spans="1:26" ht="15.75" customHeight="1">
      <c r="A997" s="24"/>
      <c r="B997" s="24"/>
      <c r="C997" s="24"/>
      <c r="D997" s="24"/>
      <c r="E997" s="24"/>
      <c r="F997" s="24"/>
      <c r="G997" s="24"/>
      <c r="H997" s="24"/>
      <c r="I997" s="24"/>
      <c r="J997" s="24"/>
      <c r="K997" s="24"/>
      <c r="L997" s="24"/>
      <c r="M997" s="24"/>
      <c r="N997" s="24"/>
      <c r="O997" s="24"/>
      <c r="P997" s="24"/>
      <c r="Q997" s="24"/>
      <c r="R997" s="24"/>
      <c r="S997" s="24"/>
      <c r="T997" s="24"/>
      <c r="U997" s="24"/>
      <c r="V997" s="24"/>
      <c r="W997" s="24"/>
      <c r="X997" s="24"/>
      <c r="Y997" s="24"/>
      <c r="Z997" s="24"/>
    </row>
    <row r="998" spans="1:26" ht="15.75" customHeight="1">
      <c r="A998" s="24"/>
      <c r="B998" s="24"/>
      <c r="C998" s="24"/>
      <c r="D998" s="24"/>
      <c r="E998" s="24"/>
      <c r="F998" s="24"/>
      <c r="G998" s="24"/>
      <c r="H998" s="24"/>
      <c r="I998" s="24"/>
      <c r="J998" s="24"/>
      <c r="K998" s="24"/>
      <c r="L998" s="24"/>
      <c r="M998" s="24"/>
      <c r="N998" s="24"/>
      <c r="O998" s="24"/>
      <c r="P998" s="24"/>
      <c r="Q998" s="24"/>
      <c r="R998" s="24"/>
      <c r="S998" s="24"/>
      <c r="T998" s="24"/>
      <c r="U998" s="24"/>
      <c r="V998" s="24"/>
      <c r="W998" s="24"/>
      <c r="X998" s="24"/>
      <c r="Y998" s="24"/>
      <c r="Z998" s="24"/>
    </row>
    <row r="999" spans="1:26" ht="15.75" customHeight="1">
      <c r="A999" s="24"/>
      <c r="B999" s="24"/>
      <c r="C999" s="24"/>
      <c r="D999" s="24"/>
      <c r="E999" s="24"/>
      <c r="F999" s="24"/>
      <c r="G999" s="24"/>
      <c r="H999" s="24"/>
      <c r="I999" s="24"/>
      <c r="J999" s="24"/>
      <c r="K999" s="24"/>
      <c r="L999" s="24"/>
      <c r="M999" s="24"/>
      <c r="N999" s="24"/>
      <c r="O999" s="24"/>
      <c r="P999" s="24"/>
      <c r="Q999" s="24"/>
      <c r="R999" s="24"/>
      <c r="S999" s="24"/>
      <c r="T999" s="24"/>
      <c r="U999" s="24"/>
      <c r="V999" s="24"/>
      <c r="W999" s="24"/>
      <c r="X999" s="24"/>
      <c r="Y999" s="24"/>
      <c r="Z999" s="24"/>
    </row>
    <row r="1000" spans="1:26" ht="15.75" customHeight="1">
      <c r="A1000" s="24"/>
      <c r="B1000" s="24"/>
      <c r="C1000" s="24"/>
      <c r="D1000" s="24"/>
      <c r="E1000" s="24"/>
      <c r="F1000" s="24"/>
      <c r="G1000" s="24"/>
      <c r="H1000" s="24"/>
      <c r="I1000" s="24"/>
      <c r="J1000" s="24"/>
      <c r="K1000" s="24"/>
      <c r="L1000" s="24"/>
      <c r="M1000" s="24"/>
      <c r="N1000" s="24"/>
      <c r="O1000" s="24"/>
      <c r="P1000" s="24"/>
      <c r="Q1000" s="24"/>
      <c r="R1000" s="24"/>
      <c r="S1000" s="24"/>
      <c r="T1000" s="24"/>
      <c r="U1000" s="24"/>
      <c r="V1000" s="24"/>
      <c r="W1000" s="24"/>
      <c r="X1000" s="24"/>
      <c r="Y1000" s="24"/>
      <c r="Z1000" s="24"/>
    </row>
  </sheetData>
  <mergeCells count="11">
    <mergeCell ref="H1:H2"/>
    <mergeCell ref="I1:I2"/>
    <mergeCell ref="J1:M1"/>
    <mergeCell ref="N1:P1"/>
    <mergeCell ref="A1:A2"/>
    <mergeCell ref="B1:B2"/>
    <mergeCell ref="C1:C2"/>
    <mergeCell ref="D1:D2"/>
    <mergeCell ref="E1:E2"/>
    <mergeCell ref="F1:F2"/>
    <mergeCell ref="G1:G2"/>
  </mergeCells>
  <pageMargins left="0.7" right="0.7" top="0.75" bottom="0.75" header="0" footer="0"/>
  <pageSetup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80" zoomScaleNormal="80" workbookViewId="0">
      <pane xSplit="9" ySplit="2" topLeftCell="J3" activePane="bottomRight" state="frozen"/>
      <selection pane="topRight" activeCell="J1" sqref="J1"/>
      <selection pane="bottomLeft" activeCell="A3" sqref="A3"/>
      <selection pane="bottomRight" activeCell="E3" sqref="E3"/>
    </sheetView>
  </sheetViews>
  <sheetFormatPr baseColWidth="10" defaultColWidth="12.625" defaultRowHeight="15" customHeight="1"/>
  <cols>
    <col min="1" max="1" width="4.125" style="203" customWidth="1"/>
    <col min="2" max="2" width="13.875" style="203" customWidth="1"/>
    <col min="3" max="3" width="16.5" style="203" customWidth="1"/>
    <col min="4" max="4" width="6.625" style="203" customWidth="1"/>
    <col min="5" max="5" width="34.5" style="203" customWidth="1"/>
    <col min="6" max="6" width="6.125" style="203" customWidth="1"/>
    <col min="7" max="7" width="31.625" style="203" customWidth="1"/>
    <col min="8" max="8" width="13.75" style="203" customWidth="1"/>
    <col min="9" max="9" width="13.375" style="203" customWidth="1"/>
    <col min="10" max="10" width="26" style="453" customWidth="1"/>
    <col min="11" max="11" width="9.125" style="203" customWidth="1"/>
    <col min="12" max="12" width="53.125" style="453" customWidth="1"/>
    <col min="13" max="13" width="9.125" style="203" customWidth="1"/>
    <col min="14" max="15" width="53.125" style="203" customWidth="1"/>
    <col min="16" max="16" width="11.75" style="203" customWidth="1"/>
    <col min="17" max="26" width="9.375" style="203" customWidth="1"/>
    <col min="27" max="16384" width="12.625" style="203"/>
  </cols>
  <sheetData>
    <row r="1" spans="1:26" ht="16.5" customHeight="1">
      <c r="A1" s="690" t="s">
        <v>0</v>
      </c>
      <c r="B1" s="692" t="s">
        <v>1</v>
      </c>
      <c r="C1" s="692" t="s">
        <v>2</v>
      </c>
      <c r="D1" s="692" t="s">
        <v>3</v>
      </c>
      <c r="E1" s="692" t="s">
        <v>3</v>
      </c>
      <c r="F1" s="692" t="s">
        <v>4</v>
      </c>
      <c r="G1" s="692" t="s">
        <v>4</v>
      </c>
      <c r="H1" s="686" t="s">
        <v>2259</v>
      </c>
      <c r="I1" s="693" t="s">
        <v>2260</v>
      </c>
      <c r="J1" s="670" t="s">
        <v>2261</v>
      </c>
      <c r="K1" s="671"/>
      <c r="L1" s="671"/>
      <c r="M1" s="671"/>
      <c r="N1" s="670" t="s">
        <v>2262</v>
      </c>
      <c r="O1" s="671"/>
      <c r="P1" s="672"/>
      <c r="Q1" s="208"/>
      <c r="R1" s="208"/>
      <c r="S1" s="208"/>
      <c r="T1" s="208"/>
      <c r="U1" s="208"/>
      <c r="V1" s="208"/>
      <c r="W1" s="208"/>
      <c r="X1" s="208"/>
      <c r="Y1" s="208"/>
      <c r="Z1" s="208"/>
    </row>
    <row r="2" spans="1:26" ht="48.95" customHeight="1">
      <c r="A2" s="691"/>
      <c r="B2" s="687"/>
      <c r="C2" s="687"/>
      <c r="D2" s="687"/>
      <c r="E2" s="687"/>
      <c r="F2" s="687"/>
      <c r="G2" s="687"/>
      <c r="H2" s="687"/>
      <c r="I2" s="694"/>
      <c r="J2" s="223" t="s">
        <v>8</v>
      </c>
      <c r="K2" s="224" t="s">
        <v>9</v>
      </c>
      <c r="L2" s="225" t="s">
        <v>10</v>
      </c>
      <c r="M2" s="226" t="s">
        <v>9</v>
      </c>
      <c r="N2" s="223" t="s">
        <v>2263</v>
      </c>
      <c r="O2" s="225" t="s">
        <v>2264</v>
      </c>
      <c r="P2" s="227" t="s">
        <v>9</v>
      </c>
      <c r="Q2" s="202"/>
      <c r="R2" s="202"/>
      <c r="S2" s="202"/>
      <c r="T2" s="202"/>
      <c r="U2" s="202"/>
      <c r="V2" s="202"/>
      <c r="W2" s="202"/>
      <c r="X2" s="202"/>
      <c r="Y2" s="202"/>
      <c r="Z2" s="202"/>
    </row>
    <row r="3" spans="1:26" ht="99.95" customHeight="1">
      <c r="A3" s="405" t="s">
        <v>16</v>
      </c>
      <c r="B3" s="385" t="s">
        <v>17</v>
      </c>
      <c r="C3" s="385" t="s">
        <v>18</v>
      </c>
      <c r="D3" s="386" t="s">
        <v>19</v>
      </c>
      <c r="E3" s="387" t="s">
        <v>20</v>
      </c>
      <c r="F3" s="386" t="s">
        <v>21</v>
      </c>
      <c r="G3" s="387" t="s">
        <v>22</v>
      </c>
      <c r="H3" s="388"/>
      <c r="I3" s="389" t="s">
        <v>28</v>
      </c>
      <c r="J3" s="188" t="s">
        <v>3459</v>
      </c>
      <c r="K3" s="391">
        <v>2698000</v>
      </c>
      <c r="L3" s="188" t="s">
        <v>3460</v>
      </c>
      <c r="M3" s="392">
        <v>6151440</v>
      </c>
      <c r="N3" s="361" t="s">
        <v>3461</v>
      </c>
      <c r="O3" s="354" t="s">
        <v>3462</v>
      </c>
      <c r="P3" s="189" t="s">
        <v>3463</v>
      </c>
      <c r="Q3" s="208"/>
      <c r="R3" s="208"/>
      <c r="S3" s="208"/>
      <c r="T3" s="208"/>
      <c r="U3" s="208"/>
      <c r="V3" s="208"/>
      <c r="W3" s="208"/>
      <c r="X3" s="208"/>
      <c r="Y3" s="208"/>
      <c r="Z3" s="208"/>
    </row>
    <row r="4" spans="1:26" ht="99.95" customHeight="1">
      <c r="A4" s="228" t="s">
        <v>16</v>
      </c>
      <c r="B4" s="206" t="s">
        <v>17</v>
      </c>
      <c r="C4" s="206" t="s">
        <v>18</v>
      </c>
      <c r="D4" s="192" t="s">
        <v>19</v>
      </c>
      <c r="E4" s="193" t="s">
        <v>20</v>
      </c>
      <c r="F4" s="192" t="s">
        <v>34</v>
      </c>
      <c r="G4" s="193" t="s">
        <v>35</v>
      </c>
      <c r="H4" s="229"/>
      <c r="I4" s="230" t="s">
        <v>38</v>
      </c>
      <c r="J4" s="188" t="s">
        <v>3464</v>
      </c>
      <c r="K4" s="190">
        <v>5754000</v>
      </c>
      <c r="L4" s="188" t="s">
        <v>3465</v>
      </c>
      <c r="M4" s="250">
        <v>13119120</v>
      </c>
      <c r="N4" s="457" t="s">
        <v>3466</v>
      </c>
      <c r="O4" s="458" t="s">
        <v>3467</v>
      </c>
      <c r="P4" s="459" t="s">
        <v>3468</v>
      </c>
      <c r="Q4" s="202"/>
      <c r="R4" s="202"/>
      <c r="S4" s="202"/>
      <c r="T4" s="202"/>
      <c r="U4" s="202"/>
      <c r="V4" s="202"/>
      <c r="W4" s="202"/>
      <c r="X4" s="202"/>
      <c r="Y4" s="202"/>
      <c r="Z4" s="202"/>
    </row>
    <row r="5" spans="1:26" ht="99.95" customHeight="1">
      <c r="A5" s="228" t="s">
        <v>16</v>
      </c>
      <c r="B5" s="206" t="s">
        <v>17</v>
      </c>
      <c r="C5" s="206" t="s">
        <v>18</v>
      </c>
      <c r="D5" s="192" t="s">
        <v>19</v>
      </c>
      <c r="E5" s="193" t="s">
        <v>20</v>
      </c>
      <c r="F5" s="192" t="s">
        <v>44</v>
      </c>
      <c r="G5" s="193" t="s">
        <v>48</v>
      </c>
      <c r="H5" s="229"/>
      <c r="I5" s="230" t="s">
        <v>38</v>
      </c>
      <c r="J5" s="188" t="s">
        <v>3459</v>
      </c>
      <c r="K5" s="190">
        <v>2647000</v>
      </c>
      <c r="L5" s="188" t="s">
        <v>3460</v>
      </c>
      <c r="M5" s="250">
        <v>6035160</v>
      </c>
      <c r="N5" s="457" t="s">
        <v>3469</v>
      </c>
      <c r="O5" s="458" t="s">
        <v>3470</v>
      </c>
      <c r="P5" s="459" t="s">
        <v>3471</v>
      </c>
      <c r="Q5" s="211"/>
      <c r="R5" s="211"/>
      <c r="S5" s="211"/>
      <c r="T5" s="211"/>
      <c r="U5" s="211"/>
      <c r="V5" s="211"/>
      <c r="W5" s="211"/>
      <c r="X5" s="211"/>
      <c r="Y5" s="211"/>
      <c r="Z5" s="211"/>
    </row>
    <row r="6" spans="1:26" ht="99.95" customHeight="1">
      <c r="A6" s="228" t="s">
        <v>16</v>
      </c>
      <c r="B6" s="206" t="s">
        <v>17</v>
      </c>
      <c r="C6" s="206" t="s">
        <v>18</v>
      </c>
      <c r="D6" s="192" t="s">
        <v>19</v>
      </c>
      <c r="E6" s="193" t="s">
        <v>20</v>
      </c>
      <c r="F6" s="192" t="s">
        <v>71</v>
      </c>
      <c r="G6" s="193" t="s">
        <v>72</v>
      </c>
      <c r="H6" s="229"/>
      <c r="I6" s="230" t="s">
        <v>38</v>
      </c>
      <c r="J6" s="188" t="s">
        <v>3459</v>
      </c>
      <c r="K6" s="190">
        <v>2647000</v>
      </c>
      <c r="L6" s="188" t="s">
        <v>3460</v>
      </c>
      <c r="M6" s="250">
        <v>6035160</v>
      </c>
      <c r="N6" s="457" t="s">
        <v>3472</v>
      </c>
      <c r="O6" s="458"/>
      <c r="P6" s="460" t="s">
        <v>3471</v>
      </c>
      <c r="Q6" s="211"/>
      <c r="R6" s="211"/>
      <c r="S6" s="211"/>
      <c r="T6" s="211"/>
      <c r="U6" s="211"/>
      <c r="V6" s="211"/>
      <c r="W6" s="211"/>
      <c r="X6" s="211"/>
      <c r="Y6" s="211"/>
      <c r="Z6" s="211"/>
    </row>
    <row r="7" spans="1:26" ht="99.95" customHeight="1">
      <c r="A7" s="228" t="s">
        <v>16</v>
      </c>
      <c r="B7" s="206" t="s">
        <v>17</v>
      </c>
      <c r="C7" s="206" t="s">
        <v>18</v>
      </c>
      <c r="D7" s="192" t="s">
        <v>19</v>
      </c>
      <c r="E7" s="193" t="s">
        <v>20</v>
      </c>
      <c r="F7" s="192" t="s">
        <v>77</v>
      </c>
      <c r="G7" s="193" t="s">
        <v>78</v>
      </c>
      <c r="H7" s="229"/>
      <c r="I7" s="230" t="s">
        <v>38</v>
      </c>
      <c r="J7" s="188" t="s">
        <v>3473</v>
      </c>
      <c r="K7" s="190">
        <v>3056000</v>
      </c>
      <c r="L7" s="188" t="s">
        <v>3474</v>
      </c>
      <c r="M7" s="250">
        <v>6967680</v>
      </c>
      <c r="N7" s="457" t="s">
        <v>3475</v>
      </c>
      <c r="O7" s="458" t="s">
        <v>3476</v>
      </c>
      <c r="P7" s="459" t="s">
        <v>3477</v>
      </c>
      <c r="Q7" s="211"/>
      <c r="R7" s="211"/>
      <c r="S7" s="211"/>
      <c r="T7" s="211"/>
      <c r="U7" s="211"/>
      <c r="V7" s="211"/>
      <c r="W7" s="211"/>
      <c r="X7" s="211"/>
      <c r="Y7" s="211"/>
      <c r="Z7" s="211"/>
    </row>
    <row r="8" spans="1:26" ht="99.95" customHeight="1">
      <c r="A8" s="228" t="s">
        <v>16</v>
      </c>
      <c r="B8" s="206" t="s">
        <v>17</v>
      </c>
      <c r="C8" s="206" t="s">
        <v>18</v>
      </c>
      <c r="D8" s="192" t="s">
        <v>19</v>
      </c>
      <c r="E8" s="193" t="s">
        <v>20</v>
      </c>
      <c r="F8" s="192" t="s">
        <v>100</v>
      </c>
      <c r="G8" s="193" t="s">
        <v>101</v>
      </c>
      <c r="H8" s="229"/>
      <c r="I8" s="230" t="s">
        <v>38</v>
      </c>
      <c r="J8" s="188" t="s">
        <v>3478</v>
      </c>
      <c r="K8" s="190">
        <v>2675000</v>
      </c>
      <c r="L8" s="188" t="s">
        <v>3479</v>
      </c>
      <c r="M8" s="250">
        <v>6099000</v>
      </c>
      <c r="N8" s="457" t="s">
        <v>3480</v>
      </c>
      <c r="O8" s="458" t="s">
        <v>3481</v>
      </c>
      <c r="P8" s="459" t="s">
        <v>3482</v>
      </c>
      <c r="Q8" s="211"/>
      <c r="R8" s="211"/>
      <c r="S8" s="211"/>
      <c r="T8" s="211"/>
      <c r="U8" s="211"/>
      <c r="V8" s="211"/>
      <c r="W8" s="211"/>
      <c r="X8" s="211"/>
      <c r="Y8" s="211"/>
      <c r="Z8" s="211"/>
    </row>
    <row r="9" spans="1:26" ht="99.95" customHeight="1">
      <c r="A9" s="228" t="s">
        <v>16</v>
      </c>
      <c r="B9" s="206" t="s">
        <v>17</v>
      </c>
      <c r="C9" s="206" t="s">
        <v>18</v>
      </c>
      <c r="D9" s="192" t="s">
        <v>110</v>
      </c>
      <c r="E9" s="193" t="s">
        <v>111</v>
      </c>
      <c r="F9" s="192" t="s">
        <v>121</v>
      </c>
      <c r="G9" s="193" t="s">
        <v>122</v>
      </c>
      <c r="H9" s="229"/>
      <c r="I9" s="230" t="s">
        <v>38</v>
      </c>
      <c r="J9" s="188" t="s">
        <v>3473</v>
      </c>
      <c r="K9" s="190">
        <v>3056000</v>
      </c>
      <c r="L9" s="188" t="s">
        <v>3474</v>
      </c>
      <c r="M9" s="250">
        <v>6967680</v>
      </c>
      <c r="N9" s="457" t="s">
        <v>3472</v>
      </c>
      <c r="O9" s="458"/>
      <c r="P9" s="460" t="s">
        <v>3477</v>
      </c>
      <c r="Q9" s="211"/>
      <c r="R9" s="211"/>
      <c r="S9" s="211"/>
      <c r="T9" s="211"/>
      <c r="U9" s="211"/>
      <c r="V9" s="211"/>
      <c r="W9" s="211"/>
      <c r="X9" s="211"/>
      <c r="Y9" s="211"/>
      <c r="Z9" s="211"/>
    </row>
    <row r="10" spans="1:26" ht="99.95" customHeight="1">
      <c r="A10" s="228" t="s">
        <v>16</v>
      </c>
      <c r="B10" s="206" t="s">
        <v>17</v>
      </c>
      <c r="C10" s="206" t="s">
        <v>18</v>
      </c>
      <c r="D10" s="192" t="s">
        <v>110</v>
      </c>
      <c r="E10" s="193" t="s">
        <v>111</v>
      </c>
      <c r="F10" s="192" t="s">
        <v>151</v>
      </c>
      <c r="G10" s="193" t="s">
        <v>152</v>
      </c>
      <c r="H10" s="229"/>
      <c r="I10" s="230" t="s">
        <v>38</v>
      </c>
      <c r="J10" s="188" t="s">
        <v>3473</v>
      </c>
      <c r="K10" s="190">
        <v>3056000</v>
      </c>
      <c r="L10" s="188" t="s">
        <v>3474</v>
      </c>
      <c r="M10" s="250">
        <v>6967680</v>
      </c>
      <c r="N10" s="457" t="s">
        <v>3472</v>
      </c>
      <c r="O10" s="458"/>
      <c r="P10" s="460" t="s">
        <v>3477</v>
      </c>
      <c r="Q10" s="211"/>
      <c r="R10" s="211"/>
      <c r="S10" s="211"/>
      <c r="T10" s="211"/>
      <c r="U10" s="211"/>
      <c r="V10" s="211"/>
      <c r="W10" s="211"/>
      <c r="X10" s="211"/>
      <c r="Y10" s="211"/>
      <c r="Z10" s="211"/>
    </row>
    <row r="11" spans="1:26" ht="99.95" customHeight="1">
      <c r="A11" s="228" t="s">
        <v>16</v>
      </c>
      <c r="B11" s="206" t="s">
        <v>17</v>
      </c>
      <c r="C11" s="206" t="s">
        <v>18</v>
      </c>
      <c r="D11" s="192" t="s">
        <v>110</v>
      </c>
      <c r="E11" s="193" t="s">
        <v>111</v>
      </c>
      <c r="F11" s="192" t="s">
        <v>181</v>
      </c>
      <c r="G11" s="193" t="s">
        <v>182</v>
      </c>
      <c r="H11" s="229"/>
      <c r="I11" s="230" t="s">
        <v>28</v>
      </c>
      <c r="J11" s="188" t="s">
        <v>3473</v>
      </c>
      <c r="K11" s="190">
        <v>3056000</v>
      </c>
      <c r="L11" s="188" t="s">
        <v>3474</v>
      </c>
      <c r="M11" s="250">
        <v>6967680</v>
      </c>
      <c r="N11" s="457" t="s">
        <v>3472</v>
      </c>
      <c r="O11" s="458"/>
      <c r="P11" s="460" t="s">
        <v>3477</v>
      </c>
      <c r="Q11" s="211"/>
      <c r="R11" s="211"/>
      <c r="S11" s="211"/>
      <c r="T11" s="211"/>
      <c r="U11" s="211"/>
      <c r="V11" s="211"/>
      <c r="W11" s="211"/>
      <c r="X11" s="211"/>
      <c r="Y11" s="211"/>
      <c r="Z11" s="211"/>
    </row>
    <row r="12" spans="1:26" ht="99.95" customHeight="1">
      <c r="A12" s="228" t="s">
        <v>16</v>
      </c>
      <c r="B12" s="206" t="s">
        <v>17</v>
      </c>
      <c r="C12" s="206" t="s">
        <v>200</v>
      </c>
      <c r="D12" s="192" t="s">
        <v>201</v>
      </c>
      <c r="E12" s="193" t="s">
        <v>202</v>
      </c>
      <c r="F12" s="192" t="s">
        <v>203</v>
      </c>
      <c r="G12" s="193" t="s">
        <v>204</v>
      </c>
      <c r="H12" s="229"/>
      <c r="I12" s="230" t="s">
        <v>38</v>
      </c>
      <c r="J12" s="188" t="s">
        <v>3473</v>
      </c>
      <c r="K12" s="190">
        <v>2244000</v>
      </c>
      <c r="L12" s="188" t="s">
        <v>3474</v>
      </c>
      <c r="M12" s="250">
        <v>5116320</v>
      </c>
      <c r="N12" s="457" t="s">
        <v>3483</v>
      </c>
      <c r="O12" s="458" t="s">
        <v>3484</v>
      </c>
      <c r="P12" s="460" t="s">
        <v>3485</v>
      </c>
      <c r="Q12" s="211"/>
      <c r="R12" s="211"/>
      <c r="S12" s="211"/>
      <c r="T12" s="211"/>
      <c r="U12" s="211"/>
      <c r="V12" s="211"/>
      <c r="W12" s="211"/>
      <c r="X12" s="211"/>
      <c r="Y12" s="211"/>
      <c r="Z12" s="211"/>
    </row>
    <row r="13" spans="1:26" ht="99.95" customHeight="1">
      <c r="A13" s="228" t="s">
        <v>16</v>
      </c>
      <c r="B13" s="206" t="s">
        <v>17</v>
      </c>
      <c r="C13" s="206" t="s">
        <v>200</v>
      </c>
      <c r="D13" s="192" t="s">
        <v>201</v>
      </c>
      <c r="E13" s="193" t="s">
        <v>202</v>
      </c>
      <c r="F13" s="192" t="s">
        <v>242</v>
      </c>
      <c r="G13" s="193" t="s">
        <v>243</v>
      </c>
      <c r="H13" s="229"/>
      <c r="I13" s="230" t="s">
        <v>38</v>
      </c>
      <c r="J13" s="188" t="s">
        <v>3473</v>
      </c>
      <c r="K13" s="190">
        <v>2244000</v>
      </c>
      <c r="L13" s="188" t="s">
        <v>3474</v>
      </c>
      <c r="M13" s="250">
        <v>5116320</v>
      </c>
      <c r="N13" s="457" t="s">
        <v>3486</v>
      </c>
      <c r="O13" s="458" t="s">
        <v>3487</v>
      </c>
      <c r="P13" s="459" t="s">
        <v>3485</v>
      </c>
      <c r="Q13" s="211"/>
      <c r="R13" s="211"/>
      <c r="S13" s="211"/>
      <c r="T13" s="211"/>
      <c r="U13" s="211"/>
      <c r="V13" s="211"/>
      <c r="W13" s="211"/>
      <c r="X13" s="211"/>
      <c r="Y13" s="211"/>
      <c r="Z13" s="211"/>
    </row>
    <row r="14" spans="1:26" ht="99.95" customHeight="1">
      <c r="A14" s="228" t="s">
        <v>16</v>
      </c>
      <c r="B14" s="206" t="s">
        <v>17</v>
      </c>
      <c r="C14" s="206" t="s">
        <v>200</v>
      </c>
      <c r="D14" s="192" t="s">
        <v>201</v>
      </c>
      <c r="E14" s="193" t="s">
        <v>202</v>
      </c>
      <c r="F14" s="192" t="s">
        <v>258</v>
      </c>
      <c r="G14" s="193" t="s">
        <v>259</v>
      </c>
      <c r="H14" s="229"/>
      <c r="I14" s="230" t="s">
        <v>38</v>
      </c>
      <c r="J14" s="188" t="s">
        <v>3473</v>
      </c>
      <c r="K14" s="190">
        <v>3799000</v>
      </c>
      <c r="L14" s="188" t="s">
        <v>3474</v>
      </c>
      <c r="M14" s="250">
        <v>8661720</v>
      </c>
      <c r="N14" s="457" t="s">
        <v>3488</v>
      </c>
      <c r="O14" s="458" t="s">
        <v>3489</v>
      </c>
      <c r="P14" s="460" t="s">
        <v>3490</v>
      </c>
      <c r="Q14" s="211"/>
      <c r="R14" s="211"/>
      <c r="S14" s="211"/>
      <c r="T14" s="211"/>
      <c r="U14" s="211"/>
      <c r="V14" s="211"/>
      <c r="W14" s="211"/>
      <c r="X14" s="211"/>
      <c r="Y14" s="211"/>
      <c r="Z14" s="211"/>
    </row>
    <row r="15" spans="1:26" ht="99.95" customHeight="1">
      <c r="A15" s="228" t="s">
        <v>16</v>
      </c>
      <c r="B15" s="206" t="s">
        <v>17</v>
      </c>
      <c r="C15" s="206" t="s">
        <v>200</v>
      </c>
      <c r="D15" s="192" t="s">
        <v>201</v>
      </c>
      <c r="E15" s="193" t="s">
        <v>202</v>
      </c>
      <c r="F15" s="192" t="s">
        <v>285</v>
      </c>
      <c r="G15" s="193" t="s">
        <v>286</v>
      </c>
      <c r="H15" s="229"/>
      <c r="I15" s="230" t="s">
        <v>38</v>
      </c>
      <c r="J15" s="188" t="s">
        <v>3491</v>
      </c>
      <c r="K15" s="190">
        <v>3383000</v>
      </c>
      <c r="L15" s="188" t="s">
        <v>3492</v>
      </c>
      <c r="M15" s="250">
        <v>7713240</v>
      </c>
      <c r="N15" s="457" t="s">
        <v>3493</v>
      </c>
      <c r="O15" s="458" t="s">
        <v>3489</v>
      </c>
      <c r="P15" s="460" t="s">
        <v>3494</v>
      </c>
      <c r="Q15" s="211"/>
      <c r="R15" s="211"/>
      <c r="S15" s="211"/>
      <c r="T15" s="211"/>
      <c r="U15" s="211"/>
      <c r="V15" s="211"/>
      <c r="W15" s="211"/>
      <c r="X15" s="211"/>
      <c r="Y15" s="211"/>
      <c r="Z15" s="211"/>
    </row>
    <row r="16" spans="1:26" ht="99.95" customHeight="1">
      <c r="A16" s="228" t="s">
        <v>16</v>
      </c>
      <c r="B16" s="206" t="s">
        <v>17</v>
      </c>
      <c r="C16" s="206" t="s">
        <v>200</v>
      </c>
      <c r="D16" s="192" t="s">
        <v>201</v>
      </c>
      <c r="E16" s="193" t="s">
        <v>202</v>
      </c>
      <c r="F16" s="192" t="s">
        <v>366</v>
      </c>
      <c r="G16" s="193" t="s">
        <v>367</v>
      </c>
      <c r="H16" s="229"/>
      <c r="I16" s="230" t="s">
        <v>38</v>
      </c>
      <c r="J16" s="188" t="s">
        <v>3473</v>
      </c>
      <c r="K16" s="190">
        <v>2244000</v>
      </c>
      <c r="L16" s="188" t="s">
        <v>3474</v>
      </c>
      <c r="M16" s="250">
        <v>5116320</v>
      </c>
      <c r="N16" s="457" t="s">
        <v>3495</v>
      </c>
      <c r="O16" s="458" t="s">
        <v>3496</v>
      </c>
      <c r="P16" s="459" t="s">
        <v>3485</v>
      </c>
      <c r="Q16" s="211"/>
      <c r="R16" s="211"/>
      <c r="S16" s="211"/>
      <c r="T16" s="211"/>
      <c r="U16" s="211"/>
      <c r="V16" s="211"/>
      <c r="W16" s="211"/>
      <c r="X16" s="211"/>
      <c r="Y16" s="211"/>
      <c r="Z16" s="211"/>
    </row>
    <row r="17" spans="1:26" ht="99.95" customHeight="1">
      <c r="A17" s="228" t="s">
        <v>16</v>
      </c>
      <c r="B17" s="206" t="s">
        <v>17</v>
      </c>
      <c r="C17" s="206" t="s">
        <v>200</v>
      </c>
      <c r="D17" s="192" t="s">
        <v>201</v>
      </c>
      <c r="E17" s="193" t="s">
        <v>202</v>
      </c>
      <c r="F17" s="192" t="s">
        <v>419</v>
      </c>
      <c r="G17" s="193" t="s">
        <v>420</v>
      </c>
      <c r="H17" s="229"/>
      <c r="I17" s="230" t="s">
        <v>38</v>
      </c>
      <c r="J17" s="188" t="s">
        <v>3473</v>
      </c>
      <c r="K17" s="190">
        <v>3056000</v>
      </c>
      <c r="L17" s="188" t="s">
        <v>3474</v>
      </c>
      <c r="M17" s="250">
        <v>6967680</v>
      </c>
      <c r="N17" s="457" t="s">
        <v>3497</v>
      </c>
      <c r="O17" s="458" t="s">
        <v>3498</v>
      </c>
      <c r="P17" s="460" t="s">
        <v>3477</v>
      </c>
      <c r="Q17" s="211"/>
      <c r="R17" s="211"/>
      <c r="S17" s="211"/>
      <c r="T17" s="211"/>
      <c r="U17" s="211"/>
      <c r="V17" s="211"/>
      <c r="W17" s="211"/>
      <c r="X17" s="211"/>
      <c r="Y17" s="211"/>
      <c r="Z17" s="211"/>
    </row>
    <row r="18" spans="1:26" ht="99.95" customHeight="1">
      <c r="A18" s="228" t="s">
        <v>16</v>
      </c>
      <c r="B18" s="206" t="s">
        <v>17</v>
      </c>
      <c r="C18" s="206" t="s">
        <v>870</v>
      </c>
      <c r="D18" s="192" t="s">
        <v>919</v>
      </c>
      <c r="E18" s="193" t="s">
        <v>920</v>
      </c>
      <c r="F18" s="192" t="s">
        <v>930</v>
      </c>
      <c r="G18" s="193" t="s">
        <v>931</v>
      </c>
      <c r="H18" s="229"/>
      <c r="I18" s="230" t="s">
        <v>38</v>
      </c>
      <c r="J18" s="188" t="s">
        <v>3499</v>
      </c>
      <c r="K18" s="190">
        <v>2360000</v>
      </c>
      <c r="L18" s="188" t="s">
        <v>3499</v>
      </c>
      <c r="M18" s="250">
        <v>5380800</v>
      </c>
      <c r="N18" s="457" t="s">
        <v>3500</v>
      </c>
      <c r="O18" s="458" t="s">
        <v>3501</v>
      </c>
      <c r="P18" s="460" t="s">
        <v>3502</v>
      </c>
      <c r="Q18" s="211"/>
      <c r="R18" s="211"/>
      <c r="S18" s="211"/>
      <c r="T18" s="211"/>
      <c r="U18" s="211"/>
      <c r="V18" s="211"/>
      <c r="W18" s="211"/>
      <c r="X18" s="211"/>
      <c r="Y18" s="211"/>
      <c r="Z18" s="211"/>
    </row>
    <row r="19" spans="1:26" ht="99.95" customHeight="1">
      <c r="A19" s="228" t="s">
        <v>936</v>
      </c>
      <c r="B19" s="206" t="s">
        <v>937</v>
      </c>
      <c r="C19" s="206" t="s">
        <v>938</v>
      </c>
      <c r="D19" s="192" t="s">
        <v>939</v>
      </c>
      <c r="E19" s="193" t="s">
        <v>940</v>
      </c>
      <c r="F19" s="192" t="s">
        <v>941</v>
      </c>
      <c r="G19" s="193" t="s">
        <v>942</v>
      </c>
      <c r="H19" s="229"/>
      <c r="I19" s="230" t="s">
        <v>38</v>
      </c>
      <c r="J19" s="188" t="s">
        <v>3473</v>
      </c>
      <c r="K19" s="190">
        <v>3056000</v>
      </c>
      <c r="L19" s="188" t="s">
        <v>3474</v>
      </c>
      <c r="M19" s="250">
        <v>6967680</v>
      </c>
      <c r="N19" s="457" t="s">
        <v>3472</v>
      </c>
      <c r="O19" s="458"/>
      <c r="P19" s="460" t="s">
        <v>3477</v>
      </c>
      <c r="Q19" s="211"/>
      <c r="R19" s="211"/>
      <c r="S19" s="211"/>
      <c r="T19" s="211"/>
      <c r="U19" s="211"/>
      <c r="V19" s="211"/>
      <c r="W19" s="211"/>
      <c r="X19" s="211"/>
      <c r="Y19" s="211"/>
      <c r="Z19" s="211"/>
    </row>
    <row r="20" spans="1:26" ht="99.95" customHeight="1">
      <c r="A20" s="228" t="s">
        <v>1374</v>
      </c>
      <c r="B20" s="206" t="s">
        <v>1375</v>
      </c>
      <c r="C20" s="206" t="s">
        <v>1376</v>
      </c>
      <c r="D20" s="192" t="s">
        <v>1377</v>
      </c>
      <c r="E20" s="193" t="s">
        <v>1378</v>
      </c>
      <c r="F20" s="192" t="s">
        <v>1379</v>
      </c>
      <c r="G20" s="193" t="s">
        <v>1380</v>
      </c>
      <c r="H20" s="229"/>
      <c r="I20" s="230" t="s">
        <v>38</v>
      </c>
      <c r="J20" s="188" t="s">
        <v>3503</v>
      </c>
      <c r="K20" s="190">
        <v>1018000</v>
      </c>
      <c r="L20" s="188" t="s">
        <v>3504</v>
      </c>
      <c r="M20" s="250">
        <v>2321040</v>
      </c>
      <c r="N20" s="457" t="s">
        <v>3505</v>
      </c>
      <c r="O20" s="458" t="s">
        <v>3506</v>
      </c>
      <c r="P20" s="460" t="s">
        <v>3507</v>
      </c>
      <c r="Q20" s="211"/>
      <c r="R20" s="211"/>
      <c r="S20" s="211"/>
      <c r="T20" s="211"/>
      <c r="U20" s="211"/>
      <c r="V20" s="211"/>
      <c r="W20" s="211"/>
      <c r="X20" s="211"/>
      <c r="Y20" s="211"/>
      <c r="Z20" s="211"/>
    </row>
    <row r="21" spans="1:26" ht="99.95" customHeight="1">
      <c r="A21" s="228" t="s">
        <v>1374</v>
      </c>
      <c r="B21" s="206" t="s">
        <v>1375</v>
      </c>
      <c r="C21" s="206" t="s">
        <v>1665</v>
      </c>
      <c r="D21" s="192" t="s">
        <v>1666</v>
      </c>
      <c r="E21" s="193" t="s">
        <v>1667</v>
      </c>
      <c r="F21" s="192" t="s">
        <v>1697</v>
      </c>
      <c r="G21" s="193" t="s">
        <v>1698</v>
      </c>
      <c r="H21" s="229"/>
      <c r="I21" s="230" t="s">
        <v>38</v>
      </c>
      <c r="J21" s="188" t="s">
        <v>3503</v>
      </c>
      <c r="K21" s="190">
        <v>1018000</v>
      </c>
      <c r="L21" s="188" t="s">
        <v>3504</v>
      </c>
      <c r="M21" s="250">
        <v>2321040</v>
      </c>
      <c r="N21" s="457" t="s">
        <v>3508</v>
      </c>
      <c r="O21" s="458" t="s">
        <v>3509</v>
      </c>
      <c r="P21" s="460" t="s">
        <v>3507</v>
      </c>
      <c r="Q21" s="211"/>
      <c r="R21" s="211"/>
      <c r="S21" s="211"/>
      <c r="T21" s="211"/>
      <c r="U21" s="211"/>
      <c r="V21" s="211"/>
      <c r="W21" s="211"/>
      <c r="X21" s="211"/>
      <c r="Y21" s="211"/>
      <c r="Z21" s="211"/>
    </row>
    <row r="22" spans="1:26" ht="99.95" customHeight="1">
      <c r="A22" s="228" t="s">
        <v>1374</v>
      </c>
      <c r="B22" s="206" t="s">
        <v>1375</v>
      </c>
      <c r="C22" s="206" t="s">
        <v>1665</v>
      </c>
      <c r="D22" s="192" t="s">
        <v>1666</v>
      </c>
      <c r="E22" s="193" t="s">
        <v>1667</v>
      </c>
      <c r="F22" s="192" t="s">
        <v>1704</v>
      </c>
      <c r="G22" s="193" t="s">
        <v>1705</v>
      </c>
      <c r="H22" s="229"/>
      <c r="I22" s="230" t="s">
        <v>38</v>
      </c>
      <c r="J22" s="188" t="s">
        <v>3473</v>
      </c>
      <c r="K22" s="190">
        <v>3504000</v>
      </c>
      <c r="L22" s="188" t="s">
        <v>3474</v>
      </c>
      <c r="M22" s="250">
        <v>7989120</v>
      </c>
      <c r="N22" s="457" t="s">
        <v>3510</v>
      </c>
      <c r="O22" s="458" t="s">
        <v>3511</v>
      </c>
      <c r="P22" s="460" t="s">
        <v>3512</v>
      </c>
      <c r="Q22" s="211"/>
      <c r="R22" s="211"/>
      <c r="S22" s="211"/>
      <c r="T22" s="211"/>
      <c r="U22" s="211"/>
      <c r="V22" s="211"/>
      <c r="W22" s="211"/>
      <c r="X22" s="211"/>
      <c r="Y22" s="211"/>
      <c r="Z22" s="211"/>
    </row>
    <row r="23" spans="1:26" ht="99.95" customHeight="1">
      <c r="A23" s="228" t="s">
        <v>1706</v>
      </c>
      <c r="B23" s="206" t="s">
        <v>1707</v>
      </c>
      <c r="C23" s="206" t="s">
        <v>1708</v>
      </c>
      <c r="D23" s="192" t="s">
        <v>1709</v>
      </c>
      <c r="E23" s="193" t="s">
        <v>1710</v>
      </c>
      <c r="F23" s="192" t="s">
        <v>1711</v>
      </c>
      <c r="G23" s="193" t="s">
        <v>1712</v>
      </c>
      <c r="H23" s="229"/>
      <c r="I23" s="230" t="s">
        <v>38</v>
      </c>
      <c r="J23" s="188" t="s">
        <v>3473</v>
      </c>
      <c r="K23" s="190">
        <v>2360000</v>
      </c>
      <c r="L23" s="188" t="s">
        <v>3474</v>
      </c>
      <c r="M23" s="250">
        <v>5380800</v>
      </c>
      <c r="N23" s="457" t="s">
        <v>3513</v>
      </c>
      <c r="O23" s="461" t="s">
        <v>3514</v>
      </c>
      <c r="P23" s="460" t="s">
        <v>3502</v>
      </c>
      <c r="Q23" s="211"/>
      <c r="R23" s="211"/>
      <c r="S23" s="211"/>
      <c r="T23" s="211"/>
      <c r="U23" s="211"/>
      <c r="V23" s="211"/>
      <c r="W23" s="211"/>
      <c r="X23" s="211"/>
      <c r="Y23" s="211"/>
      <c r="Z23" s="211"/>
    </row>
    <row r="24" spans="1:26" ht="99.95" customHeight="1">
      <c r="A24" s="228" t="s">
        <v>1706</v>
      </c>
      <c r="B24" s="206" t="s">
        <v>1707</v>
      </c>
      <c r="C24" s="206" t="s">
        <v>1708</v>
      </c>
      <c r="D24" s="192" t="s">
        <v>1709</v>
      </c>
      <c r="E24" s="193" t="s">
        <v>1710</v>
      </c>
      <c r="F24" s="192" t="s">
        <v>1721</v>
      </c>
      <c r="G24" s="193" t="s">
        <v>1722</v>
      </c>
      <c r="H24" s="229"/>
      <c r="I24" s="230" t="s">
        <v>38</v>
      </c>
      <c r="J24" s="188" t="s">
        <v>3473</v>
      </c>
      <c r="K24" s="190">
        <v>2244000</v>
      </c>
      <c r="L24" s="188" t="s">
        <v>3474</v>
      </c>
      <c r="M24" s="250">
        <v>5116320</v>
      </c>
      <c r="N24" s="457" t="s">
        <v>3513</v>
      </c>
      <c r="O24" s="461" t="s">
        <v>3514</v>
      </c>
      <c r="P24" s="460" t="s">
        <v>3485</v>
      </c>
      <c r="Q24" s="211"/>
      <c r="R24" s="211"/>
      <c r="S24" s="211"/>
      <c r="T24" s="211"/>
      <c r="U24" s="211"/>
      <c r="V24" s="211"/>
      <c r="W24" s="211"/>
      <c r="X24" s="211"/>
      <c r="Y24" s="211"/>
      <c r="Z24" s="211"/>
    </row>
    <row r="25" spans="1:26" ht="99.95" customHeight="1">
      <c r="A25" s="228" t="s">
        <v>1706</v>
      </c>
      <c r="B25" s="206" t="s">
        <v>1707</v>
      </c>
      <c r="C25" s="206" t="s">
        <v>1708</v>
      </c>
      <c r="D25" s="192" t="s">
        <v>1709</v>
      </c>
      <c r="E25" s="193" t="s">
        <v>1710</v>
      </c>
      <c r="F25" s="192" t="s">
        <v>1732</v>
      </c>
      <c r="G25" s="193" t="s">
        <v>1733</v>
      </c>
      <c r="H25" s="229"/>
      <c r="I25" s="230" t="s">
        <v>38</v>
      </c>
      <c r="J25" s="188" t="s">
        <v>3473</v>
      </c>
      <c r="K25" s="190">
        <v>2244000</v>
      </c>
      <c r="L25" s="188" t="s">
        <v>3474</v>
      </c>
      <c r="M25" s="250">
        <v>5116320</v>
      </c>
      <c r="N25" s="457" t="s">
        <v>3513</v>
      </c>
      <c r="O25" s="461" t="s">
        <v>3514</v>
      </c>
      <c r="P25" s="460" t="s">
        <v>3485</v>
      </c>
      <c r="Q25" s="211"/>
      <c r="R25" s="211"/>
      <c r="S25" s="211"/>
      <c r="T25" s="211"/>
      <c r="U25" s="211"/>
      <c r="V25" s="211"/>
      <c r="W25" s="211"/>
      <c r="X25" s="211"/>
      <c r="Y25" s="211"/>
      <c r="Z25" s="211"/>
    </row>
    <row r="26" spans="1:26" ht="99.95" customHeight="1">
      <c r="A26" s="228" t="s">
        <v>1706</v>
      </c>
      <c r="B26" s="206" t="s">
        <v>1707</v>
      </c>
      <c r="C26" s="206" t="s">
        <v>1708</v>
      </c>
      <c r="D26" s="192" t="s">
        <v>1788</v>
      </c>
      <c r="E26" s="193" t="s">
        <v>1789</v>
      </c>
      <c r="F26" s="192" t="s">
        <v>1790</v>
      </c>
      <c r="G26" s="193" t="s">
        <v>1791</v>
      </c>
      <c r="H26" s="229"/>
      <c r="I26" s="230" t="s">
        <v>38</v>
      </c>
      <c r="J26" s="188" t="s">
        <v>3473</v>
      </c>
      <c r="K26" s="190">
        <v>3799000</v>
      </c>
      <c r="L26" s="188" t="s">
        <v>3474</v>
      </c>
      <c r="M26" s="250">
        <v>8661720</v>
      </c>
      <c r="N26" s="457" t="s">
        <v>3472</v>
      </c>
      <c r="O26" s="458"/>
      <c r="P26" s="460" t="s">
        <v>3490</v>
      </c>
      <c r="Q26" s="211"/>
      <c r="R26" s="211"/>
      <c r="S26" s="211"/>
      <c r="T26" s="211"/>
      <c r="U26" s="211"/>
      <c r="V26" s="211"/>
      <c r="W26" s="211"/>
      <c r="X26" s="211"/>
      <c r="Y26" s="211"/>
      <c r="Z26" s="211"/>
    </row>
    <row r="27" spans="1:26" ht="99.95" customHeight="1">
      <c r="A27" s="228" t="s">
        <v>1706</v>
      </c>
      <c r="B27" s="206" t="s">
        <v>1707</v>
      </c>
      <c r="C27" s="206" t="s">
        <v>1708</v>
      </c>
      <c r="D27" s="192" t="s">
        <v>1788</v>
      </c>
      <c r="E27" s="193" t="s">
        <v>1789</v>
      </c>
      <c r="F27" s="192" t="s">
        <v>1800</v>
      </c>
      <c r="G27" s="193" t="s">
        <v>1801</v>
      </c>
      <c r="H27" s="229"/>
      <c r="I27" s="230" t="s">
        <v>38</v>
      </c>
      <c r="J27" s="188" t="s">
        <v>3515</v>
      </c>
      <c r="K27" s="190">
        <v>3799000</v>
      </c>
      <c r="L27" s="188" t="s">
        <v>3474</v>
      </c>
      <c r="M27" s="250">
        <v>8661720</v>
      </c>
      <c r="N27" s="457" t="s">
        <v>3472</v>
      </c>
      <c r="O27" s="458"/>
      <c r="P27" s="460" t="s">
        <v>3490</v>
      </c>
      <c r="Q27" s="211"/>
      <c r="R27" s="211"/>
      <c r="S27" s="211"/>
      <c r="T27" s="211"/>
      <c r="U27" s="211"/>
      <c r="V27" s="211"/>
      <c r="W27" s="211"/>
      <c r="X27" s="211"/>
      <c r="Y27" s="211"/>
      <c r="Z27" s="211"/>
    </row>
    <row r="28" spans="1:26" ht="99.95" customHeight="1">
      <c r="A28" s="228" t="s">
        <v>1706</v>
      </c>
      <c r="B28" s="206" t="s">
        <v>1707</v>
      </c>
      <c r="C28" s="206" t="s">
        <v>1708</v>
      </c>
      <c r="D28" s="192" t="s">
        <v>1788</v>
      </c>
      <c r="E28" s="193" t="s">
        <v>1789</v>
      </c>
      <c r="F28" s="192" t="s">
        <v>1805</v>
      </c>
      <c r="G28" s="193" t="s">
        <v>1806</v>
      </c>
      <c r="H28" s="229"/>
      <c r="I28" s="230" t="s">
        <v>38</v>
      </c>
      <c r="J28" s="188" t="s">
        <v>3473</v>
      </c>
      <c r="K28" s="190">
        <v>3799000</v>
      </c>
      <c r="L28" s="188" t="s">
        <v>3474</v>
      </c>
      <c r="M28" s="250">
        <v>8661720</v>
      </c>
      <c r="N28" s="457" t="s">
        <v>3472</v>
      </c>
      <c r="O28" s="458"/>
      <c r="P28" s="460" t="s">
        <v>3490</v>
      </c>
      <c r="Q28" s="211"/>
      <c r="R28" s="211"/>
      <c r="S28" s="211"/>
      <c r="T28" s="211"/>
      <c r="U28" s="211"/>
      <c r="V28" s="211"/>
      <c r="W28" s="211"/>
      <c r="X28" s="211"/>
      <c r="Y28" s="211"/>
      <c r="Z28" s="211"/>
    </row>
    <row r="29" spans="1:26" ht="99.95" customHeight="1">
      <c r="A29" s="228" t="s">
        <v>1706</v>
      </c>
      <c r="B29" s="206" t="s">
        <v>1707</v>
      </c>
      <c r="C29" s="206" t="s">
        <v>1708</v>
      </c>
      <c r="D29" s="192" t="s">
        <v>1877</v>
      </c>
      <c r="E29" s="193" t="s">
        <v>1878</v>
      </c>
      <c r="F29" s="192" t="s">
        <v>1879</v>
      </c>
      <c r="G29" s="193" t="s">
        <v>1880</v>
      </c>
      <c r="H29" s="229"/>
      <c r="I29" s="230" t="s">
        <v>38</v>
      </c>
      <c r="J29" s="188" t="s">
        <v>3515</v>
      </c>
      <c r="K29" s="190">
        <v>3799000</v>
      </c>
      <c r="L29" s="188" t="s">
        <v>3474</v>
      </c>
      <c r="M29" s="250">
        <v>8661720</v>
      </c>
      <c r="N29" s="457" t="s">
        <v>3516</v>
      </c>
      <c r="O29" s="458" t="s">
        <v>3506</v>
      </c>
      <c r="P29" s="460" t="s">
        <v>3490</v>
      </c>
      <c r="Q29" s="211"/>
      <c r="R29" s="211"/>
      <c r="S29" s="211"/>
      <c r="T29" s="211"/>
      <c r="U29" s="211"/>
      <c r="V29" s="211"/>
      <c r="W29" s="211"/>
      <c r="X29" s="211"/>
      <c r="Y29" s="211"/>
      <c r="Z29" s="211"/>
    </row>
    <row r="30" spans="1:26" ht="99.95" customHeight="1">
      <c r="A30" s="228" t="s">
        <v>1965</v>
      </c>
      <c r="B30" s="206" t="s">
        <v>1966</v>
      </c>
      <c r="C30" s="206" t="s">
        <v>1991</v>
      </c>
      <c r="D30" s="192" t="s">
        <v>2000</v>
      </c>
      <c r="E30" s="193" t="s">
        <v>2001</v>
      </c>
      <c r="F30" s="192" t="s">
        <v>2002</v>
      </c>
      <c r="G30" s="193" t="s">
        <v>2003</v>
      </c>
      <c r="H30" s="229"/>
      <c r="I30" s="230" t="s">
        <v>38</v>
      </c>
      <c r="J30" s="188" t="s">
        <v>3517</v>
      </c>
      <c r="K30" s="190">
        <v>5607000</v>
      </c>
      <c r="L30" s="188" t="s">
        <v>3518</v>
      </c>
      <c r="M30" s="250">
        <v>12783960</v>
      </c>
      <c r="N30" s="457" t="s">
        <v>3519</v>
      </c>
      <c r="O30" s="458"/>
      <c r="P30" s="460" t="s">
        <v>3520</v>
      </c>
      <c r="Q30" s="211"/>
      <c r="R30" s="211"/>
      <c r="S30" s="211"/>
      <c r="T30" s="211"/>
      <c r="U30" s="211"/>
      <c r="V30" s="211"/>
      <c r="W30" s="211"/>
      <c r="X30" s="211"/>
      <c r="Y30" s="211"/>
      <c r="Z30" s="211"/>
    </row>
    <row r="31" spans="1:26" ht="99.95" customHeight="1">
      <c r="A31" s="228" t="s">
        <v>1965</v>
      </c>
      <c r="B31" s="206" t="s">
        <v>1966</v>
      </c>
      <c r="C31" s="206" t="s">
        <v>1991</v>
      </c>
      <c r="D31" s="192" t="s">
        <v>2000</v>
      </c>
      <c r="E31" s="193" t="s">
        <v>2001</v>
      </c>
      <c r="F31" s="192" t="s">
        <v>2008</v>
      </c>
      <c r="G31" s="193" t="s">
        <v>2009</v>
      </c>
      <c r="H31" s="229"/>
      <c r="I31" s="230" t="s">
        <v>38</v>
      </c>
      <c r="J31" s="188" t="s">
        <v>3517</v>
      </c>
      <c r="K31" s="190">
        <v>5607000</v>
      </c>
      <c r="L31" s="188" t="s">
        <v>3518</v>
      </c>
      <c r="M31" s="250">
        <v>12783960</v>
      </c>
      <c r="N31" s="457" t="s">
        <v>3519</v>
      </c>
      <c r="O31" s="458"/>
      <c r="P31" s="460" t="s">
        <v>3520</v>
      </c>
      <c r="Q31" s="211"/>
      <c r="R31" s="211"/>
      <c r="S31" s="211"/>
      <c r="T31" s="211"/>
      <c r="U31" s="211"/>
      <c r="V31" s="211"/>
      <c r="W31" s="211"/>
      <c r="X31" s="211"/>
      <c r="Y31" s="211"/>
      <c r="Z31" s="211"/>
    </row>
    <row r="32" spans="1:26" ht="99.95" customHeight="1">
      <c r="A32" s="243" t="s">
        <v>2112</v>
      </c>
      <c r="B32" s="244" t="s">
        <v>2113</v>
      </c>
      <c r="C32" s="244" t="s">
        <v>2121</v>
      </c>
      <c r="D32" s="198" t="s">
        <v>2135</v>
      </c>
      <c r="E32" s="201" t="s">
        <v>2136</v>
      </c>
      <c r="F32" s="198" t="s">
        <v>2137</v>
      </c>
      <c r="G32" s="201" t="s">
        <v>2138</v>
      </c>
      <c r="H32" s="245" t="s">
        <v>2142</v>
      </c>
      <c r="I32" s="246"/>
      <c r="J32" s="188" t="s">
        <v>3521</v>
      </c>
      <c r="K32" s="200">
        <v>0</v>
      </c>
      <c r="L32" s="201" t="s">
        <v>2143</v>
      </c>
      <c r="M32" s="285">
        <v>0</v>
      </c>
      <c r="N32" s="457" t="s">
        <v>3522</v>
      </c>
      <c r="O32" s="458"/>
      <c r="P32" s="460" t="s">
        <v>3523</v>
      </c>
      <c r="Q32" s="211"/>
      <c r="R32" s="211"/>
      <c r="S32" s="211"/>
      <c r="T32" s="211"/>
      <c r="U32" s="211"/>
      <c r="V32" s="211"/>
      <c r="W32" s="211"/>
      <c r="X32" s="211"/>
      <c r="Y32" s="211"/>
      <c r="Z32" s="211"/>
    </row>
    <row r="33" spans="1:26" ht="15.75" customHeight="1">
      <c r="A33" s="288"/>
      <c r="B33" s="288"/>
      <c r="C33" s="288"/>
      <c r="D33" s="288"/>
      <c r="E33" s="288"/>
      <c r="F33" s="288"/>
      <c r="G33" s="288"/>
      <c r="H33" s="289"/>
      <c r="I33" s="289"/>
      <c r="J33" s="288"/>
      <c r="K33" s="290"/>
      <c r="L33" s="288"/>
      <c r="M33" s="291"/>
      <c r="N33" s="208"/>
      <c r="O33" s="208"/>
      <c r="P33" s="208"/>
      <c r="Q33" s="211"/>
      <c r="R33" s="211"/>
      <c r="S33" s="211"/>
      <c r="T33" s="211"/>
      <c r="U33" s="211"/>
      <c r="V33" s="211"/>
      <c r="W33" s="211"/>
      <c r="X33" s="211"/>
      <c r="Y33" s="211"/>
      <c r="Z33" s="211"/>
    </row>
    <row r="34" spans="1:26" ht="15.75" customHeight="1">
      <c r="A34" s="288"/>
      <c r="B34" s="288"/>
      <c r="C34" s="288"/>
      <c r="D34" s="288"/>
      <c r="E34" s="288"/>
      <c r="F34" s="288"/>
      <c r="G34" s="288"/>
      <c r="H34" s="289"/>
      <c r="I34" s="289"/>
      <c r="J34" s="202"/>
      <c r="K34" s="293"/>
      <c r="L34" s="202"/>
      <c r="M34" s="293"/>
      <c r="N34" s="208"/>
      <c r="O34" s="208"/>
      <c r="P34" s="202"/>
      <c r="Q34" s="211"/>
      <c r="R34" s="211"/>
      <c r="S34" s="211"/>
      <c r="T34" s="211"/>
      <c r="U34" s="211"/>
      <c r="V34" s="211"/>
      <c r="W34" s="211"/>
      <c r="X34" s="211"/>
      <c r="Y34" s="211"/>
      <c r="Z34" s="211"/>
    </row>
    <row r="35" spans="1:26" ht="15.75" customHeight="1">
      <c r="A35" s="211"/>
      <c r="B35" s="211"/>
      <c r="C35" s="211"/>
      <c r="D35" s="211"/>
      <c r="E35" s="211"/>
      <c r="F35" s="211"/>
      <c r="G35" s="211"/>
      <c r="H35" s="211"/>
      <c r="I35" s="211"/>
      <c r="J35" s="270"/>
      <c r="K35" s="295"/>
      <c r="L35" s="270"/>
      <c r="M35" s="295"/>
      <c r="N35" s="462"/>
      <c r="O35" s="462"/>
      <c r="P35" s="211"/>
      <c r="Q35" s="211"/>
      <c r="R35" s="211"/>
      <c r="S35" s="211"/>
      <c r="T35" s="211"/>
      <c r="U35" s="211"/>
      <c r="V35" s="211"/>
      <c r="W35" s="211"/>
      <c r="X35" s="211"/>
      <c r="Y35" s="211"/>
      <c r="Z35" s="211"/>
    </row>
    <row r="36" spans="1:26" ht="15.75" customHeight="1">
      <c r="A36" s="211"/>
      <c r="B36" s="211"/>
      <c r="C36" s="211"/>
      <c r="D36" s="211"/>
      <c r="E36" s="211"/>
      <c r="F36" s="211"/>
      <c r="G36" s="211"/>
      <c r="H36" s="211"/>
      <c r="I36" s="211"/>
      <c r="J36" s="270"/>
      <c r="K36" s="295"/>
      <c r="L36" s="270"/>
      <c r="M36" s="295"/>
      <c r="N36" s="462"/>
      <c r="O36" s="462"/>
      <c r="P36" s="211"/>
      <c r="Q36" s="211"/>
      <c r="R36" s="211"/>
      <c r="S36" s="211"/>
      <c r="T36" s="211"/>
      <c r="U36" s="211"/>
      <c r="V36" s="211"/>
      <c r="W36" s="211"/>
      <c r="X36" s="211"/>
      <c r="Y36" s="211"/>
      <c r="Z36" s="211"/>
    </row>
    <row r="37" spans="1:26" ht="15.75" customHeight="1">
      <c r="A37" s="211"/>
      <c r="B37" s="211"/>
      <c r="C37" s="211"/>
      <c r="D37" s="211"/>
      <c r="E37" s="211"/>
      <c r="F37" s="211"/>
      <c r="G37" s="211"/>
      <c r="H37" s="211"/>
      <c r="I37" s="211"/>
      <c r="J37" s="270"/>
      <c r="K37" s="295"/>
      <c r="L37" s="270"/>
      <c r="M37" s="295"/>
      <c r="N37" s="462"/>
      <c r="O37" s="462"/>
      <c r="P37" s="211"/>
      <c r="Q37" s="211"/>
      <c r="R37" s="211"/>
      <c r="S37" s="211"/>
      <c r="T37" s="211"/>
      <c r="U37" s="211"/>
      <c r="V37" s="211"/>
      <c r="W37" s="211"/>
      <c r="X37" s="211"/>
      <c r="Y37" s="211"/>
      <c r="Z37" s="211"/>
    </row>
    <row r="38" spans="1:26" ht="15.75" customHeight="1">
      <c r="A38" s="211"/>
      <c r="B38" s="211"/>
      <c r="C38" s="211"/>
      <c r="D38" s="211"/>
      <c r="E38" s="211"/>
      <c r="F38" s="211"/>
      <c r="G38" s="211"/>
      <c r="H38" s="211"/>
      <c r="I38" s="211"/>
      <c r="J38" s="270"/>
      <c r="K38" s="295"/>
      <c r="L38" s="270"/>
      <c r="M38" s="295"/>
      <c r="N38" s="462"/>
      <c r="O38" s="462"/>
      <c r="P38" s="211"/>
      <c r="Q38" s="211"/>
      <c r="R38" s="211"/>
      <c r="S38" s="211"/>
      <c r="T38" s="211"/>
      <c r="U38" s="211"/>
      <c r="V38" s="211"/>
      <c r="W38" s="211"/>
      <c r="X38" s="211"/>
      <c r="Y38" s="211"/>
      <c r="Z38" s="211"/>
    </row>
    <row r="39" spans="1:26" ht="15.75" customHeight="1">
      <c r="A39" s="211"/>
      <c r="B39" s="211"/>
      <c r="C39" s="211"/>
      <c r="D39" s="211"/>
      <c r="E39" s="211"/>
      <c r="F39" s="211"/>
      <c r="G39" s="211"/>
      <c r="H39" s="211"/>
      <c r="I39" s="211"/>
      <c r="J39" s="270"/>
      <c r="K39" s="295"/>
      <c r="L39" s="270"/>
      <c r="M39" s="295"/>
      <c r="N39" s="462"/>
      <c r="O39" s="462"/>
      <c r="P39" s="211"/>
      <c r="Q39" s="211"/>
      <c r="R39" s="211"/>
      <c r="S39" s="211"/>
      <c r="T39" s="211"/>
      <c r="U39" s="211"/>
      <c r="V39" s="211"/>
      <c r="W39" s="211"/>
      <c r="X39" s="211"/>
      <c r="Y39" s="211"/>
      <c r="Z39" s="211"/>
    </row>
    <row r="40" spans="1:26" ht="15.75" customHeight="1">
      <c r="A40" s="211"/>
      <c r="B40" s="211"/>
      <c r="C40" s="211"/>
      <c r="D40" s="211"/>
      <c r="E40" s="211"/>
      <c r="F40" s="211"/>
      <c r="G40" s="211"/>
      <c r="H40" s="211"/>
      <c r="I40" s="211"/>
      <c r="J40" s="270"/>
      <c r="K40" s="295"/>
      <c r="L40" s="270"/>
      <c r="M40" s="295"/>
      <c r="N40" s="462"/>
      <c r="O40" s="462"/>
      <c r="P40" s="211"/>
      <c r="Q40" s="211"/>
      <c r="R40" s="211"/>
      <c r="S40" s="211"/>
      <c r="T40" s="211"/>
      <c r="U40" s="211"/>
      <c r="V40" s="211"/>
      <c r="W40" s="211"/>
      <c r="X40" s="211"/>
      <c r="Y40" s="211"/>
      <c r="Z40" s="211"/>
    </row>
    <row r="41" spans="1:26" ht="15.75" customHeight="1">
      <c r="A41" s="211"/>
      <c r="B41" s="211"/>
      <c r="C41" s="211"/>
      <c r="D41" s="211"/>
      <c r="E41" s="211"/>
      <c r="F41" s="211"/>
      <c r="G41" s="211"/>
      <c r="H41" s="211"/>
      <c r="I41" s="211"/>
      <c r="J41" s="270"/>
      <c r="K41" s="295"/>
      <c r="L41" s="270"/>
      <c r="M41" s="295"/>
      <c r="N41" s="462"/>
      <c r="O41" s="462"/>
      <c r="P41" s="211"/>
      <c r="Q41" s="211"/>
      <c r="R41" s="211"/>
      <c r="S41" s="211"/>
      <c r="T41" s="211"/>
      <c r="U41" s="211"/>
      <c r="V41" s="211"/>
      <c r="W41" s="211"/>
      <c r="X41" s="211"/>
      <c r="Y41" s="211"/>
      <c r="Z41" s="211"/>
    </row>
    <row r="42" spans="1:26" ht="15.75" customHeight="1">
      <c r="A42" s="211"/>
      <c r="B42" s="211"/>
      <c r="C42" s="211"/>
      <c r="D42" s="211"/>
      <c r="E42" s="211"/>
      <c r="F42" s="211"/>
      <c r="G42" s="211"/>
      <c r="H42" s="211"/>
      <c r="I42" s="211"/>
      <c r="J42" s="270"/>
      <c r="K42" s="295"/>
      <c r="L42" s="270"/>
      <c r="M42" s="295"/>
      <c r="N42" s="462"/>
      <c r="O42" s="462"/>
      <c r="P42" s="211"/>
      <c r="Q42" s="211"/>
      <c r="R42" s="211"/>
      <c r="S42" s="211"/>
      <c r="T42" s="211"/>
      <c r="U42" s="211"/>
      <c r="V42" s="211"/>
      <c r="W42" s="211"/>
      <c r="X42" s="211"/>
      <c r="Y42" s="211"/>
      <c r="Z42" s="211"/>
    </row>
    <row r="43" spans="1:26" ht="15.75" customHeight="1">
      <c r="A43" s="211"/>
      <c r="B43" s="211"/>
      <c r="C43" s="211"/>
      <c r="D43" s="211"/>
      <c r="E43" s="211"/>
      <c r="F43" s="211"/>
      <c r="G43" s="211"/>
      <c r="H43" s="211"/>
      <c r="I43" s="211"/>
      <c r="J43" s="270"/>
      <c r="K43" s="295"/>
      <c r="L43" s="270"/>
      <c r="M43" s="295"/>
      <c r="N43" s="462"/>
      <c r="O43" s="462"/>
      <c r="P43" s="211"/>
      <c r="Q43" s="211"/>
      <c r="R43" s="211"/>
      <c r="S43" s="211"/>
      <c r="T43" s="211"/>
      <c r="U43" s="211"/>
      <c r="V43" s="211"/>
      <c r="W43" s="211"/>
      <c r="X43" s="211"/>
      <c r="Y43" s="211"/>
      <c r="Z43" s="211"/>
    </row>
    <row r="44" spans="1:26" ht="15.75" customHeight="1">
      <c r="A44" s="211"/>
      <c r="B44" s="211"/>
      <c r="C44" s="211"/>
      <c r="D44" s="211"/>
      <c r="E44" s="211"/>
      <c r="F44" s="211"/>
      <c r="G44" s="211"/>
      <c r="H44" s="211"/>
      <c r="I44" s="211"/>
      <c r="J44" s="270"/>
      <c r="K44" s="295"/>
      <c r="L44" s="270"/>
      <c r="M44" s="295"/>
      <c r="N44" s="462"/>
      <c r="O44" s="462"/>
      <c r="P44" s="211"/>
      <c r="Q44" s="211"/>
      <c r="R44" s="211"/>
      <c r="S44" s="211"/>
      <c r="T44" s="211"/>
      <c r="U44" s="211"/>
      <c r="V44" s="211"/>
      <c r="W44" s="211"/>
      <c r="X44" s="211"/>
      <c r="Y44" s="211"/>
      <c r="Z44" s="211"/>
    </row>
    <row r="45" spans="1:26" ht="15.75" customHeight="1">
      <c r="A45" s="211"/>
      <c r="B45" s="211"/>
      <c r="C45" s="211"/>
      <c r="D45" s="211"/>
      <c r="E45" s="211"/>
      <c r="F45" s="211"/>
      <c r="G45" s="211"/>
      <c r="H45" s="211"/>
      <c r="I45" s="211"/>
      <c r="J45" s="270"/>
      <c r="K45" s="295"/>
      <c r="L45" s="270"/>
      <c r="M45" s="295"/>
      <c r="N45" s="462"/>
      <c r="O45" s="462"/>
      <c r="P45" s="211"/>
      <c r="Q45" s="211"/>
      <c r="R45" s="211"/>
      <c r="S45" s="211"/>
      <c r="T45" s="211"/>
      <c r="U45" s="211"/>
      <c r="V45" s="211"/>
      <c r="W45" s="211"/>
      <c r="X45" s="211"/>
      <c r="Y45" s="211"/>
      <c r="Z45" s="211"/>
    </row>
    <row r="46" spans="1:26" ht="15.75" customHeight="1">
      <c r="A46" s="211"/>
      <c r="B46" s="211"/>
      <c r="C46" s="211"/>
      <c r="D46" s="211"/>
      <c r="E46" s="211"/>
      <c r="F46" s="211"/>
      <c r="G46" s="211"/>
      <c r="H46" s="211"/>
      <c r="I46" s="211"/>
      <c r="J46" s="270"/>
      <c r="K46" s="295"/>
      <c r="L46" s="270"/>
      <c r="M46" s="295"/>
      <c r="N46" s="462"/>
      <c r="O46" s="462"/>
      <c r="P46" s="211"/>
      <c r="Q46" s="211"/>
      <c r="R46" s="211"/>
      <c r="S46" s="211"/>
      <c r="T46" s="211"/>
      <c r="U46" s="211"/>
      <c r="V46" s="211"/>
      <c r="W46" s="211"/>
      <c r="X46" s="211"/>
      <c r="Y46" s="211"/>
      <c r="Z46" s="211"/>
    </row>
    <row r="47" spans="1:26" ht="15.75" customHeight="1">
      <c r="A47" s="211"/>
      <c r="B47" s="211"/>
      <c r="C47" s="211"/>
      <c r="D47" s="211"/>
      <c r="E47" s="211"/>
      <c r="F47" s="211"/>
      <c r="G47" s="211"/>
      <c r="H47" s="211"/>
      <c r="I47" s="211"/>
      <c r="J47" s="270"/>
      <c r="K47" s="295"/>
      <c r="L47" s="270"/>
      <c r="M47" s="295"/>
      <c r="N47" s="462"/>
      <c r="O47" s="462"/>
      <c r="P47" s="211"/>
      <c r="Q47" s="211"/>
      <c r="R47" s="211"/>
      <c r="S47" s="211"/>
      <c r="T47" s="211"/>
      <c r="U47" s="211"/>
      <c r="V47" s="211"/>
      <c r="W47" s="211"/>
      <c r="X47" s="211"/>
      <c r="Y47" s="211"/>
      <c r="Z47" s="211"/>
    </row>
    <row r="48" spans="1:26" ht="15.75" customHeight="1">
      <c r="A48" s="211"/>
      <c r="B48" s="211"/>
      <c r="C48" s="211"/>
      <c r="D48" s="211"/>
      <c r="E48" s="211"/>
      <c r="F48" s="211"/>
      <c r="G48" s="211"/>
      <c r="H48" s="211"/>
      <c r="I48" s="211"/>
      <c r="J48" s="270"/>
      <c r="K48" s="295"/>
      <c r="L48" s="270"/>
      <c r="M48" s="295"/>
      <c r="N48" s="462"/>
      <c r="O48" s="462"/>
      <c r="P48" s="211"/>
      <c r="Q48" s="211"/>
      <c r="R48" s="211"/>
      <c r="S48" s="211"/>
      <c r="T48" s="211"/>
      <c r="U48" s="211"/>
      <c r="V48" s="211"/>
      <c r="W48" s="211"/>
      <c r="X48" s="211"/>
      <c r="Y48" s="211"/>
      <c r="Z48" s="211"/>
    </row>
    <row r="49" spans="1:26" ht="15.75" customHeight="1">
      <c r="A49" s="211"/>
      <c r="B49" s="211"/>
      <c r="C49" s="211"/>
      <c r="D49" s="211"/>
      <c r="E49" s="211"/>
      <c r="F49" s="211"/>
      <c r="G49" s="211"/>
      <c r="H49" s="211"/>
      <c r="I49" s="211"/>
      <c r="J49" s="270"/>
      <c r="K49" s="295"/>
      <c r="L49" s="270"/>
      <c r="M49" s="295"/>
      <c r="N49" s="462"/>
      <c r="O49" s="462"/>
      <c r="P49" s="211"/>
      <c r="Q49" s="211"/>
      <c r="R49" s="211"/>
      <c r="S49" s="211"/>
      <c r="T49" s="211"/>
      <c r="U49" s="211"/>
      <c r="V49" s="211"/>
      <c r="W49" s="211"/>
      <c r="X49" s="211"/>
      <c r="Y49" s="211"/>
      <c r="Z49" s="211"/>
    </row>
    <row r="50" spans="1:26" ht="15.75" customHeight="1">
      <c r="A50" s="211"/>
      <c r="B50" s="211"/>
      <c r="C50" s="211"/>
      <c r="D50" s="211"/>
      <c r="E50" s="211"/>
      <c r="F50" s="211"/>
      <c r="G50" s="211"/>
      <c r="H50" s="211"/>
      <c r="I50" s="211"/>
      <c r="J50" s="270"/>
      <c r="K50" s="295"/>
      <c r="L50" s="270"/>
      <c r="M50" s="295"/>
      <c r="N50" s="462"/>
      <c r="O50" s="462"/>
      <c r="P50" s="211"/>
      <c r="Q50" s="211"/>
      <c r="R50" s="211"/>
      <c r="S50" s="211"/>
      <c r="T50" s="211"/>
      <c r="U50" s="211"/>
      <c r="V50" s="211"/>
      <c r="W50" s="211"/>
      <c r="X50" s="211"/>
      <c r="Y50" s="211"/>
      <c r="Z50" s="211"/>
    </row>
    <row r="51" spans="1:26" ht="15.75" customHeight="1">
      <c r="A51" s="211"/>
      <c r="B51" s="211"/>
      <c r="C51" s="211"/>
      <c r="D51" s="211"/>
      <c r="E51" s="211"/>
      <c r="F51" s="211"/>
      <c r="G51" s="211"/>
      <c r="H51" s="211"/>
      <c r="I51" s="211"/>
      <c r="J51" s="270"/>
      <c r="K51" s="295"/>
      <c r="L51" s="270"/>
      <c r="M51" s="295"/>
      <c r="N51" s="462"/>
      <c r="O51" s="462"/>
      <c r="P51" s="211"/>
      <c r="Q51" s="211"/>
      <c r="R51" s="211"/>
      <c r="S51" s="211"/>
      <c r="T51" s="211"/>
      <c r="U51" s="211"/>
      <c r="V51" s="211"/>
      <c r="W51" s="211"/>
      <c r="X51" s="211"/>
      <c r="Y51" s="211"/>
      <c r="Z51" s="211"/>
    </row>
    <row r="52" spans="1:26" ht="15.75" customHeight="1">
      <c r="A52" s="211"/>
      <c r="B52" s="211"/>
      <c r="C52" s="211"/>
      <c r="D52" s="211"/>
      <c r="E52" s="211"/>
      <c r="F52" s="211"/>
      <c r="G52" s="211"/>
      <c r="H52" s="211"/>
      <c r="I52" s="211"/>
      <c r="J52" s="270"/>
      <c r="K52" s="295"/>
      <c r="L52" s="270"/>
      <c r="M52" s="295"/>
      <c r="N52" s="462"/>
      <c r="O52" s="462"/>
      <c r="P52" s="211"/>
      <c r="Q52" s="211"/>
      <c r="R52" s="211"/>
      <c r="S52" s="211"/>
      <c r="T52" s="211"/>
      <c r="U52" s="211"/>
      <c r="V52" s="211"/>
      <c r="W52" s="211"/>
      <c r="X52" s="211"/>
      <c r="Y52" s="211"/>
      <c r="Z52" s="211"/>
    </row>
    <row r="53" spans="1:26" ht="15.75" customHeight="1">
      <c r="A53" s="211"/>
      <c r="B53" s="211"/>
      <c r="C53" s="211"/>
      <c r="D53" s="211"/>
      <c r="E53" s="211"/>
      <c r="F53" s="211"/>
      <c r="G53" s="211"/>
      <c r="H53" s="211"/>
      <c r="I53" s="211"/>
      <c r="J53" s="270"/>
      <c r="K53" s="295"/>
      <c r="L53" s="270"/>
      <c r="M53" s="295"/>
      <c r="N53" s="462"/>
      <c r="O53" s="462"/>
      <c r="P53" s="211"/>
      <c r="Q53" s="211"/>
      <c r="R53" s="211"/>
      <c r="S53" s="211"/>
      <c r="T53" s="211"/>
      <c r="U53" s="211"/>
      <c r="V53" s="211"/>
      <c r="W53" s="211"/>
      <c r="X53" s="211"/>
      <c r="Y53" s="211"/>
      <c r="Z53" s="211"/>
    </row>
    <row r="54" spans="1:26" ht="15.75" customHeight="1">
      <c r="A54" s="211"/>
      <c r="B54" s="211"/>
      <c r="C54" s="211"/>
      <c r="D54" s="211"/>
      <c r="E54" s="211"/>
      <c r="F54" s="211"/>
      <c r="G54" s="211"/>
      <c r="H54" s="211"/>
      <c r="I54" s="211"/>
      <c r="J54" s="270"/>
      <c r="K54" s="295"/>
      <c r="L54" s="270"/>
      <c r="M54" s="295"/>
      <c r="N54" s="462"/>
      <c r="O54" s="462"/>
      <c r="P54" s="211"/>
      <c r="Q54" s="211"/>
      <c r="R54" s="211"/>
      <c r="S54" s="211"/>
      <c r="T54" s="211"/>
      <c r="U54" s="211"/>
      <c r="V54" s="211"/>
      <c r="W54" s="211"/>
      <c r="X54" s="211"/>
      <c r="Y54" s="211"/>
      <c r="Z54" s="211"/>
    </row>
    <row r="55" spans="1:26" ht="15.75" customHeight="1">
      <c r="A55" s="211"/>
      <c r="B55" s="211"/>
      <c r="C55" s="211"/>
      <c r="D55" s="211"/>
      <c r="E55" s="211"/>
      <c r="F55" s="211"/>
      <c r="G55" s="211"/>
      <c r="H55" s="211"/>
      <c r="I55" s="211"/>
      <c r="J55" s="270"/>
      <c r="K55" s="295"/>
      <c r="L55" s="270"/>
      <c r="M55" s="295"/>
      <c r="N55" s="211"/>
      <c r="O55" s="211"/>
      <c r="P55" s="211"/>
      <c r="Q55" s="211"/>
      <c r="R55" s="211"/>
      <c r="S55" s="211"/>
      <c r="T55" s="211"/>
      <c r="U55" s="211"/>
      <c r="V55" s="211"/>
      <c r="W55" s="211"/>
      <c r="X55" s="211"/>
      <c r="Y55" s="211"/>
      <c r="Z55" s="211"/>
    </row>
    <row r="56" spans="1:26" ht="15.75" customHeight="1">
      <c r="A56" s="211"/>
      <c r="B56" s="211"/>
      <c r="C56" s="211"/>
      <c r="D56" s="211"/>
      <c r="E56" s="211"/>
      <c r="F56" s="211"/>
      <c r="G56" s="211"/>
      <c r="H56" s="211"/>
      <c r="I56" s="211"/>
      <c r="J56" s="270"/>
      <c r="K56" s="295"/>
      <c r="L56" s="270"/>
      <c r="M56" s="295"/>
      <c r="N56" s="211"/>
      <c r="O56" s="211"/>
      <c r="P56" s="211"/>
      <c r="Q56" s="211"/>
      <c r="R56" s="211"/>
      <c r="S56" s="211"/>
      <c r="T56" s="211"/>
      <c r="U56" s="211"/>
      <c r="V56" s="211"/>
      <c r="W56" s="211"/>
      <c r="X56" s="211"/>
      <c r="Y56" s="211"/>
      <c r="Z56" s="211"/>
    </row>
    <row r="57" spans="1:26" ht="15.75" customHeight="1">
      <c r="A57" s="211"/>
      <c r="B57" s="211"/>
      <c r="C57" s="211"/>
      <c r="D57" s="211"/>
      <c r="E57" s="211"/>
      <c r="F57" s="211"/>
      <c r="G57" s="211"/>
      <c r="H57" s="211"/>
      <c r="I57" s="211"/>
      <c r="J57" s="270"/>
      <c r="K57" s="295"/>
      <c r="L57" s="270"/>
      <c r="M57" s="295"/>
      <c r="N57" s="211"/>
      <c r="O57" s="211"/>
      <c r="P57" s="211"/>
      <c r="Q57" s="211"/>
      <c r="R57" s="211"/>
      <c r="S57" s="211"/>
      <c r="T57" s="211"/>
      <c r="U57" s="211"/>
      <c r="V57" s="211"/>
      <c r="W57" s="211"/>
      <c r="X57" s="211"/>
      <c r="Y57" s="211"/>
      <c r="Z57" s="211"/>
    </row>
    <row r="58" spans="1:26" ht="15.75" customHeight="1">
      <c r="A58" s="211"/>
      <c r="B58" s="211"/>
      <c r="C58" s="211"/>
      <c r="D58" s="211"/>
      <c r="E58" s="211"/>
      <c r="F58" s="211"/>
      <c r="G58" s="211"/>
      <c r="H58" s="211"/>
      <c r="I58" s="211"/>
      <c r="J58" s="270"/>
      <c r="K58" s="295"/>
      <c r="L58" s="270"/>
      <c r="M58" s="295"/>
      <c r="N58" s="211"/>
      <c r="O58" s="211"/>
      <c r="P58" s="211"/>
      <c r="Q58" s="211"/>
      <c r="R58" s="211"/>
      <c r="S58" s="211"/>
      <c r="T58" s="211"/>
      <c r="U58" s="211"/>
      <c r="V58" s="211"/>
      <c r="W58" s="211"/>
      <c r="X58" s="211"/>
      <c r="Y58" s="211"/>
      <c r="Z58" s="211"/>
    </row>
    <row r="59" spans="1:26" ht="15.75" customHeight="1">
      <c r="A59" s="211"/>
      <c r="B59" s="211"/>
      <c r="C59" s="211"/>
      <c r="D59" s="211"/>
      <c r="E59" s="211"/>
      <c r="F59" s="211"/>
      <c r="G59" s="211"/>
      <c r="H59" s="211"/>
      <c r="I59" s="211"/>
      <c r="J59" s="270"/>
      <c r="K59" s="295"/>
      <c r="L59" s="270"/>
      <c r="M59" s="295"/>
      <c r="N59" s="211"/>
      <c r="O59" s="211"/>
      <c r="P59" s="211"/>
      <c r="Q59" s="211"/>
      <c r="R59" s="211"/>
      <c r="S59" s="211"/>
      <c r="T59" s="211"/>
      <c r="U59" s="211"/>
      <c r="V59" s="211"/>
      <c r="W59" s="211"/>
      <c r="X59" s="211"/>
      <c r="Y59" s="211"/>
      <c r="Z59" s="211"/>
    </row>
    <row r="60" spans="1:26" ht="15.75" customHeight="1">
      <c r="A60" s="211"/>
      <c r="B60" s="211"/>
      <c r="C60" s="211"/>
      <c r="D60" s="211"/>
      <c r="E60" s="211"/>
      <c r="F60" s="211"/>
      <c r="G60" s="211"/>
      <c r="H60" s="211"/>
      <c r="I60" s="211"/>
      <c r="J60" s="270"/>
      <c r="K60" s="295"/>
      <c r="L60" s="270"/>
      <c r="M60" s="295"/>
      <c r="N60" s="211"/>
      <c r="O60" s="211"/>
      <c r="P60" s="211"/>
      <c r="Q60" s="211"/>
      <c r="R60" s="211"/>
      <c r="S60" s="211"/>
      <c r="T60" s="211"/>
      <c r="U60" s="211"/>
      <c r="V60" s="211"/>
      <c r="W60" s="211"/>
      <c r="X60" s="211"/>
      <c r="Y60" s="211"/>
      <c r="Z60" s="211"/>
    </row>
    <row r="61" spans="1:26" ht="15.75" customHeight="1">
      <c r="A61" s="211"/>
      <c r="B61" s="211"/>
      <c r="C61" s="211"/>
      <c r="D61" s="211"/>
      <c r="E61" s="211"/>
      <c r="F61" s="211"/>
      <c r="G61" s="211"/>
      <c r="H61" s="211"/>
      <c r="I61" s="211"/>
      <c r="J61" s="270"/>
      <c r="K61" s="295"/>
      <c r="L61" s="270"/>
      <c r="M61" s="295"/>
      <c r="N61" s="211"/>
      <c r="O61" s="211"/>
      <c r="P61" s="211"/>
      <c r="Q61" s="211"/>
      <c r="R61" s="211"/>
      <c r="S61" s="211"/>
      <c r="T61" s="211"/>
      <c r="U61" s="211"/>
      <c r="V61" s="211"/>
      <c r="W61" s="211"/>
      <c r="X61" s="211"/>
      <c r="Y61" s="211"/>
      <c r="Z61" s="211"/>
    </row>
    <row r="62" spans="1:26" ht="15.75" customHeight="1">
      <c r="A62" s="211"/>
      <c r="B62" s="211"/>
      <c r="C62" s="211"/>
      <c r="D62" s="211"/>
      <c r="E62" s="211"/>
      <c r="F62" s="211"/>
      <c r="G62" s="211"/>
      <c r="H62" s="211"/>
      <c r="I62" s="211"/>
      <c r="J62" s="270"/>
      <c r="K62" s="295"/>
      <c r="L62" s="270"/>
      <c r="M62" s="295"/>
      <c r="N62" s="211"/>
      <c r="O62" s="211"/>
      <c r="P62" s="211"/>
      <c r="Q62" s="211"/>
      <c r="R62" s="211"/>
      <c r="S62" s="211"/>
      <c r="T62" s="211"/>
      <c r="U62" s="211"/>
      <c r="V62" s="211"/>
      <c r="W62" s="211"/>
      <c r="X62" s="211"/>
      <c r="Y62" s="211"/>
      <c r="Z62" s="211"/>
    </row>
    <row r="63" spans="1:26" ht="15.75" customHeight="1">
      <c r="A63" s="211"/>
      <c r="B63" s="211"/>
      <c r="C63" s="211"/>
      <c r="D63" s="211"/>
      <c r="E63" s="211"/>
      <c r="F63" s="211"/>
      <c r="G63" s="211"/>
      <c r="H63" s="211"/>
      <c r="I63" s="211"/>
      <c r="J63" s="270"/>
      <c r="K63" s="295"/>
      <c r="L63" s="270"/>
      <c r="M63" s="295"/>
      <c r="N63" s="211"/>
      <c r="O63" s="211"/>
      <c r="P63" s="211"/>
      <c r="Q63" s="211"/>
      <c r="R63" s="211"/>
      <c r="S63" s="211"/>
      <c r="T63" s="211"/>
      <c r="U63" s="211"/>
      <c r="V63" s="211"/>
      <c r="W63" s="211"/>
      <c r="X63" s="211"/>
      <c r="Y63" s="211"/>
      <c r="Z63" s="211"/>
    </row>
    <row r="64" spans="1:26" ht="15.75" customHeight="1">
      <c r="A64" s="211"/>
      <c r="B64" s="211"/>
      <c r="C64" s="211"/>
      <c r="D64" s="211"/>
      <c r="E64" s="211"/>
      <c r="F64" s="211"/>
      <c r="G64" s="211"/>
      <c r="H64" s="211"/>
      <c r="I64" s="211"/>
      <c r="J64" s="270"/>
      <c r="K64" s="295"/>
      <c r="L64" s="270"/>
      <c r="M64" s="295"/>
      <c r="N64" s="211"/>
      <c r="O64" s="211"/>
      <c r="P64" s="211"/>
      <c r="Q64" s="211"/>
      <c r="R64" s="211"/>
      <c r="S64" s="211"/>
      <c r="T64" s="211"/>
      <c r="U64" s="211"/>
      <c r="V64" s="211"/>
      <c r="W64" s="211"/>
      <c r="X64" s="211"/>
      <c r="Y64" s="211"/>
      <c r="Z64" s="211"/>
    </row>
    <row r="65" spans="1:26" ht="15.75" customHeight="1">
      <c r="A65" s="211"/>
      <c r="B65" s="211"/>
      <c r="C65" s="211"/>
      <c r="D65" s="211"/>
      <c r="E65" s="211"/>
      <c r="F65" s="211"/>
      <c r="G65" s="211"/>
      <c r="H65" s="211"/>
      <c r="I65" s="211"/>
      <c r="J65" s="270"/>
      <c r="K65" s="295"/>
      <c r="L65" s="270"/>
      <c r="M65" s="295"/>
      <c r="N65" s="211"/>
      <c r="O65" s="211"/>
      <c r="P65" s="211"/>
      <c r="Q65" s="211"/>
      <c r="R65" s="211"/>
      <c r="S65" s="211"/>
      <c r="T65" s="211"/>
      <c r="U65" s="211"/>
      <c r="V65" s="211"/>
      <c r="W65" s="211"/>
      <c r="X65" s="211"/>
      <c r="Y65" s="211"/>
      <c r="Z65" s="211"/>
    </row>
    <row r="66" spans="1:26" ht="15.75" customHeight="1">
      <c r="A66" s="211"/>
      <c r="B66" s="211"/>
      <c r="C66" s="211"/>
      <c r="D66" s="211"/>
      <c r="E66" s="211"/>
      <c r="F66" s="211"/>
      <c r="G66" s="211"/>
      <c r="H66" s="211"/>
      <c r="I66" s="211"/>
      <c r="J66" s="270"/>
      <c r="K66" s="295"/>
      <c r="L66" s="270"/>
      <c r="M66" s="295"/>
      <c r="N66" s="211"/>
      <c r="O66" s="211"/>
      <c r="P66" s="211"/>
      <c r="Q66" s="211"/>
      <c r="R66" s="211"/>
      <c r="S66" s="211"/>
      <c r="T66" s="211"/>
      <c r="U66" s="211"/>
      <c r="V66" s="211"/>
      <c r="W66" s="211"/>
      <c r="X66" s="211"/>
      <c r="Y66" s="211"/>
      <c r="Z66" s="211"/>
    </row>
    <row r="67" spans="1:26" ht="15.75" customHeight="1">
      <c r="A67" s="211"/>
      <c r="B67" s="211"/>
      <c r="C67" s="211"/>
      <c r="D67" s="211"/>
      <c r="E67" s="211"/>
      <c r="F67" s="211"/>
      <c r="G67" s="211"/>
      <c r="H67" s="211"/>
      <c r="I67" s="211"/>
      <c r="J67" s="270"/>
      <c r="K67" s="295"/>
      <c r="L67" s="270"/>
      <c r="M67" s="295"/>
      <c r="N67" s="211"/>
      <c r="O67" s="211"/>
      <c r="P67" s="211"/>
      <c r="Q67" s="211"/>
      <c r="R67" s="211"/>
      <c r="S67" s="211"/>
      <c r="T67" s="211"/>
      <c r="U67" s="211"/>
      <c r="V67" s="211"/>
      <c r="W67" s="211"/>
      <c r="X67" s="211"/>
      <c r="Y67" s="211"/>
      <c r="Z67" s="211"/>
    </row>
    <row r="68" spans="1:26" ht="15.75" customHeight="1">
      <c r="A68" s="211"/>
      <c r="B68" s="211"/>
      <c r="C68" s="211"/>
      <c r="D68" s="211"/>
      <c r="E68" s="211"/>
      <c r="F68" s="211"/>
      <c r="G68" s="211"/>
      <c r="H68" s="211"/>
      <c r="I68" s="211"/>
      <c r="J68" s="270"/>
      <c r="K68" s="295"/>
      <c r="L68" s="270"/>
      <c r="M68" s="295"/>
      <c r="N68" s="211"/>
      <c r="O68" s="211"/>
      <c r="P68" s="211"/>
      <c r="Q68" s="211"/>
      <c r="R68" s="211"/>
      <c r="S68" s="211"/>
      <c r="T68" s="211"/>
      <c r="U68" s="211"/>
      <c r="V68" s="211"/>
      <c r="W68" s="211"/>
      <c r="X68" s="211"/>
      <c r="Y68" s="211"/>
      <c r="Z68" s="211"/>
    </row>
    <row r="69" spans="1:26" ht="15.75" customHeight="1">
      <c r="A69" s="211"/>
      <c r="B69" s="211"/>
      <c r="C69" s="211"/>
      <c r="D69" s="211"/>
      <c r="E69" s="211"/>
      <c r="F69" s="211"/>
      <c r="G69" s="211"/>
      <c r="H69" s="211"/>
      <c r="I69" s="211"/>
      <c r="J69" s="270"/>
      <c r="K69" s="295"/>
      <c r="L69" s="270"/>
      <c r="M69" s="295"/>
      <c r="N69" s="211"/>
      <c r="O69" s="211"/>
      <c r="P69" s="211"/>
      <c r="Q69" s="211"/>
      <c r="R69" s="211"/>
      <c r="S69" s="211"/>
      <c r="T69" s="211"/>
      <c r="U69" s="211"/>
      <c r="V69" s="211"/>
      <c r="W69" s="211"/>
      <c r="X69" s="211"/>
      <c r="Y69" s="211"/>
      <c r="Z69" s="211"/>
    </row>
    <row r="70" spans="1:26" ht="15.75" customHeight="1">
      <c r="A70" s="211"/>
      <c r="B70" s="211"/>
      <c r="C70" s="211"/>
      <c r="D70" s="211"/>
      <c r="E70" s="211"/>
      <c r="F70" s="211"/>
      <c r="G70" s="211"/>
      <c r="H70" s="211"/>
      <c r="I70" s="211"/>
      <c r="J70" s="270"/>
      <c r="K70" s="295"/>
      <c r="L70" s="270"/>
      <c r="M70" s="295"/>
      <c r="N70" s="211"/>
      <c r="O70" s="211"/>
      <c r="P70" s="211"/>
      <c r="Q70" s="211"/>
      <c r="R70" s="211"/>
      <c r="S70" s="211"/>
      <c r="T70" s="211"/>
      <c r="U70" s="211"/>
      <c r="V70" s="211"/>
      <c r="W70" s="211"/>
      <c r="X70" s="211"/>
      <c r="Y70" s="211"/>
      <c r="Z70" s="211"/>
    </row>
    <row r="71" spans="1:26" ht="15.75" customHeight="1">
      <c r="A71" s="211"/>
      <c r="B71" s="211"/>
      <c r="C71" s="211"/>
      <c r="D71" s="211"/>
      <c r="E71" s="211"/>
      <c r="F71" s="211"/>
      <c r="G71" s="211"/>
      <c r="H71" s="211"/>
      <c r="I71" s="211"/>
      <c r="J71" s="270"/>
      <c r="K71" s="295"/>
      <c r="L71" s="270"/>
      <c r="M71" s="295"/>
      <c r="N71" s="211"/>
      <c r="O71" s="211"/>
      <c r="P71" s="211"/>
      <c r="Q71" s="211"/>
      <c r="R71" s="211"/>
      <c r="S71" s="211"/>
      <c r="T71" s="211"/>
      <c r="U71" s="211"/>
      <c r="V71" s="211"/>
      <c r="W71" s="211"/>
      <c r="X71" s="211"/>
      <c r="Y71" s="211"/>
      <c r="Z71" s="211"/>
    </row>
    <row r="72" spans="1:26" ht="15.75" customHeight="1">
      <c r="A72" s="211"/>
      <c r="B72" s="211"/>
      <c r="C72" s="211"/>
      <c r="D72" s="211"/>
      <c r="E72" s="211"/>
      <c r="F72" s="211"/>
      <c r="G72" s="211"/>
      <c r="H72" s="211"/>
      <c r="I72" s="211"/>
      <c r="J72" s="270"/>
      <c r="K72" s="295"/>
      <c r="L72" s="270"/>
      <c r="M72" s="295"/>
      <c r="N72" s="211"/>
      <c r="O72" s="211"/>
      <c r="P72" s="211"/>
      <c r="Q72" s="211"/>
      <c r="R72" s="211"/>
      <c r="S72" s="211"/>
      <c r="T72" s="211"/>
      <c r="U72" s="211"/>
      <c r="V72" s="211"/>
      <c r="W72" s="211"/>
      <c r="X72" s="211"/>
      <c r="Y72" s="211"/>
      <c r="Z72" s="211"/>
    </row>
    <row r="73" spans="1:26" ht="15.75" customHeight="1">
      <c r="A73" s="211"/>
      <c r="B73" s="211"/>
      <c r="C73" s="211"/>
      <c r="D73" s="211"/>
      <c r="E73" s="211"/>
      <c r="F73" s="211"/>
      <c r="G73" s="211"/>
      <c r="H73" s="211"/>
      <c r="I73" s="211"/>
      <c r="J73" s="270"/>
      <c r="K73" s="295"/>
      <c r="L73" s="270"/>
      <c r="M73" s="295"/>
      <c r="N73" s="211"/>
      <c r="O73" s="211"/>
      <c r="P73" s="211"/>
      <c r="Q73" s="211"/>
      <c r="R73" s="211"/>
      <c r="S73" s="211"/>
      <c r="T73" s="211"/>
      <c r="U73" s="211"/>
      <c r="V73" s="211"/>
      <c r="W73" s="211"/>
      <c r="X73" s="211"/>
      <c r="Y73" s="211"/>
      <c r="Z73" s="211"/>
    </row>
    <row r="74" spans="1:26" ht="15.75" customHeight="1">
      <c r="A74" s="211"/>
      <c r="B74" s="211"/>
      <c r="C74" s="211"/>
      <c r="D74" s="211"/>
      <c r="E74" s="211"/>
      <c r="F74" s="211"/>
      <c r="G74" s="211"/>
      <c r="H74" s="211"/>
      <c r="I74" s="211"/>
      <c r="J74" s="270"/>
      <c r="K74" s="295"/>
      <c r="L74" s="270"/>
      <c r="M74" s="295"/>
      <c r="N74" s="211"/>
      <c r="O74" s="211"/>
      <c r="P74" s="211"/>
      <c r="Q74" s="211"/>
      <c r="R74" s="211"/>
      <c r="S74" s="211"/>
      <c r="T74" s="211"/>
      <c r="U74" s="211"/>
      <c r="V74" s="211"/>
      <c r="W74" s="211"/>
      <c r="X74" s="211"/>
      <c r="Y74" s="211"/>
      <c r="Z74" s="211"/>
    </row>
    <row r="75" spans="1:26" ht="15.75" customHeight="1">
      <c r="A75" s="211"/>
      <c r="B75" s="211"/>
      <c r="C75" s="211"/>
      <c r="D75" s="211"/>
      <c r="E75" s="211"/>
      <c r="F75" s="211"/>
      <c r="G75" s="211"/>
      <c r="H75" s="211"/>
      <c r="I75" s="211"/>
      <c r="J75" s="270"/>
      <c r="K75" s="295"/>
      <c r="L75" s="270"/>
      <c r="M75" s="295"/>
      <c r="N75" s="211"/>
      <c r="O75" s="211"/>
      <c r="P75" s="211"/>
      <c r="Q75" s="211"/>
      <c r="R75" s="211"/>
      <c r="S75" s="211"/>
      <c r="T75" s="211"/>
      <c r="U75" s="211"/>
      <c r="V75" s="211"/>
      <c r="W75" s="211"/>
      <c r="X75" s="211"/>
      <c r="Y75" s="211"/>
      <c r="Z75" s="211"/>
    </row>
    <row r="76" spans="1:26" ht="15.75" customHeight="1">
      <c r="A76" s="211"/>
      <c r="B76" s="211"/>
      <c r="C76" s="211"/>
      <c r="D76" s="211"/>
      <c r="E76" s="211"/>
      <c r="F76" s="211"/>
      <c r="G76" s="211"/>
      <c r="H76" s="211"/>
      <c r="I76" s="211"/>
      <c r="J76" s="270"/>
      <c r="K76" s="295"/>
      <c r="L76" s="270"/>
      <c r="M76" s="295"/>
      <c r="N76" s="211"/>
      <c r="O76" s="211"/>
      <c r="P76" s="211"/>
      <c r="Q76" s="211"/>
      <c r="R76" s="211"/>
      <c r="S76" s="211"/>
      <c r="T76" s="211"/>
      <c r="U76" s="211"/>
      <c r="V76" s="211"/>
      <c r="W76" s="211"/>
      <c r="X76" s="211"/>
      <c r="Y76" s="211"/>
      <c r="Z76" s="211"/>
    </row>
    <row r="77" spans="1:26" ht="15.75" customHeight="1">
      <c r="A77" s="211"/>
      <c r="B77" s="211"/>
      <c r="C77" s="211"/>
      <c r="D77" s="211"/>
      <c r="E77" s="211"/>
      <c r="F77" s="211"/>
      <c r="G77" s="211"/>
      <c r="H77" s="211"/>
      <c r="I77" s="211"/>
      <c r="J77" s="270"/>
      <c r="K77" s="295"/>
      <c r="L77" s="270"/>
      <c r="M77" s="295"/>
      <c r="N77" s="211"/>
      <c r="O77" s="211"/>
      <c r="P77" s="211"/>
      <c r="Q77" s="211"/>
      <c r="R77" s="211"/>
      <c r="S77" s="211"/>
      <c r="T77" s="211"/>
      <c r="U77" s="211"/>
      <c r="V77" s="211"/>
      <c r="W77" s="211"/>
      <c r="X77" s="211"/>
      <c r="Y77" s="211"/>
      <c r="Z77" s="211"/>
    </row>
    <row r="78" spans="1:26" ht="15.75" customHeight="1">
      <c r="A78" s="211"/>
      <c r="B78" s="211"/>
      <c r="C78" s="211"/>
      <c r="D78" s="211"/>
      <c r="E78" s="211"/>
      <c r="F78" s="211"/>
      <c r="G78" s="211"/>
      <c r="H78" s="211"/>
      <c r="I78" s="211"/>
      <c r="J78" s="270"/>
      <c r="K78" s="295"/>
      <c r="L78" s="270"/>
      <c r="M78" s="295"/>
      <c r="N78" s="211"/>
      <c r="O78" s="211"/>
      <c r="P78" s="211"/>
      <c r="Q78" s="211"/>
      <c r="R78" s="211"/>
      <c r="S78" s="211"/>
      <c r="T78" s="211"/>
      <c r="U78" s="211"/>
      <c r="V78" s="211"/>
      <c r="W78" s="211"/>
      <c r="X78" s="211"/>
      <c r="Y78" s="211"/>
      <c r="Z78" s="211"/>
    </row>
    <row r="79" spans="1:26" ht="15.75" customHeight="1">
      <c r="A79" s="211"/>
      <c r="B79" s="211"/>
      <c r="C79" s="211"/>
      <c r="D79" s="211"/>
      <c r="E79" s="211"/>
      <c r="F79" s="211"/>
      <c r="G79" s="211"/>
      <c r="H79" s="211"/>
      <c r="I79" s="211"/>
      <c r="J79" s="270"/>
      <c r="K79" s="295"/>
      <c r="L79" s="270"/>
      <c r="M79" s="295"/>
      <c r="N79" s="211"/>
      <c r="O79" s="211"/>
      <c r="P79" s="211"/>
      <c r="Q79" s="211"/>
      <c r="R79" s="211"/>
      <c r="S79" s="211"/>
      <c r="T79" s="211"/>
      <c r="U79" s="211"/>
      <c r="V79" s="211"/>
      <c r="W79" s="211"/>
      <c r="X79" s="211"/>
      <c r="Y79" s="211"/>
      <c r="Z79" s="211"/>
    </row>
    <row r="80" spans="1:26" ht="15.75" customHeight="1">
      <c r="A80" s="211"/>
      <c r="B80" s="211"/>
      <c r="C80" s="211"/>
      <c r="D80" s="211"/>
      <c r="E80" s="211"/>
      <c r="F80" s="211"/>
      <c r="G80" s="211"/>
      <c r="H80" s="211"/>
      <c r="I80" s="211"/>
      <c r="J80" s="270"/>
      <c r="K80" s="295"/>
      <c r="L80" s="270"/>
      <c r="M80" s="295"/>
      <c r="N80" s="211"/>
      <c r="O80" s="211"/>
      <c r="P80" s="211"/>
      <c r="Q80" s="211"/>
      <c r="R80" s="211"/>
      <c r="S80" s="211"/>
      <c r="T80" s="211"/>
      <c r="U80" s="211"/>
      <c r="V80" s="211"/>
      <c r="W80" s="211"/>
      <c r="X80" s="211"/>
      <c r="Y80" s="211"/>
      <c r="Z80" s="211"/>
    </row>
    <row r="81" spans="1:26" ht="15.75" customHeight="1">
      <c r="A81" s="211"/>
      <c r="B81" s="211"/>
      <c r="C81" s="211"/>
      <c r="D81" s="211"/>
      <c r="E81" s="211"/>
      <c r="F81" s="211"/>
      <c r="G81" s="211"/>
      <c r="H81" s="211"/>
      <c r="I81" s="211"/>
      <c r="J81" s="270"/>
      <c r="K81" s="295"/>
      <c r="L81" s="270"/>
      <c r="M81" s="295"/>
      <c r="N81" s="211"/>
      <c r="O81" s="211"/>
      <c r="P81" s="211"/>
      <c r="Q81" s="211"/>
      <c r="R81" s="211"/>
      <c r="S81" s="211"/>
      <c r="T81" s="211"/>
      <c r="U81" s="211"/>
      <c r="V81" s="211"/>
      <c r="W81" s="211"/>
      <c r="X81" s="211"/>
      <c r="Y81" s="211"/>
      <c r="Z81" s="211"/>
    </row>
    <row r="82" spans="1:26" ht="15.75" customHeight="1">
      <c r="A82" s="211"/>
      <c r="B82" s="211"/>
      <c r="C82" s="211"/>
      <c r="D82" s="211"/>
      <c r="E82" s="211"/>
      <c r="F82" s="211"/>
      <c r="G82" s="211"/>
      <c r="H82" s="211"/>
      <c r="I82" s="211"/>
      <c r="J82" s="270"/>
      <c r="K82" s="295"/>
      <c r="L82" s="270"/>
      <c r="M82" s="295"/>
      <c r="N82" s="211"/>
      <c r="O82" s="211"/>
      <c r="P82" s="211"/>
      <c r="Q82" s="211"/>
      <c r="R82" s="211"/>
      <c r="S82" s="211"/>
      <c r="T82" s="211"/>
      <c r="U82" s="211"/>
      <c r="V82" s="211"/>
      <c r="W82" s="211"/>
      <c r="X82" s="211"/>
      <c r="Y82" s="211"/>
      <c r="Z82" s="211"/>
    </row>
    <row r="83" spans="1:26" ht="15.75" customHeight="1">
      <c r="A83" s="211"/>
      <c r="B83" s="211"/>
      <c r="C83" s="211"/>
      <c r="D83" s="211"/>
      <c r="E83" s="211"/>
      <c r="F83" s="211"/>
      <c r="G83" s="211"/>
      <c r="H83" s="211"/>
      <c r="I83" s="211"/>
      <c r="J83" s="270"/>
      <c r="K83" s="295"/>
      <c r="L83" s="270"/>
      <c r="M83" s="295"/>
      <c r="N83" s="211"/>
      <c r="O83" s="211"/>
      <c r="P83" s="211"/>
      <c r="Q83" s="211"/>
      <c r="R83" s="211"/>
      <c r="S83" s="211"/>
      <c r="T83" s="211"/>
      <c r="U83" s="211"/>
      <c r="V83" s="211"/>
      <c r="W83" s="211"/>
      <c r="X83" s="211"/>
      <c r="Y83" s="211"/>
      <c r="Z83" s="211"/>
    </row>
    <row r="84" spans="1:26" ht="15.75" customHeight="1">
      <c r="A84" s="211"/>
      <c r="B84" s="211"/>
      <c r="C84" s="211"/>
      <c r="D84" s="211"/>
      <c r="E84" s="211"/>
      <c r="F84" s="211"/>
      <c r="G84" s="211"/>
      <c r="H84" s="211"/>
      <c r="I84" s="211"/>
      <c r="J84" s="270"/>
      <c r="K84" s="295"/>
      <c r="L84" s="270"/>
      <c r="M84" s="295"/>
      <c r="N84" s="211"/>
      <c r="O84" s="211"/>
      <c r="P84" s="211"/>
      <c r="Q84" s="211"/>
      <c r="R84" s="211"/>
      <c r="S84" s="211"/>
      <c r="T84" s="211"/>
      <c r="U84" s="211"/>
      <c r="V84" s="211"/>
      <c r="W84" s="211"/>
      <c r="X84" s="211"/>
      <c r="Y84" s="211"/>
      <c r="Z84" s="211"/>
    </row>
    <row r="85" spans="1:26" ht="15.75" customHeight="1">
      <c r="A85" s="211"/>
      <c r="B85" s="211"/>
      <c r="C85" s="211"/>
      <c r="D85" s="211"/>
      <c r="E85" s="211"/>
      <c r="F85" s="211"/>
      <c r="G85" s="211"/>
      <c r="H85" s="211"/>
      <c r="I85" s="211"/>
      <c r="J85" s="270"/>
      <c r="K85" s="295"/>
      <c r="L85" s="270"/>
      <c r="M85" s="295"/>
      <c r="N85" s="211"/>
      <c r="O85" s="211"/>
      <c r="P85" s="211"/>
      <c r="Q85" s="211"/>
      <c r="R85" s="211"/>
      <c r="S85" s="211"/>
      <c r="T85" s="211"/>
      <c r="U85" s="211"/>
      <c r="V85" s="211"/>
      <c r="W85" s="211"/>
      <c r="X85" s="211"/>
      <c r="Y85" s="211"/>
      <c r="Z85" s="211"/>
    </row>
    <row r="86" spans="1:26" ht="15.75" customHeight="1">
      <c r="A86" s="211"/>
      <c r="B86" s="211"/>
      <c r="C86" s="211"/>
      <c r="D86" s="211"/>
      <c r="E86" s="211"/>
      <c r="F86" s="211"/>
      <c r="G86" s="211"/>
      <c r="H86" s="211"/>
      <c r="I86" s="211"/>
      <c r="J86" s="270"/>
      <c r="K86" s="295"/>
      <c r="L86" s="270"/>
      <c r="M86" s="295"/>
      <c r="N86" s="211"/>
      <c r="O86" s="211"/>
      <c r="P86" s="211"/>
      <c r="Q86" s="211"/>
      <c r="R86" s="211"/>
      <c r="S86" s="211"/>
      <c r="T86" s="211"/>
      <c r="U86" s="211"/>
      <c r="V86" s="211"/>
      <c r="W86" s="211"/>
      <c r="X86" s="211"/>
      <c r="Y86" s="211"/>
      <c r="Z86" s="211"/>
    </row>
    <row r="87" spans="1:26" ht="15.75" customHeight="1">
      <c r="A87" s="211"/>
      <c r="B87" s="211"/>
      <c r="C87" s="211"/>
      <c r="D87" s="211"/>
      <c r="E87" s="211"/>
      <c r="F87" s="211"/>
      <c r="G87" s="211"/>
      <c r="H87" s="211"/>
      <c r="I87" s="211"/>
      <c r="J87" s="270"/>
      <c r="K87" s="295"/>
      <c r="L87" s="270"/>
      <c r="M87" s="295"/>
      <c r="N87" s="211"/>
      <c r="O87" s="211"/>
      <c r="P87" s="211"/>
      <c r="Q87" s="211"/>
      <c r="R87" s="211"/>
      <c r="S87" s="211"/>
      <c r="T87" s="211"/>
      <c r="U87" s="211"/>
      <c r="V87" s="211"/>
      <c r="W87" s="211"/>
      <c r="X87" s="211"/>
      <c r="Y87" s="211"/>
      <c r="Z87" s="211"/>
    </row>
    <row r="88" spans="1:26" ht="15.75" customHeight="1">
      <c r="A88" s="211"/>
      <c r="B88" s="211"/>
      <c r="C88" s="211"/>
      <c r="D88" s="211"/>
      <c r="E88" s="211"/>
      <c r="F88" s="211"/>
      <c r="G88" s="211"/>
      <c r="H88" s="211"/>
      <c r="I88" s="211"/>
      <c r="J88" s="270"/>
      <c r="K88" s="295"/>
      <c r="L88" s="270"/>
      <c r="M88" s="295"/>
      <c r="N88" s="211"/>
      <c r="O88" s="211"/>
      <c r="P88" s="211"/>
      <c r="Q88" s="211"/>
      <c r="R88" s="211"/>
      <c r="S88" s="211"/>
      <c r="T88" s="211"/>
      <c r="U88" s="211"/>
      <c r="V88" s="211"/>
      <c r="W88" s="211"/>
      <c r="X88" s="211"/>
      <c r="Y88" s="211"/>
      <c r="Z88" s="211"/>
    </row>
    <row r="89" spans="1:26" ht="15.75" customHeight="1">
      <c r="A89" s="211"/>
      <c r="B89" s="211"/>
      <c r="C89" s="211"/>
      <c r="D89" s="211"/>
      <c r="E89" s="211"/>
      <c r="F89" s="211"/>
      <c r="G89" s="211"/>
      <c r="H89" s="211"/>
      <c r="I89" s="211"/>
      <c r="J89" s="270"/>
      <c r="K89" s="295"/>
      <c r="L89" s="270"/>
      <c r="M89" s="295"/>
      <c r="N89" s="211"/>
      <c r="O89" s="211"/>
      <c r="P89" s="211"/>
      <c r="Q89" s="211"/>
      <c r="R89" s="211"/>
      <c r="S89" s="211"/>
      <c r="T89" s="211"/>
      <c r="U89" s="211"/>
      <c r="V89" s="211"/>
      <c r="W89" s="211"/>
      <c r="X89" s="211"/>
      <c r="Y89" s="211"/>
      <c r="Z89" s="211"/>
    </row>
    <row r="90" spans="1:26" ht="15.75" customHeight="1">
      <c r="A90" s="211"/>
      <c r="B90" s="211"/>
      <c r="C90" s="211"/>
      <c r="D90" s="211"/>
      <c r="E90" s="211"/>
      <c r="F90" s="211"/>
      <c r="G90" s="211"/>
      <c r="H90" s="211"/>
      <c r="I90" s="211"/>
      <c r="J90" s="270"/>
      <c r="K90" s="295"/>
      <c r="L90" s="270"/>
      <c r="M90" s="295"/>
      <c r="N90" s="211"/>
      <c r="O90" s="211"/>
      <c r="P90" s="211"/>
      <c r="Q90" s="211"/>
      <c r="R90" s="211"/>
      <c r="S90" s="211"/>
      <c r="T90" s="211"/>
      <c r="U90" s="211"/>
      <c r="V90" s="211"/>
      <c r="W90" s="211"/>
      <c r="X90" s="211"/>
      <c r="Y90" s="211"/>
      <c r="Z90" s="211"/>
    </row>
    <row r="91" spans="1:26" ht="15.75" customHeight="1">
      <c r="A91" s="211"/>
      <c r="B91" s="211"/>
      <c r="C91" s="211"/>
      <c r="D91" s="211"/>
      <c r="E91" s="211"/>
      <c r="F91" s="211"/>
      <c r="G91" s="211"/>
      <c r="H91" s="211"/>
      <c r="I91" s="211"/>
      <c r="J91" s="270"/>
      <c r="K91" s="295"/>
      <c r="L91" s="270"/>
      <c r="M91" s="295"/>
      <c r="N91" s="211"/>
      <c r="O91" s="211"/>
      <c r="P91" s="211"/>
      <c r="Q91" s="211"/>
      <c r="R91" s="211"/>
      <c r="S91" s="211"/>
      <c r="T91" s="211"/>
      <c r="U91" s="211"/>
      <c r="V91" s="211"/>
      <c r="W91" s="211"/>
      <c r="X91" s="211"/>
      <c r="Y91" s="211"/>
      <c r="Z91" s="211"/>
    </row>
    <row r="92" spans="1:26" ht="15.75" customHeight="1">
      <c r="A92" s="211"/>
      <c r="B92" s="211"/>
      <c r="C92" s="211"/>
      <c r="D92" s="211"/>
      <c r="E92" s="211"/>
      <c r="F92" s="211"/>
      <c r="G92" s="211"/>
      <c r="H92" s="211"/>
      <c r="I92" s="211"/>
      <c r="J92" s="270"/>
      <c r="K92" s="295"/>
      <c r="L92" s="270"/>
      <c r="M92" s="295"/>
      <c r="N92" s="211"/>
      <c r="O92" s="211"/>
      <c r="P92" s="211"/>
      <c r="Q92" s="211"/>
      <c r="R92" s="211"/>
      <c r="S92" s="211"/>
      <c r="T92" s="211"/>
      <c r="U92" s="211"/>
      <c r="V92" s="211"/>
      <c r="W92" s="211"/>
      <c r="X92" s="211"/>
      <c r="Y92" s="211"/>
      <c r="Z92" s="211"/>
    </row>
    <row r="93" spans="1:26" ht="15.75" customHeight="1">
      <c r="A93" s="211"/>
      <c r="B93" s="211"/>
      <c r="C93" s="211"/>
      <c r="D93" s="211"/>
      <c r="E93" s="211"/>
      <c r="F93" s="211"/>
      <c r="G93" s="211"/>
      <c r="H93" s="211"/>
      <c r="I93" s="211"/>
      <c r="J93" s="270"/>
      <c r="K93" s="295"/>
      <c r="L93" s="270"/>
      <c r="M93" s="295"/>
      <c r="N93" s="211"/>
      <c r="O93" s="211"/>
      <c r="P93" s="211"/>
      <c r="Q93" s="211"/>
      <c r="R93" s="211"/>
      <c r="S93" s="211"/>
      <c r="T93" s="211"/>
      <c r="U93" s="211"/>
      <c r="V93" s="211"/>
      <c r="W93" s="211"/>
      <c r="X93" s="211"/>
      <c r="Y93" s="211"/>
      <c r="Z93" s="211"/>
    </row>
    <row r="94" spans="1:26" ht="15.75" customHeight="1">
      <c r="A94" s="211"/>
      <c r="B94" s="211"/>
      <c r="C94" s="211"/>
      <c r="D94" s="211"/>
      <c r="E94" s="211"/>
      <c r="F94" s="211"/>
      <c r="G94" s="211"/>
      <c r="H94" s="211"/>
      <c r="I94" s="211"/>
      <c r="J94" s="270"/>
      <c r="K94" s="295"/>
      <c r="L94" s="270"/>
      <c r="M94" s="295"/>
      <c r="N94" s="211"/>
      <c r="O94" s="211"/>
      <c r="P94" s="211"/>
      <c r="Q94" s="211"/>
      <c r="R94" s="211"/>
      <c r="S94" s="211"/>
      <c r="T94" s="211"/>
      <c r="U94" s="211"/>
      <c r="V94" s="211"/>
      <c r="W94" s="211"/>
      <c r="X94" s="211"/>
      <c r="Y94" s="211"/>
      <c r="Z94" s="211"/>
    </row>
    <row r="95" spans="1:26" ht="15.75" customHeight="1">
      <c r="A95" s="211"/>
      <c r="B95" s="211"/>
      <c r="C95" s="211"/>
      <c r="D95" s="211"/>
      <c r="E95" s="211"/>
      <c r="F95" s="211"/>
      <c r="G95" s="211"/>
      <c r="H95" s="211"/>
      <c r="I95" s="211"/>
      <c r="J95" s="270"/>
      <c r="K95" s="295"/>
      <c r="L95" s="270"/>
      <c r="M95" s="295"/>
      <c r="N95" s="211"/>
      <c r="O95" s="211"/>
      <c r="P95" s="211"/>
      <c r="Q95" s="211"/>
      <c r="R95" s="211"/>
      <c r="S95" s="211"/>
      <c r="T95" s="211"/>
      <c r="U95" s="211"/>
      <c r="V95" s="211"/>
      <c r="W95" s="211"/>
      <c r="X95" s="211"/>
      <c r="Y95" s="211"/>
      <c r="Z95" s="211"/>
    </row>
    <row r="96" spans="1:26" ht="15.75" customHeight="1">
      <c r="A96" s="211"/>
      <c r="B96" s="211"/>
      <c r="C96" s="211"/>
      <c r="D96" s="211"/>
      <c r="E96" s="211"/>
      <c r="F96" s="211"/>
      <c r="G96" s="211"/>
      <c r="H96" s="211"/>
      <c r="I96" s="211"/>
      <c r="J96" s="270"/>
      <c r="K96" s="295"/>
      <c r="L96" s="270"/>
      <c r="M96" s="295"/>
      <c r="N96" s="211"/>
      <c r="O96" s="211"/>
      <c r="P96" s="211"/>
      <c r="Q96" s="211"/>
      <c r="R96" s="211"/>
      <c r="S96" s="211"/>
      <c r="T96" s="211"/>
      <c r="U96" s="211"/>
      <c r="V96" s="211"/>
      <c r="W96" s="211"/>
      <c r="X96" s="211"/>
      <c r="Y96" s="211"/>
      <c r="Z96" s="211"/>
    </row>
    <row r="97" spans="1:26" ht="15.75" customHeight="1">
      <c r="A97" s="211"/>
      <c r="B97" s="211"/>
      <c r="C97" s="211"/>
      <c r="D97" s="211"/>
      <c r="E97" s="211"/>
      <c r="F97" s="211"/>
      <c r="G97" s="211"/>
      <c r="H97" s="211"/>
      <c r="I97" s="211"/>
      <c r="J97" s="270"/>
      <c r="K97" s="295"/>
      <c r="L97" s="270"/>
      <c r="M97" s="295"/>
      <c r="N97" s="211"/>
      <c r="O97" s="211"/>
      <c r="P97" s="211"/>
      <c r="Q97" s="211"/>
      <c r="R97" s="211"/>
      <c r="S97" s="211"/>
      <c r="T97" s="211"/>
      <c r="U97" s="211"/>
      <c r="V97" s="211"/>
      <c r="W97" s="211"/>
      <c r="X97" s="211"/>
      <c r="Y97" s="211"/>
      <c r="Z97" s="211"/>
    </row>
    <row r="98" spans="1:26" ht="15.75" customHeight="1">
      <c r="A98" s="211"/>
      <c r="B98" s="211"/>
      <c r="C98" s="211"/>
      <c r="D98" s="211"/>
      <c r="E98" s="211"/>
      <c r="F98" s="211"/>
      <c r="G98" s="211"/>
      <c r="H98" s="211"/>
      <c r="I98" s="211"/>
      <c r="J98" s="270"/>
      <c r="K98" s="295"/>
      <c r="L98" s="270"/>
      <c r="M98" s="295"/>
      <c r="N98" s="211"/>
      <c r="O98" s="211"/>
      <c r="P98" s="211"/>
      <c r="Q98" s="211"/>
      <c r="R98" s="211"/>
      <c r="S98" s="211"/>
      <c r="T98" s="211"/>
      <c r="U98" s="211"/>
      <c r="V98" s="211"/>
      <c r="W98" s="211"/>
      <c r="X98" s="211"/>
      <c r="Y98" s="211"/>
      <c r="Z98" s="211"/>
    </row>
    <row r="99" spans="1:26" ht="15.75" customHeight="1">
      <c r="A99" s="211"/>
      <c r="B99" s="211"/>
      <c r="C99" s="211"/>
      <c r="D99" s="211"/>
      <c r="E99" s="211"/>
      <c r="F99" s="211"/>
      <c r="G99" s="211"/>
      <c r="H99" s="211"/>
      <c r="I99" s="211"/>
      <c r="J99" s="270"/>
      <c r="K99" s="295"/>
      <c r="L99" s="270"/>
      <c r="M99" s="295"/>
      <c r="N99" s="211"/>
      <c r="O99" s="211"/>
      <c r="P99" s="211"/>
      <c r="Q99" s="211"/>
      <c r="R99" s="211"/>
      <c r="S99" s="211"/>
      <c r="T99" s="211"/>
      <c r="U99" s="211"/>
      <c r="V99" s="211"/>
      <c r="W99" s="211"/>
      <c r="X99" s="211"/>
      <c r="Y99" s="211"/>
      <c r="Z99" s="211"/>
    </row>
    <row r="100" spans="1:26" ht="15.75" customHeight="1">
      <c r="A100" s="211"/>
      <c r="B100" s="211"/>
      <c r="C100" s="211"/>
      <c r="D100" s="211"/>
      <c r="E100" s="211"/>
      <c r="F100" s="211"/>
      <c r="G100" s="211"/>
      <c r="H100" s="211"/>
      <c r="I100" s="211"/>
      <c r="J100" s="270"/>
      <c r="K100" s="295"/>
      <c r="L100" s="270"/>
      <c r="M100" s="295"/>
      <c r="N100" s="211"/>
      <c r="O100" s="211"/>
      <c r="P100" s="211"/>
      <c r="Q100" s="211"/>
      <c r="R100" s="211"/>
      <c r="S100" s="211"/>
      <c r="T100" s="211"/>
      <c r="U100" s="211"/>
      <c r="V100" s="211"/>
      <c r="W100" s="211"/>
      <c r="X100" s="211"/>
      <c r="Y100" s="211"/>
      <c r="Z100" s="211"/>
    </row>
    <row r="101" spans="1:26" ht="15.75" customHeight="1">
      <c r="A101" s="211"/>
      <c r="B101" s="211"/>
      <c r="C101" s="211"/>
      <c r="D101" s="211"/>
      <c r="E101" s="211"/>
      <c r="F101" s="211"/>
      <c r="G101" s="211"/>
      <c r="H101" s="211"/>
      <c r="I101" s="211"/>
      <c r="J101" s="270"/>
      <c r="K101" s="295"/>
      <c r="L101" s="270"/>
      <c r="M101" s="295"/>
      <c r="N101" s="211"/>
      <c r="O101" s="211"/>
      <c r="P101" s="211"/>
      <c r="Q101" s="211"/>
      <c r="R101" s="211"/>
      <c r="S101" s="211"/>
      <c r="T101" s="211"/>
      <c r="U101" s="211"/>
      <c r="V101" s="211"/>
      <c r="W101" s="211"/>
      <c r="X101" s="211"/>
      <c r="Y101" s="211"/>
      <c r="Z101" s="211"/>
    </row>
    <row r="102" spans="1:26" ht="15.75" customHeight="1">
      <c r="A102" s="211"/>
      <c r="B102" s="211"/>
      <c r="C102" s="211"/>
      <c r="D102" s="211"/>
      <c r="E102" s="211"/>
      <c r="F102" s="211"/>
      <c r="G102" s="211"/>
      <c r="H102" s="211"/>
      <c r="I102" s="211"/>
      <c r="J102" s="270"/>
      <c r="K102" s="295"/>
      <c r="L102" s="270"/>
      <c r="M102" s="295"/>
      <c r="N102" s="211"/>
      <c r="O102" s="211"/>
      <c r="P102" s="211"/>
      <c r="Q102" s="211"/>
      <c r="R102" s="211"/>
      <c r="S102" s="211"/>
      <c r="T102" s="211"/>
      <c r="U102" s="211"/>
      <c r="V102" s="211"/>
      <c r="W102" s="211"/>
      <c r="X102" s="211"/>
      <c r="Y102" s="211"/>
      <c r="Z102" s="211"/>
    </row>
    <row r="103" spans="1:26" ht="15.75" customHeight="1">
      <c r="A103" s="211"/>
      <c r="B103" s="211"/>
      <c r="C103" s="211"/>
      <c r="D103" s="211"/>
      <c r="E103" s="211"/>
      <c r="F103" s="211"/>
      <c r="G103" s="211"/>
      <c r="H103" s="211"/>
      <c r="I103" s="211"/>
      <c r="J103" s="270"/>
      <c r="K103" s="295"/>
      <c r="L103" s="270"/>
      <c r="M103" s="295"/>
      <c r="N103" s="211"/>
      <c r="O103" s="211"/>
      <c r="P103" s="211"/>
      <c r="Q103" s="211"/>
      <c r="R103" s="211"/>
      <c r="S103" s="211"/>
      <c r="T103" s="211"/>
      <c r="U103" s="211"/>
      <c r="V103" s="211"/>
      <c r="W103" s="211"/>
      <c r="X103" s="211"/>
      <c r="Y103" s="211"/>
      <c r="Z103" s="211"/>
    </row>
    <row r="104" spans="1:26" ht="15.75" customHeight="1">
      <c r="A104" s="211"/>
      <c r="B104" s="211"/>
      <c r="C104" s="211"/>
      <c r="D104" s="211"/>
      <c r="E104" s="211"/>
      <c r="F104" s="211"/>
      <c r="G104" s="211"/>
      <c r="H104" s="211"/>
      <c r="I104" s="211"/>
      <c r="J104" s="270"/>
      <c r="K104" s="295"/>
      <c r="L104" s="270"/>
      <c r="M104" s="295"/>
      <c r="N104" s="211"/>
      <c r="O104" s="211"/>
      <c r="P104" s="211"/>
      <c r="Q104" s="211"/>
      <c r="R104" s="211"/>
      <c r="S104" s="211"/>
      <c r="T104" s="211"/>
      <c r="U104" s="211"/>
      <c r="V104" s="211"/>
      <c r="W104" s="211"/>
      <c r="X104" s="211"/>
      <c r="Y104" s="211"/>
      <c r="Z104" s="211"/>
    </row>
    <row r="105" spans="1:26" ht="15.75" customHeight="1">
      <c r="A105" s="211"/>
      <c r="B105" s="211"/>
      <c r="C105" s="211"/>
      <c r="D105" s="211"/>
      <c r="E105" s="211"/>
      <c r="F105" s="211"/>
      <c r="G105" s="211"/>
      <c r="H105" s="211"/>
      <c r="I105" s="211"/>
      <c r="J105" s="270"/>
      <c r="K105" s="295"/>
      <c r="L105" s="270"/>
      <c r="M105" s="295"/>
      <c r="N105" s="211"/>
      <c r="O105" s="211"/>
      <c r="P105" s="211"/>
      <c r="Q105" s="211"/>
      <c r="R105" s="211"/>
      <c r="S105" s="211"/>
      <c r="T105" s="211"/>
      <c r="U105" s="211"/>
      <c r="V105" s="211"/>
      <c r="W105" s="211"/>
      <c r="X105" s="211"/>
      <c r="Y105" s="211"/>
      <c r="Z105" s="211"/>
    </row>
    <row r="106" spans="1:26" ht="15.75" customHeight="1">
      <c r="A106" s="211"/>
      <c r="B106" s="211"/>
      <c r="C106" s="211"/>
      <c r="D106" s="211"/>
      <c r="E106" s="211"/>
      <c r="F106" s="211"/>
      <c r="G106" s="211"/>
      <c r="H106" s="211"/>
      <c r="I106" s="211"/>
      <c r="J106" s="270"/>
      <c r="K106" s="295"/>
      <c r="L106" s="270"/>
      <c r="M106" s="295"/>
      <c r="N106" s="211"/>
      <c r="O106" s="211"/>
      <c r="P106" s="211"/>
      <c r="Q106" s="211"/>
      <c r="R106" s="211"/>
      <c r="S106" s="211"/>
      <c r="T106" s="211"/>
      <c r="U106" s="211"/>
      <c r="V106" s="211"/>
      <c r="W106" s="211"/>
      <c r="X106" s="211"/>
      <c r="Y106" s="211"/>
      <c r="Z106" s="211"/>
    </row>
    <row r="107" spans="1:26" ht="15.75" customHeight="1">
      <c r="A107" s="211"/>
      <c r="B107" s="211"/>
      <c r="C107" s="211"/>
      <c r="D107" s="211"/>
      <c r="E107" s="211"/>
      <c r="F107" s="211"/>
      <c r="G107" s="211"/>
      <c r="H107" s="211"/>
      <c r="I107" s="211"/>
      <c r="J107" s="270"/>
      <c r="K107" s="295"/>
      <c r="L107" s="270"/>
      <c r="M107" s="295"/>
      <c r="N107" s="211"/>
      <c r="O107" s="211"/>
      <c r="P107" s="211"/>
      <c r="Q107" s="211"/>
      <c r="R107" s="211"/>
      <c r="S107" s="211"/>
      <c r="T107" s="211"/>
      <c r="U107" s="211"/>
      <c r="V107" s="211"/>
      <c r="W107" s="211"/>
      <c r="X107" s="211"/>
      <c r="Y107" s="211"/>
      <c r="Z107" s="211"/>
    </row>
    <row r="108" spans="1:26" ht="15.75" customHeight="1">
      <c r="A108" s="211"/>
      <c r="B108" s="211"/>
      <c r="C108" s="211"/>
      <c r="D108" s="211"/>
      <c r="E108" s="211"/>
      <c r="F108" s="211"/>
      <c r="G108" s="211"/>
      <c r="H108" s="211"/>
      <c r="I108" s="211"/>
      <c r="J108" s="270"/>
      <c r="K108" s="295"/>
      <c r="L108" s="270"/>
      <c r="M108" s="295"/>
      <c r="N108" s="211"/>
      <c r="O108" s="211"/>
      <c r="P108" s="211"/>
      <c r="Q108" s="211"/>
      <c r="R108" s="211"/>
      <c r="S108" s="211"/>
      <c r="T108" s="211"/>
      <c r="U108" s="211"/>
      <c r="V108" s="211"/>
      <c r="W108" s="211"/>
      <c r="X108" s="211"/>
      <c r="Y108" s="211"/>
      <c r="Z108" s="211"/>
    </row>
    <row r="109" spans="1:26" ht="15.75" customHeight="1">
      <c r="A109" s="211"/>
      <c r="B109" s="211"/>
      <c r="C109" s="211"/>
      <c r="D109" s="211"/>
      <c r="E109" s="211"/>
      <c r="F109" s="211"/>
      <c r="G109" s="211"/>
      <c r="H109" s="211"/>
      <c r="I109" s="211"/>
      <c r="J109" s="270"/>
      <c r="K109" s="295"/>
      <c r="L109" s="270"/>
      <c r="M109" s="295"/>
      <c r="N109" s="211"/>
      <c r="O109" s="211"/>
      <c r="P109" s="211"/>
      <c r="Q109" s="211"/>
      <c r="R109" s="211"/>
      <c r="S109" s="211"/>
      <c r="T109" s="211"/>
      <c r="U109" s="211"/>
      <c r="V109" s="211"/>
      <c r="W109" s="211"/>
      <c r="X109" s="211"/>
      <c r="Y109" s="211"/>
      <c r="Z109" s="211"/>
    </row>
    <row r="110" spans="1:26" ht="15.75" customHeight="1">
      <c r="A110" s="211"/>
      <c r="B110" s="211"/>
      <c r="C110" s="211"/>
      <c r="D110" s="211"/>
      <c r="E110" s="211"/>
      <c r="F110" s="211"/>
      <c r="G110" s="211"/>
      <c r="H110" s="211"/>
      <c r="I110" s="211"/>
      <c r="J110" s="270"/>
      <c r="K110" s="295"/>
      <c r="L110" s="270"/>
      <c r="M110" s="295"/>
      <c r="N110" s="211"/>
      <c r="O110" s="211"/>
      <c r="P110" s="211"/>
      <c r="Q110" s="211"/>
      <c r="R110" s="211"/>
      <c r="S110" s="211"/>
      <c r="T110" s="211"/>
      <c r="U110" s="211"/>
      <c r="V110" s="211"/>
      <c r="W110" s="211"/>
      <c r="X110" s="211"/>
      <c r="Y110" s="211"/>
      <c r="Z110" s="211"/>
    </row>
    <row r="111" spans="1:26" ht="15.75" customHeight="1">
      <c r="A111" s="211"/>
      <c r="B111" s="211"/>
      <c r="C111" s="211"/>
      <c r="D111" s="211"/>
      <c r="E111" s="211"/>
      <c r="F111" s="211"/>
      <c r="G111" s="211"/>
      <c r="H111" s="211"/>
      <c r="I111" s="211"/>
      <c r="J111" s="270"/>
      <c r="K111" s="295"/>
      <c r="L111" s="270"/>
      <c r="M111" s="295"/>
      <c r="N111" s="211"/>
      <c r="O111" s="211"/>
      <c r="P111" s="211"/>
      <c r="Q111" s="211"/>
      <c r="R111" s="211"/>
      <c r="S111" s="211"/>
      <c r="T111" s="211"/>
      <c r="U111" s="211"/>
      <c r="V111" s="211"/>
      <c r="W111" s="211"/>
      <c r="X111" s="211"/>
      <c r="Y111" s="211"/>
      <c r="Z111" s="211"/>
    </row>
    <row r="112" spans="1:26" ht="15.75" customHeight="1">
      <c r="A112" s="211"/>
      <c r="B112" s="211"/>
      <c r="C112" s="211"/>
      <c r="D112" s="211"/>
      <c r="E112" s="211"/>
      <c r="F112" s="211"/>
      <c r="G112" s="211"/>
      <c r="H112" s="211"/>
      <c r="I112" s="211"/>
      <c r="J112" s="270"/>
      <c r="K112" s="295"/>
      <c r="L112" s="270"/>
      <c r="M112" s="295"/>
      <c r="N112" s="211"/>
      <c r="O112" s="211"/>
      <c r="P112" s="211"/>
      <c r="Q112" s="211"/>
      <c r="R112" s="211"/>
      <c r="S112" s="211"/>
      <c r="T112" s="211"/>
      <c r="U112" s="211"/>
      <c r="V112" s="211"/>
      <c r="W112" s="211"/>
      <c r="X112" s="211"/>
      <c r="Y112" s="211"/>
      <c r="Z112" s="211"/>
    </row>
    <row r="113" spans="1:26" ht="15.75" customHeight="1">
      <c r="A113" s="211"/>
      <c r="B113" s="211"/>
      <c r="C113" s="211"/>
      <c r="D113" s="211"/>
      <c r="E113" s="211"/>
      <c r="F113" s="211"/>
      <c r="G113" s="211"/>
      <c r="H113" s="211"/>
      <c r="I113" s="211"/>
      <c r="J113" s="270"/>
      <c r="K113" s="295"/>
      <c r="L113" s="270"/>
      <c r="M113" s="295"/>
      <c r="N113" s="211"/>
      <c r="O113" s="211"/>
      <c r="P113" s="211"/>
      <c r="Q113" s="211"/>
      <c r="R113" s="211"/>
      <c r="S113" s="211"/>
      <c r="T113" s="211"/>
      <c r="U113" s="211"/>
      <c r="V113" s="211"/>
      <c r="W113" s="211"/>
      <c r="X113" s="211"/>
      <c r="Y113" s="211"/>
      <c r="Z113" s="211"/>
    </row>
    <row r="114" spans="1:26" ht="15.75" customHeight="1">
      <c r="A114" s="211"/>
      <c r="B114" s="211"/>
      <c r="C114" s="211"/>
      <c r="D114" s="211"/>
      <c r="E114" s="211"/>
      <c r="F114" s="211"/>
      <c r="G114" s="211"/>
      <c r="H114" s="211"/>
      <c r="I114" s="211"/>
      <c r="J114" s="270"/>
      <c r="K114" s="295"/>
      <c r="L114" s="270"/>
      <c r="M114" s="295"/>
      <c r="N114" s="211"/>
      <c r="O114" s="211"/>
      <c r="P114" s="211"/>
      <c r="Q114" s="211"/>
      <c r="R114" s="211"/>
      <c r="S114" s="211"/>
      <c r="T114" s="211"/>
      <c r="U114" s="211"/>
      <c r="V114" s="211"/>
      <c r="W114" s="211"/>
      <c r="X114" s="211"/>
      <c r="Y114" s="211"/>
      <c r="Z114" s="211"/>
    </row>
    <row r="115" spans="1:26" ht="15.75" customHeight="1">
      <c r="A115" s="211"/>
      <c r="B115" s="211"/>
      <c r="C115" s="211"/>
      <c r="D115" s="211"/>
      <c r="E115" s="211"/>
      <c r="F115" s="211"/>
      <c r="G115" s="211"/>
      <c r="H115" s="211"/>
      <c r="I115" s="211"/>
      <c r="J115" s="270"/>
      <c r="K115" s="295"/>
      <c r="L115" s="270"/>
      <c r="M115" s="295"/>
      <c r="N115" s="211"/>
      <c r="O115" s="211"/>
      <c r="P115" s="211"/>
      <c r="Q115" s="211"/>
      <c r="R115" s="211"/>
      <c r="S115" s="211"/>
      <c r="T115" s="211"/>
      <c r="U115" s="211"/>
      <c r="V115" s="211"/>
      <c r="W115" s="211"/>
      <c r="X115" s="211"/>
      <c r="Y115" s="211"/>
      <c r="Z115" s="211"/>
    </row>
    <row r="116" spans="1:26" ht="15.75" customHeight="1">
      <c r="A116" s="211"/>
      <c r="B116" s="211"/>
      <c r="C116" s="211"/>
      <c r="D116" s="211"/>
      <c r="E116" s="211"/>
      <c r="F116" s="211"/>
      <c r="G116" s="211"/>
      <c r="H116" s="211"/>
      <c r="I116" s="211"/>
      <c r="J116" s="270"/>
      <c r="K116" s="295"/>
      <c r="L116" s="270"/>
      <c r="M116" s="295"/>
      <c r="N116" s="211"/>
      <c r="O116" s="211"/>
      <c r="P116" s="211"/>
      <c r="Q116" s="211"/>
      <c r="R116" s="211"/>
      <c r="S116" s="211"/>
      <c r="T116" s="211"/>
      <c r="U116" s="211"/>
      <c r="V116" s="211"/>
      <c r="W116" s="211"/>
      <c r="X116" s="211"/>
      <c r="Y116" s="211"/>
      <c r="Z116" s="211"/>
    </row>
    <row r="117" spans="1:26" ht="15.75" customHeight="1">
      <c r="A117" s="211"/>
      <c r="B117" s="211"/>
      <c r="C117" s="211"/>
      <c r="D117" s="211"/>
      <c r="E117" s="211"/>
      <c r="F117" s="211"/>
      <c r="G117" s="211"/>
      <c r="H117" s="211"/>
      <c r="I117" s="211"/>
      <c r="J117" s="270"/>
      <c r="K117" s="295"/>
      <c r="L117" s="270"/>
      <c r="M117" s="295"/>
      <c r="N117" s="211"/>
      <c r="O117" s="211"/>
      <c r="P117" s="211"/>
      <c r="Q117" s="211"/>
      <c r="R117" s="211"/>
      <c r="S117" s="211"/>
      <c r="T117" s="211"/>
      <c r="U117" s="211"/>
      <c r="V117" s="211"/>
      <c r="W117" s="211"/>
      <c r="X117" s="211"/>
      <c r="Y117" s="211"/>
      <c r="Z117" s="211"/>
    </row>
    <row r="118" spans="1:26" ht="15.75" customHeight="1">
      <c r="A118" s="211"/>
      <c r="B118" s="211"/>
      <c r="C118" s="211"/>
      <c r="D118" s="211"/>
      <c r="E118" s="211"/>
      <c r="F118" s="211"/>
      <c r="G118" s="211"/>
      <c r="H118" s="211"/>
      <c r="I118" s="211"/>
      <c r="J118" s="270"/>
      <c r="K118" s="295"/>
      <c r="L118" s="270"/>
      <c r="M118" s="295"/>
      <c r="N118" s="211"/>
      <c r="O118" s="211"/>
      <c r="P118" s="211"/>
      <c r="Q118" s="211"/>
      <c r="R118" s="211"/>
      <c r="S118" s="211"/>
      <c r="T118" s="211"/>
      <c r="U118" s="211"/>
      <c r="V118" s="211"/>
      <c r="W118" s="211"/>
      <c r="X118" s="211"/>
      <c r="Y118" s="211"/>
      <c r="Z118" s="211"/>
    </row>
    <row r="119" spans="1:26" ht="15.75" customHeight="1">
      <c r="A119" s="211"/>
      <c r="B119" s="211"/>
      <c r="C119" s="211"/>
      <c r="D119" s="211"/>
      <c r="E119" s="211"/>
      <c r="F119" s="211"/>
      <c r="G119" s="211"/>
      <c r="H119" s="211"/>
      <c r="I119" s="211"/>
      <c r="J119" s="270"/>
      <c r="K119" s="295"/>
      <c r="L119" s="270"/>
      <c r="M119" s="295"/>
      <c r="N119" s="211"/>
      <c r="O119" s="211"/>
      <c r="P119" s="211"/>
      <c r="Q119" s="211"/>
      <c r="R119" s="211"/>
      <c r="S119" s="211"/>
      <c r="T119" s="211"/>
      <c r="U119" s="211"/>
      <c r="V119" s="211"/>
      <c r="W119" s="211"/>
      <c r="X119" s="211"/>
      <c r="Y119" s="211"/>
      <c r="Z119" s="211"/>
    </row>
    <row r="120" spans="1:26" ht="15.75" customHeight="1">
      <c r="A120" s="211"/>
      <c r="B120" s="211"/>
      <c r="C120" s="211"/>
      <c r="D120" s="211"/>
      <c r="E120" s="211"/>
      <c r="F120" s="211"/>
      <c r="G120" s="211"/>
      <c r="H120" s="211"/>
      <c r="I120" s="211"/>
      <c r="J120" s="270"/>
      <c r="K120" s="295"/>
      <c r="L120" s="270"/>
      <c r="M120" s="295"/>
      <c r="N120" s="211"/>
      <c r="O120" s="211"/>
      <c r="P120" s="211"/>
      <c r="Q120" s="211"/>
      <c r="R120" s="211"/>
      <c r="S120" s="211"/>
      <c r="T120" s="211"/>
      <c r="U120" s="211"/>
      <c r="V120" s="211"/>
      <c r="W120" s="211"/>
      <c r="X120" s="211"/>
      <c r="Y120" s="211"/>
      <c r="Z120" s="211"/>
    </row>
    <row r="121" spans="1:26" ht="15.75" customHeight="1">
      <c r="A121" s="211"/>
      <c r="B121" s="211"/>
      <c r="C121" s="211"/>
      <c r="D121" s="211"/>
      <c r="E121" s="211"/>
      <c r="F121" s="211"/>
      <c r="G121" s="211"/>
      <c r="H121" s="211"/>
      <c r="I121" s="211"/>
      <c r="J121" s="270"/>
      <c r="K121" s="295"/>
      <c r="L121" s="270"/>
      <c r="M121" s="295"/>
      <c r="N121" s="211"/>
      <c r="O121" s="211"/>
      <c r="P121" s="211"/>
      <c r="Q121" s="211"/>
      <c r="R121" s="211"/>
      <c r="S121" s="211"/>
      <c r="T121" s="211"/>
      <c r="U121" s="211"/>
      <c r="V121" s="211"/>
      <c r="W121" s="211"/>
      <c r="X121" s="211"/>
      <c r="Y121" s="211"/>
      <c r="Z121" s="211"/>
    </row>
    <row r="122" spans="1:26" ht="15.75" customHeight="1">
      <c r="A122" s="211"/>
      <c r="B122" s="211"/>
      <c r="C122" s="211"/>
      <c r="D122" s="211"/>
      <c r="E122" s="211"/>
      <c r="F122" s="211"/>
      <c r="G122" s="211"/>
      <c r="H122" s="211"/>
      <c r="I122" s="211"/>
      <c r="J122" s="270"/>
      <c r="K122" s="295"/>
      <c r="L122" s="270"/>
      <c r="M122" s="295"/>
      <c r="N122" s="211"/>
      <c r="O122" s="211"/>
      <c r="P122" s="211"/>
      <c r="Q122" s="211"/>
      <c r="R122" s="211"/>
      <c r="S122" s="211"/>
      <c r="T122" s="211"/>
      <c r="U122" s="211"/>
      <c r="V122" s="211"/>
      <c r="W122" s="211"/>
      <c r="X122" s="211"/>
      <c r="Y122" s="211"/>
      <c r="Z122" s="211"/>
    </row>
    <row r="123" spans="1:26" ht="15.75" customHeight="1">
      <c r="A123" s="211"/>
      <c r="B123" s="211"/>
      <c r="C123" s="211"/>
      <c r="D123" s="211"/>
      <c r="E123" s="211"/>
      <c r="F123" s="211"/>
      <c r="G123" s="211"/>
      <c r="H123" s="211"/>
      <c r="I123" s="211"/>
      <c r="J123" s="270"/>
      <c r="K123" s="295"/>
      <c r="L123" s="270"/>
      <c r="M123" s="295"/>
      <c r="N123" s="211"/>
      <c r="O123" s="211"/>
      <c r="P123" s="211"/>
      <c r="Q123" s="211"/>
      <c r="R123" s="211"/>
      <c r="S123" s="211"/>
      <c r="T123" s="211"/>
      <c r="U123" s="211"/>
      <c r="V123" s="211"/>
      <c r="W123" s="211"/>
      <c r="X123" s="211"/>
      <c r="Y123" s="211"/>
      <c r="Z123" s="211"/>
    </row>
    <row r="124" spans="1:26" ht="15.75" customHeight="1">
      <c r="A124" s="211"/>
      <c r="B124" s="211"/>
      <c r="C124" s="211"/>
      <c r="D124" s="211"/>
      <c r="E124" s="211"/>
      <c r="F124" s="211"/>
      <c r="G124" s="211"/>
      <c r="H124" s="211"/>
      <c r="I124" s="211"/>
      <c r="J124" s="270"/>
      <c r="K124" s="295"/>
      <c r="L124" s="270"/>
      <c r="M124" s="295"/>
      <c r="N124" s="211"/>
      <c r="O124" s="211"/>
      <c r="P124" s="211"/>
      <c r="Q124" s="211"/>
      <c r="R124" s="211"/>
      <c r="S124" s="211"/>
      <c r="T124" s="211"/>
      <c r="U124" s="211"/>
      <c r="V124" s="211"/>
      <c r="W124" s="211"/>
      <c r="X124" s="211"/>
      <c r="Y124" s="211"/>
      <c r="Z124" s="211"/>
    </row>
    <row r="125" spans="1:26" ht="15.75" customHeight="1">
      <c r="A125" s="211"/>
      <c r="B125" s="211"/>
      <c r="C125" s="211"/>
      <c r="D125" s="211"/>
      <c r="E125" s="211"/>
      <c r="F125" s="211"/>
      <c r="G125" s="211"/>
      <c r="H125" s="211"/>
      <c r="I125" s="211"/>
      <c r="J125" s="270"/>
      <c r="K125" s="295"/>
      <c r="L125" s="270"/>
      <c r="M125" s="295"/>
      <c r="N125" s="211"/>
      <c r="O125" s="211"/>
      <c r="P125" s="211"/>
      <c r="Q125" s="211"/>
      <c r="R125" s="211"/>
      <c r="S125" s="211"/>
      <c r="T125" s="211"/>
      <c r="U125" s="211"/>
      <c r="V125" s="211"/>
      <c r="W125" s="211"/>
      <c r="X125" s="211"/>
      <c r="Y125" s="211"/>
      <c r="Z125" s="211"/>
    </row>
    <row r="126" spans="1:26" ht="15.75" customHeight="1">
      <c r="A126" s="211"/>
      <c r="B126" s="211"/>
      <c r="C126" s="211"/>
      <c r="D126" s="211"/>
      <c r="E126" s="211"/>
      <c r="F126" s="211"/>
      <c r="G126" s="211"/>
      <c r="H126" s="211"/>
      <c r="I126" s="211"/>
      <c r="J126" s="270"/>
      <c r="K126" s="295"/>
      <c r="L126" s="270"/>
      <c r="M126" s="295"/>
      <c r="N126" s="211"/>
      <c r="O126" s="211"/>
      <c r="P126" s="211"/>
      <c r="Q126" s="211"/>
      <c r="R126" s="211"/>
      <c r="S126" s="211"/>
      <c r="T126" s="211"/>
      <c r="U126" s="211"/>
      <c r="V126" s="211"/>
      <c r="W126" s="211"/>
      <c r="X126" s="211"/>
      <c r="Y126" s="211"/>
      <c r="Z126" s="211"/>
    </row>
    <row r="127" spans="1:26" ht="15.75" customHeight="1">
      <c r="A127" s="211"/>
      <c r="B127" s="211"/>
      <c r="C127" s="211"/>
      <c r="D127" s="211"/>
      <c r="E127" s="211"/>
      <c r="F127" s="211"/>
      <c r="G127" s="211"/>
      <c r="H127" s="211"/>
      <c r="I127" s="211"/>
      <c r="J127" s="270"/>
      <c r="K127" s="295"/>
      <c r="L127" s="270"/>
      <c r="M127" s="295"/>
      <c r="N127" s="211"/>
      <c r="O127" s="211"/>
      <c r="P127" s="211"/>
      <c r="Q127" s="211"/>
      <c r="R127" s="211"/>
      <c r="S127" s="211"/>
      <c r="T127" s="211"/>
      <c r="U127" s="211"/>
      <c r="V127" s="211"/>
      <c r="W127" s="211"/>
      <c r="X127" s="211"/>
      <c r="Y127" s="211"/>
      <c r="Z127" s="211"/>
    </row>
    <row r="128" spans="1:26" ht="15.75" customHeight="1">
      <c r="A128" s="211"/>
      <c r="B128" s="211"/>
      <c r="C128" s="211"/>
      <c r="D128" s="211"/>
      <c r="E128" s="211"/>
      <c r="F128" s="211"/>
      <c r="G128" s="211"/>
      <c r="H128" s="211"/>
      <c r="I128" s="211"/>
      <c r="J128" s="270"/>
      <c r="K128" s="295"/>
      <c r="L128" s="270"/>
      <c r="M128" s="295"/>
      <c r="N128" s="211"/>
      <c r="O128" s="211"/>
      <c r="P128" s="211"/>
      <c r="Q128" s="211"/>
      <c r="R128" s="211"/>
      <c r="S128" s="211"/>
      <c r="T128" s="211"/>
      <c r="U128" s="211"/>
      <c r="V128" s="211"/>
      <c r="W128" s="211"/>
      <c r="X128" s="211"/>
      <c r="Y128" s="211"/>
      <c r="Z128" s="211"/>
    </row>
    <row r="129" spans="1:26" ht="15.75" customHeight="1">
      <c r="A129" s="211"/>
      <c r="B129" s="211"/>
      <c r="C129" s="211"/>
      <c r="D129" s="211"/>
      <c r="E129" s="211"/>
      <c r="F129" s="211"/>
      <c r="G129" s="211"/>
      <c r="H129" s="211"/>
      <c r="I129" s="211"/>
      <c r="J129" s="270"/>
      <c r="K129" s="295"/>
      <c r="L129" s="270"/>
      <c r="M129" s="295"/>
      <c r="N129" s="211"/>
      <c r="O129" s="211"/>
      <c r="P129" s="211"/>
      <c r="Q129" s="211"/>
      <c r="R129" s="211"/>
      <c r="S129" s="211"/>
      <c r="T129" s="211"/>
      <c r="U129" s="211"/>
      <c r="V129" s="211"/>
      <c r="W129" s="211"/>
      <c r="X129" s="211"/>
      <c r="Y129" s="211"/>
      <c r="Z129" s="211"/>
    </row>
    <row r="130" spans="1:26" ht="15.75" customHeight="1">
      <c r="A130" s="211"/>
      <c r="B130" s="211"/>
      <c r="C130" s="211"/>
      <c r="D130" s="211"/>
      <c r="E130" s="211"/>
      <c r="F130" s="211"/>
      <c r="G130" s="211"/>
      <c r="H130" s="211"/>
      <c r="I130" s="211"/>
      <c r="J130" s="270"/>
      <c r="K130" s="295"/>
      <c r="L130" s="270"/>
      <c r="M130" s="295"/>
      <c r="N130" s="211"/>
      <c r="O130" s="211"/>
      <c r="P130" s="211"/>
      <c r="Q130" s="211"/>
      <c r="R130" s="211"/>
      <c r="S130" s="211"/>
      <c r="T130" s="211"/>
      <c r="U130" s="211"/>
      <c r="V130" s="211"/>
      <c r="W130" s="211"/>
      <c r="X130" s="211"/>
      <c r="Y130" s="211"/>
      <c r="Z130" s="211"/>
    </row>
    <row r="131" spans="1:26" ht="15.75" customHeight="1">
      <c r="A131" s="211"/>
      <c r="B131" s="211"/>
      <c r="C131" s="211"/>
      <c r="D131" s="211"/>
      <c r="E131" s="211"/>
      <c r="F131" s="211"/>
      <c r="G131" s="211"/>
      <c r="H131" s="211"/>
      <c r="I131" s="211"/>
      <c r="J131" s="270"/>
      <c r="K131" s="295"/>
      <c r="L131" s="270"/>
      <c r="M131" s="295"/>
      <c r="N131" s="211"/>
      <c r="O131" s="211"/>
      <c r="P131" s="211"/>
      <c r="Q131" s="211"/>
      <c r="R131" s="211"/>
      <c r="S131" s="211"/>
      <c r="T131" s="211"/>
      <c r="U131" s="211"/>
      <c r="V131" s="211"/>
      <c r="W131" s="211"/>
      <c r="X131" s="211"/>
      <c r="Y131" s="211"/>
      <c r="Z131" s="211"/>
    </row>
    <row r="132" spans="1:26" ht="15.75" customHeight="1">
      <c r="A132" s="211"/>
      <c r="B132" s="211"/>
      <c r="C132" s="211"/>
      <c r="D132" s="211"/>
      <c r="E132" s="211"/>
      <c r="F132" s="211"/>
      <c r="G132" s="211"/>
      <c r="H132" s="211"/>
      <c r="I132" s="211"/>
      <c r="J132" s="270"/>
      <c r="K132" s="295"/>
      <c r="L132" s="270"/>
      <c r="M132" s="295"/>
      <c r="N132" s="211"/>
      <c r="O132" s="211"/>
      <c r="P132" s="211"/>
      <c r="Q132" s="211"/>
      <c r="R132" s="211"/>
      <c r="S132" s="211"/>
      <c r="T132" s="211"/>
      <c r="U132" s="211"/>
      <c r="V132" s="211"/>
      <c r="W132" s="211"/>
      <c r="X132" s="211"/>
      <c r="Y132" s="211"/>
      <c r="Z132" s="211"/>
    </row>
    <row r="133" spans="1:26" ht="15.75" customHeight="1">
      <c r="A133" s="211"/>
      <c r="B133" s="211"/>
      <c r="C133" s="211"/>
      <c r="D133" s="211"/>
      <c r="E133" s="211"/>
      <c r="F133" s="211"/>
      <c r="G133" s="211"/>
      <c r="H133" s="211"/>
      <c r="I133" s="211"/>
      <c r="J133" s="270"/>
      <c r="K133" s="295"/>
      <c r="L133" s="270"/>
      <c r="M133" s="295"/>
      <c r="N133" s="211"/>
      <c r="O133" s="211"/>
      <c r="P133" s="211"/>
      <c r="Q133" s="211"/>
      <c r="R133" s="211"/>
      <c r="S133" s="211"/>
      <c r="T133" s="211"/>
      <c r="U133" s="211"/>
      <c r="V133" s="211"/>
      <c r="W133" s="211"/>
      <c r="X133" s="211"/>
      <c r="Y133" s="211"/>
      <c r="Z133" s="211"/>
    </row>
    <row r="134" spans="1:26" ht="15.75" customHeight="1">
      <c r="A134" s="211"/>
      <c r="B134" s="211"/>
      <c r="C134" s="211"/>
      <c r="D134" s="211"/>
      <c r="E134" s="211"/>
      <c r="F134" s="211"/>
      <c r="G134" s="211"/>
      <c r="H134" s="211"/>
      <c r="I134" s="211"/>
      <c r="J134" s="270"/>
      <c r="K134" s="295"/>
      <c r="L134" s="270"/>
      <c r="M134" s="295"/>
      <c r="N134" s="211"/>
      <c r="O134" s="211"/>
      <c r="P134" s="211"/>
      <c r="Q134" s="211"/>
      <c r="R134" s="211"/>
      <c r="S134" s="211"/>
      <c r="T134" s="211"/>
      <c r="U134" s="211"/>
      <c r="V134" s="211"/>
      <c r="W134" s="211"/>
      <c r="X134" s="211"/>
      <c r="Y134" s="211"/>
      <c r="Z134" s="211"/>
    </row>
    <row r="135" spans="1:26" ht="15.75" customHeight="1">
      <c r="A135" s="211"/>
      <c r="B135" s="211"/>
      <c r="C135" s="211"/>
      <c r="D135" s="211"/>
      <c r="E135" s="211"/>
      <c r="F135" s="211"/>
      <c r="G135" s="211"/>
      <c r="H135" s="211"/>
      <c r="I135" s="211"/>
      <c r="J135" s="270"/>
      <c r="K135" s="295"/>
      <c r="L135" s="270"/>
      <c r="M135" s="295"/>
      <c r="N135" s="211"/>
      <c r="O135" s="211"/>
      <c r="P135" s="211"/>
      <c r="Q135" s="211"/>
      <c r="R135" s="211"/>
      <c r="S135" s="211"/>
      <c r="T135" s="211"/>
      <c r="U135" s="211"/>
      <c r="V135" s="211"/>
      <c r="W135" s="211"/>
      <c r="X135" s="211"/>
      <c r="Y135" s="211"/>
      <c r="Z135" s="211"/>
    </row>
    <row r="136" spans="1:26" ht="15.75" customHeight="1">
      <c r="A136" s="211"/>
      <c r="B136" s="211"/>
      <c r="C136" s="211"/>
      <c r="D136" s="211"/>
      <c r="E136" s="211"/>
      <c r="F136" s="211"/>
      <c r="G136" s="211"/>
      <c r="H136" s="211"/>
      <c r="I136" s="211"/>
      <c r="J136" s="270"/>
      <c r="K136" s="295"/>
      <c r="L136" s="270"/>
      <c r="M136" s="295"/>
      <c r="N136" s="211"/>
      <c r="O136" s="211"/>
      <c r="P136" s="211"/>
      <c r="Q136" s="211"/>
      <c r="R136" s="211"/>
      <c r="S136" s="211"/>
      <c r="T136" s="211"/>
      <c r="U136" s="211"/>
      <c r="V136" s="211"/>
      <c r="W136" s="211"/>
      <c r="X136" s="211"/>
      <c r="Y136" s="211"/>
      <c r="Z136" s="211"/>
    </row>
    <row r="137" spans="1:26" ht="15.75" customHeight="1">
      <c r="A137" s="211"/>
      <c r="B137" s="211"/>
      <c r="C137" s="211"/>
      <c r="D137" s="211"/>
      <c r="E137" s="211"/>
      <c r="F137" s="211"/>
      <c r="G137" s="211"/>
      <c r="H137" s="211"/>
      <c r="I137" s="211"/>
      <c r="J137" s="270"/>
      <c r="K137" s="295"/>
      <c r="L137" s="270"/>
      <c r="M137" s="295"/>
      <c r="N137" s="211"/>
      <c r="O137" s="211"/>
      <c r="P137" s="211"/>
      <c r="Q137" s="211"/>
      <c r="R137" s="211"/>
      <c r="S137" s="211"/>
      <c r="T137" s="211"/>
      <c r="U137" s="211"/>
      <c r="V137" s="211"/>
      <c r="W137" s="211"/>
      <c r="X137" s="211"/>
      <c r="Y137" s="211"/>
      <c r="Z137" s="211"/>
    </row>
    <row r="138" spans="1:26" ht="15.75" customHeight="1">
      <c r="A138" s="211"/>
      <c r="B138" s="211"/>
      <c r="C138" s="211"/>
      <c r="D138" s="211"/>
      <c r="E138" s="211"/>
      <c r="F138" s="211"/>
      <c r="G138" s="211"/>
      <c r="H138" s="211"/>
      <c r="I138" s="211"/>
      <c r="J138" s="270"/>
      <c r="K138" s="295"/>
      <c r="L138" s="270"/>
      <c r="M138" s="295"/>
      <c r="N138" s="211"/>
      <c r="O138" s="211"/>
      <c r="P138" s="211"/>
      <c r="Q138" s="211"/>
      <c r="R138" s="211"/>
      <c r="S138" s="211"/>
      <c r="T138" s="211"/>
      <c r="U138" s="211"/>
      <c r="V138" s="211"/>
      <c r="W138" s="211"/>
      <c r="X138" s="211"/>
      <c r="Y138" s="211"/>
      <c r="Z138" s="211"/>
    </row>
    <row r="139" spans="1:26" ht="15.75" customHeight="1">
      <c r="A139" s="211"/>
      <c r="B139" s="211"/>
      <c r="C139" s="211"/>
      <c r="D139" s="211"/>
      <c r="E139" s="211"/>
      <c r="F139" s="211"/>
      <c r="G139" s="211"/>
      <c r="H139" s="211"/>
      <c r="I139" s="211"/>
      <c r="J139" s="270"/>
      <c r="K139" s="295"/>
      <c r="L139" s="270"/>
      <c r="M139" s="295"/>
      <c r="N139" s="211"/>
      <c r="O139" s="211"/>
      <c r="P139" s="211"/>
      <c r="Q139" s="211"/>
      <c r="R139" s="211"/>
      <c r="S139" s="211"/>
      <c r="T139" s="211"/>
      <c r="U139" s="211"/>
      <c r="V139" s="211"/>
      <c r="W139" s="211"/>
      <c r="X139" s="211"/>
      <c r="Y139" s="211"/>
      <c r="Z139" s="211"/>
    </row>
    <row r="140" spans="1:26" ht="15.75" customHeight="1">
      <c r="A140" s="211"/>
      <c r="B140" s="211"/>
      <c r="C140" s="211"/>
      <c r="D140" s="211"/>
      <c r="E140" s="211"/>
      <c r="F140" s="211"/>
      <c r="G140" s="211"/>
      <c r="H140" s="211"/>
      <c r="I140" s="211"/>
      <c r="J140" s="270"/>
      <c r="K140" s="295"/>
      <c r="L140" s="270"/>
      <c r="M140" s="295"/>
      <c r="N140" s="211"/>
      <c r="O140" s="211"/>
      <c r="P140" s="211"/>
      <c r="Q140" s="211"/>
      <c r="R140" s="211"/>
      <c r="S140" s="211"/>
      <c r="T140" s="211"/>
      <c r="U140" s="211"/>
      <c r="V140" s="211"/>
      <c r="W140" s="211"/>
      <c r="X140" s="211"/>
      <c r="Y140" s="211"/>
      <c r="Z140" s="211"/>
    </row>
    <row r="141" spans="1:26" ht="15.75" customHeight="1">
      <c r="A141" s="211"/>
      <c r="B141" s="211"/>
      <c r="C141" s="211"/>
      <c r="D141" s="211"/>
      <c r="E141" s="211"/>
      <c r="F141" s="211"/>
      <c r="G141" s="211"/>
      <c r="H141" s="211"/>
      <c r="I141" s="211"/>
      <c r="J141" s="270"/>
      <c r="K141" s="295"/>
      <c r="L141" s="270"/>
      <c r="M141" s="295"/>
      <c r="N141" s="211"/>
      <c r="O141" s="211"/>
      <c r="P141" s="211"/>
      <c r="Q141" s="211"/>
      <c r="R141" s="211"/>
      <c r="S141" s="211"/>
      <c r="T141" s="211"/>
      <c r="U141" s="211"/>
      <c r="V141" s="211"/>
      <c r="W141" s="211"/>
      <c r="X141" s="211"/>
      <c r="Y141" s="211"/>
      <c r="Z141" s="211"/>
    </row>
    <row r="142" spans="1:26" ht="15.75" customHeight="1">
      <c r="A142" s="211"/>
      <c r="B142" s="211"/>
      <c r="C142" s="211"/>
      <c r="D142" s="211"/>
      <c r="E142" s="211"/>
      <c r="F142" s="211"/>
      <c r="G142" s="211"/>
      <c r="H142" s="211"/>
      <c r="I142" s="211"/>
      <c r="J142" s="270"/>
      <c r="K142" s="295"/>
      <c r="L142" s="270"/>
      <c r="M142" s="295"/>
      <c r="N142" s="211"/>
      <c r="O142" s="211"/>
      <c r="P142" s="211"/>
      <c r="Q142" s="211"/>
      <c r="R142" s="211"/>
      <c r="S142" s="211"/>
      <c r="T142" s="211"/>
      <c r="U142" s="211"/>
      <c r="V142" s="211"/>
      <c r="W142" s="211"/>
      <c r="X142" s="211"/>
      <c r="Y142" s="211"/>
      <c r="Z142" s="211"/>
    </row>
    <row r="143" spans="1:26" ht="15.75" customHeight="1">
      <c r="A143" s="211"/>
      <c r="B143" s="211"/>
      <c r="C143" s="211"/>
      <c r="D143" s="211"/>
      <c r="E143" s="211"/>
      <c r="F143" s="211"/>
      <c r="G143" s="211"/>
      <c r="H143" s="211"/>
      <c r="I143" s="211"/>
      <c r="J143" s="270"/>
      <c r="K143" s="295"/>
      <c r="L143" s="270"/>
      <c r="M143" s="295"/>
      <c r="N143" s="211"/>
      <c r="O143" s="211"/>
      <c r="P143" s="211"/>
      <c r="Q143" s="211"/>
      <c r="R143" s="211"/>
      <c r="S143" s="211"/>
      <c r="T143" s="211"/>
      <c r="U143" s="211"/>
      <c r="V143" s="211"/>
      <c r="W143" s="211"/>
      <c r="X143" s="211"/>
      <c r="Y143" s="211"/>
      <c r="Z143" s="211"/>
    </row>
    <row r="144" spans="1:26" ht="15.75" customHeight="1">
      <c r="A144" s="211"/>
      <c r="B144" s="211"/>
      <c r="C144" s="211"/>
      <c r="D144" s="211"/>
      <c r="E144" s="211"/>
      <c r="F144" s="211"/>
      <c r="G144" s="211"/>
      <c r="H144" s="211"/>
      <c r="I144" s="211"/>
      <c r="J144" s="270"/>
      <c r="K144" s="295"/>
      <c r="L144" s="270"/>
      <c r="M144" s="295"/>
      <c r="N144" s="211"/>
      <c r="O144" s="211"/>
      <c r="P144" s="211"/>
      <c r="Q144" s="211"/>
      <c r="R144" s="211"/>
      <c r="S144" s="211"/>
      <c r="T144" s="211"/>
      <c r="U144" s="211"/>
      <c r="V144" s="211"/>
      <c r="W144" s="211"/>
      <c r="X144" s="211"/>
      <c r="Y144" s="211"/>
      <c r="Z144" s="211"/>
    </row>
    <row r="145" spans="1:26" ht="15.75" customHeight="1">
      <c r="A145" s="211"/>
      <c r="B145" s="211"/>
      <c r="C145" s="211"/>
      <c r="D145" s="211"/>
      <c r="E145" s="211"/>
      <c r="F145" s="211"/>
      <c r="G145" s="211"/>
      <c r="H145" s="211"/>
      <c r="I145" s="211"/>
      <c r="J145" s="270"/>
      <c r="K145" s="295"/>
      <c r="L145" s="270"/>
      <c r="M145" s="295"/>
      <c r="N145" s="211"/>
      <c r="O145" s="211"/>
      <c r="P145" s="211"/>
      <c r="Q145" s="211"/>
      <c r="R145" s="211"/>
      <c r="S145" s="211"/>
      <c r="T145" s="211"/>
      <c r="U145" s="211"/>
      <c r="V145" s="211"/>
      <c r="W145" s="211"/>
      <c r="X145" s="211"/>
      <c r="Y145" s="211"/>
      <c r="Z145" s="211"/>
    </row>
    <row r="146" spans="1:26" ht="15.75" customHeight="1">
      <c r="A146" s="211"/>
      <c r="B146" s="211"/>
      <c r="C146" s="211"/>
      <c r="D146" s="211"/>
      <c r="E146" s="211"/>
      <c r="F146" s="211"/>
      <c r="G146" s="211"/>
      <c r="H146" s="211"/>
      <c r="I146" s="211"/>
      <c r="J146" s="270"/>
      <c r="K146" s="295"/>
      <c r="L146" s="270"/>
      <c r="M146" s="295"/>
      <c r="N146" s="211"/>
      <c r="O146" s="211"/>
      <c r="P146" s="211"/>
      <c r="Q146" s="211"/>
      <c r="R146" s="211"/>
      <c r="S146" s="211"/>
      <c r="T146" s="211"/>
      <c r="U146" s="211"/>
      <c r="V146" s="211"/>
      <c r="W146" s="211"/>
      <c r="X146" s="211"/>
      <c r="Y146" s="211"/>
      <c r="Z146" s="211"/>
    </row>
    <row r="147" spans="1:26" ht="15.75" customHeight="1">
      <c r="A147" s="211"/>
      <c r="B147" s="211"/>
      <c r="C147" s="211"/>
      <c r="D147" s="211"/>
      <c r="E147" s="211"/>
      <c r="F147" s="211"/>
      <c r="G147" s="211"/>
      <c r="H147" s="211"/>
      <c r="I147" s="211"/>
      <c r="J147" s="270"/>
      <c r="K147" s="295"/>
      <c r="L147" s="270"/>
      <c r="M147" s="295"/>
      <c r="N147" s="211"/>
      <c r="O147" s="211"/>
      <c r="P147" s="211"/>
      <c r="Q147" s="211"/>
      <c r="R147" s="211"/>
      <c r="S147" s="211"/>
      <c r="T147" s="211"/>
      <c r="U147" s="211"/>
      <c r="V147" s="211"/>
      <c r="W147" s="211"/>
      <c r="X147" s="211"/>
      <c r="Y147" s="211"/>
      <c r="Z147" s="211"/>
    </row>
    <row r="148" spans="1:26" ht="15.75" customHeight="1">
      <c r="A148" s="211"/>
      <c r="B148" s="211"/>
      <c r="C148" s="211"/>
      <c r="D148" s="211"/>
      <c r="E148" s="211"/>
      <c r="F148" s="211"/>
      <c r="G148" s="211"/>
      <c r="H148" s="211"/>
      <c r="I148" s="211"/>
      <c r="J148" s="270"/>
      <c r="K148" s="295"/>
      <c r="L148" s="270"/>
      <c r="M148" s="295"/>
      <c r="N148" s="211"/>
      <c r="O148" s="211"/>
      <c r="P148" s="211"/>
      <c r="Q148" s="211"/>
      <c r="R148" s="211"/>
      <c r="S148" s="211"/>
      <c r="T148" s="211"/>
      <c r="U148" s="211"/>
      <c r="V148" s="211"/>
      <c r="W148" s="211"/>
      <c r="X148" s="211"/>
      <c r="Y148" s="211"/>
      <c r="Z148" s="211"/>
    </row>
    <row r="149" spans="1:26" ht="15.75" customHeight="1">
      <c r="A149" s="211"/>
      <c r="B149" s="211"/>
      <c r="C149" s="211"/>
      <c r="D149" s="211"/>
      <c r="E149" s="211"/>
      <c r="F149" s="211"/>
      <c r="G149" s="211"/>
      <c r="H149" s="211"/>
      <c r="I149" s="211"/>
      <c r="J149" s="270"/>
      <c r="K149" s="295"/>
      <c r="L149" s="270"/>
      <c r="M149" s="295"/>
      <c r="N149" s="211"/>
      <c r="O149" s="211"/>
      <c r="P149" s="211"/>
      <c r="Q149" s="211"/>
      <c r="R149" s="211"/>
      <c r="S149" s="211"/>
      <c r="T149" s="211"/>
      <c r="U149" s="211"/>
      <c r="V149" s="211"/>
      <c r="W149" s="211"/>
      <c r="X149" s="211"/>
      <c r="Y149" s="211"/>
      <c r="Z149" s="211"/>
    </row>
    <row r="150" spans="1:26" ht="15.75" customHeight="1">
      <c r="A150" s="211"/>
      <c r="B150" s="211"/>
      <c r="C150" s="211"/>
      <c r="D150" s="211"/>
      <c r="E150" s="211"/>
      <c r="F150" s="211"/>
      <c r="G150" s="211"/>
      <c r="H150" s="211"/>
      <c r="I150" s="211"/>
      <c r="J150" s="270"/>
      <c r="K150" s="295"/>
      <c r="L150" s="270"/>
      <c r="M150" s="295"/>
      <c r="N150" s="211"/>
      <c r="O150" s="211"/>
      <c r="P150" s="211"/>
      <c r="Q150" s="211"/>
      <c r="R150" s="211"/>
      <c r="S150" s="211"/>
      <c r="T150" s="211"/>
      <c r="U150" s="211"/>
      <c r="V150" s="211"/>
      <c r="W150" s="211"/>
      <c r="X150" s="211"/>
      <c r="Y150" s="211"/>
      <c r="Z150" s="211"/>
    </row>
    <row r="151" spans="1:26" ht="15.75" customHeight="1">
      <c r="A151" s="211"/>
      <c r="B151" s="211"/>
      <c r="C151" s="211"/>
      <c r="D151" s="211"/>
      <c r="E151" s="211"/>
      <c r="F151" s="211"/>
      <c r="G151" s="211"/>
      <c r="H151" s="211"/>
      <c r="I151" s="211"/>
      <c r="J151" s="270"/>
      <c r="K151" s="295"/>
      <c r="L151" s="270"/>
      <c r="M151" s="295"/>
      <c r="N151" s="211"/>
      <c r="O151" s="211"/>
      <c r="P151" s="211"/>
      <c r="Q151" s="211"/>
      <c r="R151" s="211"/>
      <c r="S151" s="211"/>
      <c r="T151" s="211"/>
      <c r="U151" s="211"/>
      <c r="V151" s="211"/>
      <c r="W151" s="211"/>
      <c r="X151" s="211"/>
      <c r="Y151" s="211"/>
      <c r="Z151" s="211"/>
    </row>
    <row r="152" spans="1:26" ht="15.75" customHeight="1">
      <c r="A152" s="211"/>
      <c r="B152" s="211"/>
      <c r="C152" s="211"/>
      <c r="D152" s="211"/>
      <c r="E152" s="211"/>
      <c r="F152" s="211"/>
      <c r="G152" s="211"/>
      <c r="H152" s="211"/>
      <c r="I152" s="211"/>
      <c r="J152" s="270"/>
      <c r="K152" s="295"/>
      <c r="L152" s="270"/>
      <c r="M152" s="295"/>
      <c r="N152" s="211"/>
      <c r="O152" s="211"/>
      <c r="P152" s="211"/>
      <c r="Q152" s="211"/>
      <c r="R152" s="211"/>
      <c r="S152" s="211"/>
      <c r="T152" s="211"/>
      <c r="U152" s="211"/>
      <c r="V152" s="211"/>
      <c r="W152" s="211"/>
      <c r="X152" s="211"/>
      <c r="Y152" s="211"/>
      <c r="Z152" s="211"/>
    </row>
    <row r="153" spans="1:26" ht="15.75" customHeight="1">
      <c r="A153" s="211"/>
      <c r="B153" s="211"/>
      <c r="C153" s="211"/>
      <c r="D153" s="211"/>
      <c r="E153" s="211"/>
      <c r="F153" s="211"/>
      <c r="G153" s="211"/>
      <c r="H153" s="211"/>
      <c r="I153" s="211"/>
      <c r="J153" s="270"/>
      <c r="K153" s="295"/>
      <c r="L153" s="270"/>
      <c r="M153" s="295"/>
      <c r="N153" s="211"/>
      <c r="O153" s="211"/>
      <c r="P153" s="211"/>
      <c r="Q153" s="211"/>
      <c r="R153" s="211"/>
      <c r="S153" s="211"/>
      <c r="T153" s="211"/>
      <c r="U153" s="211"/>
      <c r="V153" s="211"/>
      <c r="W153" s="211"/>
      <c r="X153" s="211"/>
      <c r="Y153" s="211"/>
      <c r="Z153" s="211"/>
    </row>
    <row r="154" spans="1:26" ht="15.75" customHeight="1">
      <c r="A154" s="211"/>
      <c r="B154" s="211"/>
      <c r="C154" s="211"/>
      <c r="D154" s="211"/>
      <c r="E154" s="211"/>
      <c r="F154" s="211"/>
      <c r="G154" s="211"/>
      <c r="H154" s="211"/>
      <c r="I154" s="211"/>
      <c r="J154" s="270"/>
      <c r="K154" s="295"/>
      <c r="L154" s="270"/>
      <c r="M154" s="295"/>
      <c r="N154" s="211"/>
      <c r="O154" s="211"/>
      <c r="P154" s="211"/>
      <c r="Q154" s="211"/>
      <c r="R154" s="211"/>
      <c r="S154" s="211"/>
      <c r="T154" s="211"/>
      <c r="U154" s="211"/>
      <c r="V154" s="211"/>
      <c r="W154" s="211"/>
      <c r="X154" s="211"/>
      <c r="Y154" s="211"/>
      <c r="Z154" s="211"/>
    </row>
    <row r="155" spans="1:26" ht="15.75" customHeight="1">
      <c r="A155" s="211"/>
      <c r="B155" s="211"/>
      <c r="C155" s="211"/>
      <c r="D155" s="211"/>
      <c r="E155" s="211"/>
      <c r="F155" s="211"/>
      <c r="G155" s="211"/>
      <c r="H155" s="211"/>
      <c r="I155" s="211"/>
      <c r="J155" s="270"/>
      <c r="K155" s="295"/>
      <c r="L155" s="270"/>
      <c r="M155" s="295"/>
      <c r="N155" s="211"/>
      <c r="O155" s="211"/>
      <c r="P155" s="211"/>
      <c r="Q155" s="211"/>
      <c r="R155" s="211"/>
      <c r="S155" s="211"/>
      <c r="T155" s="211"/>
      <c r="U155" s="211"/>
      <c r="V155" s="211"/>
      <c r="W155" s="211"/>
      <c r="X155" s="211"/>
      <c r="Y155" s="211"/>
      <c r="Z155" s="211"/>
    </row>
    <row r="156" spans="1:26" ht="15.75" customHeight="1">
      <c r="A156" s="211"/>
      <c r="B156" s="211"/>
      <c r="C156" s="211"/>
      <c r="D156" s="211"/>
      <c r="E156" s="211"/>
      <c r="F156" s="211"/>
      <c r="G156" s="211"/>
      <c r="H156" s="211"/>
      <c r="I156" s="211"/>
      <c r="J156" s="270"/>
      <c r="K156" s="295"/>
      <c r="L156" s="270"/>
      <c r="M156" s="295"/>
      <c r="N156" s="211"/>
      <c r="O156" s="211"/>
      <c r="P156" s="211"/>
      <c r="Q156" s="211"/>
      <c r="R156" s="211"/>
      <c r="S156" s="211"/>
      <c r="T156" s="211"/>
      <c r="U156" s="211"/>
      <c r="V156" s="211"/>
      <c r="W156" s="211"/>
      <c r="X156" s="211"/>
      <c r="Y156" s="211"/>
      <c r="Z156" s="211"/>
    </row>
    <row r="157" spans="1:26" ht="15.75" customHeight="1">
      <c r="A157" s="211"/>
      <c r="B157" s="211"/>
      <c r="C157" s="211"/>
      <c r="D157" s="211"/>
      <c r="E157" s="211"/>
      <c r="F157" s="211"/>
      <c r="G157" s="211"/>
      <c r="H157" s="211"/>
      <c r="I157" s="211"/>
      <c r="J157" s="270"/>
      <c r="K157" s="295"/>
      <c r="L157" s="270"/>
      <c r="M157" s="295"/>
      <c r="N157" s="211"/>
      <c r="O157" s="211"/>
      <c r="P157" s="211"/>
      <c r="Q157" s="211"/>
      <c r="R157" s="211"/>
      <c r="S157" s="211"/>
      <c r="T157" s="211"/>
      <c r="U157" s="211"/>
      <c r="V157" s="211"/>
      <c r="W157" s="211"/>
      <c r="X157" s="211"/>
      <c r="Y157" s="211"/>
      <c r="Z157" s="211"/>
    </row>
    <row r="158" spans="1:26" ht="15.75" customHeight="1">
      <c r="A158" s="211"/>
      <c r="B158" s="211"/>
      <c r="C158" s="211"/>
      <c r="D158" s="211"/>
      <c r="E158" s="211"/>
      <c r="F158" s="211"/>
      <c r="G158" s="211"/>
      <c r="H158" s="211"/>
      <c r="I158" s="211"/>
      <c r="J158" s="270"/>
      <c r="K158" s="295"/>
      <c r="L158" s="270"/>
      <c r="M158" s="295"/>
      <c r="N158" s="211"/>
      <c r="O158" s="211"/>
      <c r="P158" s="211"/>
      <c r="Q158" s="211"/>
      <c r="R158" s="211"/>
      <c r="S158" s="211"/>
      <c r="T158" s="211"/>
      <c r="U158" s="211"/>
      <c r="V158" s="211"/>
      <c r="W158" s="211"/>
      <c r="X158" s="211"/>
      <c r="Y158" s="211"/>
      <c r="Z158" s="211"/>
    </row>
    <row r="159" spans="1:26" ht="15.75" customHeight="1">
      <c r="A159" s="211"/>
      <c r="B159" s="211"/>
      <c r="C159" s="211"/>
      <c r="D159" s="211"/>
      <c r="E159" s="211"/>
      <c r="F159" s="211"/>
      <c r="G159" s="211"/>
      <c r="H159" s="211"/>
      <c r="I159" s="211"/>
      <c r="J159" s="270"/>
      <c r="K159" s="295"/>
      <c r="L159" s="270"/>
      <c r="M159" s="295"/>
      <c r="N159" s="211"/>
      <c r="O159" s="211"/>
      <c r="P159" s="211"/>
      <c r="Q159" s="211"/>
      <c r="R159" s="211"/>
      <c r="S159" s="211"/>
      <c r="T159" s="211"/>
      <c r="U159" s="211"/>
      <c r="V159" s="211"/>
      <c r="W159" s="211"/>
      <c r="X159" s="211"/>
      <c r="Y159" s="211"/>
      <c r="Z159" s="211"/>
    </row>
    <row r="160" spans="1:26" ht="15.75" customHeight="1">
      <c r="A160" s="211"/>
      <c r="B160" s="211"/>
      <c r="C160" s="211"/>
      <c r="D160" s="211"/>
      <c r="E160" s="211"/>
      <c r="F160" s="211"/>
      <c r="G160" s="211"/>
      <c r="H160" s="211"/>
      <c r="I160" s="211"/>
      <c r="J160" s="270"/>
      <c r="K160" s="295"/>
      <c r="L160" s="270"/>
      <c r="M160" s="295"/>
      <c r="N160" s="211"/>
      <c r="O160" s="211"/>
      <c r="P160" s="211"/>
      <c r="Q160" s="211"/>
      <c r="R160" s="211"/>
      <c r="S160" s="211"/>
      <c r="T160" s="211"/>
      <c r="U160" s="211"/>
      <c r="V160" s="211"/>
      <c r="W160" s="211"/>
      <c r="X160" s="211"/>
      <c r="Y160" s="211"/>
      <c r="Z160" s="211"/>
    </row>
    <row r="161" spans="1:26" ht="15.75" customHeight="1">
      <c r="A161" s="211"/>
      <c r="B161" s="211"/>
      <c r="C161" s="211"/>
      <c r="D161" s="211"/>
      <c r="E161" s="211"/>
      <c r="F161" s="211"/>
      <c r="G161" s="211"/>
      <c r="H161" s="211"/>
      <c r="I161" s="211"/>
      <c r="J161" s="270"/>
      <c r="K161" s="295"/>
      <c r="L161" s="270"/>
      <c r="M161" s="295"/>
      <c r="N161" s="211"/>
      <c r="O161" s="211"/>
      <c r="P161" s="211"/>
      <c r="Q161" s="211"/>
      <c r="R161" s="211"/>
      <c r="S161" s="211"/>
      <c r="T161" s="211"/>
      <c r="U161" s="211"/>
      <c r="V161" s="211"/>
      <c r="W161" s="211"/>
      <c r="X161" s="211"/>
      <c r="Y161" s="211"/>
      <c r="Z161" s="211"/>
    </row>
    <row r="162" spans="1:26" ht="15.75" customHeight="1">
      <c r="A162" s="211"/>
      <c r="B162" s="211"/>
      <c r="C162" s="211"/>
      <c r="D162" s="211"/>
      <c r="E162" s="211"/>
      <c r="F162" s="211"/>
      <c r="G162" s="211"/>
      <c r="H162" s="211"/>
      <c r="I162" s="211"/>
      <c r="J162" s="270"/>
      <c r="K162" s="295"/>
      <c r="L162" s="270"/>
      <c r="M162" s="295"/>
      <c r="N162" s="211"/>
      <c r="O162" s="211"/>
      <c r="P162" s="211"/>
      <c r="Q162" s="211"/>
      <c r="R162" s="211"/>
      <c r="S162" s="211"/>
      <c r="T162" s="211"/>
      <c r="U162" s="211"/>
      <c r="V162" s="211"/>
      <c r="W162" s="211"/>
      <c r="X162" s="211"/>
      <c r="Y162" s="211"/>
      <c r="Z162" s="211"/>
    </row>
    <row r="163" spans="1:26" ht="15.75" customHeight="1">
      <c r="A163" s="211"/>
      <c r="B163" s="211"/>
      <c r="C163" s="211"/>
      <c r="D163" s="211"/>
      <c r="E163" s="211"/>
      <c r="F163" s="211"/>
      <c r="G163" s="211"/>
      <c r="H163" s="211"/>
      <c r="I163" s="211"/>
      <c r="J163" s="270"/>
      <c r="K163" s="295"/>
      <c r="L163" s="270"/>
      <c r="M163" s="295"/>
      <c r="N163" s="211"/>
      <c r="O163" s="211"/>
      <c r="P163" s="211"/>
      <c r="Q163" s="211"/>
      <c r="R163" s="211"/>
      <c r="S163" s="211"/>
      <c r="T163" s="211"/>
      <c r="U163" s="211"/>
      <c r="V163" s="211"/>
      <c r="W163" s="211"/>
      <c r="X163" s="211"/>
      <c r="Y163" s="211"/>
      <c r="Z163" s="211"/>
    </row>
    <row r="164" spans="1:26" ht="15.75" customHeight="1">
      <c r="A164" s="211"/>
      <c r="B164" s="211"/>
      <c r="C164" s="211"/>
      <c r="D164" s="211"/>
      <c r="E164" s="211"/>
      <c r="F164" s="211"/>
      <c r="G164" s="211"/>
      <c r="H164" s="211"/>
      <c r="I164" s="211"/>
      <c r="J164" s="270"/>
      <c r="K164" s="295"/>
      <c r="L164" s="270"/>
      <c r="M164" s="295"/>
      <c r="N164" s="211"/>
      <c r="O164" s="211"/>
      <c r="P164" s="211"/>
      <c r="Q164" s="211"/>
      <c r="R164" s="211"/>
      <c r="S164" s="211"/>
      <c r="T164" s="211"/>
      <c r="U164" s="211"/>
      <c r="V164" s="211"/>
      <c r="W164" s="211"/>
      <c r="X164" s="211"/>
      <c r="Y164" s="211"/>
      <c r="Z164" s="211"/>
    </row>
    <row r="165" spans="1:26" ht="15.75" customHeight="1">
      <c r="A165" s="211"/>
      <c r="B165" s="211"/>
      <c r="C165" s="211"/>
      <c r="D165" s="211"/>
      <c r="E165" s="211"/>
      <c r="F165" s="211"/>
      <c r="G165" s="211"/>
      <c r="H165" s="211"/>
      <c r="I165" s="211"/>
      <c r="J165" s="270"/>
      <c r="K165" s="295"/>
      <c r="L165" s="270"/>
      <c r="M165" s="295"/>
      <c r="N165" s="211"/>
      <c r="O165" s="211"/>
      <c r="P165" s="211"/>
      <c r="Q165" s="211"/>
      <c r="R165" s="211"/>
      <c r="S165" s="211"/>
      <c r="T165" s="211"/>
      <c r="U165" s="211"/>
      <c r="V165" s="211"/>
      <c r="W165" s="211"/>
      <c r="X165" s="211"/>
      <c r="Y165" s="211"/>
      <c r="Z165" s="211"/>
    </row>
    <row r="166" spans="1:26" ht="15.75" customHeight="1">
      <c r="A166" s="211"/>
      <c r="B166" s="211"/>
      <c r="C166" s="211"/>
      <c r="D166" s="211"/>
      <c r="E166" s="211"/>
      <c r="F166" s="211"/>
      <c r="G166" s="211"/>
      <c r="H166" s="211"/>
      <c r="I166" s="211"/>
      <c r="J166" s="270"/>
      <c r="K166" s="295"/>
      <c r="L166" s="270"/>
      <c r="M166" s="295"/>
      <c r="N166" s="211"/>
      <c r="O166" s="211"/>
      <c r="P166" s="211"/>
      <c r="Q166" s="211"/>
      <c r="R166" s="211"/>
      <c r="S166" s="211"/>
      <c r="T166" s="211"/>
      <c r="U166" s="211"/>
      <c r="V166" s="211"/>
      <c r="W166" s="211"/>
      <c r="X166" s="211"/>
      <c r="Y166" s="211"/>
      <c r="Z166" s="211"/>
    </row>
    <row r="167" spans="1:26" ht="15.75" customHeight="1">
      <c r="A167" s="211"/>
      <c r="B167" s="211"/>
      <c r="C167" s="211"/>
      <c r="D167" s="211"/>
      <c r="E167" s="211"/>
      <c r="F167" s="211"/>
      <c r="G167" s="211"/>
      <c r="H167" s="211"/>
      <c r="I167" s="211"/>
      <c r="J167" s="270"/>
      <c r="K167" s="295"/>
      <c r="L167" s="270"/>
      <c r="M167" s="295"/>
      <c r="N167" s="211"/>
      <c r="O167" s="211"/>
      <c r="P167" s="211"/>
      <c r="Q167" s="211"/>
      <c r="R167" s="211"/>
      <c r="S167" s="211"/>
      <c r="T167" s="211"/>
      <c r="U167" s="211"/>
      <c r="V167" s="211"/>
      <c r="W167" s="211"/>
      <c r="X167" s="211"/>
      <c r="Y167" s="211"/>
      <c r="Z167" s="211"/>
    </row>
    <row r="168" spans="1:26" ht="15.75" customHeight="1">
      <c r="A168" s="211"/>
      <c r="B168" s="211"/>
      <c r="C168" s="211"/>
      <c r="D168" s="211"/>
      <c r="E168" s="211"/>
      <c r="F168" s="211"/>
      <c r="G168" s="211"/>
      <c r="H168" s="211"/>
      <c r="I168" s="211"/>
      <c r="J168" s="270"/>
      <c r="K168" s="295"/>
      <c r="L168" s="270"/>
      <c r="M168" s="295"/>
      <c r="N168" s="211"/>
      <c r="O168" s="211"/>
      <c r="P168" s="211"/>
      <c r="Q168" s="211"/>
      <c r="R168" s="211"/>
      <c r="S168" s="211"/>
      <c r="T168" s="211"/>
      <c r="U168" s="211"/>
      <c r="V168" s="211"/>
      <c r="W168" s="211"/>
      <c r="X168" s="211"/>
      <c r="Y168" s="211"/>
      <c r="Z168" s="211"/>
    </row>
    <row r="169" spans="1:26" ht="15.75" customHeight="1">
      <c r="A169" s="211"/>
      <c r="B169" s="211"/>
      <c r="C169" s="211"/>
      <c r="D169" s="211"/>
      <c r="E169" s="211"/>
      <c r="F169" s="211"/>
      <c r="G169" s="211"/>
      <c r="H169" s="211"/>
      <c r="I169" s="211"/>
      <c r="J169" s="270"/>
      <c r="K169" s="295"/>
      <c r="L169" s="270"/>
      <c r="M169" s="295"/>
      <c r="N169" s="211"/>
      <c r="O169" s="211"/>
      <c r="P169" s="211"/>
      <c r="Q169" s="211"/>
      <c r="R169" s="211"/>
      <c r="S169" s="211"/>
      <c r="T169" s="211"/>
      <c r="U169" s="211"/>
      <c r="V169" s="211"/>
      <c r="W169" s="211"/>
      <c r="X169" s="211"/>
      <c r="Y169" s="211"/>
      <c r="Z169" s="211"/>
    </row>
    <row r="170" spans="1:26" ht="15.75" customHeight="1">
      <c r="A170" s="211"/>
      <c r="B170" s="211"/>
      <c r="C170" s="211"/>
      <c r="D170" s="211"/>
      <c r="E170" s="211"/>
      <c r="F170" s="211"/>
      <c r="G170" s="211"/>
      <c r="H170" s="211"/>
      <c r="I170" s="211"/>
      <c r="J170" s="270"/>
      <c r="K170" s="295"/>
      <c r="L170" s="270"/>
      <c r="M170" s="295"/>
      <c r="N170" s="211"/>
      <c r="O170" s="211"/>
      <c r="P170" s="211"/>
      <c r="Q170" s="211"/>
      <c r="R170" s="211"/>
      <c r="S170" s="211"/>
      <c r="T170" s="211"/>
      <c r="U170" s="211"/>
      <c r="V170" s="211"/>
      <c r="W170" s="211"/>
      <c r="X170" s="211"/>
      <c r="Y170" s="211"/>
      <c r="Z170" s="211"/>
    </row>
    <row r="171" spans="1:26" ht="15.75" customHeight="1">
      <c r="A171" s="211"/>
      <c r="B171" s="211"/>
      <c r="C171" s="211"/>
      <c r="D171" s="211"/>
      <c r="E171" s="211"/>
      <c r="F171" s="211"/>
      <c r="G171" s="211"/>
      <c r="H171" s="211"/>
      <c r="I171" s="211"/>
      <c r="J171" s="270"/>
      <c r="K171" s="295"/>
      <c r="L171" s="270"/>
      <c r="M171" s="295"/>
      <c r="N171" s="211"/>
      <c r="O171" s="211"/>
      <c r="P171" s="211"/>
      <c r="Q171" s="211"/>
      <c r="R171" s="211"/>
      <c r="S171" s="211"/>
      <c r="T171" s="211"/>
      <c r="U171" s="211"/>
      <c r="V171" s="211"/>
      <c r="W171" s="211"/>
      <c r="X171" s="211"/>
      <c r="Y171" s="211"/>
      <c r="Z171" s="211"/>
    </row>
    <row r="172" spans="1:26" ht="15.75" customHeight="1">
      <c r="A172" s="211"/>
      <c r="B172" s="211"/>
      <c r="C172" s="211"/>
      <c r="D172" s="211"/>
      <c r="E172" s="211"/>
      <c r="F172" s="211"/>
      <c r="G172" s="211"/>
      <c r="H172" s="211"/>
      <c r="I172" s="211"/>
      <c r="J172" s="270"/>
      <c r="K172" s="295"/>
      <c r="L172" s="270"/>
      <c r="M172" s="295"/>
      <c r="N172" s="211"/>
      <c r="O172" s="211"/>
      <c r="P172" s="211"/>
      <c r="Q172" s="211"/>
      <c r="R172" s="211"/>
      <c r="S172" s="211"/>
      <c r="T172" s="211"/>
      <c r="U172" s="211"/>
      <c r="V172" s="211"/>
      <c r="W172" s="211"/>
      <c r="X172" s="211"/>
      <c r="Y172" s="211"/>
      <c r="Z172" s="211"/>
    </row>
    <row r="173" spans="1:26" ht="15.75" customHeight="1">
      <c r="A173" s="211"/>
      <c r="B173" s="211"/>
      <c r="C173" s="211"/>
      <c r="D173" s="211"/>
      <c r="E173" s="211"/>
      <c r="F173" s="211"/>
      <c r="G173" s="211"/>
      <c r="H173" s="211"/>
      <c r="I173" s="211"/>
      <c r="J173" s="270"/>
      <c r="K173" s="295"/>
      <c r="L173" s="270"/>
      <c r="M173" s="295"/>
      <c r="N173" s="211"/>
      <c r="O173" s="211"/>
      <c r="P173" s="211"/>
      <c r="Q173" s="211"/>
      <c r="R173" s="211"/>
      <c r="S173" s="211"/>
      <c r="T173" s="211"/>
      <c r="U173" s="211"/>
      <c r="V173" s="211"/>
      <c r="W173" s="211"/>
      <c r="X173" s="211"/>
      <c r="Y173" s="211"/>
      <c r="Z173" s="211"/>
    </row>
    <row r="174" spans="1:26" ht="15.75" customHeight="1">
      <c r="A174" s="211"/>
      <c r="B174" s="211"/>
      <c r="C174" s="211"/>
      <c r="D174" s="211"/>
      <c r="E174" s="211"/>
      <c r="F174" s="211"/>
      <c r="G174" s="211"/>
      <c r="H174" s="211"/>
      <c r="I174" s="211"/>
      <c r="J174" s="270"/>
      <c r="K174" s="295"/>
      <c r="L174" s="270"/>
      <c r="M174" s="295"/>
      <c r="N174" s="211"/>
      <c r="O174" s="211"/>
      <c r="P174" s="211"/>
      <c r="Q174" s="211"/>
      <c r="R174" s="211"/>
      <c r="S174" s="211"/>
      <c r="T174" s="211"/>
      <c r="U174" s="211"/>
      <c r="V174" s="211"/>
      <c r="W174" s="211"/>
      <c r="X174" s="211"/>
      <c r="Y174" s="211"/>
      <c r="Z174" s="211"/>
    </row>
    <row r="175" spans="1:26" ht="15.75" customHeight="1">
      <c r="A175" s="211"/>
      <c r="B175" s="211"/>
      <c r="C175" s="211"/>
      <c r="D175" s="211"/>
      <c r="E175" s="211"/>
      <c r="F175" s="211"/>
      <c r="G175" s="211"/>
      <c r="H175" s="211"/>
      <c r="I175" s="211"/>
      <c r="J175" s="270"/>
      <c r="K175" s="295"/>
      <c r="L175" s="270"/>
      <c r="M175" s="295"/>
      <c r="N175" s="211"/>
      <c r="O175" s="211"/>
      <c r="P175" s="211"/>
      <c r="Q175" s="211"/>
      <c r="R175" s="211"/>
      <c r="S175" s="211"/>
      <c r="T175" s="211"/>
      <c r="U175" s="211"/>
      <c r="V175" s="211"/>
      <c r="W175" s="211"/>
      <c r="X175" s="211"/>
      <c r="Y175" s="211"/>
      <c r="Z175" s="211"/>
    </row>
    <row r="176" spans="1:26" ht="15.75" customHeight="1">
      <c r="A176" s="211"/>
      <c r="B176" s="211"/>
      <c r="C176" s="211"/>
      <c r="D176" s="211"/>
      <c r="E176" s="211"/>
      <c r="F176" s="211"/>
      <c r="G176" s="211"/>
      <c r="H176" s="211"/>
      <c r="I176" s="211"/>
      <c r="J176" s="270"/>
      <c r="K176" s="295"/>
      <c r="L176" s="270"/>
      <c r="M176" s="295"/>
      <c r="N176" s="211"/>
      <c r="O176" s="211"/>
      <c r="P176" s="211"/>
      <c r="Q176" s="211"/>
      <c r="R176" s="211"/>
      <c r="S176" s="211"/>
      <c r="T176" s="211"/>
      <c r="U176" s="211"/>
      <c r="V176" s="211"/>
      <c r="W176" s="211"/>
      <c r="X176" s="211"/>
      <c r="Y176" s="211"/>
      <c r="Z176" s="211"/>
    </row>
    <row r="177" spans="1:26" ht="15.75" customHeight="1">
      <c r="A177" s="211"/>
      <c r="B177" s="211"/>
      <c r="C177" s="211"/>
      <c r="D177" s="211"/>
      <c r="E177" s="211"/>
      <c r="F177" s="211"/>
      <c r="G177" s="211"/>
      <c r="H177" s="211"/>
      <c r="I177" s="211"/>
      <c r="J177" s="270"/>
      <c r="K177" s="295"/>
      <c r="L177" s="270"/>
      <c r="M177" s="295"/>
      <c r="N177" s="211"/>
      <c r="O177" s="211"/>
      <c r="P177" s="211"/>
      <c r="Q177" s="211"/>
      <c r="R177" s="211"/>
      <c r="S177" s="211"/>
      <c r="T177" s="211"/>
      <c r="U177" s="211"/>
      <c r="V177" s="211"/>
      <c r="W177" s="211"/>
      <c r="X177" s="211"/>
      <c r="Y177" s="211"/>
      <c r="Z177" s="211"/>
    </row>
    <row r="178" spans="1:26" ht="15.75" customHeight="1">
      <c r="A178" s="211"/>
      <c r="B178" s="211"/>
      <c r="C178" s="211"/>
      <c r="D178" s="211"/>
      <c r="E178" s="211"/>
      <c r="F178" s="211"/>
      <c r="G178" s="211"/>
      <c r="H178" s="211"/>
      <c r="I178" s="211"/>
      <c r="J178" s="270"/>
      <c r="K178" s="295"/>
      <c r="L178" s="270"/>
      <c r="M178" s="295"/>
      <c r="N178" s="211"/>
      <c r="O178" s="211"/>
      <c r="P178" s="211"/>
      <c r="Q178" s="211"/>
      <c r="R178" s="211"/>
      <c r="S178" s="211"/>
      <c r="T178" s="211"/>
      <c r="U178" s="211"/>
      <c r="V178" s="211"/>
      <c r="W178" s="211"/>
      <c r="X178" s="211"/>
      <c r="Y178" s="211"/>
      <c r="Z178" s="211"/>
    </row>
    <row r="179" spans="1:26" ht="15.75" customHeight="1">
      <c r="A179" s="211"/>
      <c r="B179" s="211"/>
      <c r="C179" s="211"/>
      <c r="D179" s="211"/>
      <c r="E179" s="211"/>
      <c r="F179" s="211"/>
      <c r="G179" s="211"/>
      <c r="H179" s="211"/>
      <c r="I179" s="211"/>
      <c r="J179" s="270"/>
      <c r="K179" s="295"/>
      <c r="L179" s="270"/>
      <c r="M179" s="295"/>
      <c r="N179" s="211"/>
      <c r="O179" s="211"/>
      <c r="P179" s="211"/>
      <c r="Q179" s="211"/>
      <c r="R179" s="211"/>
      <c r="S179" s="211"/>
      <c r="T179" s="211"/>
      <c r="U179" s="211"/>
      <c r="V179" s="211"/>
      <c r="W179" s="211"/>
      <c r="X179" s="211"/>
      <c r="Y179" s="211"/>
      <c r="Z179" s="211"/>
    </row>
    <row r="180" spans="1:26" ht="15.75" customHeight="1">
      <c r="A180" s="211"/>
      <c r="B180" s="211"/>
      <c r="C180" s="211"/>
      <c r="D180" s="211"/>
      <c r="E180" s="211"/>
      <c r="F180" s="211"/>
      <c r="G180" s="211"/>
      <c r="H180" s="211"/>
      <c r="I180" s="211"/>
      <c r="J180" s="270"/>
      <c r="K180" s="295"/>
      <c r="L180" s="270"/>
      <c r="M180" s="295"/>
      <c r="N180" s="211"/>
      <c r="O180" s="211"/>
      <c r="P180" s="211"/>
      <c r="Q180" s="211"/>
      <c r="R180" s="211"/>
      <c r="S180" s="211"/>
      <c r="T180" s="211"/>
      <c r="U180" s="211"/>
      <c r="V180" s="211"/>
      <c r="W180" s="211"/>
      <c r="X180" s="211"/>
      <c r="Y180" s="211"/>
      <c r="Z180" s="211"/>
    </row>
    <row r="181" spans="1:26" ht="15.75" customHeight="1">
      <c r="A181" s="211"/>
      <c r="B181" s="211"/>
      <c r="C181" s="211"/>
      <c r="D181" s="211"/>
      <c r="E181" s="211"/>
      <c r="F181" s="211"/>
      <c r="G181" s="211"/>
      <c r="H181" s="211"/>
      <c r="I181" s="211"/>
      <c r="J181" s="270"/>
      <c r="K181" s="295"/>
      <c r="L181" s="270"/>
      <c r="M181" s="295"/>
      <c r="N181" s="211"/>
      <c r="O181" s="211"/>
      <c r="P181" s="211"/>
      <c r="Q181" s="211"/>
      <c r="R181" s="211"/>
      <c r="S181" s="211"/>
      <c r="T181" s="211"/>
      <c r="U181" s="211"/>
      <c r="V181" s="211"/>
      <c r="W181" s="211"/>
      <c r="X181" s="211"/>
      <c r="Y181" s="211"/>
      <c r="Z181" s="211"/>
    </row>
    <row r="182" spans="1:26" ht="15.75" customHeight="1">
      <c r="A182" s="211"/>
      <c r="B182" s="211"/>
      <c r="C182" s="211"/>
      <c r="D182" s="211"/>
      <c r="E182" s="211"/>
      <c r="F182" s="211"/>
      <c r="G182" s="211"/>
      <c r="H182" s="211"/>
      <c r="I182" s="211"/>
      <c r="J182" s="270"/>
      <c r="K182" s="295"/>
      <c r="L182" s="270"/>
      <c r="M182" s="295"/>
      <c r="N182" s="211"/>
      <c r="O182" s="211"/>
      <c r="P182" s="211"/>
      <c r="Q182" s="211"/>
      <c r="R182" s="211"/>
      <c r="S182" s="211"/>
      <c r="T182" s="211"/>
      <c r="U182" s="211"/>
      <c r="V182" s="211"/>
      <c r="W182" s="211"/>
      <c r="X182" s="211"/>
      <c r="Y182" s="211"/>
      <c r="Z182" s="211"/>
    </row>
    <row r="183" spans="1:26" ht="15.75" customHeight="1">
      <c r="A183" s="211"/>
      <c r="B183" s="211"/>
      <c r="C183" s="211"/>
      <c r="D183" s="211"/>
      <c r="E183" s="211"/>
      <c r="F183" s="211"/>
      <c r="G183" s="211"/>
      <c r="H183" s="211"/>
      <c r="I183" s="211"/>
      <c r="J183" s="270"/>
      <c r="K183" s="295"/>
      <c r="L183" s="270"/>
      <c r="M183" s="295"/>
      <c r="N183" s="211"/>
      <c r="O183" s="211"/>
      <c r="P183" s="211"/>
      <c r="Q183" s="211"/>
      <c r="R183" s="211"/>
      <c r="S183" s="211"/>
      <c r="T183" s="211"/>
      <c r="U183" s="211"/>
      <c r="V183" s="211"/>
      <c r="W183" s="211"/>
      <c r="X183" s="211"/>
      <c r="Y183" s="211"/>
      <c r="Z183" s="211"/>
    </row>
    <row r="184" spans="1:26" ht="15.75" customHeight="1">
      <c r="A184" s="211"/>
      <c r="B184" s="211"/>
      <c r="C184" s="211"/>
      <c r="D184" s="211"/>
      <c r="E184" s="211"/>
      <c r="F184" s="211"/>
      <c r="G184" s="211"/>
      <c r="H184" s="211"/>
      <c r="I184" s="211"/>
      <c r="J184" s="270"/>
      <c r="K184" s="295"/>
      <c r="L184" s="270"/>
      <c r="M184" s="295"/>
      <c r="N184" s="211"/>
      <c r="O184" s="211"/>
      <c r="P184" s="211"/>
      <c r="Q184" s="211"/>
      <c r="R184" s="211"/>
      <c r="S184" s="211"/>
      <c r="T184" s="211"/>
      <c r="U184" s="211"/>
      <c r="V184" s="211"/>
      <c r="W184" s="211"/>
      <c r="X184" s="211"/>
      <c r="Y184" s="211"/>
      <c r="Z184" s="211"/>
    </row>
    <row r="185" spans="1:26" ht="15.75" customHeight="1">
      <c r="A185" s="211"/>
      <c r="B185" s="211"/>
      <c r="C185" s="211"/>
      <c r="D185" s="211"/>
      <c r="E185" s="211"/>
      <c r="F185" s="211"/>
      <c r="G185" s="211"/>
      <c r="H185" s="211"/>
      <c r="I185" s="211"/>
      <c r="J185" s="270"/>
      <c r="K185" s="295"/>
      <c r="L185" s="270"/>
      <c r="M185" s="295"/>
      <c r="N185" s="211"/>
      <c r="O185" s="211"/>
      <c r="P185" s="211"/>
      <c r="Q185" s="211"/>
      <c r="R185" s="211"/>
      <c r="S185" s="211"/>
      <c r="T185" s="211"/>
      <c r="U185" s="211"/>
      <c r="V185" s="211"/>
      <c r="W185" s="211"/>
      <c r="X185" s="211"/>
      <c r="Y185" s="211"/>
      <c r="Z185" s="211"/>
    </row>
    <row r="186" spans="1:26" ht="15.75" customHeight="1">
      <c r="A186" s="211"/>
      <c r="B186" s="211"/>
      <c r="C186" s="211"/>
      <c r="D186" s="211"/>
      <c r="E186" s="211"/>
      <c r="F186" s="211"/>
      <c r="G186" s="211"/>
      <c r="H186" s="211"/>
      <c r="I186" s="211"/>
      <c r="J186" s="270"/>
      <c r="K186" s="295"/>
      <c r="L186" s="270"/>
      <c r="M186" s="295"/>
      <c r="N186" s="211"/>
      <c r="O186" s="211"/>
      <c r="P186" s="211"/>
      <c r="Q186" s="211"/>
      <c r="R186" s="211"/>
      <c r="S186" s="211"/>
      <c r="T186" s="211"/>
      <c r="U186" s="211"/>
      <c r="V186" s="211"/>
      <c r="W186" s="211"/>
      <c r="X186" s="211"/>
      <c r="Y186" s="211"/>
      <c r="Z186" s="211"/>
    </row>
    <row r="187" spans="1:26" ht="15.75" customHeight="1">
      <c r="A187" s="211"/>
      <c r="B187" s="211"/>
      <c r="C187" s="211"/>
      <c r="D187" s="211"/>
      <c r="E187" s="211"/>
      <c r="F187" s="211"/>
      <c r="G187" s="211"/>
      <c r="H187" s="211"/>
      <c r="I187" s="211"/>
      <c r="J187" s="270"/>
      <c r="K187" s="295"/>
      <c r="L187" s="270"/>
      <c r="M187" s="295"/>
      <c r="N187" s="211"/>
      <c r="O187" s="211"/>
      <c r="P187" s="211"/>
      <c r="Q187" s="211"/>
      <c r="R187" s="211"/>
      <c r="S187" s="211"/>
      <c r="T187" s="211"/>
      <c r="U187" s="211"/>
      <c r="V187" s="211"/>
      <c r="W187" s="211"/>
      <c r="X187" s="211"/>
      <c r="Y187" s="211"/>
      <c r="Z187" s="211"/>
    </row>
    <row r="188" spans="1:26" ht="15.75" customHeight="1">
      <c r="A188" s="211"/>
      <c r="B188" s="211"/>
      <c r="C188" s="211"/>
      <c r="D188" s="211"/>
      <c r="E188" s="211"/>
      <c r="F188" s="211"/>
      <c r="G188" s="211"/>
      <c r="H188" s="211"/>
      <c r="I188" s="211"/>
      <c r="J188" s="270"/>
      <c r="K188" s="295"/>
      <c r="L188" s="270"/>
      <c r="M188" s="295"/>
      <c r="N188" s="211"/>
      <c r="O188" s="211"/>
      <c r="P188" s="211"/>
      <c r="Q188" s="211"/>
      <c r="R188" s="211"/>
      <c r="S188" s="211"/>
      <c r="T188" s="211"/>
      <c r="U188" s="211"/>
      <c r="V188" s="211"/>
      <c r="W188" s="211"/>
      <c r="X188" s="211"/>
      <c r="Y188" s="211"/>
      <c r="Z188" s="211"/>
    </row>
    <row r="189" spans="1:26" ht="15.75" customHeight="1">
      <c r="A189" s="211"/>
      <c r="B189" s="211"/>
      <c r="C189" s="211"/>
      <c r="D189" s="211"/>
      <c r="E189" s="211"/>
      <c r="F189" s="211"/>
      <c r="G189" s="211"/>
      <c r="H189" s="211"/>
      <c r="I189" s="211"/>
      <c r="J189" s="270"/>
      <c r="K189" s="295"/>
      <c r="L189" s="270"/>
      <c r="M189" s="295"/>
      <c r="N189" s="211"/>
      <c r="O189" s="211"/>
      <c r="P189" s="211"/>
      <c r="Q189" s="211"/>
      <c r="R189" s="211"/>
      <c r="S189" s="211"/>
      <c r="T189" s="211"/>
      <c r="U189" s="211"/>
      <c r="V189" s="211"/>
      <c r="W189" s="211"/>
      <c r="X189" s="211"/>
      <c r="Y189" s="211"/>
      <c r="Z189" s="211"/>
    </row>
    <row r="190" spans="1:26" ht="15.75" customHeight="1">
      <c r="A190" s="211"/>
      <c r="B190" s="211"/>
      <c r="C190" s="211"/>
      <c r="D190" s="211"/>
      <c r="E190" s="211"/>
      <c r="F190" s="211"/>
      <c r="G190" s="211"/>
      <c r="H190" s="211"/>
      <c r="I190" s="211"/>
      <c r="J190" s="270"/>
      <c r="K190" s="295"/>
      <c r="L190" s="270"/>
      <c r="M190" s="295"/>
      <c r="N190" s="211"/>
      <c r="O190" s="211"/>
      <c r="P190" s="211"/>
      <c r="Q190" s="211"/>
      <c r="R190" s="211"/>
      <c r="S190" s="211"/>
      <c r="T190" s="211"/>
      <c r="U190" s="211"/>
      <c r="V190" s="211"/>
      <c r="W190" s="211"/>
      <c r="X190" s="211"/>
      <c r="Y190" s="211"/>
      <c r="Z190" s="211"/>
    </row>
    <row r="191" spans="1:26" ht="15.75" customHeight="1">
      <c r="A191" s="211"/>
      <c r="B191" s="211"/>
      <c r="C191" s="211"/>
      <c r="D191" s="211"/>
      <c r="E191" s="211"/>
      <c r="F191" s="211"/>
      <c r="G191" s="211"/>
      <c r="H191" s="211"/>
      <c r="I191" s="211"/>
      <c r="J191" s="270"/>
      <c r="K191" s="295"/>
      <c r="L191" s="270"/>
      <c r="M191" s="295"/>
      <c r="N191" s="211"/>
      <c r="O191" s="211"/>
      <c r="P191" s="211"/>
      <c r="Q191" s="211"/>
      <c r="R191" s="211"/>
      <c r="S191" s="211"/>
      <c r="T191" s="211"/>
      <c r="U191" s="211"/>
      <c r="V191" s="211"/>
      <c r="W191" s="211"/>
      <c r="X191" s="211"/>
      <c r="Y191" s="211"/>
      <c r="Z191" s="211"/>
    </row>
    <row r="192" spans="1:26" ht="15.75" customHeight="1">
      <c r="A192" s="211"/>
      <c r="B192" s="211"/>
      <c r="C192" s="211"/>
      <c r="D192" s="211"/>
      <c r="E192" s="211"/>
      <c r="F192" s="211"/>
      <c r="G192" s="211"/>
      <c r="H192" s="211"/>
      <c r="I192" s="211"/>
      <c r="J192" s="270"/>
      <c r="K192" s="295"/>
      <c r="L192" s="270"/>
      <c r="M192" s="295"/>
      <c r="N192" s="211"/>
      <c r="O192" s="211"/>
      <c r="P192" s="211"/>
      <c r="Q192" s="211"/>
      <c r="R192" s="211"/>
      <c r="S192" s="211"/>
      <c r="T192" s="211"/>
      <c r="U192" s="211"/>
      <c r="V192" s="211"/>
      <c r="W192" s="211"/>
      <c r="X192" s="211"/>
      <c r="Y192" s="211"/>
      <c r="Z192" s="211"/>
    </row>
    <row r="193" spans="1:26" ht="15.75" customHeight="1">
      <c r="A193" s="211"/>
      <c r="B193" s="211"/>
      <c r="C193" s="211"/>
      <c r="D193" s="211"/>
      <c r="E193" s="211"/>
      <c r="F193" s="211"/>
      <c r="G193" s="211"/>
      <c r="H193" s="211"/>
      <c r="I193" s="211"/>
      <c r="J193" s="270"/>
      <c r="K193" s="295"/>
      <c r="L193" s="270"/>
      <c r="M193" s="295"/>
      <c r="N193" s="211"/>
      <c r="O193" s="211"/>
      <c r="P193" s="211"/>
      <c r="Q193" s="211"/>
      <c r="R193" s="211"/>
      <c r="S193" s="211"/>
      <c r="T193" s="211"/>
      <c r="U193" s="211"/>
      <c r="V193" s="211"/>
      <c r="W193" s="211"/>
      <c r="X193" s="211"/>
      <c r="Y193" s="211"/>
      <c r="Z193" s="211"/>
    </row>
    <row r="194" spans="1:26" ht="15.75" customHeight="1">
      <c r="A194" s="211"/>
      <c r="B194" s="211"/>
      <c r="C194" s="211"/>
      <c r="D194" s="211"/>
      <c r="E194" s="211"/>
      <c r="F194" s="211"/>
      <c r="G194" s="211"/>
      <c r="H194" s="211"/>
      <c r="I194" s="211"/>
      <c r="J194" s="270"/>
      <c r="K194" s="295"/>
      <c r="L194" s="270"/>
      <c r="M194" s="295"/>
      <c r="N194" s="211"/>
      <c r="O194" s="211"/>
      <c r="P194" s="211"/>
      <c r="Q194" s="211"/>
      <c r="R194" s="211"/>
      <c r="S194" s="211"/>
      <c r="T194" s="211"/>
      <c r="U194" s="211"/>
      <c r="V194" s="211"/>
      <c r="W194" s="211"/>
      <c r="X194" s="211"/>
      <c r="Y194" s="211"/>
      <c r="Z194" s="211"/>
    </row>
    <row r="195" spans="1:26" ht="15.75" customHeight="1">
      <c r="A195" s="211"/>
      <c r="B195" s="211"/>
      <c r="C195" s="211"/>
      <c r="D195" s="211"/>
      <c r="E195" s="211"/>
      <c r="F195" s="211"/>
      <c r="G195" s="211"/>
      <c r="H195" s="211"/>
      <c r="I195" s="211"/>
      <c r="J195" s="270"/>
      <c r="K195" s="295"/>
      <c r="L195" s="270"/>
      <c r="M195" s="295"/>
      <c r="N195" s="211"/>
      <c r="O195" s="211"/>
      <c r="P195" s="211"/>
      <c r="Q195" s="211"/>
      <c r="R195" s="211"/>
      <c r="S195" s="211"/>
      <c r="T195" s="211"/>
      <c r="U195" s="211"/>
      <c r="V195" s="211"/>
      <c r="W195" s="211"/>
      <c r="X195" s="211"/>
      <c r="Y195" s="211"/>
      <c r="Z195" s="211"/>
    </row>
    <row r="196" spans="1:26" ht="15.75" customHeight="1">
      <c r="A196" s="211"/>
      <c r="B196" s="211"/>
      <c r="C196" s="211"/>
      <c r="D196" s="211"/>
      <c r="E196" s="211"/>
      <c r="F196" s="211"/>
      <c r="G196" s="211"/>
      <c r="H196" s="211"/>
      <c r="I196" s="211"/>
      <c r="J196" s="270"/>
      <c r="K196" s="295"/>
      <c r="L196" s="270"/>
      <c r="M196" s="295"/>
      <c r="N196" s="211"/>
      <c r="O196" s="211"/>
      <c r="P196" s="211"/>
      <c r="Q196" s="211"/>
      <c r="R196" s="211"/>
      <c r="S196" s="211"/>
      <c r="T196" s="211"/>
      <c r="U196" s="211"/>
      <c r="V196" s="211"/>
      <c r="W196" s="211"/>
      <c r="X196" s="211"/>
      <c r="Y196" s="211"/>
      <c r="Z196" s="211"/>
    </row>
    <row r="197" spans="1:26" ht="15.75" customHeight="1">
      <c r="A197" s="211"/>
      <c r="B197" s="211"/>
      <c r="C197" s="211"/>
      <c r="D197" s="211"/>
      <c r="E197" s="211"/>
      <c r="F197" s="211"/>
      <c r="G197" s="211"/>
      <c r="H197" s="211"/>
      <c r="I197" s="211"/>
      <c r="J197" s="270"/>
      <c r="K197" s="295"/>
      <c r="L197" s="270"/>
      <c r="M197" s="295"/>
      <c r="N197" s="211"/>
      <c r="O197" s="211"/>
      <c r="P197" s="211"/>
      <c r="Q197" s="211"/>
      <c r="R197" s="211"/>
      <c r="S197" s="211"/>
      <c r="T197" s="211"/>
      <c r="U197" s="211"/>
      <c r="V197" s="211"/>
      <c r="W197" s="211"/>
      <c r="X197" s="211"/>
      <c r="Y197" s="211"/>
      <c r="Z197" s="211"/>
    </row>
    <row r="198" spans="1:26" ht="15.75" customHeight="1">
      <c r="A198" s="211"/>
      <c r="B198" s="211"/>
      <c r="C198" s="211"/>
      <c r="D198" s="211"/>
      <c r="E198" s="211"/>
      <c r="F198" s="211"/>
      <c r="G198" s="211"/>
      <c r="H198" s="211"/>
      <c r="I198" s="211"/>
      <c r="J198" s="270"/>
      <c r="K198" s="295"/>
      <c r="L198" s="270"/>
      <c r="M198" s="295"/>
      <c r="N198" s="211"/>
      <c r="O198" s="211"/>
      <c r="P198" s="211"/>
      <c r="Q198" s="211"/>
      <c r="R198" s="211"/>
      <c r="S198" s="211"/>
      <c r="T198" s="211"/>
      <c r="U198" s="211"/>
      <c r="V198" s="211"/>
      <c r="W198" s="211"/>
      <c r="X198" s="211"/>
      <c r="Y198" s="211"/>
      <c r="Z198" s="211"/>
    </row>
    <row r="199" spans="1:26" ht="15.75" customHeight="1">
      <c r="A199" s="211"/>
      <c r="B199" s="211"/>
      <c r="C199" s="211"/>
      <c r="D199" s="211"/>
      <c r="E199" s="211"/>
      <c r="F199" s="211"/>
      <c r="G199" s="211"/>
      <c r="H199" s="211"/>
      <c r="I199" s="211"/>
      <c r="J199" s="270"/>
      <c r="K199" s="295"/>
      <c r="L199" s="270"/>
      <c r="M199" s="295"/>
      <c r="N199" s="211"/>
      <c r="O199" s="211"/>
      <c r="P199" s="211"/>
      <c r="Q199" s="211"/>
      <c r="R199" s="211"/>
      <c r="S199" s="211"/>
      <c r="T199" s="211"/>
      <c r="U199" s="211"/>
      <c r="V199" s="211"/>
      <c r="W199" s="211"/>
      <c r="X199" s="211"/>
      <c r="Y199" s="211"/>
      <c r="Z199" s="211"/>
    </row>
    <row r="200" spans="1:26" ht="15.75" customHeight="1">
      <c r="A200" s="211"/>
      <c r="B200" s="211"/>
      <c r="C200" s="211"/>
      <c r="D200" s="211"/>
      <c r="E200" s="211"/>
      <c r="F200" s="211"/>
      <c r="G200" s="211"/>
      <c r="H200" s="211"/>
      <c r="I200" s="211"/>
      <c r="J200" s="270"/>
      <c r="K200" s="295"/>
      <c r="L200" s="270"/>
      <c r="M200" s="295"/>
      <c r="N200" s="211"/>
      <c r="O200" s="211"/>
      <c r="P200" s="211"/>
      <c r="Q200" s="211"/>
      <c r="R200" s="211"/>
      <c r="S200" s="211"/>
      <c r="T200" s="211"/>
      <c r="U200" s="211"/>
      <c r="V200" s="211"/>
      <c r="W200" s="211"/>
      <c r="X200" s="211"/>
      <c r="Y200" s="211"/>
      <c r="Z200" s="211"/>
    </row>
    <row r="201" spans="1:26" ht="15.75" customHeight="1">
      <c r="A201" s="211"/>
      <c r="B201" s="211"/>
      <c r="C201" s="211"/>
      <c r="D201" s="211"/>
      <c r="E201" s="211"/>
      <c r="F201" s="211"/>
      <c r="G201" s="211"/>
      <c r="H201" s="211"/>
      <c r="I201" s="211"/>
      <c r="J201" s="270"/>
      <c r="K201" s="295"/>
      <c r="L201" s="270"/>
      <c r="M201" s="295"/>
      <c r="N201" s="211"/>
      <c r="O201" s="211"/>
      <c r="P201" s="211"/>
      <c r="Q201" s="211"/>
      <c r="R201" s="211"/>
      <c r="S201" s="211"/>
      <c r="T201" s="211"/>
      <c r="U201" s="211"/>
      <c r="V201" s="211"/>
      <c r="W201" s="211"/>
      <c r="X201" s="211"/>
      <c r="Y201" s="211"/>
      <c r="Z201" s="211"/>
    </row>
    <row r="202" spans="1:26" ht="15.75" customHeight="1">
      <c r="A202" s="211"/>
      <c r="B202" s="211"/>
      <c r="C202" s="211"/>
      <c r="D202" s="211"/>
      <c r="E202" s="211"/>
      <c r="F202" s="211"/>
      <c r="G202" s="211"/>
      <c r="H202" s="211"/>
      <c r="I202" s="211"/>
      <c r="J202" s="270"/>
      <c r="K202" s="295"/>
      <c r="L202" s="270"/>
      <c r="M202" s="295"/>
      <c r="N202" s="211"/>
      <c r="O202" s="211"/>
      <c r="P202" s="211"/>
      <c r="Q202" s="211"/>
      <c r="R202" s="211"/>
      <c r="S202" s="211"/>
      <c r="T202" s="211"/>
      <c r="U202" s="211"/>
      <c r="V202" s="211"/>
      <c r="W202" s="211"/>
      <c r="X202" s="211"/>
      <c r="Y202" s="211"/>
      <c r="Z202" s="211"/>
    </row>
    <row r="203" spans="1:26" ht="15.75" customHeight="1">
      <c r="A203" s="211"/>
      <c r="B203" s="211"/>
      <c r="C203" s="211"/>
      <c r="D203" s="211"/>
      <c r="E203" s="211"/>
      <c r="F203" s="211"/>
      <c r="G203" s="211"/>
      <c r="H203" s="211"/>
      <c r="I203" s="211"/>
      <c r="J203" s="270"/>
      <c r="K203" s="295"/>
      <c r="L203" s="270"/>
      <c r="M203" s="295"/>
      <c r="N203" s="211"/>
      <c r="O203" s="211"/>
      <c r="P203" s="211"/>
      <c r="Q203" s="211"/>
      <c r="R203" s="211"/>
      <c r="S203" s="211"/>
      <c r="T203" s="211"/>
      <c r="U203" s="211"/>
      <c r="V203" s="211"/>
      <c r="W203" s="211"/>
      <c r="X203" s="211"/>
      <c r="Y203" s="211"/>
      <c r="Z203" s="211"/>
    </row>
    <row r="204" spans="1:26" ht="15.75" customHeight="1">
      <c r="A204" s="211"/>
      <c r="B204" s="211"/>
      <c r="C204" s="211"/>
      <c r="D204" s="211"/>
      <c r="E204" s="211"/>
      <c r="F204" s="211"/>
      <c r="G204" s="211"/>
      <c r="H204" s="211"/>
      <c r="I204" s="211"/>
      <c r="J204" s="270"/>
      <c r="K204" s="295"/>
      <c r="L204" s="270"/>
      <c r="M204" s="295"/>
      <c r="N204" s="211"/>
      <c r="O204" s="211"/>
      <c r="P204" s="211"/>
      <c r="Q204" s="211"/>
      <c r="R204" s="211"/>
      <c r="S204" s="211"/>
      <c r="T204" s="211"/>
      <c r="U204" s="211"/>
      <c r="V204" s="211"/>
      <c r="W204" s="211"/>
      <c r="X204" s="211"/>
      <c r="Y204" s="211"/>
      <c r="Z204" s="211"/>
    </row>
    <row r="205" spans="1:26" ht="15.75" customHeight="1">
      <c r="A205" s="211"/>
      <c r="B205" s="211"/>
      <c r="C205" s="211"/>
      <c r="D205" s="211"/>
      <c r="E205" s="211"/>
      <c r="F205" s="211"/>
      <c r="G205" s="211"/>
      <c r="H205" s="211"/>
      <c r="I205" s="211"/>
      <c r="J205" s="270"/>
      <c r="K205" s="295"/>
      <c r="L205" s="270"/>
      <c r="M205" s="295"/>
      <c r="N205" s="211"/>
      <c r="O205" s="211"/>
      <c r="P205" s="211"/>
      <c r="Q205" s="211"/>
      <c r="R205" s="211"/>
      <c r="S205" s="211"/>
      <c r="T205" s="211"/>
      <c r="U205" s="211"/>
      <c r="V205" s="211"/>
      <c r="W205" s="211"/>
      <c r="X205" s="211"/>
      <c r="Y205" s="211"/>
      <c r="Z205" s="211"/>
    </row>
    <row r="206" spans="1:26" ht="15.75" customHeight="1">
      <c r="A206" s="211"/>
      <c r="B206" s="211"/>
      <c r="C206" s="211"/>
      <c r="D206" s="211"/>
      <c r="E206" s="211"/>
      <c r="F206" s="211"/>
      <c r="G206" s="211"/>
      <c r="H206" s="211"/>
      <c r="I206" s="211"/>
      <c r="J206" s="270"/>
      <c r="K206" s="295"/>
      <c r="L206" s="270"/>
      <c r="M206" s="295"/>
      <c r="N206" s="211"/>
      <c r="O206" s="211"/>
      <c r="P206" s="211"/>
      <c r="Q206" s="211"/>
      <c r="R206" s="211"/>
      <c r="S206" s="211"/>
      <c r="T206" s="211"/>
      <c r="U206" s="211"/>
      <c r="V206" s="211"/>
      <c r="W206" s="211"/>
      <c r="X206" s="211"/>
      <c r="Y206" s="211"/>
      <c r="Z206" s="211"/>
    </row>
    <row r="207" spans="1:26" ht="15.75" customHeight="1">
      <c r="A207" s="211"/>
      <c r="B207" s="211"/>
      <c r="C207" s="211"/>
      <c r="D207" s="211"/>
      <c r="E207" s="211"/>
      <c r="F207" s="211"/>
      <c r="G207" s="211"/>
      <c r="H207" s="211"/>
      <c r="I207" s="211"/>
      <c r="J207" s="270"/>
      <c r="K207" s="295"/>
      <c r="L207" s="270"/>
      <c r="M207" s="295"/>
      <c r="N207" s="211"/>
      <c r="O207" s="211"/>
      <c r="P207" s="211"/>
      <c r="Q207" s="211"/>
      <c r="R207" s="211"/>
      <c r="S207" s="211"/>
      <c r="T207" s="211"/>
      <c r="U207" s="211"/>
      <c r="V207" s="211"/>
      <c r="W207" s="211"/>
      <c r="X207" s="211"/>
      <c r="Y207" s="211"/>
      <c r="Z207" s="211"/>
    </row>
    <row r="208" spans="1:26" ht="15.75" customHeight="1">
      <c r="A208" s="211"/>
      <c r="B208" s="211"/>
      <c r="C208" s="211"/>
      <c r="D208" s="211"/>
      <c r="E208" s="211"/>
      <c r="F208" s="211"/>
      <c r="G208" s="211"/>
      <c r="H208" s="211"/>
      <c r="I208" s="211"/>
      <c r="J208" s="270"/>
      <c r="K208" s="295"/>
      <c r="L208" s="270"/>
      <c r="M208" s="295"/>
      <c r="N208" s="211"/>
      <c r="O208" s="211"/>
      <c r="P208" s="211"/>
      <c r="Q208" s="211"/>
      <c r="R208" s="211"/>
      <c r="S208" s="211"/>
      <c r="T208" s="211"/>
      <c r="U208" s="211"/>
      <c r="V208" s="211"/>
      <c r="W208" s="211"/>
      <c r="X208" s="211"/>
      <c r="Y208" s="211"/>
      <c r="Z208" s="211"/>
    </row>
    <row r="209" spans="1:26" ht="15.75" customHeight="1">
      <c r="A209" s="211"/>
      <c r="B209" s="211"/>
      <c r="C209" s="211"/>
      <c r="D209" s="211"/>
      <c r="E209" s="211"/>
      <c r="F209" s="211"/>
      <c r="G209" s="211"/>
      <c r="H209" s="211"/>
      <c r="I209" s="211"/>
      <c r="J209" s="270"/>
      <c r="K209" s="295"/>
      <c r="L209" s="270"/>
      <c r="M209" s="295"/>
      <c r="N209" s="211"/>
      <c r="O209" s="211"/>
      <c r="P209" s="211"/>
      <c r="Q209" s="211"/>
      <c r="R209" s="211"/>
      <c r="S209" s="211"/>
      <c r="T209" s="211"/>
      <c r="U209" s="211"/>
      <c r="V209" s="211"/>
      <c r="W209" s="211"/>
      <c r="X209" s="211"/>
      <c r="Y209" s="211"/>
      <c r="Z209" s="211"/>
    </row>
    <row r="210" spans="1:26" ht="15.75" customHeight="1">
      <c r="A210" s="211"/>
      <c r="B210" s="211"/>
      <c r="C210" s="211"/>
      <c r="D210" s="211"/>
      <c r="E210" s="211"/>
      <c r="F210" s="211"/>
      <c r="G210" s="211"/>
      <c r="H210" s="211"/>
      <c r="I210" s="211"/>
      <c r="J210" s="270"/>
      <c r="K210" s="295"/>
      <c r="L210" s="270"/>
      <c r="M210" s="295"/>
      <c r="N210" s="211"/>
      <c r="O210" s="211"/>
      <c r="P210" s="211"/>
      <c r="Q210" s="211"/>
      <c r="R210" s="211"/>
      <c r="S210" s="211"/>
      <c r="T210" s="211"/>
      <c r="U210" s="211"/>
      <c r="V210" s="211"/>
      <c r="W210" s="211"/>
      <c r="X210" s="211"/>
      <c r="Y210" s="211"/>
      <c r="Z210" s="211"/>
    </row>
    <row r="211" spans="1:26" ht="15.75" customHeight="1">
      <c r="A211" s="211"/>
      <c r="B211" s="211"/>
      <c r="C211" s="211"/>
      <c r="D211" s="211"/>
      <c r="E211" s="211"/>
      <c r="F211" s="211"/>
      <c r="G211" s="211"/>
      <c r="H211" s="211"/>
      <c r="I211" s="211"/>
      <c r="J211" s="270"/>
      <c r="K211" s="295"/>
      <c r="L211" s="270"/>
      <c r="M211" s="295"/>
      <c r="N211" s="211"/>
      <c r="O211" s="211"/>
      <c r="P211" s="211"/>
      <c r="Q211" s="211"/>
      <c r="R211" s="211"/>
      <c r="S211" s="211"/>
      <c r="T211" s="211"/>
      <c r="U211" s="211"/>
      <c r="V211" s="211"/>
      <c r="W211" s="211"/>
      <c r="X211" s="211"/>
      <c r="Y211" s="211"/>
      <c r="Z211" s="211"/>
    </row>
    <row r="212" spans="1:26" ht="15.75" customHeight="1">
      <c r="A212" s="211"/>
      <c r="B212" s="211"/>
      <c r="C212" s="211"/>
      <c r="D212" s="211"/>
      <c r="E212" s="211"/>
      <c r="F212" s="211"/>
      <c r="G212" s="211"/>
      <c r="H212" s="211"/>
      <c r="I212" s="211"/>
      <c r="J212" s="270"/>
      <c r="K212" s="295"/>
      <c r="L212" s="270"/>
      <c r="M212" s="295"/>
      <c r="N212" s="211"/>
      <c r="O212" s="211"/>
      <c r="P212" s="211"/>
      <c r="Q212" s="211"/>
      <c r="R212" s="211"/>
      <c r="S212" s="211"/>
      <c r="T212" s="211"/>
      <c r="U212" s="211"/>
      <c r="V212" s="211"/>
      <c r="W212" s="211"/>
      <c r="X212" s="211"/>
      <c r="Y212" s="211"/>
      <c r="Z212" s="211"/>
    </row>
    <row r="213" spans="1:26" ht="15.75" customHeight="1">
      <c r="A213" s="211"/>
      <c r="B213" s="211"/>
      <c r="C213" s="211"/>
      <c r="D213" s="211"/>
      <c r="E213" s="211"/>
      <c r="F213" s="211"/>
      <c r="G213" s="211"/>
      <c r="H213" s="211"/>
      <c r="I213" s="211"/>
      <c r="J213" s="270"/>
      <c r="K213" s="295"/>
      <c r="L213" s="270"/>
      <c r="M213" s="295"/>
      <c r="N213" s="211"/>
      <c r="O213" s="211"/>
      <c r="P213" s="211"/>
      <c r="Q213" s="211"/>
      <c r="R213" s="211"/>
      <c r="S213" s="211"/>
      <c r="T213" s="211"/>
      <c r="U213" s="211"/>
      <c r="V213" s="211"/>
      <c r="W213" s="211"/>
      <c r="X213" s="211"/>
      <c r="Y213" s="211"/>
      <c r="Z213" s="211"/>
    </row>
    <row r="214" spans="1:26" ht="15.75" customHeight="1">
      <c r="A214" s="211"/>
      <c r="B214" s="211"/>
      <c r="C214" s="211"/>
      <c r="D214" s="211"/>
      <c r="E214" s="211"/>
      <c r="F214" s="211"/>
      <c r="G214" s="211"/>
      <c r="H214" s="211"/>
      <c r="I214" s="211"/>
      <c r="J214" s="270"/>
      <c r="K214" s="295"/>
      <c r="L214" s="270"/>
      <c r="M214" s="295"/>
      <c r="N214" s="211"/>
      <c r="O214" s="211"/>
      <c r="P214" s="211"/>
      <c r="Q214" s="211"/>
      <c r="R214" s="211"/>
      <c r="S214" s="211"/>
      <c r="T214" s="211"/>
      <c r="U214" s="211"/>
      <c r="V214" s="211"/>
      <c r="W214" s="211"/>
      <c r="X214" s="211"/>
      <c r="Y214" s="211"/>
      <c r="Z214" s="211"/>
    </row>
    <row r="215" spans="1:26" ht="15.75" customHeight="1">
      <c r="A215" s="211"/>
      <c r="B215" s="211"/>
      <c r="C215" s="211"/>
      <c r="D215" s="211"/>
      <c r="E215" s="211"/>
      <c r="F215" s="211"/>
      <c r="G215" s="211"/>
      <c r="H215" s="211"/>
      <c r="I215" s="211"/>
      <c r="J215" s="270"/>
      <c r="K215" s="295"/>
      <c r="L215" s="270"/>
      <c r="M215" s="295"/>
      <c r="N215" s="211"/>
      <c r="O215" s="211"/>
      <c r="P215" s="211"/>
      <c r="Q215" s="211"/>
      <c r="R215" s="211"/>
      <c r="S215" s="211"/>
      <c r="T215" s="211"/>
      <c r="U215" s="211"/>
      <c r="V215" s="211"/>
      <c r="W215" s="211"/>
      <c r="X215" s="211"/>
      <c r="Y215" s="211"/>
      <c r="Z215" s="211"/>
    </row>
    <row r="216" spans="1:26" ht="15.75" customHeight="1">
      <c r="A216" s="211"/>
      <c r="B216" s="211"/>
      <c r="C216" s="211"/>
      <c r="D216" s="211"/>
      <c r="E216" s="211"/>
      <c r="F216" s="211"/>
      <c r="G216" s="211"/>
      <c r="H216" s="211"/>
      <c r="I216" s="211"/>
      <c r="J216" s="270"/>
      <c r="K216" s="295"/>
      <c r="L216" s="270"/>
      <c r="M216" s="295"/>
      <c r="N216" s="211"/>
      <c r="O216" s="211"/>
      <c r="P216" s="211"/>
      <c r="Q216" s="211"/>
      <c r="R216" s="211"/>
      <c r="S216" s="211"/>
      <c r="T216" s="211"/>
      <c r="U216" s="211"/>
      <c r="V216" s="211"/>
      <c r="W216" s="211"/>
      <c r="X216" s="211"/>
      <c r="Y216" s="211"/>
      <c r="Z216" s="211"/>
    </row>
    <row r="217" spans="1:26" ht="15.75" customHeight="1">
      <c r="A217" s="211"/>
      <c r="B217" s="211"/>
      <c r="C217" s="211"/>
      <c r="D217" s="211"/>
      <c r="E217" s="211"/>
      <c r="F217" s="211"/>
      <c r="G217" s="211"/>
      <c r="H217" s="211"/>
      <c r="I217" s="211"/>
      <c r="J217" s="270"/>
      <c r="K217" s="295"/>
      <c r="L217" s="270"/>
      <c r="M217" s="295"/>
      <c r="N217" s="211"/>
      <c r="O217" s="211"/>
      <c r="P217" s="211"/>
      <c r="Q217" s="211"/>
      <c r="R217" s="211"/>
      <c r="S217" s="211"/>
      <c r="T217" s="211"/>
      <c r="U217" s="211"/>
      <c r="V217" s="211"/>
      <c r="W217" s="211"/>
      <c r="X217" s="211"/>
      <c r="Y217" s="211"/>
      <c r="Z217" s="211"/>
    </row>
    <row r="218" spans="1:26" ht="15.75" customHeight="1">
      <c r="A218" s="211"/>
      <c r="B218" s="211"/>
      <c r="C218" s="211"/>
      <c r="D218" s="211"/>
      <c r="E218" s="211"/>
      <c r="F218" s="211"/>
      <c r="G218" s="211"/>
      <c r="H218" s="211"/>
      <c r="I218" s="211"/>
      <c r="J218" s="270"/>
      <c r="K218" s="295"/>
      <c r="L218" s="270"/>
      <c r="M218" s="295"/>
      <c r="N218" s="211"/>
      <c r="O218" s="211"/>
      <c r="P218" s="211"/>
      <c r="Q218" s="211"/>
      <c r="R218" s="211"/>
      <c r="S218" s="211"/>
      <c r="T218" s="211"/>
      <c r="U218" s="211"/>
      <c r="V218" s="211"/>
      <c r="W218" s="211"/>
      <c r="X218" s="211"/>
      <c r="Y218" s="211"/>
      <c r="Z218" s="211"/>
    </row>
    <row r="219" spans="1:26" ht="15.75" customHeight="1">
      <c r="A219" s="211"/>
      <c r="B219" s="211"/>
      <c r="C219" s="211"/>
      <c r="D219" s="211"/>
      <c r="E219" s="211"/>
      <c r="F219" s="211"/>
      <c r="G219" s="211"/>
      <c r="H219" s="211"/>
      <c r="I219" s="211"/>
      <c r="J219" s="270"/>
      <c r="K219" s="295"/>
      <c r="L219" s="270"/>
      <c r="M219" s="295"/>
      <c r="N219" s="211"/>
      <c r="O219" s="211"/>
      <c r="P219" s="211"/>
      <c r="Q219" s="211"/>
      <c r="R219" s="211"/>
      <c r="S219" s="211"/>
      <c r="T219" s="211"/>
      <c r="U219" s="211"/>
      <c r="V219" s="211"/>
      <c r="W219" s="211"/>
      <c r="X219" s="211"/>
      <c r="Y219" s="211"/>
      <c r="Z219" s="211"/>
    </row>
    <row r="220" spans="1:26" ht="15.75" customHeight="1">
      <c r="A220" s="211"/>
      <c r="B220" s="211"/>
      <c r="C220" s="211"/>
      <c r="D220" s="211"/>
      <c r="E220" s="211"/>
      <c r="F220" s="211"/>
      <c r="G220" s="211"/>
      <c r="H220" s="211"/>
      <c r="I220" s="211"/>
      <c r="J220" s="270"/>
      <c r="K220" s="295"/>
      <c r="L220" s="270"/>
      <c r="M220" s="295"/>
      <c r="N220" s="211"/>
      <c r="O220" s="211"/>
      <c r="P220" s="211"/>
      <c r="Q220" s="211"/>
      <c r="R220" s="211"/>
      <c r="S220" s="211"/>
      <c r="T220" s="211"/>
      <c r="U220" s="211"/>
      <c r="V220" s="211"/>
      <c r="W220" s="211"/>
      <c r="X220" s="211"/>
      <c r="Y220" s="211"/>
      <c r="Z220" s="211"/>
    </row>
    <row r="221" spans="1:26" ht="15.75" customHeight="1">
      <c r="A221" s="211"/>
      <c r="B221" s="211"/>
      <c r="C221" s="211"/>
      <c r="D221" s="211"/>
      <c r="E221" s="211"/>
      <c r="F221" s="211"/>
      <c r="G221" s="211"/>
      <c r="H221" s="211"/>
      <c r="I221" s="211"/>
      <c r="J221" s="270"/>
      <c r="K221" s="295"/>
      <c r="L221" s="270"/>
      <c r="M221" s="295"/>
      <c r="N221" s="211"/>
      <c r="O221" s="211"/>
      <c r="P221" s="211"/>
      <c r="Q221" s="211"/>
      <c r="R221" s="211"/>
      <c r="S221" s="211"/>
      <c r="T221" s="211"/>
      <c r="U221" s="211"/>
      <c r="V221" s="211"/>
      <c r="W221" s="211"/>
      <c r="X221" s="211"/>
      <c r="Y221" s="211"/>
      <c r="Z221" s="211"/>
    </row>
    <row r="222" spans="1:26" ht="15.75" customHeight="1">
      <c r="A222" s="211"/>
      <c r="B222" s="211"/>
      <c r="C222" s="211"/>
      <c r="D222" s="211"/>
      <c r="E222" s="211"/>
      <c r="F222" s="211"/>
      <c r="G222" s="211"/>
      <c r="H222" s="211"/>
      <c r="I222" s="211"/>
      <c r="J222" s="270"/>
      <c r="K222" s="295"/>
      <c r="L222" s="270"/>
      <c r="M222" s="295"/>
      <c r="N222" s="211"/>
      <c r="O222" s="211"/>
      <c r="P222" s="211"/>
      <c r="Q222" s="211"/>
      <c r="R222" s="211"/>
      <c r="S222" s="211"/>
      <c r="T222" s="211"/>
      <c r="U222" s="211"/>
      <c r="V222" s="211"/>
      <c r="W222" s="211"/>
      <c r="X222" s="211"/>
      <c r="Y222" s="211"/>
      <c r="Z222" s="211"/>
    </row>
    <row r="223" spans="1:26" ht="15.75" customHeight="1">
      <c r="A223" s="211"/>
      <c r="B223" s="211"/>
      <c r="C223" s="211"/>
      <c r="D223" s="211"/>
      <c r="E223" s="211"/>
      <c r="F223" s="211"/>
      <c r="G223" s="211"/>
      <c r="H223" s="211"/>
      <c r="I223" s="211"/>
      <c r="J223" s="270"/>
      <c r="K223" s="295"/>
      <c r="L223" s="270"/>
      <c r="M223" s="295"/>
      <c r="N223" s="211"/>
      <c r="O223" s="211"/>
      <c r="P223" s="211"/>
      <c r="Q223" s="211"/>
      <c r="R223" s="211"/>
      <c r="S223" s="211"/>
      <c r="T223" s="211"/>
      <c r="U223" s="211"/>
      <c r="V223" s="211"/>
      <c r="W223" s="211"/>
      <c r="X223" s="211"/>
      <c r="Y223" s="211"/>
      <c r="Z223" s="211"/>
    </row>
    <row r="224" spans="1:26" ht="15.75" customHeight="1">
      <c r="A224" s="211"/>
      <c r="B224" s="211"/>
      <c r="C224" s="211"/>
      <c r="D224" s="211"/>
      <c r="E224" s="211"/>
      <c r="F224" s="211"/>
      <c r="G224" s="211"/>
      <c r="H224" s="211"/>
      <c r="I224" s="211"/>
      <c r="J224" s="270"/>
      <c r="K224" s="295"/>
      <c r="L224" s="270"/>
      <c r="M224" s="295"/>
      <c r="N224" s="211"/>
      <c r="O224" s="211"/>
      <c r="P224" s="211"/>
      <c r="Q224" s="211"/>
      <c r="R224" s="211"/>
      <c r="S224" s="211"/>
      <c r="T224" s="211"/>
      <c r="U224" s="211"/>
      <c r="V224" s="211"/>
      <c r="W224" s="211"/>
      <c r="X224" s="211"/>
      <c r="Y224" s="211"/>
      <c r="Z224" s="211"/>
    </row>
    <row r="225" spans="1:26" ht="15.75" customHeight="1">
      <c r="A225" s="211"/>
      <c r="B225" s="211"/>
      <c r="C225" s="211"/>
      <c r="D225" s="211"/>
      <c r="E225" s="211"/>
      <c r="F225" s="211"/>
      <c r="G225" s="211"/>
      <c r="H225" s="211"/>
      <c r="I225" s="211"/>
      <c r="J225" s="270"/>
      <c r="K225" s="295"/>
      <c r="L225" s="270"/>
      <c r="M225" s="295"/>
      <c r="N225" s="211"/>
      <c r="O225" s="211"/>
      <c r="P225" s="211"/>
      <c r="Q225" s="211"/>
      <c r="R225" s="211"/>
      <c r="S225" s="211"/>
      <c r="T225" s="211"/>
      <c r="U225" s="211"/>
      <c r="V225" s="211"/>
      <c r="W225" s="211"/>
      <c r="X225" s="211"/>
      <c r="Y225" s="211"/>
      <c r="Z225" s="211"/>
    </row>
    <row r="226" spans="1:26" ht="15.75" customHeight="1">
      <c r="A226" s="211"/>
      <c r="B226" s="211"/>
      <c r="C226" s="211"/>
      <c r="D226" s="211"/>
      <c r="E226" s="211"/>
      <c r="F226" s="211"/>
      <c r="G226" s="211"/>
      <c r="H226" s="211"/>
      <c r="I226" s="211"/>
      <c r="J226" s="270"/>
      <c r="K226" s="295"/>
      <c r="L226" s="270"/>
      <c r="M226" s="295"/>
      <c r="N226" s="211"/>
      <c r="O226" s="211"/>
      <c r="P226" s="211"/>
      <c r="Q226" s="211"/>
      <c r="R226" s="211"/>
      <c r="S226" s="211"/>
      <c r="T226" s="211"/>
      <c r="U226" s="211"/>
      <c r="V226" s="211"/>
      <c r="W226" s="211"/>
      <c r="X226" s="211"/>
      <c r="Y226" s="211"/>
      <c r="Z226" s="211"/>
    </row>
    <row r="227" spans="1:26" ht="15.75" customHeight="1">
      <c r="A227" s="211"/>
      <c r="B227" s="211"/>
      <c r="C227" s="211"/>
      <c r="D227" s="211"/>
      <c r="E227" s="211"/>
      <c r="F227" s="211"/>
      <c r="G227" s="211"/>
      <c r="H227" s="211"/>
      <c r="I227" s="211"/>
      <c r="J227" s="270"/>
      <c r="K227" s="295"/>
      <c r="L227" s="270"/>
      <c r="M227" s="295"/>
      <c r="N227" s="211"/>
      <c r="O227" s="211"/>
      <c r="P227" s="211"/>
      <c r="Q227" s="211"/>
      <c r="R227" s="211"/>
      <c r="S227" s="211"/>
      <c r="T227" s="211"/>
      <c r="U227" s="211"/>
      <c r="V227" s="211"/>
      <c r="W227" s="211"/>
      <c r="X227" s="211"/>
      <c r="Y227" s="211"/>
      <c r="Z227" s="211"/>
    </row>
    <row r="228" spans="1:26" ht="15.75" customHeight="1">
      <c r="A228" s="211"/>
      <c r="B228" s="211"/>
      <c r="C228" s="211"/>
      <c r="D228" s="211"/>
      <c r="E228" s="211"/>
      <c r="F228" s="211"/>
      <c r="G228" s="211"/>
      <c r="H228" s="211"/>
      <c r="I228" s="211"/>
      <c r="J228" s="270"/>
      <c r="K228" s="295"/>
      <c r="L228" s="270"/>
      <c r="M228" s="295"/>
      <c r="N228" s="211"/>
      <c r="O228" s="211"/>
      <c r="P228" s="211"/>
      <c r="Q228" s="211"/>
      <c r="R228" s="211"/>
      <c r="S228" s="211"/>
      <c r="T228" s="211"/>
      <c r="U228" s="211"/>
      <c r="V228" s="211"/>
      <c r="W228" s="211"/>
      <c r="X228" s="211"/>
      <c r="Y228" s="211"/>
      <c r="Z228" s="211"/>
    </row>
    <row r="229" spans="1:26" ht="15.75" customHeight="1">
      <c r="A229" s="211"/>
      <c r="B229" s="211"/>
      <c r="C229" s="211"/>
      <c r="D229" s="211"/>
      <c r="E229" s="211"/>
      <c r="F229" s="211"/>
      <c r="G229" s="211"/>
      <c r="H229" s="211"/>
      <c r="I229" s="211"/>
      <c r="J229" s="270"/>
      <c r="K229" s="295"/>
      <c r="L229" s="270"/>
      <c r="M229" s="295"/>
      <c r="N229" s="211"/>
      <c r="O229" s="211"/>
      <c r="P229" s="211"/>
      <c r="Q229" s="211"/>
      <c r="R229" s="211"/>
      <c r="S229" s="211"/>
      <c r="T229" s="211"/>
      <c r="U229" s="211"/>
      <c r="V229" s="211"/>
      <c r="W229" s="211"/>
      <c r="X229" s="211"/>
      <c r="Y229" s="211"/>
      <c r="Z229" s="211"/>
    </row>
    <row r="230" spans="1:26" ht="15.75" customHeight="1">
      <c r="A230" s="211"/>
      <c r="B230" s="211"/>
      <c r="C230" s="211"/>
      <c r="D230" s="211"/>
      <c r="E230" s="211"/>
      <c r="F230" s="211"/>
      <c r="G230" s="211"/>
      <c r="H230" s="211"/>
      <c r="I230" s="211"/>
      <c r="J230" s="270"/>
      <c r="K230" s="295"/>
      <c r="L230" s="270"/>
      <c r="M230" s="295"/>
      <c r="N230" s="211"/>
      <c r="O230" s="211"/>
      <c r="P230" s="211"/>
      <c r="Q230" s="211"/>
      <c r="R230" s="211"/>
      <c r="S230" s="211"/>
      <c r="T230" s="211"/>
      <c r="U230" s="211"/>
      <c r="V230" s="211"/>
      <c r="W230" s="211"/>
      <c r="X230" s="211"/>
      <c r="Y230" s="211"/>
      <c r="Z230" s="211"/>
    </row>
    <row r="231" spans="1:26" ht="15.75" customHeight="1">
      <c r="A231" s="211"/>
      <c r="B231" s="211"/>
      <c r="C231" s="211"/>
      <c r="D231" s="211"/>
      <c r="E231" s="211"/>
      <c r="F231" s="211"/>
      <c r="G231" s="211"/>
      <c r="H231" s="211"/>
      <c r="I231" s="211"/>
      <c r="J231" s="270"/>
      <c r="K231" s="295"/>
      <c r="L231" s="270"/>
      <c r="M231" s="295"/>
      <c r="N231" s="211"/>
      <c r="O231" s="211"/>
      <c r="P231" s="211"/>
      <c r="Q231" s="211"/>
      <c r="R231" s="211"/>
      <c r="S231" s="211"/>
      <c r="T231" s="211"/>
      <c r="U231" s="211"/>
      <c r="V231" s="211"/>
      <c r="W231" s="211"/>
      <c r="X231" s="211"/>
      <c r="Y231" s="211"/>
      <c r="Z231" s="211"/>
    </row>
    <row r="232" spans="1:26" ht="15.75" customHeight="1">
      <c r="A232" s="211"/>
      <c r="B232" s="211"/>
      <c r="C232" s="211"/>
      <c r="D232" s="211"/>
      <c r="E232" s="211"/>
      <c r="F232" s="211"/>
      <c r="G232" s="211"/>
      <c r="H232" s="211"/>
      <c r="I232" s="211"/>
      <c r="J232" s="270"/>
      <c r="K232" s="295"/>
      <c r="L232" s="270"/>
      <c r="M232" s="295"/>
      <c r="N232" s="211"/>
      <c r="O232" s="211"/>
      <c r="P232" s="211"/>
      <c r="Q232" s="211"/>
      <c r="R232" s="211"/>
      <c r="S232" s="211"/>
      <c r="T232" s="211"/>
      <c r="U232" s="211"/>
      <c r="V232" s="211"/>
      <c r="W232" s="211"/>
      <c r="X232" s="211"/>
      <c r="Y232" s="211"/>
      <c r="Z232" s="211"/>
    </row>
    <row r="233" spans="1:26" ht="15.75" customHeight="1">
      <c r="A233" s="211"/>
      <c r="B233" s="211"/>
      <c r="C233" s="211"/>
      <c r="D233" s="211"/>
      <c r="E233" s="211"/>
      <c r="F233" s="211"/>
      <c r="G233" s="211"/>
      <c r="H233" s="211"/>
      <c r="I233" s="211"/>
      <c r="J233" s="270"/>
      <c r="K233" s="295"/>
      <c r="L233" s="270"/>
      <c r="M233" s="295"/>
      <c r="N233" s="211"/>
      <c r="O233" s="211"/>
      <c r="P233" s="211"/>
      <c r="Q233" s="211"/>
      <c r="R233" s="211"/>
      <c r="S233" s="211"/>
      <c r="T233" s="211"/>
      <c r="U233" s="211"/>
      <c r="V233" s="211"/>
      <c r="W233" s="211"/>
      <c r="X233" s="211"/>
      <c r="Y233" s="211"/>
      <c r="Z233" s="211"/>
    </row>
    <row r="234" spans="1:26" ht="15.75" customHeight="1">
      <c r="A234" s="211"/>
      <c r="B234" s="211"/>
      <c r="C234" s="211"/>
      <c r="D234" s="211"/>
      <c r="E234" s="211"/>
      <c r="F234" s="211"/>
      <c r="G234" s="211"/>
      <c r="H234" s="211"/>
      <c r="I234" s="211"/>
      <c r="J234" s="270"/>
      <c r="K234" s="295"/>
      <c r="L234" s="270"/>
      <c r="M234" s="295"/>
      <c r="N234" s="211"/>
      <c r="O234" s="211"/>
      <c r="P234" s="211"/>
      <c r="Q234" s="211"/>
      <c r="R234" s="211"/>
      <c r="S234" s="211"/>
      <c r="T234" s="211"/>
      <c r="U234" s="211"/>
      <c r="V234" s="211"/>
      <c r="W234" s="211"/>
      <c r="X234" s="211"/>
      <c r="Y234" s="211"/>
      <c r="Z234" s="211"/>
    </row>
    <row r="235" spans="1:26" ht="15.75" customHeight="1">
      <c r="A235" s="211"/>
      <c r="B235" s="211"/>
      <c r="C235" s="211"/>
      <c r="D235" s="211"/>
      <c r="E235" s="211"/>
      <c r="F235" s="211"/>
      <c r="G235" s="211"/>
      <c r="H235" s="211"/>
      <c r="I235" s="211"/>
      <c r="J235" s="270"/>
      <c r="K235" s="295"/>
      <c r="L235" s="270"/>
      <c r="M235" s="295"/>
      <c r="N235" s="211"/>
      <c r="O235" s="211"/>
      <c r="P235" s="211"/>
      <c r="Q235" s="211"/>
      <c r="R235" s="211"/>
      <c r="S235" s="211"/>
      <c r="T235" s="211"/>
      <c r="U235" s="211"/>
      <c r="V235" s="211"/>
      <c r="W235" s="211"/>
      <c r="X235" s="211"/>
      <c r="Y235" s="211"/>
      <c r="Z235" s="211"/>
    </row>
    <row r="236" spans="1:26" ht="15.75" customHeight="1">
      <c r="A236" s="211"/>
      <c r="B236" s="211"/>
      <c r="C236" s="211"/>
      <c r="D236" s="211"/>
      <c r="E236" s="211"/>
      <c r="F236" s="211"/>
      <c r="G236" s="211"/>
      <c r="H236" s="211"/>
      <c r="I236" s="211"/>
      <c r="J236" s="270"/>
      <c r="K236" s="295"/>
      <c r="L236" s="270"/>
      <c r="M236" s="295"/>
      <c r="N236" s="211"/>
      <c r="O236" s="211"/>
      <c r="P236" s="211"/>
      <c r="Q236" s="211"/>
      <c r="R236" s="211"/>
      <c r="S236" s="211"/>
      <c r="T236" s="211"/>
      <c r="U236" s="211"/>
      <c r="V236" s="211"/>
      <c r="W236" s="211"/>
      <c r="X236" s="211"/>
      <c r="Y236" s="211"/>
      <c r="Z236" s="211"/>
    </row>
    <row r="237" spans="1:26" ht="15.75" customHeight="1">
      <c r="A237" s="211"/>
      <c r="B237" s="211"/>
      <c r="C237" s="211"/>
      <c r="D237" s="211"/>
      <c r="E237" s="211"/>
      <c r="F237" s="211"/>
      <c r="G237" s="211"/>
      <c r="H237" s="211"/>
      <c r="I237" s="211"/>
      <c r="J237" s="270"/>
      <c r="K237" s="295"/>
      <c r="L237" s="270"/>
      <c r="M237" s="295"/>
      <c r="N237" s="211"/>
      <c r="O237" s="211"/>
      <c r="P237" s="211"/>
      <c r="Q237" s="211"/>
      <c r="R237" s="211"/>
      <c r="S237" s="211"/>
      <c r="T237" s="211"/>
      <c r="U237" s="211"/>
      <c r="V237" s="211"/>
      <c r="W237" s="211"/>
      <c r="X237" s="211"/>
      <c r="Y237" s="211"/>
      <c r="Z237" s="211"/>
    </row>
    <row r="238" spans="1:26" ht="15.75" customHeight="1">
      <c r="A238" s="211"/>
      <c r="B238" s="211"/>
      <c r="C238" s="211"/>
      <c r="D238" s="211"/>
      <c r="E238" s="211"/>
      <c r="F238" s="211"/>
      <c r="G238" s="211"/>
      <c r="H238" s="211"/>
      <c r="I238" s="211"/>
      <c r="J238" s="270"/>
      <c r="K238" s="295"/>
      <c r="L238" s="270"/>
      <c r="M238" s="295"/>
      <c r="N238" s="211"/>
      <c r="O238" s="211"/>
      <c r="P238" s="211"/>
      <c r="Q238" s="211"/>
      <c r="R238" s="211"/>
      <c r="S238" s="211"/>
      <c r="T238" s="211"/>
      <c r="U238" s="211"/>
      <c r="V238" s="211"/>
      <c r="W238" s="211"/>
      <c r="X238" s="211"/>
      <c r="Y238" s="211"/>
      <c r="Z238" s="211"/>
    </row>
    <row r="239" spans="1:26" ht="15.75" customHeight="1">
      <c r="A239" s="211"/>
      <c r="B239" s="211"/>
      <c r="C239" s="211"/>
      <c r="D239" s="211"/>
      <c r="E239" s="211"/>
      <c r="F239" s="211"/>
      <c r="G239" s="211"/>
      <c r="H239" s="211"/>
      <c r="I239" s="211"/>
      <c r="J239" s="270"/>
      <c r="K239" s="295"/>
      <c r="L239" s="270"/>
      <c r="M239" s="295"/>
      <c r="N239" s="211"/>
      <c r="O239" s="211"/>
      <c r="P239" s="211"/>
      <c r="Q239" s="211"/>
      <c r="R239" s="211"/>
      <c r="S239" s="211"/>
      <c r="T239" s="211"/>
      <c r="U239" s="211"/>
      <c r="V239" s="211"/>
      <c r="W239" s="211"/>
      <c r="X239" s="211"/>
      <c r="Y239" s="211"/>
      <c r="Z239" s="211"/>
    </row>
    <row r="240" spans="1:26" ht="15.75" customHeight="1">
      <c r="A240" s="211"/>
      <c r="B240" s="211"/>
      <c r="C240" s="211"/>
      <c r="D240" s="211"/>
      <c r="E240" s="211"/>
      <c r="F240" s="211"/>
      <c r="G240" s="211"/>
      <c r="H240" s="211"/>
      <c r="I240" s="211"/>
      <c r="J240" s="270"/>
      <c r="K240" s="295"/>
      <c r="L240" s="270"/>
      <c r="M240" s="295"/>
      <c r="N240" s="211"/>
      <c r="O240" s="211"/>
      <c r="P240" s="211"/>
      <c r="Q240" s="211"/>
      <c r="R240" s="211"/>
      <c r="S240" s="211"/>
      <c r="T240" s="211"/>
      <c r="U240" s="211"/>
      <c r="V240" s="211"/>
      <c r="W240" s="211"/>
      <c r="X240" s="211"/>
      <c r="Y240" s="211"/>
      <c r="Z240" s="211"/>
    </row>
    <row r="241" spans="1:26" ht="15.75" customHeight="1">
      <c r="A241" s="211"/>
      <c r="B241" s="211"/>
      <c r="C241" s="211"/>
      <c r="D241" s="211"/>
      <c r="E241" s="211"/>
      <c r="F241" s="211"/>
      <c r="G241" s="211"/>
      <c r="H241" s="211"/>
      <c r="I241" s="211"/>
      <c r="J241" s="270"/>
      <c r="K241" s="295"/>
      <c r="L241" s="270"/>
      <c r="M241" s="295"/>
      <c r="N241" s="211"/>
      <c r="O241" s="211"/>
      <c r="P241" s="211"/>
      <c r="Q241" s="211"/>
      <c r="R241" s="211"/>
      <c r="S241" s="211"/>
      <c r="T241" s="211"/>
      <c r="U241" s="211"/>
      <c r="V241" s="211"/>
      <c r="W241" s="211"/>
      <c r="X241" s="211"/>
      <c r="Y241" s="211"/>
      <c r="Z241" s="211"/>
    </row>
    <row r="242" spans="1:26" ht="15.75" customHeight="1">
      <c r="A242" s="211"/>
      <c r="B242" s="211"/>
      <c r="C242" s="211"/>
      <c r="D242" s="211"/>
      <c r="E242" s="211"/>
      <c r="F242" s="211"/>
      <c r="G242" s="211"/>
      <c r="H242" s="211"/>
      <c r="I242" s="211"/>
      <c r="J242" s="270"/>
      <c r="K242" s="295"/>
      <c r="L242" s="270"/>
      <c r="M242" s="295"/>
      <c r="N242" s="211"/>
      <c r="O242" s="211"/>
      <c r="P242" s="211"/>
      <c r="Q242" s="211"/>
      <c r="R242" s="211"/>
      <c r="S242" s="211"/>
      <c r="T242" s="211"/>
      <c r="U242" s="211"/>
      <c r="V242" s="211"/>
      <c r="W242" s="211"/>
      <c r="X242" s="211"/>
      <c r="Y242" s="211"/>
      <c r="Z242" s="211"/>
    </row>
    <row r="243" spans="1:26" ht="15.75" customHeight="1">
      <c r="A243" s="211"/>
      <c r="B243" s="211"/>
      <c r="C243" s="211"/>
      <c r="D243" s="211"/>
      <c r="E243" s="211"/>
      <c r="F243" s="211"/>
      <c r="G243" s="211"/>
      <c r="H243" s="211"/>
      <c r="I243" s="211"/>
      <c r="J243" s="270"/>
      <c r="K243" s="295"/>
      <c r="L243" s="270"/>
      <c r="M243" s="295"/>
      <c r="N243" s="211"/>
      <c r="O243" s="211"/>
      <c r="P243" s="211"/>
      <c r="Q243" s="211"/>
      <c r="R243" s="211"/>
      <c r="S243" s="211"/>
      <c r="T243" s="211"/>
      <c r="U243" s="211"/>
      <c r="V243" s="211"/>
      <c r="W243" s="211"/>
      <c r="X243" s="211"/>
      <c r="Y243" s="211"/>
      <c r="Z243" s="211"/>
    </row>
    <row r="244" spans="1:26" ht="15.75" customHeight="1">
      <c r="A244" s="211"/>
      <c r="B244" s="211"/>
      <c r="C244" s="211"/>
      <c r="D244" s="211"/>
      <c r="E244" s="211"/>
      <c r="F244" s="211"/>
      <c r="G244" s="211"/>
      <c r="H244" s="211"/>
      <c r="I244" s="211"/>
      <c r="J244" s="270"/>
      <c r="K244" s="295"/>
      <c r="L244" s="270"/>
      <c r="M244" s="295"/>
      <c r="N244" s="211"/>
      <c r="O244" s="211"/>
      <c r="P244" s="211"/>
      <c r="Q244" s="211"/>
      <c r="R244" s="211"/>
      <c r="S244" s="211"/>
      <c r="T244" s="211"/>
      <c r="U244" s="211"/>
      <c r="V244" s="211"/>
      <c r="W244" s="211"/>
      <c r="X244" s="211"/>
      <c r="Y244" s="211"/>
      <c r="Z244" s="211"/>
    </row>
    <row r="245" spans="1:26" ht="15.75" customHeight="1">
      <c r="A245" s="211"/>
      <c r="B245" s="211"/>
      <c r="C245" s="211"/>
      <c r="D245" s="211"/>
      <c r="E245" s="211"/>
      <c r="F245" s="211"/>
      <c r="G245" s="211"/>
      <c r="H245" s="211"/>
      <c r="I245" s="211"/>
      <c r="J245" s="270"/>
      <c r="K245" s="295"/>
      <c r="L245" s="270"/>
      <c r="M245" s="295"/>
      <c r="N245" s="211"/>
      <c r="O245" s="211"/>
      <c r="P245" s="211"/>
      <c r="Q245" s="211"/>
      <c r="R245" s="211"/>
      <c r="S245" s="211"/>
      <c r="T245" s="211"/>
      <c r="U245" s="211"/>
      <c r="V245" s="211"/>
      <c r="W245" s="211"/>
      <c r="X245" s="211"/>
      <c r="Y245" s="211"/>
      <c r="Z245" s="211"/>
    </row>
    <row r="246" spans="1:26" ht="15.75" customHeight="1">
      <c r="A246" s="211"/>
      <c r="B246" s="211"/>
      <c r="C246" s="211"/>
      <c r="D246" s="211"/>
      <c r="E246" s="211"/>
      <c r="F246" s="211"/>
      <c r="G246" s="211"/>
      <c r="H246" s="211"/>
      <c r="I246" s="211"/>
      <c r="J246" s="270"/>
      <c r="K246" s="295"/>
      <c r="L246" s="270"/>
      <c r="M246" s="295"/>
      <c r="N246" s="211"/>
      <c r="O246" s="211"/>
      <c r="P246" s="211"/>
      <c r="Q246" s="211"/>
      <c r="R246" s="211"/>
      <c r="S246" s="211"/>
      <c r="T246" s="211"/>
      <c r="U246" s="211"/>
      <c r="V246" s="211"/>
      <c r="W246" s="211"/>
      <c r="X246" s="211"/>
      <c r="Y246" s="211"/>
      <c r="Z246" s="211"/>
    </row>
    <row r="247" spans="1:26" ht="15.75" customHeight="1">
      <c r="A247" s="211"/>
      <c r="B247" s="211"/>
      <c r="C247" s="211"/>
      <c r="D247" s="211"/>
      <c r="E247" s="211"/>
      <c r="F247" s="211"/>
      <c r="G247" s="211"/>
      <c r="H247" s="211"/>
      <c r="I247" s="211"/>
      <c r="J247" s="270"/>
      <c r="K247" s="295"/>
      <c r="L247" s="270"/>
      <c r="M247" s="295"/>
      <c r="N247" s="211"/>
      <c r="O247" s="211"/>
      <c r="P247" s="211"/>
      <c r="Q247" s="211"/>
      <c r="R247" s="211"/>
      <c r="S247" s="211"/>
      <c r="T247" s="211"/>
      <c r="U247" s="211"/>
      <c r="V247" s="211"/>
      <c r="W247" s="211"/>
      <c r="X247" s="211"/>
      <c r="Y247" s="211"/>
      <c r="Z247" s="211"/>
    </row>
    <row r="248" spans="1:26" ht="15.75" customHeight="1">
      <c r="A248" s="211"/>
      <c r="B248" s="211"/>
      <c r="C248" s="211"/>
      <c r="D248" s="211"/>
      <c r="E248" s="211"/>
      <c r="F248" s="211"/>
      <c r="G248" s="211"/>
      <c r="H248" s="211"/>
      <c r="I248" s="211"/>
      <c r="J248" s="270"/>
      <c r="K248" s="295"/>
      <c r="L248" s="270"/>
      <c r="M248" s="295"/>
      <c r="N248" s="211"/>
      <c r="O248" s="211"/>
      <c r="P248" s="211"/>
      <c r="Q248" s="211"/>
      <c r="R248" s="211"/>
      <c r="S248" s="211"/>
      <c r="T248" s="211"/>
      <c r="U248" s="211"/>
      <c r="V248" s="211"/>
      <c r="W248" s="211"/>
      <c r="X248" s="211"/>
      <c r="Y248" s="211"/>
      <c r="Z248" s="211"/>
    </row>
    <row r="249" spans="1:26" ht="15.75" customHeight="1">
      <c r="A249" s="211"/>
      <c r="B249" s="211"/>
      <c r="C249" s="211"/>
      <c r="D249" s="211"/>
      <c r="E249" s="211"/>
      <c r="F249" s="211"/>
      <c r="G249" s="211"/>
      <c r="H249" s="211"/>
      <c r="I249" s="211"/>
      <c r="J249" s="270"/>
      <c r="K249" s="295"/>
      <c r="L249" s="270"/>
      <c r="M249" s="295"/>
      <c r="N249" s="211"/>
      <c r="O249" s="211"/>
      <c r="P249" s="211"/>
      <c r="Q249" s="211"/>
      <c r="R249" s="211"/>
      <c r="S249" s="211"/>
      <c r="T249" s="211"/>
      <c r="U249" s="211"/>
      <c r="V249" s="211"/>
      <c r="W249" s="211"/>
      <c r="X249" s="211"/>
      <c r="Y249" s="211"/>
      <c r="Z249" s="211"/>
    </row>
    <row r="250" spans="1:26" ht="15.75" customHeight="1">
      <c r="A250" s="211"/>
      <c r="B250" s="211"/>
      <c r="C250" s="211"/>
      <c r="D250" s="211"/>
      <c r="E250" s="211"/>
      <c r="F250" s="211"/>
      <c r="G250" s="211"/>
      <c r="H250" s="211"/>
      <c r="I250" s="211"/>
      <c r="J250" s="270"/>
      <c r="K250" s="295"/>
      <c r="L250" s="270"/>
      <c r="M250" s="295"/>
      <c r="N250" s="211"/>
      <c r="O250" s="211"/>
      <c r="P250" s="211"/>
      <c r="Q250" s="211"/>
      <c r="R250" s="211"/>
      <c r="S250" s="211"/>
      <c r="T250" s="211"/>
      <c r="U250" s="211"/>
      <c r="V250" s="211"/>
      <c r="W250" s="211"/>
      <c r="X250" s="211"/>
      <c r="Y250" s="211"/>
      <c r="Z250" s="211"/>
    </row>
    <row r="251" spans="1:26" ht="15.75" customHeight="1">
      <c r="A251" s="211"/>
      <c r="B251" s="211"/>
      <c r="C251" s="211"/>
      <c r="D251" s="211"/>
      <c r="E251" s="211"/>
      <c r="F251" s="211"/>
      <c r="G251" s="211"/>
      <c r="H251" s="211"/>
      <c r="I251" s="211"/>
      <c r="J251" s="270"/>
      <c r="K251" s="295"/>
      <c r="L251" s="270"/>
      <c r="M251" s="295"/>
      <c r="N251" s="211"/>
      <c r="O251" s="211"/>
      <c r="P251" s="211"/>
      <c r="Q251" s="211"/>
      <c r="R251" s="211"/>
      <c r="S251" s="211"/>
      <c r="T251" s="211"/>
      <c r="U251" s="211"/>
      <c r="V251" s="211"/>
      <c r="W251" s="211"/>
      <c r="X251" s="211"/>
      <c r="Y251" s="211"/>
      <c r="Z251" s="211"/>
    </row>
    <row r="252" spans="1:26" ht="15.75" customHeight="1">
      <c r="A252" s="211"/>
      <c r="B252" s="211"/>
      <c r="C252" s="211"/>
      <c r="D252" s="211"/>
      <c r="E252" s="211"/>
      <c r="F252" s="211"/>
      <c r="G252" s="211"/>
      <c r="H252" s="211"/>
      <c r="I252" s="211"/>
      <c r="J252" s="270"/>
      <c r="K252" s="295"/>
      <c r="L252" s="270"/>
      <c r="M252" s="295"/>
      <c r="N252" s="211"/>
      <c r="O252" s="211"/>
      <c r="P252" s="211"/>
      <c r="Q252" s="211"/>
      <c r="R252" s="211"/>
      <c r="S252" s="211"/>
      <c r="T252" s="211"/>
      <c r="U252" s="211"/>
      <c r="V252" s="211"/>
      <c r="W252" s="211"/>
      <c r="X252" s="211"/>
      <c r="Y252" s="211"/>
      <c r="Z252" s="211"/>
    </row>
    <row r="253" spans="1:26" ht="15.75" customHeight="1">
      <c r="A253" s="211"/>
      <c r="B253" s="211"/>
      <c r="C253" s="211"/>
      <c r="D253" s="211"/>
      <c r="E253" s="211"/>
      <c r="F253" s="211"/>
      <c r="G253" s="211"/>
      <c r="H253" s="211"/>
      <c r="I253" s="211"/>
      <c r="J253" s="270"/>
      <c r="K253" s="295"/>
      <c r="L253" s="270"/>
      <c r="M253" s="295"/>
      <c r="N253" s="211"/>
      <c r="O253" s="211"/>
      <c r="P253" s="211"/>
      <c r="Q253" s="211"/>
      <c r="R253" s="211"/>
      <c r="S253" s="211"/>
      <c r="T253" s="211"/>
      <c r="U253" s="211"/>
      <c r="V253" s="211"/>
      <c r="W253" s="211"/>
      <c r="X253" s="211"/>
      <c r="Y253" s="211"/>
      <c r="Z253" s="211"/>
    </row>
    <row r="254" spans="1:26" ht="15.75" customHeight="1">
      <c r="A254" s="211"/>
      <c r="B254" s="211"/>
      <c r="C254" s="211"/>
      <c r="D254" s="211"/>
      <c r="E254" s="211"/>
      <c r="F254" s="211"/>
      <c r="G254" s="211"/>
      <c r="H254" s="211"/>
      <c r="I254" s="211"/>
      <c r="J254" s="270"/>
      <c r="K254" s="295"/>
      <c r="L254" s="270"/>
      <c r="M254" s="295"/>
      <c r="N254" s="211"/>
      <c r="O254" s="211"/>
      <c r="P254" s="211"/>
      <c r="Q254" s="211"/>
      <c r="R254" s="211"/>
      <c r="S254" s="211"/>
      <c r="T254" s="211"/>
      <c r="U254" s="211"/>
      <c r="V254" s="211"/>
      <c r="W254" s="211"/>
      <c r="X254" s="211"/>
      <c r="Y254" s="211"/>
      <c r="Z254" s="211"/>
    </row>
    <row r="255" spans="1:26" ht="15.75" customHeight="1">
      <c r="A255" s="211"/>
      <c r="B255" s="211"/>
      <c r="C255" s="211"/>
      <c r="D255" s="211"/>
      <c r="E255" s="211"/>
      <c r="F255" s="211"/>
      <c r="G255" s="211"/>
      <c r="H255" s="211"/>
      <c r="I255" s="211"/>
      <c r="J255" s="270"/>
      <c r="K255" s="295"/>
      <c r="L255" s="270"/>
      <c r="M255" s="295"/>
      <c r="N255" s="211"/>
      <c r="O255" s="211"/>
      <c r="P255" s="211"/>
      <c r="Q255" s="211"/>
      <c r="R255" s="211"/>
      <c r="S255" s="211"/>
      <c r="T255" s="211"/>
      <c r="U255" s="211"/>
      <c r="V255" s="211"/>
      <c r="W255" s="211"/>
      <c r="X255" s="211"/>
      <c r="Y255" s="211"/>
      <c r="Z255" s="211"/>
    </row>
    <row r="256" spans="1:26" ht="15.75" customHeight="1">
      <c r="A256" s="211"/>
      <c r="B256" s="211"/>
      <c r="C256" s="211"/>
      <c r="D256" s="211"/>
      <c r="E256" s="211"/>
      <c r="F256" s="211"/>
      <c r="G256" s="211"/>
      <c r="H256" s="211"/>
      <c r="I256" s="211"/>
      <c r="J256" s="270"/>
      <c r="K256" s="295"/>
      <c r="L256" s="270"/>
      <c r="M256" s="295"/>
      <c r="N256" s="211"/>
      <c r="O256" s="211"/>
      <c r="P256" s="211"/>
      <c r="Q256" s="211"/>
      <c r="R256" s="211"/>
      <c r="S256" s="211"/>
      <c r="T256" s="211"/>
      <c r="U256" s="211"/>
      <c r="V256" s="211"/>
      <c r="W256" s="211"/>
      <c r="X256" s="211"/>
      <c r="Y256" s="211"/>
      <c r="Z256" s="211"/>
    </row>
    <row r="257" spans="1:26" ht="15.75" customHeight="1">
      <c r="A257" s="211"/>
      <c r="B257" s="211"/>
      <c r="C257" s="211"/>
      <c r="D257" s="211"/>
      <c r="E257" s="211"/>
      <c r="F257" s="211"/>
      <c r="G257" s="211"/>
      <c r="H257" s="211"/>
      <c r="I257" s="211"/>
      <c r="J257" s="270"/>
      <c r="K257" s="295"/>
      <c r="L257" s="270"/>
      <c r="M257" s="295"/>
      <c r="N257" s="211"/>
      <c r="O257" s="211"/>
      <c r="P257" s="211"/>
      <c r="Q257" s="211"/>
      <c r="R257" s="211"/>
      <c r="S257" s="211"/>
      <c r="T257" s="211"/>
      <c r="U257" s="211"/>
      <c r="V257" s="211"/>
      <c r="W257" s="211"/>
      <c r="X257" s="211"/>
      <c r="Y257" s="211"/>
      <c r="Z257" s="211"/>
    </row>
    <row r="258" spans="1:26" ht="15.75" customHeight="1">
      <c r="A258" s="211"/>
      <c r="B258" s="211"/>
      <c r="C258" s="211"/>
      <c r="D258" s="211"/>
      <c r="E258" s="211"/>
      <c r="F258" s="211"/>
      <c r="G258" s="211"/>
      <c r="H258" s="211"/>
      <c r="I258" s="211"/>
      <c r="J258" s="270"/>
      <c r="K258" s="295"/>
      <c r="L258" s="270"/>
      <c r="M258" s="295"/>
      <c r="N258" s="211"/>
      <c r="O258" s="211"/>
      <c r="P258" s="211"/>
      <c r="Q258" s="211"/>
      <c r="R258" s="211"/>
      <c r="S258" s="211"/>
      <c r="T258" s="211"/>
      <c r="U258" s="211"/>
      <c r="V258" s="211"/>
      <c r="W258" s="211"/>
      <c r="X258" s="211"/>
      <c r="Y258" s="211"/>
      <c r="Z258" s="211"/>
    </row>
    <row r="259" spans="1:26" ht="15.75" customHeight="1">
      <c r="A259" s="211"/>
      <c r="B259" s="211"/>
      <c r="C259" s="211"/>
      <c r="D259" s="211"/>
      <c r="E259" s="211"/>
      <c r="F259" s="211"/>
      <c r="G259" s="211"/>
      <c r="H259" s="211"/>
      <c r="I259" s="211"/>
      <c r="J259" s="270"/>
      <c r="K259" s="295"/>
      <c r="L259" s="270"/>
      <c r="M259" s="295"/>
      <c r="N259" s="211"/>
      <c r="O259" s="211"/>
      <c r="P259" s="211"/>
      <c r="Q259" s="211"/>
      <c r="R259" s="211"/>
      <c r="S259" s="211"/>
      <c r="T259" s="211"/>
      <c r="U259" s="211"/>
      <c r="V259" s="211"/>
      <c r="W259" s="211"/>
      <c r="X259" s="211"/>
      <c r="Y259" s="211"/>
      <c r="Z259" s="211"/>
    </row>
    <row r="260" spans="1:26" ht="15.75" customHeight="1">
      <c r="A260" s="211"/>
      <c r="B260" s="211"/>
      <c r="C260" s="211"/>
      <c r="D260" s="211"/>
      <c r="E260" s="211"/>
      <c r="F260" s="211"/>
      <c r="G260" s="211"/>
      <c r="H260" s="211"/>
      <c r="I260" s="211"/>
      <c r="J260" s="270"/>
      <c r="K260" s="295"/>
      <c r="L260" s="270"/>
      <c r="M260" s="295"/>
      <c r="N260" s="211"/>
      <c r="O260" s="211"/>
      <c r="P260" s="211"/>
      <c r="Q260" s="211"/>
      <c r="R260" s="211"/>
      <c r="S260" s="211"/>
      <c r="T260" s="211"/>
      <c r="U260" s="211"/>
      <c r="V260" s="211"/>
      <c r="W260" s="211"/>
      <c r="X260" s="211"/>
      <c r="Y260" s="211"/>
      <c r="Z260" s="211"/>
    </row>
    <row r="261" spans="1:26" ht="15.75" customHeight="1">
      <c r="A261" s="211"/>
      <c r="B261" s="211"/>
      <c r="C261" s="211"/>
      <c r="D261" s="211"/>
      <c r="E261" s="211"/>
      <c r="F261" s="211"/>
      <c r="G261" s="211"/>
      <c r="H261" s="211"/>
      <c r="I261" s="211"/>
      <c r="J261" s="270"/>
      <c r="K261" s="295"/>
      <c r="L261" s="270"/>
      <c r="M261" s="295"/>
      <c r="N261" s="211"/>
      <c r="O261" s="211"/>
      <c r="P261" s="211"/>
      <c r="Q261" s="211"/>
      <c r="R261" s="211"/>
      <c r="S261" s="211"/>
      <c r="T261" s="211"/>
      <c r="U261" s="211"/>
      <c r="V261" s="211"/>
      <c r="W261" s="211"/>
      <c r="X261" s="211"/>
      <c r="Y261" s="211"/>
      <c r="Z261" s="211"/>
    </row>
    <row r="262" spans="1:26" ht="15.75" customHeight="1">
      <c r="A262" s="211"/>
      <c r="B262" s="211"/>
      <c r="C262" s="211"/>
      <c r="D262" s="211"/>
      <c r="E262" s="211"/>
      <c r="F262" s="211"/>
      <c r="G262" s="211"/>
      <c r="H262" s="211"/>
      <c r="I262" s="211"/>
      <c r="J262" s="270"/>
      <c r="K262" s="295"/>
      <c r="L262" s="270"/>
      <c r="M262" s="295"/>
      <c r="N262" s="211"/>
      <c r="O262" s="211"/>
      <c r="P262" s="211"/>
      <c r="Q262" s="211"/>
      <c r="R262" s="211"/>
      <c r="S262" s="211"/>
      <c r="T262" s="211"/>
      <c r="U262" s="211"/>
      <c r="V262" s="211"/>
      <c r="W262" s="211"/>
      <c r="X262" s="211"/>
      <c r="Y262" s="211"/>
      <c r="Z262" s="211"/>
    </row>
    <row r="263" spans="1:26" ht="15.75" customHeight="1">
      <c r="A263" s="211"/>
      <c r="B263" s="211"/>
      <c r="C263" s="211"/>
      <c r="D263" s="211"/>
      <c r="E263" s="211"/>
      <c r="F263" s="211"/>
      <c r="G263" s="211"/>
      <c r="H263" s="211"/>
      <c r="I263" s="211"/>
      <c r="J263" s="270"/>
      <c r="K263" s="295"/>
      <c r="L263" s="270"/>
      <c r="M263" s="295"/>
      <c r="N263" s="211"/>
      <c r="O263" s="211"/>
      <c r="P263" s="211"/>
      <c r="Q263" s="211"/>
      <c r="R263" s="211"/>
      <c r="S263" s="211"/>
      <c r="T263" s="211"/>
      <c r="U263" s="211"/>
      <c r="V263" s="211"/>
      <c r="W263" s="211"/>
      <c r="X263" s="211"/>
      <c r="Y263" s="211"/>
      <c r="Z263" s="211"/>
    </row>
    <row r="264" spans="1:26" ht="15.75" customHeight="1">
      <c r="A264" s="211"/>
      <c r="B264" s="211"/>
      <c r="C264" s="211"/>
      <c r="D264" s="211"/>
      <c r="E264" s="211"/>
      <c r="F264" s="211"/>
      <c r="G264" s="211"/>
      <c r="H264" s="211"/>
      <c r="I264" s="211"/>
      <c r="J264" s="270"/>
      <c r="K264" s="295"/>
      <c r="L264" s="270"/>
      <c r="M264" s="295"/>
      <c r="N264" s="211"/>
      <c r="O264" s="211"/>
      <c r="P264" s="211"/>
      <c r="Q264" s="211"/>
      <c r="R264" s="211"/>
      <c r="S264" s="211"/>
      <c r="T264" s="211"/>
      <c r="U264" s="211"/>
      <c r="V264" s="211"/>
      <c r="W264" s="211"/>
      <c r="X264" s="211"/>
      <c r="Y264" s="211"/>
      <c r="Z264" s="211"/>
    </row>
    <row r="265" spans="1:26" ht="15.75" customHeight="1">
      <c r="A265" s="211"/>
      <c r="B265" s="211"/>
      <c r="C265" s="211"/>
      <c r="D265" s="211"/>
      <c r="E265" s="211"/>
      <c r="F265" s="211"/>
      <c r="G265" s="211"/>
      <c r="H265" s="211"/>
      <c r="I265" s="211"/>
      <c r="J265" s="270"/>
      <c r="K265" s="295"/>
      <c r="L265" s="270"/>
      <c r="M265" s="295"/>
      <c r="N265" s="211"/>
      <c r="O265" s="211"/>
      <c r="P265" s="211"/>
      <c r="Q265" s="211"/>
      <c r="R265" s="211"/>
      <c r="S265" s="211"/>
      <c r="T265" s="211"/>
      <c r="U265" s="211"/>
      <c r="V265" s="211"/>
      <c r="W265" s="211"/>
      <c r="X265" s="211"/>
      <c r="Y265" s="211"/>
      <c r="Z265" s="211"/>
    </row>
    <row r="266" spans="1:26" ht="15.75" customHeight="1">
      <c r="A266" s="211"/>
      <c r="B266" s="211"/>
      <c r="C266" s="211"/>
      <c r="D266" s="211"/>
      <c r="E266" s="211"/>
      <c r="F266" s="211"/>
      <c r="G266" s="211"/>
      <c r="H266" s="211"/>
      <c r="I266" s="211"/>
      <c r="J266" s="270"/>
      <c r="K266" s="295"/>
      <c r="L266" s="270"/>
      <c r="M266" s="295"/>
      <c r="N266" s="211"/>
      <c r="O266" s="211"/>
      <c r="P266" s="211"/>
      <c r="Q266" s="211"/>
      <c r="R266" s="211"/>
      <c r="S266" s="211"/>
      <c r="T266" s="211"/>
      <c r="U266" s="211"/>
      <c r="V266" s="211"/>
      <c r="W266" s="211"/>
      <c r="X266" s="211"/>
      <c r="Y266" s="211"/>
      <c r="Z266" s="211"/>
    </row>
    <row r="267" spans="1:26" ht="15.75" customHeight="1">
      <c r="A267" s="211"/>
      <c r="B267" s="211"/>
      <c r="C267" s="211"/>
      <c r="D267" s="211"/>
      <c r="E267" s="211"/>
      <c r="F267" s="211"/>
      <c r="G267" s="211"/>
      <c r="H267" s="211"/>
      <c r="I267" s="211"/>
      <c r="J267" s="270"/>
      <c r="K267" s="295"/>
      <c r="L267" s="270"/>
      <c r="M267" s="295"/>
      <c r="N267" s="211"/>
      <c r="O267" s="211"/>
      <c r="P267" s="211"/>
      <c r="Q267" s="211"/>
      <c r="R267" s="211"/>
      <c r="S267" s="211"/>
      <c r="T267" s="211"/>
      <c r="U267" s="211"/>
      <c r="V267" s="211"/>
      <c r="W267" s="211"/>
      <c r="X267" s="211"/>
      <c r="Y267" s="211"/>
      <c r="Z267" s="211"/>
    </row>
    <row r="268" spans="1:26" ht="15.75" customHeight="1">
      <c r="A268" s="211"/>
      <c r="B268" s="211"/>
      <c r="C268" s="211"/>
      <c r="D268" s="211"/>
      <c r="E268" s="211"/>
      <c r="F268" s="211"/>
      <c r="G268" s="211"/>
      <c r="H268" s="211"/>
      <c r="I268" s="211"/>
      <c r="J268" s="270"/>
      <c r="K268" s="295"/>
      <c r="L268" s="270"/>
      <c r="M268" s="295"/>
      <c r="N268" s="211"/>
      <c r="O268" s="211"/>
      <c r="P268" s="211"/>
      <c r="Q268" s="211"/>
      <c r="R268" s="211"/>
      <c r="S268" s="211"/>
      <c r="T268" s="211"/>
      <c r="U268" s="211"/>
      <c r="V268" s="211"/>
      <c r="W268" s="211"/>
      <c r="X268" s="211"/>
      <c r="Y268" s="211"/>
      <c r="Z268" s="211"/>
    </row>
    <row r="269" spans="1:26" ht="15.75" customHeight="1">
      <c r="A269" s="211"/>
      <c r="B269" s="211"/>
      <c r="C269" s="211"/>
      <c r="D269" s="211"/>
      <c r="E269" s="211"/>
      <c r="F269" s="211"/>
      <c r="G269" s="211"/>
      <c r="H269" s="211"/>
      <c r="I269" s="211"/>
      <c r="J269" s="270"/>
      <c r="K269" s="295"/>
      <c r="L269" s="270"/>
      <c r="M269" s="295"/>
      <c r="N269" s="211"/>
      <c r="O269" s="211"/>
      <c r="P269" s="211"/>
      <c r="Q269" s="211"/>
      <c r="R269" s="211"/>
      <c r="S269" s="211"/>
      <c r="T269" s="211"/>
      <c r="U269" s="211"/>
      <c r="V269" s="211"/>
      <c r="W269" s="211"/>
      <c r="X269" s="211"/>
      <c r="Y269" s="211"/>
      <c r="Z269" s="211"/>
    </row>
    <row r="270" spans="1:26" ht="15.75" customHeight="1">
      <c r="A270" s="211"/>
      <c r="B270" s="211"/>
      <c r="C270" s="211"/>
      <c r="D270" s="211"/>
      <c r="E270" s="211"/>
      <c r="F270" s="211"/>
      <c r="G270" s="211"/>
      <c r="H270" s="211"/>
      <c r="I270" s="211"/>
      <c r="J270" s="270"/>
      <c r="K270" s="295"/>
      <c r="L270" s="270"/>
      <c r="M270" s="295"/>
      <c r="N270" s="211"/>
      <c r="O270" s="211"/>
      <c r="P270" s="211"/>
      <c r="Q270" s="211"/>
      <c r="R270" s="211"/>
      <c r="S270" s="211"/>
      <c r="T270" s="211"/>
      <c r="U270" s="211"/>
      <c r="V270" s="211"/>
      <c r="W270" s="211"/>
      <c r="X270" s="211"/>
      <c r="Y270" s="211"/>
      <c r="Z270" s="211"/>
    </row>
    <row r="271" spans="1:26" ht="15.75" customHeight="1">
      <c r="A271" s="211"/>
      <c r="B271" s="211"/>
      <c r="C271" s="211"/>
      <c r="D271" s="211"/>
      <c r="E271" s="211"/>
      <c r="F271" s="211"/>
      <c r="G271" s="211"/>
      <c r="H271" s="211"/>
      <c r="I271" s="211"/>
      <c r="J271" s="270"/>
      <c r="K271" s="295"/>
      <c r="L271" s="270"/>
      <c r="M271" s="295"/>
      <c r="N271" s="211"/>
      <c r="O271" s="211"/>
      <c r="P271" s="211"/>
      <c r="Q271" s="211"/>
      <c r="R271" s="211"/>
      <c r="S271" s="211"/>
      <c r="T271" s="211"/>
      <c r="U271" s="211"/>
      <c r="V271" s="211"/>
      <c r="W271" s="211"/>
      <c r="X271" s="211"/>
      <c r="Y271" s="211"/>
      <c r="Z271" s="211"/>
    </row>
    <row r="272" spans="1:26" ht="15.75" customHeight="1">
      <c r="A272" s="211"/>
      <c r="B272" s="211"/>
      <c r="C272" s="211"/>
      <c r="D272" s="211"/>
      <c r="E272" s="211"/>
      <c r="F272" s="211"/>
      <c r="G272" s="211"/>
      <c r="H272" s="211"/>
      <c r="I272" s="211"/>
      <c r="J272" s="270"/>
      <c r="K272" s="295"/>
      <c r="L272" s="270"/>
      <c r="M272" s="295"/>
      <c r="N272" s="211"/>
      <c r="O272" s="211"/>
      <c r="P272" s="211"/>
      <c r="Q272" s="211"/>
      <c r="R272" s="211"/>
      <c r="S272" s="211"/>
      <c r="T272" s="211"/>
      <c r="U272" s="211"/>
      <c r="V272" s="211"/>
      <c r="W272" s="211"/>
      <c r="X272" s="211"/>
      <c r="Y272" s="211"/>
      <c r="Z272" s="211"/>
    </row>
    <row r="273" spans="1:26" ht="15.75" customHeight="1">
      <c r="A273" s="211"/>
      <c r="B273" s="211"/>
      <c r="C273" s="211"/>
      <c r="D273" s="211"/>
      <c r="E273" s="211"/>
      <c r="F273" s="211"/>
      <c r="G273" s="211"/>
      <c r="H273" s="211"/>
      <c r="I273" s="211"/>
      <c r="J273" s="270"/>
      <c r="K273" s="295"/>
      <c r="L273" s="270"/>
      <c r="M273" s="295"/>
      <c r="N273" s="211"/>
      <c r="O273" s="211"/>
      <c r="P273" s="211"/>
      <c r="Q273" s="211"/>
      <c r="R273" s="211"/>
      <c r="S273" s="211"/>
      <c r="T273" s="211"/>
      <c r="U273" s="211"/>
      <c r="V273" s="211"/>
      <c r="W273" s="211"/>
      <c r="X273" s="211"/>
      <c r="Y273" s="211"/>
      <c r="Z273" s="211"/>
    </row>
    <row r="274" spans="1:26" ht="15.75" customHeight="1">
      <c r="A274" s="211"/>
      <c r="B274" s="211"/>
      <c r="C274" s="211"/>
      <c r="D274" s="211"/>
      <c r="E274" s="211"/>
      <c r="F274" s="211"/>
      <c r="G274" s="211"/>
      <c r="H274" s="211"/>
      <c r="I274" s="211"/>
      <c r="J274" s="270"/>
      <c r="K274" s="295"/>
      <c r="L274" s="270"/>
      <c r="M274" s="295"/>
      <c r="N274" s="211"/>
      <c r="O274" s="211"/>
      <c r="P274" s="211"/>
      <c r="Q274" s="211"/>
      <c r="R274" s="211"/>
      <c r="S274" s="211"/>
      <c r="T274" s="211"/>
      <c r="U274" s="211"/>
      <c r="V274" s="211"/>
      <c r="W274" s="211"/>
      <c r="X274" s="211"/>
      <c r="Y274" s="211"/>
      <c r="Z274" s="211"/>
    </row>
    <row r="275" spans="1:26" ht="15.75" customHeight="1">
      <c r="A275" s="211"/>
      <c r="B275" s="211"/>
      <c r="C275" s="211"/>
      <c r="D275" s="211"/>
      <c r="E275" s="211"/>
      <c r="F275" s="211"/>
      <c r="G275" s="211"/>
      <c r="H275" s="211"/>
      <c r="I275" s="211"/>
      <c r="J275" s="270"/>
      <c r="K275" s="295"/>
      <c r="L275" s="270"/>
      <c r="M275" s="295"/>
      <c r="N275" s="211"/>
      <c r="O275" s="211"/>
      <c r="P275" s="211"/>
      <c r="Q275" s="211"/>
      <c r="R275" s="211"/>
      <c r="S275" s="211"/>
      <c r="T275" s="211"/>
      <c r="U275" s="211"/>
      <c r="V275" s="211"/>
      <c r="W275" s="211"/>
      <c r="X275" s="211"/>
      <c r="Y275" s="211"/>
      <c r="Z275" s="211"/>
    </row>
    <row r="276" spans="1:26" ht="15.75" customHeight="1">
      <c r="A276" s="211"/>
      <c r="B276" s="211"/>
      <c r="C276" s="211"/>
      <c r="D276" s="211"/>
      <c r="E276" s="211"/>
      <c r="F276" s="211"/>
      <c r="G276" s="211"/>
      <c r="H276" s="211"/>
      <c r="I276" s="211"/>
      <c r="J276" s="270"/>
      <c r="K276" s="295"/>
      <c r="L276" s="270"/>
      <c r="M276" s="295"/>
      <c r="N276" s="211"/>
      <c r="O276" s="211"/>
      <c r="P276" s="211"/>
      <c r="Q276" s="211"/>
      <c r="R276" s="211"/>
      <c r="S276" s="211"/>
      <c r="T276" s="211"/>
      <c r="U276" s="211"/>
      <c r="V276" s="211"/>
      <c r="W276" s="211"/>
      <c r="X276" s="211"/>
      <c r="Y276" s="211"/>
      <c r="Z276" s="211"/>
    </row>
    <row r="277" spans="1:26" ht="15.75" customHeight="1">
      <c r="A277" s="211"/>
      <c r="B277" s="211"/>
      <c r="C277" s="211"/>
      <c r="D277" s="211"/>
      <c r="E277" s="211"/>
      <c r="F277" s="211"/>
      <c r="G277" s="211"/>
      <c r="H277" s="211"/>
      <c r="I277" s="211"/>
      <c r="J277" s="270"/>
      <c r="K277" s="295"/>
      <c r="L277" s="270"/>
      <c r="M277" s="295"/>
      <c r="N277" s="211"/>
      <c r="O277" s="211"/>
      <c r="P277" s="211"/>
      <c r="Q277" s="211"/>
      <c r="R277" s="211"/>
      <c r="S277" s="211"/>
      <c r="T277" s="211"/>
      <c r="U277" s="211"/>
      <c r="V277" s="211"/>
      <c r="W277" s="211"/>
      <c r="X277" s="211"/>
      <c r="Y277" s="211"/>
      <c r="Z277" s="211"/>
    </row>
    <row r="278" spans="1:26" ht="15.75" customHeight="1">
      <c r="A278" s="211"/>
      <c r="B278" s="211"/>
      <c r="C278" s="211"/>
      <c r="D278" s="211"/>
      <c r="E278" s="211"/>
      <c r="F278" s="211"/>
      <c r="G278" s="211"/>
      <c r="H278" s="211"/>
      <c r="I278" s="211"/>
      <c r="J278" s="270"/>
      <c r="K278" s="295"/>
      <c r="L278" s="270"/>
      <c r="M278" s="295"/>
      <c r="N278" s="211"/>
      <c r="O278" s="211"/>
      <c r="P278" s="211"/>
      <c r="Q278" s="211"/>
      <c r="R278" s="211"/>
      <c r="S278" s="211"/>
      <c r="T278" s="211"/>
      <c r="U278" s="211"/>
      <c r="V278" s="211"/>
      <c r="W278" s="211"/>
      <c r="X278" s="211"/>
      <c r="Y278" s="211"/>
      <c r="Z278" s="211"/>
    </row>
    <row r="279" spans="1:26" ht="15.75" customHeight="1">
      <c r="A279" s="211"/>
      <c r="B279" s="211"/>
      <c r="C279" s="211"/>
      <c r="D279" s="211"/>
      <c r="E279" s="211"/>
      <c r="F279" s="211"/>
      <c r="G279" s="211"/>
      <c r="H279" s="211"/>
      <c r="I279" s="211"/>
      <c r="J279" s="270"/>
      <c r="K279" s="295"/>
      <c r="L279" s="270"/>
      <c r="M279" s="295"/>
      <c r="N279" s="211"/>
      <c r="O279" s="211"/>
      <c r="P279" s="211"/>
      <c r="Q279" s="211"/>
      <c r="R279" s="211"/>
      <c r="S279" s="211"/>
      <c r="T279" s="211"/>
      <c r="U279" s="211"/>
      <c r="V279" s="211"/>
      <c r="W279" s="211"/>
      <c r="X279" s="211"/>
      <c r="Y279" s="211"/>
      <c r="Z279" s="211"/>
    </row>
    <row r="280" spans="1:26" ht="15.75" customHeight="1">
      <c r="A280" s="211"/>
      <c r="B280" s="211"/>
      <c r="C280" s="211"/>
      <c r="D280" s="211"/>
      <c r="E280" s="211"/>
      <c r="F280" s="211"/>
      <c r="G280" s="211"/>
      <c r="H280" s="211"/>
      <c r="I280" s="211"/>
      <c r="J280" s="270"/>
      <c r="K280" s="295"/>
      <c r="L280" s="270"/>
      <c r="M280" s="295"/>
      <c r="N280" s="211"/>
      <c r="O280" s="211"/>
      <c r="P280" s="211"/>
      <c r="Q280" s="211"/>
      <c r="R280" s="211"/>
      <c r="S280" s="211"/>
      <c r="T280" s="211"/>
      <c r="U280" s="211"/>
      <c r="V280" s="211"/>
      <c r="W280" s="211"/>
      <c r="X280" s="211"/>
      <c r="Y280" s="211"/>
      <c r="Z280" s="211"/>
    </row>
    <row r="281" spans="1:26" ht="15.75" customHeight="1">
      <c r="A281" s="211"/>
      <c r="B281" s="211"/>
      <c r="C281" s="211"/>
      <c r="D281" s="211"/>
      <c r="E281" s="211"/>
      <c r="F281" s="211"/>
      <c r="G281" s="211"/>
      <c r="H281" s="211"/>
      <c r="I281" s="211"/>
      <c r="J281" s="270"/>
      <c r="K281" s="295"/>
      <c r="L281" s="270"/>
      <c r="M281" s="295"/>
      <c r="N281" s="211"/>
      <c r="O281" s="211"/>
      <c r="P281" s="211"/>
      <c r="Q281" s="211"/>
      <c r="R281" s="211"/>
      <c r="S281" s="211"/>
      <c r="T281" s="211"/>
      <c r="U281" s="211"/>
      <c r="V281" s="211"/>
      <c r="W281" s="211"/>
      <c r="X281" s="211"/>
      <c r="Y281" s="211"/>
      <c r="Z281" s="211"/>
    </row>
    <row r="282" spans="1:26" ht="15.75" customHeight="1">
      <c r="A282" s="211"/>
      <c r="B282" s="211"/>
      <c r="C282" s="211"/>
      <c r="D282" s="211"/>
      <c r="E282" s="211"/>
      <c r="F282" s="211"/>
      <c r="G282" s="211"/>
      <c r="H282" s="211"/>
      <c r="I282" s="211"/>
      <c r="J282" s="270"/>
      <c r="K282" s="295"/>
      <c r="L282" s="270"/>
      <c r="M282" s="295"/>
      <c r="N282" s="211"/>
      <c r="O282" s="211"/>
      <c r="P282" s="211"/>
      <c r="Q282" s="211"/>
      <c r="R282" s="211"/>
      <c r="S282" s="211"/>
      <c r="T282" s="211"/>
      <c r="U282" s="211"/>
      <c r="V282" s="211"/>
      <c r="W282" s="211"/>
      <c r="X282" s="211"/>
      <c r="Y282" s="211"/>
      <c r="Z282" s="211"/>
    </row>
    <row r="283" spans="1:26" ht="15.75" customHeight="1">
      <c r="A283" s="211"/>
      <c r="B283" s="211"/>
      <c r="C283" s="211"/>
      <c r="D283" s="211"/>
      <c r="E283" s="211"/>
      <c r="F283" s="211"/>
      <c r="G283" s="211"/>
      <c r="H283" s="211"/>
      <c r="I283" s="211"/>
      <c r="J283" s="270"/>
      <c r="K283" s="295"/>
      <c r="L283" s="270"/>
      <c r="M283" s="295"/>
      <c r="N283" s="211"/>
      <c r="O283" s="211"/>
      <c r="P283" s="211"/>
      <c r="Q283" s="211"/>
      <c r="R283" s="211"/>
      <c r="S283" s="211"/>
      <c r="T283" s="211"/>
      <c r="U283" s="211"/>
      <c r="V283" s="211"/>
      <c r="W283" s="211"/>
      <c r="X283" s="211"/>
      <c r="Y283" s="211"/>
      <c r="Z283" s="211"/>
    </row>
    <row r="284" spans="1:26" ht="15.75" customHeight="1">
      <c r="A284" s="211"/>
      <c r="B284" s="211"/>
      <c r="C284" s="211"/>
      <c r="D284" s="211"/>
      <c r="E284" s="211"/>
      <c r="F284" s="211"/>
      <c r="G284" s="211"/>
      <c r="H284" s="211"/>
      <c r="I284" s="211"/>
      <c r="J284" s="270"/>
      <c r="K284" s="295"/>
      <c r="L284" s="270"/>
      <c r="M284" s="295"/>
      <c r="N284" s="211"/>
      <c r="O284" s="211"/>
      <c r="P284" s="211"/>
      <c r="Q284" s="211"/>
      <c r="R284" s="211"/>
      <c r="S284" s="211"/>
      <c r="T284" s="211"/>
      <c r="U284" s="211"/>
      <c r="V284" s="211"/>
      <c r="W284" s="211"/>
      <c r="X284" s="211"/>
      <c r="Y284" s="211"/>
      <c r="Z284" s="211"/>
    </row>
    <row r="285" spans="1:26" ht="15.75" customHeight="1">
      <c r="A285" s="211"/>
      <c r="B285" s="211"/>
      <c r="C285" s="211"/>
      <c r="D285" s="211"/>
      <c r="E285" s="211"/>
      <c r="F285" s="211"/>
      <c r="G285" s="211"/>
      <c r="H285" s="211"/>
      <c r="I285" s="211"/>
      <c r="J285" s="270"/>
      <c r="K285" s="295"/>
      <c r="L285" s="270"/>
      <c r="M285" s="295"/>
      <c r="N285" s="211"/>
      <c r="O285" s="211"/>
      <c r="P285" s="211"/>
      <c r="Q285" s="211"/>
      <c r="R285" s="211"/>
      <c r="S285" s="211"/>
      <c r="T285" s="211"/>
      <c r="U285" s="211"/>
      <c r="V285" s="211"/>
      <c r="W285" s="211"/>
      <c r="X285" s="211"/>
      <c r="Y285" s="211"/>
      <c r="Z285" s="211"/>
    </row>
    <row r="286" spans="1:26" ht="15.75" customHeight="1">
      <c r="A286" s="211"/>
      <c r="B286" s="211"/>
      <c r="C286" s="211"/>
      <c r="D286" s="211"/>
      <c r="E286" s="211"/>
      <c r="F286" s="211"/>
      <c r="G286" s="211"/>
      <c r="H286" s="211"/>
      <c r="I286" s="211"/>
      <c r="J286" s="270"/>
      <c r="K286" s="295"/>
      <c r="L286" s="270"/>
      <c r="M286" s="295"/>
      <c r="N286" s="211"/>
      <c r="O286" s="211"/>
      <c r="P286" s="211"/>
      <c r="Q286" s="211"/>
      <c r="R286" s="211"/>
      <c r="S286" s="211"/>
      <c r="T286" s="211"/>
      <c r="U286" s="211"/>
      <c r="V286" s="211"/>
      <c r="W286" s="211"/>
      <c r="X286" s="211"/>
      <c r="Y286" s="211"/>
      <c r="Z286" s="211"/>
    </row>
    <row r="287" spans="1:26" ht="15.75" customHeight="1">
      <c r="A287" s="211"/>
      <c r="B287" s="211"/>
      <c r="C287" s="211"/>
      <c r="D287" s="211"/>
      <c r="E287" s="211"/>
      <c r="F287" s="211"/>
      <c r="G287" s="211"/>
      <c r="H287" s="211"/>
      <c r="I287" s="211"/>
      <c r="J287" s="270"/>
      <c r="K287" s="295"/>
      <c r="L287" s="270"/>
      <c r="M287" s="295"/>
      <c r="N287" s="211"/>
      <c r="O287" s="211"/>
      <c r="P287" s="211"/>
      <c r="Q287" s="211"/>
      <c r="R287" s="211"/>
      <c r="S287" s="211"/>
      <c r="T287" s="211"/>
      <c r="U287" s="211"/>
      <c r="V287" s="211"/>
      <c r="W287" s="211"/>
      <c r="X287" s="211"/>
      <c r="Y287" s="211"/>
      <c r="Z287" s="211"/>
    </row>
    <row r="288" spans="1:26" ht="15.75" customHeight="1">
      <c r="A288" s="211"/>
      <c r="B288" s="211"/>
      <c r="C288" s="211"/>
      <c r="D288" s="211"/>
      <c r="E288" s="211"/>
      <c r="F288" s="211"/>
      <c r="G288" s="211"/>
      <c r="H288" s="211"/>
      <c r="I288" s="211"/>
      <c r="J288" s="270"/>
      <c r="K288" s="295"/>
      <c r="L288" s="270"/>
      <c r="M288" s="295"/>
      <c r="N288" s="211"/>
      <c r="O288" s="211"/>
      <c r="P288" s="211"/>
      <c r="Q288" s="211"/>
      <c r="R288" s="211"/>
      <c r="S288" s="211"/>
      <c r="T288" s="211"/>
      <c r="U288" s="211"/>
      <c r="V288" s="211"/>
      <c r="W288" s="211"/>
      <c r="X288" s="211"/>
      <c r="Y288" s="211"/>
      <c r="Z288" s="211"/>
    </row>
    <row r="289" spans="1:26" ht="15.75" customHeight="1">
      <c r="A289" s="211"/>
      <c r="B289" s="211"/>
      <c r="C289" s="211"/>
      <c r="D289" s="211"/>
      <c r="E289" s="211"/>
      <c r="F289" s="211"/>
      <c r="G289" s="211"/>
      <c r="H289" s="211"/>
      <c r="I289" s="211"/>
      <c r="J289" s="270"/>
      <c r="K289" s="295"/>
      <c r="L289" s="270"/>
      <c r="M289" s="295"/>
      <c r="N289" s="211"/>
      <c r="O289" s="211"/>
      <c r="P289" s="211"/>
      <c r="Q289" s="211"/>
      <c r="R289" s="211"/>
      <c r="S289" s="211"/>
      <c r="T289" s="211"/>
      <c r="U289" s="211"/>
      <c r="V289" s="211"/>
      <c r="W289" s="211"/>
      <c r="X289" s="211"/>
      <c r="Y289" s="211"/>
      <c r="Z289" s="211"/>
    </row>
    <row r="290" spans="1:26" ht="15.75" customHeight="1">
      <c r="A290" s="211"/>
      <c r="B290" s="211"/>
      <c r="C290" s="211"/>
      <c r="D290" s="211"/>
      <c r="E290" s="211"/>
      <c r="F290" s="211"/>
      <c r="G290" s="211"/>
      <c r="H290" s="211"/>
      <c r="I290" s="211"/>
      <c r="J290" s="270"/>
      <c r="K290" s="295"/>
      <c r="L290" s="270"/>
      <c r="M290" s="295"/>
      <c r="N290" s="211"/>
      <c r="O290" s="211"/>
      <c r="P290" s="211"/>
      <c r="Q290" s="211"/>
      <c r="R290" s="211"/>
      <c r="S290" s="211"/>
      <c r="T290" s="211"/>
      <c r="U290" s="211"/>
      <c r="V290" s="211"/>
      <c r="W290" s="211"/>
      <c r="X290" s="211"/>
      <c r="Y290" s="211"/>
      <c r="Z290" s="211"/>
    </row>
    <row r="291" spans="1:26" ht="15.75" customHeight="1">
      <c r="A291" s="211"/>
      <c r="B291" s="211"/>
      <c r="C291" s="211"/>
      <c r="D291" s="211"/>
      <c r="E291" s="211"/>
      <c r="F291" s="211"/>
      <c r="G291" s="211"/>
      <c r="H291" s="211"/>
      <c r="I291" s="211"/>
      <c r="J291" s="270"/>
      <c r="K291" s="295"/>
      <c r="L291" s="270"/>
      <c r="M291" s="295"/>
      <c r="N291" s="211"/>
      <c r="O291" s="211"/>
      <c r="P291" s="211"/>
      <c r="Q291" s="211"/>
      <c r="R291" s="211"/>
      <c r="S291" s="211"/>
      <c r="T291" s="211"/>
      <c r="U291" s="211"/>
      <c r="V291" s="211"/>
      <c r="W291" s="211"/>
      <c r="X291" s="211"/>
      <c r="Y291" s="211"/>
      <c r="Z291" s="211"/>
    </row>
    <row r="292" spans="1:26" ht="15.75" customHeight="1">
      <c r="A292" s="211"/>
      <c r="B292" s="211"/>
      <c r="C292" s="211"/>
      <c r="D292" s="211"/>
      <c r="E292" s="211"/>
      <c r="F292" s="211"/>
      <c r="G292" s="211"/>
      <c r="H292" s="211"/>
      <c r="I292" s="211"/>
      <c r="J292" s="270"/>
      <c r="K292" s="295"/>
      <c r="L292" s="270"/>
      <c r="M292" s="295"/>
      <c r="N292" s="211"/>
      <c r="O292" s="211"/>
      <c r="P292" s="211"/>
      <c r="Q292" s="211"/>
      <c r="R292" s="211"/>
      <c r="S292" s="211"/>
      <c r="T292" s="211"/>
      <c r="U292" s="211"/>
      <c r="V292" s="211"/>
      <c r="W292" s="211"/>
      <c r="X292" s="211"/>
      <c r="Y292" s="211"/>
      <c r="Z292" s="211"/>
    </row>
    <row r="293" spans="1:26" ht="15.75" customHeight="1">
      <c r="A293" s="211"/>
      <c r="B293" s="211"/>
      <c r="C293" s="211"/>
      <c r="D293" s="211"/>
      <c r="E293" s="211"/>
      <c r="F293" s="211"/>
      <c r="G293" s="211"/>
      <c r="H293" s="211"/>
      <c r="I293" s="211"/>
      <c r="J293" s="270"/>
      <c r="K293" s="295"/>
      <c r="L293" s="270"/>
      <c r="M293" s="295"/>
      <c r="N293" s="211"/>
      <c r="O293" s="211"/>
      <c r="P293" s="211"/>
      <c r="Q293" s="211"/>
      <c r="R293" s="211"/>
      <c r="S293" s="211"/>
      <c r="T293" s="211"/>
      <c r="U293" s="211"/>
      <c r="V293" s="211"/>
      <c r="W293" s="211"/>
      <c r="X293" s="211"/>
      <c r="Y293" s="211"/>
      <c r="Z293" s="211"/>
    </row>
    <row r="294" spans="1:26" ht="15.75" customHeight="1">
      <c r="A294" s="211"/>
      <c r="B294" s="211"/>
      <c r="C294" s="211"/>
      <c r="D294" s="211"/>
      <c r="E294" s="211"/>
      <c r="F294" s="211"/>
      <c r="G294" s="211"/>
      <c r="H294" s="211"/>
      <c r="I294" s="211"/>
      <c r="J294" s="270"/>
      <c r="K294" s="295"/>
      <c r="L294" s="270"/>
      <c r="M294" s="295"/>
      <c r="N294" s="211"/>
      <c r="O294" s="211"/>
      <c r="P294" s="211"/>
      <c r="Q294" s="211"/>
      <c r="R294" s="211"/>
      <c r="S294" s="211"/>
      <c r="T294" s="211"/>
      <c r="U294" s="211"/>
      <c r="V294" s="211"/>
      <c r="W294" s="211"/>
      <c r="X294" s="211"/>
      <c r="Y294" s="211"/>
      <c r="Z294" s="211"/>
    </row>
    <row r="295" spans="1:26" ht="15.75" customHeight="1">
      <c r="A295" s="211"/>
      <c r="B295" s="211"/>
      <c r="C295" s="211"/>
      <c r="D295" s="211"/>
      <c r="E295" s="211"/>
      <c r="F295" s="211"/>
      <c r="G295" s="211"/>
      <c r="H295" s="211"/>
      <c r="I295" s="211"/>
      <c r="J295" s="270"/>
      <c r="K295" s="295"/>
      <c r="L295" s="270"/>
      <c r="M295" s="295"/>
      <c r="N295" s="211"/>
      <c r="O295" s="211"/>
      <c r="P295" s="211"/>
      <c r="Q295" s="211"/>
      <c r="R295" s="211"/>
      <c r="S295" s="211"/>
      <c r="T295" s="211"/>
      <c r="U295" s="211"/>
      <c r="V295" s="211"/>
      <c r="W295" s="211"/>
      <c r="X295" s="211"/>
      <c r="Y295" s="211"/>
      <c r="Z295" s="211"/>
    </row>
    <row r="296" spans="1:26" ht="15.75" customHeight="1">
      <c r="A296" s="211"/>
      <c r="B296" s="211"/>
      <c r="C296" s="211"/>
      <c r="D296" s="211"/>
      <c r="E296" s="211"/>
      <c r="F296" s="211"/>
      <c r="G296" s="211"/>
      <c r="H296" s="211"/>
      <c r="I296" s="211"/>
      <c r="J296" s="270"/>
      <c r="K296" s="295"/>
      <c r="L296" s="270"/>
      <c r="M296" s="295"/>
      <c r="N296" s="211"/>
      <c r="O296" s="211"/>
      <c r="P296" s="211"/>
      <c r="Q296" s="211"/>
      <c r="R296" s="211"/>
      <c r="S296" s="211"/>
      <c r="T296" s="211"/>
      <c r="U296" s="211"/>
      <c r="V296" s="211"/>
      <c r="W296" s="211"/>
      <c r="X296" s="211"/>
      <c r="Y296" s="211"/>
      <c r="Z296" s="211"/>
    </row>
    <row r="297" spans="1:26" ht="15.75" customHeight="1">
      <c r="A297" s="211"/>
      <c r="B297" s="211"/>
      <c r="C297" s="211"/>
      <c r="D297" s="211"/>
      <c r="E297" s="211"/>
      <c r="F297" s="211"/>
      <c r="G297" s="211"/>
      <c r="H297" s="211"/>
      <c r="I297" s="211"/>
      <c r="J297" s="270"/>
      <c r="K297" s="295"/>
      <c r="L297" s="270"/>
      <c r="M297" s="295"/>
      <c r="N297" s="211"/>
      <c r="O297" s="211"/>
      <c r="P297" s="211"/>
      <c r="Q297" s="211"/>
      <c r="R297" s="211"/>
      <c r="S297" s="211"/>
      <c r="T297" s="211"/>
      <c r="U297" s="211"/>
      <c r="V297" s="211"/>
      <c r="W297" s="211"/>
      <c r="X297" s="211"/>
      <c r="Y297" s="211"/>
      <c r="Z297" s="211"/>
    </row>
    <row r="298" spans="1:26" ht="15.75" customHeight="1">
      <c r="A298" s="211"/>
      <c r="B298" s="211"/>
      <c r="C298" s="211"/>
      <c r="D298" s="211"/>
      <c r="E298" s="211"/>
      <c r="F298" s="211"/>
      <c r="G298" s="211"/>
      <c r="H298" s="211"/>
      <c r="I298" s="211"/>
      <c r="J298" s="270"/>
      <c r="K298" s="295"/>
      <c r="L298" s="270"/>
      <c r="M298" s="295"/>
      <c r="N298" s="211"/>
      <c r="O298" s="211"/>
      <c r="P298" s="211"/>
      <c r="Q298" s="211"/>
      <c r="R298" s="211"/>
      <c r="S298" s="211"/>
      <c r="T298" s="211"/>
      <c r="U298" s="211"/>
      <c r="V298" s="211"/>
      <c r="W298" s="211"/>
      <c r="X298" s="211"/>
      <c r="Y298" s="211"/>
      <c r="Z298" s="211"/>
    </row>
    <row r="299" spans="1:26" ht="15.75" customHeight="1">
      <c r="A299" s="211"/>
      <c r="B299" s="211"/>
      <c r="C299" s="211"/>
      <c r="D299" s="211"/>
      <c r="E299" s="211"/>
      <c r="F299" s="211"/>
      <c r="G299" s="211"/>
      <c r="H299" s="211"/>
      <c r="I299" s="211"/>
      <c r="J299" s="270"/>
      <c r="K299" s="295"/>
      <c r="L299" s="270"/>
      <c r="M299" s="295"/>
      <c r="N299" s="211"/>
      <c r="O299" s="211"/>
      <c r="P299" s="211"/>
      <c r="Q299" s="211"/>
      <c r="R299" s="211"/>
      <c r="S299" s="211"/>
      <c r="T299" s="211"/>
      <c r="U299" s="211"/>
      <c r="V299" s="211"/>
      <c r="W299" s="211"/>
      <c r="X299" s="211"/>
      <c r="Y299" s="211"/>
      <c r="Z299" s="211"/>
    </row>
    <row r="300" spans="1:26" ht="15.75" customHeight="1">
      <c r="A300" s="211"/>
      <c r="B300" s="211"/>
      <c r="C300" s="211"/>
      <c r="D300" s="211"/>
      <c r="E300" s="211"/>
      <c r="F300" s="211"/>
      <c r="G300" s="211"/>
      <c r="H300" s="211"/>
      <c r="I300" s="211"/>
      <c r="J300" s="270"/>
      <c r="K300" s="295"/>
      <c r="L300" s="270"/>
      <c r="M300" s="295"/>
      <c r="N300" s="211"/>
      <c r="O300" s="211"/>
      <c r="P300" s="211"/>
      <c r="Q300" s="211"/>
      <c r="R300" s="211"/>
      <c r="S300" s="211"/>
      <c r="T300" s="211"/>
      <c r="U300" s="211"/>
      <c r="V300" s="211"/>
      <c r="W300" s="211"/>
      <c r="X300" s="211"/>
      <c r="Y300" s="211"/>
      <c r="Z300" s="211"/>
    </row>
    <row r="301" spans="1:26" ht="15.75" customHeight="1">
      <c r="A301" s="211"/>
      <c r="B301" s="211"/>
      <c r="C301" s="211"/>
      <c r="D301" s="211"/>
      <c r="E301" s="211"/>
      <c r="F301" s="211"/>
      <c r="G301" s="211"/>
      <c r="H301" s="211"/>
      <c r="I301" s="211"/>
      <c r="J301" s="270"/>
      <c r="K301" s="295"/>
      <c r="L301" s="270"/>
      <c r="M301" s="295"/>
      <c r="N301" s="211"/>
      <c r="O301" s="211"/>
      <c r="P301" s="211"/>
      <c r="Q301" s="211"/>
      <c r="R301" s="211"/>
      <c r="S301" s="211"/>
      <c r="T301" s="211"/>
      <c r="U301" s="211"/>
      <c r="V301" s="211"/>
      <c r="W301" s="211"/>
      <c r="X301" s="211"/>
      <c r="Y301" s="211"/>
      <c r="Z301" s="211"/>
    </row>
    <row r="302" spans="1:26" ht="15.75" customHeight="1">
      <c r="A302" s="211"/>
      <c r="B302" s="211"/>
      <c r="C302" s="211"/>
      <c r="D302" s="211"/>
      <c r="E302" s="211"/>
      <c r="F302" s="211"/>
      <c r="G302" s="211"/>
      <c r="H302" s="211"/>
      <c r="I302" s="211"/>
      <c r="J302" s="270"/>
      <c r="K302" s="295"/>
      <c r="L302" s="270"/>
      <c r="M302" s="295"/>
      <c r="N302" s="211"/>
      <c r="O302" s="211"/>
      <c r="P302" s="211"/>
      <c r="Q302" s="211"/>
      <c r="R302" s="211"/>
      <c r="S302" s="211"/>
      <c r="T302" s="211"/>
      <c r="U302" s="211"/>
      <c r="V302" s="211"/>
      <c r="W302" s="211"/>
      <c r="X302" s="211"/>
      <c r="Y302" s="211"/>
      <c r="Z302" s="211"/>
    </row>
    <row r="303" spans="1:26" ht="15.75" customHeight="1">
      <c r="A303" s="211"/>
      <c r="B303" s="211"/>
      <c r="C303" s="211"/>
      <c r="D303" s="211"/>
      <c r="E303" s="211"/>
      <c r="F303" s="211"/>
      <c r="G303" s="211"/>
      <c r="H303" s="211"/>
      <c r="I303" s="211"/>
      <c r="J303" s="270"/>
      <c r="K303" s="295"/>
      <c r="L303" s="270"/>
      <c r="M303" s="295"/>
      <c r="N303" s="211"/>
      <c r="O303" s="211"/>
      <c r="P303" s="211"/>
      <c r="Q303" s="211"/>
      <c r="R303" s="211"/>
      <c r="S303" s="211"/>
      <c r="T303" s="211"/>
      <c r="U303" s="211"/>
      <c r="V303" s="211"/>
      <c r="W303" s="211"/>
      <c r="X303" s="211"/>
      <c r="Y303" s="211"/>
      <c r="Z303" s="211"/>
    </row>
    <row r="304" spans="1:26" ht="15.75" customHeight="1">
      <c r="A304" s="211"/>
      <c r="B304" s="211"/>
      <c r="C304" s="211"/>
      <c r="D304" s="211"/>
      <c r="E304" s="211"/>
      <c r="F304" s="211"/>
      <c r="G304" s="211"/>
      <c r="H304" s="211"/>
      <c r="I304" s="211"/>
      <c r="J304" s="270"/>
      <c r="K304" s="295"/>
      <c r="L304" s="270"/>
      <c r="M304" s="295"/>
      <c r="N304" s="211"/>
      <c r="O304" s="211"/>
      <c r="P304" s="211"/>
      <c r="Q304" s="211"/>
      <c r="R304" s="211"/>
      <c r="S304" s="211"/>
      <c r="T304" s="211"/>
      <c r="U304" s="211"/>
      <c r="V304" s="211"/>
      <c r="W304" s="211"/>
      <c r="X304" s="211"/>
      <c r="Y304" s="211"/>
      <c r="Z304" s="211"/>
    </row>
    <row r="305" spans="1:26" ht="15.75" customHeight="1">
      <c r="A305" s="211"/>
      <c r="B305" s="211"/>
      <c r="C305" s="211"/>
      <c r="D305" s="211"/>
      <c r="E305" s="211"/>
      <c r="F305" s="211"/>
      <c r="G305" s="211"/>
      <c r="H305" s="211"/>
      <c r="I305" s="211"/>
      <c r="J305" s="270"/>
      <c r="K305" s="295"/>
      <c r="L305" s="270"/>
      <c r="M305" s="295"/>
      <c r="N305" s="211"/>
      <c r="O305" s="211"/>
      <c r="P305" s="211"/>
      <c r="Q305" s="211"/>
      <c r="R305" s="211"/>
      <c r="S305" s="211"/>
      <c r="T305" s="211"/>
      <c r="U305" s="211"/>
      <c r="V305" s="211"/>
      <c r="W305" s="211"/>
      <c r="X305" s="211"/>
      <c r="Y305" s="211"/>
      <c r="Z305" s="211"/>
    </row>
    <row r="306" spans="1:26" ht="15.75" customHeight="1">
      <c r="A306" s="211"/>
      <c r="B306" s="211"/>
      <c r="C306" s="211"/>
      <c r="D306" s="211"/>
      <c r="E306" s="211"/>
      <c r="F306" s="211"/>
      <c r="G306" s="211"/>
      <c r="H306" s="211"/>
      <c r="I306" s="211"/>
      <c r="J306" s="270"/>
      <c r="K306" s="295"/>
      <c r="L306" s="270"/>
      <c r="M306" s="295"/>
      <c r="N306" s="211"/>
      <c r="O306" s="211"/>
      <c r="P306" s="211"/>
      <c r="Q306" s="211"/>
      <c r="R306" s="211"/>
      <c r="S306" s="211"/>
      <c r="T306" s="211"/>
      <c r="U306" s="211"/>
      <c r="V306" s="211"/>
      <c r="W306" s="211"/>
      <c r="X306" s="211"/>
      <c r="Y306" s="211"/>
      <c r="Z306" s="211"/>
    </row>
    <row r="307" spans="1:26" ht="15.75" customHeight="1">
      <c r="A307" s="211"/>
      <c r="B307" s="211"/>
      <c r="C307" s="211"/>
      <c r="D307" s="211"/>
      <c r="E307" s="211"/>
      <c r="F307" s="211"/>
      <c r="G307" s="211"/>
      <c r="H307" s="211"/>
      <c r="I307" s="211"/>
      <c r="J307" s="270"/>
      <c r="K307" s="295"/>
      <c r="L307" s="270"/>
      <c r="M307" s="295"/>
      <c r="N307" s="211"/>
      <c r="O307" s="211"/>
      <c r="P307" s="211"/>
      <c r="Q307" s="211"/>
      <c r="R307" s="211"/>
      <c r="S307" s="211"/>
      <c r="T307" s="211"/>
      <c r="U307" s="211"/>
      <c r="V307" s="211"/>
      <c r="W307" s="211"/>
      <c r="X307" s="211"/>
      <c r="Y307" s="211"/>
      <c r="Z307" s="211"/>
    </row>
    <row r="308" spans="1:26" ht="15.75" customHeight="1">
      <c r="A308" s="211"/>
      <c r="B308" s="211"/>
      <c r="C308" s="211"/>
      <c r="D308" s="211"/>
      <c r="E308" s="211"/>
      <c r="F308" s="211"/>
      <c r="G308" s="211"/>
      <c r="H308" s="211"/>
      <c r="I308" s="211"/>
      <c r="J308" s="270"/>
      <c r="K308" s="295"/>
      <c r="L308" s="270"/>
      <c r="M308" s="295"/>
      <c r="N308" s="211"/>
      <c r="O308" s="211"/>
      <c r="P308" s="211"/>
      <c r="Q308" s="211"/>
      <c r="R308" s="211"/>
      <c r="S308" s="211"/>
      <c r="T308" s="211"/>
      <c r="U308" s="211"/>
      <c r="V308" s="211"/>
      <c r="W308" s="211"/>
      <c r="X308" s="211"/>
      <c r="Y308" s="211"/>
      <c r="Z308" s="211"/>
    </row>
    <row r="309" spans="1:26" ht="15.75" customHeight="1">
      <c r="A309" s="211"/>
      <c r="B309" s="211"/>
      <c r="C309" s="211"/>
      <c r="D309" s="211"/>
      <c r="E309" s="211"/>
      <c r="F309" s="211"/>
      <c r="G309" s="211"/>
      <c r="H309" s="211"/>
      <c r="I309" s="211"/>
      <c r="J309" s="270"/>
      <c r="K309" s="295"/>
      <c r="L309" s="270"/>
      <c r="M309" s="295"/>
      <c r="N309" s="211"/>
      <c r="O309" s="211"/>
      <c r="P309" s="211"/>
      <c r="Q309" s="211"/>
      <c r="R309" s="211"/>
      <c r="S309" s="211"/>
      <c r="T309" s="211"/>
      <c r="U309" s="211"/>
      <c r="V309" s="211"/>
      <c r="W309" s="211"/>
      <c r="X309" s="211"/>
      <c r="Y309" s="211"/>
      <c r="Z309" s="211"/>
    </row>
    <row r="310" spans="1:26" ht="15.75" customHeight="1">
      <c r="A310" s="211"/>
      <c r="B310" s="211"/>
      <c r="C310" s="211"/>
      <c r="D310" s="211"/>
      <c r="E310" s="211"/>
      <c r="F310" s="211"/>
      <c r="G310" s="211"/>
      <c r="H310" s="211"/>
      <c r="I310" s="211"/>
      <c r="J310" s="270"/>
      <c r="K310" s="295"/>
      <c r="L310" s="270"/>
      <c r="M310" s="295"/>
      <c r="N310" s="211"/>
      <c r="O310" s="211"/>
      <c r="P310" s="211"/>
      <c r="Q310" s="211"/>
      <c r="R310" s="211"/>
      <c r="S310" s="211"/>
      <c r="T310" s="211"/>
      <c r="U310" s="211"/>
      <c r="V310" s="211"/>
      <c r="W310" s="211"/>
      <c r="X310" s="211"/>
      <c r="Y310" s="211"/>
      <c r="Z310" s="211"/>
    </row>
    <row r="311" spans="1:26" ht="15.75" customHeight="1">
      <c r="A311" s="211"/>
      <c r="B311" s="211"/>
      <c r="C311" s="211"/>
      <c r="D311" s="211"/>
      <c r="E311" s="211"/>
      <c r="F311" s="211"/>
      <c r="G311" s="211"/>
      <c r="H311" s="211"/>
      <c r="I311" s="211"/>
      <c r="J311" s="270"/>
      <c r="K311" s="295"/>
      <c r="L311" s="270"/>
      <c r="M311" s="295"/>
      <c r="N311" s="211"/>
      <c r="O311" s="211"/>
      <c r="P311" s="211"/>
      <c r="Q311" s="211"/>
      <c r="R311" s="211"/>
      <c r="S311" s="211"/>
      <c r="T311" s="211"/>
      <c r="U311" s="211"/>
      <c r="V311" s="211"/>
      <c r="W311" s="211"/>
      <c r="X311" s="211"/>
      <c r="Y311" s="211"/>
      <c r="Z311" s="211"/>
    </row>
    <row r="312" spans="1:26" ht="15.75" customHeight="1">
      <c r="A312" s="211"/>
      <c r="B312" s="211"/>
      <c r="C312" s="211"/>
      <c r="D312" s="211"/>
      <c r="E312" s="211"/>
      <c r="F312" s="211"/>
      <c r="G312" s="211"/>
      <c r="H312" s="211"/>
      <c r="I312" s="211"/>
      <c r="J312" s="270"/>
      <c r="K312" s="295"/>
      <c r="L312" s="270"/>
      <c r="M312" s="295"/>
      <c r="N312" s="211"/>
      <c r="O312" s="211"/>
      <c r="P312" s="211"/>
      <c r="Q312" s="211"/>
      <c r="R312" s="211"/>
      <c r="S312" s="211"/>
      <c r="T312" s="211"/>
      <c r="U312" s="211"/>
      <c r="V312" s="211"/>
      <c r="W312" s="211"/>
      <c r="X312" s="211"/>
      <c r="Y312" s="211"/>
      <c r="Z312" s="211"/>
    </row>
    <row r="313" spans="1:26" ht="15.75" customHeight="1">
      <c r="A313" s="211"/>
      <c r="B313" s="211"/>
      <c r="C313" s="211"/>
      <c r="D313" s="211"/>
      <c r="E313" s="211"/>
      <c r="F313" s="211"/>
      <c r="G313" s="211"/>
      <c r="H313" s="211"/>
      <c r="I313" s="211"/>
      <c r="J313" s="270"/>
      <c r="K313" s="295"/>
      <c r="L313" s="270"/>
      <c r="M313" s="295"/>
      <c r="N313" s="211"/>
      <c r="O313" s="211"/>
      <c r="P313" s="211"/>
      <c r="Q313" s="211"/>
      <c r="R313" s="211"/>
      <c r="S313" s="211"/>
      <c r="T313" s="211"/>
      <c r="U313" s="211"/>
      <c r="V313" s="211"/>
      <c r="W313" s="211"/>
      <c r="X313" s="211"/>
      <c r="Y313" s="211"/>
      <c r="Z313" s="211"/>
    </row>
    <row r="314" spans="1:26" ht="15.75" customHeight="1">
      <c r="A314" s="211"/>
      <c r="B314" s="211"/>
      <c r="C314" s="211"/>
      <c r="D314" s="211"/>
      <c r="E314" s="211"/>
      <c r="F314" s="211"/>
      <c r="G314" s="211"/>
      <c r="H314" s="211"/>
      <c r="I314" s="211"/>
      <c r="J314" s="270"/>
      <c r="K314" s="295"/>
      <c r="L314" s="270"/>
      <c r="M314" s="295"/>
      <c r="N314" s="211"/>
      <c r="O314" s="211"/>
      <c r="P314" s="211"/>
      <c r="Q314" s="211"/>
      <c r="R314" s="211"/>
      <c r="S314" s="211"/>
      <c r="T314" s="211"/>
      <c r="U314" s="211"/>
      <c r="V314" s="211"/>
      <c r="W314" s="211"/>
      <c r="X314" s="211"/>
      <c r="Y314" s="211"/>
      <c r="Z314" s="211"/>
    </row>
    <row r="315" spans="1:26" ht="15.75" customHeight="1">
      <c r="A315" s="211"/>
      <c r="B315" s="211"/>
      <c r="C315" s="211"/>
      <c r="D315" s="211"/>
      <c r="E315" s="211"/>
      <c r="F315" s="211"/>
      <c r="G315" s="211"/>
      <c r="H315" s="211"/>
      <c r="I315" s="211"/>
      <c r="J315" s="270"/>
      <c r="K315" s="295"/>
      <c r="L315" s="270"/>
      <c r="M315" s="295"/>
      <c r="N315" s="211"/>
      <c r="O315" s="211"/>
      <c r="P315" s="211"/>
      <c r="Q315" s="211"/>
      <c r="R315" s="211"/>
      <c r="S315" s="211"/>
      <c r="T315" s="211"/>
      <c r="U315" s="211"/>
      <c r="V315" s="211"/>
      <c r="W315" s="211"/>
      <c r="X315" s="211"/>
      <c r="Y315" s="211"/>
      <c r="Z315" s="211"/>
    </row>
    <row r="316" spans="1:26" ht="15.75" customHeight="1">
      <c r="A316" s="211"/>
      <c r="B316" s="211"/>
      <c r="C316" s="211"/>
      <c r="D316" s="211"/>
      <c r="E316" s="211"/>
      <c r="F316" s="211"/>
      <c r="G316" s="211"/>
      <c r="H316" s="211"/>
      <c r="I316" s="211"/>
      <c r="J316" s="270"/>
      <c r="K316" s="295"/>
      <c r="L316" s="270"/>
      <c r="M316" s="295"/>
      <c r="N316" s="211"/>
      <c r="O316" s="211"/>
      <c r="P316" s="211"/>
      <c r="Q316" s="211"/>
      <c r="R316" s="211"/>
      <c r="S316" s="211"/>
      <c r="T316" s="211"/>
      <c r="U316" s="211"/>
      <c r="V316" s="211"/>
      <c r="W316" s="211"/>
      <c r="X316" s="211"/>
      <c r="Y316" s="211"/>
      <c r="Z316" s="211"/>
    </row>
    <row r="317" spans="1:26" ht="15.75" customHeight="1">
      <c r="A317" s="211"/>
      <c r="B317" s="211"/>
      <c r="C317" s="211"/>
      <c r="D317" s="211"/>
      <c r="E317" s="211"/>
      <c r="F317" s="211"/>
      <c r="G317" s="211"/>
      <c r="H317" s="211"/>
      <c r="I317" s="211"/>
      <c r="J317" s="270"/>
      <c r="K317" s="295"/>
      <c r="L317" s="270"/>
      <c r="M317" s="295"/>
      <c r="N317" s="211"/>
      <c r="O317" s="211"/>
      <c r="P317" s="211"/>
      <c r="Q317" s="211"/>
      <c r="R317" s="211"/>
      <c r="S317" s="211"/>
      <c r="T317" s="211"/>
      <c r="U317" s="211"/>
      <c r="V317" s="211"/>
      <c r="W317" s="211"/>
      <c r="X317" s="211"/>
      <c r="Y317" s="211"/>
      <c r="Z317" s="211"/>
    </row>
    <row r="318" spans="1:26" ht="15.75" customHeight="1">
      <c r="A318" s="211"/>
      <c r="B318" s="211"/>
      <c r="C318" s="211"/>
      <c r="D318" s="211"/>
      <c r="E318" s="211"/>
      <c r="F318" s="211"/>
      <c r="G318" s="211"/>
      <c r="H318" s="211"/>
      <c r="I318" s="211"/>
      <c r="J318" s="270"/>
      <c r="K318" s="295"/>
      <c r="L318" s="270"/>
      <c r="M318" s="295"/>
      <c r="N318" s="211"/>
      <c r="O318" s="211"/>
      <c r="P318" s="211"/>
      <c r="Q318" s="211"/>
      <c r="R318" s="211"/>
      <c r="S318" s="211"/>
      <c r="T318" s="211"/>
      <c r="U318" s="211"/>
      <c r="V318" s="211"/>
      <c r="W318" s="211"/>
      <c r="X318" s="211"/>
      <c r="Y318" s="211"/>
      <c r="Z318" s="211"/>
    </row>
    <row r="319" spans="1:26" ht="15.75" customHeight="1">
      <c r="A319" s="211"/>
      <c r="B319" s="211"/>
      <c r="C319" s="211"/>
      <c r="D319" s="211"/>
      <c r="E319" s="211"/>
      <c r="F319" s="211"/>
      <c r="G319" s="211"/>
      <c r="H319" s="211"/>
      <c r="I319" s="211"/>
      <c r="J319" s="270"/>
      <c r="K319" s="295"/>
      <c r="L319" s="270"/>
      <c r="M319" s="295"/>
      <c r="N319" s="211"/>
      <c r="O319" s="211"/>
      <c r="P319" s="211"/>
      <c r="Q319" s="211"/>
      <c r="R319" s="211"/>
      <c r="S319" s="211"/>
      <c r="T319" s="211"/>
      <c r="U319" s="211"/>
      <c r="V319" s="211"/>
      <c r="W319" s="211"/>
      <c r="X319" s="211"/>
      <c r="Y319" s="211"/>
      <c r="Z319" s="211"/>
    </row>
    <row r="320" spans="1:26" ht="15.75" customHeight="1">
      <c r="A320" s="211"/>
      <c r="B320" s="211"/>
      <c r="C320" s="211"/>
      <c r="D320" s="211"/>
      <c r="E320" s="211"/>
      <c r="F320" s="211"/>
      <c r="G320" s="211"/>
      <c r="H320" s="211"/>
      <c r="I320" s="211"/>
      <c r="J320" s="270"/>
      <c r="K320" s="295"/>
      <c r="L320" s="270"/>
      <c r="M320" s="295"/>
      <c r="N320" s="211"/>
      <c r="O320" s="211"/>
      <c r="P320" s="211"/>
      <c r="Q320" s="211"/>
      <c r="R320" s="211"/>
      <c r="S320" s="211"/>
      <c r="T320" s="211"/>
      <c r="U320" s="211"/>
      <c r="V320" s="211"/>
      <c r="W320" s="211"/>
      <c r="X320" s="211"/>
      <c r="Y320" s="211"/>
      <c r="Z320" s="211"/>
    </row>
    <row r="321" spans="1:26" ht="15.75" customHeight="1">
      <c r="A321" s="211"/>
      <c r="B321" s="211"/>
      <c r="C321" s="211"/>
      <c r="D321" s="211"/>
      <c r="E321" s="211"/>
      <c r="F321" s="211"/>
      <c r="G321" s="211"/>
      <c r="H321" s="211"/>
      <c r="I321" s="211"/>
      <c r="J321" s="270"/>
      <c r="K321" s="295"/>
      <c r="L321" s="270"/>
      <c r="M321" s="295"/>
      <c r="N321" s="211"/>
      <c r="O321" s="211"/>
      <c r="P321" s="211"/>
      <c r="Q321" s="211"/>
      <c r="R321" s="211"/>
      <c r="S321" s="211"/>
      <c r="T321" s="211"/>
      <c r="U321" s="211"/>
      <c r="V321" s="211"/>
      <c r="W321" s="211"/>
      <c r="X321" s="211"/>
      <c r="Y321" s="211"/>
      <c r="Z321" s="211"/>
    </row>
    <row r="322" spans="1:26" ht="15.75" customHeight="1">
      <c r="A322" s="211"/>
      <c r="B322" s="211"/>
      <c r="C322" s="211"/>
      <c r="D322" s="211"/>
      <c r="E322" s="211"/>
      <c r="F322" s="211"/>
      <c r="G322" s="211"/>
      <c r="H322" s="211"/>
      <c r="I322" s="211"/>
      <c r="J322" s="270"/>
      <c r="K322" s="295"/>
      <c r="L322" s="270"/>
      <c r="M322" s="295"/>
      <c r="N322" s="211"/>
      <c r="O322" s="211"/>
      <c r="P322" s="211"/>
      <c r="Q322" s="211"/>
      <c r="R322" s="211"/>
      <c r="S322" s="211"/>
      <c r="T322" s="211"/>
      <c r="U322" s="211"/>
      <c r="V322" s="211"/>
      <c r="W322" s="211"/>
      <c r="X322" s="211"/>
      <c r="Y322" s="211"/>
      <c r="Z322" s="211"/>
    </row>
    <row r="323" spans="1:26" ht="15.75" customHeight="1">
      <c r="A323" s="211"/>
      <c r="B323" s="211"/>
      <c r="C323" s="211"/>
      <c r="D323" s="211"/>
      <c r="E323" s="211"/>
      <c r="F323" s="211"/>
      <c r="G323" s="211"/>
      <c r="H323" s="211"/>
      <c r="I323" s="211"/>
      <c r="J323" s="270"/>
      <c r="K323" s="295"/>
      <c r="L323" s="270"/>
      <c r="M323" s="295"/>
      <c r="N323" s="211"/>
      <c r="O323" s="211"/>
      <c r="P323" s="211"/>
      <c r="Q323" s="211"/>
      <c r="R323" s="211"/>
      <c r="S323" s="211"/>
      <c r="T323" s="211"/>
      <c r="U323" s="211"/>
      <c r="V323" s="211"/>
      <c r="W323" s="211"/>
      <c r="X323" s="211"/>
      <c r="Y323" s="211"/>
      <c r="Z323" s="211"/>
    </row>
    <row r="324" spans="1:26" ht="15.75" customHeight="1">
      <c r="A324" s="211"/>
      <c r="B324" s="211"/>
      <c r="C324" s="211"/>
      <c r="D324" s="211"/>
      <c r="E324" s="211"/>
      <c r="F324" s="211"/>
      <c r="G324" s="211"/>
      <c r="H324" s="211"/>
      <c r="I324" s="211"/>
      <c r="J324" s="270"/>
      <c r="K324" s="295"/>
      <c r="L324" s="270"/>
      <c r="M324" s="295"/>
      <c r="N324" s="211"/>
      <c r="O324" s="211"/>
      <c r="P324" s="211"/>
      <c r="Q324" s="211"/>
      <c r="R324" s="211"/>
      <c r="S324" s="211"/>
      <c r="T324" s="211"/>
      <c r="U324" s="211"/>
      <c r="V324" s="211"/>
      <c r="W324" s="211"/>
      <c r="X324" s="211"/>
      <c r="Y324" s="211"/>
      <c r="Z324" s="211"/>
    </row>
    <row r="325" spans="1:26" ht="15.75" customHeight="1">
      <c r="A325" s="211"/>
      <c r="B325" s="211"/>
      <c r="C325" s="211"/>
      <c r="D325" s="211"/>
      <c r="E325" s="211"/>
      <c r="F325" s="211"/>
      <c r="G325" s="211"/>
      <c r="H325" s="211"/>
      <c r="I325" s="211"/>
      <c r="J325" s="270"/>
      <c r="K325" s="295"/>
      <c r="L325" s="270"/>
      <c r="M325" s="295"/>
      <c r="N325" s="211"/>
      <c r="O325" s="211"/>
      <c r="P325" s="211"/>
      <c r="Q325" s="211"/>
      <c r="R325" s="211"/>
      <c r="S325" s="211"/>
      <c r="T325" s="211"/>
      <c r="U325" s="211"/>
      <c r="V325" s="211"/>
      <c r="W325" s="211"/>
      <c r="X325" s="211"/>
      <c r="Y325" s="211"/>
      <c r="Z325" s="211"/>
    </row>
    <row r="326" spans="1:26" ht="15.75" customHeight="1">
      <c r="A326" s="211"/>
      <c r="B326" s="211"/>
      <c r="C326" s="211"/>
      <c r="D326" s="211"/>
      <c r="E326" s="211"/>
      <c r="F326" s="211"/>
      <c r="G326" s="211"/>
      <c r="H326" s="211"/>
      <c r="I326" s="211"/>
      <c r="J326" s="270"/>
      <c r="K326" s="295"/>
      <c r="L326" s="270"/>
      <c r="M326" s="295"/>
      <c r="N326" s="211"/>
      <c r="O326" s="211"/>
      <c r="P326" s="211"/>
      <c r="Q326" s="211"/>
      <c r="R326" s="211"/>
      <c r="S326" s="211"/>
      <c r="T326" s="211"/>
      <c r="U326" s="211"/>
      <c r="V326" s="211"/>
      <c r="W326" s="211"/>
      <c r="X326" s="211"/>
      <c r="Y326" s="211"/>
      <c r="Z326" s="211"/>
    </row>
    <row r="327" spans="1:26" ht="15.75" customHeight="1">
      <c r="A327" s="211"/>
      <c r="B327" s="211"/>
      <c r="C327" s="211"/>
      <c r="D327" s="211"/>
      <c r="E327" s="211"/>
      <c r="F327" s="211"/>
      <c r="G327" s="211"/>
      <c r="H327" s="211"/>
      <c r="I327" s="211"/>
      <c r="J327" s="270"/>
      <c r="K327" s="295"/>
      <c r="L327" s="270"/>
      <c r="M327" s="295"/>
      <c r="N327" s="211"/>
      <c r="O327" s="211"/>
      <c r="P327" s="211"/>
      <c r="Q327" s="211"/>
      <c r="R327" s="211"/>
      <c r="S327" s="211"/>
      <c r="T327" s="211"/>
      <c r="U327" s="211"/>
      <c r="V327" s="211"/>
      <c r="W327" s="211"/>
      <c r="X327" s="211"/>
      <c r="Y327" s="211"/>
      <c r="Z327" s="211"/>
    </row>
    <row r="328" spans="1:26" ht="15.75" customHeight="1">
      <c r="A328" s="211"/>
      <c r="B328" s="211"/>
      <c r="C328" s="211"/>
      <c r="D328" s="211"/>
      <c r="E328" s="211"/>
      <c r="F328" s="211"/>
      <c r="G328" s="211"/>
      <c r="H328" s="211"/>
      <c r="I328" s="211"/>
      <c r="J328" s="270"/>
      <c r="K328" s="295"/>
      <c r="L328" s="270"/>
      <c r="M328" s="295"/>
      <c r="N328" s="211"/>
      <c r="O328" s="211"/>
      <c r="P328" s="211"/>
      <c r="Q328" s="211"/>
      <c r="R328" s="211"/>
      <c r="S328" s="211"/>
      <c r="T328" s="211"/>
      <c r="U328" s="211"/>
      <c r="V328" s="211"/>
      <c r="W328" s="211"/>
      <c r="X328" s="211"/>
      <c r="Y328" s="211"/>
      <c r="Z328" s="211"/>
    </row>
    <row r="329" spans="1:26" ht="15.75" customHeight="1">
      <c r="A329" s="211"/>
      <c r="B329" s="211"/>
      <c r="C329" s="211"/>
      <c r="D329" s="211"/>
      <c r="E329" s="211"/>
      <c r="F329" s="211"/>
      <c r="G329" s="211"/>
      <c r="H329" s="211"/>
      <c r="I329" s="211"/>
      <c r="J329" s="270"/>
      <c r="K329" s="295"/>
      <c r="L329" s="270"/>
      <c r="M329" s="295"/>
      <c r="N329" s="211"/>
      <c r="O329" s="211"/>
      <c r="P329" s="211"/>
      <c r="Q329" s="211"/>
      <c r="R329" s="211"/>
      <c r="S329" s="211"/>
      <c r="T329" s="211"/>
      <c r="U329" s="211"/>
      <c r="V329" s="211"/>
      <c r="W329" s="211"/>
      <c r="X329" s="211"/>
      <c r="Y329" s="211"/>
      <c r="Z329" s="211"/>
    </row>
    <row r="330" spans="1:26" ht="15.75" customHeight="1">
      <c r="A330" s="211"/>
      <c r="B330" s="211"/>
      <c r="C330" s="211"/>
      <c r="D330" s="211"/>
      <c r="E330" s="211"/>
      <c r="F330" s="211"/>
      <c r="G330" s="211"/>
      <c r="H330" s="211"/>
      <c r="I330" s="211"/>
      <c r="J330" s="270"/>
      <c r="K330" s="295"/>
      <c r="L330" s="270"/>
      <c r="M330" s="295"/>
      <c r="N330" s="211"/>
      <c r="O330" s="211"/>
      <c r="P330" s="211"/>
      <c r="Q330" s="211"/>
      <c r="R330" s="211"/>
      <c r="S330" s="211"/>
      <c r="T330" s="211"/>
      <c r="U330" s="211"/>
      <c r="V330" s="211"/>
      <c r="W330" s="211"/>
      <c r="X330" s="211"/>
      <c r="Y330" s="211"/>
      <c r="Z330" s="211"/>
    </row>
    <row r="331" spans="1:26" ht="15.75" customHeight="1">
      <c r="A331" s="211"/>
      <c r="B331" s="211"/>
      <c r="C331" s="211"/>
      <c r="D331" s="211"/>
      <c r="E331" s="211"/>
      <c r="F331" s="211"/>
      <c r="G331" s="211"/>
      <c r="H331" s="211"/>
      <c r="I331" s="211"/>
      <c r="J331" s="270"/>
      <c r="K331" s="295"/>
      <c r="L331" s="270"/>
      <c r="M331" s="295"/>
      <c r="N331" s="211"/>
      <c r="O331" s="211"/>
      <c r="P331" s="211"/>
      <c r="Q331" s="211"/>
      <c r="R331" s="211"/>
      <c r="S331" s="211"/>
      <c r="T331" s="211"/>
      <c r="U331" s="211"/>
      <c r="V331" s="211"/>
      <c r="W331" s="211"/>
      <c r="X331" s="211"/>
      <c r="Y331" s="211"/>
      <c r="Z331" s="211"/>
    </row>
    <row r="332" spans="1:26" ht="15.75" customHeight="1">
      <c r="A332" s="211"/>
      <c r="B332" s="211"/>
      <c r="C332" s="211"/>
      <c r="D332" s="211"/>
      <c r="E332" s="211"/>
      <c r="F332" s="211"/>
      <c r="G332" s="211"/>
      <c r="H332" s="211"/>
      <c r="I332" s="211"/>
      <c r="J332" s="270"/>
      <c r="K332" s="295"/>
      <c r="L332" s="270"/>
      <c r="M332" s="295"/>
      <c r="N332" s="211"/>
      <c r="O332" s="211"/>
      <c r="P332" s="211"/>
      <c r="Q332" s="211"/>
      <c r="R332" s="211"/>
      <c r="S332" s="211"/>
      <c r="T332" s="211"/>
      <c r="U332" s="211"/>
      <c r="V332" s="211"/>
      <c r="W332" s="211"/>
      <c r="X332" s="211"/>
      <c r="Y332" s="211"/>
      <c r="Z332" s="211"/>
    </row>
    <row r="333" spans="1:26" ht="15.75" customHeight="1">
      <c r="A333" s="211"/>
      <c r="B333" s="211"/>
      <c r="C333" s="211"/>
      <c r="D333" s="211"/>
      <c r="E333" s="211"/>
      <c r="F333" s="211"/>
      <c r="G333" s="211"/>
      <c r="H333" s="211"/>
      <c r="I333" s="211"/>
      <c r="J333" s="270"/>
      <c r="K333" s="295"/>
      <c r="L333" s="270"/>
      <c r="M333" s="295"/>
      <c r="N333" s="211"/>
      <c r="O333" s="211"/>
      <c r="P333" s="211"/>
      <c r="Q333" s="211"/>
      <c r="R333" s="211"/>
      <c r="S333" s="211"/>
      <c r="T333" s="211"/>
      <c r="U333" s="211"/>
      <c r="V333" s="211"/>
      <c r="W333" s="211"/>
      <c r="X333" s="211"/>
      <c r="Y333" s="211"/>
      <c r="Z333" s="211"/>
    </row>
    <row r="334" spans="1:26" ht="15.75" customHeight="1">
      <c r="A334" s="211"/>
      <c r="B334" s="211"/>
      <c r="C334" s="211"/>
      <c r="D334" s="211"/>
      <c r="E334" s="211"/>
      <c r="F334" s="211"/>
      <c r="G334" s="211"/>
      <c r="H334" s="211"/>
      <c r="I334" s="211"/>
      <c r="J334" s="270"/>
      <c r="K334" s="295"/>
      <c r="L334" s="270"/>
      <c r="M334" s="295"/>
      <c r="N334" s="211"/>
      <c r="O334" s="211"/>
      <c r="P334" s="211"/>
      <c r="Q334" s="211"/>
      <c r="R334" s="211"/>
      <c r="S334" s="211"/>
      <c r="T334" s="211"/>
      <c r="U334" s="211"/>
      <c r="V334" s="211"/>
      <c r="W334" s="211"/>
      <c r="X334" s="211"/>
      <c r="Y334" s="211"/>
      <c r="Z334" s="211"/>
    </row>
    <row r="335" spans="1:26" ht="15.75" customHeight="1">
      <c r="A335" s="211"/>
      <c r="B335" s="211"/>
      <c r="C335" s="211"/>
      <c r="D335" s="211"/>
      <c r="E335" s="211"/>
      <c r="F335" s="211"/>
      <c r="G335" s="211"/>
      <c r="H335" s="211"/>
      <c r="I335" s="211"/>
      <c r="J335" s="270"/>
      <c r="K335" s="295"/>
      <c r="L335" s="270"/>
      <c r="M335" s="295"/>
      <c r="N335" s="211"/>
      <c r="O335" s="211"/>
      <c r="P335" s="211"/>
      <c r="Q335" s="211"/>
      <c r="R335" s="211"/>
      <c r="S335" s="211"/>
      <c r="T335" s="211"/>
      <c r="U335" s="211"/>
      <c r="V335" s="211"/>
      <c r="W335" s="211"/>
      <c r="X335" s="211"/>
      <c r="Y335" s="211"/>
      <c r="Z335" s="211"/>
    </row>
    <row r="336" spans="1:26" ht="15.75" customHeight="1">
      <c r="A336" s="211"/>
      <c r="B336" s="211"/>
      <c r="C336" s="211"/>
      <c r="D336" s="211"/>
      <c r="E336" s="211"/>
      <c r="F336" s="211"/>
      <c r="G336" s="211"/>
      <c r="H336" s="211"/>
      <c r="I336" s="211"/>
      <c r="J336" s="270"/>
      <c r="K336" s="295"/>
      <c r="L336" s="270"/>
      <c r="M336" s="295"/>
      <c r="N336" s="211"/>
      <c r="O336" s="211"/>
      <c r="P336" s="211"/>
      <c r="Q336" s="211"/>
      <c r="R336" s="211"/>
      <c r="S336" s="211"/>
      <c r="T336" s="211"/>
      <c r="U336" s="211"/>
      <c r="V336" s="211"/>
      <c r="W336" s="211"/>
      <c r="X336" s="211"/>
      <c r="Y336" s="211"/>
      <c r="Z336" s="211"/>
    </row>
    <row r="337" spans="1:26" ht="15.75" customHeight="1">
      <c r="A337" s="211"/>
      <c r="B337" s="211"/>
      <c r="C337" s="211"/>
      <c r="D337" s="211"/>
      <c r="E337" s="211"/>
      <c r="F337" s="211"/>
      <c r="G337" s="211"/>
      <c r="H337" s="211"/>
      <c r="I337" s="211"/>
      <c r="J337" s="270"/>
      <c r="K337" s="295"/>
      <c r="L337" s="270"/>
      <c r="M337" s="295"/>
      <c r="N337" s="211"/>
      <c r="O337" s="211"/>
      <c r="P337" s="211"/>
      <c r="Q337" s="211"/>
      <c r="R337" s="211"/>
      <c r="S337" s="211"/>
      <c r="T337" s="211"/>
      <c r="U337" s="211"/>
      <c r="V337" s="211"/>
      <c r="W337" s="211"/>
      <c r="X337" s="211"/>
      <c r="Y337" s="211"/>
      <c r="Z337" s="211"/>
    </row>
    <row r="338" spans="1:26" ht="15.75" customHeight="1">
      <c r="A338" s="211"/>
      <c r="B338" s="211"/>
      <c r="C338" s="211"/>
      <c r="D338" s="211"/>
      <c r="E338" s="211"/>
      <c r="F338" s="211"/>
      <c r="G338" s="211"/>
      <c r="H338" s="211"/>
      <c r="I338" s="211"/>
      <c r="J338" s="270"/>
      <c r="K338" s="295"/>
      <c r="L338" s="270"/>
      <c r="M338" s="295"/>
      <c r="N338" s="211"/>
      <c r="O338" s="211"/>
      <c r="P338" s="211"/>
      <c r="Q338" s="211"/>
      <c r="R338" s="211"/>
      <c r="S338" s="211"/>
      <c r="T338" s="211"/>
      <c r="U338" s="211"/>
      <c r="V338" s="211"/>
      <c r="W338" s="211"/>
      <c r="X338" s="211"/>
      <c r="Y338" s="211"/>
      <c r="Z338" s="211"/>
    </row>
    <row r="339" spans="1:26" ht="15.75" customHeight="1">
      <c r="A339" s="211"/>
      <c r="B339" s="211"/>
      <c r="C339" s="211"/>
      <c r="D339" s="211"/>
      <c r="E339" s="211"/>
      <c r="F339" s="211"/>
      <c r="G339" s="211"/>
      <c r="H339" s="211"/>
      <c r="I339" s="211"/>
      <c r="J339" s="270"/>
      <c r="K339" s="295"/>
      <c r="L339" s="270"/>
      <c r="M339" s="295"/>
      <c r="N339" s="211"/>
      <c r="O339" s="211"/>
      <c r="P339" s="211"/>
      <c r="Q339" s="211"/>
      <c r="R339" s="211"/>
      <c r="S339" s="211"/>
      <c r="T339" s="211"/>
      <c r="U339" s="211"/>
      <c r="V339" s="211"/>
      <c r="W339" s="211"/>
      <c r="X339" s="211"/>
      <c r="Y339" s="211"/>
      <c r="Z339" s="211"/>
    </row>
    <row r="340" spans="1:26" ht="15.75" customHeight="1">
      <c r="A340" s="211"/>
      <c r="B340" s="211"/>
      <c r="C340" s="211"/>
      <c r="D340" s="211"/>
      <c r="E340" s="211"/>
      <c r="F340" s="211"/>
      <c r="G340" s="211"/>
      <c r="H340" s="211"/>
      <c r="I340" s="211"/>
      <c r="J340" s="270"/>
      <c r="K340" s="295"/>
      <c r="L340" s="270"/>
      <c r="M340" s="295"/>
      <c r="N340" s="211"/>
      <c r="O340" s="211"/>
      <c r="P340" s="211"/>
      <c r="Q340" s="211"/>
      <c r="R340" s="211"/>
      <c r="S340" s="211"/>
      <c r="T340" s="211"/>
      <c r="U340" s="211"/>
      <c r="V340" s="211"/>
      <c r="W340" s="211"/>
      <c r="X340" s="211"/>
      <c r="Y340" s="211"/>
      <c r="Z340" s="211"/>
    </row>
    <row r="341" spans="1:26" ht="15.75" customHeight="1">
      <c r="A341" s="211"/>
      <c r="B341" s="211"/>
      <c r="C341" s="211"/>
      <c r="D341" s="211"/>
      <c r="E341" s="211"/>
      <c r="F341" s="211"/>
      <c r="G341" s="211"/>
      <c r="H341" s="211"/>
      <c r="I341" s="211"/>
      <c r="J341" s="270"/>
      <c r="K341" s="295"/>
      <c r="L341" s="270"/>
      <c r="M341" s="295"/>
      <c r="N341" s="211"/>
      <c r="O341" s="211"/>
      <c r="P341" s="211"/>
      <c r="Q341" s="211"/>
      <c r="R341" s="211"/>
      <c r="S341" s="211"/>
      <c r="T341" s="211"/>
      <c r="U341" s="211"/>
      <c r="V341" s="211"/>
      <c r="W341" s="211"/>
      <c r="X341" s="211"/>
      <c r="Y341" s="211"/>
      <c r="Z341" s="211"/>
    </row>
    <row r="342" spans="1:26" ht="15.75" customHeight="1">
      <c r="A342" s="211"/>
      <c r="B342" s="211"/>
      <c r="C342" s="211"/>
      <c r="D342" s="211"/>
      <c r="E342" s="211"/>
      <c r="F342" s="211"/>
      <c r="G342" s="211"/>
      <c r="H342" s="211"/>
      <c r="I342" s="211"/>
      <c r="J342" s="270"/>
      <c r="K342" s="295"/>
      <c r="L342" s="270"/>
      <c r="M342" s="295"/>
      <c r="N342" s="211"/>
      <c r="O342" s="211"/>
      <c r="P342" s="211"/>
      <c r="Q342" s="211"/>
      <c r="R342" s="211"/>
      <c r="S342" s="211"/>
      <c r="T342" s="211"/>
      <c r="U342" s="211"/>
      <c r="V342" s="211"/>
      <c r="W342" s="211"/>
      <c r="X342" s="211"/>
      <c r="Y342" s="211"/>
      <c r="Z342" s="211"/>
    </row>
    <row r="343" spans="1:26" ht="15.75" customHeight="1">
      <c r="A343" s="211"/>
      <c r="B343" s="211"/>
      <c r="C343" s="211"/>
      <c r="D343" s="211"/>
      <c r="E343" s="211"/>
      <c r="F343" s="211"/>
      <c r="G343" s="211"/>
      <c r="H343" s="211"/>
      <c r="I343" s="211"/>
      <c r="J343" s="270"/>
      <c r="K343" s="295"/>
      <c r="L343" s="270"/>
      <c r="M343" s="295"/>
      <c r="N343" s="211"/>
      <c r="O343" s="211"/>
      <c r="P343" s="211"/>
      <c r="Q343" s="211"/>
      <c r="R343" s="211"/>
      <c r="S343" s="211"/>
      <c r="T343" s="211"/>
      <c r="U343" s="211"/>
      <c r="V343" s="211"/>
      <c r="W343" s="211"/>
      <c r="X343" s="211"/>
      <c r="Y343" s="211"/>
      <c r="Z343" s="211"/>
    </row>
    <row r="344" spans="1:26" ht="15.75" customHeight="1">
      <c r="A344" s="211"/>
      <c r="B344" s="211"/>
      <c r="C344" s="211"/>
      <c r="D344" s="211"/>
      <c r="E344" s="211"/>
      <c r="F344" s="211"/>
      <c r="G344" s="211"/>
      <c r="H344" s="211"/>
      <c r="I344" s="211"/>
      <c r="J344" s="270"/>
      <c r="K344" s="295"/>
      <c r="L344" s="270"/>
      <c r="M344" s="295"/>
      <c r="N344" s="211"/>
      <c r="O344" s="211"/>
      <c r="P344" s="211"/>
      <c r="Q344" s="211"/>
      <c r="R344" s="211"/>
      <c r="S344" s="211"/>
      <c r="T344" s="211"/>
      <c r="U344" s="211"/>
      <c r="V344" s="211"/>
      <c r="W344" s="211"/>
      <c r="X344" s="211"/>
      <c r="Y344" s="211"/>
      <c r="Z344" s="211"/>
    </row>
    <row r="345" spans="1:26" ht="15.75" customHeight="1">
      <c r="A345" s="211"/>
      <c r="B345" s="211"/>
      <c r="C345" s="211"/>
      <c r="D345" s="211"/>
      <c r="E345" s="211"/>
      <c r="F345" s="211"/>
      <c r="G345" s="211"/>
      <c r="H345" s="211"/>
      <c r="I345" s="211"/>
      <c r="J345" s="270"/>
      <c r="K345" s="295"/>
      <c r="L345" s="270"/>
      <c r="M345" s="295"/>
      <c r="N345" s="211"/>
      <c r="O345" s="211"/>
      <c r="P345" s="211"/>
      <c r="Q345" s="211"/>
      <c r="R345" s="211"/>
      <c r="S345" s="211"/>
      <c r="T345" s="211"/>
      <c r="U345" s="211"/>
      <c r="V345" s="211"/>
      <c r="W345" s="211"/>
      <c r="X345" s="211"/>
      <c r="Y345" s="211"/>
      <c r="Z345" s="211"/>
    </row>
    <row r="346" spans="1:26" ht="15.75" customHeight="1">
      <c r="A346" s="211"/>
      <c r="B346" s="211"/>
      <c r="C346" s="211"/>
      <c r="D346" s="211"/>
      <c r="E346" s="211"/>
      <c r="F346" s="211"/>
      <c r="G346" s="211"/>
      <c r="H346" s="211"/>
      <c r="I346" s="211"/>
      <c r="J346" s="270"/>
      <c r="K346" s="295"/>
      <c r="L346" s="270"/>
      <c r="M346" s="295"/>
      <c r="N346" s="211"/>
      <c r="O346" s="211"/>
      <c r="P346" s="211"/>
      <c r="Q346" s="211"/>
      <c r="R346" s="211"/>
      <c r="S346" s="211"/>
      <c r="T346" s="211"/>
      <c r="U346" s="211"/>
      <c r="V346" s="211"/>
      <c r="W346" s="211"/>
      <c r="X346" s="211"/>
      <c r="Y346" s="211"/>
      <c r="Z346" s="211"/>
    </row>
    <row r="347" spans="1:26" ht="15.75" customHeight="1">
      <c r="A347" s="211"/>
      <c r="B347" s="211"/>
      <c r="C347" s="211"/>
      <c r="D347" s="211"/>
      <c r="E347" s="211"/>
      <c r="F347" s="211"/>
      <c r="G347" s="211"/>
      <c r="H347" s="211"/>
      <c r="I347" s="211"/>
      <c r="J347" s="270"/>
      <c r="K347" s="295"/>
      <c r="L347" s="270"/>
      <c r="M347" s="295"/>
      <c r="N347" s="211"/>
      <c r="O347" s="211"/>
      <c r="P347" s="211"/>
      <c r="Q347" s="211"/>
      <c r="R347" s="211"/>
      <c r="S347" s="211"/>
      <c r="T347" s="211"/>
      <c r="U347" s="211"/>
      <c r="V347" s="211"/>
      <c r="W347" s="211"/>
      <c r="X347" s="211"/>
      <c r="Y347" s="211"/>
      <c r="Z347" s="211"/>
    </row>
    <row r="348" spans="1:26" ht="15.75" customHeight="1">
      <c r="A348" s="211"/>
      <c r="B348" s="211"/>
      <c r="C348" s="211"/>
      <c r="D348" s="211"/>
      <c r="E348" s="211"/>
      <c r="F348" s="211"/>
      <c r="G348" s="211"/>
      <c r="H348" s="211"/>
      <c r="I348" s="211"/>
      <c r="J348" s="270"/>
      <c r="K348" s="295"/>
      <c r="L348" s="270"/>
      <c r="M348" s="295"/>
      <c r="N348" s="211"/>
      <c r="O348" s="211"/>
      <c r="P348" s="211"/>
      <c r="Q348" s="211"/>
      <c r="R348" s="211"/>
      <c r="S348" s="211"/>
      <c r="T348" s="211"/>
      <c r="U348" s="211"/>
      <c r="V348" s="211"/>
      <c r="W348" s="211"/>
      <c r="X348" s="211"/>
      <c r="Y348" s="211"/>
      <c r="Z348" s="211"/>
    </row>
    <row r="349" spans="1:26" ht="15.75" customHeight="1">
      <c r="A349" s="211"/>
      <c r="B349" s="211"/>
      <c r="C349" s="211"/>
      <c r="D349" s="211"/>
      <c r="E349" s="211"/>
      <c r="F349" s="211"/>
      <c r="G349" s="211"/>
      <c r="H349" s="211"/>
      <c r="I349" s="211"/>
      <c r="J349" s="270"/>
      <c r="K349" s="295"/>
      <c r="L349" s="270"/>
      <c r="M349" s="295"/>
      <c r="N349" s="211"/>
      <c r="O349" s="211"/>
      <c r="P349" s="211"/>
      <c r="Q349" s="211"/>
      <c r="R349" s="211"/>
      <c r="S349" s="211"/>
      <c r="T349" s="211"/>
      <c r="U349" s="211"/>
      <c r="V349" s="211"/>
      <c r="W349" s="211"/>
      <c r="X349" s="211"/>
      <c r="Y349" s="211"/>
      <c r="Z349" s="211"/>
    </row>
    <row r="350" spans="1:26" ht="15.75" customHeight="1">
      <c r="A350" s="211"/>
      <c r="B350" s="211"/>
      <c r="C350" s="211"/>
      <c r="D350" s="211"/>
      <c r="E350" s="211"/>
      <c r="F350" s="211"/>
      <c r="G350" s="211"/>
      <c r="H350" s="211"/>
      <c r="I350" s="211"/>
      <c r="J350" s="270"/>
      <c r="K350" s="295"/>
      <c r="L350" s="270"/>
      <c r="M350" s="295"/>
      <c r="N350" s="211"/>
      <c r="O350" s="211"/>
      <c r="P350" s="211"/>
      <c r="Q350" s="211"/>
      <c r="R350" s="211"/>
      <c r="S350" s="211"/>
      <c r="T350" s="211"/>
      <c r="U350" s="211"/>
      <c r="V350" s="211"/>
      <c r="W350" s="211"/>
      <c r="X350" s="211"/>
      <c r="Y350" s="211"/>
      <c r="Z350" s="211"/>
    </row>
    <row r="351" spans="1:26" ht="15.75" customHeight="1">
      <c r="A351" s="211"/>
      <c r="B351" s="211"/>
      <c r="C351" s="211"/>
      <c r="D351" s="211"/>
      <c r="E351" s="211"/>
      <c r="F351" s="211"/>
      <c r="G351" s="211"/>
      <c r="H351" s="211"/>
      <c r="I351" s="211"/>
      <c r="J351" s="270"/>
      <c r="K351" s="295"/>
      <c r="L351" s="270"/>
      <c r="M351" s="295"/>
      <c r="N351" s="211"/>
      <c r="O351" s="211"/>
      <c r="P351" s="211"/>
      <c r="Q351" s="211"/>
      <c r="R351" s="211"/>
      <c r="S351" s="211"/>
      <c r="T351" s="211"/>
      <c r="U351" s="211"/>
      <c r="V351" s="211"/>
      <c r="W351" s="211"/>
      <c r="X351" s="211"/>
      <c r="Y351" s="211"/>
      <c r="Z351" s="211"/>
    </row>
    <row r="352" spans="1:26" ht="15.75" customHeight="1">
      <c r="A352" s="211"/>
      <c r="B352" s="211"/>
      <c r="C352" s="211"/>
      <c r="D352" s="211"/>
      <c r="E352" s="211"/>
      <c r="F352" s="211"/>
      <c r="G352" s="211"/>
      <c r="H352" s="211"/>
      <c r="I352" s="211"/>
      <c r="J352" s="270"/>
      <c r="K352" s="295"/>
      <c r="L352" s="270"/>
      <c r="M352" s="295"/>
      <c r="N352" s="211"/>
      <c r="O352" s="211"/>
      <c r="P352" s="211"/>
      <c r="Q352" s="211"/>
      <c r="R352" s="211"/>
      <c r="S352" s="211"/>
      <c r="T352" s="211"/>
      <c r="U352" s="211"/>
      <c r="V352" s="211"/>
      <c r="W352" s="211"/>
      <c r="X352" s="211"/>
      <c r="Y352" s="211"/>
      <c r="Z352" s="211"/>
    </row>
    <row r="353" spans="1:26" ht="15.75" customHeight="1">
      <c r="A353" s="211"/>
      <c r="B353" s="211"/>
      <c r="C353" s="211"/>
      <c r="D353" s="211"/>
      <c r="E353" s="211"/>
      <c r="F353" s="211"/>
      <c r="G353" s="211"/>
      <c r="H353" s="211"/>
      <c r="I353" s="211"/>
      <c r="J353" s="270"/>
      <c r="K353" s="295"/>
      <c r="L353" s="270"/>
      <c r="M353" s="295"/>
      <c r="N353" s="211"/>
      <c r="O353" s="211"/>
      <c r="P353" s="211"/>
      <c r="Q353" s="211"/>
      <c r="R353" s="211"/>
      <c r="S353" s="211"/>
      <c r="T353" s="211"/>
      <c r="U353" s="211"/>
      <c r="V353" s="211"/>
      <c r="W353" s="211"/>
      <c r="X353" s="211"/>
      <c r="Y353" s="211"/>
      <c r="Z353" s="211"/>
    </row>
    <row r="354" spans="1:26" ht="15.75" customHeight="1">
      <c r="A354" s="211"/>
      <c r="B354" s="211"/>
      <c r="C354" s="211"/>
      <c r="D354" s="211"/>
      <c r="E354" s="211"/>
      <c r="F354" s="211"/>
      <c r="G354" s="211"/>
      <c r="H354" s="211"/>
      <c r="I354" s="211"/>
      <c r="J354" s="270"/>
      <c r="K354" s="295"/>
      <c r="L354" s="270"/>
      <c r="M354" s="295"/>
      <c r="N354" s="211"/>
      <c r="O354" s="211"/>
      <c r="P354" s="211"/>
      <c r="Q354" s="211"/>
      <c r="R354" s="211"/>
      <c r="S354" s="211"/>
      <c r="T354" s="211"/>
      <c r="U354" s="211"/>
      <c r="V354" s="211"/>
      <c r="W354" s="211"/>
      <c r="X354" s="211"/>
      <c r="Y354" s="211"/>
      <c r="Z354" s="211"/>
    </row>
    <row r="355" spans="1:26" ht="15.75" customHeight="1">
      <c r="A355" s="211"/>
      <c r="B355" s="211"/>
      <c r="C355" s="211"/>
      <c r="D355" s="211"/>
      <c r="E355" s="211"/>
      <c r="F355" s="211"/>
      <c r="G355" s="211"/>
      <c r="H355" s="211"/>
      <c r="I355" s="211"/>
      <c r="J355" s="270"/>
      <c r="K355" s="295"/>
      <c r="L355" s="270"/>
      <c r="M355" s="295"/>
      <c r="N355" s="211"/>
      <c r="O355" s="211"/>
      <c r="P355" s="211"/>
      <c r="Q355" s="211"/>
      <c r="R355" s="211"/>
      <c r="S355" s="211"/>
      <c r="T355" s="211"/>
      <c r="U355" s="211"/>
      <c r="V355" s="211"/>
      <c r="W355" s="211"/>
      <c r="X355" s="211"/>
      <c r="Y355" s="211"/>
      <c r="Z355" s="211"/>
    </row>
    <row r="356" spans="1:26" ht="15.75" customHeight="1">
      <c r="A356" s="211"/>
      <c r="B356" s="211"/>
      <c r="C356" s="211"/>
      <c r="D356" s="211"/>
      <c r="E356" s="211"/>
      <c r="F356" s="211"/>
      <c r="G356" s="211"/>
      <c r="H356" s="211"/>
      <c r="I356" s="211"/>
      <c r="J356" s="270"/>
      <c r="K356" s="295"/>
      <c r="L356" s="270"/>
      <c r="M356" s="295"/>
      <c r="N356" s="211"/>
      <c r="O356" s="211"/>
      <c r="P356" s="211"/>
      <c r="Q356" s="211"/>
      <c r="R356" s="211"/>
      <c r="S356" s="211"/>
      <c r="T356" s="211"/>
      <c r="U356" s="211"/>
      <c r="V356" s="211"/>
      <c r="W356" s="211"/>
      <c r="X356" s="211"/>
      <c r="Y356" s="211"/>
      <c r="Z356" s="211"/>
    </row>
    <row r="357" spans="1:26" ht="15.75" customHeight="1">
      <c r="A357" s="211"/>
      <c r="B357" s="211"/>
      <c r="C357" s="211"/>
      <c r="D357" s="211"/>
      <c r="E357" s="211"/>
      <c r="F357" s="211"/>
      <c r="G357" s="211"/>
      <c r="H357" s="211"/>
      <c r="I357" s="211"/>
      <c r="J357" s="270"/>
      <c r="K357" s="295"/>
      <c r="L357" s="270"/>
      <c r="M357" s="295"/>
      <c r="N357" s="211"/>
      <c r="O357" s="211"/>
      <c r="P357" s="211"/>
      <c r="Q357" s="211"/>
      <c r="R357" s="211"/>
      <c r="S357" s="211"/>
      <c r="T357" s="211"/>
      <c r="U357" s="211"/>
      <c r="V357" s="211"/>
      <c r="W357" s="211"/>
      <c r="X357" s="211"/>
      <c r="Y357" s="211"/>
      <c r="Z357" s="211"/>
    </row>
    <row r="358" spans="1:26" ht="15.75" customHeight="1">
      <c r="A358" s="211"/>
      <c r="B358" s="211"/>
      <c r="C358" s="211"/>
      <c r="D358" s="211"/>
      <c r="E358" s="211"/>
      <c r="F358" s="211"/>
      <c r="G358" s="211"/>
      <c r="H358" s="211"/>
      <c r="I358" s="211"/>
      <c r="J358" s="270"/>
      <c r="K358" s="295"/>
      <c r="L358" s="270"/>
      <c r="M358" s="295"/>
      <c r="N358" s="211"/>
      <c r="O358" s="211"/>
      <c r="P358" s="211"/>
      <c r="Q358" s="211"/>
      <c r="R358" s="211"/>
      <c r="S358" s="211"/>
      <c r="T358" s="211"/>
      <c r="U358" s="211"/>
      <c r="V358" s="211"/>
      <c r="W358" s="211"/>
      <c r="X358" s="211"/>
      <c r="Y358" s="211"/>
      <c r="Z358" s="211"/>
    </row>
    <row r="359" spans="1:26" ht="15.75" customHeight="1">
      <c r="A359" s="211"/>
      <c r="B359" s="211"/>
      <c r="C359" s="211"/>
      <c r="D359" s="211"/>
      <c r="E359" s="211"/>
      <c r="F359" s="211"/>
      <c r="G359" s="211"/>
      <c r="H359" s="211"/>
      <c r="I359" s="211"/>
      <c r="J359" s="270"/>
      <c r="K359" s="295"/>
      <c r="L359" s="270"/>
      <c r="M359" s="295"/>
      <c r="N359" s="211"/>
      <c r="O359" s="211"/>
      <c r="P359" s="211"/>
      <c r="Q359" s="211"/>
      <c r="R359" s="211"/>
      <c r="S359" s="211"/>
      <c r="T359" s="211"/>
      <c r="U359" s="211"/>
      <c r="V359" s="211"/>
      <c r="W359" s="211"/>
      <c r="X359" s="211"/>
      <c r="Y359" s="211"/>
      <c r="Z359" s="211"/>
    </row>
    <row r="360" spans="1:26" ht="15.75" customHeight="1">
      <c r="A360" s="211"/>
      <c r="B360" s="211"/>
      <c r="C360" s="211"/>
      <c r="D360" s="211"/>
      <c r="E360" s="211"/>
      <c r="F360" s="211"/>
      <c r="G360" s="211"/>
      <c r="H360" s="211"/>
      <c r="I360" s="211"/>
      <c r="J360" s="270"/>
      <c r="K360" s="295"/>
      <c r="L360" s="270"/>
      <c r="M360" s="295"/>
      <c r="N360" s="211"/>
      <c r="O360" s="211"/>
      <c r="P360" s="211"/>
      <c r="Q360" s="211"/>
      <c r="R360" s="211"/>
      <c r="S360" s="211"/>
      <c r="T360" s="211"/>
      <c r="U360" s="211"/>
      <c r="V360" s="211"/>
      <c r="W360" s="211"/>
      <c r="X360" s="211"/>
      <c r="Y360" s="211"/>
      <c r="Z360" s="211"/>
    </row>
    <row r="361" spans="1:26" ht="15.75" customHeight="1">
      <c r="A361" s="211"/>
      <c r="B361" s="211"/>
      <c r="C361" s="211"/>
      <c r="D361" s="211"/>
      <c r="E361" s="211"/>
      <c r="F361" s="211"/>
      <c r="G361" s="211"/>
      <c r="H361" s="211"/>
      <c r="I361" s="211"/>
      <c r="J361" s="270"/>
      <c r="K361" s="295"/>
      <c r="L361" s="270"/>
      <c r="M361" s="295"/>
      <c r="N361" s="211"/>
      <c r="O361" s="211"/>
      <c r="P361" s="211"/>
      <c r="Q361" s="211"/>
      <c r="R361" s="211"/>
      <c r="S361" s="211"/>
      <c r="T361" s="211"/>
      <c r="U361" s="211"/>
      <c r="V361" s="211"/>
      <c r="W361" s="211"/>
      <c r="X361" s="211"/>
      <c r="Y361" s="211"/>
      <c r="Z361" s="211"/>
    </row>
    <row r="362" spans="1:26" ht="15.75" customHeight="1">
      <c r="A362" s="211"/>
      <c r="B362" s="211"/>
      <c r="C362" s="211"/>
      <c r="D362" s="211"/>
      <c r="E362" s="211"/>
      <c r="F362" s="211"/>
      <c r="G362" s="211"/>
      <c r="H362" s="211"/>
      <c r="I362" s="211"/>
      <c r="J362" s="270"/>
      <c r="K362" s="295"/>
      <c r="L362" s="270"/>
      <c r="M362" s="295"/>
      <c r="N362" s="211"/>
      <c r="O362" s="211"/>
      <c r="P362" s="211"/>
      <c r="Q362" s="211"/>
      <c r="R362" s="211"/>
      <c r="S362" s="211"/>
      <c r="T362" s="211"/>
      <c r="U362" s="211"/>
      <c r="V362" s="211"/>
      <c r="W362" s="211"/>
      <c r="X362" s="211"/>
      <c r="Y362" s="211"/>
      <c r="Z362" s="211"/>
    </row>
    <row r="363" spans="1:26" ht="15.75" customHeight="1">
      <c r="A363" s="211"/>
      <c r="B363" s="211"/>
      <c r="C363" s="211"/>
      <c r="D363" s="211"/>
      <c r="E363" s="211"/>
      <c r="F363" s="211"/>
      <c r="G363" s="211"/>
      <c r="H363" s="211"/>
      <c r="I363" s="211"/>
      <c r="J363" s="270"/>
      <c r="K363" s="295"/>
      <c r="L363" s="270"/>
      <c r="M363" s="295"/>
      <c r="N363" s="211"/>
      <c r="O363" s="211"/>
      <c r="P363" s="211"/>
      <c r="Q363" s="211"/>
      <c r="R363" s="211"/>
      <c r="S363" s="211"/>
      <c r="T363" s="211"/>
      <c r="U363" s="211"/>
      <c r="V363" s="211"/>
      <c r="W363" s="211"/>
      <c r="X363" s="211"/>
      <c r="Y363" s="211"/>
      <c r="Z363" s="211"/>
    </row>
    <row r="364" spans="1:26" ht="15.75" customHeight="1">
      <c r="A364" s="211"/>
      <c r="B364" s="211"/>
      <c r="C364" s="211"/>
      <c r="D364" s="211"/>
      <c r="E364" s="211"/>
      <c r="F364" s="211"/>
      <c r="G364" s="211"/>
      <c r="H364" s="211"/>
      <c r="I364" s="211"/>
      <c r="J364" s="270"/>
      <c r="K364" s="295"/>
      <c r="L364" s="270"/>
      <c r="M364" s="295"/>
      <c r="N364" s="211"/>
      <c r="O364" s="211"/>
      <c r="P364" s="211"/>
      <c r="Q364" s="211"/>
      <c r="R364" s="211"/>
      <c r="S364" s="211"/>
      <c r="T364" s="211"/>
      <c r="U364" s="211"/>
      <c r="V364" s="211"/>
      <c r="W364" s="211"/>
      <c r="X364" s="211"/>
      <c r="Y364" s="211"/>
      <c r="Z364" s="211"/>
    </row>
    <row r="365" spans="1:26" ht="15.75" customHeight="1">
      <c r="A365" s="211"/>
      <c r="B365" s="211"/>
      <c r="C365" s="211"/>
      <c r="D365" s="211"/>
      <c r="E365" s="211"/>
      <c r="F365" s="211"/>
      <c r="G365" s="211"/>
      <c r="H365" s="211"/>
      <c r="I365" s="211"/>
      <c r="J365" s="270"/>
      <c r="K365" s="295"/>
      <c r="L365" s="270"/>
      <c r="M365" s="295"/>
      <c r="N365" s="211"/>
      <c r="O365" s="211"/>
      <c r="P365" s="211"/>
      <c r="Q365" s="211"/>
      <c r="R365" s="211"/>
      <c r="S365" s="211"/>
      <c r="T365" s="211"/>
      <c r="U365" s="211"/>
      <c r="V365" s="211"/>
      <c r="W365" s="211"/>
      <c r="X365" s="211"/>
      <c r="Y365" s="211"/>
      <c r="Z365" s="211"/>
    </row>
    <row r="366" spans="1:26" ht="15.75" customHeight="1">
      <c r="A366" s="211"/>
      <c r="B366" s="211"/>
      <c r="C366" s="211"/>
      <c r="D366" s="211"/>
      <c r="E366" s="211"/>
      <c r="F366" s="211"/>
      <c r="G366" s="211"/>
      <c r="H366" s="211"/>
      <c r="I366" s="211"/>
      <c r="J366" s="270"/>
      <c r="K366" s="295"/>
      <c r="L366" s="270"/>
      <c r="M366" s="295"/>
      <c r="N366" s="211"/>
      <c r="O366" s="211"/>
      <c r="P366" s="211"/>
      <c r="Q366" s="211"/>
      <c r="R366" s="211"/>
      <c r="S366" s="211"/>
      <c r="T366" s="211"/>
      <c r="U366" s="211"/>
      <c r="V366" s="211"/>
      <c r="W366" s="211"/>
      <c r="X366" s="211"/>
      <c r="Y366" s="211"/>
      <c r="Z366" s="211"/>
    </row>
    <row r="367" spans="1:26" ht="15.75" customHeight="1">
      <c r="A367" s="211"/>
      <c r="B367" s="211"/>
      <c r="C367" s="211"/>
      <c r="D367" s="211"/>
      <c r="E367" s="211"/>
      <c r="F367" s="211"/>
      <c r="G367" s="211"/>
      <c r="H367" s="211"/>
      <c r="I367" s="211"/>
      <c r="J367" s="270"/>
      <c r="K367" s="295"/>
      <c r="L367" s="270"/>
      <c r="M367" s="295"/>
      <c r="N367" s="211"/>
      <c r="O367" s="211"/>
      <c r="P367" s="211"/>
      <c r="Q367" s="211"/>
      <c r="R367" s="211"/>
      <c r="S367" s="211"/>
      <c r="T367" s="211"/>
      <c r="U367" s="211"/>
      <c r="V367" s="211"/>
      <c r="W367" s="211"/>
      <c r="X367" s="211"/>
      <c r="Y367" s="211"/>
      <c r="Z367" s="211"/>
    </row>
    <row r="368" spans="1:26" ht="15.75" customHeight="1">
      <c r="A368" s="211"/>
      <c r="B368" s="211"/>
      <c r="C368" s="211"/>
      <c r="D368" s="211"/>
      <c r="E368" s="211"/>
      <c r="F368" s="211"/>
      <c r="G368" s="211"/>
      <c r="H368" s="211"/>
      <c r="I368" s="211"/>
      <c r="J368" s="270"/>
      <c r="K368" s="295"/>
      <c r="L368" s="270"/>
      <c r="M368" s="295"/>
      <c r="N368" s="211"/>
      <c r="O368" s="211"/>
      <c r="P368" s="211"/>
      <c r="Q368" s="211"/>
      <c r="R368" s="211"/>
      <c r="S368" s="211"/>
      <c r="T368" s="211"/>
      <c r="U368" s="211"/>
      <c r="V368" s="211"/>
      <c r="W368" s="211"/>
      <c r="X368" s="211"/>
      <c r="Y368" s="211"/>
      <c r="Z368" s="211"/>
    </row>
    <row r="369" spans="1:26" ht="15.75" customHeight="1">
      <c r="A369" s="211"/>
      <c r="B369" s="211"/>
      <c r="C369" s="211"/>
      <c r="D369" s="211"/>
      <c r="E369" s="211"/>
      <c r="F369" s="211"/>
      <c r="G369" s="211"/>
      <c r="H369" s="211"/>
      <c r="I369" s="211"/>
      <c r="J369" s="270"/>
      <c r="K369" s="295"/>
      <c r="L369" s="270"/>
      <c r="M369" s="295"/>
      <c r="N369" s="211"/>
      <c r="O369" s="211"/>
      <c r="P369" s="211"/>
      <c r="Q369" s="211"/>
      <c r="R369" s="211"/>
      <c r="S369" s="211"/>
      <c r="T369" s="211"/>
      <c r="U369" s="211"/>
      <c r="V369" s="211"/>
      <c r="W369" s="211"/>
      <c r="X369" s="211"/>
      <c r="Y369" s="211"/>
      <c r="Z369" s="211"/>
    </row>
    <row r="370" spans="1:26" ht="15.75" customHeight="1">
      <c r="A370" s="211"/>
      <c r="B370" s="211"/>
      <c r="C370" s="211"/>
      <c r="D370" s="211"/>
      <c r="E370" s="211"/>
      <c r="F370" s="211"/>
      <c r="G370" s="211"/>
      <c r="H370" s="211"/>
      <c r="I370" s="211"/>
      <c r="J370" s="270"/>
      <c r="K370" s="295"/>
      <c r="L370" s="270"/>
      <c r="M370" s="295"/>
      <c r="N370" s="211"/>
      <c r="O370" s="211"/>
      <c r="P370" s="211"/>
      <c r="Q370" s="211"/>
      <c r="R370" s="211"/>
      <c r="S370" s="211"/>
      <c r="T370" s="211"/>
      <c r="U370" s="211"/>
      <c r="V370" s="211"/>
      <c r="W370" s="211"/>
      <c r="X370" s="211"/>
      <c r="Y370" s="211"/>
      <c r="Z370" s="211"/>
    </row>
    <row r="371" spans="1:26" ht="15.75" customHeight="1">
      <c r="A371" s="211"/>
      <c r="B371" s="211"/>
      <c r="C371" s="211"/>
      <c r="D371" s="211"/>
      <c r="E371" s="211"/>
      <c r="F371" s="211"/>
      <c r="G371" s="211"/>
      <c r="H371" s="211"/>
      <c r="I371" s="211"/>
      <c r="J371" s="270"/>
      <c r="K371" s="295"/>
      <c r="L371" s="270"/>
      <c r="M371" s="295"/>
      <c r="N371" s="211"/>
      <c r="O371" s="211"/>
      <c r="P371" s="211"/>
      <c r="Q371" s="211"/>
      <c r="R371" s="211"/>
      <c r="S371" s="211"/>
      <c r="T371" s="211"/>
      <c r="U371" s="211"/>
      <c r="V371" s="211"/>
      <c r="W371" s="211"/>
      <c r="X371" s="211"/>
      <c r="Y371" s="211"/>
      <c r="Z371" s="211"/>
    </row>
    <row r="372" spans="1:26" ht="15.75" customHeight="1">
      <c r="A372" s="211"/>
      <c r="B372" s="211"/>
      <c r="C372" s="211"/>
      <c r="D372" s="211"/>
      <c r="E372" s="211"/>
      <c r="F372" s="211"/>
      <c r="G372" s="211"/>
      <c r="H372" s="211"/>
      <c r="I372" s="211"/>
      <c r="J372" s="270"/>
      <c r="K372" s="295"/>
      <c r="L372" s="270"/>
      <c r="M372" s="295"/>
      <c r="N372" s="211"/>
      <c r="O372" s="211"/>
      <c r="P372" s="211"/>
      <c r="Q372" s="211"/>
      <c r="R372" s="211"/>
      <c r="S372" s="211"/>
      <c r="T372" s="211"/>
      <c r="U372" s="211"/>
      <c r="V372" s="211"/>
      <c r="W372" s="211"/>
      <c r="X372" s="211"/>
      <c r="Y372" s="211"/>
      <c r="Z372" s="211"/>
    </row>
    <row r="373" spans="1:26" ht="15.75" customHeight="1">
      <c r="A373" s="211"/>
      <c r="B373" s="211"/>
      <c r="C373" s="211"/>
      <c r="D373" s="211"/>
      <c r="E373" s="211"/>
      <c r="F373" s="211"/>
      <c r="G373" s="211"/>
      <c r="H373" s="211"/>
      <c r="I373" s="211"/>
      <c r="J373" s="270"/>
      <c r="K373" s="295"/>
      <c r="L373" s="270"/>
      <c r="M373" s="295"/>
      <c r="N373" s="211"/>
      <c r="O373" s="211"/>
      <c r="P373" s="211"/>
      <c r="Q373" s="211"/>
      <c r="R373" s="211"/>
      <c r="S373" s="211"/>
      <c r="T373" s="211"/>
      <c r="U373" s="211"/>
      <c r="V373" s="211"/>
      <c r="W373" s="211"/>
      <c r="X373" s="211"/>
      <c r="Y373" s="211"/>
      <c r="Z373" s="211"/>
    </row>
    <row r="374" spans="1:26" ht="15.75" customHeight="1">
      <c r="A374" s="211"/>
      <c r="B374" s="211"/>
      <c r="C374" s="211"/>
      <c r="D374" s="211"/>
      <c r="E374" s="211"/>
      <c r="F374" s="211"/>
      <c r="G374" s="211"/>
      <c r="H374" s="211"/>
      <c r="I374" s="211"/>
      <c r="J374" s="270"/>
      <c r="K374" s="295"/>
      <c r="L374" s="270"/>
      <c r="M374" s="295"/>
      <c r="N374" s="211"/>
      <c r="O374" s="211"/>
      <c r="P374" s="211"/>
      <c r="Q374" s="211"/>
      <c r="R374" s="211"/>
      <c r="S374" s="211"/>
      <c r="T374" s="211"/>
      <c r="U374" s="211"/>
      <c r="V374" s="211"/>
      <c r="W374" s="211"/>
      <c r="X374" s="211"/>
      <c r="Y374" s="211"/>
      <c r="Z374" s="211"/>
    </row>
    <row r="375" spans="1:26" ht="15.75" customHeight="1">
      <c r="A375" s="211"/>
      <c r="B375" s="211"/>
      <c r="C375" s="211"/>
      <c r="D375" s="211"/>
      <c r="E375" s="211"/>
      <c r="F375" s="211"/>
      <c r="G375" s="211"/>
      <c r="H375" s="211"/>
      <c r="I375" s="211"/>
      <c r="J375" s="270"/>
      <c r="K375" s="295"/>
      <c r="L375" s="270"/>
      <c r="M375" s="295"/>
      <c r="N375" s="211"/>
      <c r="O375" s="211"/>
      <c r="P375" s="211"/>
      <c r="Q375" s="211"/>
      <c r="R375" s="211"/>
      <c r="S375" s="211"/>
      <c r="T375" s="211"/>
      <c r="U375" s="211"/>
      <c r="V375" s="211"/>
      <c r="W375" s="211"/>
      <c r="X375" s="211"/>
      <c r="Y375" s="211"/>
      <c r="Z375" s="211"/>
    </row>
    <row r="376" spans="1:26" ht="15.75" customHeight="1">
      <c r="A376" s="211"/>
      <c r="B376" s="211"/>
      <c r="C376" s="211"/>
      <c r="D376" s="211"/>
      <c r="E376" s="211"/>
      <c r="F376" s="211"/>
      <c r="G376" s="211"/>
      <c r="H376" s="211"/>
      <c r="I376" s="211"/>
      <c r="J376" s="270"/>
      <c r="K376" s="295"/>
      <c r="L376" s="270"/>
      <c r="M376" s="295"/>
      <c r="N376" s="211"/>
      <c r="O376" s="211"/>
      <c r="P376" s="211"/>
      <c r="Q376" s="211"/>
      <c r="R376" s="211"/>
      <c r="S376" s="211"/>
      <c r="T376" s="211"/>
      <c r="U376" s="211"/>
      <c r="V376" s="211"/>
      <c r="W376" s="211"/>
      <c r="X376" s="211"/>
      <c r="Y376" s="211"/>
      <c r="Z376" s="211"/>
    </row>
    <row r="377" spans="1:26" ht="15.75" customHeight="1">
      <c r="A377" s="211"/>
      <c r="B377" s="211"/>
      <c r="C377" s="211"/>
      <c r="D377" s="211"/>
      <c r="E377" s="211"/>
      <c r="F377" s="211"/>
      <c r="G377" s="211"/>
      <c r="H377" s="211"/>
      <c r="I377" s="211"/>
      <c r="J377" s="270"/>
      <c r="K377" s="295"/>
      <c r="L377" s="270"/>
      <c r="M377" s="295"/>
      <c r="N377" s="211"/>
      <c r="O377" s="211"/>
      <c r="P377" s="211"/>
      <c r="Q377" s="211"/>
      <c r="R377" s="211"/>
      <c r="S377" s="211"/>
      <c r="T377" s="211"/>
      <c r="U377" s="211"/>
      <c r="V377" s="211"/>
      <c r="W377" s="211"/>
      <c r="X377" s="211"/>
      <c r="Y377" s="211"/>
      <c r="Z377" s="211"/>
    </row>
    <row r="378" spans="1:26" ht="15.75" customHeight="1">
      <c r="A378" s="211"/>
      <c r="B378" s="211"/>
      <c r="C378" s="211"/>
      <c r="D378" s="211"/>
      <c r="E378" s="211"/>
      <c r="F378" s="211"/>
      <c r="G378" s="211"/>
      <c r="H378" s="211"/>
      <c r="I378" s="211"/>
      <c r="J378" s="270"/>
      <c r="K378" s="295"/>
      <c r="L378" s="270"/>
      <c r="M378" s="295"/>
      <c r="N378" s="211"/>
      <c r="O378" s="211"/>
      <c r="P378" s="211"/>
      <c r="Q378" s="211"/>
      <c r="R378" s="211"/>
      <c r="S378" s="211"/>
      <c r="T378" s="211"/>
      <c r="U378" s="211"/>
      <c r="V378" s="211"/>
      <c r="W378" s="211"/>
      <c r="X378" s="211"/>
      <c r="Y378" s="211"/>
      <c r="Z378" s="211"/>
    </row>
    <row r="379" spans="1:26" ht="15.75" customHeight="1">
      <c r="A379" s="211"/>
      <c r="B379" s="211"/>
      <c r="C379" s="211"/>
      <c r="D379" s="211"/>
      <c r="E379" s="211"/>
      <c r="F379" s="211"/>
      <c r="G379" s="211"/>
      <c r="H379" s="211"/>
      <c r="I379" s="211"/>
      <c r="J379" s="270"/>
      <c r="K379" s="295"/>
      <c r="L379" s="270"/>
      <c r="M379" s="295"/>
      <c r="N379" s="211"/>
      <c r="O379" s="211"/>
      <c r="P379" s="211"/>
      <c r="Q379" s="211"/>
      <c r="R379" s="211"/>
      <c r="S379" s="211"/>
      <c r="T379" s="211"/>
      <c r="U379" s="211"/>
      <c r="V379" s="211"/>
      <c r="W379" s="211"/>
      <c r="X379" s="211"/>
      <c r="Y379" s="211"/>
      <c r="Z379" s="211"/>
    </row>
    <row r="380" spans="1:26" ht="15.75" customHeight="1">
      <c r="A380" s="211"/>
      <c r="B380" s="211"/>
      <c r="C380" s="211"/>
      <c r="D380" s="211"/>
      <c r="E380" s="211"/>
      <c r="F380" s="211"/>
      <c r="G380" s="211"/>
      <c r="H380" s="211"/>
      <c r="I380" s="211"/>
      <c r="J380" s="270"/>
      <c r="K380" s="295"/>
      <c r="L380" s="270"/>
      <c r="M380" s="295"/>
      <c r="N380" s="211"/>
      <c r="O380" s="211"/>
      <c r="P380" s="211"/>
      <c r="Q380" s="211"/>
      <c r="R380" s="211"/>
      <c r="S380" s="211"/>
      <c r="T380" s="211"/>
      <c r="U380" s="211"/>
      <c r="V380" s="211"/>
      <c r="W380" s="211"/>
      <c r="X380" s="211"/>
      <c r="Y380" s="211"/>
      <c r="Z380" s="211"/>
    </row>
    <row r="381" spans="1:26" ht="15.75" customHeight="1">
      <c r="A381" s="211"/>
      <c r="B381" s="211"/>
      <c r="C381" s="211"/>
      <c r="D381" s="211"/>
      <c r="E381" s="211"/>
      <c r="F381" s="211"/>
      <c r="G381" s="211"/>
      <c r="H381" s="211"/>
      <c r="I381" s="211"/>
      <c r="J381" s="270"/>
      <c r="K381" s="295"/>
      <c r="L381" s="270"/>
      <c r="M381" s="295"/>
      <c r="N381" s="211"/>
      <c r="O381" s="211"/>
      <c r="P381" s="211"/>
      <c r="Q381" s="211"/>
      <c r="R381" s="211"/>
      <c r="S381" s="211"/>
      <c r="T381" s="211"/>
      <c r="U381" s="211"/>
      <c r="V381" s="211"/>
      <c r="W381" s="211"/>
      <c r="X381" s="211"/>
      <c r="Y381" s="211"/>
      <c r="Z381" s="211"/>
    </row>
    <row r="382" spans="1:26" ht="15.75" customHeight="1">
      <c r="A382" s="211"/>
      <c r="B382" s="211"/>
      <c r="C382" s="211"/>
      <c r="D382" s="211"/>
      <c r="E382" s="211"/>
      <c r="F382" s="211"/>
      <c r="G382" s="211"/>
      <c r="H382" s="211"/>
      <c r="I382" s="211"/>
      <c r="J382" s="270"/>
      <c r="K382" s="295"/>
      <c r="L382" s="270"/>
      <c r="M382" s="295"/>
      <c r="N382" s="211"/>
      <c r="O382" s="211"/>
      <c r="P382" s="211"/>
      <c r="Q382" s="211"/>
      <c r="R382" s="211"/>
      <c r="S382" s="211"/>
      <c r="T382" s="211"/>
      <c r="U382" s="211"/>
      <c r="V382" s="211"/>
      <c r="W382" s="211"/>
      <c r="X382" s="211"/>
      <c r="Y382" s="211"/>
      <c r="Z382" s="211"/>
    </row>
    <row r="383" spans="1:26" ht="15.75" customHeight="1">
      <c r="A383" s="211"/>
      <c r="B383" s="211"/>
      <c r="C383" s="211"/>
      <c r="D383" s="211"/>
      <c r="E383" s="211"/>
      <c r="F383" s="211"/>
      <c r="G383" s="211"/>
      <c r="H383" s="211"/>
      <c r="I383" s="211"/>
      <c r="J383" s="270"/>
      <c r="K383" s="295"/>
      <c r="L383" s="270"/>
      <c r="M383" s="295"/>
      <c r="N383" s="211"/>
      <c r="O383" s="211"/>
      <c r="P383" s="211"/>
      <c r="Q383" s="211"/>
      <c r="R383" s="211"/>
      <c r="S383" s="211"/>
      <c r="T383" s="211"/>
      <c r="U383" s="211"/>
      <c r="V383" s="211"/>
      <c r="W383" s="211"/>
      <c r="X383" s="211"/>
      <c r="Y383" s="211"/>
      <c r="Z383" s="211"/>
    </row>
    <row r="384" spans="1:26" ht="15.75" customHeight="1">
      <c r="A384" s="211"/>
      <c r="B384" s="211"/>
      <c r="C384" s="211"/>
      <c r="D384" s="211"/>
      <c r="E384" s="211"/>
      <c r="F384" s="211"/>
      <c r="G384" s="211"/>
      <c r="H384" s="211"/>
      <c r="I384" s="211"/>
      <c r="J384" s="270"/>
      <c r="K384" s="295"/>
      <c r="L384" s="270"/>
      <c r="M384" s="295"/>
      <c r="N384" s="211"/>
      <c r="O384" s="211"/>
      <c r="P384" s="211"/>
      <c r="Q384" s="211"/>
      <c r="R384" s="211"/>
      <c r="S384" s="211"/>
      <c r="T384" s="211"/>
      <c r="U384" s="211"/>
      <c r="V384" s="211"/>
      <c r="W384" s="211"/>
      <c r="X384" s="211"/>
      <c r="Y384" s="211"/>
      <c r="Z384" s="211"/>
    </row>
    <row r="385" spans="1:26" ht="15.75" customHeight="1">
      <c r="A385" s="211"/>
      <c r="B385" s="211"/>
      <c r="C385" s="211"/>
      <c r="D385" s="211"/>
      <c r="E385" s="211"/>
      <c r="F385" s="211"/>
      <c r="G385" s="211"/>
      <c r="H385" s="211"/>
      <c r="I385" s="211"/>
      <c r="J385" s="270"/>
      <c r="K385" s="295"/>
      <c r="L385" s="270"/>
      <c r="M385" s="295"/>
      <c r="N385" s="211"/>
      <c r="O385" s="211"/>
      <c r="P385" s="211"/>
      <c r="Q385" s="211"/>
      <c r="R385" s="211"/>
      <c r="S385" s="211"/>
      <c r="T385" s="211"/>
      <c r="U385" s="211"/>
      <c r="V385" s="211"/>
      <c r="W385" s="211"/>
      <c r="X385" s="211"/>
      <c r="Y385" s="211"/>
      <c r="Z385" s="211"/>
    </row>
    <row r="386" spans="1:26" ht="15.75" customHeight="1">
      <c r="A386" s="211"/>
      <c r="B386" s="211"/>
      <c r="C386" s="211"/>
      <c r="D386" s="211"/>
      <c r="E386" s="211"/>
      <c r="F386" s="211"/>
      <c r="G386" s="211"/>
      <c r="H386" s="211"/>
      <c r="I386" s="211"/>
      <c r="J386" s="270"/>
      <c r="K386" s="295"/>
      <c r="L386" s="270"/>
      <c r="M386" s="295"/>
      <c r="N386" s="211"/>
      <c r="O386" s="211"/>
      <c r="P386" s="211"/>
      <c r="Q386" s="211"/>
      <c r="R386" s="211"/>
      <c r="S386" s="211"/>
      <c r="T386" s="211"/>
      <c r="U386" s="211"/>
      <c r="V386" s="211"/>
      <c r="W386" s="211"/>
      <c r="X386" s="211"/>
      <c r="Y386" s="211"/>
      <c r="Z386" s="211"/>
    </row>
    <row r="387" spans="1:26" ht="15.75" customHeight="1">
      <c r="A387" s="211"/>
      <c r="B387" s="211"/>
      <c r="C387" s="211"/>
      <c r="D387" s="211"/>
      <c r="E387" s="211"/>
      <c r="F387" s="211"/>
      <c r="G387" s="211"/>
      <c r="H387" s="211"/>
      <c r="I387" s="211"/>
      <c r="J387" s="270"/>
      <c r="K387" s="295"/>
      <c r="L387" s="270"/>
      <c r="M387" s="295"/>
      <c r="N387" s="211"/>
      <c r="O387" s="211"/>
      <c r="P387" s="211"/>
      <c r="Q387" s="211"/>
      <c r="R387" s="211"/>
      <c r="S387" s="211"/>
      <c r="T387" s="211"/>
      <c r="U387" s="211"/>
      <c r="V387" s="211"/>
      <c r="W387" s="211"/>
      <c r="X387" s="211"/>
      <c r="Y387" s="211"/>
      <c r="Z387" s="211"/>
    </row>
    <row r="388" spans="1:26" ht="15.75" customHeight="1">
      <c r="A388" s="211"/>
      <c r="B388" s="211"/>
      <c r="C388" s="211"/>
      <c r="D388" s="211"/>
      <c r="E388" s="211"/>
      <c r="F388" s="211"/>
      <c r="G388" s="211"/>
      <c r="H388" s="211"/>
      <c r="I388" s="211"/>
      <c r="J388" s="270"/>
      <c r="K388" s="295"/>
      <c r="L388" s="270"/>
      <c r="M388" s="295"/>
      <c r="N388" s="211"/>
      <c r="O388" s="211"/>
      <c r="P388" s="211"/>
      <c r="Q388" s="211"/>
      <c r="R388" s="211"/>
      <c r="S388" s="211"/>
      <c r="T388" s="211"/>
      <c r="U388" s="211"/>
      <c r="V388" s="211"/>
      <c r="W388" s="211"/>
      <c r="X388" s="211"/>
      <c r="Y388" s="211"/>
      <c r="Z388" s="211"/>
    </row>
    <row r="389" spans="1:26" ht="15.75" customHeight="1">
      <c r="A389" s="211"/>
      <c r="B389" s="211"/>
      <c r="C389" s="211"/>
      <c r="D389" s="211"/>
      <c r="E389" s="211"/>
      <c r="F389" s="211"/>
      <c r="G389" s="211"/>
      <c r="H389" s="211"/>
      <c r="I389" s="211"/>
      <c r="J389" s="270"/>
      <c r="K389" s="295"/>
      <c r="L389" s="270"/>
      <c r="M389" s="295"/>
      <c r="N389" s="211"/>
      <c r="O389" s="211"/>
      <c r="P389" s="211"/>
      <c r="Q389" s="211"/>
      <c r="R389" s="211"/>
      <c r="S389" s="211"/>
      <c r="T389" s="211"/>
      <c r="U389" s="211"/>
      <c r="V389" s="211"/>
      <c r="W389" s="211"/>
      <c r="X389" s="211"/>
      <c r="Y389" s="211"/>
      <c r="Z389" s="211"/>
    </row>
    <row r="390" spans="1:26" ht="15.75" customHeight="1">
      <c r="A390" s="211"/>
      <c r="B390" s="211"/>
      <c r="C390" s="211"/>
      <c r="D390" s="211"/>
      <c r="E390" s="211"/>
      <c r="F390" s="211"/>
      <c r="G390" s="211"/>
      <c r="H390" s="211"/>
      <c r="I390" s="211"/>
      <c r="J390" s="270"/>
      <c r="K390" s="295"/>
      <c r="L390" s="270"/>
      <c r="M390" s="295"/>
      <c r="N390" s="211"/>
      <c r="O390" s="211"/>
      <c r="P390" s="211"/>
      <c r="Q390" s="211"/>
      <c r="R390" s="211"/>
      <c r="S390" s="211"/>
      <c r="T390" s="211"/>
      <c r="U390" s="211"/>
      <c r="V390" s="211"/>
      <c r="W390" s="211"/>
      <c r="X390" s="211"/>
      <c r="Y390" s="211"/>
      <c r="Z390" s="211"/>
    </row>
    <row r="391" spans="1:26" ht="15.75" customHeight="1">
      <c r="A391" s="211"/>
      <c r="B391" s="211"/>
      <c r="C391" s="211"/>
      <c r="D391" s="211"/>
      <c r="E391" s="211"/>
      <c r="F391" s="211"/>
      <c r="G391" s="211"/>
      <c r="H391" s="211"/>
      <c r="I391" s="211"/>
      <c r="J391" s="270"/>
      <c r="K391" s="295"/>
      <c r="L391" s="270"/>
      <c r="M391" s="295"/>
      <c r="N391" s="211"/>
      <c r="O391" s="211"/>
      <c r="P391" s="211"/>
      <c r="Q391" s="211"/>
      <c r="R391" s="211"/>
      <c r="S391" s="211"/>
      <c r="T391" s="211"/>
      <c r="U391" s="211"/>
      <c r="V391" s="211"/>
      <c r="W391" s="211"/>
      <c r="X391" s="211"/>
      <c r="Y391" s="211"/>
      <c r="Z391" s="211"/>
    </row>
    <row r="392" spans="1:26" ht="15.75" customHeight="1">
      <c r="A392" s="211"/>
      <c r="B392" s="211"/>
      <c r="C392" s="211"/>
      <c r="D392" s="211"/>
      <c r="E392" s="211"/>
      <c r="F392" s="211"/>
      <c r="G392" s="211"/>
      <c r="H392" s="211"/>
      <c r="I392" s="211"/>
      <c r="J392" s="270"/>
      <c r="K392" s="295"/>
      <c r="L392" s="270"/>
      <c r="M392" s="295"/>
      <c r="N392" s="211"/>
      <c r="O392" s="211"/>
      <c r="P392" s="211"/>
      <c r="Q392" s="211"/>
      <c r="R392" s="211"/>
      <c r="S392" s="211"/>
      <c r="T392" s="211"/>
      <c r="U392" s="211"/>
      <c r="V392" s="211"/>
      <c r="W392" s="211"/>
      <c r="X392" s="211"/>
      <c r="Y392" s="211"/>
      <c r="Z392" s="211"/>
    </row>
    <row r="393" spans="1:26" ht="15.75" customHeight="1">
      <c r="A393" s="211"/>
      <c r="B393" s="211"/>
      <c r="C393" s="211"/>
      <c r="D393" s="211"/>
      <c r="E393" s="211"/>
      <c r="F393" s="211"/>
      <c r="G393" s="211"/>
      <c r="H393" s="211"/>
      <c r="I393" s="211"/>
      <c r="J393" s="270"/>
      <c r="K393" s="295"/>
      <c r="L393" s="270"/>
      <c r="M393" s="295"/>
      <c r="N393" s="211"/>
      <c r="O393" s="211"/>
      <c r="P393" s="211"/>
      <c r="Q393" s="211"/>
      <c r="R393" s="211"/>
      <c r="S393" s="211"/>
      <c r="T393" s="211"/>
      <c r="U393" s="211"/>
      <c r="V393" s="211"/>
      <c r="W393" s="211"/>
      <c r="X393" s="211"/>
      <c r="Y393" s="211"/>
      <c r="Z393" s="211"/>
    </row>
    <row r="394" spans="1:26" ht="15.75" customHeight="1">
      <c r="A394" s="211"/>
      <c r="B394" s="211"/>
      <c r="C394" s="211"/>
      <c r="D394" s="211"/>
      <c r="E394" s="211"/>
      <c r="F394" s="211"/>
      <c r="G394" s="211"/>
      <c r="H394" s="211"/>
      <c r="I394" s="211"/>
      <c r="J394" s="270"/>
      <c r="K394" s="295"/>
      <c r="L394" s="270"/>
      <c r="M394" s="295"/>
      <c r="N394" s="211"/>
      <c r="O394" s="211"/>
      <c r="P394" s="211"/>
      <c r="Q394" s="211"/>
      <c r="R394" s="211"/>
      <c r="S394" s="211"/>
      <c r="T394" s="211"/>
      <c r="U394" s="211"/>
      <c r="V394" s="211"/>
      <c r="W394" s="211"/>
      <c r="X394" s="211"/>
      <c r="Y394" s="211"/>
      <c r="Z394" s="211"/>
    </row>
    <row r="395" spans="1:26" ht="15.75" customHeight="1">
      <c r="A395" s="211"/>
      <c r="B395" s="211"/>
      <c r="C395" s="211"/>
      <c r="D395" s="211"/>
      <c r="E395" s="211"/>
      <c r="F395" s="211"/>
      <c r="G395" s="211"/>
      <c r="H395" s="211"/>
      <c r="I395" s="211"/>
      <c r="J395" s="270"/>
      <c r="K395" s="295"/>
      <c r="L395" s="270"/>
      <c r="M395" s="295"/>
      <c r="N395" s="211"/>
      <c r="O395" s="211"/>
      <c r="P395" s="211"/>
      <c r="Q395" s="211"/>
      <c r="R395" s="211"/>
      <c r="S395" s="211"/>
      <c r="T395" s="211"/>
      <c r="U395" s="211"/>
      <c r="V395" s="211"/>
      <c r="W395" s="211"/>
      <c r="X395" s="211"/>
      <c r="Y395" s="211"/>
      <c r="Z395" s="211"/>
    </row>
    <row r="396" spans="1:26" ht="15.75" customHeight="1">
      <c r="A396" s="211"/>
      <c r="B396" s="211"/>
      <c r="C396" s="211"/>
      <c r="D396" s="211"/>
      <c r="E396" s="211"/>
      <c r="F396" s="211"/>
      <c r="G396" s="211"/>
      <c r="H396" s="211"/>
      <c r="I396" s="211"/>
      <c r="J396" s="270"/>
      <c r="K396" s="295"/>
      <c r="L396" s="270"/>
      <c r="M396" s="295"/>
      <c r="N396" s="211"/>
      <c r="O396" s="211"/>
      <c r="P396" s="211"/>
      <c r="Q396" s="211"/>
      <c r="R396" s="211"/>
      <c r="S396" s="211"/>
      <c r="T396" s="211"/>
      <c r="U396" s="211"/>
      <c r="V396" s="211"/>
      <c r="W396" s="211"/>
      <c r="X396" s="211"/>
      <c r="Y396" s="211"/>
      <c r="Z396" s="211"/>
    </row>
    <row r="397" spans="1:26" ht="15.75" customHeight="1">
      <c r="A397" s="211"/>
      <c r="B397" s="211"/>
      <c r="C397" s="211"/>
      <c r="D397" s="211"/>
      <c r="E397" s="211"/>
      <c r="F397" s="211"/>
      <c r="G397" s="211"/>
      <c r="H397" s="211"/>
      <c r="I397" s="211"/>
      <c r="J397" s="270"/>
      <c r="K397" s="295"/>
      <c r="L397" s="270"/>
      <c r="M397" s="295"/>
      <c r="N397" s="211"/>
      <c r="O397" s="211"/>
      <c r="P397" s="211"/>
      <c r="Q397" s="211"/>
      <c r="R397" s="211"/>
      <c r="S397" s="211"/>
      <c r="T397" s="211"/>
      <c r="U397" s="211"/>
      <c r="V397" s="211"/>
      <c r="W397" s="211"/>
      <c r="X397" s="211"/>
      <c r="Y397" s="211"/>
      <c r="Z397" s="211"/>
    </row>
    <row r="398" spans="1:26" ht="15.75" customHeight="1">
      <c r="A398" s="211"/>
      <c r="B398" s="211"/>
      <c r="C398" s="211"/>
      <c r="D398" s="211"/>
      <c r="E398" s="211"/>
      <c r="F398" s="211"/>
      <c r="G398" s="211"/>
      <c r="H398" s="211"/>
      <c r="I398" s="211"/>
      <c r="J398" s="270"/>
      <c r="K398" s="295"/>
      <c r="L398" s="270"/>
      <c r="M398" s="295"/>
      <c r="N398" s="211"/>
      <c r="O398" s="211"/>
      <c r="P398" s="211"/>
      <c r="Q398" s="211"/>
      <c r="R398" s="211"/>
      <c r="S398" s="211"/>
      <c r="T398" s="211"/>
      <c r="U398" s="211"/>
      <c r="V398" s="211"/>
      <c r="W398" s="211"/>
      <c r="X398" s="211"/>
      <c r="Y398" s="211"/>
      <c r="Z398" s="211"/>
    </row>
    <row r="399" spans="1:26" ht="15.75" customHeight="1">
      <c r="A399" s="211"/>
      <c r="B399" s="211"/>
      <c r="C399" s="211"/>
      <c r="D399" s="211"/>
      <c r="E399" s="211"/>
      <c r="F399" s="211"/>
      <c r="G399" s="211"/>
      <c r="H399" s="211"/>
      <c r="I399" s="211"/>
      <c r="J399" s="270"/>
      <c r="K399" s="295"/>
      <c r="L399" s="270"/>
      <c r="M399" s="295"/>
      <c r="N399" s="211"/>
      <c r="O399" s="211"/>
      <c r="P399" s="211"/>
      <c r="Q399" s="211"/>
      <c r="R399" s="211"/>
      <c r="S399" s="211"/>
      <c r="T399" s="211"/>
      <c r="U399" s="211"/>
      <c r="V399" s="211"/>
      <c r="W399" s="211"/>
      <c r="X399" s="211"/>
      <c r="Y399" s="211"/>
      <c r="Z399" s="211"/>
    </row>
    <row r="400" spans="1:26" ht="15.75" customHeight="1">
      <c r="A400" s="211"/>
      <c r="B400" s="211"/>
      <c r="C400" s="211"/>
      <c r="D400" s="211"/>
      <c r="E400" s="211"/>
      <c r="F400" s="211"/>
      <c r="G400" s="211"/>
      <c r="H400" s="211"/>
      <c r="I400" s="211"/>
      <c r="J400" s="270"/>
      <c r="K400" s="295"/>
      <c r="L400" s="270"/>
      <c r="M400" s="295"/>
      <c r="N400" s="211"/>
      <c r="O400" s="211"/>
      <c r="P400" s="211"/>
      <c r="Q400" s="211"/>
      <c r="R400" s="211"/>
      <c r="S400" s="211"/>
      <c r="T400" s="211"/>
      <c r="U400" s="211"/>
      <c r="V400" s="211"/>
      <c r="W400" s="211"/>
      <c r="X400" s="211"/>
      <c r="Y400" s="211"/>
      <c r="Z400" s="211"/>
    </row>
    <row r="401" spans="1:26" ht="15.75" customHeight="1">
      <c r="A401" s="211"/>
      <c r="B401" s="211"/>
      <c r="C401" s="211"/>
      <c r="D401" s="211"/>
      <c r="E401" s="211"/>
      <c r="F401" s="211"/>
      <c r="G401" s="211"/>
      <c r="H401" s="211"/>
      <c r="I401" s="211"/>
      <c r="J401" s="270"/>
      <c r="K401" s="295"/>
      <c r="L401" s="270"/>
      <c r="M401" s="295"/>
      <c r="N401" s="211"/>
      <c r="O401" s="211"/>
      <c r="P401" s="211"/>
      <c r="Q401" s="211"/>
      <c r="R401" s="211"/>
      <c r="S401" s="211"/>
      <c r="T401" s="211"/>
      <c r="U401" s="211"/>
      <c r="V401" s="211"/>
      <c r="W401" s="211"/>
      <c r="X401" s="211"/>
      <c r="Y401" s="211"/>
      <c r="Z401" s="211"/>
    </row>
    <row r="402" spans="1:26" ht="15.75" customHeight="1">
      <c r="A402" s="211"/>
      <c r="B402" s="211"/>
      <c r="C402" s="211"/>
      <c r="D402" s="211"/>
      <c r="E402" s="211"/>
      <c r="F402" s="211"/>
      <c r="G402" s="211"/>
      <c r="H402" s="211"/>
      <c r="I402" s="211"/>
      <c r="J402" s="270"/>
      <c r="K402" s="295"/>
      <c r="L402" s="270"/>
      <c r="M402" s="295"/>
      <c r="N402" s="211"/>
      <c r="O402" s="211"/>
      <c r="P402" s="211"/>
      <c r="Q402" s="211"/>
      <c r="R402" s="211"/>
      <c r="S402" s="211"/>
      <c r="T402" s="211"/>
      <c r="U402" s="211"/>
      <c r="V402" s="211"/>
      <c r="W402" s="211"/>
      <c r="X402" s="211"/>
      <c r="Y402" s="211"/>
      <c r="Z402" s="211"/>
    </row>
    <row r="403" spans="1:26" ht="15.75" customHeight="1">
      <c r="A403" s="211"/>
      <c r="B403" s="211"/>
      <c r="C403" s="211"/>
      <c r="D403" s="211"/>
      <c r="E403" s="211"/>
      <c r="F403" s="211"/>
      <c r="G403" s="211"/>
      <c r="H403" s="211"/>
      <c r="I403" s="211"/>
      <c r="J403" s="270"/>
      <c r="K403" s="295"/>
      <c r="L403" s="270"/>
      <c r="M403" s="295"/>
      <c r="N403" s="211"/>
      <c r="O403" s="211"/>
      <c r="P403" s="211"/>
      <c r="Q403" s="211"/>
      <c r="R403" s="211"/>
      <c r="S403" s="211"/>
      <c r="T403" s="211"/>
      <c r="U403" s="211"/>
      <c r="V403" s="211"/>
      <c r="W403" s="211"/>
      <c r="X403" s="211"/>
      <c r="Y403" s="211"/>
      <c r="Z403" s="211"/>
    </row>
    <row r="404" spans="1:26" ht="15.75" customHeight="1">
      <c r="A404" s="211"/>
      <c r="B404" s="211"/>
      <c r="C404" s="211"/>
      <c r="D404" s="211"/>
      <c r="E404" s="211"/>
      <c r="F404" s="211"/>
      <c r="G404" s="211"/>
      <c r="H404" s="211"/>
      <c r="I404" s="211"/>
      <c r="J404" s="270"/>
      <c r="K404" s="295"/>
      <c r="L404" s="270"/>
      <c r="M404" s="295"/>
      <c r="N404" s="211"/>
      <c r="O404" s="211"/>
      <c r="P404" s="211"/>
      <c r="Q404" s="211"/>
      <c r="R404" s="211"/>
      <c r="S404" s="211"/>
      <c r="T404" s="211"/>
      <c r="U404" s="211"/>
      <c r="V404" s="211"/>
      <c r="W404" s="211"/>
      <c r="X404" s="211"/>
      <c r="Y404" s="211"/>
      <c r="Z404" s="211"/>
    </row>
    <row r="405" spans="1:26" ht="15.75" customHeight="1">
      <c r="A405" s="211"/>
      <c r="B405" s="211"/>
      <c r="C405" s="211"/>
      <c r="D405" s="211"/>
      <c r="E405" s="211"/>
      <c r="F405" s="211"/>
      <c r="G405" s="211"/>
      <c r="H405" s="211"/>
      <c r="I405" s="211"/>
      <c r="J405" s="270"/>
      <c r="K405" s="295"/>
      <c r="L405" s="270"/>
      <c r="M405" s="295"/>
      <c r="N405" s="211"/>
      <c r="O405" s="211"/>
      <c r="P405" s="211"/>
      <c r="Q405" s="211"/>
      <c r="R405" s="211"/>
      <c r="S405" s="211"/>
      <c r="T405" s="211"/>
      <c r="U405" s="211"/>
      <c r="V405" s="211"/>
      <c r="W405" s="211"/>
      <c r="X405" s="211"/>
      <c r="Y405" s="211"/>
      <c r="Z405" s="211"/>
    </row>
    <row r="406" spans="1:26" ht="15.75" customHeight="1">
      <c r="A406" s="211"/>
      <c r="B406" s="211"/>
      <c r="C406" s="211"/>
      <c r="D406" s="211"/>
      <c r="E406" s="211"/>
      <c r="F406" s="211"/>
      <c r="G406" s="211"/>
      <c r="H406" s="211"/>
      <c r="I406" s="211"/>
      <c r="J406" s="270"/>
      <c r="K406" s="295"/>
      <c r="L406" s="270"/>
      <c r="M406" s="295"/>
      <c r="N406" s="211"/>
      <c r="O406" s="211"/>
      <c r="P406" s="211"/>
      <c r="Q406" s="211"/>
      <c r="R406" s="211"/>
      <c r="S406" s="211"/>
      <c r="T406" s="211"/>
      <c r="U406" s="211"/>
      <c r="V406" s="211"/>
      <c r="W406" s="211"/>
      <c r="X406" s="211"/>
      <c r="Y406" s="211"/>
      <c r="Z406" s="211"/>
    </row>
    <row r="407" spans="1:26" ht="15.75" customHeight="1">
      <c r="A407" s="211"/>
      <c r="B407" s="211"/>
      <c r="C407" s="211"/>
      <c r="D407" s="211"/>
      <c r="E407" s="211"/>
      <c r="F407" s="211"/>
      <c r="G407" s="211"/>
      <c r="H407" s="211"/>
      <c r="I407" s="211"/>
      <c r="J407" s="270"/>
      <c r="K407" s="295"/>
      <c r="L407" s="270"/>
      <c r="M407" s="295"/>
      <c r="N407" s="211"/>
      <c r="O407" s="211"/>
      <c r="P407" s="211"/>
      <c r="Q407" s="211"/>
      <c r="R407" s="211"/>
      <c r="S407" s="211"/>
      <c r="T407" s="211"/>
      <c r="U407" s="211"/>
      <c r="V407" s="211"/>
      <c r="W407" s="211"/>
      <c r="X407" s="211"/>
      <c r="Y407" s="211"/>
      <c r="Z407" s="211"/>
    </row>
    <row r="408" spans="1:26" ht="15.75" customHeight="1">
      <c r="A408" s="211"/>
      <c r="B408" s="211"/>
      <c r="C408" s="211"/>
      <c r="D408" s="211"/>
      <c r="E408" s="211"/>
      <c r="F408" s="211"/>
      <c r="G408" s="211"/>
      <c r="H408" s="211"/>
      <c r="I408" s="211"/>
      <c r="J408" s="270"/>
      <c r="K408" s="295"/>
      <c r="L408" s="270"/>
      <c r="M408" s="295"/>
      <c r="N408" s="211"/>
      <c r="O408" s="211"/>
      <c r="P408" s="211"/>
      <c r="Q408" s="211"/>
      <c r="R408" s="211"/>
      <c r="S408" s="211"/>
      <c r="T408" s="211"/>
      <c r="U408" s="211"/>
      <c r="V408" s="211"/>
      <c r="W408" s="211"/>
      <c r="X408" s="211"/>
      <c r="Y408" s="211"/>
      <c r="Z408" s="211"/>
    </row>
    <row r="409" spans="1:26" ht="15.75" customHeight="1">
      <c r="A409" s="211"/>
      <c r="B409" s="211"/>
      <c r="C409" s="211"/>
      <c r="D409" s="211"/>
      <c r="E409" s="211"/>
      <c r="F409" s="211"/>
      <c r="G409" s="211"/>
      <c r="H409" s="211"/>
      <c r="I409" s="211"/>
      <c r="J409" s="270"/>
      <c r="K409" s="295"/>
      <c r="L409" s="270"/>
      <c r="M409" s="295"/>
      <c r="N409" s="211"/>
      <c r="O409" s="211"/>
      <c r="P409" s="211"/>
      <c r="Q409" s="211"/>
      <c r="R409" s="211"/>
      <c r="S409" s="211"/>
      <c r="T409" s="211"/>
      <c r="U409" s="211"/>
      <c r="V409" s="211"/>
      <c r="W409" s="211"/>
      <c r="X409" s="211"/>
      <c r="Y409" s="211"/>
      <c r="Z409" s="211"/>
    </row>
    <row r="410" spans="1:26" ht="15.75" customHeight="1">
      <c r="A410" s="211"/>
      <c r="B410" s="211"/>
      <c r="C410" s="211"/>
      <c r="D410" s="211"/>
      <c r="E410" s="211"/>
      <c r="F410" s="211"/>
      <c r="G410" s="211"/>
      <c r="H410" s="211"/>
      <c r="I410" s="211"/>
      <c r="J410" s="270"/>
      <c r="K410" s="295"/>
      <c r="L410" s="270"/>
      <c r="M410" s="295"/>
      <c r="N410" s="211"/>
      <c r="O410" s="211"/>
      <c r="P410" s="211"/>
      <c r="Q410" s="211"/>
      <c r="R410" s="211"/>
      <c r="S410" s="211"/>
      <c r="T410" s="211"/>
      <c r="U410" s="211"/>
      <c r="V410" s="211"/>
      <c r="W410" s="211"/>
      <c r="X410" s="211"/>
      <c r="Y410" s="211"/>
      <c r="Z410" s="211"/>
    </row>
    <row r="411" spans="1:26" ht="15.75" customHeight="1">
      <c r="A411" s="211"/>
      <c r="B411" s="211"/>
      <c r="C411" s="211"/>
      <c r="D411" s="211"/>
      <c r="E411" s="211"/>
      <c r="F411" s="211"/>
      <c r="G411" s="211"/>
      <c r="H411" s="211"/>
      <c r="I411" s="211"/>
      <c r="J411" s="270"/>
      <c r="K411" s="295"/>
      <c r="L411" s="270"/>
      <c r="M411" s="295"/>
      <c r="N411" s="211"/>
      <c r="O411" s="211"/>
      <c r="P411" s="211"/>
      <c r="Q411" s="211"/>
      <c r="R411" s="211"/>
      <c r="S411" s="211"/>
      <c r="T411" s="211"/>
      <c r="U411" s="211"/>
      <c r="V411" s="211"/>
      <c r="W411" s="211"/>
      <c r="X411" s="211"/>
      <c r="Y411" s="211"/>
      <c r="Z411" s="211"/>
    </row>
    <row r="412" spans="1:26" ht="15.75" customHeight="1">
      <c r="A412" s="211"/>
      <c r="B412" s="211"/>
      <c r="C412" s="211"/>
      <c r="D412" s="211"/>
      <c r="E412" s="211"/>
      <c r="F412" s="211"/>
      <c r="G412" s="211"/>
      <c r="H412" s="211"/>
      <c r="I412" s="211"/>
      <c r="J412" s="270"/>
      <c r="K412" s="295"/>
      <c r="L412" s="270"/>
      <c r="M412" s="295"/>
      <c r="N412" s="211"/>
      <c r="O412" s="211"/>
      <c r="P412" s="211"/>
      <c r="Q412" s="211"/>
      <c r="R412" s="211"/>
      <c r="S412" s="211"/>
      <c r="T412" s="211"/>
      <c r="U412" s="211"/>
      <c r="V412" s="211"/>
      <c r="W412" s="211"/>
      <c r="X412" s="211"/>
      <c r="Y412" s="211"/>
      <c r="Z412" s="211"/>
    </row>
    <row r="413" spans="1:26" ht="15.75" customHeight="1">
      <c r="A413" s="211"/>
      <c r="B413" s="211"/>
      <c r="C413" s="211"/>
      <c r="D413" s="211"/>
      <c r="E413" s="211"/>
      <c r="F413" s="211"/>
      <c r="G413" s="211"/>
      <c r="H413" s="211"/>
      <c r="I413" s="211"/>
      <c r="J413" s="270"/>
      <c r="K413" s="295"/>
      <c r="L413" s="270"/>
      <c r="M413" s="295"/>
      <c r="N413" s="211"/>
      <c r="O413" s="211"/>
      <c r="P413" s="211"/>
      <c r="Q413" s="211"/>
      <c r="R413" s="211"/>
      <c r="S413" s="211"/>
      <c r="T413" s="211"/>
      <c r="U413" s="211"/>
      <c r="V413" s="211"/>
      <c r="W413" s="211"/>
      <c r="X413" s="211"/>
      <c r="Y413" s="211"/>
      <c r="Z413" s="211"/>
    </row>
    <row r="414" spans="1:26" ht="15.75" customHeight="1">
      <c r="A414" s="211"/>
      <c r="B414" s="211"/>
      <c r="C414" s="211"/>
      <c r="D414" s="211"/>
      <c r="E414" s="211"/>
      <c r="F414" s="211"/>
      <c r="G414" s="211"/>
      <c r="H414" s="211"/>
      <c r="I414" s="211"/>
      <c r="J414" s="270"/>
      <c r="K414" s="295"/>
      <c r="L414" s="270"/>
      <c r="M414" s="295"/>
      <c r="N414" s="211"/>
      <c r="O414" s="211"/>
      <c r="P414" s="211"/>
      <c r="Q414" s="211"/>
      <c r="R414" s="211"/>
      <c r="S414" s="211"/>
      <c r="T414" s="211"/>
      <c r="U414" s="211"/>
      <c r="V414" s="211"/>
      <c r="W414" s="211"/>
      <c r="X414" s="211"/>
      <c r="Y414" s="211"/>
      <c r="Z414" s="211"/>
    </row>
    <row r="415" spans="1:26" ht="15.75" customHeight="1">
      <c r="A415" s="211"/>
      <c r="B415" s="211"/>
      <c r="C415" s="211"/>
      <c r="D415" s="211"/>
      <c r="E415" s="211"/>
      <c r="F415" s="211"/>
      <c r="G415" s="211"/>
      <c r="H415" s="211"/>
      <c r="I415" s="211"/>
      <c r="J415" s="270"/>
      <c r="K415" s="295"/>
      <c r="L415" s="270"/>
      <c r="M415" s="295"/>
      <c r="N415" s="211"/>
      <c r="O415" s="211"/>
      <c r="P415" s="211"/>
      <c r="Q415" s="211"/>
      <c r="R415" s="211"/>
      <c r="S415" s="211"/>
      <c r="T415" s="211"/>
      <c r="U415" s="211"/>
      <c r="V415" s="211"/>
      <c r="W415" s="211"/>
      <c r="X415" s="211"/>
      <c r="Y415" s="211"/>
      <c r="Z415" s="211"/>
    </row>
    <row r="416" spans="1:26" ht="15.75" customHeight="1">
      <c r="A416" s="211"/>
      <c r="B416" s="211"/>
      <c r="C416" s="211"/>
      <c r="D416" s="211"/>
      <c r="E416" s="211"/>
      <c r="F416" s="211"/>
      <c r="G416" s="211"/>
      <c r="H416" s="211"/>
      <c r="I416" s="211"/>
      <c r="J416" s="270"/>
      <c r="K416" s="295"/>
      <c r="L416" s="270"/>
      <c r="M416" s="295"/>
      <c r="N416" s="211"/>
      <c r="O416" s="211"/>
      <c r="P416" s="211"/>
      <c r="Q416" s="211"/>
      <c r="R416" s="211"/>
      <c r="S416" s="211"/>
      <c r="T416" s="211"/>
      <c r="U416" s="211"/>
      <c r="V416" s="211"/>
      <c r="W416" s="211"/>
      <c r="X416" s="211"/>
      <c r="Y416" s="211"/>
      <c r="Z416" s="211"/>
    </row>
    <row r="417" spans="1:26" ht="15.75" customHeight="1">
      <c r="A417" s="211"/>
      <c r="B417" s="211"/>
      <c r="C417" s="211"/>
      <c r="D417" s="211"/>
      <c r="E417" s="211"/>
      <c r="F417" s="211"/>
      <c r="G417" s="211"/>
      <c r="H417" s="211"/>
      <c r="I417" s="211"/>
      <c r="J417" s="270"/>
      <c r="K417" s="295"/>
      <c r="L417" s="270"/>
      <c r="M417" s="295"/>
      <c r="N417" s="211"/>
      <c r="O417" s="211"/>
      <c r="P417" s="211"/>
      <c r="Q417" s="211"/>
      <c r="R417" s="211"/>
      <c r="S417" s="211"/>
      <c r="T417" s="211"/>
      <c r="U417" s="211"/>
      <c r="V417" s="211"/>
      <c r="W417" s="211"/>
      <c r="X417" s="211"/>
      <c r="Y417" s="211"/>
      <c r="Z417" s="211"/>
    </row>
    <row r="418" spans="1:26" ht="15.75" customHeight="1">
      <c r="A418" s="211"/>
      <c r="B418" s="211"/>
      <c r="C418" s="211"/>
      <c r="D418" s="211"/>
      <c r="E418" s="211"/>
      <c r="F418" s="211"/>
      <c r="G418" s="211"/>
      <c r="H418" s="211"/>
      <c r="I418" s="211"/>
      <c r="J418" s="270"/>
      <c r="K418" s="295"/>
      <c r="L418" s="270"/>
      <c r="M418" s="295"/>
      <c r="N418" s="211"/>
      <c r="O418" s="211"/>
      <c r="P418" s="211"/>
      <c r="Q418" s="211"/>
      <c r="R418" s="211"/>
      <c r="S418" s="211"/>
      <c r="T418" s="211"/>
      <c r="U418" s="211"/>
      <c r="V418" s="211"/>
      <c r="W418" s="211"/>
      <c r="X418" s="211"/>
      <c r="Y418" s="211"/>
      <c r="Z418" s="211"/>
    </row>
    <row r="419" spans="1:26" ht="15.75" customHeight="1">
      <c r="A419" s="211"/>
      <c r="B419" s="211"/>
      <c r="C419" s="211"/>
      <c r="D419" s="211"/>
      <c r="E419" s="211"/>
      <c r="F419" s="211"/>
      <c r="G419" s="211"/>
      <c r="H419" s="211"/>
      <c r="I419" s="211"/>
      <c r="J419" s="270"/>
      <c r="K419" s="295"/>
      <c r="L419" s="270"/>
      <c r="M419" s="295"/>
      <c r="N419" s="211"/>
      <c r="O419" s="211"/>
      <c r="P419" s="211"/>
      <c r="Q419" s="211"/>
      <c r="R419" s="211"/>
      <c r="S419" s="211"/>
      <c r="T419" s="211"/>
      <c r="U419" s="211"/>
      <c r="V419" s="211"/>
      <c r="W419" s="211"/>
      <c r="X419" s="211"/>
      <c r="Y419" s="211"/>
      <c r="Z419" s="211"/>
    </row>
    <row r="420" spans="1:26" ht="15.75" customHeight="1">
      <c r="A420" s="211"/>
      <c r="B420" s="211"/>
      <c r="C420" s="211"/>
      <c r="D420" s="211"/>
      <c r="E420" s="211"/>
      <c r="F420" s="211"/>
      <c r="G420" s="211"/>
      <c r="H420" s="211"/>
      <c r="I420" s="211"/>
      <c r="J420" s="270"/>
      <c r="K420" s="295"/>
      <c r="L420" s="270"/>
      <c r="M420" s="295"/>
      <c r="N420" s="211"/>
      <c r="O420" s="211"/>
      <c r="P420" s="211"/>
      <c r="Q420" s="211"/>
      <c r="R420" s="211"/>
      <c r="S420" s="211"/>
      <c r="T420" s="211"/>
      <c r="U420" s="211"/>
      <c r="V420" s="211"/>
      <c r="W420" s="211"/>
      <c r="X420" s="211"/>
      <c r="Y420" s="211"/>
      <c r="Z420" s="211"/>
    </row>
    <row r="421" spans="1:26" ht="15.75" customHeight="1">
      <c r="A421" s="211"/>
      <c r="B421" s="211"/>
      <c r="C421" s="211"/>
      <c r="D421" s="211"/>
      <c r="E421" s="211"/>
      <c r="F421" s="211"/>
      <c r="G421" s="211"/>
      <c r="H421" s="211"/>
      <c r="I421" s="211"/>
      <c r="J421" s="270"/>
      <c r="K421" s="295"/>
      <c r="L421" s="270"/>
      <c r="M421" s="295"/>
      <c r="N421" s="211"/>
      <c r="O421" s="211"/>
      <c r="P421" s="211"/>
      <c r="Q421" s="211"/>
      <c r="R421" s="211"/>
      <c r="S421" s="211"/>
      <c r="T421" s="211"/>
      <c r="U421" s="211"/>
      <c r="V421" s="211"/>
      <c r="W421" s="211"/>
      <c r="X421" s="211"/>
      <c r="Y421" s="211"/>
      <c r="Z421" s="211"/>
    </row>
    <row r="422" spans="1:26" ht="15.75" customHeight="1">
      <c r="A422" s="211"/>
      <c r="B422" s="211"/>
      <c r="C422" s="211"/>
      <c r="D422" s="211"/>
      <c r="E422" s="211"/>
      <c r="F422" s="211"/>
      <c r="G422" s="211"/>
      <c r="H422" s="211"/>
      <c r="I422" s="211"/>
      <c r="J422" s="270"/>
      <c r="K422" s="295"/>
      <c r="L422" s="270"/>
      <c r="M422" s="295"/>
      <c r="N422" s="211"/>
      <c r="O422" s="211"/>
      <c r="P422" s="211"/>
      <c r="Q422" s="211"/>
      <c r="R422" s="211"/>
      <c r="S422" s="211"/>
      <c r="T422" s="211"/>
      <c r="U422" s="211"/>
      <c r="V422" s="211"/>
      <c r="W422" s="211"/>
      <c r="X422" s="211"/>
      <c r="Y422" s="211"/>
      <c r="Z422" s="211"/>
    </row>
    <row r="423" spans="1:26" ht="15.75" customHeight="1">
      <c r="A423" s="211"/>
      <c r="B423" s="211"/>
      <c r="C423" s="211"/>
      <c r="D423" s="211"/>
      <c r="E423" s="211"/>
      <c r="F423" s="211"/>
      <c r="G423" s="211"/>
      <c r="H423" s="211"/>
      <c r="I423" s="211"/>
      <c r="J423" s="270"/>
      <c r="K423" s="295"/>
      <c r="L423" s="270"/>
      <c r="M423" s="295"/>
      <c r="N423" s="211"/>
      <c r="O423" s="211"/>
      <c r="P423" s="211"/>
      <c r="Q423" s="211"/>
      <c r="R423" s="211"/>
      <c r="S423" s="211"/>
      <c r="T423" s="211"/>
      <c r="U423" s="211"/>
      <c r="V423" s="211"/>
      <c r="W423" s="211"/>
      <c r="X423" s="211"/>
      <c r="Y423" s="211"/>
      <c r="Z423" s="211"/>
    </row>
    <row r="424" spans="1:26" ht="15.75" customHeight="1">
      <c r="A424" s="211"/>
      <c r="B424" s="211"/>
      <c r="C424" s="211"/>
      <c r="D424" s="211"/>
      <c r="E424" s="211"/>
      <c r="F424" s="211"/>
      <c r="G424" s="211"/>
      <c r="H424" s="211"/>
      <c r="I424" s="211"/>
      <c r="J424" s="270"/>
      <c r="K424" s="295"/>
      <c r="L424" s="270"/>
      <c r="M424" s="295"/>
      <c r="N424" s="211"/>
      <c r="O424" s="211"/>
      <c r="P424" s="211"/>
      <c r="Q424" s="211"/>
      <c r="R424" s="211"/>
      <c r="S424" s="211"/>
      <c r="T424" s="211"/>
      <c r="U424" s="211"/>
      <c r="V424" s="211"/>
      <c r="W424" s="211"/>
      <c r="X424" s="211"/>
      <c r="Y424" s="211"/>
      <c r="Z424" s="211"/>
    </row>
    <row r="425" spans="1:26" ht="15.75" customHeight="1">
      <c r="A425" s="211"/>
      <c r="B425" s="211"/>
      <c r="C425" s="211"/>
      <c r="D425" s="211"/>
      <c r="E425" s="211"/>
      <c r="F425" s="211"/>
      <c r="G425" s="211"/>
      <c r="H425" s="211"/>
      <c r="I425" s="211"/>
      <c r="J425" s="270"/>
      <c r="K425" s="295"/>
      <c r="L425" s="270"/>
      <c r="M425" s="295"/>
      <c r="N425" s="211"/>
      <c r="O425" s="211"/>
      <c r="P425" s="211"/>
      <c r="Q425" s="211"/>
      <c r="R425" s="211"/>
      <c r="S425" s="211"/>
      <c r="T425" s="211"/>
      <c r="U425" s="211"/>
      <c r="V425" s="211"/>
      <c r="W425" s="211"/>
      <c r="X425" s="211"/>
      <c r="Y425" s="211"/>
      <c r="Z425" s="211"/>
    </row>
    <row r="426" spans="1:26" ht="15.75" customHeight="1">
      <c r="A426" s="211"/>
      <c r="B426" s="211"/>
      <c r="C426" s="211"/>
      <c r="D426" s="211"/>
      <c r="E426" s="211"/>
      <c r="F426" s="211"/>
      <c r="G426" s="211"/>
      <c r="H426" s="211"/>
      <c r="I426" s="211"/>
      <c r="J426" s="270"/>
      <c r="K426" s="295"/>
      <c r="L426" s="270"/>
      <c r="M426" s="295"/>
      <c r="N426" s="211"/>
      <c r="O426" s="211"/>
      <c r="P426" s="211"/>
      <c r="Q426" s="211"/>
      <c r="R426" s="211"/>
      <c r="S426" s="211"/>
      <c r="T426" s="211"/>
      <c r="U426" s="211"/>
      <c r="V426" s="211"/>
      <c r="W426" s="211"/>
      <c r="X426" s="211"/>
      <c r="Y426" s="211"/>
      <c r="Z426" s="211"/>
    </row>
    <row r="427" spans="1:26" ht="15.75" customHeight="1">
      <c r="A427" s="211"/>
      <c r="B427" s="211"/>
      <c r="C427" s="211"/>
      <c r="D427" s="211"/>
      <c r="E427" s="211"/>
      <c r="F427" s="211"/>
      <c r="G427" s="211"/>
      <c r="H427" s="211"/>
      <c r="I427" s="211"/>
      <c r="J427" s="270"/>
      <c r="K427" s="295"/>
      <c r="L427" s="270"/>
      <c r="M427" s="295"/>
      <c r="N427" s="211"/>
      <c r="O427" s="211"/>
      <c r="P427" s="211"/>
      <c r="Q427" s="211"/>
      <c r="R427" s="211"/>
      <c r="S427" s="211"/>
      <c r="T427" s="211"/>
      <c r="U427" s="211"/>
      <c r="V427" s="211"/>
      <c r="W427" s="211"/>
      <c r="X427" s="211"/>
      <c r="Y427" s="211"/>
      <c r="Z427" s="211"/>
    </row>
    <row r="428" spans="1:26" ht="15.75" customHeight="1">
      <c r="A428" s="211"/>
      <c r="B428" s="211"/>
      <c r="C428" s="211"/>
      <c r="D428" s="211"/>
      <c r="E428" s="211"/>
      <c r="F428" s="211"/>
      <c r="G428" s="211"/>
      <c r="H428" s="211"/>
      <c r="I428" s="211"/>
      <c r="J428" s="270"/>
      <c r="K428" s="295"/>
      <c r="L428" s="270"/>
      <c r="M428" s="295"/>
      <c r="N428" s="211"/>
      <c r="O428" s="211"/>
      <c r="P428" s="211"/>
      <c r="Q428" s="211"/>
      <c r="R428" s="211"/>
      <c r="S428" s="211"/>
      <c r="T428" s="211"/>
      <c r="U428" s="211"/>
      <c r="V428" s="211"/>
      <c r="W428" s="211"/>
      <c r="X428" s="211"/>
      <c r="Y428" s="211"/>
      <c r="Z428" s="211"/>
    </row>
    <row r="429" spans="1:26" ht="15.75" customHeight="1">
      <c r="A429" s="211"/>
      <c r="B429" s="211"/>
      <c r="C429" s="211"/>
      <c r="D429" s="211"/>
      <c r="E429" s="211"/>
      <c r="F429" s="211"/>
      <c r="G429" s="211"/>
      <c r="H429" s="211"/>
      <c r="I429" s="211"/>
      <c r="J429" s="270"/>
      <c r="K429" s="295"/>
      <c r="L429" s="270"/>
      <c r="M429" s="295"/>
      <c r="N429" s="211"/>
      <c r="O429" s="211"/>
      <c r="P429" s="211"/>
      <c r="Q429" s="211"/>
      <c r="R429" s="211"/>
      <c r="S429" s="211"/>
      <c r="T429" s="211"/>
      <c r="U429" s="211"/>
      <c r="V429" s="211"/>
      <c r="W429" s="211"/>
      <c r="X429" s="211"/>
      <c r="Y429" s="211"/>
      <c r="Z429" s="211"/>
    </row>
    <row r="430" spans="1:26" ht="15.75" customHeight="1">
      <c r="A430" s="211"/>
      <c r="B430" s="211"/>
      <c r="C430" s="211"/>
      <c r="D430" s="211"/>
      <c r="E430" s="211"/>
      <c r="F430" s="211"/>
      <c r="G430" s="211"/>
      <c r="H430" s="211"/>
      <c r="I430" s="211"/>
      <c r="J430" s="270"/>
      <c r="K430" s="295"/>
      <c r="L430" s="270"/>
      <c r="M430" s="295"/>
      <c r="N430" s="211"/>
      <c r="O430" s="211"/>
      <c r="P430" s="211"/>
      <c r="Q430" s="211"/>
      <c r="R430" s="211"/>
      <c r="S430" s="211"/>
      <c r="T430" s="211"/>
      <c r="U430" s="211"/>
      <c r="V430" s="211"/>
      <c r="W430" s="211"/>
      <c r="X430" s="211"/>
      <c r="Y430" s="211"/>
      <c r="Z430" s="211"/>
    </row>
    <row r="431" spans="1:26" ht="15.75" customHeight="1">
      <c r="A431" s="211"/>
      <c r="B431" s="211"/>
      <c r="C431" s="211"/>
      <c r="D431" s="211"/>
      <c r="E431" s="211"/>
      <c r="F431" s="211"/>
      <c r="G431" s="211"/>
      <c r="H431" s="211"/>
      <c r="I431" s="211"/>
      <c r="J431" s="270"/>
      <c r="K431" s="295"/>
      <c r="L431" s="270"/>
      <c r="M431" s="295"/>
      <c r="N431" s="211"/>
      <c r="O431" s="211"/>
      <c r="P431" s="211"/>
      <c r="Q431" s="211"/>
      <c r="R431" s="211"/>
      <c r="S431" s="211"/>
      <c r="T431" s="211"/>
      <c r="U431" s="211"/>
      <c r="V431" s="211"/>
      <c r="W431" s="211"/>
      <c r="X431" s="211"/>
      <c r="Y431" s="211"/>
      <c r="Z431" s="211"/>
    </row>
    <row r="432" spans="1:26" ht="15.75" customHeight="1">
      <c r="A432" s="211"/>
      <c r="B432" s="211"/>
      <c r="C432" s="211"/>
      <c r="D432" s="211"/>
      <c r="E432" s="211"/>
      <c r="F432" s="211"/>
      <c r="G432" s="211"/>
      <c r="H432" s="211"/>
      <c r="I432" s="211"/>
      <c r="J432" s="270"/>
      <c r="K432" s="295"/>
      <c r="L432" s="270"/>
      <c r="M432" s="295"/>
      <c r="N432" s="211"/>
      <c r="O432" s="211"/>
      <c r="P432" s="211"/>
      <c r="Q432" s="211"/>
      <c r="R432" s="211"/>
      <c r="S432" s="211"/>
      <c r="T432" s="211"/>
      <c r="U432" s="211"/>
      <c r="V432" s="211"/>
      <c r="W432" s="211"/>
      <c r="X432" s="211"/>
      <c r="Y432" s="211"/>
      <c r="Z432" s="211"/>
    </row>
    <row r="433" spans="1:26" ht="15.75" customHeight="1">
      <c r="A433" s="211"/>
      <c r="B433" s="211"/>
      <c r="C433" s="211"/>
      <c r="D433" s="211"/>
      <c r="E433" s="211"/>
      <c r="F433" s="211"/>
      <c r="G433" s="211"/>
      <c r="H433" s="211"/>
      <c r="I433" s="211"/>
      <c r="J433" s="270"/>
      <c r="K433" s="295"/>
      <c r="L433" s="270"/>
      <c r="M433" s="295"/>
      <c r="N433" s="211"/>
      <c r="O433" s="211"/>
      <c r="P433" s="211"/>
      <c r="Q433" s="211"/>
      <c r="R433" s="211"/>
      <c r="S433" s="211"/>
      <c r="T433" s="211"/>
      <c r="U433" s="211"/>
      <c r="V433" s="211"/>
      <c r="W433" s="211"/>
      <c r="X433" s="211"/>
      <c r="Y433" s="211"/>
      <c r="Z433" s="211"/>
    </row>
    <row r="434" spans="1:26" ht="15.75" customHeight="1">
      <c r="A434" s="211"/>
      <c r="B434" s="211"/>
      <c r="C434" s="211"/>
      <c r="D434" s="211"/>
      <c r="E434" s="211"/>
      <c r="F434" s="211"/>
      <c r="G434" s="211"/>
      <c r="H434" s="211"/>
      <c r="I434" s="211"/>
      <c r="J434" s="270"/>
      <c r="K434" s="295"/>
      <c r="L434" s="270"/>
      <c r="M434" s="295"/>
      <c r="N434" s="211"/>
      <c r="O434" s="211"/>
      <c r="P434" s="211"/>
      <c r="Q434" s="211"/>
      <c r="R434" s="211"/>
      <c r="S434" s="211"/>
      <c r="T434" s="211"/>
      <c r="U434" s="211"/>
      <c r="V434" s="211"/>
      <c r="W434" s="211"/>
      <c r="X434" s="211"/>
      <c r="Y434" s="211"/>
      <c r="Z434" s="211"/>
    </row>
    <row r="435" spans="1:26" ht="15.75" customHeight="1">
      <c r="A435" s="211"/>
      <c r="B435" s="211"/>
      <c r="C435" s="211"/>
      <c r="D435" s="211"/>
      <c r="E435" s="211"/>
      <c r="F435" s="211"/>
      <c r="G435" s="211"/>
      <c r="H435" s="211"/>
      <c r="I435" s="211"/>
      <c r="J435" s="270"/>
      <c r="K435" s="295"/>
      <c r="L435" s="270"/>
      <c r="M435" s="295"/>
      <c r="N435" s="211"/>
      <c r="O435" s="211"/>
      <c r="P435" s="211"/>
      <c r="Q435" s="211"/>
      <c r="R435" s="211"/>
      <c r="S435" s="211"/>
      <c r="T435" s="211"/>
      <c r="U435" s="211"/>
      <c r="V435" s="211"/>
      <c r="W435" s="211"/>
      <c r="X435" s="211"/>
      <c r="Y435" s="211"/>
      <c r="Z435" s="211"/>
    </row>
    <row r="436" spans="1:26" ht="15.75" customHeight="1">
      <c r="A436" s="211"/>
      <c r="B436" s="211"/>
      <c r="C436" s="211"/>
      <c r="D436" s="211"/>
      <c r="E436" s="211"/>
      <c r="F436" s="211"/>
      <c r="G436" s="211"/>
      <c r="H436" s="211"/>
      <c r="I436" s="211"/>
      <c r="J436" s="270"/>
      <c r="K436" s="295"/>
      <c r="L436" s="270"/>
      <c r="M436" s="295"/>
      <c r="N436" s="211"/>
      <c r="O436" s="211"/>
      <c r="P436" s="211"/>
      <c r="Q436" s="211"/>
      <c r="R436" s="211"/>
      <c r="S436" s="211"/>
      <c r="T436" s="211"/>
      <c r="U436" s="211"/>
      <c r="V436" s="211"/>
      <c r="W436" s="211"/>
      <c r="X436" s="211"/>
      <c r="Y436" s="211"/>
      <c r="Z436" s="211"/>
    </row>
    <row r="437" spans="1:26" ht="15.75" customHeight="1">
      <c r="A437" s="211"/>
      <c r="B437" s="211"/>
      <c r="C437" s="211"/>
      <c r="D437" s="211"/>
      <c r="E437" s="211"/>
      <c r="F437" s="211"/>
      <c r="G437" s="211"/>
      <c r="H437" s="211"/>
      <c r="I437" s="211"/>
      <c r="J437" s="270"/>
      <c r="K437" s="295"/>
      <c r="L437" s="270"/>
      <c r="M437" s="295"/>
      <c r="N437" s="211"/>
      <c r="O437" s="211"/>
      <c r="P437" s="211"/>
      <c r="Q437" s="211"/>
      <c r="R437" s="211"/>
      <c r="S437" s="211"/>
      <c r="T437" s="211"/>
      <c r="U437" s="211"/>
      <c r="V437" s="211"/>
      <c r="W437" s="211"/>
      <c r="X437" s="211"/>
      <c r="Y437" s="211"/>
      <c r="Z437" s="211"/>
    </row>
    <row r="438" spans="1:26" ht="15.75" customHeight="1">
      <c r="A438" s="211"/>
      <c r="B438" s="211"/>
      <c r="C438" s="211"/>
      <c r="D438" s="211"/>
      <c r="E438" s="211"/>
      <c r="F438" s="211"/>
      <c r="G438" s="211"/>
      <c r="H438" s="211"/>
      <c r="I438" s="211"/>
      <c r="J438" s="270"/>
      <c r="K438" s="295"/>
      <c r="L438" s="270"/>
      <c r="M438" s="295"/>
      <c r="N438" s="211"/>
      <c r="O438" s="211"/>
      <c r="P438" s="211"/>
      <c r="Q438" s="211"/>
      <c r="R438" s="211"/>
      <c r="S438" s="211"/>
      <c r="T438" s="211"/>
      <c r="U438" s="211"/>
      <c r="V438" s="211"/>
      <c r="W438" s="211"/>
      <c r="X438" s="211"/>
      <c r="Y438" s="211"/>
      <c r="Z438" s="211"/>
    </row>
    <row r="439" spans="1:26" ht="15.75" customHeight="1">
      <c r="A439" s="211"/>
      <c r="B439" s="211"/>
      <c r="C439" s="211"/>
      <c r="D439" s="211"/>
      <c r="E439" s="211"/>
      <c r="F439" s="211"/>
      <c r="G439" s="211"/>
      <c r="H439" s="211"/>
      <c r="I439" s="211"/>
      <c r="J439" s="270"/>
      <c r="K439" s="295"/>
      <c r="L439" s="270"/>
      <c r="M439" s="295"/>
      <c r="N439" s="211"/>
      <c r="O439" s="211"/>
      <c r="P439" s="211"/>
      <c r="Q439" s="211"/>
      <c r="R439" s="211"/>
      <c r="S439" s="211"/>
      <c r="T439" s="211"/>
      <c r="U439" s="211"/>
      <c r="V439" s="211"/>
      <c r="W439" s="211"/>
      <c r="X439" s="211"/>
      <c r="Y439" s="211"/>
      <c r="Z439" s="211"/>
    </row>
    <row r="440" spans="1:26" ht="15.75" customHeight="1">
      <c r="A440" s="211"/>
      <c r="B440" s="211"/>
      <c r="C440" s="211"/>
      <c r="D440" s="211"/>
      <c r="E440" s="211"/>
      <c r="F440" s="211"/>
      <c r="G440" s="211"/>
      <c r="H440" s="211"/>
      <c r="I440" s="211"/>
      <c r="J440" s="270"/>
      <c r="K440" s="295"/>
      <c r="L440" s="270"/>
      <c r="M440" s="295"/>
      <c r="N440" s="211"/>
      <c r="O440" s="211"/>
      <c r="P440" s="211"/>
      <c r="Q440" s="211"/>
      <c r="R440" s="211"/>
      <c r="S440" s="211"/>
      <c r="T440" s="211"/>
      <c r="U440" s="211"/>
      <c r="V440" s="211"/>
      <c r="W440" s="211"/>
      <c r="X440" s="211"/>
      <c r="Y440" s="211"/>
      <c r="Z440" s="211"/>
    </row>
    <row r="441" spans="1:26" ht="15.75" customHeight="1">
      <c r="A441" s="211"/>
      <c r="B441" s="211"/>
      <c r="C441" s="211"/>
      <c r="D441" s="211"/>
      <c r="E441" s="211"/>
      <c r="F441" s="211"/>
      <c r="G441" s="211"/>
      <c r="H441" s="211"/>
      <c r="I441" s="211"/>
      <c r="J441" s="270"/>
      <c r="K441" s="295"/>
      <c r="L441" s="270"/>
      <c r="M441" s="295"/>
      <c r="N441" s="211"/>
      <c r="O441" s="211"/>
      <c r="P441" s="211"/>
      <c r="Q441" s="211"/>
      <c r="R441" s="211"/>
      <c r="S441" s="211"/>
      <c r="T441" s="211"/>
      <c r="U441" s="211"/>
      <c r="V441" s="211"/>
      <c r="W441" s="211"/>
      <c r="X441" s="211"/>
      <c r="Y441" s="211"/>
      <c r="Z441" s="211"/>
    </row>
    <row r="442" spans="1:26" ht="15.75" customHeight="1">
      <c r="A442" s="211"/>
      <c r="B442" s="211"/>
      <c r="C442" s="211"/>
      <c r="D442" s="211"/>
      <c r="E442" s="211"/>
      <c r="F442" s="211"/>
      <c r="G442" s="211"/>
      <c r="H442" s="211"/>
      <c r="I442" s="211"/>
      <c r="J442" s="270"/>
      <c r="K442" s="295"/>
      <c r="L442" s="270"/>
      <c r="M442" s="295"/>
      <c r="N442" s="211"/>
      <c r="O442" s="211"/>
      <c r="P442" s="211"/>
      <c r="Q442" s="211"/>
      <c r="R442" s="211"/>
      <c r="S442" s="211"/>
      <c r="T442" s="211"/>
      <c r="U442" s="211"/>
      <c r="V442" s="211"/>
      <c r="W442" s="211"/>
      <c r="X442" s="211"/>
      <c r="Y442" s="211"/>
      <c r="Z442" s="211"/>
    </row>
    <row r="443" spans="1:26" ht="15.75" customHeight="1">
      <c r="A443" s="211"/>
      <c r="B443" s="211"/>
      <c r="C443" s="211"/>
      <c r="D443" s="211"/>
      <c r="E443" s="211"/>
      <c r="F443" s="211"/>
      <c r="G443" s="211"/>
      <c r="H443" s="211"/>
      <c r="I443" s="211"/>
      <c r="J443" s="270"/>
      <c r="K443" s="295"/>
      <c r="L443" s="270"/>
      <c r="M443" s="295"/>
      <c r="N443" s="211"/>
      <c r="O443" s="211"/>
      <c r="P443" s="211"/>
      <c r="Q443" s="211"/>
      <c r="R443" s="211"/>
      <c r="S443" s="211"/>
      <c r="T443" s="211"/>
      <c r="U443" s="211"/>
      <c r="V443" s="211"/>
      <c r="W443" s="211"/>
      <c r="X443" s="211"/>
      <c r="Y443" s="211"/>
      <c r="Z443" s="211"/>
    </row>
    <row r="444" spans="1:26" ht="15.75" customHeight="1">
      <c r="A444" s="211"/>
      <c r="B444" s="211"/>
      <c r="C444" s="211"/>
      <c r="D444" s="211"/>
      <c r="E444" s="211"/>
      <c r="F444" s="211"/>
      <c r="G444" s="211"/>
      <c r="H444" s="211"/>
      <c r="I444" s="211"/>
      <c r="J444" s="270"/>
      <c r="K444" s="295"/>
      <c r="L444" s="270"/>
      <c r="M444" s="295"/>
      <c r="N444" s="211"/>
      <c r="O444" s="211"/>
      <c r="P444" s="211"/>
      <c r="Q444" s="211"/>
      <c r="R444" s="211"/>
      <c r="S444" s="211"/>
      <c r="T444" s="211"/>
      <c r="U444" s="211"/>
      <c r="V444" s="211"/>
      <c r="W444" s="211"/>
      <c r="X444" s="211"/>
      <c r="Y444" s="211"/>
      <c r="Z444" s="211"/>
    </row>
    <row r="445" spans="1:26" ht="15.75" customHeight="1">
      <c r="A445" s="211"/>
      <c r="B445" s="211"/>
      <c r="C445" s="211"/>
      <c r="D445" s="211"/>
      <c r="E445" s="211"/>
      <c r="F445" s="211"/>
      <c r="G445" s="211"/>
      <c r="H445" s="211"/>
      <c r="I445" s="211"/>
      <c r="J445" s="270"/>
      <c r="K445" s="295"/>
      <c r="L445" s="270"/>
      <c r="M445" s="295"/>
      <c r="N445" s="211"/>
      <c r="O445" s="211"/>
      <c r="P445" s="211"/>
      <c r="Q445" s="211"/>
      <c r="R445" s="211"/>
      <c r="S445" s="211"/>
      <c r="T445" s="211"/>
      <c r="U445" s="211"/>
      <c r="V445" s="211"/>
      <c r="W445" s="211"/>
      <c r="X445" s="211"/>
      <c r="Y445" s="211"/>
      <c r="Z445" s="211"/>
    </row>
    <row r="446" spans="1:26" ht="15.75" customHeight="1">
      <c r="A446" s="211"/>
      <c r="B446" s="211"/>
      <c r="C446" s="211"/>
      <c r="D446" s="211"/>
      <c r="E446" s="211"/>
      <c r="F446" s="211"/>
      <c r="G446" s="211"/>
      <c r="H446" s="211"/>
      <c r="I446" s="211"/>
      <c r="J446" s="270"/>
      <c r="K446" s="295"/>
      <c r="L446" s="270"/>
      <c r="M446" s="295"/>
      <c r="N446" s="211"/>
      <c r="O446" s="211"/>
      <c r="P446" s="211"/>
      <c r="Q446" s="211"/>
      <c r="R446" s="211"/>
      <c r="S446" s="211"/>
      <c r="T446" s="211"/>
      <c r="U446" s="211"/>
      <c r="V446" s="211"/>
      <c r="W446" s="211"/>
      <c r="X446" s="211"/>
      <c r="Y446" s="211"/>
      <c r="Z446" s="211"/>
    </row>
    <row r="447" spans="1:26" ht="15.75" customHeight="1">
      <c r="A447" s="211"/>
      <c r="B447" s="211"/>
      <c r="C447" s="211"/>
      <c r="D447" s="211"/>
      <c r="E447" s="211"/>
      <c r="F447" s="211"/>
      <c r="G447" s="211"/>
      <c r="H447" s="211"/>
      <c r="I447" s="211"/>
      <c r="J447" s="270"/>
      <c r="K447" s="295"/>
      <c r="L447" s="270"/>
      <c r="M447" s="295"/>
      <c r="N447" s="211"/>
      <c r="O447" s="211"/>
      <c r="P447" s="211"/>
      <c r="Q447" s="211"/>
      <c r="R447" s="211"/>
      <c r="S447" s="211"/>
      <c r="T447" s="211"/>
      <c r="U447" s="211"/>
      <c r="V447" s="211"/>
      <c r="W447" s="211"/>
      <c r="X447" s="211"/>
      <c r="Y447" s="211"/>
      <c r="Z447" s="211"/>
    </row>
    <row r="448" spans="1:26" ht="15.75" customHeight="1">
      <c r="A448" s="211"/>
      <c r="B448" s="211"/>
      <c r="C448" s="211"/>
      <c r="D448" s="211"/>
      <c r="E448" s="211"/>
      <c r="F448" s="211"/>
      <c r="G448" s="211"/>
      <c r="H448" s="211"/>
      <c r="I448" s="211"/>
      <c r="J448" s="270"/>
      <c r="K448" s="295"/>
      <c r="L448" s="270"/>
      <c r="M448" s="295"/>
      <c r="N448" s="211"/>
      <c r="O448" s="211"/>
      <c r="P448" s="211"/>
      <c r="Q448" s="211"/>
      <c r="R448" s="211"/>
      <c r="S448" s="211"/>
      <c r="T448" s="211"/>
      <c r="U448" s="211"/>
      <c r="V448" s="211"/>
      <c r="W448" s="211"/>
      <c r="X448" s="211"/>
      <c r="Y448" s="211"/>
      <c r="Z448" s="211"/>
    </row>
    <row r="449" spans="1:26" ht="15.75" customHeight="1">
      <c r="A449" s="211"/>
      <c r="B449" s="211"/>
      <c r="C449" s="211"/>
      <c r="D449" s="211"/>
      <c r="E449" s="211"/>
      <c r="F449" s="211"/>
      <c r="G449" s="211"/>
      <c r="H449" s="211"/>
      <c r="I449" s="211"/>
      <c r="J449" s="270"/>
      <c r="K449" s="295"/>
      <c r="L449" s="270"/>
      <c r="M449" s="295"/>
      <c r="N449" s="211"/>
      <c r="O449" s="211"/>
      <c r="P449" s="211"/>
      <c r="Q449" s="211"/>
      <c r="R449" s="211"/>
      <c r="S449" s="211"/>
      <c r="T449" s="211"/>
      <c r="U449" s="211"/>
      <c r="V449" s="211"/>
      <c r="W449" s="211"/>
      <c r="X449" s="211"/>
      <c r="Y449" s="211"/>
      <c r="Z449" s="211"/>
    </row>
    <row r="450" spans="1:26" ht="15.75" customHeight="1">
      <c r="A450" s="211"/>
      <c r="B450" s="211"/>
      <c r="C450" s="211"/>
      <c r="D450" s="211"/>
      <c r="E450" s="211"/>
      <c r="F450" s="211"/>
      <c r="G450" s="211"/>
      <c r="H450" s="211"/>
      <c r="I450" s="211"/>
      <c r="J450" s="270"/>
      <c r="K450" s="295"/>
      <c r="L450" s="270"/>
      <c r="M450" s="295"/>
      <c r="N450" s="211"/>
      <c r="O450" s="211"/>
      <c r="P450" s="211"/>
      <c r="Q450" s="211"/>
      <c r="R450" s="211"/>
      <c r="S450" s="211"/>
      <c r="T450" s="211"/>
      <c r="U450" s="211"/>
      <c r="V450" s="211"/>
      <c r="W450" s="211"/>
      <c r="X450" s="211"/>
      <c r="Y450" s="211"/>
      <c r="Z450" s="211"/>
    </row>
    <row r="451" spans="1:26" ht="15.75" customHeight="1">
      <c r="A451" s="211"/>
      <c r="B451" s="211"/>
      <c r="C451" s="211"/>
      <c r="D451" s="211"/>
      <c r="E451" s="211"/>
      <c r="F451" s="211"/>
      <c r="G451" s="211"/>
      <c r="H451" s="211"/>
      <c r="I451" s="211"/>
      <c r="J451" s="270"/>
      <c r="K451" s="295"/>
      <c r="L451" s="270"/>
      <c r="M451" s="295"/>
      <c r="N451" s="211"/>
      <c r="O451" s="211"/>
      <c r="P451" s="211"/>
      <c r="Q451" s="211"/>
      <c r="R451" s="211"/>
      <c r="S451" s="211"/>
      <c r="T451" s="211"/>
      <c r="U451" s="211"/>
      <c r="V451" s="211"/>
      <c r="W451" s="211"/>
      <c r="X451" s="211"/>
      <c r="Y451" s="211"/>
      <c r="Z451" s="211"/>
    </row>
    <row r="452" spans="1:26" ht="15.75" customHeight="1">
      <c r="A452" s="211"/>
      <c r="B452" s="211"/>
      <c r="C452" s="211"/>
      <c r="D452" s="211"/>
      <c r="E452" s="211"/>
      <c r="F452" s="211"/>
      <c r="G452" s="211"/>
      <c r="H452" s="211"/>
      <c r="I452" s="211"/>
      <c r="J452" s="270"/>
      <c r="K452" s="295"/>
      <c r="L452" s="270"/>
      <c r="M452" s="295"/>
      <c r="N452" s="211"/>
      <c r="O452" s="211"/>
      <c r="P452" s="211"/>
      <c r="Q452" s="211"/>
      <c r="R452" s="211"/>
      <c r="S452" s="211"/>
      <c r="T452" s="211"/>
      <c r="U452" s="211"/>
      <c r="V452" s="211"/>
      <c r="W452" s="211"/>
      <c r="X452" s="211"/>
      <c r="Y452" s="211"/>
      <c r="Z452" s="211"/>
    </row>
    <row r="453" spans="1:26" ht="15.75" customHeight="1">
      <c r="A453" s="211"/>
      <c r="B453" s="211"/>
      <c r="C453" s="211"/>
      <c r="D453" s="211"/>
      <c r="E453" s="211"/>
      <c r="F453" s="211"/>
      <c r="G453" s="211"/>
      <c r="H453" s="211"/>
      <c r="I453" s="211"/>
      <c r="J453" s="270"/>
      <c r="K453" s="295"/>
      <c r="L453" s="270"/>
      <c r="M453" s="295"/>
      <c r="N453" s="211"/>
      <c r="O453" s="211"/>
      <c r="P453" s="211"/>
      <c r="Q453" s="211"/>
      <c r="R453" s="211"/>
      <c r="S453" s="211"/>
      <c r="T453" s="211"/>
      <c r="U453" s="211"/>
      <c r="V453" s="211"/>
      <c r="W453" s="211"/>
      <c r="X453" s="211"/>
      <c r="Y453" s="211"/>
      <c r="Z453" s="211"/>
    </row>
    <row r="454" spans="1:26" ht="15.75" customHeight="1">
      <c r="A454" s="211"/>
      <c r="B454" s="211"/>
      <c r="C454" s="211"/>
      <c r="D454" s="211"/>
      <c r="E454" s="211"/>
      <c r="F454" s="211"/>
      <c r="G454" s="211"/>
      <c r="H454" s="211"/>
      <c r="I454" s="211"/>
      <c r="J454" s="270"/>
      <c r="K454" s="295"/>
      <c r="L454" s="270"/>
      <c r="M454" s="295"/>
      <c r="N454" s="211"/>
      <c r="O454" s="211"/>
      <c r="P454" s="211"/>
      <c r="Q454" s="211"/>
      <c r="R454" s="211"/>
      <c r="S454" s="211"/>
      <c r="T454" s="211"/>
      <c r="U454" s="211"/>
      <c r="V454" s="211"/>
      <c r="W454" s="211"/>
      <c r="X454" s="211"/>
      <c r="Y454" s="211"/>
      <c r="Z454" s="211"/>
    </row>
    <row r="455" spans="1:26" ht="15.75" customHeight="1">
      <c r="A455" s="211"/>
      <c r="B455" s="211"/>
      <c r="C455" s="211"/>
      <c r="D455" s="211"/>
      <c r="E455" s="211"/>
      <c r="F455" s="211"/>
      <c r="G455" s="211"/>
      <c r="H455" s="211"/>
      <c r="I455" s="211"/>
      <c r="J455" s="270"/>
      <c r="K455" s="295"/>
      <c r="L455" s="270"/>
      <c r="M455" s="295"/>
      <c r="N455" s="211"/>
      <c r="O455" s="211"/>
      <c r="P455" s="211"/>
      <c r="Q455" s="211"/>
      <c r="R455" s="211"/>
      <c r="S455" s="211"/>
      <c r="T455" s="211"/>
      <c r="U455" s="211"/>
      <c r="V455" s="211"/>
      <c r="W455" s="211"/>
      <c r="X455" s="211"/>
      <c r="Y455" s="211"/>
      <c r="Z455" s="211"/>
    </row>
    <row r="456" spans="1:26" ht="15.75" customHeight="1">
      <c r="A456" s="211"/>
      <c r="B456" s="211"/>
      <c r="C456" s="211"/>
      <c r="D456" s="211"/>
      <c r="E456" s="211"/>
      <c r="F456" s="211"/>
      <c r="G456" s="211"/>
      <c r="H456" s="211"/>
      <c r="I456" s="211"/>
      <c r="J456" s="270"/>
      <c r="K456" s="295"/>
      <c r="L456" s="270"/>
      <c r="M456" s="295"/>
      <c r="N456" s="211"/>
      <c r="O456" s="211"/>
      <c r="P456" s="211"/>
      <c r="Q456" s="211"/>
      <c r="R456" s="211"/>
      <c r="S456" s="211"/>
      <c r="T456" s="211"/>
      <c r="U456" s="211"/>
      <c r="V456" s="211"/>
      <c r="W456" s="211"/>
      <c r="X456" s="211"/>
      <c r="Y456" s="211"/>
      <c r="Z456" s="211"/>
    </row>
    <row r="457" spans="1:26" ht="15.75" customHeight="1">
      <c r="A457" s="211"/>
      <c r="B457" s="211"/>
      <c r="C457" s="211"/>
      <c r="D457" s="211"/>
      <c r="E457" s="211"/>
      <c r="F457" s="211"/>
      <c r="G457" s="211"/>
      <c r="H457" s="211"/>
      <c r="I457" s="211"/>
      <c r="J457" s="270"/>
      <c r="K457" s="295"/>
      <c r="L457" s="270"/>
      <c r="M457" s="295"/>
      <c r="N457" s="211"/>
      <c r="O457" s="211"/>
      <c r="P457" s="211"/>
      <c r="Q457" s="211"/>
      <c r="R457" s="211"/>
      <c r="S457" s="211"/>
      <c r="T457" s="211"/>
      <c r="U457" s="211"/>
      <c r="V457" s="211"/>
      <c r="W457" s="211"/>
      <c r="X457" s="211"/>
      <c r="Y457" s="211"/>
      <c r="Z457" s="211"/>
    </row>
    <row r="458" spans="1:26" ht="15.75" customHeight="1">
      <c r="A458" s="211"/>
      <c r="B458" s="211"/>
      <c r="C458" s="211"/>
      <c r="D458" s="211"/>
      <c r="E458" s="211"/>
      <c r="F458" s="211"/>
      <c r="G458" s="211"/>
      <c r="H458" s="211"/>
      <c r="I458" s="211"/>
      <c r="J458" s="270"/>
      <c r="K458" s="295"/>
      <c r="L458" s="270"/>
      <c r="M458" s="295"/>
      <c r="N458" s="211"/>
      <c r="O458" s="211"/>
      <c r="P458" s="211"/>
      <c r="Q458" s="211"/>
      <c r="R458" s="211"/>
      <c r="S458" s="211"/>
      <c r="T458" s="211"/>
      <c r="U458" s="211"/>
      <c r="V458" s="211"/>
      <c r="W458" s="211"/>
      <c r="X458" s="211"/>
      <c r="Y458" s="211"/>
      <c r="Z458" s="211"/>
    </row>
    <row r="459" spans="1:26" ht="15.75" customHeight="1">
      <c r="A459" s="211"/>
      <c r="B459" s="211"/>
      <c r="C459" s="211"/>
      <c r="D459" s="211"/>
      <c r="E459" s="211"/>
      <c r="F459" s="211"/>
      <c r="G459" s="211"/>
      <c r="H459" s="211"/>
      <c r="I459" s="211"/>
      <c r="J459" s="270"/>
      <c r="K459" s="295"/>
      <c r="L459" s="270"/>
      <c r="M459" s="295"/>
      <c r="N459" s="211"/>
      <c r="O459" s="211"/>
      <c r="P459" s="211"/>
      <c r="Q459" s="211"/>
      <c r="R459" s="211"/>
      <c r="S459" s="211"/>
      <c r="T459" s="211"/>
      <c r="U459" s="211"/>
      <c r="V459" s="211"/>
      <c r="W459" s="211"/>
      <c r="X459" s="211"/>
      <c r="Y459" s="211"/>
      <c r="Z459" s="211"/>
    </row>
    <row r="460" spans="1:26" ht="15.75" customHeight="1">
      <c r="A460" s="211"/>
      <c r="B460" s="211"/>
      <c r="C460" s="211"/>
      <c r="D460" s="211"/>
      <c r="E460" s="211"/>
      <c r="F460" s="211"/>
      <c r="G460" s="211"/>
      <c r="H460" s="211"/>
      <c r="I460" s="211"/>
      <c r="J460" s="270"/>
      <c r="K460" s="295"/>
      <c r="L460" s="270"/>
      <c r="M460" s="295"/>
      <c r="N460" s="211"/>
      <c r="O460" s="211"/>
      <c r="P460" s="211"/>
      <c r="Q460" s="211"/>
      <c r="R460" s="211"/>
      <c r="S460" s="211"/>
      <c r="T460" s="211"/>
      <c r="U460" s="211"/>
      <c r="V460" s="211"/>
      <c r="W460" s="211"/>
      <c r="X460" s="211"/>
      <c r="Y460" s="211"/>
      <c r="Z460" s="211"/>
    </row>
    <row r="461" spans="1:26" ht="15.75" customHeight="1">
      <c r="A461" s="211"/>
      <c r="B461" s="211"/>
      <c r="C461" s="211"/>
      <c r="D461" s="211"/>
      <c r="E461" s="211"/>
      <c r="F461" s="211"/>
      <c r="G461" s="211"/>
      <c r="H461" s="211"/>
      <c r="I461" s="211"/>
      <c r="J461" s="270"/>
      <c r="K461" s="295"/>
      <c r="L461" s="270"/>
      <c r="M461" s="295"/>
      <c r="N461" s="211"/>
      <c r="O461" s="211"/>
      <c r="P461" s="211"/>
      <c r="Q461" s="211"/>
      <c r="R461" s="211"/>
      <c r="S461" s="211"/>
      <c r="T461" s="211"/>
      <c r="U461" s="211"/>
      <c r="V461" s="211"/>
      <c r="W461" s="211"/>
      <c r="X461" s="211"/>
      <c r="Y461" s="211"/>
      <c r="Z461" s="211"/>
    </row>
    <row r="462" spans="1:26" ht="15.75" customHeight="1">
      <c r="A462" s="211"/>
      <c r="B462" s="211"/>
      <c r="C462" s="211"/>
      <c r="D462" s="211"/>
      <c r="E462" s="211"/>
      <c r="F462" s="211"/>
      <c r="G462" s="211"/>
      <c r="H462" s="211"/>
      <c r="I462" s="211"/>
      <c r="J462" s="270"/>
      <c r="K462" s="295"/>
      <c r="L462" s="270"/>
      <c r="M462" s="295"/>
      <c r="N462" s="211"/>
      <c r="O462" s="211"/>
      <c r="P462" s="211"/>
      <c r="Q462" s="211"/>
      <c r="R462" s="211"/>
      <c r="S462" s="211"/>
      <c r="T462" s="211"/>
      <c r="U462" s="211"/>
      <c r="V462" s="211"/>
      <c r="W462" s="211"/>
      <c r="X462" s="211"/>
      <c r="Y462" s="211"/>
      <c r="Z462" s="211"/>
    </row>
    <row r="463" spans="1:26" ht="15.75" customHeight="1">
      <c r="A463" s="211"/>
      <c r="B463" s="211"/>
      <c r="C463" s="211"/>
      <c r="D463" s="211"/>
      <c r="E463" s="211"/>
      <c r="F463" s="211"/>
      <c r="G463" s="211"/>
      <c r="H463" s="211"/>
      <c r="I463" s="211"/>
      <c r="J463" s="270"/>
      <c r="K463" s="295"/>
      <c r="L463" s="270"/>
      <c r="M463" s="295"/>
      <c r="N463" s="211"/>
      <c r="O463" s="211"/>
      <c r="P463" s="211"/>
      <c r="Q463" s="211"/>
      <c r="R463" s="211"/>
      <c r="S463" s="211"/>
      <c r="T463" s="211"/>
      <c r="U463" s="211"/>
      <c r="V463" s="211"/>
      <c r="W463" s="211"/>
      <c r="X463" s="211"/>
      <c r="Y463" s="211"/>
      <c r="Z463" s="211"/>
    </row>
    <row r="464" spans="1:26" ht="15.75" customHeight="1">
      <c r="A464" s="211"/>
      <c r="B464" s="211"/>
      <c r="C464" s="211"/>
      <c r="D464" s="211"/>
      <c r="E464" s="211"/>
      <c r="F464" s="211"/>
      <c r="G464" s="211"/>
      <c r="H464" s="211"/>
      <c r="I464" s="211"/>
      <c r="J464" s="270"/>
      <c r="K464" s="295"/>
      <c r="L464" s="270"/>
      <c r="M464" s="295"/>
      <c r="N464" s="211"/>
      <c r="O464" s="211"/>
      <c r="P464" s="211"/>
      <c r="Q464" s="211"/>
      <c r="R464" s="211"/>
      <c r="S464" s="211"/>
      <c r="T464" s="211"/>
      <c r="U464" s="211"/>
      <c r="V464" s="211"/>
      <c r="W464" s="211"/>
      <c r="X464" s="211"/>
      <c r="Y464" s="211"/>
      <c r="Z464" s="211"/>
    </row>
    <row r="465" spans="1:26" ht="15.75" customHeight="1">
      <c r="A465" s="211"/>
      <c r="B465" s="211"/>
      <c r="C465" s="211"/>
      <c r="D465" s="211"/>
      <c r="E465" s="211"/>
      <c r="F465" s="211"/>
      <c r="G465" s="211"/>
      <c r="H465" s="211"/>
      <c r="I465" s="211"/>
      <c r="J465" s="270"/>
      <c r="K465" s="295"/>
      <c r="L465" s="270"/>
      <c r="M465" s="295"/>
      <c r="N465" s="211"/>
      <c r="O465" s="211"/>
      <c r="P465" s="211"/>
      <c r="Q465" s="211"/>
      <c r="R465" s="211"/>
      <c r="S465" s="211"/>
      <c r="T465" s="211"/>
      <c r="U465" s="211"/>
      <c r="V465" s="211"/>
      <c r="W465" s="211"/>
      <c r="X465" s="211"/>
      <c r="Y465" s="211"/>
      <c r="Z465" s="211"/>
    </row>
    <row r="466" spans="1:26" ht="15.75" customHeight="1">
      <c r="A466" s="211"/>
      <c r="B466" s="211"/>
      <c r="C466" s="211"/>
      <c r="D466" s="211"/>
      <c r="E466" s="211"/>
      <c r="F466" s="211"/>
      <c r="G466" s="211"/>
      <c r="H466" s="211"/>
      <c r="I466" s="211"/>
      <c r="J466" s="270"/>
      <c r="K466" s="295"/>
      <c r="L466" s="270"/>
      <c r="M466" s="295"/>
      <c r="N466" s="211"/>
      <c r="O466" s="211"/>
      <c r="P466" s="211"/>
      <c r="Q466" s="211"/>
      <c r="R466" s="211"/>
      <c r="S466" s="211"/>
      <c r="T466" s="211"/>
      <c r="U466" s="211"/>
      <c r="V466" s="211"/>
      <c r="W466" s="211"/>
      <c r="X466" s="211"/>
      <c r="Y466" s="211"/>
      <c r="Z466" s="211"/>
    </row>
    <row r="467" spans="1:26" ht="15.75" customHeight="1">
      <c r="A467" s="211"/>
      <c r="B467" s="211"/>
      <c r="C467" s="211"/>
      <c r="D467" s="211"/>
      <c r="E467" s="211"/>
      <c r="F467" s="211"/>
      <c r="G467" s="211"/>
      <c r="H467" s="211"/>
      <c r="I467" s="211"/>
      <c r="J467" s="270"/>
      <c r="K467" s="295"/>
      <c r="L467" s="270"/>
      <c r="M467" s="295"/>
      <c r="N467" s="211"/>
      <c r="O467" s="211"/>
      <c r="P467" s="211"/>
      <c r="Q467" s="211"/>
      <c r="R467" s="211"/>
      <c r="S467" s="211"/>
      <c r="T467" s="211"/>
      <c r="U467" s="211"/>
      <c r="V467" s="211"/>
      <c r="W467" s="211"/>
      <c r="X467" s="211"/>
      <c r="Y467" s="211"/>
      <c r="Z467" s="211"/>
    </row>
    <row r="468" spans="1:26" ht="15.75" customHeight="1">
      <c r="A468" s="211"/>
      <c r="B468" s="211"/>
      <c r="C468" s="211"/>
      <c r="D468" s="211"/>
      <c r="E468" s="211"/>
      <c r="F468" s="211"/>
      <c r="G468" s="211"/>
      <c r="H468" s="211"/>
      <c r="I468" s="211"/>
      <c r="J468" s="270"/>
      <c r="K468" s="295"/>
      <c r="L468" s="270"/>
      <c r="M468" s="295"/>
      <c r="N468" s="211"/>
      <c r="O468" s="211"/>
      <c r="P468" s="211"/>
      <c r="Q468" s="211"/>
      <c r="R468" s="211"/>
      <c r="S468" s="211"/>
      <c r="T468" s="211"/>
      <c r="U468" s="211"/>
      <c r="V468" s="211"/>
      <c r="W468" s="211"/>
      <c r="X468" s="211"/>
      <c r="Y468" s="211"/>
      <c r="Z468" s="211"/>
    </row>
    <row r="469" spans="1:26" ht="15.75" customHeight="1">
      <c r="A469" s="211"/>
      <c r="B469" s="211"/>
      <c r="C469" s="211"/>
      <c r="D469" s="211"/>
      <c r="E469" s="211"/>
      <c r="F469" s="211"/>
      <c r="G469" s="211"/>
      <c r="H469" s="211"/>
      <c r="I469" s="211"/>
      <c r="J469" s="270"/>
      <c r="K469" s="295"/>
      <c r="L469" s="270"/>
      <c r="M469" s="295"/>
      <c r="N469" s="211"/>
      <c r="O469" s="211"/>
      <c r="P469" s="211"/>
      <c r="Q469" s="211"/>
      <c r="R469" s="211"/>
      <c r="S469" s="211"/>
      <c r="T469" s="211"/>
      <c r="U469" s="211"/>
      <c r="V469" s="211"/>
      <c r="W469" s="211"/>
      <c r="X469" s="211"/>
      <c r="Y469" s="211"/>
      <c r="Z469" s="211"/>
    </row>
    <row r="470" spans="1:26" ht="15.75" customHeight="1">
      <c r="A470" s="211"/>
      <c r="B470" s="211"/>
      <c r="C470" s="211"/>
      <c r="D470" s="211"/>
      <c r="E470" s="211"/>
      <c r="F470" s="211"/>
      <c r="G470" s="211"/>
      <c r="H470" s="211"/>
      <c r="I470" s="211"/>
      <c r="J470" s="270"/>
      <c r="K470" s="295"/>
      <c r="L470" s="270"/>
      <c r="M470" s="295"/>
      <c r="N470" s="211"/>
      <c r="O470" s="211"/>
      <c r="P470" s="211"/>
      <c r="Q470" s="211"/>
      <c r="R470" s="211"/>
      <c r="S470" s="211"/>
      <c r="T470" s="211"/>
      <c r="U470" s="211"/>
      <c r="V470" s="211"/>
      <c r="W470" s="211"/>
      <c r="X470" s="211"/>
      <c r="Y470" s="211"/>
      <c r="Z470" s="211"/>
    </row>
    <row r="471" spans="1:26" ht="15.75" customHeight="1">
      <c r="A471" s="211"/>
      <c r="B471" s="211"/>
      <c r="C471" s="211"/>
      <c r="D471" s="211"/>
      <c r="E471" s="211"/>
      <c r="F471" s="211"/>
      <c r="G471" s="211"/>
      <c r="H471" s="211"/>
      <c r="I471" s="211"/>
      <c r="J471" s="270"/>
      <c r="K471" s="295"/>
      <c r="L471" s="270"/>
      <c r="M471" s="295"/>
      <c r="N471" s="211"/>
      <c r="O471" s="211"/>
      <c r="P471" s="211"/>
      <c r="Q471" s="211"/>
      <c r="R471" s="211"/>
      <c r="S471" s="211"/>
      <c r="T471" s="211"/>
      <c r="U471" s="211"/>
      <c r="V471" s="211"/>
      <c r="W471" s="211"/>
      <c r="X471" s="211"/>
      <c r="Y471" s="211"/>
      <c r="Z471" s="211"/>
    </row>
    <row r="472" spans="1:26" ht="15.75" customHeight="1">
      <c r="A472" s="211"/>
      <c r="B472" s="211"/>
      <c r="C472" s="211"/>
      <c r="D472" s="211"/>
      <c r="E472" s="211"/>
      <c r="F472" s="211"/>
      <c r="G472" s="211"/>
      <c r="H472" s="211"/>
      <c r="I472" s="211"/>
      <c r="J472" s="270"/>
      <c r="K472" s="295"/>
      <c r="L472" s="270"/>
      <c r="M472" s="295"/>
      <c r="N472" s="211"/>
      <c r="O472" s="211"/>
      <c r="P472" s="211"/>
      <c r="Q472" s="211"/>
      <c r="R472" s="211"/>
      <c r="S472" s="211"/>
      <c r="T472" s="211"/>
      <c r="U472" s="211"/>
      <c r="V472" s="211"/>
      <c r="W472" s="211"/>
      <c r="X472" s="211"/>
      <c r="Y472" s="211"/>
      <c r="Z472" s="211"/>
    </row>
    <row r="473" spans="1:26" ht="15.75" customHeight="1">
      <c r="A473" s="211"/>
      <c r="B473" s="211"/>
      <c r="C473" s="211"/>
      <c r="D473" s="211"/>
      <c r="E473" s="211"/>
      <c r="F473" s="211"/>
      <c r="G473" s="211"/>
      <c r="H473" s="211"/>
      <c r="I473" s="211"/>
      <c r="J473" s="270"/>
      <c r="K473" s="295"/>
      <c r="L473" s="270"/>
      <c r="M473" s="295"/>
      <c r="N473" s="211"/>
      <c r="O473" s="211"/>
      <c r="P473" s="211"/>
      <c r="Q473" s="211"/>
      <c r="R473" s="211"/>
      <c r="S473" s="211"/>
      <c r="T473" s="211"/>
      <c r="U473" s="211"/>
      <c r="V473" s="211"/>
      <c r="W473" s="211"/>
      <c r="X473" s="211"/>
      <c r="Y473" s="211"/>
      <c r="Z473" s="211"/>
    </row>
    <row r="474" spans="1:26" ht="15.75" customHeight="1">
      <c r="A474" s="211"/>
      <c r="B474" s="211"/>
      <c r="C474" s="211"/>
      <c r="D474" s="211"/>
      <c r="E474" s="211"/>
      <c r="F474" s="211"/>
      <c r="G474" s="211"/>
      <c r="H474" s="211"/>
      <c r="I474" s="211"/>
      <c r="J474" s="270"/>
      <c r="K474" s="295"/>
      <c r="L474" s="270"/>
      <c r="M474" s="295"/>
      <c r="N474" s="211"/>
      <c r="O474" s="211"/>
      <c r="P474" s="211"/>
      <c r="Q474" s="211"/>
      <c r="R474" s="211"/>
      <c r="S474" s="211"/>
      <c r="T474" s="211"/>
      <c r="U474" s="211"/>
      <c r="V474" s="211"/>
      <c r="W474" s="211"/>
      <c r="X474" s="211"/>
      <c r="Y474" s="211"/>
      <c r="Z474" s="211"/>
    </row>
    <row r="475" spans="1:26" ht="15.75" customHeight="1">
      <c r="A475" s="211"/>
      <c r="B475" s="211"/>
      <c r="C475" s="211"/>
      <c r="D475" s="211"/>
      <c r="E475" s="211"/>
      <c r="F475" s="211"/>
      <c r="G475" s="211"/>
      <c r="H475" s="211"/>
      <c r="I475" s="211"/>
      <c r="J475" s="270"/>
      <c r="K475" s="295"/>
      <c r="L475" s="270"/>
      <c r="M475" s="295"/>
      <c r="N475" s="211"/>
      <c r="O475" s="211"/>
      <c r="P475" s="211"/>
      <c r="Q475" s="211"/>
      <c r="R475" s="211"/>
      <c r="S475" s="211"/>
      <c r="T475" s="211"/>
      <c r="U475" s="211"/>
      <c r="V475" s="211"/>
      <c r="W475" s="211"/>
      <c r="X475" s="211"/>
      <c r="Y475" s="211"/>
      <c r="Z475" s="211"/>
    </row>
    <row r="476" spans="1:26" ht="15.75" customHeight="1">
      <c r="A476" s="211"/>
      <c r="B476" s="211"/>
      <c r="C476" s="211"/>
      <c r="D476" s="211"/>
      <c r="E476" s="211"/>
      <c r="F476" s="211"/>
      <c r="G476" s="211"/>
      <c r="H476" s="211"/>
      <c r="I476" s="211"/>
      <c r="J476" s="270"/>
      <c r="K476" s="295"/>
      <c r="L476" s="270"/>
      <c r="M476" s="295"/>
      <c r="N476" s="211"/>
      <c r="O476" s="211"/>
      <c r="P476" s="211"/>
      <c r="Q476" s="211"/>
      <c r="R476" s="211"/>
      <c r="S476" s="211"/>
      <c r="T476" s="211"/>
      <c r="U476" s="211"/>
      <c r="V476" s="211"/>
      <c r="W476" s="211"/>
      <c r="X476" s="211"/>
      <c r="Y476" s="211"/>
      <c r="Z476" s="211"/>
    </row>
    <row r="477" spans="1:26" ht="15.75" customHeight="1">
      <c r="A477" s="211"/>
      <c r="B477" s="211"/>
      <c r="C477" s="211"/>
      <c r="D477" s="211"/>
      <c r="E477" s="211"/>
      <c r="F477" s="211"/>
      <c r="G477" s="211"/>
      <c r="H477" s="211"/>
      <c r="I477" s="211"/>
      <c r="J477" s="270"/>
      <c r="K477" s="295"/>
      <c r="L477" s="270"/>
      <c r="M477" s="295"/>
      <c r="N477" s="211"/>
      <c r="O477" s="211"/>
      <c r="P477" s="211"/>
      <c r="Q477" s="211"/>
      <c r="R477" s="211"/>
      <c r="S477" s="211"/>
      <c r="T477" s="211"/>
      <c r="U477" s="211"/>
      <c r="V477" s="211"/>
      <c r="W477" s="211"/>
      <c r="X477" s="211"/>
      <c r="Y477" s="211"/>
      <c r="Z477" s="211"/>
    </row>
    <row r="478" spans="1:26" ht="15.75" customHeight="1">
      <c r="A478" s="211"/>
      <c r="B478" s="211"/>
      <c r="C478" s="211"/>
      <c r="D478" s="211"/>
      <c r="E478" s="211"/>
      <c r="F478" s="211"/>
      <c r="G478" s="211"/>
      <c r="H478" s="211"/>
      <c r="I478" s="211"/>
      <c r="J478" s="270"/>
      <c r="K478" s="295"/>
      <c r="L478" s="270"/>
      <c r="M478" s="295"/>
      <c r="N478" s="211"/>
      <c r="O478" s="211"/>
      <c r="P478" s="211"/>
      <c r="Q478" s="211"/>
      <c r="R478" s="211"/>
      <c r="S478" s="211"/>
      <c r="T478" s="211"/>
      <c r="U478" s="211"/>
      <c r="V478" s="211"/>
      <c r="W478" s="211"/>
      <c r="X478" s="211"/>
      <c r="Y478" s="211"/>
      <c r="Z478" s="211"/>
    </row>
    <row r="479" spans="1:26" ht="15.75" customHeight="1">
      <c r="A479" s="211"/>
      <c r="B479" s="211"/>
      <c r="C479" s="211"/>
      <c r="D479" s="211"/>
      <c r="E479" s="211"/>
      <c r="F479" s="211"/>
      <c r="G479" s="211"/>
      <c r="H479" s="211"/>
      <c r="I479" s="211"/>
      <c r="J479" s="270"/>
      <c r="K479" s="295"/>
      <c r="L479" s="270"/>
      <c r="M479" s="295"/>
      <c r="N479" s="211"/>
      <c r="O479" s="211"/>
      <c r="P479" s="211"/>
      <c r="Q479" s="211"/>
      <c r="R479" s="211"/>
      <c r="S479" s="211"/>
      <c r="T479" s="211"/>
      <c r="U479" s="211"/>
      <c r="V479" s="211"/>
      <c r="W479" s="211"/>
      <c r="X479" s="211"/>
      <c r="Y479" s="211"/>
      <c r="Z479" s="211"/>
    </row>
    <row r="480" spans="1:26" ht="15.75" customHeight="1">
      <c r="A480" s="211"/>
      <c r="B480" s="211"/>
      <c r="C480" s="211"/>
      <c r="D480" s="211"/>
      <c r="E480" s="211"/>
      <c r="F480" s="211"/>
      <c r="G480" s="211"/>
      <c r="H480" s="211"/>
      <c r="I480" s="211"/>
      <c r="J480" s="270"/>
      <c r="K480" s="295"/>
      <c r="L480" s="270"/>
      <c r="M480" s="295"/>
      <c r="N480" s="211"/>
      <c r="O480" s="211"/>
      <c r="P480" s="211"/>
      <c r="Q480" s="211"/>
      <c r="R480" s="211"/>
      <c r="S480" s="211"/>
      <c r="T480" s="211"/>
      <c r="U480" s="211"/>
      <c r="V480" s="211"/>
      <c r="W480" s="211"/>
      <c r="X480" s="211"/>
      <c r="Y480" s="211"/>
      <c r="Z480" s="211"/>
    </row>
    <row r="481" spans="1:26" ht="15.75" customHeight="1">
      <c r="A481" s="211"/>
      <c r="B481" s="211"/>
      <c r="C481" s="211"/>
      <c r="D481" s="211"/>
      <c r="E481" s="211"/>
      <c r="F481" s="211"/>
      <c r="G481" s="211"/>
      <c r="H481" s="211"/>
      <c r="I481" s="211"/>
      <c r="J481" s="270"/>
      <c r="K481" s="295"/>
      <c r="L481" s="270"/>
      <c r="M481" s="295"/>
      <c r="N481" s="211"/>
      <c r="O481" s="211"/>
      <c r="P481" s="211"/>
      <c r="Q481" s="211"/>
      <c r="R481" s="211"/>
      <c r="S481" s="211"/>
      <c r="T481" s="211"/>
      <c r="U481" s="211"/>
      <c r="V481" s="211"/>
      <c r="W481" s="211"/>
      <c r="X481" s="211"/>
      <c r="Y481" s="211"/>
      <c r="Z481" s="211"/>
    </row>
    <row r="482" spans="1:26" ht="15.75" customHeight="1">
      <c r="A482" s="211"/>
      <c r="B482" s="211"/>
      <c r="C482" s="211"/>
      <c r="D482" s="211"/>
      <c r="E482" s="211"/>
      <c r="F482" s="211"/>
      <c r="G482" s="211"/>
      <c r="H482" s="211"/>
      <c r="I482" s="211"/>
      <c r="J482" s="270"/>
      <c r="K482" s="295"/>
      <c r="L482" s="270"/>
      <c r="M482" s="295"/>
      <c r="N482" s="211"/>
      <c r="O482" s="211"/>
      <c r="P482" s="211"/>
      <c r="Q482" s="211"/>
      <c r="R482" s="211"/>
      <c r="S482" s="211"/>
      <c r="T482" s="211"/>
      <c r="U482" s="211"/>
      <c r="V482" s="211"/>
      <c r="W482" s="211"/>
      <c r="X482" s="211"/>
      <c r="Y482" s="211"/>
      <c r="Z482" s="211"/>
    </row>
    <row r="483" spans="1:26" ht="15.75" customHeight="1">
      <c r="A483" s="211"/>
      <c r="B483" s="211"/>
      <c r="C483" s="211"/>
      <c r="D483" s="211"/>
      <c r="E483" s="211"/>
      <c r="F483" s="211"/>
      <c r="G483" s="211"/>
      <c r="H483" s="211"/>
      <c r="I483" s="211"/>
      <c r="J483" s="270"/>
      <c r="K483" s="295"/>
      <c r="L483" s="270"/>
      <c r="M483" s="295"/>
      <c r="N483" s="211"/>
      <c r="O483" s="211"/>
      <c r="P483" s="211"/>
      <c r="Q483" s="211"/>
      <c r="R483" s="211"/>
      <c r="S483" s="211"/>
      <c r="T483" s="211"/>
      <c r="U483" s="211"/>
      <c r="V483" s="211"/>
      <c r="W483" s="211"/>
      <c r="X483" s="211"/>
      <c r="Y483" s="211"/>
      <c r="Z483" s="211"/>
    </row>
    <row r="484" spans="1:26" ht="15.75" customHeight="1">
      <c r="A484" s="211"/>
      <c r="B484" s="211"/>
      <c r="C484" s="211"/>
      <c r="D484" s="211"/>
      <c r="E484" s="211"/>
      <c r="F484" s="211"/>
      <c r="G484" s="211"/>
      <c r="H484" s="211"/>
      <c r="I484" s="211"/>
      <c r="J484" s="270"/>
      <c r="K484" s="295"/>
      <c r="L484" s="270"/>
      <c r="M484" s="295"/>
      <c r="N484" s="211"/>
      <c r="O484" s="211"/>
      <c r="P484" s="211"/>
      <c r="Q484" s="211"/>
      <c r="R484" s="211"/>
      <c r="S484" s="211"/>
      <c r="T484" s="211"/>
      <c r="U484" s="211"/>
      <c r="V484" s="211"/>
      <c r="W484" s="211"/>
      <c r="X484" s="211"/>
      <c r="Y484" s="211"/>
      <c r="Z484" s="211"/>
    </row>
    <row r="485" spans="1:26" ht="15.75" customHeight="1">
      <c r="A485" s="211"/>
      <c r="B485" s="211"/>
      <c r="C485" s="211"/>
      <c r="D485" s="211"/>
      <c r="E485" s="211"/>
      <c r="F485" s="211"/>
      <c r="G485" s="211"/>
      <c r="H485" s="211"/>
      <c r="I485" s="211"/>
      <c r="J485" s="270"/>
      <c r="K485" s="295"/>
      <c r="L485" s="270"/>
      <c r="M485" s="295"/>
      <c r="N485" s="211"/>
      <c r="O485" s="211"/>
      <c r="P485" s="211"/>
      <c r="Q485" s="211"/>
      <c r="R485" s="211"/>
      <c r="S485" s="211"/>
      <c r="T485" s="211"/>
      <c r="U485" s="211"/>
      <c r="V485" s="211"/>
      <c r="W485" s="211"/>
      <c r="X485" s="211"/>
      <c r="Y485" s="211"/>
      <c r="Z485" s="211"/>
    </row>
    <row r="486" spans="1:26" ht="15.75" customHeight="1">
      <c r="A486" s="211"/>
      <c r="B486" s="211"/>
      <c r="C486" s="211"/>
      <c r="D486" s="211"/>
      <c r="E486" s="211"/>
      <c r="F486" s="211"/>
      <c r="G486" s="211"/>
      <c r="H486" s="211"/>
      <c r="I486" s="211"/>
      <c r="J486" s="270"/>
      <c r="K486" s="295"/>
      <c r="L486" s="270"/>
      <c r="M486" s="295"/>
      <c r="N486" s="211"/>
      <c r="O486" s="211"/>
      <c r="P486" s="211"/>
      <c r="Q486" s="211"/>
      <c r="R486" s="211"/>
      <c r="S486" s="211"/>
      <c r="T486" s="211"/>
      <c r="U486" s="211"/>
      <c r="V486" s="211"/>
      <c r="W486" s="211"/>
      <c r="X486" s="211"/>
      <c r="Y486" s="211"/>
      <c r="Z486" s="211"/>
    </row>
    <row r="487" spans="1:26" ht="15.75" customHeight="1">
      <c r="A487" s="211"/>
      <c r="B487" s="211"/>
      <c r="C487" s="211"/>
      <c r="D487" s="211"/>
      <c r="E487" s="211"/>
      <c r="F487" s="211"/>
      <c r="G487" s="211"/>
      <c r="H487" s="211"/>
      <c r="I487" s="211"/>
      <c r="J487" s="270"/>
      <c r="K487" s="295"/>
      <c r="L487" s="270"/>
      <c r="M487" s="295"/>
      <c r="N487" s="211"/>
      <c r="O487" s="211"/>
      <c r="P487" s="211"/>
      <c r="Q487" s="211"/>
      <c r="R487" s="211"/>
      <c r="S487" s="211"/>
      <c r="T487" s="211"/>
      <c r="U487" s="211"/>
      <c r="V487" s="211"/>
      <c r="W487" s="211"/>
      <c r="X487" s="211"/>
      <c r="Y487" s="211"/>
      <c r="Z487" s="211"/>
    </row>
    <row r="488" spans="1:26" ht="15.75" customHeight="1">
      <c r="A488" s="211"/>
      <c r="B488" s="211"/>
      <c r="C488" s="211"/>
      <c r="D488" s="211"/>
      <c r="E488" s="211"/>
      <c r="F488" s="211"/>
      <c r="G488" s="211"/>
      <c r="H488" s="211"/>
      <c r="I488" s="211"/>
      <c r="J488" s="270"/>
      <c r="K488" s="295"/>
      <c r="L488" s="270"/>
      <c r="M488" s="295"/>
      <c r="N488" s="211"/>
      <c r="O488" s="211"/>
      <c r="P488" s="211"/>
      <c r="Q488" s="211"/>
      <c r="R488" s="211"/>
      <c r="S488" s="211"/>
      <c r="T488" s="211"/>
      <c r="U488" s="211"/>
      <c r="V488" s="211"/>
      <c r="W488" s="211"/>
      <c r="X488" s="211"/>
      <c r="Y488" s="211"/>
      <c r="Z488" s="211"/>
    </row>
    <row r="489" spans="1:26" ht="15.75" customHeight="1">
      <c r="A489" s="211"/>
      <c r="B489" s="211"/>
      <c r="C489" s="211"/>
      <c r="D489" s="211"/>
      <c r="E489" s="211"/>
      <c r="F489" s="211"/>
      <c r="G489" s="211"/>
      <c r="H489" s="211"/>
      <c r="I489" s="211"/>
      <c r="J489" s="270"/>
      <c r="K489" s="295"/>
      <c r="L489" s="270"/>
      <c r="M489" s="295"/>
      <c r="N489" s="211"/>
      <c r="O489" s="211"/>
      <c r="P489" s="211"/>
      <c r="Q489" s="211"/>
      <c r="R489" s="211"/>
      <c r="S489" s="211"/>
      <c r="T489" s="211"/>
      <c r="U489" s="211"/>
      <c r="V489" s="211"/>
      <c r="W489" s="211"/>
      <c r="X489" s="211"/>
      <c r="Y489" s="211"/>
      <c r="Z489" s="211"/>
    </row>
    <row r="490" spans="1:26" ht="15.75" customHeight="1">
      <c r="A490" s="211"/>
      <c r="B490" s="211"/>
      <c r="C490" s="211"/>
      <c r="D490" s="211"/>
      <c r="E490" s="211"/>
      <c r="F490" s="211"/>
      <c r="G490" s="211"/>
      <c r="H490" s="211"/>
      <c r="I490" s="211"/>
      <c r="J490" s="270"/>
      <c r="K490" s="295"/>
      <c r="L490" s="270"/>
      <c r="M490" s="295"/>
      <c r="N490" s="211"/>
      <c r="O490" s="211"/>
      <c r="P490" s="211"/>
      <c r="Q490" s="211"/>
      <c r="R490" s="211"/>
      <c r="S490" s="211"/>
      <c r="T490" s="211"/>
      <c r="U490" s="211"/>
      <c r="V490" s="211"/>
      <c r="W490" s="211"/>
      <c r="X490" s="211"/>
      <c r="Y490" s="211"/>
      <c r="Z490" s="211"/>
    </row>
    <row r="491" spans="1:26" ht="15.75" customHeight="1">
      <c r="A491" s="211"/>
      <c r="B491" s="211"/>
      <c r="C491" s="211"/>
      <c r="D491" s="211"/>
      <c r="E491" s="211"/>
      <c r="F491" s="211"/>
      <c r="G491" s="211"/>
      <c r="H491" s="211"/>
      <c r="I491" s="211"/>
      <c r="J491" s="270"/>
      <c r="K491" s="295"/>
      <c r="L491" s="270"/>
      <c r="M491" s="295"/>
      <c r="N491" s="211"/>
      <c r="O491" s="211"/>
      <c r="P491" s="211"/>
      <c r="Q491" s="211"/>
      <c r="R491" s="211"/>
      <c r="S491" s="211"/>
      <c r="T491" s="211"/>
      <c r="U491" s="211"/>
      <c r="V491" s="211"/>
      <c r="W491" s="211"/>
      <c r="X491" s="211"/>
      <c r="Y491" s="211"/>
      <c r="Z491" s="211"/>
    </row>
    <row r="492" spans="1:26" ht="15.75" customHeight="1">
      <c r="A492" s="211"/>
      <c r="B492" s="211"/>
      <c r="C492" s="211"/>
      <c r="D492" s="211"/>
      <c r="E492" s="211"/>
      <c r="F492" s="211"/>
      <c r="G492" s="211"/>
      <c r="H492" s="211"/>
      <c r="I492" s="211"/>
      <c r="J492" s="270"/>
      <c r="K492" s="295"/>
      <c r="L492" s="270"/>
      <c r="M492" s="295"/>
      <c r="N492" s="211"/>
      <c r="O492" s="211"/>
      <c r="P492" s="211"/>
      <c r="Q492" s="211"/>
      <c r="R492" s="211"/>
      <c r="S492" s="211"/>
      <c r="T492" s="211"/>
      <c r="U492" s="211"/>
      <c r="V492" s="211"/>
      <c r="W492" s="211"/>
      <c r="X492" s="211"/>
      <c r="Y492" s="211"/>
      <c r="Z492" s="211"/>
    </row>
    <row r="493" spans="1:26" ht="15.75" customHeight="1">
      <c r="A493" s="211"/>
      <c r="B493" s="211"/>
      <c r="C493" s="211"/>
      <c r="D493" s="211"/>
      <c r="E493" s="211"/>
      <c r="F493" s="211"/>
      <c r="G493" s="211"/>
      <c r="H493" s="211"/>
      <c r="I493" s="211"/>
      <c r="J493" s="270"/>
      <c r="K493" s="295"/>
      <c r="L493" s="270"/>
      <c r="M493" s="295"/>
      <c r="N493" s="211"/>
      <c r="O493" s="211"/>
      <c r="P493" s="211"/>
      <c r="Q493" s="211"/>
      <c r="R493" s="211"/>
      <c r="S493" s="211"/>
      <c r="T493" s="211"/>
      <c r="U493" s="211"/>
      <c r="V493" s="211"/>
      <c r="W493" s="211"/>
      <c r="X493" s="211"/>
      <c r="Y493" s="211"/>
      <c r="Z493" s="211"/>
    </row>
    <row r="494" spans="1:26" ht="15.75" customHeight="1">
      <c r="A494" s="211"/>
      <c r="B494" s="211"/>
      <c r="C494" s="211"/>
      <c r="D494" s="211"/>
      <c r="E494" s="211"/>
      <c r="F494" s="211"/>
      <c r="G494" s="211"/>
      <c r="H494" s="211"/>
      <c r="I494" s="211"/>
      <c r="J494" s="270"/>
      <c r="K494" s="295"/>
      <c r="L494" s="270"/>
      <c r="M494" s="295"/>
      <c r="N494" s="211"/>
      <c r="O494" s="211"/>
      <c r="P494" s="211"/>
      <c r="Q494" s="211"/>
      <c r="R494" s="211"/>
      <c r="S494" s="211"/>
      <c r="T494" s="211"/>
      <c r="U494" s="211"/>
      <c r="V494" s="211"/>
      <c r="W494" s="211"/>
      <c r="X494" s="211"/>
      <c r="Y494" s="211"/>
      <c r="Z494" s="211"/>
    </row>
    <row r="495" spans="1:26" ht="15.75" customHeight="1">
      <c r="A495" s="211"/>
      <c r="B495" s="211"/>
      <c r="C495" s="211"/>
      <c r="D495" s="211"/>
      <c r="E495" s="211"/>
      <c r="F495" s="211"/>
      <c r="G495" s="211"/>
      <c r="H495" s="211"/>
      <c r="I495" s="211"/>
      <c r="J495" s="270"/>
      <c r="K495" s="295"/>
      <c r="L495" s="270"/>
      <c r="M495" s="295"/>
      <c r="N495" s="211"/>
      <c r="O495" s="211"/>
      <c r="P495" s="211"/>
      <c r="Q495" s="211"/>
      <c r="R495" s="211"/>
      <c r="S495" s="211"/>
      <c r="T495" s="211"/>
      <c r="U495" s="211"/>
      <c r="V495" s="211"/>
      <c r="W495" s="211"/>
      <c r="X495" s="211"/>
      <c r="Y495" s="211"/>
      <c r="Z495" s="211"/>
    </row>
    <row r="496" spans="1:26" ht="15.75" customHeight="1">
      <c r="A496" s="211"/>
      <c r="B496" s="211"/>
      <c r="C496" s="211"/>
      <c r="D496" s="211"/>
      <c r="E496" s="211"/>
      <c r="F496" s="211"/>
      <c r="G496" s="211"/>
      <c r="H496" s="211"/>
      <c r="I496" s="211"/>
      <c r="J496" s="270"/>
      <c r="K496" s="295"/>
      <c r="L496" s="270"/>
      <c r="M496" s="295"/>
      <c r="N496" s="211"/>
      <c r="O496" s="211"/>
      <c r="P496" s="211"/>
      <c r="Q496" s="211"/>
      <c r="R496" s="211"/>
      <c r="S496" s="211"/>
      <c r="T496" s="211"/>
      <c r="U496" s="211"/>
      <c r="V496" s="211"/>
      <c r="W496" s="211"/>
      <c r="X496" s="211"/>
      <c r="Y496" s="211"/>
      <c r="Z496" s="211"/>
    </row>
    <row r="497" spans="1:26" ht="15.75" customHeight="1">
      <c r="A497" s="211"/>
      <c r="B497" s="211"/>
      <c r="C497" s="211"/>
      <c r="D497" s="211"/>
      <c r="E497" s="211"/>
      <c r="F497" s="211"/>
      <c r="G497" s="211"/>
      <c r="H497" s="211"/>
      <c r="I497" s="211"/>
      <c r="J497" s="270"/>
      <c r="K497" s="295"/>
      <c r="L497" s="270"/>
      <c r="M497" s="295"/>
      <c r="N497" s="211"/>
      <c r="O497" s="211"/>
      <c r="P497" s="211"/>
      <c r="Q497" s="211"/>
      <c r="R497" s="211"/>
      <c r="S497" s="211"/>
      <c r="T497" s="211"/>
      <c r="U497" s="211"/>
      <c r="V497" s="211"/>
      <c r="W497" s="211"/>
      <c r="X497" s="211"/>
      <c r="Y497" s="211"/>
      <c r="Z497" s="211"/>
    </row>
    <row r="498" spans="1:26" ht="15.75" customHeight="1">
      <c r="A498" s="211"/>
      <c r="B498" s="211"/>
      <c r="C498" s="211"/>
      <c r="D498" s="211"/>
      <c r="E498" s="211"/>
      <c r="F498" s="211"/>
      <c r="G498" s="211"/>
      <c r="H498" s="211"/>
      <c r="I498" s="211"/>
      <c r="J498" s="270"/>
      <c r="K498" s="295"/>
      <c r="L498" s="270"/>
      <c r="M498" s="295"/>
      <c r="N498" s="211"/>
      <c r="O498" s="211"/>
      <c r="P498" s="211"/>
      <c r="Q498" s="211"/>
      <c r="R498" s="211"/>
      <c r="S498" s="211"/>
      <c r="T498" s="211"/>
      <c r="U498" s="211"/>
      <c r="V498" s="211"/>
      <c r="W498" s="211"/>
      <c r="X498" s="211"/>
      <c r="Y498" s="211"/>
      <c r="Z498" s="211"/>
    </row>
    <row r="499" spans="1:26" ht="15.75" customHeight="1">
      <c r="A499" s="211"/>
      <c r="B499" s="211"/>
      <c r="C499" s="211"/>
      <c r="D499" s="211"/>
      <c r="E499" s="211"/>
      <c r="F499" s="211"/>
      <c r="G499" s="211"/>
      <c r="H499" s="211"/>
      <c r="I499" s="211"/>
      <c r="J499" s="270"/>
      <c r="K499" s="295"/>
      <c r="L499" s="270"/>
      <c r="M499" s="295"/>
      <c r="N499" s="211"/>
      <c r="O499" s="211"/>
      <c r="P499" s="211"/>
      <c r="Q499" s="211"/>
      <c r="R499" s="211"/>
      <c r="S499" s="211"/>
      <c r="T499" s="211"/>
      <c r="U499" s="211"/>
      <c r="V499" s="211"/>
      <c r="W499" s="211"/>
      <c r="X499" s="211"/>
      <c r="Y499" s="211"/>
      <c r="Z499" s="211"/>
    </row>
    <row r="500" spans="1:26" ht="15.75" customHeight="1">
      <c r="A500" s="211"/>
      <c r="B500" s="211"/>
      <c r="C500" s="211"/>
      <c r="D500" s="211"/>
      <c r="E500" s="211"/>
      <c r="F500" s="211"/>
      <c r="G500" s="211"/>
      <c r="H500" s="211"/>
      <c r="I500" s="211"/>
      <c r="J500" s="270"/>
      <c r="K500" s="295"/>
      <c r="L500" s="270"/>
      <c r="M500" s="295"/>
      <c r="N500" s="211"/>
      <c r="O500" s="211"/>
      <c r="P500" s="211"/>
      <c r="Q500" s="211"/>
      <c r="R500" s="211"/>
      <c r="S500" s="211"/>
      <c r="T500" s="211"/>
      <c r="U500" s="211"/>
      <c r="V500" s="211"/>
      <c r="W500" s="211"/>
      <c r="X500" s="211"/>
      <c r="Y500" s="211"/>
      <c r="Z500" s="211"/>
    </row>
    <row r="501" spans="1:26" ht="15.75" customHeight="1">
      <c r="A501" s="211"/>
      <c r="B501" s="211"/>
      <c r="C501" s="211"/>
      <c r="D501" s="211"/>
      <c r="E501" s="211"/>
      <c r="F501" s="211"/>
      <c r="G501" s="211"/>
      <c r="H501" s="211"/>
      <c r="I501" s="211"/>
      <c r="J501" s="270"/>
      <c r="K501" s="295"/>
      <c r="L501" s="270"/>
      <c r="M501" s="295"/>
      <c r="N501" s="211"/>
      <c r="O501" s="211"/>
      <c r="P501" s="211"/>
      <c r="Q501" s="211"/>
      <c r="R501" s="211"/>
      <c r="S501" s="211"/>
      <c r="T501" s="211"/>
      <c r="U501" s="211"/>
      <c r="V501" s="211"/>
      <c r="W501" s="211"/>
      <c r="X501" s="211"/>
      <c r="Y501" s="211"/>
      <c r="Z501" s="211"/>
    </row>
    <row r="502" spans="1:26" ht="15.75" customHeight="1">
      <c r="A502" s="211"/>
      <c r="B502" s="211"/>
      <c r="C502" s="211"/>
      <c r="D502" s="211"/>
      <c r="E502" s="211"/>
      <c r="F502" s="211"/>
      <c r="G502" s="211"/>
      <c r="H502" s="211"/>
      <c r="I502" s="211"/>
      <c r="J502" s="270"/>
      <c r="K502" s="295"/>
      <c r="L502" s="270"/>
      <c r="M502" s="295"/>
      <c r="N502" s="211"/>
      <c r="O502" s="211"/>
      <c r="P502" s="211"/>
      <c r="Q502" s="211"/>
      <c r="R502" s="211"/>
      <c r="S502" s="211"/>
      <c r="T502" s="211"/>
      <c r="U502" s="211"/>
      <c r="V502" s="211"/>
      <c r="W502" s="211"/>
      <c r="X502" s="211"/>
      <c r="Y502" s="211"/>
      <c r="Z502" s="211"/>
    </row>
    <row r="503" spans="1:26" ht="15.75" customHeight="1">
      <c r="A503" s="211"/>
      <c r="B503" s="211"/>
      <c r="C503" s="211"/>
      <c r="D503" s="211"/>
      <c r="E503" s="211"/>
      <c r="F503" s="211"/>
      <c r="G503" s="211"/>
      <c r="H503" s="211"/>
      <c r="I503" s="211"/>
      <c r="J503" s="270"/>
      <c r="K503" s="295"/>
      <c r="L503" s="270"/>
      <c r="M503" s="295"/>
      <c r="N503" s="211"/>
      <c r="O503" s="211"/>
      <c r="P503" s="211"/>
      <c r="Q503" s="211"/>
      <c r="R503" s="211"/>
      <c r="S503" s="211"/>
      <c r="T503" s="211"/>
      <c r="U503" s="211"/>
      <c r="V503" s="211"/>
      <c r="W503" s="211"/>
      <c r="X503" s="211"/>
      <c r="Y503" s="211"/>
      <c r="Z503" s="211"/>
    </row>
    <row r="504" spans="1:26" ht="15.75" customHeight="1">
      <c r="A504" s="211"/>
      <c r="B504" s="211"/>
      <c r="C504" s="211"/>
      <c r="D504" s="211"/>
      <c r="E504" s="211"/>
      <c r="F504" s="211"/>
      <c r="G504" s="211"/>
      <c r="H504" s="211"/>
      <c r="I504" s="211"/>
      <c r="J504" s="270"/>
      <c r="K504" s="295"/>
      <c r="L504" s="270"/>
      <c r="M504" s="295"/>
      <c r="N504" s="211"/>
      <c r="O504" s="211"/>
      <c r="P504" s="211"/>
      <c r="Q504" s="211"/>
      <c r="R504" s="211"/>
      <c r="S504" s="211"/>
      <c r="T504" s="211"/>
      <c r="U504" s="211"/>
      <c r="V504" s="211"/>
      <c r="W504" s="211"/>
      <c r="X504" s="211"/>
      <c r="Y504" s="211"/>
      <c r="Z504" s="211"/>
    </row>
    <row r="505" spans="1:26" ht="15.75" customHeight="1">
      <c r="A505" s="211"/>
      <c r="B505" s="211"/>
      <c r="C505" s="211"/>
      <c r="D505" s="211"/>
      <c r="E505" s="211"/>
      <c r="F505" s="211"/>
      <c r="G505" s="211"/>
      <c r="H505" s="211"/>
      <c r="I505" s="211"/>
      <c r="J505" s="270"/>
      <c r="K505" s="295"/>
      <c r="L505" s="270"/>
      <c r="M505" s="295"/>
      <c r="N505" s="211"/>
      <c r="O505" s="211"/>
      <c r="P505" s="211"/>
      <c r="Q505" s="211"/>
      <c r="R505" s="211"/>
      <c r="S505" s="211"/>
      <c r="T505" s="211"/>
      <c r="U505" s="211"/>
      <c r="V505" s="211"/>
      <c r="W505" s="211"/>
      <c r="X505" s="211"/>
      <c r="Y505" s="211"/>
      <c r="Z505" s="211"/>
    </row>
    <row r="506" spans="1:26" ht="15.75" customHeight="1">
      <c r="A506" s="211"/>
      <c r="B506" s="211"/>
      <c r="C506" s="211"/>
      <c r="D506" s="211"/>
      <c r="E506" s="211"/>
      <c r="F506" s="211"/>
      <c r="G506" s="211"/>
      <c r="H506" s="211"/>
      <c r="I506" s="211"/>
      <c r="J506" s="270"/>
      <c r="K506" s="295"/>
      <c r="L506" s="270"/>
      <c r="M506" s="295"/>
      <c r="N506" s="211"/>
      <c r="O506" s="211"/>
      <c r="P506" s="211"/>
      <c r="Q506" s="211"/>
      <c r="R506" s="211"/>
      <c r="S506" s="211"/>
      <c r="T506" s="211"/>
      <c r="U506" s="211"/>
      <c r="V506" s="211"/>
      <c r="W506" s="211"/>
      <c r="X506" s="211"/>
      <c r="Y506" s="211"/>
      <c r="Z506" s="211"/>
    </row>
    <row r="507" spans="1:26" ht="15.75" customHeight="1">
      <c r="A507" s="211"/>
      <c r="B507" s="211"/>
      <c r="C507" s="211"/>
      <c r="D507" s="211"/>
      <c r="E507" s="211"/>
      <c r="F507" s="211"/>
      <c r="G507" s="211"/>
      <c r="H507" s="211"/>
      <c r="I507" s="211"/>
      <c r="J507" s="270"/>
      <c r="K507" s="295"/>
      <c r="L507" s="270"/>
      <c r="M507" s="295"/>
      <c r="N507" s="211"/>
      <c r="O507" s="211"/>
      <c r="P507" s="211"/>
      <c r="Q507" s="211"/>
      <c r="R507" s="211"/>
      <c r="S507" s="211"/>
      <c r="T507" s="211"/>
      <c r="U507" s="211"/>
      <c r="V507" s="211"/>
      <c r="W507" s="211"/>
      <c r="X507" s="211"/>
      <c r="Y507" s="211"/>
      <c r="Z507" s="211"/>
    </row>
    <row r="508" spans="1:26" ht="15.75" customHeight="1">
      <c r="A508" s="211"/>
      <c r="B508" s="211"/>
      <c r="C508" s="211"/>
      <c r="D508" s="211"/>
      <c r="E508" s="211"/>
      <c r="F508" s="211"/>
      <c r="G508" s="211"/>
      <c r="H508" s="211"/>
      <c r="I508" s="211"/>
      <c r="J508" s="270"/>
      <c r="K508" s="295"/>
      <c r="L508" s="270"/>
      <c r="M508" s="295"/>
      <c r="N508" s="211"/>
      <c r="O508" s="211"/>
      <c r="P508" s="211"/>
      <c r="Q508" s="211"/>
      <c r="R508" s="211"/>
      <c r="S508" s="211"/>
      <c r="T508" s="211"/>
      <c r="U508" s="211"/>
      <c r="V508" s="211"/>
      <c r="W508" s="211"/>
      <c r="X508" s="211"/>
      <c r="Y508" s="211"/>
      <c r="Z508" s="211"/>
    </row>
    <row r="509" spans="1:26" ht="15.75" customHeight="1">
      <c r="A509" s="211"/>
      <c r="B509" s="211"/>
      <c r="C509" s="211"/>
      <c r="D509" s="211"/>
      <c r="E509" s="211"/>
      <c r="F509" s="211"/>
      <c r="G509" s="211"/>
      <c r="H509" s="211"/>
      <c r="I509" s="211"/>
      <c r="J509" s="270"/>
      <c r="K509" s="295"/>
      <c r="L509" s="270"/>
      <c r="M509" s="295"/>
      <c r="N509" s="211"/>
      <c r="O509" s="211"/>
      <c r="P509" s="211"/>
      <c r="Q509" s="211"/>
      <c r="R509" s="211"/>
      <c r="S509" s="211"/>
      <c r="T509" s="211"/>
      <c r="U509" s="211"/>
      <c r="V509" s="211"/>
      <c r="W509" s="211"/>
      <c r="X509" s="211"/>
      <c r="Y509" s="211"/>
      <c r="Z509" s="211"/>
    </row>
    <row r="510" spans="1:26" ht="15.75" customHeight="1">
      <c r="A510" s="211"/>
      <c r="B510" s="211"/>
      <c r="C510" s="211"/>
      <c r="D510" s="211"/>
      <c r="E510" s="211"/>
      <c r="F510" s="211"/>
      <c r="G510" s="211"/>
      <c r="H510" s="211"/>
      <c r="I510" s="211"/>
      <c r="J510" s="270"/>
      <c r="K510" s="295"/>
      <c r="L510" s="270"/>
      <c r="M510" s="295"/>
      <c r="N510" s="211"/>
      <c r="O510" s="211"/>
      <c r="P510" s="211"/>
      <c r="Q510" s="211"/>
      <c r="R510" s="211"/>
      <c r="S510" s="211"/>
      <c r="T510" s="211"/>
      <c r="U510" s="211"/>
      <c r="V510" s="211"/>
      <c r="W510" s="211"/>
      <c r="X510" s="211"/>
      <c r="Y510" s="211"/>
      <c r="Z510" s="211"/>
    </row>
    <row r="511" spans="1:26" ht="15.75" customHeight="1">
      <c r="A511" s="211"/>
      <c r="B511" s="211"/>
      <c r="C511" s="211"/>
      <c r="D511" s="211"/>
      <c r="E511" s="211"/>
      <c r="F511" s="211"/>
      <c r="G511" s="211"/>
      <c r="H511" s="211"/>
      <c r="I511" s="211"/>
      <c r="J511" s="270"/>
      <c r="K511" s="295"/>
      <c r="L511" s="270"/>
      <c r="M511" s="295"/>
      <c r="N511" s="211"/>
      <c r="O511" s="211"/>
      <c r="P511" s="211"/>
      <c r="Q511" s="211"/>
      <c r="R511" s="211"/>
      <c r="S511" s="211"/>
      <c r="T511" s="211"/>
      <c r="U511" s="211"/>
      <c r="V511" s="211"/>
      <c r="W511" s="211"/>
      <c r="X511" s="211"/>
      <c r="Y511" s="211"/>
      <c r="Z511" s="211"/>
    </row>
    <row r="512" spans="1:26" ht="15.75" customHeight="1">
      <c r="A512" s="211"/>
      <c r="B512" s="211"/>
      <c r="C512" s="211"/>
      <c r="D512" s="211"/>
      <c r="E512" s="211"/>
      <c r="F512" s="211"/>
      <c r="G512" s="211"/>
      <c r="H512" s="211"/>
      <c r="I512" s="211"/>
      <c r="J512" s="270"/>
      <c r="K512" s="295"/>
      <c r="L512" s="270"/>
      <c r="M512" s="295"/>
      <c r="N512" s="211"/>
      <c r="O512" s="211"/>
      <c r="P512" s="211"/>
      <c r="Q512" s="211"/>
      <c r="R512" s="211"/>
      <c r="S512" s="211"/>
      <c r="T512" s="211"/>
      <c r="U512" s="211"/>
      <c r="V512" s="211"/>
      <c r="W512" s="211"/>
      <c r="X512" s="211"/>
      <c r="Y512" s="211"/>
      <c r="Z512" s="211"/>
    </row>
    <row r="513" spans="1:26" ht="15.75" customHeight="1">
      <c r="A513" s="211"/>
      <c r="B513" s="211"/>
      <c r="C513" s="211"/>
      <c r="D513" s="211"/>
      <c r="E513" s="211"/>
      <c r="F513" s="211"/>
      <c r="G513" s="211"/>
      <c r="H513" s="211"/>
      <c r="I513" s="211"/>
      <c r="J513" s="270"/>
      <c r="K513" s="295"/>
      <c r="L513" s="270"/>
      <c r="M513" s="295"/>
      <c r="N513" s="211"/>
      <c r="O513" s="211"/>
      <c r="P513" s="211"/>
      <c r="Q513" s="211"/>
      <c r="R513" s="211"/>
      <c r="S513" s="211"/>
      <c r="T513" s="211"/>
      <c r="U513" s="211"/>
      <c r="V513" s="211"/>
      <c r="W513" s="211"/>
      <c r="X513" s="211"/>
      <c r="Y513" s="211"/>
      <c r="Z513" s="211"/>
    </row>
    <row r="514" spans="1:26" ht="15.75" customHeight="1">
      <c r="A514" s="211"/>
      <c r="B514" s="211"/>
      <c r="C514" s="211"/>
      <c r="D514" s="211"/>
      <c r="E514" s="211"/>
      <c r="F514" s="211"/>
      <c r="G514" s="211"/>
      <c r="H514" s="211"/>
      <c r="I514" s="211"/>
      <c r="J514" s="270"/>
      <c r="K514" s="295"/>
      <c r="L514" s="270"/>
      <c r="M514" s="295"/>
      <c r="N514" s="211"/>
      <c r="O514" s="211"/>
      <c r="P514" s="211"/>
      <c r="Q514" s="211"/>
      <c r="R514" s="211"/>
      <c r="S514" s="211"/>
      <c r="T514" s="211"/>
      <c r="U514" s="211"/>
      <c r="V514" s="211"/>
      <c r="W514" s="211"/>
      <c r="X514" s="211"/>
      <c r="Y514" s="211"/>
      <c r="Z514" s="211"/>
    </row>
    <row r="515" spans="1:26" ht="15.75" customHeight="1">
      <c r="A515" s="211"/>
      <c r="B515" s="211"/>
      <c r="C515" s="211"/>
      <c r="D515" s="211"/>
      <c r="E515" s="211"/>
      <c r="F515" s="211"/>
      <c r="G515" s="211"/>
      <c r="H515" s="211"/>
      <c r="I515" s="211"/>
      <c r="J515" s="270"/>
      <c r="K515" s="295"/>
      <c r="L515" s="270"/>
      <c r="M515" s="295"/>
      <c r="N515" s="211"/>
      <c r="O515" s="211"/>
      <c r="P515" s="211"/>
      <c r="Q515" s="211"/>
      <c r="R515" s="211"/>
      <c r="S515" s="211"/>
      <c r="T515" s="211"/>
      <c r="U515" s="211"/>
      <c r="V515" s="211"/>
      <c r="W515" s="211"/>
      <c r="X515" s="211"/>
      <c r="Y515" s="211"/>
      <c r="Z515" s="211"/>
    </row>
    <row r="516" spans="1:26" ht="15.75" customHeight="1">
      <c r="A516" s="211"/>
      <c r="B516" s="211"/>
      <c r="C516" s="211"/>
      <c r="D516" s="211"/>
      <c r="E516" s="211"/>
      <c r="F516" s="211"/>
      <c r="G516" s="211"/>
      <c r="H516" s="211"/>
      <c r="I516" s="211"/>
      <c r="J516" s="270"/>
      <c r="K516" s="295"/>
      <c r="L516" s="270"/>
      <c r="M516" s="295"/>
      <c r="N516" s="211"/>
      <c r="O516" s="211"/>
      <c r="P516" s="211"/>
      <c r="Q516" s="211"/>
      <c r="R516" s="211"/>
      <c r="S516" s="211"/>
      <c r="T516" s="211"/>
      <c r="U516" s="211"/>
      <c r="V516" s="211"/>
      <c r="W516" s="211"/>
      <c r="X516" s="211"/>
      <c r="Y516" s="211"/>
      <c r="Z516" s="211"/>
    </row>
    <row r="517" spans="1:26" ht="15.75" customHeight="1">
      <c r="A517" s="211"/>
      <c r="B517" s="211"/>
      <c r="C517" s="211"/>
      <c r="D517" s="211"/>
      <c r="E517" s="211"/>
      <c r="F517" s="211"/>
      <c r="G517" s="211"/>
      <c r="H517" s="211"/>
      <c r="I517" s="211"/>
      <c r="J517" s="270"/>
      <c r="K517" s="295"/>
      <c r="L517" s="270"/>
      <c r="M517" s="295"/>
      <c r="N517" s="211"/>
      <c r="O517" s="211"/>
      <c r="P517" s="211"/>
      <c r="Q517" s="211"/>
      <c r="R517" s="211"/>
      <c r="S517" s="211"/>
      <c r="T517" s="211"/>
      <c r="U517" s="211"/>
      <c r="V517" s="211"/>
      <c r="W517" s="211"/>
      <c r="X517" s="211"/>
      <c r="Y517" s="211"/>
      <c r="Z517" s="211"/>
    </row>
    <row r="518" spans="1:26" ht="15.75" customHeight="1">
      <c r="A518" s="211"/>
      <c r="B518" s="211"/>
      <c r="C518" s="211"/>
      <c r="D518" s="211"/>
      <c r="E518" s="211"/>
      <c r="F518" s="211"/>
      <c r="G518" s="211"/>
      <c r="H518" s="211"/>
      <c r="I518" s="211"/>
      <c r="J518" s="270"/>
      <c r="K518" s="295"/>
      <c r="L518" s="270"/>
      <c r="M518" s="295"/>
      <c r="N518" s="211"/>
      <c r="O518" s="211"/>
      <c r="P518" s="211"/>
      <c r="Q518" s="211"/>
      <c r="R518" s="211"/>
      <c r="S518" s="211"/>
      <c r="T518" s="211"/>
      <c r="U518" s="211"/>
      <c r="V518" s="211"/>
      <c r="W518" s="211"/>
      <c r="X518" s="211"/>
      <c r="Y518" s="211"/>
      <c r="Z518" s="211"/>
    </row>
    <row r="519" spans="1:26" ht="15.75" customHeight="1">
      <c r="A519" s="211"/>
      <c r="B519" s="211"/>
      <c r="C519" s="211"/>
      <c r="D519" s="211"/>
      <c r="E519" s="211"/>
      <c r="F519" s="211"/>
      <c r="G519" s="211"/>
      <c r="H519" s="211"/>
      <c r="I519" s="211"/>
      <c r="J519" s="270"/>
      <c r="K519" s="295"/>
      <c r="L519" s="270"/>
      <c r="M519" s="295"/>
      <c r="N519" s="211"/>
      <c r="O519" s="211"/>
      <c r="P519" s="211"/>
      <c r="Q519" s="211"/>
      <c r="R519" s="211"/>
      <c r="S519" s="211"/>
      <c r="T519" s="211"/>
      <c r="U519" s="211"/>
      <c r="V519" s="211"/>
      <c r="W519" s="211"/>
      <c r="X519" s="211"/>
      <c r="Y519" s="211"/>
      <c r="Z519" s="211"/>
    </row>
    <row r="520" spans="1:26" ht="15.75" customHeight="1">
      <c r="A520" s="211"/>
      <c r="B520" s="211"/>
      <c r="C520" s="211"/>
      <c r="D520" s="211"/>
      <c r="E520" s="211"/>
      <c r="F520" s="211"/>
      <c r="G520" s="211"/>
      <c r="H520" s="211"/>
      <c r="I520" s="211"/>
      <c r="J520" s="270"/>
      <c r="K520" s="295"/>
      <c r="L520" s="270"/>
      <c r="M520" s="295"/>
      <c r="N520" s="211"/>
      <c r="O520" s="211"/>
      <c r="P520" s="211"/>
      <c r="Q520" s="211"/>
      <c r="R520" s="211"/>
      <c r="S520" s="211"/>
      <c r="T520" s="211"/>
      <c r="U520" s="211"/>
      <c r="V520" s="211"/>
      <c r="W520" s="211"/>
      <c r="X520" s="211"/>
      <c r="Y520" s="211"/>
      <c r="Z520" s="211"/>
    </row>
    <row r="521" spans="1:26" ht="15.75" customHeight="1">
      <c r="A521" s="211"/>
      <c r="B521" s="211"/>
      <c r="C521" s="211"/>
      <c r="D521" s="211"/>
      <c r="E521" s="211"/>
      <c r="F521" s="211"/>
      <c r="G521" s="211"/>
      <c r="H521" s="211"/>
      <c r="I521" s="211"/>
      <c r="J521" s="270"/>
      <c r="K521" s="295"/>
      <c r="L521" s="270"/>
      <c r="M521" s="295"/>
      <c r="N521" s="211"/>
      <c r="O521" s="211"/>
      <c r="P521" s="211"/>
      <c r="Q521" s="211"/>
      <c r="R521" s="211"/>
      <c r="S521" s="211"/>
      <c r="T521" s="211"/>
      <c r="U521" s="211"/>
      <c r="V521" s="211"/>
      <c r="W521" s="211"/>
      <c r="X521" s="211"/>
      <c r="Y521" s="211"/>
      <c r="Z521" s="211"/>
    </row>
    <row r="522" spans="1:26" ht="15.75" customHeight="1">
      <c r="A522" s="211"/>
      <c r="B522" s="211"/>
      <c r="C522" s="211"/>
      <c r="D522" s="211"/>
      <c r="E522" s="211"/>
      <c r="F522" s="211"/>
      <c r="G522" s="211"/>
      <c r="H522" s="211"/>
      <c r="I522" s="211"/>
      <c r="J522" s="270"/>
      <c r="K522" s="295"/>
      <c r="L522" s="270"/>
      <c r="M522" s="295"/>
      <c r="N522" s="211"/>
      <c r="O522" s="211"/>
      <c r="P522" s="211"/>
      <c r="Q522" s="211"/>
      <c r="R522" s="211"/>
      <c r="S522" s="211"/>
      <c r="T522" s="211"/>
      <c r="U522" s="211"/>
      <c r="V522" s="211"/>
      <c r="W522" s="211"/>
      <c r="X522" s="211"/>
      <c r="Y522" s="211"/>
      <c r="Z522" s="211"/>
    </row>
    <row r="523" spans="1:26" ht="15.75" customHeight="1">
      <c r="A523" s="211"/>
      <c r="B523" s="211"/>
      <c r="C523" s="211"/>
      <c r="D523" s="211"/>
      <c r="E523" s="211"/>
      <c r="F523" s="211"/>
      <c r="G523" s="211"/>
      <c r="H523" s="211"/>
      <c r="I523" s="211"/>
      <c r="J523" s="270"/>
      <c r="K523" s="295"/>
      <c r="L523" s="270"/>
      <c r="M523" s="295"/>
      <c r="N523" s="211"/>
      <c r="O523" s="211"/>
      <c r="P523" s="211"/>
      <c r="Q523" s="211"/>
      <c r="R523" s="211"/>
      <c r="S523" s="211"/>
      <c r="T523" s="211"/>
      <c r="U523" s="211"/>
      <c r="V523" s="211"/>
      <c r="W523" s="211"/>
      <c r="X523" s="211"/>
      <c r="Y523" s="211"/>
      <c r="Z523" s="211"/>
    </row>
    <row r="524" spans="1:26" ht="15.75" customHeight="1">
      <c r="A524" s="211"/>
      <c r="B524" s="211"/>
      <c r="C524" s="211"/>
      <c r="D524" s="211"/>
      <c r="E524" s="211"/>
      <c r="F524" s="211"/>
      <c r="G524" s="211"/>
      <c r="H524" s="211"/>
      <c r="I524" s="211"/>
      <c r="J524" s="270"/>
      <c r="K524" s="295"/>
      <c r="L524" s="270"/>
      <c r="M524" s="295"/>
      <c r="N524" s="211"/>
      <c r="O524" s="211"/>
      <c r="P524" s="211"/>
      <c r="Q524" s="211"/>
      <c r="R524" s="211"/>
      <c r="S524" s="211"/>
      <c r="T524" s="211"/>
      <c r="U524" s="211"/>
      <c r="V524" s="211"/>
      <c r="W524" s="211"/>
      <c r="X524" s="211"/>
      <c r="Y524" s="211"/>
      <c r="Z524" s="211"/>
    </row>
    <row r="525" spans="1:26" ht="15.75" customHeight="1">
      <c r="A525" s="211"/>
      <c r="B525" s="211"/>
      <c r="C525" s="211"/>
      <c r="D525" s="211"/>
      <c r="E525" s="211"/>
      <c r="F525" s="211"/>
      <c r="G525" s="211"/>
      <c r="H525" s="211"/>
      <c r="I525" s="211"/>
      <c r="J525" s="270"/>
      <c r="K525" s="295"/>
      <c r="L525" s="270"/>
      <c r="M525" s="295"/>
      <c r="N525" s="211"/>
      <c r="O525" s="211"/>
      <c r="P525" s="211"/>
      <c r="Q525" s="211"/>
      <c r="R525" s="211"/>
      <c r="S525" s="211"/>
      <c r="T525" s="211"/>
      <c r="U525" s="211"/>
      <c r="V525" s="211"/>
      <c r="W525" s="211"/>
      <c r="X525" s="211"/>
      <c r="Y525" s="211"/>
      <c r="Z525" s="211"/>
    </row>
    <row r="526" spans="1:26" ht="15.75" customHeight="1">
      <c r="A526" s="211"/>
      <c r="B526" s="211"/>
      <c r="C526" s="211"/>
      <c r="D526" s="211"/>
      <c r="E526" s="211"/>
      <c r="F526" s="211"/>
      <c r="G526" s="211"/>
      <c r="H526" s="211"/>
      <c r="I526" s="211"/>
      <c r="J526" s="270"/>
      <c r="K526" s="295"/>
      <c r="L526" s="270"/>
      <c r="M526" s="295"/>
      <c r="N526" s="211"/>
      <c r="O526" s="211"/>
      <c r="P526" s="211"/>
      <c r="Q526" s="211"/>
      <c r="R526" s="211"/>
      <c r="S526" s="211"/>
      <c r="T526" s="211"/>
      <c r="U526" s="211"/>
      <c r="V526" s="211"/>
      <c r="W526" s="211"/>
      <c r="X526" s="211"/>
      <c r="Y526" s="211"/>
      <c r="Z526" s="211"/>
    </row>
    <row r="527" spans="1:26" ht="15.75" customHeight="1">
      <c r="A527" s="211"/>
      <c r="B527" s="211"/>
      <c r="C527" s="211"/>
      <c r="D527" s="211"/>
      <c r="E527" s="211"/>
      <c r="F527" s="211"/>
      <c r="G527" s="211"/>
      <c r="H527" s="211"/>
      <c r="I527" s="211"/>
      <c r="J527" s="270"/>
      <c r="K527" s="295"/>
      <c r="L527" s="270"/>
      <c r="M527" s="295"/>
      <c r="N527" s="211"/>
      <c r="O527" s="211"/>
      <c r="P527" s="211"/>
      <c r="Q527" s="211"/>
      <c r="R527" s="211"/>
      <c r="S527" s="211"/>
      <c r="T527" s="211"/>
      <c r="U527" s="211"/>
      <c r="V527" s="211"/>
      <c r="W527" s="211"/>
      <c r="X527" s="211"/>
      <c r="Y527" s="211"/>
      <c r="Z527" s="211"/>
    </row>
    <row r="528" spans="1:26" ht="15.75" customHeight="1">
      <c r="A528" s="211"/>
      <c r="B528" s="211"/>
      <c r="C528" s="211"/>
      <c r="D528" s="211"/>
      <c r="E528" s="211"/>
      <c r="F528" s="211"/>
      <c r="G528" s="211"/>
      <c r="H528" s="211"/>
      <c r="I528" s="211"/>
      <c r="J528" s="270"/>
      <c r="K528" s="295"/>
      <c r="L528" s="270"/>
      <c r="M528" s="295"/>
      <c r="N528" s="211"/>
      <c r="O528" s="211"/>
      <c r="P528" s="211"/>
      <c r="Q528" s="211"/>
      <c r="R528" s="211"/>
      <c r="S528" s="211"/>
      <c r="T528" s="211"/>
      <c r="U528" s="211"/>
      <c r="V528" s="211"/>
      <c r="W528" s="211"/>
      <c r="X528" s="211"/>
      <c r="Y528" s="211"/>
      <c r="Z528" s="211"/>
    </row>
    <row r="529" spans="1:26" ht="15.75" customHeight="1">
      <c r="A529" s="211"/>
      <c r="B529" s="211"/>
      <c r="C529" s="211"/>
      <c r="D529" s="211"/>
      <c r="E529" s="211"/>
      <c r="F529" s="211"/>
      <c r="G529" s="211"/>
      <c r="H529" s="211"/>
      <c r="I529" s="211"/>
      <c r="J529" s="270"/>
      <c r="K529" s="295"/>
      <c r="L529" s="270"/>
      <c r="M529" s="295"/>
      <c r="N529" s="211"/>
      <c r="O529" s="211"/>
      <c r="P529" s="211"/>
      <c r="Q529" s="211"/>
      <c r="R529" s="211"/>
      <c r="S529" s="211"/>
      <c r="T529" s="211"/>
      <c r="U529" s="211"/>
      <c r="V529" s="211"/>
      <c r="W529" s="211"/>
      <c r="X529" s="211"/>
      <c r="Y529" s="211"/>
      <c r="Z529" s="211"/>
    </row>
    <row r="530" spans="1:26" ht="15.75" customHeight="1">
      <c r="A530" s="211"/>
      <c r="B530" s="211"/>
      <c r="C530" s="211"/>
      <c r="D530" s="211"/>
      <c r="E530" s="211"/>
      <c r="F530" s="211"/>
      <c r="G530" s="211"/>
      <c r="H530" s="211"/>
      <c r="I530" s="211"/>
      <c r="J530" s="270"/>
      <c r="K530" s="295"/>
      <c r="L530" s="270"/>
      <c r="M530" s="295"/>
      <c r="N530" s="211"/>
      <c r="O530" s="211"/>
      <c r="P530" s="211"/>
      <c r="Q530" s="211"/>
      <c r="R530" s="211"/>
      <c r="S530" s="211"/>
      <c r="T530" s="211"/>
      <c r="U530" s="211"/>
      <c r="V530" s="211"/>
      <c r="W530" s="211"/>
      <c r="X530" s="211"/>
      <c r="Y530" s="211"/>
      <c r="Z530" s="211"/>
    </row>
    <row r="531" spans="1:26" ht="15.75" customHeight="1">
      <c r="A531" s="211"/>
      <c r="B531" s="211"/>
      <c r="C531" s="211"/>
      <c r="D531" s="211"/>
      <c r="E531" s="211"/>
      <c r="F531" s="211"/>
      <c r="G531" s="211"/>
      <c r="H531" s="211"/>
      <c r="I531" s="211"/>
      <c r="J531" s="270"/>
      <c r="K531" s="295"/>
      <c r="L531" s="270"/>
      <c r="M531" s="295"/>
      <c r="N531" s="211"/>
      <c r="O531" s="211"/>
      <c r="P531" s="211"/>
      <c r="Q531" s="211"/>
      <c r="R531" s="211"/>
      <c r="S531" s="211"/>
      <c r="T531" s="211"/>
      <c r="U531" s="211"/>
      <c r="V531" s="211"/>
      <c r="W531" s="211"/>
      <c r="X531" s="211"/>
      <c r="Y531" s="211"/>
      <c r="Z531" s="211"/>
    </row>
    <row r="532" spans="1:26" ht="15.75" customHeight="1">
      <c r="A532" s="211"/>
      <c r="B532" s="211"/>
      <c r="C532" s="211"/>
      <c r="D532" s="211"/>
      <c r="E532" s="211"/>
      <c r="F532" s="211"/>
      <c r="G532" s="211"/>
      <c r="H532" s="211"/>
      <c r="I532" s="211"/>
      <c r="J532" s="270"/>
      <c r="K532" s="295"/>
      <c r="L532" s="270"/>
      <c r="M532" s="295"/>
      <c r="N532" s="211"/>
      <c r="O532" s="211"/>
      <c r="P532" s="211"/>
      <c r="Q532" s="211"/>
      <c r="R532" s="211"/>
      <c r="S532" s="211"/>
      <c r="T532" s="211"/>
      <c r="U532" s="211"/>
      <c r="V532" s="211"/>
      <c r="W532" s="211"/>
      <c r="X532" s="211"/>
      <c r="Y532" s="211"/>
      <c r="Z532" s="211"/>
    </row>
    <row r="533" spans="1:26" ht="15.75" customHeight="1">
      <c r="A533" s="211"/>
      <c r="B533" s="211"/>
      <c r="C533" s="211"/>
      <c r="D533" s="211"/>
      <c r="E533" s="211"/>
      <c r="F533" s="211"/>
      <c r="G533" s="211"/>
      <c r="H533" s="211"/>
      <c r="I533" s="211"/>
      <c r="J533" s="270"/>
      <c r="K533" s="295"/>
      <c r="L533" s="270"/>
      <c r="M533" s="295"/>
      <c r="N533" s="211"/>
      <c r="O533" s="211"/>
      <c r="P533" s="211"/>
      <c r="Q533" s="211"/>
      <c r="R533" s="211"/>
      <c r="S533" s="211"/>
      <c r="T533" s="211"/>
      <c r="U533" s="211"/>
      <c r="V533" s="211"/>
      <c r="W533" s="211"/>
      <c r="X533" s="211"/>
      <c r="Y533" s="211"/>
      <c r="Z533" s="211"/>
    </row>
    <row r="534" spans="1:26" ht="15.75" customHeight="1">
      <c r="A534" s="211"/>
      <c r="B534" s="211"/>
      <c r="C534" s="211"/>
      <c r="D534" s="211"/>
      <c r="E534" s="211"/>
      <c r="F534" s="211"/>
      <c r="G534" s="211"/>
      <c r="H534" s="211"/>
      <c r="I534" s="211"/>
      <c r="J534" s="270"/>
      <c r="K534" s="295"/>
      <c r="L534" s="270"/>
      <c r="M534" s="295"/>
      <c r="N534" s="211"/>
      <c r="O534" s="211"/>
      <c r="P534" s="211"/>
      <c r="Q534" s="211"/>
      <c r="R534" s="211"/>
      <c r="S534" s="211"/>
      <c r="T534" s="211"/>
      <c r="U534" s="211"/>
      <c r="V534" s="211"/>
      <c r="W534" s="211"/>
      <c r="X534" s="211"/>
      <c r="Y534" s="211"/>
      <c r="Z534" s="211"/>
    </row>
    <row r="535" spans="1:26" ht="15.75" customHeight="1">
      <c r="A535" s="211"/>
      <c r="B535" s="211"/>
      <c r="C535" s="211"/>
      <c r="D535" s="211"/>
      <c r="E535" s="211"/>
      <c r="F535" s="211"/>
      <c r="G535" s="211"/>
      <c r="H535" s="211"/>
      <c r="I535" s="211"/>
      <c r="J535" s="270"/>
      <c r="K535" s="295"/>
      <c r="L535" s="270"/>
      <c r="M535" s="295"/>
      <c r="N535" s="211"/>
      <c r="O535" s="211"/>
      <c r="P535" s="211"/>
      <c r="Q535" s="211"/>
      <c r="R535" s="211"/>
      <c r="S535" s="211"/>
      <c r="T535" s="211"/>
      <c r="U535" s="211"/>
      <c r="V535" s="211"/>
      <c r="W535" s="211"/>
      <c r="X535" s="211"/>
      <c r="Y535" s="211"/>
      <c r="Z535" s="211"/>
    </row>
    <row r="536" spans="1:26" ht="15.75" customHeight="1">
      <c r="A536" s="211"/>
      <c r="B536" s="211"/>
      <c r="C536" s="211"/>
      <c r="D536" s="211"/>
      <c r="E536" s="211"/>
      <c r="F536" s="211"/>
      <c r="G536" s="211"/>
      <c r="H536" s="211"/>
      <c r="I536" s="211"/>
      <c r="J536" s="270"/>
      <c r="K536" s="295"/>
      <c r="L536" s="270"/>
      <c r="M536" s="295"/>
      <c r="N536" s="211"/>
      <c r="O536" s="211"/>
      <c r="P536" s="211"/>
      <c r="Q536" s="211"/>
      <c r="R536" s="211"/>
      <c r="S536" s="211"/>
      <c r="T536" s="211"/>
      <c r="U536" s="211"/>
      <c r="V536" s="211"/>
      <c r="W536" s="211"/>
      <c r="X536" s="211"/>
      <c r="Y536" s="211"/>
      <c r="Z536" s="211"/>
    </row>
    <row r="537" spans="1:26" ht="15.75" customHeight="1">
      <c r="A537" s="211"/>
      <c r="B537" s="211"/>
      <c r="C537" s="211"/>
      <c r="D537" s="211"/>
      <c r="E537" s="211"/>
      <c r="F537" s="211"/>
      <c r="G537" s="211"/>
      <c r="H537" s="211"/>
      <c r="I537" s="211"/>
      <c r="J537" s="270"/>
      <c r="K537" s="295"/>
      <c r="L537" s="270"/>
      <c r="M537" s="295"/>
      <c r="N537" s="211"/>
      <c r="O537" s="211"/>
      <c r="P537" s="211"/>
      <c r="Q537" s="211"/>
      <c r="R537" s="211"/>
      <c r="S537" s="211"/>
      <c r="T537" s="211"/>
      <c r="U537" s="211"/>
      <c r="V537" s="211"/>
      <c r="W537" s="211"/>
      <c r="X537" s="211"/>
      <c r="Y537" s="211"/>
      <c r="Z537" s="211"/>
    </row>
    <row r="538" spans="1:26" ht="15.75" customHeight="1">
      <c r="A538" s="211"/>
      <c r="B538" s="211"/>
      <c r="C538" s="211"/>
      <c r="D538" s="211"/>
      <c r="E538" s="211"/>
      <c r="F538" s="211"/>
      <c r="G538" s="211"/>
      <c r="H538" s="211"/>
      <c r="I538" s="211"/>
      <c r="J538" s="270"/>
      <c r="K538" s="295"/>
      <c r="L538" s="270"/>
      <c r="M538" s="295"/>
      <c r="N538" s="211"/>
      <c r="O538" s="211"/>
      <c r="P538" s="211"/>
      <c r="Q538" s="211"/>
      <c r="R538" s="211"/>
      <c r="S538" s="211"/>
      <c r="T538" s="211"/>
      <c r="U538" s="211"/>
      <c r="V538" s="211"/>
      <c r="W538" s="211"/>
      <c r="X538" s="211"/>
      <c r="Y538" s="211"/>
      <c r="Z538" s="211"/>
    </row>
    <row r="539" spans="1:26" ht="15.75" customHeight="1">
      <c r="A539" s="211"/>
      <c r="B539" s="211"/>
      <c r="C539" s="211"/>
      <c r="D539" s="211"/>
      <c r="E539" s="211"/>
      <c r="F539" s="211"/>
      <c r="G539" s="211"/>
      <c r="H539" s="211"/>
      <c r="I539" s="211"/>
      <c r="J539" s="270"/>
      <c r="K539" s="295"/>
      <c r="L539" s="270"/>
      <c r="M539" s="295"/>
      <c r="N539" s="211"/>
      <c r="O539" s="211"/>
      <c r="P539" s="211"/>
      <c r="Q539" s="211"/>
      <c r="R539" s="211"/>
      <c r="S539" s="211"/>
      <c r="T539" s="211"/>
      <c r="U539" s="211"/>
      <c r="V539" s="211"/>
      <c r="W539" s="211"/>
      <c r="X539" s="211"/>
      <c r="Y539" s="211"/>
      <c r="Z539" s="211"/>
    </row>
    <row r="540" spans="1:26" ht="15.75" customHeight="1">
      <c r="A540" s="211"/>
      <c r="B540" s="211"/>
      <c r="C540" s="211"/>
      <c r="D540" s="211"/>
      <c r="E540" s="211"/>
      <c r="F540" s="211"/>
      <c r="G540" s="211"/>
      <c r="H540" s="211"/>
      <c r="I540" s="211"/>
      <c r="J540" s="270"/>
      <c r="K540" s="295"/>
      <c r="L540" s="270"/>
      <c r="M540" s="295"/>
      <c r="N540" s="211"/>
      <c r="O540" s="211"/>
      <c r="P540" s="211"/>
      <c r="Q540" s="211"/>
      <c r="R540" s="211"/>
      <c r="S540" s="211"/>
      <c r="T540" s="211"/>
      <c r="U540" s="211"/>
      <c r="V540" s="211"/>
      <c r="W540" s="211"/>
      <c r="X540" s="211"/>
      <c r="Y540" s="211"/>
      <c r="Z540" s="211"/>
    </row>
    <row r="541" spans="1:26" ht="15.75" customHeight="1">
      <c r="A541" s="211"/>
      <c r="B541" s="211"/>
      <c r="C541" s="211"/>
      <c r="D541" s="211"/>
      <c r="E541" s="211"/>
      <c r="F541" s="211"/>
      <c r="G541" s="211"/>
      <c r="H541" s="211"/>
      <c r="I541" s="211"/>
      <c r="J541" s="270"/>
      <c r="K541" s="295"/>
      <c r="L541" s="270"/>
      <c r="M541" s="295"/>
      <c r="N541" s="211"/>
      <c r="O541" s="211"/>
      <c r="P541" s="211"/>
      <c r="Q541" s="211"/>
      <c r="R541" s="211"/>
      <c r="S541" s="211"/>
      <c r="T541" s="211"/>
      <c r="U541" s="211"/>
      <c r="V541" s="211"/>
      <c r="W541" s="211"/>
      <c r="X541" s="211"/>
      <c r="Y541" s="211"/>
      <c r="Z541" s="211"/>
    </row>
    <row r="542" spans="1:26" ht="15.75" customHeight="1">
      <c r="A542" s="211"/>
      <c r="B542" s="211"/>
      <c r="C542" s="211"/>
      <c r="D542" s="211"/>
      <c r="E542" s="211"/>
      <c r="F542" s="211"/>
      <c r="G542" s="211"/>
      <c r="H542" s="211"/>
      <c r="I542" s="211"/>
      <c r="J542" s="270"/>
      <c r="K542" s="295"/>
      <c r="L542" s="270"/>
      <c r="M542" s="295"/>
      <c r="N542" s="211"/>
      <c r="O542" s="211"/>
      <c r="P542" s="211"/>
      <c r="Q542" s="211"/>
      <c r="R542" s="211"/>
      <c r="S542" s="211"/>
      <c r="T542" s="211"/>
      <c r="U542" s="211"/>
      <c r="V542" s="211"/>
      <c r="W542" s="211"/>
      <c r="X542" s="211"/>
      <c r="Y542" s="211"/>
      <c r="Z542" s="211"/>
    </row>
    <row r="543" spans="1:26" ht="15.75" customHeight="1">
      <c r="A543" s="211"/>
      <c r="B543" s="211"/>
      <c r="C543" s="211"/>
      <c r="D543" s="211"/>
      <c r="E543" s="211"/>
      <c r="F543" s="211"/>
      <c r="G543" s="211"/>
      <c r="H543" s="211"/>
      <c r="I543" s="211"/>
      <c r="J543" s="270"/>
      <c r="K543" s="295"/>
      <c r="L543" s="270"/>
      <c r="M543" s="295"/>
      <c r="N543" s="211"/>
      <c r="O543" s="211"/>
      <c r="P543" s="211"/>
      <c r="Q543" s="211"/>
      <c r="R543" s="211"/>
      <c r="S543" s="211"/>
      <c r="T543" s="211"/>
      <c r="U543" s="211"/>
      <c r="V543" s="211"/>
      <c r="W543" s="211"/>
      <c r="X543" s="211"/>
      <c r="Y543" s="211"/>
      <c r="Z543" s="211"/>
    </row>
    <row r="544" spans="1:26" ht="15.75" customHeight="1">
      <c r="A544" s="211"/>
      <c r="B544" s="211"/>
      <c r="C544" s="211"/>
      <c r="D544" s="211"/>
      <c r="E544" s="211"/>
      <c r="F544" s="211"/>
      <c r="G544" s="211"/>
      <c r="H544" s="211"/>
      <c r="I544" s="211"/>
      <c r="J544" s="270"/>
      <c r="K544" s="295"/>
      <c r="L544" s="270"/>
      <c r="M544" s="295"/>
      <c r="N544" s="211"/>
      <c r="O544" s="211"/>
      <c r="P544" s="211"/>
      <c r="Q544" s="211"/>
      <c r="R544" s="211"/>
      <c r="S544" s="211"/>
      <c r="T544" s="211"/>
      <c r="U544" s="211"/>
      <c r="V544" s="211"/>
      <c r="W544" s="211"/>
      <c r="X544" s="211"/>
      <c r="Y544" s="211"/>
      <c r="Z544" s="211"/>
    </row>
    <row r="545" spans="1:26" ht="15.75" customHeight="1">
      <c r="A545" s="211"/>
      <c r="B545" s="211"/>
      <c r="C545" s="211"/>
      <c r="D545" s="211"/>
      <c r="E545" s="211"/>
      <c r="F545" s="211"/>
      <c r="G545" s="211"/>
      <c r="H545" s="211"/>
      <c r="I545" s="211"/>
      <c r="J545" s="270"/>
      <c r="K545" s="295"/>
      <c r="L545" s="270"/>
      <c r="M545" s="295"/>
      <c r="N545" s="211"/>
      <c r="O545" s="211"/>
      <c r="P545" s="211"/>
      <c r="Q545" s="211"/>
      <c r="R545" s="211"/>
      <c r="S545" s="211"/>
      <c r="T545" s="211"/>
      <c r="U545" s="211"/>
      <c r="V545" s="211"/>
      <c r="W545" s="211"/>
      <c r="X545" s="211"/>
      <c r="Y545" s="211"/>
      <c r="Z545" s="211"/>
    </row>
    <row r="546" spans="1:26" ht="15.75" customHeight="1">
      <c r="A546" s="211"/>
      <c r="B546" s="211"/>
      <c r="C546" s="211"/>
      <c r="D546" s="211"/>
      <c r="E546" s="211"/>
      <c r="F546" s="211"/>
      <c r="G546" s="211"/>
      <c r="H546" s="211"/>
      <c r="I546" s="211"/>
      <c r="J546" s="270"/>
      <c r="K546" s="295"/>
      <c r="L546" s="270"/>
      <c r="M546" s="295"/>
      <c r="N546" s="211"/>
      <c r="O546" s="211"/>
      <c r="P546" s="211"/>
      <c r="Q546" s="211"/>
      <c r="R546" s="211"/>
      <c r="S546" s="211"/>
      <c r="T546" s="211"/>
      <c r="U546" s="211"/>
      <c r="V546" s="211"/>
      <c r="W546" s="211"/>
      <c r="X546" s="211"/>
      <c r="Y546" s="211"/>
      <c r="Z546" s="211"/>
    </row>
    <row r="547" spans="1:26" ht="15.75" customHeight="1">
      <c r="A547" s="211"/>
      <c r="B547" s="211"/>
      <c r="C547" s="211"/>
      <c r="D547" s="211"/>
      <c r="E547" s="211"/>
      <c r="F547" s="211"/>
      <c r="G547" s="211"/>
      <c r="H547" s="211"/>
      <c r="I547" s="211"/>
      <c r="J547" s="270"/>
      <c r="K547" s="295"/>
      <c r="L547" s="270"/>
      <c r="M547" s="295"/>
      <c r="N547" s="211"/>
      <c r="O547" s="211"/>
      <c r="P547" s="211"/>
      <c r="Q547" s="211"/>
      <c r="R547" s="211"/>
      <c r="S547" s="211"/>
      <c r="T547" s="211"/>
      <c r="U547" s="211"/>
      <c r="V547" s="211"/>
      <c r="W547" s="211"/>
      <c r="X547" s="211"/>
      <c r="Y547" s="211"/>
      <c r="Z547" s="211"/>
    </row>
    <row r="548" spans="1:26" ht="15.75" customHeight="1">
      <c r="A548" s="211"/>
      <c r="B548" s="211"/>
      <c r="C548" s="211"/>
      <c r="D548" s="211"/>
      <c r="E548" s="211"/>
      <c r="F548" s="211"/>
      <c r="G548" s="211"/>
      <c r="H548" s="211"/>
      <c r="I548" s="211"/>
      <c r="J548" s="270"/>
      <c r="K548" s="295"/>
      <c r="L548" s="270"/>
      <c r="M548" s="295"/>
      <c r="N548" s="211"/>
      <c r="O548" s="211"/>
      <c r="P548" s="211"/>
      <c r="Q548" s="211"/>
      <c r="R548" s="211"/>
      <c r="S548" s="211"/>
      <c r="T548" s="211"/>
      <c r="U548" s="211"/>
      <c r="V548" s="211"/>
      <c r="W548" s="211"/>
      <c r="X548" s="211"/>
      <c r="Y548" s="211"/>
      <c r="Z548" s="211"/>
    </row>
    <row r="549" spans="1:26" ht="15.75" customHeight="1">
      <c r="A549" s="211"/>
      <c r="B549" s="211"/>
      <c r="C549" s="211"/>
      <c r="D549" s="211"/>
      <c r="E549" s="211"/>
      <c r="F549" s="211"/>
      <c r="G549" s="211"/>
      <c r="H549" s="211"/>
      <c r="I549" s="211"/>
      <c r="J549" s="270"/>
      <c r="K549" s="295"/>
      <c r="L549" s="270"/>
      <c r="M549" s="295"/>
      <c r="N549" s="211"/>
      <c r="O549" s="211"/>
      <c r="P549" s="211"/>
      <c r="Q549" s="211"/>
      <c r="R549" s="211"/>
      <c r="S549" s="211"/>
      <c r="T549" s="211"/>
      <c r="U549" s="211"/>
      <c r="V549" s="211"/>
      <c r="W549" s="211"/>
      <c r="X549" s="211"/>
      <c r="Y549" s="211"/>
      <c r="Z549" s="211"/>
    </row>
    <row r="550" spans="1:26" ht="15.75" customHeight="1">
      <c r="A550" s="211"/>
      <c r="B550" s="211"/>
      <c r="C550" s="211"/>
      <c r="D550" s="211"/>
      <c r="E550" s="211"/>
      <c r="F550" s="211"/>
      <c r="G550" s="211"/>
      <c r="H550" s="211"/>
      <c r="I550" s="211"/>
      <c r="J550" s="270"/>
      <c r="K550" s="295"/>
      <c r="L550" s="270"/>
      <c r="M550" s="295"/>
      <c r="N550" s="211"/>
      <c r="O550" s="211"/>
      <c r="P550" s="211"/>
      <c r="Q550" s="211"/>
      <c r="R550" s="211"/>
      <c r="S550" s="211"/>
      <c r="T550" s="211"/>
      <c r="U550" s="211"/>
      <c r="V550" s="211"/>
      <c r="W550" s="211"/>
      <c r="X550" s="211"/>
      <c r="Y550" s="211"/>
      <c r="Z550" s="211"/>
    </row>
    <row r="551" spans="1:26" ht="15.75" customHeight="1">
      <c r="A551" s="211"/>
      <c r="B551" s="211"/>
      <c r="C551" s="211"/>
      <c r="D551" s="211"/>
      <c r="E551" s="211"/>
      <c r="F551" s="211"/>
      <c r="G551" s="211"/>
      <c r="H551" s="211"/>
      <c r="I551" s="211"/>
      <c r="J551" s="270"/>
      <c r="K551" s="295"/>
      <c r="L551" s="270"/>
      <c r="M551" s="295"/>
      <c r="N551" s="211"/>
      <c r="O551" s="211"/>
      <c r="P551" s="211"/>
      <c r="Q551" s="211"/>
      <c r="R551" s="211"/>
      <c r="S551" s="211"/>
      <c r="T551" s="211"/>
      <c r="U551" s="211"/>
      <c r="V551" s="211"/>
      <c r="W551" s="211"/>
      <c r="X551" s="211"/>
      <c r="Y551" s="211"/>
      <c r="Z551" s="211"/>
    </row>
    <row r="552" spans="1:26" ht="15.75" customHeight="1">
      <c r="A552" s="211"/>
      <c r="B552" s="211"/>
      <c r="C552" s="211"/>
      <c r="D552" s="211"/>
      <c r="E552" s="211"/>
      <c r="F552" s="211"/>
      <c r="G552" s="211"/>
      <c r="H552" s="211"/>
      <c r="I552" s="211"/>
      <c r="J552" s="270"/>
      <c r="K552" s="295"/>
      <c r="L552" s="270"/>
      <c r="M552" s="295"/>
      <c r="N552" s="211"/>
      <c r="O552" s="211"/>
      <c r="P552" s="211"/>
      <c r="Q552" s="211"/>
      <c r="R552" s="211"/>
      <c r="S552" s="211"/>
      <c r="T552" s="211"/>
      <c r="U552" s="211"/>
      <c r="V552" s="211"/>
      <c r="W552" s="211"/>
      <c r="X552" s="211"/>
      <c r="Y552" s="211"/>
      <c r="Z552" s="211"/>
    </row>
    <row r="553" spans="1:26" ht="15.75" customHeight="1">
      <c r="A553" s="211"/>
      <c r="B553" s="211"/>
      <c r="C553" s="211"/>
      <c r="D553" s="211"/>
      <c r="E553" s="211"/>
      <c r="F553" s="211"/>
      <c r="G553" s="211"/>
      <c r="H553" s="211"/>
      <c r="I553" s="211"/>
      <c r="J553" s="270"/>
      <c r="K553" s="295"/>
      <c r="L553" s="270"/>
      <c r="M553" s="295"/>
      <c r="N553" s="211"/>
      <c r="O553" s="211"/>
      <c r="P553" s="211"/>
      <c r="Q553" s="211"/>
      <c r="R553" s="211"/>
      <c r="S553" s="211"/>
      <c r="T553" s="211"/>
      <c r="U553" s="211"/>
      <c r="V553" s="211"/>
      <c r="W553" s="211"/>
      <c r="X553" s="211"/>
      <c r="Y553" s="211"/>
      <c r="Z553" s="211"/>
    </row>
    <row r="554" spans="1:26" ht="15.75" customHeight="1">
      <c r="A554" s="211"/>
      <c r="B554" s="211"/>
      <c r="C554" s="211"/>
      <c r="D554" s="211"/>
      <c r="E554" s="211"/>
      <c r="F554" s="211"/>
      <c r="G554" s="211"/>
      <c r="H554" s="211"/>
      <c r="I554" s="211"/>
      <c r="J554" s="270"/>
      <c r="K554" s="295"/>
      <c r="L554" s="270"/>
      <c r="M554" s="295"/>
      <c r="N554" s="211"/>
      <c r="O554" s="211"/>
      <c r="P554" s="211"/>
      <c r="Q554" s="211"/>
      <c r="R554" s="211"/>
      <c r="S554" s="211"/>
      <c r="T554" s="211"/>
      <c r="U554" s="211"/>
      <c r="V554" s="211"/>
      <c r="W554" s="211"/>
      <c r="X554" s="211"/>
      <c r="Y554" s="211"/>
      <c r="Z554" s="211"/>
    </row>
    <row r="555" spans="1:26" ht="15.75" customHeight="1">
      <c r="A555" s="211"/>
      <c r="B555" s="211"/>
      <c r="C555" s="211"/>
      <c r="D555" s="211"/>
      <c r="E555" s="211"/>
      <c r="F555" s="211"/>
      <c r="G555" s="211"/>
      <c r="H555" s="211"/>
      <c r="I555" s="211"/>
      <c r="J555" s="270"/>
      <c r="K555" s="295"/>
      <c r="L555" s="270"/>
      <c r="M555" s="295"/>
      <c r="N555" s="211"/>
      <c r="O555" s="211"/>
      <c r="P555" s="211"/>
      <c r="Q555" s="211"/>
      <c r="R555" s="211"/>
      <c r="S555" s="211"/>
      <c r="T555" s="211"/>
      <c r="U555" s="211"/>
      <c r="V555" s="211"/>
      <c r="W555" s="211"/>
      <c r="X555" s="211"/>
      <c r="Y555" s="211"/>
      <c r="Z555" s="211"/>
    </row>
    <row r="556" spans="1:26" ht="15.75" customHeight="1">
      <c r="A556" s="211"/>
      <c r="B556" s="211"/>
      <c r="C556" s="211"/>
      <c r="D556" s="211"/>
      <c r="E556" s="211"/>
      <c r="F556" s="211"/>
      <c r="G556" s="211"/>
      <c r="H556" s="211"/>
      <c r="I556" s="211"/>
      <c r="J556" s="270"/>
      <c r="K556" s="295"/>
      <c r="L556" s="270"/>
      <c r="M556" s="295"/>
      <c r="N556" s="211"/>
      <c r="O556" s="211"/>
      <c r="P556" s="211"/>
      <c r="Q556" s="211"/>
      <c r="R556" s="211"/>
      <c r="S556" s="211"/>
      <c r="T556" s="211"/>
      <c r="U556" s="211"/>
      <c r="V556" s="211"/>
      <c r="W556" s="211"/>
      <c r="X556" s="211"/>
      <c r="Y556" s="211"/>
      <c r="Z556" s="211"/>
    </row>
    <row r="557" spans="1:26" ht="15.75" customHeight="1">
      <c r="A557" s="211"/>
      <c r="B557" s="211"/>
      <c r="C557" s="211"/>
      <c r="D557" s="211"/>
      <c r="E557" s="211"/>
      <c r="F557" s="211"/>
      <c r="G557" s="211"/>
      <c r="H557" s="211"/>
      <c r="I557" s="211"/>
      <c r="J557" s="270"/>
      <c r="K557" s="295"/>
      <c r="L557" s="270"/>
      <c r="M557" s="295"/>
      <c r="N557" s="211"/>
      <c r="O557" s="211"/>
      <c r="P557" s="211"/>
      <c r="Q557" s="211"/>
      <c r="R557" s="211"/>
      <c r="S557" s="211"/>
      <c r="T557" s="211"/>
      <c r="U557" s="211"/>
      <c r="V557" s="211"/>
      <c r="W557" s="211"/>
      <c r="X557" s="211"/>
      <c r="Y557" s="211"/>
      <c r="Z557" s="211"/>
    </row>
    <row r="558" spans="1:26" ht="15.75" customHeight="1">
      <c r="A558" s="211"/>
      <c r="B558" s="211"/>
      <c r="C558" s="211"/>
      <c r="D558" s="211"/>
      <c r="E558" s="211"/>
      <c r="F558" s="211"/>
      <c r="G558" s="211"/>
      <c r="H558" s="211"/>
      <c r="I558" s="211"/>
      <c r="J558" s="270"/>
      <c r="K558" s="295"/>
      <c r="L558" s="270"/>
      <c r="M558" s="295"/>
      <c r="N558" s="211"/>
      <c r="O558" s="211"/>
      <c r="P558" s="211"/>
      <c r="Q558" s="211"/>
      <c r="R558" s="211"/>
      <c r="S558" s="211"/>
      <c r="T558" s="211"/>
      <c r="U558" s="211"/>
      <c r="V558" s="211"/>
      <c r="W558" s="211"/>
      <c r="X558" s="211"/>
      <c r="Y558" s="211"/>
      <c r="Z558" s="211"/>
    </row>
    <row r="559" spans="1:26" ht="15.75" customHeight="1">
      <c r="A559" s="211"/>
      <c r="B559" s="211"/>
      <c r="C559" s="211"/>
      <c r="D559" s="211"/>
      <c r="E559" s="211"/>
      <c r="F559" s="211"/>
      <c r="G559" s="211"/>
      <c r="H559" s="211"/>
      <c r="I559" s="211"/>
      <c r="J559" s="270"/>
      <c r="K559" s="295"/>
      <c r="L559" s="270"/>
      <c r="M559" s="295"/>
      <c r="N559" s="211"/>
      <c r="O559" s="211"/>
      <c r="P559" s="211"/>
      <c r="Q559" s="211"/>
      <c r="R559" s="211"/>
      <c r="S559" s="211"/>
      <c r="T559" s="211"/>
      <c r="U559" s="211"/>
      <c r="V559" s="211"/>
      <c r="W559" s="211"/>
      <c r="X559" s="211"/>
      <c r="Y559" s="211"/>
      <c r="Z559" s="211"/>
    </row>
    <row r="560" spans="1:26" ht="15.75" customHeight="1">
      <c r="A560" s="211"/>
      <c r="B560" s="211"/>
      <c r="C560" s="211"/>
      <c r="D560" s="211"/>
      <c r="E560" s="211"/>
      <c r="F560" s="211"/>
      <c r="G560" s="211"/>
      <c r="H560" s="211"/>
      <c r="I560" s="211"/>
      <c r="J560" s="270"/>
      <c r="K560" s="295"/>
      <c r="L560" s="270"/>
      <c r="M560" s="295"/>
      <c r="N560" s="211"/>
      <c r="O560" s="211"/>
      <c r="P560" s="211"/>
      <c r="Q560" s="211"/>
      <c r="R560" s="211"/>
      <c r="S560" s="211"/>
      <c r="T560" s="211"/>
      <c r="U560" s="211"/>
      <c r="V560" s="211"/>
      <c r="W560" s="211"/>
      <c r="X560" s="211"/>
      <c r="Y560" s="211"/>
      <c r="Z560" s="211"/>
    </row>
    <row r="561" spans="1:26" ht="15.75" customHeight="1">
      <c r="A561" s="211"/>
      <c r="B561" s="211"/>
      <c r="C561" s="211"/>
      <c r="D561" s="211"/>
      <c r="E561" s="211"/>
      <c r="F561" s="211"/>
      <c r="G561" s="211"/>
      <c r="H561" s="211"/>
      <c r="I561" s="211"/>
      <c r="J561" s="270"/>
      <c r="K561" s="295"/>
      <c r="L561" s="270"/>
      <c r="M561" s="295"/>
      <c r="N561" s="211"/>
      <c r="O561" s="211"/>
      <c r="P561" s="211"/>
      <c r="Q561" s="211"/>
      <c r="R561" s="211"/>
      <c r="S561" s="211"/>
      <c r="T561" s="211"/>
      <c r="U561" s="211"/>
      <c r="V561" s="211"/>
      <c r="W561" s="211"/>
      <c r="X561" s="211"/>
      <c r="Y561" s="211"/>
      <c r="Z561" s="211"/>
    </row>
    <row r="562" spans="1:26" ht="15.75" customHeight="1">
      <c r="A562" s="211"/>
      <c r="B562" s="211"/>
      <c r="C562" s="211"/>
      <c r="D562" s="211"/>
      <c r="E562" s="211"/>
      <c r="F562" s="211"/>
      <c r="G562" s="211"/>
      <c r="H562" s="211"/>
      <c r="I562" s="211"/>
      <c r="J562" s="270"/>
      <c r="K562" s="295"/>
      <c r="L562" s="270"/>
      <c r="M562" s="295"/>
      <c r="N562" s="211"/>
      <c r="O562" s="211"/>
      <c r="P562" s="211"/>
      <c r="Q562" s="211"/>
      <c r="R562" s="211"/>
      <c r="S562" s="211"/>
      <c r="T562" s="211"/>
      <c r="U562" s="211"/>
      <c r="V562" s="211"/>
      <c r="W562" s="211"/>
      <c r="X562" s="211"/>
      <c r="Y562" s="211"/>
      <c r="Z562" s="211"/>
    </row>
    <row r="563" spans="1:26" ht="15.75" customHeight="1">
      <c r="A563" s="211"/>
      <c r="B563" s="211"/>
      <c r="C563" s="211"/>
      <c r="D563" s="211"/>
      <c r="E563" s="211"/>
      <c r="F563" s="211"/>
      <c r="G563" s="211"/>
      <c r="H563" s="211"/>
      <c r="I563" s="211"/>
      <c r="J563" s="270"/>
      <c r="K563" s="295"/>
      <c r="L563" s="270"/>
      <c r="M563" s="295"/>
      <c r="N563" s="211"/>
      <c r="O563" s="211"/>
      <c r="P563" s="211"/>
      <c r="Q563" s="211"/>
      <c r="R563" s="211"/>
      <c r="S563" s="211"/>
      <c r="T563" s="211"/>
      <c r="U563" s="211"/>
      <c r="V563" s="211"/>
      <c r="W563" s="211"/>
      <c r="X563" s="211"/>
      <c r="Y563" s="211"/>
      <c r="Z563" s="211"/>
    </row>
    <row r="564" spans="1:26" ht="15.75" customHeight="1">
      <c r="A564" s="211"/>
      <c r="B564" s="211"/>
      <c r="C564" s="211"/>
      <c r="D564" s="211"/>
      <c r="E564" s="211"/>
      <c r="F564" s="211"/>
      <c r="G564" s="211"/>
      <c r="H564" s="211"/>
      <c r="I564" s="211"/>
      <c r="J564" s="270"/>
      <c r="K564" s="295"/>
      <c r="L564" s="270"/>
      <c r="M564" s="295"/>
      <c r="N564" s="211"/>
      <c r="O564" s="211"/>
      <c r="P564" s="211"/>
      <c r="Q564" s="211"/>
      <c r="R564" s="211"/>
      <c r="S564" s="211"/>
      <c r="T564" s="211"/>
      <c r="U564" s="211"/>
      <c r="V564" s="211"/>
      <c r="W564" s="211"/>
      <c r="X564" s="211"/>
      <c r="Y564" s="211"/>
      <c r="Z564" s="211"/>
    </row>
    <row r="565" spans="1:26" ht="15.75" customHeight="1">
      <c r="A565" s="211"/>
      <c r="B565" s="211"/>
      <c r="C565" s="211"/>
      <c r="D565" s="211"/>
      <c r="E565" s="211"/>
      <c r="F565" s="211"/>
      <c r="G565" s="211"/>
      <c r="H565" s="211"/>
      <c r="I565" s="211"/>
      <c r="J565" s="270"/>
      <c r="K565" s="295"/>
      <c r="L565" s="270"/>
      <c r="M565" s="295"/>
      <c r="N565" s="211"/>
      <c r="O565" s="211"/>
      <c r="P565" s="211"/>
      <c r="Q565" s="211"/>
      <c r="R565" s="211"/>
      <c r="S565" s="211"/>
      <c r="T565" s="211"/>
      <c r="U565" s="211"/>
      <c r="V565" s="211"/>
      <c r="W565" s="211"/>
      <c r="X565" s="211"/>
      <c r="Y565" s="211"/>
      <c r="Z565" s="211"/>
    </row>
    <row r="566" spans="1:26" ht="15.75" customHeight="1">
      <c r="A566" s="211"/>
      <c r="B566" s="211"/>
      <c r="C566" s="211"/>
      <c r="D566" s="211"/>
      <c r="E566" s="211"/>
      <c r="F566" s="211"/>
      <c r="G566" s="211"/>
      <c r="H566" s="211"/>
      <c r="I566" s="211"/>
      <c r="J566" s="270"/>
      <c r="K566" s="295"/>
      <c r="L566" s="270"/>
      <c r="M566" s="295"/>
      <c r="N566" s="211"/>
      <c r="O566" s="211"/>
      <c r="P566" s="211"/>
      <c r="Q566" s="211"/>
      <c r="R566" s="211"/>
      <c r="S566" s="211"/>
      <c r="T566" s="211"/>
      <c r="U566" s="211"/>
      <c r="V566" s="211"/>
      <c r="W566" s="211"/>
      <c r="X566" s="211"/>
      <c r="Y566" s="211"/>
      <c r="Z566" s="211"/>
    </row>
    <row r="567" spans="1:26" ht="15.75" customHeight="1">
      <c r="A567" s="211"/>
      <c r="B567" s="211"/>
      <c r="C567" s="211"/>
      <c r="D567" s="211"/>
      <c r="E567" s="211"/>
      <c r="F567" s="211"/>
      <c r="G567" s="211"/>
      <c r="H567" s="211"/>
      <c r="I567" s="211"/>
      <c r="J567" s="270"/>
      <c r="K567" s="295"/>
      <c r="L567" s="270"/>
      <c r="M567" s="295"/>
      <c r="N567" s="211"/>
      <c r="O567" s="211"/>
      <c r="P567" s="211"/>
      <c r="Q567" s="211"/>
      <c r="R567" s="211"/>
      <c r="S567" s="211"/>
      <c r="T567" s="211"/>
      <c r="U567" s="211"/>
      <c r="V567" s="211"/>
      <c r="W567" s="211"/>
      <c r="X567" s="211"/>
      <c r="Y567" s="211"/>
      <c r="Z567" s="211"/>
    </row>
    <row r="568" spans="1:26" ht="15.75" customHeight="1">
      <c r="A568" s="211"/>
      <c r="B568" s="211"/>
      <c r="C568" s="211"/>
      <c r="D568" s="211"/>
      <c r="E568" s="211"/>
      <c r="F568" s="211"/>
      <c r="G568" s="211"/>
      <c r="H568" s="211"/>
      <c r="I568" s="211"/>
      <c r="J568" s="270"/>
      <c r="K568" s="295"/>
      <c r="L568" s="270"/>
      <c r="M568" s="295"/>
      <c r="N568" s="211"/>
      <c r="O568" s="211"/>
      <c r="P568" s="211"/>
      <c r="Q568" s="211"/>
      <c r="R568" s="211"/>
      <c r="S568" s="211"/>
      <c r="T568" s="211"/>
      <c r="U568" s="211"/>
      <c r="V568" s="211"/>
      <c r="W568" s="211"/>
      <c r="X568" s="211"/>
      <c r="Y568" s="211"/>
      <c r="Z568" s="211"/>
    </row>
    <row r="569" spans="1:26" ht="15.75" customHeight="1">
      <c r="A569" s="211"/>
      <c r="B569" s="211"/>
      <c r="C569" s="211"/>
      <c r="D569" s="211"/>
      <c r="E569" s="211"/>
      <c r="F569" s="211"/>
      <c r="G569" s="211"/>
      <c r="H569" s="211"/>
      <c r="I569" s="211"/>
      <c r="J569" s="270"/>
      <c r="K569" s="295"/>
      <c r="L569" s="270"/>
      <c r="M569" s="295"/>
      <c r="N569" s="211"/>
      <c r="O569" s="211"/>
      <c r="P569" s="211"/>
      <c r="Q569" s="211"/>
      <c r="R569" s="211"/>
      <c r="S569" s="211"/>
      <c r="T569" s="211"/>
      <c r="U569" s="211"/>
      <c r="V569" s="211"/>
      <c r="W569" s="211"/>
      <c r="X569" s="211"/>
      <c r="Y569" s="211"/>
      <c r="Z569" s="211"/>
    </row>
    <row r="570" spans="1:26" ht="15.75" customHeight="1">
      <c r="A570" s="211"/>
      <c r="B570" s="211"/>
      <c r="C570" s="211"/>
      <c r="D570" s="211"/>
      <c r="E570" s="211"/>
      <c r="F570" s="211"/>
      <c r="G570" s="211"/>
      <c r="H570" s="211"/>
      <c r="I570" s="211"/>
      <c r="J570" s="270"/>
      <c r="K570" s="295"/>
      <c r="L570" s="270"/>
      <c r="M570" s="295"/>
      <c r="N570" s="211"/>
      <c r="O570" s="211"/>
      <c r="P570" s="211"/>
      <c r="Q570" s="211"/>
      <c r="R570" s="211"/>
      <c r="S570" s="211"/>
      <c r="T570" s="211"/>
      <c r="U570" s="211"/>
      <c r="V570" s="211"/>
      <c r="W570" s="211"/>
      <c r="X570" s="211"/>
      <c r="Y570" s="211"/>
      <c r="Z570" s="211"/>
    </row>
    <row r="571" spans="1:26" ht="15.75" customHeight="1">
      <c r="A571" s="211"/>
      <c r="B571" s="211"/>
      <c r="C571" s="211"/>
      <c r="D571" s="211"/>
      <c r="E571" s="211"/>
      <c r="F571" s="211"/>
      <c r="G571" s="211"/>
      <c r="H571" s="211"/>
      <c r="I571" s="211"/>
      <c r="J571" s="270"/>
      <c r="K571" s="295"/>
      <c r="L571" s="270"/>
      <c r="M571" s="295"/>
      <c r="N571" s="211"/>
      <c r="O571" s="211"/>
      <c r="P571" s="211"/>
      <c r="Q571" s="211"/>
      <c r="R571" s="211"/>
      <c r="S571" s="211"/>
      <c r="T571" s="211"/>
      <c r="U571" s="211"/>
      <c r="V571" s="211"/>
      <c r="W571" s="211"/>
      <c r="X571" s="211"/>
      <c r="Y571" s="211"/>
      <c r="Z571" s="211"/>
    </row>
    <row r="572" spans="1:26" ht="15.75" customHeight="1">
      <c r="A572" s="211"/>
      <c r="B572" s="211"/>
      <c r="C572" s="211"/>
      <c r="D572" s="211"/>
      <c r="E572" s="211"/>
      <c r="F572" s="211"/>
      <c r="G572" s="211"/>
      <c r="H572" s="211"/>
      <c r="I572" s="211"/>
      <c r="J572" s="270"/>
      <c r="K572" s="295"/>
      <c r="L572" s="270"/>
      <c r="M572" s="295"/>
      <c r="N572" s="211"/>
      <c r="O572" s="211"/>
      <c r="P572" s="211"/>
      <c r="Q572" s="211"/>
      <c r="R572" s="211"/>
      <c r="S572" s="211"/>
      <c r="T572" s="211"/>
      <c r="U572" s="211"/>
      <c r="V572" s="211"/>
      <c r="W572" s="211"/>
      <c r="X572" s="211"/>
      <c r="Y572" s="211"/>
      <c r="Z572" s="211"/>
    </row>
    <row r="573" spans="1:26" ht="15.75" customHeight="1">
      <c r="A573" s="211"/>
      <c r="B573" s="211"/>
      <c r="C573" s="211"/>
      <c r="D573" s="211"/>
      <c r="E573" s="211"/>
      <c r="F573" s="211"/>
      <c r="G573" s="211"/>
      <c r="H573" s="211"/>
      <c r="I573" s="211"/>
      <c r="J573" s="270"/>
      <c r="K573" s="295"/>
      <c r="L573" s="270"/>
      <c r="M573" s="295"/>
      <c r="N573" s="211"/>
      <c r="O573" s="211"/>
      <c r="P573" s="211"/>
      <c r="Q573" s="211"/>
      <c r="R573" s="211"/>
      <c r="S573" s="211"/>
      <c r="T573" s="211"/>
      <c r="U573" s="211"/>
      <c r="V573" s="211"/>
      <c r="W573" s="211"/>
      <c r="X573" s="211"/>
      <c r="Y573" s="211"/>
      <c r="Z573" s="211"/>
    </row>
    <row r="574" spans="1:26" ht="15.75" customHeight="1">
      <c r="A574" s="211"/>
      <c r="B574" s="211"/>
      <c r="C574" s="211"/>
      <c r="D574" s="211"/>
      <c r="E574" s="211"/>
      <c r="F574" s="211"/>
      <c r="G574" s="211"/>
      <c r="H574" s="211"/>
      <c r="I574" s="211"/>
      <c r="J574" s="270"/>
      <c r="K574" s="295"/>
      <c r="L574" s="270"/>
      <c r="M574" s="295"/>
      <c r="N574" s="211"/>
      <c r="O574" s="211"/>
      <c r="P574" s="211"/>
      <c r="Q574" s="211"/>
      <c r="R574" s="211"/>
      <c r="S574" s="211"/>
      <c r="T574" s="211"/>
      <c r="U574" s="211"/>
      <c r="V574" s="211"/>
      <c r="W574" s="211"/>
      <c r="X574" s="211"/>
      <c r="Y574" s="211"/>
      <c r="Z574" s="211"/>
    </row>
    <row r="575" spans="1:26" ht="15.75" customHeight="1">
      <c r="A575" s="211"/>
      <c r="B575" s="211"/>
      <c r="C575" s="211"/>
      <c r="D575" s="211"/>
      <c r="E575" s="211"/>
      <c r="F575" s="211"/>
      <c r="G575" s="211"/>
      <c r="H575" s="211"/>
      <c r="I575" s="211"/>
      <c r="J575" s="270"/>
      <c r="K575" s="295"/>
      <c r="L575" s="270"/>
      <c r="M575" s="295"/>
      <c r="N575" s="211"/>
      <c r="O575" s="211"/>
      <c r="P575" s="211"/>
      <c r="Q575" s="211"/>
      <c r="R575" s="211"/>
      <c r="S575" s="211"/>
      <c r="T575" s="211"/>
      <c r="U575" s="211"/>
      <c r="V575" s="211"/>
      <c r="W575" s="211"/>
      <c r="X575" s="211"/>
      <c r="Y575" s="211"/>
      <c r="Z575" s="211"/>
    </row>
    <row r="576" spans="1:26" ht="15.75" customHeight="1">
      <c r="A576" s="211"/>
      <c r="B576" s="211"/>
      <c r="C576" s="211"/>
      <c r="D576" s="211"/>
      <c r="E576" s="211"/>
      <c r="F576" s="211"/>
      <c r="G576" s="211"/>
      <c r="H576" s="211"/>
      <c r="I576" s="211"/>
      <c r="J576" s="270"/>
      <c r="K576" s="295"/>
      <c r="L576" s="270"/>
      <c r="M576" s="295"/>
      <c r="N576" s="211"/>
      <c r="O576" s="211"/>
      <c r="P576" s="211"/>
      <c r="Q576" s="211"/>
      <c r="R576" s="211"/>
      <c r="S576" s="211"/>
      <c r="T576" s="211"/>
      <c r="U576" s="211"/>
      <c r="V576" s="211"/>
      <c r="W576" s="211"/>
      <c r="X576" s="211"/>
      <c r="Y576" s="211"/>
      <c r="Z576" s="211"/>
    </row>
    <row r="577" spans="1:26" ht="15.75" customHeight="1">
      <c r="A577" s="211"/>
      <c r="B577" s="211"/>
      <c r="C577" s="211"/>
      <c r="D577" s="211"/>
      <c r="E577" s="211"/>
      <c r="F577" s="211"/>
      <c r="G577" s="211"/>
      <c r="H577" s="211"/>
      <c r="I577" s="211"/>
      <c r="J577" s="270"/>
      <c r="K577" s="295"/>
      <c r="L577" s="270"/>
      <c r="M577" s="295"/>
      <c r="N577" s="211"/>
      <c r="O577" s="211"/>
      <c r="P577" s="211"/>
      <c r="Q577" s="211"/>
      <c r="R577" s="211"/>
      <c r="S577" s="211"/>
      <c r="T577" s="211"/>
      <c r="U577" s="211"/>
      <c r="V577" s="211"/>
      <c r="W577" s="211"/>
      <c r="X577" s="211"/>
      <c r="Y577" s="211"/>
      <c r="Z577" s="211"/>
    </row>
    <row r="578" spans="1:26" ht="15.75" customHeight="1">
      <c r="A578" s="211"/>
      <c r="B578" s="211"/>
      <c r="C578" s="211"/>
      <c r="D578" s="211"/>
      <c r="E578" s="211"/>
      <c r="F578" s="211"/>
      <c r="G578" s="211"/>
      <c r="H578" s="211"/>
      <c r="I578" s="211"/>
      <c r="J578" s="270"/>
      <c r="K578" s="295"/>
      <c r="L578" s="270"/>
      <c r="M578" s="295"/>
      <c r="N578" s="211"/>
      <c r="O578" s="211"/>
      <c r="P578" s="211"/>
      <c r="Q578" s="211"/>
      <c r="R578" s="211"/>
      <c r="S578" s="211"/>
      <c r="T578" s="211"/>
      <c r="U578" s="211"/>
      <c r="V578" s="211"/>
      <c r="W578" s="211"/>
      <c r="X578" s="211"/>
      <c r="Y578" s="211"/>
      <c r="Z578" s="211"/>
    </row>
    <row r="579" spans="1:26" ht="15.75" customHeight="1">
      <c r="A579" s="211"/>
      <c r="B579" s="211"/>
      <c r="C579" s="211"/>
      <c r="D579" s="211"/>
      <c r="E579" s="211"/>
      <c r="F579" s="211"/>
      <c r="G579" s="211"/>
      <c r="H579" s="211"/>
      <c r="I579" s="211"/>
      <c r="J579" s="270"/>
      <c r="K579" s="295"/>
      <c r="L579" s="270"/>
      <c r="M579" s="295"/>
      <c r="N579" s="211"/>
      <c r="O579" s="211"/>
      <c r="P579" s="211"/>
      <c r="Q579" s="211"/>
      <c r="R579" s="211"/>
      <c r="S579" s="211"/>
      <c r="T579" s="211"/>
      <c r="U579" s="211"/>
      <c r="V579" s="211"/>
      <c r="W579" s="211"/>
      <c r="X579" s="211"/>
      <c r="Y579" s="211"/>
      <c r="Z579" s="211"/>
    </row>
    <row r="580" spans="1:26" ht="15.75" customHeight="1">
      <c r="A580" s="211"/>
      <c r="B580" s="211"/>
      <c r="C580" s="211"/>
      <c r="D580" s="211"/>
      <c r="E580" s="211"/>
      <c r="F580" s="211"/>
      <c r="G580" s="211"/>
      <c r="H580" s="211"/>
      <c r="I580" s="211"/>
      <c r="J580" s="270"/>
      <c r="K580" s="295"/>
      <c r="L580" s="270"/>
      <c r="M580" s="295"/>
      <c r="N580" s="211"/>
      <c r="O580" s="211"/>
      <c r="P580" s="211"/>
      <c r="Q580" s="211"/>
      <c r="R580" s="211"/>
      <c r="S580" s="211"/>
      <c r="T580" s="211"/>
      <c r="U580" s="211"/>
      <c r="V580" s="211"/>
      <c r="W580" s="211"/>
      <c r="X580" s="211"/>
      <c r="Y580" s="211"/>
      <c r="Z580" s="211"/>
    </row>
    <row r="581" spans="1:26" ht="15.75" customHeight="1">
      <c r="A581" s="211"/>
      <c r="B581" s="211"/>
      <c r="C581" s="211"/>
      <c r="D581" s="211"/>
      <c r="E581" s="211"/>
      <c r="F581" s="211"/>
      <c r="G581" s="211"/>
      <c r="H581" s="211"/>
      <c r="I581" s="211"/>
      <c r="J581" s="270"/>
      <c r="K581" s="295"/>
      <c r="L581" s="270"/>
      <c r="M581" s="295"/>
      <c r="N581" s="211"/>
      <c r="O581" s="211"/>
      <c r="P581" s="211"/>
      <c r="Q581" s="211"/>
      <c r="R581" s="211"/>
      <c r="S581" s="211"/>
      <c r="T581" s="211"/>
      <c r="U581" s="211"/>
      <c r="V581" s="211"/>
      <c r="W581" s="211"/>
      <c r="X581" s="211"/>
      <c r="Y581" s="211"/>
      <c r="Z581" s="211"/>
    </row>
    <row r="582" spans="1:26" ht="15.75" customHeight="1">
      <c r="A582" s="211"/>
      <c r="B582" s="211"/>
      <c r="C582" s="211"/>
      <c r="D582" s="211"/>
      <c r="E582" s="211"/>
      <c r="F582" s="211"/>
      <c r="G582" s="211"/>
      <c r="H582" s="211"/>
      <c r="I582" s="211"/>
      <c r="J582" s="270"/>
      <c r="K582" s="295"/>
      <c r="L582" s="270"/>
      <c r="M582" s="295"/>
      <c r="N582" s="211"/>
      <c r="O582" s="211"/>
      <c r="P582" s="211"/>
      <c r="Q582" s="211"/>
      <c r="R582" s="211"/>
      <c r="S582" s="211"/>
      <c r="T582" s="211"/>
      <c r="U582" s="211"/>
      <c r="V582" s="211"/>
      <c r="W582" s="211"/>
      <c r="X582" s="211"/>
      <c r="Y582" s="211"/>
      <c r="Z582" s="211"/>
    </row>
    <row r="583" spans="1:26" ht="15.75" customHeight="1">
      <c r="A583" s="211"/>
      <c r="B583" s="211"/>
      <c r="C583" s="211"/>
      <c r="D583" s="211"/>
      <c r="E583" s="211"/>
      <c r="F583" s="211"/>
      <c r="G583" s="211"/>
      <c r="H583" s="211"/>
      <c r="I583" s="211"/>
      <c r="J583" s="270"/>
      <c r="K583" s="295"/>
      <c r="L583" s="270"/>
      <c r="M583" s="295"/>
      <c r="N583" s="211"/>
      <c r="O583" s="211"/>
      <c r="P583" s="211"/>
      <c r="Q583" s="211"/>
      <c r="R583" s="211"/>
      <c r="S583" s="211"/>
      <c r="T583" s="211"/>
      <c r="U583" s="211"/>
      <c r="V583" s="211"/>
      <c r="W583" s="211"/>
      <c r="X583" s="211"/>
      <c r="Y583" s="211"/>
      <c r="Z583" s="211"/>
    </row>
    <row r="584" spans="1:26" ht="15.75" customHeight="1">
      <c r="A584" s="211"/>
      <c r="B584" s="211"/>
      <c r="C584" s="211"/>
      <c r="D584" s="211"/>
      <c r="E584" s="211"/>
      <c r="F584" s="211"/>
      <c r="G584" s="211"/>
      <c r="H584" s="211"/>
      <c r="I584" s="211"/>
      <c r="J584" s="270"/>
      <c r="K584" s="295"/>
      <c r="L584" s="270"/>
      <c r="M584" s="295"/>
      <c r="N584" s="211"/>
      <c r="O584" s="211"/>
      <c r="P584" s="211"/>
      <c r="Q584" s="211"/>
      <c r="R584" s="211"/>
      <c r="S584" s="211"/>
      <c r="T584" s="211"/>
      <c r="U584" s="211"/>
      <c r="V584" s="211"/>
      <c r="W584" s="211"/>
      <c r="X584" s="211"/>
      <c r="Y584" s="211"/>
      <c r="Z584" s="211"/>
    </row>
    <row r="585" spans="1:26" ht="15.75" customHeight="1">
      <c r="A585" s="211"/>
      <c r="B585" s="211"/>
      <c r="C585" s="211"/>
      <c r="D585" s="211"/>
      <c r="E585" s="211"/>
      <c r="F585" s="211"/>
      <c r="G585" s="211"/>
      <c r="H585" s="211"/>
      <c r="I585" s="211"/>
      <c r="J585" s="270"/>
      <c r="K585" s="295"/>
      <c r="L585" s="270"/>
      <c r="M585" s="295"/>
      <c r="N585" s="211"/>
      <c r="O585" s="211"/>
      <c r="P585" s="211"/>
      <c r="Q585" s="211"/>
      <c r="R585" s="211"/>
      <c r="S585" s="211"/>
      <c r="T585" s="211"/>
      <c r="U585" s="211"/>
      <c r="V585" s="211"/>
      <c r="W585" s="211"/>
      <c r="X585" s="211"/>
      <c r="Y585" s="211"/>
      <c r="Z585" s="211"/>
    </row>
    <row r="586" spans="1:26" ht="15.75" customHeight="1">
      <c r="A586" s="211"/>
      <c r="B586" s="211"/>
      <c r="C586" s="211"/>
      <c r="D586" s="211"/>
      <c r="E586" s="211"/>
      <c r="F586" s="211"/>
      <c r="G586" s="211"/>
      <c r="H586" s="211"/>
      <c r="I586" s="211"/>
      <c r="J586" s="270"/>
      <c r="K586" s="295"/>
      <c r="L586" s="270"/>
      <c r="M586" s="295"/>
      <c r="N586" s="211"/>
      <c r="O586" s="211"/>
      <c r="P586" s="211"/>
      <c r="Q586" s="211"/>
      <c r="R586" s="211"/>
      <c r="S586" s="211"/>
      <c r="T586" s="211"/>
      <c r="U586" s="211"/>
      <c r="V586" s="211"/>
      <c r="W586" s="211"/>
      <c r="X586" s="211"/>
      <c r="Y586" s="211"/>
      <c r="Z586" s="211"/>
    </row>
    <row r="587" spans="1:26" ht="15.75" customHeight="1">
      <c r="A587" s="211"/>
      <c r="B587" s="211"/>
      <c r="C587" s="211"/>
      <c r="D587" s="211"/>
      <c r="E587" s="211"/>
      <c r="F587" s="211"/>
      <c r="G587" s="211"/>
      <c r="H587" s="211"/>
      <c r="I587" s="211"/>
      <c r="J587" s="270"/>
      <c r="K587" s="295"/>
      <c r="L587" s="270"/>
      <c r="M587" s="295"/>
      <c r="N587" s="211"/>
      <c r="O587" s="211"/>
      <c r="P587" s="211"/>
      <c r="Q587" s="211"/>
      <c r="R587" s="211"/>
      <c r="S587" s="211"/>
      <c r="T587" s="211"/>
      <c r="U587" s="211"/>
      <c r="V587" s="211"/>
      <c r="W587" s="211"/>
      <c r="X587" s="211"/>
      <c r="Y587" s="211"/>
      <c r="Z587" s="211"/>
    </row>
    <row r="588" spans="1:26" ht="15.75" customHeight="1">
      <c r="A588" s="211"/>
      <c r="B588" s="211"/>
      <c r="C588" s="211"/>
      <c r="D588" s="211"/>
      <c r="E588" s="211"/>
      <c r="F588" s="211"/>
      <c r="G588" s="211"/>
      <c r="H588" s="211"/>
      <c r="I588" s="211"/>
      <c r="J588" s="270"/>
      <c r="K588" s="295"/>
      <c r="L588" s="270"/>
      <c r="M588" s="295"/>
      <c r="N588" s="211"/>
      <c r="O588" s="211"/>
      <c r="P588" s="211"/>
      <c r="Q588" s="211"/>
      <c r="R588" s="211"/>
      <c r="S588" s="211"/>
      <c r="T588" s="211"/>
      <c r="U588" s="211"/>
      <c r="V588" s="211"/>
      <c r="W588" s="211"/>
      <c r="X588" s="211"/>
      <c r="Y588" s="211"/>
      <c r="Z588" s="211"/>
    </row>
    <row r="589" spans="1:26" ht="15.75" customHeight="1">
      <c r="A589" s="211"/>
      <c r="B589" s="211"/>
      <c r="C589" s="211"/>
      <c r="D589" s="211"/>
      <c r="E589" s="211"/>
      <c r="F589" s="211"/>
      <c r="G589" s="211"/>
      <c r="H589" s="211"/>
      <c r="I589" s="211"/>
      <c r="J589" s="270"/>
      <c r="K589" s="295"/>
      <c r="L589" s="270"/>
      <c r="M589" s="295"/>
      <c r="N589" s="211"/>
      <c r="O589" s="211"/>
      <c r="P589" s="211"/>
      <c r="Q589" s="211"/>
      <c r="R589" s="211"/>
      <c r="S589" s="211"/>
      <c r="T589" s="211"/>
      <c r="U589" s="211"/>
      <c r="V589" s="211"/>
      <c r="W589" s="211"/>
      <c r="X589" s="211"/>
      <c r="Y589" s="211"/>
      <c r="Z589" s="211"/>
    </row>
    <row r="590" spans="1:26" ht="15.75" customHeight="1">
      <c r="A590" s="211"/>
      <c r="B590" s="211"/>
      <c r="C590" s="211"/>
      <c r="D590" s="211"/>
      <c r="E590" s="211"/>
      <c r="F590" s="211"/>
      <c r="G590" s="211"/>
      <c r="H590" s="211"/>
      <c r="I590" s="211"/>
      <c r="J590" s="270"/>
      <c r="K590" s="295"/>
      <c r="L590" s="270"/>
      <c r="M590" s="295"/>
      <c r="N590" s="211"/>
      <c r="O590" s="211"/>
      <c r="P590" s="211"/>
      <c r="Q590" s="211"/>
      <c r="R590" s="211"/>
      <c r="S590" s="211"/>
      <c r="T590" s="211"/>
      <c r="U590" s="211"/>
      <c r="V590" s="211"/>
      <c r="W590" s="211"/>
      <c r="X590" s="211"/>
      <c r="Y590" s="211"/>
      <c r="Z590" s="211"/>
    </row>
    <row r="591" spans="1:26" ht="15.75" customHeight="1">
      <c r="A591" s="211"/>
      <c r="B591" s="211"/>
      <c r="C591" s="211"/>
      <c r="D591" s="211"/>
      <c r="E591" s="211"/>
      <c r="F591" s="211"/>
      <c r="G591" s="211"/>
      <c r="H591" s="211"/>
      <c r="I591" s="211"/>
      <c r="J591" s="270"/>
      <c r="K591" s="295"/>
      <c r="L591" s="270"/>
      <c r="M591" s="295"/>
      <c r="N591" s="211"/>
      <c r="O591" s="211"/>
      <c r="P591" s="211"/>
      <c r="Q591" s="211"/>
      <c r="R591" s="211"/>
      <c r="S591" s="211"/>
      <c r="T591" s="211"/>
      <c r="U591" s="211"/>
      <c r="V591" s="211"/>
      <c r="W591" s="211"/>
      <c r="X591" s="211"/>
      <c r="Y591" s="211"/>
      <c r="Z591" s="211"/>
    </row>
    <row r="592" spans="1:26" ht="15.75" customHeight="1">
      <c r="A592" s="211"/>
      <c r="B592" s="211"/>
      <c r="C592" s="211"/>
      <c r="D592" s="211"/>
      <c r="E592" s="211"/>
      <c r="F592" s="211"/>
      <c r="G592" s="211"/>
      <c r="H592" s="211"/>
      <c r="I592" s="211"/>
      <c r="J592" s="270"/>
      <c r="K592" s="295"/>
      <c r="L592" s="270"/>
      <c r="M592" s="295"/>
      <c r="N592" s="211"/>
      <c r="O592" s="211"/>
      <c r="P592" s="211"/>
      <c r="Q592" s="211"/>
      <c r="R592" s="211"/>
      <c r="S592" s="211"/>
      <c r="T592" s="211"/>
      <c r="U592" s="211"/>
      <c r="V592" s="211"/>
      <c r="W592" s="211"/>
      <c r="X592" s="211"/>
      <c r="Y592" s="211"/>
      <c r="Z592" s="211"/>
    </row>
    <row r="593" spans="1:26" ht="15.75" customHeight="1">
      <c r="A593" s="211"/>
      <c r="B593" s="211"/>
      <c r="C593" s="211"/>
      <c r="D593" s="211"/>
      <c r="E593" s="211"/>
      <c r="F593" s="211"/>
      <c r="G593" s="211"/>
      <c r="H593" s="211"/>
      <c r="I593" s="211"/>
      <c r="J593" s="270"/>
      <c r="K593" s="295"/>
      <c r="L593" s="270"/>
      <c r="M593" s="295"/>
      <c r="N593" s="211"/>
      <c r="O593" s="211"/>
      <c r="P593" s="211"/>
      <c r="Q593" s="211"/>
      <c r="R593" s="211"/>
      <c r="S593" s="211"/>
      <c r="T593" s="211"/>
      <c r="U593" s="211"/>
      <c r="V593" s="211"/>
      <c r="W593" s="211"/>
      <c r="X593" s="211"/>
      <c r="Y593" s="211"/>
      <c r="Z593" s="211"/>
    </row>
    <row r="594" spans="1:26" ht="15.75" customHeight="1">
      <c r="A594" s="211"/>
      <c r="B594" s="211"/>
      <c r="C594" s="211"/>
      <c r="D594" s="211"/>
      <c r="E594" s="211"/>
      <c r="F594" s="211"/>
      <c r="G594" s="211"/>
      <c r="H594" s="211"/>
      <c r="I594" s="211"/>
      <c r="J594" s="270"/>
      <c r="K594" s="295"/>
      <c r="L594" s="270"/>
      <c r="M594" s="295"/>
      <c r="N594" s="211"/>
      <c r="O594" s="211"/>
      <c r="P594" s="211"/>
      <c r="Q594" s="211"/>
      <c r="R594" s="211"/>
      <c r="S594" s="211"/>
      <c r="T594" s="211"/>
      <c r="U594" s="211"/>
      <c r="V594" s="211"/>
      <c r="W594" s="211"/>
      <c r="X594" s="211"/>
      <c r="Y594" s="211"/>
      <c r="Z594" s="211"/>
    </row>
    <row r="595" spans="1:26" ht="15.75" customHeight="1">
      <c r="A595" s="211"/>
      <c r="B595" s="211"/>
      <c r="C595" s="211"/>
      <c r="D595" s="211"/>
      <c r="E595" s="211"/>
      <c r="F595" s="211"/>
      <c r="G595" s="211"/>
      <c r="H595" s="211"/>
      <c r="I595" s="211"/>
      <c r="J595" s="270"/>
      <c r="K595" s="295"/>
      <c r="L595" s="270"/>
      <c r="M595" s="295"/>
      <c r="N595" s="211"/>
      <c r="O595" s="211"/>
      <c r="P595" s="211"/>
      <c r="Q595" s="211"/>
      <c r="R595" s="211"/>
      <c r="S595" s="211"/>
      <c r="T595" s="211"/>
      <c r="U595" s="211"/>
      <c r="V595" s="211"/>
      <c r="W595" s="211"/>
      <c r="X595" s="211"/>
      <c r="Y595" s="211"/>
      <c r="Z595" s="211"/>
    </row>
    <row r="596" spans="1:26" ht="15.75" customHeight="1">
      <c r="A596" s="211"/>
      <c r="B596" s="211"/>
      <c r="C596" s="211"/>
      <c r="D596" s="211"/>
      <c r="E596" s="211"/>
      <c r="F596" s="211"/>
      <c r="G596" s="211"/>
      <c r="H596" s="211"/>
      <c r="I596" s="211"/>
      <c r="J596" s="270"/>
      <c r="K596" s="295"/>
      <c r="L596" s="270"/>
      <c r="M596" s="295"/>
      <c r="N596" s="211"/>
      <c r="O596" s="211"/>
      <c r="P596" s="211"/>
      <c r="Q596" s="211"/>
      <c r="R596" s="211"/>
      <c r="S596" s="211"/>
      <c r="T596" s="211"/>
      <c r="U596" s="211"/>
      <c r="V596" s="211"/>
      <c r="W596" s="211"/>
      <c r="X596" s="211"/>
      <c r="Y596" s="211"/>
      <c r="Z596" s="211"/>
    </row>
    <row r="597" spans="1:26" ht="15.75" customHeight="1">
      <c r="A597" s="211"/>
      <c r="B597" s="211"/>
      <c r="C597" s="211"/>
      <c r="D597" s="211"/>
      <c r="E597" s="211"/>
      <c r="F597" s="211"/>
      <c r="G597" s="211"/>
      <c r="H597" s="211"/>
      <c r="I597" s="211"/>
      <c r="J597" s="270"/>
      <c r="K597" s="295"/>
      <c r="L597" s="270"/>
      <c r="M597" s="295"/>
      <c r="N597" s="211"/>
      <c r="O597" s="211"/>
      <c r="P597" s="211"/>
      <c r="Q597" s="211"/>
      <c r="R597" s="211"/>
      <c r="S597" s="211"/>
      <c r="T597" s="211"/>
      <c r="U597" s="211"/>
      <c r="V597" s="211"/>
      <c r="W597" s="211"/>
      <c r="X597" s="211"/>
      <c r="Y597" s="211"/>
      <c r="Z597" s="211"/>
    </row>
    <row r="598" spans="1:26" ht="15.75" customHeight="1">
      <c r="A598" s="211"/>
      <c r="B598" s="211"/>
      <c r="C598" s="211"/>
      <c r="D598" s="211"/>
      <c r="E598" s="211"/>
      <c r="F598" s="211"/>
      <c r="G598" s="211"/>
      <c r="H598" s="211"/>
      <c r="I598" s="211"/>
      <c r="J598" s="270"/>
      <c r="K598" s="295"/>
      <c r="L598" s="270"/>
      <c r="M598" s="295"/>
      <c r="N598" s="211"/>
      <c r="O598" s="211"/>
      <c r="P598" s="211"/>
      <c r="Q598" s="211"/>
      <c r="R598" s="211"/>
      <c r="S598" s="211"/>
      <c r="T598" s="211"/>
      <c r="U598" s="211"/>
      <c r="V598" s="211"/>
      <c r="W598" s="211"/>
      <c r="X598" s="211"/>
      <c r="Y598" s="211"/>
      <c r="Z598" s="211"/>
    </row>
    <row r="599" spans="1:26" ht="15.75" customHeight="1">
      <c r="A599" s="211"/>
      <c r="B599" s="211"/>
      <c r="C599" s="211"/>
      <c r="D599" s="211"/>
      <c r="E599" s="211"/>
      <c r="F599" s="211"/>
      <c r="G599" s="211"/>
      <c r="H599" s="211"/>
      <c r="I599" s="211"/>
      <c r="J599" s="270"/>
      <c r="K599" s="295"/>
      <c r="L599" s="270"/>
      <c r="M599" s="295"/>
      <c r="N599" s="211"/>
      <c r="O599" s="211"/>
      <c r="P599" s="211"/>
      <c r="Q599" s="211"/>
      <c r="R599" s="211"/>
      <c r="S599" s="211"/>
      <c r="T599" s="211"/>
      <c r="U599" s="211"/>
      <c r="V599" s="211"/>
      <c r="W599" s="211"/>
      <c r="X599" s="211"/>
      <c r="Y599" s="211"/>
      <c r="Z599" s="211"/>
    </row>
    <row r="600" spans="1:26" ht="15.75" customHeight="1">
      <c r="A600" s="211"/>
      <c r="B600" s="211"/>
      <c r="C600" s="211"/>
      <c r="D600" s="211"/>
      <c r="E600" s="211"/>
      <c r="F600" s="211"/>
      <c r="G600" s="211"/>
      <c r="H600" s="211"/>
      <c r="I600" s="211"/>
      <c r="J600" s="270"/>
      <c r="K600" s="295"/>
      <c r="L600" s="270"/>
      <c r="M600" s="295"/>
      <c r="N600" s="211"/>
      <c r="O600" s="211"/>
      <c r="P600" s="211"/>
      <c r="Q600" s="211"/>
      <c r="R600" s="211"/>
      <c r="S600" s="211"/>
      <c r="T600" s="211"/>
      <c r="U600" s="211"/>
      <c r="V600" s="211"/>
      <c r="W600" s="211"/>
      <c r="X600" s="211"/>
      <c r="Y600" s="211"/>
      <c r="Z600" s="211"/>
    </row>
    <row r="601" spans="1:26" ht="15.75" customHeight="1">
      <c r="A601" s="211"/>
      <c r="B601" s="211"/>
      <c r="C601" s="211"/>
      <c r="D601" s="211"/>
      <c r="E601" s="211"/>
      <c r="F601" s="211"/>
      <c r="G601" s="211"/>
      <c r="H601" s="211"/>
      <c r="I601" s="211"/>
      <c r="J601" s="270"/>
      <c r="K601" s="295"/>
      <c r="L601" s="270"/>
      <c r="M601" s="295"/>
      <c r="N601" s="211"/>
      <c r="O601" s="211"/>
      <c r="P601" s="211"/>
      <c r="Q601" s="211"/>
      <c r="R601" s="211"/>
      <c r="S601" s="211"/>
      <c r="T601" s="211"/>
      <c r="U601" s="211"/>
      <c r="V601" s="211"/>
      <c r="W601" s="211"/>
      <c r="X601" s="211"/>
      <c r="Y601" s="211"/>
      <c r="Z601" s="211"/>
    </row>
    <row r="602" spans="1:26" ht="15.75" customHeight="1">
      <c r="A602" s="211"/>
      <c r="B602" s="211"/>
      <c r="C602" s="211"/>
      <c r="D602" s="211"/>
      <c r="E602" s="211"/>
      <c r="F602" s="211"/>
      <c r="G602" s="211"/>
      <c r="H602" s="211"/>
      <c r="I602" s="211"/>
      <c r="J602" s="270"/>
      <c r="K602" s="295"/>
      <c r="L602" s="270"/>
      <c r="M602" s="295"/>
      <c r="N602" s="211"/>
      <c r="O602" s="211"/>
      <c r="P602" s="211"/>
      <c r="Q602" s="211"/>
      <c r="R602" s="211"/>
      <c r="S602" s="211"/>
      <c r="T602" s="211"/>
      <c r="U602" s="211"/>
      <c r="V602" s="211"/>
      <c r="W602" s="211"/>
      <c r="X602" s="211"/>
      <c r="Y602" s="211"/>
      <c r="Z602" s="211"/>
    </row>
    <row r="603" spans="1:26" ht="15.75" customHeight="1">
      <c r="A603" s="211"/>
      <c r="B603" s="211"/>
      <c r="C603" s="211"/>
      <c r="D603" s="211"/>
      <c r="E603" s="211"/>
      <c r="F603" s="211"/>
      <c r="G603" s="211"/>
      <c r="H603" s="211"/>
      <c r="I603" s="211"/>
      <c r="J603" s="270"/>
      <c r="K603" s="295"/>
      <c r="L603" s="270"/>
      <c r="M603" s="295"/>
      <c r="N603" s="211"/>
      <c r="O603" s="211"/>
      <c r="P603" s="211"/>
      <c r="Q603" s="211"/>
      <c r="R603" s="211"/>
      <c r="S603" s="211"/>
      <c r="T603" s="211"/>
      <c r="U603" s="211"/>
      <c r="V603" s="211"/>
      <c r="W603" s="211"/>
      <c r="X603" s="211"/>
      <c r="Y603" s="211"/>
      <c r="Z603" s="211"/>
    </row>
    <row r="604" spans="1:26" ht="15.75" customHeight="1">
      <c r="A604" s="211"/>
      <c r="B604" s="211"/>
      <c r="C604" s="211"/>
      <c r="D604" s="211"/>
      <c r="E604" s="211"/>
      <c r="F604" s="211"/>
      <c r="G604" s="211"/>
      <c r="H604" s="211"/>
      <c r="I604" s="211"/>
      <c r="J604" s="270"/>
      <c r="K604" s="295"/>
      <c r="L604" s="270"/>
      <c r="M604" s="295"/>
      <c r="N604" s="211"/>
      <c r="O604" s="211"/>
      <c r="P604" s="211"/>
      <c r="Q604" s="211"/>
      <c r="R604" s="211"/>
      <c r="S604" s="211"/>
      <c r="T604" s="211"/>
      <c r="U604" s="211"/>
      <c r="V604" s="211"/>
      <c r="W604" s="211"/>
      <c r="X604" s="211"/>
      <c r="Y604" s="211"/>
      <c r="Z604" s="211"/>
    </row>
    <row r="605" spans="1:26" ht="15.75" customHeight="1">
      <c r="A605" s="211"/>
      <c r="B605" s="211"/>
      <c r="C605" s="211"/>
      <c r="D605" s="211"/>
      <c r="E605" s="211"/>
      <c r="F605" s="211"/>
      <c r="G605" s="211"/>
      <c r="H605" s="211"/>
      <c r="I605" s="211"/>
      <c r="J605" s="270"/>
      <c r="K605" s="295"/>
      <c r="L605" s="270"/>
      <c r="M605" s="295"/>
      <c r="N605" s="211"/>
      <c r="O605" s="211"/>
      <c r="P605" s="211"/>
      <c r="Q605" s="211"/>
      <c r="R605" s="211"/>
      <c r="S605" s="211"/>
      <c r="T605" s="211"/>
      <c r="U605" s="211"/>
      <c r="V605" s="211"/>
      <c r="W605" s="211"/>
      <c r="X605" s="211"/>
      <c r="Y605" s="211"/>
      <c r="Z605" s="211"/>
    </row>
    <row r="606" spans="1:26" ht="15.75" customHeight="1">
      <c r="A606" s="211"/>
      <c r="B606" s="211"/>
      <c r="C606" s="211"/>
      <c r="D606" s="211"/>
      <c r="E606" s="211"/>
      <c r="F606" s="211"/>
      <c r="G606" s="211"/>
      <c r="H606" s="211"/>
      <c r="I606" s="211"/>
      <c r="J606" s="270"/>
      <c r="K606" s="295"/>
      <c r="L606" s="270"/>
      <c r="M606" s="295"/>
      <c r="N606" s="211"/>
      <c r="O606" s="211"/>
      <c r="P606" s="211"/>
      <c r="Q606" s="211"/>
      <c r="R606" s="211"/>
      <c r="S606" s="211"/>
      <c r="T606" s="211"/>
      <c r="U606" s="211"/>
      <c r="V606" s="211"/>
      <c r="W606" s="211"/>
      <c r="X606" s="211"/>
      <c r="Y606" s="211"/>
      <c r="Z606" s="211"/>
    </row>
    <row r="607" spans="1:26" ht="15.75" customHeight="1">
      <c r="A607" s="211"/>
      <c r="B607" s="211"/>
      <c r="C607" s="211"/>
      <c r="D607" s="211"/>
      <c r="E607" s="211"/>
      <c r="F607" s="211"/>
      <c r="G607" s="211"/>
      <c r="H607" s="211"/>
      <c r="I607" s="211"/>
      <c r="J607" s="270"/>
      <c r="K607" s="295"/>
      <c r="L607" s="270"/>
      <c r="M607" s="295"/>
      <c r="N607" s="211"/>
      <c r="O607" s="211"/>
      <c r="P607" s="211"/>
      <c r="Q607" s="211"/>
      <c r="R607" s="211"/>
      <c r="S607" s="211"/>
      <c r="T607" s="211"/>
      <c r="U607" s="211"/>
      <c r="V607" s="211"/>
      <c r="W607" s="211"/>
      <c r="X607" s="211"/>
      <c r="Y607" s="211"/>
      <c r="Z607" s="211"/>
    </row>
    <row r="608" spans="1:26" ht="15.75" customHeight="1">
      <c r="A608" s="211"/>
      <c r="B608" s="211"/>
      <c r="C608" s="211"/>
      <c r="D608" s="211"/>
      <c r="E608" s="211"/>
      <c r="F608" s="211"/>
      <c r="G608" s="211"/>
      <c r="H608" s="211"/>
      <c r="I608" s="211"/>
      <c r="J608" s="270"/>
      <c r="K608" s="295"/>
      <c r="L608" s="270"/>
      <c r="M608" s="295"/>
      <c r="N608" s="211"/>
      <c r="O608" s="211"/>
      <c r="P608" s="211"/>
      <c r="Q608" s="211"/>
      <c r="R608" s="211"/>
      <c r="S608" s="211"/>
      <c r="T608" s="211"/>
      <c r="U608" s="211"/>
      <c r="V608" s="211"/>
      <c r="W608" s="211"/>
      <c r="X608" s="211"/>
      <c r="Y608" s="211"/>
      <c r="Z608" s="211"/>
    </row>
    <row r="609" spans="1:26" ht="15.75" customHeight="1">
      <c r="A609" s="211"/>
      <c r="B609" s="211"/>
      <c r="C609" s="211"/>
      <c r="D609" s="211"/>
      <c r="E609" s="211"/>
      <c r="F609" s="211"/>
      <c r="G609" s="211"/>
      <c r="H609" s="211"/>
      <c r="I609" s="211"/>
      <c r="J609" s="270"/>
      <c r="K609" s="295"/>
      <c r="L609" s="270"/>
      <c r="M609" s="295"/>
      <c r="N609" s="211"/>
      <c r="O609" s="211"/>
      <c r="P609" s="211"/>
      <c r="Q609" s="211"/>
      <c r="R609" s="211"/>
      <c r="S609" s="211"/>
      <c r="T609" s="211"/>
      <c r="U609" s="211"/>
      <c r="V609" s="211"/>
      <c r="W609" s="211"/>
      <c r="X609" s="211"/>
      <c r="Y609" s="211"/>
      <c r="Z609" s="211"/>
    </row>
    <row r="610" spans="1:26" ht="15.75" customHeight="1">
      <c r="A610" s="211"/>
      <c r="B610" s="211"/>
      <c r="C610" s="211"/>
      <c r="D610" s="211"/>
      <c r="E610" s="211"/>
      <c r="F610" s="211"/>
      <c r="G610" s="211"/>
      <c r="H610" s="211"/>
      <c r="I610" s="211"/>
      <c r="J610" s="270"/>
      <c r="K610" s="295"/>
      <c r="L610" s="270"/>
      <c r="M610" s="295"/>
      <c r="N610" s="211"/>
      <c r="O610" s="211"/>
      <c r="P610" s="211"/>
      <c r="Q610" s="211"/>
      <c r="R610" s="211"/>
      <c r="S610" s="211"/>
      <c r="T610" s="211"/>
      <c r="U610" s="211"/>
      <c r="V610" s="211"/>
      <c r="W610" s="211"/>
      <c r="X610" s="211"/>
      <c r="Y610" s="211"/>
      <c r="Z610" s="211"/>
    </row>
    <row r="611" spans="1:26" ht="15.75" customHeight="1">
      <c r="A611" s="211"/>
      <c r="B611" s="211"/>
      <c r="C611" s="211"/>
      <c r="D611" s="211"/>
      <c r="E611" s="211"/>
      <c r="F611" s="211"/>
      <c r="G611" s="211"/>
      <c r="H611" s="211"/>
      <c r="I611" s="211"/>
      <c r="J611" s="270"/>
      <c r="K611" s="295"/>
      <c r="L611" s="270"/>
      <c r="M611" s="295"/>
      <c r="N611" s="211"/>
      <c r="O611" s="211"/>
      <c r="P611" s="211"/>
      <c r="Q611" s="211"/>
      <c r="R611" s="211"/>
      <c r="S611" s="211"/>
      <c r="T611" s="211"/>
      <c r="U611" s="211"/>
      <c r="V611" s="211"/>
      <c r="W611" s="211"/>
      <c r="X611" s="211"/>
      <c r="Y611" s="211"/>
      <c r="Z611" s="211"/>
    </row>
    <row r="612" spans="1:26" ht="15.75" customHeight="1">
      <c r="A612" s="211"/>
      <c r="B612" s="211"/>
      <c r="C612" s="211"/>
      <c r="D612" s="211"/>
      <c r="E612" s="211"/>
      <c r="F612" s="211"/>
      <c r="G612" s="211"/>
      <c r="H612" s="211"/>
      <c r="I612" s="211"/>
      <c r="J612" s="270"/>
      <c r="K612" s="295"/>
      <c r="L612" s="270"/>
      <c r="M612" s="295"/>
      <c r="N612" s="211"/>
      <c r="O612" s="211"/>
      <c r="P612" s="211"/>
      <c r="Q612" s="211"/>
      <c r="R612" s="211"/>
      <c r="S612" s="211"/>
      <c r="T612" s="211"/>
      <c r="U612" s="211"/>
      <c r="V612" s="211"/>
      <c r="W612" s="211"/>
      <c r="X612" s="211"/>
      <c r="Y612" s="211"/>
      <c r="Z612" s="211"/>
    </row>
    <row r="613" spans="1:26" ht="15.75" customHeight="1">
      <c r="A613" s="211"/>
      <c r="B613" s="211"/>
      <c r="C613" s="211"/>
      <c r="D613" s="211"/>
      <c r="E613" s="211"/>
      <c r="F613" s="211"/>
      <c r="G613" s="211"/>
      <c r="H613" s="211"/>
      <c r="I613" s="211"/>
      <c r="J613" s="270"/>
      <c r="K613" s="295"/>
      <c r="L613" s="270"/>
      <c r="M613" s="295"/>
      <c r="N613" s="211"/>
      <c r="O613" s="211"/>
      <c r="P613" s="211"/>
      <c r="Q613" s="211"/>
      <c r="R613" s="211"/>
      <c r="S613" s="211"/>
      <c r="T613" s="211"/>
      <c r="U613" s="211"/>
      <c r="V613" s="211"/>
      <c r="W613" s="211"/>
      <c r="X613" s="211"/>
      <c r="Y613" s="211"/>
      <c r="Z613" s="211"/>
    </row>
    <row r="614" spans="1:26" ht="15.75" customHeight="1">
      <c r="A614" s="211"/>
      <c r="B614" s="211"/>
      <c r="C614" s="211"/>
      <c r="D614" s="211"/>
      <c r="E614" s="211"/>
      <c r="F614" s="211"/>
      <c r="G614" s="211"/>
      <c r="H614" s="211"/>
      <c r="I614" s="211"/>
      <c r="J614" s="270"/>
      <c r="K614" s="295"/>
      <c r="L614" s="270"/>
      <c r="M614" s="295"/>
      <c r="N614" s="211"/>
      <c r="O614" s="211"/>
      <c r="P614" s="211"/>
      <c r="Q614" s="211"/>
      <c r="R614" s="211"/>
      <c r="S614" s="211"/>
      <c r="T614" s="211"/>
      <c r="U614" s="211"/>
      <c r="V614" s="211"/>
      <c r="W614" s="211"/>
      <c r="X614" s="211"/>
      <c r="Y614" s="211"/>
      <c r="Z614" s="211"/>
    </row>
    <row r="615" spans="1:26" ht="15.75" customHeight="1">
      <c r="A615" s="211"/>
      <c r="B615" s="211"/>
      <c r="C615" s="211"/>
      <c r="D615" s="211"/>
      <c r="E615" s="211"/>
      <c r="F615" s="211"/>
      <c r="G615" s="211"/>
      <c r="H615" s="211"/>
      <c r="I615" s="211"/>
      <c r="J615" s="270"/>
      <c r="K615" s="295"/>
      <c r="L615" s="270"/>
      <c r="M615" s="295"/>
      <c r="N615" s="211"/>
      <c r="O615" s="211"/>
      <c r="P615" s="211"/>
      <c r="Q615" s="211"/>
      <c r="R615" s="211"/>
      <c r="S615" s="211"/>
      <c r="T615" s="211"/>
      <c r="U615" s="211"/>
      <c r="V615" s="211"/>
      <c r="W615" s="211"/>
      <c r="X615" s="211"/>
      <c r="Y615" s="211"/>
      <c r="Z615" s="211"/>
    </row>
    <row r="616" spans="1:26" ht="15.75" customHeight="1">
      <c r="A616" s="211"/>
      <c r="B616" s="211"/>
      <c r="C616" s="211"/>
      <c r="D616" s="211"/>
      <c r="E616" s="211"/>
      <c r="F616" s="211"/>
      <c r="G616" s="211"/>
      <c r="H616" s="211"/>
      <c r="I616" s="211"/>
      <c r="J616" s="270"/>
      <c r="K616" s="295"/>
      <c r="L616" s="270"/>
      <c r="M616" s="295"/>
      <c r="N616" s="211"/>
      <c r="O616" s="211"/>
      <c r="P616" s="211"/>
      <c r="Q616" s="211"/>
      <c r="R616" s="211"/>
      <c r="S616" s="211"/>
      <c r="T616" s="211"/>
      <c r="U616" s="211"/>
      <c r="V616" s="211"/>
      <c r="W616" s="211"/>
      <c r="X616" s="211"/>
      <c r="Y616" s="211"/>
      <c r="Z616" s="211"/>
    </row>
    <row r="617" spans="1:26" ht="15.75" customHeight="1">
      <c r="A617" s="211"/>
      <c r="B617" s="211"/>
      <c r="C617" s="211"/>
      <c r="D617" s="211"/>
      <c r="E617" s="211"/>
      <c r="F617" s="211"/>
      <c r="G617" s="211"/>
      <c r="H617" s="211"/>
      <c r="I617" s="211"/>
      <c r="J617" s="270"/>
      <c r="K617" s="295"/>
      <c r="L617" s="270"/>
      <c r="M617" s="295"/>
      <c r="N617" s="211"/>
      <c r="O617" s="211"/>
      <c r="P617" s="211"/>
      <c r="Q617" s="211"/>
      <c r="R617" s="211"/>
      <c r="S617" s="211"/>
      <c r="T617" s="211"/>
      <c r="U617" s="211"/>
      <c r="V617" s="211"/>
      <c r="W617" s="211"/>
      <c r="X617" s="211"/>
      <c r="Y617" s="211"/>
      <c r="Z617" s="211"/>
    </row>
    <row r="618" spans="1:26" ht="15.75" customHeight="1">
      <c r="A618" s="211"/>
      <c r="B618" s="211"/>
      <c r="C618" s="211"/>
      <c r="D618" s="211"/>
      <c r="E618" s="211"/>
      <c r="F618" s="211"/>
      <c r="G618" s="211"/>
      <c r="H618" s="211"/>
      <c r="I618" s="211"/>
      <c r="J618" s="270"/>
      <c r="K618" s="295"/>
      <c r="L618" s="270"/>
      <c r="M618" s="295"/>
      <c r="N618" s="211"/>
      <c r="O618" s="211"/>
      <c r="P618" s="211"/>
      <c r="Q618" s="211"/>
      <c r="R618" s="211"/>
      <c r="S618" s="211"/>
      <c r="T618" s="211"/>
      <c r="U618" s="211"/>
      <c r="V618" s="211"/>
      <c r="W618" s="211"/>
      <c r="X618" s="211"/>
      <c r="Y618" s="211"/>
      <c r="Z618" s="211"/>
    </row>
    <row r="619" spans="1:26" ht="15.75" customHeight="1">
      <c r="A619" s="211"/>
      <c r="B619" s="211"/>
      <c r="C619" s="211"/>
      <c r="D619" s="211"/>
      <c r="E619" s="211"/>
      <c r="F619" s="211"/>
      <c r="G619" s="211"/>
      <c r="H619" s="211"/>
      <c r="I619" s="211"/>
      <c r="J619" s="270"/>
      <c r="K619" s="295"/>
      <c r="L619" s="270"/>
      <c r="M619" s="295"/>
      <c r="N619" s="211"/>
      <c r="O619" s="211"/>
      <c r="P619" s="211"/>
      <c r="Q619" s="211"/>
      <c r="R619" s="211"/>
      <c r="S619" s="211"/>
      <c r="T619" s="211"/>
      <c r="U619" s="211"/>
      <c r="V619" s="211"/>
      <c r="W619" s="211"/>
      <c r="X619" s="211"/>
      <c r="Y619" s="211"/>
      <c r="Z619" s="211"/>
    </row>
    <row r="620" spans="1:26" ht="15.75" customHeight="1">
      <c r="A620" s="211"/>
      <c r="B620" s="211"/>
      <c r="C620" s="211"/>
      <c r="D620" s="211"/>
      <c r="E620" s="211"/>
      <c r="F620" s="211"/>
      <c r="G620" s="211"/>
      <c r="H620" s="211"/>
      <c r="I620" s="211"/>
      <c r="J620" s="270"/>
      <c r="K620" s="295"/>
      <c r="L620" s="270"/>
      <c r="M620" s="295"/>
      <c r="N620" s="211"/>
      <c r="O620" s="211"/>
      <c r="P620" s="211"/>
      <c r="Q620" s="211"/>
      <c r="R620" s="211"/>
      <c r="S620" s="211"/>
      <c r="T620" s="211"/>
      <c r="U620" s="211"/>
      <c r="V620" s="211"/>
      <c r="W620" s="211"/>
      <c r="X620" s="211"/>
      <c r="Y620" s="211"/>
      <c r="Z620" s="211"/>
    </row>
    <row r="621" spans="1:26" ht="15.75" customHeight="1">
      <c r="A621" s="211"/>
      <c r="B621" s="211"/>
      <c r="C621" s="211"/>
      <c r="D621" s="211"/>
      <c r="E621" s="211"/>
      <c r="F621" s="211"/>
      <c r="G621" s="211"/>
      <c r="H621" s="211"/>
      <c r="I621" s="211"/>
      <c r="J621" s="270"/>
      <c r="K621" s="295"/>
      <c r="L621" s="270"/>
      <c r="M621" s="295"/>
      <c r="N621" s="211"/>
      <c r="O621" s="211"/>
      <c r="P621" s="211"/>
      <c r="Q621" s="211"/>
      <c r="R621" s="211"/>
      <c r="S621" s="211"/>
      <c r="T621" s="211"/>
      <c r="U621" s="211"/>
      <c r="V621" s="211"/>
      <c r="W621" s="211"/>
      <c r="X621" s="211"/>
      <c r="Y621" s="211"/>
      <c r="Z621" s="211"/>
    </row>
    <row r="622" spans="1:26" ht="15.75" customHeight="1">
      <c r="A622" s="211"/>
      <c r="B622" s="211"/>
      <c r="C622" s="211"/>
      <c r="D622" s="211"/>
      <c r="E622" s="211"/>
      <c r="F622" s="211"/>
      <c r="G622" s="211"/>
      <c r="H622" s="211"/>
      <c r="I622" s="211"/>
      <c r="J622" s="270"/>
      <c r="K622" s="295"/>
      <c r="L622" s="270"/>
      <c r="M622" s="295"/>
      <c r="N622" s="211"/>
      <c r="O622" s="211"/>
      <c r="P622" s="211"/>
      <c r="Q622" s="211"/>
      <c r="R622" s="211"/>
      <c r="S622" s="211"/>
      <c r="T622" s="211"/>
      <c r="U622" s="211"/>
      <c r="V622" s="211"/>
      <c r="W622" s="211"/>
      <c r="X622" s="211"/>
      <c r="Y622" s="211"/>
      <c r="Z622" s="211"/>
    </row>
    <row r="623" spans="1:26" ht="15.75" customHeight="1">
      <c r="A623" s="211"/>
      <c r="B623" s="211"/>
      <c r="C623" s="211"/>
      <c r="D623" s="211"/>
      <c r="E623" s="211"/>
      <c r="F623" s="211"/>
      <c r="G623" s="211"/>
      <c r="H623" s="211"/>
      <c r="I623" s="211"/>
      <c r="J623" s="270"/>
      <c r="K623" s="295"/>
      <c r="L623" s="270"/>
      <c r="M623" s="295"/>
      <c r="N623" s="211"/>
      <c r="O623" s="211"/>
      <c r="P623" s="211"/>
      <c r="Q623" s="211"/>
      <c r="R623" s="211"/>
      <c r="S623" s="211"/>
      <c r="T623" s="211"/>
      <c r="U623" s="211"/>
      <c r="V623" s="211"/>
      <c r="W623" s="211"/>
      <c r="X623" s="211"/>
      <c r="Y623" s="211"/>
      <c r="Z623" s="211"/>
    </row>
    <row r="624" spans="1:26" ht="15.75" customHeight="1">
      <c r="A624" s="211"/>
      <c r="B624" s="211"/>
      <c r="C624" s="211"/>
      <c r="D624" s="211"/>
      <c r="E624" s="211"/>
      <c r="F624" s="211"/>
      <c r="G624" s="211"/>
      <c r="H624" s="211"/>
      <c r="I624" s="211"/>
      <c r="J624" s="270"/>
      <c r="K624" s="295"/>
      <c r="L624" s="270"/>
      <c r="M624" s="295"/>
      <c r="N624" s="211"/>
      <c r="O624" s="211"/>
      <c r="P624" s="211"/>
      <c r="Q624" s="211"/>
      <c r="R624" s="211"/>
      <c r="S624" s="211"/>
      <c r="T624" s="211"/>
      <c r="U624" s="211"/>
      <c r="V624" s="211"/>
      <c r="W624" s="211"/>
      <c r="X624" s="211"/>
      <c r="Y624" s="211"/>
      <c r="Z624" s="211"/>
    </row>
    <row r="625" spans="1:26" ht="15.75" customHeight="1">
      <c r="A625" s="211"/>
      <c r="B625" s="211"/>
      <c r="C625" s="211"/>
      <c r="D625" s="211"/>
      <c r="E625" s="211"/>
      <c r="F625" s="211"/>
      <c r="G625" s="211"/>
      <c r="H625" s="211"/>
      <c r="I625" s="211"/>
      <c r="J625" s="270"/>
      <c r="K625" s="295"/>
      <c r="L625" s="270"/>
      <c r="M625" s="295"/>
      <c r="N625" s="211"/>
      <c r="O625" s="211"/>
      <c r="P625" s="211"/>
      <c r="Q625" s="211"/>
      <c r="R625" s="211"/>
      <c r="S625" s="211"/>
      <c r="T625" s="211"/>
      <c r="U625" s="211"/>
      <c r="V625" s="211"/>
      <c r="W625" s="211"/>
      <c r="X625" s="211"/>
      <c r="Y625" s="211"/>
      <c r="Z625" s="211"/>
    </row>
    <row r="626" spans="1:26" ht="15.75" customHeight="1">
      <c r="A626" s="211"/>
      <c r="B626" s="211"/>
      <c r="C626" s="211"/>
      <c r="D626" s="211"/>
      <c r="E626" s="211"/>
      <c r="F626" s="211"/>
      <c r="G626" s="211"/>
      <c r="H626" s="211"/>
      <c r="I626" s="211"/>
      <c r="J626" s="270"/>
      <c r="K626" s="295"/>
      <c r="L626" s="270"/>
      <c r="M626" s="295"/>
      <c r="N626" s="211"/>
      <c r="O626" s="211"/>
      <c r="P626" s="211"/>
      <c r="Q626" s="211"/>
      <c r="R626" s="211"/>
      <c r="S626" s="211"/>
      <c r="T626" s="211"/>
      <c r="U626" s="211"/>
      <c r="V626" s="211"/>
      <c r="W626" s="211"/>
      <c r="X626" s="211"/>
      <c r="Y626" s="211"/>
      <c r="Z626" s="211"/>
    </row>
    <row r="627" spans="1:26" ht="15.75" customHeight="1">
      <c r="A627" s="211"/>
      <c r="B627" s="211"/>
      <c r="C627" s="211"/>
      <c r="D627" s="211"/>
      <c r="E627" s="211"/>
      <c r="F627" s="211"/>
      <c r="G627" s="211"/>
      <c r="H627" s="211"/>
      <c r="I627" s="211"/>
      <c r="J627" s="270"/>
      <c r="K627" s="295"/>
      <c r="L627" s="270"/>
      <c r="M627" s="295"/>
      <c r="N627" s="211"/>
      <c r="O627" s="211"/>
      <c r="P627" s="211"/>
      <c r="Q627" s="211"/>
      <c r="R627" s="211"/>
      <c r="S627" s="211"/>
      <c r="T627" s="211"/>
      <c r="U627" s="211"/>
      <c r="V627" s="211"/>
      <c r="W627" s="211"/>
      <c r="X627" s="211"/>
      <c r="Y627" s="211"/>
      <c r="Z627" s="211"/>
    </row>
    <row r="628" spans="1:26" ht="15.75" customHeight="1">
      <c r="A628" s="211"/>
      <c r="B628" s="211"/>
      <c r="C628" s="211"/>
      <c r="D628" s="211"/>
      <c r="E628" s="211"/>
      <c r="F628" s="211"/>
      <c r="G628" s="211"/>
      <c r="H628" s="211"/>
      <c r="I628" s="211"/>
      <c r="J628" s="270"/>
      <c r="K628" s="295"/>
      <c r="L628" s="270"/>
      <c r="M628" s="295"/>
      <c r="N628" s="211"/>
      <c r="O628" s="211"/>
      <c r="P628" s="211"/>
      <c r="Q628" s="211"/>
      <c r="R628" s="211"/>
      <c r="S628" s="211"/>
      <c r="T628" s="211"/>
      <c r="U628" s="211"/>
      <c r="V628" s="211"/>
      <c r="W628" s="211"/>
      <c r="X628" s="211"/>
      <c r="Y628" s="211"/>
      <c r="Z628" s="211"/>
    </row>
    <row r="629" spans="1:26" ht="15.75" customHeight="1">
      <c r="A629" s="211"/>
      <c r="B629" s="211"/>
      <c r="C629" s="211"/>
      <c r="D629" s="211"/>
      <c r="E629" s="211"/>
      <c r="F629" s="211"/>
      <c r="G629" s="211"/>
      <c r="H629" s="211"/>
      <c r="I629" s="211"/>
      <c r="J629" s="270"/>
      <c r="K629" s="295"/>
      <c r="L629" s="270"/>
      <c r="M629" s="295"/>
      <c r="N629" s="211"/>
      <c r="O629" s="211"/>
      <c r="P629" s="211"/>
      <c r="Q629" s="211"/>
      <c r="R629" s="211"/>
      <c r="S629" s="211"/>
      <c r="T629" s="211"/>
      <c r="U629" s="211"/>
      <c r="V629" s="211"/>
      <c r="W629" s="211"/>
      <c r="X629" s="211"/>
      <c r="Y629" s="211"/>
      <c r="Z629" s="211"/>
    </row>
    <row r="630" spans="1:26" ht="15.75" customHeight="1">
      <c r="A630" s="211"/>
      <c r="B630" s="211"/>
      <c r="C630" s="211"/>
      <c r="D630" s="211"/>
      <c r="E630" s="211"/>
      <c r="F630" s="211"/>
      <c r="G630" s="211"/>
      <c r="H630" s="211"/>
      <c r="I630" s="211"/>
      <c r="J630" s="270"/>
      <c r="K630" s="295"/>
      <c r="L630" s="270"/>
      <c r="M630" s="295"/>
      <c r="N630" s="211"/>
      <c r="O630" s="211"/>
      <c r="P630" s="211"/>
      <c r="Q630" s="211"/>
      <c r="R630" s="211"/>
      <c r="S630" s="211"/>
      <c r="T630" s="211"/>
      <c r="U630" s="211"/>
      <c r="V630" s="211"/>
      <c r="W630" s="211"/>
      <c r="X630" s="211"/>
      <c r="Y630" s="211"/>
      <c r="Z630" s="211"/>
    </row>
    <row r="631" spans="1:26" ht="15.75" customHeight="1">
      <c r="A631" s="211"/>
      <c r="B631" s="211"/>
      <c r="C631" s="211"/>
      <c r="D631" s="211"/>
      <c r="E631" s="211"/>
      <c r="F631" s="211"/>
      <c r="G631" s="211"/>
      <c r="H631" s="211"/>
      <c r="I631" s="211"/>
      <c r="J631" s="270"/>
      <c r="K631" s="295"/>
      <c r="L631" s="270"/>
      <c r="M631" s="295"/>
      <c r="N631" s="211"/>
      <c r="O631" s="211"/>
      <c r="P631" s="211"/>
      <c r="Q631" s="211"/>
      <c r="R631" s="211"/>
      <c r="S631" s="211"/>
      <c r="T631" s="211"/>
      <c r="U631" s="211"/>
      <c r="V631" s="211"/>
      <c r="W631" s="211"/>
      <c r="X631" s="211"/>
      <c r="Y631" s="211"/>
      <c r="Z631" s="211"/>
    </row>
    <row r="632" spans="1:26" ht="15.75" customHeight="1">
      <c r="A632" s="211"/>
      <c r="B632" s="211"/>
      <c r="C632" s="211"/>
      <c r="D632" s="211"/>
      <c r="E632" s="211"/>
      <c r="F632" s="211"/>
      <c r="G632" s="211"/>
      <c r="H632" s="211"/>
      <c r="I632" s="211"/>
      <c r="J632" s="270"/>
      <c r="K632" s="295"/>
      <c r="L632" s="270"/>
      <c r="M632" s="295"/>
      <c r="N632" s="211"/>
      <c r="O632" s="211"/>
      <c r="P632" s="211"/>
      <c r="Q632" s="211"/>
      <c r="R632" s="211"/>
      <c r="S632" s="211"/>
      <c r="T632" s="211"/>
      <c r="U632" s="211"/>
      <c r="V632" s="211"/>
      <c r="W632" s="211"/>
      <c r="X632" s="211"/>
      <c r="Y632" s="211"/>
      <c r="Z632" s="211"/>
    </row>
    <row r="633" spans="1:26" ht="15.75" customHeight="1">
      <c r="A633" s="211"/>
      <c r="B633" s="211"/>
      <c r="C633" s="211"/>
      <c r="D633" s="211"/>
      <c r="E633" s="211"/>
      <c r="F633" s="211"/>
      <c r="G633" s="211"/>
      <c r="H633" s="211"/>
      <c r="I633" s="211"/>
      <c r="J633" s="270"/>
      <c r="K633" s="295"/>
      <c r="L633" s="270"/>
      <c r="M633" s="295"/>
      <c r="N633" s="211"/>
      <c r="O633" s="211"/>
      <c r="P633" s="211"/>
      <c r="Q633" s="211"/>
      <c r="R633" s="211"/>
      <c r="S633" s="211"/>
      <c r="T633" s="211"/>
      <c r="U633" s="211"/>
      <c r="V633" s="211"/>
      <c r="W633" s="211"/>
      <c r="X633" s="211"/>
      <c r="Y633" s="211"/>
      <c r="Z633" s="211"/>
    </row>
    <row r="634" spans="1:26" ht="15.75" customHeight="1">
      <c r="A634" s="211"/>
      <c r="B634" s="211"/>
      <c r="C634" s="211"/>
      <c r="D634" s="211"/>
      <c r="E634" s="211"/>
      <c r="F634" s="211"/>
      <c r="G634" s="211"/>
      <c r="H634" s="211"/>
      <c r="I634" s="211"/>
      <c r="J634" s="270"/>
      <c r="K634" s="295"/>
      <c r="L634" s="270"/>
      <c r="M634" s="295"/>
      <c r="N634" s="211"/>
      <c r="O634" s="211"/>
      <c r="P634" s="211"/>
      <c r="Q634" s="211"/>
      <c r="R634" s="211"/>
      <c r="S634" s="211"/>
      <c r="T634" s="211"/>
      <c r="U634" s="211"/>
      <c r="V634" s="211"/>
      <c r="W634" s="211"/>
      <c r="X634" s="211"/>
      <c r="Y634" s="211"/>
      <c r="Z634" s="211"/>
    </row>
    <row r="635" spans="1:26" ht="15.75" customHeight="1">
      <c r="A635" s="211"/>
      <c r="B635" s="211"/>
      <c r="C635" s="211"/>
      <c r="D635" s="211"/>
      <c r="E635" s="211"/>
      <c r="F635" s="211"/>
      <c r="G635" s="211"/>
      <c r="H635" s="211"/>
      <c r="I635" s="211"/>
      <c r="J635" s="270"/>
      <c r="K635" s="295"/>
      <c r="L635" s="270"/>
      <c r="M635" s="295"/>
      <c r="N635" s="211"/>
      <c r="O635" s="211"/>
      <c r="P635" s="211"/>
      <c r="Q635" s="211"/>
      <c r="R635" s="211"/>
      <c r="S635" s="211"/>
      <c r="T635" s="211"/>
      <c r="U635" s="211"/>
      <c r="V635" s="211"/>
      <c r="W635" s="211"/>
      <c r="X635" s="211"/>
      <c r="Y635" s="211"/>
      <c r="Z635" s="211"/>
    </row>
    <row r="636" spans="1:26" ht="15.75" customHeight="1">
      <c r="A636" s="211"/>
      <c r="B636" s="211"/>
      <c r="C636" s="211"/>
      <c r="D636" s="211"/>
      <c r="E636" s="211"/>
      <c r="F636" s="211"/>
      <c r="G636" s="211"/>
      <c r="H636" s="211"/>
      <c r="I636" s="211"/>
      <c r="J636" s="270"/>
      <c r="K636" s="295"/>
      <c r="L636" s="270"/>
      <c r="M636" s="295"/>
      <c r="N636" s="211"/>
      <c r="O636" s="211"/>
      <c r="P636" s="211"/>
      <c r="Q636" s="211"/>
      <c r="R636" s="211"/>
      <c r="S636" s="211"/>
      <c r="T636" s="211"/>
      <c r="U636" s="211"/>
      <c r="V636" s="211"/>
      <c r="W636" s="211"/>
      <c r="X636" s="211"/>
      <c r="Y636" s="211"/>
      <c r="Z636" s="211"/>
    </row>
    <row r="637" spans="1:26" ht="15.75" customHeight="1">
      <c r="A637" s="211"/>
      <c r="B637" s="211"/>
      <c r="C637" s="211"/>
      <c r="D637" s="211"/>
      <c r="E637" s="211"/>
      <c r="F637" s="211"/>
      <c r="G637" s="211"/>
      <c r="H637" s="211"/>
      <c r="I637" s="211"/>
      <c r="J637" s="270"/>
      <c r="K637" s="295"/>
      <c r="L637" s="270"/>
      <c r="M637" s="295"/>
      <c r="N637" s="211"/>
      <c r="O637" s="211"/>
      <c r="P637" s="211"/>
      <c r="Q637" s="211"/>
      <c r="R637" s="211"/>
      <c r="S637" s="211"/>
      <c r="T637" s="211"/>
      <c r="U637" s="211"/>
      <c r="V637" s="211"/>
      <c r="W637" s="211"/>
      <c r="X637" s="211"/>
      <c r="Y637" s="211"/>
      <c r="Z637" s="211"/>
    </row>
    <row r="638" spans="1:26" ht="15.75" customHeight="1">
      <c r="A638" s="211"/>
      <c r="B638" s="211"/>
      <c r="C638" s="211"/>
      <c r="D638" s="211"/>
      <c r="E638" s="211"/>
      <c r="F638" s="211"/>
      <c r="G638" s="211"/>
      <c r="H638" s="211"/>
      <c r="I638" s="211"/>
      <c r="J638" s="270"/>
      <c r="K638" s="295"/>
      <c r="L638" s="270"/>
      <c r="M638" s="295"/>
      <c r="N638" s="211"/>
      <c r="O638" s="211"/>
      <c r="P638" s="211"/>
      <c r="Q638" s="211"/>
      <c r="R638" s="211"/>
      <c r="S638" s="211"/>
      <c r="T638" s="211"/>
      <c r="U638" s="211"/>
      <c r="V638" s="211"/>
      <c r="W638" s="211"/>
      <c r="X638" s="211"/>
      <c r="Y638" s="211"/>
      <c r="Z638" s="211"/>
    </row>
    <row r="639" spans="1:26" ht="15.75" customHeight="1">
      <c r="A639" s="211"/>
      <c r="B639" s="211"/>
      <c r="C639" s="211"/>
      <c r="D639" s="211"/>
      <c r="E639" s="211"/>
      <c r="F639" s="211"/>
      <c r="G639" s="211"/>
      <c r="H639" s="211"/>
      <c r="I639" s="211"/>
      <c r="J639" s="270"/>
      <c r="K639" s="295"/>
      <c r="L639" s="270"/>
      <c r="M639" s="295"/>
      <c r="N639" s="211"/>
      <c r="O639" s="211"/>
      <c r="P639" s="211"/>
      <c r="Q639" s="211"/>
      <c r="R639" s="211"/>
      <c r="S639" s="211"/>
      <c r="T639" s="211"/>
      <c r="U639" s="211"/>
      <c r="V639" s="211"/>
      <c r="W639" s="211"/>
      <c r="X639" s="211"/>
      <c r="Y639" s="211"/>
      <c r="Z639" s="211"/>
    </row>
    <row r="640" spans="1:26" ht="15.75" customHeight="1">
      <c r="A640" s="211"/>
      <c r="B640" s="211"/>
      <c r="C640" s="211"/>
      <c r="D640" s="211"/>
      <c r="E640" s="211"/>
      <c r="F640" s="211"/>
      <c r="G640" s="211"/>
      <c r="H640" s="211"/>
      <c r="I640" s="211"/>
      <c r="J640" s="270"/>
      <c r="K640" s="295"/>
      <c r="L640" s="270"/>
      <c r="M640" s="295"/>
      <c r="N640" s="211"/>
      <c r="O640" s="211"/>
      <c r="P640" s="211"/>
      <c r="Q640" s="211"/>
      <c r="R640" s="211"/>
      <c r="S640" s="211"/>
      <c r="T640" s="211"/>
      <c r="U640" s="211"/>
      <c r="V640" s="211"/>
      <c r="W640" s="211"/>
      <c r="X640" s="211"/>
      <c r="Y640" s="211"/>
      <c r="Z640" s="211"/>
    </row>
    <row r="641" spans="1:26" ht="15.75" customHeight="1">
      <c r="A641" s="211"/>
      <c r="B641" s="211"/>
      <c r="C641" s="211"/>
      <c r="D641" s="211"/>
      <c r="E641" s="211"/>
      <c r="F641" s="211"/>
      <c r="G641" s="211"/>
      <c r="H641" s="211"/>
      <c r="I641" s="211"/>
      <c r="J641" s="270"/>
      <c r="K641" s="295"/>
      <c r="L641" s="270"/>
      <c r="M641" s="295"/>
      <c r="N641" s="211"/>
      <c r="O641" s="211"/>
      <c r="P641" s="211"/>
      <c r="Q641" s="211"/>
      <c r="R641" s="211"/>
      <c r="S641" s="211"/>
      <c r="T641" s="211"/>
      <c r="U641" s="211"/>
      <c r="V641" s="211"/>
      <c r="W641" s="211"/>
      <c r="X641" s="211"/>
      <c r="Y641" s="211"/>
      <c r="Z641" s="211"/>
    </row>
    <row r="642" spans="1:26" ht="15.75" customHeight="1">
      <c r="A642" s="211"/>
      <c r="B642" s="211"/>
      <c r="C642" s="211"/>
      <c r="D642" s="211"/>
      <c r="E642" s="211"/>
      <c r="F642" s="211"/>
      <c r="G642" s="211"/>
      <c r="H642" s="211"/>
      <c r="I642" s="211"/>
      <c r="J642" s="270"/>
      <c r="K642" s="295"/>
      <c r="L642" s="270"/>
      <c r="M642" s="295"/>
      <c r="N642" s="211"/>
      <c r="O642" s="211"/>
      <c r="P642" s="211"/>
      <c r="Q642" s="211"/>
      <c r="R642" s="211"/>
      <c r="S642" s="211"/>
      <c r="T642" s="211"/>
      <c r="U642" s="211"/>
      <c r="V642" s="211"/>
      <c r="W642" s="211"/>
      <c r="X642" s="211"/>
      <c r="Y642" s="211"/>
      <c r="Z642" s="211"/>
    </row>
    <row r="643" spans="1:26" ht="15.75" customHeight="1">
      <c r="A643" s="211"/>
      <c r="B643" s="211"/>
      <c r="C643" s="211"/>
      <c r="D643" s="211"/>
      <c r="E643" s="211"/>
      <c r="F643" s="211"/>
      <c r="G643" s="211"/>
      <c r="H643" s="211"/>
      <c r="I643" s="211"/>
      <c r="J643" s="270"/>
      <c r="K643" s="295"/>
      <c r="L643" s="270"/>
      <c r="M643" s="295"/>
      <c r="N643" s="211"/>
      <c r="O643" s="211"/>
      <c r="P643" s="211"/>
      <c r="Q643" s="211"/>
      <c r="R643" s="211"/>
      <c r="S643" s="211"/>
      <c r="T643" s="211"/>
      <c r="U643" s="211"/>
      <c r="V643" s="211"/>
      <c r="W643" s="211"/>
      <c r="X643" s="211"/>
      <c r="Y643" s="211"/>
      <c r="Z643" s="211"/>
    </row>
    <row r="644" spans="1:26" ht="15.75" customHeight="1">
      <c r="A644" s="211"/>
      <c r="B644" s="211"/>
      <c r="C644" s="211"/>
      <c r="D644" s="211"/>
      <c r="E644" s="211"/>
      <c r="F644" s="211"/>
      <c r="G644" s="211"/>
      <c r="H644" s="211"/>
      <c r="I644" s="211"/>
      <c r="J644" s="270"/>
      <c r="K644" s="295"/>
      <c r="L644" s="270"/>
      <c r="M644" s="295"/>
      <c r="N644" s="211"/>
      <c r="O644" s="211"/>
      <c r="P644" s="211"/>
      <c r="Q644" s="211"/>
      <c r="R644" s="211"/>
      <c r="S644" s="211"/>
      <c r="T644" s="211"/>
      <c r="U644" s="211"/>
      <c r="V644" s="211"/>
      <c r="W644" s="211"/>
      <c r="X644" s="211"/>
      <c r="Y644" s="211"/>
      <c r="Z644" s="211"/>
    </row>
    <row r="645" spans="1:26" ht="15.75" customHeight="1">
      <c r="A645" s="211"/>
      <c r="B645" s="211"/>
      <c r="C645" s="211"/>
      <c r="D645" s="211"/>
      <c r="E645" s="211"/>
      <c r="F645" s="211"/>
      <c r="G645" s="211"/>
      <c r="H645" s="211"/>
      <c r="I645" s="211"/>
      <c r="J645" s="270"/>
      <c r="K645" s="295"/>
      <c r="L645" s="270"/>
      <c r="M645" s="295"/>
      <c r="N645" s="211"/>
      <c r="O645" s="211"/>
      <c r="P645" s="211"/>
      <c r="Q645" s="211"/>
      <c r="R645" s="211"/>
      <c r="S645" s="211"/>
      <c r="T645" s="211"/>
      <c r="U645" s="211"/>
      <c r="V645" s="211"/>
      <c r="W645" s="211"/>
      <c r="X645" s="211"/>
      <c r="Y645" s="211"/>
      <c r="Z645" s="211"/>
    </row>
    <row r="646" spans="1:26" ht="15.75" customHeight="1">
      <c r="A646" s="211"/>
      <c r="B646" s="211"/>
      <c r="C646" s="211"/>
      <c r="D646" s="211"/>
      <c r="E646" s="211"/>
      <c r="F646" s="211"/>
      <c r="G646" s="211"/>
      <c r="H646" s="211"/>
      <c r="I646" s="211"/>
      <c r="J646" s="270"/>
      <c r="K646" s="295"/>
      <c r="L646" s="270"/>
      <c r="M646" s="295"/>
      <c r="N646" s="211"/>
      <c r="O646" s="211"/>
      <c r="P646" s="211"/>
      <c r="Q646" s="211"/>
      <c r="R646" s="211"/>
      <c r="S646" s="211"/>
      <c r="T646" s="211"/>
      <c r="U646" s="211"/>
      <c r="V646" s="211"/>
      <c r="W646" s="211"/>
      <c r="X646" s="211"/>
      <c r="Y646" s="211"/>
      <c r="Z646" s="211"/>
    </row>
    <row r="647" spans="1:26" ht="15.75" customHeight="1">
      <c r="A647" s="211"/>
      <c r="B647" s="211"/>
      <c r="C647" s="211"/>
      <c r="D647" s="211"/>
      <c r="E647" s="211"/>
      <c r="F647" s="211"/>
      <c r="G647" s="211"/>
      <c r="H647" s="211"/>
      <c r="I647" s="211"/>
      <c r="J647" s="270"/>
      <c r="K647" s="295"/>
      <c r="L647" s="270"/>
      <c r="M647" s="295"/>
      <c r="N647" s="211"/>
      <c r="O647" s="211"/>
      <c r="P647" s="211"/>
      <c r="Q647" s="211"/>
      <c r="R647" s="211"/>
      <c r="S647" s="211"/>
      <c r="T647" s="211"/>
      <c r="U647" s="211"/>
      <c r="V647" s="211"/>
      <c r="W647" s="211"/>
      <c r="X647" s="211"/>
      <c r="Y647" s="211"/>
      <c r="Z647" s="211"/>
    </row>
    <row r="648" spans="1:26" ht="15.75" customHeight="1">
      <c r="A648" s="211"/>
      <c r="B648" s="211"/>
      <c r="C648" s="211"/>
      <c r="D648" s="211"/>
      <c r="E648" s="211"/>
      <c r="F648" s="211"/>
      <c r="G648" s="211"/>
      <c r="H648" s="211"/>
      <c r="I648" s="211"/>
      <c r="J648" s="270"/>
      <c r="K648" s="295"/>
      <c r="L648" s="270"/>
      <c r="M648" s="295"/>
      <c r="N648" s="211"/>
      <c r="O648" s="211"/>
      <c r="P648" s="211"/>
      <c r="Q648" s="211"/>
      <c r="R648" s="211"/>
      <c r="S648" s="211"/>
      <c r="T648" s="211"/>
      <c r="U648" s="211"/>
      <c r="V648" s="211"/>
      <c r="W648" s="211"/>
      <c r="X648" s="211"/>
      <c r="Y648" s="211"/>
      <c r="Z648" s="211"/>
    </row>
    <row r="649" spans="1:26" ht="15.75" customHeight="1">
      <c r="A649" s="211"/>
      <c r="B649" s="211"/>
      <c r="C649" s="211"/>
      <c r="D649" s="211"/>
      <c r="E649" s="211"/>
      <c r="F649" s="211"/>
      <c r="G649" s="211"/>
      <c r="H649" s="211"/>
      <c r="I649" s="211"/>
      <c r="J649" s="270"/>
      <c r="K649" s="295"/>
      <c r="L649" s="270"/>
      <c r="M649" s="295"/>
      <c r="N649" s="211"/>
      <c r="O649" s="211"/>
      <c r="P649" s="211"/>
      <c r="Q649" s="211"/>
      <c r="R649" s="211"/>
      <c r="S649" s="211"/>
      <c r="T649" s="211"/>
      <c r="U649" s="211"/>
      <c r="V649" s="211"/>
      <c r="W649" s="211"/>
      <c r="X649" s="211"/>
      <c r="Y649" s="211"/>
      <c r="Z649" s="211"/>
    </row>
    <row r="650" spans="1:26" ht="15.75" customHeight="1">
      <c r="A650" s="211"/>
      <c r="B650" s="211"/>
      <c r="C650" s="211"/>
      <c r="D650" s="211"/>
      <c r="E650" s="211"/>
      <c r="F650" s="211"/>
      <c r="G650" s="211"/>
      <c r="H650" s="211"/>
      <c r="I650" s="211"/>
      <c r="J650" s="270"/>
      <c r="K650" s="295"/>
      <c r="L650" s="270"/>
      <c r="M650" s="295"/>
      <c r="N650" s="211"/>
      <c r="O650" s="211"/>
      <c r="P650" s="211"/>
      <c r="Q650" s="211"/>
      <c r="R650" s="211"/>
      <c r="S650" s="211"/>
      <c r="T650" s="211"/>
      <c r="U650" s="211"/>
      <c r="V650" s="211"/>
      <c r="W650" s="211"/>
      <c r="X650" s="211"/>
      <c r="Y650" s="211"/>
      <c r="Z650" s="211"/>
    </row>
    <row r="651" spans="1:26" ht="15.75" customHeight="1">
      <c r="A651" s="211"/>
      <c r="B651" s="211"/>
      <c r="C651" s="211"/>
      <c r="D651" s="211"/>
      <c r="E651" s="211"/>
      <c r="F651" s="211"/>
      <c r="G651" s="211"/>
      <c r="H651" s="211"/>
      <c r="I651" s="211"/>
      <c r="J651" s="270"/>
      <c r="K651" s="295"/>
      <c r="L651" s="270"/>
      <c r="M651" s="295"/>
      <c r="N651" s="211"/>
      <c r="O651" s="211"/>
      <c r="P651" s="211"/>
      <c r="Q651" s="211"/>
      <c r="R651" s="211"/>
      <c r="S651" s="211"/>
      <c r="T651" s="211"/>
      <c r="U651" s="211"/>
      <c r="V651" s="211"/>
      <c r="W651" s="211"/>
      <c r="X651" s="211"/>
      <c r="Y651" s="211"/>
      <c r="Z651" s="211"/>
    </row>
    <row r="652" spans="1:26" ht="15.75" customHeight="1">
      <c r="A652" s="211"/>
      <c r="B652" s="211"/>
      <c r="C652" s="211"/>
      <c r="D652" s="211"/>
      <c r="E652" s="211"/>
      <c r="F652" s="211"/>
      <c r="G652" s="211"/>
      <c r="H652" s="211"/>
      <c r="I652" s="211"/>
      <c r="J652" s="270"/>
      <c r="K652" s="295"/>
      <c r="L652" s="270"/>
      <c r="M652" s="295"/>
      <c r="N652" s="211"/>
      <c r="O652" s="211"/>
      <c r="P652" s="211"/>
      <c r="Q652" s="211"/>
      <c r="R652" s="211"/>
      <c r="S652" s="211"/>
      <c r="T652" s="211"/>
      <c r="U652" s="211"/>
      <c r="V652" s="211"/>
      <c r="W652" s="211"/>
      <c r="X652" s="211"/>
      <c r="Y652" s="211"/>
      <c r="Z652" s="211"/>
    </row>
    <row r="653" spans="1:26" ht="15.75" customHeight="1">
      <c r="A653" s="211"/>
      <c r="B653" s="211"/>
      <c r="C653" s="211"/>
      <c r="D653" s="211"/>
      <c r="E653" s="211"/>
      <c r="F653" s="211"/>
      <c r="G653" s="211"/>
      <c r="H653" s="211"/>
      <c r="I653" s="211"/>
      <c r="J653" s="270"/>
      <c r="K653" s="295"/>
      <c r="L653" s="270"/>
      <c r="M653" s="295"/>
      <c r="N653" s="211"/>
      <c r="O653" s="211"/>
      <c r="P653" s="211"/>
      <c r="Q653" s="211"/>
      <c r="R653" s="211"/>
      <c r="S653" s="211"/>
      <c r="T653" s="211"/>
      <c r="U653" s="211"/>
      <c r="V653" s="211"/>
      <c r="W653" s="211"/>
      <c r="X653" s="211"/>
      <c r="Y653" s="211"/>
      <c r="Z653" s="211"/>
    </row>
    <row r="654" spans="1:26" ht="15.75" customHeight="1">
      <c r="A654" s="211"/>
      <c r="B654" s="211"/>
      <c r="C654" s="211"/>
      <c r="D654" s="211"/>
      <c r="E654" s="211"/>
      <c r="F654" s="211"/>
      <c r="G654" s="211"/>
      <c r="H654" s="211"/>
      <c r="I654" s="211"/>
      <c r="J654" s="270"/>
      <c r="K654" s="295"/>
      <c r="L654" s="270"/>
      <c r="M654" s="295"/>
      <c r="N654" s="211"/>
      <c r="O654" s="211"/>
      <c r="P654" s="211"/>
      <c r="Q654" s="211"/>
      <c r="R654" s="211"/>
      <c r="S654" s="211"/>
      <c r="T654" s="211"/>
      <c r="U654" s="211"/>
      <c r="V654" s="211"/>
      <c r="W654" s="211"/>
      <c r="X654" s="211"/>
      <c r="Y654" s="211"/>
      <c r="Z654" s="211"/>
    </row>
    <row r="655" spans="1:26" ht="15.75" customHeight="1">
      <c r="A655" s="211"/>
      <c r="B655" s="211"/>
      <c r="C655" s="211"/>
      <c r="D655" s="211"/>
      <c r="E655" s="211"/>
      <c r="F655" s="211"/>
      <c r="G655" s="211"/>
      <c r="H655" s="211"/>
      <c r="I655" s="211"/>
      <c r="J655" s="270"/>
      <c r="K655" s="295"/>
      <c r="L655" s="270"/>
      <c r="M655" s="295"/>
      <c r="N655" s="211"/>
      <c r="O655" s="211"/>
      <c r="P655" s="211"/>
      <c r="Q655" s="211"/>
      <c r="R655" s="211"/>
      <c r="S655" s="211"/>
      <c r="T655" s="211"/>
      <c r="U655" s="211"/>
      <c r="V655" s="211"/>
      <c r="W655" s="211"/>
      <c r="X655" s="211"/>
      <c r="Y655" s="211"/>
      <c r="Z655" s="211"/>
    </row>
    <row r="656" spans="1:26" ht="15.75" customHeight="1">
      <c r="A656" s="211"/>
      <c r="B656" s="211"/>
      <c r="C656" s="211"/>
      <c r="D656" s="211"/>
      <c r="E656" s="211"/>
      <c r="F656" s="211"/>
      <c r="G656" s="211"/>
      <c r="H656" s="211"/>
      <c r="I656" s="211"/>
      <c r="J656" s="270"/>
      <c r="K656" s="295"/>
      <c r="L656" s="270"/>
      <c r="M656" s="295"/>
      <c r="N656" s="211"/>
      <c r="O656" s="211"/>
      <c r="P656" s="211"/>
      <c r="Q656" s="211"/>
      <c r="R656" s="211"/>
      <c r="S656" s="211"/>
      <c r="T656" s="211"/>
      <c r="U656" s="211"/>
      <c r="V656" s="211"/>
      <c r="W656" s="211"/>
      <c r="X656" s="211"/>
      <c r="Y656" s="211"/>
      <c r="Z656" s="211"/>
    </row>
    <row r="657" spans="1:26" ht="15.75" customHeight="1">
      <c r="A657" s="211"/>
      <c r="B657" s="211"/>
      <c r="C657" s="211"/>
      <c r="D657" s="211"/>
      <c r="E657" s="211"/>
      <c r="F657" s="211"/>
      <c r="G657" s="211"/>
      <c r="H657" s="211"/>
      <c r="I657" s="211"/>
      <c r="J657" s="270"/>
      <c r="K657" s="295"/>
      <c r="L657" s="270"/>
      <c r="M657" s="295"/>
      <c r="N657" s="211"/>
      <c r="O657" s="211"/>
      <c r="P657" s="211"/>
      <c r="Q657" s="211"/>
      <c r="R657" s="211"/>
      <c r="S657" s="211"/>
      <c r="T657" s="211"/>
      <c r="U657" s="211"/>
      <c r="V657" s="211"/>
      <c r="W657" s="211"/>
      <c r="X657" s="211"/>
      <c r="Y657" s="211"/>
      <c r="Z657" s="211"/>
    </row>
    <row r="658" spans="1:26" ht="15.75" customHeight="1">
      <c r="A658" s="211"/>
      <c r="B658" s="211"/>
      <c r="C658" s="211"/>
      <c r="D658" s="211"/>
      <c r="E658" s="211"/>
      <c r="F658" s="211"/>
      <c r="G658" s="211"/>
      <c r="H658" s="211"/>
      <c r="I658" s="211"/>
      <c r="J658" s="270"/>
      <c r="K658" s="295"/>
      <c r="L658" s="270"/>
      <c r="M658" s="295"/>
      <c r="N658" s="211"/>
      <c r="O658" s="211"/>
      <c r="P658" s="211"/>
      <c r="Q658" s="211"/>
      <c r="R658" s="211"/>
      <c r="S658" s="211"/>
      <c r="T658" s="211"/>
      <c r="U658" s="211"/>
      <c r="V658" s="211"/>
      <c r="W658" s="211"/>
      <c r="X658" s="211"/>
      <c r="Y658" s="211"/>
      <c r="Z658" s="211"/>
    </row>
    <row r="659" spans="1:26" ht="15.75" customHeight="1">
      <c r="A659" s="211"/>
      <c r="B659" s="211"/>
      <c r="C659" s="211"/>
      <c r="D659" s="211"/>
      <c r="E659" s="211"/>
      <c r="F659" s="211"/>
      <c r="G659" s="211"/>
      <c r="H659" s="211"/>
      <c r="I659" s="211"/>
      <c r="J659" s="270"/>
      <c r="K659" s="295"/>
      <c r="L659" s="270"/>
      <c r="M659" s="295"/>
      <c r="N659" s="211"/>
      <c r="O659" s="211"/>
      <c r="P659" s="211"/>
      <c r="Q659" s="211"/>
      <c r="R659" s="211"/>
      <c r="S659" s="211"/>
      <c r="T659" s="211"/>
      <c r="U659" s="211"/>
      <c r="V659" s="211"/>
      <c r="W659" s="211"/>
      <c r="X659" s="211"/>
      <c r="Y659" s="211"/>
      <c r="Z659" s="211"/>
    </row>
    <row r="660" spans="1:26" ht="15.75" customHeight="1">
      <c r="A660" s="211"/>
      <c r="B660" s="211"/>
      <c r="C660" s="211"/>
      <c r="D660" s="211"/>
      <c r="E660" s="211"/>
      <c r="F660" s="211"/>
      <c r="G660" s="211"/>
      <c r="H660" s="211"/>
      <c r="I660" s="211"/>
      <c r="J660" s="270"/>
      <c r="K660" s="295"/>
      <c r="L660" s="270"/>
      <c r="M660" s="295"/>
      <c r="N660" s="211"/>
      <c r="O660" s="211"/>
      <c r="P660" s="211"/>
      <c r="Q660" s="211"/>
      <c r="R660" s="211"/>
      <c r="S660" s="211"/>
      <c r="T660" s="211"/>
      <c r="U660" s="211"/>
      <c r="V660" s="211"/>
      <c r="W660" s="211"/>
      <c r="X660" s="211"/>
      <c r="Y660" s="211"/>
      <c r="Z660" s="211"/>
    </row>
    <row r="661" spans="1:26" ht="15.75" customHeight="1">
      <c r="A661" s="211"/>
      <c r="B661" s="211"/>
      <c r="C661" s="211"/>
      <c r="D661" s="211"/>
      <c r="E661" s="211"/>
      <c r="F661" s="211"/>
      <c r="G661" s="211"/>
      <c r="H661" s="211"/>
      <c r="I661" s="211"/>
      <c r="J661" s="270"/>
      <c r="K661" s="295"/>
      <c r="L661" s="270"/>
      <c r="M661" s="295"/>
      <c r="N661" s="211"/>
      <c r="O661" s="211"/>
      <c r="P661" s="211"/>
      <c r="Q661" s="211"/>
      <c r="R661" s="211"/>
      <c r="S661" s="211"/>
      <c r="T661" s="211"/>
      <c r="U661" s="211"/>
      <c r="V661" s="211"/>
      <c r="W661" s="211"/>
      <c r="X661" s="211"/>
      <c r="Y661" s="211"/>
      <c r="Z661" s="211"/>
    </row>
    <row r="662" spans="1:26" ht="15.75" customHeight="1">
      <c r="A662" s="211"/>
      <c r="B662" s="211"/>
      <c r="C662" s="211"/>
      <c r="D662" s="211"/>
      <c r="E662" s="211"/>
      <c r="F662" s="211"/>
      <c r="G662" s="211"/>
      <c r="H662" s="211"/>
      <c r="I662" s="211"/>
      <c r="J662" s="270"/>
      <c r="K662" s="295"/>
      <c r="L662" s="270"/>
      <c r="M662" s="295"/>
      <c r="N662" s="211"/>
      <c r="O662" s="211"/>
      <c r="P662" s="211"/>
      <c r="Q662" s="211"/>
      <c r="R662" s="211"/>
      <c r="S662" s="211"/>
      <c r="T662" s="211"/>
      <c r="U662" s="211"/>
      <c r="V662" s="211"/>
      <c r="W662" s="211"/>
      <c r="X662" s="211"/>
      <c r="Y662" s="211"/>
      <c r="Z662" s="211"/>
    </row>
    <row r="663" spans="1:26" ht="15.75" customHeight="1">
      <c r="A663" s="211"/>
      <c r="B663" s="211"/>
      <c r="C663" s="211"/>
      <c r="D663" s="211"/>
      <c r="E663" s="211"/>
      <c r="F663" s="211"/>
      <c r="G663" s="211"/>
      <c r="H663" s="211"/>
      <c r="I663" s="211"/>
      <c r="J663" s="270"/>
      <c r="K663" s="295"/>
      <c r="L663" s="270"/>
      <c r="M663" s="295"/>
      <c r="N663" s="211"/>
      <c r="O663" s="211"/>
      <c r="P663" s="211"/>
      <c r="Q663" s="211"/>
      <c r="R663" s="211"/>
      <c r="S663" s="211"/>
      <c r="T663" s="211"/>
      <c r="U663" s="211"/>
      <c r="V663" s="211"/>
      <c r="W663" s="211"/>
      <c r="X663" s="211"/>
      <c r="Y663" s="211"/>
      <c r="Z663" s="211"/>
    </row>
    <row r="664" spans="1:26" ht="15.75" customHeight="1">
      <c r="A664" s="211"/>
      <c r="B664" s="211"/>
      <c r="C664" s="211"/>
      <c r="D664" s="211"/>
      <c r="E664" s="211"/>
      <c r="F664" s="211"/>
      <c r="G664" s="211"/>
      <c r="H664" s="211"/>
      <c r="I664" s="211"/>
      <c r="J664" s="270"/>
      <c r="K664" s="295"/>
      <c r="L664" s="270"/>
      <c r="M664" s="295"/>
      <c r="N664" s="211"/>
      <c r="O664" s="211"/>
      <c r="P664" s="211"/>
      <c r="Q664" s="211"/>
      <c r="R664" s="211"/>
      <c r="S664" s="211"/>
      <c r="T664" s="211"/>
      <c r="U664" s="211"/>
      <c r="V664" s="211"/>
      <c r="W664" s="211"/>
      <c r="X664" s="211"/>
      <c r="Y664" s="211"/>
      <c r="Z664" s="211"/>
    </row>
    <row r="665" spans="1:26" ht="15.75" customHeight="1">
      <c r="A665" s="211"/>
      <c r="B665" s="211"/>
      <c r="C665" s="211"/>
      <c r="D665" s="211"/>
      <c r="E665" s="211"/>
      <c r="F665" s="211"/>
      <c r="G665" s="211"/>
      <c r="H665" s="211"/>
      <c r="I665" s="211"/>
      <c r="J665" s="270"/>
      <c r="K665" s="295"/>
      <c r="L665" s="270"/>
      <c r="M665" s="295"/>
      <c r="N665" s="211"/>
      <c r="O665" s="211"/>
      <c r="P665" s="211"/>
      <c r="Q665" s="211"/>
      <c r="R665" s="211"/>
      <c r="S665" s="211"/>
      <c r="T665" s="211"/>
      <c r="U665" s="211"/>
      <c r="V665" s="211"/>
      <c r="W665" s="211"/>
      <c r="X665" s="211"/>
      <c r="Y665" s="211"/>
      <c r="Z665" s="211"/>
    </row>
    <row r="666" spans="1:26" ht="15.75" customHeight="1">
      <c r="A666" s="211"/>
      <c r="B666" s="211"/>
      <c r="C666" s="211"/>
      <c r="D666" s="211"/>
      <c r="E666" s="211"/>
      <c r="F666" s="211"/>
      <c r="G666" s="211"/>
      <c r="H666" s="211"/>
      <c r="I666" s="211"/>
      <c r="J666" s="270"/>
      <c r="K666" s="295"/>
      <c r="L666" s="270"/>
      <c r="M666" s="295"/>
      <c r="N666" s="211"/>
      <c r="O666" s="211"/>
      <c r="P666" s="211"/>
      <c r="Q666" s="211"/>
      <c r="R666" s="211"/>
      <c r="S666" s="211"/>
      <c r="T666" s="211"/>
      <c r="U666" s="211"/>
      <c r="V666" s="211"/>
      <c r="W666" s="211"/>
      <c r="X666" s="211"/>
      <c r="Y666" s="211"/>
      <c r="Z666" s="211"/>
    </row>
    <row r="667" spans="1:26" ht="15.75" customHeight="1">
      <c r="A667" s="211"/>
      <c r="B667" s="211"/>
      <c r="C667" s="211"/>
      <c r="D667" s="211"/>
      <c r="E667" s="211"/>
      <c r="F667" s="211"/>
      <c r="G667" s="211"/>
      <c r="H667" s="211"/>
      <c r="I667" s="211"/>
      <c r="J667" s="270"/>
      <c r="K667" s="295"/>
      <c r="L667" s="270"/>
      <c r="M667" s="295"/>
      <c r="N667" s="211"/>
      <c r="O667" s="211"/>
      <c r="P667" s="211"/>
      <c r="Q667" s="211"/>
      <c r="R667" s="211"/>
      <c r="S667" s="211"/>
      <c r="T667" s="211"/>
      <c r="U667" s="211"/>
      <c r="V667" s="211"/>
      <c r="W667" s="211"/>
      <c r="X667" s="211"/>
      <c r="Y667" s="211"/>
      <c r="Z667" s="211"/>
    </row>
    <row r="668" spans="1:26" ht="15.75" customHeight="1">
      <c r="A668" s="211"/>
      <c r="B668" s="211"/>
      <c r="C668" s="211"/>
      <c r="D668" s="211"/>
      <c r="E668" s="211"/>
      <c r="F668" s="211"/>
      <c r="G668" s="211"/>
      <c r="H668" s="211"/>
      <c r="I668" s="211"/>
      <c r="J668" s="270"/>
      <c r="K668" s="295"/>
      <c r="L668" s="270"/>
      <c r="M668" s="295"/>
      <c r="N668" s="211"/>
      <c r="O668" s="211"/>
      <c r="P668" s="211"/>
      <c r="Q668" s="211"/>
      <c r="R668" s="211"/>
      <c r="S668" s="211"/>
      <c r="T668" s="211"/>
      <c r="U668" s="211"/>
      <c r="V668" s="211"/>
      <c r="W668" s="211"/>
      <c r="X668" s="211"/>
      <c r="Y668" s="211"/>
      <c r="Z668" s="211"/>
    </row>
    <row r="669" spans="1:26" ht="15.75" customHeight="1">
      <c r="A669" s="211"/>
      <c r="B669" s="211"/>
      <c r="C669" s="211"/>
      <c r="D669" s="211"/>
      <c r="E669" s="211"/>
      <c r="F669" s="211"/>
      <c r="G669" s="211"/>
      <c r="H669" s="211"/>
      <c r="I669" s="211"/>
      <c r="J669" s="270"/>
      <c r="K669" s="295"/>
      <c r="L669" s="270"/>
      <c r="M669" s="295"/>
      <c r="N669" s="211"/>
      <c r="O669" s="211"/>
      <c r="P669" s="211"/>
      <c r="Q669" s="211"/>
      <c r="R669" s="211"/>
      <c r="S669" s="211"/>
      <c r="T669" s="211"/>
      <c r="U669" s="211"/>
      <c r="V669" s="211"/>
      <c r="W669" s="211"/>
      <c r="X669" s="211"/>
      <c r="Y669" s="211"/>
      <c r="Z669" s="211"/>
    </row>
    <row r="670" spans="1:26" ht="15.75" customHeight="1">
      <c r="A670" s="211"/>
      <c r="B670" s="211"/>
      <c r="C670" s="211"/>
      <c r="D670" s="211"/>
      <c r="E670" s="211"/>
      <c r="F670" s="211"/>
      <c r="G670" s="211"/>
      <c r="H670" s="211"/>
      <c r="I670" s="211"/>
      <c r="J670" s="270"/>
      <c r="K670" s="295"/>
      <c r="L670" s="270"/>
      <c r="M670" s="295"/>
      <c r="N670" s="211"/>
      <c r="O670" s="211"/>
      <c r="P670" s="211"/>
      <c r="Q670" s="211"/>
      <c r="R670" s="211"/>
      <c r="S670" s="211"/>
      <c r="T670" s="211"/>
      <c r="U670" s="211"/>
      <c r="V670" s="211"/>
      <c r="W670" s="211"/>
      <c r="X670" s="211"/>
      <c r="Y670" s="211"/>
      <c r="Z670" s="211"/>
    </row>
    <row r="671" spans="1:26" ht="15.75" customHeight="1">
      <c r="A671" s="211"/>
      <c r="B671" s="211"/>
      <c r="C671" s="211"/>
      <c r="D671" s="211"/>
      <c r="E671" s="211"/>
      <c r="F671" s="211"/>
      <c r="G671" s="211"/>
      <c r="H671" s="211"/>
      <c r="I671" s="211"/>
      <c r="J671" s="270"/>
      <c r="K671" s="295"/>
      <c r="L671" s="270"/>
      <c r="M671" s="295"/>
      <c r="N671" s="211"/>
      <c r="O671" s="211"/>
      <c r="P671" s="211"/>
      <c r="Q671" s="211"/>
      <c r="R671" s="211"/>
      <c r="S671" s="211"/>
      <c r="T671" s="211"/>
      <c r="U671" s="211"/>
      <c r="V671" s="211"/>
      <c r="W671" s="211"/>
      <c r="X671" s="211"/>
      <c r="Y671" s="211"/>
      <c r="Z671" s="211"/>
    </row>
    <row r="672" spans="1:26" ht="15.75" customHeight="1">
      <c r="A672" s="211"/>
      <c r="B672" s="211"/>
      <c r="C672" s="211"/>
      <c r="D672" s="211"/>
      <c r="E672" s="211"/>
      <c r="F672" s="211"/>
      <c r="G672" s="211"/>
      <c r="H672" s="211"/>
      <c r="I672" s="211"/>
      <c r="J672" s="270"/>
      <c r="K672" s="295"/>
      <c r="L672" s="270"/>
      <c r="M672" s="295"/>
      <c r="N672" s="211"/>
      <c r="O672" s="211"/>
      <c r="P672" s="211"/>
      <c r="Q672" s="211"/>
      <c r="R672" s="211"/>
      <c r="S672" s="211"/>
      <c r="T672" s="211"/>
      <c r="U672" s="211"/>
      <c r="V672" s="211"/>
      <c r="W672" s="211"/>
      <c r="X672" s="211"/>
      <c r="Y672" s="211"/>
      <c r="Z672" s="211"/>
    </row>
    <row r="673" spans="1:26" ht="15.75" customHeight="1">
      <c r="A673" s="211"/>
      <c r="B673" s="211"/>
      <c r="C673" s="211"/>
      <c r="D673" s="211"/>
      <c r="E673" s="211"/>
      <c r="F673" s="211"/>
      <c r="G673" s="211"/>
      <c r="H673" s="211"/>
      <c r="I673" s="211"/>
      <c r="J673" s="270"/>
      <c r="K673" s="295"/>
      <c r="L673" s="270"/>
      <c r="M673" s="295"/>
      <c r="N673" s="211"/>
      <c r="O673" s="211"/>
      <c r="P673" s="211"/>
      <c r="Q673" s="211"/>
      <c r="R673" s="211"/>
      <c r="S673" s="211"/>
      <c r="T673" s="211"/>
      <c r="U673" s="211"/>
      <c r="V673" s="211"/>
      <c r="W673" s="211"/>
      <c r="X673" s="211"/>
      <c r="Y673" s="211"/>
      <c r="Z673" s="211"/>
    </row>
    <row r="674" spans="1:26" ht="15.75" customHeight="1">
      <c r="A674" s="211"/>
      <c r="B674" s="211"/>
      <c r="C674" s="211"/>
      <c r="D674" s="211"/>
      <c r="E674" s="211"/>
      <c r="F674" s="211"/>
      <c r="G674" s="211"/>
      <c r="H674" s="211"/>
      <c r="I674" s="211"/>
      <c r="J674" s="270"/>
      <c r="K674" s="295"/>
      <c r="L674" s="270"/>
      <c r="M674" s="295"/>
      <c r="N674" s="211"/>
      <c r="O674" s="211"/>
      <c r="P674" s="211"/>
      <c r="Q674" s="211"/>
      <c r="R674" s="211"/>
      <c r="S674" s="211"/>
      <c r="T674" s="211"/>
      <c r="U674" s="211"/>
      <c r="V674" s="211"/>
      <c r="W674" s="211"/>
      <c r="X674" s="211"/>
      <c r="Y674" s="211"/>
      <c r="Z674" s="211"/>
    </row>
    <row r="675" spans="1:26" ht="15.75" customHeight="1">
      <c r="A675" s="211"/>
      <c r="B675" s="211"/>
      <c r="C675" s="211"/>
      <c r="D675" s="211"/>
      <c r="E675" s="211"/>
      <c r="F675" s="211"/>
      <c r="G675" s="211"/>
      <c r="H675" s="211"/>
      <c r="I675" s="211"/>
      <c r="J675" s="270"/>
      <c r="K675" s="295"/>
      <c r="L675" s="270"/>
      <c r="M675" s="295"/>
      <c r="N675" s="211"/>
      <c r="O675" s="211"/>
      <c r="P675" s="211"/>
      <c r="Q675" s="211"/>
      <c r="R675" s="211"/>
      <c r="S675" s="211"/>
      <c r="T675" s="211"/>
      <c r="U675" s="211"/>
      <c r="V675" s="211"/>
      <c r="W675" s="211"/>
      <c r="X675" s="211"/>
      <c r="Y675" s="211"/>
      <c r="Z675" s="211"/>
    </row>
    <row r="676" spans="1:26" ht="15.75" customHeight="1">
      <c r="A676" s="211"/>
      <c r="B676" s="211"/>
      <c r="C676" s="211"/>
      <c r="D676" s="211"/>
      <c r="E676" s="211"/>
      <c r="F676" s="211"/>
      <c r="G676" s="211"/>
      <c r="H676" s="211"/>
      <c r="I676" s="211"/>
      <c r="J676" s="270"/>
      <c r="K676" s="295"/>
      <c r="L676" s="270"/>
      <c r="M676" s="295"/>
      <c r="N676" s="211"/>
      <c r="O676" s="211"/>
      <c r="P676" s="211"/>
      <c r="Q676" s="211"/>
      <c r="R676" s="211"/>
      <c r="S676" s="211"/>
      <c r="T676" s="211"/>
      <c r="U676" s="211"/>
      <c r="V676" s="211"/>
      <c r="W676" s="211"/>
      <c r="X676" s="211"/>
      <c r="Y676" s="211"/>
      <c r="Z676" s="211"/>
    </row>
    <row r="677" spans="1:26" ht="15.75" customHeight="1">
      <c r="A677" s="211"/>
      <c r="B677" s="211"/>
      <c r="C677" s="211"/>
      <c r="D677" s="211"/>
      <c r="E677" s="211"/>
      <c r="F677" s="211"/>
      <c r="G677" s="211"/>
      <c r="H677" s="211"/>
      <c r="I677" s="211"/>
      <c r="J677" s="270"/>
      <c r="K677" s="295"/>
      <c r="L677" s="270"/>
      <c r="M677" s="295"/>
      <c r="N677" s="211"/>
      <c r="O677" s="211"/>
      <c r="P677" s="211"/>
      <c r="Q677" s="211"/>
      <c r="R677" s="211"/>
      <c r="S677" s="211"/>
      <c r="T677" s="211"/>
      <c r="U677" s="211"/>
      <c r="V677" s="211"/>
      <c r="W677" s="211"/>
      <c r="X677" s="211"/>
      <c r="Y677" s="211"/>
      <c r="Z677" s="211"/>
    </row>
    <row r="678" spans="1:26" ht="15.75" customHeight="1">
      <c r="A678" s="211"/>
      <c r="B678" s="211"/>
      <c r="C678" s="211"/>
      <c r="D678" s="211"/>
      <c r="E678" s="211"/>
      <c r="F678" s="211"/>
      <c r="G678" s="211"/>
      <c r="H678" s="211"/>
      <c r="I678" s="211"/>
      <c r="J678" s="270"/>
      <c r="K678" s="295"/>
      <c r="L678" s="270"/>
      <c r="M678" s="295"/>
      <c r="N678" s="211"/>
      <c r="O678" s="211"/>
      <c r="P678" s="211"/>
      <c r="Q678" s="211"/>
      <c r="R678" s="211"/>
      <c r="S678" s="211"/>
      <c r="T678" s="211"/>
      <c r="U678" s="211"/>
      <c r="V678" s="211"/>
      <c r="W678" s="211"/>
      <c r="X678" s="211"/>
      <c r="Y678" s="211"/>
      <c r="Z678" s="211"/>
    </row>
    <row r="679" spans="1:26" ht="15.75" customHeight="1">
      <c r="A679" s="211"/>
      <c r="B679" s="211"/>
      <c r="C679" s="211"/>
      <c r="D679" s="211"/>
      <c r="E679" s="211"/>
      <c r="F679" s="211"/>
      <c r="G679" s="211"/>
      <c r="H679" s="211"/>
      <c r="I679" s="211"/>
      <c r="J679" s="270"/>
      <c r="K679" s="295"/>
      <c r="L679" s="270"/>
      <c r="M679" s="295"/>
      <c r="N679" s="211"/>
      <c r="O679" s="211"/>
      <c r="P679" s="211"/>
      <c r="Q679" s="211"/>
      <c r="R679" s="211"/>
      <c r="S679" s="211"/>
      <c r="T679" s="211"/>
      <c r="U679" s="211"/>
      <c r="V679" s="211"/>
      <c r="W679" s="211"/>
      <c r="X679" s="211"/>
      <c r="Y679" s="211"/>
      <c r="Z679" s="211"/>
    </row>
    <row r="680" spans="1:26" ht="15.75" customHeight="1">
      <c r="A680" s="211"/>
      <c r="B680" s="211"/>
      <c r="C680" s="211"/>
      <c r="D680" s="211"/>
      <c r="E680" s="211"/>
      <c r="F680" s="211"/>
      <c r="G680" s="211"/>
      <c r="H680" s="211"/>
      <c r="I680" s="211"/>
      <c r="J680" s="270"/>
      <c r="K680" s="295"/>
      <c r="L680" s="270"/>
      <c r="M680" s="295"/>
      <c r="N680" s="211"/>
      <c r="O680" s="211"/>
      <c r="P680" s="211"/>
      <c r="Q680" s="211"/>
      <c r="R680" s="211"/>
      <c r="S680" s="211"/>
      <c r="T680" s="211"/>
      <c r="U680" s="211"/>
      <c r="V680" s="211"/>
      <c r="W680" s="211"/>
      <c r="X680" s="211"/>
      <c r="Y680" s="211"/>
      <c r="Z680" s="211"/>
    </row>
    <row r="681" spans="1:26" ht="15.75" customHeight="1">
      <c r="A681" s="211"/>
      <c r="B681" s="211"/>
      <c r="C681" s="211"/>
      <c r="D681" s="211"/>
      <c r="E681" s="211"/>
      <c r="F681" s="211"/>
      <c r="G681" s="211"/>
      <c r="H681" s="211"/>
      <c r="I681" s="211"/>
      <c r="J681" s="270"/>
      <c r="K681" s="295"/>
      <c r="L681" s="270"/>
      <c r="M681" s="295"/>
      <c r="N681" s="211"/>
      <c r="O681" s="211"/>
      <c r="P681" s="211"/>
      <c r="Q681" s="211"/>
      <c r="R681" s="211"/>
      <c r="S681" s="211"/>
      <c r="T681" s="211"/>
      <c r="U681" s="211"/>
      <c r="V681" s="211"/>
      <c r="W681" s="211"/>
      <c r="X681" s="211"/>
      <c r="Y681" s="211"/>
      <c r="Z681" s="211"/>
    </row>
    <row r="682" spans="1:26" ht="15.75" customHeight="1">
      <c r="A682" s="211"/>
      <c r="B682" s="211"/>
      <c r="C682" s="211"/>
      <c r="D682" s="211"/>
      <c r="E682" s="211"/>
      <c r="F682" s="211"/>
      <c r="G682" s="211"/>
      <c r="H682" s="211"/>
      <c r="I682" s="211"/>
      <c r="J682" s="270"/>
      <c r="K682" s="295"/>
      <c r="L682" s="270"/>
      <c r="M682" s="295"/>
      <c r="N682" s="211"/>
      <c r="O682" s="211"/>
      <c r="P682" s="211"/>
      <c r="Q682" s="211"/>
      <c r="R682" s="211"/>
      <c r="S682" s="211"/>
      <c r="T682" s="211"/>
      <c r="U682" s="211"/>
      <c r="V682" s="211"/>
      <c r="W682" s="211"/>
      <c r="X682" s="211"/>
      <c r="Y682" s="211"/>
      <c r="Z682" s="211"/>
    </row>
    <row r="683" spans="1:26" ht="15.75" customHeight="1">
      <c r="A683" s="211"/>
      <c r="B683" s="211"/>
      <c r="C683" s="211"/>
      <c r="D683" s="211"/>
      <c r="E683" s="211"/>
      <c r="F683" s="211"/>
      <c r="G683" s="211"/>
      <c r="H683" s="211"/>
      <c r="I683" s="211"/>
      <c r="J683" s="270"/>
      <c r="K683" s="295"/>
      <c r="L683" s="270"/>
      <c r="M683" s="295"/>
      <c r="N683" s="211"/>
      <c r="O683" s="211"/>
      <c r="P683" s="211"/>
      <c r="Q683" s="211"/>
      <c r="R683" s="211"/>
      <c r="S683" s="211"/>
      <c r="T683" s="211"/>
      <c r="U683" s="211"/>
      <c r="V683" s="211"/>
      <c r="W683" s="211"/>
      <c r="X683" s="211"/>
      <c r="Y683" s="211"/>
      <c r="Z683" s="211"/>
    </row>
    <row r="684" spans="1:26" ht="15.75" customHeight="1">
      <c r="A684" s="211"/>
      <c r="B684" s="211"/>
      <c r="C684" s="211"/>
      <c r="D684" s="211"/>
      <c r="E684" s="211"/>
      <c r="F684" s="211"/>
      <c r="G684" s="211"/>
      <c r="H684" s="211"/>
      <c r="I684" s="211"/>
      <c r="J684" s="270"/>
      <c r="K684" s="295"/>
      <c r="L684" s="270"/>
      <c r="M684" s="295"/>
      <c r="N684" s="211"/>
      <c r="O684" s="211"/>
      <c r="P684" s="211"/>
      <c r="Q684" s="211"/>
      <c r="R684" s="211"/>
      <c r="S684" s="211"/>
      <c r="T684" s="211"/>
      <c r="U684" s="211"/>
      <c r="V684" s="211"/>
      <c r="W684" s="211"/>
      <c r="X684" s="211"/>
      <c r="Y684" s="211"/>
      <c r="Z684" s="211"/>
    </row>
    <row r="685" spans="1:26" ht="15.75" customHeight="1">
      <c r="A685" s="211"/>
      <c r="B685" s="211"/>
      <c r="C685" s="211"/>
      <c r="D685" s="211"/>
      <c r="E685" s="211"/>
      <c r="F685" s="211"/>
      <c r="G685" s="211"/>
      <c r="H685" s="211"/>
      <c r="I685" s="211"/>
      <c r="J685" s="270"/>
      <c r="K685" s="295"/>
      <c r="L685" s="270"/>
      <c r="M685" s="295"/>
      <c r="N685" s="211"/>
      <c r="O685" s="211"/>
      <c r="P685" s="211"/>
      <c r="Q685" s="211"/>
      <c r="R685" s="211"/>
      <c r="S685" s="211"/>
      <c r="T685" s="211"/>
      <c r="U685" s="211"/>
      <c r="V685" s="211"/>
      <c r="W685" s="211"/>
      <c r="X685" s="211"/>
      <c r="Y685" s="211"/>
      <c r="Z685" s="211"/>
    </row>
    <row r="686" spans="1:26" ht="15.75" customHeight="1">
      <c r="A686" s="211"/>
      <c r="B686" s="211"/>
      <c r="C686" s="211"/>
      <c r="D686" s="211"/>
      <c r="E686" s="211"/>
      <c r="F686" s="211"/>
      <c r="G686" s="211"/>
      <c r="H686" s="211"/>
      <c r="I686" s="211"/>
      <c r="J686" s="270"/>
      <c r="K686" s="295"/>
      <c r="L686" s="270"/>
      <c r="M686" s="295"/>
      <c r="N686" s="211"/>
      <c r="O686" s="211"/>
      <c r="P686" s="211"/>
      <c r="Q686" s="211"/>
      <c r="R686" s="211"/>
      <c r="S686" s="211"/>
      <c r="T686" s="211"/>
      <c r="U686" s="211"/>
      <c r="V686" s="211"/>
      <c r="W686" s="211"/>
      <c r="X686" s="211"/>
      <c r="Y686" s="211"/>
      <c r="Z686" s="211"/>
    </row>
    <row r="687" spans="1:26" ht="15.75" customHeight="1">
      <c r="A687" s="211"/>
      <c r="B687" s="211"/>
      <c r="C687" s="211"/>
      <c r="D687" s="211"/>
      <c r="E687" s="211"/>
      <c r="F687" s="211"/>
      <c r="G687" s="211"/>
      <c r="H687" s="211"/>
      <c r="I687" s="211"/>
      <c r="J687" s="270"/>
      <c r="K687" s="295"/>
      <c r="L687" s="270"/>
      <c r="M687" s="295"/>
      <c r="N687" s="211"/>
      <c r="O687" s="211"/>
      <c r="P687" s="211"/>
      <c r="Q687" s="211"/>
      <c r="R687" s="211"/>
      <c r="S687" s="211"/>
      <c r="T687" s="211"/>
      <c r="U687" s="211"/>
      <c r="V687" s="211"/>
      <c r="W687" s="211"/>
      <c r="X687" s="211"/>
      <c r="Y687" s="211"/>
      <c r="Z687" s="211"/>
    </row>
    <row r="688" spans="1:26" ht="15.75" customHeight="1">
      <c r="A688" s="211"/>
      <c r="B688" s="211"/>
      <c r="C688" s="211"/>
      <c r="D688" s="211"/>
      <c r="E688" s="211"/>
      <c r="F688" s="211"/>
      <c r="G688" s="211"/>
      <c r="H688" s="211"/>
      <c r="I688" s="211"/>
      <c r="J688" s="270"/>
      <c r="K688" s="295"/>
      <c r="L688" s="270"/>
      <c r="M688" s="295"/>
      <c r="N688" s="211"/>
      <c r="O688" s="211"/>
      <c r="P688" s="211"/>
      <c r="Q688" s="211"/>
      <c r="R688" s="211"/>
      <c r="S688" s="211"/>
      <c r="T688" s="211"/>
      <c r="U688" s="211"/>
      <c r="V688" s="211"/>
      <c r="W688" s="211"/>
      <c r="X688" s="211"/>
      <c r="Y688" s="211"/>
      <c r="Z688" s="211"/>
    </row>
    <row r="689" spans="1:26" ht="15.75" customHeight="1">
      <c r="A689" s="211"/>
      <c r="B689" s="211"/>
      <c r="C689" s="211"/>
      <c r="D689" s="211"/>
      <c r="E689" s="211"/>
      <c r="F689" s="211"/>
      <c r="G689" s="211"/>
      <c r="H689" s="211"/>
      <c r="I689" s="211"/>
      <c r="J689" s="270"/>
      <c r="K689" s="295"/>
      <c r="L689" s="270"/>
      <c r="M689" s="295"/>
      <c r="N689" s="211"/>
      <c r="O689" s="211"/>
      <c r="P689" s="211"/>
      <c r="Q689" s="211"/>
      <c r="R689" s="211"/>
      <c r="S689" s="211"/>
      <c r="T689" s="211"/>
      <c r="U689" s="211"/>
      <c r="V689" s="211"/>
      <c r="W689" s="211"/>
      <c r="X689" s="211"/>
      <c r="Y689" s="211"/>
      <c r="Z689" s="211"/>
    </row>
    <row r="690" spans="1:26" ht="15.75" customHeight="1">
      <c r="A690" s="211"/>
      <c r="B690" s="211"/>
      <c r="C690" s="211"/>
      <c r="D690" s="211"/>
      <c r="E690" s="211"/>
      <c r="F690" s="211"/>
      <c r="G690" s="211"/>
      <c r="H690" s="211"/>
      <c r="I690" s="211"/>
      <c r="J690" s="270"/>
      <c r="K690" s="295"/>
      <c r="L690" s="270"/>
      <c r="M690" s="295"/>
      <c r="N690" s="211"/>
      <c r="O690" s="211"/>
      <c r="P690" s="211"/>
      <c r="Q690" s="211"/>
      <c r="R690" s="211"/>
      <c r="S690" s="211"/>
      <c r="T690" s="211"/>
      <c r="U690" s="211"/>
      <c r="V690" s="211"/>
      <c r="W690" s="211"/>
      <c r="X690" s="211"/>
      <c r="Y690" s="211"/>
      <c r="Z690" s="211"/>
    </row>
    <row r="691" spans="1:26" ht="15.75" customHeight="1">
      <c r="A691" s="211"/>
      <c r="B691" s="211"/>
      <c r="C691" s="211"/>
      <c r="D691" s="211"/>
      <c r="E691" s="211"/>
      <c r="F691" s="211"/>
      <c r="G691" s="211"/>
      <c r="H691" s="211"/>
      <c r="I691" s="211"/>
      <c r="J691" s="270"/>
      <c r="K691" s="295"/>
      <c r="L691" s="270"/>
      <c r="M691" s="295"/>
      <c r="N691" s="211"/>
      <c r="O691" s="211"/>
      <c r="P691" s="211"/>
      <c r="Q691" s="211"/>
      <c r="R691" s="211"/>
      <c r="S691" s="211"/>
      <c r="T691" s="211"/>
      <c r="U691" s="211"/>
      <c r="V691" s="211"/>
      <c r="W691" s="211"/>
      <c r="X691" s="211"/>
      <c r="Y691" s="211"/>
      <c r="Z691" s="211"/>
    </row>
    <row r="692" spans="1:26" ht="15.75" customHeight="1">
      <c r="A692" s="211"/>
      <c r="B692" s="211"/>
      <c r="C692" s="211"/>
      <c r="D692" s="211"/>
      <c r="E692" s="211"/>
      <c r="F692" s="211"/>
      <c r="G692" s="211"/>
      <c r="H692" s="211"/>
      <c r="I692" s="211"/>
      <c r="J692" s="270"/>
      <c r="K692" s="295"/>
      <c r="L692" s="270"/>
      <c r="M692" s="295"/>
      <c r="N692" s="211"/>
      <c r="O692" s="211"/>
      <c r="P692" s="211"/>
      <c r="Q692" s="211"/>
      <c r="R692" s="211"/>
      <c r="S692" s="211"/>
      <c r="T692" s="211"/>
      <c r="U692" s="211"/>
      <c r="V692" s="211"/>
      <c r="W692" s="211"/>
      <c r="X692" s="211"/>
      <c r="Y692" s="211"/>
      <c r="Z692" s="211"/>
    </row>
    <row r="693" spans="1:26" ht="15.75" customHeight="1">
      <c r="A693" s="211"/>
      <c r="B693" s="211"/>
      <c r="C693" s="211"/>
      <c r="D693" s="211"/>
      <c r="E693" s="211"/>
      <c r="F693" s="211"/>
      <c r="G693" s="211"/>
      <c r="H693" s="211"/>
      <c r="I693" s="211"/>
      <c r="J693" s="270"/>
      <c r="K693" s="295"/>
      <c r="L693" s="270"/>
      <c r="M693" s="295"/>
      <c r="N693" s="211"/>
      <c r="O693" s="211"/>
      <c r="P693" s="211"/>
      <c r="Q693" s="211"/>
      <c r="R693" s="211"/>
      <c r="S693" s="211"/>
      <c r="T693" s="211"/>
      <c r="U693" s="211"/>
      <c r="V693" s="211"/>
      <c r="W693" s="211"/>
      <c r="X693" s="211"/>
      <c r="Y693" s="211"/>
      <c r="Z693" s="211"/>
    </row>
    <row r="694" spans="1:26" ht="15.75" customHeight="1">
      <c r="A694" s="211"/>
      <c r="B694" s="211"/>
      <c r="C694" s="211"/>
      <c r="D694" s="211"/>
      <c r="E694" s="211"/>
      <c r="F694" s="211"/>
      <c r="G694" s="211"/>
      <c r="H694" s="211"/>
      <c r="I694" s="211"/>
      <c r="J694" s="270"/>
      <c r="K694" s="295"/>
      <c r="L694" s="270"/>
      <c r="M694" s="295"/>
      <c r="N694" s="211"/>
      <c r="O694" s="211"/>
      <c r="P694" s="211"/>
      <c r="Q694" s="211"/>
      <c r="R694" s="211"/>
      <c r="S694" s="211"/>
      <c r="T694" s="211"/>
      <c r="U694" s="211"/>
      <c r="V694" s="211"/>
      <c r="W694" s="211"/>
      <c r="X694" s="211"/>
      <c r="Y694" s="211"/>
      <c r="Z694" s="211"/>
    </row>
    <row r="695" spans="1:26" ht="15.75" customHeight="1">
      <c r="A695" s="211"/>
      <c r="B695" s="211"/>
      <c r="C695" s="211"/>
      <c r="D695" s="211"/>
      <c r="E695" s="211"/>
      <c r="F695" s="211"/>
      <c r="G695" s="211"/>
      <c r="H695" s="211"/>
      <c r="I695" s="211"/>
      <c r="J695" s="270"/>
      <c r="K695" s="295"/>
      <c r="L695" s="270"/>
      <c r="M695" s="295"/>
      <c r="N695" s="211"/>
      <c r="O695" s="211"/>
      <c r="P695" s="211"/>
      <c r="Q695" s="211"/>
      <c r="R695" s="211"/>
      <c r="S695" s="211"/>
      <c r="T695" s="211"/>
      <c r="U695" s="211"/>
      <c r="V695" s="211"/>
      <c r="W695" s="211"/>
      <c r="X695" s="211"/>
      <c r="Y695" s="211"/>
      <c r="Z695" s="211"/>
    </row>
    <row r="696" spans="1:26" ht="15.75" customHeight="1">
      <c r="A696" s="211"/>
      <c r="B696" s="211"/>
      <c r="C696" s="211"/>
      <c r="D696" s="211"/>
      <c r="E696" s="211"/>
      <c r="F696" s="211"/>
      <c r="G696" s="211"/>
      <c r="H696" s="211"/>
      <c r="I696" s="211"/>
      <c r="J696" s="270"/>
      <c r="K696" s="295"/>
      <c r="L696" s="270"/>
      <c r="M696" s="295"/>
      <c r="N696" s="211"/>
      <c r="O696" s="211"/>
      <c r="P696" s="211"/>
      <c r="Q696" s="211"/>
      <c r="R696" s="211"/>
      <c r="S696" s="211"/>
      <c r="T696" s="211"/>
      <c r="U696" s="211"/>
      <c r="V696" s="211"/>
      <c r="W696" s="211"/>
      <c r="X696" s="211"/>
      <c r="Y696" s="211"/>
      <c r="Z696" s="211"/>
    </row>
    <row r="697" spans="1:26" ht="15.75" customHeight="1">
      <c r="A697" s="211"/>
      <c r="B697" s="211"/>
      <c r="C697" s="211"/>
      <c r="D697" s="211"/>
      <c r="E697" s="211"/>
      <c r="F697" s="211"/>
      <c r="G697" s="211"/>
      <c r="H697" s="211"/>
      <c r="I697" s="211"/>
      <c r="J697" s="270"/>
      <c r="K697" s="295"/>
      <c r="L697" s="270"/>
      <c r="M697" s="295"/>
      <c r="N697" s="211"/>
      <c r="O697" s="211"/>
      <c r="P697" s="211"/>
      <c r="Q697" s="211"/>
      <c r="R697" s="211"/>
      <c r="S697" s="211"/>
      <c r="T697" s="211"/>
      <c r="U697" s="211"/>
      <c r="V697" s="211"/>
      <c r="W697" s="211"/>
      <c r="X697" s="211"/>
      <c r="Y697" s="211"/>
      <c r="Z697" s="211"/>
    </row>
    <row r="698" spans="1:26" ht="15.75" customHeight="1">
      <c r="A698" s="211"/>
      <c r="B698" s="211"/>
      <c r="C698" s="211"/>
      <c r="D698" s="211"/>
      <c r="E698" s="211"/>
      <c r="F698" s="211"/>
      <c r="G698" s="211"/>
      <c r="H698" s="211"/>
      <c r="I698" s="211"/>
      <c r="J698" s="270"/>
      <c r="K698" s="295"/>
      <c r="L698" s="270"/>
      <c r="M698" s="295"/>
      <c r="N698" s="211"/>
      <c r="O698" s="211"/>
      <c r="P698" s="211"/>
      <c r="Q698" s="211"/>
      <c r="R698" s="211"/>
      <c r="S698" s="211"/>
      <c r="T698" s="211"/>
      <c r="U698" s="211"/>
      <c r="V698" s="211"/>
      <c r="W698" s="211"/>
      <c r="X698" s="211"/>
      <c r="Y698" s="211"/>
      <c r="Z698" s="211"/>
    </row>
    <row r="699" spans="1:26" ht="15.75" customHeight="1">
      <c r="A699" s="211"/>
      <c r="B699" s="211"/>
      <c r="C699" s="211"/>
      <c r="D699" s="211"/>
      <c r="E699" s="211"/>
      <c r="F699" s="211"/>
      <c r="G699" s="211"/>
      <c r="H699" s="211"/>
      <c r="I699" s="211"/>
      <c r="J699" s="270"/>
      <c r="K699" s="295"/>
      <c r="L699" s="270"/>
      <c r="M699" s="295"/>
      <c r="N699" s="211"/>
      <c r="O699" s="211"/>
      <c r="P699" s="211"/>
      <c r="Q699" s="211"/>
      <c r="R699" s="211"/>
      <c r="S699" s="211"/>
      <c r="T699" s="211"/>
      <c r="U699" s="211"/>
      <c r="V699" s="211"/>
      <c r="W699" s="211"/>
      <c r="X699" s="211"/>
      <c r="Y699" s="211"/>
      <c r="Z699" s="211"/>
    </row>
    <row r="700" spans="1:26" ht="15.75" customHeight="1">
      <c r="A700" s="211"/>
      <c r="B700" s="211"/>
      <c r="C700" s="211"/>
      <c r="D700" s="211"/>
      <c r="E700" s="211"/>
      <c r="F700" s="211"/>
      <c r="G700" s="211"/>
      <c r="H700" s="211"/>
      <c r="I700" s="211"/>
      <c r="J700" s="270"/>
      <c r="K700" s="295"/>
      <c r="L700" s="270"/>
      <c r="M700" s="295"/>
      <c r="N700" s="211"/>
      <c r="O700" s="211"/>
      <c r="P700" s="211"/>
      <c r="Q700" s="211"/>
      <c r="R700" s="211"/>
      <c r="S700" s="211"/>
      <c r="T700" s="211"/>
      <c r="U700" s="211"/>
      <c r="V700" s="211"/>
      <c r="W700" s="211"/>
      <c r="X700" s="211"/>
      <c r="Y700" s="211"/>
      <c r="Z700" s="211"/>
    </row>
    <row r="701" spans="1:26" ht="15.75" customHeight="1">
      <c r="A701" s="211"/>
      <c r="B701" s="211"/>
      <c r="C701" s="211"/>
      <c r="D701" s="211"/>
      <c r="E701" s="211"/>
      <c r="F701" s="211"/>
      <c r="G701" s="211"/>
      <c r="H701" s="211"/>
      <c r="I701" s="211"/>
      <c r="J701" s="270"/>
      <c r="K701" s="295"/>
      <c r="L701" s="270"/>
      <c r="M701" s="295"/>
      <c r="N701" s="211"/>
      <c r="O701" s="211"/>
      <c r="P701" s="211"/>
      <c r="Q701" s="211"/>
      <c r="R701" s="211"/>
      <c r="S701" s="211"/>
      <c r="T701" s="211"/>
      <c r="U701" s="211"/>
      <c r="V701" s="211"/>
      <c r="W701" s="211"/>
      <c r="X701" s="211"/>
      <c r="Y701" s="211"/>
      <c r="Z701" s="211"/>
    </row>
    <row r="702" spans="1:26" ht="15.75" customHeight="1">
      <c r="A702" s="211"/>
      <c r="B702" s="211"/>
      <c r="C702" s="211"/>
      <c r="D702" s="211"/>
      <c r="E702" s="211"/>
      <c r="F702" s="211"/>
      <c r="G702" s="211"/>
      <c r="H702" s="211"/>
      <c r="I702" s="211"/>
      <c r="J702" s="270"/>
      <c r="K702" s="295"/>
      <c r="L702" s="270"/>
      <c r="M702" s="295"/>
      <c r="N702" s="211"/>
      <c r="O702" s="211"/>
      <c r="P702" s="211"/>
      <c r="Q702" s="211"/>
      <c r="R702" s="211"/>
      <c r="S702" s="211"/>
      <c r="T702" s="211"/>
      <c r="U702" s="211"/>
      <c r="V702" s="211"/>
      <c r="W702" s="211"/>
      <c r="X702" s="211"/>
      <c r="Y702" s="211"/>
      <c r="Z702" s="211"/>
    </row>
    <row r="703" spans="1:26" ht="15.75" customHeight="1">
      <c r="A703" s="211"/>
      <c r="B703" s="211"/>
      <c r="C703" s="211"/>
      <c r="D703" s="211"/>
      <c r="E703" s="211"/>
      <c r="F703" s="211"/>
      <c r="G703" s="211"/>
      <c r="H703" s="211"/>
      <c r="I703" s="211"/>
      <c r="J703" s="270"/>
      <c r="K703" s="295"/>
      <c r="L703" s="270"/>
      <c r="M703" s="295"/>
      <c r="N703" s="211"/>
      <c r="O703" s="211"/>
      <c r="P703" s="211"/>
      <c r="Q703" s="211"/>
      <c r="R703" s="211"/>
      <c r="S703" s="211"/>
      <c r="T703" s="211"/>
      <c r="U703" s="211"/>
      <c r="V703" s="211"/>
      <c r="W703" s="211"/>
      <c r="X703" s="211"/>
      <c r="Y703" s="211"/>
      <c r="Z703" s="211"/>
    </row>
    <row r="704" spans="1:26" ht="15.75" customHeight="1">
      <c r="A704" s="211"/>
      <c r="B704" s="211"/>
      <c r="C704" s="211"/>
      <c r="D704" s="211"/>
      <c r="E704" s="211"/>
      <c r="F704" s="211"/>
      <c r="G704" s="211"/>
      <c r="H704" s="211"/>
      <c r="I704" s="211"/>
      <c r="J704" s="270"/>
      <c r="K704" s="295"/>
      <c r="L704" s="270"/>
      <c r="M704" s="295"/>
      <c r="N704" s="211"/>
      <c r="O704" s="211"/>
      <c r="P704" s="211"/>
      <c r="Q704" s="211"/>
      <c r="R704" s="211"/>
      <c r="S704" s="211"/>
      <c r="T704" s="211"/>
      <c r="U704" s="211"/>
      <c r="V704" s="211"/>
      <c r="W704" s="211"/>
      <c r="X704" s="211"/>
      <c r="Y704" s="211"/>
      <c r="Z704" s="211"/>
    </row>
    <row r="705" spans="1:26" ht="15.75" customHeight="1">
      <c r="A705" s="211"/>
      <c r="B705" s="211"/>
      <c r="C705" s="211"/>
      <c r="D705" s="211"/>
      <c r="E705" s="211"/>
      <c r="F705" s="211"/>
      <c r="G705" s="211"/>
      <c r="H705" s="211"/>
      <c r="I705" s="211"/>
      <c r="J705" s="270"/>
      <c r="K705" s="295"/>
      <c r="L705" s="270"/>
      <c r="M705" s="295"/>
      <c r="N705" s="211"/>
      <c r="O705" s="211"/>
      <c r="P705" s="211"/>
      <c r="Q705" s="211"/>
      <c r="R705" s="211"/>
      <c r="S705" s="211"/>
      <c r="T705" s="211"/>
      <c r="U705" s="211"/>
      <c r="V705" s="211"/>
      <c r="W705" s="211"/>
      <c r="X705" s="211"/>
      <c r="Y705" s="211"/>
      <c r="Z705" s="211"/>
    </row>
    <row r="706" spans="1:26" ht="15.75" customHeight="1">
      <c r="A706" s="211"/>
      <c r="B706" s="211"/>
      <c r="C706" s="211"/>
      <c r="D706" s="211"/>
      <c r="E706" s="211"/>
      <c r="F706" s="211"/>
      <c r="G706" s="211"/>
      <c r="H706" s="211"/>
      <c r="I706" s="211"/>
      <c r="J706" s="270"/>
      <c r="K706" s="295"/>
      <c r="L706" s="270"/>
      <c r="M706" s="295"/>
      <c r="N706" s="211"/>
      <c r="O706" s="211"/>
      <c r="P706" s="211"/>
      <c r="Q706" s="211"/>
      <c r="R706" s="211"/>
      <c r="S706" s="211"/>
      <c r="T706" s="211"/>
      <c r="U706" s="211"/>
      <c r="V706" s="211"/>
      <c r="W706" s="211"/>
      <c r="X706" s="211"/>
      <c r="Y706" s="211"/>
      <c r="Z706" s="211"/>
    </row>
    <row r="707" spans="1:26" ht="15.75" customHeight="1">
      <c r="A707" s="211"/>
      <c r="B707" s="211"/>
      <c r="C707" s="211"/>
      <c r="D707" s="211"/>
      <c r="E707" s="211"/>
      <c r="F707" s="211"/>
      <c r="G707" s="211"/>
      <c r="H707" s="211"/>
      <c r="I707" s="211"/>
      <c r="J707" s="270"/>
      <c r="K707" s="295"/>
      <c r="L707" s="270"/>
      <c r="M707" s="295"/>
      <c r="N707" s="211"/>
      <c r="O707" s="211"/>
      <c r="P707" s="211"/>
      <c r="Q707" s="211"/>
      <c r="R707" s="211"/>
      <c r="S707" s="211"/>
      <c r="T707" s="211"/>
      <c r="U707" s="211"/>
      <c r="V707" s="211"/>
      <c r="W707" s="211"/>
      <c r="X707" s="211"/>
      <c r="Y707" s="211"/>
      <c r="Z707" s="211"/>
    </row>
    <row r="708" spans="1:26" ht="15.75" customHeight="1">
      <c r="A708" s="211"/>
      <c r="B708" s="211"/>
      <c r="C708" s="211"/>
      <c r="D708" s="211"/>
      <c r="E708" s="211"/>
      <c r="F708" s="211"/>
      <c r="G708" s="211"/>
      <c r="H708" s="211"/>
      <c r="I708" s="211"/>
      <c r="J708" s="270"/>
      <c r="K708" s="295"/>
      <c r="L708" s="270"/>
      <c r="M708" s="295"/>
      <c r="N708" s="211"/>
      <c r="O708" s="211"/>
      <c r="P708" s="211"/>
      <c r="Q708" s="211"/>
      <c r="R708" s="211"/>
      <c r="S708" s="211"/>
      <c r="T708" s="211"/>
      <c r="U708" s="211"/>
      <c r="V708" s="211"/>
      <c r="W708" s="211"/>
      <c r="X708" s="211"/>
      <c r="Y708" s="211"/>
      <c r="Z708" s="211"/>
    </row>
    <row r="709" spans="1:26" ht="15.75" customHeight="1">
      <c r="A709" s="211"/>
      <c r="B709" s="211"/>
      <c r="C709" s="211"/>
      <c r="D709" s="211"/>
      <c r="E709" s="211"/>
      <c r="F709" s="211"/>
      <c r="G709" s="211"/>
      <c r="H709" s="211"/>
      <c r="I709" s="211"/>
      <c r="J709" s="270"/>
      <c r="K709" s="295"/>
      <c r="L709" s="270"/>
      <c r="M709" s="295"/>
      <c r="N709" s="211"/>
      <c r="O709" s="211"/>
      <c r="P709" s="211"/>
      <c r="Q709" s="211"/>
      <c r="R709" s="211"/>
      <c r="S709" s="211"/>
      <c r="T709" s="211"/>
      <c r="U709" s="211"/>
      <c r="V709" s="211"/>
      <c r="W709" s="211"/>
      <c r="X709" s="211"/>
      <c r="Y709" s="211"/>
      <c r="Z709" s="211"/>
    </row>
    <row r="710" spans="1:26" ht="15.75" customHeight="1">
      <c r="A710" s="211"/>
      <c r="B710" s="211"/>
      <c r="C710" s="211"/>
      <c r="D710" s="211"/>
      <c r="E710" s="211"/>
      <c r="F710" s="211"/>
      <c r="G710" s="211"/>
      <c r="H710" s="211"/>
      <c r="I710" s="211"/>
      <c r="J710" s="270"/>
      <c r="K710" s="295"/>
      <c r="L710" s="270"/>
      <c r="M710" s="295"/>
      <c r="N710" s="211"/>
      <c r="O710" s="211"/>
      <c r="P710" s="211"/>
      <c r="Q710" s="211"/>
      <c r="R710" s="211"/>
      <c r="S710" s="211"/>
      <c r="T710" s="211"/>
      <c r="U710" s="211"/>
      <c r="V710" s="211"/>
      <c r="W710" s="211"/>
      <c r="X710" s="211"/>
      <c r="Y710" s="211"/>
      <c r="Z710" s="211"/>
    </row>
    <row r="711" spans="1:26" ht="15.75" customHeight="1">
      <c r="A711" s="211"/>
      <c r="B711" s="211"/>
      <c r="C711" s="211"/>
      <c r="D711" s="211"/>
      <c r="E711" s="211"/>
      <c r="F711" s="211"/>
      <c r="G711" s="211"/>
      <c r="H711" s="211"/>
      <c r="I711" s="211"/>
      <c r="J711" s="270"/>
      <c r="K711" s="295"/>
      <c r="L711" s="270"/>
      <c r="M711" s="295"/>
      <c r="N711" s="211"/>
      <c r="O711" s="211"/>
      <c r="P711" s="211"/>
      <c r="Q711" s="211"/>
      <c r="R711" s="211"/>
      <c r="S711" s="211"/>
      <c r="T711" s="211"/>
      <c r="U711" s="211"/>
      <c r="V711" s="211"/>
      <c r="W711" s="211"/>
      <c r="X711" s="211"/>
      <c r="Y711" s="211"/>
      <c r="Z711" s="211"/>
    </row>
    <row r="712" spans="1:26" ht="15.75" customHeight="1">
      <c r="A712" s="211"/>
      <c r="B712" s="211"/>
      <c r="C712" s="211"/>
      <c r="D712" s="211"/>
      <c r="E712" s="211"/>
      <c r="F712" s="211"/>
      <c r="G712" s="211"/>
      <c r="H712" s="211"/>
      <c r="I712" s="211"/>
      <c r="J712" s="270"/>
      <c r="K712" s="295"/>
      <c r="L712" s="270"/>
      <c r="M712" s="295"/>
      <c r="N712" s="211"/>
      <c r="O712" s="211"/>
      <c r="P712" s="211"/>
      <c r="Q712" s="211"/>
      <c r="R712" s="211"/>
      <c r="S712" s="211"/>
      <c r="T712" s="211"/>
      <c r="U712" s="211"/>
      <c r="V712" s="211"/>
      <c r="W712" s="211"/>
      <c r="X712" s="211"/>
      <c r="Y712" s="211"/>
      <c r="Z712" s="211"/>
    </row>
    <row r="713" spans="1:26" ht="15.75" customHeight="1">
      <c r="A713" s="211"/>
      <c r="B713" s="211"/>
      <c r="C713" s="211"/>
      <c r="D713" s="211"/>
      <c r="E713" s="211"/>
      <c r="F713" s="211"/>
      <c r="G713" s="211"/>
      <c r="H713" s="211"/>
      <c r="I713" s="211"/>
      <c r="J713" s="270"/>
      <c r="K713" s="295"/>
      <c r="L713" s="270"/>
      <c r="M713" s="295"/>
      <c r="N713" s="211"/>
      <c r="O713" s="211"/>
      <c r="P713" s="211"/>
      <c r="Q713" s="211"/>
      <c r="R713" s="211"/>
      <c r="S713" s="211"/>
      <c r="T713" s="211"/>
      <c r="U713" s="211"/>
      <c r="V713" s="211"/>
      <c r="W713" s="211"/>
      <c r="X713" s="211"/>
      <c r="Y713" s="211"/>
      <c r="Z713" s="211"/>
    </row>
    <row r="714" spans="1:26" ht="15.75" customHeight="1">
      <c r="A714" s="211"/>
      <c r="B714" s="211"/>
      <c r="C714" s="211"/>
      <c r="D714" s="211"/>
      <c r="E714" s="211"/>
      <c r="F714" s="211"/>
      <c r="G714" s="211"/>
      <c r="H714" s="211"/>
      <c r="I714" s="211"/>
      <c r="J714" s="270"/>
      <c r="K714" s="295"/>
      <c r="L714" s="270"/>
      <c r="M714" s="295"/>
      <c r="N714" s="211"/>
      <c r="O714" s="211"/>
      <c r="P714" s="211"/>
      <c r="Q714" s="211"/>
      <c r="R714" s="211"/>
      <c r="S714" s="211"/>
      <c r="T714" s="211"/>
      <c r="U714" s="211"/>
      <c r="V714" s="211"/>
      <c r="W714" s="211"/>
      <c r="X714" s="211"/>
      <c r="Y714" s="211"/>
      <c r="Z714" s="211"/>
    </row>
    <row r="715" spans="1:26" ht="15.75" customHeight="1">
      <c r="A715" s="211"/>
      <c r="B715" s="211"/>
      <c r="C715" s="211"/>
      <c r="D715" s="211"/>
      <c r="E715" s="211"/>
      <c r="F715" s="211"/>
      <c r="G715" s="211"/>
      <c r="H715" s="211"/>
      <c r="I715" s="211"/>
      <c r="J715" s="270"/>
      <c r="K715" s="295"/>
      <c r="L715" s="270"/>
      <c r="M715" s="295"/>
      <c r="N715" s="211"/>
      <c r="O715" s="211"/>
      <c r="P715" s="211"/>
      <c r="Q715" s="211"/>
      <c r="R715" s="211"/>
      <c r="S715" s="211"/>
      <c r="T715" s="211"/>
      <c r="U715" s="211"/>
      <c r="V715" s="211"/>
      <c r="W715" s="211"/>
      <c r="X715" s="211"/>
      <c r="Y715" s="211"/>
      <c r="Z715" s="211"/>
    </row>
    <row r="716" spans="1:26" ht="15.75" customHeight="1">
      <c r="A716" s="211"/>
      <c r="B716" s="211"/>
      <c r="C716" s="211"/>
      <c r="D716" s="211"/>
      <c r="E716" s="211"/>
      <c r="F716" s="211"/>
      <c r="G716" s="211"/>
      <c r="H716" s="211"/>
      <c r="I716" s="211"/>
      <c r="J716" s="270"/>
      <c r="K716" s="295"/>
      <c r="L716" s="270"/>
      <c r="M716" s="295"/>
      <c r="N716" s="211"/>
      <c r="O716" s="211"/>
      <c r="P716" s="211"/>
      <c r="Q716" s="211"/>
      <c r="R716" s="211"/>
      <c r="S716" s="211"/>
      <c r="T716" s="211"/>
      <c r="U716" s="211"/>
      <c r="V716" s="211"/>
      <c r="W716" s="211"/>
      <c r="X716" s="211"/>
      <c r="Y716" s="211"/>
      <c r="Z716" s="211"/>
    </row>
    <row r="717" spans="1:26" ht="15.75" customHeight="1">
      <c r="A717" s="211"/>
      <c r="B717" s="211"/>
      <c r="C717" s="211"/>
      <c r="D717" s="211"/>
      <c r="E717" s="211"/>
      <c r="F717" s="211"/>
      <c r="G717" s="211"/>
      <c r="H717" s="211"/>
      <c r="I717" s="211"/>
      <c r="J717" s="270"/>
      <c r="K717" s="295"/>
      <c r="L717" s="270"/>
      <c r="M717" s="295"/>
      <c r="N717" s="211"/>
      <c r="O717" s="211"/>
      <c r="P717" s="211"/>
      <c r="Q717" s="211"/>
      <c r="R717" s="211"/>
      <c r="S717" s="211"/>
      <c r="T717" s="211"/>
      <c r="U717" s="211"/>
      <c r="V717" s="211"/>
      <c r="W717" s="211"/>
      <c r="X717" s="211"/>
      <c r="Y717" s="211"/>
      <c r="Z717" s="211"/>
    </row>
    <row r="718" spans="1:26" ht="15.75" customHeight="1">
      <c r="A718" s="211"/>
      <c r="B718" s="211"/>
      <c r="C718" s="211"/>
      <c r="D718" s="211"/>
      <c r="E718" s="211"/>
      <c r="F718" s="211"/>
      <c r="G718" s="211"/>
      <c r="H718" s="211"/>
      <c r="I718" s="211"/>
      <c r="J718" s="270"/>
      <c r="K718" s="295"/>
      <c r="L718" s="270"/>
      <c r="M718" s="295"/>
      <c r="N718" s="211"/>
      <c r="O718" s="211"/>
      <c r="P718" s="211"/>
      <c r="Q718" s="211"/>
      <c r="R718" s="211"/>
      <c r="S718" s="211"/>
      <c r="T718" s="211"/>
      <c r="U718" s="211"/>
      <c r="V718" s="211"/>
      <c r="W718" s="211"/>
      <c r="X718" s="211"/>
      <c r="Y718" s="211"/>
      <c r="Z718" s="211"/>
    </row>
    <row r="719" spans="1:26" ht="15.75" customHeight="1">
      <c r="A719" s="211"/>
      <c r="B719" s="211"/>
      <c r="C719" s="211"/>
      <c r="D719" s="211"/>
      <c r="E719" s="211"/>
      <c r="F719" s="211"/>
      <c r="G719" s="211"/>
      <c r="H719" s="211"/>
      <c r="I719" s="211"/>
      <c r="J719" s="270"/>
      <c r="K719" s="295"/>
      <c r="L719" s="270"/>
      <c r="M719" s="295"/>
      <c r="N719" s="211"/>
      <c r="O719" s="211"/>
      <c r="P719" s="211"/>
      <c r="Q719" s="211"/>
      <c r="R719" s="211"/>
      <c r="S719" s="211"/>
      <c r="T719" s="211"/>
      <c r="U719" s="211"/>
      <c r="V719" s="211"/>
      <c r="W719" s="211"/>
      <c r="X719" s="211"/>
      <c r="Y719" s="211"/>
      <c r="Z719" s="211"/>
    </row>
    <row r="720" spans="1:26" ht="15.75" customHeight="1">
      <c r="A720" s="211"/>
      <c r="B720" s="211"/>
      <c r="C720" s="211"/>
      <c r="D720" s="211"/>
      <c r="E720" s="211"/>
      <c r="F720" s="211"/>
      <c r="G720" s="211"/>
      <c r="H720" s="211"/>
      <c r="I720" s="211"/>
      <c r="J720" s="270"/>
      <c r="K720" s="295"/>
      <c r="L720" s="270"/>
      <c r="M720" s="295"/>
      <c r="N720" s="211"/>
      <c r="O720" s="211"/>
      <c r="P720" s="211"/>
      <c r="Q720" s="211"/>
      <c r="R720" s="211"/>
      <c r="S720" s="211"/>
      <c r="T720" s="211"/>
      <c r="U720" s="211"/>
      <c r="V720" s="211"/>
      <c r="W720" s="211"/>
      <c r="X720" s="211"/>
      <c r="Y720" s="211"/>
      <c r="Z720" s="211"/>
    </row>
    <row r="721" spans="1:26" ht="15.75" customHeight="1">
      <c r="A721" s="211"/>
      <c r="B721" s="211"/>
      <c r="C721" s="211"/>
      <c r="D721" s="211"/>
      <c r="E721" s="211"/>
      <c r="F721" s="211"/>
      <c r="G721" s="211"/>
      <c r="H721" s="211"/>
      <c r="I721" s="211"/>
      <c r="J721" s="270"/>
      <c r="K721" s="295"/>
      <c r="L721" s="270"/>
      <c r="M721" s="295"/>
      <c r="N721" s="211"/>
      <c r="O721" s="211"/>
      <c r="P721" s="211"/>
      <c r="Q721" s="211"/>
      <c r="R721" s="211"/>
      <c r="S721" s="211"/>
      <c r="T721" s="211"/>
      <c r="U721" s="211"/>
      <c r="V721" s="211"/>
      <c r="W721" s="211"/>
      <c r="X721" s="211"/>
      <c r="Y721" s="211"/>
      <c r="Z721" s="211"/>
    </row>
    <row r="722" spans="1:26" ht="15.75" customHeight="1">
      <c r="A722" s="211"/>
      <c r="B722" s="211"/>
      <c r="C722" s="211"/>
      <c r="D722" s="211"/>
      <c r="E722" s="211"/>
      <c r="F722" s="211"/>
      <c r="G722" s="211"/>
      <c r="H722" s="211"/>
      <c r="I722" s="211"/>
      <c r="J722" s="270"/>
      <c r="K722" s="295"/>
      <c r="L722" s="270"/>
      <c r="M722" s="295"/>
      <c r="N722" s="211"/>
      <c r="O722" s="211"/>
      <c r="P722" s="211"/>
      <c r="Q722" s="211"/>
      <c r="R722" s="211"/>
      <c r="S722" s="211"/>
      <c r="T722" s="211"/>
      <c r="U722" s="211"/>
      <c r="V722" s="211"/>
      <c r="W722" s="211"/>
      <c r="X722" s="211"/>
      <c r="Y722" s="211"/>
      <c r="Z722" s="211"/>
    </row>
    <row r="723" spans="1:26" ht="15.75" customHeight="1">
      <c r="A723" s="211"/>
      <c r="B723" s="211"/>
      <c r="C723" s="211"/>
      <c r="D723" s="211"/>
      <c r="E723" s="211"/>
      <c r="F723" s="211"/>
      <c r="G723" s="211"/>
      <c r="H723" s="211"/>
      <c r="I723" s="211"/>
      <c r="J723" s="270"/>
      <c r="K723" s="295"/>
      <c r="L723" s="270"/>
      <c r="M723" s="295"/>
      <c r="N723" s="211"/>
      <c r="O723" s="211"/>
      <c r="P723" s="211"/>
      <c r="Q723" s="211"/>
      <c r="R723" s="211"/>
      <c r="S723" s="211"/>
      <c r="T723" s="211"/>
      <c r="U723" s="211"/>
      <c r="V723" s="211"/>
      <c r="W723" s="211"/>
      <c r="X723" s="211"/>
      <c r="Y723" s="211"/>
      <c r="Z723" s="211"/>
    </row>
    <row r="724" spans="1:26" ht="15.75" customHeight="1">
      <c r="A724" s="211"/>
      <c r="B724" s="211"/>
      <c r="C724" s="211"/>
      <c r="D724" s="211"/>
      <c r="E724" s="211"/>
      <c r="F724" s="211"/>
      <c r="G724" s="211"/>
      <c r="H724" s="211"/>
      <c r="I724" s="211"/>
      <c r="J724" s="270"/>
      <c r="K724" s="295"/>
      <c r="L724" s="270"/>
      <c r="M724" s="295"/>
      <c r="N724" s="211"/>
      <c r="O724" s="211"/>
      <c r="P724" s="211"/>
      <c r="Q724" s="211"/>
      <c r="R724" s="211"/>
      <c r="S724" s="211"/>
      <c r="T724" s="211"/>
      <c r="U724" s="211"/>
      <c r="V724" s="211"/>
      <c r="W724" s="211"/>
      <c r="X724" s="211"/>
      <c r="Y724" s="211"/>
      <c r="Z724" s="211"/>
    </row>
    <row r="725" spans="1:26" ht="15.75" customHeight="1">
      <c r="A725" s="211"/>
      <c r="B725" s="211"/>
      <c r="C725" s="211"/>
      <c r="D725" s="211"/>
      <c r="E725" s="211"/>
      <c r="F725" s="211"/>
      <c r="G725" s="211"/>
      <c r="H725" s="211"/>
      <c r="I725" s="211"/>
      <c r="J725" s="270"/>
      <c r="K725" s="295"/>
      <c r="L725" s="270"/>
      <c r="M725" s="295"/>
      <c r="N725" s="211"/>
      <c r="O725" s="211"/>
      <c r="P725" s="211"/>
      <c r="Q725" s="211"/>
      <c r="R725" s="211"/>
      <c r="S725" s="211"/>
      <c r="T725" s="211"/>
      <c r="U725" s="211"/>
      <c r="V725" s="211"/>
      <c r="W725" s="211"/>
      <c r="X725" s="211"/>
      <c r="Y725" s="211"/>
      <c r="Z725" s="211"/>
    </row>
    <row r="726" spans="1:26" ht="15.75" customHeight="1">
      <c r="A726" s="211"/>
      <c r="B726" s="211"/>
      <c r="C726" s="211"/>
      <c r="D726" s="211"/>
      <c r="E726" s="211"/>
      <c r="F726" s="211"/>
      <c r="G726" s="211"/>
      <c r="H726" s="211"/>
      <c r="I726" s="211"/>
      <c r="J726" s="270"/>
      <c r="K726" s="295"/>
      <c r="L726" s="270"/>
      <c r="M726" s="295"/>
      <c r="N726" s="211"/>
      <c r="O726" s="211"/>
      <c r="P726" s="211"/>
      <c r="Q726" s="211"/>
      <c r="R726" s="211"/>
      <c r="S726" s="211"/>
      <c r="T726" s="211"/>
      <c r="U726" s="211"/>
      <c r="V726" s="211"/>
      <c r="W726" s="211"/>
      <c r="X726" s="211"/>
      <c r="Y726" s="211"/>
      <c r="Z726" s="211"/>
    </row>
    <row r="727" spans="1:26" ht="15.75" customHeight="1">
      <c r="A727" s="211"/>
      <c r="B727" s="211"/>
      <c r="C727" s="211"/>
      <c r="D727" s="211"/>
      <c r="E727" s="211"/>
      <c r="F727" s="211"/>
      <c r="G727" s="211"/>
      <c r="H727" s="211"/>
      <c r="I727" s="211"/>
      <c r="J727" s="270"/>
      <c r="K727" s="295"/>
      <c r="L727" s="270"/>
      <c r="M727" s="295"/>
      <c r="N727" s="211"/>
      <c r="O727" s="211"/>
      <c r="P727" s="211"/>
      <c r="Q727" s="211"/>
      <c r="R727" s="211"/>
      <c r="S727" s="211"/>
      <c r="T727" s="211"/>
      <c r="U727" s="211"/>
      <c r="V727" s="211"/>
      <c r="W727" s="211"/>
      <c r="X727" s="211"/>
      <c r="Y727" s="211"/>
      <c r="Z727" s="211"/>
    </row>
    <row r="728" spans="1:26" ht="15.75" customHeight="1">
      <c r="A728" s="211"/>
      <c r="B728" s="211"/>
      <c r="C728" s="211"/>
      <c r="D728" s="211"/>
      <c r="E728" s="211"/>
      <c r="F728" s="211"/>
      <c r="G728" s="211"/>
      <c r="H728" s="211"/>
      <c r="I728" s="211"/>
      <c r="J728" s="270"/>
      <c r="K728" s="295"/>
      <c r="L728" s="270"/>
      <c r="M728" s="295"/>
      <c r="N728" s="211"/>
      <c r="O728" s="211"/>
      <c r="P728" s="211"/>
      <c r="Q728" s="211"/>
      <c r="R728" s="211"/>
      <c r="S728" s="211"/>
      <c r="T728" s="211"/>
      <c r="U728" s="211"/>
      <c r="V728" s="211"/>
      <c r="W728" s="211"/>
      <c r="X728" s="211"/>
      <c r="Y728" s="211"/>
      <c r="Z728" s="211"/>
    </row>
    <row r="729" spans="1:26" ht="15.75" customHeight="1">
      <c r="A729" s="211"/>
      <c r="B729" s="211"/>
      <c r="C729" s="211"/>
      <c r="D729" s="211"/>
      <c r="E729" s="211"/>
      <c r="F729" s="211"/>
      <c r="G729" s="211"/>
      <c r="H729" s="211"/>
      <c r="I729" s="211"/>
      <c r="J729" s="270"/>
      <c r="K729" s="295"/>
      <c r="L729" s="270"/>
      <c r="M729" s="295"/>
      <c r="N729" s="211"/>
      <c r="O729" s="211"/>
      <c r="P729" s="211"/>
      <c r="Q729" s="211"/>
      <c r="R729" s="211"/>
      <c r="S729" s="211"/>
      <c r="T729" s="211"/>
      <c r="U729" s="211"/>
      <c r="V729" s="211"/>
      <c r="W729" s="211"/>
      <c r="X729" s="211"/>
      <c r="Y729" s="211"/>
      <c r="Z729" s="211"/>
    </row>
    <row r="730" spans="1:26" ht="15.75" customHeight="1">
      <c r="A730" s="211"/>
      <c r="B730" s="211"/>
      <c r="C730" s="211"/>
      <c r="D730" s="211"/>
      <c r="E730" s="211"/>
      <c r="F730" s="211"/>
      <c r="G730" s="211"/>
      <c r="H730" s="211"/>
      <c r="I730" s="211"/>
      <c r="J730" s="270"/>
      <c r="K730" s="295"/>
      <c r="L730" s="270"/>
      <c r="M730" s="295"/>
      <c r="N730" s="211"/>
      <c r="O730" s="211"/>
      <c r="P730" s="211"/>
      <c r="Q730" s="211"/>
      <c r="R730" s="211"/>
      <c r="S730" s="211"/>
      <c r="T730" s="211"/>
      <c r="U730" s="211"/>
      <c r="V730" s="211"/>
      <c r="W730" s="211"/>
      <c r="X730" s="211"/>
      <c r="Y730" s="211"/>
      <c r="Z730" s="211"/>
    </row>
    <row r="731" spans="1:26" ht="15.75" customHeight="1">
      <c r="A731" s="211"/>
      <c r="B731" s="211"/>
      <c r="C731" s="211"/>
      <c r="D731" s="211"/>
      <c r="E731" s="211"/>
      <c r="F731" s="211"/>
      <c r="G731" s="211"/>
      <c r="H731" s="211"/>
      <c r="I731" s="211"/>
      <c r="J731" s="270"/>
      <c r="K731" s="295"/>
      <c r="L731" s="270"/>
      <c r="M731" s="295"/>
      <c r="N731" s="211"/>
      <c r="O731" s="211"/>
      <c r="P731" s="211"/>
      <c r="Q731" s="211"/>
      <c r="R731" s="211"/>
      <c r="S731" s="211"/>
      <c r="T731" s="211"/>
      <c r="U731" s="211"/>
      <c r="V731" s="211"/>
      <c r="W731" s="211"/>
      <c r="X731" s="211"/>
      <c r="Y731" s="211"/>
      <c r="Z731" s="211"/>
    </row>
    <row r="732" spans="1:26" ht="15.75" customHeight="1">
      <c r="A732" s="211"/>
      <c r="B732" s="211"/>
      <c r="C732" s="211"/>
      <c r="D732" s="211"/>
      <c r="E732" s="211"/>
      <c r="F732" s="211"/>
      <c r="G732" s="211"/>
      <c r="H732" s="211"/>
      <c r="I732" s="211"/>
      <c r="J732" s="270"/>
      <c r="K732" s="295"/>
      <c r="L732" s="270"/>
      <c r="M732" s="295"/>
      <c r="N732" s="211"/>
      <c r="O732" s="211"/>
      <c r="P732" s="211"/>
      <c r="Q732" s="211"/>
      <c r="R732" s="211"/>
      <c r="S732" s="211"/>
      <c r="T732" s="211"/>
      <c r="U732" s="211"/>
      <c r="V732" s="211"/>
      <c r="W732" s="211"/>
      <c r="X732" s="211"/>
      <c r="Y732" s="211"/>
      <c r="Z732" s="211"/>
    </row>
    <row r="733" spans="1:26" ht="15.75" customHeight="1">
      <c r="A733" s="211"/>
      <c r="B733" s="211"/>
      <c r="C733" s="211"/>
      <c r="D733" s="211"/>
      <c r="E733" s="211"/>
      <c r="F733" s="211"/>
      <c r="G733" s="211"/>
      <c r="H733" s="211"/>
      <c r="I733" s="211"/>
      <c r="J733" s="270"/>
      <c r="K733" s="295"/>
      <c r="L733" s="270"/>
      <c r="M733" s="295"/>
      <c r="N733" s="211"/>
      <c r="O733" s="211"/>
      <c r="P733" s="211"/>
      <c r="Q733" s="211"/>
      <c r="R733" s="211"/>
      <c r="S733" s="211"/>
      <c r="T733" s="211"/>
      <c r="U733" s="211"/>
      <c r="V733" s="211"/>
      <c r="W733" s="211"/>
      <c r="X733" s="211"/>
      <c r="Y733" s="211"/>
      <c r="Z733" s="211"/>
    </row>
    <row r="734" spans="1:26" ht="15.75" customHeight="1">
      <c r="A734" s="211"/>
      <c r="B734" s="211"/>
      <c r="C734" s="211"/>
      <c r="D734" s="211"/>
      <c r="E734" s="211"/>
      <c r="F734" s="211"/>
      <c r="G734" s="211"/>
      <c r="H734" s="211"/>
      <c r="I734" s="211"/>
      <c r="J734" s="270"/>
      <c r="K734" s="295"/>
      <c r="L734" s="270"/>
      <c r="M734" s="295"/>
      <c r="N734" s="211"/>
      <c r="O734" s="211"/>
      <c r="P734" s="211"/>
      <c r="Q734" s="211"/>
      <c r="R734" s="211"/>
      <c r="S734" s="211"/>
      <c r="T734" s="211"/>
      <c r="U734" s="211"/>
      <c r="V734" s="211"/>
      <c r="W734" s="211"/>
      <c r="X734" s="211"/>
      <c r="Y734" s="211"/>
      <c r="Z734" s="211"/>
    </row>
    <row r="735" spans="1:26" ht="15.75" customHeight="1">
      <c r="A735" s="211"/>
      <c r="B735" s="211"/>
      <c r="C735" s="211"/>
      <c r="D735" s="211"/>
      <c r="E735" s="211"/>
      <c r="F735" s="211"/>
      <c r="G735" s="211"/>
      <c r="H735" s="211"/>
      <c r="I735" s="211"/>
      <c r="J735" s="270"/>
      <c r="K735" s="295"/>
      <c r="L735" s="270"/>
      <c r="M735" s="295"/>
      <c r="N735" s="211"/>
      <c r="O735" s="211"/>
      <c r="P735" s="211"/>
      <c r="Q735" s="211"/>
      <c r="R735" s="211"/>
      <c r="S735" s="211"/>
      <c r="T735" s="211"/>
      <c r="U735" s="211"/>
      <c r="V735" s="211"/>
      <c r="W735" s="211"/>
      <c r="X735" s="211"/>
      <c r="Y735" s="211"/>
      <c r="Z735" s="211"/>
    </row>
    <row r="736" spans="1:26" ht="15.75" customHeight="1">
      <c r="A736" s="211"/>
      <c r="B736" s="211"/>
      <c r="C736" s="211"/>
      <c r="D736" s="211"/>
      <c r="E736" s="211"/>
      <c r="F736" s="211"/>
      <c r="G736" s="211"/>
      <c r="H736" s="211"/>
      <c r="I736" s="211"/>
      <c r="J736" s="270"/>
      <c r="K736" s="295"/>
      <c r="L736" s="270"/>
      <c r="M736" s="295"/>
      <c r="N736" s="211"/>
      <c r="O736" s="211"/>
      <c r="P736" s="211"/>
      <c r="Q736" s="211"/>
      <c r="R736" s="211"/>
      <c r="S736" s="211"/>
      <c r="T736" s="211"/>
      <c r="U736" s="211"/>
      <c r="V736" s="211"/>
      <c r="W736" s="211"/>
      <c r="X736" s="211"/>
      <c r="Y736" s="211"/>
      <c r="Z736" s="211"/>
    </row>
    <row r="737" spans="1:26" ht="15.75" customHeight="1">
      <c r="A737" s="211"/>
      <c r="B737" s="211"/>
      <c r="C737" s="211"/>
      <c r="D737" s="211"/>
      <c r="E737" s="211"/>
      <c r="F737" s="211"/>
      <c r="G737" s="211"/>
      <c r="H737" s="211"/>
      <c r="I737" s="211"/>
      <c r="J737" s="270"/>
      <c r="K737" s="295"/>
      <c r="L737" s="270"/>
      <c r="M737" s="295"/>
      <c r="N737" s="211"/>
      <c r="O737" s="211"/>
      <c r="P737" s="211"/>
      <c r="Q737" s="211"/>
      <c r="R737" s="211"/>
      <c r="S737" s="211"/>
      <c r="T737" s="211"/>
      <c r="U737" s="211"/>
      <c r="V737" s="211"/>
      <c r="W737" s="211"/>
      <c r="X737" s="211"/>
      <c r="Y737" s="211"/>
      <c r="Z737" s="211"/>
    </row>
    <row r="738" spans="1:26" ht="15.75" customHeight="1">
      <c r="A738" s="211"/>
      <c r="B738" s="211"/>
      <c r="C738" s="211"/>
      <c r="D738" s="211"/>
      <c r="E738" s="211"/>
      <c r="F738" s="211"/>
      <c r="G738" s="211"/>
      <c r="H738" s="211"/>
      <c r="I738" s="211"/>
      <c r="J738" s="270"/>
      <c r="K738" s="295"/>
      <c r="L738" s="270"/>
      <c r="M738" s="295"/>
      <c r="N738" s="211"/>
      <c r="O738" s="211"/>
      <c r="P738" s="211"/>
      <c r="Q738" s="211"/>
      <c r="R738" s="211"/>
      <c r="S738" s="211"/>
      <c r="T738" s="211"/>
      <c r="U738" s="211"/>
      <c r="V738" s="211"/>
      <c r="W738" s="211"/>
      <c r="X738" s="211"/>
      <c r="Y738" s="211"/>
      <c r="Z738" s="211"/>
    </row>
    <row r="739" spans="1:26" ht="15.75" customHeight="1">
      <c r="A739" s="211"/>
      <c r="B739" s="211"/>
      <c r="C739" s="211"/>
      <c r="D739" s="211"/>
      <c r="E739" s="211"/>
      <c r="F739" s="211"/>
      <c r="G739" s="211"/>
      <c r="H739" s="211"/>
      <c r="I739" s="211"/>
      <c r="J739" s="270"/>
      <c r="K739" s="295"/>
      <c r="L739" s="270"/>
      <c r="M739" s="295"/>
      <c r="N739" s="211"/>
      <c r="O739" s="211"/>
      <c r="P739" s="211"/>
      <c r="Q739" s="211"/>
      <c r="R739" s="211"/>
      <c r="S739" s="211"/>
      <c r="T739" s="211"/>
      <c r="U739" s="211"/>
      <c r="V739" s="211"/>
      <c r="W739" s="211"/>
      <c r="X739" s="211"/>
      <c r="Y739" s="211"/>
      <c r="Z739" s="211"/>
    </row>
    <row r="740" spans="1:26" ht="15.75" customHeight="1">
      <c r="A740" s="211"/>
      <c r="B740" s="211"/>
      <c r="C740" s="211"/>
      <c r="D740" s="211"/>
      <c r="E740" s="211"/>
      <c r="F740" s="211"/>
      <c r="G740" s="211"/>
      <c r="H740" s="211"/>
      <c r="I740" s="211"/>
      <c r="J740" s="270"/>
      <c r="K740" s="295"/>
      <c r="L740" s="270"/>
      <c r="M740" s="295"/>
      <c r="N740" s="211"/>
      <c r="O740" s="211"/>
      <c r="P740" s="211"/>
      <c r="Q740" s="211"/>
      <c r="R740" s="211"/>
      <c r="S740" s="211"/>
      <c r="T740" s="211"/>
      <c r="U740" s="211"/>
      <c r="V740" s="211"/>
      <c r="W740" s="211"/>
      <c r="X740" s="211"/>
      <c r="Y740" s="211"/>
      <c r="Z740" s="211"/>
    </row>
    <row r="741" spans="1:26" ht="15.75" customHeight="1">
      <c r="A741" s="211"/>
      <c r="B741" s="211"/>
      <c r="C741" s="211"/>
      <c r="D741" s="211"/>
      <c r="E741" s="211"/>
      <c r="F741" s="211"/>
      <c r="G741" s="211"/>
      <c r="H741" s="211"/>
      <c r="I741" s="211"/>
      <c r="J741" s="270"/>
      <c r="K741" s="295"/>
      <c r="L741" s="270"/>
      <c r="M741" s="295"/>
      <c r="N741" s="211"/>
      <c r="O741" s="211"/>
      <c r="P741" s="211"/>
      <c r="Q741" s="211"/>
      <c r="R741" s="211"/>
      <c r="S741" s="211"/>
      <c r="T741" s="211"/>
      <c r="U741" s="211"/>
      <c r="V741" s="211"/>
      <c r="W741" s="211"/>
      <c r="X741" s="211"/>
      <c r="Y741" s="211"/>
      <c r="Z741" s="211"/>
    </row>
    <row r="742" spans="1:26" ht="15.75" customHeight="1">
      <c r="A742" s="211"/>
      <c r="B742" s="211"/>
      <c r="C742" s="211"/>
      <c r="D742" s="211"/>
      <c r="E742" s="211"/>
      <c r="F742" s="211"/>
      <c r="G742" s="211"/>
      <c r="H742" s="211"/>
      <c r="I742" s="211"/>
      <c r="J742" s="270"/>
      <c r="K742" s="295"/>
      <c r="L742" s="270"/>
      <c r="M742" s="295"/>
      <c r="N742" s="211"/>
      <c r="O742" s="211"/>
      <c r="P742" s="211"/>
      <c r="Q742" s="211"/>
      <c r="R742" s="211"/>
      <c r="S742" s="211"/>
      <c r="T742" s="211"/>
      <c r="U742" s="211"/>
      <c r="V742" s="211"/>
      <c r="W742" s="211"/>
      <c r="X742" s="211"/>
      <c r="Y742" s="211"/>
      <c r="Z742" s="211"/>
    </row>
    <row r="743" spans="1:26" ht="15.75" customHeight="1">
      <c r="A743" s="211"/>
      <c r="B743" s="211"/>
      <c r="C743" s="211"/>
      <c r="D743" s="211"/>
      <c r="E743" s="211"/>
      <c r="F743" s="211"/>
      <c r="G743" s="211"/>
      <c r="H743" s="211"/>
      <c r="I743" s="211"/>
      <c r="J743" s="270"/>
      <c r="K743" s="295"/>
      <c r="L743" s="270"/>
      <c r="M743" s="295"/>
      <c r="N743" s="211"/>
      <c r="O743" s="211"/>
      <c r="P743" s="211"/>
      <c r="Q743" s="211"/>
      <c r="R743" s="211"/>
      <c r="S743" s="211"/>
      <c r="T743" s="211"/>
      <c r="U743" s="211"/>
      <c r="V743" s="211"/>
      <c r="W743" s="211"/>
      <c r="X743" s="211"/>
      <c r="Y743" s="211"/>
      <c r="Z743" s="211"/>
    </row>
    <row r="744" spans="1:26" ht="15.75" customHeight="1">
      <c r="A744" s="211"/>
      <c r="B744" s="211"/>
      <c r="C744" s="211"/>
      <c r="D744" s="211"/>
      <c r="E744" s="211"/>
      <c r="F744" s="211"/>
      <c r="G744" s="211"/>
      <c r="H744" s="211"/>
      <c r="I744" s="211"/>
      <c r="J744" s="270"/>
      <c r="K744" s="295"/>
      <c r="L744" s="270"/>
      <c r="M744" s="295"/>
      <c r="N744" s="211"/>
      <c r="O744" s="211"/>
      <c r="P744" s="211"/>
      <c r="Q744" s="211"/>
      <c r="R744" s="211"/>
      <c r="S744" s="211"/>
      <c r="T744" s="211"/>
      <c r="U744" s="211"/>
      <c r="V744" s="211"/>
      <c r="W744" s="211"/>
      <c r="X744" s="211"/>
      <c r="Y744" s="211"/>
      <c r="Z744" s="211"/>
    </row>
    <row r="745" spans="1:26" ht="15.75" customHeight="1">
      <c r="A745" s="211"/>
      <c r="B745" s="211"/>
      <c r="C745" s="211"/>
      <c r="D745" s="211"/>
      <c r="E745" s="211"/>
      <c r="F745" s="211"/>
      <c r="G745" s="211"/>
      <c r="H745" s="211"/>
      <c r="I745" s="211"/>
      <c r="J745" s="270"/>
      <c r="K745" s="295"/>
      <c r="L745" s="270"/>
      <c r="M745" s="295"/>
      <c r="N745" s="211"/>
      <c r="O745" s="211"/>
      <c r="P745" s="211"/>
      <c r="Q745" s="211"/>
      <c r="R745" s="211"/>
      <c r="S745" s="211"/>
      <c r="T745" s="211"/>
      <c r="U745" s="211"/>
      <c r="V745" s="211"/>
      <c r="W745" s="211"/>
      <c r="X745" s="211"/>
      <c r="Y745" s="211"/>
      <c r="Z745" s="211"/>
    </row>
    <row r="746" spans="1:26" ht="15.75" customHeight="1">
      <c r="A746" s="211"/>
      <c r="B746" s="211"/>
      <c r="C746" s="211"/>
      <c r="D746" s="211"/>
      <c r="E746" s="211"/>
      <c r="F746" s="211"/>
      <c r="G746" s="211"/>
      <c r="H746" s="211"/>
      <c r="I746" s="211"/>
      <c r="J746" s="270"/>
      <c r="K746" s="295"/>
      <c r="L746" s="270"/>
      <c r="M746" s="295"/>
      <c r="N746" s="211"/>
      <c r="O746" s="211"/>
      <c r="P746" s="211"/>
      <c r="Q746" s="211"/>
      <c r="R746" s="211"/>
      <c r="S746" s="211"/>
      <c r="T746" s="211"/>
      <c r="U746" s="211"/>
      <c r="V746" s="211"/>
      <c r="W746" s="211"/>
      <c r="X746" s="211"/>
      <c r="Y746" s="211"/>
      <c r="Z746" s="211"/>
    </row>
    <row r="747" spans="1:26" ht="15.75" customHeight="1">
      <c r="A747" s="211"/>
      <c r="B747" s="211"/>
      <c r="C747" s="211"/>
      <c r="D747" s="211"/>
      <c r="E747" s="211"/>
      <c r="F747" s="211"/>
      <c r="G747" s="211"/>
      <c r="H747" s="211"/>
      <c r="I747" s="211"/>
      <c r="J747" s="270"/>
      <c r="K747" s="295"/>
      <c r="L747" s="270"/>
      <c r="M747" s="295"/>
      <c r="N747" s="211"/>
      <c r="O747" s="211"/>
      <c r="P747" s="211"/>
      <c r="Q747" s="211"/>
      <c r="R747" s="211"/>
      <c r="S747" s="211"/>
      <c r="T747" s="211"/>
      <c r="U747" s="211"/>
      <c r="V747" s="211"/>
      <c r="W747" s="211"/>
      <c r="X747" s="211"/>
      <c r="Y747" s="211"/>
      <c r="Z747" s="211"/>
    </row>
    <row r="748" spans="1:26" ht="15.75" customHeight="1">
      <c r="A748" s="211"/>
      <c r="B748" s="211"/>
      <c r="C748" s="211"/>
      <c r="D748" s="211"/>
      <c r="E748" s="211"/>
      <c r="F748" s="211"/>
      <c r="G748" s="211"/>
      <c r="H748" s="211"/>
      <c r="I748" s="211"/>
      <c r="J748" s="270"/>
      <c r="K748" s="295"/>
      <c r="L748" s="270"/>
      <c r="M748" s="295"/>
      <c r="N748" s="211"/>
      <c r="O748" s="211"/>
      <c r="P748" s="211"/>
      <c r="Q748" s="211"/>
      <c r="R748" s="211"/>
      <c r="S748" s="211"/>
      <c r="T748" s="211"/>
      <c r="U748" s="211"/>
      <c r="V748" s="211"/>
      <c r="W748" s="211"/>
      <c r="X748" s="211"/>
      <c r="Y748" s="211"/>
      <c r="Z748" s="211"/>
    </row>
    <row r="749" spans="1:26" ht="15.75" customHeight="1">
      <c r="A749" s="211"/>
      <c r="B749" s="211"/>
      <c r="C749" s="211"/>
      <c r="D749" s="211"/>
      <c r="E749" s="211"/>
      <c r="F749" s="211"/>
      <c r="G749" s="211"/>
      <c r="H749" s="211"/>
      <c r="I749" s="211"/>
      <c r="J749" s="270"/>
      <c r="K749" s="295"/>
      <c r="L749" s="270"/>
      <c r="M749" s="295"/>
      <c r="N749" s="211"/>
      <c r="O749" s="211"/>
      <c r="P749" s="211"/>
      <c r="Q749" s="211"/>
      <c r="R749" s="211"/>
      <c r="S749" s="211"/>
      <c r="T749" s="211"/>
      <c r="U749" s="211"/>
      <c r="V749" s="211"/>
      <c r="W749" s="211"/>
      <c r="X749" s="211"/>
      <c r="Y749" s="211"/>
      <c r="Z749" s="211"/>
    </row>
    <row r="750" spans="1:26" ht="15.75" customHeight="1">
      <c r="A750" s="211"/>
      <c r="B750" s="211"/>
      <c r="C750" s="211"/>
      <c r="D750" s="211"/>
      <c r="E750" s="211"/>
      <c r="F750" s="211"/>
      <c r="G750" s="211"/>
      <c r="H750" s="211"/>
      <c r="I750" s="211"/>
      <c r="J750" s="270"/>
      <c r="K750" s="295"/>
      <c r="L750" s="270"/>
      <c r="M750" s="295"/>
      <c r="N750" s="211"/>
      <c r="O750" s="211"/>
      <c r="P750" s="211"/>
      <c r="Q750" s="211"/>
      <c r="R750" s="211"/>
      <c r="S750" s="211"/>
      <c r="T750" s="211"/>
      <c r="U750" s="211"/>
      <c r="V750" s="211"/>
      <c r="W750" s="211"/>
      <c r="X750" s="211"/>
      <c r="Y750" s="211"/>
      <c r="Z750" s="211"/>
    </row>
    <row r="751" spans="1:26" ht="15.75" customHeight="1">
      <c r="A751" s="211"/>
      <c r="B751" s="211"/>
      <c r="C751" s="211"/>
      <c r="D751" s="211"/>
      <c r="E751" s="211"/>
      <c r="F751" s="211"/>
      <c r="G751" s="211"/>
      <c r="H751" s="211"/>
      <c r="I751" s="211"/>
      <c r="J751" s="270"/>
      <c r="K751" s="295"/>
      <c r="L751" s="270"/>
      <c r="M751" s="295"/>
      <c r="N751" s="211"/>
      <c r="O751" s="211"/>
      <c r="P751" s="211"/>
      <c r="Q751" s="211"/>
      <c r="R751" s="211"/>
      <c r="S751" s="211"/>
      <c r="T751" s="211"/>
      <c r="U751" s="211"/>
      <c r="V751" s="211"/>
      <c r="W751" s="211"/>
      <c r="X751" s="211"/>
      <c r="Y751" s="211"/>
      <c r="Z751" s="211"/>
    </row>
    <row r="752" spans="1:26" ht="15.75" customHeight="1">
      <c r="A752" s="211"/>
      <c r="B752" s="211"/>
      <c r="C752" s="211"/>
      <c r="D752" s="211"/>
      <c r="E752" s="211"/>
      <c r="F752" s="211"/>
      <c r="G752" s="211"/>
      <c r="H752" s="211"/>
      <c r="I752" s="211"/>
      <c r="J752" s="270"/>
      <c r="K752" s="295"/>
      <c r="L752" s="270"/>
      <c r="M752" s="295"/>
      <c r="N752" s="211"/>
      <c r="O752" s="211"/>
      <c r="P752" s="211"/>
      <c r="Q752" s="211"/>
      <c r="R752" s="211"/>
      <c r="S752" s="211"/>
      <c r="T752" s="211"/>
      <c r="U752" s="211"/>
      <c r="V752" s="211"/>
      <c r="W752" s="211"/>
      <c r="X752" s="211"/>
      <c r="Y752" s="211"/>
      <c r="Z752" s="211"/>
    </row>
    <row r="753" spans="1:26" ht="15.75" customHeight="1">
      <c r="A753" s="211"/>
      <c r="B753" s="211"/>
      <c r="C753" s="211"/>
      <c r="D753" s="211"/>
      <c r="E753" s="211"/>
      <c r="F753" s="211"/>
      <c r="G753" s="211"/>
      <c r="H753" s="211"/>
      <c r="I753" s="211"/>
      <c r="J753" s="270"/>
      <c r="K753" s="295"/>
      <c r="L753" s="270"/>
      <c r="M753" s="295"/>
      <c r="N753" s="211"/>
      <c r="O753" s="211"/>
      <c r="P753" s="211"/>
      <c r="Q753" s="211"/>
      <c r="R753" s="211"/>
      <c r="S753" s="211"/>
      <c r="T753" s="211"/>
      <c r="U753" s="211"/>
      <c r="V753" s="211"/>
      <c r="W753" s="211"/>
      <c r="X753" s="211"/>
      <c r="Y753" s="211"/>
      <c r="Z753" s="211"/>
    </row>
    <row r="754" spans="1:26" ht="15.75" customHeight="1">
      <c r="A754" s="211"/>
      <c r="B754" s="211"/>
      <c r="C754" s="211"/>
      <c r="D754" s="211"/>
      <c r="E754" s="211"/>
      <c r="F754" s="211"/>
      <c r="G754" s="211"/>
      <c r="H754" s="211"/>
      <c r="I754" s="211"/>
      <c r="J754" s="270"/>
      <c r="K754" s="295"/>
      <c r="L754" s="270"/>
      <c r="M754" s="295"/>
      <c r="N754" s="211"/>
      <c r="O754" s="211"/>
      <c r="P754" s="211"/>
      <c r="Q754" s="211"/>
      <c r="R754" s="211"/>
      <c r="S754" s="211"/>
      <c r="T754" s="211"/>
      <c r="U754" s="211"/>
      <c r="V754" s="211"/>
      <c r="W754" s="211"/>
      <c r="X754" s="211"/>
      <c r="Y754" s="211"/>
      <c r="Z754" s="211"/>
    </row>
    <row r="755" spans="1:26" ht="15.75" customHeight="1">
      <c r="A755" s="211"/>
      <c r="B755" s="211"/>
      <c r="C755" s="211"/>
      <c r="D755" s="211"/>
      <c r="E755" s="211"/>
      <c r="F755" s="211"/>
      <c r="G755" s="211"/>
      <c r="H755" s="211"/>
      <c r="I755" s="211"/>
      <c r="J755" s="270"/>
      <c r="K755" s="295"/>
      <c r="L755" s="270"/>
      <c r="M755" s="295"/>
      <c r="N755" s="211"/>
      <c r="O755" s="211"/>
      <c r="P755" s="211"/>
      <c r="Q755" s="211"/>
      <c r="R755" s="211"/>
      <c r="S755" s="211"/>
      <c r="T755" s="211"/>
      <c r="U755" s="211"/>
      <c r="V755" s="211"/>
      <c r="W755" s="211"/>
      <c r="X755" s="211"/>
      <c r="Y755" s="211"/>
      <c r="Z755" s="211"/>
    </row>
    <row r="756" spans="1:26" ht="15.75" customHeight="1">
      <c r="A756" s="211"/>
      <c r="B756" s="211"/>
      <c r="C756" s="211"/>
      <c r="D756" s="211"/>
      <c r="E756" s="211"/>
      <c r="F756" s="211"/>
      <c r="G756" s="211"/>
      <c r="H756" s="211"/>
      <c r="I756" s="211"/>
      <c r="J756" s="270"/>
      <c r="K756" s="295"/>
      <c r="L756" s="270"/>
      <c r="M756" s="295"/>
      <c r="N756" s="211"/>
      <c r="O756" s="211"/>
      <c r="P756" s="211"/>
      <c r="Q756" s="211"/>
      <c r="R756" s="211"/>
      <c r="S756" s="211"/>
      <c r="T756" s="211"/>
      <c r="U756" s="211"/>
      <c r="V756" s="211"/>
      <c r="W756" s="211"/>
      <c r="X756" s="211"/>
      <c r="Y756" s="211"/>
      <c r="Z756" s="211"/>
    </row>
    <row r="757" spans="1:26" ht="15.75" customHeight="1">
      <c r="A757" s="211"/>
      <c r="B757" s="211"/>
      <c r="C757" s="211"/>
      <c r="D757" s="211"/>
      <c r="E757" s="211"/>
      <c r="F757" s="211"/>
      <c r="G757" s="211"/>
      <c r="H757" s="211"/>
      <c r="I757" s="211"/>
      <c r="J757" s="270"/>
      <c r="K757" s="295"/>
      <c r="L757" s="270"/>
      <c r="M757" s="295"/>
      <c r="N757" s="211"/>
      <c r="O757" s="211"/>
      <c r="P757" s="211"/>
      <c r="Q757" s="211"/>
      <c r="R757" s="211"/>
      <c r="S757" s="211"/>
      <c r="T757" s="211"/>
      <c r="U757" s="211"/>
      <c r="V757" s="211"/>
      <c r="W757" s="211"/>
      <c r="X757" s="211"/>
      <c r="Y757" s="211"/>
      <c r="Z757" s="211"/>
    </row>
    <row r="758" spans="1:26" ht="15.75" customHeight="1">
      <c r="A758" s="211"/>
      <c r="B758" s="211"/>
      <c r="C758" s="211"/>
      <c r="D758" s="211"/>
      <c r="E758" s="211"/>
      <c r="F758" s="211"/>
      <c r="G758" s="211"/>
      <c r="H758" s="211"/>
      <c r="I758" s="211"/>
      <c r="J758" s="270"/>
      <c r="K758" s="295"/>
      <c r="L758" s="270"/>
      <c r="M758" s="295"/>
      <c r="N758" s="211"/>
      <c r="O758" s="211"/>
      <c r="P758" s="211"/>
      <c r="Q758" s="211"/>
      <c r="R758" s="211"/>
      <c r="S758" s="211"/>
      <c r="T758" s="211"/>
      <c r="U758" s="211"/>
      <c r="V758" s="211"/>
      <c r="W758" s="211"/>
      <c r="X758" s="211"/>
      <c r="Y758" s="211"/>
      <c r="Z758" s="211"/>
    </row>
    <row r="759" spans="1:26" ht="15.75" customHeight="1">
      <c r="A759" s="211"/>
      <c r="B759" s="211"/>
      <c r="C759" s="211"/>
      <c r="D759" s="211"/>
      <c r="E759" s="211"/>
      <c r="F759" s="211"/>
      <c r="G759" s="211"/>
      <c r="H759" s="211"/>
      <c r="I759" s="211"/>
      <c r="J759" s="270"/>
      <c r="K759" s="295"/>
      <c r="L759" s="270"/>
      <c r="M759" s="295"/>
      <c r="N759" s="211"/>
      <c r="O759" s="211"/>
      <c r="P759" s="211"/>
      <c r="Q759" s="211"/>
      <c r="R759" s="211"/>
      <c r="S759" s="211"/>
      <c r="T759" s="211"/>
      <c r="U759" s="211"/>
      <c r="V759" s="211"/>
      <c r="W759" s="211"/>
      <c r="X759" s="211"/>
      <c r="Y759" s="211"/>
      <c r="Z759" s="211"/>
    </row>
    <row r="760" spans="1:26" ht="15.75" customHeight="1">
      <c r="A760" s="211"/>
      <c r="B760" s="211"/>
      <c r="C760" s="211"/>
      <c r="D760" s="211"/>
      <c r="E760" s="211"/>
      <c r="F760" s="211"/>
      <c r="G760" s="211"/>
      <c r="H760" s="211"/>
      <c r="I760" s="211"/>
      <c r="J760" s="270"/>
      <c r="K760" s="295"/>
      <c r="L760" s="270"/>
      <c r="M760" s="295"/>
      <c r="N760" s="211"/>
      <c r="O760" s="211"/>
      <c r="P760" s="211"/>
      <c r="Q760" s="211"/>
      <c r="R760" s="211"/>
      <c r="S760" s="211"/>
      <c r="T760" s="211"/>
      <c r="U760" s="211"/>
      <c r="V760" s="211"/>
      <c r="W760" s="211"/>
      <c r="X760" s="211"/>
      <c r="Y760" s="211"/>
      <c r="Z760" s="211"/>
    </row>
    <row r="761" spans="1:26" ht="15.75" customHeight="1">
      <c r="A761" s="211"/>
      <c r="B761" s="211"/>
      <c r="C761" s="211"/>
      <c r="D761" s="211"/>
      <c r="E761" s="211"/>
      <c r="F761" s="211"/>
      <c r="G761" s="211"/>
      <c r="H761" s="211"/>
      <c r="I761" s="211"/>
      <c r="J761" s="270"/>
      <c r="K761" s="295"/>
      <c r="L761" s="270"/>
      <c r="M761" s="295"/>
      <c r="N761" s="211"/>
      <c r="O761" s="211"/>
      <c r="P761" s="211"/>
      <c r="Q761" s="211"/>
      <c r="R761" s="211"/>
      <c r="S761" s="211"/>
      <c r="T761" s="211"/>
      <c r="U761" s="211"/>
      <c r="V761" s="211"/>
      <c r="W761" s="211"/>
      <c r="X761" s="211"/>
      <c r="Y761" s="211"/>
      <c r="Z761" s="211"/>
    </row>
    <row r="762" spans="1:26" ht="15.75" customHeight="1">
      <c r="A762" s="211"/>
      <c r="B762" s="211"/>
      <c r="C762" s="211"/>
      <c r="D762" s="211"/>
      <c r="E762" s="211"/>
      <c r="F762" s="211"/>
      <c r="G762" s="211"/>
      <c r="H762" s="211"/>
      <c r="I762" s="211"/>
      <c r="J762" s="270"/>
      <c r="K762" s="295"/>
      <c r="L762" s="270"/>
      <c r="M762" s="295"/>
      <c r="N762" s="211"/>
      <c r="O762" s="211"/>
      <c r="P762" s="211"/>
      <c r="Q762" s="211"/>
      <c r="R762" s="211"/>
      <c r="S762" s="211"/>
      <c r="T762" s="211"/>
      <c r="U762" s="211"/>
      <c r="V762" s="211"/>
      <c r="W762" s="211"/>
      <c r="X762" s="211"/>
      <c r="Y762" s="211"/>
      <c r="Z762" s="211"/>
    </row>
    <row r="763" spans="1:26" ht="15.75" customHeight="1">
      <c r="A763" s="211"/>
      <c r="B763" s="211"/>
      <c r="C763" s="211"/>
      <c r="D763" s="211"/>
      <c r="E763" s="211"/>
      <c r="F763" s="211"/>
      <c r="G763" s="211"/>
      <c r="H763" s="211"/>
      <c r="I763" s="211"/>
      <c r="J763" s="270"/>
      <c r="K763" s="295"/>
      <c r="L763" s="270"/>
      <c r="M763" s="295"/>
      <c r="N763" s="211"/>
      <c r="O763" s="211"/>
      <c r="P763" s="211"/>
      <c r="Q763" s="211"/>
      <c r="R763" s="211"/>
      <c r="S763" s="211"/>
      <c r="T763" s="211"/>
      <c r="U763" s="211"/>
      <c r="V763" s="211"/>
      <c r="W763" s="211"/>
      <c r="X763" s="211"/>
      <c r="Y763" s="211"/>
      <c r="Z763" s="211"/>
    </row>
    <row r="764" spans="1:26" ht="15.75" customHeight="1">
      <c r="A764" s="211"/>
      <c r="B764" s="211"/>
      <c r="C764" s="211"/>
      <c r="D764" s="211"/>
      <c r="E764" s="211"/>
      <c r="F764" s="211"/>
      <c r="G764" s="211"/>
      <c r="H764" s="211"/>
      <c r="I764" s="211"/>
      <c r="J764" s="270"/>
      <c r="K764" s="295"/>
      <c r="L764" s="270"/>
      <c r="M764" s="295"/>
      <c r="N764" s="211"/>
      <c r="O764" s="211"/>
      <c r="P764" s="211"/>
      <c r="Q764" s="211"/>
      <c r="R764" s="211"/>
      <c r="S764" s="211"/>
      <c r="T764" s="211"/>
      <c r="U764" s="211"/>
      <c r="V764" s="211"/>
      <c r="W764" s="211"/>
      <c r="X764" s="211"/>
      <c r="Y764" s="211"/>
      <c r="Z764" s="211"/>
    </row>
    <row r="765" spans="1:26" ht="15.75" customHeight="1">
      <c r="A765" s="211"/>
      <c r="B765" s="211"/>
      <c r="C765" s="211"/>
      <c r="D765" s="211"/>
      <c r="E765" s="211"/>
      <c r="F765" s="211"/>
      <c r="G765" s="211"/>
      <c r="H765" s="211"/>
      <c r="I765" s="211"/>
      <c r="J765" s="270"/>
      <c r="K765" s="295"/>
      <c r="L765" s="270"/>
      <c r="M765" s="295"/>
      <c r="N765" s="211"/>
      <c r="O765" s="211"/>
      <c r="P765" s="211"/>
      <c r="Q765" s="211"/>
      <c r="R765" s="211"/>
      <c r="S765" s="211"/>
      <c r="T765" s="211"/>
      <c r="U765" s="211"/>
      <c r="V765" s="211"/>
      <c r="W765" s="211"/>
      <c r="X765" s="211"/>
      <c r="Y765" s="211"/>
      <c r="Z765" s="211"/>
    </row>
    <row r="766" spans="1:26" ht="15.75" customHeight="1">
      <c r="A766" s="211"/>
      <c r="B766" s="211"/>
      <c r="C766" s="211"/>
      <c r="D766" s="211"/>
      <c r="E766" s="211"/>
      <c r="F766" s="211"/>
      <c r="G766" s="211"/>
      <c r="H766" s="211"/>
      <c r="I766" s="211"/>
      <c r="J766" s="270"/>
      <c r="K766" s="295"/>
      <c r="L766" s="270"/>
      <c r="M766" s="295"/>
      <c r="N766" s="211"/>
      <c r="O766" s="211"/>
      <c r="P766" s="211"/>
      <c r="Q766" s="211"/>
      <c r="R766" s="211"/>
      <c r="S766" s="211"/>
      <c r="T766" s="211"/>
      <c r="U766" s="211"/>
      <c r="V766" s="211"/>
      <c r="W766" s="211"/>
      <c r="X766" s="211"/>
      <c r="Y766" s="211"/>
      <c r="Z766" s="211"/>
    </row>
    <row r="767" spans="1:26" ht="15.75" customHeight="1">
      <c r="A767" s="211"/>
      <c r="B767" s="211"/>
      <c r="C767" s="211"/>
      <c r="D767" s="211"/>
      <c r="E767" s="211"/>
      <c r="F767" s="211"/>
      <c r="G767" s="211"/>
      <c r="H767" s="211"/>
      <c r="I767" s="211"/>
      <c r="J767" s="270"/>
      <c r="K767" s="295"/>
      <c r="L767" s="270"/>
      <c r="M767" s="295"/>
      <c r="N767" s="211"/>
      <c r="O767" s="211"/>
      <c r="P767" s="211"/>
      <c r="Q767" s="211"/>
      <c r="R767" s="211"/>
      <c r="S767" s="211"/>
      <c r="T767" s="211"/>
      <c r="U767" s="211"/>
      <c r="V767" s="211"/>
      <c r="W767" s="211"/>
      <c r="X767" s="211"/>
      <c r="Y767" s="211"/>
      <c r="Z767" s="211"/>
    </row>
    <row r="768" spans="1:26" ht="15.75" customHeight="1">
      <c r="A768" s="211"/>
      <c r="B768" s="211"/>
      <c r="C768" s="211"/>
      <c r="D768" s="211"/>
      <c r="E768" s="211"/>
      <c r="F768" s="211"/>
      <c r="G768" s="211"/>
      <c r="H768" s="211"/>
      <c r="I768" s="211"/>
      <c r="J768" s="270"/>
      <c r="K768" s="295"/>
      <c r="L768" s="270"/>
      <c r="M768" s="295"/>
      <c r="N768" s="211"/>
      <c r="O768" s="211"/>
      <c r="P768" s="211"/>
      <c r="Q768" s="211"/>
      <c r="R768" s="211"/>
      <c r="S768" s="211"/>
      <c r="T768" s="211"/>
      <c r="U768" s="211"/>
      <c r="V768" s="211"/>
      <c r="W768" s="211"/>
      <c r="X768" s="211"/>
      <c r="Y768" s="211"/>
      <c r="Z768" s="211"/>
    </row>
    <row r="769" spans="1:26" ht="15.75" customHeight="1">
      <c r="A769" s="211"/>
      <c r="B769" s="211"/>
      <c r="C769" s="211"/>
      <c r="D769" s="211"/>
      <c r="E769" s="211"/>
      <c r="F769" s="211"/>
      <c r="G769" s="211"/>
      <c r="H769" s="211"/>
      <c r="I769" s="211"/>
      <c r="J769" s="270"/>
      <c r="K769" s="295"/>
      <c r="L769" s="270"/>
      <c r="M769" s="295"/>
      <c r="N769" s="211"/>
      <c r="O769" s="211"/>
      <c r="P769" s="211"/>
      <c r="Q769" s="211"/>
      <c r="R769" s="211"/>
      <c r="S769" s="211"/>
      <c r="T769" s="211"/>
      <c r="U769" s="211"/>
      <c r="V769" s="211"/>
      <c r="W769" s="211"/>
      <c r="X769" s="211"/>
      <c r="Y769" s="211"/>
      <c r="Z769" s="211"/>
    </row>
    <row r="770" spans="1:26" ht="15.75" customHeight="1">
      <c r="A770" s="211"/>
      <c r="B770" s="211"/>
      <c r="C770" s="211"/>
      <c r="D770" s="211"/>
      <c r="E770" s="211"/>
      <c r="F770" s="211"/>
      <c r="G770" s="211"/>
      <c r="H770" s="211"/>
      <c r="I770" s="211"/>
      <c r="J770" s="270"/>
      <c r="K770" s="295"/>
      <c r="L770" s="270"/>
      <c r="M770" s="295"/>
      <c r="N770" s="211"/>
      <c r="O770" s="211"/>
      <c r="P770" s="211"/>
      <c r="Q770" s="211"/>
      <c r="R770" s="211"/>
      <c r="S770" s="211"/>
      <c r="T770" s="211"/>
      <c r="U770" s="211"/>
      <c r="V770" s="211"/>
      <c r="W770" s="211"/>
      <c r="X770" s="211"/>
      <c r="Y770" s="211"/>
      <c r="Z770" s="211"/>
    </row>
    <row r="771" spans="1:26" ht="15.75" customHeight="1">
      <c r="A771" s="211"/>
      <c r="B771" s="211"/>
      <c r="C771" s="211"/>
      <c r="D771" s="211"/>
      <c r="E771" s="211"/>
      <c r="F771" s="211"/>
      <c r="G771" s="211"/>
      <c r="H771" s="211"/>
      <c r="I771" s="211"/>
      <c r="J771" s="270"/>
      <c r="K771" s="295"/>
      <c r="L771" s="270"/>
      <c r="M771" s="295"/>
      <c r="N771" s="211"/>
      <c r="O771" s="211"/>
      <c r="P771" s="211"/>
      <c r="Q771" s="211"/>
      <c r="R771" s="211"/>
      <c r="S771" s="211"/>
      <c r="T771" s="211"/>
      <c r="U771" s="211"/>
      <c r="V771" s="211"/>
      <c r="W771" s="211"/>
      <c r="X771" s="211"/>
      <c r="Y771" s="211"/>
      <c r="Z771" s="211"/>
    </row>
    <row r="772" spans="1:26" ht="15.75" customHeight="1">
      <c r="A772" s="211"/>
      <c r="B772" s="211"/>
      <c r="C772" s="211"/>
      <c r="D772" s="211"/>
      <c r="E772" s="211"/>
      <c r="F772" s="211"/>
      <c r="G772" s="211"/>
      <c r="H772" s="211"/>
      <c r="I772" s="211"/>
      <c r="J772" s="270"/>
      <c r="K772" s="295"/>
      <c r="L772" s="270"/>
      <c r="M772" s="295"/>
      <c r="N772" s="211"/>
      <c r="O772" s="211"/>
      <c r="P772" s="211"/>
      <c r="Q772" s="211"/>
      <c r="R772" s="211"/>
      <c r="S772" s="211"/>
      <c r="T772" s="211"/>
      <c r="U772" s="211"/>
      <c r="V772" s="211"/>
      <c r="W772" s="211"/>
      <c r="X772" s="211"/>
      <c r="Y772" s="211"/>
      <c r="Z772" s="211"/>
    </row>
    <row r="773" spans="1:26" ht="15.75" customHeight="1">
      <c r="A773" s="211"/>
      <c r="B773" s="211"/>
      <c r="C773" s="211"/>
      <c r="D773" s="211"/>
      <c r="E773" s="211"/>
      <c r="F773" s="211"/>
      <c r="G773" s="211"/>
      <c r="H773" s="211"/>
      <c r="I773" s="211"/>
      <c r="J773" s="270"/>
      <c r="K773" s="295"/>
      <c r="L773" s="270"/>
      <c r="M773" s="295"/>
      <c r="N773" s="211"/>
      <c r="O773" s="211"/>
      <c r="P773" s="211"/>
      <c r="Q773" s="211"/>
      <c r="R773" s="211"/>
      <c r="S773" s="211"/>
      <c r="T773" s="211"/>
      <c r="U773" s="211"/>
      <c r="V773" s="211"/>
      <c r="W773" s="211"/>
      <c r="X773" s="211"/>
      <c r="Y773" s="211"/>
      <c r="Z773" s="211"/>
    </row>
    <row r="774" spans="1:26" ht="15.75" customHeight="1">
      <c r="A774" s="211"/>
      <c r="B774" s="211"/>
      <c r="C774" s="211"/>
      <c r="D774" s="211"/>
      <c r="E774" s="211"/>
      <c r="F774" s="211"/>
      <c r="G774" s="211"/>
      <c r="H774" s="211"/>
      <c r="I774" s="211"/>
      <c r="J774" s="270"/>
      <c r="K774" s="295"/>
      <c r="L774" s="270"/>
      <c r="M774" s="295"/>
      <c r="N774" s="211"/>
      <c r="O774" s="211"/>
      <c r="P774" s="211"/>
      <c r="Q774" s="211"/>
      <c r="R774" s="211"/>
      <c r="S774" s="211"/>
      <c r="T774" s="211"/>
      <c r="U774" s="211"/>
      <c r="V774" s="211"/>
      <c r="W774" s="211"/>
      <c r="X774" s="211"/>
      <c r="Y774" s="211"/>
      <c r="Z774" s="211"/>
    </row>
    <row r="775" spans="1:26" ht="15.75" customHeight="1">
      <c r="A775" s="211"/>
      <c r="B775" s="211"/>
      <c r="C775" s="211"/>
      <c r="D775" s="211"/>
      <c r="E775" s="211"/>
      <c r="F775" s="211"/>
      <c r="G775" s="211"/>
      <c r="H775" s="211"/>
      <c r="I775" s="211"/>
      <c r="J775" s="270"/>
      <c r="K775" s="295"/>
      <c r="L775" s="270"/>
      <c r="M775" s="295"/>
      <c r="N775" s="211"/>
      <c r="O775" s="211"/>
      <c r="P775" s="211"/>
      <c r="Q775" s="211"/>
      <c r="R775" s="211"/>
      <c r="S775" s="211"/>
      <c r="T775" s="211"/>
      <c r="U775" s="211"/>
      <c r="V775" s="211"/>
      <c r="W775" s="211"/>
      <c r="X775" s="211"/>
      <c r="Y775" s="211"/>
      <c r="Z775" s="211"/>
    </row>
    <row r="776" spans="1:26" ht="15.75" customHeight="1">
      <c r="A776" s="211"/>
      <c r="B776" s="211"/>
      <c r="C776" s="211"/>
      <c r="D776" s="211"/>
      <c r="E776" s="211"/>
      <c r="F776" s="211"/>
      <c r="G776" s="211"/>
      <c r="H776" s="211"/>
      <c r="I776" s="211"/>
      <c r="J776" s="270"/>
      <c r="K776" s="295"/>
      <c r="L776" s="270"/>
      <c r="M776" s="295"/>
      <c r="N776" s="211"/>
      <c r="O776" s="211"/>
      <c r="P776" s="211"/>
      <c r="Q776" s="211"/>
      <c r="R776" s="211"/>
      <c r="S776" s="211"/>
      <c r="T776" s="211"/>
      <c r="U776" s="211"/>
      <c r="V776" s="211"/>
      <c r="W776" s="211"/>
      <c r="X776" s="211"/>
      <c r="Y776" s="211"/>
      <c r="Z776" s="211"/>
    </row>
    <row r="777" spans="1:26" ht="15.75" customHeight="1">
      <c r="A777" s="211"/>
      <c r="B777" s="211"/>
      <c r="C777" s="211"/>
      <c r="D777" s="211"/>
      <c r="E777" s="211"/>
      <c r="F777" s="211"/>
      <c r="G777" s="211"/>
      <c r="H777" s="211"/>
      <c r="I777" s="211"/>
      <c r="J777" s="270"/>
      <c r="K777" s="295"/>
      <c r="L777" s="270"/>
      <c r="M777" s="295"/>
      <c r="N777" s="211"/>
      <c r="O777" s="211"/>
      <c r="P777" s="211"/>
      <c r="Q777" s="211"/>
      <c r="R777" s="211"/>
      <c r="S777" s="211"/>
      <c r="T777" s="211"/>
      <c r="U777" s="211"/>
      <c r="V777" s="211"/>
      <c r="W777" s="211"/>
      <c r="X777" s="211"/>
      <c r="Y777" s="211"/>
      <c r="Z777" s="211"/>
    </row>
    <row r="778" spans="1:26" ht="15.75" customHeight="1">
      <c r="A778" s="211"/>
      <c r="B778" s="211"/>
      <c r="C778" s="211"/>
      <c r="D778" s="211"/>
      <c r="E778" s="211"/>
      <c r="F778" s="211"/>
      <c r="G778" s="211"/>
      <c r="H778" s="211"/>
      <c r="I778" s="211"/>
      <c r="J778" s="270"/>
      <c r="K778" s="295"/>
      <c r="L778" s="270"/>
      <c r="M778" s="295"/>
      <c r="N778" s="211"/>
      <c r="O778" s="211"/>
      <c r="P778" s="211"/>
      <c r="Q778" s="211"/>
      <c r="R778" s="211"/>
      <c r="S778" s="211"/>
      <c r="T778" s="211"/>
      <c r="U778" s="211"/>
      <c r="V778" s="211"/>
      <c r="W778" s="211"/>
      <c r="X778" s="211"/>
      <c r="Y778" s="211"/>
      <c r="Z778" s="211"/>
    </row>
    <row r="779" spans="1:26" ht="15.75" customHeight="1">
      <c r="A779" s="211"/>
      <c r="B779" s="211"/>
      <c r="C779" s="211"/>
      <c r="D779" s="211"/>
      <c r="E779" s="211"/>
      <c r="F779" s="211"/>
      <c r="G779" s="211"/>
      <c r="H779" s="211"/>
      <c r="I779" s="211"/>
      <c r="J779" s="270"/>
      <c r="K779" s="295"/>
      <c r="L779" s="270"/>
      <c r="M779" s="295"/>
      <c r="N779" s="211"/>
      <c r="O779" s="211"/>
      <c r="P779" s="211"/>
      <c r="Q779" s="211"/>
      <c r="R779" s="211"/>
      <c r="S779" s="211"/>
      <c r="T779" s="211"/>
      <c r="U779" s="211"/>
      <c r="V779" s="211"/>
      <c r="W779" s="211"/>
      <c r="X779" s="211"/>
      <c r="Y779" s="211"/>
      <c r="Z779" s="211"/>
    </row>
    <row r="780" spans="1:26" ht="15.75" customHeight="1">
      <c r="A780" s="211"/>
      <c r="B780" s="211"/>
      <c r="C780" s="211"/>
      <c r="D780" s="211"/>
      <c r="E780" s="211"/>
      <c r="F780" s="211"/>
      <c r="G780" s="211"/>
      <c r="H780" s="211"/>
      <c r="I780" s="211"/>
      <c r="J780" s="270"/>
      <c r="K780" s="295"/>
      <c r="L780" s="270"/>
      <c r="M780" s="295"/>
      <c r="N780" s="211"/>
      <c r="O780" s="211"/>
      <c r="P780" s="211"/>
      <c r="Q780" s="211"/>
      <c r="R780" s="211"/>
      <c r="S780" s="211"/>
      <c r="T780" s="211"/>
      <c r="U780" s="211"/>
      <c r="V780" s="211"/>
      <c r="W780" s="211"/>
      <c r="X780" s="211"/>
      <c r="Y780" s="211"/>
      <c r="Z780" s="211"/>
    </row>
    <row r="781" spans="1:26" ht="15.75" customHeight="1">
      <c r="A781" s="211"/>
      <c r="B781" s="211"/>
      <c r="C781" s="211"/>
      <c r="D781" s="211"/>
      <c r="E781" s="211"/>
      <c r="F781" s="211"/>
      <c r="G781" s="211"/>
      <c r="H781" s="211"/>
      <c r="I781" s="211"/>
      <c r="J781" s="270"/>
      <c r="K781" s="295"/>
      <c r="L781" s="270"/>
      <c r="M781" s="295"/>
      <c r="N781" s="211"/>
      <c r="O781" s="211"/>
      <c r="P781" s="211"/>
      <c r="Q781" s="211"/>
      <c r="R781" s="211"/>
      <c r="S781" s="211"/>
      <c r="T781" s="211"/>
      <c r="U781" s="211"/>
      <c r="V781" s="211"/>
      <c r="W781" s="211"/>
      <c r="X781" s="211"/>
      <c r="Y781" s="211"/>
      <c r="Z781" s="211"/>
    </row>
    <row r="782" spans="1:26" ht="15.75" customHeight="1">
      <c r="A782" s="211"/>
      <c r="B782" s="211"/>
      <c r="C782" s="211"/>
      <c r="D782" s="211"/>
      <c r="E782" s="211"/>
      <c r="F782" s="211"/>
      <c r="G782" s="211"/>
      <c r="H782" s="211"/>
      <c r="I782" s="211"/>
      <c r="J782" s="270"/>
      <c r="K782" s="295"/>
      <c r="L782" s="270"/>
      <c r="M782" s="295"/>
      <c r="N782" s="211"/>
      <c r="O782" s="211"/>
      <c r="P782" s="211"/>
      <c r="Q782" s="211"/>
      <c r="R782" s="211"/>
      <c r="S782" s="211"/>
      <c r="T782" s="211"/>
      <c r="U782" s="211"/>
      <c r="V782" s="211"/>
      <c r="W782" s="211"/>
      <c r="X782" s="211"/>
      <c r="Y782" s="211"/>
      <c r="Z782" s="211"/>
    </row>
    <row r="783" spans="1:26" ht="15.75" customHeight="1">
      <c r="A783" s="211"/>
      <c r="B783" s="211"/>
      <c r="C783" s="211"/>
      <c r="D783" s="211"/>
      <c r="E783" s="211"/>
      <c r="F783" s="211"/>
      <c r="G783" s="211"/>
      <c r="H783" s="211"/>
      <c r="I783" s="211"/>
      <c r="J783" s="270"/>
      <c r="K783" s="295"/>
      <c r="L783" s="270"/>
      <c r="M783" s="295"/>
      <c r="N783" s="211"/>
      <c r="O783" s="211"/>
      <c r="P783" s="211"/>
      <c r="Q783" s="211"/>
      <c r="R783" s="211"/>
      <c r="S783" s="211"/>
      <c r="T783" s="211"/>
      <c r="U783" s="211"/>
      <c r="V783" s="211"/>
      <c r="W783" s="211"/>
      <c r="X783" s="211"/>
      <c r="Y783" s="211"/>
      <c r="Z783" s="211"/>
    </row>
    <row r="784" spans="1:26" ht="15.75" customHeight="1">
      <c r="A784" s="211"/>
      <c r="B784" s="211"/>
      <c r="C784" s="211"/>
      <c r="D784" s="211"/>
      <c r="E784" s="211"/>
      <c r="F784" s="211"/>
      <c r="G784" s="211"/>
      <c r="H784" s="211"/>
      <c r="I784" s="211"/>
      <c r="J784" s="270"/>
      <c r="K784" s="295"/>
      <c r="L784" s="270"/>
      <c r="M784" s="295"/>
      <c r="N784" s="211"/>
      <c r="O784" s="211"/>
      <c r="P784" s="211"/>
      <c r="Q784" s="211"/>
      <c r="R784" s="211"/>
      <c r="S784" s="211"/>
      <c r="T784" s="211"/>
      <c r="U784" s="211"/>
      <c r="V784" s="211"/>
      <c r="W784" s="211"/>
      <c r="X784" s="211"/>
      <c r="Y784" s="211"/>
      <c r="Z784" s="211"/>
    </row>
    <row r="785" spans="1:26" ht="15.75" customHeight="1">
      <c r="A785" s="211"/>
      <c r="B785" s="211"/>
      <c r="C785" s="211"/>
      <c r="D785" s="211"/>
      <c r="E785" s="211"/>
      <c r="F785" s="211"/>
      <c r="G785" s="211"/>
      <c r="H785" s="211"/>
      <c r="I785" s="211"/>
      <c r="J785" s="270"/>
      <c r="K785" s="295"/>
      <c r="L785" s="270"/>
      <c r="M785" s="295"/>
      <c r="N785" s="211"/>
      <c r="O785" s="211"/>
      <c r="P785" s="211"/>
      <c r="Q785" s="211"/>
      <c r="R785" s="211"/>
      <c r="S785" s="211"/>
      <c r="T785" s="211"/>
      <c r="U785" s="211"/>
      <c r="V785" s="211"/>
      <c r="W785" s="211"/>
      <c r="X785" s="211"/>
      <c r="Y785" s="211"/>
      <c r="Z785" s="211"/>
    </row>
    <row r="786" spans="1:26" ht="15.75" customHeight="1">
      <c r="A786" s="211"/>
      <c r="B786" s="211"/>
      <c r="C786" s="211"/>
      <c r="D786" s="211"/>
      <c r="E786" s="211"/>
      <c r="F786" s="211"/>
      <c r="G786" s="211"/>
      <c r="H786" s="211"/>
      <c r="I786" s="211"/>
      <c r="J786" s="270"/>
      <c r="K786" s="295"/>
      <c r="L786" s="270"/>
      <c r="M786" s="295"/>
      <c r="N786" s="211"/>
      <c r="O786" s="211"/>
      <c r="P786" s="211"/>
      <c r="Q786" s="211"/>
      <c r="R786" s="211"/>
      <c r="S786" s="211"/>
      <c r="T786" s="211"/>
      <c r="U786" s="211"/>
      <c r="V786" s="211"/>
      <c r="W786" s="211"/>
      <c r="X786" s="211"/>
      <c r="Y786" s="211"/>
      <c r="Z786" s="211"/>
    </row>
    <row r="787" spans="1:26" ht="15.75" customHeight="1">
      <c r="A787" s="211"/>
      <c r="B787" s="211"/>
      <c r="C787" s="211"/>
      <c r="D787" s="211"/>
      <c r="E787" s="211"/>
      <c r="F787" s="211"/>
      <c r="G787" s="211"/>
      <c r="H787" s="211"/>
      <c r="I787" s="211"/>
      <c r="J787" s="270"/>
      <c r="K787" s="295"/>
      <c r="L787" s="270"/>
      <c r="M787" s="295"/>
      <c r="N787" s="211"/>
      <c r="O787" s="211"/>
      <c r="P787" s="211"/>
      <c r="Q787" s="211"/>
      <c r="R787" s="211"/>
      <c r="S787" s="211"/>
      <c r="T787" s="211"/>
      <c r="U787" s="211"/>
      <c r="V787" s="211"/>
      <c r="W787" s="211"/>
      <c r="X787" s="211"/>
      <c r="Y787" s="211"/>
      <c r="Z787" s="211"/>
    </row>
    <row r="788" spans="1:26" ht="15.75" customHeight="1">
      <c r="A788" s="211"/>
      <c r="B788" s="211"/>
      <c r="C788" s="211"/>
      <c r="D788" s="211"/>
      <c r="E788" s="211"/>
      <c r="F788" s="211"/>
      <c r="G788" s="211"/>
      <c r="H788" s="211"/>
      <c r="I788" s="211"/>
      <c r="J788" s="270"/>
      <c r="K788" s="295"/>
      <c r="L788" s="270"/>
      <c r="M788" s="295"/>
      <c r="N788" s="211"/>
      <c r="O788" s="211"/>
      <c r="P788" s="211"/>
      <c r="Q788" s="211"/>
      <c r="R788" s="211"/>
      <c r="S788" s="211"/>
      <c r="T788" s="211"/>
      <c r="U788" s="211"/>
      <c r="V788" s="211"/>
      <c r="W788" s="211"/>
      <c r="X788" s="211"/>
      <c r="Y788" s="211"/>
      <c r="Z788" s="211"/>
    </row>
    <row r="789" spans="1:26" ht="15.75" customHeight="1">
      <c r="A789" s="211"/>
      <c r="B789" s="211"/>
      <c r="C789" s="211"/>
      <c r="D789" s="211"/>
      <c r="E789" s="211"/>
      <c r="F789" s="211"/>
      <c r="G789" s="211"/>
      <c r="H789" s="211"/>
      <c r="I789" s="211"/>
      <c r="J789" s="270"/>
      <c r="K789" s="295"/>
      <c r="L789" s="270"/>
      <c r="M789" s="295"/>
      <c r="N789" s="211"/>
      <c r="O789" s="211"/>
      <c r="P789" s="211"/>
      <c r="Q789" s="211"/>
      <c r="R789" s="211"/>
      <c r="S789" s="211"/>
      <c r="T789" s="211"/>
      <c r="U789" s="211"/>
      <c r="V789" s="211"/>
      <c r="W789" s="211"/>
      <c r="X789" s="211"/>
      <c r="Y789" s="211"/>
      <c r="Z789" s="211"/>
    </row>
    <row r="790" spans="1:26" ht="15.75" customHeight="1">
      <c r="A790" s="211"/>
      <c r="B790" s="211"/>
      <c r="C790" s="211"/>
      <c r="D790" s="211"/>
      <c r="E790" s="211"/>
      <c r="F790" s="211"/>
      <c r="G790" s="211"/>
      <c r="H790" s="211"/>
      <c r="I790" s="211"/>
      <c r="J790" s="270"/>
      <c r="K790" s="295"/>
      <c r="L790" s="270"/>
      <c r="M790" s="295"/>
      <c r="N790" s="211"/>
      <c r="O790" s="211"/>
      <c r="P790" s="211"/>
      <c r="Q790" s="211"/>
      <c r="R790" s="211"/>
      <c r="S790" s="211"/>
      <c r="T790" s="211"/>
      <c r="U790" s="211"/>
      <c r="V790" s="211"/>
      <c r="W790" s="211"/>
      <c r="X790" s="211"/>
      <c r="Y790" s="211"/>
      <c r="Z790" s="211"/>
    </row>
    <row r="791" spans="1:26" ht="15.75" customHeight="1">
      <c r="A791" s="211"/>
      <c r="B791" s="211"/>
      <c r="C791" s="211"/>
      <c r="D791" s="211"/>
      <c r="E791" s="211"/>
      <c r="F791" s="211"/>
      <c r="G791" s="211"/>
      <c r="H791" s="211"/>
      <c r="I791" s="211"/>
      <c r="J791" s="270"/>
      <c r="K791" s="295"/>
      <c r="L791" s="270"/>
      <c r="M791" s="295"/>
      <c r="N791" s="211"/>
      <c r="O791" s="211"/>
      <c r="P791" s="211"/>
      <c r="Q791" s="211"/>
      <c r="R791" s="211"/>
      <c r="S791" s="211"/>
      <c r="T791" s="211"/>
      <c r="U791" s="211"/>
      <c r="V791" s="211"/>
      <c r="W791" s="211"/>
      <c r="X791" s="211"/>
      <c r="Y791" s="211"/>
      <c r="Z791" s="211"/>
    </row>
    <row r="792" spans="1:26" ht="15.75" customHeight="1">
      <c r="A792" s="211"/>
      <c r="B792" s="211"/>
      <c r="C792" s="211"/>
      <c r="D792" s="211"/>
      <c r="E792" s="211"/>
      <c r="F792" s="211"/>
      <c r="G792" s="211"/>
      <c r="H792" s="211"/>
      <c r="I792" s="211"/>
      <c r="J792" s="270"/>
      <c r="K792" s="295"/>
      <c r="L792" s="270"/>
      <c r="M792" s="295"/>
      <c r="N792" s="211"/>
      <c r="O792" s="211"/>
      <c r="P792" s="211"/>
      <c r="Q792" s="211"/>
      <c r="R792" s="211"/>
      <c r="S792" s="211"/>
      <c r="T792" s="211"/>
      <c r="U792" s="211"/>
      <c r="V792" s="211"/>
      <c r="W792" s="211"/>
      <c r="X792" s="211"/>
      <c r="Y792" s="211"/>
      <c r="Z792" s="211"/>
    </row>
    <row r="793" spans="1:26" ht="15.75" customHeight="1">
      <c r="A793" s="211"/>
      <c r="B793" s="211"/>
      <c r="C793" s="211"/>
      <c r="D793" s="211"/>
      <c r="E793" s="211"/>
      <c r="F793" s="211"/>
      <c r="G793" s="211"/>
      <c r="H793" s="211"/>
      <c r="I793" s="211"/>
      <c r="J793" s="270"/>
      <c r="K793" s="295"/>
      <c r="L793" s="270"/>
      <c r="M793" s="295"/>
      <c r="N793" s="211"/>
      <c r="O793" s="211"/>
      <c r="P793" s="211"/>
      <c r="Q793" s="211"/>
      <c r="R793" s="211"/>
      <c r="S793" s="211"/>
      <c r="T793" s="211"/>
      <c r="U793" s="211"/>
      <c r="V793" s="211"/>
      <c r="W793" s="211"/>
      <c r="X793" s="211"/>
      <c r="Y793" s="211"/>
      <c r="Z793" s="211"/>
    </row>
    <row r="794" spans="1:26" ht="15.75" customHeight="1">
      <c r="A794" s="211"/>
      <c r="B794" s="211"/>
      <c r="C794" s="211"/>
      <c r="D794" s="211"/>
      <c r="E794" s="211"/>
      <c r="F794" s="211"/>
      <c r="G794" s="211"/>
      <c r="H794" s="211"/>
      <c r="I794" s="211"/>
      <c r="J794" s="270"/>
      <c r="K794" s="295"/>
      <c r="L794" s="270"/>
      <c r="M794" s="295"/>
      <c r="N794" s="211"/>
      <c r="O794" s="211"/>
      <c r="P794" s="211"/>
      <c r="Q794" s="211"/>
      <c r="R794" s="211"/>
      <c r="S794" s="211"/>
      <c r="T794" s="211"/>
      <c r="U794" s="211"/>
      <c r="V794" s="211"/>
      <c r="W794" s="211"/>
      <c r="X794" s="211"/>
      <c r="Y794" s="211"/>
      <c r="Z794" s="211"/>
    </row>
    <row r="795" spans="1:26" ht="15.75" customHeight="1">
      <c r="A795" s="211"/>
      <c r="B795" s="211"/>
      <c r="C795" s="211"/>
      <c r="D795" s="211"/>
      <c r="E795" s="211"/>
      <c r="F795" s="211"/>
      <c r="G795" s="211"/>
      <c r="H795" s="211"/>
      <c r="I795" s="211"/>
      <c r="J795" s="270"/>
      <c r="K795" s="295"/>
      <c r="L795" s="270"/>
      <c r="M795" s="295"/>
      <c r="N795" s="211"/>
      <c r="O795" s="211"/>
      <c r="P795" s="211"/>
      <c r="Q795" s="211"/>
      <c r="R795" s="211"/>
      <c r="S795" s="211"/>
      <c r="T795" s="211"/>
      <c r="U795" s="211"/>
      <c r="V795" s="211"/>
      <c r="W795" s="211"/>
      <c r="X795" s="211"/>
      <c r="Y795" s="211"/>
      <c r="Z795" s="211"/>
    </row>
    <row r="796" spans="1:26" ht="15.75" customHeight="1">
      <c r="A796" s="211"/>
      <c r="B796" s="211"/>
      <c r="C796" s="211"/>
      <c r="D796" s="211"/>
      <c r="E796" s="211"/>
      <c r="F796" s="211"/>
      <c r="G796" s="211"/>
      <c r="H796" s="211"/>
      <c r="I796" s="211"/>
      <c r="J796" s="270"/>
      <c r="K796" s="295"/>
      <c r="L796" s="270"/>
      <c r="M796" s="295"/>
      <c r="N796" s="211"/>
      <c r="O796" s="211"/>
      <c r="P796" s="211"/>
      <c r="Q796" s="211"/>
      <c r="R796" s="211"/>
      <c r="S796" s="211"/>
      <c r="T796" s="211"/>
      <c r="U796" s="211"/>
      <c r="V796" s="211"/>
      <c r="W796" s="211"/>
      <c r="X796" s="211"/>
      <c r="Y796" s="211"/>
      <c r="Z796" s="211"/>
    </row>
    <row r="797" spans="1:26" ht="15.75" customHeight="1">
      <c r="A797" s="211"/>
      <c r="B797" s="211"/>
      <c r="C797" s="211"/>
      <c r="D797" s="211"/>
      <c r="E797" s="211"/>
      <c r="F797" s="211"/>
      <c r="G797" s="211"/>
      <c r="H797" s="211"/>
      <c r="I797" s="211"/>
      <c r="J797" s="270"/>
      <c r="K797" s="295"/>
      <c r="L797" s="270"/>
      <c r="M797" s="295"/>
      <c r="N797" s="211"/>
      <c r="O797" s="211"/>
      <c r="P797" s="211"/>
      <c r="Q797" s="211"/>
      <c r="R797" s="211"/>
      <c r="S797" s="211"/>
      <c r="T797" s="211"/>
      <c r="U797" s="211"/>
      <c r="V797" s="211"/>
      <c r="W797" s="211"/>
      <c r="X797" s="211"/>
      <c r="Y797" s="211"/>
      <c r="Z797" s="211"/>
    </row>
    <row r="798" spans="1:26" ht="15.75" customHeight="1">
      <c r="A798" s="211"/>
      <c r="B798" s="211"/>
      <c r="C798" s="211"/>
      <c r="D798" s="211"/>
      <c r="E798" s="211"/>
      <c r="F798" s="211"/>
      <c r="G798" s="211"/>
      <c r="H798" s="211"/>
      <c r="I798" s="211"/>
      <c r="J798" s="270"/>
      <c r="K798" s="295"/>
      <c r="L798" s="270"/>
      <c r="M798" s="295"/>
      <c r="N798" s="211"/>
      <c r="O798" s="211"/>
      <c r="P798" s="211"/>
      <c r="Q798" s="211"/>
      <c r="R798" s="211"/>
      <c r="S798" s="211"/>
      <c r="T798" s="211"/>
      <c r="U798" s="211"/>
      <c r="V798" s="211"/>
      <c r="W798" s="211"/>
      <c r="X798" s="211"/>
      <c r="Y798" s="211"/>
      <c r="Z798" s="211"/>
    </row>
    <row r="799" spans="1:26" ht="15.75" customHeight="1">
      <c r="A799" s="211"/>
      <c r="B799" s="211"/>
      <c r="C799" s="211"/>
      <c r="D799" s="211"/>
      <c r="E799" s="211"/>
      <c r="F799" s="211"/>
      <c r="G799" s="211"/>
      <c r="H799" s="211"/>
      <c r="I799" s="211"/>
      <c r="J799" s="270"/>
      <c r="K799" s="295"/>
      <c r="L799" s="270"/>
      <c r="M799" s="295"/>
      <c r="N799" s="211"/>
      <c r="O799" s="211"/>
      <c r="P799" s="211"/>
      <c r="Q799" s="211"/>
      <c r="R799" s="211"/>
      <c r="S799" s="211"/>
      <c r="T799" s="211"/>
      <c r="U799" s="211"/>
      <c r="V799" s="211"/>
      <c r="W799" s="211"/>
      <c r="X799" s="211"/>
      <c r="Y799" s="211"/>
      <c r="Z799" s="211"/>
    </row>
    <row r="800" spans="1:26" ht="15.75" customHeight="1">
      <c r="A800" s="211"/>
      <c r="B800" s="211"/>
      <c r="C800" s="211"/>
      <c r="D800" s="211"/>
      <c r="E800" s="211"/>
      <c r="F800" s="211"/>
      <c r="G800" s="211"/>
      <c r="H800" s="211"/>
      <c r="I800" s="211"/>
      <c r="J800" s="270"/>
      <c r="K800" s="295"/>
      <c r="L800" s="270"/>
      <c r="M800" s="295"/>
      <c r="N800" s="211"/>
      <c r="O800" s="211"/>
      <c r="P800" s="211"/>
      <c r="Q800" s="211"/>
      <c r="R800" s="211"/>
      <c r="S800" s="211"/>
      <c r="T800" s="211"/>
      <c r="U800" s="211"/>
      <c r="V800" s="211"/>
      <c r="W800" s="211"/>
      <c r="X800" s="211"/>
      <c r="Y800" s="211"/>
      <c r="Z800" s="211"/>
    </row>
    <row r="801" spans="1:26" ht="15.75" customHeight="1">
      <c r="A801" s="211"/>
      <c r="B801" s="211"/>
      <c r="C801" s="211"/>
      <c r="D801" s="211"/>
      <c r="E801" s="211"/>
      <c r="F801" s="211"/>
      <c r="G801" s="211"/>
      <c r="H801" s="211"/>
      <c r="I801" s="211"/>
      <c r="J801" s="270"/>
      <c r="K801" s="295"/>
      <c r="L801" s="270"/>
      <c r="M801" s="295"/>
      <c r="N801" s="211"/>
      <c r="O801" s="211"/>
      <c r="P801" s="211"/>
      <c r="Q801" s="211"/>
      <c r="R801" s="211"/>
      <c r="S801" s="211"/>
      <c r="T801" s="211"/>
      <c r="U801" s="211"/>
      <c r="V801" s="211"/>
      <c r="W801" s="211"/>
      <c r="X801" s="211"/>
      <c r="Y801" s="211"/>
      <c r="Z801" s="211"/>
    </row>
    <row r="802" spans="1:26" ht="15.75" customHeight="1">
      <c r="A802" s="211"/>
      <c r="B802" s="211"/>
      <c r="C802" s="211"/>
      <c r="D802" s="211"/>
      <c r="E802" s="211"/>
      <c r="F802" s="211"/>
      <c r="G802" s="211"/>
      <c r="H802" s="211"/>
      <c r="I802" s="211"/>
      <c r="J802" s="270"/>
      <c r="K802" s="295"/>
      <c r="L802" s="270"/>
      <c r="M802" s="295"/>
      <c r="N802" s="211"/>
      <c r="O802" s="211"/>
      <c r="P802" s="211"/>
      <c r="Q802" s="211"/>
      <c r="R802" s="211"/>
      <c r="S802" s="211"/>
      <c r="T802" s="211"/>
      <c r="U802" s="211"/>
      <c r="V802" s="211"/>
      <c r="W802" s="211"/>
      <c r="X802" s="211"/>
      <c r="Y802" s="211"/>
      <c r="Z802" s="211"/>
    </row>
    <row r="803" spans="1:26" ht="15.75" customHeight="1">
      <c r="A803" s="211"/>
      <c r="B803" s="211"/>
      <c r="C803" s="211"/>
      <c r="D803" s="211"/>
      <c r="E803" s="211"/>
      <c r="F803" s="211"/>
      <c r="G803" s="211"/>
      <c r="H803" s="211"/>
      <c r="I803" s="211"/>
      <c r="J803" s="270"/>
      <c r="K803" s="295"/>
      <c r="L803" s="270"/>
      <c r="M803" s="295"/>
      <c r="N803" s="211"/>
      <c r="O803" s="211"/>
      <c r="P803" s="211"/>
      <c r="Q803" s="211"/>
      <c r="R803" s="211"/>
      <c r="S803" s="211"/>
      <c r="T803" s="211"/>
      <c r="U803" s="211"/>
      <c r="V803" s="211"/>
      <c r="W803" s="211"/>
      <c r="X803" s="211"/>
      <c r="Y803" s="211"/>
      <c r="Z803" s="211"/>
    </row>
    <row r="804" spans="1:26" ht="15.75" customHeight="1">
      <c r="A804" s="211"/>
      <c r="B804" s="211"/>
      <c r="C804" s="211"/>
      <c r="D804" s="211"/>
      <c r="E804" s="211"/>
      <c r="F804" s="211"/>
      <c r="G804" s="211"/>
      <c r="H804" s="211"/>
      <c r="I804" s="211"/>
      <c r="J804" s="270"/>
      <c r="K804" s="295"/>
      <c r="L804" s="270"/>
      <c r="M804" s="295"/>
      <c r="N804" s="211"/>
      <c r="O804" s="211"/>
      <c r="P804" s="211"/>
      <c r="Q804" s="211"/>
      <c r="R804" s="211"/>
      <c r="S804" s="211"/>
      <c r="T804" s="211"/>
      <c r="U804" s="211"/>
      <c r="V804" s="211"/>
      <c r="W804" s="211"/>
      <c r="X804" s="211"/>
      <c r="Y804" s="211"/>
      <c r="Z804" s="211"/>
    </row>
    <row r="805" spans="1:26" ht="15.75" customHeight="1">
      <c r="A805" s="211"/>
      <c r="B805" s="211"/>
      <c r="C805" s="211"/>
      <c r="D805" s="211"/>
      <c r="E805" s="211"/>
      <c r="F805" s="211"/>
      <c r="G805" s="211"/>
      <c r="H805" s="211"/>
      <c r="I805" s="211"/>
      <c r="J805" s="270"/>
      <c r="K805" s="295"/>
      <c r="L805" s="270"/>
      <c r="M805" s="295"/>
      <c r="N805" s="211"/>
      <c r="O805" s="211"/>
      <c r="P805" s="211"/>
      <c r="Q805" s="211"/>
      <c r="R805" s="211"/>
      <c r="S805" s="211"/>
      <c r="T805" s="211"/>
      <c r="U805" s="211"/>
      <c r="V805" s="211"/>
      <c r="W805" s="211"/>
      <c r="X805" s="211"/>
      <c r="Y805" s="211"/>
      <c r="Z805" s="211"/>
    </row>
    <row r="806" spans="1:26" ht="15.75" customHeight="1">
      <c r="A806" s="211"/>
      <c r="B806" s="211"/>
      <c r="C806" s="211"/>
      <c r="D806" s="211"/>
      <c r="E806" s="211"/>
      <c r="F806" s="211"/>
      <c r="G806" s="211"/>
      <c r="H806" s="211"/>
      <c r="I806" s="211"/>
      <c r="J806" s="270"/>
      <c r="K806" s="295"/>
      <c r="L806" s="270"/>
      <c r="M806" s="295"/>
      <c r="N806" s="211"/>
      <c r="O806" s="211"/>
      <c r="P806" s="211"/>
      <c r="Q806" s="211"/>
      <c r="R806" s="211"/>
      <c r="S806" s="211"/>
      <c r="T806" s="211"/>
      <c r="U806" s="211"/>
      <c r="V806" s="211"/>
      <c r="W806" s="211"/>
      <c r="X806" s="211"/>
      <c r="Y806" s="211"/>
      <c r="Z806" s="211"/>
    </row>
    <row r="807" spans="1:26" ht="15.75" customHeight="1">
      <c r="A807" s="211"/>
      <c r="B807" s="211"/>
      <c r="C807" s="211"/>
      <c r="D807" s="211"/>
      <c r="E807" s="211"/>
      <c r="F807" s="211"/>
      <c r="G807" s="211"/>
      <c r="H807" s="211"/>
      <c r="I807" s="211"/>
      <c r="J807" s="270"/>
      <c r="K807" s="295"/>
      <c r="L807" s="270"/>
      <c r="M807" s="295"/>
      <c r="N807" s="211"/>
      <c r="O807" s="211"/>
      <c r="P807" s="211"/>
      <c r="Q807" s="211"/>
      <c r="R807" s="211"/>
      <c r="S807" s="211"/>
      <c r="T807" s="211"/>
      <c r="U807" s="211"/>
      <c r="V807" s="211"/>
      <c r="W807" s="211"/>
      <c r="X807" s="211"/>
      <c r="Y807" s="211"/>
      <c r="Z807" s="211"/>
    </row>
    <row r="808" spans="1:26" ht="15.75" customHeight="1">
      <c r="A808" s="211"/>
      <c r="B808" s="211"/>
      <c r="C808" s="211"/>
      <c r="D808" s="211"/>
      <c r="E808" s="211"/>
      <c r="F808" s="211"/>
      <c r="G808" s="211"/>
      <c r="H808" s="211"/>
      <c r="I808" s="211"/>
      <c r="J808" s="270"/>
      <c r="K808" s="295"/>
      <c r="L808" s="270"/>
      <c r="M808" s="295"/>
      <c r="N808" s="211"/>
      <c r="O808" s="211"/>
      <c r="P808" s="211"/>
      <c r="Q808" s="211"/>
      <c r="R808" s="211"/>
      <c r="S808" s="211"/>
      <c r="T808" s="211"/>
      <c r="U808" s="211"/>
      <c r="V808" s="211"/>
      <c r="W808" s="211"/>
      <c r="X808" s="211"/>
      <c r="Y808" s="211"/>
      <c r="Z808" s="211"/>
    </row>
    <row r="809" spans="1:26" ht="15.75" customHeight="1">
      <c r="A809" s="211"/>
      <c r="B809" s="211"/>
      <c r="C809" s="211"/>
      <c r="D809" s="211"/>
      <c r="E809" s="211"/>
      <c r="F809" s="211"/>
      <c r="G809" s="211"/>
      <c r="H809" s="211"/>
      <c r="I809" s="211"/>
      <c r="J809" s="270"/>
      <c r="K809" s="295"/>
      <c r="L809" s="270"/>
      <c r="M809" s="295"/>
      <c r="N809" s="211"/>
      <c r="O809" s="211"/>
      <c r="P809" s="211"/>
      <c r="Q809" s="211"/>
      <c r="R809" s="211"/>
      <c r="S809" s="211"/>
      <c r="T809" s="211"/>
      <c r="U809" s="211"/>
      <c r="V809" s="211"/>
      <c r="W809" s="211"/>
      <c r="X809" s="211"/>
      <c r="Y809" s="211"/>
      <c r="Z809" s="211"/>
    </row>
    <row r="810" spans="1:26" ht="15.75" customHeight="1">
      <c r="A810" s="211"/>
      <c r="B810" s="211"/>
      <c r="C810" s="211"/>
      <c r="D810" s="211"/>
      <c r="E810" s="211"/>
      <c r="F810" s="211"/>
      <c r="G810" s="211"/>
      <c r="H810" s="211"/>
      <c r="I810" s="211"/>
      <c r="J810" s="270"/>
      <c r="K810" s="295"/>
      <c r="L810" s="270"/>
      <c r="M810" s="295"/>
      <c r="N810" s="211"/>
      <c r="O810" s="211"/>
      <c r="P810" s="211"/>
      <c r="Q810" s="211"/>
      <c r="R810" s="211"/>
      <c r="S810" s="211"/>
      <c r="T810" s="211"/>
      <c r="U810" s="211"/>
      <c r="V810" s="211"/>
      <c r="W810" s="211"/>
      <c r="X810" s="211"/>
      <c r="Y810" s="211"/>
      <c r="Z810" s="211"/>
    </row>
    <row r="811" spans="1:26" ht="15.75" customHeight="1">
      <c r="A811" s="211"/>
      <c r="B811" s="211"/>
      <c r="C811" s="211"/>
      <c r="D811" s="211"/>
      <c r="E811" s="211"/>
      <c r="F811" s="211"/>
      <c r="G811" s="211"/>
      <c r="H811" s="211"/>
      <c r="I811" s="211"/>
      <c r="J811" s="270"/>
      <c r="K811" s="295"/>
      <c r="L811" s="270"/>
      <c r="M811" s="295"/>
      <c r="N811" s="211"/>
      <c r="O811" s="211"/>
      <c r="P811" s="211"/>
      <c r="Q811" s="211"/>
      <c r="R811" s="211"/>
      <c r="S811" s="211"/>
      <c r="T811" s="211"/>
      <c r="U811" s="211"/>
      <c r="V811" s="211"/>
      <c r="W811" s="211"/>
      <c r="X811" s="211"/>
      <c r="Y811" s="211"/>
      <c r="Z811" s="211"/>
    </row>
    <row r="812" spans="1:26" ht="15.75" customHeight="1">
      <c r="A812" s="211"/>
      <c r="B812" s="211"/>
      <c r="C812" s="211"/>
      <c r="D812" s="211"/>
      <c r="E812" s="211"/>
      <c r="F812" s="211"/>
      <c r="G812" s="211"/>
      <c r="H812" s="211"/>
      <c r="I812" s="211"/>
      <c r="J812" s="270"/>
      <c r="K812" s="295"/>
      <c r="L812" s="270"/>
      <c r="M812" s="295"/>
      <c r="N812" s="211"/>
      <c r="O812" s="211"/>
      <c r="P812" s="211"/>
      <c r="Q812" s="211"/>
      <c r="R812" s="211"/>
      <c r="S812" s="211"/>
      <c r="T812" s="211"/>
      <c r="U812" s="211"/>
      <c r="V812" s="211"/>
      <c r="W812" s="211"/>
      <c r="X812" s="211"/>
      <c r="Y812" s="211"/>
      <c r="Z812" s="211"/>
    </row>
    <row r="813" spans="1:26" ht="15.75" customHeight="1">
      <c r="A813" s="211"/>
      <c r="B813" s="211"/>
      <c r="C813" s="211"/>
      <c r="D813" s="211"/>
      <c r="E813" s="211"/>
      <c r="F813" s="211"/>
      <c r="G813" s="211"/>
      <c r="H813" s="211"/>
      <c r="I813" s="211"/>
      <c r="J813" s="270"/>
      <c r="K813" s="295"/>
      <c r="L813" s="270"/>
      <c r="M813" s="295"/>
      <c r="N813" s="211"/>
      <c r="O813" s="211"/>
      <c r="P813" s="211"/>
      <c r="Q813" s="211"/>
      <c r="R813" s="211"/>
      <c r="S813" s="211"/>
      <c r="T813" s="211"/>
      <c r="U813" s="211"/>
      <c r="V813" s="211"/>
      <c r="W813" s="211"/>
      <c r="X813" s="211"/>
      <c r="Y813" s="211"/>
      <c r="Z813" s="211"/>
    </row>
    <row r="814" spans="1:26" ht="15.75" customHeight="1">
      <c r="A814" s="211"/>
      <c r="B814" s="211"/>
      <c r="C814" s="211"/>
      <c r="D814" s="211"/>
      <c r="E814" s="211"/>
      <c r="F814" s="211"/>
      <c r="G814" s="211"/>
      <c r="H814" s="211"/>
      <c r="I814" s="211"/>
      <c r="J814" s="270"/>
      <c r="K814" s="295"/>
      <c r="L814" s="270"/>
      <c r="M814" s="295"/>
      <c r="N814" s="211"/>
      <c r="O814" s="211"/>
      <c r="P814" s="211"/>
      <c r="Q814" s="211"/>
      <c r="R814" s="211"/>
      <c r="S814" s="211"/>
      <c r="T814" s="211"/>
      <c r="U814" s="211"/>
      <c r="V814" s="211"/>
      <c r="W814" s="211"/>
      <c r="X814" s="211"/>
      <c r="Y814" s="211"/>
      <c r="Z814" s="211"/>
    </row>
    <row r="815" spans="1:26" ht="15.75" customHeight="1">
      <c r="A815" s="211"/>
      <c r="B815" s="211"/>
      <c r="C815" s="211"/>
      <c r="D815" s="211"/>
      <c r="E815" s="211"/>
      <c r="F815" s="211"/>
      <c r="G815" s="211"/>
      <c r="H815" s="211"/>
      <c r="I815" s="211"/>
      <c r="J815" s="270"/>
      <c r="K815" s="295"/>
      <c r="L815" s="270"/>
      <c r="M815" s="295"/>
      <c r="N815" s="211"/>
      <c r="O815" s="211"/>
      <c r="P815" s="211"/>
      <c r="Q815" s="211"/>
      <c r="R815" s="211"/>
      <c r="S815" s="211"/>
      <c r="T815" s="211"/>
      <c r="U815" s="211"/>
      <c r="V815" s="211"/>
      <c r="W815" s="211"/>
      <c r="X815" s="211"/>
      <c r="Y815" s="211"/>
      <c r="Z815" s="211"/>
    </row>
    <row r="816" spans="1:26" ht="15.75" customHeight="1">
      <c r="A816" s="211"/>
      <c r="B816" s="211"/>
      <c r="C816" s="211"/>
      <c r="D816" s="211"/>
      <c r="E816" s="211"/>
      <c r="F816" s="211"/>
      <c r="G816" s="211"/>
      <c r="H816" s="211"/>
      <c r="I816" s="211"/>
      <c r="J816" s="270"/>
      <c r="K816" s="295"/>
      <c r="L816" s="270"/>
      <c r="M816" s="295"/>
      <c r="N816" s="211"/>
      <c r="O816" s="211"/>
      <c r="P816" s="211"/>
      <c r="Q816" s="211"/>
      <c r="R816" s="211"/>
      <c r="S816" s="211"/>
      <c r="T816" s="211"/>
      <c r="U816" s="211"/>
      <c r="V816" s="211"/>
      <c r="W816" s="211"/>
      <c r="X816" s="211"/>
      <c r="Y816" s="211"/>
      <c r="Z816" s="211"/>
    </row>
    <row r="817" spans="1:26" ht="15.75" customHeight="1">
      <c r="A817" s="211"/>
      <c r="B817" s="211"/>
      <c r="C817" s="211"/>
      <c r="D817" s="211"/>
      <c r="E817" s="211"/>
      <c r="F817" s="211"/>
      <c r="G817" s="211"/>
      <c r="H817" s="211"/>
      <c r="I817" s="211"/>
      <c r="J817" s="270"/>
      <c r="K817" s="295"/>
      <c r="L817" s="270"/>
      <c r="M817" s="295"/>
      <c r="N817" s="211"/>
      <c r="O817" s="211"/>
      <c r="P817" s="211"/>
      <c r="Q817" s="211"/>
      <c r="R817" s="211"/>
      <c r="S817" s="211"/>
      <c r="T817" s="211"/>
      <c r="U817" s="211"/>
      <c r="V817" s="211"/>
      <c r="W817" s="211"/>
      <c r="X817" s="211"/>
      <c r="Y817" s="211"/>
      <c r="Z817" s="211"/>
    </row>
    <row r="818" spans="1:26" ht="15.75" customHeight="1">
      <c r="A818" s="211"/>
      <c r="B818" s="211"/>
      <c r="C818" s="211"/>
      <c r="D818" s="211"/>
      <c r="E818" s="211"/>
      <c r="F818" s="211"/>
      <c r="G818" s="211"/>
      <c r="H818" s="211"/>
      <c r="I818" s="211"/>
      <c r="J818" s="270"/>
      <c r="K818" s="295"/>
      <c r="L818" s="270"/>
      <c r="M818" s="295"/>
      <c r="N818" s="211"/>
      <c r="O818" s="211"/>
      <c r="P818" s="211"/>
      <c r="Q818" s="211"/>
      <c r="R818" s="211"/>
      <c r="S818" s="211"/>
      <c r="T818" s="211"/>
      <c r="U818" s="211"/>
      <c r="V818" s="211"/>
      <c r="W818" s="211"/>
      <c r="X818" s="211"/>
      <c r="Y818" s="211"/>
      <c r="Z818" s="211"/>
    </row>
    <row r="819" spans="1:26" ht="15.75" customHeight="1">
      <c r="A819" s="211"/>
      <c r="B819" s="211"/>
      <c r="C819" s="211"/>
      <c r="D819" s="211"/>
      <c r="E819" s="211"/>
      <c r="F819" s="211"/>
      <c r="G819" s="211"/>
      <c r="H819" s="211"/>
      <c r="I819" s="211"/>
      <c r="J819" s="270"/>
      <c r="K819" s="295"/>
      <c r="L819" s="270"/>
      <c r="M819" s="295"/>
      <c r="N819" s="211"/>
      <c r="O819" s="211"/>
      <c r="P819" s="211"/>
      <c r="Q819" s="211"/>
      <c r="R819" s="211"/>
      <c r="S819" s="211"/>
      <c r="T819" s="211"/>
      <c r="U819" s="211"/>
      <c r="V819" s="211"/>
      <c r="W819" s="211"/>
      <c r="X819" s="211"/>
      <c r="Y819" s="211"/>
      <c r="Z819" s="211"/>
    </row>
    <row r="820" spans="1:26" ht="15.75" customHeight="1">
      <c r="A820" s="211"/>
      <c r="B820" s="211"/>
      <c r="C820" s="211"/>
      <c r="D820" s="211"/>
      <c r="E820" s="211"/>
      <c r="F820" s="211"/>
      <c r="G820" s="211"/>
      <c r="H820" s="211"/>
      <c r="I820" s="211"/>
      <c r="J820" s="270"/>
      <c r="K820" s="295"/>
      <c r="L820" s="270"/>
      <c r="M820" s="295"/>
      <c r="N820" s="211"/>
      <c r="O820" s="211"/>
      <c r="P820" s="211"/>
      <c r="Q820" s="211"/>
      <c r="R820" s="211"/>
      <c r="S820" s="211"/>
      <c r="T820" s="211"/>
      <c r="U820" s="211"/>
      <c r="V820" s="211"/>
      <c r="W820" s="211"/>
      <c r="X820" s="211"/>
      <c r="Y820" s="211"/>
      <c r="Z820" s="211"/>
    </row>
    <row r="821" spans="1:26" ht="15.75" customHeight="1">
      <c r="A821" s="211"/>
      <c r="B821" s="211"/>
      <c r="C821" s="211"/>
      <c r="D821" s="211"/>
      <c r="E821" s="211"/>
      <c r="F821" s="211"/>
      <c r="G821" s="211"/>
      <c r="H821" s="211"/>
      <c r="I821" s="211"/>
      <c r="J821" s="270"/>
      <c r="K821" s="295"/>
      <c r="L821" s="270"/>
      <c r="M821" s="295"/>
      <c r="N821" s="211"/>
      <c r="O821" s="211"/>
      <c r="P821" s="211"/>
      <c r="Q821" s="211"/>
      <c r="R821" s="211"/>
      <c r="S821" s="211"/>
      <c r="T821" s="211"/>
      <c r="U821" s="211"/>
      <c r="V821" s="211"/>
      <c r="W821" s="211"/>
      <c r="X821" s="211"/>
      <c r="Y821" s="211"/>
      <c r="Z821" s="211"/>
    </row>
    <row r="822" spans="1:26" ht="15.75" customHeight="1">
      <c r="A822" s="211"/>
      <c r="B822" s="211"/>
      <c r="C822" s="211"/>
      <c r="D822" s="211"/>
      <c r="E822" s="211"/>
      <c r="F822" s="211"/>
      <c r="G822" s="211"/>
      <c r="H822" s="211"/>
      <c r="I822" s="211"/>
      <c r="J822" s="270"/>
      <c r="K822" s="295"/>
      <c r="L822" s="270"/>
      <c r="M822" s="295"/>
      <c r="N822" s="211"/>
      <c r="O822" s="211"/>
      <c r="P822" s="211"/>
      <c r="Q822" s="211"/>
      <c r="R822" s="211"/>
      <c r="S822" s="211"/>
      <c r="T822" s="211"/>
      <c r="U822" s="211"/>
      <c r="V822" s="211"/>
      <c r="W822" s="211"/>
      <c r="X822" s="211"/>
      <c r="Y822" s="211"/>
      <c r="Z822" s="211"/>
    </row>
    <row r="823" spans="1:26" ht="15.75" customHeight="1">
      <c r="A823" s="211"/>
      <c r="B823" s="211"/>
      <c r="C823" s="211"/>
      <c r="D823" s="211"/>
      <c r="E823" s="211"/>
      <c r="F823" s="211"/>
      <c r="G823" s="211"/>
      <c r="H823" s="211"/>
      <c r="I823" s="211"/>
      <c r="J823" s="270"/>
      <c r="K823" s="295"/>
      <c r="L823" s="270"/>
      <c r="M823" s="295"/>
      <c r="N823" s="211"/>
      <c r="O823" s="211"/>
      <c r="P823" s="211"/>
      <c r="Q823" s="211"/>
      <c r="R823" s="211"/>
      <c r="S823" s="211"/>
      <c r="T823" s="211"/>
      <c r="U823" s="211"/>
      <c r="V823" s="211"/>
      <c r="W823" s="211"/>
      <c r="X823" s="211"/>
      <c r="Y823" s="211"/>
      <c r="Z823" s="211"/>
    </row>
    <row r="824" spans="1:26" ht="15.75" customHeight="1">
      <c r="A824" s="211"/>
      <c r="B824" s="211"/>
      <c r="C824" s="211"/>
      <c r="D824" s="211"/>
      <c r="E824" s="211"/>
      <c r="F824" s="211"/>
      <c r="G824" s="211"/>
      <c r="H824" s="211"/>
      <c r="I824" s="211"/>
      <c r="J824" s="270"/>
      <c r="K824" s="295"/>
      <c r="L824" s="270"/>
      <c r="M824" s="295"/>
      <c r="N824" s="211"/>
      <c r="O824" s="211"/>
      <c r="P824" s="211"/>
      <c r="Q824" s="211"/>
      <c r="R824" s="211"/>
      <c r="S824" s="211"/>
      <c r="T824" s="211"/>
      <c r="U824" s="211"/>
      <c r="V824" s="211"/>
      <c r="W824" s="211"/>
      <c r="X824" s="211"/>
      <c r="Y824" s="211"/>
      <c r="Z824" s="211"/>
    </row>
    <row r="825" spans="1:26" ht="15.75" customHeight="1">
      <c r="A825" s="211"/>
      <c r="B825" s="211"/>
      <c r="C825" s="211"/>
      <c r="D825" s="211"/>
      <c r="E825" s="211"/>
      <c r="F825" s="211"/>
      <c r="G825" s="211"/>
      <c r="H825" s="211"/>
      <c r="I825" s="211"/>
      <c r="J825" s="270"/>
      <c r="K825" s="295"/>
      <c r="L825" s="270"/>
      <c r="M825" s="295"/>
      <c r="N825" s="211"/>
      <c r="O825" s="211"/>
      <c r="P825" s="211"/>
      <c r="Q825" s="211"/>
      <c r="R825" s="211"/>
      <c r="S825" s="211"/>
      <c r="T825" s="211"/>
      <c r="U825" s="211"/>
      <c r="V825" s="211"/>
      <c r="W825" s="211"/>
      <c r="X825" s="211"/>
      <c r="Y825" s="211"/>
      <c r="Z825" s="211"/>
    </row>
    <row r="826" spans="1:26" ht="15.75" customHeight="1">
      <c r="A826" s="211"/>
      <c r="B826" s="211"/>
      <c r="C826" s="211"/>
      <c r="D826" s="211"/>
      <c r="E826" s="211"/>
      <c r="F826" s="211"/>
      <c r="G826" s="211"/>
      <c r="H826" s="211"/>
      <c r="I826" s="211"/>
      <c r="J826" s="270"/>
      <c r="K826" s="295"/>
      <c r="L826" s="270"/>
      <c r="M826" s="295"/>
      <c r="N826" s="211"/>
      <c r="O826" s="211"/>
      <c r="P826" s="211"/>
      <c r="Q826" s="211"/>
      <c r="R826" s="211"/>
      <c r="S826" s="211"/>
      <c r="T826" s="211"/>
      <c r="U826" s="211"/>
      <c r="V826" s="211"/>
      <c r="W826" s="211"/>
      <c r="X826" s="211"/>
      <c r="Y826" s="211"/>
      <c r="Z826" s="211"/>
    </row>
    <row r="827" spans="1:26" ht="15.75" customHeight="1">
      <c r="A827" s="211"/>
      <c r="B827" s="211"/>
      <c r="C827" s="211"/>
      <c r="D827" s="211"/>
      <c r="E827" s="211"/>
      <c r="F827" s="211"/>
      <c r="G827" s="211"/>
      <c r="H827" s="211"/>
      <c r="I827" s="211"/>
      <c r="J827" s="270"/>
      <c r="K827" s="295"/>
      <c r="L827" s="270"/>
      <c r="M827" s="295"/>
      <c r="N827" s="211"/>
      <c r="O827" s="211"/>
      <c r="P827" s="211"/>
      <c r="Q827" s="211"/>
      <c r="R827" s="211"/>
      <c r="S827" s="211"/>
      <c r="T827" s="211"/>
      <c r="U827" s="211"/>
      <c r="V827" s="211"/>
      <c r="W827" s="211"/>
      <c r="X827" s="211"/>
      <c r="Y827" s="211"/>
      <c r="Z827" s="211"/>
    </row>
    <row r="828" spans="1:26" ht="15.75" customHeight="1">
      <c r="A828" s="211"/>
      <c r="B828" s="211"/>
      <c r="C828" s="211"/>
      <c r="D828" s="211"/>
      <c r="E828" s="211"/>
      <c r="F828" s="211"/>
      <c r="G828" s="211"/>
      <c r="H828" s="211"/>
      <c r="I828" s="211"/>
      <c r="J828" s="270"/>
      <c r="K828" s="295"/>
      <c r="L828" s="270"/>
      <c r="M828" s="295"/>
      <c r="N828" s="211"/>
      <c r="O828" s="211"/>
      <c r="P828" s="211"/>
      <c r="Q828" s="211"/>
      <c r="R828" s="211"/>
      <c r="S828" s="211"/>
      <c r="T828" s="211"/>
      <c r="U828" s="211"/>
      <c r="V828" s="211"/>
      <c r="W828" s="211"/>
      <c r="X828" s="211"/>
      <c r="Y828" s="211"/>
      <c r="Z828" s="211"/>
    </row>
    <row r="829" spans="1:26" ht="15.75" customHeight="1">
      <c r="A829" s="211"/>
      <c r="B829" s="211"/>
      <c r="C829" s="211"/>
      <c r="D829" s="211"/>
      <c r="E829" s="211"/>
      <c r="F829" s="211"/>
      <c r="G829" s="211"/>
      <c r="H829" s="211"/>
      <c r="I829" s="211"/>
      <c r="J829" s="270"/>
      <c r="K829" s="295"/>
      <c r="L829" s="270"/>
      <c r="M829" s="295"/>
      <c r="N829" s="211"/>
      <c r="O829" s="211"/>
      <c r="P829" s="211"/>
      <c r="Q829" s="211"/>
      <c r="R829" s="211"/>
      <c r="S829" s="211"/>
      <c r="T829" s="211"/>
      <c r="U829" s="211"/>
      <c r="V829" s="211"/>
      <c r="W829" s="211"/>
      <c r="X829" s="211"/>
      <c r="Y829" s="211"/>
      <c r="Z829" s="211"/>
    </row>
    <row r="830" spans="1:26" ht="15.75" customHeight="1">
      <c r="A830" s="211"/>
      <c r="B830" s="211"/>
      <c r="C830" s="211"/>
      <c r="D830" s="211"/>
      <c r="E830" s="211"/>
      <c r="F830" s="211"/>
      <c r="G830" s="211"/>
      <c r="H830" s="211"/>
      <c r="I830" s="211"/>
      <c r="J830" s="270"/>
      <c r="K830" s="295"/>
      <c r="L830" s="270"/>
      <c r="M830" s="295"/>
      <c r="N830" s="211"/>
      <c r="O830" s="211"/>
      <c r="P830" s="211"/>
      <c r="Q830" s="211"/>
      <c r="R830" s="211"/>
      <c r="S830" s="211"/>
      <c r="T830" s="211"/>
      <c r="U830" s="211"/>
      <c r="V830" s="211"/>
      <c r="W830" s="211"/>
      <c r="X830" s="211"/>
      <c r="Y830" s="211"/>
      <c r="Z830" s="211"/>
    </row>
    <row r="831" spans="1:26" ht="15.75" customHeight="1">
      <c r="A831" s="211"/>
      <c r="B831" s="211"/>
      <c r="C831" s="211"/>
      <c r="D831" s="211"/>
      <c r="E831" s="211"/>
      <c r="F831" s="211"/>
      <c r="G831" s="211"/>
      <c r="H831" s="211"/>
      <c r="I831" s="211"/>
      <c r="J831" s="270"/>
      <c r="K831" s="295"/>
      <c r="L831" s="270"/>
      <c r="M831" s="295"/>
      <c r="N831" s="211"/>
      <c r="O831" s="211"/>
      <c r="P831" s="211"/>
      <c r="Q831" s="211"/>
      <c r="R831" s="211"/>
      <c r="S831" s="211"/>
      <c r="T831" s="211"/>
      <c r="U831" s="211"/>
      <c r="V831" s="211"/>
      <c r="W831" s="211"/>
      <c r="X831" s="211"/>
      <c r="Y831" s="211"/>
      <c r="Z831" s="211"/>
    </row>
    <row r="832" spans="1:26" ht="15.75" customHeight="1">
      <c r="A832" s="211"/>
      <c r="B832" s="211"/>
      <c r="C832" s="211"/>
      <c r="D832" s="211"/>
      <c r="E832" s="211"/>
      <c r="F832" s="211"/>
      <c r="G832" s="211"/>
      <c r="H832" s="211"/>
      <c r="I832" s="211"/>
      <c r="J832" s="270"/>
      <c r="K832" s="295"/>
      <c r="L832" s="270"/>
      <c r="M832" s="295"/>
      <c r="N832" s="211"/>
      <c r="O832" s="211"/>
      <c r="P832" s="211"/>
      <c r="Q832" s="211"/>
      <c r="R832" s="211"/>
      <c r="S832" s="211"/>
      <c r="T832" s="211"/>
      <c r="U832" s="211"/>
      <c r="V832" s="211"/>
      <c r="W832" s="211"/>
      <c r="X832" s="211"/>
      <c r="Y832" s="211"/>
      <c r="Z832" s="211"/>
    </row>
    <row r="833" spans="1:26" ht="15.75" customHeight="1">
      <c r="A833" s="211"/>
      <c r="B833" s="211"/>
      <c r="C833" s="211"/>
      <c r="D833" s="211"/>
      <c r="E833" s="211"/>
      <c r="F833" s="211"/>
      <c r="G833" s="211"/>
      <c r="H833" s="211"/>
      <c r="I833" s="211"/>
      <c r="J833" s="270"/>
      <c r="K833" s="295"/>
      <c r="L833" s="270"/>
      <c r="M833" s="295"/>
      <c r="N833" s="211"/>
      <c r="O833" s="211"/>
      <c r="P833" s="211"/>
      <c r="Q833" s="211"/>
      <c r="R833" s="211"/>
      <c r="S833" s="211"/>
      <c r="T833" s="211"/>
      <c r="U833" s="211"/>
      <c r="V833" s="211"/>
      <c r="W833" s="211"/>
      <c r="X833" s="211"/>
      <c r="Y833" s="211"/>
      <c r="Z833" s="211"/>
    </row>
    <row r="834" spans="1:26" ht="15.75" customHeight="1">
      <c r="A834" s="211"/>
      <c r="B834" s="211"/>
      <c r="C834" s="211"/>
      <c r="D834" s="211"/>
      <c r="E834" s="211"/>
      <c r="F834" s="211"/>
      <c r="G834" s="211"/>
      <c r="H834" s="211"/>
      <c r="I834" s="211"/>
      <c r="J834" s="270"/>
      <c r="K834" s="295"/>
      <c r="L834" s="270"/>
      <c r="M834" s="295"/>
      <c r="N834" s="211"/>
      <c r="O834" s="211"/>
      <c r="P834" s="211"/>
      <c r="Q834" s="211"/>
      <c r="R834" s="211"/>
      <c r="S834" s="211"/>
      <c r="T834" s="211"/>
      <c r="U834" s="211"/>
      <c r="V834" s="211"/>
      <c r="W834" s="211"/>
      <c r="X834" s="211"/>
      <c r="Y834" s="211"/>
      <c r="Z834" s="211"/>
    </row>
    <row r="835" spans="1:26" ht="15.75" customHeight="1">
      <c r="A835" s="211"/>
      <c r="B835" s="211"/>
      <c r="C835" s="211"/>
      <c r="D835" s="211"/>
      <c r="E835" s="211"/>
      <c r="F835" s="211"/>
      <c r="G835" s="211"/>
      <c r="H835" s="211"/>
      <c r="I835" s="211"/>
      <c r="J835" s="270"/>
      <c r="K835" s="295"/>
      <c r="L835" s="270"/>
      <c r="M835" s="295"/>
      <c r="N835" s="211"/>
      <c r="O835" s="211"/>
      <c r="P835" s="211"/>
      <c r="Q835" s="211"/>
      <c r="R835" s="211"/>
      <c r="S835" s="211"/>
      <c r="T835" s="211"/>
      <c r="U835" s="211"/>
      <c r="V835" s="211"/>
      <c r="W835" s="211"/>
      <c r="X835" s="211"/>
      <c r="Y835" s="211"/>
      <c r="Z835" s="211"/>
    </row>
    <row r="836" spans="1:26" ht="15.75" customHeight="1">
      <c r="A836" s="211"/>
      <c r="B836" s="211"/>
      <c r="C836" s="211"/>
      <c r="D836" s="211"/>
      <c r="E836" s="211"/>
      <c r="F836" s="211"/>
      <c r="G836" s="211"/>
      <c r="H836" s="211"/>
      <c r="I836" s="211"/>
      <c r="J836" s="270"/>
      <c r="K836" s="295"/>
      <c r="L836" s="270"/>
      <c r="M836" s="295"/>
      <c r="N836" s="211"/>
      <c r="O836" s="211"/>
      <c r="P836" s="211"/>
      <c r="Q836" s="211"/>
      <c r="R836" s="211"/>
      <c r="S836" s="211"/>
      <c r="T836" s="211"/>
      <c r="U836" s="211"/>
      <c r="V836" s="211"/>
      <c r="W836" s="211"/>
      <c r="X836" s="211"/>
      <c r="Y836" s="211"/>
      <c r="Z836" s="211"/>
    </row>
    <row r="837" spans="1:26" ht="15.75" customHeight="1">
      <c r="A837" s="211"/>
      <c r="B837" s="211"/>
      <c r="C837" s="211"/>
      <c r="D837" s="211"/>
      <c r="E837" s="211"/>
      <c r="F837" s="211"/>
      <c r="G837" s="211"/>
      <c r="H837" s="211"/>
      <c r="I837" s="211"/>
      <c r="J837" s="270"/>
      <c r="K837" s="295"/>
      <c r="L837" s="270"/>
      <c r="M837" s="295"/>
      <c r="N837" s="211"/>
      <c r="O837" s="211"/>
      <c r="P837" s="211"/>
      <c r="Q837" s="211"/>
      <c r="R837" s="211"/>
      <c r="S837" s="211"/>
      <c r="T837" s="211"/>
      <c r="U837" s="211"/>
      <c r="V837" s="211"/>
      <c r="W837" s="211"/>
      <c r="X837" s="211"/>
      <c r="Y837" s="211"/>
      <c r="Z837" s="211"/>
    </row>
    <row r="838" spans="1:26" ht="15.75" customHeight="1">
      <c r="A838" s="211"/>
      <c r="B838" s="211"/>
      <c r="C838" s="211"/>
      <c r="D838" s="211"/>
      <c r="E838" s="211"/>
      <c r="F838" s="211"/>
      <c r="G838" s="211"/>
      <c r="H838" s="211"/>
      <c r="I838" s="211"/>
      <c r="J838" s="270"/>
      <c r="K838" s="295"/>
      <c r="L838" s="270"/>
      <c r="M838" s="295"/>
      <c r="N838" s="211"/>
      <c r="O838" s="211"/>
      <c r="P838" s="211"/>
      <c r="Q838" s="211"/>
      <c r="R838" s="211"/>
      <c r="S838" s="211"/>
      <c r="T838" s="211"/>
      <c r="U838" s="211"/>
      <c r="V838" s="211"/>
      <c r="W838" s="211"/>
      <c r="X838" s="211"/>
      <c r="Y838" s="211"/>
      <c r="Z838" s="211"/>
    </row>
    <row r="839" spans="1:26" ht="15.75" customHeight="1">
      <c r="A839" s="211"/>
      <c r="B839" s="211"/>
      <c r="C839" s="211"/>
      <c r="D839" s="211"/>
      <c r="E839" s="211"/>
      <c r="F839" s="211"/>
      <c r="G839" s="211"/>
      <c r="H839" s="211"/>
      <c r="I839" s="211"/>
      <c r="J839" s="270"/>
      <c r="K839" s="295"/>
      <c r="L839" s="270"/>
      <c r="M839" s="295"/>
      <c r="N839" s="211"/>
      <c r="O839" s="211"/>
      <c r="P839" s="211"/>
      <c r="Q839" s="211"/>
      <c r="R839" s="211"/>
      <c r="S839" s="211"/>
      <c r="T839" s="211"/>
      <c r="U839" s="211"/>
      <c r="V839" s="211"/>
      <c r="W839" s="211"/>
      <c r="X839" s="211"/>
      <c r="Y839" s="211"/>
      <c r="Z839" s="211"/>
    </row>
    <row r="840" spans="1:26" ht="15.75" customHeight="1">
      <c r="A840" s="211"/>
      <c r="B840" s="211"/>
      <c r="C840" s="211"/>
      <c r="D840" s="211"/>
      <c r="E840" s="211"/>
      <c r="F840" s="211"/>
      <c r="G840" s="211"/>
      <c r="H840" s="211"/>
      <c r="I840" s="211"/>
      <c r="J840" s="270"/>
      <c r="K840" s="295"/>
      <c r="L840" s="270"/>
      <c r="M840" s="295"/>
      <c r="N840" s="211"/>
      <c r="O840" s="211"/>
      <c r="P840" s="211"/>
      <c r="Q840" s="211"/>
      <c r="R840" s="211"/>
      <c r="S840" s="211"/>
      <c r="T840" s="211"/>
      <c r="U840" s="211"/>
      <c r="V840" s="211"/>
      <c r="W840" s="211"/>
      <c r="X840" s="211"/>
      <c r="Y840" s="211"/>
      <c r="Z840" s="211"/>
    </row>
    <row r="841" spans="1:26" ht="15.75" customHeight="1">
      <c r="A841" s="211"/>
      <c r="B841" s="211"/>
      <c r="C841" s="211"/>
      <c r="D841" s="211"/>
      <c r="E841" s="211"/>
      <c r="F841" s="211"/>
      <c r="G841" s="211"/>
      <c r="H841" s="211"/>
      <c r="I841" s="211"/>
      <c r="J841" s="270"/>
      <c r="K841" s="295"/>
      <c r="L841" s="270"/>
      <c r="M841" s="295"/>
      <c r="N841" s="211"/>
      <c r="O841" s="211"/>
      <c r="P841" s="211"/>
      <c r="Q841" s="211"/>
      <c r="R841" s="211"/>
      <c r="S841" s="211"/>
      <c r="T841" s="211"/>
      <c r="U841" s="211"/>
      <c r="V841" s="211"/>
      <c r="W841" s="211"/>
      <c r="X841" s="211"/>
      <c r="Y841" s="211"/>
      <c r="Z841" s="211"/>
    </row>
    <row r="842" spans="1:26" ht="15.75" customHeight="1">
      <c r="A842" s="211"/>
      <c r="B842" s="211"/>
      <c r="C842" s="211"/>
      <c r="D842" s="211"/>
      <c r="E842" s="211"/>
      <c r="F842" s="211"/>
      <c r="G842" s="211"/>
      <c r="H842" s="211"/>
      <c r="I842" s="211"/>
      <c r="J842" s="270"/>
      <c r="K842" s="295"/>
      <c r="L842" s="270"/>
      <c r="M842" s="295"/>
      <c r="N842" s="211"/>
      <c r="O842" s="211"/>
      <c r="P842" s="211"/>
      <c r="Q842" s="211"/>
      <c r="R842" s="211"/>
      <c r="S842" s="211"/>
      <c r="T842" s="211"/>
      <c r="U842" s="211"/>
      <c r="V842" s="211"/>
      <c r="W842" s="211"/>
      <c r="X842" s="211"/>
      <c r="Y842" s="211"/>
      <c r="Z842" s="211"/>
    </row>
    <row r="843" spans="1:26" ht="15.75" customHeight="1">
      <c r="A843" s="211"/>
      <c r="B843" s="211"/>
      <c r="C843" s="211"/>
      <c r="D843" s="211"/>
      <c r="E843" s="211"/>
      <c r="F843" s="211"/>
      <c r="G843" s="211"/>
      <c r="H843" s="211"/>
      <c r="I843" s="211"/>
      <c r="J843" s="270"/>
      <c r="K843" s="295"/>
      <c r="L843" s="270"/>
      <c r="M843" s="295"/>
      <c r="N843" s="211"/>
      <c r="O843" s="211"/>
      <c r="P843" s="211"/>
      <c r="Q843" s="211"/>
      <c r="R843" s="211"/>
      <c r="S843" s="211"/>
      <c r="T843" s="211"/>
      <c r="U843" s="211"/>
      <c r="V843" s="211"/>
      <c r="W843" s="211"/>
      <c r="X843" s="211"/>
      <c r="Y843" s="211"/>
      <c r="Z843" s="211"/>
    </row>
    <row r="844" spans="1:26" ht="15.75" customHeight="1">
      <c r="A844" s="211"/>
      <c r="B844" s="211"/>
      <c r="C844" s="211"/>
      <c r="D844" s="211"/>
      <c r="E844" s="211"/>
      <c r="F844" s="211"/>
      <c r="G844" s="211"/>
      <c r="H844" s="211"/>
      <c r="I844" s="211"/>
      <c r="J844" s="270"/>
      <c r="K844" s="295"/>
      <c r="L844" s="270"/>
      <c r="M844" s="295"/>
      <c r="N844" s="211"/>
      <c r="O844" s="211"/>
      <c r="P844" s="211"/>
      <c r="Q844" s="211"/>
      <c r="R844" s="211"/>
      <c r="S844" s="211"/>
      <c r="T844" s="211"/>
      <c r="U844" s="211"/>
      <c r="V844" s="211"/>
      <c r="W844" s="211"/>
      <c r="X844" s="211"/>
      <c r="Y844" s="211"/>
      <c r="Z844" s="211"/>
    </row>
    <row r="845" spans="1:26" ht="15.75" customHeight="1">
      <c r="A845" s="211"/>
      <c r="B845" s="211"/>
      <c r="C845" s="211"/>
      <c r="D845" s="211"/>
      <c r="E845" s="211"/>
      <c r="F845" s="211"/>
      <c r="G845" s="211"/>
      <c r="H845" s="211"/>
      <c r="I845" s="211"/>
      <c r="J845" s="270"/>
      <c r="K845" s="295"/>
      <c r="L845" s="270"/>
      <c r="M845" s="295"/>
      <c r="N845" s="211"/>
      <c r="O845" s="211"/>
      <c r="P845" s="211"/>
      <c r="Q845" s="211"/>
      <c r="R845" s="211"/>
      <c r="S845" s="211"/>
      <c r="T845" s="211"/>
      <c r="U845" s="211"/>
      <c r="V845" s="211"/>
      <c r="W845" s="211"/>
      <c r="X845" s="211"/>
      <c r="Y845" s="211"/>
      <c r="Z845" s="211"/>
    </row>
    <row r="846" spans="1:26" ht="15.75" customHeight="1">
      <c r="A846" s="211"/>
      <c r="B846" s="211"/>
      <c r="C846" s="211"/>
      <c r="D846" s="211"/>
      <c r="E846" s="211"/>
      <c r="F846" s="211"/>
      <c r="G846" s="211"/>
      <c r="H846" s="211"/>
      <c r="I846" s="211"/>
      <c r="J846" s="270"/>
      <c r="K846" s="295"/>
      <c r="L846" s="270"/>
      <c r="M846" s="295"/>
      <c r="N846" s="211"/>
      <c r="O846" s="211"/>
      <c r="P846" s="211"/>
      <c r="Q846" s="211"/>
      <c r="R846" s="211"/>
      <c r="S846" s="211"/>
      <c r="T846" s="211"/>
      <c r="U846" s="211"/>
      <c r="V846" s="211"/>
      <c r="W846" s="211"/>
      <c r="X846" s="211"/>
      <c r="Y846" s="211"/>
      <c r="Z846" s="211"/>
    </row>
    <row r="847" spans="1:26" ht="15.75" customHeight="1">
      <c r="A847" s="211"/>
      <c r="B847" s="211"/>
      <c r="C847" s="211"/>
      <c r="D847" s="211"/>
      <c r="E847" s="211"/>
      <c r="F847" s="211"/>
      <c r="G847" s="211"/>
      <c r="H847" s="211"/>
      <c r="I847" s="211"/>
      <c r="J847" s="270"/>
      <c r="K847" s="295"/>
      <c r="L847" s="270"/>
      <c r="M847" s="295"/>
      <c r="N847" s="211"/>
      <c r="O847" s="211"/>
      <c r="P847" s="211"/>
      <c r="Q847" s="211"/>
      <c r="R847" s="211"/>
      <c r="S847" s="211"/>
      <c r="T847" s="211"/>
      <c r="U847" s="211"/>
      <c r="V847" s="211"/>
      <c r="W847" s="211"/>
      <c r="X847" s="211"/>
      <c r="Y847" s="211"/>
      <c r="Z847" s="211"/>
    </row>
    <row r="848" spans="1:26" ht="15.75" customHeight="1">
      <c r="A848" s="211"/>
      <c r="B848" s="211"/>
      <c r="C848" s="211"/>
      <c r="D848" s="211"/>
      <c r="E848" s="211"/>
      <c r="F848" s="211"/>
      <c r="G848" s="211"/>
      <c r="H848" s="211"/>
      <c r="I848" s="211"/>
      <c r="J848" s="270"/>
      <c r="K848" s="295"/>
      <c r="L848" s="270"/>
      <c r="M848" s="295"/>
      <c r="N848" s="211"/>
      <c r="O848" s="211"/>
      <c r="P848" s="211"/>
      <c r="Q848" s="211"/>
      <c r="R848" s="211"/>
      <c r="S848" s="211"/>
      <c r="T848" s="211"/>
      <c r="U848" s="211"/>
      <c r="V848" s="211"/>
      <c r="W848" s="211"/>
      <c r="X848" s="211"/>
      <c r="Y848" s="211"/>
      <c r="Z848" s="211"/>
    </row>
    <row r="849" spans="1:26" ht="15.75" customHeight="1">
      <c r="A849" s="211"/>
      <c r="B849" s="211"/>
      <c r="C849" s="211"/>
      <c r="D849" s="211"/>
      <c r="E849" s="211"/>
      <c r="F849" s="211"/>
      <c r="G849" s="211"/>
      <c r="H849" s="211"/>
      <c r="I849" s="211"/>
      <c r="J849" s="270"/>
      <c r="K849" s="295"/>
      <c r="L849" s="270"/>
      <c r="M849" s="295"/>
      <c r="N849" s="211"/>
      <c r="O849" s="211"/>
      <c r="P849" s="211"/>
      <c r="Q849" s="211"/>
      <c r="R849" s="211"/>
      <c r="S849" s="211"/>
      <c r="T849" s="211"/>
      <c r="U849" s="211"/>
      <c r="V849" s="211"/>
      <c r="W849" s="211"/>
      <c r="X849" s="211"/>
      <c r="Y849" s="211"/>
      <c r="Z849" s="211"/>
    </row>
    <row r="850" spans="1:26" ht="15.75" customHeight="1">
      <c r="A850" s="211"/>
      <c r="B850" s="211"/>
      <c r="C850" s="211"/>
      <c r="D850" s="211"/>
      <c r="E850" s="211"/>
      <c r="F850" s="211"/>
      <c r="G850" s="211"/>
      <c r="H850" s="211"/>
      <c r="I850" s="211"/>
      <c r="J850" s="270"/>
      <c r="K850" s="295"/>
      <c r="L850" s="270"/>
      <c r="M850" s="295"/>
      <c r="N850" s="211"/>
      <c r="O850" s="211"/>
      <c r="P850" s="211"/>
      <c r="Q850" s="211"/>
      <c r="R850" s="211"/>
      <c r="S850" s="211"/>
      <c r="T850" s="211"/>
      <c r="U850" s="211"/>
      <c r="V850" s="211"/>
      <c r="W850" s="211"/>
      <c r="X850" s="211"/>
      <c r="Y850" s="211"/>
      <c r="Z850" s="211"/>
    </row>
    <row r="851" spans="1:26" ht="15.75" customHeight="1">
      <c r="A851" s="211"/>
      <c r="B851" s="211"/>
      <c r="C851" s="211"/>
      <c r="D851" s="211"/>
      <c r="E851" s="211"/>
      <c r="F851" s="211"/>
      <c r="G851" s="211"/>
      <c r="H851" s="211"/>
      <c r="I851" s="211"/>
      <c r="J851" s="270"/>
      <c r="K851" s="295"/>
      <c r="L851" s="270"/>
      <c r="M851" s="295"/>
      <c r="N851" s="211"/>
      <c r="O851" s="211"/>
      <c r="P851" s="211"/>
      <c r="Q851" s="211"/>
      <c r="R851" s="211"/>
      <c r="S851" s="211"/>
      <c r="T851" s="211"/>
      <c r="U851" s="211"/>
      <c r="V851" s="211"/>
      <c r="W851" s="211"/>
      <c r="X851" s="211"/>
      <c r="Y851" s="211"/>
      <c r="Z851" s="211"/>
    </row>
    <row r="852" spans="1:26" ht="15.75" customHeight="1">
      <c r="A852" s="211"/>
      <c r="B852" s="211"/>
      <c r="C852" s="211"/>
      <c r="D852" s="211"/>
      <c r="E852" s="211"/>
      <c r="F852" s="211"/>
      <c r="G852" s="211"/>
      <c r="H852" s="211"/>
      <c r="I852" s="211"/>
      <c r="J852" s="270"/>
      <c r="K852" s="295"/>
      <c r="L852" s="270"/>
      <c r="M852" s="295"/>
      <c r="N852" s="211"/>
      <c r="O852" s="211"/>
      <c r="P852" s="211"/>
      <c r="Q852" s="211"/>
      <c r="R852" s="211"/>
      <c r="S852" s="211"/>
      <c r="T852" s="211"/>
      <c r="U852" s="211"/>
      <c r="V852" s="211"/>
      <c r="W852" s="211"/>
      <c r="X852" s="211"/>
      <c r="Y852" s="211"/>
      <c r="Z852" s="211"/>
    </row>
    <row r="853" spans="1:26" ht="15.75" customHeight="1">
      <c r="A853" s="211"/>
      <c r="B853" s="211"/>
      <c r="C853" s="211"/>
      <c r="D853" s="211"/>
      <c r="E853" s="211"/>
      <c r="F853" s="211"/>
      <c r="G853" s="211"/>
      <c r="H853" s="211"/>
      <c r="I853" s="211"/>
      <c r="J853" s="270"/>
      <c r="K853" s="295"/>
      <c r="L853" s="270"/>
      <c r="M853" s="295"/>
      <c r="N853" s="211"/>
      <c r="O853" s="211"/>
      <c r="P853" s="211"/>
      <c r="Q853" s="211"/>
      <c r="R853" s="211"/>
      <c r="S853" s="211"/>
      <c r="T853" s="211"/>
      <c r="U853" s="211"/>
      <c r="V853" s="211"/>
      <c r="W853" s="211"/>
      <c r="X853" s="211"/>
      <c r="Y853" s="211"/>
      <c r="Z853" s="211"/>
    </row>
    <row r="854" spans="1:26" ht="15.75" customHeight="1">
      <c r="A854" s="211"/>
      <c r="B854" s="211"/>
      <c r="C854" s="211"/>
      <c r="D854" s="211"/>
      <c r="E854" s="211"/>
      <c r="F854" s="211"/>
      <c r="G854" s="211"/>
      <c r="H854" s="211"/>
      <c r="I854" s="211"/>
      <c r="J854" s="270"/>
      <c r="K854" s="295"/>
      <c r="L854" s="270"/>
      <c r="M854" s="295"/>
      <c r="N854" s="211"/>
      <c r="O854" s="211"/>
      <c r="P854" s="211"/>
      <c r="Q854" s="211"/>
      <c r="R854" s="211"/>
      <c r="S854" s="211"/>
      <c r="T854" s="211"/>
      <c r="U854" s="211"/>
      <c r="V854" s="211"/>
      <c r="W854" s="211"/>
      <c r="X854" s="211"/>
      <c r="Y854" s="211"/>
      <c r="Z854" s="211"/>
    </row>
    <row r="855" spans="1:26" ht="15.75" customHeight="1">
      <c r="A855" s="211"/>
      <c r="B855" s="211"/>
      <c r="C855" s="211"/>
      <c r="D855" s="211"/>
      <c r="E855" s="211"/>
      <c r="F855" s="211"/>
      <c r="G855" s="211"/>
      <c r="H855" s="211"/>
      <c r="I855" s="211"/>
      <c r="J855" s="270"/>
      <c r="K855" s="295"/>
      <c r="L855" s="270"/>
      <c r="M855" s="295"/>
      <c r="N855" s="211"/>
      <c r="O855" s="211"/>
      <c r="P855" s="211"/>
      <c r="Q855" s="211"/>
      <c r="R855" s="211"/>
      <c r="S855" s="211"/>
      <c r="T855" s="211"/>
      <c r="U855" s="211"/>
      <c r="V855" s="211"/>
      <c r="W855" s="211"/>
      <c r="X855" s="211"/>
      <c r="Y855" s="211"/>
      <c r="Z855" s="211"/>
    </row>
    <row r="856" spans="1:26" ht="15.75" customHeight="1">
      <c r="A856" s="211"/>
      <c r="B856" s="211"/>
      <c r="C856" s="211"/>
      <c r="D856" s="211"/>
      <c r="E856" s="211"/>
      <c r="F856" s="211"/>
      <c r="G856" s="211"/>
      <c r="H856" s="211"/>
      <c r="I856" s="211"/>
      <c r="J856" s="270"/>
      <c r="K856" s="295"/>
      <c r="L856" s="270"/>
      <c r="M856" s="295"/>
      <c r="N856" s="211"/>
      <c r="O856" s="211"/>
      <c r="P856" s="211"/>
      <c r="Q856" s="211"/>
      <c r="R856" s="211"/>
      <c r="S856" s="211"/>
      <c r="T856" s="211"/>
      <c r="U856" s="211"/>
      <c r="V856" s="211"/>
      <c r="W856" s="211"/>
      <c r="X856" s="211"/>
      <c r="Y856" s="211"/>
      <c r="Z856" s="211"/>
    </row>
    <row r="857" spans="1:26" ht="15.75" customHeight="1">
      <c r="A857" s="211"/>
      <c r="B857" s="211"/>
      <c r="C857" s="211"/>
      <c r="D857" s="211"/>
      <c r="E857" s="211"/>
      <c r="F857" s="211"/>
      <c r="G857" s="211"/>
      <c r="H857" s="211"/>
      <c r="I857" s="211"/>
      <c r="J857" s="270"/>
      <c r="K857" s="295"/>
      <c r="L857" s="270"/>
      <c r="M857" s="295"/>
      <c r="N857" s="211"/>
      <c r="O857" s="211"/>
      <c r="P857" s="211"/>
      <c r="Q857" s="211"/>
      <c r="R857" s="211"/>
      <c r="S857" s="211"/>
      <c r="T857" s="211"/>
      <c r="U857" s="211"/>
      <c r="V857" s="211"/>
      <c r="W857" s="211"/>
      <c r="X857" s="211"/>
      <c r="Y857" s="211"/>
      <c r="Z857" s="211"/>
    </row>
    <row r="858" spans="1:26" ht="15.75" customHeight="1">
      <c r="A858" s="211"/>
      <c r="B858" s="211"/>
      <c r="C858" s="211"/>
      <c r="D858" s="211"/>
      <c r="E858" s="211"/>
      <c r="F858" s="211"/>
      <c r="G858" s="211"/>
      <c r="H858" s="211"/>
      <c r="I858" s="211"/>
      <c r="J858" s="270"/>
      <c r="K858" s="295"/>
      <c r="L858" s="270"/>
      <c r="M858" s="295"/>
      <c r="N858" s="211"/>
      <c r="O858" s="211"/>
      <c r="P858" s="211"/>
      <c r="Q858" s="211"/>
      <c r="R858" s="211"/>
      <c r="S858" s="211"/>
      <c r="T858" s="211"/>
      <c r="U858" s="211"/>
      <c r="V858" s="211"/>
      <c r="W858" s="211"/>
      <c r="X858" s="211"/>
      <c r="Y858" s="211"/>
      <c r="Z858" s="211"/>
    </row>
    <row r="859" spans="1:26" ht="15.75" customHeight="1">
      <c r="A859" s="211"/>
      <c r="B859" s="211"/>
      <c r="C859" s="211"/>
      <c r="D859" s="211"/>
      <c r="E859" s="211"/>
      <c r="F859" s="211"/>
      <c r="G859" s="211"/>
      <c r="H859" s="211"/>
      <c r="I859" s="211"/>
      <c r="J859" s="270"/>
      <c r="K859" s="295"/>
      <c r="L859" s="270"/>
      <c r="M859" s="295"/>
      <c r="N859" s="211"/>
      <c r="O859" s="211"/>
      <c r="P859" s="211"/>
      <c r="Q859" s="211"/>
      <c r="R859" s="211"/>
      <c r="S859" s="211"/>
      <c r="T859" s="211"/>
      <c r="U859" s="211"/>
      <c r="V859" s="211"/>
      <c r="W859" s="211"/>
      <c r="X859" s="211"/>
      <c r="Y859" s="211"/>
      <c r="Z859" s="211"/>
    </row>
    <row r="860" spans="1:26" ht="15.75" customHeight="1">
      <c r="A860" s="211"/>
      <c r="B860" s="211"/>
      <c r="C860" s="211"/>
      <c r="D860" s="211"/>
      <c r="E860" s="211"/>
      <c r="F860" s="211"/>
      <c r="G860" s="211"/>
      <c r="H860" s="211"/>
      <c r="I860" s="211"/>
      <c r="J860" s="270"/>
      <c r="K860" s="295"/>
      <c r="L860" s="270"/>
      <c r="M860" s="295"/>
      <c r="N860" s="211"/>
      <c r="O860" s="211"/>
      <c r="P860" s="211"/>
      <c r="Q860" s="211"/>
      <c r="R860" s="211"/>
      <c r="S860" s="211"/>
      <c r="T860" s="211"/>
      <c r="U860" s="211"/>
      <c r="V860" s="211"/>
      <c r="W860" s="211"/>
      <c r="X860" s="211"/>
      <c r="Y860" s="211"/>
      <c r="Z860" s="211"/>
    </row>
    <row r="861" spans="1:26" ht="15.75" customHeight="1">
      <c r="A861" s="211"/>
      <c r="B861" s="211"/>
      <c r="C861" s="211"/>
      <c r="D861" s="211"/>
      <c r="E861" s="211"/>
      <c r="F861" s="211"/>
      <c r="G861" s="211"/>
      <c r="H861" s="211"/>
      <c r="I861" s="211"/>
      <c r="J861" s="270"/>
      <c r="K861" s="295"/>
      <c r="L861" s="270"/>
      <c r="M861" s="295"/>
      <c r="N861" s="211"/>
      <c r="O861" s="211"/>
      <c r="P861" s="211"/>
      <c r="Q861" s="211"/>
      <c r="R861" s="211"/>
      <c r="S861" s="211"/>
      <c r="T861" s="211"/>
      <c r="U861" s="211"/>
      <c r="V861" s="211"/>
      <c r="W861" s="211"/>
      <c r="X861" s="211"/>
      <c r="Y861" s="211"/>
      <c r="Z861" s="211"/>
    </row>
    <row r="862" spans="1:26" ht="15.75" customHeight="1">
      <c r="A862" s="211"/>
      <c r="B862" s="211"/>
      <c r="C862" s="211"/>
      <c r="D862" s="211"/>
      <c r="E862" s="211"/>
      <c r="F862" s="211"/>
      <c r="G862" s="211"/>
      <c r="H862" s="211"/>
      <c r="I862" s="211"/>
      <c r="J862" s="270"/>
      <c r="K862" s="295"/>
      <c r="L862" s="270"/>
      <c r="M862" s="295"/>
      <c r="N862" s="211"/>
      <c r="O862" s="211"/>
      <c r="P862" s="211"/>
      <c r="Q862" s="211"/>
      <c r="R862" s="211"/>
      <c r="S862" s="211"/>
      <c r="T862" s="211"/>
      <c r="U862" s="211"/>
      <c r="V862" s="211"/>
      <c r="W862" s="211"/>
      <c r="X862" s="211"/>
      <c r="Y862" s="211"/>
      <c r="Z862" s="211"/>
    </row>
    <row r="863" spans="1:26" ht="15.75" customHeight="1">
      <c r="A863" s="211"/>
      <c r="B863" s="211"/>
      <c r="C863" s="211"/>
      <c r="D863" s="211"/>
      <c r="E863" s="211"/>
      <c r="F863" s="211"/>
      <c r="G863" s="211"/>
      <c r="H863" s="211"/>
      <c r="I863" s="211"/>
      <c r="J863" s="270"/>
      <c r="K863" s="295"/>
      <c r="L863" s="270"/>
      <c r="M863" s="295"/>
      <c r="N863" s="211"/>
      <c r="O863" s="211"/>
      <c r="P863" s="211"/>
      <c r="Q863" s="211"/>
      <c r="R863" s="211"/>
      <c r="S863" s="211"/>
      <c r="T863" s="211"/>
      <c r="U863" s="211"/>
      <c r="V863" s="211"/>
      <c r="W863" s="211"/>
      <c r="X863" s="211"/>
      <c r="Y863" s="211"/>
      <c r="Z863" s="211"/>
    </row>
    <row r="864" spans="1:26" ht="15.75" customHeight="1">
      <c r="A864" s="211"/>
      <c r="B864" s="211"/>
      <c r="C864" s="211"/>
      <c r="D864" s="211"/>
      <c r="E864" s="211"/>
      <c r="F864" s="211"/>
      <c r="G864" s="211"/>
      <c r="H864" s="211"/>
      <c r="I864" s="211"/>
      <c r="J864" s="270"/>
      <c r="K864" s="295"/>
      <c r="L864" s="270"/>
      <c r="M864" s="295"/>
      <c r="N864" s="211"/>
      <c r="O864" s="211"/>
      <c r="P864" s="211"/>
      <c r="Q864" s="211"/>
      <c r="R864" s="211"/>
      <c r="S864" s="211"/>
      <c r="T864" s="211"/>
      <c r="U864" s="211"/>
      <c r="V864" s="211"/>
      <c r="W864" s="211"/>
      <c r="X864" s="211"/>
      <c r="Y864" s="211"/>
      <c r="Z864" s="211"/>
    </row>
    <row r="865" spans="1:26" ht="15.75" customHeight="1">
      <c r="A865" s="211"/>
      <c r="B865" s="211"/>
      <c r="C865" s="211"/>
      <c r="D865" s="211"/>
      <c r="E865" s="211"/>
      <c r="F865" s="211"/>
      <c r="G865" s="211"/>
      <c r="H865" s="211"/>
      <c r="I865" s="211"/>
      <c r="J865" s="270"/>
      <c r="K865" s="295"/>
      <c r="L865" s="270"/>
      <c r="M865" s="295"/>
      <c r="N865" s="211"/>
      <c r="O865" s="211"/>
      <c r="P865" s="211"/>
      <c r="Q865" s="211"/>
      <c r="R865" s="211"/>
      <c r="S865" s="211"/>
      <c r="T865" s="211"/>
      <c r="U865" s="211"/>
      <c r="V865" s="211"/>
      <c r="W865" s="211"/>
      <c r="X865" s="211"/>
      <c r="Y865" s="211"/>
      <c r="Z865" s="211"/>
    </row>
    <row r="866" spans="1:26" ht="15.75" customHeight="1">
      <c r="A866" s="211"/>
      <c r="B866" s="211"/>
      <c r="C866" s="211"/>
      <c r="D866" s="211"/>
      <c r="E866" s="211"/>
      <c r="F866" s="211"/>
      <c r="G866" s="211"/>
      <c r="H866" s="211"/>
      <c r="I866" s="211"/>
      <c r="J866" s="270"/>
      <c r="K866" s="295"/>
      <c r="L866" s="270"/>
      <c r="M866" s="295"/>
      <c r="N866" s="211"/>
      <c r="O866" s="211"/>
      <c r="P866" s="211"/>
      <c r="Q866" s="211"/>
      <c r="R866" s="211"/>
      <c r="S866" s="211"/>
      <c r="T866" s="211"/>
      <c r="U866" s="211"/>
      <c r="V866" s="211"/>
      <c r="W866" s="211"/>
      <c r="X866" s="211"/>
      <c r="Y866" s="211"/>
      <c r="Z866" s="211"/>
    </row>
    <row r="867" spans="1:26" ht="15.75" customHeight="1">
      <c r="A867" s="211"/>
      <c r="B867" s="211"/>
      <c r="C867" s="211"/>
      <c r="D867" s="211"/>
      <c r="E867" s="211"/>
      <c r="F867" s="211"/>
      <c r="G867" s="211"/>
      <c r="H867" s="211"/>
      <c r="I867" s="211"/>
      <c r="J867" s="270"/>
      <c r="K867" s="295"/>
      <c r="L867" s="270"/>
      <c r="M867" s="295"/>
      <c r="N867" s="211"/>
      <c r="O867" s="211"/>
      <c r="P867" s="211"/>
      <c r="Q867" s="211"/>
      <c r="R867" s="211"/>
      <c r="S867" s="211"/>
      <c r="T867" s="211"/>
      <c r="U867" s="211"/>
      <c r="V867" s="211"/>
      <c r="W867" s="211"/>
      <c r="X867" s="211"/>
      <c r="Y867" s="211"/>
      <c r="Z867" s="211"/>
    </row>
    <row r="868" spans="1:26" ht="15.75" customHeight="1">
      <c r="A868" s="211"/>
      <c r="B868" s="211"/>
      <c r="C868" s="211"/>
      <c r="D868" s="211"/>
      <c r="E868" s="211"/>
      <c r="F868" s="211"/>
      <c r="G868" s="211"/>
      <c r="H868" s="211"/>
      <c r="I868" s="211"/>
      <c r="J868" s="270"/>
      <c r="K868" s="295"/>
      <c r="L868" s="270"/>
      <c r="M868" s="295"/>
      <c r="N868" s="211"/>
      <c r="O868" s="211"/>
      <c r="P868" s="211"/>
      <c r="Q868" s="211"/>
      <c r="R868" s="211"/>
      <c r="S868" s="211"/>
      <c r="T868" s="211"/>
      <c r="U868" s="211"/>
      <c r="V868" s="211"/>
      <c r="W868" s="211"/>
      <c r="X868" s="211"/>
      <c r="Y868" s="211"/>
      <c r="Z868" s="211"/>
    </row>
    <row r="869" spans="1:26" ht="15.75" customHeight="1">
      <c r="A869" s="211"/>
      <c r="B869" s="211"/>
      <c r="C869" s="211"/>
      <c r="D869" s="211"/>
      <c r="E869" s="211"/>
      <c r="F869" s="211"/>
      <c r="G869" s="211"/>
      <c r="H869" s="211"/>
      <c r="I869" s="211"/>
      <c r="J869" s="270"/>
      <c r="K869" s="295"/>
      <c r="L869" s="270"/>
      <c r="M869" s="295"/>
      <c r="N869" s="211"/>
      <c r="O869" s="211"/>
      <c r="P869" s="211"/>
      <c r="Q869" s="211"/>
      <c r="R869" s="211"/>
      <c r="S869" s="211"/>
      <c r="T869" s="211"/>
      <c r="U869" s="211"/>
      <c r="V869" s="211"/>
      <c r="W869" s="211"/>
      <c r="X869" s="211"/>
      <c r="Y869" s="211"/>
      <c r="Z869" s="211"/>
    </row>
    <row r="870" spans="1:26" ht="15.75" customHeight="1">
      <c r="A870" s="211"/>
      <c r="B870" s="211"/>
      <c r="C870" s="211"/>
      <c r="D870" s="211"/>
      <c r="E870" s="211"/>
      <c r="F870" s="211"/>
      <c r="G870" s="211"/>
      <c r="H870" s="211"/>
      <c r="I870" s="211"/>
      <c r="J870" s="270"/>
      <c r="K870" s="295"/>
      <c r="L870" s="270"/>
      <c r="M870" s="295"/>
      <c r="N870" s="211"/>
      <c r="O870" s="211"/>
      <c r="P870" s="211"/>
      <c r="Q870" s="211"/>
      <c r="R870" s="211"/>
      <c r="S870" s="211"/>
      <c r="T870" s="211"/>
      <c r="U870" s="211"/>
      <c r="V870" s="211"/>
      <c r="W870" s="211"/>
      <c r="X870" s="211"/>
      <c r="Y870" s="211"/>
      <c r="Z870" s="211"/>
    </row>
    <row r="871" spans="1:26" ht="15.75" customHeight="1">
      <c r="A871" s="211"/>
      <c r="B871" s="211"/>
      <c r="C871" s="211"/>
      <c r="D871" s="211"/>
      <c r="E871" s="211"/>
      <c r="F871" s="211"/>
      <c r="G871" s="211"/>
      <c r="H871" s="211"/>
      <c r="I871" s="211"/>
      <c r="J871" s="270"/>
      <c r="K871" s="295"/>
      <c r="L871" s="270"/>
      <c r="M871" s="295"/>
      <c r="N871" s="211"/>
      <c r="O871" s="211"/>
      <c r="P871" s="211"/>
      <c r="Q871" s="211"/>
      <c r="R871" s="211"/>
      <c r="S871" s="211"/>
      <c r="T871" s="211"/>
      <c r="U871" s="211"/>
      <c r="V871" s="211"/>
      <c r="W871" s="211"/>
      <c r="X871" s="211"/>
      <c r="Y871" s="211"/>
      <c r="Z871" s="211"/>
    </row>
    <row r="872" spans="1:26" ht="15.75" customHeight="1">
      <c r="A872" s="211"/>
      <c r="B872" s="211"/>
      <c r="C872" s="211"/>
      <c r="D872" s="211"/>
      <c r="E872" s="211"/>
      <c r="F872" s="211"/>
      <c r="G872" s="211"/>
      <c r="H872" s="211"/>
      <c r="I872" s="211"/>
      <c r="J872" s="270"/>
      <c r="K872" s="295"/>
      <c r="L872" s="270"/>
      <c r="M872" s="295"/>
      <c r="N872" s="211"/>
      <c r="O872" s="211"/>
      <c r="P872" s="211"/>
      <c r="Q872" s="211"/>
      <c r="R872" s="211"/>
      <c r="S872" s="211"/>
      <c r="T872" s="211"/>
      <c r="U872" s="211"/>
      <c r="V872" s="211"/>
      <c r="W872" s="211"/>
      <c r="X872" s="211"/>
      <c r="Y872" s="211"/>
      <c r="Z872" s="211"/>
    </row>
    <row r="873" spans="1:26" ht="15.75" customHeight="1">
      <c r="A873" s="211"/>
      <c r="B873" s="211"/>
      <c r="C873" s="211"/>
      <c r="D873" s="211"/>
      <c r="E873" s="211"/>
      <c r="F873" s="211"/>
      <c r="G873" s="211"/>
      <c r="H873" s="211"/>
      <c r="I873" s="211"/>
      <c r="J873" s="270"/>
      <c r="K873" s="295"/>
      <c r="L873" s="270"/>
      <c r="M873" s="295"/>
      <c r="N873" s="211"/>
      <c r="O873" s="211"/>
      <c r="P873" s="211"/>
      <c r="Q873" s="211"/>
      <c r="R873" s="211"/>
      <c r="S873" s="211"/>
      <c r="T873" s="211"/>
      <c r="U873" s="211"/>
      <c r="V873" s="211"/>
      <c r="W873" s="211"/>
      <c r="X873" s="211"/>
      <c r="Y873" s="211"/>
      <c r="Z873" s="211"/>
    </row>
    <row r="874" spans="1:26" ht="15.75" customHeight="1">
      <c r="A874" s="211"/>
      <c r="B874" s="211"/>
      <c r="C874" s="211"/>
      <c r="D874" s="211"/>
      <c r="E874" s="211"/>
      <c r="F874" s="211"/>
      <c r="G874" s="211"/>
      <c r="H874" s="211"/>
      <c r="I874" s="211"/>
      <c r="J874" s="270"/>
      <c r="K874" s="295"/>
      <c r="L874" s="270"/>
      <c r="M874" s="295"/>
      <c r="N874" s="211"/>
      <c r="O874" s="211"/>
      <c r="P874" s="211"/>
      <c r="Q874" s="211"/>
      <c r="R874" s="211"/>
      <c r="S874" s="211"/>
      <c r="T874" s="211"/>
      <c r="U874" s="211"/>
      <c r="V874" s="211"/>
      <c r="W874" s="211"/>
      <c r="X874" s="211"/>
      <c r="Y874" s="211"/>
      <c r="Z874" s="211"/>
    </row>
    <row r="875" spans="1:26" ht="15.75" customHeight="1">
      <c r="A875" s="211"/>
      <c r="B875" s="211"/>
      <c r="C875" s="211"/>
      <c r="D875" s="211"/>
      <c r="E875" s="211"/>
      <c r="F875" s="211"/>
      <c r="G875" s="211"/>
      <c r="H875" s="211"/>
      <c r="I875" s="211"/>
      <c r="J875" s="270"/>
      <c r="K875" s="295"/>
      <c r="L875" s="270"/>
      <c r="M875" s="295"/>
      <c r="N875" s="211"/>
      <c r="O875" s="211"/>
      <c r="P875" s="211"/>
      <c r="Q875" s="211"/>
      <c r="R875" s="211"/>
      <c r="S875" s="211"/>
      <c r="T875" s="211"/>
      <c r="U875" s="211"/>
      <c r="V875" s="211"/>
      <c r="W875" s="211"/>
      <c r="X875" s="211"/>
      <c r="Y875" s="211"/>
      <c r="Z875" s="211"/>
    </row>
    <row r="876" spans="1:26" ht="15.75" customHeight="1">
      <c r="A876" s="211"/>
      <c r="B876" s="211"/>
      <c r="C876" s="211"/>
      <c r="D876" s="211"/>
      <c r="E876" s="211"/>
      <c r="F876" s="211"/>
      <c r="G876" s="211"/>
      <c r="H876" s="211"/>
      <c r="I876" s="211"/>
      <c r="J876" s="270"/>
      <c r="K876" s="295"/>
      <c r="L876" s="270"/>
      <c r="M876" s="295"/>
      <c r="N876" s="211"/>
      <c r="O876" s="211"/>
      <c r="P876" s="211"/>
      <c r="Q876" s="211"/>
      <c r="R876" s="211"/>
      <c r="S876" s="211"/>
      <c r="T876" s="211"/>
      <c r="U876" s="211"/>
      <c r="V876" s="211"/>
      <c r="W876" s="211"/>
      <c r="X876" s="211"/>
      <c r="Y876" s="211"/>
      <c r="Z876" s="211"/>
    </row>
    <row r="877" spans="1:26" ht="15.75" customHeight="1">
      <c r="A877" s="211"/>
      <c r="B877" s="211"/>
      <c r="C877" s="211"/>
      <c r="D877" s="211"/>
      <c r="E877" s="211"/>
      <c r="F877" s="211"/>
      <c r="G877" s="211"/>
      <c r="H877" s="211"/>
      <c r="I877" s="211"/>
      <c r="J877" s="270"/>
      <c r="K877" s="295"/>
      <c r="L877" s="270"/>
      <c r="M877" s="295"/>
      <c r="N877" s="211"/>
      <c r="O877" s="211"/>
      <c r="P877" s="211"/>
      <c r="Q877" s="211"/>
      <c r="R877" s="211"/>
      <c r="S877" s="211"/>
      <c r="T877" s="211"/>
      <c r="U877" s="211"/>
      <c r="V877" s="211"/>
      <c r="W877" s="211"/>
      <c r="X877" s="211"/>
      <c r="Y877" s="211"/>
      <c r="Z877" s="211"/>
    </row>
    <row r="878" spans="1:26" ht="15.75" customHeight="1">
      <c r="A878" s="211"/>
      <c r="B878" s="211"/>
      <c r="C878" s="211"/>
      <c r="D878" s="211"/>
      <c r="E878" s="211"/>
      <c r="F878" s="211"/>
      <c r="G878" s="211"/>
      <c r="H878" s="211"/>
      <c r="I878" s="211"/>
      <c r="J878" s="270"/>
      <c r="K878" s="295"/>
      <c r="L878" s="270"/>
      <c r="M878" s="295"/>
      <c r="N878" s="211"/>
      <c r="O878" s="211"/>
      <c r="P878" s="211"/>
      <c r="Q878" s="211"/>
      <c r="R878" s="211"/>
      <c r="S878" s="211"/>
      <c r="T878" s="211"/>
      <c r="U878" s="211"/>
      <c r="V878" s="211"/>
      <c r="W878" s="211"/>
      <c r="X878" s="211"/>
      <c r="Y878" s="211"/>
      <c r="Z878" s="211"/>
    </row>
    <row r="879" spans="1:26" ht="15.75" customHeight="1">
      <c r="A879" s="211"/>
      <c r="B879" s="211"/>
      <c r="C879" s="211"/>
      <c r="D879" s="211"/>
      <c r="E879" s="211"/>
      <c r="F879" s="211"/>
      <c r="G879" s="211"/>
      <c r="H879" s="211"/>
      <c r="I879" s="211"/>
      <c r="J879" s="270"/>
      <c r="K879" s="295"/>
      <c r="L879" s="270"/>
      <c r="M879" s="295"/>
      <c r="N879" s="211"/>
      <c r="O879" s="211"/>
      <c r="P879" s="211"/>
      <c r="Q879" s="211"/>
      <c r="R879" s="211"/>
      <c r="S879" s="211"/>
      <c r="T879" s="211"/>
      <c r="U879" s="211"/>
      <c r="V879" s="211"/>
      <c r="W879" s="211"/>
      <c r="X879" s="211"/>
      <c r="Y879" s="211"/>
      <c r="Z879" s="211"/>
    </row>
    <row r="880" spans="1:26" ht="15.75" customHeight="1">
      <c r="A880" s="211"/>
      <c r="B880" s="211"/>
      <c r="C880" s="211"/>
      <c r="D880" s="211"/>
      <c r="E880" s="211"/>
      <c r="F880" s="211"/>
      <c r="G880" s="211"/>
      <c r="H880" s="211"/>
      <c r="I880" s="211"/>
      <c r="J880" s="270"/>
      <c r="K880" s="295"/>
      <c r="L880" s="270"/>
      <c r="M880" s="295"/>
      <c r="N880" s="211"/>
      <c r="O880" s="211"/>
      <c r="P880" s="211"/>
      <c r="Q880" s="211"/>
      <c r="R880" s="211"/>
      <c r="S880" s="211"/>
      <c r="T880" s="211"/>
      <c r="U880" s="211"/>
      <c r="V880" s="211"/>
      <c r="W880" s="211"/>
      <c r="X880" s="211"/>
      <c r="Y880" s="211"/>
      <c r="Z880" s="211"/>
    </row>
    <row r="881" spans="1:26" ht="15.75" customHeight="1">
      <c r="A881" s="211"/>
      <c r="B881" s="211"/>
      <c r="C881" s="211"/>
      <c r="D881" s="211"/>
      <c r="E881" s="211"/>
      <c r="F881" s="211"/>
      <c r="G881" s="211"/>
      <c r="H881" s="211"/>
      <c r="I881" s="211"/>
      <c r="J881" s="270"/>
      <c r="K881" s="295"/>
      <c r="L881" s="270"/>
      <c r="M881" s="295"/>
      <c r="N881" s="211"/>
      <c r="O881" s="211"/>
      <c r="P881" s="211"/>
      <c r="Q881" s="211"/>
      <c r="R881" s="211"/>
      <c r="S881" s="211"/>
      <c r="T881" s="211"/>
      <c r="U881" s="211"/>
      <c r="V881" s="211"/>
      <c r="W881" s="211"/>
      <c r="X881" s="211"/>
      <c r="Y881" s="211"/>
      <c r="Z881" s="211"/>
    </row>
    <row r="882" spans="1:26" ht="15.75" customHeight="1">
      <c r="A882" s="211"/>
      <c r="B882" s="211"/>
      <c r="C882" s="211"/>
      <c r="D882" s="211"/>
      <c r="E882" s="211"/>
      <c r="F882" s="211"/>
      <c r="G882" s="211"/>
      <c r="H882" s="211"/>
      <c r="I882" s="211"/>
      <c r="J882" s="270"/>
      <c r="K882" s="295"/>
      <c r="L882" s="270"/>
      <c r="M882" s="295"/>
      <c r="N882" s="211"/>
      <c r="O882" s="211"/>
      <c r="P882" s="211"/>
      <c r="Q882" s="211"/>
      <c r="R882" s="211"/>
      <c r="S882" s="211"/>
      <c r="T882" s="211"/>
      <c r="U882" s="211"/>
      <c r="V882" s="211"/>
      <c r="W882" s="211"/>
      <c r="X882" s="211"/>
      <c r="Y882" s="211"/>
      <c r="Z882" s="211"/>
    </row>
    <row r="883" spans="1:26" ht="15.75" customHeight="1">
      <c r="A883" s="211"/>
      <c r="B883" s="211"/>
      <c r="C883" s="211"/>
      <c r="D883" s="211"/>
      <c r="E883" s="211"/>
      <c r="F883" s="211"/>
      <c r="G883" s="211"/>
      <c r="H883" s="211"/>
      <c r="I883" s="211"/>
      <c r="J883" s="270"/>
      <c r="K883" s="295"/>
      <c r="L883" s="270"/>
      <c r="M883" s="295"/>
      <c r="N883" s="211"/>
      <c r="O883" s="211"/>
      <c r="P883" s="211"/>
      <c r="Q883" s="211"/>
      <c r="R883" s="211"/>
      <c r="S883" s="211"/>
      <c r="T883" s="211"/>
      <c r="U883" s="211"/>
      <c r="V883" s="211"/>
      <c r="W883" s="211"/>
      <c r="X883" s="211"/>
      <c r="Y883" s="211"/>
      <c r="Z883" s="211"/>
    </row>
    <row r="884" spans="1:26" ht="15.75" customHeight="1">
      <c r="A884" s="211"/>
      <c r="B884" s="211"/>
      <c r="C884" s="211"/>
      <c r="D884" s="211"/>
      <c r="E884" s="211"/>
      <c r="F884" s="211"/>
      <c r="G884" s="211"/>
      <c r="H884" s="211"/>
      <c r="I884" s="211"/>
      <c r="J884" s="270"/>
      <c r="K884" s="295"/>
      <c r="L884" s="270"/>
      <c r="M884" s="295"/>
      <c r="N884" s="211"/>
      <c r="O884" s="211"/>
      <c r="P884" s="211"/>
      <c r="Q884" s="211"/>
      <c r="R884" s="211"/>
      <c r="S884" s="211"/>
      <c r="T884" s="211"/>
      <c r="U884" s="211"/>
      <c r="V884" s="211"/>
      <c r="W884" s="211"/>
      <c r="X884" s="211"/>
      <c r="Y884" s="211"/>
      <c r="Z884" s="211"/>
    </row>
    <row r="885" spans="1:26" ht="15.75" customHeight="1">
      <c r="A885" s="211"/>
      <c r="B885" s="211"/>
      <c r="C885" s="211"/>
      <c r="D885" s="211"/>
      <c r="E885" s="211"/>
      <c r="F885" s="211"/>
      <c r="G885" s="211"/>
      <c r="H885" s="211"/>
      <c r="I885" s="211"/>
      <c r="J885" s="270"/>
      <c r="K885" s="295"/>
      <c r="L885" s="270"/>
      <c r="M885" s="295"/>
      <c r="N885" s="211"/>
      <c r="O885" s="211"/>
      <c r="P885" s="211"/>
      <c r="Q885" s="211"/>
      <c r="R885" s="211"/>
      <c r="S885" s="211"/>
      <c r="T885" s="211"/>
      <c r="U885" s="211"/>
      <c r="V885" s="211"/>
      <c r="W885" s="211"/>
      <c r="X885" s="211"/>
      <c r="Y885" s="211"/>
      <c r="Z885" s="211"/>
    </row>
    <row r="886" spans="1:26" ht="15.75" customHeight="1">
      <c r="A886" s="211"/>
      <c r="B886" s="211"/>
      <c r="C886" s="211"/>
      <c r="D886" s="211"/>
      <c r="E886" s="211"/>
      <c r="F886" s="211"/>
      <c r="G886" s="211"/>
      <c r="H886" s="211"/>
      <c r="I886" s="211"/>
      <c r="J886" s="270"/>
      <c r="K886" s="295"/>
      <c r="L886" s="270"/>
      <c r="M886" s="295"/>
      <c r="N886" s="211"/>
      <c r="O886" s="211"/>
      <c r="P886" s="211"/>
      <c r="Q886" s="211"/>
      <c r="R886" s="211"/>
      <c r="S886" s="211"/>
      <c r="T886" s="211"/>
      <c r="U886" s="211"/>
      <c r="V886" s="211"/>
      <c r="W886" s="211"/>
      <c r="X886" s="211"/>
      <c r="Y886" s="211"/>
      <c r="Z886" s="211"/>
    </row>
    <row r="887" spans="1:26" ht="15.75" customHeight="1">
      <c r="A887" s="211"/>
      <c r="B887" s="211"/>
      <c r="C887" s="211"/>
      <c r="D887" s="211"/>
      <c r="E887" s="211"/>
      <c r="F887" s="211"/>
      <c r="G887" s="211"/>
      <c r="H887" s="211"/>
      <c r="I887" s="211"/>
      <c r="J887" s="270"/>
      <c r="K887" s="295"/>
      <c r="L887" s="270"/>
      <c r="M887" s="295"/>
      <c r="N887" s="211"/>
      <c r="O887" s="211"/>
      <c r="P887" s="211"/>
      <c r="Q887" s="211"/>
      <c r="R887" s="211"/>
      <c r="S887" s="211"/>
      <c r="T887" s="211"/>
      <c r="U887" s="211"/>
      <c r="V887" s="211"/>
      <c r="W887" s="211"/>
      <c r="X887" s="211"/>
      <c r="Y887" s="211"/>
      <c r="Z887" s="211"/>
    </row>
    <row r="888" spans="1:26" ht="15.75" customHeight="1">
      <c r="A888" s="211"/>
      <c r="B888" s="211"/>
      <c r="C888" s="211"/>
      <c r="D888" s="211"/>
      <c r="E888" s="211"/>
      <c r="F888" s="211"/>
      <c r="G888" s="211"/>
      <c r="H888" s="211"/>
      <c r="I888" s="211"/>
      <c r="J888" s="270"/>
      <c r="K888" s="295"/>
      <c r="L888" s="270"/>
      <c r="M888" s="295"/>
      <c r="N888" s="211"/>
      <c r="O888" s="211"/>
      <c r="P888" s="211"/>
      <c r="Q888" s="211"/>
      <c r="R888" s="211"/>
      <c r="S888" s="211"/>
      <c r="T888" s="211"/>
      <c r="U888" s="211"/>
      <c r="V888" s="211"/>
      <c r="W888" s="211"/>
      <c r="X888" s="211"/>
      <c r="Y888" s="211"/>
      <c r="Z888" s="211"/>
    </row>
    <row r="889" spans="1:26" ht="15.75" customHeight="1">
      <c r="A889" s="211"/>
      <c r="B889" s="211"/>
      <c r="C889" s="211"/>
      <c r="D889" s="211"/>
      <c r="E889" s="211"/>
      <c r="F889" s="211"/>
      <c r="G889" s="211"/>
      <c r="H889" s="211"/>
      <c r="I889" s="211"/>
      <c r="J889" s="270"/>
      <c r="K889" s="295"/>
      <c r="L889" s="270"/>
      <c r="M889" s="295"/>
      <c r="N889" s="211"/>
      <c r="O889" s="211"/>
      <c r="P889" s="211"/>
      <c r="Q889" s="211"/>
      <c r="R889" s="211"/>
      <c r="S889" s="211"/>
      <c r="T889" s="211"/>
      <c r="U889" s="211"/>
      <c r="V889" s="211"/>
      <c r="W889" s="211"/>
      <c r="X889" s="211"/>
      <c r="Y889" s="211"/>
      <c r="Z889" s="211"/>
    </row>
    <row r="890" spans="1:26" ht="15.75" customHeight="1">
      <c r="A890" s="211"/>
      <c r="B890" s="211"/>
      <c r="C890" s="211"/>
      <c r="D890" s="211"/>
      <c r="E890" s="211"/>
      <c r="F890" s="211"/>
      <c r="G890" s="211"/>
      <c r="H890" s="211"/>
      <c r="I890" s="211"/>
      <c r="J890" s="270"/>
      <c r="K890" s="295"/>
      <c r="L890" s="270"/>
      <c r="M890" s="295"/>
      <c r="N890" s="211"/>
      <c r="O890" s="211"/>
      <c r="P890" s="211"/>
      <c r="Q890" s="211"/>
      <c r="R890" s="211"/>
      <c r="S890" s="211"/>
      <c r="T890" s="211"/>
      <c r="U890" s="211"/>
      <c r="V890" s="211"/>
      <c r="W890" s="211"/>
      <c r="X890" s="211"/>
      <c r="Y890" s="211"/>
      <c r="Z890" s="211"/>
    </row>
    <row r="891" spans="1:26" ht="15.75" customHeight="1">
      <c r="A891" s="211"/>
      <c r="B891" s="211"/>
      <c r="C891" s="211"/>
      <c r="D891" s="211"/>
      <c r="E891" s="211"/>
      <c r="F891" s="211"/>
      <c r="G891" s="211"/>
      <c r="H891" s="211"/>
      <c r="I891" s="211"/>
      <c r="J891" s="270"/>
      <c r="K891" s="295"/>
      <c r="L891" s="270"/>
      <c r="M891" s="295"/>
      <c r="N891" s="211"/>
      <c r="O891" s="211"/>
      <c r="P891" s="211"/>
      <c r="Q891" s="211"/>
      <c r="R891" s="211"/>
      <c r="S891" s="211"/>
      <c r="T891" s="211"/>
      <c r="U891" s="211"/>
      <c r="V891" s="211"/>
      <c r="W891" s="211"/>
      <c r="X891" s="211"/>
      <c r="Y891" s="211"/>
      <c r="Z891" s="211"/>
    </row>
    <row r="892" spans="1:26" ht="15.75" customHeight="1">
      <c r="A892" s="211"/>
      <c r="B892" s="211"/>
      <c r="C892" s="211"/>
      <c r="D892" s="211"/>
      <c r="E892" s="211"/>
      <c r="F892" s="211"/>
      <c r="G892" s="211"/>
      <c r="H892" s="211"/>
      <c r="I892" s="211"/>
      <c r="J892" s="270"/>
      <c r="K892" s="295"/>
      <c r="L892" s="270"/>
      <c r="M892" s="295"/>
      <c r="N892" s="211"/>
      <c r="O892" s="211"/>
      <c r="P892" s="211"/>
      <c r="Q892" s="211"/>
      <c r="R892" s="211"/>
      <c r="S892" s="211"/>
      <c r="T892" s="211"/>
      <c r="U892" s="211"/>
      <c r="V892" s="211"/>
      <c r="W892" s="211"/>
      <c r="X892" s="211"/>
      <c r="Y892" s="211"/>
      <c r="Z892" s="211"/>
    </row>
    <row r="893" spans="1:26" ht="15.75" customHeight="1">
      <c r="A893" s="211"/>
      <c r="B893" s="211"/>
      <c r="C893" s="211"/>
      <c r="D893" s="211"/>
      <c r="E893" s="211"/>
      <c r="F893" s="211"/>
      <c r="G893" s="211"/>
      <c r="H893" s="211"/>
      <c r="I893" s="211"/>
      <c r="J893" s="270"/>
      <c r="K893" s="295"/>
      <c r="L893" s="270"/>
      <c r="M893" s="295"/>
      <c r="N893" s="211"/>
      <c r="O893" s="211"/>
      <c r="P893" s="211"/>
      <c r="Q893" s="211"/>
      <c r="R893" s="211"/>
      <c r="S893" s="211"/>
      <c r="T893" s="211"/>
      <c r="U893" s="211"/>
      <c r="V893" s="211"/>
      <c r="W893" s="211"/>
      <c r="X893" s="211"/>
      <c r="Y893" s="211"/>
      <c r="Z893" s="211"/>
    </row>
    <row r="894" spans="1:26" ht="15.75" customHeight="1">
      <c r="A894" s="211"/>
      <c r="B894" s="211"/>
      <c r="C894" s="211"/>
      <c r="D894" s="211"/>
      <c r="E894" s="211"/>
      <c r="F894" s="211"/>
      <c r="G894" s="211"/>
      <c r="H894" s="211"/>
      <c r="I894" s="211"/>
      <c r="J894" s="270"/>
      <c r="K894" s="295"/>
      <c r="L894" s="270"/>
      <c r="M894" s="295"/>
      <c r="N894" s="211"/>
      <c r="O894" s="211"/>
      <c r="P894" s="211"/>
      <c r="Q894" s="211"/>
      <c r="R894" s="211"/>
      <c r="S894" s="211"/>
      <c r="T894" s="211"/>
      <c r="U894" s="211"/>
      <c r="V894" s="211"/>
      <c r="W894" s="211"/>
      <c r="X894" s="211"/>
      <c r="Y894" s="211"/>
      <c r="Z894" s="211"/>
    </row>
    <row r="895" spans="1:26" ht="15.75" customHeight="1">
      <c r="A895" s="211"/>
      <c r="B895" s="211"/>
      <c r="C895" s="211"/>
      <c r="D895" s="211"/>
      <c r="E895" s="211"/>
      <c r="F895" s="211"/>
      <c r="G895" s="211"/>
      <c r="H895" s="211"/>
      <c r="I895" s="211"/>
      <c r="J895" s="270"/>
      <c r="K895" s="295"/>
      <c r="L895" s="270"/>
      <c r="M895" s="295"/>
      <c r="N895" s="211"/>
      <c r="O895" s="211"/>
      <c r="P895" s="211"/>
      <c r="Q895" s="211"/>
      <c r="R895" s="211"/>
      <c r="S895" s="211"/>
      <c r="T895" s="211"/>
      <c r="U895" s="211"/>
      <c r="V895" s="211"/>
      <c r="W895" s="211"/>
      <c r="X895" s="211"/>
      <c r="Y895" s="211"/>
      <c r="Z895" s="211"/>
    </row>
    <row r="896" spans="1:26" ht="15.75" customHeight="1">
      <c r="A896" s="211"/>
      <c r="B896" s="211"/>
      <c r="C896" s="211"/>
      <c r="D896" s="211"/>
      <c r="E896" s="211"/>
      <c r="F896" s="211"/>
      <c r="G896" s="211"/>
      <c r="H896" s="211"/>
      <c r="I896" s="211"/>
      <c r="J896" s="270"/>
      <c r="K896" s="295"/>
      <c r="L896" s="270"/>
      <c r="M896" s="295"/>
      <c r="N896" s="211"/>
      <c r="O896" s="211"/>
      <c r="P896" s="211"/>
      <c r="Q896" s="211"/>
      <c r="R896" s="211"/>
      <c r="S896" s="211"/>
      <c r="T896" s="211"/>
      <c r="U896" s="211"/>
      <c r="V896" s="211"/>
      <c r="W896" s="211"/>
      <c r="X896" s="211"/>
      <c r="Y896" s="211"/>
      <c r="Z896" s="211"/>
    </row>
    <row r="897" spans="1:26" ht="15.75" customHeight="1">
      <c r="A897" s="211"/>
      <c r="B897" s="211"/>
      <c r="C897" s="211"/>
      <c r="D897" s="211"/>
      <c r="E897" s="211"/>
      <c r="F897" s="211"/>
      <c r="G897" s="211"/>
      <c r="H897" s="211"/>
      <c r="I897" s="211"/>
      <c r="J897" s="270"/>
      <c r="K897" s="295"/>
      <c r="L897" s="270"/>
      <c r="M897" s="295"/>
      <c r="N897" s="211"/>
      <c r="O897" s="211"/>
      <c r="P897" s="211"/>
      <c r="Q897" s="211"/>
      <c r="R897" s="211"/>
      <c r="S897" s="211"/>
      <c r="T897" s="211"/>
      <c r="U897" s="211"/>
      <c r="V897" s="211"/>
      <c r="W897" s="211"/>
      <c r="X897" s="211"/>
      <c r="Y897" s="211"/>
      <c r="Z897" s="211"/>
    </row>
    <row r="898" spans="1:26" ht="15.75" customHeight="1">
      <c r="A898" s="211"/>
      <c r="B898" s="211"/>
      <c r="C898" s="211"/>
      <c r="D898" s="211"/>
      <c r="E898" s="211"/>
      <c r="F898" s="211"/>
      <c r="G898" s="211"/>
      <c r="H898" s="211"/>
      <c r="I898" s="211"/>
      <c r="J898" s="270"/>
      <c r="K898" s="295"/>
      <c r="L898" s="270"/>
      <c r="M898" s="295"/>
      <c r="N898" s="211"/>
      <c r="O898" s="211"/>
      <c r="P898" s="211"/>
      <c r="Q898" s="211"/>
      <c r="R898" s="211"/>
      <c r="S898" s="211"/>
      <c r="T898" s="211"/>
      <c r="U898" s="211"/>
      <c r="V898" s="211"/>
      <c r="W898" s="211"/>
      <c r="X898" s="211"/>
      <c r="Y898" s="211"/>
      <c r="Z898" s="211"/>
    </row>
    <row r="899" spans="1:26" ht="15.75" customHeight="1">
      <c r="A899" s="211"/>
      <c r="B899" s="211"/>
      <c r="C899" s="211"/>
      <c r="D899" s="211"/>
      <c r="E899" s="211"/>
      <c r="F899" s="211"/>
      <c r="G899" s="211"/>
      <c r="H899" s="211"/>
      <c r="I899" s="211"/>
      <c r="J899" s="270"/>
      <c r="K899" s="295"/>
      <c r="L899" s="270"/>
      <c r="M899" s="295"/>
      <c r="N899" s="211"/>
      <c r="O899" s="211"/>
      <c r="P899" s="211"/>
      <c r="Q899" s="211"/>
      <c r="R899" s="211"/>
      <c r="S899" s="211"/>
      <c r="T899" s="211"/>
      <c r="U899" s="211"/>
      <c r="V899" s="211"/>
      <c r="W899" s="211"/>
      <c r="X899" s="211"/>
      <c r="Y899" s="211"/>
      <c r="Z899" s="211"/>
    </row>
    <row r="900" spans="1:26" ht="15.75" customHeight="1">
      <c r="A900" s="211"/>
      <c r="B900" s="211"/>
      <c r="C900" s="211"/>
      <c r="D900" s="211"/>
      <c r="E900" s="211"/>
      <c r="F900" s="211"/>
      <c r="G900" s="211"/>
      <c r="H900" s="211"/>
      <c r="I900" s="211"/>
      <c r="J900" s="270"/>
      <c r="K900" s="295"/>
      <c r="L900" s="270"/>
      <c r="M900" s="295"/>
      <c r="N900" s="211"/>
      <c r="O900" s="211"/>
      <c r="P900" s="211"/>
      <c r="Q900" s="211"/>
      <c r="R900" s="211"/>
      <c r="S900" s="211"/>
      <c r="T900" s="211"/>
      <c r="U900" s="211"/>
      <c r="V900" s="211"/>
      <c r="W900" s="211"/>
      <c r="X900" s="211"/>
      <c r="Y900" s="211"/>
      <c r="Z900" s="211"/>
    </row>
    <row r="901" spans="1:26" ht="15.75" customHeight="1">
      <c r="A901" s="211"/>
      <c r="B901" s="211"/>
      <c r="C901" s="211"/>
      <c r="D901" s="211"/>
      <c r="E901" s="211"/>
      <c r="F901" s="211"/>
      <c r="G901" s="211"/>
      <c r="H901" s="211"/>
      <c r="I901" s="211"/>
      <c r="J901" s="270"/>
      <c r="K901" s="295"/>
      <c r="L901" s="270"/>
      <c r="M901" s="295"/>
      <c r="N901" s="211"/>
      <c r="O901" s="211"/>
      <c r="P901" s="211"/>
      <c r="Q901" s="211"/>
      <c r="R901" s="211"/>
      <c r="S901" s="211"/>
      <c r="T901" s="211"/>
      <c r="U901" s="211"/>
      <c r="V901" s="211"/>
      <c r="W901" s="211"/>
      <c r="X901" s="211"/>
      <c r="Y901" s="211"/>
      <c r="Z901" s="211"/>
    </row>
    <row r="902" spans="1:26" ht="15.75" customHeight="1">
      <c r="A902" s="211"/>
      <c r="B902" s="211"/>
      <c r="C902" s="211"/>
      <c r="D902" s="211"/>
      <c r="E902" s="211"/>
      <c r="F902" s="211"/>
      <c r="G902" s="211"/>
      <c r="H902" s="211"/>
      <c r="I902" s="211"/>
      <c r="J902" s="270"/>
      <c r="K902" s="295"/>
      <c r="L902" s="270"/>
      <c r="M902" s="295"/>
      <c r="N902" s="211"/>
      <c r="O902" s="211"/>
      <c r="P902" s="211"/>
      <c r="Q902" s="211"/>
      <c r="R902" s="211"/>
      <c r="S902" s="211"/>
      <c r="T902" s="211"/>
      <c r="U902" s="211"/>
      <c r="V902" s="211"/>
      <c r="W902" s="211"/>
      <c r="X902" s="211"/>
      <c r="Y902" s="211"/>
      <c r="Z902" s="211"/>
    </row>
    <row r="903" spans="1:26" ht="15.75" customHeight="1">
      <c r="A903" s="211"/>
      <c r="B903" s="211"/>
      <c r="C903" s="211"/>
      <c r="D903" s="211"/>
      <c r="E903" s="211"/>
      <c r="F903" s="211"/>
      <c r="G903" s="211"/>
      <c r="H903" s="211"/>
      <c r="I903" s="211"/>
      <c r="J903" s="270"/>
      <c r="K903" s="295"/>
      <c r="L903" s="270"/>
      <c r="M903" s="295"/>
      <c r="N903" s="211"/>
      <c r="O903" s="211"/>
      <c r="P903" s="211"/>
      <c r="Q903" s="211"/>
      <c r="R903" s="211"/>
      <c r="S903" s="211"/>
      <c r="T903" s="211"/>
      <c r="U903" s="211"/>
      <c r="V903" s="211"/>
      <c r="W903" s="211"/>
      <c r="X903" s="211"/>
      <c r="Y903" s="211"/>
      <c r="Z903" s="211"/>
    </row>
    <row r="904" spans="1:26" ht="15.75" customHeight="1">
      <c r="A904" s="211"/>
      <c r="B904" s="211"/>
      <c r="C904" s="211"/>
      <c r="D904" s="211"/>
      <c r="E904" s="211"/>
      <c r="F904" s="211"/>
      <c r="G904" s="211"/>
      <c r="H904" s="211"/>
      <c r="I904" s="211"/>
      <c r="J904" s="270"/>
      <c r="K904" s="295"/>
      <c r="L904" s="270"/>
      <c r="M904" s="295"/>
      <c r="N904" s="211"/>
      <c r="O904" s="211"/>
      <c r="P904" s="211"/>
      <c r="Q904" s="211"/>
      <c r="R904" s="211"/>
      <c r="S904" s="211"/>
      <c r="T904" s="211"/>
      <c r="U904" s="211"/>
      <c r="V904" s="211"/>
      <c r="W904" s="211"/>
      <c r="X904" s="211"/>
      <c r="Y904" s="211"/>
      <c r="Z904" s="211"/>
    </row>
    <row r="905" spans="1:26" ht="15.75" customHeight="1">
      <c r="A905" s="211"/>
      <c r="B905" s="211"/>
      <c r="C905" s="211"/>
      <c r="D905" s="211"/>
      <c r="E905" s="211"/>
      <c r="F905" s="211"/>
      <c r="G905" s="211"/>
      <c r="H905" s="211"/>
      <c r="I905" s="211"/>
      <c r="J905" s="270"/>
      <c r="K905" s="295"/>
      <c r="L905" s="270"/>
      <c r="M905" s="295"/>
      <c r="N905" s="211"/>
      <c r="O905" s="211"/>
      <c r="P905" s="211"/>
      <c r="Q905" s="211"/>
      <c r="R905" s="211"/>
      <c r="S905" s="211"/>
      <c r="T905" s="211"/>
      <c r="U905" s="211"/>
      <c r="V905" s="211"/>
      <c r="W905" s="211"/>
      <c r="X905" s="211"/>
      <c r="Y905" s="211"/>
      <c r="Z905" s="211"/>
    </row>
    <row r="906" spans="1:26" ht="15.75" customHeight="1">
      <c r="A906" s="211"/>
      <c r="B906" s="211"/>
      <c r="C906" s="211"/>
      <c r="D906" s="211"/>
      <c r="E906" s="211"/>
      <c r="F906" s="211"/>
      <c r="G906" s="211"/>
      <c r="H906" s="211"/>
      <c r="I906" s="211"/>
      <c r="J906" s="270"/>
      <c r="K906" s="295"/>
      <c r="L906" s="270"/>
      <c r="M906" s="295"/>
      <c r="N906" s="211"/>
      <c r="O906" s="211"/>
      <c r="P906" s="211"/>
      <c r="Q906" s="211"/>
      <c r="R906" s="211"/>
      <c r="S906" s="211"/>
      <c r="T906" s="211"/>
      <c r="U906" s="211"/>
      <c r="V906" s="211"/>
      <c r="W906" s="211"/>
      <c r="X906" s="211"/>
      <c r="Y906" s="211"/>
      <c r="Z906" s="211"/>
    </row>
    <row r="907" spans="1:26" ht="15.75" customHeight="1">
      <c r="A907" s="211"/>
      <c r="B907" s="211"/>
      <c r="C907" s="211"/>
      <c r="D907" s="211"/>
      <c r="E907" s="211"/>
      <c r="F907" s="211"/>
      <c r="G907" s="211"/>
      <c r="H907" s="211"/>
      <c r="I907" s="211"/>
      <c r="J907" s="270"/>
      <c r="K907" s="295"/>
      <c r="L907" s="270"/>
      <c r="M907" s="295"/>
      <c r="N907" s="211"/>
      <c r="O907" s="211"/>
      <c r="P907" s="211"/>
      <c r="Q907" s="211"/>
      <c r="R907" s="211"/>
      <c r="S907" s="211"/>
      <c r="T907" s="211"/>
      <c r="U907" s="211"/>
      <c r="V907" s="211"/>
      <c r="W907" s="211"/>
      <c r="X907" s="211"/>
      <c r="Y907" s="211"/>
      <c r="Z907" s="211"/>
    </row>
    <row r="908" spans="1:26" ht="15.75" customHeight="1">
      <c r="A908" s="211"/>
      <c r="B908" s="211"/>
      <c r="C908" s="211"/>
      <c r="D908" s="211"/>
      <c r="E908" s="211"/>
      <c r="F908" s="211"/>
      <c r="G908" s="211"/>
      <c r="H908" s="211"/>
      <c r="I908" s="211"/>
      <c r="J908" s="270"/>
      <c r="K908" s="295"/>
      <c r="L908" s="270"/>
      <c r="M908" s="295"/>
      <c r="N908" s="211"/>
      <c r="O908" s="211"/>
      <c r="P908" s="211"/>
      <c r="Q908" s="211"/>
      <c r="R908" s="211"/>
      <c r="S908" s="211"/>
      <c r="T908" s="211"/>
      <c r="U908" s="211"/>
      <c r="V908" s="211"/>
      <c r="W908" s="211"/>
      <c r="X908" s="211"/>
      <c r="Y908" s="211"/>
      <c r="Z908" s="211"/>
    </row>
    <row r="909" spans="1:26" ht="15.75" customHeight="1">
      <c r="A909" s="211"/>
      <c r="B909" s="211"/>
      <c r="C909" s="211"/>
      <c r="D909" s="211"/>
      <c r="E909" s="211"/>
      <c r="F909" s="211"/>
      <c r="G909" s="211"/>
      <c r="H909" s="211"/>
      <c r="I909" s="211"/>
      <c r="J909" s="270"/>
      <c r="K909" s="295"/>
      <c r="L909" s="270"/>
      <c r="M909" s="295"/>
      <c r="N909" s="211"/>
      <c r="O909" s="211"/>
      <c r="P909" s="211"/>
      <c r="Q909" s="211"/>
      <c r="R909" s="211"/>
      <c r="S909" s="211"/>
      <c r="T909" s="211"/>
      <c r="U909" s="211"/>
      <c r="V909" s="211"/>
      <c r="W909" s="211"/>
      <c r="X909" s="211"/>
      <c r="Y909" s="211"/>
      <c r="Z909" s="211"/>
    </row>
    <row r="910" spans="1:26" ht="15.75" customHeight="1">
      <c r="A910" s="211"/>
      <c r="B910" s="211"/>
      <c r="C910" s="211"/>
      <c r="D910" s="211"/>
      <c r="E910" s="211"/>
      <c r="F910" s="211"/>
      <c r="G910" s="211"/>
      <c r="H910" s="211"/>
      <c r="I910" s="211"/>
      <c r="J910" s="270"/>
      <c r="K910" s="295"/>
      <c r="L910" s="270"/>
      <c r="M910" s="295"/>
      <c r="N910" s="211"/>
      <c r="O910" s="211"/>
      <c r="P910" s="211"/>
      <c r="Q910" s="211"/>
      <c r="R910" s="211"/>
      <c r="S910" s="211"/>
      <c r="T910" s="211"/>
      <c r="U910" s="211"/>
      <c r="V910" s="211"/>
      <c r="W910" s="211"/>
      <c r="X910" s="211"/>
      <c r="Y910" s="211"/>
      <c r="Z910" s="211"/>
    </row>
    <row r="911" spans="1:26" ht="15.75" customHeight="1">
      <c r="A911" s="211"/>
      <c r="B911" s="211"/>
      <c r="C911" s="211"/>
      <c r="D911" s="211"/>
      <c r="E911" s="211"/>
      <c r="F911" s="211"/>
      <c r="G911" s="211"/>
      <c r="H911" s="211"/>
      <c r="I911" s="211"/>
      <c r="J911" s="270"/>
      <c r="K911" s="295"/>
      <c r="L911" s="270"/>
      <c r="M911" s="295"/>
      <c r="N911" s="211"/>
      <c r="O911" s="211"/>
      <c r="P911" s="211"/>
      <c r="Q911" s="211"/>
      <c r="R911" s="211"/>
      <c r="S911" s="211"/>
      <c r="T911" s="211"/>
      <c r="U911" s="211"/>
      <c r="V911" s="211"/>
      <c r="W911" s="211"/>
      <c r="X911" s="211"/>
      <c r="Y911" s="211"/>
      <c r="Z911" s="211"/>
    </row>
    <row r="912" spans="1:26" ht="15.75" customHeight="1">
      <c r="A912" s="211"/>
      <c r="B912" s="211"/>
      <c r="C912" s="211"/>
      <c r="D912" s="211"/>
      <c r="E912" s="211"/>
      <c r="F912" s="211"/>
      <c r="G912" s="211"/>
      <c r="H912" s="211"/>
      <c r="I912" s="211"/>
      <c r="J912" s="270"/>
      <c r="K912" s="295"/>
      <c r="L912" s="270"/>
      <c r="M912" s="295"/>
      <c r="N912" s="211"/>
      <c r="O912" s="211"/>
      <c r="P912" s="211"/>
      <c r="Q912" s="211"/>
      <c r="R912" s="211"/>
      <c r="S912" s="211"/>
      <c r="T912" s="211"/>
      <c r="U912" s="211"/>
      <c r="V912" s="211"/>
      <c r="W912" s="211"/>
      <c r="X912" s="211"/>
      <c r="Y912" s="211"/>
      <c r="Z912" s="211"/>
    </row>
    <row r="913" spans="1:26" ht="15.75" customHeight="1">
      <c r="A913" s="211"/>
      <c r="B913" s="211"/>
      <c r="C913" s="211"/>
      <c r="D913" s="211"/>
      <c r="E913" s="211"/>
      <c r="F913" s="211"/>
      <c r="G913" s="211"/>
      <c r="H913" s="211"/>
      <c r="I913" s="211"/>
      <c r="J913" s="270"/>
      <c r="K913" s="295"/>
      <c r="L913" s="270"/>
      <c r="M913" s="295"/>
      <c r="N913" s="211"/>
      <c r="O913" s="211"/>
      <c r="P913" s="211"/>
      <c r="Q913" s="211"/>
      <c r="R913" s="211"/>
      <c r="S913" s="211"/>
      <c r="T913" s="211"/>
      <c r="U913" s="211"/>
      <c r="V913" s="211"/>
      <c r="W913" s="211"/>
      <c r="X913" s="211"/>
      <c r="Y913" s="211"/>
      <c r="Z913" s="211"/>
    </row>
    <row r="914" spans="1:26" ht="15.75" customHeight="1">
      <c r="A914" s="211"/>
      <c r="B914" s="211"/>
      <c r="C914" s="211"/>
      <c r="D914" s="211"/>
      <c r="E914" s="211"/>
      <c r="F914" s="211"/>
      <c r="G914" s="211"/>
      <c r="H914" s="211"/>
      <c r="I914" s="211"/>
      <c r="J914" s="270"/>
      <c r="K914" s="295"/>
      <c r="L914" s="270"/>
      <c r="M914" s="295"/>
      <c r="N914" s="211"/>
      <c r="O914" s="211"/>
      <c r="P914" s="211"/>
      <c r="Q914" s="211"/>
      <c r="R914" s="211"/>
      <c r="S914" s="211"/>
      <c r="T914" s="211"/>
      <c r="U914" s="211"/>
      <c r="V914" s="211"/>
      <c r="W914" s="211"/>
      <c r="X914" s="211"/>
      <c r="Y914" s="211"/>
      <c r="Z914" s="211"/>
    </row>
    <row r="915" spans="1:26" ht="15.75" customHeight="1">
      <c r="A915" s="211"/>
      <c r="B915" s="211"/>
      <c r="C915" s="211"/>
      <c r="D915" s="211"/>
      <c r="E915" s="211"/>
      <c r="F915" s="211"/>
      <c r="G915" s="211"/>
      <c r="H915" s="211"/>
      <c r="I915" s="211"/>
      <c r="J915" s="270"/>
      <c r="K915" s="295"/>
      <c r="L915" s="270"/>
      <c r="M915" s="295"/>
      <c r="N915" s="211"/>
      <c r="O915" s="211"/>
      <c r="P915" s="211"/>
      <c r="Q915" s="211"/>
      <c r="R915" s="211"/>
      <c r="S915" s="211"/>
      <c r="T915" s="211"/>
      <c r="U915" s="211"/>
      <c r="V915" s="211"/>
      <c r="W915" s="211"/>
      <c r="X915" s="211"/>
      <c r="Y915" s="211"/>
      <c r="Z915" s="211"/>
    </row>
    <row r="916" spans="1:26" ht="15.75" customHeight="1">
      <c r="A916" s="211"/>
      <c r="B916" s="211"/>
      <c r="C916" s="211"/>
      <c r="D916" s="211"/>
      <c r="E916" s="211"/>
      <c r="F916" s="211"/>
      <c r="G916" s="211"/>
      <c r="H916" s="211"/>
      <c r="I916" s="211"/>
      <c r="J916" s="270"/>
      <c r="K916" s="295"/>
      <c r="L916" s="270"/>
      <c r="M916" s="295"/>
      <c r="N916" s="211"/>
      <c r="O916" s="211"/>
      <c r="P916" s="211"/>
      <c r="Q916" s="211"/>
      <c r="R916" s="211"/>
      <c r="S916" s="211"/>
      <c r="T916" s="211"/>
      <c r="U916" s="211"/>
      <c r="V916" s="211"/>
      <c r="W916" s="211"/>
      <c r="X916" s="211"/>
      <c r="Y916" s="211"/>
      <c r="Z916" s="211"/>
    </row>
    <row r="917" spans="1:26" ht="15.75" customHeight="1">
      <c r="A917" s="211"/>
      <c r="B917" s="211"/>
      <c r="C917" s="211"/>
      <c r="D917" s="211"/>
      <c r="E917" s="211"/>
      <c r="F917" s="211"/>
      <c r="G917" s="211"/>
      <c r="H917" s="211"/>
      <c r="I917" s="211"/>
      <c r="J917" s="270"/>
      <c r="K917" s="295"/>
      <c r="L917" s="270"/>
      <c r="M917" s="295"/>
      <c r="N917" s="211"/>
      <c r="O917" s="211"/>
      <c r="P917" s="211"/>
      <c r="Q917" s="211"/>
      <c r="R917" s="211"/>
      <c r="S917" s="211"/>
      <c r="T917" s="211"/>
      <c r="U917" s="211"/>
      <c r="V917" s="211"/>
      <c r="W917" s="211"/>
      <c r="X917" s="211"/>
      <c r="Y917" s="211"/>
      <c r="Z917" s="211"/>
    </row>
    <row r="918" spans="1:26" ht="15.75" customHeight="1">
      <c r="A918" s="211"/>
      <c r="B918" s="211"/>
      <c r="C918" s="211"/>
      <c r="D918" s="211"/>
      <c r="E918" s="211"/>
      <c r="F918" s="211"/>
      <c r="G918" s="211"/>
      <c r="H918" s="211"/>
      <c r="I918" s="211"/>
      <c r="J918" s="270"/>
      <c r="K918" s="295"/>
      <c r="L918" s="270"/>
      <c r="M918" s="295"/>
      <c r="N918" s="211"/>
      <c r="O918" s="211"/>
      <c r="P918" s="211"/>
      <c r="Q918" s="211"/>
      <c r="R918" s="211"/>
      <c r="S918" s="211"/>
      <c r="T918" s="211"/>
      <c r="U918" s="211"/>
      <c r="V918" s="211"/>
      <c r="W918" s="211"/>
      <c r="X918" s="211"/>
      <c r="Y918" s="211"/>
      <c r="Z918" s="211"/>
    </row>
    <row r="919" spans="1:26" ht="15.75" customHeight="1">
      <c r="A919" s="211"/>
      <c r="B919" s="211"/>
      <c r="C919" s="211"/>
      <c r="D919" s="211"/>
      <c r="E919" s="211"/>
      <c r="F919" s="211"/>
      <c r="G919" s="211"/>
      <c r="H919" s="211"/>
      <c r="I919" s="211"/>
      <c r="J919" s="270"/>
      <c r="K919" s="295"/>
      <c r="L919" s="270"/>
      <c r="M919" s="295"/>
      <c r="N919" s="211"/>
      <c r="O919" s="211"/>
      <c r="P919" s="211"/>
      <c r="Q919" s="211"/>
      <c r="R919" s="211"/>
      <c r="S919" s="211"/>
      <c r="T919" s="211"/>
      <c r="U919" s="211"/>
      <c r="V919" s="211"/>
      <c r="W919" s="211"/>
      <c r="X919" s="211"/>
      <c r="Y919" s="211"/>
      <c r="Z919" s="211"/>
    </row>
    <row r="920" spans="1:26" ht="15.75" customHeight="1">
      <c r="A920" s="211"/>
      <c r="B920" s="211"/>
      <c r="C920" s="211"/>
      <c r="D920" s="211"/>
      <c r="E920" s="211"/>
      <c r="F920" s="211"/>
      <c r="G920" s="211"/>
      <c r="H920" s="211"/>
      <c r="I920" s="211"/>
      <c r="J920" s="270"/>
      <c r="K920" s="295"/>
      <c r="L920" s="270"/>
      <c r="M920" s="295"/>
      <c r="N920" s="211"/>
      <c r="O920" s="211"/>
      <c r="P920" s="211"/>
      <c r="Q920" s="211"/>
      <c r="R920" s="211"/>
      <c r="S920" s="211"/>
      <c r="T920" s="211"/>
      <c r="U920" s="211"/>
      <c r="V920" s="211"/>
      <c r="W920" s="211"/>
      <c r="X920" s="211"/>
      <c r="Y920" s="211"/>
      <c r="Z920" s="211"/>
    </row>
    <row r="921" spans="1:26" ht="15.75" customHeight="1">
      <c r="A921" s="211"/>
      <c r="B921" s="211"/>
      <c r="C921" s="211"/>
      <c r="D921" s="211"/>
      <c r="E921" s="211"/>
      <c r="F921" s="211"/>
      <c r="G921" s="211"/>
      <c r="H921" s="211"/>
      <c r="I921" s="211"/>
      <c r="J921" s="270"/>
      <c r="K921" s="295"/>
      <c r="L921" s="270"/>
      <c r="M921" s="295"/>
      <c r="N921" s="211"/>
      <c r="O921" s="211"/>
      <c r="P921" s="211"/>
      <c r="Q921" s="211"/>
      <c r="R921" s="211"/>
      <c r="S921" s="211"/>
      <c r="T921" s="211"/>
      <c r="U921" s="211"/>
      <c r="V921" s="211"/>
      <c r="W921" s="211"/>
      <c r="X921" s="211"/>
      <c r="Y921" s="211"/>
      <c r="Z921" s="211"/>
    </row>
    <row r="922" spans="1:26" ht="15.75" customHeight="1">
      <c r="A922" s="211"/>
      <c r="B922" s="211"/>
      <c r="C922" s="211"/>
      <c r="D922" s="211"/>
      <c r="E922" s="211"/>
      <c r="F922" s="211"/>
      <c r="G922" s="211"/>
      <c r="H922" s="211"/>
      <c r="I922" s="211"/>
      <c r="J922" s="270"/>
      <c r="K922" s="295"/>
      <c r="L922" s="270"/>
      <c r="M922" s="295"/>
      <c r="N922" s="211"/>
      <c r="O922" s="211"/>
      <c r="P922" s="211"/>
      <c r="Q922" s="211"/>
      <c r="R922" s="211"/>
      <c r="S922" s="211"/>
      <c r="T922" s="211"/>
      <c r="U922" s="211"/>
      <c r="V922" s="211"/>
      <c r="W922" s="211"/>
      <c r="X922" s="211"/>
      <c r="Y922" s="211"/>
      <c r="Z922" s="211"/>
    </row>
    <row r="923" spans="1:26" ht="15.75" customHeight="1">
      <c r="A923" s="211"/>
      <c r="B923" s="211"/>
      <c r="C923" s="211"/>
      <c r="D923" s="211"/>
      <c r="E923" s="211"/>
      <c r="F923" s="211"/>
      <c r="G923" s="211"/>
      <c r="H923" s="211"/>
      <c r="I923" s="211"/>
      <c r="J923" s="270"/>
      <c r="K923" s="295"/>
      <c r="L923" s="270"/>
      <c r="M923" s="295"/>
      <c r="N923" s="211"/>
      <c r="O923" s="211"/>
      <c r="P923" s="211"/>
      <c r="Q923" s="211"/>
      <c r="R923" s="211"/>
      <c r="S923" s="211"/>
      <c r="T923" s="211"/>
      <c r="U923" s="211"/>
      <c r="V923" s="211"/>
      <c r="W923" s="211"/>
      <c r="X923" s="211"/>
      <c r="Y923" s="211"/>
      <c r="Z923" s="211"/>
    </row>
    <row r="924" spans="1:26" ht="15.75" customHeight="1">
      <c r="A924" s="211"/>
      <c r="B924" s="211"/>
      <c r="C924" s="211"/>
      <c r="D924" s="211"/>
      <c r="E924" s="211"/>
      <c r="F924" s="211"/>
      <c r="G924" s="211"/>
      <c r="H924" s="211"/>
      <c r="I924" s="211"/>
      <c r="J924" s="270"/>
      <c r="K924" s="295"/>
      <c r="L924" s="270"/>
      <c r="M924" s="295"/>
      <c r="N924" s="211"/>
      <c r="O924" s="211"/>
      <c r="P924" s="211"/>
      <c r="Q924" s="211"/>
      <c r="R924" s="211"/>
      <c r="S924" s="211"/>
      <c r="T924" s="211"/>
      <c r="U924" s="211"/>
      <c r="V924" s="211"/>
      <c r="W924" s="211"/>
      <c r="X924" s="211"/>
      <c r="Y924" s="211"/>
      <c r="Z924" s="211"/>
    </row>
    <row r="925" spans="1:26" ht="15.75" customHeight="1">
      <c r="A925" s="211"/>
      <c r="B925" s="211"/>
      <c r="C925" s="211"/>
      <c r="D925" s="211"/>
      <c r="E925" s="211"/>
      <c r="F925" s="211"/>
      <c r="G925" s="211"/>
      <c r="H925" s="211"/>
      <c r="I925" s="211"/>
      <c r="J925" s="270"/>
      <c r="K925" s="295"/>
      <c r="L925" s="270"/>
      <c r="M925" s="295"/>
      <c r="N925" s="211"/>
      <c r="O925" s="211"/>
      <c r="P925" s="211"/>
      <c r="Q925" s="211"/>
      <c r="R925" s="211"/>
      <c r="S925" s="211"/>
      <c r="T925" s="211"/>
      <c r="U925" s="211"/>
      <c r="V925" s="211"/>
      <c r="W925" s="211"/>
      <c r="X925" s="211"/>
      <c r="Y925" s="211"/>
      <c r="Z925" s="211"/>
    </row>
    <row r="926" spans="1:26" ht="15.75" customHeight="1">
      <c r="A926" s="211"/>
      <c r="B926" s="211"/>
      <c r="C926" s="211"/>
      <c r="D926" s="211"/>
      <c r="E926" s="211"/>
      <c r="F926" s="211"/>
      <c r="G926" s="211"/>
      <c r="H926" s="211"/>
      <c r="I926" s="211"/>
      <c r="J926" s="270"/>
      <c r="K926" s="295"/>
      <c r="L926" s="270"/>
      <c r="M926" s="295"/>
      <c r="N926" s="211"/>
      <c r="O926" s="211"/>
      <c r="P926" s="211"/>
      <c r="Q926" s="211"/>
      <c r="R926" s="211"/>
      <c r="S926" s="211"/>
      <c r="T926" s="211"/>
      <c r="U926" s="211"/>
      <c r="V926" s="211"/>
      <c r="W926" s="211"/>
      <c r="X926" s="211"/>
      <c r="Y926" s="211"/>
      <c r="Z926" s="211"/>
    </row>
    <row r="927" spans="1:26" ht="15.75" customHeight="1">
      <c r="A927" s="211"/>
      <c r="B927" s="211"/>
      <c r="C927" s="211"/>
      <c r="D927" s="211"/>
      <c r="E927" s="211"/>
      <c r="F927" s="211"/>
      <c r="G927" s="211"/>
      <c r="H927" s="211"/>
      <c r="I927" s="211"/>
      <c r="J927" s="270"/>
      <c r="K927" s="295"/>
      <c r="L927" s="270"/>
      <c r="M927" s="295"/>
      <c r="N927" s="211"/>
      <c r="O927" s="211"/>
      <c r="P927" s="211"/>
      <c r="Q927" s="211"/>
      <c r="R927" s="211"/>
      <c r="S927" s="211"/>
      <c r="T927" s="211"/>
      <c r="U927" s="211"/>
      <c r="V927" s="211"/>
      <c r="W927" s="211"/>
      <c r="X927" s="211"/>
      <c r="Y927" s="211"/>
      <c r="Z927" s="211"/>
    </row>
    <row r="928" spans="1:26" ht="15.75" customHeight="1">
      <c r="A928" s="211"/>
      <c r="B928" s="211"/>
      <c r="C928" s="211"/>
      <c r="D928" s="211"/>
      <c r="E928" s="211"/>
      <c r="F928" s="211"/>
      <c r="G928" s="211"/>
      <c r="H928" s="211"/>
      <c r="I928" s="211"/>
      <c r="J928" s="270"/>
      <c r="K928" s="295"/>
      <c r="L928" s="270"/>
      <c r="M928" s="295"/>
      <c r="N928" s="211"/>
      <c r="O928" s="211"/>
      <c r="P928" s="211"/>
      <c r="Q928" s="211"/>
      <c r="R928" s="211"/>
      <c r="S928" s="211"/>
      <c r="T928" s="211"/>
      <c r="U928" s="211"/>
      <c r="V928" s="211"/>
      <c r="W928" s="211"/>
      <c r="X928" s="211"/>
      <c r="Y928" s="211"/>
      <c r="Z928" s="211"/>
    </row>
    <row r="929" spans="1:26" ht="15.75" customHeight="1">
      <c r="A929" s="211"/>
      <c r="B929" s="211"/>
      <c r="C929" s="211"/>
      <c r="D929" s="211"/>
      <c r="E929" s="211"/>
      <c r="F929" s="211"/>
      <c r="G929" s="211"/>
      <c r="H929" s="211"/>
      <c r="I929" s="211"/>
      <c r="J929" s="270"/>
      <c r="K929" s="295"/>
      <c r="L929" s="270"/>
      <c r="M929" s="295"/>
      <c r="N929" s="211"/>
      <c r="O929" s="211"/>
      <c r="P929" s="211"/>
      <c r="Q929" s="211"/>
      <c r="R929" s="211"/>
      <c r="S929" s="211"/>
      <c r="T929" s="211"/>
      <c r="U929" s="211"/>
      <c r="V929" s="211"/>
      <c r="W929" s="211"/>
      <c r="X929" s="211"/>
      <c r="Y929" s="211"/>
      <c r="Z929" s="211"/>
    </row>
    <row r="930" spans="1:26" ht="15.75" customHeight="1">
      <c r="A930" s="211"/>
      <c r="B930" s="211"/>
      <c r="C930" s="211"/>
      <c r="D930" s="211"/>
      <c r="E930" s="211"/>
      <c r="F930" s="211"/>
      <c r="G930" s="211"/>
      <c r="H930" s="211"/>
      <c r="I930" s="211"/>
      <c r="J930" s="270"/>
      <c r="K930" s="295"/>
      <c r="L930" s="270"/>
      <c r="M930" s="295"/>
      <c r="N930" s="211"/>
      <c r="O930" s="211"/>
      <c r="P930" s="211"/>
      <c r="Q930" s="211"/>
      <c r="R930" s="211"/>
      <c r="S930" s="211"/>
      <c r="T930" s="211"/>
      <c r="U930" s="211"/>
      <c r="V930" s="211"/>
      <c r="W930" s="211"/>
      <c r="X930" s="211"/>
      <c r="Y930" s="211"/>
      <c r="Z930" s="211"/>
    </row>
    <row r="931" spans="1:26" ht="15.75" customHeight="1">
      <c r="A931" s="211"/>
      <c r="B931" s="211"/>
      <c r="C931" s="211"/>
      <c r="D931" s="211"/>
      <c r="E931" s="211"/>
      <c r="F931" s="211"/>
      <c r="G931" s="211"/>
      <c r="H931" s="211"/>
      <c r="I931" s="211"/>
      <c r="J931" s="270"/>
      <c r="K931" s="295"/>
      <c r="L931" s="270"/>
      <c r="M931" s="295"/>
      <c r="N931" s="211"/>
      <c r="O931" s="211"/>
      <c r="P931" s="211"/>
      <c r="Q931" s="211"/>
      <c r="R931" s="211"/>
      <c r="S931" s="211"/>
      <c r="T931" s="211"/>
      <c r="U931" s="211"/>
      <c r="V931" s="211"/>
      <c r="W931" s="211"/>
      <c r="X931" s="211"/>
      <c r="Y931" s="211"/>
      <c r="Z931" s="211"/>
    </row>
    <row r="932" spans="1:26" ht="15.75" customHeight="1">
      <c r="A932" s="211"/>
      <c r="B932" s="211"/>
      <c r="C932" s="211"/>
      <c r="D932" s="211"/>
      <c r="E932" s="211"/>
      <c r="F932" s="211"/>
      <c r="G932" s="211"/>
      <c r="H932" s="211"/>
      <c r="I932" s="211"/>
      <c r="J932" s="270"/>
      <c r="K932" s="295"/>
      <c r="L932" s="270"/>
      <c r="M932" s="295"/>
      <c r="N932" s="211"/>
      <c r="O932" s="211"/>
      <c r="P932" s="211"/>
      <c r="Q932" s="211"/>
      <c r="R932" s="211"/>
      <c r="S932" s="211"/>
      <c r="T932" s="211"/>
      <c r="U932" s="211"/>
      <c r="V932" s="211"/>
      <c r="W932" s="211"/>
      <c r="X932" s="211"/>
      <c r="Y932" s="211"/>
      <c r="Z932" s="211"/>
    </row>
    <row r="933" spans="1:26" ht="15.75" customHeight="1">
      <c r="A933" s="211"/>
      <c r="B933" s="211"/>
      <c r="C933" s="211"/>
      <c r="D933" s="211"/>
      <c r="E933" s="211"/>
      <c r="F933" s="211"/>
      <c r="G933" s="211"/>
      <c r="H933" s="211"/>
      <c r="I933" s="211"/>
      <c r="J933" s="270"/>
      <c r="K933" s="295"/>
      <c r="L933" s="270"/>
      <c r="M933" s="295"/>
      <c r="N933" s="211"/>
      <c r="O933" s="211"/>
      <c r="P933" s="211"/>
      <c r="Q933" s="211"/>
      <c r="R933" s="211"/>
      <c r="S933" s="211"/>
      <c r="T933" s="211"/>
      <c r="U933" s="211"/>
      <c r="V933" s="211"/>
      <c r="W933" s="211"/>
      <c r="X933" s="211"/>
      <c r="Y933" s="211"/>
      <c r="Z933" s="211"/>
    </row>
    <row r="934" spans="1:26" ht="15.75" customHeight="1">
      <c r="A934" s="211"/>
      <c r="B934" s="211"/>
      <c r="C934" s="211"/>
      <c r="D934" s="211"/>
      <c r="E934" s="211"/>
      <c r="F934" s="211"/>
      <c r="G934" s="211"/>
      <c r="H934" s="211"/>
      <c r="I934" s="211"/>
      <c r="J934" s="270"/>
      <c r="K934" s="295"/>
      <c r="L934" s="270"/>
      <c r="M934" s="295"/>
      <c r="N934" s="211"/>
      <c r="O934" s="211"/>
      <c r="P934" s="211"/>
      <c r="Q934" s="211"/>
      <c r="R934" s="211"/>
      <c r="S934" s="211"/>
      <c r="T934" s="211"/>
      <c r="U934" s="211"/>
      <c r="V934" s="211"/>
      <c r="W934" s="211"/>
      <c r="X934" s="211"/>
      <c r="Y934" s="211"/>
      <c r="Z934" s="211"/>
    </row>
    <row r="935" spans="1:26" ht="15.75" customHeight="1">
      <c r="A935" s="211"/>
      <c r="B935" s="211"/>
      <c r="C935" s="211"/>
      <c r="D935" s="211"/>
      <c r="E935" s="211"/>
      <c r="F935" s="211"/>
      <c r="G935" s="211"/>
      <c r="H935" s="211"/>
      <c r="I935" s="211"/>
      <c r="J935" s="270"/>
      <c r="K935" s="295"/>
      <c r="L935" s="270"/>
      <c r="M935" s="295"/>
      <c r="N935" s="211"/>
      <c r="O935" s="211"/>
      <c r="P935" s="211"/>
      <c r="Q935" s="211"/>
      <c r="R935" s="211"/>
      <c r="S935" s="211"/>
      <c r="T935" s="211"/>
      <c r="U935" s="211"/>
      <c r="V935" s="211"/>
      <c r="W935" s="211"/>
      <c r="X935" s="211"/>
      <c r="Y935" s="211"/>
      <c r="Z935" s="211"/>
    </row>
    <row r="936" spans="1:26" ht="15.75" customHeight="1">
      <c r="A936" s="211"/>
      <c r="B936" s="211"/>
      <c r="C936" s="211"/>
      <c r="D936" s="211"/>
      <c r="E936" s="211"/>
      <c r="F936" s="211"/>
      <c r="G936" s="211"/>
      <c r="H936" s="211"/>
      <c r="I936" s="211"/>
      <c r="J936" s="270"/>
      <c r="K936" s="295"/>
      <c r="L936" s="270"/>
      <c r="M936" s="295"/>
      <c r="N936" s="211"/>
      <c r="O936" s="211"/>
      <c r="P936" s="211"/>
      <c r="Q936" s="211"/>
      <c r="R936" s="211"/>
      <c r="S936" s="211"/>
      <c r="T936" s="211"/>
      <c r="U936" s="211"/>
      <c r="V936" s="211"/>
      <c r="W936" s="211"/>
      <c r="X936" s="211"/>
      <c r="Y936" s="211"/>
      <c r="Z936" s="211"/>
    </row>
    <row r="937" spans="1:26" ht="15.75" customHeight="1">
      <c r="A937" s="211"/>
      <c r="B937" s="211"/>
      <c r="C937" s="211"/>
      <c r="D937" s="211"/>
      <c r="E937" s="211"/>
      <c r="F937" s="211"/>
      <c r="G937" s="211"/>
      <c r="H937" s="211"/>
      <c r="I937" s="211"/>
      <c r="J937" s="270"/>
      <c r="K937" s="295"/>
      <c r="L937" s="270"/>
      <c r="M937" s="295"/>
      <c r="N937" s="211"/>
      <c r="O937" s="211"/>
      <c r="P937" s="211"/>
      <c r="Q937" s="211"/>
      <c r="R937" s="211"/>
      <c r="S937" s="211"/>
      <c r="T937" s="211"/>
      <c r="U937" s="211"/>
      <c r="V937" s="211"/>
      <c r="W937" s="211"/>
      <c r="X937" s="211"/>
      <c r="Y937" s="211"/>
      <c r="Z937" s="211"/>
    </row>
    <row r="938" spans="1:26" ht="15.75" customHeight="1">
      <c r="A938" s="211"/>
      <c r="B938" s="211"/>
      <c r="C938" s="211"/>
      <c r="D938" s="211"/>
      <c r="E938" s="211"/>
      <c r="F938" s="211"/>
      <c r="G938" s="211"/>
      <c r="H938" s="211"/>
      <c r="I938" s="211"/>
      <c r="J938" s="270"/>
      <c r="K938" s="295"/>
      <c r="L938" s="270"/>
      <c r="M938" s="295"/>
      <c r="N938" s="211"/>
      <c r="O938" s="211"/>
      <c r="P938" s="211"/>
      <c r="Q938" s="211"/>
      <c r="R938" s="211"/>
      <c r="S938" s="211"/>
      <c r="T938" s="211"/>
      <c r="U938" s="211"/>
      <c r="V938" s="211"/>
      <c r="W938" s="211"/>
      <c r="X938" s="211"/>
      <c r="Y938" s="211"/>
      <c r="Z938" s="211"/>
    </row>
    <row r="939" spans="1:26" ht="15.75" customHeight="1">
      <c r="A939" s="211"/>
      <c r="B939" s="211"/>
      <c r="C939" s="211"/>
      <c r="D939" s="211"/>
      <c r="E939" s="211"/>
      <c r="F939" s="211"/>
      <c r="G939" s="211"/>
      <c r="H939" s="211"/>
      <c r="I939" s="211"/>
      <c r="J939" s="270"/>
      <c r="K939" s="295"/>
      <c r="L939" s="270"/>
      <c r="M939" s="295"/>
      <c r="N939" s="211"/>
      <c r="O939" s="211"/>
      <c r="P939" s="211"/>
      <c r="Q939" s="211"/>
      <c r="R939" s="211"/>
      <c r="S939" s="211"/>
      <c r="T939" s="211"/>
      <c r="U939" s="211"/>
      <c r="V939" s="211"/>
      <c r="W939" s="211"/>
      <c r="X939" s="211"/>
      <c r="Y939" s="211"/>
      <c r="Z939" s="211"/>
    </row>
    <row r="940" spans="1:26" ht="15.75" customHeight="1">
      <c r="A940" s="211"/>
      <c r="B940" s="211"/>
      <c r="C940" s="211"/>
      <c r="D940" s="211"/>
      <c r="E940" s="211"/>
      <c r="F940" s="211"/>
      <c r="G940" s="211"/>
      <c r="H940" s="211"/>
      <c r="I940" s="211"/>
      <c r="J940" s="270"/>
      <c r="K940" s="295"/>
      <c r="L940" s="270"/>
      <c r="M940" s="295"/>
      <c r="N940" s="211"/>
      <c r="O940" s="211"/>
      <c r="P940" s="211"/>
      <c r="Q940" s="211"/>
      <c r="R940" s="211"/>
      <c r="S940" s="211"/>
      <c r="T940" s="211"/>
      <c r="U940" s="211"/>
      <c r="V940" s="211"/>
      <c r="W940" s="211"/>
      <c r="X940" s="211"/>
      <c r="Y940" s="211"/>
      <c r="Z940" s="211"/>
    </row>
    <row r="941" spans="1:26" ht="15.75" customHeight="1">
      <c r="A941" s="211"/>
      <c r="B941" s="211"/>
      <c r="C941" s="211"/>
      <c r="D941" s="211"/>
      <c r="E941" s="211"/>
      <c r="F941" s="211"/>
      <c r="G941" s="211"/>
      <c r="H941" s="211"/>
      <c r="I941" s="211"/>
      <c r="J941" s="270"/>
      <c r="K941" s="295"/>
      <c r="L941" s="270"/>
      <c r="M941" s="295"/>
      <c r="N941" s="211"/>
      <c r="O941" s="211"/>
      <c r="P941" s="211"/>
      <c r="Q941" s="211"/>
      <c r="R941" s="211"/>
      <c r="S941" s="211"/>
      <c r="T941" s="211"/>
      <c r="U941" s="211"/>
      <c r="V941" s="211"/>
      <c r="W941" s="211"/>
      <c r="X941" s="211"/>
      <c r="Y941" s="211"/>
      <c r="Z941" s="211"/>
    </row>
    <row r="942" spans="1:26" ht="15.75" customHeight="1">
      <c r="A942" s="211"/>
      <c r="B942" s="211"/>
      <c r="C942" s="211"/>
      <c r="D942" s="211"/>
      <c r="E942" s="211"/>
      <c r="F942" s="211"/>
      <c r="G942" s="211"/>
      <c r="H942" s="211"/>
      <c r="I942" s="211"/>
      <c r="J942" s="270"/>
      <c r="K942" s="295"/>
      <c r="L942" s="270"/>
      <c r="M942" s="295"/>
      <c r="N942" s="211"/>
      <c r="O942" s="211"/>
      <c r="P942" s="211"/>
      <c r="Q942" s="211"/>
      <c r="R942" s="211"/>
      <c r="S942" s="211"/>
      <c r="T942" s="211"/>
      <c r="U942" s="211"/>
      <c r="V942" s="211"/>
      <c r="W942" s="211"/>
      <c r="X942" s="211"/>
      <c r="Y942" s="211"/>
      <c r="Z942" s="211"/>
    </row>
    <row r="943" spans="1:26" ht="15.75" customHeight="1">
      <c r="A943" s="211"/>
      <c r="B943" s="211"/>
      <c r="C943" s="211"/>
      <c r="D943" s="211"/>
      <c r="E943" s="211"/>
      <c r="F943" s="211"/>
      <c r="G943" s="211"/>
      <c r="H943" s="211"/>
      <c r="I943" s="211"/>
      <c r="J943" s="270"/>
      <c r="K943" s="295"/>
      <c r="L943" s="270"/>
      <c r="M943" s="295"/>
      <c r="N943" s="211"/>
      <c r="O943" s="211"/>
      <c r="P943" s="211"/>
      <c r="Q943" s="211"/>
      <c r="R943" s="211"/>
      <c r="S943" s="211"/>
      <c r="T943" s="211"/>
      <c r="U943" s="211"/>
      <c r="V943" s="211"/>
      <c r="W943" s="211"/>
      <c r="X943" s="211"/>
      <c r="Y943" s="211"/>
      <c r="Z943" s="211"/>
    </row>
    <row r="944" spans="1:26" ht="15.75" customHeight="1">
      <c r="A944" s="211"/>
      <c r="B944" s="211"/>
      <c r="C944" s="211"/>
      <c r="D944" s="211"/>
      <c r="E944" s="211"/>
      <c r="F944" s="211"/>
      <c r="G944" s="211"/>
      <c r="H944" s="211"/>
      <c r="I944" s="211"/>
      <c r="J944" s="270"/>
      <c r="K944" s="295"/>
      <c r="L944" s="270"/>
      <c r="M944" s="295"/>
      <c r="N944" s="211"/>
      <c r="O944" s="211"/>
      <c r="P944" s="211"/>
      <c r="Q944" s="211"/>
      <c r="R944" s="211"/>
      <c r="S944" s="211"/>
      <c r="T944" s="211"/>
      <c r="U944" s="211"/>
      <c r="V944" s="211"/>
      <c r="W944" s="211"/>
      <c r="X944" s="211"/>
      <c r="Y944" s="211"/>
      <c r="Z944" s="211"/>
    </row>
    <row r="945" spans="1:26" ht="15.75" customHeight="1">
      <c r="A945" s="211"/>
      <c r="B945" s="211"/>
      <c r="C945" s="211"/>
      <c r="D945" s="211"/>
      <c r="E945" s="211"/>
      <c r="F945" s="211"/>
      <c r="G945" s="211"/>
      <c r="H945" s="211"/>
      <c r="I945" s="211"/>
      <c r="J945" s="270"/>
      <c r="K945" s="295"/>
      <c r="L945" s="270"/>
      <c r="M945" s="295"/>
      <c r="N945" s="211"/>
      <c r="O945" s="211"/>
      <c r="P945" s="211"/>
      <c r="Q945" s="211"/>
      <c r="R945" s="211"/>
      <c r="S945" s="211"/>
      <c r="T945" s="211"/>
      <c r="U945" s="211"/>
      <c r="V945" s="211"/>
      <c r="W945" s="211"/>
      <c r="X945" s="211"/>
      <c r="Y945" s="211"/>
      <c r="Z945" s="211"/>
    </row>
    <row r="946" spans="1:26" ht="15.75" customHeight="1">
      <c r="A946" s="211"/>
      <c r="B946" s="211"/>
      <c r="C946" s="211"/>
      <c r="D946" s="211"/>
      <c r="E946" s="211"/>
      <c r="F946" s="211"/>
      <c r="G946" s="211"/>
      <c r="H946" s="211"/>
      <c r="I946" s="211"/>
      <c r="J946" s="270"/>
      <c r="K946" s="295"/>
      <c r="L946" s="270"/>
      <c r="M946" s="295"/>
      <c r="N946" s="211"/>
      <c r="O946" s="211"/>
      <c r="P946" s="211"/>
      <c r="Q946" s="211"/>
      <c r="R946" s="211"/>
      <c r="S946" s="211"/>
      <c r="T946" s="211"/>
      <c r="U946" s="211"/>
      <c r="V946" s="211"/>
      <c r="W946" s="211"/>
      <c r="X946" s="211"/>
      <c r="Y946" s="211"/>
      <c r="Z946" s="211"/>
    </row>
    <row r="947" spans="1:26" ht="15.75" customHeight="1">
      <c r="A947" s="211"/>
      <c r="B947" s="211"/>
      <c r="C947" s="211"/>
      <c r="D947" s="211"/>
      <c r="E947" s="211"/>
      <c r="F947" s="211"/>
      <c r="G947" s="211"/>
      <c r="H947" s="211"/>
      <c r="I947" s="211"/>
      <c r="J947" s="270"/>
      <c r="K947" s="295"/>
      <c r="L947" s="270"/>
      <c r="M947" s="295"/>
      <c r="N947" s="211"/>
      <c r="O947" s="211"/>
      <c r="P947" s="211"/>
      <c r="Q947" s="211"/>
      <c r="R947" s="211"/>
      <c r="S947" s="211"/>
      <c r="T947" s="211"/>
      <c r="U947" s="211"/>
      <c r="V947" s="211"/>
      <c r="W947" s="211"/>
      <c r="X947" s="211"/>
      <c r="Y947" s="211"/>
      <c r="Z947" s="211"/>
    </row>
    <row r="948" spans="1:26" ht="15.75" customHeight="1">
      <c r="A948" s="211"/>
      <c r="B948" s="211"/>
      <c r="C948" s="211"/>
      <c r="D948" s="211"/>
      <c r="E948" s="211"/>
      <c r="F948" s="211"/>
      <c r="G948" s="211"/>
      <c r="H948" s="211"/>
      <c r="I948" s="211"/>
      <c r="J948" s="270"/>
      <c r="K948" s="295"/>
      <c r="L948" s="270"/>
      <c r="M948" s="295"/>
      <c r="N948" s="211"/>
      <c r="O948" s="211"/>
      <c r="P948" s="211"/>
      <c r="Q948" s="211"/>
      <c r="R948" s="211"/>
      <c r="S948" s="211"/>
      <c r="T948" s="211"/>
      <c r="U948" s="211"/>
      <c r="V948" s="211"/>
      <c r="W948" s="211"/>
      <c r="X948" s="211"/>
      <c r="Y948" s="211"/>
      <c r="Z948" s="211"/>
    </row>
    <row r="949" spans="1:26" ht="15.75" customHeight="1">
      <c r="A949" s="211"/>
      <c r="B949" s="211"/>
      <c r="C949" s="211"/>
      <c r="D949" s="211"/>
      <c r="E949" s="211"/>
      <c r="F949" s="211"/>
      <c r="G949" s="211"/>
      <c r="H949" s="211"/>
      <c r="I949" s="211"/>
      <c r="J949" s="270"/>
      <c r="K949" s="295"/>
      <c r="L949" s="270"/>
      <c r="M949" s="295"/>
      <c r="N949" s="211"/>
      <c r="O949" s="211"/>
      <c r="P949" s="211"/>
      <c r="Q949" s="211"/>
      <c r="R949" s="211"/>
      <c r="S949" s="211"/>
      <c r="T949" s="211"/>
      <c r="U949" s="211"/>
      <c r="V949" s="211"/>
      <c r="W949" s="211"/>
      <c r="X949" s="211"/>
      <c r="Y949" s="211"/>
      <c r="Z949" s="211"/>
    </row>
    <row r="950" spans="1:26" ht="15.75" customHeight="1">
      <c r="A950" s="211"/>
      <c r="B950" s="211"/>
      <c r="C950" s="211"/>
      <c r="D950" s="211"/>
      <c r="E950" s="211"/>
      <c r="F950" s="211"/>
      <c r="G950" s="211"/>
      <c r="H950" s="211"/>
      <c r="I950" s="211"/>
      <c r="J950" s="270"/>
      <c r="K950" s="295"/>
      <c r="L950" s="270"/>
      <c r="M950" s="295"/>
      <c r="N950" s="211"/>
      <c r="O950" s="211"/>
      <c r="P950" s="211"/>
      <c r="Q950" s="211"/>
      <c r="R950" s="211"/>
      <c r="S950" s="211"/>
      <c r="T950" s="211"/>
      <c r="U950" s="211"/>
      <c r="V950" s="211"/>
      <c r="W950" s="211"/>
      <c r="X950" s="211"/>
      <c r="Y950" s="211"/>
      <c r="Z950" s="211"/>
    </row>
    <row r="951" spans="1:26" ht="15.75" customHeight="1">
      <c r="A951" s="211"/>
      <c r="B951" s="211"/>
      <c r="C951" s="211"/>
      <c r="D951" s="211"/>
      <c r="E951" s="211"/>
      <c r="F951" s="211"/>
      <c r="G951" s="211"/>
      <c r="H951" s="211"/>
      <c r="I951" s="211"/>
      <c r="J951" s="270"/>
      <c r="K951" s="295"/>
      <c r="L951" s="270"/>
      <c r="M951" s="295"/>
      <c r="N951" s="211"/>
      <c r="O951" s="211"/>
      <c r="P951" s="211"/>
      <c r="Q951" s="211"/>
      <c r="R951" s="211"/>
      <c r="S951" s="211"/>
      <c r="T951" s="211"/>
      <c r="U951" s="211"/>
      <c r="V951" s="211"/>
      <c r="W951" s="211"/>
      <c r="X951" s="211"/>
      <c r="Y951" s="211"/>
      <c r="Z951" s="211"/>
    </row>
    <row r="952" spans="1:26" ht="15.75" customHeight="1">
      <c r="A952" s="211"/>
      <c r="B952" s="211"/>
      <c r="C952" s="211"/>
      <c r="D952" s="211"/>
      <c r="E952" s="211"/>
      <c r="F952" s="211"/>
      <c r="G952" s="211"/>
      <c r="H952" s="211"/>
      <c r="I952" s="211"/>
      <c r="J952" s="270"/>
      <c r="K952" s="295"/>
      <c r="L952" s="270"/>
      <c r="M952" s="295"/>
      <c r="N952" s="211"/>
      <c r="O952" s="211"/>
      <c r="P952" s="211"/>
      <c r="Q952" s="211"/>
      <c r="R952" s="211"/>
      <c r="S952" s="211"/>
      <c r="T952" s="211"/>
      <c r="U952" s="211"/>
      <c r="V952" s="211"/>
      <c r="W952" s="211"/>
      <c r="X952" s="211"/>
      <c r="Y952" s="211"/>
      <c r="Z952" s="211"/>
    </row>
    <row r="953" spans="1:26" ht="15.75" customHeight="1">
      <c r="A953" s="211"/>
      <c r="B953" s="211"/>
      <c r="C953" s="211"/>
      <c r="D953" s="211"/>
      <c r="E953" s="211"/>
      <c r="F953" s="211"/>
      <c r="G953" s="211"/>
      <c r="H953" s="211"/>
      <c r="I953" s="211"/>
      <c r="J953" s="270"/>
      <c r="K953" s="295"/>
      <c r="L953" s="270"/>
      <c r="M953" s="295"/>
      <c r="N953" s="211"/>
      <c r="O953" s="211"/>
      <c r="P953" s="211"/>
      <c r="Q953" s="211"/>
      <c r="R953" s="211"/>
      <c r="S953" s="211"/>
      <c r="T953" s="211"/>
      <c r="U953" s="211"/>
      <c r="V953" s="211"/>
      <c r="W953" s="211"/>
      <c r="X953" s="211"/>
      <c r="Y953" s="211"/>
      <c r="Z953" s="211"/>
    </row>
    <row r="954" spans="1:26" ht="15.75" customHeight="1">
      <c r="A954" s="211"/>
      <c r="B954" s="211"/>
      <c r="C954" s="211"/>
      <c r="D954" s="211"/>
      <c r="E954" s="211"/>
      <c r="F954" s="211"/>
      <c r="G954" s="211"/>
      <c r="H954" s="211"/>
      <c r="I954" s="211"/>
      <c r="J954" s="270"/>
      <c r="K954" s="295"/>
      <c r="L954" s="270"/>
      <c r="M954" s="295"/>
      <c r="N954" s="211"/>
      <c r="O954" s="211"/>
      <c r="P954" s="211"/>
      <c r="Q954" s="211"/>
      <c r="R954" s="211"/>
      <c r="S954" s="211"/>
      <c r="T954" s="211"/>
      <c r="U954" s="211"/>
      <c r="V954" s="211"/>
      <c r="W954" s="211"/>
      <c r="X954" s="211"/>
      <c r="Y954" s="211"/>
      <c r="Z954" s="211"/>
    </row>
    <row r="955" spans="1:26" ht="15.75" customHeight="1">
      <c r="A955" s="211"/>
      <c r="B955" s="211"/>
      <c r="C955" s="211"/>
      <c r="D955" s="211"/>
      <c r="E955" s="211"/>
      <c r="F955" s="211"/>
      <c r="G955" s="211"/>
      <c r="H955" s="211"/>
      <c r="I955" s="211"/>
      <c r="J955" s="270"/>
      <c r="K955" s="295"/>
      <c r="L955" s="270"/>
      <c r="M955" s="295"/>
      <c r="N955" s="211"/>
      <c r="O955" s="211"/>
      <c r="P955" s="211"/>
      <c r="Q955" s="211"/>
      <c r="R955" s="211"/>
      <c r="S955" s="211"/>
      <c r="T955" s="211"/>
      <c r="U955" s="211"/>
      <c r="V955" s="211"/>
      <c r="W955" s="211"/>
      <c r="X955" s="211"/>
      <c r="Y955" s="211"/>
      <c r="Z955" s="211"/>
    </row>
    <row r="956" spans="1:26" ht="15.75" customHeight="1">
      <c r="A956" s="211"/>
      <c r="B956" s="211"/>
      <c r="C956" s="211"/>
      <c r="D956" s="211"/>
      <c r="E956" s="211"/>
      <c r="F956" s="211"/>
      <c r="G956" s="211"/>
      <c r="H956" s="211"/>
      <c r="I956" s="211"/>
      <c r="J956" s="270"/>
      <c r="K956" s="295"/>
      <c r="L956" s="270"/>
      <c r="M956" s="295"/>
      <c r="N956" s="211"/>
      <c r="O956" s="211"/>
      <c r="P956" s="211"/>
      <c r="Q956" s="211"/>
      <c r="R956" s="211"/>
      <c r="S956" s="211"/>
      <c r="T956" s="211"/>
      <c r="U956" s="211"/>
      <c r="V956" s="211"/>
      <c r="W956" s="211"/>
      <c r="X956" s="211"/>
      <c r="Y956" s="211"/>
      <c r="Z956" s="211"/>
    </row>
    <row r="957" spans="1:26" ht="15.75" customHeight="1">
      <c r="A957" s="211"/>
      <c r="B957" s="211"/>
      <c r="C957" s="211"/>
      <c r="D957" s="211"/>
      <c r="E957" s="211"/>
      <c r="F957" s="211"/>
      <c r="G957" s="211"/>
      <c r="H957" s="211"/>
      <c r="I957" s="211"/>
      <c r="J957" s="270"/>
      <c r="K957" s="295"/>
      <c r="L957" s="270"/>
      <c r="M957" s="295"/>
      <c r="N957" s="211"/>
      <c r="O957" s="211"/>
      <c r="P957" s="211"/>
      <c r="Q957" s="211"/>
      <c r="R957" s="211"/>
      <c r="S957" s="211"/>
      <c r="T957" s="211"/>
      <c r="U957" s="211"/>
      <c r="V957" s="211"/>
      <c r="W957" s="211"/>
      <c r="X957" s="211"/>
      <c r="Y957" s="211"/>
      <c r="Z957" s="211"/>
    </row>
    <row r="958" spans="1:26" ht="15.75" customHeight="1">
      <c r="A958" s="211"/>
      <c r="B958" s="211"/>
      <c r="C958" s="211"/>
      <c r="D958" s="211"/>
      <c r="E958" s="211"/>
      <c r="F958" s="211"/>
      <c r="G958" s="211"/>
      <c r="H958" s="211"/>
      <c r="I958" s="211"/>
      <c r="J958" s="270"/>
      <c r="K958" s="295"/>
      <c r="L958" s="270"/>
      <c r="M958" s="295"/>
      <c r="N958" s="211"/>
      <c r="O958" s="211"/>
      <c r="P958" s="211"/>
      <c r="Q958" s="211"/>
      <c r="R958" s="211"/>
      <c r="S958" s="211"/>
      <c r="T958" s="211"/>
      <c r="U958" s="211"/>
      <c r="V958" s="211"/>
      <c r="W958" s="211"/>
      <c r="X958" s="211"/>
      <c r="Y958" s="211"/>
      <c r="Z958" s="211"/>
    </row>
    <row r="959" spans="1:26" ht="15.75" customHeight="1">
      <c r="A959" s="211"/>
      <c r="B959" s="211"/>
      <c r="C959" s="211"/>
      <c r="D959" s="211"/>
      <c r="E959" s="211"/>
      <c r="F959" s="211"/>
      <c r="G959" s="211"/>
      <c r="H959" s="211"/>
      <c r="I959" s="211"/>
      <c r="J959" s="270"/>
      <c r="K959" s="295"/>
      <c r="L959" s="270"/>
      <c r="M959" s="295"/>
      <c r="N959" s="211"/>
      <c r="O959" s="211"/>
      <c r="P959" s="211"/>
      <c r="Q959" s="211"/>
      <c r="R959" s="211"/>
      <c r="S959" s="211"/>
      <c r="T959" s="211"/>
      <c r="U959" s="211"/>
      <c r="V959" s="211"/>
      <c r="W959" s="211"/>
      <c r="X959" s="211"/>
      <c r="Y959" s="211"/>
      <c r="Z959" s="211"/>
    </row>
    <row r="960" spans="1:26" ht="15.75" customHeight="1">
      <c r="A960" s="211"/>
      <c r="B960" s="211"/>
      <c r="C960" s="211"/>
      <c r="D960" s="211"/>
      <c r="E960" s="211"/>
      <c r="F960" s="211"/>
      <c r="G960" s="211"/>
      <c r="H960" s="211"/>
      <c r="I960" s="211"/>
      <c r="J960" s="270"/>
      <c r="K960" s="295"/>
      <c r="L960" s="270"/>
      <c r="M960" s="295"/>
      <c r="N960" s="211"/>
      <c r="O960" s="211"/>
      <c r="P960" s="211"/>
      <c r="Q960" s="211"/>
      <c r="R960" s="211"/>
      <c r="S960" s="211"/>
      <c r="T960" s="211"/>
      <c r="U960" s="211"/>
      <c r="V960" s="211"/>
      <c r="W960" s="211"/>
      <c r="X960" s="211"/>
      <c r="Y960" s="211"/>
      <c r="Z960" s="211"/>
    </row>
    <row r="961" spans="1:26" ht="15.75" customHeight="1">
      <c r="A961" s="211"/>
      <c r="B961" s="211"/>
      <c r="C961" s="211"/>
      <c r="D961" s="211"/>
      <c r="E961" s="211"/>
      <c r="F961" s="211"/>
      <c r="G961" s="211"/>
      <c r="H961" s="211"/>
      <c r="I961" s="211"/>
      <c r="J961" s="270"/>
      <c r="K961" s="295"/>
      <c r="L961" s="270"/>
      <c r="M961" s="295"/>
      <c r="N961" s="211"/>
      <c r="O961" s="211"/>
      <c r="P961" s="211"/>
      <c r="Q961" s="211"/>
      <c r="R961" s="211"/>
      <c r="S961" s="211"/>
      <c r="T961" s="211"/>
      <c r="U961" s="211"/>
      <c r="V961" s="211"/>
      <c r="W961" s="211"/>
      <c r="X961" s="211"/>
      <c r="Y961" s="211"/>
      <c r="Z961" s="211"/>
    </row>
    <row r="962" spans="1:26" ht="15.75" customHeight="1">
      <c r="A962" s="211"/>
      <c r="B962" s="211"/>
      <c r="C962" s="211"/>
      <c r="D962" s="211"/>
      <c r="E962" s="211"/>
      <c r="F962" s="211"/>
      <c r="G962" s="211"/>
      <c r="H962" s="211"/>
      <c r="I962" s="211"/>
      <c r="J962" s="270"/>
      <c r="K962" s="295"/>
      <c r="L962" s="270"/>
      <c r="M962" s="295"/>
      <c r="N962" s="211"/>
      <c r="O962" s="211"/>
      <c r="P962" s="211"/>
      <c r="Q962" s="211"/>
      <c r="R962" s="211"/>
      <c r="S962" s="211"/>
      <c r="T962" s="211"/>
      <c r="U962" s="211"/>
      <c r="V962" s="211"/>
      <c r="W962" s="211"/>
      <c r="X962" s="211"/>
      <c r="Y962" s="211"/>
      <c r="Z962" s="211"/>
    </row>
    <row r="963" spans="1:26" ht="15.75" customHeight="1">
      <c r="A963" s="211"/>
      <c r="B963" s="211"/>
      <c r="C963" s="211"/>
      <c r="D963" s="211"/>
      <c r="E963" s="211"/>
      <c r="F963" s="211"/>
      <c r="G963" s="211"/>
      <c r="H963" s="211"/>
      <c r="I963" s="211"/>
      <c r="J963" s="270"/>
      <c r="K963" s="295"/>
      <c r="L963" s="270"/>
      <c r="M963" s="295"/>
      <c r="N963" s="211"/>
      <c r="O963" s="211"/>
      <c r="P963" s="211"/>
      <c r="Q963" s="211"/>
      <c r="R963" s="211"/>
      <c r="S963" s="211"/>
      <c r="T963" s="211"/>
      <c r="U963" s="211"/>
      <c r="V963" s="211"/>
      <c r="W963" s="211"/>
      <c r="X963" s="211"/>
      <c r="Y963" s="211"/>
      <c r="Z963" s="211"/>
    </row>
    <row r="964" spans="1:26" ht="15.75" customHeight="1">
      <c r="A964" s="211"/>
      <c r="B964" s="211"/>
      <c r="C964" s="211"/>
      <c r="D964" s="211"/>
      <c r="E964" s="211"/>
      <c r="F964" s="211"/>
      <c r="G964" s="211"/>
      <c r="H964" s="211"/>
      <c r="I964" s="211"/>
      <c r="J964" s="270"/>
      <c r="K964" s="295"/>
      <c r="L964" s="270"/>
      <c r="M964" s="295"/>
      <c r="N964" s="211"/>
      <c r="O964" s="211"/>
      <c r="P964" s="211"/>
      <c r="Q964" s="211"/>
      <c r="R964" s="211"/>
      <c r="S964" s="211"/>
      <c r="T964" s="211"/>
      <c r="U964" s="211"/>
      <c r="V964" s="211"/>
      <c r="W964" s="211"/>
      <c r="X964" s="211"/>
      <c r="Y964" s="211"/>
      <c r="Z964" s="211"/>
    </row>
    <row r="965" spans="1:26" ht="15.75" customHeight="1">
      <c r="A965" s="211"/>
      <c r="B965" s="211"/>
      <c r="C965" s="211"/>
      <c r="D965" s="211"/>
      <c r="E965" s="211"/>
      <c r="F965" s="211"/>
      <c r="G965" s="211"/>
      <c r="H965" s="211"/>
      <c r="I965" s="211"/>
      <c r="J965" s="270"/>
      <c r="K965" s="295"/>
      <c r="L965" s="270"/>
      <c r="M965" s="295"/>
      <c r="N965" s="211"/>
      <c r="O965" s="211"/>
      <c r="P965" s="211"/>
      <c r="Q965" s="211"/>
      <c r="R965" s="211"/>
      <c r="S965" s="211"/>
      <c r="T965" s="211"/>
      <c r="U965" s="211"/>
      <c r="V965" s="211"/>
      <c r="W965" s="211"/>
      <c r="X965" s="211"/>
      <c r="Y965" s="211"/>
      <c r="Z965" s="211"/>
    </row>
    <row r="966" spans="1:26" ht="15.75" customHeight="1">
      <c r="A966" s="211"/>
      <c r="B966" s="211"/>
      <c r="C966" s="211"/>
      <c r="D966" s="211"/>
      <c r="E966" s="211"/>
      <c r="F966" s="211"/>
      <c r="G966" s="211"/>
      <c r="H966" s="211"/>
      <c r="I966" s="211"/>
      <c r="J966" s="270"/>
      <c r="K966" s="295"/>
      <c r="L966" s="270"/>
      <c r="M966" s="295"/>
      <c r="N966" s="211"/>
      <c r="O966" s="211"/>
      <c r="P966" s="211"/>
      <c r="Q966" s="211"/>
      <c r="R966" s="211"/>
      <c r="S966" s="211"/>
      <c r="T966" s="211"/>
      <c r="U966" s="211"/>
      <c r="V966" s="211"/>
      <c r="W966" s="211"/>
      <c r="X966" s="211"/>
      <c r="Y966" s="211"/>
      <c r="Z966" s="211"/>
    </row>
    <row r="967" spans="1:26" ht="15.75" customHeight="1">
      <c r="A967" s="211"/>
      <c r="B967" s="211"/>
      <c r="C967" s="211"/>
      <c r="D967" s="211"/>
      <c r="E967" s="211"/>
      <c r="F967" s="211"/>
      <c r="G967" s="211"/>
      <c r="H967" s="211"/>
      <c r="I967" s="211"/>
      <c r="J967" s="270"/>
      <c r="K967" s="295"/>
      <c r="L967" s="270"/>
      <c r="M967" s="295"/>
      <c r="N967" s="211"/>
      <c r="O967" s="211"/>
      <c r="P967" s="211"/>
      <c r="Q967" s="211"/>
      <c r="R967" s="211"/>
      <c r="S967" s="211"/>
      <c r="T967" s="211"/>
      <c r="U967" s="211"/>
      <c r="V967" s="211"/>
      <c r="W967" s="211"/>
      <c r="X967" s="211"/>
      <c r="Y967" s="211"/>
      <c r="Z967" s="211"/>
    </row>
    <row r="968" spans="1:26" ht="15.75" customHeight="1">
      <c r="A968" s="211"/>
      <c r="B968" s="211"/>
      <c r="C968" s="211"/>
      <c r="D968" s="211"/>
      <c r="E968" s="211"/>
      <c r="F968" s="211"/>
      <c r="G968" s="211"/>
      <c r="H968" s="211"/>
      <c r="I968" s="211"/>
      <c r="J968" s="270"/>
      <c r="K968" s="295"/>
      <c r="L968" s="270"/>
      <c r="M968" s="295"/>
      <c r="N968" s="211"/>
      <c r="O968" s="211"/>
      <c r="P968" s="211"/>
      <c r="Q968" s="211"/>
      <c r="R968" s="211"/>
      <c r="S968" s="211"/>
      <c r="T968" s="211"/>
      <c r="U968" s="211"/>
      <c r="V968" s="211"/>
      <c r="W968" s="211"/>
      <c r="X968" s="211"/>
      <c r="Y968" s="211"/>
      <c r="Z968" s="211"/>
    </row>
    <row r="969" spans="1:26" ht="15.75" customHeight="1">
      <c r="A969" s="211"/>
      <c r="B969" s="211"/>
      <c r="C969" s="211"/>
      <c r="D969" s="211"/>
      <c r="E969" s="211"/>
      <c r="F969" s="211"/>
      <c r="G969" s="211"/>
      <c r="H969" s="211"/>
      <c r="I969" s="211"/>
      <c r="J969" s="270"/>
      <c r="K969" s="295"/>
      <c r="L969" s="270"/>
      <c r="M969" s="295"/>
      <c r="N969" s="211"/>
      <c r="O969" s="211"/>
      <c r="P969" s="211"/>
      <c r="Q969" s="211"/>
      <c r="R969" s="211"/>
      <c r="S969" s="211"/>
      <c r="T969" s="211"/>
      <c r="U969" s="211"/>
      <c r="V969" s="211"/>
      <c r="W969" s="211"/>
      <c r="X969" s="211"/>
      <c r="Y969" s="211"/>
      <c r="Z969" s="211"/>
    </row>
    <row r="970" spans="1:26" ht="15.75" customHeight="1">
      <c r="A970" s="211"/>
      <c r="B970" s="211"/>
      <c r="C970" s="211"/>
      <c r="D970" s="211"/>
      <c r="E970" s="211"/>
      <c r="F970" s="211"/>
      <c r="G970" s="211"/>
      <c r="H970" s="211"/>
      <c r="I970" s="211"/>
      <c r="J970" s="270"/>
      <c r="K970" s="295"/>
      <c r="L970" s="270"/>
      <c r="M970" s="295"/>
      <c r="N970" s="211"/>
      <c r="O970" s="211"/>
      <c r="P970" s="211"/>
      <c r="Q970" s="211"/>
      <c r="R970" s="211"/>
      <c r="S970" s="211"/>
      <c r="T970" s="211"/>
      <c r="U970" s="211"/>
      <c r="V970" s="211"/>
      <c r="W970" s="211"/>
      <c r="X970" s="211"/>
      <c r="Y970" s="211"/>
      <c r="Z970" s="211"/>
    </row>
    <row r="971" spans="1:26" ht="15.75" customHeight="1">
      <c r="A971" s="211"/>
      <c r="B971" s="211"/>
      <c r="C971" s="211"/>
      <c r="D971" s="211"/>
      <c r="E971" s="211"/>
      <c r="F971" s="211"/>
      <c r="G971" s="211"/>
      <c r="H971" s="211"/>
      <c r="I971" s="211"/>
      <c r="J971" s="270"/>
      <c r="K971" s="295"/>
      <c r="L971" s="270"/>
      <c r="M971" s="295"/>
      <c r="N971" s="211"/>
      <c r="O971" s="211"/>
      <c r="P971" s="211"/>
      <c r="Q971" s="211"/>
      <c r="R971" s="211"/>
      <c r="S971" s="211"/>
      <c r="T971" s="211"/>
      <c r="U971" s="211"/>
      <c r="V971" s="211"/>
      <c r="W971" s="211"/>
      <c r="X971" s="211"/>
      <c r="Y971" s="211"/>
      <c r="Z971" s="211"/>
    </row>
    <row r="972" spans="1:26" ht="15.75" customHeight="1">
      <c r="A972" s="211"/>
      <c r="B972" s="211"/>
      <c r="C972" s="211"/>
      <c r="D972" s="211"/>
      <c r="E972" s="211"/>
      <c r="F972" s="211"/>
      <c r="G972" s="211"/>
      <c r="H972" s="211"/>
      <c r="I972" s="211"/>
      <c r="J972" s="270"/>
      <c r="K972" s="295"/>
      <c r="L972" s="270"/>
      <c r="M972" s="295"/>
      <c r="N972" s="211"/>
      <c r="O972" s="211"/>
      <c r="P972" s="211"/>
      <c r="Q972" s="211"/>
      <c r="R972" s="211"/>
      <c r="S972" s="211"/>
      <c r="T972" s="211"/>
      <c r="U972" s="211"/>
      <c r="V972" s="211"/>
      <c r="W972" s="211"/>
      <c r="X972" s="211"/>
      <c r="Y972" s="211"/>
      <c r="Z972" s="211"/>
    </row>
    <row r="973" spans="1:26" ht="15.75" customHeight="1">
      <c r="A973" s="211"/>
      <c r="B973" s="211"/>
      <c r="C973" s="211"/>
      <c r="D973" s="211"/>
      <c r="E973" s="211"/>
      <c r="F973" s="211"/>
      <c r="G973" s="211"/>
      <c r="H973" s="211"/>
      <c r="I973" s="211"/>
      <c r="J973" s="270"/>
      <c r="K973" s="295"/>
      <c r="L973" s="270"/>
      <c r="M973" s="295"/>
      <c r="N973" s="211"/>
      <c r="O973" s="211"/>
      <c r="P973" s="211"/>
      <c r="Q973" s="211"/>
      <c r="R973" s="211"/>
      <c r="S973" s="211"/>
      <c r="T973" s="211"/>
      <c r="U973" s="211"/>
      <c r="V973" s="211"/>
      <c r="W973" s="211"/>
      <c r="X973" s="211"/>
      <c r="Y973" s="211"/>
      <c r="Z973" s="211"/>
    </row>
    <row r="974" spans="1:26" ht="15.75" customHeight="1">
      <c r="A974" s="211"/>
      <c r="B974" s="211"/>
      <c r="C974" s="211"/>
      <c r="D974" s="211"/>
      <c r="E974" s="211"/>
      <c r="F974" s="211"/>
      <c r="G974" s="211"/>
      <c r="H974" s="211"/>
      <c r="I974" s="211"/>
      <c r="J974" s="270"/>
      <c r="K974" s="295"/>
      <c r="L974" s="270"/>
      <c r="M974" s="295"/>
      <c r="N974" s="211"/>
      <c r="O974" s="211"/>
      <c r="P974" s="211"/>
      <c r="Q974" s="211"/>
      <c r="R974" s="211"/>
      <c r="S974" s="211"/>
      <c r="T974" s="211"/>
      <c r="U974" s="211"/>
      <c r="V974" s="211"/>
      <c r="W974" s="211"/>
      <c r="X974" s="211"/>
      <c r="Y974" s="211"/>
      <c r="Z974" s="211"/>
    </row>
    <row r="975" spans="1:26" ht="15.75" customHeight="1">
      <c r="A975" s="211"/>
      <c r="B975" s="211"/>
      <c r="C975" s="211"/>
      <c r="D975" s="211"/>
      <c r="E975" s="211"/>
      <c r="F975" s="211"/>
      <c r="G975" s="211"/>
      <c r="H975" s="211"/>
      <c r="I975" s="211"/>
      <c r="J975" s="270"/>
      <c r="K975" s="295"/>
      <c r="L975" s="270"/>
      <c r="M975" s="295"/>
      <c r="N975" s="211"/>
      <c r="O975" s="211"/>
      <c r="P975" s="211"/>
      <c r="Q975" s="211"/>
      <c r="R975" s="211"/>
      <c r="S975" s="211"/>
      <c r="T975" s="211"/>
      <c r="U975" s="211"/>
      <c r="V975" s="211"/>
      <c r="W975" s="211"/>
      <c r="X975" s="211"/>
      <c r="Y975" s="211"/>
      <c r="Z975" s="211"/>
    </row>
    <row r="976" spans="1:26" ht="15.75" customHeight="1">
      <c r="A976" s="211"/>
      <c r="B976" s="211"/>
      <c r="C976" s="211"/>
      <c r="D976" s="211"/>
      <c r="E976" s="211"/>
      <c r="F976" s="211"/>
      <c r="G976" s="211"/>
      <c r="H976" s="211"/>
      <c r="I976" s="211"/>
      <c r="J976" s="270"/>
      <c r="K976" s="295"/>
      <c r="L976" s="270"/>
      <c r="M976" s="295"/>
      <c r="N976" s="211"/>
      <c r="O976" s="211"/>
      <c r="P976" s="211"/>
      <c r="Q976" s="211"/>
      <c r="R976" s="211"/>
      <c r="S976" s="211"/>
      <c r="T976" s="211"/>
      <c r="U976" s="211"/>
      <c r="V976" s="211"/>
      <c r="W976" s="211"/>
      <c r="X976" s="211"/>
      <c r="Y976" s="211"/>
      <c r="Z976" s="211"/>
    </row>
    <row r="977" spans="1:26" ht="15.75" customHeight="1">
      <c r="A977" s="211"/>
      <c r="B977" s="211"/>
      <c r="C977" s="211"/>
      <c r="D977" s="211"/>
      <c r="E977" s="211"/>
      <c r="F977" s="211"/>
      <c r="G977" s="211"/>
      <c r="H977" s="211"/>
      <c r="I977" s="211"/>
      <c r="J977" s="270"/>
      <c r="K977" s="295"/>
      <c r="L977" s="270"/>
      <c r="M977" s="295"/>
      <c r="N977" s="211"/>
      <c r="O977" s="211"/>
      <c r="P977" s="211"/>
      <c r="Q977" s="211"/>
      <c r="R977" s="211"/>
      <c r="S977" s="211"/>
      <c r="T977" s="211"/>
      <c r="U977" s="211"/>
      <c r="V977" s="211"/>
      <c r="W977" s="211"/>
      <c r="X977" s="211"/>
      <c r="Y977" s="211"/>
      <c r="Z977" s="211"/>
    </row>
    <row r="978" spans="1:26" ht="15.75" customHeight="1">
      <c r="A978" s="211"/>
      <c r="B978" s="211"/>
      <c r="C978" s="211"/>
      <c r="D978" s="211"/>
      <c r="E978" s="211"/>
      <c r="F978" s="211"/>
      <c r="G978" s="211"/>
      <c r="H978" s="211"/>
      <c r="I978" s="211"/>
      <c r="J978" s="270"/>
      <c r="K978" s="295"/>
      <c r="L978" s="270"/>
      <c r="M978" s="295"/>
      <c r="N978" s="211"/>
      <c r="O978" s="211"/>
      <c r="P978" s="211"/>
      <c r="Q978" s="211"/>
      <c r="R978" s="211"/>
      <c r="S978" s="211"/>
      <c r="T978" s="211"/>
      <c r="U978" s="211"/>
      <c r="V978" s="211"/>
      <c r="W978" s="211"/>
      <c r="X978" s="211"/>
      <c r="Y978" s="211"/>
      <c r="Z978" s="211"/>
    </row>
    <row r="979" spans="1:26" ht="15.75" customHeight="1">
      <c r="A979" s="211"/>
      <c r="B979" s="211"/>
      <c r="C979" s="211"/>
      <c r="D979" s="211"/>
      <c r="E979" s="211"/>
      <c r="F979" s="211"/>
      <c r="G979" s="211"/>
      <c r="H979" s="211"/>
      <c r="I979" s="211"/>
      <c r="J979" s="270"/>
      <c r="K979" s="295"/>
      <c r="L979" s="270"/>
      <c r="M979" s="295"/>
      <c r="N979" s="211"/>
      <c r="O979" s="211"/>
      <c r="P979" s="211"/>
      <c r="Q979" s="211"/>
      <c r="R979" s="211"/>
      <c r="S979" s="211"/>
      <c r="T979" s="211"/>
      <c r="U979" s="211"/>
      <c r="V979" s="211"/>
      <c r="W979" s="211"/>
      <c r="X979" s="211"/>
      <c r="Y979" s="211"/>
      <c r="Z979" s="211"/>
    </row>
    <row r="980" spans="1:26" ht="15.75" customHeight="1">
      <c r="A980" s="211"/>
      <c r="B980" s="211"/>
      <c r="C980" s="211"/>
      <c r="D980" s="211"/>
      <c r="E980" s="211"/>
      <c r="F980" s="211"/>
      <c r="G980" s="211"/>
      <c r="H980" s="211"/>
      <c r="I980" s="211"/>
      <c r="J980" s="270"/>
      <c r="K980" s="295"/>
      <c r="L980" s="270"/>
      <c r="M980" s="295"/>
      <c r="N980" s="211"/>
      <c r="O980" s="211"/>
      <c r="P980" s="211"/>
      <c r="Q980" s="211"/>
      <c r="R980" s="211"/>
      <c r="S980" s="211"/>
      <c r="T980" s="211"/>
      <c r="U980" s="211"/>
      <c r="V980" s="211"/>
      <c r="W980" s="211"/>
      <c r="X980" s="211"/>
      <c r="Y980" s="211"/>
      <c r="Z980" s="211"/>
    </row>
    <row r="981" spans="1:26" ht="15.75" customHeight="1">
      <c r="A981" s="211"/>
      <c r="B981" s="211"/>
      <c r="C981" s="211"/>
      <c r="D981" s="211"/>
      <c r="E981" s="211"/>
      <c r="F981" s="211"/>
      <c r="G981" s="211"/>
      <c r="H981" s="211"/>
      <c r="I981" s="211"/>
      <c r="J981" s="270"/>
      <c r="K981" s="295"/>
      <c r="L981" s="270"/>
      <c r="M981" s="295"/>
      <c r="N981" s="211"/>
      <c r="O981" s="211"/>
      <c r="P981" s="211"/>
      <c r="Q981" s="211"/>
      <c r="R981" s="211"/>
      <c r="S981" s="211"/>
      <c r="T981" s="211"/>
      <c r="U981" s="211"/>
      <c r="V981" s="211"/>
      <c r="W981" s="211"/>
      <c r="X981" s="211"/>
      <c r="Y981" s="211"/>
      <c r="Z981" s="211"/>
    </row>
    <row r="982" spans="1:26" ht="15.75" customHeight="1">
      <c r="A982" s="211"/>
      <c r="B982" s="211"/>
      <c r="C982" s="211"/>
      <c r="D982" s="211"/>
      <c r="E982" s="211"/>
      <c r="F982" s="211"/>
      <c r="G982" s="211"/>
      <c r="H982" s="211"/>
      <c r="I982" s="211"/>
      <c r="J982" s="270"/>
      <c r="K982" s="295"/>
      <c r="L982" s="270"/>
      <c r="M982" s="295"/>
      <c r="N982" s="211"/>
      <c r="O982" s="211"/>
      <c r="P982" s="211"/>
      <c r="Q982" s="211"/>
      <c r="R982" s="211"/>
      <c r="S982" s="211"/>
      <c r="T982" s="211"/>
      <c r="U982" s="211"/>
      <c r="V982" s="211"/>
      <c r="W982" s="211"/>
      <c r="X982" s="211"/>
      <c r="Y982" s="211"/>
      <c r="Z982" s="211"/>
    </row>
    <row r="983" spans="1:26" ht="15.75" customHeight="1">
      <c r="A983" s="211"/>
      <c r="B983" s="211"/>
      <c r="C983" s="211"/>
      <c r="D983" s="211"/>
      <c r="E983" s="211"/>
      <c r="F983" s="211"/>
      <c r="G983" s="211"/>
      <c r="H983" s="211"/>
      <c r="I983" s="211"/>
      <c r="J983" s="270"/>
      <c r="K983" s="295"/>
      <c r="L983" s="270"/>
      <c r="M983" s="295"/>
      <c r="N983" s="211"/>
      <c r="O983" s="211"/>
      <c r="P983" s="211"/>
      <c r="Q983" s="211"/>
      <c r="R983" s="211"/>
      <c r="S983" s="211"/>
      <c r="T983" s="211"/>
      <c r="U983" s="211"/>
      <c r="V983" s="211"/>
      <c r="W983" s="211"/>
      <c r="X983" s="211"/>
      <c r="Y983" s="211"/>
      <c r="Z983" s="211"/>
    </row>
    <row r="984" spans="1:26" ht="15.75" customHeight="1">
      <c r="A984" s="211"/>
      <c r="B984" s="211"/>
      <c r="C984" s="211"/>
      <c r="D984" s="211"/>
      <c r="E984" s="211"/>
      <c r="F984" s="211"/>
      <c r="G984" s="211"/>
      <c r="H984" s="211"/>
      <c r="I984" s="211"/>
      <c r="J984" s="270"/>
      <c r="K984" s="295"/>
      <c r="L984" s="270"/>
      <c r="M984" s="295"/>
      <c r="N984" s="211"/>
      <c r="O984" s="211"/>
      <c r="P984" s="211"/>
      <c r="Q984" s="211"/>
      <c r="R984" s="211"/>
      <c r="S984" s="211"/>
      <c r="T984" s="211"/>
      <c r="U984" s="211"/>
      <c r="V984" s="211"/>
      <c r="W984" s="211"/>
      <c r="X984" s="211"/>
      <c r="Y984" s="211"/>
      <c r="Z984" s="211"/>
    </row>
    <row r="985" spans="1:26" ht="15.75" customHeight="1">
      <c r="A985" s="211"/>
      <c r="B985" s="211"/>
      <c r="C985" s="211"/>
      <c r="D985" s="211"/>
      <c r="E985" s="211"/>
      <c r="F985" s="211"/>
      <c r="G985" s="211"/>
      <c r="H985" s="211"/>
      <c r="I985" s="211"/>
      <c r="J985" s="270"/>
      <c r="K985" s="295"/>
      <c r="L985" s="270"/>
      <c r="M985" s="295"/>
      <c r="N985" s="211"/>
      <c r="O985" s="211"/>
      <c r="P985" s="211"/>
      <c r="Q985" s="211"/>
      <c r="R985" s="211"/>
      <c r="S985" s="211"/>
      <c r="T985" s="211"/>
      <c r="U985" s="211"/>
      <c r="V985" s="211"/>
      <c r="W985" s="211"/>
      <c r="X985" s="211"/>
      <c r="Y985" s="211"/>
      <c r="Z985" s="211"/>
    </row>
    <row r="986" spans="1:26" ht="15.75" customHeight="1">
      <c r="A986" s="211"/>
      <c r="B986" s="211"/>
      <c r="C986" s="211"/>
      <c r="D986" s="211"/>
      <c r="E986" s="211"/>
      <c r="F986" s="211"/>
      <c r="G986" s="211"/>
      <c r="H986" s="211"/>
      <c r="I986" s="211"/>
      <c r="J986" s="270"/>
      <c r="K986" s="295"/>
      <c r="L986" s="270"/>
      <c r="M986" s="295"/>
      <c r="N986" s="211"/>
      <c r="O986" s="211"/>
      <c r="P986" s="211"/>
      <c r="Q986" s="211"/>
      <c r="R986" s="211"/>
      <c r="S986" s="211"/>
      <c r="T986" s="211"/>
      <c r="U986" s="211"/>
      <c r="V986" s="211"/>
      <c r="W986" s="211"/>
      <c r="X986" s="211"/>
      <c r="Y986" s="211"/>
      <c r="Z986" s="211"/>
    </row>
    <row r="987" spans="1:26" ht="15.75" customHeight="1">
      <c r="A987" s="211"/>
      <c r="B987" s="211"/>
      <c r="C987" s="211"/>
      <c r="D987" s="211"/>
      <c r="E987" s="211"/>
      <c r="F987" s="211"/>
      <c r="G987" s="211"/>
      <c r="H987" s="211"/>
      <c r="I987" s="211"/>
      <c r="J987" s="270"/>
      <c r="K987" s="295"/>
      <c r="L987" s="270"/>
      <c r="M987" s="295"/>
      <c r="N987" s="211"/>
      <c r="O987" s="211"/>
      <c r="P987" s="211"/>
      <c r="Q987" s="211"/>
      <c r="R987" s="211"/>
      <c r="S987" s="211"/>
      <c r="T987" s="211"/>
      <c r="U987" s="211"/>
      <c r="V987" s="211"/>
      <c r="W987" s="211"/>
      <c r="X987" s="211"/>
      <c r="Y987" s="211"/>
      <c r="Z987" s="211"/>
    </row>
    <row r="988" spans="1:26" ht="15.75" customHeight="1">
      <c r="A988" s="211"/>
      <c r="B988" s="211"/>
      <c r="C988" s="211"/>
      <c r="D988" s="211"/>
      <c r="E988" s="211"/>
      <c r="F988" s="211"/>
      <c r="G988" s="211"/>
      <c r="H988" s="211"/>
      <c r="I988" s="211"/>
      <c r="J988" s="270"/>
      <c r="K988" s="295"/>
      <c r="L988" s="270"/>
      <c r="M988" s="295"/>
      <c r="N988" s="211"/>
      <c r="O988" s="211"/>
      <c r="P988" s="211"/>
      <c r="Q988" s="211"/>
      <c r="R988" s="211"/>
      <c r="S988" s="211"/>
      <c r="T988" s="211"/>
      <c r="U988" s="211"/>
      <c r="V988" s="211"/>
      <c r="W988" s="211"/>
      <c r="X988" s="211"/>
      <c r="Y988" s="211"/>
      <c r="Z988" s="211"/>
    </row>
    <row r="989" spans="1:26" ht="15.75" customHeight="1">
      <c r="A989" s="211"/>
      <c r="B989" s="211"/>
      <c r="C989" s="211"/>
      <c r="D989" s="211"/>
      <c r="E989" s="211"/>
      <c r="F989" s="211"/>
      <c r="G989" s="211"/>
      <c r="H989" s="211"/>
      <c r="I989" s="211"/>
      <c r="J989" s="270"/>
      <c r="K989" s="295"/>
      <c r="L989" s="270"/>
      <c r="M989" s="295"/>
      <c r="N989" s="211"/>
      <c r="O989" s="211"/>
      <c r="P989" s="211"/>
      <c r="Q989" s="211"/>
      <c r="R989" s="211"/>
      <c r="S989" s="211"/>
      <c r="T989" s="211"/>
      <c r="U989" s="211"/>
      <c r="V989" s="211"/>
      <c r="W989" s="211"/>
      <c r="X989" s="211"/>
      <c r="Y989" s="211"/>
      <c r="Z989" s="211"/>
    </row>
    <row r="990" spans="1:26" ht="15.75" customHeight="1">
      <c r="A990" s="211"/>
      <c r="B990" s="211"/>
      <c r="C990" s="211"/>
      <c r="D990" s="211"/>
      <c r="E990" s="211"/>
      <c r="F990" s="211"/>
      <c r="G990" s="211"/>
      <c r="H990" s="211"/>
      <c r="I990" s="211"/>
      <c r="J990" s="270"/>
      <c r="K990" s="295"/>
      <c r="L990" s="270"/>
      <c r="M990" s="295"/>
      <c r="N990" s="211"/>
      <c r="O990" s="211"/>
      <c r="P990" s="211"/>
      <c r="Q990" s="211"/>
      <c r="R990" s="211"/>
      <c r="S990" s="211"/>
      <c r="T990" s="211"/>
      <c r="U990" s="211"/>
      <c r="V990" s="211"/>
      <c r="W990" s="211"/>
      <c r="X990" s="211"/>
      <c r="Y990" s="211"/>
      <c r="Z990" s="211"/>
    </row>
    <row r="991" spans="1:26" ht="15.75" customHeight="1">
      <c r="A991" s="211"/>
      <c r="B991" s="211"/>
      <c r="C991" s="211"/>
      <c r="D991" s="211"/>
      <c r="E991" s="211"/>
      <c r="F991" s="211"/>
      <c r="G991" s="211"/>
      <c r="H991" s="211"/>
      <c r="I991" s="211"/>
      <c r="J991" s="270"/>
      <c r="K991" s="295"/>
      <c r="L991" s="270"/>
      <c r="M991" s="295"/>
      <c r="N991" s="211"/>
      <c r="O991" s="211"/>
      <c r="P991" s="211"/>
      <c r="Q991" s="211"/>
      <c r="R991" s="211"/>
      <c r="S991" s="211"/>
      <c r="T991" s="211"/>
      <c r="U991" s="211"/>
      <c r="V991" s="211"/>
      <c r="W991" s="211"/>
      <c r="X991" s="211"/>
      <c r="Y991" s="211"/>
      <c r="Z991" s="211"/>
    </row>
    <row r="992" spans="1:26" ht="15.75" customHeight="1">
      <c r="A992" s="211"/>
      <c r="B992" s="211"/>
      <c r="C992" s="211"/>
      <c r="D992" s="211"/>
      <c r="E992" s="211"/>
      <c r="F992" s="211"/>
      <c r="G992" s="211"/>
      <c r="H992" s="211"/>
      <c r="I992" s="211"/>
      <c r="J992" s="270"/>
      <c r="K992" s="295"/>
      <c r="L992" s="270"/>
      <c r="M992" s="295"/>
      <c r="N992" s="211"/>
      <c r="O992" s="211"/>
      <c r="P992" s="211"/>
      <c r="Q992" s="211"/>
      <c r="R992" s="211"/>
      <c r="S992" s="211"/>
      <c r="T992" s="211"/>
      <c r="U992" s="211"/>
      <c r="V992" s="211"/>
      <c r="W992" s="211"/>
      <c r="X992" s="211"/>
      <c r="Y992" s="211"/>
      <c r="Z992" s="211"/>
    </row>
    <row r="993" spans="1:26" ht="15.75" customHeight="1">
      <c r="A993" s="211"/>
      <c r="B993" s="211"/>
      <c r="C993" s="211"/>
      <c r="D993" s="211"/>
      <c r="E993" s="211"/>
      <c r="F993" s="211"/>
      <c r="G993" s="211"/>
      <c r="H993" s="211"/>
      <c r="I993" s="211"/>
      <c r="J993" s="270"/>
      <c r="K993" s="295"/>
      <c r="L993" s="270"/>
      <c r="M993" s="295"/>
      <c r="N993" s="211"/>
      <c r="O993" s="211"/>
      <c r="P993" s="211"/>
      <c r="Q993" s="211"/>
      <c r="R993" s="211"/>
      <c r="S993" s="211"/>
      <c r="T993" s="211"/>
      <c r="U993" s="211"/>
      <c r="V993" s="211"/>
      <c r="W993" s="211"/>
      <c r="X993" s="211"/>
      <c r="Y993" s="211"/>
      <c r="Z993" s="211"/>
    </row>
    <row r="994" spans="1:26" ht="15.75" customHeight="1">
      <c r="A994" s="211"/>
      <c r="B994" s="211"/>
      <c r="C994" s="211"/>
      <c r="D994" s="211"/>
      <c r="E994" s="211"/>
      <c r="F994" s="211"/>
      <c r="G994" s="211"/>
      <c r="H994" s="211"/>
      <c r="I994" s="211"/>
      <c r="J994" s="270"/>
      <c r="K994" s="295"/>
      <c r="L994" s="270"/>
      <c r="M994" s="295"/>
      <c r="N994" s="211"/>
      <c r="O994" s="211"/>
      <c r="P994" s="211"/>
      <c r="Q994" s="211"/>
      <c r="R994" s="211"/>
      <c r="S994" s="211"/>
      <c r="T994" s="211"/>
      <c r="U994" s="211"/>
      <c r="V994" s="211"/>
      <c r="W994" s="211"/>
      <c r="X994" s="211"/>
      <c r="Y994" s="211"/>
      <c r="Z994" s="211"/>
    </row>
    <row r="995" spans="1:26" ht="15.75" customHeight="1">
      <c r="A995" s="211"/>
      <c r="B995" s="211"/>
      <c r="C995" s="211"/>
      <c r="D995" s="211"/>
      <c r="E995" s="211"/>
      <c r="F995" s="211"/>
      <c r="G995" s="211"/>
      <c r="H995" s="211"/>
      <c r="I995" s="211"/>
      <c r="J995" s="270"/>
      <c r="K995" s="295"/>
      <c r="L995" s="270"/>
      <c r="M995" s="295"/>
      <c r="N995" s="211"/>
      <c r="O995" s="211"/>
      <c r="P995" s="211"/>
      <c r="Q995" s="211"/>
      <c r="R995" s="211"/>
      <c r="S995" s="211"/>
      <c r="T995" s="211"/>
      <c r="U995" s="211"/>
      <c r="V995" s="211"/>
      <c r="W995" s="211"/>
      <c r="X995" s="211"/>
      <c r="Y995" s="211"/>
      <c r="Z995" s="211"/>
    </row>
    <row r="996" spans="1:26" ht="15.75" customHeight="1">
      <c r="A996" s="211"/>
      <c r="B996" s="211"/>
      <c r="C996" s="211"/>
      <c r="D996" s="211"/>
      <c r="E996" s="211"/>
      <c r="F996" s="211"/>
      <c r="G996" s="211"/>
      <c r="H996" s="211"/>
      <c r="I996" s="211"/>
      <c r="J996" s="270"/>
      <c r="K996" s="295"/>
      <c r="L996" s="270"/>
      <c r="M996" s="295"/>
      <c r="N996" s="211"/>
      <c r="O996" s="211"/>
      <c r="P996" s="211"/>
      <c r="Q996" s="211"/>
      <c r="R996" s="211"/>
      <c r="S996" s="211"/>
      <c r="T996" s="211"/>
      <c r="U996" s="211"/>
      <c r="V996" s="211"/>
      <c r="W996" s="211"/>
      <c r="X996" s="211"/>
      <c r="Y996" s="211"/>
      <c r="Z996" s="211"/>
    </row>
    <row r="997" spans="1:26" ht="15.75" customHeight="1">
      <c r="A997" s="211"/>
      <c r="B997" s="211"/>
      <c r="C997" s="211"/>
      <c r="D997" s="211"/>
      <c r="E997" s="211"/>
      <c r="F997" s="211"/>
      <c r="G997" s="211"/>
      <c r="H997" s="211"/>
      <c r="I997" s="211"/>
      <c r="J997" s="270"/>
      <c r="K997" s="295"/>
      <c r="L997" s="270"/>
      <c r="M997" s="295"/>
      <c r="N997" s="211"/>
      <c r="O997" s="211"/>
      <c r="P997" s="211"/>
      <c r="Q997" s="211"/>
      <c r="R997" s="211"/>
      <c r="S997" s="211"/>
      <c r="T997" s="211"/>
      <c r="U997" s="211"/>
      <c r="V997" s="211"/>
      <c r="W997" s="211"/>
      <c r="X997" s="211"/>
      <c r="Y997" s="211"/>
      <c r="Z997" s="211"/>
    </row>
    <row r="998" spans="1:26" ht="15.75" customHeight="1">
      <c r="A998" s="211"/>
      <c r="B998" s="211"/>
      <c r="C998" s="211"/>
      <c r="D998" s="211"/>
      <c r="E998" s="211"/>
      <c r="F998" s="211"/>
      <c r="G998" s="211"/>
      <c r="H998" s="211"/>
      <c r="I998" s="211"/>
      <c r="J998" s="270"/>
      <c r="K998" s="295"/>
      <c r="L998" s="270"/>
      <c r="M998" s="295"/>
      <c r="N998" s="211"/>
      <c r="O998" s="211"/>
      <c r="P998" s="211"/>
      <c r="Q998" s="211"/>
      <c r="R998" s="211"/>
      <c r="S998" s="211"/>
      <c r="T998" s="211"/>
      <c r="U998" s="211"/>
      <c r="V998" s="211"/>
      <c r="W998" s="211"/>
      <c r="X998" s="211"/>
      <c r="Y998" s="211"/>
      <c r="Z998" s="211"/>
    </row>
    <row r="999" spans="1:26" ht="15.75" customHeight="1">
      <c r="A999" s="211"/>
      <c r="B999" s="211"/>
      <c r="C999" s="211"/>
      <c r="D999" s="211"/>
      <c r="E999" s="211"/>
      <c r="F999" s="211"/>
      <c r="G999" s="211"/>
      <c r="H999" s="211"/>
      <c r="I999" s="211"/>
      <c r="J999" s="270"/>
      <c r="K999" s="295"/>
      <c r="L999" s="270"/>
      <c r="M999" s="295"/>
      <c r="N999" s="211"/>
      <c r="O999" s="211"/>
      <c r="P999" s="211"/>
      <c r="Q999" s="211"/>
      <c r="R999" s="211"/>
      <c r="S999" s="211"/>
      <c r="T999" s="211"/>
      <c r="U999" s="211"/>
      <c r="V999" s="211"/>
      <c r="W999" s="211"/>
      <c r="X999" s="211"/>
      <c r="Y999" s="211"/>
      <c r="Z999" s="211"/>
    </row>
    <row r="1000" spans="1:26" ht="15.75" customHeight="1">
      <c r="A1000" s="211"/>
      <c r="B1000" s="211"/>
      <c r="C1000" s="211"/>
      <c r="D1000" s="211"/>
      <c r="E1000" s="211"/>
      <c r="F1000" s="211"/>
      <c r="G1000" s="211"/>
      <c r="H1000" s="211"/>
      <c r="I1000" s="211"/>
      <c r="J1000" s="270"/>
      <c r="K1000" s="295"/>
      <c r="L1000" s="270"/>
      <c r="M1000" s="295"/>
      <c r="N1000" s="211"/>
      <c r="O1000" s="211"/>
      <c r="P1000" s="211"/>
      <c r="Q1000" s="211"/>
      <c r="R1000" s="211"/>
      <c r="S1000" s="211"/>
      <c r="T1000" s="211"/>
      <c r="U1000" s="211"/>
      <c r="V1000" s="211"/>
      <c r="W1000" s="211"/>
      <c r="X1000" s="211"/>
      <c r="Y1000" s="211"/>
      <c r="Z1000" s="211"/>
    </row>
  </sheetData>
  <mergeCells count="11">
    <mergeCell ref="H1:H2"/>
    <mergeCell ref="I1:I2"/>
    <mergeCell ref="J1:M1"/>
    <mergeCell ref="N1:P1"/>
    <mergeCell ref="A1:A2"/>
    <mergeCell ref="B1:B2"/>
    <mergeCell ref="C1:C2"/>
    <mergeCell ref="D1:D2"/>
    <mergeCell ref="E1:E2"/>
    <mergeCell ref="F1:F2"/>
    <mergeCell ref="G1:G2"/>
  </mergeCells>
  <hyperlinks>
    <hyperlink ref="O23" r:id="rId1"/>
    <hyperlink ref="O24" r:id="rId2"/>
    <hyperlink ref="O25" r:id="rId3"/>
  </hyperlinks>
  <pageMargins left="0.7" right="0.7" top="0.75" bottom="0.75" header="0" footer="0"/>
  <pageSetup orientation="landscape"/>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90" zoomScaleNormal="90" workbookViewId="0">
      <pane xSplit="9" ySplit="2" topLeftCell="J3" activePane="bottomRight" state="frozen"/>
      <selection pane="topRight" activeCell="J1" sqref="J1"/>
      <selection pane="bottomLeft" activeCell="A3" sqref="A3"/>
      <selection pane="bottomRight" activeCell="J3" sqref="J3"/>
    </sheetView>
  </sheetViews>
  <sheetFormatPr baseColWidth="10" defaultColWidth="12.625" defaultRowHeight="15" customHeight="1"/>
  <cols>
    <col min="1" max="1" width="5" customWidth="1"/>
    <col min="2" max="2" width="13.875" customWidth="1"/>
    <col min="3" max="3" width="16.5" customWidth="1"/>
    <col min="4" max="4" width="17" customWidth="1"/>
    <col min="5" max="5" width="34.5" customWidth="1"/>
    <col min="6" max="6" width="16" customWidth="1"/>
    <col min="7" max="7" width="31.625" customWidth="1"/>
    <col min="8" max="8" width="13.75" customWidth="1"/>
    <col min="9" max="9" width="13.375" customWidth="1"/>
    <col min="10" max="10" width="26" customWidth="1"/>
    <col min="11" max="11" width="7.375" customWidth="1"/>
    <col min="12" max="12" width="53.125" customWidth="1"/>
    <col min="13" max="13" width="8.25" customWidth="1"/>
    <col min="14" max="15" width="53.125" customWidth="1"/>
    <col min="16" max="16" width="52.375" customWidth="1"/>
    <col min="17" max="26" width="9.375" customWidth="1"/>
  </cols>
  <sheetData>
    <row r="1" spans="1:26" ht="15" customHeight="1">
      <c r="A1" s="682" t="s">
        <v>0</v>
      </c>
      <c r="B1" s="684" t="s">
        <v>1</v>
      </c>
      <c r="C1" s="684" t="s">
        <v>2</v>
      </c>
      <c r="D1" s="684" t="s">
        <v>3</v>
      </c>
      <c r="E1" s="684" t="s">
        <v>3</v>
      </c>
      <c r="F1" s="711" t="s">
        <v>4</v>
      </c>
      <c r="G1" s="711" t="s">
        <v>4</v>
      </c>
      <c r="H1" s="675" t="s">
        <v>2259</v>
      </c>
      <c r="I1" s="677" t="s">
        <v>2260</v>
      </c>
      <c r="J1" s="679" t="s">
        <v>2261</v>
      </c>
      <c r="K1" s="680"/>
      <c r="L1" s="680"/>
      <c r="M1" s="680"/>
      <c r="N1" s="679" t="s">
        <v>2262</v>
      </c>
      <c r="O1" s="680"/>
      <c r="P1" s="681"/>
      <c r="Q1" s="32"/>
      <c r="R1" s="32"/>
      <c r="S1" s="32"/>
      <c r="T1" s="32"/>
      <c r="U1" s="32"/>
      <c r="V1" s="32"/>
      <c r="W1" s="32"/>
      <c r="X1" s="32"/>
      <c r="Y1" s="32"/>
      <c r="Z1" s="32"/>
    </row>
    <row r="2" spans="1:26" ht="89.25" customHeight="1">
      <c r="A2" s="701"/>
      <c r="B2" s="698"/>
      <c r="C2" s="698"/>
      <c r="D2" s="698"/>
      <c r="E2" s="698"/>
      <c r="F2" s="698"/>
      <c r="G2" s="698"/>
      <c r="H2" s="698"/>
      <c r="I2" s="706"/>
      <c r="J2" s="15" t="s">
        <v>8</v>
      </c>
      <c r="K2" s="16" t="s">
        <v>9</v>
      </c>
      <c r="L2" s="1" t="s">
        <v>10</v>
      </c>
      <c r="M2" s="34" t="s">
        <v>9</v>
      </c>
      <c r="N2" s="15" t="s">
        <v>2263</v>
      </c>
      <c r="O2" s="1" t="s">
        <v>2264</v>
      </c>
      <c r="P2" s="17" t="s">
        <v>9</v>
      </c>
      <c r="Q2" s="14"/>
      <c r="R2" s="14"/>
      <c r="S2" s="14"/>
      <c r="T2" s="14"/>
      <c r="U2" s="14"/>
      <c r="V2" s="14"/>
      <c r="W2" s="14"/>
      <c r="X2" s="14"/>
      <c r="Y2" s="14"/>
      <c r="Z2" s="14"/>
    </row>
    <row r="3" spans="1:26" ht="99.95" customHeight="1">
      <c r="A3" s="44" t="s">
        <v>936</v>
      </c>
      <c r="B3" s="3" t="s">
        <v>937</v>
      </c>
      <c r="C3" s="3" t="s">
        <v>938</v>
      </c>
      <c r="D3" s="2" t="s">
        <v>1138</v>
      </c>
      <c r="E3" s="4" t="s">
        <v>1139</v>
      </c>
      <c r="F3" s="175" t="s">
        <v>1153</v>
      </c>
      <c r="G3" s="8" t="s">
        <v>1154</v>
      </c>
      <c r="H3" s="5" t="s">
        <v>1163</v>
      </c>
      <c r="I3" s="45"/>
      <c r="J3" s="76" t="s">
        <v>3524</v>
      </c>
      <c r="K3" s="6">
        <v>0</v>
      </c>
      <c r="L3" s="8" t="s">
        <v>1165</v>
      </c>
      <c r="M3" s="72">
        <v>0</v>
      </c>
      <c r="N3" s="8" t="s">
        <v>3525</v>
      </c>
      <c r="O3" s="169" t="s">
        <v>3526</v>
      </c>
      <c r="P3" s="169" t="s">
        <v>3527</v>
      </c>
      <c r="Q3" s="32"/>
      <c r="R3" s="32"/>
      <c r="S3" s="32"/>
      <c r="T3" s="32"/>
      <c r="U3" s="32"/>
      <c r="V3" s="32"/>
      <c r="W3" s="32"/>
      <c r="X3" s="32"/>
      <c r="Y3" s="32"/>
      <c r="Z3" s="32"/>
    </row>
    <row r="4" spans="1:26" ht="99.95" customHeight="1">
      <c r="A4" s="44" t="s">
        <v>936</v>
      </c>
      <c r="B4" s="3" t="s">
        <v>937</v>
      </c>
      <c r="C4" s="3" t="s">
        <v>938</v>
      </c>
      <c r="D4" s="2" t="s">
        <v>1138</v>
      </c>
      <c r="E4" s="4" t="s">
        <v>1139</v>
      </c>
      <c r="F4" s="175" t="s">
        <v>1167</v>
      </c>
      <c r="G4" s="8" t="s">
        <v>1168</v>
      </c>
      <c r="H4" s="5" t="s">
        <v>1163</v>
      </c>
      <c r="I4" s="45"/>
      <c r="J4" s="76" t="s">
        <v>3528</v>
      </c>
      <c r="K4" s="6">
        <v>0</v>
      </c>
      <c r="L4" s="8" t="s">
        <v>3529</v>
      </c>
      <c r="M4" s="72">
        <v>0</v>
      </c>
      <c r="N4" s="8" t="s">
        <v>3530</v>
      </c>
      <c r="O4" s="169" t="s">
        <v>3531</v>
      </c>
      <c r="P4" s="169" t="s">
        <v>3527</v>
      </c>
      <c r="Q4" s="14"/>
      <c r="R4" s="14"/>
      <c r="S4" s="14"/>
      <c r="T4" s="14"/>
      <c r="U4" s="14"/>
      <c r="V4" s="14"/>
      <c r="W4" s="14"/>
      <c r="X4" s="14"/>
      <c r="Y4" s="14"/>
      <c r="Z4" s="14"/>
    </row>
    <row r="5" spans="1:26" ht="99.95" customHeight="1">
      <c r="A5" s="49" t="s">
        <v>2112</v>
      </c>
      <c r="B5" s="50" t="s">
        <v>2113</v>
      </c>
      <c r="C5" s="50" t="s">
        <v>2121</v>
      </c>
      <c r="D5" s="51" t="s">
        <v>2135</v>
      </c>
      <c r="E5" s="27" t="s">
        <v>2136</v>
      </c>
      <c r="F5" s="176" t="s">
        <v>2137</v>
      </c>
      <c r="G5" s="172" t="s">
        <v>2138</v>
      </c>
      <c r="H5" s="52" t="s">
        <v>1163</v>
      </c>
      <c r="I5" s="53"/>
      <c r="J5" s="171" t="s">
        <v>3532</v>
      </c>
      <c r="K5" s="78"/>
      <c r="L5" s="172" t="s">
        <v>3533</v>
      </c>
      <c r="M5" s="79">
        <v>0</v>
      </c>
      <c r="N5" s="8" t="s">
        <v>3534</v>
      </c>
      <c r="O5" s="8" t="s">
        <v>3535</v>
      </c>
      <c r="P5" s="169" t="s">
        <v>3536</v>
      </c>
      <c r="Q5" s="24"/>
      <c r="R5" s="24"/>
      <c r="S5" s="24"/>
      <c r="T5" s="24"/>
      <c r="U5" s="24"/>
      <c r="V5" s="24"/>
      <c r="W5" s="24"/>
      <c r="X5" s="24"/>
      <c r="Y5" s="24"/>
      <c r="Z5" s="24"/>
    </row>
    <row r="6" spans="1:26" ht="16.5">
      <c r="A6" s="84"/>
      <c r="B6" s="84"/>
      <c r="C6" s="84"/>
      <c r="D6" s="84"/>
      <c r="E6" s="84"/>
      <c r="F6" s="177"/>
      <c r="G6" s="178"/>
      <c r="H6" s="85"/>
      <c r="I6" s="85"/>
      <c r="J6" s="84"/>
      <c r="K6" s="84"/>
      <c r="L6" s="84"/>
      <c r="M6" s="127"/>
      <c r="N6" s="84"/>
      <c r="O6" s="84"/>
      <c r="P6" s="32"/>
      <c r="Q6" s="24"/>
      <c r="R6" s="24"/>
      <c r="S6" s="24"/>
      <c r="T6" s="24"/>
      <c r="U6" s="24"/>
      <c r="V6" s="24"/>
      <c r="W6" s="24"/>
      <c r="X6" s="24"/>
      <c r="Y6" s="24"/>
      <c r="Z6" s="24"/>
    </row>
    <row r="7" spans="1:26" ht="16.5">
      <c r="A7" s="84"/>
      <c r="B7" s="84"/>
      <c r="C7" s="84"/>
      <c r="D7" s="84"/>
      <c r="E7" s="84"/>
      <c r="F7" s="177"/>
      <c r="G7" s="178"/>
      <c r="H7" s="85"/>
      <c r="I7" s="85"/>
      <c r="J7" s="14"/>
      <c r="K7" s="86"/>
      <c r="L7" s="14"/>
      <c r="M7" s="86"/>
      <c r="N7" s="14"/>
      <c r="O7" s="14"/>
      <c r="P7" s="14"/>
      <c r="Q7" s="24"/>
      <c r="R7" s="24"/>
      <c r="S7" s="24"/>
      <c r="T7" s="24"/>
      <c r="U7" s="24"/>
      <c r="V7" s="24"/>
      <c r="W7" s="24"/>
      <c r="X7" s="24"/>
      <c r="Y7" s="24"/>
      <c r="Z7" s="24"/>
    </row>
    <row r="8" spans="1:26">
      <c r="A8" s="24"/>
      <c r="B8" s="24"/>
      <c r="C8" s="24"/>
      <c r="D8" s="24"/>
      <c r="E8" s="24"/>
      <c r="F8" s="179"/>
      <c r="G8" s="180"/>
      <c r="H8" s="24"/>
      <c r="I8" s="24"/>
      <c r="J8" s="24"/>
      <c r="K8" s="24"/>
      <c r="L8" s="24"/>
      <c r="M8" s="24"/>
      <c r="N8" s="24"/>
      <c r="O8" s="24"/>
      <c r="P8" s="24"/>
      <c r="Q8" s="24"/>
      <c r="R8" s="24"/>
      <c r="S8" s="24"/>
      <c r="T8" s="24"/>
      <c r="U8" s="24"/>
      <c r="V8" s="24"/>
      <c r="W8" s="24"/>
      <c r="X8" s="24"/>
      <c r="Y8" s="24"/>
      <c r="Z8" s="24"/>
    </row>
    <row r="9" spans="1:26">
      <c r="A9" s="24"/>
      <c r="B9" s="24"/>
      <c r="C9" s="24"/>
      <c r="D9" s="24"/>
      <c r="E9" s="24"/>
      <c r="F9" s="179"/>
      <c r="G9" s="180"/>
      <c r="H9" s="24"/>
      <c r="I9" s="24"/>
      <c r="J9" s="24"/>
      <c r="K9" s="24"/>
      <c r="L9" s="24"/>
      <c r="M9" s="24"/>
      <c r="N9" s="24"/>
      <c r="O9" s="24"/>
      <c r="P9" s="24"/>
      <c r="Q9" s="24"/>
      <c r="R9" s="24"/>
      <c r="S9" s="24"/>
      <c r="T9" s="24"/>
      <c r="U9" s="24"/>
      <c r="V9" s="24"/>
      <c r="W9" s="24"/>
      <c r="X9" s="24"/>
      <c r="Y9" s="24"/>
      <c r="Z9" s="24"/>
    </row>
    <row r="10" spans="1:26">
      <c r="A10" s="24"/>
      <c r="B10" s="24"/>
      <c r="C10" s="24"/>
      <c r="D10" s="24"/>
      <c r="E10" s="24"/>
      <c r="F10" s="179"/>
      <c r="G10" s="180"/>
      <c r="H10" s="24"/>
      <c r="I10" s="24"/>
      <c r="J10" s="24"/>
      <c r="K10" s="24"/>
      <c r="L10" s="24"/>
      <c r="M10" s="24"/>
      <c r="N10" s="24"/>
      <c r="O10" s="24"/>
      <c r="P10" s="24"/>
      <c r="Q10" s="24"/>
      <c r="R10" s="24"/>
      <c r="S10" s="24"/>
      <c r="T10" s="24"/>
      <c r="U10" s="24"/>
      <c r="V10" s="24"/>
      <c r="W10" s="24"/>
      <c r="X10" s="24"/>
      <c r="Y10" s="24"/>
      <c r="Z10" s="24"/>
    </row>
    <row r="11" spans="1:26">
      <c r="A11" s="24"/>
      <c r="B11" s="24"/>
      <c r="C11" s="24"/>
      <c r="D11" s="24"/>
      <c r="E11" s="24"/>
      <c r="F11" s="179"/>
      <c r="G11" s="180"/>
      <c r="H11" s="24"/>
      <c r="I11" s="24"/>
      <c r="J11" s="24"/>
      <c r="K11" s="24"/>
      <c r="L11" s="24"/>
      <c r="M11" s="24"/>
      <c r="N11" s="24"/>
      <c r="O11" s="24"/>
      <c r="P11" s="24"/>
      <c r="Q11" s="24"/>
      <c r="R11" s="24"/>
      <c r="S11" s="24"/>
      <c r="T11" s="24"/>
      <c r="U11" s="24"/>
      <c r="V11" s="24"/>
      <c r="W11" s="24"/>
      <c r="X11" s="24"/>
      <c r="Y11" s="24"/>
      <c r="Z11" s="24"/>
    </row>
    <row r="12" spans="1:26">
      <c r="A12" s="24"/>
      <c r="B12" s="24"/>
      <c r="C12" s="24"/>
      <c r="D12" s="24"/>
      <c r="E12" s="24"/>
      <c r="F12" s="179"/>
      <c r="G12" s="180"/>
      <c r="H12" s="24"/>
      <c r="I12" s="24"/>
      <c r="J12" s="24"/>
      <c r="K12" s="24"/>
      <c r="L12" s="24"/>
      <c r="M12" s="24"/>
      <c r="N12" s="24"/>
      <c r="O12" s="24"/>
      <c r="P12" s="24"/>
      <c r="Q12" s="24"/>
      <c r="R12" s="24"/>
      <c r="S12" s="24"/>
      <c r="T12" s="24"/>
      <c r="U12" s="24"/>
      <c r="V12" s="24"/>
      <c r="W12" s="24"/>
      <c r="X12" s="24"/>
      <c r="Y12" s="24"/>
      <c r="Z12" s="24"/>
    </row>
    <row r="13" spans="1:26">
      <c r="A13" s="24"/>
      <c r="B13" s="24"/>
      <c r="C13" s="24"/>
      <c r="D13" s="24"/>
      <c r="E13" s="24"/>
      <c r="F13" s="179"/>
      <c r="G13" s="180"/>
      <c r="H13" s="24"/>
      <c r="I13" s="24"/>
      <c r="J13" s="24"/>
      <c r="K13" s="24"/>
      <c r="L13" s="24"/>
      <c r="M13" s="24"/>
      <c r="N13" s="24"/>
      <c r="O13" s="24"/>
      <c r="P13" s="24"/>
      <c r="Q13" s="24"/>
      <c r="R13" s="24"/>
      <c r="S13" s="24"/>
      <c r="T13" s="24"/>
      <c r="U13" s="24"/>
      <c r="V13" s="24"/>
      <c r="W13" s="24"/>
      <c r="X13" s="24"/>
      <c r="Y13" s="24"/>
      <c r="Z13" s="24"/>
    </row>
    <row r="14" spans="1:26">
      <c r="A14" s="24"/>
      <c r="B14" s="24"/>
      <c r="C14" s="24"/>
      <c r="D14" s="24"/>
      <c r="E14" s="24"/>
      <c r="F14" s="179"/>
      <c r="G14" s="180"/>
      <c r="H14" s="24"/>
      <c r="I14" s="24"/>
      <c r="J14" s="24"/>
      <c r="K14" s="24"/>
      <c r="L14" s="24"/>
      <c r="M14" s="24"/>
      <c r="N14" s="24"/>
      <c r="O14" s="24"/>
      <c r="P14" s="24"/>
      <c r="Q14" s="24"/>
      <c r="R14" s="24"/>
      <c r="S14" s="24"/>
      <c r="T14" s="24"/>
      <c r="U14" s="24"/>
      <c r="V14" s="24"/>
      <c r="W14" s="24"/>
      <c r="X14" s="24"/>
      <c r="Y14" s="24"/>
      <c r="Z14" s="24"/>
    </row>
    <row r="15" spans="1:26">
      <c r="A15" s="24"/>
      <c r="B15" s="24"/>
      <c r="C15" s="24"/>
      <c r="D15" s="24"/>
      <c r="E15" s="24"/>
      <c r="F15" s="179"/>
      <c r="G15" s="180"/>
      <c r="H15" s="24"/>
      <c r="I15" s="24"/>
      <c r="J15" s="24"/>
      <c r="K15" s="24"/>
      <c r="L15" s="24"/>
      <c r="M15" s="24"/>
      <c r="N15" s="24"/>
      <c r="O15" s="24"/>
      <c r="P15" s="24"/>
      <c r="Q15" s="24"/>
      <c r="R15" s="24"/>
      <c r="S15" s="24"/>
      <c r="T15" s="24"/>
      <c r="U15" s="24"/>
      <c r="V15" s="24"/>
      <c r="W15" s="24"/>
      <c r="X15" s="24"/>
      <c r="Y15" s="24"/>
      <c r="Z15" s="24"/>
    </row>
    <row r="16" spans="1:26">
      <c r="A16" s="24"/>
      <c r="B16" s="24"/>
      <c r="C16" s="24"/>
      <c r="D16" s="24"/>
      <c r="E16" s="24"/>
      <c r="F16" s="179"/>
      <c r="G16" s="180"/>
      <c r="H16" s="24"/>
      <c r="I16" s="24"/>
      <c r="J16" s="24"/>
      <c r="K16" s="24"/>
      <c r="L16" s="24"/>
      <c r="M16" s="24"/>
      <c r="N16" s="24"/>
      <c r="O16" s="24"/>
      <c r="P16" s="24"/>
      <c r="Q16" s="24"/>
      <c r="R16" s="24"/>
      <c r="S16" s="24"/>
      <c r="T16" s="24"/>
      <c r="U16" s="24"/>
      <c r="V16" s="24"/>
      <c r="W16" s="24"/>
      <c r="X16" s="24"/>
      <c r="Y16" s="24"/>
      <c r="Z16" s="24"/>
    </row>
    <row r="17" spans="1:26">
      <c r="A17" s="24"/>
      <c r="B17" s="24"/>
      <c r="C17" s="24"/>
      <c r="D17" s="24"/>
      <c r="E17" s="24"/>
      <c r="F17" s="179"/>
      <c r="G17" s="180"/>
      <c r="H17" s="24"/>
      <c r="I17" s="24"/>
      <c r="J17" s="24"/>
      <c r="K17" s="24"/>
      <c r="L17" s="24"/>
      <c r="M17" s="24"/>
      <c r="N17" s="24"/>
      <c r="O17" s="24"/>
      <c r="P17" s="24"/>
      <c r="Q17" s="24"/>
      <c r="R17" s="24"/>
      <c r="S17" s="24"/>
      <c r="T17" s="24"/>
      <c r="U17" s="24"/>
      <c r="V17" s="24"/>
      <c r="W17" s="24"/>
      <c r="X17" s="24"/>
      <c r="Y17" s="24"/>
      <c r="Z17" s="24"/>
    </row>
    <row r="18" spans="1:26">
      <c r="A18" s="24"/>
      <c r="B18" s="24"/>
      <c r="C18" s="24"/>
      <c r="D18" s="24"/>
      <c r="E18" s="24"/>
      <c r="F18" s="179"/>
      <c r="G18" s="180"/>
      <c r="H18" s="24"/>
      <c r="I18" s="24"/>
      <c r="J18" s="24"/>
      <c r="K18" s="24"/>
      <c r="L18" s="24"/>
      <c r="M18" s="24"/>
      <c r="N18" s="24"/>
      <c r="O18" s="24"/>
      <c r="P18" s="24"/>
      <c r="Q18" s="24"/>
      <c r="R18" s="24"/>
      <c r="S18" s="24"/>
      <c r="T18" s="24"/>
      <c r="U18" s="24"/>
      <c r="V18" s="24"/>
      <c r="W18" s="24"/>
      <c r="X18" s="24"/>
      <c r="Y18" s="24"/>
      <c r="Z18" s="24"/>
    </row>
    <row r="19" spans="1:26">
      <c r="A19" s="24"/>
      <c r="B19" s="24"/>
      <c r="C19" s="24"/>
      <c r="D19" s="24"/>
      <c r="E19" s="24"/>
      <c r="F19" s="179"/>
      <c r="G19" s="180"/>
      <c r="H19" s="24"/>
      <c r="I19" s="24"/>
      <c r="J19" s="24"/>
      <c r="K19" s="24"/>
      <c r="L19" s="24"/>
      <c r="M19" s="24"/>
      <c r="N19" s="24"/>
      <c r="O19" s="24"/>
      <c r="P19" s="24"/>
      <c r="Q19" s="24"/>
      <c r="R19" s="24"/>
      <c r="S19" s="24"/>
      <c r="T19" s="24"/>
      <c r="U19" s="24"/>
      <c r="V19" s="24"/>
      <c r="W19" s="24"/>
      <c r="X19" s="24"/>
      <c r="Y19" s="24"/>
      <c r="Z19" s="24"/>
    </row>
    <row r="20" spans="1:26">
      <c r="A20" s="24"/>
      <c r="B20" s="24"/>
      <c r="C20" s="24"/>
      <c r="D20" s="24"/>
      <c r="E20" s="24"/>
      <c r="F20" s="179"/>
      <c r="G20" s="180"/>
      <c r="H20" s="24"/>
      <c r="I20" s="24"/>
      <c r="J20" s="24"/>
      <c r="K20" s="24"/>
      <c r="L20" s="24"/>
      <c r="M20" s="24"/>
      <c r="N20" s="24"/>
      <c r="O20" s="24"/>
      <c r="P20" s="24"/>
      <c r="Q20" s="24"/>
      <c r="R20" s="24"/>
      <c r="S20" s="24"/>
      <c r="T20" s="24"/>
      <c r="U20" s="24"/>
      <c r="V20" s="24"/>
      <c r="W20" s="24"/>
      <c r="X20" s="24"/>
      <c r="Y20" s="24"/>
      <c r="Z20" s="24"/>
    </row>
    <row r="21" spans="1:26">
      <c r="A21" s="24"/>
      <c r="B21" s="24"/>
      <c r="C21" s="24"/>
      <c r="D21" s="24"/>
      <c r="E21" s="24"/>
      <c r="F21" s="179"/>
      <c r="G21" s="180"/>
      <c r="H21" s="24"/>
      <c r="I21" s="24"/>
      <c r="J21" s="24"/>
      <c r="K21" s="24"/>
      <c r="L21" s="24"/>
      <c r="M21" s="24"/>
      <c r="N21" s="24"/>
      <c r="O21" s="24"/>
      <c r="P21" s="24"/>
      <c r="Q21" s="24"/>
      <c r="R21" s="24"/>
      <c r="S21" s="24"/>
      <c r="T21" s="24"/>
      <c r="U21" s="24"/>
      <c r="V21" s="24"/>
      <c r="W21" s="24"/>
      <c r="X21" s="24"/>
      <c r="Y21" s="24"/>
      <c r="Z21" s="24"/>
    </row>
    <row r="22" spans="1:26">
      <c r="A22" s="24"/>
      <c r="B22" s="24"/>
      <c r="C22" s="24"/>
      <c r="D22" s="24"/>
      <c r="E22" s="24"/>
      <c r="F22" s="179"/>
      <c r="G22" s="180"/>
      <c r="H22" s="24"/>
      <c r="I22" s="24"/>
      <c r="J22" s="24"/>
      <c r="K22" s="24"/>
      <c r="L22" s="24"/>
      <c r="M22" s="24"/>
      <c r="N22" s="24"/>
      <c r="O22" s="24"/>
      <c r="P22" s="24"/>
      <c r="Q22" s="24"/>
      <c r="R22" s="24"/>
      <c r="S22" s="24"/>
      <c r="T22" s="24"/>
      <c r="U22" s="24"/>
      <c r="V22" s="24"/>
      <c r="W22" s="24"/>
      <c r="X22" s="24"/>
      <c r="Y22" s="24"/>
      <c r="Z22" s="24"/>
    </row>
    <row r="23" spans="1:26">
      <c r="A23" s="24"/>
      <c r="B23" s="24"/>
      <c r="C23" s="24"/>
      <c r="D23" s="24"/>
      <c r="E23" s="24"/>
      <c r="F23" s="179"/>
      <c r="G23" s="180"/>
      <c r="H23" s="24"/>
      <c r="I23" s="24"/>
      <c r="J23" s="24"/>
      <c r="K23" s="24"/>
      <c r="L23" s="24"/>
      <c r="M23" s="24"/>
      <c r="N23" s="24"/>
      <c r="O23" s="24"/>
      <c r="P23" s="24"/>
      <c r="Q23" s="24"/>
      <c r="R23" s="24"/>
      <c r="S23" s="24"/>
      <c r="T23" s="24"/>
      <c r="U23" s="24"/>
      <c r="V23" s="24"/>
      <c r="W23" s="24"/>
      <c r="X23" s="24"/>
      <c r="Y23" s="24"/>
      <c r="Z23" s="24"/>
    </row>
    <row r="24" spans="1:26">
      <c r="A24" s="24"/>
      <c r="B24" s="24"/>
      <c r="C24" s="24"/>
      <c r="D24" s="24"/>
      <c r="E24" s="24"/>
      <c r="F24" s="179"/>
      <c r="G24" s="180"/>
      <c r="H24" s="24"/>
      <c r="I24" s="24"/>
      <c r="J24" s="24"/>
      <c r="K24" s="24"/>
      <c r="L24" s="24"/>
      <c r="M24" s="24"/>
      <c r="N24" s="24"/>
      <c r="O24" s="24"/>
      <c r="P24" s="24"/>
      <c r="Q24" s="24"/>
      <c r="R24" s="24"/>
      <c r="S24" s="24"/>
      <c r="T24" s="24"/>
      <c r="U24" s="24"/>
      <c r="V24" s="24"/>
      <c r="W24" s="24"/>
      <c r="X24" s="24"/>
      <c r="Y24" s="24"/>
      <c r="Z24" s="24"/>
    </row>
    <row r="25" spans="1:26">
      <c r="A25" s="24"/>
      <c r="B25" s="24"/>
      <c r="C25" s="24"/>
      <c r="D25" s="24"/>
      <c r="E25" s="24"/>
      <c r="F25" s="179"/>
      <c r="G25" s="180"/>
      <c r="H25" s="24"/>
      <c r="I25" s="24"/>
      <c r="J25" s="24"/>
      <c r="K25" s="24"/>
      <c r="L25" s="24"/>
      <c r="M25" s="24"/>
      <c r="N25" s="24"/>
      <c r="O25" s="24"/>
      <c r="P25" s="24"/>
      <c r="Q25" s="24"/>
      <c r="R25" s="24"/>
      <c r="S25" s="24"/>
      <c r="T25" s="24"/>
      <c r="U25" s="24"/>
      <c r="V25" s="24"/>
      <c r="W25" s="24"/>
      <c r="X25" s="24"/>
      <c r="Y25" s="24"/>
      <c r="Z25" s="24"/>
    </row>
    <row r="26" spans="1:26">
      <c r="A26" s="24"/>
      <c r="B26" s="24"/>
      <c r="C26" s="24"/>
      <c r="D26" s="24"/>
      <c r="E26" s="24"/>
      <c r="F26" s="179"/>
      <c r="G26" s="180"/>
      <c r="H26" s="24"/>
      <c r="I26" s="24"/>
      <c r="J26" s="24"/>
      <c r="K26" s="24"/>
      <c r="L26" s="24"/>
      <c r="M26" s="24"/>
      <c r="N26" s="24"/>
      <c r="O26" s="24"/>
      <c r="P26" s="24"/>
      <c r="Q26" s="24"/>
      <c r="R26" s="24"/>
      <c r="S26" s="24"/>
      <c r="T26" s="24"/>
      <c r="U26" s="24"/>
      <c r="V26" s="24"/>
      <c r="W26" s="24"/>
      <c r="X26" s="24"/>
      <c r="Y26" s="24"/>
      <c r="Z26" s="24"/>
    </row>
    <row r="27" spans="1:26">
      <c r="A27" s="24"/>
      <c r="B27" s="24"/>
      <c r="C27" s="24"/>
      <c r="D27" s="24"/>
      <c r="E27" s="24"/>
      <c r="F27" s="179"/>
      <c r="G27" s="180"/>
      <c r="H27" s="24"/>
      <c r="I27" s="24"/>
      <c r="J27" s="24"/>
      <c r="K27" s="24"/>
      <c r="L27" s="24"/>
      <c r="M27" s="24"/>
      <c r="N27" s="24"/>
      <c r="O27" s="24"/>
      <c r="P27" s="24"/>
      <c r="Q27" s="24"/>
      <c r="R27" s="24"/>
      <c r="S27" s="24"/>
      <c r="T27" s="24"/>
      <c r="U27" s="24"/>
      <c r="V27" s="24"/>
      <c r="W27" s="24"/>
      <c r="X27" s="24"/>
      <c r="Y27" s="24"/>
      <c r="Z27" s="24"/>
    </row>
    <row r="28" spans="1:26">
      <c r="A28" s="24"/>
      <c r="B28" s="24"/>
      <c r="C28" s="24"/>
      <c r="D28" s="24"/>
      <c r="E28" s="24"/>
      <c r="F28" s="179"/>
      <c r="G28" s="180"/>
      <c r="H28" s="24"/>
      <c r="I28" s="24"/>
      <c r="J28" s="24"/>
      <c r="K28" s="24"/>
      <c r="L28" s="24"/>
      <c r="M28" s="24"/>
      <c r="N28" s="24"/>
      <c r="O28" s="24"/>
      <c r="P28" s="24"/>
      <c r="Q28" s="24"/>
      <c r="R28" s="24"/>
      <c r="S28" s="24"/>
      <c r="T28" s="24"/>
      <c r="U28" s="24"/>
      <c r="V28" s="24"/>
      <c r="W28" s="24"/>
      <c r="X28" s="24"/>
      <c r="Y28" s="24"/>
      <c r="Z28" s="24"/>
    </row>
    <row r="29" spans="1:26">
      <c r="A29" s="24"/>
      <c r="B29" s="24"/>
      <c r="C29" s="24"/>
      <c r="D29" s="24"/>
      <c r="E29" s="24"/>
      <c r="F29" s="179"/>
      <c r="G29" s="180"/>
      <c r="H29" s="24"/>
      <c r="I29" s="24"/>
      <c r="J29" s="24"/>
      <c r="K29" s="24"/>
      <c r="L29" s="24"/>
      <c r="M29" s="24"/>
      <c r="N29" s="24"/>
      <c r="O29" s="24"/>
      <c r="P29" s="24"/>
      <c r="Q29" s="24"/>
      <c r="R29" s="24"/>
      <c r="S29" s="24"/>
      <c r="T29" s="24"/>
      <c r="U29" s="24"/>
      <c r="V29" s="24"/>
      <c r="W29" s="24"/>
      <c r="X29" s="24"/>
      <c r="Y29" s="24"/>
      <c r="Z29" s="24"/>
    </row>
    <row r="30" spans="1:26">
      <c r="A30" s="24"/>
      <c r="B30" s="24"/>
      <c r="C30" s="24"/>
      <c r="D30" s="24"/>
      <c r="E30" s="24"/>
      <c r="F30" s="179"/>
      <c r="G30" s="180"/>
      <c r="H30" s="24"/>
      <c r="I30" s="24"/>
      <c r="J30" s="24"/>
      <c r="K30" s="24"/>
      <c r="L30" s="24"/>
      <c r="M30" s="24"/>
      <c r="N30" s="24"/>
      <c r="O30" s="24"/>
      <c r="P30" s="24"/>
      <c r="Q30" s="24"/>
      <c r="R30" s="24"/>
      <c r="S30" s="24"/>
      <c r="T30" s="24"/>
      <c r="U30" s="24"/>
      <c r="V30" s="24"/>
      <c r="W30" s="24"/>
      <c r="X30" s="24"/>
      <c r="Y30" s="24"/>
      <c r="Z30" s="24"/>
    </row>
    <row r="31" spans="1:26">
      <c r="A31" s="24"/>
      <c r="B31" s="24"/>
      <c r="C31" s="24"/>
      <c r="D31" s="24"/>
      <c r="E31" s="24"/>
      <c r="F31" s="179"/>
      <c r="G31" s="180"/>
      <c r="H31" s="24"/>
      <c r="I31" s="24"/>
      <c r="J31" s="24"/>
      <c r="K31" s="24"/>
      <c r="L31" s="24"/>
      <c r="M31" s="24"/>
      <c r="N31" s="24"/>
      <c r="O31" s="24"/>
      <c r="P31" s="24"/>
      <c r="Q31" s="24"/>
      <c r="R31" s="24"/>
      <c r="S31" s="24"/>
      <c r="T31" s="24"/>
      <c r="U31" s="24"/>
      <c r="V31" s="24"/>
      <c r="W31" s="24"/>
      <c r="X31" s="24"/>
      <c r="Y31" s="24"/>
      <c r="Z31" s="24"/>
    </row>
    <row r="32" spans="1:26">
      <c r="A32" s="24"/>
      <c r="B32" s="24"/>
      <c r="C32" s="24"/>
      <c r="D32" s="24"/>
      <c r="E32" s="24"/>
      <c r="F32" s="179"/>
      <c r="G32" s="180"/>
      <c r="H32" s="24"/>
      <c r="I32" s="24"/>
      <c r="J32" s="24"/>
      <c r="K32" s="24"/>
      <c r="L32" s="24"/>
      <c r="M32" s="24"/>
      <c r="N32" s="24"/>
      <c r="O32" s="24"/>
      <c r="P32" s="24"/>
      <c r="Q32" s="24"/>
      <c r="R32" s="24"/>
      <c r="S32" s="24"/>
      <c r="T32" s="24"/>
      <c r="U32" s="24"/>
      <c r="V32" s="24"/>
      <c r="W32" s="24"/>
      <c r="X32" s="24"/>
      <c r="Y32" s="24"/>
      <c r="Z32" s="24"/>
    </row>
    <row r="33" spans="1:26">
      <c r="A33" s="24"/>
      <c r="B33" s="24"/>
      <c r="C33" s="24"/>
      <c r="D33" s="24"/>
      <c r="E33" s="24"/>
      <c r="F33" s="179"/>
      <c r="G33" s="180"/>
      <c r="H33" s="24"/>
      <c r="I33" s="24"/>
      <c r="J33" s="24"/>
      <c r="K33" s="24"/>
      <c r="L33" s="24"/>
      <c r="M33" s="24"/>
      <c r="N33" s="24"/>
      <c r="O33" s="24"/>
      <c r="P33" s="24"/>
      <c r="Q33" s="24"/>
      <c r="R33" s="24"/>
      <c r="S33" s="24"/>
      <c r="T33" s="24"/>
      <c r="U33" s="24"/>
      <c r="V33" s="24"/>
      <c r="W33" s="24"/>
      <c r="X33" s="24"/>
      <c r="Y33" s="24"/>
      <c r="Z33" s="24"/>
    </row>
    <row r="34" spans="1:26">
      <c r="A34" s="24"/>
      <c r="B34" s="24"/>
      <c r="C34" s="24"/>
      <c r="D34" s="24"/>
      <c r="E34" s="24"/>
      <c r="F34" s="179"/>
      <c r="G34" s="180"/>
      <c r="H34" s="24"/>
      <c r="I34" s="24"/>
      <c r="J34" s="24"/>
      <c r="K34" s="24"/>
      <c r="L34" s="24"/>
      <c r="M34" s="24"/>
      <c r="N34" s="24"/>
      <c r="O34" s="24"/>
      <c r="P34" s="24"/>
      <c r="Q34" s="24"/>
      <c r="R34" s="24"/>
      <c r="S34" s="24"/>
      <c r="T34" s="24"/>
      <c r="U34" s="24"/>
      <c r="V34" s="24"/>
      <c r="W34" s="24"/>
      <c r="X34" s="24"/>
      <c r="Y34" s="24"/>
      <c r="Z34" s="24"/>
    </row>
    <row r="35" spans="1:26">
      <c r="A35" s="24"/>
      <c r="B35" s="24"/>
      <c r="C35" s="24"/>
      <c r="D35" s="24"/>
      <c r="E35" s="24"/>
      <c r="F35" s="179"/>
      <c r="G35" s="180"/>
      <c r="H35" s="24"/>
      <c r="I35" s="24"/>
      <c r="J35" s="24"/>
      <c r="K35" s="24"/>
      <c r="L35" s="24"/>
      <c r="M35" s="24"/>
      <c r="N35" s="24"/>
      <c r="O35" s="24"/>
      <c r="P35" s="24"/>
      <c r="Q35" s="24"/>
      <c r="R35" s="24"/>
      <c r="S35" s="24"/>
      <c r="T35" s="24"/>
      <c r="U35" s="24"/>
      <c r="V35" s="24"/>
      <c r="W35" s="24"/>
      <c r="X35" s="24"/>
      <c r="Y35" s="24"/>
      <c r="Z35" s="24"/>
    </row>
    <row r="36" spans="1:26">
      <c r="A36" s="24"/>
      <c r="B36" s="24"/>
      <c r="C36" s="24"/>
      <c r="D36" s="24"/>
      <c r="E36" s="24"/>
      <c r="F36" s="179"/>
      <c r="G36" s="180"/>
      <c r="H36" s="24"/>
      <c r="I36" s="24"/>
      <c r="J36" s="24"/>
      <c r="K36" s="24"/>
      <c r="L36" s="24"/>
      <c r="M36" s="24"/>
      <c r="N36" s="24"/>
      <c r="O36" s="24"/>
      <c r="P36" s="24"/>
      <c r="Q36" s="24"/>
      <c r="R36" s="24"/>
      <c r="S36" s="24"/>
      <c r="T36" s="24"/>
      <c r="U36" s="24"/>
      <c r="V36" s="24"/>
      <c r="W36" s="24"/>
      <c r="X36" s="24"/>
      <c r="Y36" s="24"/>
      <c r="Z36" s="24"/>
    </row>
    <row r="37" spans="1:26">
      <c r="A37" s="24"/>
      <c r="B37" s="24"/>
      <c r="C37" s="24"/>
      <c r="D37" s="24"/>
      <c r="E37" s="24"/>
      <c r="F37" s="179"/>
      <c r="G37" s="180"/>
      <c r="H37" s="24"/>
      <c r="I37" s="24"/>
      <c r="J37" s="24"/>
      <c r="K37" s="24"/>
      <c r="L37" s="24"/>
      <c r="M37" s="24"/>
      <c r="N37" s="24"/>
      <c r="O37" s="24"/>
      <c r="P37" s="24"/>
      <c r="Q37" s="24"/>
      <c r="R37" s="24"/>
      <c r="S37" s="24"/>
      <c r="T37" s="24"/>
      <c r="U37" s="24"/>
      <c r="V37" s="24"/>
      <c r="W37" s="24"/>
      <c r="X37" s="24"/>
      <c r="Y37" s="24"/>
      <c r="Z37" s="24"/>
    </row>
    <row r="38" spans="1:26">
      <c r="A38" s="24"/>
      <c r="B38" s="24"/>
      <c r="C38" s="24"/>
      <c r="D38" s="24"/>
      <c r="E38" s="24"/>
      <c r="F38" s="179"/>
      <c r="G38" s="180"/>
      <c r="H38" s="24"/>
      <c r="I38" s="24"/>
      <c r="J38" s="24"/>
      <c r="K38" s="24"/>
      <c r="L38" s="24"/>
      <c r="M38" s="24"/>
      <c r="N38" s="24"/>
      <c r="O38" s="24"/>
      <c r="P38" s="24"/>
      <c r="Q38" s="24"/>
      <c r="R38" s="24"/>
      <c r="S38" s="24"/>
      <c r="T38" s="24"/>
      <c r="U38" s="24"/>
      <c r="V38" s="24"/>
      <c r="W38" s="24"/>
      <c r="X38" s="24"/>
      <c r="Y38" s="24"/>
      <c r="Z38" s="24"/>
    </row>
    <row r="39" spans="1:26">
      <c r="A39" s="24"/>
      <c r="B39" s="24"/>
      <c r="C39" s="24"/>
      <c r="D39" s="24"/>
      <c r="E39" s="24"/>
      <c r="F39" s="179"/>
      <c r="G39" s="180"/>
      <c r="H39" s="24"/>
      <c r="I39" s="24"/>
      <c r="J39" s="24"/>
      <c r="K39" s="24"/>
      <c r="L39" s="24"/>
      <c r="M39" s="24"/>
      <c r="N39" s="24"/>
      <c r="O39" s="24"/>
      <c r="P39" s="24"/>
      <c r="Q39" s="24"/>
      <c r="R39" s="24"/>
      <c r="S39" s="24"/>
      <c r="T39" s="24"/>
      <c r="U39" s="24"/>
      <c r="V39" s="24"/>
      <c r="W39" s="24"/>
      <c r="X39" s="24"/>
      <c r="Y39" s="24"/>
      <c r="Z39" s="24"/>
    </row>
    <row r="40" spans="1:26">
      <c r="A40" s="24"/>
      <c r="B40" s="24"/>
      <c r="C40" s="24"/>
      <c r="D40" s="24"/>
      <c r="E40" s="24"/>
      <c r="F40" s="179"/>
      <c r="G40" s="180"/>
      <c r="H40" s="24"/>
      <c r="I40" s="24"/>
      <c r="J40" s="24"/>
      <c r="K40" s="24"/>
      <c r="L40" s="24"/>
      <c r="M40" s="24"/>
      <c r="N40" s="24"/>
      <c r="O40" s="24"/>
      <c r="P40" s="24"/>
      <c r="Q40" s="24"/>
      <c r="R40" s="24"/>
      <c r="S40" s="24"/>
      <c r="T40" s="24"/>
      <c r="U40" s="24"/>
      <c r="V40" s="24"/>
      <c r="W40" s="24"/>
      <c r="X40" s="24"/>
      <c r="Y40" s="24"/>
      <c r="Z40" s="24"/>
    </row>
    <row r="41" spans="1:26">
      <c r="A41" s="24"/>
      <c r="B41" s="24"/>
      <c r="C41" s="24"/>
      <c r="D41" s="24"/>
      <c r="E41" s="24"/>
      <c r="F41" s="179"/>
      <c r="G41" s="180"/>
      <c r="H41" s="24"/>
      <c r="I41" s="24"/>
      <c r="J41" s="24"/>
      <c r="K41" s="24"/>
      <c r="L41" s="24"/>
      <c r="M41" s="24"/>
      <c r="N41" s="24"/>
      <c r="O41" s="24"/>
      <c r="P41" s="24"/>
      <c r="Q41" s="24"/>
      <c r="R41" s="24"/>
      <c r="S41" s="24"/>
      <c r="T41" s="24"/>
      <c r="U41" s="24"/>
      <c r="V41" s="24"/>
      <c r="W41" s="24"/>
      <c r="X41" s="24"/>
      <c r="Y41" s="24"/>
      <c r="Z41" s="24"/>
    </row>
    <row r="42" spans="1:26">
      <c r="A42" s="24"/>
      <c r="B42" s="24"/>
      <c r="C42" s="24"/>
      <c r="D42" s="24"/>
      <c r="E42" s="24"/>
      <c r="F42" s="179"/>
      <c r="G42" s="180"/>
      <c r="H42" s="24"/>
      <c r="I42" s="24"/>
      <c r="J42" s="24"/>
      <c r="K42" s="24"/>
      <c r="L42" s="24"/>
      <c r="M42" s="24"/>
      <c r="N42" s="24"/>
      <c r="O42" s="24"/>
      <c r="P42" s="24"/>
      <c r="Q42" s="24"/>
      <c r="R42" s="24"/>
      <c r="S42" s="24"/>
      <c r="T42" s="24"/>
      <c r="U42" s="24"/>
      <c r="V42" s="24"/>
      <c r="W42" s="24"/>
      <c r="X42" s="24"/>
      <c r="Y42" s="24"/>
      <c r="Z42" s="24"/>
    </row>
    <row r="43" spans="1:26">
      <c r="A43" s="24"/>
      <c r="B43" s="24"/>
      <c r="C43" s="24"/>
      <c r="D43" s="24"/>
      <c r="E43" s="24"/>
      <c r="F43" s="179"/>
      <c r="G43" s="180"/>
      <c r="H43" s="24"/>
      <c r="I43" s="24"/>
      <c r="J43" s="24"/>
      <c r="K43" s="24"/>
      <c r="L43" s="24"/>
      <c r="M43" s="24"/>
      <c r="N43" s="24"/>
      <c r="O43" s="24"/>
      <c r="P43" s="24"/>
      <c r="Q43" s="24"/>
      <c r="R43" s="24"/>
      <c r="S43" s="24"/>
      <c r="T43" s="24"/>
      <c r="U43" s="24"/>
      <c r="V43" s="24"/>
      <c r="W43" s="24"/>
      <c r="X43" s="24"/>
      <c r="Y43" s="24"/>
      <c r="Z43" s="24"/>
    </row>
    <row r="44" spans="1:26">
      <c r="A44" s="24"/>
      <c r="B44" s="24"/>
      <c r="C44" s="24"/>
      <c r="D44" s="24"/>
      <c r="E44" s="24"/>
      <c r="F44" s="179"/>
      <c r="G44" s="180"/>
      <c r="H44" s="24"/>
      <c r="I44" s="24"/>
      <c r="J44" s="24"/>
      <c r="K44" s="24"/>
      <c r="L44" s="24"/>
      <c r="M44" s="24"/>
      <c r="N44" s="24"/>
      <c r="O44" s="24"/>
      <c r="P44" s="24"/>
      <c r="Q44" s="24"/>
      <c r="R44" s="24"/>
      <c r="S44" s="24"/>
      <c r="T44" s="24"/>
      <c r="U44" s="24"/>
      <c r="V44" s="24"/>
      <c r="W44" s="24"/>
      <c r="X44" s="24"/>
      <c r="Y44" s="24"/>
      <c r="Z44" s="24"/>
    </row>
    <row r="45" spans="1:26">
      <c r="A45" s="24"/>
      <c r="B45" s="24"/>
      <c r="C45" s="24"/>
      <c r="D45" s="24"/>
      <c r="E45" s="24"/>
      <c r="F45" s="179"/>
      <c r="G45" s="180"/>
      <c r="H45" s="24"/>
      <c r="I45" s="24"/>
      <c r="J45" s="24"/>
      <c r="K45" s="24"/>
      <c r="L45" s="24"/>
      <c r="M45" s="24"/>
      <c r="N45" s="24"/>
      <c r="O45" s="24"/>
      <c r="P45" s="24"/>
      <c r="Q45" s="24"/>
      <c r="R45" s="24"/>
      <c r="S45" s="24"/>
      <c r="T45" s="24"/>
      <c r="U45" s="24"/>
      <c r="V45" s="24"/>
      <c r="W45" s="24"/>
      <c r="X45" s="24"/>
      <c r="Y45" s="24"/>
      <c r="Z45" s="24"/>
    </row>
    <row r="46" spans="1:26">
      <c r="A46" s="24"/>
      <c r="B46" s="24"/>
      <c r="C46" s="24"/>
      <c r="D46" s="24"/>
      <c r="E46" s="24"/>
      <c r="F46" s="179"/>
      <c r="G46" s="180"/>
      <c r="H46" s="24"/>
      <c r="I46" s="24"/>
      <c r="J46" s="24"/>
      <c r="K46" s="24"/>
      <c r="L46" s="24"/>
      <c r="M46" s="24"/>
      <c r="N46" s="24"/>
      <c r="O46" s="24"/>
      <c r="P46" s="24"/>
      <c r="Q46" s="24"/>
      <c r="R46" s="24"/>
      <c r="S46" s="24"/>
      <c r="T46" s="24"/>
      <c r="U46" s="24"/>
      <c r="V46" s="24"/>
      <c r="W46" s="24"/>
      <c r="X46" s="24"/>
      <c r="Y46" s="24"/>
      <c r="Z46" s="24"/>
    </row>
    <row r="47" spans="1:26">
      <c r="A47" s="24"/>
      <c r="B47" s="24"/>
      <c r="C47" s="24"/>
      <c r="D47" s="24"/>
      <c r="E47" s="24"/>
      <c r="F47" s="179"/>
      <c r="G47" s="180"/>
      <c r="H47" s="24"/>
      <c r="I47" s="24"/>
      <c r="J47" s="24"/>
      <c r="K47" s="24"/>
      <c r="L47" s="24"/>
      <c r="M47" s="24"/>
      <c r="N47" s="24"/>
      <c r="O47" s="24"/>
      <c r="P47" s="24"/>
      <c r="Q47" s="24"/>
      <c r="R47" s="24"/>
      <c r="S47" s="24"/>
      <c r="T47" s="24"/>
      <c r="U47" s="24"/>
      <c r="V47" s="24"/>
      <c r="W47" s="24"/>
      <c r="X47" s="24"/>
      <c r="Y47" s="24"/>
      <c r="Z47" s="24"/>
    </row>
    <row r="48" spans="1:26">
      <c r="A48" s="24"/>
      <c r="B48" s="24"/>
      <c r="C48" s="24"/>
      <c r="D48" s="24"/>
      <c r="E48" s="24"/>
      <c r="F48" s="179"/>
      <c r="G48" s="180"/>
      <c r="H48" s="24"/>
      <c r="I48" s="24"/>
      <c r="J48" s="24"/>
      <c r="K48" s="24"/>
      <c r="L48" s="24"/>
      <c r="M48" s="24"/>
      <c r="N48" s="24"/>
      <c r="O48" s="24"/>
      <c r="P48" s="24"/>
      <c r="Q48" s="24"/>
      <c r="R48" s="24"/>
      <c r="S48" s="24"/>
      <c r="T48" s="24"/>
      <c r="U48" s="24"/>
      <c r="V48" s="24"/>
      <c r="W48" s="24"/>
      <c r="X48" s="24"/>
      <c r="Y48" s="24"/>
      <c r="Z48" s="24"/>
    </row>
    <row r="49" spans="1:26">
      <c r="A49" s="24"/>
      <c r="B49" s="24"/>
      <c r="C49" s="24"/>
      <c r="D49" s="24"/>
      <c r="E49" s="24"/>
      <c r="F49" s="179"/>
      <c r="G49" s="180"/>
      <c r="H49" s="24"/>
      <c r="I49" s="24"/>
      <c r="J49" s="24"/>
      <c r="K49" s="24"/>
      <c r="L49" s="24"/>
      <c r="M49" s="24"/>
      <c r="N49" s="24"/>
      <c r="O49" s="24"/>
      <c r="P49" s="24"/>
      <c r="Q49" s="24"/>
      <c r="R49" s="24"/>
      <c r="S49" s="24"/>
      <c r="T49" s="24"/>
      <c r="U49" s="24"/>
      <c r="V49" s="24"/>
      <c r="W49" s="24"/>
      <c r="X49" s="24"/>
      <c r="Y49" s="24"/>
      <c r="Z49" s="24"/>
    </row>
    <row r="50" spans="1:26">
      <c r="A50" s="24"/>
      <c r="B50" s="24"/>
      <c r="C50" s="24"/>
      <c r="D50" s="24"/>
      <c r="E50" s="24"/>
      <c r="F50" s="179"/>
      <c r="G50" s="180"/>
      <c r="H50" s="24"/>
      <c r="I50" s="24"/>
      <c r="J50" s="24"/>
      <c r="K50" s="24"/>
      <c r="L50" s="24"/>
      <c r="M50" s="24"/>
      <c r="N50" s="24"/>
      <c r="O50" s="24"/>
      <c r="P50" s="24"/>
      <c r="Q50" s="24"/>
      <c r="R50" s="24"/>
      <c r="S50" s="24"/>
      <c r="T50" s="24"/>
      <c r="U50" s="24"/>
      <c r="V50" s="24"/>
      <c r="W50" s="24"/>
      <c r="X50" s="24"/>
      <c r="Y50" s="24"/>
      <c r="Z50" s="24"/>
    </row>
    <row r="51" spans="1:26">
      <c r="A51" s="24"/>
      <c r="B51" s="24"/>
      <c r="C51" s="24"/>
      <c r="D51" s="24"/>
      <c r="E51" s="24"/>
      <c r="F51" s="179"/>
      <c r="G51" s="180"/>
      <c r="H51" s="24"/>
      <c r="I51" s="24"/>
      <c r="J51" s="24"/>
      <c r="K51" s="24"/>
      <c r="L51" s="24"/>
      <c r="M51" s="24"/>
      <c r="N51" s="24"/>
      <c r="O51" s="24"/>
      <c r="P51" s="24"/>
      <c r="Q51" s="24"/>
      <c r="R51" s="24"/>
      <c r="S51" s="24"/>
      <c r="T51" s="24"/>
      <c r="U51" s="24"/>
      <c r="V51" s="24"/>
      <c r="W51" s="24"/>
      <c r="X51" s="24"/>
      <c r="Y51" s="24"/>
      <c r="Z51" s="24"/>
    </row>
    <row r="52" spans="1:26">
      <c r="A52" s="24"/>
      <c r="B52" s="24"/>
      <c r="C52" s="24"/>
      <c r="D52" s="24"/>
      <c r="E52" s="24"/>
      <c r="F52" s="179"/>
      <c r="G52" s="180"/>
      <c r="H52" s="24"/>
      <c r="I52" s="24"/>
      <c r="J52" s="24"/>
      <c r="K52" s="24"/>
      <c r="L52" s="24"/>
      <c r="M52" s="24"/>
      <c r="N52" s="24"/>
      <c r="O52" s="24"/>
      <c r="P52" s="24"/>
      <c r="Q52" s="24"/>
      <c r="R52" s="24"/>
      <c r="S52" s="24"/>
      <c r="T52" s="24"/>
      <c r="U52" s="24"/>
      <c r="V52" s="24"/>
      <c r="W52" s="24"/>
      <c r="X52" s="24"/>
      <c r="Y52" s="24"/>
      <c r="Z52" s="24"/>
    </row>
    <row r="53" spans="1:26">
      <c r="A53" s="24"/>
      <c r="B53" s="24"/>
      <c r="C53" s="24"/>
      <c r="D53" s="24"/>
      <c r="E53" s="24"/>
      <c r="F53" s="179"/>
      <c r="G53" s="180"/>
      <c r="H53" s="24"/>
      <c r="I53" s="24"/>
      <c r="J53" s="24"/>
      <c r="K53" s="24"/>
      <c r="L53" s="24"/>
      <c r="M53" s="24"/>
      <c r="N53" s="24"/>
      <c r="O53" s="24"/>
      <c r="P53" s="24"/>
      <c r="Q53" s="24"/>
      <c r="R53" s="24"/>
      <c r="S53" s="24"/>
      <c r="T53" s="24"/>
      <c r="U53" s="24"/>
      <c r="V53" s="24"/>
      <c r="W53" s="24"/>
      <c r="X53" s="24"/>
      <c r="Y53" s="24"/>
      <c r="Z53" s="24"/>
    </row>
    <row r="54" spans="1:26">
      <c r="A54" s="24"/>
      <c r="B54" s="24"/>
      <c r="C54" s="24"/>
      <c r="D54" s="24"/>
      <c r="E54" s="24"/>
      <c r="F54" s="179"/>
      <c r="G54" s="180"/>
      <c r="H54" s="24"/>
      <c r="I54" s="24"/>
      <c r="J54" s="24"/>
      <c r="K54" s="24"/>
      <c r="L54" s="24"/>
      <c r="M54" s="24"/>
      <c r="N54" s="24"/>
      <c r="O54" s="24"/>
      <c r="P54" s="24"/>
      <c r="Q54" s="24"/>
      <c r="R54" s="24"/>
      <c r="S54" s="24"/>
      <c r="T54" s="24"/>
      <c r="U54" s="24"/>
      <c r="V54" s="24"/>
      <c r="W54" s="24"/>
      <c r="X54" s="24"/>
      <c r="Y54" s="24"/>
      <c r="Z54" s="24"/>
    </row>
    <row r="55" spans="1:26">
      <c r="A55" s="24"/>
      <c r="B55" s="24"/>
      <c r="C55" s="24"/>
      <c r="D55" s="24"/>
      <c r="E55" s="24"/>
      <c r="F55" s="179"/>
      <c r="G55" s="180"/>
      <c r="H55" s="24"/>
      <c r="I55" s="24"/>
      <c r="J55" s="24"/>
      <c r="K55" s="24"/>
      <c r="L55" s="24"/>
      <c r="M55" s="24"/>
      <c r="N55" s="24"/>
      <c r="O55" s="24"/>
      <c r="P55" s="24"/>
      <c r="Q55" s="24"/>
      <c r="R55" s="24"/>
      <c r="S55" s="24"/>
      <c r="T55" s="24"/>
      <c r="U55" s="24"/>
      <c r="V55" s="24"/>
      <c r="W55" s="24"/>
      <c r="X55" s="24"/>
      <c r="Y55" s="24"/>
      <c r="Z55" s="24"/>
    </row>
    <row r="56" spans="1:26">
      <c r="A56" s="24"/>
      <c r="B56" s="24"/>
      <c r="C56" s="24"/>
      <c r="D56" s="24"/>
      <c r="E56" s="24"/>
      <c r="F56" s="179"/>
      <c r="G56" s="180"/>
      <c r="H56" s="24"/>
      <c r="I56" s="24"/>
      <c r="J56" s="24"/>
      <c r="K56" s="24"/>
      <c r="L56" s="24"/>
      <c r="M56" s="24"/>
      <c r="N56" s="24"/>
      <c r="O56" s="24"/>
      <c r="P56" s="24"/>
      <c r="Q56" s="24"/>
      <c r="R56" s="24"/>
      <c r="S56" s="24"/>
      <c r="T56" s="24"/>
      <c r="U56" s="24"/>
      <c r="V56" s="24"/>
      <c r="W56" s="24"/>
      <c r="X56" s="24"/>
      <c r="Y56" s="24"/>
      <c r="Z56" s="24"/>
    </row>
    <row r="57" spans="1:26">
      <c r="A57" s="24"/>
      <c r="B57" s="24"/>
      <c r="C57" s="24"/>
      <c r="D57" s="24"/>
      <c r="E57" s="24"/>
      <c r="F57" s="179"/>
      <c r="G57" s="180"/>
      <c r="H57" s="24"/>
      <c r="I57" s="24"/>
      <c r="J57" s="24"/>
      <c r="K57" s="24"/>
      <c r="L57" s="24"/>
      <c r="M57" s="24"/>
      <c r="N57" s="24"/>
      <c r="O57" s="24"/>
      <c r="P57" s="24"/>
      <c r="Q57" s="24"/>
      <c r="R57" s="24"/>
      <c r="S57" s="24"/>
      <c r="T57" s="24"/>
      <c r="U57" s="24"/>
      <c r="V57" s="24"/>
      <c r="W57" s="24"/>
      <c r="X57" s="24"/>
      <c r="Y57" s="24"/>
      <c r="Z57" s="24"/>
    </row>
    <row r="58" spans="1:26">
      <c r="A58" s="24"/>
      <c r="B58" s="24"/>
      <c r="C58" s="24"/>
      <c r="D58" s="24"/>
      <c r="E58" s="24"/>
      <c r="F58" s="179"/>
      <c r="G58" s="180"/>
      <c r="H58" s="24"/>
      <c r="I58" s="24"/>
      <c r="J58" s="24"/>
      <c r="K58" s="24"/>
      <c r="L58" s="24"/>
      <c r="M58" s="24"/>
      <c r="N58" s="24"/>
      <c r="O58" s="24"/>
      <c r="P58" s="24"/>
      <c r="Q58" s="24"/>
      <c r="R58" s="24"/>
      <c r="S58" s="24"/>
      <c r="T58" s="24"/>
      <c r="U58" s="24"/>
      <c r="V58" s="24"/>
      <c r="W58" s="24"/>
      <c r="X58" s="24"/>
      <c r="Y58" s="24"/>
      <c r="Z58" s="24"/>
    </row>
    <row r="59" spans="1:26">
      <c r="A59" s="24"/>
      <c r="B59" s="24"/>
      <c r="C59" s="24"/>
      <c r="D59" s="24"/>
      <c r="E59" s="24"/>
      <c r="F59" s="179"/>
      <c r="G59" s="180"/>
      <c r="H59" s="24"/>
      <c r="I59" s="24"/>
      <c r="J59" s="24"/>
      <c r="K59" s="24"/>
      <c r="L59" s="24"/>
      <c r="M59" s="24"/>
      <c r="N59" s="24"/>
      <c r="O59" s="24"/>
      <c r="P59" s="24"/>
      <c r="Q59" s="24"/>
      <c r="R59" s="24"/>
      <c r="S59" s="24"/>
      <c r="T59" s="24"/>
      <c r="U59" s="24"/>
      <c r="V59" s="24"/>
      <c r="W59" s="24"/>
      <c r="X59" s="24"/>
      <c r="Y59" s="24"/>
      <c r="Z59" s="24"/>
    </row>
    <row r="60" spans="1:26">
      <c r="A60" s="24"/>
      <c r="B60" s="24"/>
      <c r="C60" s="24"/>
      <c r="D60" s="24"/>
      <c r="E60" s="24"/>
      <c r="F60" s="179"/>
      <c r="G60" s="180"/>
      <c r="H60" s="24"/>
      <c r="I60" s="24"/>
      <c r="J60" s="24"/>
      <c r="K60" s="24"/>
      <c r="L60" s="24"/>
      <c r="M60" s="24"/>
      <c r="N60" s="24"/>
      <c r="O60" s="24"/>
      <c r="P60" s="24"/>
      <c r="Q60" s="24"/>
      <c r="R60" s="24"/>
      <c r="S60" s="24"/>
      <c r="T60" s="24"/>
      <c r="U60" s="24"/>
      <c r="V60" s="24"/>
      <c r="W60" s="24"/>
      <c r="X60" s="24"/>
      <c r="Y60" s="24"/>
      <c r="Z60" s="24"/>
    </row>
    <row r="61" spans="1:26">
      <c r="A61" s="24"/>
      <c r="B61" s="24"/>
      <c r="C61" s="24"/>
      <c r="D61" s="24"/>
      <c r="E61" s="24"/>
      <c r="F61" s="179"/>
      <c r="G61" s="180"/>
      <c r="H61" s="24"/>
      <c r="I61" s="24"/>
      <c r="J61" s="24"/>
      <c r="K61" s="24"/>
      <c r="L61" s="24"/>
      <c r="M61" s="24"/>
      <c r="N61" s="24"/>
      <c r="O61" s="24"/>
      <c r="P61" s="24"/>
      <c r="Q61" s="24"/>
      <c r="R61" s="24"/>
      <c r="S61" s="24"/>
      <c r="T61" s="24"/>
      <c r="U61" s="24"/>
      <c r="V61" s="24"/>
      <c r="W61" s="24"/>
      <c r="X61" s="24"/>
      <c r="Y61" s="24"/>
      <c r="Z61" s="24"/>
    </row>
    <row r="62" spans="1:26">
      <c r="A62" s="24"/>
      <c r="B62" s="24"/>
      <c r="C62" s="24"/>
      <c r="D62" s="24"/>
      <c r="E62" s="24"/>
      <c r="F62" s="179"/>
      <c r="G62" s="180"/>
      <c r="H62" s="24"/>
      <c r="I62" s="24"/>
      <c r="J62" s="24"/>
      <c r="K62" s="24"/>
      <c r="L62" s="24"/>
      <c r="M62" s="24"/>
      <c r="N62" s="24"/>
      <c r="O62" s="24"/>
      <c r="P62" s="24"/>
      <c r="Q62" s="24"/>
      <c r="R62" s="24"/>
      <c r="S62" s="24"/>
      <c r="T62" s="24"/>
      <c r="U62" s="24"/>
      <c r="V62" s="24"/>
      <c r="W62" s="24"/>
      <c r="X62" s="24"/>
      <c r="Y62" s="24"/>
      <c r="Z62" s="24"/>
    </row>
    <row r="63" spans="1:26">
      <c r="A63" s="24"/>
      <c r="B63" s="24"/>
      <c r="C63" s="24"/>
      <c r="D63" s="24"/>
      <c r="E63" s="24"/>
      <c r="F63" s="179"/>
      <c r="G63" s="180"/>
      <c r="H63" s="24"/>
      <c r="I63" s="24"/>
      <c r="J63" s="24"/>
      <c r="K63" s="24"/>
      <c r="L63" s="24"/>
      <c r="M63" s="24"/>
      <c r="N63" s="24"/>
      <c r="O63" s="24"/>
      <c r="P63" s="24"/>
      <c r="Q63" s="24"/>
      <c r="R63" s="24"/>
      <c r="S63" s="24"/>
      <c r="T63" s="24"/>
      <c r="U63" s="24"/>
      <c r="V63" s="24"/>
      <c r="W63" s="24"/>
      <c r="X63" s="24"/>
      <c r="Y63" s="24"/>
      <c r="Z63" s="24"/>
    </row>
    <row r="64" spans="1:26">
      <c r="A64" s="24"/>
      <c r="B64" s="24"/>
      <c r="C64" s="24"/>
      <c r="D64" s="24"/>
      <c r="E64" s="24"/>
      <c r="F64" s="179"/>
      <c r="G64" s="180"/>
      <c r="H64" s="24"/>
      <c r="I64" s="24"/>
      <c r="J64" s="24"/>
      <c r="K64" s="24"/>
      <c r="L64" s="24"/>
      <c r="M64" s="24"/>
      <c r="N64" s="24"/>
      <c r="O64" s="24"/>
      <c r="P64" s="24"/>
      <c r="Q64" s="24"/>
      <c r="R64" s="24"/>
      <c r="S64" s="24"/>
      <c r="T64" s="24"/>
      <c r="U64" s="24"/>
      <c r="V64" s="24"/>
      <c r="W64" s="24"/>
      <c r="X64" s="24"/>
      <c r="Y64" s="24"/>
      <c r="Z64" s="24"/>
    </row>
    <row r="65" spans="1:26">
      <c r="A65" s="24"/>
      <c r="B65" s="24"/>
      <c r="C65" s="24"/>
      <c r="D65" s="24"/>
      <c r="E65" s="24"/>
      <c r="F65" s="179"/>
      <c r="G65" s="180"/>
      <c r="H65" s="24"/>
      <c r="I65" s="24"/>
      <c r="J65" s="24"/>
      <c r="K65" s="24"/>
      <c r="L65" s="24"/>
      <c r="M65" s="24"/>
      <c r="N65" s="24"/>
      <c r="O65" s="24"/>
      <c r="P65" s="24"/>
      <c r="Q65" s="24"/>
      <c r="R65" s="24"/>
      <c r="S65" s="24"/>
      <c r="T65" s="24"/>
      <c r="U65" s="24"/>
      <c r="V65" s="24"/>
      <c r="W65" s="24"/>
      <c r="X65" s="24"/>
      <c r="Y65" s="24"/>
      <c r="Z65" s="24"/>
    </row>
    <row r="66" spans="1:26">
      <c r="A66" s="24"/>
      <c r="B66" s="24"/>
      <c r="C66" s="24"/>
      <c r="D66" s="24"/>
      <c r="E66" s="24"/>
      <c r="F66" s="179"/>
      <c r="G66" s="180"/>
      <c r="H66" s="24"/>
      <c r="I66" s="24"/>
      <c r="J66" s="24"/>
      <c r="K66" s="24"/>
      <c r="L66" s="24"/>
      <c r="M66" s="24"/>
      <c r="N66" s="24"/>
      <c r="O66" s="24"/>
      <c r="P66" s="24"/>
      <c r="Q66" s="24"/>
      <c r="R66" s="24"/>
      <c r="S66" s="24"/>
      <c r="T66" s="24"/>
      <c r="U66" s="24"/>
      <c r="V66" s="24"/>
      <c r="W66" s="24"/>
      <c r="X66" s="24"/>
      <c r="Y66" s="24"/>
      <c r="Z66" s="24"/>
    </row>
    <row r="67" spans="1:26">
      <c r="A67" s="24"/>
      <c r="B67" s="24"/>
      <c r="C67" s="24"/>
      <c r="D67" s="24"/>
      <c r="E67" s="24"/>
      <c r="F67" s="179"/>
      <c r="G67" s="180"/>
      <c r="H67" s="24"/>
      <c r="I67" s="24"/>
      <c r="J67" s="24"/>
      <c r="K67" s="24"/>
      <c r="L67" s="24"/>
      <c r="M67" s="24"/>
      <c r="N67" s="24"/>
      <c r="O67" s="24"/>
      <c r="P67" s="24"/>
      <c r="Q67" s="24"/>
      <c r="R67" s="24"/>
      <c r="S67" s="24"/>
      <c r="T67" s="24"/>
      <c r="U67" s="24"/>
      <c r="V67" s="24"/>
      <c r="W67" s="24"/>
      <c r="X67" s="24"/>
      <c r="Y67" s="24"/>
      <c r="Z67" s="24"/>
    </row>
    <row r="68" spans="1:26">
      <c r="A68" s="24"/>
      <c r="B68" s="24"/>
      <c r="C68" s="24"/>
      <c r="D68" s="24"/>
      <c r="E68" s="24"/>
      <c r="F68" s="179"/>
      <c r="G68" s="180"/>
      <c r="H68" s="24"/>
      <c r="I68" s="24"/>
      <c r="J68" s="24"/>
      <c r="K68" s="24"/>
      <c r="L68" s="24"/>
      <c r="M68" s="24"/>
      <c r="N68" s="24"/>
      <c r="O68" s="24"/>
      <c r="P68" s="24"/>
      <c r="Q68" s="24"/>
      <c r="R68" s="24"/>
      <c r="S68" s="24"/>
      <c r="T68" s="24"/>
      <c r="U68" s="24"/>
      <c r="V68" s="24"/>
      <c r="W68" s="24"/>
      <c r="X68" s="24"/>
      <c r="Y68" s="24"/>
      <c r="Z68" s="24"/>
    </row>
    <row r="69" spans="1:26">
      <c r="A69" s="24"/>
      <c r="B69" s="24"/>
      <c r="C69" s="24"/>
      <c r="D69" s="24"/>
      <c r="E69" s="24"/>
      <c r="F69" s="179"/>
      <c r="G69" s="180"/>
      <c r="H69" s="24"/>
      <c r="I69" s="24"/>
      <c r="J69" s="24"/>
      <c r="K69" s="24"/>
      <c r="L69" s="24"/>
      <c r="M69" s="24"/>
      <c r="N69" s="24"/>
      <c r="O69" s="24"/>
      <c r="P69" s="24"/>
      <c r="Q69" s="24"/>
      <c r="R69" s="24"/>
      <c r="S69" s="24"/>
      <c r="T69" s="24"/>
      <c r="U69" s="24"/>
      <c r="V69" s="24"/>
      <c r="W69" s="24"/>
      <c r="X69" s="24"/>
      <c r="Y69" s="24"/>
      <c r="Z69" s="24"/>
    </row>
    <row r="70" spans="1:26">
      <c r="A70" s="24"/>
      <c r="B70" s="24"/>
      <c r="C70" s="24"/>
      <c r="D70" s="24"/>
      <c r="E70" s="24"/>
      <c r="F70" s="179"/>
      <c r="G70" s="180"/>
      <c r="H70" s="24"/>
      <c r="I70" s="24"/>
      <c r="J70" s="24"/>
      <c r="K70" s="24"/>
      <c r="L70" s="24"/>
      <c r="M70" s="24"/>
      <c r="N70" s="24"/>
      <c r="O70" s="24"/>
      <c r="P70" s="24"/>
      <c r="Q70" s="24"/>
      <c r="R70" s="24"/>
      <c r="S70" s="24"/>
      <c r="T70" s="24"/>
      <c r="U70" s="24"/>
      <c r="V70" s="24"/>
      <c r="W70" s="24"/>
      <c r="X70" s="24"/>
      <c r="Y70" s="24"/>
      <c r="Z70" s="24"/>
    </row>
    <row r="71" spans="1:26">
      <c r="A71" s="24"/>
      <c r="B71" s="24"/>
      <c r="C71" s="24"/>
      <c r="D71" s="24"/>
      <c r="E71" s="24"/>
      <c r="F71" s="179"/>
      <c r="G71" s="180"/>
      <c r="H71" s="24"/>
      <c r="I71" s="24"/>
      <c r="J71" s="24"/>
      <c r="K71" s="24"/>
      <c r="L71" s="24"/>
      <c r="M71" s="24"/>
      <c r="N71" s="24"/>
      <c r="O71" s="24"/>
      <c r="P71" s="24"/>
      <c r="Q71" s="24"/>
      <c r="R71" s="24"/>
      <c r="S71" s="24"/>
      <c r="T71" s="24"/>
      <c r="U71" s="24"/>
      <c r="V71" s="24"/>
      <c r="W71" s="24"/>
      <c r="X71" s="24"/>
      <c r="Y71" s="24"/>
      <c r="Z71" s="24"/>
    </row>
    <row r="72" spans="1:26">
      <c r="A72" s="24"/>
      <c r="B72" s="24"/>
      <c r="C72" s="24"/>
      <c r="D72" s="24"/>
      <c r="E72" s="24"/>
      <c r="F72" s="179"/>
      <c r="G72" s="180"/>
      <c r="H72" s="24"/>
      <c r="I72" s="24"/>
      <c r="J72" s="24"/>
      <c r="K72" s="24"/>
      <c r="L72" s="24"/>
      <c r="M72" s="24"/>
      <c r="N72" s="24"/>
      <c r="O72" s="24"/>
      <c r="P72" s="24"/>
      <c r="Q72" s="24"/>
      <c r="R72" s="24"/>
      <c r="S72" s="24"/>
      <c r="T72" s="24"/>
      <c r="U72" s="24"/>
      <c r="V72" s="24"/>
      <c r="W72" s="24"/>
      <c r="X72" s="24"/>
      <c r="Y72" s="24"/>
      <c r="Z72" s="24"/>
    </row>
    <row r="73" spans="1:26">
      <c r="A73" s="24"/>
      <c r="B73" s="24"/>
      <c r="C73" s="24"/>
      <c r="D73" s="24"/>
      <c r="E73" s="24"/>
      <c r="F73" s="179"/>
      <c r="G73" s="180"/>
      <c r="H73" s="24"/>
      <c r="I73" s="24"/>
      <c r="J73" s="24"/>
      <c r="K73" s="24"/>
      <c r="L73" s="24"/>
      <c r="M73" s="24"/>
      <c r="N73" s="24"/>
      <c r="O73" s="24"/>
      <c r="P73" s="24"/>
      <c r="Q73" s="24"/>
      <c r="R73" s="24"/>
      <c r="S73" s="24"/>
      <c r="T73" s="24"/>
      <c r="U73" s="24"/>
      <c r="V73" s="24"/>
      <c r="W73" s="24"/>
      <c r="X73" s="24"/>
      <c r="Y73" s="24"/>
      <c r="Z73" s="24"/>
    </row>
    <row r="74" spans="1:26">
      <c r="A74" s="24"/>
      <c r="B74" s="24"/>
      <c r="C74" s="24"/>
      <c r="D74" s="24"/>
      <c r="E74" s="24"/>
      <c r="F74" s="179"/>
      <c r="G74" s="180"/>
      <c r="H74" s="24"/>
      <c r="I74" s="24"/>
      <c r="J74" s="24"/>
      <c r="K74" s="24"/>
      <c r="L74" s="24"/>
      <c r="M74" s="24"/>
      <c r="N74" s="24"/>
      <c r="O74" s="24"/>
      <c r="P74" s="24"/>
      <c r="Q74" s="24"/>
      <c r="R74" s="24"/>
      <c r="S74" s="24"/>
      <c r="T74" s="24"/>
      <c r="U74" s="24"/>
      <c r="V74" s="24"/>
      <c r="W74" s="24"/>
      <c r="X74" s="24"/>
      <c r="Y74" s="24"/>
      <c r="Z74" s="24"/>
    </row>
    <row r="75" spans="1:26">
      <c r="A75" s="24"/>
      <c r="B75" s="24"/>
      <c r="C75" s="24"/>
      <c r="D75" s="24"/>
      <c r="E75" s="24"/>
      <c r="F75" s="179"/>
      <c r="G75" s="180"/>
      <c r="H75" s="24"/>
      <c r="I75" s="24"/>
      <c r="J75" s="24"/>
      <c r="K75" s="24"/>
      <c r="L75" s="24"/>
      <c r="M75" s="24"/>
      <c r="N75" s="24"/>
      <c r="O75" s="24"/>
      <c r="P75" s="24"/>
      <c r="Q75" s="24"/>
      <c r="R75" s="24"/>
      <c r="S75" s="24"/>
      <c r="T75" s="24"/>
      <c r="U75" s="24"/>
      <c r="V75" s="24"/>
      <c r="W75" s="24"/>
      <c r="X75" s="24"/>
      <c r="Y75" s="24"/>
      <c r="Z75" s="24"/>
    </row>
    <row r="76" spans="1:26">
      <c r="A76" s="24"/>
      <c r="B76" s="24"/>
      <c r="C76" s="24"/>
      <c r="D76" s="24"/>
      <c r="E76" s="24"/>
      <c r="F76" s="179"/>
      <c r="G76" s="180"/>
      <c r="H76" s="24"/>
      <c r="I76" s="24"/>
      <c r="J76" s="24"/>
      <c r="K76" s="24"/>
      <c r="L76" s="24"/>
      <c r="M76" s="24"/>
      <c r="N76" s="24"/>
      <c r="O76" s="24"/>
      <c r="P76" s="24"/>
      <c r="Q76" s="24"/>
      <c r="R76" s="24"/>
      <c r="S76" s="24"/>
      <c r="T76" s="24"/>
      <c r="U76" s="24"/>
      <c r="V76" s="24"/>
      <c r="W76" s="24"/>
      <c r="X76" s="24"/>
      <c r="Y76" s="24"/>
      <c r="Z76" s="24"/>
    </row>
    <row r="77" spans="1:26">
      <c r="A77" s="24"/>
      <c r="B77" s="24"/>
      <c r="C77" s="24"/>
      <c r="D77" s="24"/>
      <c r="E77" s="24"/>
      <c r="F77" s="179"/>
      <c r="G77" s="180"/>
      <c r="H77" s="24"/>
      <c r="I77" s="24"/>
      <c r="J77" s="24"/>
      <c r="K77" s="24"/>
      <c r="L77" s="24"/>
      <c r="M77" s="24"/>
      <c r="N77" s="24"/>
      <c r="O77" s="24"/>
      <c r="P77" s="24"/>
      <c r="Q77" s="24"/>
      <c r="R77" s="24"/>
      <c r="S77" s="24"/>
      <c r="T77" s="24"/>
      <c r="U77" s="24"/>
      <c r="V77" s="24"/>
      <c r="W77" s="24"/>
      <c r="X77" s="24"/>
      <c r="Y77" s="24"/>
      <c r="Z77" s="24"/>
    </row>
    <row r="78" spans="1:26">
      <c r="A78" s="24"/>
      <c r="B78" s="24"/>
      <c r="C78" s="24"/>
      <c r="D78" s="24"/>
      <c r="E78" s="24"/>
      <c r="F78" s="179"/>
      <c r="G78" s="180"/>
      <c r="H78" s="24"/>
      <c r="I78" s="24"/>
      <c r="J78" s="24"/>
      <c r="K78" s="24"/>
      <c r="L78" s="24"/>
      <c r="M78" s="24"/>
      <c r="N78" s="24"/>
      <c r="O78" s="24"/>
      <c r="P78" s="24"/>
      <c r="Q78" s="24"/>
      <c r="R78" s="24"/>
      <c r="S78" s="24"/>
      <c r="T78" s="24"/>
      <c r="U78" s="24"/>
      <c r="V78" s="24"/>
      <c r="W78" s="24"/>
      <c r="X78" s="24"/>
      <c r="Y78" s="24"/>
      <c r="Z78" s="24"/>
    </row>
    <row r="79" spans="1:26">
      <c r="A79" s="24"/>
      <c r="B79" s="24"/>
      <c r="C79" s="24"/>
      <c r="D79" s="24"/>
      <c r="E79" s="24"/>
      <c r="F79" s="179"/>
      <c r="G79" s="180"/>
      <c r="H79" s="24"/>
      <c r="I79" s="24"/>
      <c r="J79" s="24"/>
      <c r="K79" s="24"/>
      <c r="L79" s="24"/>
      <c r="M79" s="24"/>
      <c r="N79" s="24"/>
      <c r="O79" s="24"/>
      <c r="P79" s="24"/>
      <c r="Q79" s="24"/>
      <c r="R79" s="24"/>
      <c r="S79" s="24"/>
      <c r="T79" s="24"/>
      <c r="U79" s="24"/>
      <c r="V79" s="24"/>
      <c r="W79" s="24"/>
      <c r="X79" s="24"/>
      <c r="Y79" s="24"/>
      <c r="Z79" s="24"/>
    </row>
    <row r="80" spans="1:26">
      <c r="A80" s="24"/>
      <c r="B80" s="24"/>
      <c r="C80" s="24"/>
      <c r="D80" s="24"/>
      <c r="E80" s="24"/>
      <c r="F80" s="179"/>
      <c r="G80" s="180"/>
      <c r="H80" s="24"/>
      <c r="I80" s="24"/>
      <c r="J80" s="24"/>
      <c r="K80" s="24"/>
      <c r="L80" s="24"/>
      <c r="M80" s="24"/>
      <c r="N80" s="24"/>
      <c r="O80" s="24"/>
      <c r="P80" s="24"/>
      <c r="Q80" s="24"/>
      <c r="R80" s="24"/>
      <c r="S80" s="24"/>
      <c r="T80" s="24"/>
      <c r="U80" s="24"/>
      <c r="V80" s="24"/>
      <c r="W80" s="24"/>
      <c r="X80" s="24"/>
      <c r="Y80" s="24"/>
      <c r="Z80" s="24"/>
    </row>
    <row r="81" spans="1:26">
      <c r="A81" s="24"/>
      <c r="B81" s="24"/>
      <c r="C81" s="24"/>
      <c r="D81" s="24"/>
      <c r="E81" s="24"/>
      <c r="F81" s="179"/>
      <c r="G81" s="180"/>
      <c r="H81" s="24"/>
      <c r="I81" s="24"/>
      <c r="J81" s="24"/>
      <c r="K81" s="24"/>
      <c r="L81" s="24"/>
      <c r="M81" s="24"/>
      <c r="N81" s="24"/>
      <c r="O81" s="24"/>
      <c r="P81" s="24"/>
      <c r="Q81" s="24"/>
      <c r="R81" s="24"/>
      <c r="S81" s="24"/>
      <c r="T81" s="24"/>
      <c r="U81" s="24"/>
      <c r="V81" s="24"/>
      <c r="W81" s="24"/>
      <c r="X81" s="24"/>
      <c r="Y81" s="24"/>
      <c r="Z81" s="24"/>
    </row>
    <row r="82" spans="1:26">
      <c r="A82" s="24"/>
      <c r="B82" s="24"/>
      <c r="C82" s="24"/>
      <c r="D82" s="24"/>
      <c r="E82" s="24"/>
      <c r="F82" s="179"/>
      <c r="G82" s="180"/>
      <c r="H82" s="24"/>
      <c r="I82" s="24"/>
      <c r="J82" s="24"/>
      <c r="K82" s="24"/>
      <c r="L82" s="24"/>
      <c r="M82" s="24"/>
      <c r="N82" s="24"/>
      <c r="O82" s="24"/>
      <c r="P82" s="24"/>
      <c r="Q82" s="24"/>
      <c r="R82" s="24"/>
      <c r="S82" s="24"/>
      <c r="T82" s="24"/>
      <c r="U82" s="24"/>
      <c r="V82" s="24"/>
      <c r="W82" s="24"/>
      <c r="X82" s="24"/>
      <c r="Y82" s="24"/>
      <c r="Z82" s="24"/>
    </row>
    <row r="83" spans="1:26">
      <c r="A83" s="24"/>
      <c r="B83" s="24"/>
      <c r="C83" s="24"/>
      <c r="D83" s="24"/>
      <c r="E83" s="24"/>
      <c r="F83" s="179"/>
      <c r="G83" s="180"/>
      <c r="H83" s="24"/>
      <c r="I83" s="24"/>
      <c r="J83" s="24"/>
      <c r="K83" s="24"/>
      <c r="L83" s="24"/>
      <c r="M83" s="24"/>
      <c r="N83" s="24"/>
      <c r="O83" s="24"/>
      <c r="P83" s="24"/>
      <c r="Q83" s="24"/>
      <c r="R83" s="24"/>
      <c r="S83" s="24"/>
      <c r="T83" s="24"/>
      <c r="U83" s="24"/>
      <c r="V83" s="24"/>
      <c r="W83" s="24"/>
      <c r="X83" s="24"/>
      <c r="Y83" s="24"/>
      <c r="Z83" s="24"/>
    </row>
    <row r="84" spans="1:26">
      <c r="A84" s="24"/>
      <c r="B84" s="24"/>
      <c r="C84" s="24"/>
      <c r="D84" s="24"/>
      <c r="E84" s="24"/>
      <c r="F84" s="179"/>
      <c r="G84" s="180"/>
      <c r="H84" s="24"/>
      <c r="I84" s="24"/>
      <c r="J84" s="24"/>
      <c r="K84" s="24"/>
      <c r="L84" s="24"/>
      <c r="M84" s="24"/>
      <c r="N84" s="24"/>
      <c r="O84" s="24"/>
      <c r="P84" s="24"/>
      <c r="Q84" s="24"/>
      <c r="R84" s="24"/>
      <c r="S84" s="24"/>
      <c r="T84" s="24"/>
      <c r="U84" s="24"/>
      <c r="V84" s="24"/>
      <c r="W84" s="24"/>
      <c r="X84" s="24"/>
      <c r="Y84" s="24"/>
      <c r="Z84" s="24"/>
    </row>
    <row r="85" spans="1:26">
      <c r="A85" s="24"/>
      <c r="B85" s="24"/>
      <c r="C85" s="24"/>
      <c r="D85" s="24"/>
      <c r="E85" s="24"/>
      <c r="F85" s="179"/>
      <c r="G85" s="180"/>
      <c r="H85" s="24"/>
      <c r="I85" s="24"/>
      <c r="J85" s="24"/>
      <c r="K85" s="24"/>
      <c r="L85" s="24"/>
      <c r="M85" s="24"/>
      <c r="N85" s="24"/>
      <c r="O85" s="24"/>
      <c r="P85" s="24"/>
      <c r="Q85" s="24"/>
      <c r="R85" s="24"/>
      <c r="S85" s="24"/>
      <c r="T85" s="24"/>
      <c r="U85" s="24"/>
      <c r="V85" s="24"/>
      <c r="W85" s="24"/>
      <c r="X85" s="24"/>
      <c r="Y85" s="24"/>
      <c r="Z85" s="24"/>
    </row>
    <row r="86" spans="1:26">
      <c r="A86" s="24"/>
      <c r="B86" s="24"/>
      <c r="C86" s="24"/>
      <c r="D86" s="24"/>
      <c r="E86" s="24"/>
      <c r="F86" s="179"/>
      <c r="G86" s="180"/>
      <c r="H86" s="24"/>
      <c r="I86" s="24"/>
      <c r="J86" s="24"/>
      <c r="K86" s="24"/>
      <c r="L86" s="24"/>
      <c r="M86" s="24"/>
      <c r="N86" s="24"/>
      <c r="O86" s="24"/>
      <c r="P86" s="24"/>
      <c r="Q86" s="24"/>
      <c r="R86" s="24"/>
      <c r="S86" s="24"/>
      <c r="T86" s="24"/>
      <c r="U86" s="24"/>
      <c r="V86" s="24"/>
      <c r="W86" s="24"/>
      <c r="X86" s="24"/>
      <c r="Y86" s="24"/>
      <c r="Z86" s="24"/>
    </row>
    <row r="87" spans="1:26">
      <c r="A87" s="24"/>
      <c r="B87" s="24"/>
      <c r="C87" s="24"/>
      <c r="D87" s="24"/>
      <c r="E87" s="24"/>
      <c r="F87" s="179"/>
      <c r="G87" s="180"/>
      <c r="H87" s="24"/>
      <c r="I87" s="24"/>
      <c r="J87" s="24"/>
      <c r="K87" s="24"/>
      <c r="L87" s="24"/>
      <c r="M87" s="24"/>
      <c r="N87" s="24"/>
      <c r="O87" s="24"/>
      <c r="P87" s="24"/>
      <c r="Q87" s="24"/>
      <c r="R87" s="24"/>
      <c r="S87" s="24"/>
      <c r="T87" s="24"/>
      <c r="U87" s="24"/>
      <c r="V87" s="24"/>
      <c r="W87" s="24"/>
      <c r="X87" s="24"/>
      <c r="Y87" s="24"/>
      <c r="Z87" s="24"/>
    </row>
    <row r="88" spans="1:26">
      <c r="A88" s="24"/>
      <c r="B88" s="24"/>
      <c r="C88" s="24"/>
      <c r="D88" s="24"/>
      <c r="E88" s="24"/>
      <c r="F88" s="179"/>
      <c r="G88" s="180"/>
      <c r="H88" s="24"/>
      <c r="I88" s="24"/>
      <c r="J88" s="24"/>
      <c r="K88" s="24"/>
      <c r="L88" s="24"/>
      <c r="M88" s="24"/>
      <c r="N88" s="24"/>
      <c r="O88" s="24"/>
      <c r="P88" s="24"/>
      <c r="Q88" s="24"/>
      <c r="R88" s="24"/>
      <c r="S88" s="24"/>
      <c r="T88" s="24"/>
      <c r="U88" s="24"/>
      <c r="V88" s="24"/>
      <c r="W88" s="24"/>
      <c r="X88" s="24"/>
      <c r="Y88" s="24"/>
      <c r="Z88" s="24"/>
    </row>
    <row r="89" spans="1:26">
      <c r="A89" s="24"/>
      <c r="B89" s="24"/>
      <c r="C89" s="24"/>
      <c r="D89" s="24"/>
      <c r="E89" s="24"/>
      <c r="F89" s="179"/>
      <c r="G89" s="180"/>
      <c r="H89" s="24"/>
      <c r="I89" s="24"/>
      <c r="J89" s="24"/>
      <c r="K89" s="24"/>
      <c r="L89" s="24"/>
      <c r="M89" s="24"/>
      <c r="N89" s="24"/>
      <c r="O89" s="24"/>
      <c r="P89" s="24"/>
      <c r="Q89" s="24"/>
      <c r="R89" s="24"/>
      <c r="S89" s="24"/>
      <c r="T89" s="24"/>
      <c r="U89" s="24"/>
      <c r="V89" s="24"/>
      <c r="W89" s="24"/>
      <c r="X89" s="24"/>
      <c r="Y89" s="24"/>
      <c r="Z89" s="24"/>
    </row>
    <row r="90" spans="1:26">
      <c r="A90" s="24"/>
      <c r="B90" s="24"/>
      <c r="C90" s="24"/>
      <c r="D90" s="24"/>
      <c r="E90" s="24"/>
      <c r="F90" s="179"/>
      <c r="G90" s="180"/>
      <c r="H90" s="24"/>
      <c r="I90" s="24"/>
      <c r="J90" s="24"/>
      <c r="K90" s="24"/>
      <c r="L90" s="24"/>
      <c r="M90" s="24"/>
      <c r="N90" s="24"/>
      <c r="O90" s="24"/>
      <c r="P90" s="24"/>
      <c r="Q90" s="24"/>
      <c r="R90" s="24"/>
      <c r="S90" s="24"/>
      <c r="T90" s="24"/>
      <c r="U90" s="24"/>
      <c r="V90" s="24"/>
      <c r="W90" s="24"/>
      <c r="X90" s="24"/>
      <c r="Y90" s="24"/>
      <c r="Z90" s="24"/>
    </row>
    <row r="91" spans="1:26">
      <c r="A91" s="24"/>
      <c r="B91" s="24"/>
      <c r="C91" s="24"/>
      <c r="D91" s="24"/>
      <c r="E91" s="24"/>
      <c r="F91" s="179"/>
      <c r="G91" s="180"/>
      <c r="H91" s="24"/>
      <c r="I91" s="24"/>
      <c r="J91" s="24"/>
      <c r="K91" s="24"/>
      <c r="L91" s="24"/>
      <c r="M91" s="24"/>
      <c r="N91" s="24"/>
      <c r="O91" s="24"/>
      <c r="P91" s="24"/>
      <c r="Q91" s="24"/>
      <c r="R91" s="24"/>
      <c r="S91" s="24"/>
      <c r="T91" s="24"/>
      <c r="U91" s="24"/>
      <c r="V91" s="24"/>
      <c r="W91" s="24"/>
      <c r="X91" s="24"/>
      <c r="Y91" s="24"/>
      <c r="Z91" s="24"/>
    </row>
    <row r="92" spans="1:26">
      <c r="A92" s="24"/>
      <c r="B92" s="24"/>
      <c r="C92" s="24"/>
      <c r="D92" s="24"/>
      <c r="E92" s="24"/>
      <c r="F92" s="179"/>
      <c r="G92" s="180"/>
      <c r="H92" s="24"/>
      <c r="I92" s="24"/>
      <c r="J92" s="24"/>
      <c r="K92" s="24"/>
      <c r="L92" s="24"/>
      <c r="M92" s="24"/>
      <c r="N92" s="24"/>
      <c r="O92" s="24"/>
      <c r="P92" s="24"/>
      <c r="Q92" s="24"/>
      <c r="R92" s="24"/>
      <c r="S92" s="24"/>
      <c r="T92" s="24"/>
      <c r="U92" s="24"/>
      <c r="V92" s="24"/>
      <c r="W92" s="24"/>
      <c r="X92" s="24"/>
      <c r="Y92" s="24"/>
      <c r="Z92" s="24"/>
    </row>
    <row r="93" spans="1:26">
      <c r="A93" s="24"/>
      <c r="B93" s="24"/>
      <c r="C93" s="24"/>
      <c r="D93" s="24"/>
      <c r="E93" s="24"/>
      <c r="F93" s="179"/>
      <c r="G93" s="180"/>
      <c r="H93" s="24"/>
      <c r="I93" s="24"/>
      <c r="J93" s="24"/>
      <c r="K93" s="24"/>
      <c r="L93" s="24"/>
      <c r="M93" s="24"/>
      <c r="N93" s="24"/>
      <c r="O93" s="24"/>
      <c r="P93" s="24"/>
      <c r="Q93" s="24"/>
      <c r="R93" s="24"/>
      <c r="S93" s="24"/>
      <c r="T93" s="24"/>
      <c r="U93" s="24"/>
      <c r="V93" s="24"/>
      <c r="W93" s="24"/>
      <c r="X93" s="24"/>
      <c r="Y93" s="24"/>
      <c r="Z93" s="24"/>
    </row>
    <row r="94" spans="1:26">
      <c r="A94" s="24"/>
      <c r="B94" s="24"/>
      <c r="C94" s="24"/>
      <c r="D94" s="24"/>
      <c r="E94" s="24"/>
      <c r="F94" s="179"/>
      <c r="G94" s="180"/>
      <c r="H94" s="24"/>
      <c r="I94" s="24"/>
      <c r="J94" s="24"/>
      <c r="K94" s="24"/>
      <c r="L94" s="24"/>
      <c r="M94" s="24"/>
      <c r="N94" s="24"/>
      <c r="O94" s="24"/>
      <c r="P94" s="24"/>
      <c r="Q94" s="24"/>
      <c r="R94" s="24"/>
      <c r="S94" s="24"/>
      <c r="T94" s="24"/>
      <c r="U94" s="24"/>
      <c r="V94" s="24"/>
      <c r="W94" s="24"/>
      <c r="X94" s="24"/>
      <c r="Y94" s="24"/>
      <c r="Z94" s="24"/>
    </row>
    <row r="95" spans="1:26">
      <c r="A95" s="24"/>
      <c r="B95" s="24"/>
      <c r="C95" s="24"/>
      <c r="D95" s="24"/>
      <c r="E95" s="24"/>
      <c r="F95" s="179"/>
      <c r="G95" s="180"/>
      <c r="H95" s="24"/>
      <c r="I95" s="24"/>
      <c r="J95" s="24"/>
      <c r="K95" s="24"/>
      <c r="L95" s="24"/>
      <c r="M95" s="24"/>
      <c r="N95" s="24"/>
      <c r="O95" s="24"/>
      <c r="P95" s="24"/>
      <c r="Q95" s="24"/>
      <c r="R95" s="24"/>
      <c r="S95" s="24"/>
      <c r="T95" s="24"/>
      <c r="U95" s="24"/>
      <c r="V95" s="24"/>
      <c r="W95" s="24"/>
      <c r="X95" s="24"/>
      <c r="Y95" s="24"/>
      <c r="Z95" s="24"/>
    </row>
    <row r="96" spans="1:26">
      <c r="A96" s="24"/>
      <c r="B96" s="24"/>
      <c r="C96" s="24"/>
      <c r="D96" s="24"/>
      <c r="E96" s="24"/>
      <c r="F96" s="179"/>
      <c r="G96" s="180"/>
      <c r="H96" s="24"/>
      <c r="I96" s="24"/>
      <c r="J96" s="24"/>
      <c r="K96" s="24"/>
      <c r="L96" s="24"/>
      <c r="M96" s="24"/>
      <c r="N96" s="24"/>
      <c r="O96" s="24"/>
      <c r="P96" s="24"/>
      <c r="Q96" s="24"/>
      <c r="R96" s="24"/>
      <c r="S96" s="24"/>
      <c r="T96" s="24"/>
      <c r="U96" s="24"/>
      <c r="V96" s="24"/>
      <c r="W96" s="24"/>
      <c r="X96" s="24"/>
      <c r="Y96" s="24"/>
      <c r="Z96" s="24"/>
    </row>
    <row r="97" spans="1:26">
      <c r="A97" s="24"/>
      <c r="B97" s="24"/>
      <c r="C97" s="24"/>
      <c r="D97" s="24"/>
      <c r="E97" s="24"/>
      <c r="F97" s="179"/>
      <c r="G97" s="180"/>
      <c r="H97" s="24"/>
      <c r="I97" s="24"/>
      <c r="J97" s="24"/>
      <c r="K97" s="24"/>
      <c r="L97" s="24"/>
      <c r="M97" s="24"/>
      <c r="N97" s="24"/>
      <c r="O97" s="24"/>
      <c r="P97" s="24"/>
      <c r="Q97" s="24"/>
      <c r="R97" s="24"/>
      <c r="S97" s="24"/>
      <c r="T97" s="24"/>
      <c r="U97" s="24"/>
      <c r="V97" s="24"/>
      <c r="W97" s="24"/>
      <c r="X97" s="24"/>
      <c r="Y97" s="24"/>
      <c r="Z97" s="24"/>
    </row>
    <row r="98" spans="1:26">
      <c r="A98" s="24"/>
      <c r="B98" s="24"/>
      <c r="C98" s="24"/>
      <c r="D98" s="24"/>
      <c r="E98" s="24"/>
      <c r="F98" s="179"/>
      <c r="G98" s="180"/>
      <c r="H98" s="24"/>
      <c r="I98" s="24"/>
      <c r="J98" s="24"/>
      <c r="K98" s="24"/>
      <c r="L98" s="24"/>
      <c r="M98" s="24"/>
      <c r="N98" s="24"/>
      <c r="O98" s="24"/>
      <c r="P98" s="24"/>
      <c r="Q98" s="24"/>
      <c r="R98" s="24"/>
      <c r="S98" s="24"/>
      <c r="T98" s="24"/>
      <c r="U98" s="24"/>
      <c r="V98" s="24"/>
      <c r="W98" s="24"/>
      <c r="X98" s="24"/>
      <c r="Y98" s="24"/>
      <c r="Z98" s="24"/>
    </row>
    <row r="99" spans="1:26">
      <c r="A99" s="24"/>
      <c r="B99" s="24"/>
      <c r="C99" s="24"/>
      <c r="D99" s="24"/>
      <c r="E99" s="24"/>
      <c r="F99" s="179"/>
      <c r="G99" s="180"/>
      <c r="H99" s="24"/>
      <c r="I99" s="24"/>
      <c r="J99" s="24"/>
      <c r="K99" s="24"/>
      <c r="L99" s="24"/>
      <c r="M99" s="24"/>
      <c r="N99" s="24"/>
      <c r="O99" s="24"/>
      <c r="P99" s="24"/>
      <c r="Q99" s="24"/>
      <c r="R99" s="24"/>
      <c r="S99" s="24"/>
      <c r="T99" s="24"/>
      <c r="U99" s="24"/>
      <c r="V99" s="24"/>
      <c r="W99" s="24"/>
      <c r="X99" s="24"/>
      <c r="Y99" s="24"/>
      <c r="Z99" s="24"/>
    </row>
    <row r="100" spans="1:26">
      <c r="A100" s="24"/>
      <c r="B100" s="24"/>
      <c r="C100" s="24"/>
      <c r="D100" s="24"/>
      <c r="E100" s="24"/>
      <c r="F100" s="179"/>
      <c r="G100" s="180"/>
      <c r="H100" s="24"/>
      <c r="I100" s="24"/>
      <c r="J100" s="24"/>
      <c r="K100" s="24"/>
      <c r="L100" s="24"/>
      <c r="M100" s="24"/>
      <c r="N100" s="24"/>
      <c r="O100" s="24"/>
      <c r="P100" s="24"/>
      <c r="Q100" s="24"/>
      <c r="R100" s="24"/>
      <c r="S100" s="24"/>
      <c r="T100" s="24"/>
      <c r="U100" s="24"/>
      <c r="V100" s="24"/>
      <c r="W100" s="24"/>
      <c r="X100" s="24"/>
      <c r="Y100" s="24"/>
      <c r="Z100" s="24"/>
    </row>
    <row r="101" spans="1:26">
      <c r="A101" s="24"/>
      <c r="B101" s="24"/>
      <c r="C101" s="24"/>
      <c r="D101" s="24"/>
      <c r="E101" s="24"/>
      <c r="F101" s="179"/>
      <c r="G101" s="180"/>
      <c r="H101" s="24"/>
      <c r="I101" s="24"/>
      <c r="J101" s="24"/>
      <c r="K101" s="24"/>
      <c r="L101" s="24"/>
      <c r="M101" s="24"/>
      <c r="N101" s="24"/>
      <c r="O101" s="24"/>
      <c r="P101" s="24"/>
      <c r="Q101" s="24"/>
      <c r="R101" s="24"/>
      <c r="S101" s="24"/>
      <c r="T101" s="24"/>
      <c r="U101" s="24"/>
      <c r="V101" s="24"/>
      <c r="W101" s="24"/>
      <c r="X101" s="24"/>
      <c r="Y101" s="24"/>
      <c r="Z101" s="24"/>
    </row>
    <row r="102" spans="1:26">
      <c r="A102" s="24"/>
      <c r="B102" s="24"/>
      <c r="C102" s="24"/>
      <c r="D102" s="24"/>
      <c r="E102" s="24"/>
      <c r="F102" s="179"/>
      <c r="G102" s="180"/>
      <c r="H102" s="24"/>
      <c r="I102" s="24"/>
      <c r="J102" s="24"/>
      <c r="K102" s="24"/>
      <c r="L102" s="24"/>
      <c r="M102" s="24"/>
      <c r="N102" s="24"/>
      <c r="O102" s="24"/>
      <c r="P102" s="24"/>
      <c r="Q102" s="24"/>
      <c r="R102" s="24"/>
      <c r="S102" s="24"/>
      <c r="T102" s="24"/>
      <c r="U102" s="24"/>
      <c r="V102" s="24"/>
      <c r="W102" s="24"/>
      <c r="X102" s="24"/>
      <c r="Y102" s="24"/>
      <c r="Z102" s="24"/>
    </row>
    <row r="103" spans="1:26">
      <c r="A103" s="24"/>
      <c r="B103" s="24"/>
      <c r="C103" s="24"/>
      <c r="D103" s="24"/>
      <c r="E103" s="24"/>
      <c r="F103" s="179"/>
      <c r="G103" s="180"/>
      <c r="H103" s="24"/>
      <c r="I103" s="24"/>
      <c r="J103" s="24"/>
      <c r="K103" s="24"/>
      <c r="L103" s="24"/>
      <c r="M103" s="24"/>
      <c r="N103" s="24"/>
      <c r="O103" s="24"/>
      <c r="P103" s="24"/>
      <c r="Q103" s="24"/>
      <c r="R103" s="24"/>
      <c r="S103" s="24"/>
      <c r="T103" s="24"/>
      <c r="U103" s="24"/>
      <c r="V103" s="24"/>
      <c r="W103" s="24"/>
      <c r="X103" s="24"/>
      <c r="Y103" s="24"/>
      <c r="Z103" s="24"/>
    </row>
    <row r="104" spans="1:26">
      <c r="A104" s="24"/>
      <c r="B104" s="24"/>
      <c r="C104" s="24"/>
      <c r="D104" s="24"/>
      <c r="E104" s="24"/>
      <c r="F104" s="179"/>
      <c r="G104" s="180"/>
      <c r="H104" s="24"/>
      <c r="I104" s="24"/>
      <c r="J104" s="24"/>
      <c r="K104" s="24"/>
      <c r="L104" s="24"/>
      <c r="M104" s="24"/>
      <c r="N104" s="24"/>
      <c r="O104" s="24"/>
      <c r="P104" s="24"/>
      <c r="Q104" s="24"/>
      <c r="R104" s="24"/>
      <c r="S104" s="24"/>
      <c r="T104" s="24"/>
      <c r="U104" s="24"/>
      <c r="V104" s="24"/>
      <c r="W104" s="24"/>
      <c r="X104" s="24"/>
      <c r="Y104" s="24"/>
      <c r="Z104" s="24"/>
    </row>
    <row r="105" spans="1:26">
      <c r="A105" s="24"/>
      <c r="B105" s="24"/>
      <c r="C105" s="24"/>
      <c r="D105" s="24"/>
      <c r="E105" s="24"/>
      <c r="F105" s="179"/>
      <c r="G105" s="180"/>
      <c r="H105" s="24"/>
      <c r="I105" s="24"/>
      <c r="J105" s="24"/>
      <c r="K105" s="24"/>
      <c r="L105" s="24"/>
      <c r="M105" s="24"/>
      <c r="N105" s="24"/>
      <c r="O105" s="24"/>
      <c r="P105" s="24"/>
      <c r="Q105" s="24"/>
      <c r="R105" s="24"/>
      <c r="S105" s="24"/>
      <c r="T105" s="24"/>
      <c r="U105" s="24"/>
      <c r="V105" s="24"/>
      <c r="W105" s="24"/>
      <c r="X105" s="24"/>
      <c r="Y105" s="24"/>
      <c r="Z105" s="24"/>
    </row>
    <row r="106" spans="1:26">
      <c r="A106" s="24"/>
      <c r="B106" s="24"/>
      <c r="C106" s="24"/>
      <c r="D106" s="24"/>
      <c r="E106" s="24"/>
      <c r="F106" s="179"/>
      <c r="G106" s="180"/>
      <c r="H106" s="24"/>
      <c r="I106" s="24"/>
      <c r="J106" s="24"/>
      <c r="K106" s="24"/>
      <c r="L106" s="24"/>
      <c r="M106" s="24"/>
      <c r="N106" s="24"/>
      <c r="O106" s="24"/>
      <c r="P106" s="24"/>
      <c r="Q106" s="24"/>
      <c r="R106" s="24"/>
      <c r="S106" s="24"/>
      <c r="T106" s="24"/>
      <c r="U106" s="24"/>
      <c r="V106" s="24"/>
      <c r="W106" s="24"/>
      <c r="X106" s="24"/>
      <c r="Y106" s="24"/>
      <c r="Z106" s="24"/>
    </row>
    <row r="107" spans="1:26">
      <c r="A107" s="24"/>
      <c r="B107" s="24"/>
      <c r="C107" s="24"/>
      <c r="D107" s="24"/>
      <c r="E107" s="24"/>
      <c r="F107" s="179"/>
      <c r="G107" s="180"/>
      <c r="H107" s="24"/>
      <c r="I107" s="24"/>
      <c r="J107" s="24"/>
      <c r="K107" s="24"/>
      <c r="L107" s="24"/>
      <c r="M107" s="24"/>
      <c r="N107" s="24"/>
      <c r="O107" s="24"/>
      <c r="P107" s="24"/>
      <c r="Q107" s="24"/>
      <c r="R107" s="24"/>
      <c r="S107" s="24"/>
      <c r="T107" s="24"/>
      <c r="U107" s="24"/>
      <c r="V107" s="24"/>
      <c r="W107" s="24"/>
      <c r="X107" s="24"/>
      <c r="Y107" s="24"/>
      <c r="Z107" s="24"/>
    </row>
    <row r="108" spans="1:26">
      <c r="A108" s="24"/>
      <c r="B108" s="24"/>
      <c r="C108" s="24"/>
      <c r="D108" s="24"/>
      <c r="E108" s="24"/>
      <c r="F108" s="179"/>
      <c r="G108" s="180"/>
      <c r="H108" s="24"/>
      <c r="I108" s="24"/>
      <c r="J108" s="24"/>
      <c r="K108" s="24"/>
      <c r="L108" s="24"/>
      <c r="M108" s="24"/>
      <c r="N108" s="24"/>
      <c r="O108" s="24"/>
      <c r="P108" s="24"/>
      <c r="Q108" s="24"/>
      <c r="R108" s="24"/>
      <c r="S108" s="24"/>
      <c r="T108" s="24"/>
      <c r="U108" s="24"/>
      <c r="V108" s="24"/>
      <c r="W108" s="24"/>
      <c r="X108" s="24"/>
      <c r="Y108" s="24"/>
      <c r="Z108" s="24"/>
    </row>
    <row r="109" spans="1:26">
      <c r="A109" s="24"/>
      <c r="B109" s="24"/>
      <c r="C109" s="24"/>
      <c r="D109" s="24"/>
      <c r="E109" s="24"/>
      <c r="F109" s="179"/>
      <c r="G109" s="180"/>
      <c r="H109" s="24"/>
      <c r="I109" s="24"/>
      <c r="J109" s="24"/>
      <c r="K109" s="24"/>
      <c r="L109" s="24"/>
      <c r="M109" s="24"/>
      <c r="N109" s="24"/>
      <c r="O109" s="24"/>
      <c r="P109" s="24"/>
      <c r="Q109" s="24"/>
      <c r="R109" s="24"/>
      <c r="S109" s="24"/>
      <c r="T109" s="24"/>
      <c r="U109" s="24"/>
      <c r="V109" s="24"/>
      <c r="W109" s="24"/>
      <c r="X109" s="24"/>
      <c r="Y109" s="24"/>
      <c r="Z109" s="24"/>
    </row>
    <row r="110" spans="1:26">
      <c r="A110" s="24"/>
      <c r="B110" s="24"/>
      <c r="C110" s="24"/>
      <c r="D110" s="24"/>
      <c r="E110" s="24"/>
      <c r="F110" s="179"/>
      <c r="G110" s="180"/>
      <c r="H110" s="24"/>
      <c r="I110" s="24"/>
      <c r="J110" s="24"/>
      <c r="K110" s="24"/>
      <c r="L110" s="24"/>
      <c r="M110" s="24"/>
      <c r="N110" s="24"/>
      <c r="O110" s="24"/>
      <c r="P110" s="24"/>
      <c r="Q110" s="24"/>
      <c r="R110" s="24"/>
      <c r="S110" s="24"/>
      <c r="T110" s="24"/>
      <c r="U110" s="24"/>
      <c r="V110" s="24"/>
      <c r="W110" s="24"/>
      <c r="X110" s="24"/>
      <c r="Y110" s="24"/>
      <c r="Z110" s="24"/>
    </row>
    <row r="111" spans="1:26">
      <c r="A111" s="24"/>
      <c r="B111" s="24"/>
      <c r="C111" s="24"/>
      <c r="D111" s="24"/>
      <c r="E111" s="24"/>
      <c r="F111" s="179"/>
      <c r="G111" s="180"/>
      <c r="H111" s="24"/>
      <c r="I111" s="24"/>
      <c r="J111" s="24"/>
      <c r="K111" s="24"/>
      <c r="L111" s="24"/>
      <c r="M111" s="24"/>
      <c r="N111" s="24"/>
      <c r="O111" s="24"/>
      <c r="P111" s="24"/>
      <c r="Q111" s="24"/>
      <c r="R111" s="24"/>
      <c r="S111" s="24"/>
      <c r="T111" s="24"/>
      <c r="U111" s="24"/>
      <c r="V111" s="24"/>
      <c r="W111" s="24"/>
      <c r="X111" s="24"/>
      <c r="Y111" s="24"/>
      <c r="Z111" s="24"/>
    </row>
    <row r="112" spans="1:26">
      <c r="A112" s="24"/>
      <c r="B112" s="24"/>
      <c r="C112" s="24"/>
      <c r="D112" s="24"/>
      <c r="E112" s="24"/>
      <c r="F112" s="179"/>
      <c r="G112" s="180"/>
      <c r="H112" s="24"/>
      <c r="I112" s="24"/>
      <c r="J112" s="24"/>
      <c r="K112" s="24"/>
      <c r="L112" s="24"/>
      <c r="M112" s="24"/>
      <c r="N112" s="24"/>
      <c r="O112" s="24"/>
      <c r="P112" s="24"/>
      <c r="Q112" s="24"/>
      <c r="R112" s="24"/>
      <c r="S112" s="24"/>
      <c r="T112" s="24"/>
      <c r="U112" s="24"/>
      <c r="V112" s="24"/>
      <c r="W112" s="24"/>
      <c r="X112" s="24"/>
      <c r="Y112" s="24"/>
      <c r="Z112" s="24"/>
    </row>
    <row r="113" spans="1:26">
      <c r="A113" s="24"/>
      <c r="B113" s="24"/>
      <c r="C113" s="24"/>
      <c r="D113" s="24"/>
      <c r="E113" s="24"/>
      <c r="F113" s="179"/>
      <c r="G113" s="180"/>
      <c r="H113" s="24"/>
      <c r="I113" s="24"/>
      <c r="J113" s="24"/>
      <c r="K113" s="24"/>
      <c r="L113" s="24"/>
      <c r="M113" s="24"/>
      <c r="N113" s="24"/>
      <c r="O113" s="24"/>
      <c r="P113" s="24"/>
      <c r="Q113" s="24"/>
      <c r="R113" s="24"/>
      <c r="S113" s="24"/>
      <c r="T113" s="24"/>
      <c r="U113" s="24"/>
      <c r="V113" s="24"/>
      <c r="W113" s="24"/>
      <c r="X113" s="24"/>
      <c r="Y113" s="24"/>
      <c r="Z113" s="24"/>
    </row>
    <row r="114" spans="1:26">
      <c r="A114" s="24"/>
      <c r="B114" s="24"/>
      <c r="C114" s="24"/>
      <c r="D114" s="24"/>
      <c r="E114" s="24"/>
      <c r="F114" s="179"/>
      <c r="G114" s="180"/>
      <c r="H114" s="24"/>
      <c r="I114" s="24"/>
      <c r="J114" s="24"/>
      <c r="K114" s="24"/>
      <c r="L114" s="24"/>
      <c r="M114" s="24"/>
      <c r="N114" s="24"/>
      <c r="O114" s="24"/>
      <c r="P114" s="24"/>
      <c r="Q114" s="24"/>
      <c r="R114" s="24"/>
      <c r="S114" s="24"/>
      <c r="T114" s="24"/>
      <c r="U114" s="24"/>
      <c r="V114" s="24"/>
      <c r="W114" s="24"/>
      <c r="X114" s="24"/>
      <c r="Y114" s="24"/>
      <c r="Z114" s="24"/>
    </row>
    <row r="115" spans="1:26">
      <c r="A115" s="24"/>
      <c r="B115" s="24"/>
      <c r="C115" s="24"/>
      <c r="D115" s="24"/>
      <c r="E115" s="24"/>
      <c r="F115" s="179"/>
      <c r="G115" s="180"/>
      <c r="H115" s="24"/>
      <c r="I115" s="24"/>
      <c r="J115" s="24"/>
      <c r="K115" s="24"/>
      <c r="L115" s="24"/>
      <c r="M115" s="24"/>
      <c r="N115" s="24"/>
      <c r="O115" s="24"/>
      <c r="P115" s="24"/>
      <c r="Q115" s="24"/>
      <c r="R115" s="24"/>
      <c r="S115" s="24"/>
      <c r="T115" s="24"/>
      <c r="U115" s="24"/>
      <c r="V115" s="24"/>
      <c r="W115" s="24"/>
      <c r="X115" s="24"/>
      <c r="Y115" s="24"/>
      <c r="Z115" s="24"/>
    </row>
    <row r="116" spans="1:26">
      <c r="A116" s="24"/>
      <c r="B116" s="24"/>
      <c r="C116" s="24"/>
      <c r="D116" s="24"/>
      <c r="E116" s="24"/>
      <c r="F116" s="179"/>
      <c r="G116" s="180"/>
      <c r="H116" s="24"/>
      <c r="I116" s="24"/>
      <c r="J116" s="24"/>
      <c r="K116" s="24"/>
      <c r="L116" s="24"/>
      <c r="M116" s="24"/>
      <c r="N116" s="24"/>
      <c r="O116" s="24"/>
      <c r="P116" s="24"/>
      <c r="Q116" s="24"/>
      <c r="R116" s="24"/>
      <c r="S116" s="24"/>
      <c r="T116" s="24"/>
      <c r="U116" s="24"/>
      <c r="V116" s="24"/>
      <c r="W116" s="24"/>
      <c r="X116" s="24"/>
      <c r="Y116" s="24"/>
      <c r="Z116" s="24"/>
    </row>
    <row r="117" spans="1:26">
      <c r="A117" s="24"/>
      <c r="B117" s="24"/>
      <c r="C117" s="24"/>
      <c r="D117" s="24"/>
      <c r="E117" s="24"/>
      <c r="F117" s="179"/>
      <c r="G117" s="180"/>
      <c r="H117" s="24"/>
      <c r="I117" s="24"/>
      <c r="J117" s="24"/>
      <c r="K117" s="24"/>
      <c r="L117" s="24"/>
      <c r="M117" s="24"/>
      <c r="N117" s="24"/>
      <c r="O117" s="24"/>
      <c r="P117" s="24"/>
      <c r="Q117" s="24"/>
      <c r="R117" s="24"/>
      <c r="S117" s="24"/>
      <c r="T117" s="24"/>
      <c r="U117" s="24"/>
      <c r="V117" s="24"/>
      <c r="W117" s="24"/>
      <c r="X117" s="24"/>
      <c r="Y117" s="24"/>
      <c r="Z117" s="24"/>
    </row>
    <row r="118" spans="1:26">
      <c r="A118" s="24"/>
      <c r="B118" s="24"/>
      <c r="C118" s="24"/>
      <c r="D118" s="24"/>
      <c r="E118" s="24"/>
      <c r="F118" s="179"/>
      <c r="G118" s="180"/>
      <c r="H118" s="24"/>
      <c r="I118" s="24"/>
      <c r="J118" s="24"/>
      <c r="K118" s="24"/>
      <c r="L118" s="24"/>
      <c r="M118" s="24"/>
      <c r="N118" s="24"/>
      <c r="O118" s="24"/>
      <c r="P118" s="24"/>
      <c r="Q118" s="24"/>
      <c r="R118" s="24"/>
      <c r="S118" s="24"/>
      <c r="T118" s="24"/>
      <c r="U118" s="24"/>
      <c r="V118" s="24"/>
      <c r="W118" s="24"/>
      <c r="X118" s="24"/>
      <c r="Y118" s="24"/>
      <c r="Z118" s="24"/>
    </row>
    <row r="119" spans="1:26">
      <c r="A119" s="24"/>
      <c r="B119" s="24"/>
      <c r="C119" s="24"/>
      <c r="D119" s="24"/>
      <c r="E119" s="24"/>
      <c r="F119" s="179"/>
      <c r="G119" s="180"/>
      <c r="H119" s="24"/>
      <c r="I119" s="24"/>
      <c r="J119" s="24"/>
      <c r="K119" s="24"/>
      <c r="L119" s="24"/>
      <c r="M119" s="24"/>
      <c r="N119" s="24"/>
      <c r="O119" s="24"/>
      <c r="P119" s="24"/>
      <c r="Q119" s="24"/>
      <c r="R119" s="24"/>
      <c r="S119" s="24"/>
      <c r="T119" s="24"/>
      <c r="U119" s="24"/>
      <c r="V119" s="24"/>
      <c r="W119" s="24"/>
      <c r="X119" s="24"/>
      <c r="Y119" s="24"/>
      <c r="Z119" s="24"/>
    </row>
    <row r="120" spans="1:26">
      <c r="A120" s="24"/>
      <c r="B120" s="24"/>
      <c r="C120" s="24"/>
      <c r="D120" s="24"/>
      <c r="E120" s="24"/>
      <c r="F120" s="179"/>
      <c r="G120" s="180"/>
      <c r="H120" s="24"/>
      <c r="I120" s="24"/>
      <c r="J120" s="24"/>
      <c r="K120" s="24"/>
      <c r="L120" s="24"/>
      <c r="M120" s="24"/>
      <c r="N120" s="24"/>
      <c r="O120" s="24"/>
      <c r="P120" s="24"/>
      <c r="Q120" s="24"/>
      <c r="R120" s="24"/>
      <c r="S120" s="24"/>
      <c r="T120" s="24"/>
      <c r="U120" s="24"/>
      <c r="V120" s="24"/>
      <c r="W120" s="24"/>
      <c r="X120" s="24"/>
      <c r="Y120" s="24"/>
      <c r="Z120" s="24"/>
    </row>
    <row r="121" spans="1:26">
      <c r="A121" s="24"/>
      <c r="B121" s="24"/>
      <c r="C121" s="24"/>
      <c r="D121" s="24"/>
      <c r="E121" s="24"/>
      <c r="F121" s="179"/>
      <c r="G121" s="180"/>
      <c r="H121" s="24"/>
      <c r="I121" s="24"/>
      <c r="J121" s="24"/>
      <c r="K121" s="24"/>
      <c r="L121" s="24"/>
      <c r="M121" s="24"/>
      <c r="N121" s="24"/>
      <c r="O121" s="24"/>
      <c r="P121" s="24"/>
      <c r="Q121" s="24"/>
      <c r="R121" s="24"/>
      <c r="S121" s="24"/>
      <c r="T121" s="24"/>
      <c r="U121" s="24"/>
      <c r="V121" s="24"/>
      <c r="W121" s="24"/>
      <c r="X121" s="24"/>
      <c r="Y121" s="24"/>
      <c r="Z121" s="24"/>
    </row>
    <row r="122" spans="1:26">
      <c r="A122" s="24"/>
      <c r="B122" s="24"/>
      <c r="C122" s="24"/>
      <c r="D122" s="24"/>
      <c r="E122" s="24"/>
      <c r="F122" s="179"/>
      <c r="G122" s="180"/>
      <c r="H122" s="24"/>
      <c r="I122" s="24"/>
      <c r="J122" s="24"/>
      <c r="K122" s="24"/>
      <c r="L122" s="24"/>
      <c r="M122" s="24"/>
      <c r="N122" s="24"/>
      <c r="O122" s="24"/>
      <c r="P122" s="24"/>
      <c r="Q122" s="24"/>
      <c r="R122" s="24"/>
      <c r="S122" s="24"/>
      <c r="T122" s="24"/>
      <c r="U122" s="24"/>
      <c r="V122" s="24"/>
      <c r="W122" s="24"/>
      <c r="X122" s="24"/>
      <c r="Y122" s="24"/>
      <c r="Z122" s="24"/>
    </row>
    <row r="123" spans="1:26">
      <c r="A123" s="24"/>
      <c r="B123" s="24"/>
      <c r="C123" s="24"/>
      <c r="D123" s="24"/>
      <c r="E123" s="24"/>
      <c r="F123" s="179"/>
      <c r="G123" s="180"/>
      <c r="H123" s="24"/>
      <c r="I123" s="24"/>
      <c r="J123" s="24"/>
      <c r="K123" s="24"/>
      <c r="L123" s="24"/>
      <c r="M123" s="24"/>
      <c r="N123" s="24"/>
      <c r="O123" s="24"/>
      <c r="P123" s="24"/>
      <c r="Q123" s="24"/>
      <c r="R123" s="24"/>
      <c r="S123" s="24"/>
      <c r="T123" s="24"/>
      <c r="U123" s="24"/>
      <c r="V123" s="24"/>
      <c r="W123" s="24"/>
      <c r="X123" s="24"/>
      <c r="Y123" s="24"/>
      <c r="Z123" s="24"/>
    </row>
    <row r="124" spans="1:26">
      <c r="A124" s="24"/>
      <c r="B124" s="24"/>
      <c r="C124" s="24"/>
      <c r="D124" s="24"/>
      <c r="E124" s="24"/>
      <c r="F124" s="179"/>
      <c r="G124" s="180"/>
      <c r="H124" s="24"/>
      <c r="I124" s="24"/>
      <c r="J124" s="24"/>
      <c r="K124" s="24"/>
      <c r="L124" s="24"/>
      <c r="M124" s="24"/>
      <c r="N124" s="24"/>
      <c r="O124" s="24"/>
      <c r="P124" s="24"/>
      <c r="Q124" s="24"/>
      <c r="R124" s="24"/>
      <c r="S124" s="24"/>
      <c r="T124" s="24"/>
      <c r="U124" s="24"/>
      <c r="V124" s="24"/>
      <c r="W124" s="24"/>
      <c r="X124" s="24"/>
      <c r="Y124" s="24"/>
      <c r="Z124" s="24"/>
    </row>
    <row r="125" spans="1:26">
      <c r="A125" s="24"/>
      <c r="B125" s="24"/>
      <c r="C125" s="24"/>
      <c r="D125" s="24"/>
      <c r="E125" s="24"/>
      <c r="F125" s="179"/>
      <c r="G125" s="180"/>
      <c r="H125" s="24"/>
      <c r="I125" s="24"/>
      <c r="J125" s="24"/>
      <c r="K125" s="24"/>
      <c r="L125" s="24"/>
      <c r="M125" s="24"/>
      <c r="N125" s="24"/>
      <c r="O125" s="24"/>
      <c r="P125" s="24"/>
      <c r="Q125" s="24"/>
      <c r="R125" s="24"/>
      <c r="S125" s="24"/>
      <c r="T125" s="24"/>
      <c r="U125" s="24"/>
      <c r="V125" s="24"/>
      <c r="W125" s="24"/>
      <c r="X125" s="24"/>
      <c r="Y125" s="24"/>
      <c r="Z125" s="24"/>
    </row>
    <row r="126" spans="1:26">
      <c r="A126" s="24"/>
      <c r="B126" s="24"/>
      <c r="C126" s="24"/>
      <c r="D126" s="24"/>
      <c r="E126" s="24"/>
      <c r="F126" s="179"/>
      <c r="G126" s="180"/>
      <c r="H126" s="24"/>
      <c r="I126" s="24"/>
      <c r="J126" s="24"/>
      <c r="K126" s="24"/>
      <c r="L126" s="24"/>
      <c r="M126" s="24"/>
      <c r="N126" s="24"/>
      <c r="O126" s="24"/>
      <c r="P126" s="24"/>
      <c r="Q126" s="24"/>
      <c r="R126" s="24"/>
      <c r="S126" s="24"/>
      <c r="T126" s="24"/>
      <c r="U126" s="24"/>
      <c r="V126" s="24"/>
      <c r="W126" s="24"/>
      <c r="X126" s="24"/>
      <c r="Y126" s="24"/>
      <c r="Z126" s="24"/>
    </row>
    <row r="127" spans="1:26">
      <c r="A127" s="24"/>
      <c r="B127" s="24"/>
      <c r="C127" s="24"/>
      <c r="D127" s="24"/>
      <c r="E127" s="24"/>
      <c r="F127" s="179"/>
      <c r="G127" s="180"/>
      <c r="H127" s="24"/>
      <c r="I127" s="24"/>
      <c r="J127" s="24"/>
      <c r="K127" s="24"/>
      <c r="L127" s="24"/>
      <c r="M127" s="24"/>
      <c r="N127" s="24"/>
      <c r="O127" s="24"/>
      <c r="P127" s="24"/>
      <c r="Q127" s="24"/>
      <c r="R127" s="24"/>
      <c r="S127" s="24"/>
      <c r="T127" s="24"/>
      <c r="U127" s="24"/>
      <c r="V127" s="24"/>
      <c r="W127" s="24"/>
      <c r="X127" s="24"/>
      <c r="Y127" s="24"/>
      <c r="Z127" s="24"/>
    </row>
    <row r="128" spans="1:26">
      <c r="A128" s="24"/>
      <c r="B128" s="24"/>
      <c r="C128" s="24"/>
      <c r="D128" s="24"/>
      <c r="E128" s="24"/>
      <c r="F128" s="179"/>
      <c r="G128" s="180"/>
      <c r="H128" s="24"/>
      <c r="I128" s="24"/>
      <c r="J128" s="24"/>
      <c r="K128" s="24"/>
      <c r="L128" s="24"/>
      <c r="M128" s="24"/>
      <c r="N128" s="24"/>
      <c r="O128" s="24"/>
      <c r="P128" s="24"/>
      <c r="Q128" s="24"/>
      <c r="R128" s="24"/>
      <c r="S128" s="24"/>
      <c r="T128" s="24"/>
      <c r="U128" s="24"/>
      <c r="V128" s="24"/>
      <c r="W128" s="24"/>
      <c r="X128" s="24"/>
      <c r="Y128" s="24"/>
      <c r="Z128" s="24"/>
    </row>
    <row r="129" spans="1:26">
      <c r="A129" s="24"/>
      <c r="B129" s="24"/>
      <c r="C129" s="24"/>
      <c r="D129" s="24"/>
      <c r="E129" s="24"/>
      <c r="F129" s="179"/>
      <c r="G129" s="180"/>
      <c r="H129" s="24"/>
      <c r="I129" s="24"/>
      <c r="J129" s="24"/>
      <c r="K129" s="24"/>
      <c r="L129" s="24"/>
      <c r="M129" s="24"/>
      <c r="N129" s="24"/>
      <c r="O129" s="24"/>
      <c r="P129" s="24"/>
      <c r="Q129" s="24"/>
      <c r="R129" s="24"/>
      <c r="S129" s="24"/>
      <c r="T129" s="24"/>
      <c r="U129" s="24"/>
      <c r="V129" s="24"/>
      <c r="W129" s="24"/>
      <c r="X129" s="24"/>
      <c r="Y129" s="24"/>
      <c r="Z129" s="24"/>
    </row>
    <row r="130" spans="1:26">
      <c r="A130" s="24"/>
      <c r="B130" s="24"/>
      <c r="C130" s="24"/>
      <c r="D130" s="24"/>
      <c r="E130" s="24"/>
      <c r="F130" s="179"/>
      <c r="G130" s="180"/>
      <c r="H130" s="24"/>
      <c r="I130" s="24"/>
      <c r="J130" s="24"/>
      <c r="K130" s="24"/>
      <c r="L130" s="24"/>
      <c r="M130" s="24"/>
      <c r="N130" s="24"/>
      <c r="O130" s="24"/>
      <c r="P130" s="24"/>
      <c r="Q130" s="24"/>
      <c r="R130" s="24"/>
      <c r="S130" s="24"/>
      <c r="T130" s="24"/>
      <c r="U130" s="24"/>
      <c r="V130" s="24"/>
      <c r="W130" s="24"/>
      <c r="X130" s="24"/>
      <c r="Y130" s="24"/>
      <c r="Z130" s="24"/>
    </row>
    <row r="131" spans="1:26">
      <c r="A131" s="24"/>
      <c r="B131" s="24"/>
      <c r="C131" s="24"/>
      <c r="D131" s="24"/>
      <c r="E131" s="24"/>
      <c r="F131" s="179"/>
      <c r="G131" s="180"/>
      <c r="H131" s="24"/>
      <c r="I131" s="24"/>
      <c r="J131" s="24"/>
      <c r="K131" s="24"/>
      <c r="L131" s="24"/>
      <c r="M131" s="24"/>
      <c r="N131" s="24"/>
      <c r="O131" s="24"/>
      <c r="P131" s="24"/>
      <c r="Q131" s="24"/>
      <c r="R131" s="24"/>
      <c r="S131" s="24"/>
      <c r="T131" s="24"/>
      <c r="U131" s="24"/>
      <c r="V131" s="24"/>
      <c r="W131" s="24"/>
      <c r="X131" s="24"/>
      <c r="Y131" s="24"/>
      <c r="Z131" s="24"/>
    </row>
    <row r="132" spans="1:26">
      <c r="A132" s="24"/>
      <c r="B132" s="24"/>
      <c r="C132" s="24"/>
      <c r="D132" s="24"/>
      <c r="E132" s="24"/>
      <c r="F132" s="179"/>
      <c r="G132" s="180"/>
      <c r="H132" s="24"/>
      <c r="I132" s="24"/>
      <c r="J132" s="24"/>
      <c r="K132" s="24"/>
      <c r="L132" s="24"/>
      <c r="M132" s="24"/>
      <c r="N132" s="24"/>
      <c r="O132" s="24"/>
      <c r="P132" s="24"/>
      <c r="Q132" s="24"/>
      <c r="R132" s="24"/>
      <c r="S132" s="24"/>
      <c r="T132" s="24"/>
      <c r="U132" s="24"/>
      <c r="V132" s="24"/>
      <c r="W132" s="24"/>
      <c r="X132" s="24"/>
      <c r="Y132" s="24"/>
      <c r="Z132" s="24"/>
    </row>
    <row r="133" spans="1:26">
      <c r="A133" s="24"/>
      <c r="B133" s="24"/>
      <c r="C133" s="24"/>
      <c r="D133" s="24"/>
      <c r="E133" s="24"/>
      <c r="F133" s="179"/>
      <c r="G133" s="180"/>
      <c r="H133" s="24"/>
      <c r="I133" s="24"/>
      <c r="J133" s="24"/>
      <c r="K133" s="24"/>
      <c r="L133" s="24"/>
      <c r="M133" s="24"/>
      <c r="N133" s="24"/>
      <c r="O133" s="24"/>
      <c r="P133" s="24"/>
      <c r="Q133" s="24"/>
      <c r="R133" s="24"/>
      <c r="S133" s="24"/>
      <c r="T133" s="24"/>
      <c r="U133" s="24"/>
      <c r="V133" s="24"/>
      <c r="W133" s="24"/>
      <c r="X133" s="24"/>
      <c r="Y133" s="24"/>
      <c r="Z133" s="24"/>
    </row>
    <row r="134" spans="1:26">
      <c r="A134" s="24"/>
      <c r="B134" s="24"/>
      <c r="C134" s="24"/>
      <c r="D134" s="24"/>
      <c r="E134" s="24"/>
      <c r="F134" s="179"/>
      <c r="G134" s="180"/>
      <c r="H134" s="24"/>
      <c r="I134" s="24"/>
      <c r="J134" s="24"/>
      <c r="K134" s="24"/>
      <c r="L134" s="24"/>
      <c r="M134" s="24"/>
      <c r="N134" s="24"/>
      <c r="O134" s="24"/>
      <c r="P134" s="24"/>
      <c r="Q134" s="24"/>
      <c r="R134" s="24"/>
      <c r="S134" s="24"/>
      <c r="T134" s="24"/>
      <c r="U134" s="24"/>
      <c r="V134" s="24"/>
      <c r="W134" s="24"/>
      <c r="X134" s="24"/>
      <c r="Y134" s="24"/>
      <c r="Z134" s="24"/>
    </row>
    <row r="135" spans="1:26">
      <c r="A135" s="24"/>
      <c r="B135" s="24"/>
      <c r="C135" s="24"/>
      <c r="D135" s="24"/>
      <c r="E135" s="24"/>
      <c r="F135" s="179"/>
      <c r="G135" s="180"/>
      <c r="H135" s="24"/>
      <c r="I135" s="24"/>
      <c r="J135" s="24"/>
      <c r="K135" s="24"/>
      <c r="L135" s="24"/>
      <c r="M135" s="24"/>
      <c r="N135" s="24"/>
      <c r="O135" s="24"/>
      <c r="P135" s="24"/>
      <c r="Q135" s="24"/>
      <c r="R135" s="24"/>
      <c r="S135" s="24"/>
      <c r="T135" s="24"/>
      <c r="U135" s="24"/>
      <c r="V135" s="24"/>
      <c r="W135" s="24"/>
      <c r="X135" s="24"/>
      <c r="Y135" s="24"/>
      <c r="Z135" s="24"/>
    </row>
    <row r="136" spans="1:26">
      <c r="A136" s="24"/>
      <c r="B136" s="24"/>
      <c r="C136" s="24"/>
      <c r="D136" s="24"/>
      <c r="E136" s="24"/>
      <c r="F136" s="179"/>
      <c r="G136" s="180"/>
      <c r="H136" s="24"/>
      <c r="I136" s="24"/>
      <c r="J136" s="24"/>
      <c r="K136" s="24"/>
      <c r="L136" s="24"/>
      <c r="M136" s="24"/>
      <c r="N136" s="24"/>
      <c r="O136" s="24"/>
      <c r="P136" s="24"/>
      <c r="Q136" s="24"/>
      <c r="R136" s="24"/>
      <c r="S136" s="24"/>
      <c r="T136" s="24"/>
      <c r="U136" s="24"/>
      <c r="V136" s="24"/>
      <c r="W136" s="24"/>
      <c r="X136" s="24"/>
      <c r="Y136" s="24"/>
      <c r="Z136" s="24"/>
    </row>
    <row r="137" spans="1:26">
      <c r="A137" s="24"/>
      <c r="B137" s="24"/>
      <c r="C137" s="24"/>
      <c r="D137" s="24"/>
      <c r="E137" s="24"/>
      <c r="F137" s="179"/>
      <c r="G137" s="180"/>
      <c r="H137" s="24"/>
      <c r="I137" s="24"/>
      <c r="J137" s="24"/>
      <c r="K137" s="24"/>
      <c r="L137" s="24"/>
      <c r="M137" s="24"/>
      <c r="N137" s="24"/>
      <c r="O137" s="24"/>
      <c r="P137" s="24"/>
      <c r="Q137" s="24"/>
      <c r="R137" s="24"/>
      <c r="S137" s="24"/>
      <c r="T137" s="24"/>
      <c r="U137" s="24"/>
      <c r="V137" s="24"/>
      <c r="W137" s="24"/>
      <c r="X137" s="24"/>
      <c r="Y137" s="24"/>
      <c r="Z137" s="24"/>
    </row>
    <row r="138" spans="1:26">
      <c r="A138" s="24"/>
      <c r="B138" s="24"/>
      <c r="C138" s="24"/>
      <c r="D138" s="24"/>
      <c r="E138" s="24"/>
      <c r="F138" s="179"/>
      <c r="G138" s="180"/>
      <c r="H138" s="24"/>
      <c r="I138" s="24"/>
      <c r="J138" s="24"/>
      <c r="K138" s="24"/>
      <c r="L138" s="24"/>
      <c r="M138" s="24"/>
      <c r="N138" s="24"/>
      <c r="O138" s="24"/>
      <c r="P138" s="24"/>
      <c r="Q138" s="24"/>
      <c r="R138" s="24"/>
      <c r="S138" s="24"/>
      <c r="T138" s="24"/>
      <c r="U138" s="24"/>
      <c r="V138" s="24"/>
      <c r="W138" s="24"/>
      <c r="X138" s="24"/>
      <c r="Y138" s="24"/>
      <c r="Z138" s="24"/>
    </row>
    <row r="139" spans="1:26">
      <c r="A139" s="24"/>
      <c r="B139" s="24"/>
      <c r="C139" s="24"/>
      <c r="D139" s="24"/>
      <c r="E139" s="24"/>
      <c r="F139" s="179"/>
      <c r="G139" s="180"/>
      <c r="H139" s="24"/>
      <c r="I139" s="24"/>
      <c r="J139" s="24"/>
      <c r="K139" s="24"/>
      <c r="L139" s="24"/>
      <c r="M139" s="24"/>
      <c r="N139" s="24"/>
      <c r="O139" s="24"/>
      <c r="P139" s="24"/>
      <c r="Q139" s="24"/>
      <c r="R139" s="24"/>
      <c r="S139" s="24"/>
      <c r="T139" s="24"/>
      <c r="U139" s="24"/>
      <c r="V139" s="24"/>
      <c r="W139" s="24"/>
      <c r="X139" s="24"/>
      <c r="Y139" s="24"/>
      <c r="Z139" s="24"/>
    </row>
    <row r="140" spans="1:26">
      <c r="A140" s="24"/>
      <c r="B140" s="24"/>
      <c r="C140" s="24"/>
      <c r="D140" s="24"/>
      <c r="E140" s="24"/>
      <c r="F140" s="179"/>
      <c r="G140" s="180"/>
      <c r="H140" s="24"/>
      <c r="I140" s="24"/>
      <c r="J140" s="24"/>
      <c r="K140" s="24"/>
      <c r="L140" s="24"/>
      <c r="M140" s="24"/>
      <c r="N140" s="24"/>
      <c r="O140" s="24"/>
      <c r="P140" s="24"/>
      <c r="Q140" s="24"/>
      <c r="R140" s="24"/>
      <c r="S140" s="24"/>
      <c r="T140" s="24"/>
      <c r="U140" s="24"/>
      <c r="V140" s="24"/>
      <c r="W140" s="24"/>
      <c r="X140" s="24"/>
      <c r="Y140" s="24"/>
      <c r="Z140" s="24"/>
    </row>
    <row r="141" spans="1:26">
      <c r="A141" s="24"/>
      <c r="B141" s="24"/>
      <c r="C141" s="24"/>
      <c r="D141" s="24"/>
      <c r="E141" s="24"/>
      <c r="F141" s="179"/>
      <c r="G141" s="180"/>
      <c r="H141" s="24"/>
      <c r="I141" s="24"/>
      <c r="J141" s="24"/>
      <c r="K141" s="24"/>
      <c r="L141" s="24"/>
      <c r="M141" s="24"/>
      <c r="N141" s="24"/>
      <c r="O141" s="24"/>
      <c r="P141" s="24"/>
      <c r="Q141" s="24"/>
      <c r="R141" s="24"/>
      <c r="S141" s="24"/>
      <c r="T141" s="24"/>
      <c r="U141" s="24"/>
      <c r="V141" s="24"/>
      <c r="W141" s="24"/>
      <c r="X141" s="24"/>
      <c r="Y141" s="24"/>
      <c r="Z141" s="24"/>
    </row>
    <row r="142" spans="1:26">
      <c r="A142" s="24"/>
      <c r="B142" s="24"/>
      <c r="C142" s="24"/>
      <c r="D142" s="24"/>
      <c r="E142" s="24"/>
      <c r="F142" s="179"/>
      <c r="G142" s="180"/>
      <c r="H142" s="24"/>
      <c r="I142" s="24"/>
      <c r="J142" s="24"/>
      <c r="K142" s="24"/>
      <c r="L142" s="24"/>
      <c r="M142" s="24"/>
      <c r="N142" s="24"/>
      <c r="O142" s="24"/>
      <c r="P142" s="24"/>
      <c r="Q142" s="24"/>
      <c r="R142" s="24"/>
      <c r="S142" s="24"/>
      <c r="T142" s="24"/>
      <c r="U142" s="24"/>
      <c r="V142" s="24"/>
      <c r="W142" s="24"/>
      <c r="X142" s="24"/>
      <c r="Y142" s="24"/>
      <c r="Z142" s="24"/>
    </row>
    <row r="143" spans="1:26">
      <c r="A143" s="24"/>
      <c r="B143" s="24"/>
      <c r="C143" s="24"/>
      <c r="D143" s="24"/>
      <c r="E143" s="24"/>
      <c r="F143" s="179"/>
      <c r="G143" s="180"/>
      <c r="H143" s="24"/>
      <c r="I143" s="24"/>
      <c r="J143" s="24"/>
      <c r="K143" s="24"/>
      <c r="L143" s="24"/>
      <c r="M143" s="24"/>
      <c r="N143" s="24"/>
      <c r="O143" s="24"/>
      <c r="P143" s="24"/>
      <c r="Q143" s="24"/>
      <c r="R143" s="24"/>
      <c r="S143" s="24"/>
      <c r="T143" s="24"/>
      <c r="U143" s="24"/>
      <c r="V143" s="24"/>
      <c r="W143" s="24"/>
      <c r="X143" s="24"/>
      <c r="Y143" s="24"/>
      <c r="Z143" s="24"/>
    </row>
    <row r="144" spans="1:26">
      <c r="A144" s="24"/>
      <c r="B144" s="24"/>
      <c r="C144" s="24"/>
      <c r="D144" s="24"/>
      <c r="E144" s="24"/>
      <c r="F144" s="179"/>
      <c r="G144" s="180"/>
      <c r="H144" s="24"/>
      <c r="I144" s="24"/>
      <c r="J144" s="24"/>
      <c r="K144" s="24"/>
      <c r="L144" s="24"/>
      <c r="M144" s="24"/>
      <c r="N144" s="24"/>
      <c r="O144" s="24"/>
      <c r="P144" s="24"/>
      <c r="Q144" s="24"/>
      <c r="R144" s="24"/>
      <c r="S144" s="24"/>
      <c r="T144" s="24"/>
      <c r="U144" s="24"/>
      <c r="V144" s="24"/>
      <c r="W144" s="24"/>
      <c r="X144" s="24"/>
      <c r="Y144" s="24"/>
      <c r="Z144" s="24"/>
    </row>
    <row r="145" spans="1:26">
      <c r="A145" s="24"/>
      <c r="B145" s="24"/>
      <c r="C145" s="24"/>
      <c r="D145" s="24"/>
      <c r="E145" s="24"/>
      <c r="F145" s="179"/>
      <c r="G145" s="180"/>
      <c r="H145" s="24"/>
      <c r="I145" s="24"/>
      <c r="J145" s="24"/>
      <c r="K145" s="24"/>
      <c r="L145" s="24"/>
      <c r="M145" s="24"/>
      <c r="N145" s="24"/>
      <c r="O145" s="24"/>
      <c r="P145" s="24"/>
      <c r="Q145" s="24"/>
      <c r="R145" s="24"/>
      <c r="S145" s="24"/>
      <c r="T145" s="24"/>
      <c r="U145" s="24"/>
      <c r="V145" s="24"/>
      <c r="W145" s="24"/>
      <c r="X145" s="24"/>
      <c r="Y145" s="24"/>
      <c r="Z145" s="24"/>
    </row>
    <row r="146" spans="1:26">
      <c r="A146" s="24"/>
      <c r="B146" s="24"/>
      <c r="C146" s="24"/>
      <c r="D146" s="24"/>
      <c r="E146" s="24"/>
      <c r="F146" s="179"/>
      <c r="G146" s="180"/>
      <c r="H146" s="24"/>
      <c r="I146" s="24"/>
      <c r="J146" s="24"/>
      <c r="K146" s="24"/>
      <c r="L146" s="24"/>
      <c r="M146" s="24"/>
      <c r="N146" s="24"/>
      <c r="O146" s="24"/>
      <c r="P146" s="24"/>
      <c r="Q146" s="24"/>
      <c r="R146" s="24"/>
      <c r="S146" s="24"/>
      <c r="T146" s="24"/>
      <c r="U146" s="24"/>
      <c r="V146" s="24"/>
      <c r="W146" s="24"/>
      <c r="X146" s="24"/>
      <c r="Y146" s="24"/>
      <c r="Z146" s="24"/>
    </row>
    <row r="147" spans="1:26">
      <c r="A147" s="24"/>
      <c r="B147" s="24"/>
      <c r="C147" s="24"/>
      <c r="D147" s="24"/>
      <c r="E147" s="24"/>
      <c r="F147" s="179"/>
      <c r="G147" s="180"/>
      <c r="H147" s="24"/>
      <c r="I147" s="24"/>
      <c r="J147" s="24"/>
      <c r="K147" s="24"/>
      <c r="L147" s="24"/>
      <c r="M147" s="24"/>
      <c r="N147" s="24"/>
      <c r="O147" s="24"/>
      <c r="P147" s="24"/>
      <c r="Q147" s="24"/>
      <c r="R147" s="24"/>
      <c r="S147" s="24"/>
      <c r="T147" s="24"/>
      <c r="U147" s="24"/>
      <c r="V147" s="24"/>
      <c r="W147" s="24"/>
      <c r="X147" s="24"/>
      <c r="Y147" s="24"/>
      <c r="Z147" s="24"/>
    </row>
    <row r="148" spans="1:26">
      <c r="A148" s="24"/>
      <c r="B148" s="24"/>
      <c r="C148" s="24"/>
      <c r="D148" s="24"/>
      <c r="E148" s="24"/>
      <c r="F148" s="179"/>
      <c r="G148" s="180"/>
      <c r="H148" s="24"/>
      <c r="I148" s="24"/>
      <c r="J148" s="24"/>
      <c r="K148" s="24"/>
      <c r="L148" s="24"/>
      <c r="M148" s="24"/>
      <c r="N148" s="24"/>
      <c r="O148" s="24"/>
      <c r="P148" s="24"/>
      <c r="Q148" s="24"/>
      <c r="R148" s="24"/>
      <c r="S148" s="24"/>
      <c r="T148" s="24"/>
      <c r="U148" s="24"/>
      <c r="V148" s="24"/>
      <c r="W148" s="24"/>
      <c r="X148" s="24"/>
      <c r="Y148" s="24"/>
      <c r="Z148" s="24"/>
    </row>
    <row r="149" spans="1:26">
      <c r="A149" s="24"/>
      <c r="B149" s="24"/>
      <c r="C149" s="24"/>
      <c r="D149" s="24"/>
      <c r="E149" s="24"/>
      <c r="F149" s="179"/>
      <c r="G149" s="180"/>
      <c r="H149" s="24"/>
      <c r="I149" s="24"/>
      <c r="J149" s="24"/>
      <c r="K149" s="24"/>
      <c r="L149" s="24"/>
      <c r="M149" s="24"/>
      <c r="N149" s="24"/>
      <c r="O149" s="24"/>
      <c r="P149" s="24"/>
      <c r="Q149" s="24"/>
      <c r="R149" s="24"/>
      <c r="S149" s="24"/>
      <c r="T149" s="24"/>
      <c r="U149" s="24"/>
      <c r="V149" s="24"/>
      <c r="W149" s="24"/>
      <c r="X149" s="24"/>
      <c r="Y149" s="24"/>
      <c r="Z149" s="24"/>
    </row>
    <row r="150" spans="1:26">
      <c r="A150" s="24"/>
      <c r="B150" s="24"/>
      <c r="C150" s="24"/>
      <c r="D150" s="24"/>
      <c r="E150" s="24"/>
      <c r="F150" s="179"/>
      <c r="G150" s="180"/>
      <c r="H150" s="24"/>
      <c r="I150" s="24"/>
      <c r="J150" s="24"/>
      <c r="K150" s="24"/>
      <c r="L150" s="24"/>
      <c r="M150" s="24"/>
      <c r="N150" s="24"/>
      <c r="O150" s="24"/>
      <c r="P150" s="24"/>
      <c r="Q150" s="24"/>
      <c r="R150" s="24"/>
      <c r="S150" s="24"/>
      <c r="T150" s="24"/>
      <c r="U150" s="24"/>
      <c r="V150" s="24"/>
      <c r="W150" s="24"/>
      <c r="X150" s="24"/>
      <c r="Y150" s="24"/>
      <c r="Z150" s="24"/>
    </row>
    <row r="151" spans="1:26">
      <c r="A151" s="24"/>
      <c r="B151" s="24"/>
      <c r="C151" s="24"/>
      <c r="D151" s="24"/>
      <c r="E151" s="24"/>
      <c r="F151" s="179"/>
      <c r="G151" s="180"/>
      <c r="H151" s="24"/>
      <c r="I151" s="24"/>
      <c r="J151" s="24"/>
      <c r="K151" s="24"/>
      <c r="L151" s="24"/>
      <c r="M151" s="24"/>
      <c r="N151" s="24"/>
      <c r="O151" s="24"/>
      <c r="P151" s="24"/>
      <c r="Q151" s="24"/>
      <c r="R151" s="24"/>
      <c r="S151" s="24"/>
      <c r="T151" s="24"/>
      <c r="U151" s="24"/>
      <c r="V151" s="24"/>
      <c r="W151" s="24"/>
      <c r="X151" s="24"/>
      <c r="Y151" s="24"/>
      <c r="Z151" s="24"/>
    </row>
    <row r="152" spans="1:26">
      <c r="A152" s="24"/>
      <c r="B152" s="24"/>
      <c r="C152" s="24"/>
      <c r="D152" s="24"/>
      <c r="E152" s="24"/>
      <c r="F152" s="179"/>
      <c r="G152" s="180"/>
      <c r="H152" s="24"/>
      <c r="I152" s="24"/>
      <c r="J152" s="24"/>
      <c r="K152" s="24"/>
      <c r="L152" s="24"/>
      <c r="M152" s="24"/>
      <c r="N152" s="24"/>
      <c r="O152" s="24"/>
      <c r="P152" s="24"/>
      <c r="Q152" s="24"/>
      <c r="R152" s="24"/>
      <c r="S152" s="24"/>
      <c r="T152" s="24"/>
      <c r="U152" s="24"/>
      <c r="V152" s="24"/>
      <c r="W152" s="24"/>
      <c r="X152" s="24"/>
      <c r="Y152" s="24"/>
      <c r="Z152" s="24"/>
    </row>
    <row r="153" spans="1:26">
      <c r="A153" s="24"/>
      <c r="B153" s="24"/>
      <c r="C153" s="24"/>
      <c r="D153" s="24"/>
      <c r="E153" s="24"/>
      <c r="F153" s="179"/>
      <c r="G153" s="180"/>
      <c r="H153" s="24"/>
      <c r="I153" s="24"/>
      <c r="J153" s="24"/>
      <c r="K153" s="24"/>
      <c r="L153" s="24"/>
      <c r="M153" s="24"/>
      <c r="N153" s="24"/>
      <c r="O153" s="24"/>
      <c r="P153" s="24"/>
      <c r="Q153" s="24"/>
      <c r="R153" s="24"/>
      <c r="S153" s="24"/>
      <c r="T153" s="24"/>
      <c r="U153" s="24"/>
      <c r="V153" s="24"/>
      <c r="W153" s="24"/>
      <c r="X153" s="24"/>
      <c r="Y153" s="24"/>
      <c r="Z153" s="24"/>
    </row>
    <row r="154" spans="1:26">
      <c r="A154" s="24"/>
      <c r="B154" s="24"/>
      <c r="C154" s="24"/>
      <c r="D154" s="24"/>
      <c r="E154" s="24"/>
      <c r="F154" s="179"/>
      <c r="G154" s="180"/>
      <c r="H154" s="24"/>
      <c r="I154" s="24"/>
      <c r="J154" s="24"/>
      <c r="K154" s="24"/>
      <c r="L154" s="24"/>
      <c r="M154" s="24"/>
      <c r="N154" s="24"/>
      <c r="O154" s="24"/>
      <c r="P154" s="24"/>
      <c r="Q154" s="24"/>
      <c r="R154" s="24"/>
      <c r="S154" s="24"/>
      <c r="T154" s="24"/>
      <c r="U154" s="24"/>
      <c r="V154" s="24"/>
      <c r="W154" s="24"/>
      <c r="X154" s="24"/>
      <c r="Y154" s="24"/>
      <c r="Z154" s="24"/>
    </row>
    <row r="155" spans="1:26">
      <c r="A155" s="24"/>
      <c r="B155" s="24"/>
      <c r="C155" s="24"/>
      <c r="D155" s="24"/>
      <c r="E155" s="24"/>
      <c r="F155" s="179"/>
      <c r="G155" s="180"/>
      <c r="H155" s="24"/>
      <c r="I155" s="24"/>
      <c r="J155" s="24"/>
      <c r="K155" s="24"/>
      <c r="L155" s="24"/>
      <c r="M155" s="24"/>
      <c r="N155" s="24"/>
      <c r="O155" s="24"/>
      <c r="P155" s="24"/>
      <c r="Q155" s="24"/>
      <c r="R155" s="24"/>
      <c r="S155" s="24"/>
      <c r="T155" s="24"/>
      <c r="U155" s="24"/>
      <c r="V155" s="24"/>
      <c r="W155" s="24"/>
      <c r="X155" s="24"/>
      <c r="Y155" s="24"/>
      <c r="Z155" s="24"/>
    </row>
    <row r="156" spans="1:26">
      <c r="A156" s="24"/>
      <c r="B156" s="24"/>
      <c r="C156" s="24"/>
      <c r="D156" s="24"/>
      <c r="E156" s="24"/>
      <c r="F156" s="179"/>
      <c r="G156" s="180"/>
      <c r="H156" s="24"/>
      <c r="I156" s="24"/>
      <c r="J156" s="24"/>
      <c r="K156" s="24"/>
      <c r="L156" s="24"/>
      <c r="M156" s="24"/>
      <c r="N156" s="24"/>
      <c r="O156" s="24"/>
      <c r="P156" s="24"/>
      <c r="Q156" s="24"/>
      <c r="R156" s="24"/>
      <c r="S156" s="24"/>
      <c r="T156" s="24"/>
      <c r="U156" s="24"/>
      <c r="V156" s="24"/>
      <c r="W156" s="24"/>
      <c r="X156" s="24"/>
      <c r="Y156" s="24"/>
      <c r="Z156" s="24"/>
    </row>
    <row r="157" spans="1:26">
      <c r="A157" s="24"/>
      <c r="B157" s="24"/>
      <c r="C157" s="24"/>
      <c r="D157" s="24"/>
      <c r="E157" s="24"/>
      <c r="F157" s="179"/>
      <c r="G157" s="180"/>
      <c r="H157" s="24"/>
      <c r="I157" s="24"/>
      <c r="J157" s="24"/>
      <c r="K157" s="24"/>
      <c r="L157" s="24"/>
      <c r="M157" s="24"/>
      <c r="N157" s="24"/>
      <c r="O157" s="24"/>
      <c r="P157" s="24"/>
      <c r="Q157" s="24"/>
      <c r="R157" s="24"/>
      <c r="S157" s="24"/>
      <c r="T157" s="24"/>
      <c r="U157" s="24"/>
      <c r="V157" s="24"/>
      <c r="W157" s="24"/>
      <c r="X157" s="24"/>
      <c r="Y157" s="24"/>
      <c r="Z157" s="24"/>
    </row>
    <row r="158" spans="1:26">
      <c r="A158" s="24"/>
      <c r="B158" s="24"/>
      <c r="C158" s="24"/>
      <c r="D158" s="24"/>
      <c r="E158" s="24"/>
      <c r="F158" s="179"/>
      <c r="G158" s="180"/>
      <c r="H158" s="24"/>
      <c r="I158" s="24"/>
      <c r="J158" s="24"/>
      <c r="K158" s="24"/>
      <c r="L158" s="24"/>
      <c r="M158" s="24"/>
      <c r="N158" s="24"/>
      <c r="O158" s="24"/>
      <c r="P158" s="24"/>
      <c r="Q158" s="24"/>
      <c r="R158" s="24"/>
      <c r="S158" s="24"/>
      <c r="T158" s="24"/>
      <c r="U158" s="24"/>
      <c r="V158" s="24"/>
      <c r="W158" s="24"/>
      <c r="X158" s="24"/>
      <c r="Y158" s="24"/>
      <c r="Z158" s="24"/>
    </row>
    <row r="159" spans="1:26">
      <c r="A159" s="24"/>
      <c r="B159" s="24"/>
      <c r="C159" s="24"/>
      <c r="D159" s="24"/>
      <c r="E159" s="24"/>
      <c r="F159" s="179"/>
      <c r="G159" s="180"/>
      <c r="H159" s="24"/>
      <c r="I159" s="24"/>
      <c r="J159" s="24"/>
      <c r="K159" s="24"/>
      <c r="L159" s="24"/>
      <c r="M159" s="24"/>
      <c r="N159" s="24"/>
      <c r="O159" s="24"/>
      <c r="P159" s="24"/>
      <c r="Q159" s="24"/>
      <c r="R159" s="24"/>
      <c r="S159" s="24"/>
      <c r="T159" s="24"/>
      <c r="U159" s="24"/>
      <c r="V159" s="24"/>
      <c r="W159" s="24"/>
      <c r="X159" s="24"/>
      <c r="Y159" s="24"/>
      <c r="Z159" s="24"/>
    </row>
    <row r="160" spans="1:26">
      <c r="A160" s="24"/>
      <c r="B160" s="24"/>
      <c r="C160" s="24"/>
      <c r="D160" s="24"/>
      <c r="E160" s="24"/>
      <c r="F160" s="179"/>
      <c r="G160" s="180"/>
      <c r="H160" s="24"/>
      <c r="I160" s="24"/>
      <c r="J160" s="24"/>
      <c r="K160" s="24"/>
      <c r="L160" s="24"/>
      <c r="M160" s="24"/>
      <c r="N160" s="24"/>
      <c r="O160" s="24"/>
      <c r="P160" s="24"/>
      <c r="Q160" s="24"/>
      <c r="R160" s="24"/>
      <c r="S160" s="24"/>
      <c r="T160" s="24"/>
      <c r="U160" s="24"/>
      <c r="V160" s="24"/>
      <c r="W160" s="24"/>
      <c r="X160" s="24"/>
      <c r="Y160" s="24"/>
      <c r="Z160" s="24"/>
    </row>
    <row r="161" spans="1:26">
      <c r="A161" s="24"/>
      <c r="B161" s="24"/>
      <c r="C161" s="24"/>
      <c r="D161" s="24"/>
      <c r="E161" s="24"/>
      <c r="F161" s="179"/>
      <c r="G161" s="180"/>
      <c r="H161" s="24"/>
      <c r="I161" s="24"/>
      <c r="J161" s="24"/>
      <c r="K161" s="24"/>
      <c r="L161" s="24"/>
      <c r="M161" s="24"/>
      <c r="N161" s="24"/>
      <c r="O161" s="24"/>
      <c r="P161" s="24"/>
      <c r="Q161" s="24"/>
      <c r="R161" s="24"/>
      <c r="S161" s="24"/>
      <c r="T161" s="24"/>
      <c r="U161" s="24"/>
      <c r="V161" s="24"/>
      <c r="W161" s="24"/>
      <c r="X161" s="24"/>
      <c r="Y161" s="24"/>
      <c r="Z161" s="24"/>
    </row>
    <row r="162" spans="1:26">
      <c r="A162" s="24"/>
      <c r="B162" s="24"/>
      <c r="C162" s="24"/>
      <c r="D162" s="24"/>
      <c r="E162" s="24"/>
      <c r="F162" s="179"/>
      <c r="G162" s="180"/>
      <c r="H162" s="24"/>
      <c r="I162" s="24"/>
      <c r="J162" s="24"/>
      <c r="K162" s="24"/>
      <c r="L162" s="24"/>
      <c r="M162" s="24"/>
      <c r="N162" s="24"/>
      <c r="O162" s="24"/>
      <c r="P162" s="24"/>
      <c r="Q162" s="24"/>
      <c r="R162" s="24"/>
      <c r="S162" s="24"/>
      <c r="T162" s="24"/>
      <c r="U162" s="24"/>
      <c r="V162" s="24"/>
      <c r="W162" s="24"/>
      <c r="X162" s="24"/>
      <c r="Y162" s="24"/>
      <c r="Z162" s="24"/>
    </row>
    <row r="163" spans="1:26">
      <c r="A163" s="24"/>
      <c r="B163" s="24"/>
      <c r="C163" s="24"/>
      <c r="D163" s="24"/>
      <c r="E163" s="24"/>
      <c r="F163" s="179"/>
      <c r="G163" s="180"/>
      <c r="H163" s="24"/>
      <c r="I163" s="24"/>
      <c r="J163" s="24"/>
      <c r="K163" s="24"/>
      <c r="L163" s="24"/>
      <c r="M163" s="24"/>
      <c r="N163" s="24"/>
      <c r="O163" s="24"/>
      <c r="P163" s="24"/>
      <c r="Q163" s="24"/>
      <c r="R163" s="24"/>
      <c r="S163" s="24"/>
      <c r="T163" s="24"/>
      <c r="U163" s="24"/>
      <c r="V163" s="24"/>
      <c r="W163" s="24"/>
      <c r="X163" s="24"/>
      <c r="Y163" s="24"/>
      <c r="Z163" s="24"/>
    </row>
    <row r="164" spans="1:26">
      <c r="A164" s="24"/>
      <c r="B164" s="24"/>
      <c r="C164" s="24"/>
      <c r="D164" s="24"/>
      <c r="E164" s="24"/>
      <c r="F164" s="179"/>
      <c r="G164" s="180"/>
      <c r="H164" s="24"/>
      <c r="I164" s="24"/>
      <c r="J164" s="24"/>
      <c r="K164" s="24"/>
      <c r="L164" s="24"/>
      <c r="M164" s="24"/>
      <c r="N164" s="24"/>
      <c r="O164" s="24"/>
      <c r="P164" s="24"/>
      <c r="Q164" s="24"/>
      <c r="R164" s="24"/>
      <c r="S164" s="24"/>
      <c r="T164" s="24"/>
      <c r="U164" s="24"/>
      <c r="V164" s="24"/>
      <c r="W164" s="24"/>
      <c r="X164" s="24"/>
      <c r="Y164" s="24"/>
      <c r="Z164" s="24"/>
    </row>
    <row r="165" spans="1:26">
      <c r="A165" s="24"/>
      <c r="B165" s="24"/>
      <c r="C165" s="24"/>
      <c r="D165" s="24"/>
      <c r="E165" s="24"/>
      <c r="F165" s="179"/>
      <c r="G165" s="180"/>
      <c r="H165" s="24"/>
      <c r="I165" s="24"/>
      <c r="J165" s="24"/>
      <c r="K165" s="24"/>
      <c r="L165" s="24"/>
      <c r="M165" s="24"/>
      <c r="N165" s="24"/>
      <c r="O165" s="24"/>
      <c r="P165" s="24"/>
      <c r="Q165" s="24"/>
      <c r="R165" s="24"/>
      <c r="S165" s="24"/>
      <c r="T165" s="24"/>
      <c r="U165" s="24"/>
      <c r="V165" s="24"/>
      <c r="W165" s="24"/>
      <c r="X165" s="24"/>
      <c r="Y165" s="24"/>
      <c r="Z165" s="24"/>
    </row>
    <row r="166" spans="1:26">
      <c r="A166" s="24"/>
      <c r="B166" s="24"/>
      <c r="C166" s="24"/>
      <c r="D166" s="24"/>
      <c r="E166" s="24"/>
      <c r="F166" s="179"/>
      <c r="G166" s="180"/>
      <c r="H166" s="24"/>
      <c r="I166" s="24"/>
      <c r="J166" s="24"/>
      <c r="K166" s="24"/>
      <c r="L166" s="24"/>
      <c r="M166" s="24"/>
      <c r="N166" s="24"/>
      <c r="O166" s="24"/>
      <c r="P166" s="24"/>
      <c r="Q166" s="24"/>
      <c r="R166" s="24"/>
      <c r="S166" s="24"/>
      <c r="T166" s="24"/>
      <c r="U166" s="24"/>
      <c r="V166" s="24"/>
      <c r="W166" s="24"/>
      <c r="X166" s="24"/>
      <c r="Y166" s="24"/>
      <c r="Z166" s="24"/>
    </row>
    <row r="167" spans="1:26">
      <c r="A167" s="24"/>
      <c r="B167" s="24"/>
      <c r="C167" s="24"/>
      <c r="D167" s="24"/>
      <c r="E167" s="24"/>
      <c r="F167" s="179"/>
      <c r="G167" s="180"/>
      <c r="H167" s="24"/>
      <c r="I167" s="24"/>
      <c r="J167" s="24"/>
      <c r="K167" s="24"/>
      <c r="L167" s="24"/>
      <c r="M167" s="24"/>
      <c r="N167" s="24"/>
      <c r="O167" s="24"/>
      <c r="P167" s="24"/>
      <c r="Q167" s="24"/>
      <c r="R167" s="24"/>
      <c r="S167" s="24"/>
      <c r="T167" s="24"/>
      <c r="U167" s="24"/>
      <c r="V167" s="24"/>
      <c r="W167" s="24"/>
      <c r="X167" s="24"/>
      <c r="Y167" s="24"/>
      <c r="Z167" s="24"/>
    </row>
    <row r="168" spans="1:26">
      <c r="A168" s="24"/>
      <c r="B168" s="24"/>
      <c r="C168" s="24"/>
      <c r="D168" s="24"/>
      <c r="E168" s="24"/>
      <c r="F168" s="179"/>
      <c r="G168" s="180"/>
      <c r="H168" s="24"/>
      <c r="I168" s="24"/>
      <c r="J168" s="24"/>
      <c r="K168" s="24"/>
      <c r="L168" s="24"/>
      <c r="M168" s="24"/>
      <c r="N168" s="24"/>
      <c r="O168" s="24"/>
      <c r="P168" s="24"/>
      <c r="Q168" s="24"/>
      <c r="R168" s="24"/>
      <c r="S168" s="24"/>
      <c r="T168" s="24"/>
      <c r="U168" s="24"/>
      <c r="V168" s="24"/>
      <c r="W168" s="24"/>
      <c r="X168" s="24"/>
      <c r="Y168" s="24"/>
      <c r="Z168" s="24"/>
    </row>
    <row r="169" spans="1:26">
      <c r="A169" s="24"/>
      <c r="B169" s="24"/>
      <c r="C169" s="24"/>
      <c r="D169" s="24"/>
      <c r="E169" s="24"/>
      <c r="F169" s="179"/>
      <c r="G169" s="180"/>
      <c r="H169" s="24"/>
      <c r="I169" s="24"/>
      <c r="J169" s="24"/>
      <c r="K169" s="24"/>
      <c r="L169" s="24"/>
      <c r="M169" s="24"/>
      <c r="N169" s="24"/>
      <c r="O169" s="24"/>
      <c r="P169" s="24"/>
      <c r="Q169" s="24"/>
      <c r="R169" s="24"/>
      <c r="S169" s="24"/>
      <c r="T169" s="24"/>
      <c r="U169" s="24"/>
      <c r="V169" s="24"/>
      <c r="W169" s="24"/>
      <c r="X169" s="24"/>
      <c r="Y169" s="24"/>
      <c r="Z169" s="24"/>
    </row>
    <row r="170" spans="1:26">
      <c r="A170" s="24"/>
      <c r="B170" s="24"/>
      <c r="C170" s="24"/>
      <c r="D170" s="24"/>
      <c r="E170" s="24"/>
      <c r="F170" s="179"/>
      <c r="G170" s="180"/>
      <c r="H170" s="24"/>
      <c r="I170" s="24"/>
      <c r="J170" s="24"/>
      <c r="K170" s="24"/>
      <c r="L170" s="24"/>
      <c r="M170" s="24"/>
      <c r="N170" s="24"/>
      <c r="O170" s="24"/>
      <c r="P170" s="24"/>
      <c r="Q170" s="24"/>
      <c r="R170" s="24"/>
      <c r="S170" s="24"/>
      <c r="T170" s="24"/>
      <c r="U170" s="24"/>
      <c r="V170" s="24"/>
      <c r="W170" s="24"/>
      <c r="X170" s="24"/>
      <c r="Y170" s="24"/>
      <c r="Z170" s="24"/>
    </row>
    <row r="171" spans="1:26">
      <c r="A171" s="24"/>
      <c r="B171" s="24"/>
      <c r="C171" s="24"/>
      <c r="D171" s="24"/>
      <c r="E171" s="24"/>
      <c r="F171" s="179"/>
      <c r="G171" s="180"/>
      <c r="H171" s="24"/>
      <c r="I171" s="24"/>
      <c r="J171" s="24"/>
      <c r="K171" s="24"/>
      <c r="L171" s="24"/>
      <c r="M171" s="24"/>
      <c r="N171" s="24"/>
      <c r="O171" s="24"/>
      <c r="P171" s="24"/>
      <c r="Q171" s="24"/>
      <c r="R171" s="24"/>
      <c r="S171" s="24"/>
      <c r="T171" s="24"/>
      <c r="U171" s="24"/>
      <c r="V171" s="24"/>
      <c r="W171" s="24"/>
      <c r="X171" s="24"/>
      <c r="Y171" s="24"/>
      <c r="Z171" s="24"/>
    </row>
    <row r="172" spans="1:26">
      <c r="A172" s="24"/>
      <c r="B172" s="24"/>
      <c r="C172" s="24"/>
      <c r="D172" s="24"/>
      <c r="E172" s="24"/>
      <c r="F172" s="179"/>
      <c r="G172" s="180"/>
      <c r="H172" s="24"/>
      <c r="I172" s="24"/>
      <c r="J172" s="24"/>
      <c r="K172" s="24"/>
      <c r="L172" s="24"/>
      <c r="M172" s="24"/>
      <c r="N172" s="24"/>
      <c r="O172" s="24"/>
      <c r="P172" s="24"/>
      <c r="Q172" s="24"/>
      <c r="R172" s="24"/>
      <c r="S172" s="24"/>
      <c r="T172" s="24"/>
      <c r="U172" s="24"/>
      <c r="V172" s="24"/>
      <c r="W172" s="24"/>
      <c r="X172" s="24"/>
      <c r="Y172" s="24"/>
      <c r="Z172" s="24"/>
    </row>
    <row r="173" spans="1:26">
      <c r="A173" s="24"/>
      <c r="B173" s="24"/>
      <c r="C173" s="24"/>
      <c r="D173" s="24"/>
      <c r="E173" s="24"/>
      <c r="F173" s="179"/>
      <c r="G173" s="180"/>
      <c r="H173" s="24"/>
      <c r="I173" s="24"/>
      <c r="J173" s="24"/>
      <c r="K173" s="24"/>
      <c r="L173" s="24"/>
      <c r="M173" s="24"/>
      <c r="N173" s="24"/>
      <c r="O173" s="24"/>
      <c r="P173" s="24"/>
      <c r="Q173" s="24"/>
      <c r="R173" s="24"/>
      <c r="S173" s="24"/>
      <c r="T173" s="24"/>
      <c r="U173" s="24"/>
      <c r="V173" s="24"/>
      <c r="W173" s="24"/>
      <c r="X173" s="24"/>
      <c r="Y173" s="24"/>
      <c r="Z173" s="24"/>
    </row>
    <row r="174" spans="1:26">
      <c r="A174" s="24"/>
      <c r="B174" s="24"/>
      <c r="C174" s="24"/>
      <c r="D174" s="24"/>
      <c r="E174" s="24"/>
      <c r="F174" s="179"/>
      <c r="G174" s="180"/>
      <c r="H174" s="24"/>
      <c r="I174" s="24"/>
      <c r="J174" s="24"/>
      <c r="K174" s="24"/>
      <c r="L174" s="24"/>
      <c r="M174" s="24"/>
      <c r="N174" s="24"/>
      <c r="O174" s="24"/>
      <c r="P174" s="24"/>
      <c r="Q174" s="24"/>
      <c r="R174" s="24"/>
      <c r="S174" s="24"/>
      <c r="T174" s="24"/>
      <c r="U174" s="24"/>
      <c r="V174" s="24"/>
      <c r="W174" s="24"/>
      <c r="X174" s="24"/>
      <c r="Y174" s="24"/>
      <c r="Z174" s="24"/>
    </row>
    <row r="175" spans="1:26">
      <c r="A175" s="24"/>
      <c r="B175" s="24"/>
      <c r="C175" s="24"/>
      <c r="D175" s="24"/>
      <c r="E175" s="24"/>
      <c r="F175" s="179"/>
      <c r="G175" s="180"/>
      <c r="H175" s="24"/>
      <c r="I175" s="24"/>
      <c r="J175" s="24"/>
      <c r="K175" s="24"/>
      <c r="L175" s="24"/>
      <c r="M175" s="24"/>
      <c r="N175" s="24"/>
      <c r="O175" s="24"/>
      <c r="P175" s="24"/>
      <c r="Q175" s="24"/>
      <c r="R175" s="24"/>
      <c r="S175" s="24"/>
      <c r="T175" s="24"/>
      <c r="U175" s="24"/>
      <c r="V175" s="24"/>
      <c r="W175" s="24"/>
      <c r="X175" s="24"/>
      <c r="Y175" s="24"/>
      <c r="Z175" s="24"/>
    </row>
    <row r="176" spans="1:26">
      <c r="A176" s="24"/>
      <c r="B176" s="24"/>
      <c r="C176" s="24"/>
      <c r="D176" s="24"/>
      <c r="E176" s="24"/>
      <c r="F176" s="179"/>
      <c r="G176" s="180"/>
      <c r="H176" s="24"/>
      <c r="I176" s="24"/>
      <c r="J176" s="24"/>
      <c r="K176" s="24"/>
      <c r="L176" s="24"/>
      <c r="M176" s="24"/>
      <c r="N176" s="24"/>
      <c r="O176" s="24"/>
      <c r="P176" s="24"/>
      <c r="Q176" s="24"/>
      <c r="R176" s="24"/>
      <c r="S176" s="24"/>
      <c r="T176" s="24"/>
      <c r="U176" s="24"/>
      <c r="V176" s="24"/>
      <c r="W176" s="24"/>
      <c r="X176" s="24"/>
      <c r="Y176" s="24"/>
      <c r="Z176" s="24"/>
    </row>
    <row r="177" spans="1:26">
      <c r="A177" s="24"/>
      <c r="B177" s="24"/>
      <c r="C177" s="24"/>
      <c r="D177" s="24"/>
      <c r="E177" s="24"/>
      <c r="F177" s="179"/>
      <c r="G177" s="180"/>
      <c r="H177" s="24"/>
      <c r="I177" s="24"/>
      <c r="J177" s="24"/>
      <c r="K177" s="24"/>
      <c r="L177" s="24"/>
      <c r="M177" s="24"/>
      <c r="N177" s="24"/>
      <c r="O177" s="24"/>
      <c r="P177" s="24"/>
      <c r="Q177" s="24"/>
      <c r="R177" s="24"/>
      <c r="S177" s="24"/>
      <c r="T177" s="24"/>
      <c r="U177" s="24"/>
      <c r="V177" s="24"/>
      <c r="W177" s="24"/>
      <c r="X177" s="24"/>
      <c r="Y177" s="24"/>
      <c r="Z177" s="24"/>
    </row>
    <row r="178" spans="1:26">
      <c r="A178" s="24"/>
      <c r="B178" s="24"/>
      <c r="C178" s="24"/>
      <c r="D178" s="24"/>
      <c r="E178" s="24"/>
      <c r="F178" s="179"/>
      <c r="G178" s="180"/>
      <c r="H178" s="24"/>
      <c r="I178" s="24"/>
      <c r="J178" s="24"/>
      <c r="K178" s="24"/>
      <c r="L178" s="24"/>
      <c r="M178" s="24"/>
      <c r="N178" s="24"/>
      <c r="O178" s="24"/>
      <c r="P178" s="24"/>
      <c r="Q178" s="24"/>
      <c r="R178" s="24"/>
      <c r="S178" s="24"/>
      <c r="T178" s="24"/>
      <c r="U178" s="24"/>
      <c r="V178" s="24"/>
      <c r="W178" s="24"/>
      <c r="X178" s="24"/>
      <c r="Y178" s="24"/>
      <c r="Z178" s="24"/>
    </row>
    <row r="179" spans="1:26">
      <c r="A179" s="24"/>
      <c r="B179" s="24"/>
      <c r="C179" s="24"/>
      <c r="D179" s="24"/>
      <c r="E179" s="24"/>
      <c r="F179" s="179"/>
      <c r="G179" s="180"/>
      <c r="H179" s="24"/>
      <c r="I179" s="24"/>
      <c r="J179" s="24"/>
      <c r="K179" s="24"/>
      <c r="L179" s="24"/>
      <c r="M179" s="24"/>
      <c r="N179" s="24"/>
      <c r="O179" s="24"/>
      <c r="P179" s="24"/>
      <c r="Q179" s="24"/>
      <c r="R179" s="24"/>
      <c r="S179" s="24"/>
      <c r="T179" s="24"/>
      <c r="U179" s="24"/>
      <c r="V179" s="24"/>
      <c r="W179" s="24"/>
      <c r="X179" s="24"/>
      <c r="Y179" s="24"/>
      <c r="Z179" s="24"/>
    </row>
    <row r="180" spans="1:26">
      <c r="A180" s="24"/>
      <c r="B180" s="24"/>
      <c r="C180" s="24"/>
      <c r="D180" s="24"/>
      <c r="E180" s="24"/>
      <c r="F180" s="179"/>
      <c r="G180" s="180"/>
      <c r="H180" s="24"/>
      <c r="I180" s="24"/>
      <c r="J180" s="24"/>
      <c r="K180" s="24"/>
      <c r="L180" s="24"/>
      <c r="M180" s="24"/>
      <c r="N180" s="24"/>
      <c r="O180" s="24"/>
      <c r="P180" s="24"/>
      <c r="Q180" s="24"/>
      <c r="R180" s="24"/>
      <c r="S180" s="24"/>
      <c r="T180" s="24"/>
      <c r="U180" s="24"/>
      <c r="V180" s="24"/>
      <c r="W180" s="24"/>
      <c r="X180" s="24"/>
      <c r="Y180" s="24"/>
      <c r="Z180" s="24"/>
    </row>
    <row r="181" spans="1:26">
      <c r="A181" s="24"/>
      <c r="B181" s="24"/>
      <c r="C181" s="24"/>
      <c r="D181" s="24"/>
      <c r="E181" s="24"/>
      <c r="F181" s="179"/>
      <c r="G181" s="180"/>
      <c r="H181" s="24"/>
      <c r="I181" s="24"/>
      <c r="J181" s="24"/>
      <c r="K181" s="24"/>
      <c r="L181" s="24"/>
      <c r="M181" s="24"/>
      <c r="N181" s="24"/>
      <c r="O181" s="24"/>
      <c r="P181" s="24"/>
      <c r="Q181" s="24"/>
      <c r="R181" s="24"/>
      <c r="S181" s="24"/>
      <c r="T181" s="24"/>
      <c r="U181" s="24"/>
      <c r="V181" s="24"/>
      <c r="W181" s="24"/>
      <c r="X181" s="24"/>
      <c r="Y181" s="24"/>
      <c r="Z181" s="24"/>
    </row>
    <row r="182" spans="1:26">
      <c r="A182" s="24"/>
      <c r="B182" s="24"/>
      <c r="C182" s="24"/>
      <c r="D182" s="24"/>
      <c r="E182" s="24"/>
      <c r="F182" s="179"/>
      <c r="G182" s="180"/>
      <c r="H182" s="24"/>
      <c r="I182" s="24"/>
      <c r="J182" s="24"/>
      <c r="K182" s="24"/>
      <c r="L182" s="24"/>
      <c r="M182" s="24"/>
      <c r="N182" s="24"/>
      <c r="O182" s="24"/>
      <c r="P182" s="24"/>
      <c r="Q182" s="24"/>
      <c r="R182" s="24"/>
      <c r="S182" s="24"/>
      <c r="T182" s="24"/>
      <c r="U182" s="24"/>
      <c r="V182" s="24"/>
      <c r="W182" s="24"/>
      <c r="X182" s="24"/>
      <c r="Y182" s="24"/>
      <c r="Z182" s="24"/>
    </row>
    <row r="183" spans="1:26">
      <c r="A183" s="24"/>
      <c r="B183" s="24"/>
      <c r="C183" s="24"/>
      <c r="D183" s="24"/>
      <c r="E183" s="24"/>
      <c r="F183" s="179"/>
      <c r="G183" s="180"/>
      <c r="H183" s="24"/>
      <c r="I183" s="24"/>
      <c r="J183" s="24"/>
      <c r="K183" s="24"/>
      <c r="L183" s="24"/>
      <c r="M183" s="24"/>
      <c r="N183" s="24"/>
      <c r="O183" s="24"/>
      <c r="P183" s="24"/>
      <c r="Q183" s="24"/>
      <c r="R183" s="24"/>
      <c r="S183" s="24"/>
      <c r="T183" s="24"/>
      <c r="U183" s="24"/>
      <c r="V183" s="24"/>
      <c r="W183" s="24"/>
      <c r="X183" s="24"/>
      <c r="Y183" s="24"/>
      <c r="Z183" s="24"/>
    </row>
    <row r="184" spans="1:26">
      <c r="A184" s="24"/>
      <c r="B184" s="24"/>
      <c r="C184" s="24"/>
      <c r="D184" s="24"/>
      <c r="E184" s="24"/>
      <c r="F184" s="179"/>
      <c r="G184" s="180"/>
      <c r="H184" s="24"/>
      <c r="I184" s="24"/>
      <c r="J184" s="24"/>
      <c r="K184" s="24"/>
      <c r="L184" s="24"/>
      <c r="M184" s="24"/>
      <c r="N184" s="24"/>
      <c r="O184" s="24"/>
      <c r="P184" s="24"/>
      <c r="Q184" s="24"/>
      <c r="R184" s="24"/>
      <c r="S184" s="24"/>
      <c r="T184" s="24"/>
      <c r="U184" s="24"/>
      <c r="V184" s="24"/>
      <c r="W184" s="24"/>
      <c r="X184" s="24"/>
      <c r="Y184" s="24"/>
      <c r="Z184" s="24"/>
    </row>
    <row r="185" spans="1:26">
      <c r="A185" s="24"/>
      <c r="B185" s="24"/>
      <c r="C185" s="24"/>
      <c r="D185" s="24"/>
      <c r="E185" s="24"/>
      <c r="F185" s="179"/>
      <c r="G185" s="180"/>
      <c r="H185" s="24"/>
      <c r="I185" s="24"/>
      <c r="J185" s="24"/>
      <c r="K185" s="24"/>
      <c r="L185" s="24"/>
      <c r="M185" s="24"/>
      <c r="N185" s="24"/>
      <c r="O185" s="24"/>
      <c r="P185" s="24"/>
      <c r="Q185" s="24"/>
      <c r="R185" s="24"/>
      <c r="S185" s="24"/>
      <c r="T185" s="24"/>
      <c r="U185" s="24"/>
      <c r="V185" s="24"/>
      <c r="W185" s="24"/>
      <c r="X185" s="24"/>
      <c r="Y185" s="24"/>
      <c r="Z185" s="24"/>
    </row>
    <row r="186" spans="1:26">
      <c r="A186" s="24"/>
      <c r="B186" s="24"/>
      <c r="C186" s="24"/>
      <c r="D186" s="24"/>
      <c r="E186" s="24"/>
      <c r="F186" s="179"/>
      <c r="G186" s="180"/>
      <c r="H186" s="24"/>
      <c r="I186" s="24"/>
      <c r="J186" s="24"/>
      <c r="K186" s="24"/>
      <c r="L186" s="24"/>
      <c r="M186" s="24"/>
      <c r="N186" s="24"/>
      <c r="O186" s="24"/>
      <c r="P186" s="24"/>
      <c r="Q186" s="24"/>
      <c r="R186" s="24"/>
      <c r="S186" s="24"/>
      <c r="T186" s="24"/>
      <c r="U186" s="24"/>
      <c r="V186" s="24"/>
      <c r="W186" s="24"/>
      <c r="X186" s="24"/>
      <c r="Y186" s="24"/>
      <c r="Z186" s="24"/>
    </row>
    <row r="187" spans="1:26">
      <c r="A187" s="24"/>
      <c r="B187" s="24"/>
      <c r="C187" s="24"/>
      <c r="D187" s="24"/>
      <c r="E187" s="24"/>
      <c r="F187" s="179"/>
      <c r="G187" s="180"/>
      <c r="H187" s="24"/>
      <c r="I187" s="24"/>
      <c r="J187" s="24"/>
      <c r="K187" s="24"/>
      <c r="L187" s="24"/>
      <c r="M187" s="24"/>
      <c r="N187" s="24"/>
      <c r="O187" s="24"/>
      <c r="P187" s="24"/>
      <c r="Q187" s="24"/>
      <c r="R187" s="24"/>
      <c r="S187" s="24"/>
      <c r="T187" s="24"/>
      <c r="U187" s="24"/>
      <c r="V187" s="24"/>
      <c r="W187" s="24"/>
      <c r="X187" s="24"/>
      <c r="Y187" s="24"/>
      <c r="Z187" s="24"/>
    </row>
    <row r="188" spans="1:26">
      <c r="A188" s="24"/>
      <c r="B188" s="24"/>
      <c r="C188" s="24"/>
      <c r="D188" s="24"/>
      <c r="E188" s="24"/>
      <c r="F188" s="179"/>
      <c r="G188" s="180"/>
      <c r="H188" s="24"/>
      <c r="I188" s="24"/>
      <c r="J188" s="24"/>
      <c r="K188" s="24"/>
      <c r="L188" s="24"/>
      <c r="M188" s="24"/>
      <c r="N188" s="24"/>
      <c r="O188" s="24"/>
      <c r="P188" s="24"/>
      <c r="Q188" s="24"/>
      <c r="R188" s="24"/>
      <c r="S188" s="24"/>
      <c r="T188" s="24"/>
      <c r="U188" s="24"/>
      <c r="V188" s="24"/>
      <c r="W188" s="24"/>
      <c r="X188" s="24"/>
      <c r="Y188" s="24"/>
      <c r="Z188" s="24"/>
    </row>
    <row r="189" spans="1:26">
      <c r="A189" s="24"/>
      <c r="B189" s="24"/>
      <c r="C189" s="24"/>
      <c r="D189" s="24"/>
      <c r="E189" s="24"/>
      <c r="F189" s="179"/>
      <c r="G189" s="180"/>
      <c r="H189" s="24"/>
      <c r="I189" s="24"/>
      <c r="J189" s="24"/>
      <c r="K189" s="24"/>
      <c r="L189" s="24"/>
      <c r="M189" s="24"/>
      <c r="N189" s="24"/>
      <c r="O189" s="24"/>
      <c r="P189" s="24"/>
      <c r="Q189" s="24"/>
      <c r="R189" s="24"/>
      <c r="S189" s="24"/>
      <c r="T189" s="24"/>
      <c r="U189" s="24"/>
      <c r="V189" s="24"/>
      <c r="W189" s="24"/>
      <c r="X189" s="24"/>
      <c r="Y189" s="24"/>
      <c r="Z189" s="24"/>
    </row>
    <row r="190" spans="1:26">
      <c r="A190" s="24"/>
      <c r="B190" s="24"/>
      <c r="C190" s="24"/>
      <c r="D190" s="24"/>
      <c r="E190" s="24"/>
      <c r="F190" s="179"/>
      <c r="G190" s="180"/>
      <c r="H190" s="24"/>
      <c r="I190" s="24"/>
      <c r="J190" s="24"/>
      <c r="K190" s="24"/>
      <c r="L190" s="24"/>
      <c r="M190" s="24"/>
      <c r="N190" s="24"/>
      <c r="O190" s="24"/>
      <c r="P190" s="24"/>
      <c r="Q190" s="24"/>
      <c r="R190" s="24"/>
      <c r="S190" s="24"/>
      <c r="T190" s="24"/>
      <c r="U190" s="24"/>
      <c r="V190" s="24"/>
      <c r="W190" s="24"/>
      <c r="X190" s="24"/>
      <c r="Y190" s="24"/>
      <c r="Z190" s="24"/>
    </row>
    <row r="191" spans="1:26">
      <c r="A191" s="24"/>
      <c r="B191" s="24"/>
      <c r="C191" s="24"/>
      <c r="D191" s="24"/>
      <c r="E191" s="24"/>
      <c r="F191" s="179"/>
      <c r="G191" s="180"/>
      <c r="H191" s="24"/>
      <c r="I191" s="24"/>
      <c r="J191" s="24"/>
      <c r="K191" s="24"/>
      <c r="L191" s="24"/>
      <c r="M191" s="24"/>
      <c r="N191" s="24"/>
      <c r="O191" s="24"/>
      <c r="P191" s="24"/>
      <c r="Q191" s="24"/>
      <c r="R191" s="24"/>
      <c r="S191" s="24"/>
      <c r="T191" s="24"/>
      <c r="U191" s="24"/>
      <c r="V191" s="24"/>
      <c r="W191" s="24"/>
      <c r="X191" s="24"/>
      <c r="Y191" s="24"/>
      <c r="Z191" s="24"/>
    </row>
    <row r="192" spans="1:26">
      <c r="A192" s="24"/>
      <c r="B192" s="24"/>
      <c r="C192" s="24"/>
      <c r="D192" s="24"/>
      <c r="E192" s="24"/>
      <c r="F192" s="179"/>
      <c r="G192" s="180"/>
      <c r="H192" s="24"/>
      <c r="I192" s="24"/>
      <c r="J192" s="24"/>
      <c r="K192" s="24"/>
      <c r="L192" s="24"/>
      <c r="M192" s="24"/>
      <c r="N192" s="24"/>
      <c r="O192" s="24"/>
      <c r="P192" s="24"/>
      <c r="Q192" s="24"/>
      <c r="R192" s="24"/>
      <c r="S192" s="24"/>
      <c r="T192" s="24"/>
      <c r="U192" s="24"/>
      <c r="V192" s="24"/>
      <c r="W192" s="24"/>
      <c r="X192" s="24"/>
      <c r="Y192" s="24"/>
      <c r="Z192" s="24"/>
    </row>
    <row r="193" spans="1:26">
      <c r="A193" s="24"/>
      <c r="B193" s="24"/>
      <c r="C193" s="24"/>
      <c r="D193" s="24"/>
      <c r="E193" s="24"/>
      <c r="F193" s="179"/>
      <c r="G193" s="180"/>
      <c r="H193" s="24"/>
      <c r="I193" s="24"/>
      <c r="J193" s="24"/>
      <c r="K193" s="24"/>
      <c r="L193" s="24"/>
      <c r="M193" s="24"/>
      <c r="N193" s="24"/>
      <c r="O193" s="24"/>
      <c r="P193" s="24"/>
      <c r="Q193" s="24"/>
      <c r="R193" s="24"/>
      <c r="S193" s="24"/>
      <c r="T193" s="24"/>
      <c r="U193" s="24"/>
      <c r="V193" s="24"/>
      <c r="W193" s="24"/>
      <c r="X193" s="24"/>
      <c r="Y193" s="24"/>
      <c r="Z193" s="24"/>
    </row>
    <row r="194" spans="1:26">
      <c r="A194" s="24"/>
      <c r="B194" s="24"/>
      <c r="C194" s="24"/>
      <c r="D194" s="24"/>
      <c r="E194" s="24"/>
      <c r="F194" s="179"/>
      <c r="G194" s="180"/>
      <c r="H194" s="24"/>
      <c r="I194" s="24"/>
      <c r="J194" s="24"/>
      <c r="K194" s="24"/>
      <c r="L194" s="24"/>
      <c r="M194" s="24"/>
      <c r="N194" s="24"/>
      <c r="O194" s="24"/>
      <c r="P194" s="24"/>
      <c r="Q194" s="24"/>
      <c r="R194" s="24"/>
      <c r="S194" s="24"/>
      <c r="T194" s="24"/>
      <c r="U194" s="24"/>
      <c r="V194" s="24"/>
      <c r="W194" s="24"/>
      <c r="X194" s="24"/>
      <c r="Y194" s="24"/>
      <c r="Z194" s="24"/>
    </row>
    <row r="195" spans="1:26">
      <c r="A195" s="24"/>
      <c r="B195" s="24"/>
      <c r="C195" s="24"/>
      <c r="D195" s="24"/>
      <c r="E195" s="24"/>
      <c r="F195" s="179"/>
      <c r="G195" s="180"/>
      <c r="H195" s="24"/>
      <c r="I195" s="24"/>
      <c r="J195" s="24"/>
      <c r="K195" s="24"/>
      <c r="L195" s="24"/>
      <c r="M195" s="24"/>
      <c r="N195" s="24"/>
      <c r="O195" s="24"/>
      <c r="P195" s="24"/>
      <c r="Q195" s="24"/>
      <c r="R195" s="24"/>
      <c r="S195" s="24"/>
      <c r="T195" s="24"/>
      <c r="U195" s="24"/>
      <c r="V195" s="24"/>
      <c r="W195" s="24"/>
      <c r="X195" s="24"/>
      <c r="Y195" s="24"/>
      <c r="Z195" s="24"/>
    </row>
    <row r="196" spans="1:26">
      <c r="A196" s="24"/>
      <c r="B196" s="24"/>
      <c r="C196" s="24"/>
      <c r="D196" s="24"/>
      <c r="E196" s="24"/>
      <c r="F196" s="179"/>
      <c r="G196" s="180"/>
      <c r="H196" s="24"/>
      <c r="I196" s="24"/>
      <c r="J196" s="24"/>
      <c r="K196" s="24"/>
      <c r="L196" s="24"/>
      <c r="M196" s="24"/>
      <c r="N196" s="24"/>
      <c r="O196" s="24"/>
      <c r="P196" s="24"/>
      <c r="Q196" s="24"/>
      <c r="R196" s="24"/>
      <c r="S196" s="24"/>
      <c r="T196" s="24"/>
      <c r="U196" s="24"/>
      <c r="V196" s="24"/>
      <c r="W196" s="24"/>
      <c r="X196" s="24"/>
      <c r="Y196" s="24"/>
      <c r="Z196" s="24"/>
    </row>
    <row r="197" spans="1:26">
      <c r="A197" s="24"/>
      <c r="B197" s="24"/>
      <c r="C197" s="24"/>
      <c r="D197" s="24"/>
      <c r="E197" s="24"/>
      <c r="F197" s="179"/>
      <c r="G197" s="180"/>
      <c r="H197" s="24"/>
      <c r="I197" s="24"/>
      <c r="J197" s="24"/>
      <c r="K197" s="24"/>
      <c r="L197" s="24"/>
      <c r="M197" s="24"/>
      <c r="N197" s="24"/>
      <c r="O197" s="24"/>
      <c r="P197" s="24"/>
      <c r="Q197" s="24"/>
      <c r="R197" s="24"/>
      <c r="S197" s="24"/>
      <c r="T197" s="24"/>
      <c r="U197" s="24"/>
      <c r="V197" s="24"/>
      <c r="W197" s="24"/>
      <c r="X197" s="24"/>
      <c r="Y197" s="24"/>
      <c r="Z197" s="24"/>
    </row>
    <row r="198" spans="1:26">
      <c r="A198" s="24"/>
      <c r="B198" s="24"/>
      <c r="C198" s="24"/>
      <c r="D198" s="24"/>
      <c r="E198" s="24"/>
      <c r="F198" s="179"/>
      <c r="G198" s="180"/>
      <c r="H198" s="24"/>
      <c r="I198" s="24"/>
      <c r="J198" s="24"/>
      <c r="K198" s="24"/>
      <c r="L198" s="24"/>
      <c r="M198" s="24"/>
      <c r="N198" s="24"/>
      <c r="O198" s="24"/>
      <c r="P198" s="24"/>
      <c r="Q198" s="24"/>
      <c r="R198" s="24"/>
      <c r="S198" s="24"/>
      <c r="T198" s="24"/>
      <c r="U198" s="24"/>
      <c r="V198" s="24"/>
      <c r="W198" s="24"/>
      <c r="X198" s="24"/>
      <c r="Y198" s="24"/>
      <c r="Z198" s="24"/>
    </row>
    <row r="199" spans="1:26">
      <c r="A199" s="24"/>
      <c r="B199" s="24"/>
      <c r="C199" s="24"/>
      <c r="D199" s="24"/>
      <c r="E199" s="24"/>
      <c r="F199" s="179"/>
      <c r="G199" s="180"/>
      <c r="H199" s="24"/>
      <c r="I199" s="24"/>
      <c r="J199" s="24"/>
      <c r="K199" s="24"/>
      <c r="L199" s="24"/>
      <c r="M199" s="24"/>
      <c r="N199" s="24"/>
      <c r="O199" s="24"/>
      <c r="P199" s="24"/>
      <c r="Q199" s="24"/>
      <c r="R199" s="24"/>
      <c r="S199" s="24"/>
      <c r="T199" s="24"/>
      <c r="U199" s="24"/>
      <c r="V199" s="24"/>
      <c r="W199" s="24"/>
      <c r="X199" s="24"/>
      <c r="Y199" s="24"/>
      <c r="Z199" s="24"/>
    </row>
    <row r="200" spans="1:26">
      <c r="A200" s="24"/>
      <c r="B200" s="24"/>
      <c r="C200" s="24"/>
      <c r="D200" s="24"/>
      <c r="E200" s="24"/>
      <c r="F200" s="179"/>
      <c r="G200" s="180"/>
      <c r="H200" s="24"/>
      <c r="I200" s="24"/>
      <c r="J200" s="24"/>
      <c r="K200" s="24"/>
      <c r="L200" s="24"/>
      <c r="M200" s="24"/>
      <c r="N200" s="24"/>
      <c r="O200" s="24"/>
      <c r="P200" s="24"/>
      <c r="Q200" s="24"/>
      <c r="R200" s="24"/>
      <c r="S200" s="24"/>
      <c r="T200" s="24"/>
      <c r="U200" s="24"/>
      <c r="V200" s="24"/>
      <c r="W200" s="24"/>
      <c r="X200" s="24"/>
      <c r="Y200" s="24"/>
      <c r="Z200" s="24"/>
    </row>
    <row r="201" spans="1:26">
      <c r="A201" s="24"/>
      <c r="B201" s="24"/>
      <c r="C201" s="24"/>
      <c r="D201" s="24"/>
      <c r="E201" s="24"/>
      <c r="F201" s="179"/>
      <c r="G201" s="180"/>
      <c r="H201" s="24"/>
      <c r="I201" s="24"/>
      <c r="J201" s="24"/>
      <c r="K201" s="24"/>
      <c r="L201" s="24"/>
      <c r="M201" s="24"/>
      <c r="N201" s="24"/>
      <c r="O201" s="24"/>
      <c r="P201" s="24"/>
      <c r="Q201" s="24"/>
      <c r="R201" s="24"/>
      <c r="S201" s="24"/>
      <c r="T201" s="24"/>
      <c r="U201" s="24"/>
      <c r="V201" s="24"/>
      <c r="W201" s="24"/>
      <c r="X201" s="24"/>
      <c r="Y201" s="24"/>
      <c r="Z201" s="24"/>
    </row>
    <row r="202" spans="1:26">
      <c r="A202" s="24"/>
      <c r="B202" s="24"/>
      <c r="C202" s="24"/>
      <c r="D202" s="24"/>
      <c r="E202" s="24"/>
      <c r="F202" s="179"/>
      <c r="G202" s="180"/>
      <c r="H202" s="24"/>
      <c r="I202" s="24"/>
      <c r="J202" s="24"/>
      <c r="K202" s="24"/>
      <c r="L202" s="24"/>
      <c r="M202" s="24"/>
      <c r="N202" s="24"/>
      <c r="O202" s="24"/>
      <c r="P202" s="24"/>
      <c r="Q202" s="24"/>
      <c r="R202" s="24"/>
      <c r="S202" s="24"/>
      <c r="T202" s="24"/>
      <c r="U202" s="24"/>
      <c r="V202" s="24"/>
      <c r="W202" s="24"/>
      <c r="X202" s="24"/>
      <c r="Y202" s="24"/>
      <c r="Z202" s="24"/>
    </row>
    <row r="203" spans="1:26">
      <c r="A203" s="24"/>
      <c r="B203" s="24"/>
      <c r="C203" s="24"/>
      <c r="D203" s="24"/>
      <c r="E203" s="24"/>
      <c r="F203" s="179"/>
      <c r="G203" s="180"/>
      <c r="H203" s="24"/>
      <c r="I203" s="24"/>
      <c r="J203" s="24"/>
      <c r="K203" s="24"/>
      <c r="L203" s="24"/>
      <c r="M203" s="24"/>
      <c r="N203" s="24"/>
      <c r="O203" s="24"/>
      <c r="P203" s="24"/>
      <c r="Q203" s="24"/>
      <c r="R203" s="24"/>
      <c r="S203" s="24"/>
      <c r="T203" s="24"/>
      <c r="U203" s="24"/>
      <c r="V203" s="24"/>
      <c r="W203" s="24"/>
      <c r="X203" s="24"/>
      <c r="Y203" s="24"/>
      <c r="Z203" s="24"/>
    </row>
    <row r="204" spans="1:26">
      <c r="A204" s="24"/>
      <c r="B204" s="24"/>
      <c r="C204" s="24"/>
      <c r="D204" s="24"/>
      <c r="E204" s="24"/>
      <c r="F204" s="179"/>
      <c r="G204" s="180"/>
      <c r="H204" s="24"/>
      <c r="I204" s="24"/>
      <c r="J204" s="24"/>
      <c r="K204" s="24"/>
      <c r="L204" s="24"/>
      <c r="M204" s="24"/>
      <c r="N204" s="24"/>
      <c r="O204" s="24"/>
      <c r="P204" s="24"/>
      <c r="Q204" s="24"/>
      <c r="R204" s="24"/>
      <c r="S204" s="24"/>
      <c r="T204" s="24"/>
      <c r="U204" s="24"/>
      <c r="V204" s="24"/>
      <c r="W204" s="24"/>
      <c r="X204" s="24"/>
      <c r="Y204" s="24"/>
      <c r="Z204" s="24"/>
    </row>
    <row r="205" spans="1:26">
      <c r="A205" s="24"/>
      <c r="B205" s="24"/>
      <c r="C205" s="24"/>
      <c r="D205" s="24"/>
      <c r="E205" s="24"/>
      <c r="F205" s="179"/>
      <c r="G205" s="180"/>
      <c r="H205" s="24"/>
      <c r="I205" s="24"/>
      <c r="J205" s="24"/>
      <c r="K205" s="24"/>
      <c r="L205" s="24"/>
      <c r="M205" s="24"/>
      <c r="N205" s="24"/>
      <c r="O205" s="24"/>
      <c r="P205" s="24"/>
      <c r="Q205" s="24"/>
      <c r="R205" s="24"/>
      <c r="S205" s="24"/>
      <c r="T205" s="24"/>
      <c r="U205" s="24"/>
      <c r="V205" s="24"/>
      <c r="W205" s="24"/>
      <c r="X205" s="24"/>
      <c r="Y205" s="24"/>
      <c r="Z205" s="24"/>
    </row>
    <row r="206" spans="1:26">
      <c r="A206" s="24"/>
      <c r="B206" s="24"/>
      <c r="C206" s="24"/>
      <c r="D206" s="24"/>
      <c r="E206" s="24"/>
      <c r="F206" s="179"/>
      <c r="G206" s="180"/>
      <c r="H206" s="24"/>
      <c r="I206" s="24"/>
      <c r="J206" s="24"/>
      <c r="K206" s="24"/>
      <c r="L206" s="24"/>
      <c r="M206" s="24"/>
      <c r="N206" s="24"/>
      <c r="O206" s="24"/>
      <c r="P206" s="24"/>
      <c r="Q206" s="24"/>
      <c r="R206" s="24"/>
      <c r="S206" s="24"/>
      <c r="T206" s="24"/>
      <c r="U206" s="24"/>
      <c r="V206" s="24"/>
      <c r="W206" s="24"/>
      <c r="X206" s="24"/>
      <c r="Y206" s="24"/>
      <c r="Z206" s="24"/>
    </row>
    <row r="207" spans="1:26">
      <c r="A207" s="24"/>
      <c r="B207" s="24"/>
      <c r="C207" s="24"/>
      <c r="D207" s="24"/>
      <c r="E207" s="24"/>
      <c r="F207" s="179"/>
      <c r="G207" s="180"/>
      <c r="H207" s="24"/>
      <c r="I207" s="24"/>
      <c r="J207" s="24"/>
      <c r="K207" s="24"/>
      <c r="L207" s="24"/>
      <c r="M207" s="24"/>
      <c r="N207" s="24"/>
      <c r="O207" s="24"/>
      <c r="P207" s="24"/>
      <c r="Q207" s="24"/>
      <c r="R207" s="24"/>
      <c r="S207" s="24"/>
      <c r="T207" s="24"/>
      <c r="U207" s="24"/>
      <c r="V207" s="24"/>
      <c r="W207" s="24"/>
      <c r="X207" s="24"/>
      <c r="Y207" s="24"/>
      <c r="Z207" s="24"/>
    </row>
    <row r="208" spans="1:26">
      <c r="A208" s="24"/>
      <c r="B208" s="24"/>
      <c r="C208" s="24"/>
      <c r="D208" s="24"/>
      <c r="E208" s="24"/>
      <c r="F208" s="179"/>
      <c r="G208" s="180"/>
      <c r="H208" s="24"/>
      <c r="I208" s="24"/>
      <c r="J208" s="24"/>
      <c r="K208" s="24"/>
      <c r="L208" s="24"/>
      <c r="M208" s="24"/>
      <c r="N208" s="24"/>
      <c r="O208" s="24"/>
      <c r="P208" s="24"/>
      <c r="Q208" s="24"/>
      <c r="R208" s="24"/>
      <c r="S208" s="24"/>
      <c r="T208" s="24"/>
      <c r="U208" s="24"/>
      <c r="V208" s="24"/>
      <c r="W208" s="24"/>
      <c r="X208" s="24"/>
      <c r="Y208" s="24"/>
      <c r="Z208" s="24"/>
    </row>
    <row r="209" spans="1:26">
      <c r="A209" s="24"/>
      <c r="B209" s="24"/>
      <c r="C209" s="24"/>
      <c r="D209" s="24"/>
      <c r="E209" s="24"/>
      <c r="F209" s="179"/>
      <c r="G209" s="180"/>
      <c r="H209" s="24"/>
      <c r="I209" s="24"/>
      <c r="J209" s="24"/>
      <c r="K209" s="24"/>
      <c r="L209" s="24"/>
      <c r="M209" s="24"/>
      <c r="N209" s="24"/>
      <c r="O209" s="24"/>
      <c r="P209" s="24"/>
      <c r="Q209" s="24"/>
      <c r="R209" s="24"/>
      <c r="S209" s="24"/>
      <c r="T209" s="24"/>
      <c r="U209" s="24"/>
      <c r="V209" s="24"/>
      <c r="W209" s="24"/>
      <c r="X209" s="24"/>
      <c r="Y209" s="24"/>
      <c r="Z209" s="24"/>
    </row>
    <row r="210" spans="1:26">
      <c r="A210" s="24"/>
      <c r="B210" s="24"/>
      <c r="C210" s="24"/>
      <c r="D210" s="24"/>
      <c r="E210" s="24"/>
      <c r="F210" s="179"/>
      <c r="G210" s="180"/>
      <c r="H210" s="24"/>
      <c r="I210" s="24"/>
      <c r="J210" s="24"/>
      <c r="K210" s="24"/>
      <c r="L210" s="24"/>
      <c r="M210" s="24"/>
      <c r="N210" s="24"/>
      <c r="O210" s="24"/>
      <c r="P210" s="24"/>
      <c r="Q210" s="24"/>
      <c r="R210" s="24"/>
      <c r="S210" s="24"/>
      <c r="T210" s="24"/>
      <c r="U210" s="24"/>
      <c r="V210" s="24"/>
      <c r="W210" s="24"/>
      <c r="X210" s="24"/>
      <c r="Y210" s="24"/>
      <c r="Z210" s="24"/>
    </row>
    <row r="211" spans="1:26">
      <c r="A211" s="24"/>
      <c r="B211" s="24"/>
      <c r="C211" s="24"/>
      <c r="D211" s="24"/>
      <c r="E211" s="24"/>
      <c r="F211" s="179"/>
      <c r="G211" s="180"/>
      <c r="H211" s="24"/>
      <c r="I211" s="24"/>
      <c r="J211" s="24"/>
      <c r="K211" s="24"/>
      <c r="L211" s="24"/>
      <c r="M211" s="24"/>
      <c r="N211" s="24"/>
      <c r="O211" s="24"/>
      <c r="P211" s="24"/>
      <c r="Q211" s="24"/>
      <c r="R211" s="24"/>
      <c r="S211" s="24"/>
      <c r="T211" s="24"/>
      <c r="U211" s="24"/>
      <c r="V211" s="24"/>
      <c r="W211" s="24"/>
      <c r="X211" s="24"/>
      <c r="Y211" s="24"/>
      <c r="Z211" s="24"/>
    </row>
    <row r="212" spans="1:26">
      <c r="A212" s="24"/>
      <c r="B212" s="24"/>
      <c r="C212" s="24"/>
      <c r="D212" s="24"/>
      <c r="E212" s="24"/>
      <c r="F212" s="179"/>
      <c r="G212" s="180"/>
      <c r="H212" s="24"/>
      <c r="I212" s="24"/>
      <c r="J212" s="24"/>
      <c r="K212" s="24"/>
      <c r="L212" s="24"/>
      <c r="M212" s="24"/>
      <c r="N212" s="24"/>
      <c r="O212" s="24"/>
      <c r="P212" s="24"/>
      <c r="Q212" s="24"/>
      <c r="R212" s="24"/>
      <c r="S212" s="24"/>
      <c r="T212" s="24"/>
      <c r="U212" s="24"/>
      <c r="V212" s="24"/>
      <c r="W212" s="24"/>
      <c r="X212" s="24"/>
      <c r="Y212" s="24"/>
      <c r="Z212" s="24"/>
    </row>
    <row r="213" spans="1:26">
      <c r="A213" s="24"/>
      <c r="B213" s="24"/>
      <c r="C213" s="24"/>
      <c r="D213" s="24"/>
      <c r="E213" s="24"/>
      <c r="F213" s="179"/>
      <c r="G213" s="180"/>
      <c r="H213" s="24"/>
      <c r="I213" s="24"/>
      <c r="J213" s="24"/>
      <c r="K213" s="24"/>
      <c r="L213" s="24"/>
      <c r="M213" s="24"/>
      <c r="N213" s="24"/>
      <c r="O213" s="24"/>
      <c r="P213" s="24"/>
      <c r="Q213" s="24"/>
      <c r="R213" s="24"/>
      <c r="S213" s="24"/>
      <c r="T213" s="24"/>
      <c r="U213" s="24"/>
      <c r="V213" s="24"/>
      <c r="W213" s="24"/>
      <c r="X213" s="24"/>
      <c r="Y213" s="24"/>
      <c r="Z213" s="24"/>
    </row>
    <row r="214" spans="1:26">
      <c r="A214" s="24"/>
      <c r="B214" s="24"/>
      <c r="C214" s="24"/>
      <c r="D214" s="24"/>
      <c r="E214" s="24"/>
      <c r="F214" s="179"/>
      <c r="G214" s="180"/>
      <c r="H214" s="24"/>
      <c r="I214" s="24"/>
      <c r="J214" s="24"/>
      <c r="K214" s="24"/>
      <c r="L214" s="24"/>
      <c r="M214" s="24"/>
      <c r="N214" s="24"/>
      <c r="O214" s="24"/>
      <c r="P214" s="24"/>
      <c r="Q214" s="24"/>
      <c r="R214" s="24"/>
      <c r="S214" s="24"/>
      <c r="T214" s="24"/>
      <c r="U214" s="24"/>
      <c r="V214" s="24"/>
      <c r="W214" s="24"/>
      <c r="X214" s="24"/>
      <c r="Y214" s="24"/>
      <c r="Z214" s="24"/>
    </row>
    <row r="215" spans="1:26">
      <c r="A215" s="24"/>
      <c r="B215" s="24"/>
      <c r="C215" s="24"/>
      <c r="D215" s="24"/>
      <c r="E215" s="24"/>
      <c r="F215" s="179"/>
      <c r="G215" s="180"/>
      <c r="H215" s="24"/>
      <c r="I215" s="24"/>
      <c r="J215" s="24"/>
      <c r="K215" s="24"/>
      <c r="L215" s="24"/>
      <c r="M215" s="24"/>
      <c r="N215" s="24"/>
      <c r="O215" s="24"/>
      <c r="P215" s="24"/>
      <c r="Q215" s="24"/>
      <c r="R215" s="24"/>
      <c r="S215" s="24"/>
      <c r="T215" s="24"/>
      <c r="U215" s="24"/>
      <c r="V215" s="24"/>
      <c r="W215" s="24"/>
      <c r="X215" s="24"/>
      <c r="Y215" s="24"/>
      <c r="Z215" s="24"/>
    </row>
    <row r="216" spans="1:26">
      <c r="A216" s="24"/>
      <c r="B216" s="24"/>
      <c r="C216" s="24"/>
      <c r="D216" s="24"/>
      <c r="E216" s="24"/>
      <c r="F216" s="179"/>
      <c r="G216" s="180"/>
      <c r="H216" s="24"/>
      <c r="I216" s="24"/>
      <c r="J216" s="24"/>
      <c r="K216" s="24"/>
      <c r="L216" s="24"/>
      <c r="M216" s="24"/>
      <c r="N216" s="24"/>
      <c r="O216" s="24"/>
      <c r="P216" s="24"/>
      <c r="Q216" s="24"/>
      <c r="R216" s="24"/>
      <c r="S216" s="24"/>
      <c r="T216" s="24"/>
      <c r="U216" s="24"/>
      <c r="V216" s="24"/>
      <c r="W216" s="24"/>
      <c r="X216" s="24"/>
      <c r="Y216" s="24"/>
      <c r="Z216" s="24"/>
    </row>
    <row r="217" spans="1:26">
      <c r="A217" s="24"/>
      <c r="B217" s="24"/>
      <c r="C217" s="24"/>
      <c r="D217" s="24"/>
      <c r="E217" s="24"/>
      <c r="F217" s="179"/>
      <c r="G217" s="180"/>
      <c r="H217" s="24"/>
      <c r="I217" s="24"/>
      <c r="J217" s="24"/>
      <c r="K217" s="24"/>
      <c r="L217" s="24"/>
      <c r="M217" s="24"/>
      <c r="N217" s="24"/>
      <c r="O217" s="24"/>
      <c r="P217" s="24"/>
      <c r="Q217" s="24"/>
      <c r="R217" s="24"/>
      <c r="S217" s="24"/>
      <c r="T217" s="24"/>
      <c r="U217" s="24"/>
      <c r="V217" s="24"/>
      <c r="W217" s="24"/>
      <c r="X217" s="24"/>
      <c r="Y217" s="24"/>
      <c r="Z217" s="24"/>
    </row>
    <row r="218" spans="1:26">
      <c r="A218" s="24"/>
      <c r="B218" s="24"/>
      <c r="C218" s="24"/>
      <c r="D218" s="24"/>
      <c r="E218" s="24"/>
      <c r="F218" s="179"/>
      <c r="G218" s="180"/>
      <c r="H218" s="24"/>
      <c r="I218" s="24"/>
      <c r="J218" s="24"/>
      <c r="K218" s="24"/>
      <c r="L218" s="24"/>
      <c r="M218" s="24"/>
      <c r="N218" s="24"/>
      <c r="O218" s="24"/>
      <c r="P218" s="24"/>
      <c r="Q218" s="24"/>
      <c r="R218" s="24"/>
      <c r="S218" s="24"/>
      <c r="T218" s="24"/>
      <c r="U218" s="24"/>
      <c r="V218" s="24"/>
      <c r="W218" s="24"/>
      <c r="X218" s="24"/>
      <c r="Y218" s="24"/>
      <c r="Z218" s="24"/>
    </row>
    <row r="219" spans="1:26">
      <c r="A219" s="24"/>
      <c r="B219" s="24"/>
      <c r="C219" s="24"/>
      <c r="D219" s="24"/>
      <c r="E219" s="24"/>
      <c r="F219" s="179"/>
      <c r="G219" s="180"/>
      <c r="H219" s="24"/>
      <c r="I219" s="24"/>
      <c r="J219" s="24"/>
      <c r="K219" s="24"/>
      <c r="L219" s="24"/>
      <c r="M219" s="24"/>
      <c r="N219" s="24"/>
      <c r="O219" s="24"/>
      <c r="P219" s="24"/>
      <c r="Q219" s="24"/>
      <c r="R219" s="24"/>
      <c r="S219" s="24"/>
      <c r="T219" s="24"/>
      <c r="U219" s="24"/>
      <c r="V219" s="24"/>
      <c r="W219" s="24"/>
      <c r="X219" s="24"/>
      <c r="Y219" s="24"/>
      <c r="Z219" s="24"/>
    </row>
    <row r="220" spans="1:26">
      <c r="A220" s="24"/>
      <c r="B220" s="24"/>
      <c r="C220" s="24"/>
      <c r="D220" s="24"/>
      <c r="E220" s="24"/>
      <c r="F220" s="179"/>
      <c r="G220" s="180"/>
      <c r="H220" s="24"/>
      <c r="I220" s="24"/>
      <c r="J220" s="24"/>
      <c r="K220" s="24"/>
      <c r="L220" s="24"/>
      <c r="M220" s="24"/>
      <c r="N220" s="24"/>
      <c r="O220" s="24"/>
      <c r="P220" s="24"/>
      <c r="Q220" s="24"/>
      <c r="R220" s="24"/>
      <c r="S220" s="24"/>
      <c r="T220" s="24"/>
      <c r="U220" s="24"/>
      <c r="V220" s="24"/>
      <c r="W220" s="24"/>
      <c r="X220" s="24"/>
      <c r="Y220" s="24"/>
      <c r="Z220" s="24"/>
    </row>
    <row r="221" spans="1:26">
      <c r="A221" s="24"/>
      <c r="B221" s="24"/>
      <c r="C221" s="24"/>
      <c r="D221" s="24"/>
      <c r="E221" s="24"/>
      <c r="F221" s="179"/>
      <c r="G221" s="180"/>
      <c r="H221" s="24"/>
      <c r="I221" s="24"/>
      <c r="J221" s="24"/>
      <c r="K221" s="24"/>
      <c r="L221" s="24"/>
      <c r="M221" s="24"/>
      <c r="N221" s="24"/>
      <c r="O221" s="24"/>
      <c r="P221" s="24"/>
      <c r="Q221" s="24"/>
      <c r="R221" s="24"/>
      <c r="S221" s="24"/>
      <c r="T221" s="24"/>
      <c r="U221" s="24"/>
      <c r="V221" s="24"/>
      <c r="W221" s="24"/>
      <c r="X221" s="24"/>
      <c r="Y221" s="24"/>
      <c r="Z221" s="24"/>
    </row>
    <row r="222" spans="1:26">
      <c r="A222" s="24"/>
      <c r="B222" s="24"/>
      <c r="C222" s="24"/>
      <c r="D222" s="24"/>
      <c r="E222" s="24"/>
      <c r="F222" s="179"/>
      <c r="G222" s="180"/>
      <c r="H222" s="24"/>
      <c r="I222" s="24"/>
      <c r="J222" s="24"/>
      <c r="K222" s="24"/>
      <c r="L222" s="24"/>
      <c r="M222" s="24"/>
      <c r="N222" s="24"/>
      <c r="O222" s="24"/>
      <c r="P222" s="24"/>
      <c r="Q222" s="24"/>
      <c r="R222" s="24"/>
      <c r="S222" s="24"/>
      <c r="T222" s="24"/>
      <c r="U222" s="24"/>
      <c r="V222" s="24"/>
      <c r="W222" s="24"/>
      <c r="X222" s="24"/>
      <c r="Y222" s="24"/>
      <c r="Z222" s="24"/>
    </row>
    <row r="223" spans="1:26">
      <c r="A223" s="24"/>
      <c r="B223" s="24"/>
      <c r="C223" s="24"/>
      <c r="D223" s="24"/>
      <c r="E223" s="24"/>
      <c r="F223" s="179"/>
      <c r="G223" s="180"/>
      <c r="H223" s="24"/>
      <c r="I223" s="24"/>
      <c r="J223" s="24"/>
      <c r="K223" s="24"/>
      <c r="L223" s="24"/>
      <c r="M223" s="24"/>
      <c r="N223" s="24"/>
      <c r="O223" s="24"/>
      <c r="P223" s="24"/>
      <c r="Q223" s="24"/>
      <c r="R223" s="24"/>
      <c r="S223" s="24"/>
      <c r="T223" s="24"/>
      <c r="U223" s="24"/>
      <c r="V223" s="24"/>
      <c r="W223" s="24"/>
      <c r="X223" s="24"/>
      <c r="Y223" s="24"/>
      <c r="Z223" s="24"/>
    </row>
    <row r="224" spans="1:26">
      <c r="A224" s="24"/>
      <c r="B224" s="24"/>
      <c r="C224" s="24"/>
      <c r="D224" s="24"/>
      <c r="E224" s="24"/>
      <c r="F224" s="179"/>
      <c r="G224" s="180"/>
      <c r="H224" s="24"/>
      <c r="I224" s="24"/>
      <c r="J224" s="24"/>
      <c r="K224" s="24"/>
      <c r="L224" s="24"/>
      <c r="M224" s="24"/>
      <c r="N224" s="24"/>
      <c r="O224" s="24"/>
      <c r="P224" s="24"/>
      <c r="Q224" s="24"/>
      <c r="R224" s="24"/>
      <c r="S224" s="24"/>
      <c r="T224" s="24"/>
      <c r="U224" s="24"/>
      <c r="V224" s="24"/>
      <c r="W224" s="24"/>
      <c r="X224" s="24"/>
      <c r="Y224" s="24"/>
      <c r="Z224" s="24"/>
    </row>
    <row r="225" spans="1:26">
      <c r="A225" s="24"/>
      <c r="B225" s="24"/>
      <c r="C225" s="24"/>
      <c r="D225" s="24"/>
      <c r="E225" s="24"/>
      <c r="F225" s="179"/>
      <c r="G225" s="180"/>
      <c r="H225" s="24"/>
      <c r="I225" s="24"/>
      <c r="J225" s="24"/>
      <c r="K225" s="24"/>
      <c r="L225" s="24"/>
      <c r="M225" s="24"/>
      <c r="N225" s="24"/>
      <c r="O225" s="24"/>
      <c r="P225" s="24"/>
      <c r="Q225" s="24"/>
      <c r="R225" s="24"/>
      <c r="S225" s="24"/>
      <c r="T225" s="24"/>
      <c r="U225" s="24"/>
      <c r="V225" s="24"/>
      <c r="W225" s="24"/>
      <c r="X225" s="24"/>
      <c r="Y225" s="24"/>
      <c r="Z225" s="24"/>
    </row>
    <row r="226" spans="1:26">
      <c r="A226" s="24"/>
      <c r="B226" s="24"/>
      <c r="C226" s="24"/>
      <c r="D226" s="24"/>
      <c r="E226" s="24"/>
      <c r="F226" s="179"/>
      <c r="G226" s="180"/>
      <c r="H226" s="24"/>
      <c r="I226" s="24"/>
      <c r="J226" s="24"/>
      <c r="K226" s="24"/>
      <c r="L226" s="24"/>
      <c r="M226" s="24"/>
      <c r="N226" s="24"/>
      <c r="O226" s="24"/>
      <c r="P226" s="24"/>
      <c r="Q226" s="24"/>
      <c r="R226" s="24"/>
      <c r="S226" s="24"/>
      <c r="T226" s="24"/>
      <c r="U226" s="24"/>
      <c r="V226" s="24"/>
      <c r="W226" s="24"/>
      <c r="X226" s="24"/>
      <c r="Y226" s="24"/>
      <c r="Z226" s="24"/>
    </row>
    <row r="227" spans="1:26">
      <c r="A227" s="24"/>
      <c r="B227" s="24"/>
      <c r="C227" s="24"/>
      <c r="D227" s="24"/>
      <c r="E227" s="24"/>
      <c r="F227" s="179"/>
      <c r="G227" s="180"/>
      <c r="H227" s="24"/>
      <c r="I227" s="24"/>
      <c r="J227" s="24"/>
      <c r="K227" s="24"/>
      <c r="L227" s="24"/>
      <c r="M227" s="24"/>
      <c r="N227" s="24"/>
      <c r="O227" s="24"/>
      <c r="P227" s="24"/>
      <c r="Q227" s="24"/>
      <c r="R227" s="24"/>
      <c r="S227" s="24"/>
      <c r="T227" s="24"/>
      <c r="U227" s="24"/>
      <c r="V227" s="24"/>
      <c r="W227" s="24"/>
      <c r="X227" s="24"/>
      <c r="Y227" s="24"/>
      <c r="Z227" s="24"/>
    </row>
    <row r="228" spans="1:26">
      <c r="A228" s="24"/>
      <c r="B228" s="24"/>
      <c r="C228" s="24"/>
      <c r="D228" s="24"/>
      <c r="E228" s="24"/>
      <c r="F228" s="179"/>
      <c r="G228" s="180"/>
      <c r="H228" s="24"/>
      <c r="I228" s="24"/>
      <c r="J228" s="24"/>
      <c r="K228" s="24"/>
      <c r="L228" s="24"/>
      <c r="M228" s="24"/>
      <c r="N228" s="24"/>
      <c r="O228" s="24"/>
      <c r="P228" s="24"/>
      <c r="Q228" s="24"/>
      <c r="R228" s="24"/>
      <c r="S228" s="24"/>
      <c r="T228" s="24"/>
      <c r="U228" s="24"/>
      <c r="V228" s="24"/>
      <c r="W228" s="24"/>
      <c r="X228" s="24"/>
      <c r="Y228" s="24"/>
      <c r="Z228" s="24"/>
    </row>
    <row r="229" spans="1:26">
      <c r="A229" s="24"/>
      <c r="B229" s="24"/>
      <c r="C229" s="24"/>
      <c r="D229" s="24"/>
      <c r="E229" s="24"/>
      <c r="F229" s="179"/>
      <c r="G229" s="180"/>
      <c r="H229" s="24"/>
      <c r="I229" s="24"/>
      <c r="J229" s="24"/>
      <c r="K229" s="24"/>
      <c r="L229" s="24"/>
      <c r="M229" s="24"/>
      <c r="N229" s="24"/>
      <c r="O229" s="24"/>
      <c r="P229" s="24"/>
      <c r="Q229" s="24"/>
      <c r="R229" s="24"/>
      <c r="S229" s="24"/>
      <c r="T229" s="24"/>
      <c r="U229" s="24"/>
      <c r="V229" s="24"/>
      <c r="W229" s="24"/>
      <c r="X229" s="24"/>
      <c r="Y229" s="24"/>
      <c r="Z229" s="24"/>
    </row>
    <row r="230" spans="1:26">
      <c r="A230" s="24"/>
      <c r="B230" s="24"/>
      <c r="C230" s="24"/>
      <c r="D230" s="24"/>
      <c r="E230" s="24"/>
      <c r="F230" s="179"/>
      <c r="G230" s="180"/>
      <c r="H230" s="24"/>
      <c r="I230" s="24"/>
      <c r="J230" s="24"/>
      <c r="K230" s="24"/>
      <c r="L230" s="24"/>
      <c r="M230" s="24"/>
      <c r="N230" s="24"/>
      <c r="O230" s="24"/>
      <c r="P230" s="24"/>
      <c r="Q230" s="24"/>
      <c r="R230" s="24"/>
      <c r="S230" s="24"/>
      <c r="T230" s="24"/>
      <c r="U230" s="24"/>
      <c r="V230" s="24"/>
      <c r="W230" s="24"/>
      <c r="X230" s="24"/>
      <c r="Y230" s="24"/>
      <c r="Z230" s="24"/>
    </row>
    <row r="231" spans="1:26">
      <c r="A231" s="24"/>
      <c r="B231" s="24"/>
      <c r="C231" s="24"/>
      <c r="D231" s="24"/>
      <c r="E231" s="24"/>
      <c r="F231" s="179"/>
      <c r="G231" s="180"/>
      <c r="H231" s="24"/>
      <c r="I231" s="24"/>
      <c r="J231" s="24"/>
      <c r="K231" s="24"/>
      <c r="L231" s="24"/>
      <c r="M231" s="24"/>
      <c r="N231" s="24"/>
      <c r="O231" s="24"/>
      <c r="P231" s="24"/>
      <c r="Q231" s="24"/>
      <c r="R231" s="24"/>
      <c r="S231" s="24"/>
      <c r="T231" s="24"/>
      <c r="U231" s="24"/>
      <c r="V231" s="24"/>
      <c r="W231" s="24"/>
      <c r="X231" s="24"/>
      <c r="Y231" s="24"/>
      <c r="Z231" s="24"/>
    </row>
    <row r="232" spans="1:26">
      <c r="A232" s="24"/>
      <c r="B232" s="24"/>
      <c r="C232" s="24"/>
      <c r="D232" s="24"/>
      <c r="E232" s="24"/>
      <c r="F232" s="179"/>
      <c r="G232" s="180"/>
      <c r="H232" s="24"/>
      <c r="I232" s="24"/>
      <c r="J232" s="24"/>
      <c r="K232" s="24"/>
      <c r="L232" s="24"/>
      <c r="M232" s="24"/>
      <c r="N232" s="24"/>
      <c r="O232" s="24"/>
      <c r="P232" s="24"/>
      <c r="Q232" s="24"/>
      <c r="R232" s="24"/>
      <c r="S232" s="24"/>
      <c r="T232" s="24"/>
      <c r="U232" s="24"/>
      <c r="V232" s="24"/>
      <c r="W232" s="24"/>
      <c r="X232" s="24"/>
      <c r="Y232" s="24"/>
      <c r="Z232" s="24"/>
    </row>
    <row r="233" spans="1:26">
      <c r="A233" s="24"/>
      <c r="B233" s="24"/>
      <c r="C233" s="24"/>
      <c r="D233" s="24"/>
      <c r="E233" s="24"/>
      <c r="F233" s="179"/>
      <c r="G233" s="180"/>
      <c r="H233" s="24"/>
      <c r="I233" s="24"/>
      <c r="J233" s="24"/>
      <c r="K233" s="24"/>
      <c r="L233" s="24"/>
      <c r="M233" s="24"/>
      <c r="N233" s="24"/>
      <c r="O233" s="24"/>
      <c r="P233" s="24"/>
      <c r="Q233" s="24"/>
      <c r="R233" s="24"/>
      <c r="S233" s="24"/>
      <c r="T233" s="24"/>
      <c r="U233" s="24"/>
      <c r="V233" s="24"/>
      <c r="W233" s="24"/>
      <c r="X233" s="24"/>
      <c r="Y233" s="24"/>
      <c r="Z233" s="24"/>
    </row>
    <row r="234" spans="1:26">
      <c r="A234" s="24"/>
      <c r="B234" s="24"/>
      <c r="C234" s="24"/>
      <c r="D234" s="24"/>
      <c r="E234" s="24"/>
      <c r="F234" s="179"/>
      <c r="G234" s="180"/>
      <c r="H234" s="24"/>
      <c r="I234" s="24"/>
      <c r="J234" s="24"/>
      <c r="K234" s="24"/>
      <c r="L234" s="24"/>
      <c r="M234" s="24"/>
      <c r="N234" s="24"/>
      <c r="O234" s="24"/>
      <c r="P234" s="24"/>
      <c r="Q234" s="24"/>
      <c r="R234" s="24"/>
      <c r="S234" s="24"/>
      <c r="T234" s="24"/>
      <c r="U234" s="24"/>
      <c r="V234" s="24"/>
      <c r="W234" s="24"/>
      <c r="X234" s="24"/>
      <c r="Y234" s="24"/>
      <c r="Z234" s="24"/>
    </row>
    <row r="235" spans="1:26">
      <c r="A235" s="24"/>
      <c r="B235" s="24"/>
      <c r="C235" s="24"/>
      <c r="D235" s="24"/>
      <c r="E235" s="24"/>
      <c r="F235" s="179"/>
      <c r="G235" s="180"/>
      <c r="H235" s="24"/>
      <c r="I235" s="24"/>
      <c r="J235" s="24"/>
      <c r="K235" s="24"/>
      <c r="L235" s="24"/>
      <c r="M235" s="24"/>
      <c r="N235" s="24"/>
      <c r="O235" s="24"/>
      <c r="P235" s="24"/>
      <c r="Q235" s="24"/>
      <c r="R235" s="24"/>
      <c r="S235" s="24"/>
      <c r="T235" s="24"/>
      <c r="U235" s="24"/>
      <c r="V235" s="24"/>
      <c r="W235" s="24"/>
      <c r="X235" s="24"/>
      <c r="Y235" s="24"/>
      <c r="Z235" s="24"/>
    </row>
    <row r="236" spans="1:26">
      <c r="A236" s="24"/>
      <c r="B236" s="24"/>
      <c r="C236" s="24"/>
      <c r="D236" s="24"/>
      <c r="E236" s="24"/>
      <c r="F236" s="179"/>
      <c r="G236" s="180"/>
      <c r="H236" s="24"/>
      <c r="I236" s="24"/>
      <c r="J236" s="24"/>
      <c r="K236" s="24"/>
      <c r="L236" s="24"/>
      <c r="M236" s="24"/>
      <c r="N236" s="24"/>
      <c r="O236" s="24"/>
      <c r="P236" s="24"/>
      <c r="Q236" s="24"/>
      <c r="R236" s="24"/>
      <c r="S236" s="24"/>
      <c r="T236" s="24"/>
      <c r="U236" s="24"/>
      <c r="V236" s="24"/>
      <c r="W236" s="24"/>
      <c r="X236" s="24"/>
      <c r="Y236" s="24"/>
      <c r="Z236" s="24"/>
    </row>
    <row r="237" spans="1:26">
      <c r="A237" s="24"/>
      <c r="B237" s="24"/>
      <c r="C237" s="24"/>
      <c r="D237" s="24"/>
      <c r="E237" s="24"/>
      <c r="F237" s="179"/>
      <c r="G237" s="180"/>
      <c r="H237" s="24"/>
      <c r="I237" s="24"/>
      <c r="J237" s="24"/>
      <c r="K237" s="24"/>
      <c r="L237" s="24"/>
      <c r="M237" s="24"/>
      <c r="N237" s="24"/>
      <c r="O237" s="24"/>
      <c r="P237" s="24"/>
      <c r="Q237" s="24"/>
      <c r="R237" s="24"/>
      <c r="S237" s="24"/>
      <c r="T237" s="24"/>
      <c r="U237" s="24"/>
      <c r="V237" s="24"/>
      <c r="W237" s="24"/>
      <c r="X237" s="24"/>
      <c r="Y237" s="24"/>
      <c r="Z237" s="24"/>
    </row>
    <row r="238" spans="1:26">
      <c r="A238" s="24"/>
      <c r="B238" s="24"/>
      <c r="C238" s="24"/>
      <c r="D238" s="24"/>
      <c r="E238" s="24"/>
      <c r="F238" s="179"/>
      <c r="G238" s="180"/>
      <c r="H238" s="24"/>
      <c r="I238" s="24"/>
      <c r="J238" s="24"/>
      <c r="K238" s="24"/>
      <c r="L238" s="24"/>
      <c r="M238" s="24"/>
      <c r="N238" s="24"/>
      <c r="O238" s="24"/>
      <c r="P238" s="24"/>
      <c r="Q238" s="24"/>
      <c r="R238" s="24"/>
      <c r="S238" s="24"/>
      <c r="T238" s="24"/>
      <c r="U238" s="24"/>
      <c r="V238" s="24"/>
      <c r="W238" s="24"/>
      <c r="X238" s="24"/>
      <c r="Y238" s="24"/>
      <c r="Z238" s="24"/>
    </row>
    <row r="239" spans="1:26">
      <c r="A239" s="24"/>
      <c r="B239" s="24"/>
      <c r="C239" s="24"/>
      <c r="D239" s="24"/>
      <c r="E239" s="24"/>
      <c r="F239" s="179"/>
      <c r="G239" s="180"/>
      <c r="H239" s="24"/>
      <c r="I239" s="24"/>
      <c r="J239" s="24"/>
      <c r="K239" s="24"/>
      <c r="L239" s="24"/>
      <c r="M239" s="24"/>
      <c r="N239" s="24"/>
      <c r="O239" s="24"/>
      <c r="P239" s="24"/>
      <c r="Q239" s="24"/>
      <c r="R239" s="24"/>
      <c r="S239" s="24"/>
      <c r="T239" s="24"/>
      <c r="U239" s="24"/>
      <c r="V239" s="24"/>
      <c r="W239" s="24"/>
      <c r="X239" s="24"/>
      <c r="Y239" s="24"/>
      <c r="Z239" s="24"/>
    </row>
    <row r="240" spans="1:26">
      <c r="A240" s="24"/>
      <c r="B240" s="24"/>
      <c r="C240" s="24"/>
      <c r="D240" s="24"/>
      <c r="E240" s="24"/>
      <c r="F240" s="179"/>
      <c r="G240" s="180"/>
      <c r="H240" s="24"/>
      <c r="I240" s="24"/>
      <c r="J240" s="24"/>
      <c r="K240" s="24"/>
      <c r="L240" s="24"/>
      <c r="M240" s="24"/>
      <c r="N240" s="24"/>
      <c r="O240" s="24"/>
      <c r="P240" s="24"/>
      <c r="Q240" s="24"/>
      <c r="R240" s="24"/>
      <c r="S240" s="24"/>
      <c r="T240" s="24"/>
      <c r="U240" s="24"/>
      <c r="V240" s="24"/>
      <c r="W240" s="24"/>
      <c r="X240" s="24"/>
      <c r="Y240" s="24"/>
      <c r="Z240" s="24"/>
    </row>
    <row r="241" spans="1:26">
      <c r="A241" s="24"/>
      <c r="B241" s="24"/>
      <c r="C241" s="24"/>
      <c r="D241" s="24"/>
      <c r="E241" s="24"/>
      <c r="F241" s="179"/>
      <c r="G241" s="180"/>
      <c r="H241" s="24"/>
      <c r="I241" s="24"/>
      <c r="J241" s="24"/>
      <c r="K241" s="24"/>
      <c r="L241" s="24"/>
      <c r="M241" s="24"/>
      <c r="N241" s="24"/>
      <c r="O241" s="24"/>
      <c r="P241" s="24"/>
      <c r="Q241" s="24"/>
      <c r="R241" s="24"/>
      <c r="S241" s="24"/>
      <c r="T241" s="24"/>
      <c r="U241" s="24"/>
      <c r="V241" s="24"/>
      <c r="W241" s="24"/>
      <c r="X241" s="24"/>
      <c r="Y241" s="24"/>
      <c r="Z241" s="24"/>
    </row>
    <row r="242" spans="1:26">
      <c r="A242" s="24"/>
      <c r="B242" s="24"/>
      <c r="C242" s="24"/>
      <c r="D242" s="24"/>
      <c r="E242" s="24"/>
      <c r="F242" s="179"/>
      <c r="G242" s="180"/>
      <c r="H242" s="24"/>
      <c r="I242" s="24"/>
      <c r="J242" s="24"/>
      <c r="K242" s="24"/>
      <c r="L242" s="24"/>
      <c r="M242" s="24"/>
      <c r="N242" s="24"/>
      <c r="O242" s="24"/>
      <c r="P242" s="24"/>
      <c r="Q242" s="24"/>
      <c r="R242" s="24"/>
      <c r="S242" s="24"/>
      <c r="T242" s="24"/>
      <c r="U242" s="24"/>
      <c r="V242" s="24"/>
      <c r="W242" s="24"/>
      <c r="X242" s="24"/>
      <c r="Y242" s="24"/>
      <c r="Z242" s="24"/>
    </row>
    <row r="243" spans="1:26">
      <c r="A243" s="24"/>
      <c r="B243" s="24"/>
      <c r="C243" s="24"/>
      <c r="D243" s="24"/>
      <c r="E243" s="24"/>
      <c r="F243" s="179"/>
      <c r="G243" s="180"/>
      <c r="H243" s="24"/>
      <c r="I243" s="24"/>
      <c r="J243" s="24"/>
      <c r="K243" s="24"/>
      <c r="L243" s="24"/>
      <c r="M243" s="24"/>
      <c r="N243" s="24"/>
      <c r="O243" s="24"/>
      <c r="P243" s="24"/>
      <c r="Q243" s="24"/>
      <c r="R243" s="24"/>
      <c r="S243" s="24"/>
      <c r="T243" s="24"/>
      <c r="U243" s="24"/>
      <c r="V243" s="24"/>
      <c r="W243" s="24"/>
      <c r="X243" s="24"/>
      <c r="Y243" s="24"/>
      <c r="Z243" s="24"/>
    </row>
    <row r="244" spans="1:26">
      <c r="A244" s="24"/>
      <c r="B244" s="24"/>
      <c r="C244" s="24"/>
      <c r="D244" s="24"/>
      <c r="E244" s="24"/>
      <c r="F244" s="179"/>
      <c r="G244" s="180"/>
      <c r="H244" s="24"/>
      <c r="I244" s="24"/>
      <c r="J244" s="24"/>
      <c r="K244" s="24"/>
      <c r="L244" s="24"/>
      <c r="M244" s="24"/>
      <c r="N244" s="24"/>
      <c r="O244" s="24"/>
      <c r="P244" s="24"/>
      <c r="Q244" s="24"/>
      <c r="R244" s="24"/>
      <c r="S244" s="24"/>
      <c r="T244" s="24"/>
      <c r="U244" s="24"/>
      <c r="V244" s="24"/>
      <c r="W244" s="24"/>
      <c r="X244" s="24"/>
      <c r="Y244" s="24"/>
      <c r="Z244" s="24"/>
    </row>
    <row r="245" spans="1:26">
      <c r="A245" s="24"/>
      <c r="B245" s="24"/>
      <c r="C245" s="24"/>
      <c r="D245" s="24"/>
      <c r="E245" s="24"/>
      <c r="F245" s="179"/>
      <c r="G245" s="180"/>
      <c r="H245" s="24"/>
      <c r="I245" s="24"/>
      <c r="J245" s="24"/>
      <c r="K245" s="24"/>
      <c r="L245" s="24"/>
      <c r="M245" s="24"/>
      <c r="N245" s="24"/>
      <c r="O245" s="24"/>
      <c r="P245" s="24"/>
      <c r="Q245" s="24"/>
      <c r="R245" s="24"/>
      <c r="S245" s="24"/>
      <c r="T245" s="24"/>
      <c r="U245" s="24"/>
      <c r="V245" s="24"/>
      <c r="W245" s="24"/>
      <c r="X245" s="24"/>
      <c r="Y245" s="24"/>
      <c r="Z245" s="24"/>
    </row>
    <row r="246" spans="1:26">
      <c r="A246" s="24"/>
      <c r="B246" s="24"/>
      <c r="C246" s="24"/>
      <c r="D246" s="24"/>
      <c r="E246" s="24"/>
      <c r="F246" s="179"/>
      <c r="G246" s="180"/>
      <c r="H246" s="24"/>
      <c r="I246" s="24"/>
      <c r="J246" s="24"/>
      <c r="K246" s="24"/>
      <c r="L246" s="24"/>
      <c r="M246" s="24"/>
      <c r="N246" s="24"/>
      <c r="O246" s="24"/>
      <c r="P246" s="24"/>
      <c r="Q246" s="24"/>
      <c r="R246" s="24"/>
      <c r="S246" s="24"/>
      <c r="T246" s="24"/>
      <c r="U246" s="24"/>
      <c r="V246" s="24"/>
      <c r="W246" s="24"/>
      <c r="X246" s="24"/>
      <c r="Y246" s="24"/>
      <c r="Z246" s="24"/>
    </row>
    <row r="247" spans="1:26">
      <c r="A247" s="24"/>
      <c r="B247" s="24"/>
      <c r="C247" s="24"/>
      <c r="D247" s="24"/>
      <c r="E247" s="24"/>
      <c r="F247" s="179"/>
      <c r="G247" s="180"/>
      <c r="H247" s="24"/>
      <c r="I247" s="24"/>
      <c r="J247" s="24"/>
      <c r="K247" s="24"/>
      <c r="L247" s="24"/>
      <c r="M247" s="24"/>
      <c r="N247" s="24"/>
      <c r="O247" s="24"/>
      <c r="P247" s="24"/>
      <c r="Q247" s="24"/>
      <c r="R247" s="24"/>
      <c r="S247" s="24"/>
      <c r="T247" s="24"/>
      <c r="U247" s="24"/>
      <c r="V247" s="24"/>
      <c r="W247" s="24"/>
      <c r="X247" s="24"/>
      <c r="Y247" s="24"/>
      <c r="Z247" s="24"/>
    </row>
    <row r="248" spans="1:26">
      <c r="A248" s="24"/>
      <c r="B248" s="24"/>
      <c r="C248" s="24"/>
      <c r="D248" s="24"/>
      <c r="E248" s="24"/>
      <c r="F248" s="179"/>
      <c r="G248" s="180"/>
      <c r="H248" s="24"/>
      <c r="I248" s="24"/>
      <c r="J248" s="24"/>
      <c r="K248" s="24"/>
      <c r="L248" s="24"/>
      <c r="M248" s="24"/>
      <c r="N248" s="24"/>
      <c r="O248" s="24"/>
      <c r="P248" s="24"/>
      <c r="Q248" s="24"/>
      <c r="R248" s="24"/>
      <c r="S248" s="24"/>
      <c r="T248" s="24"/>
      <c r="U248" s="24"/>
      <c r="V248" s="24"/>
      <c r="W248" s="24"/>
      <c r="X248" s="24"/>
      <c r="Y248" s="24"/>
      <c r="Z248" s="24"/>
    </row>
    <row r="249" spans="1:26">
      <c r="A249" s="24"/>
      <c r="B249" s="24"/>
      <c r="C249" s="24"/>
      <c r="D249" s="24"/>
      <c r="E249" s="24"/>
      <c r="F249" s="179"/>
      <c r="G249" s="180"/>
      <c r="H249" s="24"/>
      <c r="I249" s="24"/>
      <c r="J249" s="24"/>
      <c r="K249" s="24"/>
      <c r="L249" s="24"/>
      <c r="M249" s="24"/>
      <c r="N249" s="24"/>
      <c r="O249" s="24"/>
      <c r="P249" s="24"/>
      <c r="Q249" s="24"/>
      <c r="R249" s="24"/>
      <c r="S249" s="24"/>
      <c r="T249" s="24"/>
      <c r="U249" s="24"/>
      <c r="V249" s="24"/>
      <c r="W249" s="24"/>
      <c r="X249" s="24"/>
      <c r="Y249" s="24"/>
      <c r="Z249" s="24"/>
    </row>
    <row r="250" spans="1:26">
      <c r="A250" s="24"/>
      <c r="B250" s="24"/>
      <c r="C250" s="24"/>
      <c r="D250" s="24"/>
      <c r="E250" s="24"/>
      <c r="F250" s="179"/>
      <c r="G250" s="180"/>
      <c r="H250" s="24"/>
      <c r="I250" s="24"/>
      <c r="J250" s="24"/>
      <c r="K250" s="24"/>
      <c r="L250" s="24"/>
      <c r="M250" s="24"/>
      <c r="N250" s="24"/>
      <c r="O250" s="24"/>
      <c r="P250" s="24"/>
      <c r="Q250" s="24"/>
      <c r="R250" s="24"/>
      <c r="S250" s="24"/>
      <c r="T250" s="24"/>
      <c r="U250" s="24"/>
      <c r="V250" s="24"/>
      <c r="W250" s="24"/>
      <c r="X250" s="24"/>
      <c r="Y250" s="24"/>
      <c r="Z250" s="24"/>
    </row>
    <row r="251" spans="1:26">
      <c r="A251" s="24"/>
      <c r="B251" s="24"/>
      <c r="C251" s="24"/>
      <c r="D251" s="24"/>
      <c r="E251" s="24"/>
      <c r="F251" s="179"/>
      <c r="G251" s="180"/>
      <c r="H251" s="24"/>
      <c r="I251" s="24"/>
      <c r="J251" s="24"/>
      <c r="K251" s="24"/>
      <c r="L251" s="24"/>
      <c r="M251" s="24"/>
      <c r="N251" s="24"/>
      <c r="O251" s="24"/>
      <c r="P251" s="24"/>
      <c r="Q251" s="24"/>
      <c r="R251" s="24"/>
      <c r="S251" s="24"/>
      <c r="T251" s="24"/>
      <c r="U251" s="24"/>
      <c r="V251" s="24"/>
      <c r="W251" s="24"/>
      <c r="X251" s="24"/>
      <c r="Y251" s="24"/>
      <c r="Z251" s="24"/>
    </row>
    <row r="252" spans="1:26">
      <c r="A252" s="24"/>
      <c r="B252" s="24"/>
      <c r="C252" s="24"/>
      <c r="D252" s="24"/>
      <c r="E252" s="24"/>
      <c r="F252" s="179"/>
      <c r="G252" s="180"/>
      <c r="H252" s="24"/>
      <c r="I252" s="24"/>
      <c r="J252" s="24"/>
      <c r="K252" s="24"/>
      <c r="L252" s="24"/>
      <c r="M252" s="24"/>
      <c r="N252" s="24"/>
      <c r="O252" s="24"/>
      <c r="P252" s="24"/>
      <c r="Q252" s="24"/>
      <c r="R252" s="24"/>
      <c r="S252" s="24"/>
      <c r="T252" s="24"/>
      <c r="U252" s="24"/>
      <c r="V252" s="24"/>
      <c r="W252" s="24"/>
      <c r="X252" s="24"/>
      <c r="Y252" s="24"/>
      <c r="Z252" s="24"/>
    </row>
    <row r="253" spans="1:26">
      <c r="A253" s="24"/>
      <c r="B253" s="24"/>
      <c r="C253" s="24"/>
      <c r="D253" s="24"/>
      <c r="E253" s="24"/>
      <c r="F253" s="179"/>
      <c r="G253" s="180"/>
      <c r="H253" s="24"/>
      <c r="I253" s="24"/>
      <c r="J253" s="24"/>
      <c r="K253" s="24"/>
      <c r="L253" s="24"/>
      <c r="M253" s="24"/>
      <c r="N253" s="24"/>
      <c r="O253" s="24"/>
      <c r="P253" s="24"/>
      <c r="Q253" s="24"/>
      <c r="R253" s="24"/>
      <c r="S253" s="24"/>
      <c r="T253" s="24"/>
      <c r="U253" s="24"/>
      <c r="V253" s="24"/>
      <c r="W253" s="24"/>
      <c r="X253" s="24"/>
      <c r="Y253" s="24"/>
      <c r="Z253" s="24"/>
    </row>
    <row r="254" spans="1:26">
      <c r="A254" s="24"/>
      <c r="B254" s="24"/>
      <c r="C254" s="24"/>
      <c r="D254" s="24"/>
      <c r="E254" s="24"/>
      <c r="F254" s="179"/>
      <c r="G254" s="180"/>
      <c r="H254" s="24"/>
      <c r="I254" s="24"/>
      <c r="J254" s="24"/>
      <c r="K254" s="24"/>
      <c r="L254" s="24"/>
      <c r="M254" s="24"/>
      <c r="N254" s="24"/>
      <c r="O254" s="24"/>
      <c r="P254" s="24"/>
      <c r="Q254" s="24"/>
      <c r="R254" s="24"/>
      <c r="S254" s="24"/>
      <c r="T254" s="24"/>
      <c r="U254" s="24"/>
      <c r="V254" s="24"/>
      <c r="W254" s="24"/>
      <c r="X254" s="24"/>
      <c r="Y254" s="24"/>
      <c r="Z254" s="24"/>
    </row>
    <row r="255" spans="1:26">
      <c r="A255" s="24"/>
      <c r="B255" s="24"/>
      <c r="C255" s="24"/>
      <c r="D255" s="24"/>
      <c r="E255" s="24"/>
      <c r="F255" s="179"/>
      <c r="G255" s="180"/>
      <c r="H255" s="24"/>
      <c r="I255" s="24"/>
      <c r="J255" s="24"/>
      <c r="K255" s="24"/>
      <c r="L255" s="24"/>
      <c r="M255" s="24"/>
      <c r="N255" s="24"/>
      <c r="O255" s="24"/>
      <c r="P255" s="24"/>
      <c r="Q255" s="24"/>
      <c r="R255" s="24"/>
      <c r="S255" s="24"/>
      <c r="T255" s="24"/>
      <c r="U255" s="24"/>
      <c r="V255" s="24"/>
      <c r="W255" s="24"/>
      <c r="X255" s="24"/>
      <c r="Y255" s="24"/>
      <c r="Z255" s="24"/>
    </row>
    <row r="256" spans="1:26">
      <c r="A256" s="24"/>
      <c r="B256" s="24"/>
      <c r="C256" s="24"/>
      <c r="D256" s="24"/>
      <c r="E256" s="24"/>
      <c r="F256" s="179"/>
      <c r="G256" s="180"/>
      <c r="H256" s="24"/>
      <c r="I256" s="24"/>
      <c r="J256" s="24"/>
      <c r="K256" s="24"/>
      <c r="L256" s="24"/>
      <c r="M256" s="24"/>
      <c r="N256" s="24"/>
      <c r="O256" s="24"/>
      <c r="P256" s="24"/>
      <c r="Q256" s="24"/>
      <c r="R256" s="24"/>
      <c r="S256" s="24"/>
      <c r="T256" s="24"/>
      <c r="U256" s="24"/>
      <c r="V256" s="24"/>
      <c r="W256" s="24"/>
      <c r="X256" s="24"/>
      <c r="Y256" s="24"/>
      <c r="Z256" s="24"/>
    </row>
    <row r="257" spans="1:26">
      <c r="A257" s="24"/>
      <c r="B257" s="24"/>
      <c r="C257" s="24"/>
      <c r="D257" s="24"/>
      <c r="E257" s="24"/>
      <c r="F257" s="179"/>
      <c r="G257" s="180"/>
      <c r="H257" s="24"/>
      <c r="I257" s="24"/>
      <c r="J257" s="24"/>
      <c r="K257" s="24"/>
      <c r="L257" s="24"/>
      <c r="M257" s="24"/>
      <c r="N257" s="24"/>
      <c r="O257" s="24"/>
      <c r="P257" s="24"/>
      <c r="Q257" s="24"/>
      <c r="R257" s="24"/>
      <c r="S257" s="24"/>
      <c r="T257" s="24"/>
      <c r="U257" s="24"/>
      <c r="V257" s="24"/>
      <c r="W257" s="24"/>
      <c r="X257" s="24"/>
      <c r="Y257" s="24"/>
      <c r="Z257" s="24"/>
    </row>
    <row r="258" spans="1:26">
      <c r="A258" s="24"/>
      <c r="B258" s="24"/>
      <c r="C258" s="24"/>
      <c r="D258" s="24"/>
      <c r="E258" s="24"/>
      <c r="F258" s="179"/>
      <c r="G258" s="180"/>
      <c r="H258" s="24"/>
      <c r="I258" s="24"/>
      <c r="J258" s="24"/>
      <c r="K258" s="24"/>
      <c r="L258" s="24"/>
      <c r="M258" s="24"/>
      <c r="N258" s="24"/>
      <c r="O258" s="24"/>
      <c r="P258" s="24"/>
      <c r="Q258" s="24"/>
      <c r="R258" s="24"/>
      <c r="S258" s="24"/>
      <c r="T258" s="24"/>
      <c r="U258" s="24"/>
      <c r="V258" s="24"/>
      <c r="W258" s="24"/>
      <c r="X258" s="24"/>
      <c r="Y258" s="24"/>
      <c r="Z258" s="24"/>
    </row>
    <row r="259" spans="1:26">
      <c r="A259" s="24"/>
      <c r="B259" s="24"/>
      <c r="C259" s="24"/>
      <c r="D259" s="24"/>
      <c r="E259" s="24"/>
      <c r="F259" s="179"/>
      <c r="G259" s="180"/>
      <c r="H259" s="24"/>
      <c r="I259" s="24"/>
      <c r="J259" s="24"/>
      <c r="K259" s="24"/>
      <c r="L259" s="24"/>
      <c r="M259" s="24"/>
      <c r="N259" s="24"/>
      <c r="O259" s="24"/>
      <c r="P259" s="24"/>
      <c r="Q259" s="24"/>
      <c r="R259" s="24"/>
      <c r="S259" s="24"/>
      <c r="T259" s="24"/>
      <c r="U259" s="24"/>
      <c r="V259" s="24"/>
      <c r="W259" s="24"/>
      <c r="X259" s="24"/>
      <c r="Y259" s="24"/>
      <c r="Z259" s="24"/>
    </row>
    <row r="260" spans="1:26">
      <c r="A260" s="24"/>
      <c r="B260" s="24"/>
      <c r="C260" s="24"/>
      <c r="D260" s="24"/>
      <c r="E260" s="24"/>
      <c r="F260" s="179"/>
      <c r="G260" s="180"/>
      <c r="H260" s="24"/>
      <c r="I260" s="24"/>
      <c r="J260" s="24"/>
      <c r="K260" s="24"/>
      <c r="L260" s="24"/>
      <c r="M260" s="24"/>
      <c r="N260" s="24"/>
      <c r="O260" s="24"/>
      <c r="P260" s="24"/>
      <c r="Q260" s="24"/>
      <c r="R260" s="24"/>
      <c r="S260" s="24"/>
      <c r="T260" s="24"/>
      <c r="U260" s="24"/>
      <c r="V260" s="24"/>
      <c r="W260" s="24"/>
      <c r="X260" s="24"/>
      <c r="Y260" s="24"/>
      <c r="Z260" s="24"/>
    </row>
    <row r="261" spans="1:26">
      <c r="A261" s="24"/>
      <c r="B261" s="24"/>
      <c r="C261" s="24"/>
      <c r="D261" s="24"/>
      <c r="E261" s="24"/>
      <c r="F261" s="179"/>
      <c r="G261" s="180"/>
      <c r="H261" s="24"/>
      <c r="I261" s="24"/>
      <c r="J261" s="24"/>
      <c r="K261" s="24"/>
      <c r="L261" s="24"/>
      <c r="M261" s="24"/>
      <c r="N261" s="24"/>
      <c r="O261" s="24"/>
      <c r="P261" s="24"/>
      <c r="Q261" s="24"/>
      <c r="R261" s="24"/>
      <c r="S261" s="24"/>
      <c r="T261" s="24"/>
      <c r="U261" s="24"/>
      <c r="V261" s="24"/>
      <c r="W261" s="24"/>
      <c r="X261" s="24"/>
      <c r="Y261" s="24"/>
      <c r="Z261" s="24"/>
    </row>
    <row r="262" spans="1:26">
      <c r="A262" s="24"/>
      <c r="B262" s="24"/>
      <c r="C262" s="24"/>
      <c r="D262" s="24"/>
      <c r="E262" s="24"/>
      <c r="F262" s="179"/>
      <c r="G262" s="180"/>
      <c r="H262" s="24"/>
      <c r="I262" s="24"/>
      <c r="J262" s="24"/>
      <c r="K262" s="24"/>
      <c r="L262" s="24"/>
      <c r="M262" s="24"/>
      <c r="N262" s="24"/>
      <c r="O262" s="24"/>
      <c r="P262" s="24"/>
      <c r="Q262" s="24"/>
      <c r="R262" s="24"/>
      <c r="S262" s="24"/>
      <c r="T262" s="24"/>
      <c r="U262" s="24"/>
      <c r="V262" s="24"/>
      <c r="W262" s="24"/>
      <c r="X262" s="24"/>
      <c r="Y262" s="24"/>
      <c r="Z262" s="24"/>
    </row>
    <row r="263" spans="1:26">
      <c r="A263" s="24"/>
      <c r="B263" s="24"/>
      <c r="C263" s="24"/>
      <c r="D263" s="24"/>
      <c r="E263" s="24"/>
      <c r="F263" s="179"/>
      <c r="G263" s="180"/>
      <c r="H263" s="24"/>
      <c r="I263" s="24"/>
      <c r="J263" s="24"/>
      <c r="K263" s="24"/>
      <c r="L263" s="24"/>
      <c r="M263" s="24"/>
      <c r="N263" s="24"/>
      <c r="O263" s="24"/>
      <c r="P263" s="24"/>
      <c r="Q263" s="24"/>
      <c r="R263" s="24"/>
      <c r="S263" s="24"/>
      <c r="T263" s="24"/>
      <c r="U263" s="24"/>
      <c r="V263" s="24"/>
      <c r="W263" s="24"/>
      <c r="X263" s="24"/>
      <c r="Y263" s="24"/>
      <c r="Z263" s="24"/>
    </row>
    <row r="264" spans="1:26">
      <c r="A264" s="24"/>
      <c r="B264" s="24"/>
      <c r="C264" s="24"/>
      <c r="D264" s="24"/>
      <c r="E264" s="24"/>
      <c r="F264" s="179"/>
      <c r="G264" s="180"/>
      <c r="H264" s="24"/>
      <c r="I264" s="24"/>
      <c r="J264" s="24"/>
      <c r="K264" s="24"/>
      <c r="L264" s="24"/>
      <c r="M264" s="24"/>
      <c r="N264" s="24"/>
      <c r="O264" s="24"/>
      <c r="P264" s="24"/>
      <c r="Q264" s="24"/>
      <c r="R264" s="24"/>
      <c r="S264" s="24"/>
      <c r="T264" s="24"/>
      <c r="U264" s="24"/>
      <c r="V264" s="24"/>
      <c r="W264" s="24"/>
      <c r="X264" s="24"/>
      <c r="Y264" s="24"/>
      <c r="Z264" s="24"/>
    </row>
    <row r="265" spans="1:26">
      <c r="A265" s="24"/>
      <c r="B265" s="24"/>
      <c r="C265" s="24"/>
      <c r="D265" s="24"/>
      <c r="E265" s="24"/>
      <c r="F265" s="179"/>
      <c r="G265" s="180"/>
      <c r="H265" s="24"/>
      <c r="I265" s="24"/>
      <c r="J265" s="24"/>
      <c r="K265" s="24"/>
      <c r="L265" s="24"/>
      <c r="M265" s="24"/>
      <c r="N265" s="24"/>
      <c r="O265" s="24"/>
      <c r="P265" s="24"/>
      <c r="Q265" s="24"/>
      <c r="R265" s="24"/>
      <c r="S265" s="24"/>
      <c r="T265" s="24"/>
      <c r="U265" s="24"/>
      <c r="V265" s="24"/>
      <c r="W265" s="24"/>
      <c r="X265" s="24"/>
      <c r="Y265" s="24"/>
      <c r="Z265" s="24"/>
    </row>
    <row r="266" spans="1:26">
      <c r="A266" s="24"/>
      <c r="B266" s="24"/>
      <c r="C266" s="24"/>
      <c r="D266" s="24"/>
      <c r="E266" s="24"/>
      <c r="F266" s="179"/>
      <c r="G266" s="180"/>
      <c r="H266" s="24"/>
      <c r="I266" s="24"/>
      <c r="J266" s="24"/>
      <c r="K266" s="24"/>
      <c r="L266" s="24"/>
      <c r="M266" s="24"/>
      <c r="N266" s="24"/>
      <c r="O266" s="24"/>
      <c r="P266" s="24"/>
      <c r="Q266" s="24"/>
      <c r="R266" s="24"/>
      <c r="S266" s="24"/>
      <c r="T266" s="24"/>
      <c r="U266" s="24"/>
      <c r="V266" s="24"/>
      <c r="W266" s="24"/>
      <c r="X266" s="24"/>
      <c r="Y266" s="24"/>
      <c r="Z266" s="24"/>
    </row>
    <row r="267" spans="1:26">
      <c r="A267" s="24"/>
      <c r="B267" s="24"/>
      <c r="C267" s="24"/>
      <c r="D267" s="24"/>
      <c r="E267" s="24"/>
      <c r="F267" s="179"/>
      <c r="G267" s="180"/>
      <c r="H267" s="24"/>
      <c r="I267" s="24"/>
      <c r="J267" s="24"/>
      <c r="K267" s="24"/>
      <c r="L267" s="24"/>
      <c r="M267" s="24"/>
      <c r="N267" s="24"/>
      <c r="O267" s="24"/>
      <c r="P267" s="24"/>
      <c r="Q267" s="24"/>
      <c r="R267" s="24"/>
      <c r="S267" s="24"/>
      <c r="T267" s="24"/>
      <c r="U267" s="24"/>
      <c r="V267" s="24"/>
      <c r="W267" s="24"/>
      <c r="X267" s="24"/>
      <c r="Y267" s="24"/>
      <c r="Z267" s="24"/>
    </row>
    <row r="268" spans="1:26">
      <c r="A268" s="24"/>
      <c r="B268" s="24"/>
      <c r="C268" s="24"/>
      <c r="D268" s="24"/>
      <c r="E268" s="24"/>
      <c r="F268" s="179"/>
      <c r="G268" s="180"/>
      <c r="H268" s="24"/>
      <c r="I268" s="24"/>
      <c r="J268" s="24"/>
      <c r="K268" s="24"/>
      <c r="L268" s="24"/>
      <c r="M268" s="24"/>
      <c r="N268" s="24"/>
      <c r="O268" s="24"/>
      <c r="P268" s="24"/>
      <c r="Q268" s="24"/>
      <c r="R268" s="24"/>
      <c r="S268" s="24"/>
      <c r="T268" s="24"/>
      <c r="U268" s="24"/>
      <c r="V268" s="24"/>
      <c r="W268" s="24"/>
      <c r="X268" s="24"/>
      <c r="Y268" s="24"/>
      <c r="Z268" s="24"/>
    </row>
    <row r="269" spans="1:26">
      <c r="A269" s="24"/>
      <c r="B269" s="24"/>
      <c r="C269" s="24"/>
      <c r="D269" s="24"/>
      <c r="E269" s="24"/>
      <c r="F269" s="179"/>
      <c r="G269" s="180"/>
      <c r="H269" s="24"/>
      <c r="I269" s="24"/>
      <c r="J269" s="24"/>
      <c r="K269" s="24"/>
      <c r="L269" s="24"/>
      <c r="M269" s="24"/>
      <c r="N269" s="24"/>
      <c r="O269" s="24"/>
      <c r="P269" s="24"/>
      <c r="Q269" s="24"/>
      <c r="R269" s="24"/>
      <c r="S269" s="24"/>
      <c r="T269" s="24"/>
      <c r="U269" s="24"/>
      <c r="V269" s="24"/>
      <c r="W269" s="24"/>
      <c r="X269" s="24"/>
      <c r="Y269" s="24"/>
      <c r="Z269" s="24"/>
    </row>
    <row r="270" spans="1:26">
      <c r="A270" s="24"/>
      <c r="B270" s="24"/>
      <c r="C270" s="24"/>
      <c r="D270" s="24"/>
      <c r="E270" s="24"/>
      <c r="F270" s="179"/>
      <c r="G270" s="180"/>
      <c r="H270" s="24"/>
      <c r="I270" s="24"/>
      <c r="J270" s="24"/>
      <c r="K270" s="24"/>
      <c r="L270" s="24"/>
      <c r="M270" s="24"/>
      <c r="N270" s="24"/>
      <c r="O270" s="24"/>
      <c r="P270" s="24"/>
      <c r="Q270" s="24"/>
      <c r="R270" s="24"/>
      <c r="S270" s="24"/>
      <c r="T270" s="24"/>
      <c r="U270" s="24"/>
      <c r="V270" s="24"/>
      <c r="W270" s="24"/>
      <c r="X270" s="24"/>
      <c r="Y270" s="24"/>
      <c r="Z270" s="24"/>
    </row>
    <row r="271" spans="1:26">
      <c r="A271" s="24"/>
      <c r="B271" s="24"/>
      <c r="C271" s="24"/>
      <c r="D271" s="24"/>
      <c r="E271" s="24"/>
      <c r="F271" s="179"/>
      <c r="G271" s="180"/>
      <c r="H271" s="24"/>
      <c r="I271" s="24"/>
      <c r="J271" s="24"/>
      <c r="K271" s="24"/>
      <c r="L271" s="24"/>
      <c r="M271" s="24"/>
      <c r="N271" s="24"/>
      <c r="O271" s="24"/>
      <c r="P271" s="24"/>
      <c r="Q271" s="24"/>
      <c r="R271" s="24"/>
      <c r="S271" s="24"/>
      <c r="T271" s="24"/>
      <c r="U271" s="24"/>
      <c r="V271" s="24"/>
      <c r="W271" s="24"/>
      <c r="X271" s="24"/>
      <c r="Y271" s="24"/>
      <c r="Z271" s="24"/>
    </row>
    <row r="272" spans="1:26">
      <c r="A272" s="24"/>
      <c r="B272" s="24"/>
      <c r="C272" s="24"/>
      <c r="D272" s="24"/>
      <c r="E272" s="24"/>
      <c r="F272" s="179"/>
      <c r="G272" s="180"/>
      <c r="H272" s="24"/>
      <c r="I272" s="24"/>
      <c r="J272" s="24"/>
      <c r="K272" s="24"/>
      <c r="L272" s="24"/>
      <c r="M272" s="24"/>
      <c r="N272" s="24"/>
      <c r="O272" s="24"/>
      <c r="P272" s="24"/>
      <c r="Q272" s="24"/>
      <c r="R272" s="24"/>
      <c r="S272" s="24"/>
      <c r="T272" s="24"/>
      <c r="U272" s="24"/>
      <c r="V272" s="24"/>
      <c r="W272" s="24"/>
      <c r="X272" s="24"/>
      <c r="Y272" s="24"/>
      <c r="Z272" s="24"/>
    </row>
    <row r="273" spans="1:26">
      <c r="A273" s="24"/>
      <c r="B273" s="24"/>
      <c r="C273" s="24"/>
      <c r="D273" s="24"/>
      <c r="E273" s="24"/>
      <c r="F273" s="179"/>
      <c r="G273" s="180"/>
      <c r="H273" s="24"/>
      <c r="I273" s="24"/>
      <c r="J273" s="24"/>
      <c r="K273" s="24"/>
      <c r="L273" s="24"/>
      <c r="M273" s="24"/>
      <c r="N273" s="24"/>
      <c r="O273" s="24"/>
      <c r="P273" s="24"/>
      <c r="Q273" s="24"/>
      <c r="R273" s="24"/>
      <c r="S273" s="24"/>
      <c r="T273" s="24"/>
      <c r="U273" s="24"/>
      <c r="V273" s="24"/>
      <c r="W273" s="24"/>
      <c r="X273" s="24"/>
      <c r="Y273" s="24"/>
      <c r="Z273" s="24"/>
    </row>
    <row r="274" spans="1:26">
      <c r="A274" s="24"/>
      <c r="B274" s="24"/>
      <c r="C274" s="24"/>
      <c r="D274" s="24"/>
      <c r="E274" s="24"/>
      <c r="F274" s="179"/>
      <c r="G274" s="180"/>
      <c r="H274" s="24"/>
      <c r="I274" s="24"/>
      <c r="J274" s="24"/>
      <c r="K274" s="24"/>
      <c r="L274" s="24"/>
      <c r="M274" s="24"/>
      <c r="N274" s="24"/>
      <c r="O274" s="24"/>
      <c r="P274" s="24"/>
      <c r="Q274" s="24"/>
      <c r="R274" s="24"/>
      <c r="S274" s="24"/>
      <c r="T274" s="24"/>
      <c r="U274" s="24"/>
      <c r="V274" s="24"/>
      <c r="W274" s="24"/>
      <c r="X274" s="24"/>
      <c r="Y274" s="24"/>
      <c r="Z274" s="24"/>
    </row>
    <row r="275" spans="1:26">
      <c r="A275" s="24"/>
      <c r="B275" s="24"/>
      <c r="C275" s="24"/>
      <c r="D275" s="24"/>
      <c r="E275" s="24"/>
      <c r="F275" s="179"/>
      <c r="G275" s="180"/>
      <c r="H275" s="24"/>
      <c r="I275" s="24"/>
      <c r="J275" s="24"/>
      <c r="K275" s="24"/>
      <c r="L275" s="24"/>
      <c r="M275" s="24"/>
      <c r="N275" s="24"/>
      <c r="O275" s="24"/>
      <c r="P275" s="24"/>
      <c r="Q275" s="24"/>
      <c r="R275" s="24"/>
      <c r="S275" s="24"/>
      <c r="T275" s="24"/>
      <c r="U275" s="24"/>
      <c r="V275" s="24"/>
      <c r="W275" s="24"/>
      <c r="X275" s="24"/>
      <c r="Y275" s="24"/>
      <c r="Z275" s="24"/>
    </row>
    <row r="276" spans="1:26">
      <c r="A276" s="24"/>
      <c r="B276" s="24"/>
      <c r="C276" s="24"/>
      <c r="D276" s="24"/>
      <c r="E276" s="24"/>
      <c r="F276" s="179"/>
      <c r="G276" s="180"/>
      <c r="H276" s="24"/>
      <c r="I276" s="24"/>
      <c r="J276" s="24"/>
      <c r="K276" s="24"/>
      <c r="L276" s="24"/>
      <c r="M276" s="24"/>
      <c r="N276" s="24"/>
      <c r="O276" s="24"/>
      <c r="P276" s="24"/>
      <c r="Q276" s="24"/>
      <c r="R276" s="24"/>
      <c r="S276" s="24"/>
      <c r="T276" s="24"/>
      <c r="U276" s="24"/>
      <c r="V276" s="24"/>
      <c r="W276" s="24"/>
      <c r="X276" s="24"/>
      <c r="Y276" s="24"/>
      <c r="Z276" s="24"/>
    </row>
    <row r="277" spans="1:26">
      <c r="A277" s="24"/>
      <c r="B277" s="24"/>
      <c r="C277" s="24"/>
      <c r="D277" s="24"/>
      <c r="E277" s="24"/>
      <c r="F277" s="179"/>
      <c r="G277" s="180"/>
      <c r="H277" s="24"/>
      <c r="I277" s="24"/>
      <c r="J277" s="24"/>
      <c r="K277" s="24"/>
      <c r="L277" s="24"/>
      <c r="M277" s="24"/>
      <c r="N277" s="24"/>
      <c r="O277" s="24"/>
      <c r="P277" s="24"/>
      <c r="Q277" s="24"/>
      <c r="R277" s="24"/>
      <c r="S277" s="24"/>
      <c r="T277" s="24"/>
      <c r="U277" s="24"/>
      <c r="V277" s="24"/>
      <c r="W277" s="24"/>
      <c r="X277" s="24"/>
      <c r="Y277" s="24"/>
      <c r="Z277" s="24"/>
    </row>
    <row r="278" spans="1:26">
      <c r="A278" s="24"/>
      <c r="B278" s="24"/>
      <c r="C278" s="24"/>
      <c r="D278" s="24"/>
      <c r="E278" s="24"/>
      <c r="F278" s="179"/>
      <c r="G278" s="180"/>
      <c r="H278" s="24"/>
      <c r="I278" s="24"/>
      <c r="J278" s="24"/>
      <c r="K278" s="24"/>
      <c r="L278" s="24"/>
      <c r="M278" s="24"/>
      <c r="N278" s="24"/>
      <c r="O278" s="24"/>
      <c r="P278" s="24"/>
      <c r="Q278" s="24"/>
      <c r="R278" s="24"/>
      <c r="S278" s="24"/>
      <c r="T278" s="24"/>
      <c r="U278" s="24"/>
      <c r="V278" s="24"/>
      <c r="W278" s="24"/>
      <c r="X278" s="24"/>
      <c r="Y278" s="24"/>
      <c r="Z278" s="24"/>
    </row>
    <row r="279" spans="1:26">
      <c r="A279" s="24"/>
      <c r="B279" s="24"/>
      <c r="C279" s="24"/>
      <c r="D279" s="24"/>
      <c r="E279" s="24"/>
      <c r="F279" s="179"/>
      <c r="G279" s="180"/>
      <c r="H279" s="24"/>
      <c r="I279" s="24"/>
      <c r="J279" s="24"/>
      <c r="K279" s="24"/>
      <c r="L279" s="24"/>
      <c r="M279" s="24"/>
      <c r="N279" s="24"/>
      <c r="O279" s="24"/>
      <c r="P279" s="24"/>
      <c r="Q279" s="24"/>
      <c r="R279" s="24"/>
      <c r="S279" s="24"/>
      <c r="T279" s="24"/>
      <c r="U279" s="24"/>
      <c r="V279" s="24"/>
      <c r="W279" s="24"/>
      <c r="X279" s="24"/>
      <c r="Y279" s="24"/>
      <c r="Z279" s="24"/>
    </row>
    <row r="280" spans="1:26">
      <c r="A280" s="24"/>
      <c r="B280" s="24"/>
      <c r="C280" s="24"/>
      <c r="D280" s="24"/>
      <c r="E280" s="24"/>
      <c r="F280" s="179"/>
      <c r="G280" s="180"/>
      <c r="H280" s="24"/>
      <c r="I280" s="24"/>
      <c r="J280" s="24"/>
      <c r="K280" s="24"/>
      <c r="L280" s="24"/>
      <c r="M280" s="24"/>
      <c r="N280" s="24"/>
      <c r="O280" s="24"/>
      <c r="P280" s="24"/>
      <c r="Q280" s="24"/>
      <c r="R280" s="24"/>
      <c r="S280" s="24"/>
      <c r="T280" s="24"/>
      <c r="U280" s="24"/>
      <c r="V280" s="24"/>
      <c r="W280" s="24"/>
      <c r="X280" s="24"/>
      <c r="Y280" s="24"/>
      <c r="Z280" s="24"/>
    </row>
    <row r="281" spans="1:26">
      <c r="A281" s="24"/>
      <c r="B281" s="24"/>
      <c r="C281" s="24"/>
      <c r="D281" s="24"/>
      <c r="E281" s="24"/>
      <c r="F281" s="179"/>
      <c r="G281" s="180"/>
      <c r="H281" s="24"/>
      <c r="I281" s="24"/>
      <c r="J281" s="24"/>
      <c r="K281" s="24"/>
      <c r="L281" s="24"/>
      <c r="M281" s="24"/>
      <c r="N281" s="24"/>
      <c r="O281" s="24"/>
      <c r="P281" s="24"/>
      <c r="Q281" s="24"/>
      <c r="R281" s="24"/>
      <c r="S281" s="24"/>
      <c r="T281" s="24"/>
      <c r="U281" s="24"/>
      <c r="V281" s="24"/>
      <c r="W281" s="24"/>
      <c r="X281" s="24"/>
      <c r="Y281" s="24"/>
      <c r="Z281" s="24"/>
    </row>
    <row r="282" spans="1:26">
      <c r="A282" s="24"/>
      <c r="B282" s="24"/>
      <c r="C282" s="24"/>
      <c r="D282" s="24"/>
      <c r="E282" s="24"/>
      <c r="F282" s="179"/>
      <c r="G282" s="180"/>
      <c r="H282" s="24"/>
      <c r="I282" s="24"/>
      <c r="J282" s="24"/>
      <c r="K282" s="24"/>
      <c r="L282" s="24"/>
      <c r="M282" s="24"/>
      <c r="N282" s="24"/>
      <c r="O282" s="24"/>
      <c r="P282" s="24"/>
      <c r="Q282" s="24"/>
      <c r="R282" s="24"/>
      <c r="S282" s="24"/>
      <c r="T282" s="24"/>
      <c r="U282" s="24"/>
      <c r="V282" s="24"/>
      <c r="W282" s="24"/>
      <c r="X282" s="24"/>
      <c r="Y282" s="24"/>
      <c r="Z282" s="24"/>
    </row>
    <row r="283" spans="1:26">
      <c r="A283" s="24"/>
      <c r="B283" s="24"/>
      <c r="C283" s="24"/>
      <c r="D283" s="24"/>
      <c r="E283" s="24"/>
      <c r="F283" s="179"/>
      <c r="G283" s="180"/>
      <c r="H283" s="24"/>
      <c r="I283" s="24"/>
      <c r="J283" s="24"/>
      <c r="K283" s="24"/>
      <c r="L283" s="24"/>
      <c r="M283" s="24"/>
      <c r="N283" s="24"/>
      <c r="O283" s="24"/>
      <c r="P283" s="24"/>
      <c r="Q283" s="24"/>
      <c r="R283" s="24"/>
      <c r="S283" s="24"/>
      <c r="T283" s="24"/>
      <c r="U283" s="24"/>
      <c r="V283" s="24"/>
      <c r="W283" s="24"/>
      <c r="X283" s="24"/>
      <c r="Y283" s="24"/>
      <c r="Z283" s="24"/>
    </row>
    <row r="284" spans="1:26">
      <c r="A284" s="24"/>
      <c r="B284" s="24"/>
      <c r="C284" s="24"/>
      <c r="D284" s="24"/>
      <c r="E284" s="24"/>
      <c r="F284" s="179"/>
      <c r="G284" s="180"/>
      <c r="H284" s="24"/>
      <c r="I284" s="24"/>
      <c r="J284" s="24"/>
      <c r="K284" s="24"/>
      <c r="L284" s="24"/>
      <c r="M284" s="24"/>
      <c r="N284" s="24"/>
      <c r="O284" s="24"/>
      <c r="P284" s="24"/>
      <c r="Q284" s="24"/>
      <c r="R284" s="24"/>
      <c r="S284" s="24"/>
      <c r="T284" s="24"/>
      <c r="U284" s="24"/>
      <c r="V284" s="24"/>
      <c r="W284" s="24"/>
      <c r="X284" s="24"/>
      <c r="Y284" s="24"/>
      <c r="Z284" s="24"/>
    </row>
    <row r="285" spans="1:26">
      <c r="A285" s="24"/>
      <c r="B285" s="24"/>
      <c r="C285" s="24"/>
      <c r="D285" s="24"/>
      <c r="E285" s="24"/>
      <c r="F285" s="179"/>
      <c r="G285" s="180"/>
      <c r="H285" s="24"/>
      <c r="I285" s="24"/>
      <c r="J285" s="24"/>
      <c r="K285" s="24"/>
      <c r="L285" s="24"/>
      <c r="M285" s="24"/>
      <c r="N285" s="24"/>
      <c r="O285" s="24"/>
      <c r="P285" s="24"/>
      <c r="Q285" s="24"/>
      <c r="R285" s="24"/>
      <c r="S285" s="24"/>
      <c r="T285" s="24"/>
      <c r="U285" s="24"/>
      <c r="V285" s="24"/>
      <c r="W285" s="24"/>
      <c r="X285" s="24"/>
      <c r="Y285" s="24"/>
      <c r="Z285" s="24"/>
    </row>
    <row r="286" spans="1:26">
      <c r="A286" s="24"/>
      <c r="B286" s="24"/>
      <c r="C286" s="24"/>
      <c r="D286" s="24"/>
      <c r="E286" s="24"/>
      <c r="F286" s="179"/>
      <c r="G286" s="180"/>
      <c r="H286" s="24"/>
      <c r="I286" s="24"/>
      <c r="J286" s="24"/>
      <c r="K286" s="24"/>
      <c r="L286" s="24"/>
      <c r="M286" s="24"/>
      <c r="N286" s="24"/>
      <c r="O286" s="24"/>
      <c r="P286" s="24"/>
      <c r="Q286" s="24"/>
      <c r="R286" s="24"/>
      <c r="S286" s="24"/>
      <c r="T286" s="24"/>
      <c r="U286" s="24"/>
      <c r="V286" s="24"/>
      <c r="W286" s="24"/>
      <c r="X286" s="24"/>
      <c r="Y286" s="24"/>
      <c r="Z286" s="24"/>
    </row>
    <row r="287" spans="1:26">
      <c r="A287" s="24"/>
      <c r="B287" s="24"/>
      <c r="C287" s="24"/>
      <c r="D287" s="24"/>
      <c r="E287" s="24"/>
      <c r="F287" s="179"/>
      <c r="G287" s="180"/>
      <c r="H287" s="24"/>
      <c r="I287" s="24"/>
      <c r="J287" s="24"/>
      <c r="K287" s="24"/>
      <c r="L287" s="24"/>
      <c r="M287" s="24"/>
      <c r="N287" s="24"/>
      <c r="O287" s="24"/>
      <c r="P287" s="24"/>
      <c r="Q287" s="24"/>
      <c r="R287" s="24"/>
      <c r="S287" s="24"/>
      <c r="T287" s="24"/>
      <c r="U287" s="24"/>
      <c r="V287" s="24"/>
      <c r="W287" s="24"/>
      <c r="X287" s="24"/>
      <c r="Y287" s="24"/>
      <c r="Z287" s="24"/>
    </row>
    <row r="288" spans="1:26">
      <c r="A288" s="24"/>
      <c r="B288" s="24"/>
      <c r="C288" s="24"/>
      <c r="D288" s="24"/>
      <c r="E288" s="24"/>
      <c r="F288" s="179"/>
      <c r="G288" s="180"/>
      <c r="H288" s="24"/>
      <c r="I288" s="24"/>
      <c r="J288" s="24"/>
      <c r="K288" s="24"/>
      <c r="L288" s="24"/>
      <c r="M288" s="24"/>
      <c r="N288" s="24"/>
      <c r="O288" s="24"/>
      <c r="P288" s="24"/>
      <c r="Q288" s="24"/>
      <c r="R288" s="24"/>
      <c r="S288" s="24"/>
      <c r="T288" s="24"/>
      <c r="U288" s="24"/>
      <c r="V288" s="24"/>
      <c r="W288" s="24"/>
      <c r="X288" s="24"/>
      <c r="Y288" s="24"/>
      <c r="Z288" s="24"/>
    </row>
    <row r="289" spans="1:26">
      <c r="A289" s="24"/>
      <c r="B289" s="24"/>
      <c r="C289" s="24"/>
      <c r="D289" s="24"/>
      <c r="E289" s="24"/>
      <c r="F289" s="179"/>
      <c r="G289" s="180"/>
      <c r="H289" s="24"/>
      <c r="I289" s="24"/>
      <c r="J289" s="24"/>
      <c r="K289" s="24"/>
      <c r="L289" s="24"/>
      <c r="M289" s="24"/>
      <c r="N289" s="24"/>
      <c r="O289" s="24"/>
      <c r="P289" s="24"/>
      <c r="Q289" s="24"/>
      <c r="R289" s="24"/>
      <c r="S289" s="24"/>
      <c r="T289" s="24"/>
      <c r="U289" s="24"/>
      <c r="V289" s="24"/>
      <c r="W289" s="24"/>
      <c r="X289" s="24"/>
      <c r="Y289" s="24"/>
      <c r="Z289" s="24"/>
    </row>
    <row r="290" spans="1:26">
      <c r="A290" s="24"/>
      <c r="B290" s="24"/>
      <c r="C290" s="24"/>
      <c r="D290" s="24"/>
      <c r="E290" s="24"/>
      <c r="F290" s="179"/>
      <c r="G290" s="180"/>
      <c r="H290" s="24"/>
      <c r="I290" s="24"/>
      <c r="J290" s="24"/>
      <c r="K290" s="24"/>
      <c r="L290" s="24"/>
      <c r="M290" s="24"/>
      <c r="N290" s="24"/>
      <c r="O290" s="24"/>
      <c r="P290" s="24"/>
      <c r="Q290" s="24"/>
      <c r="R290" s="24"/>
      <c r="S290" s="24"/>
      <c r="T290" s="24"/>
      <c r="U290" s="24"/>
      <c r="V290" s="24"/>
      <c r="W290" s="24"/>
      <c r="X290" s="24"/>
      <c r="Y290" s="24"/>
      <c r="Z290" s="24"/>
    </row>
    <row r="291" spans="1:26">
      <c r="A291" s="24"/>
      <c r="B291" s="24"/>
      <c r="C291" s="24"/>
      <c r="D291" s="24"/>
      <c r="E291" s="24"/>
      <c r="F291" s="179"/>
      <c r="G291" s="180"/>
      <c r="H291" s="24"/>
      <c r="I291" s="24"/>
      <c r="J291" s="24"/>
      <c r="K291" s="24"/>
      <c r="L291" s="24"/>
      <c r="M291" s="24"/>
      <c r="N291" s="24"/>
      <c r="O291" s="24"/>
      <c r="P291" s="24"/>
      <c r="Q291" s="24"/>
      <c r="R291" s="24"/>
      <c r="S291" s="24"/>
      <c r="T291" s="24"/>
      <c r="U291" s="24"/>
      <c r="V291" s="24"/>
      <c r="W291" s="24"/>
      <c r="X291" s="24"/>
      <c r="Y291" s="24"/>
      <c r="Z291" s="24"/>
    </row>
    <row r="292" spans="1:26">
      <c r="A292" s="24"/>
      <c r="B292" s="24"/>
      <c r="C292" s="24"/>
      <c r="D292" s="24"/>
      <c r="E292" s="24"/>
      <c r="F292" s="179"/>
      <c r="G292" s="180"/>
      <c r="H292" s="24"/>
      <c r="I292" s="24"/>
      <c r="J292" s="24"/>
      <c r="K292" s="24"/>
      <c r="L292" s="24"/>
      <c r="M292" s="24"/>
      <c r="N292" s="24"/>
      <c r="O292" s="24"/>
      <c r="P292" s="24"/>
      <c r="Q292" s="24"/>
      <c r="R292" s="24"/>
      <c r="S292" s="24"/>
      <c r="T292" s="24"/>
      <c r="U292" s="24"/>
      <c r="V292" s="24"/>
      <c r="W292" s="24"/>
      <c r="X292" s="24"/>
      <c r="Y292" s="24"/>
      <c r="Z292" s="24"/>
    </row>
    <row r="293" spans="1:26">
      <c r="A293" s="24"/>
      <c r="B293" s="24"/>
      <c r="C293" s="24"/>
      <c r="D293" s="24"/>
      <c r="E293" s="24"/>
      <c r="F293" s="179"/>
      <c r="G293" s="180"/>
      <c r="H293" s="24"/>
      <c r="I293" s="24"/>
      <c r="J293" s="24"/>
      <c r="K293" s="24"/>
      <c r="L293" s="24"/>
      <c r="M293" s="24"/>
      <c r="N293" s="24"/>
      <c r="O293" s="24"/>
      <c r="P293" s="24"/>
      <c r="Q293" s="24"/>
      <c r="R293" s="24"/>
      <c r="S293" s="24"/>
      <c r="T293" s="24"/>
      <c r="U293" s="24"/>
      <c r="V293" s="24"/>
      <c r="W293" s="24"/>
      <c r="X293" s="24"/>
      <c r="Y293" s="24"/>
      <c r="Z293" s="24"/>
    </row>
    <row r="294" spans="1:26">
      <c r="A294" s="24"/>
      <c r="B294" s="24"/>
      <c r="C294" s="24"/>
      <c r="D294" s="24"/>
      <c r="E294" s="24"/>
      <c r="F294" s="179"/>
      <c r="G294" s="180"/>
      <c r="H294" s="24"/>
      <c r="I294" s="24"/>
      <c r="J294" s="24"/>
      <c r="K294" s="24"/>
      <c r="L294" s="24"/>
      <c r="M294" s="24"/>
      <c r="N294" s="24"/>
      <c r="O294" s="24"/>
      <c r="P294" s="24"/>
      <c r="Q294" s="24"/>
      <c r="R294" s="24"/>
      <c r="S294" s="24"/>
      <c r="T294" s="24"/>
      <c r="U294" s="24"/>
      <c r="V294" s="24"/>
      <c r="W294" s="24"/>
      <c r="X294" s="24"/>
      <c r="Y294" s="24"/>
      <c r="Z294" s="24"/>
    </row>
    <row r="295" spans="1:26">
      <c r="A295" s="24"/>
      <c r="B295" s="24"/>
      <c r="C295" s="24"/>
      <c r="D295" s="24"/>
      <c r="E295" s="24"/>
      <c r="F295" s="179"/>
      <c r="G295" s="180"/>
      <c r="H295" s="24"/>
      <c r="I295" s="24"/>
      <c r="J295" s="24"/>
      <c r="K295" s="24"/>
      <c r="L295" s="24"/>
      <c r="M295" s="24"/>
      <c r="N295" s="24"/>
      <c r="O295" s="24"/>
      <c r="P295" s="24"/>
      <c r="Q295" s="24"/>
      <c r="R295" s="24"/>
      <c r="S295" s="24"/>
      <c r="T295" s="24"/>
      <c r="U295" s="24"/>
      <c r="V295" s="24"/>
      <c r="W295" s="24"/>
      <c r="X295" s="24"/>
      <c r="Y295" s="24"/>
      <c r="Z295" s="24"/>
    </row>
    <row r="296" spans="1:26">
      <c r="A296" s="24"/>
      <c r="B296" s="24"/>
      <c r="C296" s="24"/>
      <c r="D296" s="24"/>
      <c r="E296" s="24"/>
      <c r="F296" s="179"/>
      <c r="G296" s="180"/>
      <c r="H296" s="24"/>
      <c r="I296" s="24"/>
      <c r="J296" s="24"/>
      <c r="K296" s="24"/>
      <c r="L296" s="24"/>
      <c r="M296" s="24"/>
      <c r="N296" s="24"/>
      <c r="O296" s="24"/>
      <c r="P296" s="24"/>
      <c r="Q296" s="24"/>
      <c r="R296" s="24"/>
      <c r="S296" s="24"/>
      <c r="T296" s="24"/>
      <c r="U296" s="24"/>
      <c r="V296" s="24"/>
      <c r="W296" s="24"/>
      <c r="X296" s="24"/>
      <c r="Y296" s="24"/>
      <c r="Z296" s="24"/>
    </row>
    <row r="297" spans="1:26">
      <c r="A297" s="24"/>
      <c r="B297" s="24"/>
      <c r="C297" s="24"/>
      <c r="D297" s="24"/>
      <c r="E297" s="24"/>
      <c r="F297" s="179"/>
      <c r="G297" s="180"/>
      <c r="H297" s="24"/>
      <c r="I297" s="24"/>
      <c r="J297" s="24"/>
      <c r="K297" s="24"/>
      <c r="L297" s="24"/>
      <c r="M297" s="24"/>
      <c r="N297" s="24"/>
      <c r="O297" s="24"/>
      <c r="P297" s="24"/>
      <c r="Q297" s="24"/>
      <c r="R297" s="24"/>
      <c r="S297" s="24"/>
      <c r="T297" s="24"/>
      <c r="U297" s="24"/>
      <c r="V297" s="24"/>
      <c r="W297" s="24"/>
      <c r="X297" s="24"/>
      <c r="Y297" s="24"/>
      <c r="Z297" s="24"/>
    </row>
    <row r="298" spans="1:26">
      <c r="A298" s="24"/>
      <c r="B298" s="24"/>
      <c r="C298" s="24"/>
      <c r="D298" s="24"/>
      <c r="E298" s="24"/>
      <c r="F298" s="179"/>
      <c r="G298" s="180"/>
      <c r="H298" s="24"/>
      <c r="I298" s="24"/>
      <c r="J298" s="24"/>
      <c r="K298" s="24"/>
      <c r="L298" s="24"/>
      <c r="M298" s="24"/>
      <c r="N298" s="24"/>
      <c r="O298" s="24"/>
      <c r="P298" s="24"/>
      <c r="Q298" s="24"/>
      <c r="R298" s="24"/>
      <c r="S298" s="24"/>
      <c r="T298" s="24"/>
      <c r="U298" s="24"/>
      <c r="V298" s="24"/>
      <c r="W298" s="24"/>
      <c r="X298" s="24"/>
      <c r="Y298" s="24"/>
      <c r="Z298" s="24"/>
    </row>
    <row r="299" spans="1:26">
      <c r="A299" s="24"/>
      <c r="B299" s="24"/>
      <c r="C299" s="24"/>
      <c r="D299" s="24"/>
      <c r="E299" s="24"/>
      <c r="F299" s="179"/>
      <c r="G299" s="180"/>
      <c r="H299" s="24"/>
      <c r="I299" s="24"/>
      <c r="J299" s="24"/>
      <c r="K299" s="24"/>
      <c r="L299" s="24"/>
      <c r="M299" s="24"/>
      <c r="N299" s="24"/>
      <c r="O299" s="24"/>
      <c r="P299" s="24"/>
      <c r="Q299" s="24"/>
      <c r="R299" s="24"/>
      <c r="S299" s="24"/>
      <c r="T299" s="24"/>
      <c r="U299" s="24"/>
      <c r="V299" s="24"/>
      <c r="W299" s="24"/>
      <c r="X299" s="24"/>
      <c r="Y299" s="24"/>
      <c r="Z299" s="24"/>
    </row>
    <row r="300" spans="1:26">
      <c r="A300" s="24"/>
      <c r="B300" s="24"/>
      <c r="C300" s="24"/>
      <c r="D300" s="24"/>
      <c r="E300" s="24"/>
      <c r="F300" s="179"/>
      <c r="G300" s="180"/>
      <c r="H300" s="24"/>
      <c r="I300" s="24"/>
      <c r="J300" s="24"/>
      <c r="K300" s="24"/>
      <c r="L300" s="24"/>
      <c r="M300" s="24"/>
      <c r="N300" s="24"/>
      <c r="O300" s="24"/>
      <c r="P300" s="24"/>
      <c r="Q300" s="24"/>
      <c r="R300" s="24"/>
      <c r="S300" s="24"/>
      <c r="T300" s="24"/>
      <c r="U300" s="24"/>
      <c r="V300" s="24"/>
      <c r="W300" s="24"/>
      <c r="X300" s="24"/>
      <c r="Y300" s="24"/>
      <c r="Z300" s="24"/>
    </row>
    <row r="301" spans="1:26">
      <c r="A301" s="24"/>
      <c r="B301" s="24"/>
      <c r="C301" s="24"/>
      <c r="D301" s="24"/>
      <c r="E301" s="24"/>
      <c r="F301" s="179"/>
      <c r="G301" s="180"/>
      <c r="H301" s="24"/>
      <c r="I301" s="24"/>
      <c r="J301" s="24"/>
      <c r="K301" s="24"/>
      <c r="L301" s="24"/>
      <c r="M301" s="24"/>
      <c r="N301" s="24"/>
      <c r="O301" s="24"/>
      <c r="P301" s="24"/>
      <c r="Q301" s="24"/>
      <c r="R301" s="24"/>
      <c r="S301" s="24"/>
      <c r="T301" s="24"/>
      <c r="U301" s="24"/>
      <c r="V301" s="24"/>
      <c r="W301" s="24"/>
      <c r="X301" s="24"/>
      <c r="Y301" s="24"/>
      <c r="Z301" s="24"/>
    </row>
    <row r="302" spans="1:26">
      <c r="A302" s="24"/>
      <c r="B302" s="24"/>
      <c r="C302" s="24"/>
      <c r="D302" s="24"/>
      <c r="E302" s="24"/>
      <c r="F302" s="179"/>
      <c r="G302" s="180"/>
      <c r="H302" s="24"/>
      <c r="I302" s="24"/>
      <c r="J302" s="24"/>
      <c r="K302" s="24"/>
      <c r="L302" s="24"/>
      <c r="M302" s="24"/>
      <c r="N302" s="24"/>
      <c r="O302" s="24"/>
      <c r="P302" s="24"/>
      <c r="Q302" s="24"/>
      <c r="R302" s="24"/>
      <c r="S302" s="24"/>
      <c r="T302" s="24"/>
      <c r="U302" s="24"/>
      <c r="V302" s="24"/>
      <c r="W302" s="24"/>
      <c r="X302" s="24"/>
      <c r="Y302" s="24"/>
      <c r="Z302" s="24"/>
    </row>
    <row r="303" spans="1:26">
      <c r="A303" s="24"/>
      <c r="B303" s="24"/>
      <c r="C303" s="24"/>
      <c r="D303" s="24"/>
      <c r="E303" s="24"/>
      <c r="F303" s="179"/>
      <c r="G303" s="180"/>
      <c r="H303" s="24"/>
      <c r="I303" s="24"/>
      <c r="J303" s="24"/>
      <c r="K303" s="24"/>
      <c r="L303" s="24"/>
      <c r="M303" s="24"/>
      <c r="N303" s="24"/>
      <c r="O303" s="24"/>
      <c r="P303" s="24"/>
      <c r="Q303" s="24"/>
      <c r="R303" s="24"/>
      <c r="S303" s="24"/>
      <c r="T303" s="24"/>
      <c r="U303" s="24"/>
      <c r="V303" s="24"/>
      <c r="W303" s="24"/>
      <c r="X303" s="24"/>
      <c r="Y303" s="24"/>
      <c r="Z303" s="24"/>
    </row>
    <row r="304" spans="1:26">
      <c r="A304" s="24"/>
      <c r="B304" s="24"/>
      <c r="C304" s="24"/>
      <c r="D304" s="24"/>
      <c r="E304" s="24"/>
      <c r="F304" s="179"/>
      <c r="G304" s="180"/>
      <c r="H304" s="24"/>
      <c r="I304" s="24"/>
      <c r="J304" s="24"/>
      <c r="K304" s="24"/>
      <c r="L304" s="24"/>
      <c r="M304" s="24"/>
      <c r="N304" s="24"/>
      <c r="O304" s="24"/>
      <c r="P304" s="24"/>
      <c r="Q304" s="24"/>
      <c r="R304" s="24"/>
      <c r="S304" s="24"/>
      <c r="T304" s="24"/>
      <c r="U304" s="24"/>
      <c r="V304" s="24"/>
      <c r="W304" s="24"/>
      <c r="X304" s="24"/>
      <c r="Y304" s="24"/>
      <c r="Z304" s="24"/>
    </row>
    <row r="305" spans="1:26">
      <c r="A305" s="24"/>
      <c r="B305" s="24"/>
      <c r="C305" s="24"/>
      <c r="D305" s="24"/>
      <c r="E305" s="24"/>
      <c r="F305" s="179"/>
      <c r="G305" s="180"/>
      <c r="H305" s="24"/>
      <c r="I305" s="24"/>
      <c r="J305" s="24"/>
      <c r="K305" s="24"/>
      <c r="L305" s="24"/>
      <c r="M305" s="24"/>
      <c r="N305" s="24"/>
      <c r="O305" s="24"/>
      <c r="P305" s="24"/>
      <c r="Q305" s="24"/>
      <c r="R305" s="24"/>
      <c r="S305" s="24"/>
      <c r="T305" s="24"/>
      <c r="U305" s="24"/>
      <c r="V305" s="24"/>
      <c r="W305" s="24"/>
      <c r="X305" s="24"/>
      <c r="Y305" s="24"/>
      <c r="Z305" s="24"/>
    </row>
    <row r="306" spans="1:26">
      <c r="A306" s="24"/>
      <c r="B306" s="24"/>
      <c r="C306" s="24"/>
      <c r="D306" s="24"/>
      <c r="E306" s="24"/>
      <c r="F306" s="179"/>
      <c r="G306" s="180"/>
      <c r="H306" s="24"/>
      <c r="I306" s="24"/>
      <c r="J306" s="24"/>
      <c r="K306" s="24"/>
      <c r="L306" s="24"/>
      <c r="M306" s="24"/>
      <c r="N306" s="24"/>
      <c r="O306" s="24"/>
      <c r="P306" s="24"/>
      <c r="Q306" s="24"/>
      <c r="R306" s="24"/>
      <c r="S306" s="24"/>
      <c r="T306" s="24"/>
      <c r="U306" s="24"/>
      <c r="V306" s="24"/>
      <c r="W306" s="24"/>
      <c r="X306" s="24"/>
      <c r="Y306" s="24"/>
      <c r="Z306" s="24"/>
    </row>
    <row r="307" spans="1:26">
      <c r="A307" s="24"/>
      <c r="B307" s="24"/>
      <c r="C307" s="24"/>
      <c r="D307" s="24"/>
      <c r="E307" s="24"/>
      <c r="F307" s="179"/>
      <c r="G307" s="180"/>
      <c r="H307" s="24"/>
      <c r="I307" s="24"/>
      <c r="J307" s="24"/>
      <c r="K307" s="24"/>
      <c r="L307" s="24"/>
      <c r="M307" s="24"/>
      <c r="N307" s="24"/>
      <c r="O307" s="24"/>
      <c r="P307" s="24"/>
      <c r="Q307" s="24"/>
      <c r="R307" s="24"/>
      <c r="S307" s="24"/>
      <c r="T307" s="24"/>
      <c r="U307" s="24"/>
      <c r="V307" s="24"/>
      <c r="W307" s="24"/>
      <c r="X307" s="24"/>
      <c r="Y307" s="24"/>
      <c r="Z307" s="24"/>
    </row>
    <row r="308" spans="1:26">
      <c r="A308" s="24"/>
      <c r="B308" s="24"/>
      <c r="C308" s="24"/>
      <c r="D308" s="24"/>
      <c r="E308" s="24"/>
      <c r="F308" s="179"/>
      <c r="G308" s="180"/>
      <c r="H308" s="24"/>
      <c r="I308" s="24"/>
      <c r="J308" s="24"/>
      <c r="K308" s="24"/>
      <c r="L308" s="24"/>
      <c r="M308" s="24"/>
      <c r="N308" s="24"/>
      <c r="O308" s="24"/>
      <c r="P308" s="24"/>
      <c r="Q308" s="24"/>
      <c r="R308" s="24"/>
      <c r="S308" s="24"/>
      <c r="T308" s="24"/>
      <c r="U308" s="24"/>
      <c r="V308" s="24"/>
      <c r="W308" s="24"/>
      <c r="X308" s="24"/>
      <c r="Y308" s="24"/>
      <c r="Z308" s="24"/>
    </row>
    <row r="309" spans="1:26">
      <c r="A309" s="24"/>
      <c r="B309" s="24"/>
      <c r="C309" s="24"/>
      <c r="D309" s="24"/>
      <c r="E309" s="24"/>
      <c r="F309" s="179"/>
      <c r="G309" s="180"/>
      <c r="H309" s="24"/>
      <c r="I309" s="24"/>
      <c r="J309" s="24"/>
      <c r="K309" s="24"/>
      <c r="L309" s="24"/>
      <c r="M309" s="24"/>
      <c r="N309" s="24"/>
      <c r="O309" s="24"/>
      <c r="P309" s="24"/>
      <c r="Q309" s="24"/>
      <c r="R309" s="24"/>
      <c r="S309" s="24"/>
      <c r="T309" s="24"/>
      <c r="U309" s="24"/>
      <c r="V309" s="24"/>
      <c r="W309" s="24"/>
      <c r="X309" s="24"/>
      <c r="Y309" s="24"/>
      <c r="Z309" s="24"/>
    </row>
    <row r="310" spans="1:26">
      <c r="A310" s="24"/>
      <c r="B310" s="24"/>
      <c r="C310" s="24"/>
      <c r="D310" s="24"/>
      <c r="E310" s="24"/>
      <c r="F310" s="179"/>
      <c r="G310" s="180"/>
      <c r="H310" s="24"/>
      <c r="I310" s="24"/>
      <c r="J310" s="24"/>
      <c r="K310" s="24"/>
      <c r="L310" s="24"/>
      <c r="M310" s="24"/>
      <c r="N310" s="24"/>
      <c r="O310" s="24"/>
      <c r="P310" s="24"/>
      <c r="Q310" s="24"/>
      <c r="R310" s="24"/>
      <c r="S310" s="24"/>
      <c r="T310" s="24"/>
      <c r="U310" s="24"/>
      <c r="V310" s="24"/>
      <c r="W310" s="24"/>
      <c r="X310" s="24"/>
      <c r="Y310" s="24"/>
      <c r="Z310" s="24"/>
    </row>
    <row r="311" spans="1:26">
      <c r="A311" s="24"/>
      <c r="B311" s="24"/>
      <c r="C311" s="24"/>
      <c r="D311" s="24"/>
      <c r="E311" s="24"/>
      <c r="F311" s="179"/>
      <c r="G311" s="180"/>
      <c r="H311" s="24"/>
      <c r="I311" s="24"/>
      <c r="J311" s="24"/>
      <c r="K311" s="24"/>
      <c r="L311" s="24"/>
      <c r="M311" s="24"/>
      <c r="N311" s="24"/>
      <c r="O311" s="24"/>
      <c r="P311" s="24"/>
      <c r="Q311" s="24"/>
      <c r="R311" s="24"/>
      <c r="S311" s="24"/>
      <c r="T311" s="24"/>
      <c r="U311" s="24"/>
      <c r="V311" s="24"/>
      <c r="W311" s="24"/>
      <c r="X311" s="24"/>
      <c r="Y311" s="24"/>
      <c r="Z311" s="24"/>
    </row>
    <row r="312" spans="1:26">
      <c r="A312" s="24"/>
      <c r="B312" s="24"/>
      <c r="C312" s="24"/>
      <c r="D312" s="24"/>
      <c r="E312" s="24"/>
      <c r="F312" s="179"/>
      <c r="G312" s="180"/>
      <c r="H312" s="24"/>
      <c r="I312" s="24"/>
      <c r="J312" s="24"/>
      <c r="K312" s="24"/>
      <c r="L312" s="24"/>
      <c r="M312" s="24"/>
      <c r="N312" s="24"/>
      <c r="O312" s="24"/>
      <c r="P312" s="24"/>
      <c r="Q312" s="24"/>
      <c r="R312" s="24"/>
      <c r="S312" s="24"/>
      <c r="T312" s="24"/>
      <c r="U312" s="24"/>
      <c r="V312" s="24"/>
      <c r="W312" s="24"/>
      <c r="X312" s="24"/>
      <c r="Y312" s="24"/>
      <c r="Z312" s="24"/>
    </row>
    <row r="313" spans="1:26">
      <c r="A313" s="24"/>
      <c r="B313" s="24"/>
      <c r="C313" s="24"/>
      <c r="D313" s="24"/>
      <c r="E313" s="24"/>
      <c r="F313" s="179"/>
      <c r="G313" s="180"/>
      <c r="H313" s="24"/>
      <c r="I313" s="24"/>
      <c r="J313" s="24"/>
      <c r="K313" s="24"/>
      <c r="L313" s="24"/>
      <c r="M313" s="24"/>
      <c r="N313" s="24"/>
      <c r="O313" s="24"/>
      <c r="P313" s="24"/>
      <c r="Q313" s="24"/>
      <c r="R313" s="24"/>
      <c r="S313" s="24"/>
      <c r="T313" s="24"/>
      <c r="U313" s="24"/>
      <c r="V313" s="24"/>
      <c r="W313" s="24"/>
      <c r="X313" s="24"/>
      <c r="Y313" s="24"/>
      <c r="Z313" s="24"/>
    </row>
    <row r="314" spans="1:26">
      <c r="A314" s="24"/>
      <c r="B314" s="24"/>
      <c r="C314" s="24"/>
      <c r="D314" s="24"/>
      <c r="E314" s="24"/>
      <c r="F314" s="179"/>
      <c r="G314" s="180"/>
      <c r="H314" s="24"/>
      <c r="I314" s="24"/>
      <c r="J314" s="24"/>
      <c r="K314" s="24"/>
      <c r="L314" s="24"/>
      <c r="M314" s="24"/>
      <c r="N314" s="24"/>
      <c r="O314" s="24"/>
      <c r="P314" s="24"/>
      <c r="Q314" s="24"/>
      <c r="R314" s="24"/>
      <c r="S314" s="24"/>
      <c r="T314" s="24"/>
      <c r="U314" s="24"/>
      <c r="V314" s="24"/>
      <c r="W314" s="24"/>
      <c r="X314" s="24"/>
      <c r="Y314" s="24"/>
      <c r="Z314" s="24"/>
    </row>
    <row r="315" spans="1:26">
      <c r="A315" s="24"/>
      <c r="B315" s="24"/>
      <c r="C315" s="24"/>
      <c r="D315" s="24"/>
      <c r="E315" s="24"/>
      <c r="F315" s="179"/>
      <c r="G315" s="180"/>
      <c r="H315" s="24"/>
      <c r="I315" s="24"/>
      <c r="J315" s="24"/>
      <c r="K315" s="24"/>
      <c r="L315" s="24"/>
      <c r="M315" s="24"/>
      <c r="N315" s="24"/>
      <c r="O315" s="24"/>
      <c r="P315" s="24"/>
      <c r="Q315" s="24"/>
      <c r="R315" s="24"/>
      <c r="S315" s="24"/>
      <c r="T315" s="24"/>
      <c r="U315" s="24"/>
      <c r="V315" s="24"/>
      <c r="W315" s="24"/>
      <c r="X315" s="24"/>
      <c r="Y315" s="24"/>
      <c r="Z315" s="24"/>
    </row>
    <row r="316" spans="1:26">
      <c r="A316" s="24"/>
      <c r="B316" s="24"/>
      <c r="C316" s="24"/>
      <c r="D316" s="24"/>
      <c r="E316" s="24"/>
      <c r="F316" s="179"/>
      <c r="G316" s="180"/>
      <c r="H316" s="24"/>
      <c r="I316" s="24"/>
      <c r="J316" s="24"/>
      <c r="K316" s="24"/>
      <c r="L316" s="24"/>
      <c r="M316" s="24"/>
      <c r="N316" s="24"/>
      <c r="O316" s="24"/>
      <c r="P316" s="24"/>
      <c r="Q316" s="24"/>
      <c r="R316" s="24"/>
      <c r="S316" s="24"/>
      <c r="T316" s="24"/>
      <c r="U316" s="24"/>
      <c r="V316" s="24"/>
      <c r="W316" s="24"/>
      <c r="X316" s="24"/>
      <c r="Y316" s="24"/>
      <c r="Z316" s="24"/>
    </row>
    <row r="317" spans="1:26">
      <c r="A317" s="24"/>
      <c r="B317" s="24"/>
      <c r="C317" s="24"/>
      <c r="D317" s="24"/>
      <c r="E317" s="24"/>
      <c r="F317" s="179"/>
      <c r="G317" s="180"/>
      <c r="H317" s="24"/>
      <c r="I317" s="24"/>
      <c r="J317" s="24"/>
      <c r="K317" s="24"/>
      <c r="L317" s="24"/>
      <c r="M317" s="24"/>
      <c r="N317" s="24"/>
      <c r="O317" s="24"/>
      <c r="P317" s="24"/>
      <c r="Q317" s="24"/>
      <c r="R317" s="24"/>
      <c r="S317" s="24"/>
      <c r="T317" s="24"/>
      <c r="U317" s="24"/>
      <c r="V317" s="24"/>
      <c r="W317" s="24"/>
      <c r="X317" s="24"/>
      <c r="Y317" s="24"/>
      <c r="Z317" s="24"/>
    </row>
    <row r="318" spans="1:26">
      <c r="A318" s="24"/>
      <c r="B318" s="24"/>
      <c r="C318" s="24"/>
      <c r="D318" s="24"/>
      <c r="E318" s="24"/>
      <c r="F318" s="179"/>
      <c r="G318" s="180"/>
      <c r="H318" s="24"/>
      <c r="I318" s="24"/>
      <c r="J318" s="24"/>
      <c r="K318" s="24"/>
      <c r="L318" s="24"/>
      <c r="M318" s="24"/>
      <c r="N318" s="24"/>
      <c r="O318" s="24"/>
      <c r="P318" s="24"/>
      <c r="Q318" s="24"/>
      <c r="R318" s="24"/>
      <c r="S318" s="24"/>
      <c r="T318" s="24"/>
      <c r="U318" s="24"/>
      <c r="V318" s="24"/>
      <c r="W318" s="24"/>
      <c r="X318" s="24"/>
      <c r="Y318" s="24"/>
      <c r="Z318" s="24"/>
    </row>
    <row r="319" spans="1:26">
      <c r="A319" s="24"/>
      <c r="B319" s="24"/>
      <c r="C319" s="24"/>
      <c r="D319" s="24"/>
      <c r="E319" s="24"/>
      <c r="F319" s="179"/>
      <c r="G319" s="180"/>
      <c r="H319" s="24"/>
      <c r="I319" s="24"/>
      <c r="J319" s="24"/>
      <c r="K319" s="24"/>
      <c r="L319" s="24"/>
      <c r="M319" s="24"/>
      <c r="N319" s="24"/>
      <c r="O319" s="24"/>
      <c r="P319" s="24"/>
      <c r="Q319" s="24"/>
      <c r="R319" s="24"/>
      <c r="S319" s="24"/>
      <c r="T319" s="24"/>
      <c r="U319" s="24"/>
      <c r="V319" s="24"/>
      <c r="W319" s="24"/>
      <c r="X319" s="24"/>
      <c r="Y319" s="24"/>
      <c r="Z319" s="24"/>
    </row>
    <row r="320" spans="1:26">
      <c r="A320" s="24"/>
      <c r="B320" s="24"/>
      <c r="C320" s="24"/>
      <c r="D320" s="24"/>
      <c r="E320" s="24"/>
      <c r="F320" s="179"/>
      <c r="G320" s="180"/>
      <c r="H320" s="24"/>
      <c r="I320" s="24"/>
      <c r="J320" s="24"/>
      <c r="K320" s="24"/>
      <c r="L320" s="24"/>
      <c r="M320" s="24"/>
      <c r="N320" s="24"/>
      <c r="O320" s="24"/>
      <c r="P320" s="24"/>
      <c r="Q320" s="24"/>
      <c r="R320" s="24"/>
      <c r="S320" s="24"/>
      <c r="T320" s="24"/>
      <c r="U320" s="24"/>
      <c r="V320" s="24"/>
      <c r="W320" s="24"/>
      <c r="X320" s="24"/>
      <c r="Y320" s="24"/>
      <c r="Z320" s="24"/>
    </row>
    <row r="321" spans="1:26">
      <c r="A321" s="24"/>
      <c r="B321" s="24"/>
      <c r="C321" s="24"/>
      <c r="D321" s="24"/>
      <c r="E321" s="24"/>
      <c r="F321" s="179"/>
      <c r="G321" s="180"/>
      <c r="H321" s="24"/>
      <c r="I321" s="24"/>
      <c r="J321" s="24"/>
      <c r="K321" s="24"/>
      <c r="L321" s="24"/>
      <c r="M321" s="24"/>
      <c r="N321" s="24"/>
      <c r="O321" s="24"/>
      <c r="P321" s="24"/>
      <c r="Q321" s="24"/>
      <c r="R321" s="24"/>
      <c r="S321" s="24"/>
      <c r="T321" s="24"/>
      <c r="U321" s="24"/>
      <c r="V321" s="24"/>
      <c r="W321" s="24"/>
      <c r="X321" s="24"/>
      <c r="Y321" s="24"/>
      <c r="Z321" s="24"/>
    </row>
    <row r="322" spans="1:26">
      <c r="A322" s="24"/>
      <c r="B322" s="24"/>
      <c r="C322" s="24"/>
      <c r="D322" s="24"/>
      <c r="E322" s="24"/>
      <c r="F322" s="179"/>
      <c r="G322" s="180"/>
      <c r="H322" s="24"/>
      <c r="I322" s="24"/>
      <c r="J322" s="24"/>
      <c r="K322" s="24"/>
      <c r="L322" s="24"/>
      <c r="M322" s="24"/>
      <c r="N322" s="24"/>
      <c r="O322" s="24"/>
      <c r="P322" s="24"/>
      <c r="Q322" s="24"/>
      <c r="R322" s="24"/>
      <c r="S322" s="24"/>
      <c r="T322" s="24"/>
      <c r="U322" s="24"/>
      <c r="V322" s="24"/>
      <c r="W322" s="24"/>
      <c r="X322" s="24"/>
      <c r="Y322" s="24"/>
      <c r="Z322" s="24"/>
    </row>
    <row r="323" spans="1:26">
      <c r="A323" s="24"/>
      <c r="B323" s="24"/>
      <c r="C323" s="24"/>
      <c r="D323" s="24"/>
      <c r="E323" s="24"/>
      <c r="F323" s="179"/>
      <c r="G323" s="180"/>
      <c r="H323" s="24"/>
      <c r="I323" s="24"/>
      <c r="J323" s="24"/>
      <c r="K323" s="24"/>
      <c r="L323" s="24"/>
      <c r="M323" s="24"/>
      <c r="N323" s="24"/>
      <c r="O323" s="24"/>
      <c r="P323" s="24"/>
      <c r="Q323" s="24"/>
      <c r="R323" s="24"/>
      <c r="S323" s="24"/>
      <c r="T323" s="24"/>
      <c r="U323" s="24"/>
      <c r="V323" s="24"/>
      <c r="W323" s="24"/>
      <c r="X323" s="24"/>
      <c r="Y323" s="24"/>
      <c r="Z323" s="24"/>
    </row>
    <row r="324" spans="1:26">
      <c r="A324" s="24"/>
      <c r="B324" s="24"/>
      <c r="C324" s="24"/>
      <c r="D324" s="24"/>
      <c r="E324" s="24"/>
      <c r="F324" s="179"/>
      <c r="G324" s="180"/>
      <c r="H324" s="24"/>
      <c r="I324" s="24"/>
      <c r="J324" s="24"/>
      <c r="K324" s="24"/>
      <c r="L324" s="24"/>
      <c r="M324" s="24"/>
      <c r="N324" s="24"/>
      <c r="O324" s="24"/>
      <c r="P324" s="24"/>
      <c r="Q324" s="24"/>
      <c r="R324" s="24"/>
      <c r="S324" s="24"/>
      <c r="T324" s="24"/>
      <c r="U324" s="24"/>
      <c r="V324" s="24"/>
      <c r="W324" s="24"/>
      <c r="X324" s="24"/>
      <c r="Y324" s="24"/>
      <c r="Z324" s="24"/>
    </row>
    <row r="325" spans="1:26">
      <c r="A325" s="24"/>
      <c r="B325" s="24"/>
      <c r="C325" s="24"/>
      <c r="D325" s="24"/>
      <c r="E325" s="24"/>
      <c r="F325" s="179"/>
      <c r="G325" s="180"/>
      <c r="H325" s="24"/>
      <c r="I325" s="24"/>
      <c r="J325" s="24"/>
      <c r="K325" s="24"/>
      <c r="L325" s="24"/>
      <c r="M325" s="24"/>
      <c r="N325" s="24"/>
      <c r="O325" s="24"/>
      <c r="P325" s="24"/>
      <c r="Q325" s="24"/>
      <c r="R325" s="24"/>
      <c r="S325" s="24"/>
      <c r="T325" s="24"/>
      <c r="U325" s="24"/>
      <c r="V325" s="24"/>
      <c r="W325" s="24"/>
      <c r="X325" s="24"/>
      <c r="Y325" s="24"/>
      <c r="Z325" s="24"/>
    </row>
    <row r="326" spans="1:26">
      <c r="A326" s="24"/>
      <c r="B326" s="24"/>
      <c r="C326" s="24"/>
      <c r="D326" s="24"/>
      <c r="E326" s="24"/>
      <c r="F326" s="179"/>
      <c r="G326" s="180"/>
      <c r="H326" s="24"/>
      <c r="I326" s="24"/>
      <c r="J326" s="24"/>
      <c r="K326" s="24"/>
      <c r="L326" s="24"/>
      <c r="M326" s="24"/>
      <c r="N326" s="24"/>
      <c r="O326" s="24"/>
      <c r="P326" s="24"/>
      <c r="Q326" s="24"/>
      <c r="R326" s="24"/>
      <c r="S326" s="24"/>
      <c r="T326" s="24"/>
      <c r="U326" s="24"/>
      <c r="V326" s="24"/>
      <c r="W326" s="24"/>
      <c r="X326" s="24"/>
      <c r="Y326" s="24"/>
      <c r="Z326" s="24"/>
    </row>
    <row r="327" spans="1:26">
      <c r="A327" s="24"/>
      <c r="B327" s="24"/>
      <c r="C327" s="24"/>
      <c r="D327" s="24"/>
      <c r="E327" s="24"/>
      <c r="F327" s="179"/>
      <c r="G327" s="180"/>
      <c r="H327" s="24"/>
      <c r="I327" s="24"/>
      <c r="J327" s="24"/>
      <c r="K327" s="24"/>
      <c r="L327" s="24"/>
      <c r="M327" s="24"/>
      <c r="N327" s="24"/>
      <c r="O327" s="24"/>
      <c r="P327" s="24"/>
      <c r="Q327" s="24"/>
      <c r="R327" s="24"/>
      <c r="S327" s="24"/>
      <c r="T327" s="24"/>
      <c r="U327" s="24"/>
      <c r="V327" s="24"/>
      <c r="W327" s="24"/>
      <c r="X327" s="24"/>
      <c r="Y327" s="24"/>
      <c r="Z327" s="24"/>
    </row>
    <row r="328" spans="1:26">
      <c r="A328" s="24"/>
      <c r="B328" s="24"/>
      <c r="C328" s="24"/>
      <c r="D328" s="24"/>
      <c r="E328" s="24"/>
      <c r="F328" s="179"/>
      <c r="G328" s="180"/>
      <c r="H328" s="24"/>
      <c r="I328" s="24"/>
      <c r="J328" s="24"/>
      <c r="K328" s="24"/>
      <c r="L328" s="24"/>
      <c r="M328" s="24"/>
      <c r="N328" s="24"/>
      <c r="O328" s="24"/>
      <c r="P328" s="24"/>
      <c r="Q328" s="24"/>
      <c r="R328" s="24"/>
      <c r="S328" s="24"/>
      <c r="T328" s="24"/>
      <c r="U328" s="24"/>
      <c r="V328" s="24"/>
      <c r="W328" s="24"/>
      <c r="X328" s="24"/>
      <c r="Y328" s="24"/>
      <c r="Z328" s="24"/>
    </row>
    <row r="329" spans="1:26">
      <c r="A329" s="24"/>
      <c r="B329" s="24"/>
      <c r="C329" s="24"/>
      <c r="D329" s="24"/>
      <c r="E329" s="24"/>
      <c r="F329" s="179"/>
      <c r="G329" s="180"/>
      <c r="H329" s="24"/>
      <c r="I329" s="24"/>
      <c r="J329" s="24"/>
      <c r="K329" s="24"/>
      <c r="L329" s="24"/>
      <c r="M329" s="24"/>
      <c r="N329" s="24"/>
      <c r="O329" s="24"/>
      <c r="P329" s="24"/>
      <c r="Q329" s="24"/>
      <c r="R329" s="24"/>
      <c r="S329" s="24"/>
      <c r="T329" s="24"/>
      <c r="U329" s="24"/>
      <c r="V329" s="24"/>
      <c r="W329" s="24"/>
      <c r="X329" s="24"/>
      <c r="Y329" s="24"/>
      <c r="Z329" s="24"/>
    </row>
    <row r="330" spans="1:26">
      <c r="A330" s="24"/>
      <c r="B330" s="24"/>
      <c r="C330" s="24"/>
      <c r="D330" s="24"/>
      <c r="E330" s="24"/>
      <c r="F330" s="179"/>
      <c r="G330" s="180"/>
      <c r="H330" s="24"/>
      <c r="I330" s="24"/>
      <c r="J330" s="24"/>
      <c r="K330" s="24"/>
      <c r="L330" s="24"/>
      <c r="M330" s="24"/>
      <c r="N330" s="24"/>
      <c r="O330" s="24"/>
      <c r="P330" s="24"/>
      <c r="Q330" s="24"/>
      <c r="R330" s="24"/>
      <c r="S330" s="24"/>
      <c r="T330" s="24"/>
      <c r="U330" s="24"/>
      <c r="V330" s="24"/>
      <c r="W330" s="24"/>
      <c r="X330" s="24"/>
      <c r="Y330" s="24"/>
      <c r="Z330" s="24"/>
    </row>
    <row r="331" spans="1:26">
      <c r="A331" s="24"/>
      <c r="B331" s="24"/>
      <c r="C331" s="24"/>
      <c r="D331" s="24"/>
      <c r="E331" s="24"/>
      <c r="F331" s="179"/>
      <c r="G331" s="180"/>
      <c r="H331" s="24"/>
      <c r="I331" s="24"/>
      <c r="J331" s="24"/>
      <c r="K331" s="24"/>
      <c r="L331" s="24"/>
      <c r="M331" s="24"/>
      <c r="N331" s="24"/>
      <c r="O331" s="24"/>
      <c r="P331" s="24"/>
      <c r="Q331" s="24"/>
      <c r="R331" s="24"/>
      <c r="S331" s="24"/>
      <c r="T331" s="24"/>
      <c r="U331" s="24"/>
      <c r="V331" s="24"/>
      <c r="W331" s="24"/>
      <c r="X331" s="24"/>
      <c r="Y331" s="24"/>
      <c r="Z331" s="24"/>
    </row>
    <row r="332" spans="1:26">
      <c r="A332" s="24"/>
      <c r="B332" s="24"/>
      <c r="C332" s="24"/>
      <c r="D332" s="24"/>
      <c r="E332" s="24"/>
      <c r="F332" s="179"/>
      <c r="G332" s="180"/>
      <c r="H332" s="24"/>
      <c r="I332" s="24"/>
      <c r="J332" s="24"/>
      <c r="K332" s="24"/>
      <c r="L332" s="24"/>
      <c r="M332" s="24"/>
      <c r="N332" s="24"/>
      <c r="O332" s="24"/>
      <c r="P332" s="24"/>
      <c r="Q332" s="24"/>
      <c r="R332" s="24"/>
      <c r="S332" s="24"/>
      <c r="T332" s="24"/>
      <c r="U332" s="24"/>
      <c r="V332" s="24"/>
      <c r="W332" s="24"/>
      <c r="X332" s="24"/>
      <c r="Y332" s="24"/>
      <c r="Z332" s="24"/>
    </row>
    <row r="333" spans="1:26">
      <c r="A333" s="24"/>
      <c r="B333" s="24"/>
      <c r="C333" s="24"/>
      <c r="D333" s="24"/>
      <c r="E333" s="24"/>
      <c r="F333" s="179"/>
      <c r="G333" s="180"/>
      <c r="H333" s="24"/>
      <c r="I333" s="24"/>
      <c r="J333" s="24"/>
      <c r="K333" s="24"/>
      <c r="L333" s="24"/>
      <c r="M333" s="24"/>
      <c r="N333" s="24"/>
      <c r="O333" s="24"/>
      <c r="P333" s="24"/>
      <c r="Q333" s="24"/>
      <c r="R333" s="24"/>
      <c r="S333" s="24"/>
      <c r="T333" s="24"/>
      <c r="U333" s="24"/>
      <c r="V333" s="24"/>
      <c r="W333" s="24"/>
      <c r="X333" s="24"/>
      <c r="Y333" s="24"/>
      <c r="Z333" s="24"/>
    </row>
    <row r="334" spans="1:26">
      <c r="A334" s="24"/>
      <c r="B334" s="24"/>
      <c r="C334" s="24"/>
      <c r="D334" s="24"/>
      <c r="E334" s="24"/>
      <c r="F334" s="179"/>
      <c r="G334" s="180"/>
      <c r="H334" s="24"/>
      <c r="I334" s="24"/>
      <c r="J334" s="24"/>
      <c r="K334" s="24"/>
      <c r="L334" s="24"/>
      <c r="M334" s="24"/>
      <c r="N334" s="24"/>
      <c r="O334" s="24"/>
      <c r="P334" s="24"/>
      <c r="Q334" s="24"/>
      <c r="R334" s="24"/>
      <c r="S334" s="24"/>
      <c r="T334" s="24"/>
      <c r="U334" s="24"/>
      <c r="V334" s="24"/>
      <c r="W334" s="24"/>
      <c r="X334" s="24"/>
      <c r="Y334" s="24"/>
      <c r="Z334" s="24"/>
    </row>
    <row r="335" spans="1:26">
      <c r="A335" s="24"/>
      <c r="B335" s="24"/>
      <c r="C335" s="24"/>
      <c r="D335" s="24"/>
      <c r="E335" s="24"/>
      <c r="F335" s="179"/>
      <c r="G335" s="180"/>
      <c r="H335" s="24"/>
      <c r="I335" s="24"/>
      <c r="J335" s="24"/>
      <c r="K335" s="24"/>
      <c r="L335" s="24"/>
      <c r="M335" s="24"/>
      <c r="N335" s="24"/>
      <c r="O335" s="24"/>
      <c r="P335" s="24"/>
      <c r="Q335" s="24"/>
      <c r="R335" s="24"/>
      <c r="S335" s="24"/>
      <c r="T335" s="24"/>
      <c r="U335" s="24"/>
      <c r="V335" s="24"/>
      <c r="W335" s="24"/>
      <c r="X335" s="24"/>
      <c r="Y335" s="24"/>
      <c r="Z335" s="24"/>
    </row>
    <row r="336" spans="1:26">
      <c r="A336" s="24"/>
      <c r="B336" s="24"/>
      <c r="C336" s="24"/>
      <c r="D336" s="24"/>
      <c r="E336" s="24"/>
      <c r="F336" s="179"/>
      <c r="G336" s="180"/>
      <c r="H336" s="24"/>
      <c r="I336" s="24"/>
      <c r="J336" s="24"/>
      <c r="K336" s="24"/>
      <c r="L336" s="24"/>
      <c r="M336" s="24"/>
      <c r="N336" s="24"/>
      <c r="O336" s="24"/>
      <c r="P336" s="24"/>
      <c r="Q336" s="24"/>
      <c r="R336" s="24"/>
      <c r="S336" s="24"/>
      <c r="T336" s="24"/>
      <c r="U336" s="24"/>
      <c r="V336" s="24"/>
      <c r="W336" s="24"/>
      <c r="X336" s="24"/>
      <c r="Y336" s="24"/>
      <c r="Z336" s="24"/>
    </row>
    <row r="337" spans="1:26">
      <c r="A337" s="24"/>
      <c r="B337" s="24"/>
      <c r="C337" s="24"/>
      <c r="D337" s="24"/>
      <c r="E337" s="24"/>
      <c r="F337" s="179"/>
      <c r="G337" s="180"/>
      <c r="H337" s="24"/>
      <c r="I337" s="24"/>
      <c r="J337" s="24"/>
      <c r="K337" s="24"/>
      <c r="L337" s="24"/>
      <c r="M337" s="24"/>
      <c r="N337" s="24"/>
      <c r="O337" s="24"/>
      <c r="P337" s="24"/>
      <c r="Q337" s="24"/>
      <c r="R337" s="24"/>
      <c r="S337" s="24"/>
      <c r="T337" s="24"/>
      <c r="U337" s="24"/>
      <c r="V337" s="24"/>
      <c r="W337" s="24"/>
      <c r="X337" s="24"/>
      <c r="Y337" s="24"/>
      <c r="Z337" s="24"/>
    </row>
    <row r="338" spans="1:26">
      <c r="A338" s="24"/>
      <c r="B338" s="24"/>
      <c r="C338" s="24"/>
      <c r="D338" s="24"/>
      <c r="E338" s="24"/>
      <c r="F338" s="179"/>
      <c r="G338" s="180"/>
      <c r="H338" s="24"/>
      <c r="I338" s="24"/>
      <c r="J338" s="24"/>
      <c r="K338" s="24"/>
      <c r="L338" s="24"/>
      <c r="M338" s="24"/>
      <c r="N338" s="24"/>
      <c r="O338" s="24"/>
      <c r="P338" s="24"/>
      <c r="Q338" s="24"/>
      <c r="R338" s="24"/>
      <c r="S338" s="24"/>
      <c r="T338" s="24"/>
      <c r="U338" s="24"/>
      <c r="V338" s="24"/>
      <c r="W338" s="24"/>
      <c r="X338" s="24"/>
      <c r="Y338" s="24"/>
      <c r="Z338" s="24"/>
    </row>
    <row r="339" spans="1:26">
      <c r="A339" s="24"/>
      <c r="B339" s="24"/>
      <c r="C339" s="24"/>
      <c r="D339" s="24"/>
      <c r="E339" s="24"/>
      <c r="F339" s="179"/>
      <c r="G339" s="180"/>
      <c r="H339" s="24"/>
      <c r="I339" s="24"/>
      <c r="J339" s="24"/>
      <c r="K339" s="24"/>
      <c r="L339" s="24"/>
      <c r="M339" s="24"/>
      <c r="N339" s="24"/>
      <c r="O339" s="24"/>
      <c r="P339" s="24"/>
      <c r="Q339" s="24"/>
      <c r="R339" s="24"/>
      <c r="S339" s="24"/>
      <c r="T339" s="24"/>
      <c r="U339" s="24"/>
      <c r="V339" s="24"/>
      <c r="W339" s="24"/>
      <c r="X339" s="24"/>
      <c r="Y339" s="24"/>
      <c r="Z339" s="24"/>
    </row>
    <row r="340" spans="1:26">
      <c r="A340" s="24"/>
      <c r="B340" s="24"/>
      <c r="C340" s="24"/>
      <c r="D340" s="24"/>
      <c r="E340" s="24"/>
      <c r="F340" s="179"/>
      <c r="G340" s="180"/>
      <c r="H340" s="24"/>
      <c r="I340" s="24"/>
      <c r="J340" s="24"/>
      <c r="K340" s="24"/>
      <c r="L340" s="24"/>
      <c r="M340" s="24"/>
      <c r="N340" s="24"/>
      <c r="O340" s="24"/>
      <c r="P340" s="24"/>
      <c r="Q340" s="24"/>
      <c r="R340" s="24"/>
      <c r="S340" s="24"/>
      <c r="T340" s="24"/>
      <c r="U340" s="24"/>
      <c r="V340" s="24"/>
      <c r="W340" s="24"/>
      <c r="X340" s="24"/>
      <c r="Y340" s="24"/>
      <c r="Z340" s="24"/>
    </row>
    <row r="341" spans="1:26">
      <c r="A341" s="24"/>
      <c r="B341" s="24"/>
      <c r="C341" s="24"/>
      <c r="D341" s="24"/>
      <c r="E341" s="24"/>
      <c r="F341" s="179"/>
      <c r="G341" s="180"/>
      <c r="H341" s="24"/>
      <c r="I341" s="24"/>
      <c r="J341" s="24"/>
      <c r="K341" s="24"/>
      <c r="L341" s="24"/>
      <c r="M341" s="24"/>
      <c r="N341" s="24"/>
      <c r="O341" s="24"/>
      <c r="P341" s="24"/>
      <c r="Q341" s="24"/>
      <c r="R341" s="24"/>
      <c r="S341" s="24"/>
      <c r="T341" s="24"/>
      <c r="U341" s="24"/>
      <c r="V341" s="24"/>
      <c r="W341" s="24"/>
      <c r="X341" s="24"/>
      <c r="Y341" s="24"/>
      <c r="Z341" s="24"/>
    </row>
    <row r="342" spans="1:26">
      <c r="A342" s="24"/>
      <c r="B342" s="24"/>
      <c r="C342" s="24"/>
      <c r="D342" s="24"/>
      <c r="E342" s="24"/>
      <c r="F342" s="179"/>
      <c r="G342" s="180"/>
      <c r="H342" s="24"/>
      <c r="I342" s="24"/>
      <c r="J342" s="24"/>
      <c r="K342" s="24"/>
      <c r="L342" s="24"/>
      <c r="M342" s="24"/>
      <c r="N342" s="24"/>
      <c r="O342" s="24"/>
      <c r="P342" s="24"/>
      <c r="Q342" s="24"/>
      <c r="R342" s="24"/>
      <c r="S342" s="24"/>
      <c r="T342" s="24"/>
      <c r="U342" s="24"/>
      <c r="V342" s="24"/>
      <c r="W342" s="24"/>
      <c r="X342" s="24"/>
      <c r="Y342" s="24"/>
      <c r="Z342" s="24"/>
    </row>
    <row r="343" spans="1:26">
      <c r="A343" s="24"/>
      <c r="B343" s="24"/>
      <c r="C343" s="24"/>
      <c r="D343" s="24"/>
      <c r="E343" s="24"/>
      <c r="F343" s="179"/>
      <c r="G343" s="180"/>
      <c r="H343" s="24"/>
      <c r="I343" s="24"/>
      <c r="J343" s="24"/>
      <c r="K343" s="24"/>
      <c r="L343" s="24"/>
      <c r="M343" s="24"/>
      <c r="N343" s="24"/>
      <c r="O343" s="24"/>
      <c r="P343" s="24"/>
      <c r="Q343" s="24"/>
      <c r="R343" s="24"/>
      <c r="S343" s="24"/>
      <c r="T343" s="24"/>
      <c r="U343" s="24"/>
      <c r="V343" s="24"/>
      <c r="W343" s="24"/>
      <c r="X343" s="24"/>
      <c r="Y343" s="24"/>
      <c r="Z343" s="24"/>
    </row>
    <row r="344" spans="1:26">
      <c r="A344" s="24"/>
      <c r="B344" s="24"/>
      <c r="C344" s="24"/>
      <c r="D344" s="24"/>
      <c r="E344" s="24"/>
      <c r="F344" s="179"/>
      <c r="G344" s="180"/>
      <c r="H344" s="24"/>
      <c r="I344" s="24"/>
      <c r="J344" s="24"/>
      <c r="K344" s="24"/>
      <c r="L344" s="24"/>
      <c r="M344" s="24"/>
      <c r="N344" s="24"/>
      <c r="O344" s="24"/>
      <c r="P344" s="24"/>
      <c r="Q344" s="24"/>
      <c r="R344" s="24"/>
      <c r="S344" s="24"/>
      <c r="T344" s="24"/>
      <c r="U344" s="24"/>
      <c r="V344" s="24"/>
      <c r="W344" s="24"/>
      <c r="X344" s="24"/>
      <c r="Y344" s="24"/>
      <c r="Z344" s="24"/>
    </row>
    <row r="345" spans="1:26">
      <c r="A345" s="24"/>
      <c r="B345" s="24"/>
      <c r="C345" s="24"/>
      <c r="D345" s="24"/>
      <c r="E345" s="24"/>
      <c r="F345" s="179"/>
      <c r="G345" s="180"/>
      <c r="H345" s="24"/>
      <c r="I345" s="24"/>
      <c r="J345" s="24"/>
      <c r="K345" s="24"/>
      <c r="L345" s="24"/>
      <c r="M345" s="24"/>
      <c r="N345" s="24"/>
      <c r="O345" s="24"/>
      <c r="P345" s="24"/>
      <c r="Q345" s="24"/>
      <c r="R345" s="24"/>
      <c r="S345" s="24"/>
      <c r="T345" s="24"/>
      <c r="U345" s="24"/>
      <c r="V345" s="24"/>
      <c r="W345" s="24"/>
      <c r="X345" s="24"/>
      <c r="Y345" s="24"/>
      <c r="Z345" s="24"/>
    </row>
    <row r="346" spans="1:26">
      <c r="A346" s="24"/>
      <c r="B346" s="24"/>
      <c r="C346" s="24"/>
      <c r="D346" s="24"/>
      <c r="E346" s="24"/>
      <c r="F346" s="179"/>
      <c r="G346" s="180"/>
      <c r="H346" s="24"/>
      <c r="I346" s="24"/>
      <c r="J346" s="24"/>
      <c r="K346" s="24"/>
      <c r="L346" s="24"/>
      <c r="M346" s="24"/>
      <c r="N346" s="24"/>
      <c r="O346" s="24"/>
      <c r="P346" s="24"/>
      <c r="Q346" s="24"/>
      <c r="R346" s="24"/>
      <c r="S346" s="24"/>
      <c r="T346" s="24"/>
      <c r="U346" s="24"/>
      <c r="V346" s="24"/>
      <c r="W346" s="24"/>
      <c r="X346" s="24"/>
      <c r="Y346" s="24"/>
      <c r="Z346" s="24"/>
    </row>
    <row r="347" spans="1:26">
      <c r="A347" s="24"/>
      <c r="B347" s="24"/>
      <c r="C347" s="24"/>
      <c r="D347" s="24"/>
      <c r="E347" s="24"/>
      <c r="F347" s="179"/>
      <c r="G347" s="180"/>
      <c r="H347" s="24"/>
      <c r="I347" s="24"/>
      <c r="J347" s="24"/>
      <c r="K347" s="24"/>
      <c r="L347" s="24"/>
      <c r="M347" s="24"/>
      <c r="N347" s="24"/>
      <c r="O347" s="24"/>
      <c r="P347" s="24"/>
      <c r="Q347" s="24"/>
      <c r="R347" s="24"/>
      <c r="S347" s="24"/>
      <c r="T347" s="24"/>
      <c r="U347" s="24"/>
      <c r="V347" s="24"/>
      <c r="W347" s="24"/>
      <c r="X347" s="24"/>
      <c r="Y347" s="24"/>
      <c r="Z347" s="24"/>
    </row>
    <row r="348" spans="1:26">
      <c r="A348" s="24"/>
      <c r="B348" s="24"/>
      <c r="C348" s="24"/>
      <c r="D348" s="24"/>
      <c r="E348" s="24"/>
      <c r="F348" s="179"/>
      <c r="G348" s="180"/>
      <c r="H348" s="24"/>
      <c r="I348" s="24"/>
      <c r="J348" s="24"/>
      <c r="K348" s="24"/>
      <c r="L348" s="24"/>
      <c r="M348" s="24"/>
      <c r="N348" s="24"/>
      <c r="O348" s="24"/>
      <c r="P348" s="24"/>
      <c r="Q348" s="24"/>
      <c r="R348" s="24"/>
      <c r="S348" s="24"/>
      <c r="T348" s="24"/>
      <c r="U348" s="24"/>
      <c r="V348" s="24"/>
      <c r="W348" s="24"/>
      <c r="X348" s="24"/>
      <c r="Y348" s="24"/>
      <c r="Z348" s="24"/>
    </row>
    <row r="349" spans="1:26">
      <c r="A349" s="24"/>
      <c r="B349" s="24"/>
      <c r="C349" s="24"/>
      <c r="D349" s="24"/>
      <c r="E349" s="24"/>
      <c r="F349" s="179"/>
      <c r="G349" s="180"/>
      <c r="H349" s="24"/>
      <c r="I349" s="24"/>
      <c r="J349" s="24"/>
      <c r="K349" s="24"/>
      <c r="L349" s="24"/>
      <c r="M349" s="24"/>
      <c r="N349" s="24"/>
      <c r="O349" s="24"/>
      <c r="P349" s="24"/>
      <c r="Q349" s="24"/>
      <c r="R349" s="24"/>
      <c r="S349" s="24"/>
      <c r="T349" s="24"/>
      <c r="U349" s="24"/>
      <c r="V349" s="24"/>
      <c r="W349" s="24"/>
      <c r="X349" s="24"/>
      <c r="Y349" s="24"/>
      <c r="Z349" s="24"/>
    </row>
    <row r="350" spans="1:26">
      <c r="A350" s="24"/>
      <c r="B350" s="24"/>
      <c r="C350" s="24"/>
      <c r="D350" s="24"/>
      <c r="E350" s="24"/>
      <c r="F350" s="179"/>
      <c r="G350" s="180"/>
      <c r="H350" s="24"/>
      <c r="I350" s="24"/>
      <c r="J350" s="24"/>
      <c r="K350" s="24"/>
      <c r="L350" s="24"/>
      <c r="M350" s="24"/>
      <c r="N350" s="24"/>
      <c r="O350" s="24"/>
      <c r="P350" s="24"/>
      <c r="Q350" s="24"/>
      <c r="R350" s="24"/>
      <c r="S350" s="24"/>
      <c r="T350" s="24"/>
      <c r="U350" s="24"/>
      <c r="V350" s="24"/>
      <c r="W350" s="24"/>
      <c r="X350" s="24"/>
      <c r="Y350" s="24"/>
      <c r="Z350" s="24"/>
    </row>
    <row r="351" spans="1:26">
      <c r="A351" s="24"/>
      <c r="B351" s="24"/>
      <c r="C351" s="24"/>
      <c r="D351" s="24"/>
      <c r="E351" s="24"/>
      <c r="F351" s="179"/>
      <c r="G351" s="180"/>
      <c r="H351" s="24"/>
      <c r="I351" s="24"/>
      <c r="J351" s="24"/>
      <c r="K351" s="24"/>
      <c r="L351" s="24"/>
      <c r="M351" s="24"/>
      <c r="N351" s="24"/>
      <c r="O351" s="24"/>
      <c r="P351" s="24"/>
      <c r="Q351" s="24"/>
      <c r="R351" s="24"/>
      <c r="S351" s="24"/>
      <c r="T351" s="24"/>
      <c r="U351" s="24"/>
      <c r="V351" s="24"/>
      <c r="W351" s="24"/>
      <c r="X351" s="24"/>
      <c r="Y351" s="24"/>
      <c r="Z351" s="24"/>
    </row>
    <row r="352" spans="1:26">
      <c r="A352" s="24"/>
      <c r="B352" s="24"/>
      <c r="C352" s="24"/>
      <c r="D352" s="24"/>
      <c r="E352" s="24"/>
      <c r="F352" s="179"/>
      <c r="G352" s="180"/>
      <c r="H352" s="24"/>
      <c r="I352" s="24"/>
      <c r="J352" s="24"/>
      <c r="K352" s="24"/>
      <c r="L352" s="24"/>
      <c r="M352" s="24"/>
      <c r="N352" s="24"/>
      <c r="O352" s="24"/>
      <c r="P352" s="24"/>
      <c r="Q352" s="24"/>
      <c r="R352" s="24"/>
      <c r="S352" s="24"/>
      <c r="T352" s="24"/>
      <c r="U352" s="24"/>
      <c r="V352" s="24"/>
      <c r="W352" s="24"/>
      <c r="X352" s="24"/>
      <c r="Y352" s="24"/>
      <c r="Z352" s="24"/>
    </row>
    <row r="353" spans="1:26">
      <c r="A353" s="24"/>
      <c r="B353" s="24"/>
      <c r="C353" s="24"/>
      <c r="D353" s="24"/>
      <c r="E353" s="24"/>
      <c r="F353" s="179"/>
      <c r="G353" s="180"/>
      <c r="H353" s="24"/>
      <c r="I353" s="24"/>
      <c r="J353" s="24"/>
      <c r="K353" s="24"/>
      <c r="L353" s="24"/>
      <c r="M353" s="24"/>
      <c r="N353" s="24"/>
      <c r="O353" s="24"/>
      <c r="P353" s="24"/>
      <c r="Q353" s="24"/>
      <c r="R353" s="24"/>
      <c r="S353" s="24"/>
      <c r="T353" s="24"/>
      <c r="U353" s="24"/>
      <c r="V353" s="24"/>
      <c r="W353" s="24"/>
      <c r="X353" s="24"/>
      <c r="Y353" s="24"/>
      <c r="Z353" s="24"/>
    </row>
    <row r="354" spans="1:26">
      <c r="A354" s="24"/>
      <c r="B354" s="24"/>
      <c r="C354" s="24"/>
      <c r="D354" s="24"/>
      <c r="E354" s="24"/>
      <c r="F354" s="179"/>
      <c r="G354" s="180"/>
      <c r="H354" s="24"/>
      <c r="I354" s="24"/>
      <c r="J354" s="24"/>
      <c r="K354" s="24"/>
      <c r="L354" s="24"/>
      <c r="M354" s="24"/>
      <c r="N354" s="24"/>
      <c r="O354" s="24"/>
      <c r="P354" s="24"/>
      <c r="Q354" s="24"/>
      <c r="R354" s="24"/>
      <c r="S354" s="24"/>
      <c r="T354" s="24"/>
      <c r="U354" s="24"/>
      <c r="V354" s="24"/>
      <c r="W354" s="24"/>
      <c r="X354" s="24"/>
      <c r="Y354" s="24"/>
      <c r="Z354" s="24"/>
    </row>
    <row r="355" spans="1:26">
      <c r="A355" s="24"/>
      <c r="B355" s="24"/>
      <c r="C355" s="24"/>
      <c r="D355" s="24"/>
      <c r="E355" s="24"/>
      <c r="F355" s="179"/>
      <c r="G355" s="180"/>
      <c r="H355" s="24"/>
      <c r="I355" s="24"/>
      <c r="J355" s="24"/>
      <c r="K355" s="24"/>
      <c r="L355" s="24"/>
      <c r="M355" s="24"/>
      <c r="N355" s="24"/>
      <c r="O355" s="24"/>
      <c r="P355" s="24"/>
      <c r="Q355" s="24"/>
      <c r="R355" s="24"/>
      <c r="S355" s="24"/>
      <c r="T355" s="24"/>
      <c r="U355" s="24"/>
      <c r="V355" s="24"/>
      <c r="W355" s="24"/>
      <c r="X355" s="24"/>
      <c r="Y355" s="24"/>
      <c r="Z355" s="24"/>
    </row>
    <row r="356" spans="1:26">
      <c r="A356" s="24"/>
      <c r="B356" s="24"/>
      <c r="C356" s="24"/>
      <c r="D356" s="24"/>
      <c r="E356" s="24"/>
      <c r="F356" s="179"/>
      <c r="G356" s="180"/>
      <c r="H356" s="24"/>
      <c r="I356" s="24"/>
      <c r="J356" s="24"/>
      <c r="K356" s="24"/>
      <c r="L356" s="24"/>
      <c r="M356" s="24"/>
      <c r="N356" s="24"/>
      <c r="O356" s="24"/>
      <c r="P356" s="24"/>
      <c r="Q356" s="24"/>
      <c r="R356" s="24"/>
      <c r="S356" s="24"/>
      <c r="T356" s="24"/>
      <c r="U356" s="24"/>
      <c r="V356" s="24"/>
      <c r="W356" s="24"/>
      <c r="X356" s="24"/>
      <c r="Y356" s="24"/>
      <c r="Z356" s="24"/>
    </row>
    <row r="357" spans="1:26">
      <c r="A357" s="24"/>
      <c r="B357" s="24"/>
      <c r="C357" s="24"/>
      <c r="D357" s="24"/>
      <c r="E357" s="24"/>
      <c r="F357" s="179"/>
      <c r="G357" s="180"/>
      <c r="H357" s="24"/>
      <c r="I357" s="24"/>
      <c r="J357" s="24"/>
      <c r="K357" s="24"/>
      <c r="L357" s="24"/>
      <c r="M357" s="24"/>
      <c r="N357" s="24"/>
      <c r="O357" s="24"/>
      <c r="P357" s="24"/>
      <c r="Q357" s="24"/>
      <c r="R357" s="24"/>
      <c r="S357" s="24"/>
      <c r="T357" s="24"/>
      <c r="U357" s="24"/>
      <c r="V357" s="24"/>
      <c r="W357" s="24"/>
      <c r="X357" s="24"/>
      <c r="Y357" s="24"/>
      <c r="Z357" s="24"/>
    </row>
    <row r="358" spans="1:26">
      <c r="A358" s="24"/>
      <c r="B358" s="24"/>
      <c r="C358" s="24"/>
      <c r="D358" s="24"/>
      <c r="E358" s="24"/>
      <c r="F358" s="179"/>
      <c r="G358" s="180"/>
      <c r="H358" s="24"/>
      <c r="I358" s="24"/>
      <c r="J358" s="24"/>
      <c r="K358" s="24"/>
      <c r="L358" s="24"/>
      <c r="M358" s="24"/>
      <c r="N358" s="24"/>
      <c r="O358" s="24"/>
      <c r="P358" s="24"/>
      <c r="Q358" s="24"/>
      <c r="R358" s="24"/>
      <c r="S358" s="24"/>
      <c r="T358" s="24"/>
      <c r="U358" s="24"/>
      <c r="V358" s="24"/>
      <c r="W358" s="24"/>
      <c r="X358" s="24"/>
      <c r="Y358" s="24"/>
      <c r="Z358" s="24"/>
    </row>
    <row r="359" spans="1:26">
      <c r="A359" s="24"/>
      <c r="B359" s="24"/>
      <c r="C359" s="24"/>
      <c r="D359" s="24"/>
      <c r="E359" s="24"/>
      <c r="F359" s="179"/>
      <c r="G359" s="180"/>
      <c r="H359" s="24"/>
      <c r="I359" s="24"/>
      <c r="J359" s="24"/>
      <c r="K359" s="24"/>
      <c r="L359" s="24"/>
      <c r="M359" s="24"/>
      <c r="N359" s="24"/>
      <c r="O359" s="24"/>
      <c r="P359" s="24"/>
      <c r="Q359" s="24"/>
      <c r="R359" s="24"/>
      <c r="S359" s="24"/>
      <c r="T359" s="24"/>
      <c r="U359" s="24"/>
      <c r="V359" s="24"/>
      <c r="W359" s="24"/>
      <c r="X359" s="24"/>
      <c r="Y359" s="24"/>
      <c r="Z359" s="24"/>
    </row>
    <row r="360" spans="1:26">
      <c r="A360" s="24"/>
      <c r="B360" s="24"/>
      <c r="C360" s="24"/>
      <c r="D360" s="24"/>
      <c r="E360" s="24"/>
      <c r="F360" s="179"/>
      <c r="G360" s="180"/>
      <c r="H360" s="24"/>
      <c r="I360" s="24"/>
      <c r="J360" s="24"/>
      <c r="K360" s="24"/>
      <c r="L360" s="24"/>
      <c r="M360" s="24"/>
      <c r="N360" s="24"/>
      <c r="O360" s="24"/>
      <c r="P360" s="24"/>
      <c r="Q360" s="24"/>
      <c r="R360" s="24"/>
      <c r="S360" s="24"/>
      <c r="T360" s="24"/>
      <c r="U360" s="24"/>
      <c r="V360" s="24"/>
      <c r="W360" s="24"/>
      <c r="X360" s="24"/>
      <c r="Y360" s="24"/>
      <c r="Z360" s="24"/>
    </row>
    <row r="361" spans="1:26">
      <c r="A361" s="24"/>
      <c r="B361" s="24"/>
      <c r="C361" s="24"/>
      <c r="D361" s="24"/>
      <c r="E361" s="24"/>
      <c r="F361" s="179"/>
      <c r="G361" s="180"/>
      <c r="H361" s="24"/>
      <c r="I361" s="24"/>
      <c r="J361" s="24"/>
      <c r="K361" s="24"/>
      <c r="L361" s="24"/>
      <c r="M361" s="24"/>
      <c r="N361" s="24"/>
      <c r="O361" s="24"/>
      <c r="P361" s="24"/>
      <c r="Q361" s="24"/>
      <c r="R361" s="24"/>
      <c r="S361" s="24"/>
      <c r="T361" s="24"/>
      <c r="U361" s="24"/>
      <c r="V361" s="24"/>
      <c r="W361" s="24"/>
      <c r="X361" s="24"/>
      <c r="Y361" s="24"/>
      <c r="Z361" s="24"/>
    </row>
    <row r="362" spans="1:26">
      <c r="A362" s="24"/>
      <c r="B362" s="24"/>
      <c r="C362" s="24"/>
      <c r="D362" s="24"/>
      <c r="E362" s="24"/>
      <c r="F362" s="179"/>
      <c r="G362" s="180"/>
      <c r="H362" s="24"/>
      <c r="I362" s="24"/>
      <c r="J362" s="24"/>
      <c r="K362" s="24"/>
      <c r="L362" s="24"/>
      <c r="M362" s="24"/>
      <c r="N362" s="24"/>
      <c r="O362" s="24"/>
      <c r="P362" s="24"/>
      <c r="Q362" s="24"/>
      <c r="R362" s="24"/>
      <c r="S362" s="24"/>
      <c r="T362" s="24"/>
      <c r="U362" s="24"/>
      <c r="V362" s="24"/>
      <c r="W362" s="24"/>
      <c r="X362" s="24"/>
      <c r="Y362" s="24"/>
      <c r="Z362" s="24"/>
    </row>
    <row r="363" spans="1:26">
      <c r="A363" s="24"/>
      <c r="B363" s="24"/>
      <c r="C363" s="24"/>
      <c r="D363" s="24"/>
      <c r="E363" s="24"/>
      <c r="F363" s="179"/>
      <c r="G363" s="180"/>
      <c r="H363" s="24"/>
      <c r="I363" s="24"/>
      <c r="J363" s="24"/>
      <c r="K363" s="24"/>
      <c r="L363" s="24"/>
      <c r="M363" s="24"/>
      <c r="N363" s="24"/>
      <c r="O363" s="24"/>
      <c r="P363" s="24"/>
      <c r="Q363" s="24"/>
      <c r="R363" s="24"/>
      <c r="S363" s="24"/>
      <c r="T363" s="24"/>
      <c r="U363" s="24"/>
      <c r="V363" s="24"/>
      <c r="W363" s="24"/>
      <c r="X363" s="24"/>
      <c r="Y363" s="24"/>
      <c r="Z363" s="24"/>
    </row>
    <row r="364" spans="1:26">
      <c r="A364" s="24"/>
      <c r="B364" s="24"/>
      <c r="C364" s="24"/>
      <c r="D364" s="24"/>
      <c r="E364" s="24"/>
      <c r="F364" s="179"/>
      <c r="G364" s="180"/>
      <c r="H364" s="24"/>
      <c r="I364" s="24"/>
      <c r="J364" s="24"/>
      <c r="K364" s="24"/>
      <c r="L364" s="24"/>
      <c r="M364" s="24"/>
      <c r="N364" s="24"/>
      <c r="O364" s="24"/>
      <c r="P364" s="24"/>
      <c r="Q364" s="24"/>
      <c r="R364" s="24"/>
      <c r="S364" s="24"/>
      <c r="T364" s="24"/>
      <c r="U364" s="24"/>
      <c r="V364" s="24"/>
      <c r="W364" s="24"/>
      <c r="X364" s="24"/>
      <c r="Y364" s="24"/>
      <c r="Z364" s="24"/>
    </row>
    <row r="365" spans="1:26">
      <c r="A365" s="24"/>
      <c r="B365" s="24"/>
      <c r="C365" s="24"/>
      <c r="D365" s="24"/>
      <c r="E365" s="24"/>
      <c r="F365" s="179"/>
      <c r="G365" s="180"/>
      <c r="H365" s="24"/>
      <c r="I365" s="24"/>
      <c r="J365" s="24"/>
      <c r="K365" s="24"/>
      <c r="L365" s="24"/>
      <c r="M365" s="24"/>
      <c r="N365" s="24"/>
      <c r="O365" s="24"/>
      <c r="P365" s="24"/>
      <c r="Q365" s="24"/>
      <c r="R365" s="24"/>
      <c r="S365" s="24"/>
      <c r="T365" s="24"/>
      <c r="U365" s="24"/>
      <c r="V365" s="24"/>
      <c r="W365" s="24"/>
      <c r="X365" s="24"/>
      <c r="Y365" s="24"/>
      <c r="Z365" s="24"/>
    </row>
    <row r="366" spans="1:26">
      <c r="A366" s="24"/>
      <c r="B366" s="24"/>
      <c r="C366" s="24"/>
      <c r="D366" s="24"/>
      <c r="E366" s="24"/>
      <c r="F366" s="179"/>
      <c r="G366" s="180"/>
      <c r="H366" s="24"/>
      <c r="I366" s="24"/>
      <c r="J366" s="24"/>
      <c r="K366" s="24"/>
      <c r="L366" s="24"/>
      <c r="M366" s="24"/>
      <c r="N366" s="24"/>
      <c r="O366" s="24"/>
      <c r="P366" s="24"/>
      <c r="Q366" s="24"/>
      <c r="R366" s="24"/>
      <c r="S366" s="24"/>
      <c r="T366" s="24"/>
      <c r="U366" s="24"/>
      <c r="V366" s="24"/>
      <c r="W366" s="24"/>
      <c r="X366" s="24"/>
      <c r="Y366" s="24"/>
      <c r="Z366" s="24"/>
    </row>
    <row r="367" spans="1:26">
      <c r="A367" s="24"/>
      <c r="B367" s="24"/>
      <c r="C367" s="24"/>
      <c r="D367" s="24"/>
      <c r="E367" s="24"/>
      <c r="F367" s="179"/>
      <c r="G367" s="180"/>
      <c r="H367" s="24"/>
      <c r="I367" s="24"/>
      <c r="J367" s="24"/>
      <c r="K367" s="24"/>
      <c r="L367" s="24"/>
      <c r="M367" s="24"/>
      <c r="N367" s="24"/>
      <c r="O367" s="24"/>
      <c r="P367" s="24"/>
      <c r="Q367" s="24"/>
      <c r="R367" s="24"/>
      <c r="S367" s="24"/>
      <c r="T367" s="24"/>
      <c r="U367" s="24"/>
      <c r="V367" s="24"/>
      <c r="W367" s="24"/>
      <c r="X367" s="24"/>
      <c r="Y367" s="24"/>
      <c r="Z367" s="24"/>
    </row>
    <row r="368" spans="1:26">
      <c r="A368" s="24"/>
      <c r="B368" s="24"/>
      <c r="C368" s="24"/>
      <c r="D368" s="24"/>
      <c r="E368" s="24"/>
      <c r="F368" s="179"/>
      <c r="G368" s="180"/>
      <c r="H368" s="24"/>
      <c r="I368" s="24"/>
      <c r="J368" s="24"/>
      <c r="K368" s="24"/>
      <c r="L368" s="24"/>
      <c r="M368" s="24"/>
      <c r="N368" s="24"/>
      <c r="O368" s="24"/>
      <c r="P368" s="24"/>
      <c r="Q368" s="24"/>
      <c r="R368" s="24"/>
      <c r="S368" s="24"/>
      <c r="T368" s="24"/>
      <c r="U368" s="24"/>
      <c r="V368" s="24"/>
      <c r="W368" s="24"/>
      <c r="X368" s="24"/>
      <c r="Y368" s="24"/>
      <c r="Z368" s="24"/>
    </row>
    <row r="369" spans="1:26">
      <c r="A369" s="24"/>
      <c r="B369" s="24"/>
      <c r="C369" s="24"/>
      <c r="D369" s="24"/>
      <c r="E369" s="24"/>
      <c r="F369" s="179"/>
      <c r="G369" s="180"/>
      <c r="H369" s="24"/>
      <c r="I369" s="24"/>
      <c r="J369" s="24"/>
      <c r="K369" s="24"/>
      <c r="L369" s="24"/>
      <c r="M369" s="24"/>
      <c r="N369" s="24"/>
      <c r="O369" s="24"/>
      <c r="P369" s="24"/>
      <c r="Q369" s="24"/>
      <c r="R369" s="24"/>
      <c r="S369" s="24"/>
      <c r="T369" s="24"/>
      <c r="U369" s="24"/>
      <c r="V369" s="24"/>
      <c r="W369" s="24"/>
      <c r="X369" s="24"/>
      <c r="Y369" s="24"/>
      <c r="Z369" s="24"/>
    </row>
    <row r="370" spans="1:26">
      <c r="A370" s="24"/>
      <c r="B370" s="24"/>
      <c r="C370" s="24"/>
      <c r="D370" s="24"/>
      <c r="E370" s="24"/>
      <c r="F370" s="179"/>
      <c r="G370" s="180"/>
      <c r="H370" s="24"/>
      <c r="I370" s="24"/>
      <c r="J370" s="24"/>
      <c r="K370" s="24"/>
      <c r="L370" s="24"/>
      <c r="M370" s="24"/>
      <c r="N370" s="24"/>
      <c r="O370" s="24"/>
      <c r="P370" s="24"/>
      <c r="Q370" s="24"/>
      <c r="R370" s="24"/>
      <c r="S370" s="24"/>
      <c r="T370" s="24"/>
      <c r="U370" s="24"/>
      <c r="V370" s="24"/>
      <c r="W370" s="24"/>
      <c r="X370" s="24"/>
      <c r="Y370" s="24"/>
      <c r="Z370" s="24"/>
    </row>
    <row r="371" spans="1:26">
      <c r="A371" s="24"/>
      <c r="B371" s="24"/>
      <c r="C371" s="24"/>
      <c r="D371" s="24"/>
      <c r="E371" s="24"/>
      <c r="F371" s="179"/>
      <c r="G371" s="180"/>
      <c r="H371" s="24"/>
      <c r="I371" s="24"/>
      <c r="J371" s="24"/>
      <c r="K371" s="24"/>
      <c r="L371" s="24"/>
      <c r="M371" s="24"/>
      <c r="N371" s="24"/>
      <c r="O371" s="24"/>
      <c r="P371" s="24"/>
      <c r="Q371" s="24"/>
      <c r="R371" s="24"/>
      <c r="S371" s="24"/>
      <c r="T371" s="24"/>
      <c r="U371" s="24"/>
      <c r="V371" s="24"/>
      <c r="W371" s="24"/>
      <c r="X371" s="24"/>
      <c r="Y371" s="24"/>
      <c r="Z371" s="24"/>
    </row>
    <row r="372" spans="1:26">
      <c r="A372" s="24"/>
      <c r="B372" s="24"/>
      <c r="C372" s="24"/>
      <c r="D372" s="24"/>
      <c r="E372" s="24"/>
      <c r="F372" s="179"/>
      <c r="G372" s="180"/>
      <c r="H372" s="24"/>
      <c r="I372" s="24"/>
      <c r="J372" s="24"/>
      <c r="K372" s="24"/>
      <c r="L372" s="24"/>
      <c r="M372" s="24"/>
      <c r="N372" s="24"/>
      <c r="O372" s="24"/>
      <c r="P372" s="24"/>
      <c r="Q372" s="24"/>
      <c r="R372" s="24"/>
      <c r="S372" s="24"/>
      <c r="T372" s="24"/>
      <c r="U372" s="24"/>
      <c r="V372" s="24"/>
      <c r="W372" s="24"/>
      <c r="X372" s="24"/>
      <c r="Y372" s="24"/>
      <c r="Z372" s="24"/>
    </row>
    <row r="373" spans="1:26">
      <c r="A373" s="24"/>
      <c r="B373" s="24"/>
      <c r="C373" s="24"/>
      <c r="D373" s="24"/>
      <c r="E373" s="24"/>
      <c r="F373" s="179"/>
      <c r="G373" s="180"/>
      <c r="H373" s="24"/>
      <c r="I373" s="24"/>
      <c r="J373" s="24"/>
      <c r="K373" s="24"/>
      <c r="L373" s="24"/>
      <c r="M373" s="24"/>
      <c r="N373" s="24"/>
      <c r="O373" s="24"/>
      <c r="P373" s="24"/>
      <c r="Q373" s="24"/>
      <c r="R373" s="24"/>
      <c r="S373" s="24"/>
      <c r="T373" s="24"/>
      <c r="U373" s="24"/>
      <c r="V373" s="24"/>
      <c r="W373" s="24"/>
      <c r="X373" s="24"/>
      <c r="Y373" s="24"/>
      <c r="Z373" s="24"/>
    </row>
    <row r="374" spans="1:26">
      <c r="A374" s="24"/>
      <c r="B374" s="24"/>
      <c r="C374" s="24"/>
      <c r="D374" s="24"/>
      <c r="E374" s="24"/>
      <c r="F374" s="179"/>
      <c r="G374" s="180"/>
      <c r="H374" s="24"/>
      <c r="I374" s="24"/>
      <c r="J374" s="24"/>
      <c r="K374" s="24"/>
      <c r="L374" s="24"/>
      <c r="M374" s="24"/>
      <c r="N374" s="24"/>
      <c r="O374" s="24"/>
      <c r="P374" s="24"/>
      <c r="Q374" s="24"/>
      <c r="R374" s="24"/>
      <c r="S374" s="24"/>
      <c r="T374" s="24"/>
      <c r="U374" s="24"/>
      <c r="V374" s="24"/>
      <c r="W374" s="24"/>
      <c r="X374" s="24"/>
      <c r="Y374" s="24"/>
      <c r="Z374" s="24"/>
    </row>
    <row r="375" spans="1:26">
      <c r="A375" s="24"/>
      <c r="B375" s="24"/>
      <c r="C375" s="24"/>
      <c r="D375" s="24"/>
      <c r="E375" s="24"/>
      <c r="F375" s="179"/>
      <c r="G375" s="180"/>
      <c r="H375" s="24"/>
      <c r="I375" s="24"/>
      <c r="J375" s="24"/>
      <c r="K375" s="24"/>
      <c r="L375" s="24"/>
      <c r="M375" s="24"/>
      <c r="N375" s="24"/>
      <c r="O375" s="24"/>
      <c r="P375" s="24"/>
      <c r="Q375" s="24"/>
      <c r="R375" s="24"/>
      <c r="S375" s="24"/>
      <c r="T375" s="24"/>
      <c r="U375" s="24"/>
      <c r="V375" s="24"/>
      <c r="W375" s="24"/>
      <c r="X375" s="24"/>
      <c r="Y375" s="24"/>
      <c r="Z375" s="24"/>
    </row>
    <row r="376" spans="1:26">
      <c r="A376" s="24"/>
      <c r="B376" s="24"/>
      <c r="C376" s="24"/>
      <c r="D376" s="24"/>
      <c r="E376" s="24"/>
      <c r="F376" s="179"/>
      <c r="G376" s="180"/>
      <c r="H376" s="24"/>
      <c r="I376" s="24"/>
      <c r="J376" s="24"/>
      <c r="K376" s="24"/>
      <c r="L376" s="24"/>
      <c r="M376" s="24"/>
      <c r="N376" s="24"/>
      <c r="O376" s="24"/>
      <c r="P376" s="24"/>
      <c r="Q376" s="24"/>
      <c r="R376" s="24"/>
      <c r="S376" s="24"/>
      <c r="T376" s="24"/>
      <c r="U376" s="24"/>
      <c r="V376" s="24"/>
      <c r="W376" s="24"/>
      <c r="X376" s="24"/>
      <c r="Y376" s="24"/>
      <c r="Z376" s="24"/>
    </row>
    <row r="377" spans="1:26">
      <c r="A377" s="24"/>
      <c r="B377" s="24"/>
      <c r="C377" s="24"/>
      <c r="D377" s="24"/>
      <c r="E377" s="24"/>
      <c r="F377" s="179"/>
      <c r="G377" s="180"/>
      <c r="H377" s="24"/>
      <c r="I377" s="24"/>
      <c r="J377" s="24"/>
      <c r="K377" s="24"/>
      <c r="L377" s="24"/>
      <c r="M377" s="24"/>
      <c r="N377" s="24"/>
      <c r="O377" s="24"/>
      <c r="P377" s="24"/>
      <c r="Q377" s="24"/>
      <c r="R377" s="24"/>
      <c r="S377" s="24"/>
      <c r="T377" s="24"/>
      <c r="U377" s="24"/>
      <c r="V377" s="24"/>
      <c r="W377" s="24"/>
      <c r="X377" s="24"/>
      <c r="Y377" s="24"/>
      <c r="Z377" s="24"/>
    </row>
    <row r="378" spans="1:26">
      <c r="A378" s="24"/>
      <c r="B378" s="24"/>
      <c r="C378" s="24"/>
      <c r="D378" s="24"/>
      <c r="E378" s="24"/>
      <c r="F378" s="179"/>
      <c r="G378" s="180"/>
      <c r="H378" s="24"/>
      <c r="I378" s="24"/>
      <c r="J378" s="24"/>
      <c r="K378" s="24"/>
      <c r="L378" s="24"/>
      <c r="M378" s="24"/>
      <c r="N378" s="24"/>
      <c r="O378" s="24"/>
      <c r="P378" s="24"/>
      <c r="Q378" s="24"/>
      <c r="R378" s="24"/>
      <c r="S378" s="24"/>
      <c r="T378" s="24"/>
      <c r="U378" s="24"/>
      <c r="V378" s="24"/>
      <c r="W378" s="24"/>
      <c r="X378" s="24"/>
      <c r="Y378" s="24"/>
      <c r="Z378" s="24"/>
    </row>
    <row r="379" spans="1:26">
      <c r="A379" s="24"/>
      <c r="B379" s="24"/>
      <c r="C379" s="24"/>
      <c r="D379" s="24"/>
      <c r="E379" s="24"/>
      <c r="F379" s="179"/>
      <c r="G379" s="180"/>
      <c r="H379" s="24"/>
      <c r="I379" s="24"/>
      <c r="J379" s="24"/>
      <c r="K379" s="24"/>
      <c r="L379" s="24"/>
      <c r="M379" s="24"/>
      <c r="N379" s="24"/>
      <c r="O379" s="24"/>
      <c r="P379" s="24"/>
      <c r="Q379" s="24"/>
      <c r="R379" s="24"/>
      <c r="S379" s="24"/>
      <c r="T379" s="24"/>
      <c r="U379" s="24"/>
      <c r="V379" s="24"/>
      <c r="W379" s="24"/>
      <c r="X379" s="24"/>
      <c r="Y379" s="24"/>
      <c r="Z379" s="24"/>
    </row>
    <row r="380" spans="1:26">
      <c r="A380" s="24"/>
      <c r="B380" s="24"/>
      <c r="C380" s="24"/>
      <c r="D380" s="24"/>
      <c r="E380" s="24"/>
      <c r="F380" s="179"/>
      <c r="G380" s="180"/>
      <c r="H380" s="24"/>
      <c r="I380" s="24"/>
      <c r="J380" s="24"/>
      <c r="K380" s="24"/>
      <c r="L380" s="24"/>
      <c r="M380" s="24"/>
      <c r="N380" s="24"/>
      <c r="O380" s="24"/>
      <c r="P380" s="24"/>
      <c r="Q380" s="24"/>
      <c r="R380" s="24"/>
      <c r="S380" s="24"/>
      <c r="T380" s="24"/>
      <c r="U380" s="24"/>
      <c r="V380" s="24"/>
      <c r="W380" s="24"/>
      <c r="X380" s="24"/>
      <c r="Y380" s="24"/>
      <c r="Z380" s="24"/>
    </row>
    <row r="381" spans="1:26">
      <c r="A381" s="24"/>
      <c r="B381" s="24"/>
      <c r="C381" s="24"/>
      <c r="D381" s="24"/>
      <c r="E381" s="24"/>
      <c r="F381" s="179"/>
      <c r="G381" s="180"/>
      <c r="H381" s="24"/>
      <c r="I381" s="24"/>
      <c r="J381" s="24"/>
      <c r="K381" s="24"/>
      <c r="L381" s="24"/>
      <c r="M381" s="24"/>
      <c r="N381" s="24"/>
      <c r="O381" s="24"/>
      <c r="P381" s="24"/>
      <c r="Q381" s="24"/>
      <c r="R381" s="24"/>
      <c r="S381" s="24"/>
      <c r="T381" s="24"/>
      <c r="U381" s="24"/>
      <c r="V381" s="24"/>
      <c r="W381" s="24"/>
      <c r="X381" s="24"/>
      <c r="Y381" s="24"/>
      <c r="Z381" s="24"/>
    </row>
    <row r="382" spans="1:26">
      <c r="A382" s="24"/>
      <c r="B382" s="24"/>
      <c r="C382" s="24"/>
      <c r="D382" s="24"/>
      <c r="E382" s="24"/>
      <c r="F382" s="179"/>
      <c r="G382" s="180"/>
      <c r="H382" s="24"/>
      <c r="I382" s="24"/>
      <c r="J382" s="24"/>
      <c r="K382" s="24"/>
      <c r="L382" s="24"/>
      <c r="M382" s="24"/>
      <c r="N382" s="24"/>
      <c r="O382" s="24"/>
      <c r="P382" s="24"/>
      <c r="Q382" s="24"/>
      <c r="R382" s="24"/>
      <c r="S382" s="24"/>
      <c r="T382" s="24"/>
      <c r="U382" s="24"/>
      <c r="V382" s="24"/>
      <c r="W382" s="24"/>
      <c r="X382" s="24"/>
      <c r="Y382" s="24"/>
      <c r="Z382" s="24"/>
    </row>
    <row r="383" spans="1:26">
      <c r="A383" s="24"/>
      <c r="B383" s="24"/>
      <c r="C383" s="24"/>
      <c r="D383" s="24"/>
      <c r="E383" s="24"/>
      <c r="F383" s="179"/>
      <c r="G383" s="180"/>
      <c r="H383" s="24"/>
      <c r="I383" s="24"/>
      <c r="J383" s="24"/>
      <c r="K383" s="24"/>
      <c r="L383" s="24"/>
      <c r="M383" s="24"/>
      <c r="N383" s="24"/>
      <c r="O383" s="24"/>
      <c r="P383" s="24"/>
      <c r="Q383" s="24"/>
      <c r="R383" s="24"/>
      <c r="S383" s="24"/>
      <c r="T383" s="24"/>
      <c r="U383" s="24"/>
      <c r="V383" s="24"/>
      <c r="W383" s="24"/>
      <c r="X383" s="24"/>
      <c r="Y383" s="24"/>
      <c r="Z383" s="24"/>
    </row>
    <row r="384" spans="1:26">
      <c r="A384" s="24"/>
      <c r="B384" s="24"/>
      <c r="C384" s="24"/>
      <c r="D384" s="24"/>
      <c r="E384" s="24"/>
      <c r="F384" s="179"/>
      <c r="G384" s="180"/>
      <c r="H384" s="24"/>
      <c r="I384" s="24"/>
      <c r="J384" s="24"/>
      <c r="K384" s="24"/>
      <c r="L384" s="24"/>
      <c r="M384" s="24"/>
      <c r="N384" s="24"/>
      <c r="O384" s="24"/>
      <c r="P384" s="24"/>
      <c r="Q384" s="24"/>
      <c r="R384" s="24"/>
      <c r="S384" s="24"/>
      <c r="T384" s="24"/>
      <c r="U384" s="24"/>
      <c r="V384" s="24"/>
      <c r="W384" s="24"/>
      <c r="X384" s="24"/>
      <c r="Y384" s="24"/>
      <c r="Z384" s="24"/>
    </row>
    <row r="385" spans="1:26">
      <c r="A385" s="24"/>
      <c r="B385" s="24"/>
      <c r="C385" s="24"/>
      <c r="D385" s="24"/>
      <c r="E385" s="24"/>
      <c r="F385" s="179"/>
      <c r="G385" s="180"/>
      <c r="H385" s="24"/>
      <c r="I385" s="24"/>
      <c r="J385" s="24"/>
      <c r="K385" s="24"/>
      <c r="L385" s="24"/>
      <c r="M385" s="24"/>
      <c r="N385" s="24"/>
      <c r="O385" s="24"/>
      <c r="P385" s="24"/>
      <c r="Q385" s="24"/>
      <c r="R385" s="24"/>
      <c r="S385" s="24"/>
      <c r="T385" s="24"/>
      <c r="U385" s="24"/>
      <c r="V385" s="24"/>
      <c r="W385" s="24"/>
      <c r="X385" s="24"/>
      <c r="Y385" s="24"/>
      <c r="Z385" s="24"/>
    </row>
    <row r="386" spans="1:26">
      <c r="A386" s="24"/>
      <c r="B386" s="24"/>
      <c r="C386" s="24"/>
      <c r="D386" s="24"/>
      <c r="E386" s="24"/>
      <c r="F386" s="179"/>
      <c r="G386" s="180"/>
      <c r="H386" s="24"/>
      <c r="I386" s="24"/>
      <c r="J386" s="24"/>
      <c r="K386" s="24"/>
      <c r="L386" s="24"/>
      <c r="M386" s="24"/>
      <c r="N386" s="24"/>
      <c r="O386" s="24"/>
      <c r="P386" s="24"/>
      <c r="Q386" s="24"/>
      <c r="R386" s="24"/>
      <c r="S386" s="24"/>
      <c r="T386" s="24"/>
      <c r="U386" s="24"/>
      <c r="V386" s="24"/>
      <c r="W386" s="24"/>
      <c r="X386" s="24"/>
      <c r="Y386" s="24"/>
      <c r="Z386" s="24"/>
    </row>
    <row r="387" spans="1:26">
      <c r="A387" s="24"/>
      <c r="B387" s="24"/>
      <c r="C387" s="24"/>
      <c r="D387" s="24"/>
      <c r="E387" s="24"/>
      <c r="F387" s="179"/>
      <c r="G387" s="180"/>
      <c r="H387" s="24"/>
      <c r="I387" s="24"/>
      <c r="J387" s="24"/>
      <c r="K387" s="24"/>
      <c r="L387" s="24"/>
      <c r="M387" s="24"/>
      <c r="N387" s="24"/>
      <c r="O387" s="24"/>
      <c r="P387" s="24"/>
      <c r="Q387" s="24"/>
      <c r="R387" s="24"/>
      <c r="S387" s="24"/>
      <c r="T387" s="24"/>
      <c r="U387" s="24"/>
      <c r="V387" s="24"/>
      <c r="W387" s="24"/>
      <c r="X387" s="24"/>
      <c r="Y387" s="24"/>
      <c r="Z387" s="24"/>
    </row>
    <row r="388" spans="1:26">
      <c r="A388" s="24"/>
      <c r="B388" s="24"/>
      <c r="C388" s="24"/>
      <c r="D388" s="24"/>
      <c r="E388" s="24"/>
      <c r="F388" s="179"/>
      <c r="G388" s="180"/>
      <c r="H388" s="24"/>
      <c r="I388" s="24"/>
      <c r="J388" s="24"/>
      <c r="K388" s="24"/>
      <c r="L388" s="24"/>
      <c r="M388" s="24"/>
      <c r="N388" s="24"/>
      <c r="O388" s="24"/>
      <c r="P388" s="24"/>
      <c r="Q388" s="24"/>
      <c r="R388" s="24"/>
      <c r="S388" s="24"/>
      <c r="T388" s="24"/>
      <c r="U388" s="24"/>
      <c r="V388" s="24"/>
      <c r="W388" s="24"/>
      <c r="X388" s="24"/>
      <c r="Y388" s="24"/>
      <c r="Z388" s="24"/>
    </row>
    <row r="389" spans="1:26">
      <c r="A389" s="24"/>
      <c r="B389" s="24"/>
      <c r="C389" s="24"/>
      <c r="D389" s="24"/>
      <c r="E389" s="24"/>
      <c r="F389" s="179"/>
      <c r="G389" s="180"/>
      <c r="H389" s="24"/>
      <c r="I389" s="24"/>
      <c r="J389" s="24"/>
      <c r="K389" s="24"/>
      <c r="L389" s="24"/>
      <c r="M389" s="24"/>
      <c r="N389" s="24"/>
      <c r="O389" s="24"/>
      <c r="P389" s="24"/>
      <c r="Q389" s="24"/>
      <c r="R389" s="24"/>
      <c r="S389" s="24"/>
      <c r="T389" s="24"/>
      <c r="U389" s="24"/>
      <c r="V389" s="24"/>
      <c r="W389" s="24"/>
      <c r="X389" s="24"/>
      <c r="Y389" s="24"/>
      <c r="Z389" s="24"/>
    </row>
    <row r="390" spans="1:26">
      <c r="A390" s="24"/>
      <c r="B390" s="24"/>
      <c r="C390" s="24"/>
      <c r="D390" s="24"/>
      <c r="E390" s="24"/>
      <c r="F390" s="179"/>
      <c r="G390" s="180"/>
      <c r="H390" s="24"/>
      <c r="I390" s="24"/>
      <c r="J390" s="24"/>
      <c r="K390" s="24"/>
      <c r="L390" s="24"/>
      <c r="M390" s="24"/>
      <c r="N390" s="24"/>
      <c r="O390" s="24"/>
      <c r="P390" s="24"/>
      <c r="Q390" s="24"/>
      <c r="R390" s="24"/>
      <c r="S390" s="24"/>
      <c r="T390" s="24"/>
      <c r="U390" s="24"/>
      <c r="V390" s="24"/>
      <c r="W390" s="24"/>
      <c r="X390" s="24"/>
      <c r="Y390" s="24"/>
      <c r="Z390" s="24"/>
    </row>
    <row r="391" spans="1:26">
      <c r="A391" s="24"/>
      <c r="B391" s="24"/>
      <c r="C391" s="24"/>
      <c r="D391" s="24"/>
      <c r="E391" s="24"/>
      <c r="F391" s="179"/>
      <c r="G391" s="180"/>
      <c r="H391" s="24"/>
      <c r="I391" s="24"/>
      <c r="J391" s="24"/>
      <c r="K391" s="24"/>
      <c r="L391" s="24"/>
      <c r="M391" s="24"/>
      <c r="N391" s="24"/>
      <c r="O391" s="24"/>
      <c r="P391" s="24"/>
      <c r="Q391" s="24"/>
      <c r="R391" s="24"/>
      <c r="S391" s="24"/>
      <c r="T391" s="24"/>
      <c r="U391" s="24"/>
      <c r="V391" s="24"/>
      <c r="W391" s="24"/>
      <c r="X391" s="24"/>
      <c r="Y391" s="24"/>
      <c r="Z391" s="24"/>
    </row>
    <row r="392" spans="1:26">
      <c r="A392" s="24"/>
      <c r="B392" s="24"/>
      <c r="C392" s="24"/>
      <c r="D392" s="24"/>
      <c r="E392" s="24"/>
      <c r="F392" s="179"/>
      <c r="G392" s="180"/>
      <c r="H392" s="24"/>
      <c r="I392" s="24"/>
      <c r="J392" s="24"/>
      <c r="K392" s="24"/>
      <c r="L392" s="24"/>
      <c r="M392" s="24"/>
      <c r="N392" s="24"/>
      <c r="O392" s="24"/>
      <c r="P392" s="24"/>
      <c r="Q392" s="24"/>
      <c r="R392" s="24"/>
      <c r="S392" s="24"/>
      <c r="T392" s="24"/>
      <c r="U392" s="24"/>
      <c r="V392" s="24"/>
      <c r="W392" s="24"/>
      <c r="X392" s="24"/>
      <c r="Y392" s="24"/>
      <c r="Z392" s="24"/>
    </row>
    <row r="393" spans="1:26">
      <c r="A393" s="24"/>
      <c r="B393" s="24"/>
      <c r="C393" s="24"/>
      <c r="D393" s="24"/>
      <c r="E393" s="24"/>
      <c r="F393" s="179"/>
      <c r="G393" s="180"/>
      <c r="H393" s="24"/>
      <c r="I393" s="24"/>
      <c r="J393" s="24"/>
      <c r="K393" s="24"/>
      <c r="L393" s="24"/>
      <c r="M393" s="24"/>
      <c r="N393" s="24"/>
      <c r="O393" s="24"/>
      <c r="P393" s="24"/>
      <c r="Q393" s="24"/>
      <c r="R393" s="24"/>
      <c r="S393" s="24"/>
      <c r="T393" s="24"/>
      <c r="U393" s="24"/>
      <c r="V393" s="24"/>
      <c r="W393" s="24"/>
      <c r="X393" s="24"/>
      <c r="Y393" s="24"/>
      <c r="Z393" s="24"/>
    </row>
    <row r="394" spans="1:26">
      <c r="A394" s="24"/>
      <c r="B394" s="24"/>
      <c r="C394" s="24"/>
      <c r="D394" s="24"/>
      <c r="E394" s="24"/>
      <c r="F394" s="179"/>
      <c r="G394" s="180"/>
      <c r="H394" s="24"/>
      <c r="I394" s="24"/>
      <c r="J394" s="24"/>
      <c r="K394" s="24"/>
      <c r="L394" s="24"/>
      <c r="M394" s="24"/>
      <c r="N394" s="24"/>
      <c r="O394" s="24"/>
      <c r="P394" s="24"/>
      <c r="Q394" s="24"/>
      <c r="R394" s="24"/>
      <c r="S394" s="24"/>
      <c r="T394" s="24"/>
      <c r="U394" s="24"/>
      <c r="V394" s="24"/>
      <c r="W394" s="24"/>
      <c r="X394" s="24"/>
      <c r="Y394" s="24"/>
      <c r="Z394" s="24"/>
    </row>
    <row r="395" spans="1:26">
      <c r="A395" s="24"/>
      <c r="B395" s="24"/>
      <c r="C395" s="24"/>
      <c r="D395" s="24"/>
      <c r="E395" s="24"/>
      <c r="F395" s="179"/>
      <c r="G395" s="180"/>
      <c r="H395" s="24"/>
      <c r="I395" s="24"/>
      <c r="J395" s="24"/>
      <c r="K395" s="24"/>
      <c r="L395" s="24"/>
      <c r="M395" s="24"/>
      <c r="N395" s="24"/>
      <c r="O395" s="24"/>
      <c r="P395" s="24"/>
      <c r="Q395" s="24"/>
      <c r="R395" s="24"/>
      <c r="S395" s="24"/>
      <c r="T395" s="24"/>
      <c r="U395" s="24"/>
      <c r="V395" s="24"/>
      <c r="W395" s="24"/>
      <c r="X395" s="24"/>
      <c r="Y395" s="24"/>
      <c r="Z395" s="24"/>
    </row>
    <row r="396" spans="1:26">
      <c r="A396" s="24"/>
      <c r="B396" s="24"/>
      <c r="C396" s="24"/>
      <c r="D396" s="24"/>
      <c r="E396" s="24"/>
      <c r="F396" s="179"/>
      <c r="G396" s="180"/>
      <c r="H396" s="24"/>
      <c r="I396" s="24"/>
      <c r="J396" s="24"/>
      <c r="K396" s="24"/>
      <c r="L396" s="24"/>
      <c r="M396" s="24"/>
      <c r="N396" s="24"/>
      <c r="O396" s="24"/>
      <c r="P396" s="24"/>
      <c r="Q396" s="24"/>
      <c r="R396" s="24"/>
      <c r="S396" s="24"/>
      <c r="T396" s="24"/>
      <c r="U396" s="24"/>
      <c r="V396" s="24"/>
      <c r="W396" s="24"/>
      <c r="X396" s="24"/>
      <c r="Y396" s="24"/>
      <c r="Z396" s="24"/>
    </row>
    <row r="397" spans="1:26">
      <c r="A397" s="24"/>
      <c r="B397" s="24"/>
      <c r="C397" s="24"/>
      <c r="D397" s="24"/>
      <c r="E397" s="24"/>
      <c r="F397" s="179"/>
      <c r="G397" s="180"/>
      <c r="H397" s="24"/>
      <c r="I397" s="24"/>
      <c r="J397" s="24"/>
      <c r="K397" s="24"/>
      <c r="L397" s="24"/>
      <c r="M397" s="24"/>
      <c r="N397" s="24"/>
      <c r="O397" s="24"/>
      <c r="P397" s="24"/>
      <c r="Q397" s="24"/>
      <c r="R397" s="24"/>
      <c r="S397" s="24"/>
      <c r="T397" s="24"/>
      <c r="U397" s="24"/>
      <c r="V397" s="24"/>
      <c r="W397" s="24"/>
      <c r="X397" s="24"/>
      <c r="Y397" s="24"/>
      <c r="Z397" s="24"/>
    </row>
    <row r="398" spans="1:26">
      <c r="A398" s="24"/>
      <c r="B398" s="24"/>
      <c r="C398" s="24"/>
      <c r="D398" s="24"/>
      <c r="E398" s="24"/>
      <c r="F398" s="179"/>
      <c r="G398" s="180"/>
      <c r="H398" s="24"/>
      <c r="I398" s="24"/>
      <c r="J398" s="24"/>
      <c r="K398" s="24"/>
      <c r="L398" s="24"/>
      <c r="M398" s="24"/>
      <c r="N398" s="24"/>
      <c r="O398" s="24"/>
      <c r="P398" s="24"/>
      <c r="Q398" s="24"/>
      <c r="R398" s="24"/>
      <c r="S398" s="24"/>
      <c r="T398" s="24"/>
      <c r="U398" s="24"/>
      <c r="V398" s="24"/>
      <c r="W398" s="24"/>
      <c r="X398" s="24"/>
      <c r="Y398" s="24"/>
      <c r="Z398" s="24"/>
    </row>
    <row r="399" spans="1:26">
      <c r="A399" s="24"/>
      <c r="B399" s="24"/>
      <c r="C399" s="24"/>
      <c r="D399" s="24"/>
      <c r="E399" s="24"/>
      <c r="F399" s="179"/>
      <c r="G399" s="180"/>
      <c r="H399" s="24"/>
      <c r="I399" s="24"/>
      <c r="J399" s="24"/>
      <c r="K399" s="24"/>
      <c r="L399" s="24"/>
      <c r="M399" s="24"/>
      <c r="N399" s="24"/>
      <c r="O399" s="24"/>
      <c r="P399" s="24"/>
      <c r="Q399" s="24"/>
      <c r="R399" s="24"/>
      <c r="S399" s="24"/>
      <c r="T399" s="24"/>
      <c r="U399" s="24"/>
      <c r="V399" s="24"/>
      <c r="W399" s="24"/>
      <c r="X399" s="24"/>
      <c r="Y399" s="24"/>
      <c r="Z399" s="24"/>
    </row>
    <row r="400" spans="1:26">
      <c r="A400" s="24"/>
      <c r="B400" s="24"/>
      <c r="C400" s="24"/>
      <c r="D400" s="24"/>
      <c r="E400" s="24"/>
      <c r="F400" s="179"/>
      <c r="G400" s="180"/>
      <c r="H400" s="24"/>
      <c r="I400" s="24"/>
      <c r="J400" s="24"/>
      <c r="K400" s="24"/>
      <c r="L400" s="24"/>
      <c r="M400" s="24"/>
      <c r="N400" s="24"/>
      <c r="O400" s="24"/>
      <c r="P400" s="24"/>
      <c r="Q400" s="24"/>
      <c r="R400" s="24"/>
      <c r="S400" s="24"/>
      <c r="T400" s="24"/>
      <c r="U400" s="24"/>
      <c r="V400" s="24"/>
      <c r="W400" s="24"/>
      <c r="X400" s="24"/>
      <c r="Y400" s="24"/>
      <c r="Z400" s="24"/>
    </row>
    <row r="401" spans="1:26">
      <c r="A401" s="24"/>
      <c r="B401" s="24"/>
      <c r="C401" s="24"/>
      <c r="D401" s="24"/>
      <c r="E401" s="24"/>
      <c r="F401" s="179"/>
      <c r="G401" s="180"/>
      <c r="H401" s="24"/>
      <c r="I401" s="24"/>
      <c r="J401" s="24"/>
      <c r="K401" s="24"/>
      <c r="L401" s="24"/>
      <c r="M401" s="24"/>
      <c r="N401" s="24"/>
      <c r="O401" s="24"/>
      <c r="P401" s="24"/>
      <c r="Q401" s="24"/>
      <c r="R401" s="24"/>
      <c r="S401" s="24"/>
      <c r="T401" s="24"/>
      <c r="U401" s="24"/>
      <c r="V401" s="24"/>
      <c r="W401" s="24"/>
      <c r="X401" s="24"/>
      <c r="Y401" s="24"/>
      <c r="Z401" s="24"/>
    </row>
    <row r="402" spans="1:26">
      <c r="A402" s="24"/>
      <c r="B402" s="24"/>
      <c r="C402" s="24"/>
      <c r="D402" s="24"/>
      <c r="E402" s="24"/>
      <c r="F402" s="179"/>
      <c r="G402" s="180"/>
      <c r="H402" s="24"/>
      <c r="I402" s="24"/>
      <c r="J402" s="24"/>
      <c r="K402" s="24"/>
      <c r="L402" s="24"/>
      <c r="M402" s="24"/>
      <c r="N402" s="24"/>
      <c r="O402" s="24"/>
      <c r="P402" s="24"/>
      <c r="Q402" s="24"/>
      <c r="R402" s="24"/>
      <c r="S402" s="24"/>
      <c r="T402" s="24"/>
      <c r="U402" s="24"/>
      <c r="V402" s="24"/>
      <c r="W402" s="24"/>
      <c r="X402" s="24"/>
      <c r="Y402" s="24"/>
      <c r="Z402" s="24"/>
    </row>
    <row r="403" spans="1:26">
      <c r="A403" s="24"/>
      <c r="B403" s="24"/>
      <c r="C403" s="24"/>
      <c r="D403" s="24"/>
      <c r="E403" s="24"/>
      <c r="F403" s="179"/>
      <c r="G403" s="180"/>
      <c r="H403" s="24"/>
      <c r="I403" s="24"/>
      <c r="J403" s="24"/>
      <c r="K403" s="24"/>
      <c r="L403" s="24"/>
      <c r="M403" s="24"/>
      <c r="N403" s="24"/>
      <c r="O403" s="24"/>
      <c r="P403" s="24"/>
      <c r="Q403" s="24"/>
      <c r="R403" s="24"/>
      <c r="S403" s="24"/>
      <c r="T403" s="24"/>
      <c r="U403" s="24"/>
      <c r="V403" s="24"/>
      <c r="W403" s="24"/>
      <c r="X403" s="24"/>
      <c r="Y403" s="24"/>
      <c r="Z403" s="24"/>
    </row>
    <row r="404" spans="1:26">
      <c r="A404" s="24"/>
      <c r="B404" s="24"/>
      <c r="C404" s="24"/>
      <c r="D404" s="24"/>
      <c r="E404" s="24"/>
      <c r="F404" s="179"/>
      <c r="G404" s="180"/>
      <c r="H404" s="24"/>
      <c r="I404" s="24"/>
      <c r="J404" s="24"/>
      <c r="K404" s="24"/>
      <c r="L404" s="24"/>
      <c r="M404" s="24"/>
      <c r="N404" s="24"/>
      <c r="O404" s="24"/>
      <c r="P404" s="24"/>
      <c r="Q404" s="24"/>
      <c r="R404" s="24"/>
      <c r="S404" s="24"/>
      <c r="T404" s="24"/>
      <c r="U404" s="24"/>
      <c r="V404" s="24"/>
      <c r="W404" s="24"/>
      <c r="X404" s="24"/>
      <c r="Y404" s="24"/>
      <c r="Z404" s="24"/>
    </row>
    <row r="405" spans="1:26">
      <c r="A405" s="24"/>
      <c r="B405" s="24"/>
      <c r="C405" s="24"/>
      <c r="D405" s="24"/>
      <c r="E405" s="24"/>
      <c r="F405" s="179"/>
      <c r="G405" s="180"/>
      <c r="H405" s="24"/>
      <c r="I405" s="24"/>
      <c r="J405" s="24"/>
      <c r="K405" s="24"/>
      <c r="L405" s="24"/>
      <c r="M405" s="24"/>
      <c r="N405" s="24"/>
      <c r="O405" s="24"/>
      <c r="P405" s="24"/>
      <c r="Q405" s="24"/>
      <c r="R405" s="24"/>
      <c r="S405" s="24"/>
      <c r="T405" s="24"/>
      <c r="U405" s="24"/>
      <c r="V405" s="24"/>
      <c r="W405" s="24"/>
      <c r="X405" s="24"/>
      <c r="Y405" s="24"/>
      <c r="Z405" s="24"/>
    </row>
    <row r="406" spans="1:26">
      <c r="A406" s="24"/>
      <c r="B406" s="24"/>
      <c r="C406" s="24"/>
      <c r="D406" s="24"/>
      <c r="E406" s="24"/>
      <c r="F406" s="179"/>
      <c r="G406" s="180"/>
      <c r="H406" s="24"/>
      <c r="I406" s="24"/>
      <c r="J406" s="24"/>
      <c r="K406" s="24"/>
      <c r="L406" s="24"/>
      <c r="M406" s="24"/>
      <c r="N406" s="24"/>
      <c r="O406" s="24"/>
      <c r="P406" s="24"/>
      <c r="Q406" s="24"/>
      <c r="R406" s="24"/>
      <c r="S406" s="24"/>
      <c r="T406" s="24"/>
      <c r="U406" s="24"/>
      <c r="V406" s="24"/>
      <c r="W406" s="24"/>
      <c r="X406" s="24"/>
      <c r="Y406" s="24"/>
      <c r="Z406" s="24"/>
    </row>
    <row r="407" spans="1:26">
      <c r="A407" s="24"/>
      <c r="B407" s="24"/>
      <c r="C407" s="24"/>
      <c r="D407" s="24"/>
      <c r="E407" s="24"/>
      <c r="F407" s="179"/>
      <c r="G407" s="180"/>
      <c r="H407" s="24"/>
      <c r="I407" s="24"/>
      <c r="J407" s="24"/>
      <c r="K407" s="24"/>
      <c r="L407" s="24"/>
      <c r="M407" s="24"/>
      <c r="N407" s="24"/>
      <c r="O407" s="24"/>
      <c r="P407" s="24"/>
      <c r="Q407" s="24"/>
      <c r="R407" s="24"/>
      <c r="S407" s="24"/>
      <c r="T407" s="24"/>
      <c r="U407" s="24"/>
      <c r="V407" s="24"/>
      <c r="W407" s="24"/>
      <c r="X407" s="24"/>
      <c r="Y407" s="24"/>
      <c r="Z407" s="24"/>
    </row>
    <row r="408" spans="1:26">
      <c r="A408" s="24"/>
      <c r="B408" s="24"/>
      <c r="C408" s="24"/>
      <c r="D408" s="24"/>
      <c r="E408" s="24"/>
      <c r="F408" s="179"/>
      <c r="G408" s="180"/>
      <c r="H408" s="24"/>
      <c r="I408" s="24"/>
      <c r="J408" s="24"/>
      <c r="K408" s="24"/>
      <c r="L408" s="24"/>
      <c r="M408" s="24"/>
      <c r="N408" s="24"/>
      <c r="O408" s="24"/>
      <c r="P408" s="24"/>
      <c r="Q408" s="24"/>
      <c r="R408" s="24"/>
      <c r="S408" s="24"/>
      <c r="T408" s="24"/>
      <c r="U408" s="24"/>
      <c r="V408" s="24"/>
      <c r="W408" s="24"/>
      <c r="X408" s="24"/>
      <c r="Y408" s="24"/>
      <c r="Z408" s="24"/>
    </row>
    <row r="409" spans="1:26">
      <c r="A409" s="24"/>
      <c r="B409" s="24"/>
      <c r="C409" s="24"/>
      <c r="D409" s="24"/>
      <c r="E409" s="24"/>
      <c r="F409" s="179"/>
      <c r="G409" s="180"/>
      <c r="H409" s="24"/>
      <c r="I409" s="24"/>
      <c r="J409" s="24"/>
      <c r="K409" s="24"/>
      <c r="L409" s="24"/>
      <c r="M409" s="24"/>
      <c r="N409" s="24"/>
      <c r="O409" s="24"/>
      <c r="P409" s="24"/>
      <c r="Q409" s="24"/>
      <c r="R409" s="24"/>
      <c r="S409" s="24"/>
      <c r="T409" s="24"/>
      <c r="U409" s="24"/>
      <c r="V409" s="24"/>
      <c r="W409" s="24"/>
      <c r="X409" s="24"/>
      <c r="Y409" s="24"/>
      <c r="Z409" s="24"/>
    </row>
    <row r="410" spans="1:26">
      <c r="A410" s="24"/>
      <c r="B410" s="24"/>
      <c r="C410" s="24"/>
      <c r="D410" s="24"/>
      <c r="E410" s="24"/>
      <c r="F410" s="179"/>
      <c r="G410" s="180"/>
      <c r="H410" s="24"/>
      <c r="I410" s="24"/>
      <c r="J410" s="24"/>
      <c r="K410" s="24"/>
      <c r="L410" s="24"/>
      <c r="M410" s="24"/>
      <c r="N410" s="24"/>
      <c r="O410" s="24"/>
      <c r="P410" s="24"/>
      <c r="Q410" s="24"/>
      <c r="R410" s="24"/>
      <c r="S410" s="24"/>
      <c r="T410" s="24"/>
      <c r="U410" s="24"/>
      <c r="V410" s="24"/>
      <c r="W410" s="24"/>
      <c r="X410" s="24"/>
      <c r="Y410" s="24"/>
      <c r="Z410" s="24"/>
    </row>
    <row r="411" spans="1:26">
      <c r="A411" s="24"/>
      <c r="B411" s="24"/>
      <c r="C411" s="24"/>
      <c r="D411" s="24"/>
      <c r="E411" s="24"/>
      <c r="F411" s="179"/>
      <c r="G411" s="180"/>
      <c r="H411" s="24"/>
      <c r="I411" s="24"/>
      <c r="J411" s="24"/>
      <c r="K411" s="24"/>
      <c r="L411" s="24"/>
      <c r="M411" s="24"/>
      <c r="N411" s="24"/>
      <c r="O411" s="24"/>
      <c r="P411" s="24"/>
      <c r="Q411" s="24"/>
      <c r="R411" s="24"/>
      <c r="S411" s="24"/>
      <c r="T411" s="24"/>
      <c r="U411" s="24"/>
      <c r="V411" s="24"/>
      <c r="W411" s="24"/>
      <c r="X411" s="24"/>
      <c r="Y411" s="24"/>
      <c r="Z411" s="24"/>
    </row>
    <row r="412" spans="1:26">
      <c r="A412" s="24"/>
      <c r="B412" s="24"/>
      <c r="C412" s="24"/>
      <c r="D412" s="24"/>
      <c r="E412" s="24"/>
      <c r="F412" s="179"/>
      <c r="G412" s="180"/>
      <c r="H412" s="24"/>
      <c r="I412" s="24"/>
      <c r="J412" s="24"/>
      <c r="K412" s="24"/>
      <c r="L412" s="24"/>
      <c r="M412" s="24"/>
      <c r="N412" s="24"/>
      <c r="O412" s="24"/>
      <c r="P412" s="24"/>
      <c r="Q412" s="24"/>
      <c r="R412" s="24"/>
      <c r="S412" s="24"/>
      <c r="T412" s="24"/>
      <c r="U412" s="24"/>
      <c r="V412" s="24"/>
      <c r="W412" s="24"/>
      <c r="X412" s="24"/>
      <c r="Y412" s="24"/>
      <c r="Z412" s="24"/>
    </row>
    <row r="413" spans="1:26">
      <c r="A413" s="24"/>
      <c r="B413" s="24"/>
      <c r="C413" s="24"/>
      <c r="D413" s="24"/>
      <c r="E413" s="24"/>
      <c r="F413" s="179"/>
      <c r="G413" s="180"/>
      <c r="H413" s="24"/>
      <c r="I413" s="24"/>
      <c r="J413" s="24"/>
      <c r="K413" s="24"/>
      <c r="L413" s="24"/>
      <c r="M413" s="24"/>
      <c r="N413" s="24"/>
      <c r="O413" s="24"/>
      <c r="P413" s="24"/>
      <c r="Q413" s="24"/>
      <c r="R413" s="24"/>
      <c r="S413" s="24"/>
      <c r="T413" s="24"/>
      <c r="U413" s="24"/>
      <c r="V413" s="24"/>
      <c r="W413" s="24"/>
      <c r="X413" s="24"/>
      <c r="Y413" s="24"/>
      <c r="Z413" s="24"/>
    </row>
    <row r="414" spans="1:26">
      <c r="A414" s="24"/>
      <c r="B414" s="24"/>
      <c r="C414" s="24"/>
      <c r="D414" s="24"/>
      <c r="E414" s="24"/>
      <c r="F414" s="179"/>
      <c r="G414" s="180"/>
      <c r="H414" s="24"/>
      <c r="I414" s="24"/>
      <c r="J414" s="24"/>
      <c r="K414" s="24"/>
      <c r="L414" s="24"/>
      <c r="M414" s="24"/>
      <c r="N414" s="24"/>
      <c r="O414" s="24"/>
      <c r="P414" s="24"/>
      <c r="Q414" s="24"/>
      <c r="R414" s="24"/>
      <c r="S414" s="24"/>
      <c r="T414" s="24"/>
      <c r="U414" s="24"/>
      <c r="V414" s="24"/>
      <c r="W414" s="24"/>
      <c r="X414" s="24"/>
      <c r="Y414" s="24"/>
      <c r="Z414" s="24"/>
    </row>
    <row r="415" spans="1:26">
      <c r="A415" s="24"/>
      <c r="B415" s="24"/>
      <c r="C415" s="24"/>
      <c r="D415" s="24"/>
      <c r="E415" s="24"/>
      <c r="F415" s="179"/>
      <c r="G415" s="180"/>
      <c r="H415" s="24"/>
      <c r="I415" s="24"/>
      <c r="J415" s="24"/>
      <c r="K415" s="24"/>
      <c r="L415" s="24"/>
      <c r="M415" s="24"/>
      <c r="N415" s="24"/>
      <c r="O415" s="24"/>
      <c r="P415" s="24"/>
      <c r="Q415" s="24"/>
      <c r="R415" s="24"/>
      <c r="S415" s="24"/>
      <c r="T415" s="24"/>
      <c r="U415" s="24"/>
      <c r="V415" s="24"/>
      <c r="W415" s="24"/>
      <c r="X415" s="24"/>
      <c r="Y415" s="24"/>
      <c r="Z415" s="24"/>
    </row>
    <row r="416" spans="1:26">
      <c r="A416" s="24"/>
      <c r="B416" s="24"/>
      <c r="C416" s="24"/>
      <c r="D416" s="24"/>
      <c r="E416" s="24"/>
      <c r="F416" s="179"/>
      <c r="G416" s="180"/>
      <c r="H416" s="24"/>
      <c r="I416" s="24"/>
      <c r="J416" s="24"/>
      <c r="K416" s="24"/>
      <c r="L416" s="24"/>
      <c r="M416" s="24"/>
      <c r="N416" s="24"/>
      <c r="O416" s="24"/>
      <c r="P416" s="24"/>
      <c r="Q416" s="24"/>
      <c r="R416" s="24"/>
      <c r="S416" s="24"/>
      <c r="T416" s="24"/>
      <c r="U416" s="24"/>
      <c r="V416" s="24"/>
      <c r="W416" s="24"/>
      <c r="X416" s="24"/>
      <c r="Y416" s="24"/>
      <c r="Z416" s="24"/>
    </row>
    <row r="417" spans="1:26">
      <c r="A417" s="24"/>
      <c r="B417" s="24"/>
      <c r="C417" s="24"/>
      <c r="D417" s="24"/>
      <c r="E417" s="24"/>
      <c r="F417" s="179"/>
      <c r="G417" s="180"/>
      <c r="H417" s="24"/>
      <c r="I417" s="24"/>
      <c r="J417" s="24"/>
      <c r="K417" s="24"/>
      <c r="L417" s="24"/>
      <c r="M417" s="24"/>
      <c r="N417" s="24"/>
      <c r="O417" s="24"/>
      <c r="P417" s="24"/>
      <c r="Q417" s="24"/>
      <c r="R417" s="24"/>
      <c r="S417" s="24"/>
      <c r="T417" s="24"/>
      <c r="U417" s="24"/>
      <c r="V417" s="24"/>
      <c r="W417" s="24"/>
      <c r="X417" s="24"/>
      <c r="Y417" s="24"/>
      <c r="Z417" s="24"/>
    </row>
    <row r="418" spans="1:26">
      <c r="A418" s="24"/>
      <c r="B418" s="24"/>
      <c r="C418" s="24"/>
      <c r="D418" s="24"/>
      <c r="E418" s="24"/>
      <c r="F418" s="179"/>
      <c r="G418" s="180"/>
      <c r="H418" s="24"/>
      <c r="I418" s="24"/>
      <c r="J418" s="24"/>
      <c r="K418" s="24"/>
      <c r="L418" s="24"/>
      <c r="M418" s="24"/>
      <c r="N418" s="24"/>
      <c r="O418" s="24"/>
      <c r="P418" s="24"/>
      <c r="Q418" s="24"/>
      <c r="R418" s="24"/>
      <c r="S418" s="24"/>
      <c r="T418" s="24"/>
      <c r="U418" s="24"/>
      <c r="V418" s="24"/>
      <c r="W418" s="24"/>
      <c r="X418" s="24"/>
      <c r="Y418" s="24"/>
      <c r="Z418" s="24"/>
    </row>
    <row r="419" spans="1:26">
      <c r="A419" s="24"/>
      <c r="B419" s="24"/>
      <c r="C419" s="24"/>
      <c r="D419" s="24"/>
      <c r="E419" s="24"/>
      <c r="F419" s="179"/>
      <c r="G419" s="180"/>
      <c r="H419" s="24"/>
      <c r="I419" s="24"/>
      <c r="J419" s="24"/>
      <c r="K419" s="24"/>
      <c r="L419" s="24"/>
      <c r="M419" s="24"/>
      <c r="N419" s="24"/>
      <c r="O419" s="24"/>
      <c r="P419" s="24"/>
      <c r="Q419" s="24"/>
      <c r="R419" s="24"/>
      <c r="S419" s="24"/>
      <c r="T419" s="24"/>
      <c r="U419" s="24"/>
      <c r="V419" s="24"/>
      <c r="W419" s="24"/>
      <c r="X419" s="24"/>
      <c r="Y419" s="24"/>
      <c r="Z419" s="24"/>
    </row>
    <row r="420" spans="1:26">
      <c r="A420" s="24"/>
      <c r="B420" s="24"/>
      <c r="C420" s="24"/>
      <c r="D420" s="24"/>
      <c r="E420" s="24"/>
      <c r="F420" s="179"/>
      <c r="G420" s="180"/>
      <c r="H420" s="24"/>
      <c r="I420" s="24"/>
      <c r="J420" s="24"/>
      <c r="K420" s="24"/>
      <c r="L420" s="24"/>
      <c r="M420" s="24"/>
      <c r="N420" s="24"/>
      <c r="O420" s="24"/>
      <c r="P420" s="24"/>
      <c r="Q420" s="24"/>
      <c r="R420" s="24"/>
      <c r="S420" s="24"/>
      <c r="T420" s="24"/>
      <c r="U420" s="24"/>
      <c r="V420" s="24"/>
      <c r="W420" s="24"/>
      <c r="X420" s="24"/>
      <c r="Y420" s="24"/>
      <c r="Z420" s="24"/>
    </row>
    <row r="421" spans="1:26">
      <c r="A421" s="24"/>
      <c r="B421" s="24"/>
      <c r="C421" s="24"/>
      <c r="D421" s="24"/>
      <c r="E421" s="24"/>
      <c r="F421" s="179"/>
      <c r="G421" s="180"/>
      <c r="H421" s="24"/>
      <c r="I421" s="24"/>
      <c r="J421" s="24"/>
      <c r="K421" s="24"/>
      <c r="L421" s="24"/>
      <c r="M421" s="24"/>
      <c r="N421" s="24"/>
      <c r="O421" s="24"/>
      <c r="P421" s="24"/>
      <c r="Q421" s="24"/>
      <c r="R421" s="24"/>
      <c r="S421" s="24"/>
      <c r="T421" s="24"/>
      <c r="U421" s="24"/>
      <c r="V421" s="24"/>
      <c r="W421" s="24"/>
      <c r="X421" s="24"/>
      <c r="Y421" s="24"/>
      <c r="Z421" s="24"/>
    </row>
    <row r="422" spans="1:26">
      <c r="A422" s="24"/>
      <c r="B422" s="24"/>
      <c r="C422" s="24"/>
      <c r="D422" s="24"/>
      <c r="E422" s="24"/>
      <c r="F422" s="179"/>
      <c r="G422" s="180"/>
      <c r="H422" s="24"/>
      <c r="I422" s="24"/>
      <c r="J422" s="24"/>
      <c r="K422" s="24"/>
      <c r="L422" s="24"/>
      <c r="M422" s="24"/>
      <c r="N422" s="24"/>
      <c r="O422" s="24"/>
      <c r="P422" s="24"/>
      <c r="Q422" s="24"/>
      <c r="R422" s="24"/>
      <c r="S422" s="24"/>
      <c r="T422" s="24"/>
      <c r="U422" s="24"/>
      <c r="V422" s="24"/>
      <c r="W422" s="24"/>
      <c r="X422" s="24"/>
      <c r="Y422" s="24"/>
      <c r="Z422" s="24"/>
    </row>
    <row r="423" spans="1:26">
      <c r="A423" s="24"/>
      <c r="B423" s="24"/>
      <c r="C423" s="24"/>
      <c r="D423" s="24"/>
      <c r="E423" s="24"/>
      <c r="F423" s="179"/>
      <c r="G423" s="180"/>
      <c r="H423" s="24"/>
      <c r="I423" s="24"/>
      <c r="J423" s="24"/>
      <c r="K423" s="24"/>
      <c r="L423" s="24"/>
      <c r="M423" s="24"/>
      <c r="N423" s="24"/>
      <c r="O423" s="24"/>
      <c r="P423" s="24"/>
      <c r="Q423" s="24"/>
      <c r="R423" s="24"/>
      <c r="S423" s="24"/>
      <c r="T423" s="24"/>
      <c r="U423" s="24"/>
      <c r="V423" s="24"/>
      <c r="W423" s="24"/>
      <c r="X423" s="24"/>
      <c r="Y423" s="24"/>
      <c r="Z423" s="24"/>
    </row>
    <row r="424" spans="1:26">
      <c r="A424" s="24"/>
      <c r="B424" s="24"/>
      <c r="C424" s="24"/>
      <c r="D424" s="24"/>
      <c r="E424" s="24"/>
      <c r="F424" s="179"/>
      <c r="G424" s="180"/>
      <c r="H424" s="24"/>
      <c r="I424" s="24"/>
      <c r="J424" s="24"/>
      <c r="K424" s="24"/>
      <c r="L424" s="24"/>
      <c r="M424" s="24"/>
      <c r="N424" s="24"/>
      <c r="O424" s="24"/>
      <c r="P424" s="24"/>
      <c r="Q424" s="24"/>
      <c r="R424" s="24"/>
      <c r="S424" s="24"/>
      <c r="T424" s="24"/>
      <c r="U424" s="24"/>
      <c r="V424" s="24"/>
      <c r="W424" s="24"/>
      <c r="X424" s="24"/>
      <c r="Y424" s="24"/>
      <c r="Z424" s="24"/>
    </row>
    <row r="425" spans="1:26">
      <c r="A425" s="24"/>
      <c r="B425" s="24"/>
      <c r="C425" s="24"/>
      <c r="D425" s="24"/>
      <c r="E425" s="24"/>
      <c r="F425" s="179"/>
      <c r="G425" s="180"/>
      <c r="H425" s="24"/>
      <c r="I425" s="24"/>
      <c r="J425" s="24"/>
      <c r="K425" s="24"/>
      <c r="L425" s="24"/>
      <c r="M425" s="24"/>
      <c r="N425" s="24"/>
      <c r="O425" s="24"/>
      <c r="P425" s="24"/>
      <c r="Q425" s="24"/>
      <c r="R425" s="24"/>
      <c r="S425" s="24"/>
      <c r="T425" s="24"/>
      <c r="U425" s="24"/>
      <c r="V425" s="24"/>
      <c r="W425" s="24"/>
      <c r="X425" s="24"/>
      <c r="Y425" s="24"/>
      <c r="Z425" s="24"/>
    </row>
    <row r="426" spans="1:26">
      <c r="A426" s="24"/>
      <c r="B426" s="24"/>
      <c r="C426" s="24"/>
      <c r="D426" s="24"/>
      <c r="E426" s="24"/>
      <c r="F426" s="179"/>
      <c r="G426" s="180"/>
      <c r="H426" s="24"/>
      <c r="I426" s="24"/>
      <c r="J426" s="24"/>
      <c r="K426" s="24"/>
      <c r="L426" s="24"/>
      <c r="M426" s="24"/>
      <c r="N426" s="24"/>
      <c r="O426" s="24"/>
      <c r="P426" s="24"/>
      <c r="Q426" s="24"/>
      <c r="R426" s="24"/>
      <c r="S426" s="24"/>
      <c r="T426" s="24"/>
      <c r="U426" s="24"/>
      <c r="V426" s="24"/>
      <c r="W426" s="24"/>
      <c r="X426" s="24"/>
      <c r="Y426" s="24"/>
      <c r="Z426" s="24"/>
    </row>
    <row r="427" spans="1:26">
      <c r="A427" s="24"/>
      <c r="B427" s="24"/>
      <c r="C427" s="24"/>
      <c r="D427" s="24"/>
      <c r="E427" s="24"/>
      <c r="F427" s="179"/>
      <c r="G427" s="180"/>
      <c r="H427" s="24"/>
      <c r="I427" s="24"/>
      <c r="J427" s="24"/>
      <c r="K427" s="24"/>
      <c r="L427" s="24"/>
      <c r="M427" s="24"/>
      <c r="N427" s="24"/>
      <c r="O427" s="24"/>
      <c r="P427" s="24"/>
      <c r="Q427" s="24"/>
      <c r="R427" s="24"/>
      <c r="S427" s="24"/>
      <c r="T427" s="24"/>
      <c r="U427" s="24"/>
      <c r="V427" s="24"/>
      <c r="W427" s="24"/>
      <c r="X427" s="24"/>
      <c r="Y427" s="24"/>
      <c r="Z427" s="24"/>
    </row>
    <row r="428" spans="1:26">
      <c r="A428" s="24"/>
      <c r="B428" s="24"/>
      <c r="C428" s="24"/>
      <c r="D428" s="24"/>
      <c r="E428" s="24"/>
      <c r="F428" s="179"/>
      <c r="G428" s="180"/>
      <c r="H428" s="24"/>
      <c r="I428" s="24"/>
      <c r="J428" s="24"/>
      <c r="K428" s="24"/>
      <c r="L428" s="24"/>
      <c r="M428" s="24"/>
      <c r="N428" s="24"/>
      <c r="O428" s="24"/>
      <c r="P428" s="24"/>
      <c r="Q428" s="24"/>
      <c r="R428" s="24"/>
      <c r="S428" s="24"/>
      <c r="T428" s="24"/>
      <c r="U428" s="24"/>
      <c r="V428" s="24"/>
      <c r="W428" s="24"/>
      <c r="X428" s="24"/>
      <c r="Y428" s="24"/>
      <c r="Z428" s="24"/>
    </row>
    <row r="429" spans="1:26">
      <c r="A429" s="24"/>
      <c r="B429" s="24"/>
      <c r="C429" s="24"/>
      <c r="D429" s="24"/>
      <c r="E429" s="24"/>
      <c r="F429" s="179"/>
      <c r="G429" s="180"/>
      <c r="H429" s="24"/>
      <c r="I429" s="24"/>
      <c r="J429" s="24"/>
      <c r="K429" s="24"/>
      <c r="L429" s="24"/>
      <c r="M429" s="24"/>
      <c r="N429" s="24"/>
      <c r="O429" s="24"/>
      <c r="P429" s="24"/>
      <c r="Q429" s="24"/>
      <c r="R429" s="24"/>
      <c r="S429" s="24"/>
      <c r="T429" s="24"/>
      <c r="U429" s="24"/>
      <c r="V429" s="24"/>
      <c r="W429" s="24"/>
      <c r="X429" s="24"/>
      <c r="Y429" s="24"/>
      <c r="Z429" s="24"/>
    </row>
    <row r="430" spans="1:26">
      <c r="A430" s="24"/>
      <c r="B430" s="24"/>
      <c r="C430" s="24"/>
      <c r="D430" s="24"/>
      <c r="E430" s="24"/>
      <c r="F430" s="179"/>
      <c r="G430" s="180"/>
      <c r="H430" s="24"/>
      <c r="I430" s="24"/>
      <c r="J430" s="24"/>
      <c r="K430" s="24"/>
      <c r="L430" s="24"/>
      <c r="M430" s="24"/>
      <c r="N430" s="24"/>
      <c r="O430" s="24"/>
      <c r="P430" s="24"/>
      <c r="Q430" s="24"/>
      <c r="R430" s="24"/>
      <c r="S430" s="24"/>
      <c r="T430" s="24"/>
      <c r="U430" s="24"/>
      <c r="V430" s="24"/>
      <c r="W430" s="24"/>
      <c r="X430" s="24"/>
      <c r="Y430" s="24"/>
      <c r="Z430" s="24"/>
    </row>
    <row r="431" spans="1:26">
      <c r="A431" s="24"/>
      <c r="B431" s="24"/>
      <c r="C431" s="24"/>
      <c r="D431" s="24"/>
      <c r="E431" s="24"/>
      <c r="F431" s="179"/>
      <c r="G431" s="180"/>
      <c r="H431" s="24"/>
      <c r="I431" s="24"/>
      <c r="J431" s="24"/>
      <c r="K431" s="24"/>
      <c r="L431" s="24"/>
      <c r="M431" s="24"/>
      <c r="N431" s="24"/>
      <c r="O431" s="24"/>
      <c r="P431" s="24"/>
      <c r="Q431" s="24"/>
      <c r="R431" s="24"/>
      <c r="S431" s="24"/>
      <c r="T431" s="24"/>
      <c r="U431" s="24"/>
      <c r="V431" s="24"/>
      <c r="W431" s="24"/>
      <c r="X431" s="24"/>
      <c r="Y431" s="24"/>
      <c r="Z431" s="24"/>
    </row>
    <row r="432" spans="1:26">
      <c r="A432" s="24"/>
      <c r="B432" s="24"/>
      <c r="C432" s="24"/>
      <c r="D432" s="24"/>
      <c r="E432" s="24"/>
      <c r="F432" s="179"/>
      <c r="G432" s="180"/>
      <c r="H432" s="24"/>
      <c r="I432" s="24"/>
      <c r="J432" s="24"/>
      <c r="K432" s="24"/>
      <c r="L432" s="24"/>
      <c r="M432" s="24"/>
      <c r="N432" s="24"/>
      <c r="O432" s="24"/>
      <c r="P432" s="24"/>
      <c r="Q432" s="24"/>
      <c r="R432" s="24"/>
      <c r="S432" s="24"/>
      <c r="T432" s="24"/>
      <c r="U432" s="24"/>
      <c r="V432" s="24"/>
      <c r="W432" s="24"/>
      <c r="X432" s="24"/>
      <c r="Y432" s="24"/>
      <c r="Z432" s="24"/>
    </row>
    <row r="433" spans="1:26">
      <c r="A433" s="24"/>
      <c r="B433" s="24"/>
      <c r="C433" s="24"/>
      <c r="D433" s="24"/>
      <c r="E433" s="24"/>
      <c r="F433" s="179"/>
      <c r="G433" s="180"/>
      <c r="H433" s="24"/>
      <c r="I433" s="24"/>
      <c r="J433" s="24"/>
      <c r="K433" s="24"/>
      <c r="L433" s="24"/>
      <c r="M433" s="24"/>
      <c r="N433" s="24"/>
      <c r="O433" s="24"/>
      <c r="P433" s="24"/>
      <c r="Q433" s="24"/>
      <c r="R433" s="24"/>
      <c r="S433" s="24"/>
      <c r="T433" s="24"/>
      <c r="U433" s="24"/>
      <c r="V433" s="24"/>
      <c r="W433" s="24"/>
      <c r="X433" s="24"/>
      <c r="Y433" s="24"/>
      <c r="Z433" s="24"/>
    </row>
    <row r="434" spans="1:26">
      <c r="A434" s="24"/>
      <c r="B434" s="24"/>
      <c r="C434" s="24"/>
      <c r="D434" s="24"/>
      <c r="E434" s="24"/>
      <c r="F434" s="179"/>
      <c r="G434" s="180"/>
      <c r="H434" s="24"/>
      <c r="I434" s="24"/>
      <c r="J434" s="24"/>
      <c r="K434" s="24"/>
      <c r="L434" s="24"/>
      <c r="M434" s="24"/>
      <c r="N434" s="24"/>
      <c r="O434" s="24"/>
      <c r="P434" s="24"/>
      <c r="Q434" s="24"/>
      <c r="R434" s="24"/>
      <c r="S434" s="24"/>
      <c r="T434" s="24"/>
      <c r="U434" s="24"/>
      <c r="V434" s="24"/>
      <c r="W434" s="24"/>
      <c r="X434" s="24"/>
      <c r="Y434" s="24"/>
      <c r="Z434" s="24"/>
    </row>
    <row r="435" spans="1:26">
      <c r="A435" s="24"/>
      <c r="B435" s="24"/>
      <c r="C435" s="24"/>
      <c r="D435" s="24"/>
      <c r="E435" s="24"/>
      <c r="F435" s="179"/>
      <c r="G435" s="180"/>
      <c r="H435" s="24"/>
      <c r="I435" s="24"/>
      <c r="J435" s="24"/>
      <c r="K435" s="24"/>
      <c r="L435" s="24"/>
      <c r="M435" s="24"/>
      <c r="N435" s="24"/>
      <c r="O435" s="24"/>
      <c r="P435" s="24"/>
      <c r="Q435" s="24"/>
      <c r="R435" s="24"/>
      <c r="S435" s="24"/>
      <c r="T435" s="24"/>
      <c r="U435" s="24"/>
      <c r="V435" s="24"/>
      <c r="W435" s="24"/>
      <c r="X435" s="24"/>
      <c r="Y435" s="24"/>
      <c r="Z435" s="24"/>
    </row>
    <row r="436" spans="1:26">
      <c r="A436" s="24"/>
      <c r="B436" s="24"/>
      <c r="C436" s="24"/>
      <c r="D436" s="24"/>
      <c r="E436" s="24"/>
      <c r="F436" s="179"/>
      <c r="G436" s="180"/>
      <c r="H436" s="24"/>
      <c r="I436" s="24"/>
      <c r="J436" s="24"/>
      <c r="K436" s="24"/>
      <c r="L436" s="24"/>
      <c r="M436" s="24"/>
      <c r="N436" s="24"/>
      <c r="O436" s="24"/>
      <c r="P436" s="24"/>
      <c r="Q436" s="24"/>
      <c r="R436" s="24"/>
      <c r="S436" s="24"/>
      <c r="T436" s="24"/>
      <c r="U436" s="24"/>
      <c r="V436" s="24"/>
      <c r="W436" s="24"/>
      <c r="X436" s="24"/>
      <c r="Y436" s="24"/>
      <c r="Z436" s="24"/>
    </row>
    <row r="437" spans="1:26">
      <c r="A437" s="24"/>
      <c r="B437" s="24"/>
      <c r="C437" s="24"/>
      <c r="D437" s="24"/>
      <c r="E437" s="24"/>
      <c r="F437" s="179"/>
      <c r="G437" s="180"/>
      <c r="H437" s="24"/>
      <c r="I437" s="24"/>
      <c r="J437" s="24"/>
      <c r="K437" s="24"/>
      <c r="L437" s="24"/>
      <c r="M437" s="24"/>
      <c r="N437" s="24"/>
      <c r="O437" s="24"/>
      <c r="P437" s="24"/>
      <c r="Q437" s="24"/>
      <c r="R437" s="24"/>
      <c r="S437" s="24"/>
      <c r="T437" s="24"/>
      <c r="U437" s="24"/>
      <c r="V437" s="24"/>
      <c r="W437" s="24"/>
      <c r="X437" s="24"/>
      <c r="Y437" s="24"/>
      <c r="Z437" s="24"/>
    </row>
    <row r="438" spans="1:26">
      <c r="A438" s="24"/>
      <c r="B438" s="24"/>
      <c r="C438" s="24"/>
      <c r="D438" s="24"/>
      <c r="E438" s="24"/>
      <c r="F438" s="179"/>
      <c r="G438" s="180"/>
      <c r="H438" s="24"/>
      <c r="I438" s="24"/>
      <c r="J438" s="24"/>
      <c r="K438" s="24"/>
      <c r="L438" s="24"/>
      <c r="M438" s="24"/>
      <c r="N438" s="24"/>
      <c r="O438" s="24"/>
      <c r="P438" s="24"/>
      <c r="Q438" s="24"/>
      <c r="R438" s="24"/>
      <c r="S438" s="24"/>
      <c r="T438" s="24"/>
      <c r="U438" s="24"/>
      <c r="V438" s="24"/>
      <c r="W438" s="24"/>
      <c r="X438" s="24"/>
      <c r="Y438" s="24"/>
      <c r="Z438" s="24"/>
    </row>
    <row r="439" spans="1:26">
      <c r="A439" s="24"/>
      <c r="B439" s="24"/>
      <c r="C439" s="24"/>
      <c r="D439" s="24"/>
      <c r="E439" s="24"/>
      <c r="F439" s="179"/>
      <c r="G439" s="180"/>
      <c r="H439" s="24"/>
      <c r="I439" s="24"/>
      <c r="J439" s="24"/>
      <c r="K439" s="24"/>
      <c r="L439" s="24"/>
      <c r="M439" s="24"/>
      <c r="N439" s="24"/>
      <c r="O439" s="24"/>
      <c r="P439" s="24"/>
      <c r="Q439" s="24"/>
      <c r="R439" s="24"/>
      <c r="S439" s="24"/>
      <c r="T439" s="24"/>
      <c r="U439" s="24"/>
      <c r="V439" s="24"/>
      <c r="W439" s="24"/>
      <c r="X439" s="24"/>
      <c r="Y439" s="24"/>
      <c r="Z439" s="24"/>
    </row>
    <row r="440" spans="1:26">
      <c r="A440" s="24"/>
      <c r="B440" s="24"/>
      <c r="C440" s="24"/>
      <c r="D440" s="24"/>
      <c r="E440" s="24"/>
      <c r="F440" s="179"/>
      <c r="G440" s="180"/>
      <c r="H440" s="24"/>
      <c r="I440" s="24"/>
      <c r="J440" s="24"/>
      <c r="K440" s="24"/>
      <c r="L440" s="24"/>
      <c r="M440" s="24"/>
      <c r="N440" s="24"/>
      <c r="O440" s="24"/>
      <c r="P440" s="24"/>
      <c r="Q440" s="24"/>
      <c r="R440" s="24"/>
      <c r="S440" s="24"/>
      <c r="T440" s="24"/>
      <c r="U440" s="24"/>
      <c r="V440" s="24"/>
      <c r="W440" s="24"/>
      <c r="X440" s="24"/>
      <c r="Y440" s="24"/>
      <c r="Z440" s="24"/>
    </row>
    <row r="441" spans="1:26">
      <c r="A441" s="24"/>
      <c r="B441" s="24"/>
      <c r="C441" s="24"/>
      <c r="D441" s="24"/>
      <c r="E441" s="24"/>
      <c r="F441" s="179"/>
      <c r="G441" s="180"/>
      <c r="H441" s="24"/>
      <c r="I441" s="24"/>
      <c r="J441" s="24"/>
      <c r="K441" s="24"/>
      <c r="L441" s="24"/>
      <c r="M441" s="24"/>
      <c r="N441" s="24"/>
      <c r="O441" s="24"/>
      <c r="P441" s="24"/>
      <c r="Q441" s="24"/>
      <c r="R441" s="24"/>
      <c r="S441" s="24"/>
      <c r="T441" s="24"/>
      <c r="U441" s="24"/>
      <c r="V441" s="24"/>
      <c r="W441" s="24"/>
      <c r="X441" s="24"/>
      <c r="Y441" s="24"/>
      <c r="Z441" s="24"/>
    </row>
    <row r="442" spans="1:26">
      <c r="A442" s="24"/>
      <c r="B442" s="24"/>
      <c r="C442" s="24"/>
      <c r="D442" s="24"/>
      <c r="E442" s="24"/>
      <c r="F442" s="179"/>
      <c r="G442" s="180"/>
      <c r="H442" s="24"/>
      <c r="I442" s="24"/>
      <c r="J442" s="24"/>
      <c r="K442" s="24"/>
      <c r="L442" s="24"/>
      <c r="M442" s="24"/>
      <c r="N442" s="24"/>
      <c r="O442" s="24"/>
      <c r="P442" s="24"/>
      <c r="Q442" s="24"/>
      <c r="R442" s="24"/>
      <c r="S442" s="24"/>
      <c r="T442" s="24"/>
      <c r="U442" s="24"/>
      <c r="V442" s="24"/>
      <c r="W442" s="24"/>
      <c r="X442" s="24"/>
      <c r="Y442" s="24"/>
      <c r="Z442" s="24"/>
    </row>
    <row r="443" spans="1:26">
      <c r="A443" s="24"/>
      <c r="B443" s="24"/>
      <c r="C443" s="24"/>
      <c r="D443" s="24"/>
      <c r="E443" s="24"/>
      <c r="F443" s="179"/>
      <c r="G443" s="180"/>
      <c r="H443" s="24"/>
      <c r="I443" s="24"/>
      <c r="J443" s="24"/>
      <c r="K443" s="24"/>
      <c r="L443" s="24"/>
      <c r="M443" s="24"/>
      <c r="N443" s="24"/>
      <c r="O443" s="24"/>
      <c r="P443" s="24"/>
      <c r="Q443" s="24"/>
      <c r="R443" s="24"/>
      <c r="S443" s="24"/>
      <c r="T443" s="24"/>
      <c r="U443" s="24"/>
      <c r="V443" s="24"/>
      <c r="W443" s="24"/>
      <c r="X443" s="24"/>
      <c r="Y443" s="24"/>
      <c r="Z443" s="24"/>
    </row>
    <row r="444" spans="1:26">
      <c r="A444" s="24"/>
      <c r="B444" s="24"/>
      <c r="C444" s="24"/>
      <c r="D444" s="24"/>
      <c r="E444" s="24"/>
      <c r="F444" s="179"/>
      <c r="G444" s="180"/>
      <c r="H444" s="24"/>
      <c r="I444" s="24"/>
      <c r="J444" s="24"/>
      <c r="K444" s="24"/>
      <c r="L444" s="24"/>
      <c r="M444" s="24"/>
      <c r="N444" s="24"/>
      <c r="O444" s="24"/>
      <c r="P444" s="24"/>
      <c r="Q444" s="24"/>
      <c r="R444" s="24"/>
      <c r="S444" s="24"/>
      <c r="T444" s="24"/>
      <c r="U444" s="24"/>
      <c r="V444" s="24"/>
      <c r="W444" s="24"/>
      <c r="X444" s="24"/>
      <c r="Y444" s="24"/>
      <c r="Z444" s="24"/>
    </row>
    <row r="445" spans="1:26">
      <c r="A445" s="24"/>
      <c r="B445" s="24"/>
      <c r="C445" s="24"/>
      <c r="D445" s="24"/>
      <c r="E445" s="24"/>
      <c r="F445" s="179"/>
      <c r="G445" s="180"/>
      <c r="H445" s="24"/>
      <c r="I445" s="24"/>
      <c r="J445" s="24"/>
      <c r="K445" s="24"/>
      <c r="L445" s="24"/>
      <c r="M445" s="24"/>
      <c r="N445" s="24"/>
      <c r="O445" s="24"/>
      <c r="P445" s="24"/>
      <c r="Q445" s="24"/>
      <c r="R445" s="24"/>
      <c r="S445" s="24"/>
      <c r="T445" s="24"/>
      <c r="U445" s="24"/>
      <c r="V445" s="24"/>
      <c r="W445" s="24"/>
      <c r="X445" s="24"/>
      <c r="Y445" s="24"/>
      <c r="Z445" s="24"/>
    </row>
    <row r="446" spans="1:26">
      <c r="A446" s="24"/>
      <c r="B446" s="24"/>
      <c r="C446" s="24"/>
      <c r="D446" s="24"/>
      <c r="E446" s="24"/>
      <c r="F446" s="179"/>
      <c r="G446" s="180"/>
      <c r="H446" s="24"/>
      <c r="I446" s="24"/>
      <c r="J446" s="24"/>
      <c r="K446" s="24"/>
      <c r="L446" s="24"/>
      <c r="M446" s="24"/>
      <c r="N446" s="24"/>
      <c r="O446" s="24"/>
      <c r="P446" s="24"/>
      <c r="Q446" s="24"/>
      <c r="R446" s="24"/>
      <c r="S446" s="24"/>
      <c r="T446" s="24"/>
      <c r="U446" s="24"/>
      <c r="V446" s="24"/>
      <c r="W446" s="24"/>
      <c r="X446" s="24"/>
      <c r="Y446" s="24"/>
      <c r="Z446" s="24"/>
    </row>
    <row r="447" spans="1:26">
      <c r="A447" s="24"/>
      <c r="B447" s="24"/>
      <c r="C447" s="24"/>
      <c r="D447" s="24"/>
      <c r="E447" s="24"/>
      <c r="F447" s="179"/>
      <c r="G447" s="180"/>
      <c r="H447" s="24"/>
      <c r="I447" s="24"/>
      <c r="J447" s="24"/>
      <c r="K447" s="24"/>
      <c r="L447" s="24"/>
      <c r="M447" s="24"/>
      <c r="N447" s="24"/>
      <c r="O447" s="24"/>
      <c r="P447" s="24"/>
      <c r="Q447" s="24"/>
      <c r="R447" s="24"/>
      <c r="S447" s="24"/>
      <c r="T447" s="24"/>
      <c r="U447" s="24"/>
      <c r="V447" s="24"/>
      <c r="W447" s="24"/>
      <c r="X447" s="24"/>
      <c r="Y447" s="24"/>
      <c r="Z447" s="24"/>
    </row>
    <row r="448" spans="1:26">
      <c r="A448" s="24"/>
      <c r="B448" s="24"/>
      <c r="C448" s="24"/>
      <c r="D448" s="24"/>
      <c r="E448" s="24"/>
      <c r="F448" s="179"/>
      <c r="G448" s="180"/>
      <c r="H448" s="24"/>
      <c r="I448" s="24"/>
      <c r="J448" s="24"/>
      <c r="K448" s="24"/>
      <c r="L448" s="24"/>
      <c r="M448" s="24"/>
      <c r="N448" s="24"/>
      <c r="O448" s="24"/>
      <c r="P448" s="24"/>
      <c r="Q448" s="24"/>
      <c r="R448" s="24"/>
      <c r="S448" s="24"/>
      <c r="T448" s="24"/>
      <c r="U448" s="24"/>
      <c r="V448" s="24"/>
      <c r="W448" s="24"/>
      <c r="X448" s="24"/>
      <c r="Y448" s="24"/>
      <c r="Z448" s="24"/>
    </row>
    <row r="449" spans="1:26">
      <c r="A449" s="24"/>
      <c r="B449" s="24"/>
      <c r="C449" s="24"/>
      <c r="D449" s="24"/>
      <c r="E449" s="24"/>
      <c r="F449" s="179"/>
      <c r="G449" s="180"/>
      <c r="H449" s="24"/>
      <c r="I449" s="24"/>
      <c r="J449" s="24"/>
      <c r="K449" s="24"/>
      <c r="L449" s="24"/>
      <c r="M449" s="24"/>
      <c r="N449" s="24"/>
      <c r="O449" s="24"/>
      <c r="P449" s="24"/>
      <c r="Q449" s="24"/>
      <c r="R449" s="24"/>
      <c r="S449" s="24"/>
      <c r="T449" s="24"/>
      <c r="U449" s="24"/>
      <c r="V449" s="24"/>
      <c r="W449" s="24"/>
      <c r="X449" s="24"/>
      <c r="Y449" s="24"/>
      <c r="Z449" s="24"/>
    </row>
    <row r="450" spans="1:26">
      <c r="A450" s="24"/>
      <c r="B450" s="24"/>
      <c r="C450" s="24"/>
      <c r="D450" s="24"/>
      <c r="E450" s="24"/>
      <c r="F450" s="179"/>
      <c r="G450" s="180"/>
      <c r="H450" s="24"/>
      <c r="I450" s="24"/>
      <c r="J450" s="24"/>
      <c r="K450" s="24"/>
      <c r="L450" s="24"/>
      <c r="M450" s="24"/>
      <c r="N450" s="24"/>
      <c r="O450" s="24"/>
      <c r="P450" s="24"/>
      <c r="Q450" s="24"/>
      <c r="R450" s="24"/>
      <c r="S450" s="24"/>
      <c r="T450" s="24"/>
      <c r="U450" s="24"/>
      <c r="V450" s="24"/>
      <c r="W450" s="24"/>
      <c r="X450" s="24"/>
      <c r="Y450" s="24"/>
      <c r="Z450" s="24"/>
    </row>
    <row r="451" spans="1:26">
      <c r="A451" s="24"/>
      <c r="B451" s="24"/>
      <c r="C451" s="24"/>
      <c r="D451" s="24"/>
      <c r="E451" s="24"/>
      <c r="F451" s="179"/>
      <c r="G451" s="180"/>
      <c r="H451" s="24"/>
      <c r="I451" s="24"/>
      <c r="J451" s="24"/>
      <c r="K451" s="24"/>
      <c r="L451" s="24"/>
      <c r="M451" s="24"/>
      <c r="N451" s="24"/>
      <c r="O451" s="24"/>
      <c r="P451" s="24"/>
      <c r="Q451" s="24"/>
      <c r="R451" s="24"/>
      <c r="S451" s="24"/>
      <c r="T451" s="24"/>
      <c r="U451" s="24"/>
      <c r="V451" s="24"/>
      <c r="W451" s="24"/>
      <c r="X451" s="24"/>
      <c r="Y451" s="24"/>
      <c r="Z451" s="24"/>
    </row>
    <row r="452" spans="1:26">
      <c r="A452" s="24"/>
      <c r="B452" s="24"/>
      <c r="C452" s="24"/>
      <c r="D452" s="24"/>
      <c r="E452" s="24"/>
      <c r="F452" s="179"/>
      <c r="G452" s="180"/>
      <c r="H452" s="24"/>
      <c r="I452" s="24"/>
      <c r="J452" s="24"/>
      <c r="K452" s="24"/>
      <c r="L452" s="24"/>
      <c r="M452" s="24"/>
      <c r="N452" s="24"/>
      <c r="O452" s="24"/>
      <c r="P452" s="24"/>
      <c r="Q452" s="24"/>
      <c r="R452" s="24"/>
      <c r="S452" s="24"/>
      <c r="T452" s="24"/>
      <c r="U452" s="24"/>
      <c r="V452" s="24"/>
      <c r="W452" s="24"/>
      <c r="X452" s="24"/>
      <c r="Y452" s="24"/>
      <c r="Z452" s="24"/>
    </row>
    <row r="453" spans="1:26">
      <c r="A453" s="24"/>
      <c r="B453" s="24"/>
      <c r="C453" s="24"/>
      <c r="D453" s="24"/>
      <c r="E453" s="24"/>
      <c r="F453" s="179"/>
      <c r="G453" s="180"/>
      <c r="H453" s="24"/>
      <c r="I453" s="24"/>
      <c r="J453" s="24"/>
      <c r="K453" s="24"/>
      <c r="L453" s="24"/>
      <c r="M453" s="24"/>
      <c r="N453" s="24"/>
      <c r="O453" s="24"/>
      <c r="P453" s="24"/>
      <c r="Q453" s="24"/>
      <c r="R453" s="24"/>
      <c r="S453" s="24"/>
      <c r="T453" s="24"/>
      <c r="U453" s="24"/>
      <c r="V453" s="24"/>
      <c r="W453" s="24"/>
      <c r="X453" s="24"/>
      <c r="Y453" s="24"/>
      <c r="Z453" s="24"/>
    </row>
    <row r="454" spans="1:26">
      <c r="A454" s="24"/>
      <c r="B454" s="24"/>
      <c r="C454" s="24"/>
      <c r="D454" s="24"/>
      <c r="E454" s="24"/>
      <c r="F454" s="179"/>
      <c r="G454" s="180"/>
      <c r="H454" s="24"/>
      <c r="I454" s="24"/>
      <c r="J454" s="24"/>
      <c r="K454" s="24"/>
      <c r="L454" s="24"/>
      <c r="M454" s="24"/>
      <c r="N454" s="24"/>
      <c r="O454" s="24"/>
      <c r="P454" s="24"/>
      <c r="Q454" s="24"/>
      <c r="R454" s="24"/>
      <c r="S454" s="24"/>
      <c r="T454" s="24"/>
      <c r="U454" s="24"/>
      <c r="V454" s="24"/>
      <c r="W454" s="24"/>
      <c r="X454" s="24"/>
      <c r="Y454" s="24"/>
      <c r="Z454" s="24"/>
    </row>
    <row r="455" spans="1:26">
      <c r="A455" s="24"/>
      <c r="B455" s="24"/>
      <c r="C455" s="24"/>
      <c r="D455" s="24"/>
      <c r="E455" s="24"/>
      <c r="F455" s="179"/>
      <c r="G455" s="180"/>
      <c r="H455" s="24"/>
      <c r="I455" s="24"/>
      <c r="J455" s="24"/>
      <c r="K455" s="24"/>
      <c r="L455" s="24"/>
      <c r="M455" s="24"/>
      <c r="N455" s="24"/>
      <c r="O455" s="24"/>
      <c r="P455" s="24"/>
      <c r="Q455" s="24"/>
      <c r="R455" s="24"/>
      <c r="S455" s="24"/>
      <c r="T455" s="24"/>
      <c r="U455" s="24"/>
      <c r="V455" s="24"/>
      <c r="W455" s="24"/>
      <c r="X455" s="24"/>
      <c r="Y455" s="24"/>
      <c r="Z455" s="24"/>
    </row>
    <row r="456" spans="1:26">
      <c r="A456" s="24"/>
      <c r="B456" s="24"/>
      <c r="C456" s="24"/>
      <c r="D456" s="24"/>
      <c r="E456" s="24"/>
      <c r="F456" s="179"/>
      <c r="G456" s="180"/>
      <c r="H456" s="24"/>
      <c r="I456" s="24"/>
      <c r="J456" s="24"/>
      <c r="K456" s="24"/>
      <c r="L456" s="24"/>
      <c r="M456" s="24"/>
      <c r="N456" s="24"/>
      <c r="O456" s="24"/>
      <c r="P456" s="24"/>
      <c r="Q456" s="24"/>
      <c r="R456" s="24"/>
      <c r="S456" s="24"/>
      <c r="T456" s="24"/>
      <c r="U456" s="24"/>
      <c r="V456" s="24"/>
      <c r="W456" s="24"/>
      <c r="X456" s="24"/>
      <c r="Y456" s="24"/>
      <c r="Z456" s="24"/>
    </row>
    <row r="457" spans="1:26">
      <c r="A457" s="24"/>
      <c r="B457" s="24"/>
      <c r="C457" s="24"/>
      <c r="D457" s="24"/>
      <c r="E457" s="24"/>
      <c r="F457" s="179"/>
      <c r="G457" s="180"/>
      <c r="H457" s="24"/>
      <c r="I457" s="24"/>
      <c r="J457" s="24"/>
      <c r="K457" s="24"/>
      <c r="L457" s="24"/>
      <c r="M457" s="24"/>
      <c r="N457" s="24"/>
      <c r="O457" s="24"/>
      <c r="P457" s="24"/>
      <c r="Q457" s="24"/>
      <c r="R457" s="24"/>
      <c r="S457" s="24"/>
      <c r="T457" s="24"/>
      <c r="U457" s="24"/>
      <c r="V457" s="24"/>
      <c r="W457" s="24"/>
      <c r="X457" s="24"/>
      <c r="Y457" s="24"/>
      <c r="Z457" s="24"/>
    </row>
    <row r="458" spans="1:26">
      <c r="A458" s="24"/>
      <c r="B458" s="24"/>
      <c r="C458" s="24"/>
      <c r="D458" s="24"/>
      <c r="E458" s="24"/>
      <c r="F458" s="179"/>
      <c r="G458" s="180"/>
      <c r="H458" s="24"/>
      <c r="I458" s="24"/>
      <c r="J458" s="24"/>
      <c r="K458" s="24"/>
      <c r="L458" s="24"/>
      <c r="M458" s="24"/>
      <c r="N458" s="24"/>
      <c r="O458" s="24"/>
      <c r="P458" s="24"/>
      <c r="Q458" s="24"/>
      <c r="R458" s="24"/>
      <c r="S458" s="24"/>
      <c r="T458" s="24"/>
      <c r="U458" s="24"/>
      <c r="V458" s="24"/>
      <c r="W458" s="24"/>
      <c r="X458" s="24"/>
      <c r="Y458" s="24"/>
      <c r="Z458" s="24"/>
    </row>
    <row r="459" spans="1:26">
      <c r="A459" s="24"/>
      <c r="B459" s="24"/>
      <c r="C459" s="24"/>
      <c r="D459" s="24"/>
      <c r="E459" s="24"/>
      <c r="F459" s="179"/>
      <c r="G459" s="180"/>
      <c r="H459" s="24"/>
      <c r="I459" s="24"/>
      <c r="J459" s="24"/>
      <c r="K459" s="24"/>
      <c r="L459" s="24"/>
      <c r="M459" s="24"/>
      <c r="N459" s="24"/>
      <c r="O459" s="24"/>
      <c r="P459" s="24"/>
      <c r="Q459" s="24"/>
      <c r="R459" s="24"/>
      <c r="S459" s="24"/>
      <c r="T459" s="24"/>
      <c r="U459" s="24"/>
      <c r="V459" s="24"/>
      <c r="W459" s="24"/>
      <c r="X459" s="24"/>
      <c r="Y459" s="24"/>
      <c r="Z459" s="24"/>
    </row>
    <row r="460" spans="1:26">
      <c r="A460" s="24"/>
      <c r="B460" s="24"/>
      <c r="C460" s="24"/>
      <c r="D460" s="24"/>
      <c r="E460" s="24"/>
      <c r="F460" s="179"/>
      <c r="G460" s="180"/>
      <c r="H460" s="24"/>
      <c r="I460" s="24"/>
      <c r="J460" s="24"/>
      <c r="K460" s="24"/>
      <c r="L460" s="24"/>
      <c r="M460" s="24"/>
      <c r="N460" s="24"/>
      <c r="O460" s="24"/>
      <c r="P460" s="24"/>
      <c r="Q460" s="24"/>
      <c r="R460" s="24"/>
      <c r="S460" s="24"/>
      <c r="T460" s="24"/>
      <c r="U460" s="24"/>
      <c r="V460" s="24"/>
      <c r="W460" s="24"/>
      <c r="X460" s="24"/>
      <c r="Y460" s="24"/>
      <c r="Z460" s="24"/>
    </row>
    <row r="461" spans="1:26">
      <c r="A461" s="24"/>
      <c r="B461" s="24"/>
      <c r="C461" s="24"/>
      <c r="D461" s="24"/>
      <c r="E461" s="24"/>
      <c r="F461" s="179"/>
      <c r="G461" s="180"/>
      <c r="H461" s="24"/>
      <c r="I461" s="24"/>
      <c r="J461" s="24"/>
      <c r="K461" s="24"/>
      <c r="L461" s="24"/>
      <c r="M461" s="24"/>
      <c r="N461" s="24"/>
      <c r="O461" s="24"/>
      <c r="P461" s="24"/>
      <c r="Q461" s="24"/>
      <c r="R461" s="24"/>
      <c r="S461" s="24"/>
      <c r="T461" s="24"/>
      <c r="U461" s="24"/>
      <c r="V461" s="24"/>
      <c r="W461" s="24"/>
      <c r="X461" s="24"/>
      <c r="Y461" s="24"/>
      <c r="Z461" s="24"/>
    </row>
    <row r="462" spans="1:26">
      <c r="A462" s="24"/>
      <c r="B462" s="24"/>
      <c r="C462" s="24"/>
      <c r="D462" s="24"/>
      <c r="E462" s="24"/>
      <c r="F462" s="179"/>
      <c r="G462" s="180"/>
      <c r="H462" s="24"/>
      <c r="I462" s="24"/>
      <c r="J462" s="24"/>
      <c r="K462" s="24"/>
      <c r="L462" s="24"/>
      <c r="M462" s="24"/>
      <c r="N462" s="24"/>
      <c r="O462" s="24"/>
      <c r="P462" s="24"/>
      <c r="Q462" s="24"/>
      <c r="R462" s="24"/>
      <c r="S462" s="24"/>
      <c r="T462" s="24"/>
      <c r="U462" s="24"/>
      <c r="V462" s="24"/>
      <c r="W462" s="24"/>
      <c r="X462" s="24"/>
      <c r="Y462" s="24"/>
      <c r="Z462" s="24"/>
    </row>
    <row r="463" spans="1:26">
      <c r="A463" s="24"/>
      <c r="B463" s="24"/>
      <c r="C463" s="24"/>
      <c r="D463" s="24"/>
      <c r="E463" s="24"/>
      <c r="F463" s="179"/>
      <c r="G463" s="180"/>
      <c r="H463" s="24"/>
      <c r="I463" s="24"/>
      <c r="J463" s="24"/>
      <c r="K463" s="24"/>
      <c r="L463" s="24"/>
      <c r="M463" s="24"/>
      <c r="N463" s="24"/>
      <c r="O463" s="24"/>
      <c r="P463" s="24"/>
      <c r="Q463" s="24"/>
      <c r="R463" s="24"/>
      <c r="S463" s="24"/>
      <c r="T463" s="24"/>
      <c r="U463" s="24"/>
      <c r="V463" s="24"/>
      <c r="W463" s="24"/>
      <c r="X463" s="24"/>
      <c r="Y463" s="24"/>
      <c r="Z463" s="24"/>
    </row>
    <row r="464" spans="1:26">
      <c r="A464" s="24"/>
      <c r="B464" s="24"/>
      <c r="C464" s="24"/>
      <c r="D464" s="24"/>
      <c r="E464" s="24"/>
      <c r="F464" s="179"/>
      <c r="G464" s="180"/>
      <c r="H464" s="24"/>
      <c r="I464" s="24"/>
      <c r="J464" s="24"/>
      <c r="K464" s="24"/>
      <c r="L464" s="24"/>
      <c r="M464" s="24"/>
      <c r="N464" s="24"/>
      <c r="O464" s="24"/>
      <c r="P464" s="24"/>
      <c r="Q464" s="24"/>
      <c r="R464" s="24"/>
      <c r="S464" s="24"/>
      <c r="T464" s="24"/>
      <c r="U464" s="24"/>
      <c r="V464" s="24"/>
      <c r="W464" s="24"/>
      <c r="X464" s="24"/>
      <c r="Y464" s="24"/>
      <c r="Z464" s="24"/>
    </row>
    <row r="465" spans="1:26">
      <c r="A465" s="24"/>
      <c r="B465" s="24"/>
      <c r="C465" s="24"/>
      <c r="D465" s="24"/>
      <c r="E465" s="24"/>
      <c r="F465" s="179"/>
      <c r="G465" s="180"/>
      <c r="H465" s="24"/>
      <c r="I465" s="24"/>
      <c r="J465" s="24"/>
      <c r="K465" s="24"/>
      <c r="L465" s="24"/>
      <c r="M465" s="24"/>
      <c r="N465" s="24"/>
      <c r="O465" s="24"/>
      <c r="P465" s="24"/>
      <c r="Q465" s="24"/>
      <c r="R465" s="24"/>
      <c r="S465" s="24"/>
      <c r="T465" s="24"/>
      <c r="U465" s="24"/>
      <c r="V465" s="24"/>
      <c r="W465" s="24"/>
      <c r="X465" s="24"/>
      <c r="Y465" s="24"/>
      <c r="Z465" s="24"/>
    </row>
    <row r="466" spans="1:26">
      <c r="A466" s="24"/>
      <c r="B466" s="24"/>
      <c r="C466" s="24"/>
      <c r="D466" s="24"/>
      <c r="E466" s="24"/>
      <c r="F466" s="179"/>
      <c r="G466" s="180"/>
      <c r="H466" s="24"/>
      <c r="I466" s="24"/>
      <c r="J466" s="24"/>
      <c r="K466" s="24"/>
      <c r="L466" s="24"/>
      <c r="M466" s="24"/>
      <c r="N466" s="24"/>
      <c r="O466" s="24"/>
      <c r="P466" s="24"/>
      <c r="Q466" s="24"/>
      <c r="R466" s="24"/>
      <c r="S466" s="24"/>
      <c r="T466" s="24"/>
      <c r="U466" s="24"/>
      <c r="V466" s="24"/>
      <c r="W466" s="24"/>
      <c r="X466" s="24"/>
      <c r="Y466" s="24"/>
      <c r="Z466" s="24"/>
    </row>
    <row r="467" spans="1:26">
      <c r="A467" s="24"/>
      <c r="B467" s="24"/>
      <c r="C467" s="24"/>
      <c r="D467" s="24"/>
      <c r="E467" s="24"/>
      <c r="F467" s="179"/>
      <c r="G467" s="180"/>
      <c r="H467" s="24"/>
      <c r="I467" s="24"/>
      <c r="J467" s="24"/>
      <c r="K467" s="24"/>
      <c r="L467" s="24"/>
      <c r="M467" s="24"/>
      <c r="N467" s="24"/>
      <c r="O467" s="24"/>
      <c r="P467" s="24"/>
      <c r="Q467" s="24"/>
      <c r="R467" s="24"/>
      <c r="S467" s="24"/>
      <c r="T467" s="24"/>
      <c r="U467" s="24"/>
      <c r="V467" s="24"/>
      <c r="W467" s="24"/>
      <c r="X467" s="24"/>
      <c r="Y467" s="24"/>
      <c r="Z467" s="24"/>
    </row>
    <row r="468" spans="1:26">
      <c r="A468" s="24"/>
      <c r="B468" s="24"/>
      <c r="C468" s="24"/>
      <c r="D468" s="24"/>
      <c r="E468" s="24"/>
      <c r="F468" s="179"/>
      <c r="G468" s="180"/>
      <c r="H468" s="24"/>
      <c r="I468" s="24"/>
      <c r="J468" s="24"/>
      <c r="K468" s="24"/>
      <c r="L468" s="24"/>
      <c r="M468" s="24"/>
      <c r="N468" s="24"/>
      <c r="O468" s="24"/>
      <c r="P468" s="24"/>
      <c r="Q468" s="24"/>
      <c r="R468" s="24"/>
      <c r="S468" s="24"/>
      <c r="T468" s="24"/>
      <c r="U468" s="24"/>
      <c r="V468" s="24"/>
      <c r="W468" s="24"/>
      <c r="X468" s="24"/>
      <c r="Y468" s="24"/>
      <c r="Z468" s="24"/>
    </row>
    <row r="469" spans="1:26">
      <c r="A469" s="24"/>
      <c r="B469" s="24"/>
      <c r="C469" s="24"/>
      <c r="D469" s="24"/>
      <c r="E469" s="24"/>
      <c r="F469" s="179"/>
      <c r="G469" s="180"/>
      <c r="H469" s="24"/>
      <c r="I469" s="24"/>
      <c r="J469" s="24"/>
      <c r="K469" s="24"/>
      <c r="L469" s="24"/>
      <c r="M469" s="24"/>
      <c r="N469" s="24"/>
      <c r="O469" s="24"/>
      <c r="P469" s="24"/>
      <c r="Q469" s="24"/>
      <c r="R469" s="24"/>
      <c r="S469" s="24"/>
      <c r="T469" s="24"/>
      <c r="U469" s="24"/>
      <c r="V469" s="24"/>
      <c r="W469" s="24"/>
      <c r="X469" s="24"/>
      <c r="Y469" s="24"/>
      <c r="Z469" s="24"/>
    </row>
    <row r="470" spans="1:26">
      <c r="A470" s="24"/>
      <c r="B470" s="24"/>
      <c r="C470" s="24"/>
      <c r="D470" s="24"/>
      <c r="E470" s="24"/>
      <c r="F470" s="179"/>
      <c r="G470" s="180"/>
      <c r="H470" s="24"/>
      <c r="I470" s="24"/>
      <c r="J470" s="24"/>
      <c r="K470" s="24"/>
      <c r="L470" s="24"/>
      <c r="M470" s="24"/>
      <c r="N470" s="24"/>
      <c r="O470" s="24"/>
      <c r="P470" s="24"/>
      <c r="Q470" s="24"/>
      <c r="R470" s="24"/>
      <c r="S470" s="24"/>
      <c r="T470" s="24"/>
      <c r="U470" s="24"/>
      <c r="V470" s="24"/>
      <c r="W470" s="24"/>
      <c r="X470" s="24"/>
      <c r="Y470" s="24"/>
      <c r="Z470" s="24"/>
    </row>
    <row r="471" spans="1:26">
      <c r="A471" s="24"/>
      <c r="B471" s="24"/>
      <c r="C471" s="24"/>
      <c r="D471" s="24"/>
      <c r="E471" s="24"/>
      <c r="F471" s="179"/>
      <c r="G471" s="180"/>
      <c r="H471" s="24"/>
      <c r="I471" s="24"/>
      <c r="J471" s="24"/>
      <c r="K471" s="24"/>
      <c r="L471" s="24"/>
      <c r="M471" s="24"/>
      <c r="N471" s="24"/>
      <c r="O471" s="24"/>
      <c r="P471" s="24"/>
      <c r="Q471" s="24"/>
      <c r="R471" s="24"/>
      <c r="S471" s="24"/>
      <c r="T471" s="24"/>
      <c r="U471" s="24"/>
      <c r="V471" s="24"/>
      <c r="W471" s="24"/>
      <c r="X471" s="24"/>
      <c r="Y471" s="24"/>
      <c r="Z471" s="24"/>
    </row>
    <row r="472" spans="1:26">
      <c r="A472" s="24"/>
      <c r="B472" s="24"/>
      <c r="C472" s="24"/>
      <c r="D472" s="24"/>
      <c r="E472" s="24"/>
      <c r="F472" s="179"/>
      <c r="G472" s="180"/>
      <c r="H472" s="24"/>
      <c r="I472" s="24"/>
      <c r="J472" s="24"/>
      <c r="K472" s="24"/>
      <c r="L472" s="24"/>
      <c r="M472" s="24"/>
      <c r="N472" s="24"/>
      <c r="O472" s="24"/>
      <c r="P472" s="24"/>
      <c r="Q472" s="24"/>
      <c r="R472" s="24"/>
      <c r="S472" s="24"/>
      <c r="T472" s="24"/>
      <c r="U472" s="24"/>
      <c r="V472" s="24"/>
      <c r="W472" s="24"/>
      <c r="X472" s="24"/>
      <c r="Y472" s="24"/>
      <c r="Z472" s="24"/>
    </row>
    <row r="473" spans="1:26">
      <c r="A473" s="24"/>
      <c r="B473" s="24"/>
      <c r="C473" s="24"/>
      <c r="D473" s="24"/>
      <c r="E473" s="24"/>
      <c r="F473" s="179"/>
      <c r="G473" s="180"/>
      <c r="H473" s="24"/>
      <c r="I473" s="24"/>
      <c r="J473" s="24"/>
      <c r="K473" s="24"/>
      <c r="L473" s="24"/>
      <c r="M473" s="24"/>
      <c r="N473" s="24"/>
      <c r="O473" s="24"/>
      <c r="P473" s="24"/>
      <c r="Q473" s="24"/>
      <c r="R473" s="24"/>
      <c r="S473" s="24"/>
      <c r="T473" s="24"/>
      <c r="U473" s="24"/>
      <c r="V473" s="24"/>
      <c r="W473" s="24"/>
      <c r="X473" s="24"/>
      <c r="Y473" s="24"/>
      <c r="Z473" s="24"/>
    </row>
    <row r="474" spans="1:26">
      <c r="A474" s="24"/>
      <c r="B474" s="24"/>
      <c r="C474" s="24"/>
      <c r="D474" s="24"/>
      <c r="E474" s="24"/>
      <c r="F474" s="179"/>
      <c r="G474" s="180"/>
      <c r="H474" s="24"/>
      <c r="I474" s="24"/>
      <c r="J474" s="24"/>
      <c r="K474" s="24"/>
      <c r="L474" s="24"/>
      <c r="M474" s="24"/>
      <c r="N474" s="24"/>
      <c r="O474" s="24"/>
      <c r="P474" s="24"/>
      <c r="Q474" s="24"/>
      <c r="R474" s="24"/>
      <c r="S474" s="24"/>
      <c r="T474" s="24"/>
      <c r="U474" s="24"/>
      <c r="V474" s="24"/>
      <c r="W474" s="24"/>
      <c r="X474" s="24"/>
      <c r="Y474" s="24"/>
      <c r="Z474" s="24"/>
    </row>
    <row r="475" spans="1:26">
      <c r="A475" s="24"/>
      <c r="B475" s="24"/>
      <c r="C475" s="24"/>
      <c r="D475" s="24"/>
      <c r="E475" s="24"/>
      <c r="F475" s="179"/>
      <c r="G475" s="180"/>
      <c r="H475" s="24"/>
      <c r="I475" s="24"/>
      <c r="J475" s="24"/>
      <c r="K475" s="24"/>
      <c r="L475" s="24"/>
      <c r="M475" s="24"/>
      <c r="N475" s="24"/>
      <c r="O475" s="24"/>
      <c r="P475" s="24"/>
      <c r="Q475" s="24"/>
      <c r="R475" s="24"/>
      <c r="S475" s="24"/>
      <c r="T475" s="24"/>
      <c r="U475" s="24"/>
      <c r="V475" s="24"/>
      <c r="W475" s="24"/>
      <c r="X475" s="24"/>
      <c r="Y475" s="24"/>
      <c r="Z475" s="24"/>
    </row>
    <row r="476" spans="1:26">
      <c r="A476" s="24"/>
      <c r="B476" s="24"/>
      <c r="C476" s="24"/>
      <c r="D476" s="24"/>
      <c r="E476" s="24"/>
      <c r="F476" s="179"/>
      <c r="G476" s="180"/>
      <c r="H476" s="24"/>
      <c r="I476" s="24"/>
      <c r="J476" s="24"/>
      <c r="K476" s="24"/>
      <c r="L476" s="24"/>
      <c r="M476" s="24"/>
      <c r="N476" s="24"/>
      <c r="O476" s="24"/>
      <c r="P476" s="24"/>
      <c r="Q476" s="24"/>
      <c r="R476" s="24"/>
      <c r="S476" s="24"/>
      <c r="T476" s="24"/>
      <c r="U476" s="24"/>
      <c r="V476" s="24"/>
      <c r="W476" s="24"/>
      <c r="X476" s="24"/>
      <c r="Y476" s="24"/>
      <c r="Z476" s="24"/>
    </row>
    <row r="477" spans="1:26">
      <c r="A477" s="24"/>
      <c r="B477" s="24"/>
      <c r="C477" s="24"/>
      <c r="D477" s="24"/>
      <c r="E477" s="24"/>
      <c r="F477" s="179"/>
      <c r="G477" s="180"/>
      <c r="H477" s="24"/>
      <c r="I477" s="24"/>
      <c r="J477" s="24"/>
      <c r="K477" s="24"/>
      <c r="L477" s="24"/>
      <c r="M477" s="24"/>
      <c r="N477" s="24"/>
      <c r="O477" s="24"/>
      <c r="P477" s="24"/>
      <c r="Q477" s="24"/>
      <c r="R477" s="24"/>
      <c r="S477" s="24"/>
      <c r="T477" s="24"/>
      <c r="U477" s="24"/>
      <c r="V477" s="24"/>
      <c r="W477" s="24"/>
      <c r="X477" s="24"/>
      <c r="Y477" s="24"/>
      <c r="Z477" s="24"/>
    </row>
    <row r="478" spans="1:26">
      <c r="A478" s="24"/>
      <c r="B478" s="24"/>
      <c r="C478" s="24"/>
      <c r="D478" s="24"/>
      <c r="E478" s="24"/>
      <c r="F478" s="179"/>
      <c r="G478" s="180"/>
      <c r="H478" s="24"/>
      <c r="I478" s="24"/>
      <c r="J478" s="24"/>
      <c r="K478" s="24"/>
      <c r="L478" s="24"/>
      <c r="M478" s="24"/>
      <c r="N478" s="24"/>
      <c r="O478" s="24"/>
      <c r="P478" s="24"/>
      <c r="Q478" s="24"/>
      <c r="R478" s="24"/>
      <c r="S478" s="24"/>
      <c r="T478" s="24"/>
      <c r="U478" s="24"/>
      <c r="V478" s="24"/>
      <c r="W478" s="24"/>
      <c r="X478" s="24"/>
      <c r="Y478" s="24"/>
      <c r="Z478" s="24"/>
    </row>
    <row r="479" spans="1:26">
      <c r="A479" s="24"/>
      <c r="B479" s="24"/>
      <c r="C479" s="24"/>
      <c r="D479" s="24"/>
      <c r="E479" s="24"/>
      <c r="F479" s="179"/>
      <c r="G479" s="180"/>
      <c r="H479" s="24"/>
      <c r="I479" s="24"/>
      <c r="J479" s="24"/>
      <c r="K479" s="24"/>
      <c r="L479" s="24"/>
      <c r="M479" s="24"/>
      <c r="N479" s="24"/>
      <c r="O479" s="24"/>
      <c r="P479" s="24"/>
      <c r="Q479" s="24"/>
      <c r="R479" s="24"/>
      <c r="S479" s="24"/>
      <c r="T479" s="24"/>
      <c r="U479" s="24"/>
      <c r="V479" s="24"/>
      <c r="W479" s="24"/>
      <c r="X479" s="24"/>
      <c r="Y479" s="24"/>
      <c r="Z479" s="24"/>
    </row>
    <row r="480" spans="1:26">
      <c r="A480" s="24"/>
      <c r="B480" s="24"/>
      <c r="C480" s="24"/>
      <c r="D480" s="24"/>
      <c r="E480" s="24"/>
      <c r="F480" s="179"/>
      <c r="G480" s="180"/>
      <c r="H480" s="24"/>
      <c r="I480" s="24"/>
      <c r="J480" s="24"/>
      <c r="K480" s="24"/>
      <c r="L480" s="24"/>
      <c r="M480" s="24"/>
      <c r="N480" s="24"/>
      <c r="O480" s="24"/>
      <c r="P480" s="24"/>
      <c r="Q480" s="24"/>
      <c r="R480" s="24"/>
      <c r="S480" s="24"/>
      <c r="T480" s="24"/>
      <c r="U480" s="24"/>
      <c r="V480" s="24"/>
      <c r="W480" s="24"/>
      <c r="X480" s="24"/>
      <c r="Y480" s="24"/>
      <c r="Z480" s="24"/>
    </row>
    <row r="481" spans="1:26">
      <c r="A481" s="24"/>
      <c r="B481" s="24"/>
      <c r="C481" s="24"/>
      <c r="D481" s="24"/>
      <c r="E481" s="24"/>
      <c r="F481" s="179"/>
      <c r="G481" s="180"/>
      <c r="H481" s="24"/>
      <c r="I481" s="24"/>
      <c r="J481" s="24"/>
      <c r="K481" s="24"/>
      <c r="L481" s="24"/>
      <c r="M481" s="24"/>
      <c r="N481" s="24"/>
      <c r="O481" s="24"/>
      <c r="P481" s="24"/>
      <c r="Q481" s="24"/>
      <c r="R481" s="24"/>
      <c r="S481" s="24"/>
      <c r="T481" s="24"/>
      <c r="U481" s="24"/>
      <c r="V481" s="24"/>
      <c r="W481" s="24"/>
      <c r="X481" s="24"/>
      <c r="Y481" s="24"/>
      <c r="Z481" s="24"/>
    </row>
    <row r="482" spans="1:26">
      <c r="A482" s="24"/>
      <c r="B482" s="24"/>
      <c r="C482" s="24"/>
      <c r="D482" s="24"/>
      <c r="E482" s="24"/>
      <c r="F482" s="179"/>
      <c r="G482" s="180"/>
      <c r="H482" s="24"/>
      <c r="I482" s="24"/>
      <c r="J482" s="24"/>
      <c r="K482" s="24"/>
      <c r="L482" s="24"/>
      <c r="M482" s="24"/>
      <c r="N482" s="24"/>
      <c r="O482" s="24"/>
      <c r="P482" s="24"/>
      <c r="Q482" s="24"/>
      <c r="R482" s="24"/>
      <c r="S482" s="24"/>
      <c r="T482" s="24"/>
      <c r="U482" s="24"/>
      <c r="V482" s="24"/>
      <c r="W482" s="24"/>
      <c r="X482" s="24"/>
      <c r="Y482" s="24"/>
      <c r="Z482" s="24"/>
    </row>
    <row r="483" spans="1:26">
      <c r="A483" s="24"/>
      <c r="B483" s="24"/>
      <c r="C483" s="24"/>
      <c r="D483" s="24"/>
      <c r="E483" s="24"/>
      <c r="F483" s="179"/>
      <c r="G483" s="180"/>
      <c r="H483" s="24"/>
      <c r="I483" s="24"/>
      <c r="J483" s="24"/>
      <c r="K483" s="24"/>
      <c r="L483" s="24"/>
      <c r="M483" s="24"/>
      <c r="N483" s="24"/>
      <c r="O483" s="24"/>
      <c r="P483" s="24"/>
      <c r="Q483" s="24"/>
      <c r="R483" s="24"/>
      <c r="S483" s="24"/>
      <c r="T483" s="24"/>
      <c r="U483" s="24"/>
      <c r="V483" s="24"/>
      <c r="W483" s="24"/>
      <c r="X483" s="24"/>
      <c r="Y483" s="24"/>
      <c r="Z483" s="24"/>
    </row>
    <row r="484" spans="1:26">
      <c r="A484" s="24"/>
      <c r="B484" s="24"/>
      <c r="C484" s="24"/>
      <c r="D484" s="24"/>
      <c r="E484" s="24"/>
      <c r="F484" s="179"/>
      <c r="G484" s="180"/>
      <c r="H484" s="24"/>
      <c r="I484" s="24"/>
      <c r="J484" s="24"/>
      <c r="K484" s="24"/>
      <c r="L484" s="24"/>
      <c r="M484" s="24"/>
      <c r="N484" s="24"/>
      <c r="O484" s="24"/>
      <c r="P484" s="24"/>
      <c r="Q484" s="24"/>
      <c r="R484" s="24"/>
      <c r="S484" s="24"/>
      <c r="T484" s="24"/>
      <c r="U484" s="24"/>
      <c r="V484" s="24"/>
      <c r="W484" s="24"/>
      <c r="X484" s="24"/>
      <c r="Y484" s="24"/>
      <c r="Z484" s="24"/>
    </row>
    <row r="485" spans="1:26">
      <c r="A485" s="24"/>
      <c r="B485" s="24"/>
      <c r="C485" s="24"/>
      <c r="D485" s="24"/>
      <c r="E485" s="24"/>
      <c r="F485" s="179"/>
      <c r="G485" s="180"/>
      <c r="H485" s="24"/>
      <c r="I485" s="24"/>
      <c r="J485" s="24"/>
      <c r="K485" s="24"/>
      <c r="L485" s="24"/>
      <c r="M485" s="24"/>
      <c r="N485" s="24"/>
      <c r="O485" s="24"/>
      <c r="P485" s="24"/>
      <c r="Q485" s="24"/>
      <c r="R485" s="24"/>
      <c r="S485" s="24"/>
      <c r="T485" s="24"/>
      <c r="U485" s="24"/>
      <c r="V485" s="24"/>
      <c r="W485" s="24"/>
      <c r="X485" s="24"/>
      <c r="Y485" s="24"/>
      <c r="Z485" s="24"/>
    </row>
    <row r="486" spans="1:26">
      <c r="A486" s="24"/>
      <c r="B486" s="24"/>
      <c r="C486" s="24"/>
      <c r="D486" s="24"/>
      <c r="E486" s="24"/>
      <c r="F486" s="179"/>
      <c r="G486" s="180"/>
      <c r="H486" s="24"/>
      <c r="I486" s="24"/>
      <c r="J486" s="24"/>
      <c r="K486" s="24"/>
      <c r="L486" s="24"/>
      <c r="M486" s="24"/>
      <c r="N486" s="24"/>
      <c r="O486" s="24"/>
      <c r="P486" s="24"/>
      <c r="Q486" s="24"/>
      <c r="R486" s="24"/>
      <c r="S486" s="24"/>
      <c r="T486" s="24"/>
      <c r="U486" s="24"/>
      <c r="V486" s="24"/>
      <c r="W486" s="24"/>
      <c r="X486" s="24"/>
      <c r="Y486" s="24"/>
      <c r="Z486" s="24"/>
    </row>
    <row r="487" spans="1:26">
      <c r="A487" s="24"/>
      <c r="B487" s="24"/>
      <c r="C487" s="24"/>
      <c r="D487" s="24"/>
      <c r="E487" s="24"/>
      <c r="F487" s="179"/>
      <c r="G487" s="180"/>
      <c r="H487" s="24"/>
      <c r="I487" s="24"/>
      <c r="J487" s="24"/>
      <c r="K487" s="24"/>
      <c r="L487" s="24"/>
      <c r="M487" s="24"/>
      <c r="N487" s="24"/>
      <c r="O487" s="24"/>
      <c r="P487" s="24"/>
      <c r="Q487" s="24"/>
      <c r="R487" s="24"/>
      <c r="S487" s="24"/>
      <c r="T487" s="24"/>
      <c r="U487" s="24"/>
      <c r="V487" s="24"/>
      <c r="W487" s="24"/>
      <c r="X487" s="24"/>
      <c r="Y487" s="24"/>
      <c r="Z487" s="24"/>
    </row>
    <row r="488" spans="1:26">
      <c r="A488" s="24"/>
      <c r="B488" s="24"/>
      <c r="C488" s="24"/>
      <c r="D488" s="24"/>
      <c r="E488" s="24"/>
      <c r="F488" s="179"/>
      <c r="G488" s="180"/>
      <c r="H488" s="24"/>
      <c r="I488" s="24"/>
      <c r="J488" s="24"/>
      <c r="K488" s="24"/>
      <c r="L488" s="24"/>
      <c r="M488" s="24"/>
      <c r="N488" s="24"/>
      <c r="O488" s="24"/>
      <c r="P488" s="24"/>
      <c r="Q488" s="24"/>
      <c r="R488" s="24"/>
      <c r="S488" s="24"/>
      <c r="T488" s="24"/>
      <c r="U488" s="24"/>
      <c r="V488" s="24"/>
      <c r="W488" s="24"/>
      <c r="X488" s="24"/>
      <c r="Y488" s="24"/>
      <c r="Z488" s="24"/>
    </row>
    <row r="489" spans="1:26">
      <c r="A489" s="24"/>
      <c r="B489" s="24"/>
      <c r="C489" s="24"/>
      <c r="D489" s="24"/>
      <c r="E489" s="24"/>
      <c r="F489" s="179"/>
      <c r="G489" s="180"/>
      <c r="H489" s="24"/>
      <c r="I489" s="24"/>
      <c r="J489" s="24"/>
      <c r="K489" s="24"/>
      <c r="L489" s="24"/>
      <c r="M489" s="24"/>
      <c r="N489" s="24"/>
      <c r="O489" s="24"/>
      <c r="P489" s="24"/>
      <c r="Q489" s="24"/>
      <c r="R489" s="24"/>
      <c r="S489" s="24"/>
      <c r="T489" s="24"/>
      <c r="U489" s="24"/>
      <c r="V489" s="24"/>
      <c r="W489" s="24"/>
      <c r="X489" s="24"/>
      <c r="Y489" s="24"/>
      <c r="Z489" s="24"/>
    </row>
    <row r="490" spans="1:26">
      <c r="A490" s="24"/>
      <c r="B490" s="24"/>
      <c r="C490" s="24"/>
      <c r="D490" s="24"/>
      <c r="E490" s="24"/>
      <c r="F490" s="179"/>
      <c r="G490" s="180"/>
      <c r="H490" s="24"/>
      <c r="I490" s="24"/>
      <c r="J490" s="24"/>
      <c r="K490" s="24"/>
      <c r="L490" s="24"/>
      <c r="M490" s="24"/>
      <c r="N490" s="24"/>
      <c r="O490" s="24"/>
      <c r="P490" s="24"/>
      <c r="Q490" s="24"/>
      <c r="R490" s="24"/>
      <c r="S490" s="24"/>
      <c r="T490" s="24"/>
      <c r="U490" s="24"/>
      <c r="V490" s="24"/>
      <c r="W490" s="24"/>
      <c r="X490" s="24"/>
      <c r="Y490" s="24"/>
      <c r="Z490" s="24"/>
    </row>
    <row r="491" spans="1:26">
      <c r="A491" s="24"/>
      <c r="B491" s="24"/>
      <c r="C491" s="24"/>
      <c r="D491" s="24"/>
      <c r="E491" s="24"/>
      <c r="F491" s="179"/>
      <c r="G491" s="180"/>
      <c r="H491" s="24"/>
      <c r="I491" s="24"/>
      <c r="J491" s="24"/>
      <c r="K491" s="24"/>
      <c r="L491" s="24"/>
      <c r="M491" s="24"/>
      <c r="N491" s="24"/>
      <c r="O491" s="24"/>
      <c r="P491" s="24"/>
      <c r="Q491" s="24"/>
      <c r="R491" s="24"/>
      <c r="S491" s="24"/>
      <c r="T491" s="24"/>
      <c r="U491" s="24"/>
      <c r="V491" s="24"/>
      <c r="W491" s="24"/>
      <c r="X491" s="24"/>
      <c r="Y491" s="24"/>
      <c r="Z491" s="24"/>
    </row>
    <row r="492" spans="1:26">
      <c r="A492" s="24"/>
      <c r="B492" s="24"/>
      <c r="C492" s="24"/>
      <c r="D492" s="24"/>
      <c r="E492" s="24"/>
      <c r="F492" s="179"/>
      <c r="G492" s="180"/>
      <c r="H492" s="24"/>
      <c r="I492" s="24"/>
      <c r="J492" s="24"/>
      <c r="K492" s="24"/>
      <c r="L492" s="24"/>
      <c r="M492" s="24"/>
      <c r="N492" s="24"/>
      <c r="O492" s="24"/>
      <c r="P492" s="24"/>
      <c r="Q492" s="24"/>
      <c r="R492" s="24"/>
      <c r="S492" s="24"/>
      <c r="T492" s="24"/>
      <c r="U492" s="24"/>
      <c r="V492" s="24"/>
      <c r="W492" s="24"/>
      <c r="X492" s="24"/>
      <c r="Y492" s="24"/>
      <c r="Z492" s="24"/>
    </row>
    <row r="493" spans="1:26">
      <c r="A493" s="24"/>
      <c r="B493" s="24"/>
      <c r="C493" s="24"/>
      <c r="D493" s="24"/>
      <c r="E493" s="24"/>
      <c r="F493" s="179"/>
      <c r="G493" s="180"/>
      <c r="H493" s="24"/>
      <c r="I493" s="24"/>
      <c r="J493" s="24"/>
      <c r="K493" s="24"/>
      <c r="L493" s="24"/>
      <c r="M493" s="24"/>
      <c r="N493" s="24"/>
      <c r="O493" s="24"/>
      <c r="P493" s="24"/>
      <c r="Q493" s="24"/>
      <c r="R493" s="24"/>
      <c r="S493" s="24"/>
      <c r="T493" s="24"/>
      <c r="U493" s="24"/>
      <c r="V493" s="24"/>
      <c r="W493" s="24"/>
      <c r="X493" s="24"/>
      <c r="Y493" s="24"/>
      <c r="Z493" s="24"/>
    </row>
    <row r="494" spans="1:26">
      <c r="A494" s="24"/>
      <c r="B494" s="24"/>
      <c r="C494" s="24"/>
      <c r="D494" s="24"/>
      <c r="E494" s="24"/>
      <c r="F494" s="179"/>
      <c r="G494" s="180"/>
      <c r="H494" s="24"/>
      <c r="I494" s="24"/>
      <c r="J494" s="24"/>
      <c r="K494" s="24"/>
      <c r="L494" s="24"/>
      <c r="M494" s="24"/>
      <c r="N494" s="24"/>
      <c r="O494" s="24"/>
      <c r="P494" s="24"/>
      <c r="Q494" s="24"/>
      <c r="R494" s="24"/>
      <c r="S494" s="24"/>
      <c r="T494" s="24"/>
      <c r="U494" s="24"/>
      <c r="V494" s="24"/>
      <c r="W494" s="24"/>
      <c r="X494" s="24"/>
      <c r="Y494" s="24"/>
      <c r="Z494" s="24"/>
    </row>
    <row r="495" spans="1:26">
      <c r="A495" s="24"/>
      <c r="B495" s="24"/>
      <c r="C495" s="24"/>
      <c r="D495" s="24"/>
      <c r="E495" s="24"/>
      <c r="F495" s="179"/>
      <c r="G495" s="180"/>
      <c r="H495" s="24"/>
      <c r="I495" s="24"/>
      <c r="J495" s="24"/>
      <c r="K495" s="24"/>
      <c r="L495" s="24"/>
      <c r="M495" s="24"/>
      <c r="N495" s="24"/>
      <c r="O495" s="24"/>
      <c r="P495" s="24"/>
      <c r="Q495" s="24"/>
      <c r="R495" s="24"/>
      <c r="S495" s="24"/>
      <c r="T495" s="24"/>
      <c r="U495" s="24"/>
      <c r="V495" s="24"/>
      <c r="W495" s="24"/>
      <c r="X495" s="24"/>
      <c r="Y495" s="24"/>
      <c r="Z495" s="24"/>
    </row>
    <row r="496" spans="1:26">
      <c r="A496" s="24"/>
      <c r="B496" s="24"/>
      <c r="C496" s="24"/>
      <c r="D496" s="24"/>
      <c r="E496" s="24"/>
      <c r="F496" s="179"/>
      <c r="G496" s="180"/>
      <c r="H496" s="24"/>
      <c r="I496" s="24"/>
      <c r="J496" s="24"/>
      <c r="K496" s="24"/>
      <c r="L496" s="24"/>
      <c r="M496" s="24"/>
      <c r="N496" s="24"/>
      <c r="O496" s="24"/>
      <c r="P496" s="24"/>
      <c r="Q496" s="24"/>
      <c r="R496" s="24"/>
      <c r="S496" s="24"/>
      <c r="T496" s="24"/>
      <c r="U496" s="24"/>
      <c r="V496" s="24"/>
      <c r="W496" s="24"/>
      <c r="X496" s="24"/>
      <c r="Y496" s="24"/>
      <c r="Z496" s="24"/>
    </row>
    <row r="497" spans="1:26">
      <c r="A497" s="24"/>
      <c r="B497" s="24"/>
      <c r="C497" s="24"/>
      <c r="D497" s="24"/>
      <c r="E497" s="24"/>
      <c r="F497" s="179"/>
      <c r="G497" s="180"/>
      <c r="H497" s="24"/>
      <c r="I497" s="24"/>
      <c r="J497" s="24"/>
      <c r="K497" s="24"/>
      <c r="L497" s="24"/>
      <c r="M497" s="24"/>
      <c r="N497" s="24"/>
      <c r="O497" s="24"/>
      <c r="P497" s="24"/>
      <c r="Q497" s="24"/>
      <c r="R497" s="24"/>
      <c r="S497" s="24"/>
      <c r="T497" s="24"/>
      <c r="U497" s="24"/>
      <c r="V497" s="24"/>
      <c r="W497" s="24"/>
      <c r="X497" s="24"/>
      <c r="Y497" s="24"/>
      <c r="Z497" s="24"/>
    </row>
    <row r="498" spans="1:26">
      <c r="A498" s="24"/>
      <c r="B498" s="24"/>
      <c r="C498" s="24"/>
      <c r="D498" s="24"/>
      <c r="E498" s="24"/>
      <c r="F498" s="179"/>
      <c r="G498" s="180"/>
      <c r="H498" s="24"/>
      <c r="I498" s="24"/>
      <c r="J498" s="24"/>
      <c r="K498" s="24"/>
      <c r="L498" s="24"/>
      <c r="M498" s="24"/>
      <c r="N498" s="24"/>
      <c r="O498" s="24"/>
      <c r="P498" s="24"/>
      <c r="Q498" s="24"/>
      <c r="R498" s="24"/>
      <c r="S498" s="24"/>
      <c r="T498" s="24"/>
      <c r="U498" s="24"/>
      <c r="V498" s="24"/>
      <c r="W498" s="24"/>
      <c r="X498" s="24"/>
      <c r="Y498" s="24"/>
      <c r="Z498" s="24"/>
    </row>
    <row r="499" spans="1:26">
      <c r="A499" s="24"/>
      <c r="B499" s="24"/>
      <c r="C499" s="24"/>
      <c r="D499" s="24"/>
      <c r="E499" s="24"/>
      <c r="F499" s="179"/>
      <c r="G499" s="180"/>
      <c r="H499" s="24"/>
      <c r="I499" s="24"/>
      <c r="J499" s="24"/>
      <c r="K499" s="24"/>
      <c r="L499" s="24"/>
      <c r="M499" s="24"/>
      <c r="N499" s="24"/>
      <c r="O499" s="24"/>
      <c r="P499" s="24"/>
      <c r="Q499" s="24"/>
      <c r="R499" s="24"/>
      <c r="S499" s="24"/>
      <c r="T499" s="24"/>
      <c r="U499" s="24"/>
      <c r="V499" s="24"/>
      <c r="W499" s="24"/>
      <c r="X499" s="24"/>
      <c r="Y499" s="24"/>
      <c r="Z499" s="24"/>
    </row>
    <row r="500" spans="1:26">
      <c r="A500" s="24"/>
      <c r="B500" s="24"/>
      <c r="C500" s="24"/>
      <c r="D500" s="24"/>
      <c r="E500" s="24"/>
      <c r="F500" s="179"/>
      <c r="G500" s="180"/>
      <c r="H500" s="24"/>
      <c r="I500" s="24"/>
      <c r="J500" s="24"/>
      <c r="K500" s="24"/>
      <c r="L500" s="24"/>
      <c r="M500" s="24"/>
      <c r="N500" s="24"/>
      <c r="O500" s="24"/>
      <c r="P500" s="24"/>
      <c r="Q500" s="24"/>
      <c r="R500" s="24"/>
      <c r="S500" s="24"/>
      <c r="T500" s="24"/>
      <c r="U500" s="24"/>
      <c r="V500" s="24"/>
      <c r="W500" s="24"/>
      <c r="X500" s="24"/>
      <c r="Y500" s="24"/>
      <c r="Z500" s="24"/>
    </row>
    <row r="501" spans="1:26">
      <c r="A501" s="24"/>
      <c r="B501" s="24"/>
      <c r="C501" s="24"/>
      <c r="D501" s="24"/>
      <c r="E501" s="24"/>
      <c r="F501" s="179"/>
      <c r="G501" s="180"/>
      <c r="H501" s="24"/>
      <c r="I501" s="24"/>
      <c r="J501" s="24"/>
      <c r="K501" s="24"/>
      <c r="L501" s="24"/>
      <c r="M501" s="24"/>
      <c r="N501" s="24"/>
      <c r="O501" s="24"/>
      <c r="P501" s="24"/>
      <c r="Q501" s="24"/>
      <c r="R501" s="24"/>
      <c r="S501" s="24"/>
      <c r="T501" s="24"/>
      <c r="U501" s="24"/>
      <c r="V501" s="24"/>
      <c r="W501" s="24"/>
      <c r="X501" s="24"/>
      <c r="Y501" s="24"/>
      <c r="Z501" s="24"/>
    </row>
    <row r="502" spans="1:26">
      <c r="A502" s="24"/>
      <c r="B502" s="24"/>
      <c r="C502" s="24"/>
      <c r="D502" s="24"/>
      <c r="E502" s="24"/>
      <c r="F502" s="179"/>
      <c r="G502" s="180"/>
      <c r="H502" s="24"/>
      <c r="I502" s="24"/>
      <c r="J502" s="24"/>
      <c r="K502" s="24"/>
      <c r="L502" s="24"/>
      <c r="M502" s="24"/>
      <c r="N502" s="24"/>
      <c r="O502" s="24"/>
      <c r="P502" s="24"/>
      <c r="Q502" s="24"/>
      <c r="R502" s="24"/>
      <c r="S502" s="24"/>
      <c r="T502" s="24"/>
      <c r="U502" s="24"/>
      <c r="V502" s="24"/>
      <c r="W502" s="24"/>
      <c r="X502" s="24"/>
      <c r="Y502" s="24"/>
      <c r="Z502" s="24"/>
    </row>
    <row r="503" spans="1:26">
      <c r="A503" s="24"/>
      <c r="B503" s="24"/>
      <c r="C503" s="24"/>
      <c r="D503" s="24"/>
      <c r="E503" s="24"/>
      <c r="F503" s="179"/>
      <c r="G503" s="180"/>
      <c r="H503" s="24"/>
      <c r="I503" s="24"/>
      <c r="J503" s="24"/>
      <c r="K503" s="24"/>
      <c r="L503" s="24"/>
      <c r="M503" s="24"/>
      <c r="N503" s="24"/>
      <c r="O503" s="24"/>
      <c r="P503" s="24"/>
      <c r="Q503" s="24"/>
      <c r="R503" s="24"/>
      <c r="S503" s="24"/>
      <c r="T503" s="24"/>
      <c r="U503" s="24"/>
      <c r="V503" s="24"/>
      <c r="W503" s="24"/>
      <c r="X503" s="24"/>
      <c r="Y503" s="24"/>
      <c r="Z503" s="24"/>
    </row>
    <row r="504" spans="1:26">
      <c r="A504" s="24"/>
      <c r="B504" s="24"/>
      <c r="C504" s="24"/>
      <c r="D504" s="24"/>
      <c r="E504" s="24"/>
      <c r="F504" s="179"/>
      <c r="G504" s="180"/>
      <c r="H504" s="24"/>
      <c r="I504" s="24"/>
      <c r="J504" s="24"/>
      <c r="K504" s="24"/>
      <c r="L504" s="24"/>
      <c r="M504" s="24"/>
      <c r="N504" s="24"/>
      <c r="O504" s="24"/>
      <c r="P504" s="24"/>
      <c r="Q504" s="24"/>
      <c r="R504" s="24"/>
      <c r="S504" s="24"/>
      <c r="T504" s="24"/>
      <c r="U504" s="24"/>
      <c r="V504" s="24"/>
      <c r="W504" s="24"/>
      <c r="X504" s="24"/>
      <c r="Y504" s="24"/>
      <c r="Z504" s="24"/>
    </row>
    <row r="505" spans="1:26">
      <c r="A505" s="24"/>
      <c r="B505" s="24"/>
      <c r="C505" s="24"/>
      <c r="D505" s="24"/>
      <c r="E505" s="24"/>
      <c r="F505" s="179"/>
      <c r="G505" s="180"/>
      <c r="H505" s="24"/>
      <c r="I505" s="24"/>
      <c r="J505" s="24"/>
      <c r="K505" s="24"/>
      <c r="L505" s="24"/>
      <c r="M505" s="24"/>
      <c r="N505" s="24"/>
      <c r="O505" s="24"/>
      <c r="P505" s="24"/>
      <c r="Q505" s="24"/>
      <c r="R505" s="24"/>
      <c r="S505" s="24"/>
      <c r="T505" s="24"/>
      <c r="U505" s="24"/>
      <c r="V505" s="24"/>
      <c r="W505" s="24"/>
      <c r="X505" s="24"/>
      <c r="Y505" s="24"/>
      <c r="Z505" s="24"/>
    </row>
    <row r="506" spans="1:26">
      <c r="A506" s="24"/>
      <c r="B506" s="24"/>
      <c r="C506" s="24"/>
      <c r="D506" s="24"/>
      <c r="E506" s="24"/>
      <c r="F506" s="179"/>
      <c r="G506" s="180"/>
      <c r="H506" s="24"/>
      <c r="I506" s="24"/>
      <c r="J506" s="24"/>
      <c r="K506" s="24"/>
      <c r="L506" s="24"/>
      <c r="M506" s="24"/>
      <c r="N506" s="24"/>
      <c r="O506" s="24"/>
      <c r="P506" s="24"/>
      <c r="Q506" s="24"/>
      <c r="R506" s="24"/>
      <c r="S506" s="24"/>
      <c r="T506" s="24"/>
      <c r="U506" s="24"/>
      <c r="V506" s="24"/>
      <c r="W506" s="24"/>
      <c r="X506" s="24"/>
      <c r="Y506" s="24"/>
      <c r="Z506" s="24"/>
    </row>
    <row r="507" spans="1:26">
      <c r="A507" s="24"/>
      <c r="B507" s="24"/>
      <c r="C507" s="24"/>
      <c r="D507" s="24"/>
      <c r="E507" s="24"/>
      <c r="F507" s="179"/>
      <c r="G507" s="180"/>
      <c r="H507" s="24"/>
      <c r="I507" s="24"/>
      <c r="J507" s="24"/>
      <c r="K507" s="24"/>
      <c r="L507" s="24"/>
      <c r="M507" s="24"/>
      <c r="N507" s="24"/>
      <c r="O507" s="24"/>
      <c r="P507" s="24"/>
      <c r="Q507" s="24"/>
      <c r="R507" s="24"/>
      <c r="S507" s="24"/>
      <c r="T507" s="24"/>
      <c r="U507" s="24"/>
      <c r="V507" s="24"/>
      <c r="W507" s="24"/>
      <c r="X507" s="24"/>
      <c r="Y507" s="24"/>
      <c r="Z507" s="24"/>
    </row>
    <row r="508" spans="1:26">
      <c r="A508" s="24"/>
      <c r="B508" s="24"/>
      <c r="C508" s="24"/>
      <c r="D508" s="24"/>
      <c r="E508" s="24"/>
      <c r="F508" s="179"/>
      <c r="G508" s="180"/>
      <c r="H508" s="24"/>
      <c r="I508" s="24"/>
      <c r="J508" s="24"/>
      <c r="K508" s="24"/>
      <c r="L508" s="24"/>
      <c r="M508" s="24"/>
      <c r="N508" s="24"/>
      <c r="O508" s="24"/>
      <c r="P508" s="24"/>
      <c r="Q508" s="24"/>
      <c r="R508" s="24"/>
      <c r="S508" s="24"/>
      <c r="T508" s="24"/>
      <c r="U508" s="24"/>
      <c r="V508" s="24"/>
      <c r="W508" s="24"/>
      <c r="X508" s="24"/>
      <c r="Y508" s="24"/>
      <c r="Z508" s="24"/>
    </row>
    <row r="509" spans="1:26">
      <c r="A509" s="24"/>
      <c r="B509" s="24"/>
      <c r="C509" s="24"/>
      <c r="D509" s="24"/>
      <c r="E509" s="24"/>
      <c r="F509" s="179"/>
      <c r="G509" s="180"/>
      <c r="H509" s="24"/>
      <c r="I509" s="24"/>
      <c r="J509" s="24"/>
      <c r="K509" s="24"/>
      <c r="L509" s="24"/>
      <c r="M509" s="24"/>
      <c r="N509" s="24"/>
      <c r="O509" s="24"/>
      <c r="P509" s="24"/>
      <c r="Q509" s="24"/>
      <c r="R509" s="24"/>
      <c r="S509" s="24"/>
      <c r="T509" s="24"/>
      <c r="U509" s="24"/>
      <c r="V509" s="24"/>
      <c r="W509" s="24"/>
      <c r="X509" s="24"/>
      <c r="Y509" s="24"/>
      <c r="Z509" s="24"/>
    </row>
    <row r="510" spans="1:26">
      <c r="A510" s="24"/>
      <c r="B510" s="24"/>
      <c r="C510" s="24"/>
      <c r="D510" s="24"/>
      <c r="E510" s="24"/>
      <c r="F510" s="179"/>
      <c r="G510" s="180"/>
      <c r="H510" s="24"/>
      <c r="I510" s="24"/>
      <c r="J510" s="24"/>
      <c r="K510" s="24"/>
      <c r="L510" s="24"/>
      <c r="M510" s="24"/>
      <c r="N510" s="24"/>
      <c r="O510" s="24"/>
      <c r="P510" s="24"/>
      <c r="Q510" s="24"/>
      <c r="R510" s="24"/>
      <c r="S510" s="24"/>
      <c r="T510" s="24"/>
      <c r="U510" s="24"/>
      <c r="V510" s="24"/>
      <c r="W510" s="24"/>
      <c r="X510" s="24"/>
      <c r="Y510" s="24"/>
      <c r="Z510" s="24"/>
    </row>
    <row r="511" spans="1:26">
      <c r="A511" s="24"/>
      <c r="B511" s="24"/>
      <c r="C511" s="24"/>
      <c r="D511" s="24"/>
      <c r="E511" s="24"/>
      <c r="F511" s="179"/>
      <c r="G511" s="180"/>
      <c r="H511" s="24"/>
      <c r="I511" s="24"/>
      <c r="J511" s="24"/>
      <c r="K511" s="24"/>
      <c r="L511" s="24"/>
      <c r="M511" s="24"/>
      <c r="N511" s="24"/>
      <c r="O511" s="24"/>
      <c r="P511" s="24"/>
      <c r="Q511" s="24"/>
      <c r="R511" s="24"/>
      <c r="S511" s="24"/>
      <c r="T511" s="24"/>
      <c r="U511" s="24"/>
      <c r="V511" s="24"/>
      <c r="W511" s="24"/>
      <c r="X511" s="24"/>
      <c r="Y511" s="24"/>
      <c r="Z511" s="24"/>
    </row>
    <row r="512" spans="1:26">
      <c r="A512" s="24"/>
      <c r="B512" s="24"/>
      <c r="C512" s="24"/>
      <c r="D512" s="24"/>
      <c r="E512" s="24"/>
      <c r="F512" s="179"/>
      <c r="G512" s="180"/>
      <c r="H512" s="24"/>
      <c r="I512" s="24"/>
      <c r="J512" s="24"/>
      <c r="K512" s="24"/>
      <c r="L512" s="24"/>
      <c r="M512" s="24"/>
      <c r="N512" s="24"/>
      <c r="O512" s="24"/>
      <c r="P512" s="24"/>
      <c r="Q512" s="24"/>
      <c r="R512" s="24"/>
      <c r="S512" s="24"/>
      <c r="T512" s="24"/>
      <c r="U512" s="24"/>
      <c r="V512" s="24"/>
      <c r="W512" s="24"/>
      <c r="X512" s="24"/>
      <c r="Y512" s="24"/>
      <c r="Z512" s="24"/>
    </row>
    <row r="513" spans="1:26">
      <c r="A513" s="24"/>
      <c r="B513" s="24"/>
      <c r="C513" s="24"/>
      <c r="D513" s="24"/>
      <c r="E513" s="24"/>
      <c r="F513" s="179"/>
      <c r="G513" s="180"/>
      <c r="H513" s="24"/>
      <c r="I513" s="24"/>
      <c r="J513" s="24"/>
      <c r="K513" s="24"/>
      <c r="L513" s="24"/>
      <c r="M513" s="24"/>
      <c r="N513" s="24"/>
      <c r="O513" s="24"/>
      <c r="P513" s="24"/>
      <c r="Q513" s="24"/>
      <c r="R513" s="24"/>
      <c r="S513" s="24"/>
      <c r="T513" s="24"/>
      <c r="U513" s="24"/>
      <c r="V513" s="24"/>
      <c r="W513" s="24"/>
      <c r="X513" s="24"/>
      <c r="Y513" s="24"/>
      <c r="Z513" s="24"/>
    </row>
    <row r="514" spans="1:26">
      <c r="A514" s="24"/>
      <c r="B514" s="24"/>
      <c r="C514" s="24"/>
      <c r="D514" s="24"/>
      <c r="E514" s="24"/>
      <c r="F514" s="179"/>
      <c r="G514" s="180"/>
      <c r="H514" s="24"/>
      <c r="I514" s="24"/>
      <c r="J514" s="24"/>
      <c r="K514" s="24"/>
      <c r="L514" s="24"/>
      <c r="M514" s="24"/>
      <c r="N514" s="24"/>
      <c r="O514" s="24"/>
      <c r="P514" s="24"/>
      <c r="Q514" s="24"/>
      <c r="R514" s="24"/>
      <c r="S514" s="24"/>
      <c r="T514" s="24"/>
      <c r="U514" s="24"/>
      <c r="V514" s="24"/>
      <c r="W514" s="24"/>
      <c r="X514" s="24"/>
      <c r="Y514" s="24"/>
      <c r="Z514" s="24"/>
    </row>
    <row r="515" spans="1:26">
      <c r="A515" s="24"/>
      <c r="B515" s="24"/>
      <c r="C515" s="24"/>
      <c r="D515" s="24"/>
      <c r="E515" s="24"/>
      <c r="F515" s="179"/>
      <c r="G515" s="180"/>
      <c r="H515" s="24"/>
      <c r="I515" s="24"/>
      <c r="J515" s="24"/>
      <c r="K515" s="24"/>
      <c r="L515" s="24"/>
      <c r="M515" s="24"/>
      <c r="N515" s="24"/>
      <c r="O515" s="24"/>
      <c r="P515" s="24"/>
      <c r="Q515" s="24"/>
      <c r="R515" s="24"/>
      <c r="S515" s="24"/>
      <c r="T515" s="24"/>
      <c r="U515" s="24"/>
      <c r="V515" s="24"/>
      <c r="W515" s="24"/>
      <c r="X515" s="24"/>
      <c r="Y515" s="24"/>
      <c r="Z515" s="24"/>
    </row>
    <row r="516" spans="1:26">
      <c r="A516" s="24"/>
      <c r="B516" s="24"/>
      <c r="C516" s="24"/>
      <c r="D516" s="24"/>
      <c r="E516" s="24"/>
      <c r="F516" s="179"/>
      <c r="G516" s="180"/>
      <c r="H516" s="24"/>
      <c r="I516" s="24"/>
      <c r="J516" s="24"/>
      <c r="K516" s="24"/>
      <c r="L516" s="24"/>
      <c r="M516" s="24"/>
      <c r="N516" s="24"/>
      <c r="O516" s="24"/>
      <c r="P516" s="24"/>
      <c r="Q516" s="24"/>
      <c r="R516" s="24"/>
      <c r="S516" s="24"/>
      <c r="T516" s="24"/>
      <c r="U516" s="24"/>
      <c r="V516" s="24"/>
      <c r="W516" s="24"/>
      <c r="X516" s="24"/>
      <c r="Y516" s="24"/>
      <c r="Z516" s="24"/>
    </row>
    <row r="517" spans="1:26">
      <c r="A517" s="24"/>
      <c r="B517" s="24"/>
      <c r="C517" s="24"/>
      <c r="D517" s="24"/>
      <c r="E517" s="24"/>
      <c r="F517" s="179"/>
      <c r="G517" s="180"/>
      <c r="H517" s="24"/>
      <c r="I517" s="24"/>
      <c r="J517" s="24"/>
      <c r="K517" s="24"/>
      <c r="L517" s="24"/>
      <c r="M517" s="24"/>
      <c r="N517" s="24"/>
      <c r="O517" s="24"/>
      <c r="P517" s="24"/>
      <c r="Q517" s="24"/>
      <c r="R517" s="24"/>
      <c r="S517" s="24"/>
      <c r="T517" s="24"/>
      <c r="U517" s="24"/>
      <c r="V517" s="24"/>
      <c r="W517" s="24"/>
      <c r="X517" s="24"/>
      <c r="Y517" s="24"/>
      <c r="Z517" s="24"/>
    </row>
    <row r="518" spans="1:26">
      <c r="A518" s="24"/>
      <c r="B518" s="24"/>
      <c r="C518" s="24"/>
      <c r="D518" s="24"/>
      <c r="E518" s="24"/>
      <c r="F518" s="179"/>
      <c r="G518" s="180"/>
      <c r="H518" s="24"/>
      <c r="I518" s="24"/>
      <c r="J518" s="24"/>
      <c r="K518" s="24"/>
      <c r="L518" s="24"/>
      <c r="M518" s="24"/>
      <c r="N518" s="24"/>
      <c r="O518" s="24"/>
      <c r="P518" s="24"/>
      <c r="Q518" s="24"/>
      <c r="R518" s="24"/>
      <c r="S518" s="24"/>
      <c r="T518" s="24"/>
      <c r="U518" s="24"/>
      <c r="V518" s="24"/>
      <c r="W518" s="24"/>
      <c r="X518" s="24"/>
      <c r="Y518" s="24"/>
      <c r="Z518" s="24"/>
    </row>
    <row r="519" spans="1:26">
      <c r="A519" s="24"/>
      <c r="B519" s="24"/>
      <c r="C519" s="24"/>
      <c r="D519" s="24"/>
      <c r="E519" s="24"/>
      <c r="F519" s="179"/>
      <c r="G519" s="180"/>
      <c r="H519" s="24"/>
      <c r="I519" s="24"/>
      <c r="J519" s="24"/>
      <c r="K519" s="24"/>
      <c r="L519" s="24"/>
      <c r="M519" s="24"/>
      <c r="N519" s="24"/>
      <c r="O519" s="24"/>
      <c r="P519" s="24"/>
      <c r="Q519" s="24"/>
      <c r="R519" s="24"/>
      <c r="S519" s="24"/>
      <c r="T519" s="24"/>
      <c r="U519" s="24"/>
      <c r="V519" s="24"/>
      <c r="W519" s="24"/>
      <c r="X519" s="24"/>
      <c r="Y519" s="24"/>
      <c r="Z519" s="24"/>
    </row>
    <row r="520" spans="1:26">
      <c r="A520" s="24"/>
      <c r="B520" s="24"/>
      <c r="C520" s="24"/>
      <c r="D520" s="24"/>
      <c r="E520" s="24"/>
      <c r="F520" s="179"/>
      <c r="G520" s="180"/>
      <c r="H520" s="24"/>
      <c r="I520" s="24"/>
      <c r="J520" s="24"/>
      <c r="K520" s="24"/>
      <c r="L520" s="24"/>
      <c r="M520" s="24"/>
      <c r="N520" s="24"/>
      <c r="O520" s="24"/>
      <c r="P520" s="24"/>
      <c r="Q520" s="24"/>
      <c r="R520" s="24"/>
      <c r="S520" s="24"/>
      <c r="T520" s="24"/>
      <c r="U520" s="24"/>
      <c r="V520" s="24"/>
      <c r="W520" s="24"/>
      <c r="X520" s="24"/>
      <c r="Y520" s="24"/>
      <c r="Z520" s="24"/>
    </row>
    <row r="521" spans="1:26">
      <c r="A521" s="24"/>
      <c r="B521" s="24"/>
      <c r="C521" s="24"/>
      <c r="D521" s="24"/>
      <c r="E521" s="24"/>
      <c r="F521" s="179"/>
      <c r="G521" s="180"/>
      <c r="H521" s="24"/>
      <c r="I521" s="24"/>
      <c r="J521" s="24"/>
      <c r="K521" s="24"/>
      <c r="L521" s="24"/>
      <c r="M521" s="24"/>
      <c r="N521" s="24"/>
      <c r="O521" s="24"/>
      <c r="P521" s="24"/>
      <c r="Q521" s="24"/>
      <c r="R521" s="24"/>
      <c r="S521" s="24"/>
      <c r="T521" s="24"/>
      <c r="U521" s="24"/>
      <c r="V521" s="24"/>
      <c r="W521" s="24"/>
      <c r="X521" s="24"/>
      <c r="Y521" s="24"/>
      <c r="Z521" s="24"/>
    </row>
    <row r="522" spans="1:26">
      <c r="A522" s="24"/>
      <c r="B522" s="24"/>
      <c r="C522" s="24"/>
      <c r="D522" s="24"/>
      <c r="E522" s="24"/>
      <c r="F522" s="179"/>
      <c r="G522" s="180"/>
      <c r="H522" s="24"/>
      <c r="I522" s="24"/>
      <c r="J522" s="24"/>
      <c r="K522" s="24"/>
      <c r="L522" s="24"/>
      <c r="M522" s="24"/>
      <c r="N522" s="24"/>
      <c r="O522" s="24"/>
      <c r="P522" s="24"/>
      <c r="Q522" s="24"/>
      <c r="R522" s="24"/>
      <c r="S522" s="24"/>
      <c r="T522" s="24"/>
      <c r="U522" s="24"/>
      <c r="V522" s="24"/>
      <c r="W522" s="24"/>
      <c r="X522" s="24"/>
      <c r="Y522" s="24"/>
      <c r="Z522" s="24"/>
    </row>
    <row r="523" spans="1:26">
      <c r="A523" s="24"/>
      <c r="B523" s="24"/>
      <c r="C523" s="24"/>
      <c r="D523" s="24"/>
      <c r="E523" s="24"/>
      <c r="F523" s="179"/>
      <c r="G523" s="180"/>
      <c r="H523" s="24"/>
      <c r="I523" s="24"/>
      <c r="J523" s="24"/>
      <c r="K523" s="24"/>
      <c r="L523" s="24"/>
      <c r="M523" s="24"/>
      <c r="N523" s="24"/>
      <c r="O523" s="24"/>
      <c r="P523" s="24"/>
      <c r="Q523" s="24"/>
      <c r="R523" s="24"/>
      <c r="S523" s="24"/>
      <c r="T523" s="24"/>
      <c r="U523" s="24"/>
      <c r="V523" s="24"/>
      <c r="W523" s="24"/>
      <c r="X523" s="24"/>
      <c r="Y523" s="24"/>
      <c r="Z523" s="24"/>
    </row>
    <row r="524" spans="1:26">
      <c r="A524" s="24"/>
      <c r="B524" s="24"/>
      <c r="C524" s="24"/>
      <c r="D524" s="24"/>
      <c r="E524" s="24"/>
      <c r="F524" s="179"/>
      <c r="G524" s="180"/>
      <c r="H524" s="24"/>
      <c r="I524" s="24"/>
      <c r="J524" s="24"/>
      <c r="K524" s="24"/>
      <c r="L524" s="24"/>
      <c r="M524" s="24"/>
      <c r="N524" s="24"/>
      <c r="O524" s="24"/>
      <c r="P524" s="24"/>
      <c r="Q524" s="24"/>
      <c r="R524" s="24"/>
      <c r="S524" s="24"/>
      <c r="T524" s="24"/>
      <c r="U524" s="24"/>
      <c r="V524" s="24"/>
      <c r="W524" s="24"/>
      <c r="X524" s="24"/>
      <c r="Y524" s="24"/>
      <c r="Z524" s="24"/>
    </row>
    <row r="525" spans="1:26">
      <c r="A525" s="24"/>
      <c r="B525" s="24"/>
      <c r="C525" s="24"/>
      <c r="D525" s="24"/>
      <c r="E525" s="24"/>
      <c r="F525" s="179"/>
      <c r="G525" s="180"/>
      <c r="H525" s="24"/>
      <c r="I525" s="24"/>
      <c r="J525" s="24"/>
      <c r="K525" s="24"/>
      <c r="L525" s="24"/>
      <c r="M525" s="24"/>
      <c r="N525" s="24"/>
      <c r="O525" s="24"/>
      <c r="P525" s="24"/>
      <c r="Q525" s="24"/>
      <c r="R525" s="24"/>
      <c r="S525" s="24"/>
      <c r="T525" s="24"/>
      <c r="U525" s="24"/>
      <c r="V525" s="24"/>
      <c r="W525" s="24"/>
      <c r="X525" s="24"/>
      <c r="Y525" s="24"/>
      <c r="Z525" s="24"/>
    </row>
    <row r="526" spans="1:26">
      <c r="A526" s="24"/>
      <c r="B526" s="24"/>
      <c r="C526" s="24"/>
      <c r="D526" s="24"/>
      <c r="E526" s="24"/>
      <c r="F526" s="179"/>
      <c r="G526" s="180"/>
      <c r="H526" s="24"/>
      <c r="I526" s="24"/>
      <c r="J526" s="24"/>
      <c r="K526" s="24"/>
      <c r="L526" s="24"/>
      <c r="M526" s="24"/>
      <c r="N526" s="24"/>
      <c r="O526" s="24"/>
      <c r="P526" s="24"/>
      <c r="Q526" s="24"/>
      <c r="R526" s="24"/>
      <c r="S526" s="24"/>
      <c r="T526" s="24"/>
      <c r="U526" s="24"/>
      <c r="V526" s="24"/>
      <c r="W526" s="24"/>
      <c r="X526" s="24"/>
      <c r="Y526" s="24"/>
      <c r="Z526" s="24"/>
    </row>
    <row r="527" spans="1:26">
      <c r="A527" s="24"/>
      <c r="B527" s="24"/>
      <c r="C527" s="24"/>
      <c r="D527" s="24"/>
      <c r="E527" s="24"/>
      <c r="F527" s="179"/>
      <c r="G527" s="180"/>
      <c r="H527" s="24"/>
      <c r="I527" s="24"/>
      <c r="J527" s="24"/>
      <c r="K527" s="24"/>
      <c r="L527" s="24"/>
      <c r="M527" s="24"/>
      <c r="N527" s="24"/>
      <c r="O527" s="24"/>
      <c r="P527" s="24"/>
      <c r="Q527" s="24"/>
      <c r="R527" s="24"/>
      <c r="S527" s="24"/>
      <c r="T527" s="24"/>
      <c r="U527" s="24"/>
      <c r="V527" s="24"/>
      <c r="W527" s="24"/>
      <c r="X527" s="24"/>
      <c r="Y527" s="24"/>
      <c r="Z527" s="24"/>
    </row>
    <row r="528" spans="1:26">
      <c r="A528" s="24"/>
      <c r="B528" s="24"/>
      <c r="C528" s="24"/>
      <c r="D528" s="24"/>
      <c r="E528" s="24"/>
      <c r="F528" s="179"/>
      <c r="G528" s="180"/>
      <c r="H528" s="24"/>
      <c r="I528" s="24"/>
      <c r="J528" s="24"/>
      <c r="K528" s="24"/>
      <c r="L528" s="24"/>
      <c r="M528" s="24"/>
      <c r="N528" s="24"/>
      <c r="O528" s="24"/>
      <c r="P528" s="24"/>
      <c r="Q528" s="24"/>
      <c r="R528" s="24"/>
      <c r="S528" s="24"/>
      <c r="T528" s="24"/>
      <c r="U528" s="24"/>
      <c r="V528" s="24"/>
      <c r="W528" s="24"/>
      <c r="X528" s="24"/>
      <c r="Y528" s="24"/>
      <c r="Z528" s="24"/>
    </row>
    <row r="529" spans="1:26">
      <c r="A529" s="24"/>
      <c r="B529" s="24"/>
      <c r="C529" s="24"/>
      <c r="D529" s="24"/>
      <c r="E529" s="24"/>
      <c r="F529" s="179"/>
      <c r="G529" s="180"/>
      <c r="H529" s="24"/>
      <c r="I529" s="24"/>
      <c r="J529" s="24"/>
      <c r="K529" s="24"/>
      <c r="L529" s="24"/>
      <c r="M529" s="24"/>
      <c r="N529" s="24"/>
      <c r="O529" s="24"/>
      <c r="P529" s="24"/>
      <c r="Q529" s="24"/>
      <c r="R529" s="24"/>
      <c r="S529" s="24"/>
      <c r="T529" s="24"/>
      <c r="U529" s="24"/>
      <c r="V529" s="24"/>
      <c r="W529" s="24"/>
      <c r="X529" s="24"/>
      <c r="Y529" s="24"/>
      <c r="Z529" s="24"/>
    </row>
    <row r="530" spans="1:26">
      <c r="A530" s="24"/>
      <c r="B530" s="24"/>
      <c r="C530" s="24"/>
      <c r="D530" s="24"/>
      <c r="E530" s="24"/>
      <c r="F530" s="179"/>
      <c r="G530" s="180"/>
      <c r="H530" s="24"/>
      <c r="I530" s="24"/>
      <c r="J530" s="24"/>
      <c r="K530" s="24"/>
      <c r="L530" s="24"/>
      <c r="M530" s="24"/>
      <c r="N530" s="24"/>
      <c r="O530" s="24"/>
      <c r="P530" s="24"/>
      <c r="Q530" s="24"/>
      <c r="R530" s="24"/>
      <c r="S530" s="24"/>
      <c r="T530" s="24"/>
      <c r="U530" s="24"/>
      <c r="V530" s="24"/>
      <c r="W530" s="24"/>
      <c r="X530" s="24"/>
      <c r="Y530" s="24"/>
      <c r="Z530" s="24"/>
    </row>
    <row r="531" spans="1:26">
      <c r="A531" s="24"/>
      <c r="B531" s="24"/>
      <c r="C531" s="24"/>
      <c r="D531" s="24"/>
      <c r="E531" s="24"/>
      <c r="F531" s="179"/>
      <c r="G531" s="180"/>
      <c r="H531" s="24"/>
      <c r="I531" s="24"/>
      <c r="J531" s="24"/>
      <c r="K531" s="24"/>
      <c r="L531" s="24"/>
      <c r="M531" s="24"/>
      <c r="N531" s="24"/>
      <c r="O531" s="24"/>
      <c r="P531" s="24"/>
      <c r="Q531" s="24"/>
      <c r="R531" s="24"/>
      <c r="S531" s="24"/>
      <c r="T531" s="24"/>
      <c r="U531" s="24"/>
      <c r="V531" s="24"/>
      <c r="W531" s="24"/>
      <c r="X531" s="24"/>
      <c r="Y531" s="24"/>
      <c r="Z531" s="24"/>
    </row>
    <row r="532" spans="1:26">
      <c r="A532" s="24"/>
      <c r="B532" s="24"/>
      <c r="C532" s="24"/>
      <c r="D532" s="24"/>
      <c r="E532" s="24"/>
      <c r="F532" s="179"/>
      <c r="G532" s="180"/>
      <c r="H532" s="24"/>
      <c r="I532" s="24"/>
      <c r="J532" s="24"/>
      <c r="K532" s="24"/>
      <c r="L532" s="24"/>
      <c r="M532" s="24"/>
      <c r="N532" s="24"/>
      <c r="O532" s="24"/>
      <c r="P532" s="24"/>
      <c r="Q532" s="24"/>
      <c r="R532" s="24"/>
      <c r="S532" s="24"/>
      <c r="T532" s="24"/>
      <c r="U532" s="24"/>
      <c r="V532" s="24"/>
      <c r="W532" s="24"/>
      <c r="X532" s="24"/>
      <c r="Y532" s="24"/>
      <c r="Z532" s="24"/>
    </row>
    <row r="533" spans="1:26">
      <c r="A533" s="24"/>
      <c r="B533" s="24"/>
      <c r="C533" s="24"/>
      <c r="D533" s="24"/>
      <c r="E533" s="24"/>
      <c r="F533" s="179"/>
      <c r="G533" s="180"/>
      <c r="H533" s="24"/>
      <c r="I533" s="24"/>
      <c r="J533" s="24"/>
      <c r="K533" s="24"/>
      <c r="L533" s="24"/>
      <c r="M533" s="24"/>
      <c r="N533" s="24"/>
      <c r="O533" s="24"/>
      <c r="P533" s="24"/>
      <c r="Q533" s="24"/>
      <c r="R533" s="24"/>
      <c r="S533" s="24"/>
      <c r="T533" s="24"/>
      <c r="U533" s="24"/>
      <c r="V533" s="24"/>
      <c r="W533" s="24"/>
      <c r="X533" s="24"/>
      <c r="Y533" s="24"/>
      <c r="Z533" s="24"/>
    </row>
    <row r="534" spans="1:26">
      <c r="A534" s="24"/>
      <c r="B534" s="24"/>
      <c r="C534" s="24"/>
      <c r="D534" s="24"/>
      <c r="E534" s="24"/>
      <c r="F534" s="179"/>
      <c r="G534" s="180"/>
      <c r="H534" s="24"/>
      <c r="I534" s="24"/>
      <c r="J534" s="24"/>
      <c r="K534" s="24"/>
      <c r="L534" s="24"/>
      <c r="M534" s="24"/>
      <c r="N534" s="24"/>
      <c r="O534" s="24"/>
      <c r="P534" s="24"/>
      <c r="Q534" s="24"/>
      <c r="R534" s="24"/>
      <c r="S534" s="24"/>
      <c r="T534" s="24"/>
      <c r="U534" s="24"/>
      <c r="V534" s="24"/>
      <c r="W534" s="24"/>
      <c r="X534" s="24"/>
      <c r="Y534" s="24"/>
      <c r="Z534" s="24"/>
    </row>
    <row r="535" spans="1:26">
      <c r="A535" s="24"/>
      <c r="B535" s="24"/>
      <c r="C535" s="24"/>
      <c r="D535" s="24"/>
      <c r="E535" s="24"/>
      <c r="F535" s="179"/>
      <c r="G535" s="180"/>
      <c r="H535" s="24"/>
      <c r="I535" s="24"/>
      <c r="J535" s="24"/>
      <c r="K535" s="24"/>
      <c r="L535" s="24"/>
      <c r="M535" s="24"/>
      <c r="N535" s="24"/>
      <c r="O535" s="24"/>
      <c r="P535" s="24"/>
      <c r="Q535" s="24"/>
      <c r="R535" s="24"/>
      <c r="S535" s="24"/>
      <c r="T535" s="24"/>
      <c r="U535" s="24"/>
      <c r="V535" s="24"/>
      <c r="W535" s="24"/>
      <c r="X535" s="24"/>
      <c r="Y535" s="24"/>
      <c r="Z535" s="24"/>
    </row>
    <row r="536" spans="1:26">
      <c r="A536" s="24"/>
      <c r="B536" s="24"/>
      <c r="C536" s="24"/>
      <c r="D536" s="24"/>
      <c r="E536" s="24"/>
      <c r="F536" s="179"/>
      <c r="G536" s="180"/>
      <c r="H536" s="24"/>
      <c r="I536" s="24"/>
      <c r="J536" s="24"/>
      <c r="K536" s="24"/>
      <c r="L536" s="24"/>
      <c r="M536" s="24"/>
      <c r="N536" s="24"/>
      <c r="O536" s="24"/>
      <c r="P536" s="24"/>
      <c r="Q536" s="24"/>
      <c r="R536" s="24"/>
      <c r="S536" s="24"/>
      <c r="T536" s="24"/>
      <c r="U536" s="24"/>
      <c r="V536" s="24"/>
      <c r="W536" s="24"/>
      <c r="X536" s="24"/>
      <c r="Y536" s="24"/>
      <c r="Z536" s="24"/>
    </row>
    <row r="537" spans="1:26">
      <c r="A537" s="24"/>
      <c r="B537" s="24"/>
      <c r="C537" s="24"/>
      <c r="D537" s="24"/>
      <c r="E537" s="24"/>
      <c r="F537" s="179"/>
      <c r="G537" s="180"/>
      <c r="H537" s="24"/>
      <c r="I537" s="24"/>
      <c r="J537" s="24"/>
      <c r="K537" s="24"/>
      <c r="L537" s="24"/>
      <c r="M537" s="24"/>
      <c r="N537" s="24"/>
      <c r="O537" s="24"/>
      <c r="P537" s="24"/>
      <c r="Q537" s="24"/>
      <c r="R537" s="24"/>
      <c r="S537" s="24"/>
      <c r="T537" s="24"/>
      <c r="U537" s="24"/>
      <c r="V537" s="24"/>
      <c r="W537" s="24"/>
      <c r="X537" s="24"/>
      <c r="Y537" s="24"/>
      <c r="Z537" s="24"/>
    </row>
    <row r="538" spans="1:26">
      <c r="A538" s="24"/>
      <c r="B538" s="24"/>
      <c r="C538" s="24"/>
      <c r="D538" s="24"/>
      <c r="E538" s="24"/>
      <c r="F538" s="179"/>
      <c r="G538" s="180"/>
      <c r="H538" s="24"/>
      <c r="I538" s="24"/>
      <c r="J538" s="24"/>
      <c r="K538" s="24"/>
      <c r="L538" s="24"/>
      <c r="M538" s="24"/>
      <c r="N538" s="24"/>
      <c r="O538" s="24"/>
      <c r="P538" s="24"/>
      <c r="Q538" s="24"/>
      <c r="R538" s="24"/>
      <c r="S538" s="24"/>
      <c r="T538" s="24"/>
      <c r="U538" s="24"/>
      <c r="V538" s="24"/>
      <c r="W538" s="24"/>
      <c r="X538" s="24"/>
      <c r="Y538" s="24"/>
      <c r="Z538" s="24"/>
    </row>
    <row r="539" spans="1:26">
      <c r="A539" s="24"/>
      <c r="B539" s="24"/>
      <c r="C539" s="24"/>
      <c r="D539" s="24"/>
      <c r="E539" s="24"/>
      <c r="F539" s="179"/>
      <c r="G539" s="180"/>
      <c r="H539" s="24"/>
      <c r="I539" s="24"/>
      <c r="J539" s="24"/>
      <c r="K539" s="24"/>
      <c r="L539" s="24"/>
      <c r="M539" s="24"/>
      <c r="N539" s="24"/>
      <c r="O539" s="24"/>
      <c r="P539" s="24"/>
      <c r="Q539" s="24"/>
      <c r="R539" s="24"/>
      <c r="S539" s="24"/>
      <c r="T539" s="24"/>
      <c r="U539" s="24"/>
      <c r="V539" s="24"/>
      <c r="W539" s="24"/>
      <c r="X539" s="24"/>
      <c r="Y539" s="24"/>
      <c r="Z539" s="24"/>
    </row>
    <row r="540" spans="1:26">
      <c r="A540" s="24"/>
      <c r="B540" s="24"/>
      <c r="C540" s="24"/>
      <c r="D540" s="24"/>
      <c r="E540" s="24"/>
      <c r="F540" s="179"/>
      <c r="G540" s="180"/>
      <c r="H540" s="24"/>
      <c r="I540" s="24"/>
      <c r="J540" s="24"/>
      <c r="K540" s="24"/>
      <c r="L540" s="24"/>
      <c r="M540" s="24"/>
      <c r="N540" s="24"/>
      <c r="O540" s="24"/>
      <c r="P540" s="24"/>
      <c r="Q540" s="24"/>
      <c r="R540" s="24"/>
      <c r="S540" s="24"/>
      <c r="T540" s="24"/>
      <c r="U540" s="24"/>
      <c r="V540" s="24"/>
      <c r="W540" s="24"/>
      <c r="X540" s="24"/>
      <c r="Y540" s="24"/>
      <c r="Z540" s="24"/>
    </row>
    <row r="541" spans="1:26">
      <c r="A541" s="24"/>
      <c r="B541" s="24"/>
      <c r="C541" s="24"/>
      <c r="D541" s="24"/>
      <c r="E541" s="24"/>
      <c r="F541" s="179"/>
      <c r="G541" s="180"/>
      <c r="H541" s="24"/>
      <c r="I541" s="24"/>
      <c r="J541" s="24"/>
      <c r="K541" s="24"/>
      <c r="L541" s="24"/>
      <c r="M541" s="24"/>
      <c r="N541" s="24"/>
      <c r="O541" s="24"/>
      <c r="P541" s="24"/>
      <c r="Q541" s="24"/>
      <c r="R541" s="24"/>
      <c r="S541" s="24"/>
      <c r="T541" s="24"/>
      <c r="U541" s="24"/>
      <c r="V541" s="24"/>
      <c r="W541" s="24"/>
      <c r="X541" s="24"/>
      <c r="Y541" s="24"/>
      <c r="Z541" s="24"/>
    </row>
    <row r="542" spans="1:26">
      <c r="A542" s="24"/>
      <c r="B542" s="24"/>
      <c r="C542" s="24"/>
      <c r="D542" s="24"/>
      <c r="E542" s="24"/>
      <c r="F542" s="179"/>
      <c r="G542" s="180"/>
      <c r="H542" s="24"/>
      <c r="I542" s="24"/>
      <c r="J542" s="24"/>
      <c r="K542" s="24"/>
      <c r="L542" s="24"/>
      <c r="M542" s="24"/>
      <c r="N542" s="24"/>
      <c r="O542" s="24"/>
      <c r="P542" s="24"/>
      <c r="Q542" s="24"/>
      <c r="R542" s="24"/>
      <c r="S542" s="24"/>
      <c r="T542" s="24"/>
      <c r="U542" s="24"/>
      <c r="V542" s="24"/>
      <c r="W542" s="24"/>
      <c r="X542" s="24"/>
      <c r="Y542" s="24"/>
      <c r="Z542" s="24"/>
    </row>
    <row r="543" spans="1:26">
      <c r="A543" s="24"/>
      <c r="B543" s="24"/>
      <c r="C543" s="24"/>
      <c r="D543" s="24"/>
      <c r="E543" s="24"/>
      <c r="F543" s="179"/>
      <c r="G543" s="180"/>
      <c r="H543" s="24"/>
      <c r="I543" s="24"/>
      <c r="J543" s="24"/>
      <c r="K543" s="24"/>
      <c r="L543" s="24"/>
      <c r="M543" s="24"/>
      <c r="N543" s="24"/>
      <c r="O543" s="24"/>
      <c r="P543" s="24"/>
      <c r="Q543" s="24"/>
      <c r="R543" s="24"/>
      <c r="S543" s="24"/>
      <c r="T543" s="24"/>
      <c r="U543" s="24"/>
      <c r="V543" s="24"/>
      <c r="W543" s="24"/>
      <c r="X543" s="24"/>
      <c r="Y543" s="24"/>
      <c r="Z543" s="24"/>
    </row>
    <row r="544" spans="1:26">
      <c r="A544" s="24"/>
      <c r="B544" s="24"/>
      <c r="C544" s="24"/>
      <c r="D544" s="24"/>
      <c r="E544" s="24"/>
      <c r="F544" s="179"/>
      <c r="G544" s="180"/>
      <c r="H544" s="24"/>
      <c r="I544" s="24"/>
      <c r="J544" s="24"/>
      <c r="K544" s="24"/>
      <c r="L544" s="24"/>
      <c r="M544" s="24"/>
      <c r="N544" s="24"/>
      <c r="O544" s="24"/>
      <c r="P544" s="24"/>
      <c r="Q544" s="24"/>
      <c r="R544" s="24"/>
      <c r="S544" s="24"/>
      <c r="T544" s="24"/>
      <c r="U544" s="24"/>
      <c r="V544" s="24"/>
      <c r="W544" s="24"/>
      <c r="X544" s="24"/>
      <c r="Y544" s="24"/>
      <c r="Z544" s="24"/>
    </row>
    <row r="545" spans="1:26">
      <c r="A545" s="24"/>
      <c r="B545" s="24"/>
      <c r="C545" s="24"/>
      <c r="D545" s="24"/>
      <c r="E545" s="24"/>
      <c r="F545" s="179"/>
      <c r="G545" s="180"/>
      <c r="H545" s="24"/>
      <c r="I545" s="24"/>
      <c r="J545" s="24"/>
      <c r="K545" s="24"/>
      <c r="L545" s="24"/>
      <c r="M545" s="24"/>
      <c r="N545" s="24"/>
      <c r="O545" s="24"/>
      <c r="P545" s="24"/>
      <c r="Q545" s="24"/>
      <c r="R545" s="24"/>
      <c r="S545" s="24"/>
      <c r="T545" s="24"/>
      <c r="U545" s="24"/>
      <c r="V545" s="24"/>
      <c r="W545" s="24"/>
      <c r="X545" s="24"/>
      <c r="Y545" s="24"/>
      <c r="Z545" s="24"/>
    </row>
    <row r="546" spans="1:26">
      <c r="A546" s="24"/>
      <c r="B546" s="24"/>
      <c r="C546" s="24"/>
      <c r="D546" s="24"/>
      <c r="E546" s="24"/>
      <c r="F546" s="179"/>
      <c r="G546" s="180"/>
      <c r="H546" s="24"/>
      <c r="I546" s="24"/>
      <c r="J546" s="24"/>
      <c r="K546" s="24"/>
      <c r="L546" s="24"/>
      <c r="M546" s="24"/>
      <c r="N546" s="24"/>
      <c r="O546" s="24"/>
      <c r="P546" s="24"/>
      <c r="Q546" s="24"/>
      <c r="R546" s="24"/>
      <c r="S546" s="24"/>
      <c r="T546" s="24"/>
      <c r="U546" s="24"/>
      <c r="V546" s="24"/>
      <c r="W546" s="24"/>
      <c r="X546" s="24"/>
      <c r="Y546" s="24"/>
      <c r="Z546" s="24"/>
    </row>
    <row r="547" spans="1:26">
      <c r="A547" s="24"/>
      <c r="B547" s="24"/>
      <c r="C547" s="24"/>
      <c r="D547" s="24"/>
      <c r="E547" s="24"/>
      <c r="F547" s="179"/>
      <c r="G547" s="180"/>
      <c r="H547" s="24"/>
      <c r="I547" s="24"/>
      <c r="J547" s="24"/>
      <c r="K547" s="24"/>
      <c r="L547" s="24"/>
      <c r="M547" s="24"/>
      <c r="N547" s="24"/>
      <c r="O547" s="24"/>
      <c r="P547" s="24"/>
      <c r="Q547" s="24"/>
      <c r="R547" s="24"/>
      <c r="S547" s="24"/>
      <c r="T547" s="24"/>
      <c r="U547" s="24"/>
      <c r="V547" s="24"/>
      <c r="W547" s="24"/>
      <c r="X547" s="24"/>
      <c r="Y547" s="24"/>
      <c r="Z547" s="24"/>
    </row>
    <row r="548" spans="1:26">
      <c r="A548" s="24"/>
      <c r="B548" s="24"/>
      <c r="C548" s="24"/>
      <c r="D548" s="24"/>
      <c r="E548" s="24"/>
      <c r="F548" s="179"/>
      <c r="G548" s="180"/>
      <c r="H548" s="24"/>
      <c r="I548" s="24"/>
      <c r="J548" s="24"/>
      <c r="K548" s="24"/>
      <c r="L548" s="24"/>
      <c r="M548" s="24"/>
      <c r="N548" s="24"/>
      <c r="O548" s="24"/>
      <c r="P548" s="24"/>
      <c r="Q548" s="24"/>
      <c r="R548" s="24"/>
      <c r="S548" s="24"/>
      <c r="T548" s="24"/>
      <c r="U548" s="24"/>
      <c r="V548" s="24"/>
      <c r="W548" s="24"/>
      <c r="X548" s="24"/>
      <c r="Y548" s="24"/>
      <c r="Z548" s="24"/>
    </row>
    <row r="549" spans="1:26">
      <c r="A549" s="24"/>
      <c r="B549" s="24"/>
      <c r="C549" s="24"/>
      <c r="D549" s="24"/>
      <c r="E549" s="24"/>
      <c r="F549" s="179"/>
      <c r="G549" s="180"/>
      <c r="H549" s="24"/>
      <c r="I549" s="24"/>
      <c r="J549" s="24"/>
      <c r="K549" s="24"/>
      <c r="L549" s="24"/>
      <c r="M549" s="24"/>
      <c r="N549" s="24"/>
      <c r="O549" s="24"/>
      <c r="P549" s="24"/>
      <c r="Q549" s="24"/>
      <c r="R549" s="24"/>
      <c r="S549" s="24"/>
      <c r="T549" s="24"/>
      <c r="U549" s="24"/>
      <c r="V549" s="24"/>
      <c r="W549" s="24"/>
      <c r="X549" s="24"/>
      <c r="Y549" s="24"/>
      <c r="Z549" s="24"/>
    </row>
    <row r="550" spans="1:26">
      <c r="A550" s="24"/>
      <c r="B550" s="24"/>
      <c r="C550" s="24"/>
      <c r="D550" s="24"/>
      <c r="E550" s="24"/>
      <c r="F550" s="179"/>
      <c r="G550" s="180"/>
      <c r="H550" s="24"/>
      <c r="I550" s="24"/>
      <c r="J550" s="24"/>
      <c r="K550" s="24"/>
      <c r="L550" s="24"/>
      <c r="M550" s="24"/>
      <c r="N550" s="24"/>
      <c r="O550" s="24"/>
      <c r="P550" s="24"/>
      <c r="Q550" s="24"/>
      <c r="R550" s="24"/>
      <c r="S550" s="24"/>
      <c r="T550" s="24"/>
      <c r="U550" s="24"/>
      <c r="V550" s="24"/>
      <c r="W550" s="24"/>
      <c r="X550" s="24"/>
      <c r="Y550" s="24"/>
      <c r="Z550" s="24"/>
    </row>
    <row r="551" spans="1:26">
      <c r="A551" s="24"/>
      <c r="B551" s="24"/>
      <c r="C551" s="24"/>
      <c r="D551" s="24"/>
      <c r="E551" s="24"/>
      <c r="F551" s="179"/>
      <c r="G551" s="180"/>
      <c r="H551" s="24"/>
      <c r="I551" s="24"/>
      <c r="J551" s="24"/>
      <c r="K551" s="24"/>
      <c r="L551" s="24"/>
      <c r="M551" s="24"/>
      <c r="N551" s="24"/>
      <c r="O551" s="24"/>
      <c r="P551" s="24"/>
      <c r="Q551" s="24"/>
      <c r="R551" s="24"/>
      <c r="S551" s="24"/>
      <c r="T551" s="24"/>
      <c r="U551" s="24"/>
      <c r="V551" s="24"/>
      <c r="W551" s="24"/>
      <c r="X551" s="24"/>
      <c r="Y551" s="24"/>
      <c r="Z551" s="24"/>
    </row>
    <row r="552" spans="1:26">
      <c r="A552" s="24"/>
      <c r="B552" s="24"/>
      <c r="C552" s="24"/>
      <c r="D552" s="24"/>
      <c r="E552" s="24"/>
      <c r="F552" s="179"/>
      <c r="G552" s="180"/>
      <c r="H552" s="24"/>
      <c r="I552" s="24"/>
      <c r="J552" s="24"/>
      <c r="K552" s="24"/>
      <c r="L552" s="24"/>
      <c r="M552" s="24"/>
      <c r="N552" s="24"/>
      <c r="O552" s="24"/>
      <c r="P552" s="24"/>
      <c r="Q552" s="24"/>
      <c r="R552" s="24"/>
      <c r="S552" s="24"/>
      <c r="T552" s="24"/>
      <c r="U552" s="24"/>
      <c r="V552" s="24"/>
      <c r="W552" s="24"/>
      <c r="X552" s="24"/>
      <c r="Y552" s="24"/>
      <c r="Z552" s="24"/>
    </row>
    <row r="553" spans="1:26">
      <c r="A553" s="24"/>
      <c r="B553" s="24"/>
      <c r="C553" s="24"/>
      <c r="D553" s="24"/>
      <c r="E553" s="24"/>
      <c r="F553" s="179"/>
      <c r="G553" s="180"/>
      <c r="H553" s="24"/>
      <c r="I553" s="24"/>
      <c r="J553" s="24"/>
      <c r="K553" s="24"/>
      <c r="L553" s="24"/>
      <c r="M553" s="24"/>
      <c r="N553" s="24"/>
      <c r="O553" s="24"/>
      <c r="P553" s="24"/>
      <c r="Q553" s="24"/>
      <c r="R553" s="24"/>
      <c r="S553" s="24"/>
      <c r="T553" s="24"/>
      <c r="U553" s="24"/>
      <c r="V553" s="24"/>
      <c r="W553" s="24"/>
      <c r="X553" s="24"/>
      <c r="Y553" s="24"/>
      <c r="Z553" s="24"/>
    </row>
    <row r="554" spans="1:26">
      <c r="A554" s="24"/>
      <c r="B554" s="24"/>
      <c r="C554" s="24"/>
      <c r="D554" s="24"/>
      <c r="E554" s="24"/>
      <c r="F554" s="179"/>
      <c r="G554" s="180"/>
      <c r="H554" s="24"/>
      <c r="I554" s="24"/>
      <c r="J554" s="24"/>
      <c r="K554" s="24"/>
      <c r="L554" s="24"/>
      <c r="M554" s="24"/>
      <c r="N554" s="24"/>
      <c r="O554" s="24"/>
      <c r="P554" s="24"/>
      <c r="Q554" s="24"/>
      <c r="R554" s="24"/>
      <c r="S554" s="24"/>
      <c r="T554" s="24"/>
      <c r="U554" s="24"/>
      <c r="V554" s="24"/>
      <c r="W554" s="24"/>
      <c r="X554" s="24"/>
      <c r="Y554" s="24"/>
      <c r="Z554" s="24"/>
    </row>
    <row r="555" spans="1:26">
      <c r="A555" s="24"/>
      <c r="B555" s="24"/>
      <c r="C555" s="24"/>
      <c r="D555" s="24"/>
      <c r="E555" s="24"/>
      <c r="F555" s="179"/>
      <c r="G555" s="180"/>
      <c r="H555" s="24"/>
      <c r="I555" s="24"/>
      <c r="J555" s="24"/>
      <c r="K555" s="24"/>
      <c r="L555" s="24"/>
      <c r="M555" s="24"/>
      <c r="N555" s="24"/>
      <c r="O555" s="24"/>
      <c r="P555" s="24"/>
      <c r="Q555" s="24"/>
      <c r="R555" s="24"/>
      <c r="S555" s="24"/>
      <c r="T555" s="24"/>
      <c r="U555" s="24"/>
      <c r="V555" s="24"/>
      <c r="W555" s="24"/>
      <c r="X555" s="24"/>
      <c r="Y555" s="24"/>
      <c r="Z555" s="24"/>
    </row>
    <row r="556" spans="1:26">
      <c r="A556" s="24"/>
      <c r="B556" s="24"/>
      <c r="C556" s="24"/>
      <c r="D556" s="24"/>
      <c r="E556" s="24"/>
      <c r="F556" s="179"/>
      <c r="G556" s="180"/>
      <c r="H556" s="24"/>
      <c r="I556" s="24"/>
      <c r="J556" s="24"/>
      <c r="K556" s="24"/>
      <c r="L556" s="24"/>
      <c r="M556" s="24"/>
      <c r="N556" s="24"/>
      <c r="O556" s="24"/>
      <c r="P556" s="24"/>
      <c r="Q556" s="24"/>
      <c r="R556" s="24"/>
      <c r="S556" s="24"/>
      <c r="T556" s="24"/>
      <c r="U556" s="24"/>
      <c r="V556" s="24"/>
      <c r="W556" s="24"/>
      <c r="X556" s="24"/>
      <c r="Y556" s="24"/>
      <c r="Z556" s="24"/>
    </row>
    <row r="557" spans="1:26">
      <c r="A557" s="24"/>
      <c r="B557" s="24"/>
      <c r="C557" s="24"/>
      <c r="D557" s="24"/>
      <c r="E557" s="24"/>
      <c r="F557" s="179"/>
      <c r="G557" s="180"/>
      <c r="H557" s="24"/>
      <c r="I557" s="24"/>
      <c r="J557" s="24"/>
      <c r="K557" s="24"/>
      <c r="L557" s="24"/>
      <c r="M557" s="24"/>
      <c r="N557" s="24"/>
      <c r="O557" s="24"/>
      <c r="P557" s="24"/>
      <c r="Q557" s="24"/>
      <c r="R557" s="24"/>
      <c r="S557" s="24"/>
      <c r="T557" s="24"/>
      <c r="U557" s="24"/>
      <c r="V557" s="24"/>
      <c r="W557" s="24"/>
      <c r="X557" s="24"/>
      <c r="Y557" s="24"/>
      <c r="Z557" s="24"/>
    </row>
    <row r="558" spans="1:26">
      <c r="A558" s="24"/>
      <c r="B558" s="24"/>
      <c r="C558" s="24"/>
      <c r="D558" s="24"/>
      <c r="E558" s="24"/>
      <c r="F558" s="179"/>
      <c r="G558" s="180"/>
      <c r="H558" s="24"/>
      <c r="I558" s="24"/>
      <c r="J558" s="24"/>
      <c r="K558" s="24"/>
      <c r="L558" s="24"/>
      <c r="M558" s="24"/>
      <c r="N558" s="24"/>
      <c r="O558" s="24"/>
      <c r="P558" s="24"/>
      <c r="Q558" s="24"/>
      <c r="R558" s="24"/>
      <c r="S558" s="24"/>
      <c r="T558" s="24"/>
      <c r="U558" s="24"/>
      <c r="V558" s="24"/>
      <c r="W558" s="24"/>
      <c r="X558" s="24"/>
      <c r="Y558" s="24"/>
      <c r="Z558" s="24"/>
    </row>
    <row r="559" spans="1:26">
      <c r="A559" s="24"/>
      <c r="B559" s="24"/>
      <c r="C559" s="24"/>
      <c r="D559" s="24"/>
      <c r="E559" s="24"/>
      <c r="F559" s="179"/>
      <c r="G559" s="180"/>
      <c r="H559" s="24"/>
      <c r="I559" s="24"/>
      <c r="J559" s="24"/>
      <c r="K559" s="24"/>
      <c r="L559" s="24"/>
      <c r="M559" s="24"/>
      <c r="N559" s="24"/>
      <c r="O559" s="24"/>
      <c r="P559" s="24"/>
      <c r="Q559" s="24"/>
      <c r="R559" s="24"/>
      <c r="S559" s="24"/>
      <c r="T559" s="24"/>
      <c r="U559" s="24"/>
      <c r="V559" s="24"/>
      <c r="W559" s="24"/>
      <c r="X559" s="24"/>
      <c r="Y559" s="24"/>
      <c r="Z559" s="24"/>
    </row>
    <row r="560" spans="1:26">
      <c r="A560" s="24"/>
      <c r="B560" s="24"/>
      <c r="C560" s="24"/>
      <c r="D560" s="24"/>
      <c r="E560" s="24"/>
      <c r="F560" s="179"/>
      <c r="G560" s="180"/>
      <c r="H560" s="24"/>
      <c r="I560" s="24"/>
      <c r="J560" s="24"/>
      <c r="K560" s="24"/>
      <c r="L560" s="24"/>
      <c r="M560" s="24"/>
      <c r="N560" s="24"/>
      <c r="O560" s="24"/>
      <c r="P560" s="24"/>
      <c r="Q560" s="24"/>
      <c r="R560" s="24"/>
      <c r="S560" s="24"/>
      <c r="T560" s="24"/>
      <c r="U560" s="24"/>
      <c r="V560" s="24"/>
      <c r="W560" s="24"/>
      <c r="X560" s="24"/>
      <c r="Y560" s="24"/>
      <c r="Z560" s="24"/>
    </row>
    <row r="561" spans="1:26">
      <c r="A561" s="24"/>
      <c r="B561" s="24"/>
      <c r="C561" s="24"/>
      <c r="D561" s="24"/>
      <c r="E561" s="24"/>
      <c r="F561" s="179"/>
      <c r="G561" s="180"/>
      <c r="H561" s="24"/>
      <c r="I561" s="24"/>
      <c r="J561" s="24"/>
      <c r="K561" s="24"/>
      <c r="L561" s="24"/>
      <c r="M561" s="24"/>
      <c r="N561" s="24"/>
      <c r="O561" s="24"/>
      <c r="P561" s="24"/>
      <c r="Q561" s="24"/>
      <c r="R561" s="24"/>
      <c r="S561" s="24"/>
      <c r="T561" s="24"/>
      <c r="U561" s="24"/>
      <c r="V561" s="24"/>
      <c r="W561" s="24"/>
      <c r="X561" s="24"/>
      <c r="Y561" s="24"/>
      <c r="Z561" s="24"/>
    </row>
    <row r="562" spans="1:26">
      <c r="A562" s="24"/>
      <c r="B562" s="24"/>
      <c r="C562" s="24"/>
      <c r="D562" s="24"/>
      <c r="E562" s="24"/>
      <c r="F562" s="179"/>
      <c r="G562" s="180"/>
      <c r="H562" s="24"/>
      <c r="I562" s="24"/>
      <c r="J562" s="24"/>
      <c r="K562" s="24"/>
      <c r="L562" s="24"/>
      <c r="M562" s="24"/>
      <c r="N562" s="24"/>
      <c r="O562" s="24"/>
      <c r="P562" s="24"/>
      <c r="Q562" s="24"/>
      <c r="R562" s="24"/>
      <c r="S562" s="24"/>
      <c r="T562" s="24"/>
      <c r="U562" s="24"/>
      <c r="V562" s="24"/>
      <c r="W562" s="24"/>
      <c r="X562" s="24"/>
      <c r="Y562" s="24"/>
      <c r="Z562" s="24"/>
    </row>
    <row r="563" spans="1:26">
      <c r="A563" s="24"/>
      <c r="B563" s="24"/>
      <c r="C563" s="24"/>
      <c r="D563" s="24"/>
      <c r="E563" s="24"/>
      <c r="F563" s="179"/>
      <c r="G563" s="180"/>
      <c r="H563" s="24"/>
      <c r="I563" s="24"/>
      <c r="J563" s="24"/>
      <c r="K563" s="24"/>
      <c r="L563" s="24"/>
      <c r="M563" s="24"/>
      <c r="N563" s="24"/>
      <c r="O563" s="24"/>
      <c r="P563" s="24"/>
      <c r="Q563" s="24"/>
      <c r="R563" s="24"/>
      <c r="S563" s="24"/>
      <c r="T563" s="24"/>
      <c r="U563" s="24"/>
      <c r="V563" s="24"/>
      <c r="W563" s="24"/>
      <c r="X563" s="24"/>
      <c r="Y563" s="24"/>
      <c r="Z563" s="24"/>
    </row>
    <row r="564" spans="1:26">
      <c r="A564" s="24"/>
      <c r="B564" s="24"/>
      <c r="C564" s="24"/>
      <c r="D564" s="24"/>
      <c r="E564" s="24"/>
      <c r="F564" s="179"/>
      <c r="G564" s="180"/>
      <c r="H564" s="24"/>
      <c r="I564" s="24"/>
      <c r="J564" s="24"/>
      <c r="K564" s="24"/>
      <c r="L564" s="24"/>
      <c r="M564" s="24"/>
      <c r="N564" s="24"/>
      <c r="O564" s="24"/>
      <c r="P564" s="24"/>
      <c r="Q564" s="24"/>
      <c r="R564" s="24"/>
      <c r="S564" s="24"/>
      <c r="T564" s="24"/>
      <c r="U564" s="24"/>
      <c r="V564" s="24"/>
      <c r="W564" s="24"/>
      <c r="X564" s="24"/>
      <c r="Y564" s="24"/>
      <c r="Z564" s="24"/>
    </row>
    <row r="565" spans="1:26">
      <c r="A565" s="24"/>
      <c r="B565" s="24"/>
      <c r="C565" s="24"/>
      <c r="D565" s="24"/>
      <c r="E565" s="24"/>
      <c r="F565" s="179"/>
      <c r="G565" s="180"/>
      <c r="H565" s="24"/>
      <c r="I565" s="24"/>
      <c r="J565" s="24"/>
      <c r="K565" s="24"/>
      <c r="L565" s="24"/>
      <c r="M565" s="24"/>
      <c r="N565" s="24"/>
      <c r="O565" s="24"/>
      <c r="P565" s="24"/>
      <c r="Q565" s="24"/>
      <c r="R565" s="24"/>
      <c r="S565" s="24"/>
      <c r="T565" s="24"/>
      <c r="U565" s="24"/>
      <c r="V565" s="24"/>
      <c r="W565" s="24"/>
      <c r="X565" s="24"/>
      <c r="Y565" s="24"/>
      <c r="Z565" s="24"/>
    </row>
    <row r="566" spans="1:26">
      <c r="A566" s="24"/>
      <c r="B566" s="24"/>
      <c r="C566" s="24"/>
      <c r="D566" s="24"/>
      <c r="E566" s="24"/>
      <c r="F566" s="179"/>
      <c r="G566" s="180"/>
      <c r="H566" s="24"/>
      <c r="I566" s="24"/>
      <c r="J566" s="24"/>
      <c r="K566" s="24"/>
      <c r="L566" s="24"/>
      <c r="M566" s="24"/>
      <c r="N566" s="24"/>
      <c r="O566" s="24"/>
      <c r="P566" s="24"/>
      <c r="Q566" s="24"/>
      <c r="R566" s="24"/>
      <c r="S566" s="24"/>
      <c r="T566" s="24"/>
      <c r="U566" s="24"/>
      <c r="V566" s="24"/>
      <c r="W566" s="24"/>
      <c r="X566" s="24"/>
      <c r="Y566" s="24"/>
      <c r="Z566" s="24"/>
    </row>
    <row r="567" spans="1:26">
      <c r="A567" s="24"/>
      <c r="B567" s="24"/>
      <c r="C567" s="24"/>
      <c r="D567" s="24"/>
      <c r="E567" s="24"/>
      <c r="F567" s="179"/>
      <c r="G567" s="180"/>
      <c r="H567" s="24"/>
      <c r="I567" s="24"/>
      <c r="J567" s="24"/>
      <c r="K567" s="24"/>
      <c r="L567" s="24"/>
      <c r="M567" s="24"/>
      <c r="N567" s="24"/>
      <c r="O567" s="24"/>
      <c r="P567" s="24"/>
      <c r="Q567" s="24"/>
      <c r="R567" s="24"/>
      <c r="S567" s="24"/>
      <c r="T567" s="24"/>
      <c r="U567" s="24"/>
      <c r="V567" s="24"/>
      <c r="W567" s="24"/>
      <c r="X567" s="24"/>
      <c r="Y567" s="24"/>
      <c r="Z567" s="24"/>
    </row>
    <row r="568" spans="1:26">
      <c r="A568" s="24"/>
      <c r="B568" s="24"/>
      <c r="C568" s="24"/>
      <c r="D568" s="24"/>
      <c r="E568" s="24"/>
      <c r="F568" s="179"/>
      <c r="G568" s="180"/>
      <c r="H568" s="24"/>
      <c r="I568" s="24"/>
      <c r="J568" s="24"/>
      <c r="K568" s="24"/>
      <c r="L568" s="24"/>
      <c r="M568" s="24"/>
      <c r="N568" s="24"/>
      <c r="O568" s="24"/>
      <c r="P568" s="24"/>
      <c r="Q568" s="24"/>
      <c r="R568" s="24"/>
      <c r="S568" s="24"/>
      <c r="T568" s="24"/>
      <c r="U568" s="24"/>
      <c r="V568" s="24"/>
      <c r="W568" s="24"/>
      <c r="X568" s="24"/>
      <c r="Y568" s="24"/>
      <c r="Z568" s="24"/>
    </row>
    <row r="569" spans="1:26">
      <c r="A569" s="24"/>
      <c r="B569" s="24"/>
      <c r="C569" s="24"/>
      <c r="D569" s="24"/>
      <c r="E569" s="24"/>
      <c r="F569" s="179"/>
      <c r="G569" s="180"/>
      <c r="H569" s="24"/>
      <c r="I569" s="24"/>
      <c r="J569" s="24"/>
      <c r="K569" s="24"/>
      <c r="L569" s="24"/>
      <c r="M569" s="24"/>
      <c r="N569" s="24"/>
      <c r="O569" s="24"/>
      <c r="P569" s="24"/>
      <c r="Q569" s="24"/>
      <c r="R569" s="24"/>
      <c r="S569" s="24"/>
      <c r="T569" s="24"/>
      <c r="U569" s="24"/>
      <c r="V569" s="24"/>
      <c r="W569" s="24"/>
      <c r="X569" s="24"/>
      <c r="Y569" s="24"/>
      <c r="Z569" s="24"/>
    </row>
    <row r="570" spans="1:26">
      <c r="A570" s="24"/>
      <c r="B570" s="24"/>
      <c r="C570" s="24"/>
      <c r="D570" s="24"/>
      <c r="E570" s="24"/>
      <c r="F570" s="179"/>
      <c r="G570" s="180"/>
      <c r="H570" s="24"/>
      <c r="I570" s="24"/>
      <c r="J570" s="24"/>
      <c r="K570" s="24"/>
      <c r="L570" s="24"/>
      <c r="M570" s="24"/>
      <c r="N570" s="24"/>
      <c r="O570" s="24"/>
      <c r="P570" s="24"/>
      <c r="Q570" s="24"/>
      <c r="R570" s="24"/>
      <c r="S570" s="24"/>
      <c r="T570" s="24"/>
      <c r="U570" s="24"/>
      <c r="V570" s="24"/>
      <c r="W570" s="24"/>
      <c r="X570" s="24"/>
      <c r="Y570" s="24"/>
      <c r="Z570" s="24"/>
    </row>
    <row r="571" spans="1:26">
      <c r="A571" s="24"/>
      <c r="B571" s="24"/>
      <c r="C571" s="24"/>
      <c r="D571" s="24"/>
      <c r="E571" s="24"/>
      <c r="F571" s="179"/>
      <c r="G571" s="180"/>
      <c r="H571" s="24"/>
      <c r="I571" s="24"/>
      <c r="J571" s="24"/>
      <c r="K571" s="24"/>
      <c r="L571" s="24"/>
      <c r="M571" s="24"/>
      <c r="N571" s="24"/>
      <c r="O571" s="24"/>
      <c r="P571" s="24"/>
      <c r="Q571" s="24"/>
      <c r="R571" s="24"/>
      <c r="S571" s="24"/>
      <c r="T571" s="24"/>
      <c r="U571" s="24"/>
      <c r="V571" s="24"/>
      <c r="W571" s="24"/>
      <c r="X571" s="24"/>
      <c r="Y571" s="24"/>
      <c r="Z571" s="24"/>
    </row>
    <row r="572" spans="1:26">
      <c r="A572" s="24"/>
      <c r="B572" s="24"/>
      <c r="C572" s="24"/>
      <c r="D572" s="24"/>
      <c r="E572" s="24"/>
      <c r="F572" s="179"/>
      <c r="G572" s="180"/>
      <c r="H572" s="24"/>
      <c r="I572" s="24"/>
      <c r="J572" s="24"/>
      <c r="K572" s="24"/>
      <c r="L572" s="24"/>
      <c r="M572" s="24"/>
      <c r="N572" s="24"/>
      <c r="O572" s="24"/>
      <c r="P572" s="24"/>
      <c r="Q572" s="24"/>
      <c r="R572" s="24"/>
      <c r="S572" s="24"/>
      <c r="T572" s="24"/>
      <c r="U572" s="24"/>
      <c r="V572" s="24"/>
      <c r="W572" s="24"/>
      <c r="X572" s="24"/>
      <c r="Y572" s="24"/>
      <c r="Z572" s="24"/>
    </row>
    <row r="573" spans="1:26">
      <c r="A573" s="24"/>
      <c r="B573" s="24"/>
      <c r="C573" s="24"/>
      <c r="D573" s="24"/>
      <c r="E573" s="24"/>
      <c r="F573" s="179"/>
      <c r="G573" s="180"/>
      <c r="H573" s="24"/>
      <c r="I573" s="24"/>
      <c r="J573" s="24"/>
      <c r="K573" s="24"/>
      <c r="L573" s="24"/>
      <c r="M573" s="24"/>
      <c r="N573" s="24"/>
      <c r="O573" s="24"/>
      <c r="P573" s="24"/>
      <c r="Q573" s="24"/>
      <c r="R573" s="24"/>
      <c r="S573" s="24"/>
      <c r="T573" s="24"/>
      <c r="U573" s="24"/>
      <c r="V573" s="24"/>
      <c r="W573" s="24"/>
      <c r="X573" s="24"/>
      <c r="Y573" s="24"/>
      <c r="Z573" s="24"/>
    </row>
    <row r="574" spans="1:26">
      <c r="A574" s="24"/>
      <c r="B574" s="24"/>
      <c r="C574" s="24"/>
      <c r="D574" s="24"/>
      <c r="E574" s="24"/>
      <c r="F574" s="179"/>
      <c r="G574" s="180"/>
      <c r="H574" s="24"/>
      <c r="I574" s="24"/>
      <c r="J574" s="24"/>
      <c r="K574" s="24"/>
      <c r="L574" s="24"/>
      <c r="M574" s="24"/>
      <c r="N574" s="24"/>
      <c r="O574" s="24"/>
      <c r="P574" s="24"/>
      <c r="Q574" s="24"/>
      <c r="R574" s="24"/>
      <c r="S574" s="24"/>
      <c r="T574" s="24"/>
      <c r="U574" s="24"/>
      <c r="V574" s="24"/>
      <c r="W574" s="24"/>
      <c r="X574" s="24"/>
      <c r="Y574" s="24"/>
      <c r="Z574" s="24"/>
    </row>
    <row r="575" spans="1:26">
      <c r="A575" s="24"/>
      <c r="B575" s="24"/>
      <c r="C575" s="24"/>
      <c r="D575" s="24"/>
      <c r="E575" s="24"/>
      <c r="F575" s="179"/>
      <c r="G575" s="180"/>
      <c r="H575" s="24"/>
      <c r="I575" s="24"/>
      <c r="J575" s="24"/>
      <c r="K575" s="24"/>
      <c r="L575" s="24"/>
      <c r="M575" s="24"/>
      <c r="N575" s="24"/>
      <c r="O575" s="24"/>
      <c r="P575" s="24"/>
      <c r="Q575" s="24"/>
      <c r="R575" s="24"/>
      <c r="S575" s="24"/>
      <c r="T575" s="24"/>
      <c r="U575" s="24"/>
      <c r="V575" s="24"/>
      <c r="W575" s="24"/>
      <c r="X575" s="24"/>
      <c r="Y575" s="24"/>
      <c r="Z575" s="24"/>
    </row>
    <row r="576" spans="1:26">
      <c r="A576" s="24"/>
      <c r="B576" s="24"/>
      <c r="C576" s="24"/>
      <c r="D576" s="24"/>
      <c r="E576" s="24"/>
      <c r="F576" s="179"/>
      <c r="G576" s="180"/>
      <c r="H576" s="24"/>
      <c r="I576" s="24"/>
      <c r="J576" s="24"/>
      <c r="K576" s="24"/>
      <c r="L576" s="24"/>
      <c r="M576" s="24"/>
      <c r="N576" s="24"/>
      <c r="O576" s="24"/>
      <c r="P576" s="24"/>
      <c r="Q576" s="24"/>
      <c r="R576" s="24"/>
      <c r="S576" s="24"/>
      <c r="T576" s="24"/>
      <c r="U576" s="24"/>
      <c r="V576" s="24"/>
      <c r="W576" s="24"/>
      <c r="X576" s="24"/>
      <c r="Y576" s="24"/>
      <c r="Z576" s="24"/>
    </row>
    <row r="577" spans="1:26">
      <c r="A577" s="24"/>
      <c r="B577" s="24"/>
      <c r="C577" s="24"/>
      <c r="D577" s="24"/>
      <c r="E577" s="24"/>
      <c r="F577" s="179"/>
      <c r="G577" s="180"/>
      <c r="H577" s="24"/>
      <c r="I577" s="24"/>
      <c r="J577" s="24"/>
      <c r="K577" s="24"/>
      <c r="L577" s="24"/>
      <c r="M577" s="24"/>
      <c r="N577" s="24"/>
      <c r="O577" s="24"/>
      <c r="P577" s="24"/>
      <c r="Q577" s="24"/>
      <c r="R577" s="24"/>
      <c r="S577" s="24"/>
      <c r="T577" s="24"/>
      <c r="U577" s="24"/>
      <c r="V577" s="24"/>
      <c r="W577" s="24"/>
      <c r="X577" s="24"/>
      <c r="Y577" s="24"/>
      <c r="Z577" s="24"/>
    </row>
    <row r="578" spans="1:26">
      <c r="A578" s="24"/>
      <c r="B578" s="24"/>
      <c r="C578" s="24"/>
      <c r="D578" s="24"/>
      <c r="E578" s="24"/>
      <c r="F578" s="179"/>
      <c r="G578" s="180"/>
      <c r="H578" s="24"/>
      <c r="I578" s="24"/>
      <c r="J578" s="24"/>
      <c r="K578" s="24"/>
      <c r="L578" s="24"/>
      <c r="M578" s="24"/>
      <c r="N578" s="24"/>
      <c r="O578" s="24"/>
      <c r="P578" s="24"/>
      <c r="Q578" s="24"/>
      <c r="R578" s="24"/>
      <c r="S578" s="24"/>
      <c r="T578" s="24"/>
      <c r="U578" s="24"/>
      <c r="V578" s="24"/>
      <c r="W578" s="24"/>
      <c r="X578" s="24"/>
      <c r="Y578" s="24"/>
      <c r="Z578" s="24"/>
    </row>
    <row r="579" spans="1:26">
      <c r="A579" s="24"/>
      <c r="B579" s="24"/>
      <c r="C579" s="24"/>
      <c r="D579" s="24"/>
      <c r="E579" s="24"/>
      <c r="F579" s="179"/>
      <c r="G579" s="180"/>
      <c r="H579" s="24"/>
      <c r="I579" s="24"/>
      <c r="J579" s="24"/>
      <c r="K579" s="24"/>
      <c r="L579" s="24"/>
      <c r="M579" s="24"/>
      <c r="N579" s="24"/>
      <c r="O579" s="24"/>
      <c r="P579" s="24"/>
      <c r="Q579" s="24"/>
      <c r="R579" s="24"/>
      <c r="S579" s="24"/>
      <c r="T579" s="24"/>
      <c r="U579" s="24"/>
      <c r="V579" s="24"/>
      <c r="W579" s="24"/>
      <c r="X579" s="24"/>
      <c r="Y579" s="24"/>
      <c r="Z579" s="24"/>
    </row>
    <row r="580" spans="1:26">
      <c r="A580" s="24"/>
      <c r="B580" s="24"/>
      <c r="C580" s="24"/>
      <c r="D580" s="24"/>
      <c r="E580" s="24"/>
      <c r="F580" s="179"/>
      <c r="G580" s="180"/>
      <c r="H580" s="24"/>
      <c r="I580" s="24"/>
      <c r="J580" s="24"/>
      <c r="K580" s="24"/>
      <c r="L580" s="24"/>
      <c r="M580" s="24"/>
      <c r="N580" s="24"/>
      <c r="O580" s="24"/>
      <c r="P580" s="24"/>
      <c r="Q580" s="24"/>
      <c r="R580" s="24"/>
      <c r="S580" s="24"/>
      <c r="T580" s="24"/>
      <c r="U580" s="24"/>
      <c r="V580" s="24"/>
      <c r="W580" s="24"/>
      <c r="X580" s="24"/>
      <c r="Y580" s="24"/>
      <c r="Z580" s="24"/>
    </row>
    <row r="581" spans="1:26">
      <c r="A581" s="24"/>
      <c r="B581" s="24"/>
      <c r="C581" s="24"/>
      <c r="D581" s="24"/>
      <c r="E581" s="24"/>
      <c r="F581" s="179"/>
      <c r="G581" s="180"/>
      <c r="H581" s="24"/>
      <c r="I581" s="24"/>
      <c r="J581" s="24"/>
      <c r="K581" s="24"/>
      <c r="L581" s="24"/>
      <c r="M581" s="24"/>
      <c r="N581" s="24"/>
      <c r="O581" s="24"/>
      <c r="P581" s="24"/>
      <c r="Q581" s="24"/>
      <c r="R581" s="24"/>
      <c r="S581" s="24"/>
      <c r="T581" s="24"/>
      <c r="U581" s="24"/>
      <c r="V581" s="24"/>
      <c r="W581" s="24"/>
      <c r="X581" s="24"/>
      <c r="Y581" s="24"/>
      <c r="Z581" s="24"/>
    </row>
    <row r="582" spans="1:26">
      <c r="A582" s="24"/>
      <c r="B582" s="24"/>
      <c r="C582" s="24"/>
      <c r="D582" s="24"/>
      <c r="E582" s="24"/>
      <c r="F582" s="179"/>
      <c r="G582" s="180"/>
      <c r="H582" s="24"/>
      <c r="I582" s="24"/>
      <c r="J582" s="24"/>
      <c r="K582" s="24"/>
      <c r="L582" s="24"/>
      <c r="M582" s="24"/>
      <c r="N582" s="24"/>
      <c r="O582" s="24"/>
      <c r="P582" s="24"/>
      <c r="Q582" s="24"/>
      <c r="R582" s="24"/>
      <c r="S582" s="24"/>
      <c r="T582" s="24"/>
      <c r="U582" s="24"/>
      <c r="V582" s="24"/>
      <c r="W582" s="24"/>
      <c r="X582" s="24"/>
      <c r="Y582" s="24"/>
      <c r="Z582" s="24"/>
    </row>
    <row r="583" spans="1:26">
      <c r="A583" s="24"/>
      <c r="B583" s="24"/>
      <c r="C583" s="24"/>
      <c r="D583" s="24"/>
      <c r="E583" s="24"/>
      <c r="F583" s="179"/>
      <c r="G583" s="180"/>
      <c r="H583" s="24"/>
      <c r="I583" s="24"/>
      <c r="J583" s="24"/>
      <c r="K583" s="24"/>
      <c r="L583" s="24"/>
      <c r="M583" s="24"/>
      <c r="N583" s="24"/>
      <c r="O583" s="24"/>
      <c r="P583" s="24"/>
      <c r="Q583" s="24"/>
      <c r="R583" s="24"/>
      <c r="S583" s="24"/>
      <c r="T583" s="24"/>
      <c r="U583" s="24"/>
      <c r="V583" s="24"/>
      <c r="W583" s="24"/>
      <c r="X583" s="24"/>
      <c r="Y583" s="24"/>
      <c r="Z583" s="24"/>
    </row>
    <row r="584" spans="1:26">
      <c r="A584" s="24"/>
      <c r="B584" s="24"/>
      <c r="C584" s="24"/>
      <c r="D584" s="24"/>
      <c r="E584" s="24"/>
      <c r="F584" s="179"/>
      <c r="G584" s="180"/>
      <c r="H584" s="24"/>
      <c r="I584" s="24"/>
      <c r="J584" s="24"/>
      <c r="K584" s="24"/>
      <c r="L584" s="24"/>
      <c r="M584" s="24"/>
      <c r="N584" s="24"/>
      <c r="O584" s="24"/>
      <c r="P584" s="24"/>
      <c r="Q584" s="24"/>
      <c r="R584" s="24"/>
      <c r="S584" s="24"/>
      <c r="T584" s="24"/>
      <c r="U584" s="24"/>
      <c r="V584" s="24"/>
      <c r="W584" s="24"/>
      <c r="X584" s="24"/>
      <c r="Y584" s="24"/>
      <c r="Z584" s="24"/>
    </row>
    <row r="585" spans="1:26">
      <c r="A585" s="24"/>
      <c r="B585" s="24"/>
      <c r="C585" s="24"/>
      <c r="D585" s="24"/>
      <c r="E585" s="24"/>
      <c r="F585" s="179"/>
      <c r="G585" s="180"/>
      <c r="H585" s="24"/>
      <c r="I585" s="24"/>
      <c r="J585" s="24"/>
      <c r="K585" s="24"/>
      <c r="L585" s="24"/>
      <c r="M585" s="24"/>
      <c r="N585" s="24"/>
      <c r="O585" s="24"/>
      <c r="P585" s="24"/>
      <c r="Q585" s="24"/>
      <c r="R585" s="24"/>
      <c r="S585" s="24"/>
      <c r="T585" s="24"/>
      <c r="U585" s="24"/>
      <c r="V585" s="24"/>
      <c r="W585" s="24"/>
      <c r="X585" s="24"/>
      <c r="Y585" s="24"/>
      <c r="Z585" s="24"/>
    </row>
    <row r="586" spans="1:26">
      <c r="A586" s="24"/>
      <c r="B586" s="24"/>
      <c r="C586" s="24"/>
      <c r="D586" s="24"/>
      <c r="E586" s="24"/>
      <c r="F586" s="179"/>
      <c r="G586" s="180"/>
      <c r="H586" s="24"/>
      <c r="I586" s="24"/>
      <c r="J586" s="24"/>
      <c r="K586" s="24"/>
      <c r="L586" s="24"/>
      <c r="M586" s="24"/>
      <c r="N586" s="24"/>
      <c r="O586" s="24"/>
      <c r="P586" s="24"/>
      <c r="Q586" s="24"/>
      <c r="R586" s="24"/>
      <c r="S586" s="24"/>
      <c r="T586" s="24"/>
      <c r="U586" s="24"/>
      <c r="V586" s="24"/>
      <c r="W586" s="24"/>
      <c r="X586" s="24"/>
      <c r="Y586" s="24"/>
      <c r="Z586" s="24"/>
    </row>
    <row r="587" spans="1:26">
      <c r="A587" s="24"/>
      <c r="B587" s="24"/>
      <c r="C587" s="24"/>
      <c r="D587" s="24"/>
      <c r="E587" s="24"/>
      <c r="F587" s="179"/>
      <c r="G587" s="180"/>
      <c r="H587" s="24"/>
      <c r="I587" s="24"/>
      <c r="J587" s="24"/>
      <c r="K587" s="24"/>
      <c r="L587" s="24"/>
      <c r="M587" s="24"/>
      <c r="N587" s="24"/>
      <c r="O587" s="24"/>
      <c r="P587" s="24"/>
      <c r="Q587" s="24"/>
      <c r="R587" s="24"/>
      <c r="S587" s="24"/>
      <c r="T587" s="24"/>
      <c r="U587" s="24"/>
      <c r="V587" s="24"/>
      <c r="W587" s="24"/>
      <c r="X587" s="24"/>
      <c r="Y587" s="24"/>
      <c r="Z587" s="24"/>
    </row>
    <row r="588" spans="1:26">
      <c r="A588" s="24"/>
      <c r="B588" s="24"/>
      <c r="C588" s="24"/>
      <c r="D588" s="24"/>
      <c r="E588" s="24"/>
      <c r="F588" s="179"/>
      <c r="G588" s="180"/>
      <c r="H588" s="24"/>
      <c r="I588" s="24"/>
      <c r="J588" s="24"/>
      <c r="K588" s="24"/>
      <c r="L588" s="24"/>
      <c r="M588" s="24"/>
      <c r="N588" s="24"/>
      <c r="O588" s="24"/>
      <c r="P588" s="24"/>
      <c r="Q588" s="24"/>
      <c r="R588" s="24"/>
      <c r="S588" s="24"/>
      <c r="T588" s="24"/>
      <c r="U588" s="24"/>
      <c r="V588" s="24"/>
      <c r="W588" s="24"/>
      <c r="X588" s="24"/>
      <c r="Y588" s="24"/>
      <c r="Z588" s="24"/>
    </row>
    <row r="589" spans="1:26">
      <c r="A589" s="24"/>
      <c r="B589" s="24"/>
      <c r="C589" s="24"/>
      <c r="D589" s="24"/>
      <c r="E589" s="24"/>
      <c r="F589" s="179"/>
      <c r="G589" s="180"/>
      <c r="H589" s="24"/>
      <c r="I589" s="24"/>
      <c r="J589" s="24"/>
      <c r="K589" s="24"/>
      <c r="L589" s="24"/>
      <c r="M589" s="24"/>
      <c r="N589" s="24"/>
      <c r="O589" s="24"/>
      <c r="P589" s="24"/>
      <c r="Q589" s="24"/>
      <c r="R589" s="24"/>
      <c r="S589" s="24"/>
      <c r="T589" s="24"/>
      <c r="U589" s="24"/>
      <c r="V589" s="24"/>
      <c r="W589" s="24"/>
      <c r="X589" s="24"/>
      <c r="Y589" s="24"/>
      <c r="Z589" s="24"/>
    </row>
    <row r="590" spans="1:26">
      <c r="A590" s="24"/>
      <c r="B590" s="24"/>
      <c r="C590" s="24"/>
      <c r="D590" s="24"/>
      <c r="E590" s="24"/>
      <c r="F590" s="179"/>
      <c r="G590" s="180"/>
      <c r="H590" s="24"/>
      <c r="I590" s="24"/>
      <c r="J590" s="24"/>
      <c r="K590" s="24"/>
      <c r="L590" s="24"/>
      <c r="M590" s="24"/>
      <c r="N590" s="24"/>
      <c r="O590" s="24"/>
      <c r="P590" s="24"/>
      <c r="Q590" s="24"/>
      <c r="R590" s="24"/>
      <c r="S590" s="24"/>
      <c r="T590" s="24"/>
      <c r="U590" s="24"/>
      <c r="V590" s="24"/>
      <c r="W590" s="24"/>
      <c r="X590" s="24"/>
      <c r="Y590" s="24"/>
      <c r="Z590" s="24"/>
    </row>
    <row r="591" spans="1:26">
      <c r="A591" s="24"/>
      <c r="B591" s="24"/>
      <c r="C591" s="24"/>
      <c r="D591" s="24"/>
      <c r="E591" s="24"/>
      <c r="F591" s="179"/>
      <c r="G591" s="180"/>
      <c r="H591" s="24"/>
      <c r="I591" s="24"/>
      <c r="J591" s="24"/>
      <c r="K591" s="24"/>
      <c r="L591" s="24"/>
      <c r="M591" s="24"/>
      <c r="N591" s="24"/>
      <c r="O591" s="24"/>
      <c r="P591" s="24"/>
      <c r="Q591" s="24"/>
      <c r="R591" s="24"/>
      <c r="S591" s="24"/>
      <c r="T591" s="24"/>
      <c r="U591" s="24"/>
      <c r="V591" s="24"/>
      <c r="W591" s="24"/>
      <c r="X591" s="24"/>
      <c r="Y591" s="24"/>
      <c r="Z591" s="24"/>
    </row>
    <row r="592" spans="1:26">
      <c r="A592" s="24"/>
      <c r="B592" s="24"/>
      <c r="C592" s="24"/>
      <c r="D592" s="24"/>
      <c r="E592" s="24"/>
      <c r="F592" s="179"/>
      <c r="G592" s="180"/>
      <c r="H592" s="24"/>
      <c r="I592" s="24"/>
      <c r="J592" s="24"/>
      <c r="K592" s="24"/>
      <c r="L592" s="24"/>
      <c r="M592" s="24"/>
      <c r="N592" s="24"/>
      <c r="O592" s="24"/>
      <c r="P592" s="24"/>
      <c r="Q592" s="24"/>
      <c r="R592" s="24"/>
      <c r="S592" s="24"/>
      <c r="T592" s="24"/>
      <c r="U592" s="24"/>
      <c r="V592" s="24"/>
      <c r="W592" s="24"/>
      <c r="X592" s="24"/>
      <c r="Y592" s="24"/>
      <c r="Z592" s="24"/>
    </row>
    <row r="593" spans="1:26">
      <c r="A593" s="24"/>
      <c r="B593" s="24"/>
      <c r="C593" s="24"/>
      <c r="D593" s="24"/>
      <c r="E593" s="24"/>
      <c r="F593" s="179"/>
      <c r="G593" s="180"/>
      <c r="H593" s="24"/>
      <c r="I593" s="24"/>
      <c r="J593" s="24"/>
      <c r="K593" s="24"/>
      <c r="L593" s="24"/>
      <c r="M593" s="24"/>
      <c r="N593" s="24"/>
      <c r="O593" s="24"/>
      <c r="P593" s="24"/>
      <c r="Q593" s="24"/>
      <c r="R593" s="24"/>
      <c r="S593" s="24"/>
      <c r="T593" s="24"/>
      <c r="U593" s="24"/>
      <c r="V593" s="24"/>
      <c r="W593" s="24"/>
      <c r="X593" s="24"/>
      <c r="Y593" s="24"/>
      <c r="Z593" s="24"/>
    </row>
    <row r="594" spans="1:26">
      <c r="A594" s="24"/>
      <c r="B594" s="24"/>
      <c r="C594" s="24"/>
      <c r="D594" s="24"/>
      <c r="E594" s="24"/>
      <c r="F594" s="179"/>
      <c r="G594" s="180"/>
      <c r="H594" s="24"/>
      <c r="I594" s="24"/>
      <c r="J594" s="24"/>
      <c r="K594" s="24"/>
      <c r="L594" s="24"/>
      <c r="M594" s="24"/>
      <c r="N594" s="24"/>
      <c r="O594" s="24"/>
      <c r="P594" s="24"/>
      <c r="Q594" s="24"/>
      <c r="R594" s="24"/>
      <c r="S594" s="24"/>
      <c r="T594" s="24"/>
      <c r="U594" s="24"/>
      <c r="V594" s="24"/>
      <c r="W594" s="24"/>
      <c r="X594" s="24"/>
      <c r="Y594" s="24"/>
      <c r="Z594" s="24"/>
    </row>
    <row r="595" spans="1:26">
      <c r="A595" s="24"/>
      <c r="B595" s="24"/>
      <c r="C595" s="24"/>
      <c r="D595" s="24"/>
      <c r="E595" s="24"/>
      <c r="F595" s="179"/>
      <c r="G595" s="180"/>
      <c r="H595" s="24"/>
      <c r="I595" s="24"/>
      <c r="J595" s="24"/>
      <c r="K595" s="24"/>
      <c r="L595" s="24"/>
      <c r="M595" s="24"/>
      <c r="N595" s="24"/>
      <c r="O595" s="24"/>
      <c r="P595" s="24"/>
      <c r="Q595" s="24"/>
      <c r="R595" s="24"/>
      <c r="S595" s="24"/>
      <c r="T595" s="24"/>
      <c r="U595" s="24"/>
      <c r="V595" s="24"/>
      <c r="W595" s="24"/>
      <c r="X595" s="24"/>
      <c r="Y595" s="24"/>
      <c r="Z595" s="24"/>
    </row>
    <row r="596" spans="1:26">
      <c r="A596" s="24"/>
      <c r="B596" s="24"/>
      <c r="C596" s="24"/>
      <c r="D596" s="24"/>
      <c r="E596" s="24"/>
      <c r="F596" s="179"/>
      <c r="G596" s="180"/>
      <c r="H596" s="24"/>
      <c r="I596" s="24"/>
      <c r="J596" s="24"/>
      <c r="K596" s="24"/>
      <c r="L596" s="24"/>
      <c r="M596" s="24"/>
      <c r="N596" s="24"/>
      <c r="O596" s="24"/>
      <c r="P596" s="24"/>
      <c r="Q596" s="24"/>
      <c r="R596" s="24"/>
      <c r="S596" s="24"/>
      <c r="T596" s="24"/>
      <c r="U596" s="24"/>
      <c r="V596" s="24"/>
      <c r="W596" s="24"/>
      <c r="X596" s="24"/>
      <c r="Y596" s="24"/>
      <c r="Z596" s="24"/>
    </row>
    <row r="597" spans="1:26">
      <c r="A597" s="24"/>
      <c r="B597" s="24"/>
      <c r="C597" s="24"/>
      <c r="D597" s="24"/>
      <c r="E597" s="24"/>
      <c r="F597" s="179"/>
      <c r="G597" s="180"/>
      <c r="H597" s="24"/>
      <c r="I597" s="24"/>
      <c r="J597" s="24"/>
      <c r="K597" s="24"/>
      <c r="L597" s="24"/>
      <c r="M597" s="24"/>
      <c r="N597" s="24"/>
      <c r="O597" s="24"/>
      <c r="P597" s="24"/>
      <c r="Q597" s="24"/>
      <c r="R597" s="24"/>
      <c r="S597" s="24"/>
      <c r="T597" s="24"/>
      <c r="U597" s="24"/>
      <c r="V597" s="24"/>
      <c r="W597" s="24"/>
      <c r="X597" s="24"/>
      <c r="Y597" s="24"/>
      <c r="Z597" s="24"/>
    </row>
    <row r="598" spans="1:26">
      <c r="A598" s="24"/>
      <c r="B598" s="24"/>
      <c r="C598" s="24"/>
      <c r="D598" s="24"/>
      <c r="E598" s="24"/>
      <c r="F598" s="179"/>
      <c r="G598" s="180"/>
      <c r="H598" s="24"/>
      <c r="I598" s="24"/>
      <c r="J598" s="24"/>
      <c r="K598" s="24"/>
      <c r="L598" s="24"/>
      <c r="M598" s="24"/>
      <c r="N598" s="24"/>
      <c r="O598" s="24"/>
      <c r="P598" s="24"/>
      <c r="Q598" s="24"/>
      <c r="R598" s="24"/>
      <c r="S598" s="24"/>
      <c r="T598" s="24"/>
      <c r="U598" s="24"/>
      <c r="V598" s="24"/>
      <c r="W598" s="24"/>
      <c r="X598" s="24"/>
      <c r="Y598" s="24"/>
      <c r="Z598" s="24"/>
    </row>
    <row r="599" spans="1:26">
      <c r="A599" s="24"/>
      <c r="B599" s="24"/>
      <c r="C599" s="24"/>
      <c r="D599" s="24"/>
      <c r="E599" s="24"/>
      <c r="F599" s="179"/>
      <c r="G599" s="180"/>
      <c r="H599" s="24"/>
      <c r="I599" s="24"/>
      <c r="J599" s="24"/>
      <c r="K599" s="24"/>
      <c r="L599" s="24"/>
      <c r="M599" s="24"/>
      <c r="N599" s="24"/>
      <c r="O599" s="24"/>
      <c r="P599" s="24"/>
      <c r="Q599" s="24"/>
      <c r="R599" s="24"/>
      <c r="S599" s="24"/>
      <c r="T599" s="24"/>
      <c r="U599" s="24"/>
      <c r="V599" s="24"/>
      <c r="W599" s="24"/>
      <c r="X599" s="24"/>
      <c r="Y599" s="24"/>
      <c r="Z599" s="24"/>
    </row>
    <row r="600" spans="1:26">
      <c r="A600" s="24"/>
      <c r="B600" s="24"/>
      <c r="C600" s="24"/>
      <c r="D600" s="24"/>
      <c r="E600" s="24"/>
      <c r="F600" s="179"/>
      <c r="G600" s="180"/>
      <c r="H600" s="24"/>
      <c r="I600" s="24"/>
      <c r="J600" s="24"/>
      <c r="K600" s="24"/>
      <c r="L600" s="24"/>
      <c r="M600" s="24"/>
      <c r="N600" s="24"/>
      <c r="O600" s="24"/>
      <c r="P600" s="24"/>
      <c r="Q600" s="24"/>
      <c r="R600" s="24"/>
      <c r="S600" s="24"/>
      <c r="T600" s="24"/>
      <c r="U600" s="24"/>
      <c r="V600" s="24"/>
      <c r="W600" s="24"/>
      <c r="X600" s="24"/>
      <c r="Y600" s="24"/>
      <c r="Z600" s="24"/>
    </row>
    <row r="601" spans="1:26">
      <c r="A601" s="24"/>
      <c r="B601" s="24"/>
      <c r="C601" s="24"/>
      <c r="D601" s="24"/>
      <c r="E601" s="24"/>
      <c r="F601" s="179"/>
      <c r="G601" s="180"/>
      <c r="H601" s="24"/>
      <c r="I601" s="24"/>
      <c r="J601" s="24"/>
      <c r="K601" s="24"/>
      <c r="L601" s="24"/>
      <c r="M601" s="24"/>
      <c r="N601" s="24"/>
      <c r="O601" s="24"/>
      <c r="P601" s="24"/>
      <c r="Q601" s="24"/>
      <c r="R601" s="24"/>
      <c r="S601" s="24"/>
      <c r="T601" s="24"/>
      <c r="U601" s="24"/>
      <c r="V601" s="24"/>
      <c r="W601" s="24"/>
      <c r="X601" s="24"/>
      <c r="Y601" s="24"/>
      <c r="Z601" s="24"/>
    </row>
    <row r="602" spans="1:26">
      <c r="A602" s="24"/>
      <c r="B602" s="24"/>
      <c r="C602" s="24"/>
      <c r="D602" s="24"/>
      <c r="E602" s="24"/>
      <c r="F602" s="179"/>
      <c r="G602" s="180"/>
      <c r="H602" s="24"/>
      <c r="I602" s="24"/>
      <c r="J602" s="24"/>
      <c r="K602" s="24"/>
      <c r="L602" s="24"/>
      <c r="M602" s="24"/>
      <c r="N602" s="24"/>
      <c r="O602" s="24"/>
      <c r="P602" s="24"/>
      <c r="Q602" s="24"/>
      <c r="R602" s="24"/>
      <c r="S602" s="24"/>
      <c r="T602" s="24"/>
      <c r="U602" s="24"/>
      <c r="V602" s="24"/>
      <c r="W602" s="24"/>
      <c r="X602" s="24"/>
      <c r="Y602" s="24"/>
      <c r="Z602" s="24"/>
    </row>
    <row r="603" spans="1:26">
      <c r="A603" s="24"/>
      <c r="B603" s="24"/>
      <c r="C603" s="24"/>
      <c r="D603" s="24"/>
      <c r="E603" s="24"/>
      <c r="F603" s="179"/>
      <c r="G603" s="180"/>
      <c r="H603" s="24"/>
      <c r="I603" s="24"/>
      <c r="J603" s="24"/>
      <c r="K603" s="24"/>
      <c r="L603" s="24"/>
      <c r="M603" s="24"/>
      <c r="N603" s="24"/>
      <c r="O603" s="24"/>
      <c r="P603" s="24"/>
      <c r="Q603" s="24"/>
      <c r="R603" s="24"/>
      <c r="S603" s="24"/>
      <c r="T603" s="24"/>
      <c r="U603" s="24"/>
      <c r="V603" s="24"/>
      <c r="W603" s="24"/>
      <c r="X603" s="24"/>
      <c r="Y603" s="24"/>
      <c r="Z603" s="24"/>
    </row>
    <row r="604" spans="1:26">
      <c r="A604" s="24"/>
      <c r="B604" s="24"/>
      <c r="C604" s="24"/>
      <c r="D604" s="24"/>
      <c r="E604" s="24"/>
      <c r="F604" s="179"/>
      <c r="G604" s="180"/>
      <c r="H604" s="24"/>
      <c r="I604" s="24"/>
      <c r="J604" s="24"/>
      <c r="K604" s="24"/>
      <c r="L604" s="24"/>
      <c r="M604" s="24"/>
      <c r="N604" s="24"/>
      <c r="O604" s="24"/>
      <c r="P604" s="24"/>
      <c r="Q604" s="24"/>
      <c r="R604" s="24"/>
      <c r="S604" s="24"/>
      <c r="T604" s="24"/>
      <c r="U604" s="24"/>
      <c r="V604" s="24"/>
      <c r="W604" s="24"/>
      <c r="X604" s="24"/>
      <c r="Y604" s="24"/>
      <c r="Z604" s="24"/>
    </row>
    <row r="605" spans="1:26">
      <c r="A605" s="24"/>
      <c r="B605" s="24"/>
      <c r="C605" s="24"/>
      <c r="D605" s="24"/>
      <c r="E605" s="24"/>
      <c r="F605" s="179"/>
      <c r="G605" s="180"/>
      <c r="H605" s="24"/>
      <c r="I605" s="24"/>
      <c r="J605" s="24"/>
      <c r="K605" s="24"/>
      <c r="L605" s="24"/>
      <c r="M605" s="24"/>
      <c r="N605" s="24"/>
      <c r="O605" s="24"/>
      <c r="P605" s="24"/>
      <c r="Q605" s="24"/>
      <c r="R605" s="24"/>
      <c r="S605" s="24"/>
      <c r="T605" s="24"/>
      <c r="U605" s="24"/>
      <c r="V605" s="24"/>
      <c r="W605" s="24"/>
      <c r="X605" s="24"/>
      <c r="Y605" s="24"/>
      <c r="Z605" s="24"/>
    </row>
    <row r="606" spans="1:26">
      <c r="A606" s="24"/>
      <c r="B606" s="24"/>
      <c r="C606" s="24"/>
      <c r="D606" s="24"/>
      <c r="E606" s="24"/>
      <c r="F606" s="179"/>
      <c r="G606" s="180"/>
      <c r="H606" s="24"/>
      <c r="I606" s="24"/>
      <c r="J606" s="24"/>
      <c r="K606" s="24"/>
      <c r="L606" s="24"/>
      <c r="M606" s="24"/>
      <c r="N606" s="24"/>
      <c r="O606" s="24"/>
      <c r="P606" s="24"/>
      <c r="Q606" s="24"/>
      <c r="R606" s="24"/>
      <c r="S606" s="24"/>
      <c r="T606" s="24"/>
      <c r="U606" s="24"/>
      <c r="V606" s="24"/>
      <c r="W606" s="24"/>
      <c r="X606" s="24"/>
      <c r="Y606" s="24"/>
      <c r="Z606" s="24"/>
    </row>
    <row r="607" spans="1:26">
      <c r="A607" s="24"/>
      <c r="B607" s="24"/>
      <c r="C607" s="24"/>
      <c r="D607" s="24"/>
      <c r="E607" s="24"/>
      <c r="F607" s="179"/>
      <c r="G607" s="180"/>
      <c r="H607" s="24"/>
      <c r="I607" s="24"/>
      <c r="J607" s="24"/>
      <c r="K607" s="24"/>
      <c r="L607" s="24"/>
      <c r="M607" s="24"/>
      <c r="N607" s="24"/>
      <c r="O607" s="24"/>
      <c r="P607" s="24"/>
      <c r="Q607" s="24"/>
      <c r="R607" s="24"/>
      <c r="S607" s="24"/>
      <c r="T607" s="24"/>
      <c r="U607" s="24"/>
      <c r="V607" s="24"/>
      <c r="W607" s="24"/>
      <c r="X607" s="24"/>
      <c r="Y607" s="24"/>
      <c r="Z607" s="24"/>
    </row>
    <row r="608" spans="1:26">
      <c r="A608" s="24"/>
      <c r="B608" s="24"/>
      <c r="C608" s="24"/>
      <c r="D608" s="24"/>
      <c r="E608" s="24"/>
      <c r="F608" s="179"/>
      <c r="G608" s="180"/>
      <c r="H608" s="24"/>
      <c r="I608" s="24"/>
      <c r="J608" s="24"/>
      <c r="K608" s="24"/>
      <c r="L608" s="24"/>
      <c r="M608" s="24"/>
      <c r="N608" s="24"/>
      <c r="O608" s="24"/>
      <c r="P608" s="24"/>
      <c r="Q608" s="24"/>
      <c r="R608" s="24"/>
      <c r="S608" s="24"/>
      <c r="T608" s="24"/>
      <c r="U608" s="24"/>
      <c r="V608" s="24"/>
      <c r="W608" s="24"/>
      <c r="X608" s="24"/>
      <c r="Y608" s="24"/>
      <c r="Z608" s="24"/>
    </row>
    <row r="609" spans="1:26">
      <c r="A609" s="24"/>
      <c r="B609" s="24"/>
      <c r="C609" s="24"/>
      <c r="D609" s="24"/>
      <c r="E609" s="24"/>
      <c r="F609" s="179"/>
      <c r="G609" s="180"/>
      <c r="H609" s="24"/>
      <c r="I609" s="24"/>
      <c r="J609" s="24"/>
      <c r="K609" s="24"/>
      <c r="L609" s="24"/>
      <c r="M609" s="24"/>
      <c r="N609" s="24"/>
      <c r="O609" s="24"/>
      <c r="P609" s="24"/>
      <c r="Q609" s="24"/>
      <c r="R609" s="24"/>
      <c r="S609" s="24"/>
      <c r="T609" s="24"/>
      <c r="U609" s="24"/>
      <c r="V609" s="24"/>
      <c r="W609" s="24"/>
      <c r="X609" s="24"/>
      <c r="Y609" s="24"/>
      <c r="Z609" s="24"/>
    </row>
    <row r="610" spans="1:26">
      <c r="A610" s="24"/>
      <c r="B610" s="24"/>
      <c r="C610" s="24"/>
      <c r="D610" s="24"/>
      <c r="E610" s="24"/>
      <c r="F610" s="179"/>
      <c r="G610" s="180"/>
      <c r="H610" s="24"/>
      <c r="I610" s="24"/>
      <c r="J610" s="24"/>
      <c r="K610" s="24"/>
      <c r="L610" s="24"/>
      <c r="M610" s="24"/>
      <c r="N610" s="24"/>
      <c r="O610" s="24"/>
      <c r="P610" s="24"/>
      <c r="Q610" s="24"/>
      <c r="R610" s="24"/>
      <c r="S610" s="24"/>
      <c r="T610" s="24"/>
      <c r="U610" s="24"/>
      <c r="V610" s="24"/>
      <c r="W610" s="24"/>
      <c r="X610" s="24"/>
      <c r="Y610" s="24"/>
      <c r="Z610" s="24"/>
    </row>
    <row r="611" spans="1:26">
      <c r="A611" s="24"/>
      <c r="B611" s="24"/>
      <c r="C611" s="24"/>
      <c r="D611" s="24"/>
      <c r="E611" s="24"/>
      <c r="F611" s="179"/>
      <c r="G611" s="180"/>
      <c r="H611" s="24"/>
      <c r="I611" s="24"/>
      <c r="J611" s="24"/>
      <c r="K611" s="24"/>
      <c r="L611" s="24"/>
      <c r="M611" s="24"/>
      <c r="N611" s="24"/>
      <c r="O611" s="24"/>
      <c r="P611" s="24"/>
      <c r="Q611" s="24"/>
      <c r="R611" s="24"/>
      <c r="S611" s="24"/>
      <c r="T611" s="24"/>
      <c r="U611" s="24"/>
      <c r="V611" s="24"/>
      <c r="W611" s="24"/>
      <c r="X611" s="24"/>
      <c r="Y611" s="24"/>
      <c r="Z611" s="24"/>
    </row>
    <row r="612" spans="1:26">
      <c r="A612" s="24"/>
      <c r="B612" s="24"/>
      <c r="C612" s="24"/>
      <c r="D612" s="24"/>
      <c r="E612" s="24"/>
      <c r="F612" s="179"/>
      <c r="G612" s="180"/>
      <c r="H612" s="24"/>
      <c r="I612" s="24"/>
      <c r="J612" s="24"/>
      <c r="K612" s="24"/>
      <c r="L612" s="24"/>
      <c r="M612" s="24"/>
      <c r="N612" s="24"/>
      <c r="O612" s="24"/>
      <c r="P612" s="24"/>
      <c r="Q612" s="24"/>
      <c r="R612" s="24"/>
      <c r="S612" s="24"/>
      <c r="T612" s="24"/>
      <c r="U612" s="24"/>
      <c r="V612" s="24"/>
      <c r="W612" s="24"/>
      <c r="X612" s="24"/>
      <c r="Y612" s="24"/>
      <c r="Z612" s="24"/>
    </row>
    <row r="613" spans="1:26">
      <c r="A613" s="24"/>
      <c r="B613" s="24"/>
      <c r="C613" s="24"/>
      <c r="D613" s="24"/>
      <c r="E613" s="24"/>
      <c r="F613" s="179"/>
      <c r="G613" s="180"/>
      <c r="H613" s="24"/>
      <c r="I613" s="24"/>
      <c r="J613" s="24"/>
      <c r="K613" s="24"/>
      <c r="L613" s="24"/>
      <c r="M613" s="24"/>
      <c r="N613" s="24"/>
      <c r="O613" s="24"/>
      <c r="P613" s="24"/>
      <c r="Q613" s="24"/>
      <c r="R613" s="24"/>
      <c r="S613" s="24"/>
      <c r="T613" s="24"/>
      <c r="U613" s="24"/>
      <c r="V613" s="24"/>
      <c r="W613" s="24"/>
      <c r="X613" s="24"/>
      <c r="Y613" s="24"/>
      <c r="Z613" s="24"/>
    </row>
    <row r="614" spans="1:26">
      <c r="A614" s="24"/>
      <c r="B614" s="24"/>
      <c r="C614" s="24"/>
      <c r="D614" s="24"/>
      <c r="E614" s="24"/>
      <c r="F614" s="179"/>
      <c r="G614" s="180"/>
      <c r="H614" s="24"/>
      <c r="I614" s="24"/>
      <c r="J614" s="24"/>
      <c r="K614" s="24"/>
      <c r="L614" s="24"/>
      <c r="M614" s="24"/>
      <c r="N614" s="24"/>
      <c r="O614" s="24"/>
      <c r="P614" s="24"/>
      <c r="Q614" s="24"/>
      <c r="R614" s="24"/>
      <c r="S614" s="24"/>
      <c r="T614" s="24"/>
      <c r="U614" s="24"/>
      <c r="V614" s="24"/>
      <c r="W614" s="24"/>
      <c r="X614" s="24"/>
      <c r="Y614" s="24"/>
      <c r="Z614" s="24"/>
    </row>
    <row r="615" spans="1:26">
      <c r="A615" s="24"/>
      <c r="B615" s="24"/>
      <c r="C615" s="24"/>
      <c r="D615" s="24"/>
      <c r="E615" s="24"/>
      <c r="F615" s="179"/>
      <c r="G615" s="180"/>
      <c r="H615" s="24"/>
      <c r="I615" s="24"/>
      <c r="J615" s="24"/>
      <c r="K615" s="24"/>
      <c r="L615" s="24"/>
      <c r="M615" s="24"/>
      <c r="N615" s="24"/>
      <c r="O615" s="24"/>
      <c r="P615" s="24"/>
      <c r="Q615" s="24"/>
      <c r="R615" s="24"/>
      <c r="S615" s="24"/>
      <c r="T615" s="24"/>
      <c r="U615" s="24"/>
      <c r="V615" s="24"/>
      <c r="W615" s="24"/>
      <c r="X615" s="24"/>
      <c r="Y615" s="24"/>
      <c r="Z615" s="24"/>
    </row>
    <row r="616" spans="1:26">
      <c r="A616" s="24"/>
      <c r="B616" s="24"/>
      <c r="C616" s="24"/>
      <c r="D616" s="24"/>
      <c r="E616" s="24"/>
      <c r="F616" s="179"/>
      <c r="G616" s="180"/>
      <c r="H616" s="24"/>
      <c r="I616" s="24"/>
      <c r="J616" s="24"/>
      <c r="K616" s="24"/>
      <c r="L616" s="24"/>
      <c r="M616" s="24"/>
      <c r="N616" s="24"/>
      <c r="O616" s="24"/>
      <c r="P616" s="24"/>
      <c r="Q616" s="24"/>
      <c r="R616" s="24"/>
      <c r="S616" s="24"/>
      <c r="T616" s="24"/>
      <c r="U616" s="24"/>
      <c r="V616" s="24"/>
      <c r="W616" s="24"/>
      <c r="X616" s="24"/>
      <c r="Y616" s="24"/>
      <c r="Z616" s="24"/>
    </row>
    <row r="617" spans="1:26">
      <c r="A617" s="24"/>
      <c r="B617" s="24"/>
      <c r="C617" s="24"/>
      <c r="D617" s="24"/>
      <c r="E617" s="24"/>
      <c r="F617" s="179"/>
      <c r="G617" s="180"/>
      <c r="H617" s="24"/>
      <c r="I617" s="24"/>
      <c r="J617" s="24"/>
      <c r="K617" s="24"/>
      <c r="L617" s="24"/>
      <c r="M617" s="24"/>
      <c r="N617" s="24"/>
      <c r="O617" s="24"/>
      <c r="P617" s="24"/>
      <c r="Q617" s="24"/>
      <c r="R617" s="24"/>
      <c r="S617" s="24"/>
      <c r="T617" s="24"/>
      <c r="U617" s="24"/>
      <c r="V617" s="24"/>
      <c r="W617" s="24"/>
      <c r="X617" s="24"/>
      <c r="Y617" s="24"/>
      <c r="Z617" s="24"/>
    </row>
    <row r="618" spans="1:26">
      <c r="A618" s="24"/>
      <c r="B618" s="24"/>
      <c r="C618" s="24"/>
      <c r="D618" s="24"/>
      <c r="E618" s="24"/>
      <c r="F618" s="179"/>
      <c r="G618" s="180"/>
      <c r="H618" s="24"/>
      <c r="I618" s="24"/>
      <c r="J618" s="24"/>
      <c r="K618" s="24"/>
      <c r="L618" s="24"/>
      <c r="M618" s="24"/>
      <c r="N618" s="24"/>
      <c r="O618" s="24"/>
      <c r="P618" s="24"/>
      <c r="Q618" s="24"/>
      <c r="R618" s="24"/>
      <c r="S618" s="24"/>
      <c r="T618" s="24"/>
      <c r="U618" s="24"/>
      <c r="V618" s="24"/>
      <c r="W618" s="24"/>
      <c r="X618" s="24"/>
      <c r="Y618" s="24"/>
      <c r="Z618" s="24"/>
    </row>
    <row r="619" spans="1:26">
      <c r="A619" s="24"/>
      <c r="B619" s="24"/>
      <c r="C619" s="24"/>
      <c r="D619" s="24"/>
      <c r="E619" s="24"/>
      <c r="F619" s="179"/>
      <c r="G619" s="180"/>
      <c r="H619" s="24"/>
      <c r="I619" s="24"/>
      <c r="J619" s="24"/>
      <c r="K619" s="24"/>
      <c r="L619" s="24"/>
      <c r="M619" s="24"/>
      <c r="N619" s="24"/>
      <c r="O619" s="24"/>
      <c r="P619" s="24"/>
      <c r="Q619" s="24"/>
      <c r="R619" s="24"/>
      <c r="S619" s="24"/>
      <c r="T619" s="24"/>
      <c r="U619" s="24"/>
      <c r="V619" s="24"/>
      <c r="W619" s="24"/>
      <c r="X619" s="24"/>
      <c r="Y619" s="24"/>
      <c r="Z619" s="24"/>
    </row>
    <row r="620" spans="1:26">
      <c r="A620" s="24"/>
      <c r="B620" s="24"/>
      <c r="C620" s="24"/>
      <c r="D620" s="24"/>
      <c r="E620" s="24"/>
      <c r="F620" s="179"/>
      <c r="G620" s="180"/>
      <c r="H620" s="24"/>
      <c r="I620" s="24"/>
      <c r="J620" s="24"/>
      <c r="K620" s="24"/>
      <c r="L620" s="24"/>
      <c r="M620" s="24"/>
      <c r="N620" s="24"/>
      <c r="O620" s="24"/>
      <c r="P620" s="24"/>
      <c r="Q620" s="24"/>
      <c r="R620" s="24"/>
      <c r="S620" s="24"/>
      <c r="T620" s="24"/>
      <c r="U620" s="24"/>
      <c r="V620" s="24"/>
      <c r="W620" s="24"/>
      <c r="X620" s="24"/>
      <c r="Y620" s="24"/>
      <c r="Z620" s="24"/>
    </row>
    <row r="621" spans="1:26">
      <c r="A621" s="24"/>
      <c r="B621" s="24"/>
      <c r="C621" s="24"/>
      <c r="D621" s="24"/>
      <c r="E621" s="24"/>
      <c r="F621" s="179"/>
      <c r="G621" s="180"/>
      <c r="H621" s="24"/>
      <c r="I621" s="24"/>
      <c r="J621" s="24"/>
      <c r="K621" s="24"/>
      <c r="L621" s="24"/>
      <c r="M621" s="24"/>
      <c r="N621" s="24"/>
      <c r="O621" s="24"/>
      <c r="P621" s="24"/>
      <c r="Q621" s="24"/>
      <c r="R621" s="24"/>
      <c r="S621" s="24"/>
      <c r="T621" s="24"/>
      <c r="U621" s="24"/>
      <c r="V621" s="24"/>
      <c r="W621" s="24"/>
      <c r="X621" s="24"/>
      <c r="Y621" s="24"/>
      <c r="Z621" s="24"/>
    </row>
    <row r="622" spans="1:26">
      <c r="A622" s="24"/>
      <c r="B622" s="24"/>
      <c r="C622" s="24"/>
      <c r="D622" s="24"/>
      <c r="E622" s="24"/>
      <c r="F622" s="179"/>
      <c r="G622" s="180"/>
      <c r="H622" s="24"/>
      <c r="I622" s="24"/>
      <c r="J622" s="24"/>
      <c r="K622" s="24"/>
      <c r="L622" s="24"/>
      <c r="M622" s="24"/>
      <c r="N622" s="24"/>
      <c r="O622" s="24"/>
      <c r="P622" s="24"/>
      <c r="Q622" s="24"/>
      <c r="R622" s="24"/>
      <c r="S622" s="24"/>
      <c r="T622" s="24"/>
      <c r="U622" s="24"/>
      <c r="V622" s="24"/>
      <c r="W622" s="24"/>
      <c r="X622" s="24"/>
      <c r="Y622" s="24"/>
      <c r="Z622" s="24"/>
    </row>
    <row r="623" spans="1:26">
      <c r="A623" s="24"/>
      <c r="B623" s="24"/>
      <c r="C623" s="24"/>
      <c r="D623" s="24"/>
      <c r="E623" s="24"/>
      <c r="F623" s="179"/>
      <c r="G623" s="180"/>
      <c r="H623" s="24"/>
      <c r="I623" s="24"/>
      <c r="J623" s="24"/>
      <c r="K623" s="24"/>
      <c r="L623" s="24"/>
      <c r="M623" s="24"/>
      <c r="N623" s="24"/>
      <c r="O623" s="24"/>
      <c r="P623" s="24"/>
      <c r="Q623" s="24"/>
      <c r="R623" s="24"/>
      <c r="S623" s="24"/>
      <c r="T623" s="24"/>
      <c r="U623" s="24"/>
      <c r="V623" s="24"/>
      <c r="W623" s="24"/>
      <c r="X623" s="24"/>
      <c r="Y623" s="24"/>
      <c r="Z623" s="24"/>
    </row>
    <row r="624" spans="1:26">
      <c r="A624" s="24"/>
      <c r="B624" s="24"/>
      <c r="C624" s="24"/>
      <c r="D624" s="24"/>
      <c r="E624" s="24"/>
      <c r="F624" s="179"/>
      <c r="G624" s="180"/>
      <c r="H624" s="24"/>
      <c r="I624" s="24"/>
      <c r="J624" s="24"/>
      <c r="K624" s="24"/>
      <c r="L624" s="24"/>
      <c r="M624" s="24"/>
      <c r="N624" s="24"/>
      <c r="O624" s="24"/>
      <c r="P624" s="24"/>
      <c r="Q624" s="24"/>
      <c r="R624" s="24"/>
      <c r="S624" s="24"/>
      <c r="T624" s="24"/>
      <c r="U624" s="24"/>
      <c r="V624" s="24"/>
      <c r="W624" s="24"/>
      <c r="X624" s="24"/>
      <c r="Y624" s="24"/>
      <c r="Z624" s="24"/>
    </row>
    <row r="625" spans="1:26">
      <c r="A625" s="24"/>
      <c r="B625" s="24"/>
      <c r="C625" s="24"/>
      <c r="D625" s="24"/>
      <c r="E625" s="24"/>
      <c r="F625" s="179"/>
      <c r="G625" s="180"/>
      <c r="H625" s="24"/>
      <c r="I625" s="24"/>
      <c r="J625" s="24"/>
      <c r="K625" s="24"/>
      <c r="L625" s="24"/>
      <c r="M625" s="24"/>
      <c r="N625" s="24"/>
      <c r="O625" s="24"/>
      <c r="P625" s="24"/>
      <c r="Q625" s="24"/>
      <c r="R625" s="24"/>
      <c r="S625" s="24"/>
      <c r="T625" s="24"/>
      <c r="U625" s="24"/>
      <c r="V625" s="24"/>
      <c r="W625" s="24"/>
      <c r="X625" s="24"/>
      <c r="Y625" s="24"/>
      <c r="Z625" s="24"/>
    </row>
    <row r="626" spans="1:26">
      <c r="A626" s="24"/>
      <c r="B626" s="24"/>
      <c r="C626" s="24"/>
      <c r="D626" s="24"/>
      <c r="E626" s="24"/>
      <c r="F626" s="179"/>
      <c r="G626" s="180"/>
      <c r="H626" s="24"/>
      <c r="I626" s="24"/>
      <c r="J626" s="24"/>
      <c r="K626" s="24"/>
      <c r="L626" s="24"/>
      <c r="M626" s="24"/>
      <c r="N626" s="24"/>
      <c r="O626" s="24"/>
      <c r="P626" s="24"/>
      <c r="Q626" s="24"/>
      <c r="R626" s="24"/>
      <c r="S626" s="24"/>
      <c r="T626" s="24"/>
      <c r="U626" s="24"/>
      <c r="V626" s="24"/>
      <c r="W626" s="24"/>
      <c r="X626" s="24"/>
      <c r="Y626" s="24"/>
      <c r="Z626" s="24"/>
    </row>
    <row r="627" spans="1:26">
      <c r="A627" s="24"/>
      <c r="B627" s="24"/>
      <c r="C627" s="24"/>
      <c r="D627" s="24"/>
      <c r="E627" s="24"/>
      <c r="F627" s="179"/>
      <c r="G627" s="180"/>
      <c r="H627" s="24"/>
      <c r="I627" s="24"/>
      <c r="J627" s="24"/>
      <c r="K627" s="24"/>
      <c r="L627" s="24"/>
      <c r="M627" s="24"/>
      <c r="N627" s="24"/>
      <c r="O627" s="24"/>
      <c r="P627" s="24"/>
      <c r="Q627" s="24"/>
      <c r="R627" s="24"/>
      <c r="S627" s="24"/>
      <c r="T627" s="24"/>
      <c r="U627" s="24"/>
      <c r="V627" s="24"/>
      <c r="W627" s="24"/>
      <c r="X627" s="24"/>
      <c r="Y627" s="24"/>
      <c r="Z627" s="24"/>
    </row>
    <row r="628" spans="1:26">
      <c r="A628" s="24"/>
      <c r="B628" s="24"/>
      <c r="C628" s="24"/>
      <c r="D628" s="24"/>
      <c r="E628" s="24"/>
      <c r="F628" s="179"/>
      <c r="G628" s="180"/>
      <c r="H628" s="24"/>
      <c r="I628" s="24"/>
      <c r="J628" s="24"/>
      <c r="K628" s="24"/>
      <c r="L628" s="24"/>
      <c r="M628" s="24"/>
      <c r="N628" s="24"/>
      <c r="O628" s="24"/>
      <c r="P628" s="24"/>
      <c r="Q628" s="24"/>
      <c r="R628" s="24"/>
      <c r="S628" s="24"/>
      <c r="T628" s="24"/>
      <c r="U628" s="24"/>
      <c r="V628" s="24"/>
      <c r="W628" s="24"/>
      <c r="X628" s="24"/>
      <c r="Y628" s="24"/>
      <c r="Z628" s="24"/>
    </row>
    <row r="629" spans="1:26">
      <c r="A629" s="24"/>
      <c r="B629" s="24"/>
      <c r="C629" s="24"/>
      <c r="D629" s="24"/>
      <c r="E629" s="24"/>
      <c r="F629" s="179"/>
      <c r="G629" s="180"/>
      <c r="H629" s="24"/>
      <c r="I629" s="24"/>
      <c r="J629" s="24"/>
      <c r="K629" s="24"/>
      <c r="L629" s="24"/>
      <c r="M629" s="24"/>
      <c r="N629" s="24"/>
      <c r="O629" s="24"/>
      <c r="P629" s="24"/>
      <c r="Q629" s="24"/>
      <c r="R629" s="24"/>
      <c r="S629" s="24"/>
      <c r="T629" s="24"/>
      <c r="U629" s="24"/>
      <c r="V629" s="24"/>
      <c r="W629" s="24"/>
      <c r="X629" s="24"/>
      <c r="Y629" s="24"/>
      <c r="Z629" s="24"/>
    </row>
    <row r="630" spans="1:26">
      <c r="A630" s="24"/>
      <c r="B630" s="24"/>
      <c r="C630" s="24"/>
      <c r="D630" s="24"/>
      <c r="E630" s="24"/>
      <c r="F630" s="179"/>
      <c r="G630" s="180"/>
      <c r="H630" s="24"/>
      <c r="I630" s="24"/>
      <c r="J630" s="24"/>
      <c r="K630" s="24"/>
      <c r="L630" s="24"/>
      <c r="M630" s="24"/>
      <c r="N630" s="24"/>
      <c r="O630" s="24"/>
      <c r="P630" s="24"/>
      <c r="Q630" s="24"/>
      <c r="R630" s="24"/>
      <c r="S630" s="24"/>
      <c r="T630" s="24"/>
      <c r="U630" s="24"/>
      <c r="V630" s="24"/>
      <c r="W630" s="24"/>
      <c r="X630" s="24"/>
      <c r="Y630" s="24"/>
      <c r="Z630" s="24"/>
    </row>
    <row r="631" spans="1:26">
      <c r="A631" s="24"/>
      <c r="B631" s="24"/>
      <c r="C631" s="24"/>
      <c r="D631" s="24"/>
      <c r="E631" s="24"/>
      <c r="F631" s="179"/>
      <c r="G631" s="180"/>
      <c r="H631" s="24"/>
      <c r="I631" s="24"/>
      <c r="J631" s="24"/>
      <c r="K631" s="24"/>
      <c r="L631" s="24"/>
      <c r="M631" s="24"/>
      <c r="N631" s="24"/>
      <c r="O631" s="24"/>
      <c r="P631" s="24"/>
      <c r="Q631" s="24"/>
      <c r="R631" s="24"/>
      <c r="S631" s="24"/>
      <c r="T631" s="24"/>
      <c r="U631" s="24"/>
      <c r="V631" s="24"/>
      <c r="W631" s="24"/>
      <c r="X631" s="24"/>
      <c r="Y631" s="24"/>
      <c r="Z631" s="24"/>
    </row>
    <row r="632" spans="1:26">
      <c r="A632" s="24"/>
      <c r="B632" s="24"/>
      <c r="C632" s="24"/>
      <c r="D632" s="24"/>
      <c r="E632" s="24"/>
      <c r="F632" s="179"/>
      <c r="G632" s="180"/>
      <c r="H632" s="24"/>
      <c r="I632" s="24"/>
      <c r="J632" s="24"/>
      <c r="K632" s="24"/>
      <c r="L632" s="24"/>
      <c r="M632" s="24"/>
      <c r="N632" s="24"/>
      <c r="O632" s="24"/>
      <c r="P632" s="24"/>
      <c r="Q632" s="24"/>
      <c r="R632" s="24"/>
      <c r="S632" s="24"/>
      <c r="T632" s="24"/>
      <c r="U632" s="24"/>
      <c r="V632" s="24"/>
      <c r="W632" s="24"/>
      <c r="X632" s="24"/>
      <c r="Y632" s="24"/>
      <c r="Z632" s="24"/>
    </row>
    <row r="633" spans="1:26">
      <c r="A633" s="24"/>
      <c r="B633" s="24"/>
      <c r="C633" s="24"/>
      <c r="D633" s="24"/>
      <c r="E633" s="24"/>
      <c r="F633" s="179"/>
      <c r="G633" s="180"/>
      <c r="H633" s="24"/>
      <c r="I633" s="24"/>
      <c r="J633" s="24"/>
      <c r="K633" s="24"/>
      <c r="L633" s="24"/>
      <c r="M633" s="24"/>
      <c r="N633" s="24"/>
      <c r="O633" s="24"/>
      <c r="P633" s="24"/>
      <c r="Q633" s="24"/>
      <c r="R633" s="24"/>
      <c r="S633" s="24"/>
      <c r="T633" s="24"/>
      <c r="U633" s="24"/>
      <c r="V633" s="24"/>
      <c r="W633" s="24"/>
      <c r="X633" s="24"/>
      <c r="Y633" s="24"/>
      <c r="Z633" s="24"/>
    </row>
    <row r="634" spans="1:26">
      <c r="A634" s="24"/>
      <c r="B634" s="24"/>
      <c r="C634" s="24"/>
      <c r="D634" s="24"/>
      <c r="E634" s="24"/>
      <c r="F634" s="179"/>
      <c r="G634" s="180"/>
      <c r="H634" s="24"/>
      <c r="I634" s="24"/>
      <c r="J634" s="24"/>
      <c r="K634" s="24"/>
      <c r="L634" s="24"/>
      <c r="M634" s="24"/>
      <c r="N634" s="24"/>
      <c r="O634" s="24"/>
      <c r="P634" s="24"/>
      <c r="Q634" s="24"/>
      <c r="R634" s="24"/>
      <c r="S634" s="24"/>
      <c r="T634" s="24"/>
      <c r="U634" s="24"/>
      <c r="V634" s="24"/>
      <c r="W634" s="24"/>
      <c r="X634" s="24"/>
      <c r="Y634" s="24"/>
      <c r="Z634" s="24"/>
    </row>
    <row r="635" spans="1:26">
      <c r="A635" s="24"/>
      <c r="B635" s="24"/>
      <c r="C635" s="24"/>
      <c r="D635" s="24"/>
      <c r="E635" s="24"/>
      <c r="F635" s="179"/>
      <c r="G635" s="180"/>
      <c r="H635" s="24"/>
      <c r="I635" s="24"/>
      <c r="J635" s="24"/>
      <c r="K635" s="24"/>
      <c r="L635" s="24"/>
      <c r="M635" s="24"/>
      <c r="N635" s="24"/>
      <c r="O635" s="24"/>
      <c r="P635" s="24"/>
      <c r="Q635" s="24"/>
      <c r="R635" s="24"/>
      <c r="S635" s="24"/>
      <c r="T635" s="24"/>
      <c r="U635" s="24"/>
      <c r="V635" s="24"/>
      <c r="W635" s="24"/>
      <c r="X635" s="24"/>
      <c r="Y635" s="24"/>
      <c r="Z635" s="24"/>
    </row>
    <row r="636" spans="1:26">
      <c r="A636" s="24"/>
      <c r="B636" s="24"/>
      <c r="C636" s="24"/>
      <c r="D636" s="24"/>
      <c r="E636" s="24"/>
      <c r="F636" s="179"/>
      <c r="G636" s="180"/>
      <c r="H636" s="24"/>
      <c r="I636" s="24"/>
      <c r="J636" s="24"/>
      <c r="K636" s="24"/>
      <c r="L636" s="24"/>
      <c r="M636" s="24"/>
      <c r="N636" s="24"/>
      <c r="O636" s="24"/>
      <c r="P636" s="24"/>
      <c r="Q636" s="24"/>
      <c r="R636" s="24"/>
      <c r="S636" s="24"/>
      <c r="T636" s="24"/>
      <c r="U636" s="24"/>
      <c r="V636" s="24"/>
      <c r="W636" s="24"/>
      <c r="X636" s="24"/>
      <c r="Y636" s="24"/>
      <c r="Z636" s="24"/>
    </row>
    <row r="637" spans="1:26">
      <c r="A637" s="24"/>
      <c r="B637" s="24"/>
      <c r="C637" s="24"/>
      <c r="D637" s="24"/>
      <c r="E637" s="24"/>
      <c r="F637" s="179"/>
      <c r="G637" s="180"/>
      <c r="H637" s="24"/>
      <c r="I637" s="24"/>
      <c r="J637" s="24"/>
      <c r="K637" s="24"/>
      <c r="L637" s="24"/>
      <c r="M637" s="24"/>
      <c r="N637" s="24"/>
      <c r="O637" s="24"/>
      <c r="P637" s="24"/>
      <c r="Q637" s="24"/>
      <c r="R637" s="24"/>
      <c r="S637" s="24"/>
      <c r="T637" s="24"/>
      <c r="U637" s="24"/>
      <c r="V637" s="24"/>
      <c r="W637" s="24"/>
      <c r="X637" s="24"/>
      <c r="Y637" s="24"/>
      <c r="Z637" s="24"/>
    </row>
    <row r="638" spans="1:26">
      <c r="A638" s="24"/>
      <c r="B638" s="24"/>
      <c r="C638" s="24"/>
      <c r="D638" s="24"/>
      <c r="E638" s="24"/>
      <c r="F638" s="179"/>
      <c r="G638" s="180"/>
      <c r="H638" s="24"/>
      <c r="I638" s="24"/>
      <c r="J638" s="24"/>
      <c r="K638" s="24"/>
      <c r="L638" s="24"/>
      <c r="M638" s="24"/>
      <c r="N638" s="24"/>
      <c r="O638" s="24"/>
      <c r="P638" s="24"/>
      <c r="Q638" s="24"/>
      <c r="R638" s="24"/>
      <c r="S638" s="24"/>
      <c r="T638" s="24"/>
      <c r="U638" s="24"/>
      <c r="V638" s="24"/>
      <c r="W638" s="24"/>
      <c r="X638" s="24"/>
      <c r="Y638" s="24"/>
      <c r="Z638" s="24"/>
    </row>
    <row r="639" spans="1:26">
      <c r="A639" s="24"/>
      <c r="B639" s="24"/>
      <c r="C639" s="24"/>
      <c r="D639" s="24"/>
      <c r="E639" s="24"/>
      <c r="F639" s="179"/>
      <c r="G639" s="180"/>
      <c r="H639" s="24"/>
      <c r="I639" s="24"/>
      <c r="J639" s="24"/>
      <c r="K639" s="24"/>
      <c r="L639" s="24"/>
      <c r="M639" s="24"/>
      <c r="N639" s="24"/>
      <c r="O639" s="24"/>
      <c r="P639" s="24"/>
      <c r="Q639" s="24"/>
      <c r="R639" s="24"/>
      <c r="S639" s="24"/>
      <c r="T639" s="24"/>
      <c r="U639" s="24"/>
      <c r="V639" s="24"/>
      <c r="W639" s="24"/>
      <c r="X639" s="24"/>
      <c r="Y639" s="24"/>
      <c r="Z639" s="24"/>
    </row>
    <row r="640" spans="1:26">
      <c r="A640" s="24"/>
      <c r="B640" s="24"/>
      <c r="C640" s="24"/>
      <c r="D640" s="24"/>
      <c r="E640" s="24"/>
      <c r="F640" s="179"/>
      <c r="G640" s="180"/>
      <c r="H640" s="24"/>
      <c r="I640" s="24"/>
      <c r="J640" s="24"/>
      <c r="K640" s="24"/>
      <c r="L640" s="24"/>
      <c r="M640" s="24"/>
      <c r="N640" s="24"/>
      <c r="O640" s="24"/>
      <c r="P640" s="24"/>
      <c r="Q640" s="24"/>
      <c r="R640" s="24"/>
      <c r="S640" s="24"/>
      <c r="T640" s="24"/>
      <c r="U640" s="24"/>
      <c r="V640" s="24"/>
      <c r="W640" s="24"/>
      <c r="X640" s="24"/>
      <c r="Y640" s="24"/>
      <c r="Z640" s="24"/>
    </row>
    <row r="641" spans="1:26">
      <c r="A641" s="24"/>
      <c r="B641" s="24"/>
      <c r="C641" s="24"/>
      <c r="D641" s="24"/>
      <c r="E641" s="24"/>
      <c r="F641" s="179"/>
      <c r="G641" s="180"/>
      <c r="H641" s="24"/>
      <c r="I641" s="24"/>
      <c r="J641" s="24"/>
      <c r="K641" s="24"/>
      <c r="L641" s="24"/>
      <c r="M641" s="24"/>
      <c r="N641" s="24"/>
      <c r="O641" s="24"/>
      <c r="P641" s="24"/>
      <c r="Q641" s="24"/>
      <c r="R641" s="24"/>
      <c r="S641" s="24"/>
      <c r="T641" s="24"/>
      <c r="U641" s="24"/>
      <c r="V641" s="24"/>
      <c r="W641" s="24"/>
      <c r="X641" s="24"/>
      <c r="Y641" s="24"/>
      <c r="Z641" s="24"/>
    </row>
    <row r="642" spans="1:26">
      <c r="A642" s="24"/>
      <c r="B642" s="24"/>
      <c r="C642" s="24"/>
      <c r="D642" s="24"/>
      <c r="E642" s="24"/>
      <c r="F642" s="179"/>
      <c r="G642" s="180"/>
      <c r="H642" s="24"/>
      <c r="I642" s="24"/>
      <c r="J642" s="24"/>
      <c r="K642" s="24"/>
      <c r="L642" s="24"/>
      <c r="M642" s="24"/>
      <c r="N642" s="24"/>
      <c r="O642" s="24"/>
      <c r="P642" s="24"/>
      <c r="Q642" s="24"/>
      <c r="R642" s="24"/>
      <c r="S642" s="24"/>
      <c r="T642" s="24"/>
      <c r="U642" s="24"/>
      <c r="V642" s="24"/>
      <c r="W642" s="24"/>
      <c r="X642" s="24"/>
      <c r="Y642" s="24"/>
      <c r="Z642" s="24"/>
    </row>
    <row r="643" spans="1:26">
      <c r="A643" s="24"/>
      <c r="B643" s="24"/>
      <c r="C643" s="24"/>
      <c r="D643" s="24"/>
      <c r="E643" s="24"/>
      <c r="F643" s="179"/>
      <c r="G643" s="180"/>
      <c r="H643" s="24"/>
      <c r="I643" s="24"/>
      <c r="J643" s="24"/>
      <c r="K643" s="24"/>
      <c r="L643" s="24"/>
      <c r="M643" s="24"/>
      <c r="N643" s="24"/>
      <c r="O643" s="24"/>
      <c r="P643" s="24"/>
      <c r="Q643" s="24"/>
      <c r="R643" s="24"/>
      <c r="S643" s="24"/>
      <c r="T643" s="24"/>
      <c r="U643" s="24"/>
      <c r="V643" s="24"/>
      <c r="W643" s="24"/>
      <c r="X643" s="24"/>
      <c r="Y643" s="24"/>
      <c r="Z643" s="24"/>
    </row>
    <row r="644" spans="1:26">
      <c r="A644" s="24"/>
      <c r="B644" s="24"/>
      <c r="C644" s="24"/>
      <c r="D644" s="24"/>
      <c r="E644" s="24"/>
      <c r="F644" s="179"/>
      <c r="G644" s="180"/>
      <c r="H644" s="24"/>
      <c r="I644" s="24"/>
      <c r="J644" s="24"/>
      <c r="K644" s="24"/>
      <c r="L644" s="24"/>
      <c r="M644" s="24"/>
      <c r="N644" s="24"/>
      <c r="O644" s="24"/>
      <c r="P644" s="24"/>
      <c r="Q644" s="24"/>
      <c r="R644" s="24"/>
      <c r="S644" s="24"/>
      <c r="T644" s="24"/>
      <c r="U644" s="24"/>
      <c r="V644" s="24"/>
      <c r="W644" s="24"/>
      <c r="X644" s="24"/>
      <c r="Y644" s="24"/>
      <c r="Z644" s="24"/>
    </row>
    <row r="645" spans="1:26">
      <c r="A645" s="24"/>
      <c r="B645" s="24"/>
      <c r="C645" s="24"/>
      <c r="D645" s="24"/>
      <c r="E645" s="24"/>
      <c r="F645" s="179"/>
      <c r="G645" s="180"/>
      <c r="H645" s="24"/>
      <c r="I645" s="24"/>
      <c r="J645" s="24"/>
      <c r="K645" s="24"/>
      <c r="L645" s="24"/>
      <c r="M645" s="24"/>
      <c r="N645" s="24"/>
      <c r="O645" s="24"/>
      <c r="P645" s="24"/>
      <c r="Q645" s="24"/>
      <c r="R645" s="24"/>
      <c r="S645" s="24"/>
      <c r="T645" s="24"/>
      <c r="U645" s="24"/>
      <c r="V645" s="24"/>
      <c r="W645" s="24"/>
      <c r="X645" s="24"/>
      <c r="Y645" s="24"/>
      <c r="Z645" s="24"/>
    </row>
    <row r="646" spans="1:26">
      <c r="A646" s="24"/>
      <c r="B646" s="24"/>
      <c r="C646" s="24"/>
      <c r="D646" s="24"/>
      <c r="E646" s="24"/>
      <c r="F646" s="179"/>
      <c r="G646" s="180"/>
      <c r="H646" s="24"/>
      <c r="I646" s="24"/>
      <c r="J646" s="24"/>
      <c r="K646" s="24"/>
      <c r="L646" s="24"/>
      <c r="M646" s="24"/>
      <c r="N646" s="24"/>
      <c r="O646" s="24"/>
      <c r="P646" s="24"/>
      <c r="Q646" s="24"/>
      <c r="R646" s="24"/>
      <c r="S646" s="24"/>
      <c r="T646" s="24"/>
      <c r="U646" s="24"/>
      <c r="V646" s="24"/>
      <c r="W646" s="24"/>
      <c r="X646" s="24"/>
      <c r="Y646" s="24"/>
      <c r="Z646" s="24"/>
    </row>
    <row r="647" spans="1:26">
      <c r="A647" s="24"/>
      <c r="B647" s="24"/>
      <c r="C647" s="24"/>
      <c r="D647" s="24"/>
      <c r="E647" s="24"/>
      <c r="F647" s="179"/>
      <c r="G647" s="180"/>
      <c r="H647" s="24"/>
      <c r="I647" s="24"/>
      <c r="J647" s="24"/>
      <c r="K647" s="24"/>
      <c r="L647" s="24"/>
      <c r="M647" s="24"/>
      <c r="N647" s="24"/>
      <c r="O647" s="24"/>
      <c r="P647" s="24"/>
      <c r="Q647" s="24"/>
      <c r="R647" s="24"/>
      <c r="S647" s="24"/>
      <c r="T647" s="24"/>
      <c r="U647" s="24"/>
      <c r="V647" s="24"/>
      <c r="W647" s="24"/>
      <c r="X647" s="24"/>
      <c r="Y647" s="24"/>
      <c r="Z647" s="24"/>
    </row>
    <row r="648" spans="1:26">
      <c r="A648" s="24"/>
      <c r="B648" s="24"/>
      <c r="C648" s="24"/>
      <c r="D648" s="24"/>
      <c r="E648" s="24"/>
      <c r="F648" s="179"/>
      <c r="G648" s="180"/>
      <c r="H648" s="24"/>
      <c r="I648" s="24"/>
      <c r="J648" s="24"/>
      <c r="K648" s="24"/>
      <c r="L648" s="24"/>
      <c r="M648" s="24"/>
      <c r="N648" s="24"/>
      <c r="O648" s="24"/>
      <c r="P648" s="24"/>
      <c r="Q648" s="24"/>
      <c r="R648" s="24"/>
      <c r="S648" s="24"/>
      <c r="T648" s="24"/>
      <c r="U648" s="24"/>
      <c r="V648" s="24"/>
      <c r="W648" s="24"/>
      <c r="X648" s="24"/>
      <c r="Y648" s="24"/>
      <c r="Z648" s="24"/>
    </row>
    <row r="649" spans="1:26">
      <c r="A649" s="24"/>
      <c r="B649" s="24"/>
      <c r="C649" s="24"/>
      <c r="D649" s="24"/>
      <c r="E649" s="24"/>
      <c r="F649" s="179"/>
      <c r="G649" s="180"/>
      <c r="H649" s="24"/>
      <c r="I649" s="24"/>
      <c r="J649" s="24"/>
      <c r="K649" s="24"/>
      <c r="L649" s="24"/>
      <c r="M649" s="24"/>
      <c r="N649" s="24"/>
      <c r="O649" s="24"/>
      <c r="P649" s="24"/>
      <c r="Q649" s="24"/>
      <c r="R649" s="24"/>
      <c r="S649" s="24"/>
      <c r="T649" s="24"/>
      <c r="U649" s="24"/>
      <c r="V649" s="24"/>
      <c r="W649" s="24"/>
      <c r="X649" s="24"/>
      <c r="Y649" s="24"/>
      <c r="Z649" s="24"/>
    </row>
    <row r="650" spans="1:26">
      <c r="A650" s="24"/>
      <c r="B650" s="24"/>
      <c r="C650" s="24"/>
      <c r="D650" s="24"/>
      <c r="E650" s="24"/>
      <c r="F650" s="179"/>
      <c r="G650" s="180"/>
      <c r="H650" s="24"/>
      <c r="I650" s="24"/>
      <c r="J650" s="24"/>
      <c r="K650" s="24"/>
      <c r="L650" s="24"/>
      <c r="M650" s="24"/>
      <c r="N650" s="24"/>
      <c r="O650" s="24"/>
      <c r="P650" s="24"/>
      <c r="Q650" s="24"/>
      <c r="R650" s="24"/>
      <c r="S650" s="24"/>
      <c r="T650" s="24"/>
      <c r="U650" s="24"/>
      <c r="V650" s="24"/>
      <c r="W650" s="24"/>
      <c r="X650" s="24"/>
      <c r="Y650" s="24"/>
      <c r="Z650" s="24"/>
    </row>
    <row r="651" spans="1:26">
      <c r="A651" s="24"/>
      <c r="B651" s="24"/>
      <c r="C651" s="24"/>
      <c r="D651" s="24"/>
      <c r="E651" s="24"/>
      <c r="F651" s="179"/>
      <c r="G651" s="180"/>
      <c r="H651" s="24"/>
      <c r="I651" s="24"/>
      <c r="J651" s="24"/>
      <c r="K651" s="24"/>
      <c r="L651" s="24"/>
      <c r="M651" s="24"/>
      <c r="N651" s="24"/>
      <c r="O651" s="24"/>
      <c r="P651" s="24"/>
      <c r="Q651" s="24"/>
      <c r="R651" s="24"/>
      <c r="S651" s="24"/>
      <c r="T651" s="24"/>
      <c r="U651" s="24"/>
      <c r="V651" s="24"/>
      <c r="W651" s="24"/>
      <c r="X651" s="24"/>
      <c r="Y651" s="24"/>
      <c r="Z651" s="24"/>
    </row>
    <row r="652" spans="1:26">
      <c r="A652" s="24"/>
      <c r="B652" s="24"/>
      <c r="C652" s="24"/>
      <c r="D652" s="24"/>
      <c r="E652" s="24"/>
      <c r="F652" s="179"/>
      <c r="G652" s="180"/>
      <c r="H652" s="24"/>
      <c r="I652" s="24"/>
      <c r="J652" s="24"/>
      <c r="K652" s="24"/>
      <c r="L652" s="24"/>
      <c r="M652" s="24"/>
      <c r="N652" s="24"/>
      <c r="O652" s="24"/>
      <c r="P652" s="24"/>
      <c r="Q652" s="24"/>
      <c r="R652" s="24"/>
      <c r="S652" s="24"/>
      <c r="T652" s="24"/>
      <c r="U652" s="24"/>
      <c r="V652" s="24"/>
      <c r="W652" s="24"/>
      <c r="X652" s="24"/>
      <c r="Y652" s="24"/>
      <c r="Z652" s="24"/>
    </row>
    <row r="653" spans="1:26">
      <c r="A653" s="24"/>
      <c r="B653" s="24"/>
      <c r="C653" s="24"/>
      <c r="D653" s="24"/>
      <c r="E653" s="24"/>
      <c r="F653" s="179"/>
      <c r="G653" s="180"/>
      <c r="H653" s="24"/>
      <c r="I653" s="24"/>
      <c r="J653" s="24"/>
      <c r="K653" s="24"/>
      <c r="L653" s="24"/>
      <c r="M653" s="24"/>
      <c r="N653" s="24"/>
      <c r="O653" s="24"/>
      <c r="P653" s="24"/>
      <c r="Q653" s="24"/>
      <c r="R653" s="24"/>
      <c r="S653" s="24"/>
      <c r="T653" s="24"/>
      <c r="U653" s="24"/>
      <c r="V653" s="24"/>
      <c r="W653" s="24"/>
      <c r="X653" s="24"/>
      <c r="Y653" s="24"/>
      <c r="Z653" s="24"/>
    </row>
    <row r="654" spans="1:26">
      <c r="A654" s="24"/>
      <c r="B654" s="24"/>
      <c r="C654" s="24"/>
      <c r="D654" s="24"/>
      <c r="E654" s="24"/>
      <c r="F654" s="179"/>
      <c r="G654" s="180"/>
      <c r="H654" s="24"/>
      <c r="I654" s="24"/>
      <c r="J654" s="24"/>
      <c r="K654" s="24"/>
      <c r="L654" s="24"/>
      <c r="M654" s="24"/>
      <c r="N654" s="24"/>
      <c r="O654" s="24"/>
      <c r="P654" s="24"/>
      <c r="Q654" s="24"/>
      <c r="R654" s="24"/>
      <c r="S654" s="24"/>
      <c r="T654" s="24"/>
      <c r="U654" s="24"/>
      <c r="V654" s="24"/>
      <c r="W654" s="24"/>
      <c r="X654" s="24"/>
      <c r="Y654" s="24"/>
      <c r="Z654" s="24"/>
    </row>
    <row r="655" spans="1:26">
      <c r="A655" s="24"/>
      <c r="B655" s="24"/>
      <c r="C655" s="24"/>
      <c r="D655" s="24"/>
      <c r="E655" s="24"/>
      <c r="F655" s="179"/>
      <c r="G655" s="180"/>
      <c r="H655" s="24"/>
      <c r="I655" s="24"/>
      <c r="J655" s="24"/>
      <c r="K655" s="24"/>
      <c r="L655" s="24"/>
      <c r="M655" s="24"/>
      <c r="N655" s="24"/>
      <c r="O655" s="24"/>
      <c r="P655" s="24"/>
      <c r="Q655" s="24"/>
      <c r="R655" s="24"/>
      <c r="S655" s="24"/>
      <c r="T655" s="24"/>
      <c r="U655" s="24"/>
      <c r="V655" s="24"/>
      <c r="W655" s="24"/>
      <c r="X655" s="24"/>
      <c r="Y655" s="24"/>
      <c r="Z655" s="24"/>
    </row>
    <row r="656" spans="1:26">
      <c r="A656" s="24"/>
      <c r="B656" s="24"/>
      <c r="C656" s="24"/>
      <c r="D656" s="24"/>
      <c r="E656" s="24"/>
      <c r="F656" s="179"/>
      <c r="G656" s="180"/>
      <c r="H656" s="24"/>
      <c r="I656" s="24"/>
      <c r="J656" s="24"/>
      <c r="K656" s="24"/>
      <c r="L656" s="24"/>
      <c r="M656" s="24"/>
      <c r="N656" s="24"/>
      <c r="O656" s="24"/>
      <c r="P656" s="24"/>
      <c r="Q656" s="24"/>
      <c r="R656" s="24"/>
      <c r="S656" s="24"/>
      <c r="T656" s="24"/>
      <c r="U656" s="24"/>
      <c r="V656" s="24"/>
      <c r="W656" s="24"/>
      <c r="X656" s="24"/>
      <c r="Y656" s="24"/>
      <c r="Z656" s="24"/>
    </row>
    <row r="657" spans="1:26">
      <c r="A657" s="24"/>
      <c r="B657" s="24"/>
      <c r="C657" s="24"/>
      <c r="D657" s="24"/>
      <c r="E657" s="24"/>
      <c r="F657" s="179"/>
      <c r="G657" s="180"/>
      <c r="H657" s="24"/>
      <c r="I657" s="24"/>
      <c r="J657" s="24"/>
      <c r="K657" s="24"/>
      <c r="L657" s="24"/>
      <c r="M657" s="24"/>
      <c r="N657" s="24"/>
      <c r="O657" s="24"/>
      <c r="P657" s="24"/>
      <c r="Q657" s="24"/>
      <c r="R657" s="24"/>
      <c r="S657" s="24"/>
      <c r="T657" s="24"/>
      <c r="U657" s="24"/>
      <c r="V657" s="24"/>
      <c r="W657" s="24"/>
      <c r="X657" s="24"/>
      <c r="Y657" s="24"/>
      <c r="Z657" s="24"/>
    </row>
    <row r="658" spans="1:26">
      <c r="A658" s="24"/>
      <c r="B658" s="24"/>
      <c r="C658" s="24"/>
      <c r="D658" s="24"/>
      <c r="E658" s="24"/>
      <c r="F658" s="179"/>
      <c r="G658" s="180"/>
      <c r="H658" s="24"/>
      <c r="I658" s="24"/>
      <c r="J658" s="24"/>
      <c r="K658" s="24"/>
      <c r="L658" s="24"/>
      <c r="M658" s="24"/>
      <c r="N658" s="24"/>
      <c r="O658" s="24"/>
      <c r="P658" s="24"/>
      <c r="Q658" s="24"/>
      <c r="R658" s="24"/>
      <c r="S658" s="24"/>
      <c r="T658" s="24"/>
      <c r="U658" s="24"/>
      <c r="V658" s="24"/>
      <c r="W658" s="24"/>
      <c r="X658" s="24"/>
      <c r="Y658" s="24"/>
      <c r="Z658" s="24"/>
    </row>
    <row r="659" spans="1:26">
      <c r="A659" s="24"/>
      <c r="B659" s="24"/>
      <c r="C659" s="24"/>
      <c r="D659" s="24"/>
      <c r="E659" s="24"/>
      <c r="F659" s="179"/>
      <c r="G659" s="180"/>
      <c r="H659" s="24"/>
      <c r="I659" s="24"/>
      <c r="J659" s="24"/>
      <c r="K659" s="24"/>
      <c r="L659" s="24"/>
      <c r="M659" s="24"/>
      <c r="N659" s="24"/>
      <c r="O659" s="24"/>
      <c r="P659" s="24"/>
      <c r="Q659" s="24"/>
      <c r="R659" s="24"/>
      <c r="S659" s="24"/>
      <c r="T659" s="24"/>
      <c r="U659" s="24"/>
      <c r="V659" s="24"/>
      <c r="W659" s="24"/>
      <c r="X659" s="24"/>
      <c r="Y659" s="24"/>
      <c r="Z659" s="24"/>
    </row>
    <row r="660" spans="1:26">
      <c r="A660" s="24"/>
      <c r="B660" s="24"/>
      <c r="C660" s="24"/>
      <c r="D660" s="24"/>
      <c r="E660" s="24"/>
      <c r="F660" s="179"/>
      <c r="G660" s="180"/>
      <c r="H660" s="24"/>
      <c r="I660" s="24"/>
      <c r="J660" s="24"/>
      <c r="K660" s="24"/>
      <c r="L660" s="24"/>
      <c r="M660" s="24"/>
      <c r="N660" s="24"/>
      <c r="O660" s="24"/>
      <c r="P660" s="24"/>
      <c r="Q660" s="24"/>
      <c r="R660" s="24"/>
      <c r="S660" s="24"/>
      <c r="T660" s="24"/>
      <c r="U660" s="24"/>
      <c r="V660" s="24"/>
      <c r="W660" s="24"/>
      <c r="X660" s="24"/>
      <c r="Y660" s="24"/>
      <c r="Z660" s="24"/>
    </row>
    <row r="661" spans="1:26">
      <c r="A661" s="24"/>
      <c r="B661" s="24"/>
      <c r="C661" s="24"/>
      <c r="D661" s="24"/>
      <c r="E661" s="24"/>
      <c r="F661" s="179"/>
      <c r="G661" s="180"/>
      <c r="H661" s="24"/>
      <c r="I661" s="24"/>
      <c r="J661" s="24"/>
      <c r="K661" s="24"/>
      <c r="L661" s="24"/>
      <c r="M661" s="24"/>
      <c r="N661" s="24"/>
      <c r="O661" s="24"/>
      <c r="P661" s="24"/>
      <c r="Q661" s="24"/>
      <c r="R661" s="24"/>
      <c r="S661" s="24"/>
      <c r="T661" s="24"/>
      <c r="U661" s="24"/>
      <c r="V661" s="24"/>
      <c r="W661" s="24"/>
      <c r="X661" s="24"/>
      <c r="Y661" s="24"/>
      <c r="Z661" s="24"/>
    </row>
    <row r="662" spans="1:26">
      <c r="A662" s="24"/>
      <c r="B662" s="24"/>
      <c r="C662" s="24"/>
      <c r="D662" s="24"/>
      <c r="E662" s="24"/>
      <c r="F662" s="179"/>
      <c r="G662" s="180"/>
      <c r="H662" s="24"/>
      <c r="I662" s="24"/>
      <c r="J662" s="24"/>
      <c r="K662" s="24"/>
      <c r="L662" s="24"/>
      <c r="M662" s="24"/>
      <c r="N662" s="24"/>
      <c r="O662" s="24"/>
      <c r="P662" s="24"/>
      <c r="Q662" s="24"/>
      <c r="R662" s="24"/>
      <c r="S662" s="24"/>
      <c r="T662" s="24"/>
      <c r="U662" s="24"/>
      <c r="V662" s="24"/>
      <c r="W662" s="24"/>
      <c r="X662" s="24"/>
      <c r="Y662" s="24"/>
      <c r="Z662" s="24"/>
    </row>
    <row r="663" spans="1:26">
      <c r="A663" s="24"/>
      <c r="B663" s="24"/>
      <c r="C663" s="24"/>
      <c r="D663" s="24"/>
      <c r="E663" s="24"/>
      <c r="F663" s="179"/>
      <c r="G663" s="180"/>
      <c r="H663" s="24"/>
      <c r="I663" s="24"/>
      <c r="J663" s="24"/>
      <c r="K663" s="24"/>
      <c r="L663" s="24"/>
      <c r="M663" s="24"/>
      <c r="N663" s="24"/>
      <c r="O663" s="24"/>
      <c r="P663" s="24"/>
      <c r="Q663" s="24"/>
      <c r="R663" s="24"/>
      <c r="S663" s="24"/>
      <c r="T663" s="24"/>
      <c r="U663" s="24"/>
      <c r="V663" s="24"/>
      <c r="W663" s="24"/>
      <c r="X663" s="24"/>
      <c r="Y663" s="24"/>
      <c r="Z663" s="24"/>
    </row>
    <row r="664" spans="1:26">
      <c r="A664" s="24"/>
      <c r="B664" s="24"/>
      <c r="C664" s="24"/>
      <c r="D664" s="24"/>
      <c r="E664" s="24"/>
      <c r="F664" s="179"/>
      <c r="G664" s="180"/>
      <c r="H664" s="24"/>
      <c r="I664" s="24"/>
      <c r="J664" s="24"/>
      <c r="K664" s="24"/>
      <c r="L664" s="24"/>
      <c r="M664" s="24"/>
      <c r="N664" s="24"/>
      <c r="O664" s="24"/>
      <c r="P664" s="24"/>
      <c r="Q664" s="24"/>
      <c r="R664" s="24"/>
      <c r="S664" s="24"/>
      <c r="T664" s="24"/>
      <c r="U664" s="24"/>
      <c r="V664" s="24"/>
      <c r="W664" s="24"/>
      <c r="X664" s="24"/>
      <c r="Y664" s="24"/>
      <c r="Z664" s="24"/>
    </row>
    <row r="665" spans="1:26">
      <c r="A665" s="24"/>
      <c r="B665" s="24"/>
      <c r="C665" s="24"/>
      <c r="D665" s="24"/>
      <c r="E665" s="24"/>
      <c r="F665" s="179"/>
      <c r="G665" s="180"/>
      <c r="H665" s="24"/>
      <c r="I665" s="24"/>
      <c r="J665" s="24"/>
      <c r="K665" s="24"/>
      <c r="L665" s="24"/>
      <c r="M665" s="24"/>
      <c r="N665" s="24"/>
      <c r="O665" s="24"/>
      <c r="P665" s="24"/>
      <c r="Q665" s="24"/>
      <c r="R665" s="24"/>
      <c r="S665" s="24"/>
      <c r="T665" s="24"/>
      <c r="U665" s="24"/>
      <c r="V665" s="24"/>
      <c r="W665" s="24"/>
      <c r="X665" s="24"/>
      <c r="Y665" s="24"/>
      <c r="Z665" s="24"/>
    </row>
    <row r="666" spans="1:26">
      <c r="A666" s="24"/>
      <c r="B666" s="24"/>
      <c r="C666" s="24"/>
      <c r="D666" s="24"/>
      <c r="E666" s="24"/>
      <c r="F666" s="179"/>
      <c r="G666" s="180"/>
      <c r="H666" s="24"/>
      <c r="I666" s="24"/>
      <c r="J666" s="24"/>
      <c r="K666" s="24"/>
      <c r="L666" s="24"/>
      <c r="M666" s="24"/>
      <c r="N666" s="24"/>
      <c r="O666" s="24"/>
      <c r="P666" s="24"/>
      <c r="Q666" s="24"/>
      <c r="R666" s="24"/>
      <c r="S666" s="24"/>
      <c r="T666" s="24"/>
      <c r="U666" s="24"/>
      <c r="V666" s="24"/>
      <c r="W666" s="24"/>
      <c r="X666" s="24"/>
      <c r="Y666" s="24"/>
      <c r="Z666" s="24"/>
    </row>
    <row r="667" spans="1:26">
      <c r="A667" s="24"/>
      <c r="B667" s="24"/>
      <c r="C667" s="24"/>
      <c r="D667" s="24"/>
      <c r="E667" s="24"/>
      <c r="F667" s="179"/>
      <c r="G667" s="180"/>
      <c r="H667" s="24"/>
      <c r="I667" s="24"/>
      <c r="J667" s="24"/>
      <c r="K667" s="24"/>
      <c r="L667" s="24"/>
      <c r="M667" s="24"/>
      <c r="N667" s="24"/>
      <c r="O667" s="24"/>
      <c r="P667" s="24"/>
      <c r="Q667" s="24"/>
      <c r="R667" s="24"/>
      <c r="S667" s="24"/>
      <c r="T667" s="24"/>
      <c r="U667" s="24"/>
      <c r="V667" s="24"/>
      <c r="W667" s="24"/>
      <c r="X667" s="24"/>
      <c r="Y667" s="24"/>
      <c r="Z667" s="24"/>
    </row>
    <row r="668" spans="1:26">
      <c r="A668" s="24"/>
      <c r="B668" s="24"/>
      <c r="C668" s="24"/>
      <c r="D668" s="24"/>
      <c r="E668" s="24"/>
      <c r="F668" s="179"/>
      <c r="G668" s="180"/>
      <c r="H668" s="24"/>
      <c r="I668" s="24"/>
      <c r="J668" s="24"/>
      <c r="K668" s="24"/>
      <c r="L668" s="24"/>
      <c r="M668" s="24"/>
      <c r="N668" s="24"/>
      <c r="O668" s="24"/>
      <c r="P668" s="24"/>
      <c r="Q668" s="24"/>
      <c r="R668" s="24"/>
      <c r="S668" s="24"/>
      <c r="T668" s="24"/>
      <c r="U668" s="24"/>
      <c r="V668" s="24"/>
      <c r="W668" s="24"/>
      <c r="X668" s="24"/>
      <c r="Y668" s="24"/>
      <c r="Z668" s="24"/>
    </row>
    <row r="669" spans="1:26">
      <c r="A669" s="24"/>
      <c r="B669" s="24"/>
      <c r="C669" s="24"/>
      <c r="D669" s="24"/>
      <c r="E669" s="24"/>
      <c r="F669" s="179"/>
      <c r="G669" s="180"/>
      <c r="H669" s="24"/>
      <c r="I669" s="24"/>
      <c r="J669" s="24"/>
      <c r="K669" s="24"/>
      <c r="L669" s="24"/>
      <c r="M669" s="24"/>
      <c r="N669" s="24"/>
      <c r="O669" s="24"/>
      <c r="P669" s="24"/>
      <c r="Q669" s="24"/>
      <c r="R669" s="24"/>
      <c r="S669" s="24"/>
      <c r="T669" s="24"/>
      <c r="U669" s="24"/>
      <c r="V669" s="24"/>
      <c r="W669" s="24"/>
      <c r="X669" s="24"/>
      <c r="Y669" s="24"/>
      <c r="Z669" s="24"/>
    </row>
    <row r="670" spans="1:26">
      <c r="A670" s="24"/>
      <c r="B670" s="24"/>
      <c r="C670" s="24"/>
      <c r="D670" s="24"/>
      <c r="E670" s="24"/>
      <c r="F670" s="179"/>
      <c r="G670" s="180"/>
      <c r="H670" s="24"/>
      <c r="I670" s="24"/>
      <c r="J670" s="24"/>
      <c r="K670" s="24"/>
      <c r="L670" s="24"/>
      <c r="M670" s="24"/>
      <c r="N670" s="24"/>
      <c r="O670" s="24"/>
      <c r="P670" s="24"/>
      <c r="Q670" s="24"/>
      <c r="R670" s="24"/>
      <c r="S670" s="24"/>
      <c r="T670" s="24"/>
      <c r="U670" s="24"/>
      <c r="V670" s="24"/>
      <c r="W670" s="24"/>
      <c r="X670" s="24"/>
      <c r="Y670" s="24"/>
      <c r="Z670" s="24"/>
    </row>
    <row r="671" spans="1:26">
      <c r="A671" s="24"/>
      <c r="B671" s="24"/>
      <c r="C671" s="24"/>
      <c r="D671" s="24"/>
      <c r="E671" s="24"/>
      <c r="F671" s="179"/>
      <c r="G671" s="180"/>
      <c r="H671" s="24"/>
      <c r="I671" s="24"/>
      <c r="J671" s="24"/>
      <c r="K671" s="24"/>
      <c r="L671" s="24"/>
      <c r="M671" s="24"/>
      <c r="N671" s="24"/>
      <c r="O671" s="24"/>
      <c r="P671" s="24"/>
      <c r="Q671" s="24"/>
      <c r="R671" s="24"/>
      <c r="S671" s="24"/>
      <c r="T671" s="24"/>
      <c r="U671" s="24"/>
      <c r="V671" s="24"/>
      <c r="W671" s="24"/>
      <c r="X671" s="24"/>
      <c r="Y671" s="24"/>
      <c r="Z671" s="24"/>
    </row>
    <row r="672" spans="1:26">
      <c r="A672" s="24"/>
      <c r="B672" s="24"/>
      <c r="C672" s="24"/>
      <c r="D672" s="24"/>
      <c r="E672" s="24"/>
      <c r="F672" s="179"/>
      <c r="G672" s="180"/>
      <c r="H672" s="24"/>
      <c r="I672" s="24"/>
      <c r="J672" s="24"/>
      <c r="K672" s="24"/>
      <c r="L672" s="24"/>
      <c r="M672" s="24"/>
      <c r="N672" s="24"/>
      <c r="O672" s="24"/>
      <c r="P672" s="24"/>
      <c r="Q672" s="24"/>
      <c r="R672" s="24"/>
      <c r="S672" s="24"/>
      <c r="T672" s="24"/>
      <c r="U672" s="24"/>
      <c r="V672" s="24"/>
      <c r="W672" s="24"/>
      <c r="X672" s="24"/>
      <c r="Y672" s="24"/>
      <c r="Z672" s="24"/>
    </row>
    <row r="673" spans="1:26">
      <c r="A673" s="24"/>
      <c r="B673" s="24"/>
      <c r="C673" s="24"/>
      <c r="D673" s="24"/>
      <c r="E673" s="24"/>
      <c r="F673" s="179"/>
      <c r="G673" s="180"/>
      <c r="H673" s="24"/>
      <c r="I673" s="24"/>
      <c r="J673" s="24"/>
      <c r="K673" s="24"/>
      <c r="L673" s="24"/>
      <c r="M673" s="24"/>
      <c r="N673" s="24"/>
      <c r="O673" s="24"/>
      <c r="P673" s="24"/>
      <c r="Q673" s="24"/>
      <c r="R673" s="24"/>
      <c r="S673" s="24"/>
      <c r="T673" s="24"/>
      <c r="U673" s="24"/>
      <c r="V673" s="24"/>
      <c r="W673" s="24"/>
      <c r="X673" s="24"/>
      <c r="Y673" s="24"/>
      <c r="Z673" s="24"/>
    </row>
    <row r="674" spans="1:26">
      <c r="A674" s="24"/>
      <c r="B674" s="24"/>
      <c r="C674" s="24"/>
      <c r="D674" s="24"/>
      <c r="E674" s="24"/>
      <c r="F674" s="179"/>
      <c r="G674" s="180"/>
      <c r="H674" s="24"/>
      <c r="I674" s="24"/>
      <c r="J674" s="24"/>
      <c r="K674" s="24"/>
      <c r="L674" s="24"/>
      <c r="M674" s="24"/>
      <c r="N674" s="24"/>
      <c r="O674" s="24"/>
      <c r="P674" s="24"/>
      <c r="Q674" s="24"/>
      <c r="R674" s="24"/>
      <c r="S674" s="24"/>
      <c r="T674" s="24"/>
      <c r="U674" s="24"/>
      <c r="V674" s="24"/>
      <c r="W674" s="24"/>
      <c r="X674" s="24"/>
      <c r="Y674" s="24"/>
      <c r="Z674" s="24"/>
    </row>
    <row r="675" spans="1:26">
      <c r="A675" s="24"/>
      <c r="B675" s="24"/>
      <c r="C675" s="24"/>
      <c r="D675" s="24"/>
      <c r="E675" s="24"/>
      <c r="F675" s="179"/>
      <c r="G675" s="180"/>
      <c r="H675" s="24"/>
      <c r="I675" s="24"/>
      <c r="J675" s="24"/>
      <c r="K675" s="24"/>
      <c r="L675" s="24"/>
      <c r="M675" s="24"/>
      <c r="N675" s="24"/>
      <c r="O675" s="24"/>
      <c r="P675" s="24"/>
      <c r="Q675" s="24"/>
      <c r="R675" s="24"/>
      <c r="S675" s="24"/>
      <c r="T675" s="24"/>
      <c r="U675" s="24"/>
      <c r="V675" s="24"/>
      <c r="W675" s="24"/>
      <c r="X675" s="24"/>
      <c r="Y675" s="24"/>
      <c r="Z675" s="24"/>
    </row>
    <row r="676" spans="1:26">
      <c r="A676" s="24"/>
      <c r="B676" s="24"/>
      <c r="C676" s="24"/>
      <c r="D676" s="24"/>
      <c r="E676" s="24"/>
      <c r="F676" s="179"/>
      <c r="G676" s="180"/>
      <c r="H676" s="24"/>
      <c r="I676" s="24"/>
      <c r="J676" s="24"/>
      <c r="K676" s="24"/>
      <c r="L676" s="24"/>
      <c r="M676" s="24"/>
      <c r="N676" s="24"/>
      <c r="O676" s="24"/>
      <c r="P676" s="24"/>
      <c r="Q676" s="24"/>
      <c r="R676" s="24"/>
      <c r="S676" s="24"/>
      <c r="T676" s="24"/>
      <c r="U676" s="24"/>
      <c r="V676" s="24"/>
      <c r="W676" s="24"/>
      <c r="X676" s="24"/>
      <c r="Y676" s="24"/>
      <c r="Z676" s="24"/>
    </row>
    <row r="677" spans="1:26">
      <c r="A677" s="24"/>
      <c r="B677" s="24"/>
      <c r="C677" s="24"/>
      <c r="D677" s="24"/>
      <c r="E677" s="24"/>
      <c r="F677" s="179"/>
      <c r="G677" s="180"/>
      <c r="H677" s="24"/>
      <c r="I677" s="24"/>
      <c r="J677" s="24"/>
      <c r="K677" s="24"/>
      <c r="L677" s="24"/>
      <c r="M677" s="24"/>
      <c r="N677" s="24"/>
      <c r="O677" s="24"/>
      <c r="P677" s="24"/>
      <c r="Q677" s="24"/>
      <c r="R677" s="24"/>
      <c r="S677" s="24"/>
      <c r="T677" s="24"/>
      <c r="U677" s="24"/>
      <c r="V677" s="24"/>
      <c r="W677" s="24"/>
      <c r="X677" s="24"/>
      <c r="Y677" s="24"/>
      <c r="Z677" s="24"/>
    </row>
    <row r="678" spans="1:26">
      <c r="A678" s="24"/>
      <c r="B678" s="24"/>
      <c r="C678" s="24"/>
      <c r="D678" s="24"/>
      <c r="E678" s="24"/>
      <c r="F678" s="179"/>
      <c r="G678" s="180"/>
      <c r="H678" s="24"/>
      <c r="I678" s="24"/>
      <c r="J678" s="24"/>
      <c r="K678" s="24"/>
      <c r="L678" s="24"/>
      <c r="M678" s="24"/>
      <c r="N678" s="24"/>
      <c r="O678" s="24"/>
      <c r="P678" s="24"/>
      <c r="Q678" s="24"/>
      <c r="R678" s="24"/>
      <c r="S678" s="24"/>
      <c r="T678" s="24"/>
      <c r="U678" s="24"/>
      <c r="V678" s="24"/>
      <c r="W678" s="24"/>
      <c r="X678" s="24"/>
      <c r="Y678" s="24"/>
      <c r="Z678" s="24"/>
    </row>
    <row r="679" spans="1:26">
      <c r="A679" s="24"/>
      <c r="B679" s="24"/>
      <c r="C679" s="24"/>
      <c r="D679" s="24"/>
      <c r="E679" s="24"/>
      <c r="F679" s="179"/>
      <c r="G679" s="180"/>
      <c r="H679" s="24"/>
      <c r="I679" s="24"/>
      <c r="J679" s="24"/>
      <c r="K679" s="24"/>
      <c r="L679" s="24"/>
      <c r="M679" s="24"/>
      <c r="N679" s="24"/>
      <c r="O679" s="24"/>
      <c r="P679" s="24"/>
      <c r="Q679" s="24"/>
      <c r="R679" s="24"/>
      <c r="S679" s="24"/>
      <c r="T679" s="24"/>
      <c r="U679" s="24"/>
      <c r="V679" s="24"/>
      <c r="W679" s="24"/>
      <c r="X679" s="24"/>
      <c r="Y679" s="24"/>
      <c r="Z679" s="24"/>
    </row>
    <row r="680" spans="1:26">
      <c r="A680" s="24"/>
      <c r="B680" s="24"/>
      <c r="C680" s="24"/>
      <c r="D680" s="24"/>
      <c r="E680" s="24"/>
      <c r="F680" s="179"/>
      <c r="G680" s="180"/>
      <c r="H680" s="24"/>
      <c r="I680" s="24"/>
      <c r="J680" s="24"/>
      <c r="K680" s="24"/>
      <c r="L680" s="24"/>
      <c r="M680" s="24"/>
      <c r="N680" s="24"/>
      <c r="O680" s="24"/>
      <c r="P680" s="24"/>
      <c r="Q680" s="24"/>
      <c r="R680" s="24"/>
      <c r="S680" s="24"/>
      <c r="T680" s="24"/>
      <c r="U680" s="24"/>
      <c r="V680" s="24"/>
      <c r="W680" s="24"/>
      <c r="X680" s="24"/>
      <c r="Y680" s="24"/>
      <c r="Z680" s="24"/>
    </row>
    <row r="681" spans="1:26">
      <c r="A681" s="24"/>
      <c r="B681" s="24"/>
      <c r="C681" s="24"/>
      <c r="D681" s="24"/>
      <c r="E681" s="24"/>
      <c r="F681" s="179"/>
      <c r="G681" s="180"/>
      <c r="H681" s="24"/>
      <c r="I681" s="24"/>
      <c r="J681" s="24"/>
      <c r="K681" s="24"/>
      <c r="L681" s="24"/>
      <c r="M681" s="24"/>
      <c r="N681" s="24"/>
      <c r="O681" s="24"/>
      <c r="P681" s="24"/>
      <c r="Q681" s="24"/>
      <c r="R681" s="24"/>
      <c r="S681" s="24"/>
      <c r="T681" s="24"/>
      <c r="U681" s="24"/>
      <c r="V681" s="24"/>
      <c r="W681" s="24"/>
      <c r="X681" s="24"/>
      <c r="Y681" s="24"/>
      <c r="Z681" s="24"/>
    </row>
    <row r="682" spans="1:26">
      <c r="A682" s="24"/>
      <c r="B682" s="24"/>
      <c r="C682" s="24"/>
      <c r="D682" s="24"/>
      <c r="E682" s="24"/>
      <c r="F682" s="179"/>
      <c r="G682" s="180"/>
      <c r="H682" s="24"/>
      <c r="I682" s="24"/>
      <c r="J682" s="24"/>
      <c r="K682" s="24"/>
      <c r="L682" s="24"/>
      <c r="M682" s="24"/>
      <c r="N682" s="24"/>
      <c r="O682" s="24"/>
      <c r="P682" s="24"/>
      <c r="Q682" s="24"/>
      <c r="R682" s="24"/>
      <c r="S682" s="24"/>
      <c r="T682" s="24"/>
      <c r="U682" s="24"/>
      <c r="V682" s="24"/>
      <c r="W682" s="24"/>
      <c r="X682" s="24"/>
      <c r="Y682" s="24"/>
      <c r="Z682" s="24"/>
    </row>
    <row r="683" spans="1:26">
      <c r="A683" s="24"/>
      <c r="B683" s="24"/>
      <c r="C683" s="24"/>
      <c r="D683" s="24"/>
      <c r="E683" s="24"/>
      <c r="F683" s="179"/>
      <c r="G683" s="180"/>
      <c r="H683" s="24"/>
      <c r="I683" s="24"/>
      <c r="J683" s="24"/>
      <c r="K683" s="24"/>
      <c r="L683" s="24"/>
      <c r="M683" s="24"/>
      <c r="N683" s="24"/>
      <c r="O683" s="24"/>
      <c r="P683" s="24"/>
      <c r="Q683" s="24"/>
      <c r="R683" s="24"/>
      <c r="S683" s="24"/>
      <c r="T683" s="24"/>
      <c r="U683" s="24"/>
      <c r="V683" s="24"/>
      <c r="W683" s="24"/>
      <c r="X683" s="24"/>
      <c r="Y683" s="24"/>
      <c r="Z683" s="24"/>
    </row>
    <row r="684" spans="1:26">
      <c r="A684" s="24"/>
      <c r="B684" s="24"/>
      <c r="C684" s="24"/>
      <c r="D684" s="24"/>
      <c r="E684" s="24"/>
      <c r="F684" s="179"/>
      <c r="G684" s="180"/>
      <c r="H684" s="24"/>
      <c r="I684" s="24"/>
      <c r="J684" s="24"/>
      <c r="K684" s="24"/>
      <c r="L684" s="24"/>
      <c r="M684" s="24"/>
      <c r="N684" s="24"/>
      <c r="O684" s="24"/>
      <c r="P684" s="24"/>
      <c r="Q684" s="24"/>
      <c r="R684" s="24"/>
      <c r="S684" s="24"/>
      <c r="T684" s="24"/>
      <c r="U684" s="24"/>
      <c r="V684" s="24"/>
      <c r="W684" s="24"/>
      <c r="X684" s="24"/>
      <c r="Y684" s="24"/>
      <c r="Z684" s="24"/>
    </row>
    <row r="685" spans="1:26">
      <c r="A685" s="24"/>
      <c r="B685" s="24"/>
      <c r="C685" s="24"/>
      <c r="D685" s="24"/>
      <c r="E685" s="24"/>
      <c r="F685" s="179"/>
      <c r="G685" s="180"/>
      <c r="H685" s="24"/>
      <c r="I685" s="24"/>
      <c r="J685" s="24"/>
      <c r="K685" s="24"/>
      <c r="L685" s="24"/>
      <c r="M685" s="24"/>
      <c r="N685" s="24"/>
      <c r="O685" s="24"/>
      <c r="P685" s="24"/>
      <c r="Q685" s="24"/>
      <c r="R685" s="24"/>
      <c r="S685" s="24"/>
      <c r="T685" s="24"/>
      <c r="U685" s="24"/>
      <c r="V685" s="24"/>
      <c r="W685" s="24"/>
      <c r="X685" s="24"/>
      <c r="Y685" s="24"/>
      <c r="Z685" s="24"/>
    </row>
    <row r="686" spans="1:26">
      <c r="A686" s="24"/>
      <c r="B686" s="24"/>
      <c r="C686" s="24"/>
      <c r="D686" s="24"/>
      <c r="E686" s="24"/>
      <c r="F686" s="179"/>
      <c r="G686" s="180"/>
      <c r="H686" s="24"/>
      <c r="I686" s="24"/>
      <c r="J686" s="24"/>
      <c r="K686" s="24"/>
      <c r="L686" s="24"/>
      <c r="M686" s="24"/>
      <c r="N686" s="24"/>
      <c r="O686" s="24"/>
      <c r="P686" s="24"/>
      <c r="Q686" s="24"/>
      <c r="R686" s="24"/>
      <c r="S686" s="24"/>
      <c r="T686" s="24"/>
      <c r="U686" s="24"/>
      <c r="V686" s="24"/>
      <c r="W686" s="24"/>
      <c r="X686" s="24"/>
      <c r="Y686" s="24"/>
      <c r="Z686" s="24"/>
    </row>
    <row r="687" spans="1:26">
      <c r="A687" s="24"/>
      <c r="B687" s="24"/>
      <c r="C687" s="24"/>
      <c r="D687" s="24"/>
      <c r="E687" s="24"/>
      <c r="F687" s="179"/>
      <c r="G687" s="180"/>
      <c r="H687" s="24"/>
      <c r="I687" s="24"/>
      <c r="J687" s="24"/>
      <c r="K687" s="24"/>
      <c r="L687" s="24"/>
      <c r="M687" s="24"/>
      <c r="N687" s="24"/>
      <c r="O687" s="24"/>
      <c r="P687" s="24"/>
      <c r="Q687" s="24"/>
      <c r="R687" s="24"/>
      <c r="S687" s="24"/>
      <c r="T687" s="24"/>
      <c r="U687" s="24"/>
      <c r="V687" s="24"/>
      <c r="W687" s="24"/>
      <c r="X687" s="24"/>
      <c r="Y687" s="24"/>
      <c r="Z687" s="24"/>
    </row>
    <row r="688" spans="1:26">
      <c r="A688" s="24"/>
      <c r="B688" s="24"/>
      <c r="C688" s="24"/>
      <c r="D688" s="24"/>
      <c r="E688" s="24"/>
      <c r="F688" s="179"/>
      <c r="G688" s="180"/>
      <c r="H688" s="24"/>
      <c r="I688" s="24"/>
      <c r="J688" s="24"/>
      <c r="K688" s="24"/>
      <c r="L688" s="24"/>
      <c r="M688" s="24"/>
      <c r="N688" s="24"/>
      <c r="O688" s="24"/>
      <c r="P688" s="24"/>
      <c r="Q688" s="24"/>
      <c r="R688" s="24"/>
      <c r="S688" s="24"/>
      <c r="T688" s="24"/>
      <c r="U688" s="24"/>
      <c r="V688" s="24"/>
      <c r="W688" s="24"/>
      <c r="X688" s="24"/>
      <c r="Y688" s="24"/>
      <c r="Z688" s="24"/>
    </row>
    <row r="689" spans="1:26">
      <c r="A689" s="24"/>
      <c r="B689" s="24"/>
      <c r="C689" s="24"/>
      <c r="D689" s="24"/>
      <c r="E689" s="24"/>
      <c r="F689" s="179"/>
      <c r="G689" s="180"/>
      <c r="H689" s="24"/>
      <c r="I689" s="24"/>
      <c r="J689" s="24"/>
      <c r="K689" s="24"/>
      <c r="L689" s="24"/>
      <c r="M689" s="24"/>
      <c r="N689" s="24"/>
      <c r="O689" s="24"/>
      <c r="P689" s="24"/>
      <c r="Q689" s="24"/>
      <c r="R689" s="24"/>
      <c r="S689" s="24"/>
      <c r="T689" s="24"/>
      <c r="U689" s="24"/>
      <c r="V689" s="24"/>
      <c r="W689" s="24"/>
      <c r="X689" s="24"/>
      <c r="Y689" s="24"/>
      <c r="Z689" s="24"/>
    </row>
    <row r="690" spans="1:26">
      <c r="A690" s="24"/>
      <c r="B690" s="24"/>
      <c r="C690" s="24"/>
      <c r="D690" s="24"/>
      <c r="E690" s="24"/>
      <c r="F690" s="179"/>
      <c r="G690" s="180"/>
      <c r="H690" s="24"/>
      <c r="I690" s="24"/>
      <c r="J690" s="24"/>
      <c r="K690" s="24"/>
      <c r="L690" s="24"/>
      <c r="M690" s="24"/>
      <c r="N690" s="24"/>
      <c r="O690" s="24"/>
      <c r="P690" s="24"/>
      <c r="Q690" s="24"/>
      <c r="R690" s="24"/>
      <c r="S690" s="24"/>
      <c r="T690" s="24"/>
      <c r="U690" s="24"/>
      <c r="V690" s="24"/>
      <c r="W690" s="24"/>
      <c r="X690" s="24"/>
      <c r="Y690" s="24"/>
      <c r="Z690" s="24"/>
    </row>
    <row r="691" spans="1:26">
      <c r="A691" s="24"/>
      <c r="B691" s="24"/>
      <c r="C691" s="24"/>
      <c r="D691" s="24"/>
      <c r="E691" s="24"/>
      <c r="F691" s="179"/>
      <c r="G691" s="180"/>
      <c r="H691" s="24"/>
      <c r="I691" s="24"/>
      <c r="J691" s="24"/>
      <c r="K691" s="24"/>
      <c r="L691" s="24"/>
      <c r="M691" s="24"/>
      <c r="N691" s="24"/>
      <c r="O691" s="24"/>
      <c r="P691" s="24"/>
      <c r="Q691" s="24"/>
      <c r="R691" s="24"/>
      <c r="S691" s="24"/>
      <c r="T691" s="24"/>
      <c r="U691" s="24"/>
      <c r="V691" s="24"/>
      <c r="W691" s="24"/>
      <c r="X691" s="24"/>
      <c r="Y691" s="24"/>
      <c r="Z691" s="24"/>
    </row>
    <row r="692" spans="1:26">
      <c r="A692" s="24"/>
      <c r="B692" s="24"/>
      <c r="C692" s="24"/>
      <c r="D692" s="24"/>
      <c r="E692" s="24"/>
      <c r="F692" s="179"/>
      <c r="G692" s="180"/>
      <c r="H692" s="24"/>
      <c r="I692" s="24"/>
      <c r="J692" s="24"/>
      <c r="K692" s="24"/>
      <c r="L692" s="24"/>
      <c r="M692" s="24"/>
      <c r="N692" s="24"/>
      <c r="O692" s="24"/>
      <c r="P692" s="24"/>
      <c r="Q692" s="24"/>
      <c r="R692" s="24"/>
      <c r="S692" s="24"/>
      <c r="T692" s="24"/>
      <c r="U692" s="24"/>
      <c r="V692" s="24"/>
      <c r="W692" s="24"/>
      <c r="X692" s="24"/>
      <c r="Y692" s="24"/>
      <c r="Z692" s="24"/>
    </row>
    <row r="693" spans="1:26">
      <c r="A693" s="24"/>
      <c r="B693" s="24"/>
      <c r="C693" s="24"/>
      <c r="D693" s="24"/>
      <c r="E693" s="24"/>
      <c r="F693" s="179"/>
      <c r="G693" s="180"/>
      <c r="H693" s="24"/>
      <c r="I693" s="24"/>
      <c r="J693" s="24"/>
      <c r="K693" s="24"/>
      <c r="L693" s="24"/>
      <c r="M693" s="24"/>
      <c r="N693" s="24"/>
      <c r="O693" s="24"/>
      <c r="P693" s="24"/>
      <c r="Q693" s="24"/>
      <c r="R693" s="24"/>
      <c r="S693" s="24"/>
      <c r="T693" s="24"/>
      <c r="U693" s="24"/>
      <c r="V693" s="24"/>
      <c r="W693" s="24"/>
      <c r="X693" s="24"/>
      <c r="Y693" s="24"/>
      <c r="Z693" s="24"/>
    </row>
    <row r="694" spans="1:26">
      <c r="A694" s="24"/>
      <c r="B694" s="24"/>
      <c r="C694" s="24"/>
      <c r="D694" s="24"/>
      <c r="E694" s="24"/>
      <c r="F694" s="179"/>
      <c r="G694" s="180"/>
      <c r="H694" s="24"/>
      <c r="I694" s="24"/>
      <c r="J694" s="24"/>
      <c r="K694" s="24"/>
      <c r="L694" s="24"/>
      <c r="M694" s="24"/>
      <c r="N694" s="24"/>
      <c r="O694" s="24"/>
      <c r="P694" s="24"/>
      <c r="Q694" s="24"/>
      <c r="R694" s="24"/>
      <c r="S694" s="24"/>
      <c r="T694" s="24"/>
      <c r="U694" s="24"/>
      <c r="V694" s="24"/>
      <c r="W694" s="24"/>
      <c r="X694" s="24"/>
      <c r="Y694" s="24"/>
      <c r="Z694" s="24"/>
    </row>
    <row r="695" spans="1:26">
      <c r="A695" s="24"/>
      <c r="B695" s="24"/>
      <c r="C695" s="24"/>
      <c r="D695" s="24"/>
      <c r="E695" s="24"/>
      <c r="F695" s="179"/>
      <c r="G695" s="180"/>
      <c r="H695" s="24"/>
      <c r="I695" s="24"/>
      <c r="J695" s="24"/>
      <c r="K695" s="24"/>
      <c r="L695" s="24"/>
      <c r="M695" s="24"/>
      <c r="N695" s="24"/>
      <c r="O695" s="24"/>
      <c r="P695" s="24"/>
      <c r="Q695" s="24"/>
      <c r="R695" s="24"/>
      <c r="S695" s="24"/>
      <c r="T695" s="24"/>
      <c r="U695" s="24"/>
      <c r="V695" s="24"/>
      <c r="W695" s="24"/>
      <c r="X695" s="24"/>
      <c r="Y695" s="24"/>
      <c r="Z695" s="24"/>
    </row>
    <row r="696" spans="1:26">
      <c r="A696" s="24"/>
      <c r="B696" s="24"/>
      <c r="C696" s="24"/>
      <c r="D696" s="24"/>
      <c r="E696" s="24"/>
      <c r="F696" s="179"/>
      <c r="G696" s="180"/>
      <c r="H696" s="24"/>
      <c r="I696" s="24"/>
      <c r="J696" s="24"/>
      <c r="K696" s="24"/>
      <c r="L696" s="24"/>
      <c r="M696" s="24"/>
      <c r="N696" s="24"/>
      <c r="O696" s="24"/>
      <c r="P696" s="24"/>
      <c r="Q696" s="24"/>
      <c r="R696" s="24"/>
      <c r="S696" s="24"/>
      <c r="T696" s="24"/>
      <c r="U696" s="24"/>
      <c r="V696" s="24"/>
      <c r="W696" s="24"/>
      <c r="X696" s="24"/>
      <c r="Y696" s="24"/>
      <c r="Z696" s="24"/>
    </row>
    <row r="697" spans="1:26">
      <c r="A697" s="24"/>
      <c r="B697" s="24"/>
      <c r="C697" s="24"/>
      <c r="D697" s="24"/>
      <c r="E697" s="24"/>
      <c r="F697" s="179"/>
      <c r="G697" s="180"/>
      <c r="H697" s="24"/>
      <c r="I697" s="24"/>
      <c r="J697" s="24"/>
      <c r="K697" s="24"/>
      <c r="L697" s="24"/>
      <c r="M697" s="24"/>
      <c r="N697" s="24"/>
      <c r="O697" s="24"/>
      <c r="P697" s="24"/>
      <c r="Q697" s="24"/>
      <c r="R697" s="24"/>
      <c r="S697" s="24"/>
      <c r="T697" s="24"/>
      <c r="U697" s="24"/>
      <c r="V697" s="24"/>
      <c r="W697" s="24"/>
      <c r="X697" s="24"/>
      <c r="Y697" s="24"/>
      <c r="Z697" s="24"/>
    </row>
    <row r="698" spans="1:26">
      <c r="A698" s="24"/>
      <c r="B698" s="24"/>
      <c r="C698" s="24"/>
      <c r="D698" s="24"/>
      <c r="E698" s="24"/>
      <c r="F698" s="179"/>
      <c r="G698" s="180"/>
      <c r="H698" s="24"/>
      <c r="I698" s="24"/>
      <c r="J698" s="24"/>
      <c r="K698" s="24"/>
      <c r="L698" s="24"/>
      <c r="M698" s="24"/>
      <c r="N698" s="24"/>
      <c r="O698" s="24"/>
      <c r="P698" s="24"/>
      <c r="Q698" s="24"/>
      <c r="R698" s="24"/>
      <c r="S698" s="24"/>
      <c r="T698" s="24"/>
      <c r="U698" s="24"/>
      <c r="V698" s="24"/>
      <c r="W698" s="24"/>
      <c r="X698" s="24"/>
      <c r="Y698" s="24"/>
      <c r="Z698" s="24"/>
    </row>
    <row r="699" spans="1:26">
      <c r="A699" s="24"/>
      <c r="B699" s="24"/>
      <c r="C699" s="24"/>
      <c r="D699" s="24"/>
      <c r="E699" s="24"/>
      <c r="F699" s="179"/>
      <c r="G699" s="180"/>
      <c r="H699" s="24"/>
      <c r="I699" s="24"/>
      <c r="J699" s="24"/>
      <c r="K699" s="24"/>
      <c r="L699" s="24"/>
      <c r="M699" s="24"/>
      <c r="N699" s="24"/>
      <c r="O699" s="24"/>
      <c r="P699" s="24"/>
      <c r="Q699" s="24"/>
      <c r="R699" s="24"/>
      <c r="S699" s="24"/>
      <c r="T699" s="24"/>
      <c r="U699" s="24"/>
      <c r="V699" s="24"/>
      <c r="W699" s="24"/>
      <c r="X699" s="24"/>
      <c r="Y699" s="24"/>
      <c r="Z699" s="24"/>
    </row>
    <row r="700" spans="1:26">
      <c r="A700" s="24"/>
      <c r="B700" s="24"/>
      <c r="C700" s="24"/>
      <c r="D700" s="24"/>
      <c r="E700" s="24"/>
      <c r="F700" s="179"/>
      <c r="G700" s="180"/>
      <c r="H700" s="24"/>
      <c r="I700" s="24"/>
      <c r="J700" s="24"/>
      <c r="K700" s="24"/>
      <c r="L700" s="24"/>
      <c r="M700" s="24"/>
      <c r="N700" s="24"/>
      <c r="O700" s="24"/>
      <c r="P700" s="24"/>
      <c r="Q700" s="24"/>
      <c r="R700" s="24"/>
      <c r="S700" s="24"/>
      <c r="T700" s="24"/>
      <c r="U700" s="24"/>
      <c r="V700" s="24"/>
      <c r="W700" s="24"/>
      <c r="X700" s="24"/>
      <c r="Y700" s="24"/>
      <c r="Z700" s="24"/>
    </row>
    <row r="701" spans="1:26">
      <c r="A701" s="24"/>
      <c r="B701" s="24"/>
      <c r="C701" s="24"/>
      <c r="D701" s="24"/>
      <c r="E701" s="24"/>
      <c r="F701" s="179"/>
      <c r="G701" s="180"/>
      <c r="H701" s="24"/>
      <c r="I701" s="24"/>
      <c r="J701" s="24"/>
      <c r="K701" s="24"/>
      <c r="L701" s="24"/>
      <c r="M701" s="24"/>
      <c r="N701" s="24"/>
      <c r="O701" s="24"/>
      <c r="P701" s="24"/>
      <c r="Q701" s="24"/>
      <c r="R701" s="24"/>
      <c r="S701" s="24"/>
      <c r="T701" s="24"/>
      <c r="U701" s="24"/>
      <c r="V701" s="24"/>
      <c r="W701" s="24"/>
      <c r="X701" s="24"/>
      <c r="Y701" s="24"/>
      <c r="Z701" s="24"/>
    </row>
    <row r="702" spans="1:26">
      <c r="A702" s="24"/>
      <c r="B702" s="24"/>
      <c r="C702" s="24"/>
      <c r="D702" s="24"/>
      <c r="E702" s="24"/>
      <c r="F702" s="179"/>
      <c r="G702" s="180"/>
      <c r="H702" s="24"/>
      <c r="I702" s="24"/>
      <c r="J702" s="24"/>
      <c r="K702" s="24"/>
      <c r="L702" s="24"/>
      <c r="M702" s="24"/>
      <c r="N702" s="24"/>
      <c r="O702" s="24"/>
      <c r="P702" s="24"/>
      <c r="Q702" s="24"/>
      <c r="R702" s="24"/>
      <c r="S702" s="24"/>
      <c r="T702" s="24"/>
      <c r="U702" s="24"/>
      <c r="V702" s="24"/>
      <c r="W702" s="24"/>
      <c r="X702" s="24"/>
      <c r="Y702" s="24"/>
      <c r="Z702" s="24"/>
    </row>
    <row r="703" spans="1:26">
      <c r="A703" s="24"/>
      <c r="B703" s="24"/>
      <c r="C703" s="24"/>
      <c r="D703" s="24"/>
      <c r="E703" s="24"/>
      <c r="F703" s="179"/>
      <c r="G703" s="180"/>
      <c r="H703" s="24"/>
      <c r="I703" s="24"/>
      <c r="J703" s="24"/>
      <c r="K703" s="24"/>
      <c r="L703" s="24"/>
      <c r="M703" s="24"/>
      <c r="N703" s="24"/>
      <c r="O703" s="24"/>
      <c r="P703" s="24"/>
      <c r="Q703" s="24"/>
      <c r="R703" s="24"/>
      <c r="S703" s="24"/>
      <c r="T703" s="24"/>
      <c r="U703" s="24"/>
      <c r="V703" s="24"/>
      <c r="W703" s="24"/>
      <c r="X703" s="24"/>
      <c r="Y703" s="24"/>
      <c r="Z703" s="24"/>
    </row>
    <row r="704" spans="1:26">
      <c r="A704" s="24"/>
      <c r="B704" s="24"/>
      <c r="C704" s="24"/>
      <c r="D704" s="24"/>
      <c r="E704" s="24"/>
      <c r="F704" s="179"/>
      <c r="G704" s="180"/>
      <c r="H704" s="24"/>
      <c r="I704" s="24"/>
      <c r="J704" s="24"/>
      <c r="K704" s="24"/>
      <c r="L704" s="24"/>
      <c r="M704" s="24"/>
      <c r="N704" s="24"/>
      <c r="O704" s="24"/>
      <c r="P704" s="24"/>
      <c r="Q704" s="24"/>
      <c r="R704" s="24"/>
      <c r="S704" s="24"/>
      <c r="T704" s="24"/>
      <c r="U704" s="24"/>
      <c r="V704" s="24"/>
      <c r="W704" s="24"/>
      <c r="X704" s="24"/>
      <c r="Y704" s="24"/>
      <c r="Z704" s="24"/>
    </row>
    <row r="705" spans="1:26">
      <c r="A705" s="24"/>
      <c r="B705" s="24"/>
      <c r="C705" s="24"/>
      <c r="D705" s="24"/>
      <c r="E705" s="24"/>
      <c r="F705" s="179"/>
      <c r="G705" s="180"/>
      <c r="H705" s="24"/>
      <c r="I705" s="24"/>
      <c r="J705" s="24"/>
      <c r="K705" s="24"/>
      <c r="L705" s="24"/>
      <c r="M705" s="24"/>
      <c r="N705" s="24"/>
      <c r="O705" s="24"/>
      <c r="P705" s="24"/>
      <c r="Q705" s="24"/>
      <c r="R705" s="24"/>
      <c r="S705" s="24"/>
      <c r="T705" s="24"/>
      <c r="U705" s="24"/>
      <c r="V705" s="24"/>
      <c r="W705" s="24"/>
      <c r="X705" s="24"/>
      <c r="Y705" s="24"/>
      <c r="Z705" s="24"/>
    </row>
    <row r="706" spans="1:26">
      <c r="A706" s="24"/>
      <c r="B706" s="24"/>
      <c r="C706" s="24"/>
      <c r="D706" s="24"/>
      <c r="E706" s="24"/>
      <c r="F706" s="179"/>
      <c r="G706" s="180"/>
      <c r="H706" s="24"/>
      <c r="I706" s="24"/>
      <c r="J706" s="24"/>
      <c r="K706" s="24"/>
      <c r="L706" s="24"/>
      <c r="M706" s="24"/>
      <c r="N706" s="24"/>
      <c r="O706" s="24"/>
      <c r="P706" s="24"/>
      <c r="Q706" s="24"/>
      <c r="R706" s="24"/>
      <c r="S706" s="24"/>
      <c r="T706" s="24"/>
      <c r="U706" s="24"/>
      <c r="V706" s="24"/>
      <c r="W706" s="24"/>
      <c r="X706" s="24"/>
      <c r="Y706" s="24"/>
      <c r="Z706" s="24"/>
    </row>
    <row r="707" spans="1:26">
      <c r="A707" s="24"/>
      <c r="B707" s="24"/>
      <c r="C707" s="24"/>
      <c r="D707" s="24"/>
      <c r="E707" s="24"/>
      <c r="F707" s="179"/>
      <c r="G707" s="180"/>
      <c r="H707" s="24"/>
      <c r="I707" s="24"/>
      <c r="J707" s="24"/>
      <c r="K707" s="24"/>
      <c r="L707" s="24"/>
      <c r="M707" s="24"/>
      <c r="N707" s="24"/>
      <c r="O707" s="24"/>
      <c r="P707" s="24"/>
      <c r="Q707" s="24"/>
      <c r="R707" s="24"/>
      <c r="S707" s="24"/>
      <c r="T707" s="24"/>
      <c r="U707" s="24"/>
      <c r="V707" s="24"/>
      <c r="W707" s="24"/>
      <c r="X707" s="24"/>
      <c r="Y707" s="24"/>
      <c r="Z707" s="24"/>
    </row>
    <row r="708" spans="1:26">
      <c r="A708" s="24"/>
      <c r="B708" s="24"/>
      <c r="C708" s="24"/>
      <c r="D708" s="24"/>
      <c r="E708" s="24"/>
      <c r="F708" s="179"/>
      <c r="G708" s="180"/>
      <c r="H708" s="24"/>
      <c r="I708" s="24"/>
      <c r="J708" s="24"/>
      <c r="K708" s="24"/>
      <c r="L708" s="24"/>
      <c r="M708" s="24"/>
      <c r="N708" s="24"/>
      <c r="O708" s="24"/>
      <c r="P708" s="24"/>
      <c r="Q708" s="24"/>
      <c r="R708" s="24"/>
      <c r="S708" s="24"/>
      <c r="T708" s="24"/>
      <c r="U708" s="24"/>
      <c r="V708" s="24"/>
      <c r="W708" s="24"/>
      <c r="X708" s="24"/>
      <c r="Y708" s="24"/>
      <c r="Z708" s="24"/>
    </row>
    <row r="709" spans="1:26">
      <c r="A709" s="24"/>
      <c r="B709" s="24"/>
      <c r="C709" s="24"/>
      <c r="D709" s="24"/>
      <c r="E709" s="24"/>
      <c r="F709" s="179"/>
      <c r="G709" s="180"/>
      <c r="H709" s="24"/>
      <c r="I709" s="24"/>
      <c r="J709" s="24"/>
      <c r="K709" s="24"/>
      <c r="L709" s="24"/>
      <c r="M709" s="24"/>
      <c r="N709" s="24"/>
      <c r="O709" s="24"/>
      <c r="P709" s="24"/>
      <c r="Q709" s="24"/>
      <c r="R709" s="24"/>
      <c r="S709" s="24"/>
      <c r="T709" s="24"/>
      <c r="U709" s="24"/>
      <c r="V709" s="24"/>
      <c r="W709" s="24"/>
      <c r="X709" s="24"/>
      <c r="Y709" s="24"/>
      <c r="Z709" s="24"/>
    </row>
    <row r="710" spans="1:26">
      <c r="A710" s="24"/>
      <c r="B710" s="24"/>
      <c r="C710" s="24"/>
      <c r="D710" s="24"/>
      <c r="E710" s="24"/>
      <c r="F710" s="179"/>
      <c r="G710" s="180"/>
      <c r="H710" s="24"/>
      <c r="I710" s="24"/>
      <c r="J710" s="24"/>
      <c r="K710" s="24"/>
      <c r="L710" s="24"/>
      <c r="M710" s="24"/>
      <c r="N710" s="24"/>
      <c r="O710" s="24"/>
      <c r="P710" s="24"/>
      <c r="Q710" s="24"/>
      <c r="R710" s="24"/>
      <c r="S710" s="24"/>
      <c r="T710" s="24"/>
      <c r="U710" s="24"/>
      <c r="V710" s="24"/>
      <c r="W710" s="24"/>
      <c r="X710" s="24"/>
      <c r="Y710" s="24"/>
      <c r="Z710" s="24"/>
    </row>
    <row r="711" spans="1:26">
      <c r="A711" s="24"/>
      <c r="B711" s="24"/>
      <c r="C711" s="24"/>
      <c r="D711" s="24"/>
      <c r="E711" s="24"/>
      <c r="F711" s="179"/>
      <c r="G711" s="180"/>
      <c r="H711" s="24"/>
      <c r="I711" s="24"/>
      <c r="J711" s="24"/>
      <c r="K711" s="24"/>
      <c r="L711" s="24"/>
      <c r="M711" s="24"/>
      <c r="N711" s="24"/>
      <c r="O711" s="24"/>
      <c r="P711" s="24"/>
      <c r="Q711" s="24"/>
      <c r="R711" s="24"/>
      <c r="S711" s="24"/>
      <c r="T711" s="24"/>
      <c r="U711" s="24"/>
      <c r="V711" s="24"/>
      <c r="W711" s="24"/>
      <c r="X711" s="24"/>
      <c r="Y711" s="24"/>
      <c r="Z711" s="24"/>
    </row>
    <row r="712" spans="1:26">
      <c r="A712" s="24"/>
      <c r="B712" s="24"/>
      <c r="C712" s="24"/>
      <c r="D712" s="24"/>
      <c r="E712" s="24"/>
      <c r="F712" s="179"/>
      <c r="G712" s="180"/>
      <c r="H712" s="24"/>
      <c r="I712" s="24"/>
      <c r="J712" s="24"/>
      <c r="K712" s="24"/>
      <c r="L712" s="24"/>
      <c r="M712" s="24"/>
      <c r="N712" s="24"/>
      <c r="O712" s="24"/>
      <c r="P712" s="24"/>
      <c r="Q712" s="24"/>
      <c r="R712" s="24"/>
      <c r="S712" s="24"/>
      <c r="T712" s="24"/>
      <c r="U712" s="24"/>
      <c r="V712" s="24"/>
      <c r="W712" s="24"/>
      <c r="X712" s="24"/>
      <c r="Y712" s="24"/>
      <c r="Z712" s="24"/>
    </row>
    <row r="713" spans="1:26">
      <c r="A713" s="24"/>
      <c r="B713" s="24"/>
      <c r="C713" s="24"/>
      <c r="D713" s="24"/>
      <c r="E713" s="24"/>
      <c r="F713" s="179"/>
      <c r="G713" s="180"/>
      <c r="H713" s="24"/>
      <c r="I713" s="24"/>
      <c r="J713" s="24"/>
      <c r="K713" s="24"/>
      <c r="L713" s="24"/>
      <c r="M713" s="24"/>
      <c r="N713" s="24"/>
      <c r="O713" s="24"/>
      <c r="P713" s="24"/>
      <c r="Q713" s="24"/>
      <c r="R713" s="24"/>
      <c r="S713" s="24"/>
      <c r="T713" s="24"/>
      <c r="U713" s="24"/>
      <c r="V713" s="24"/>
      <c r="W713" s="24"/>
      <c r="X713" s="24"/>
      <c r="Y713" s="24"/>
      <c r="Z713" s="24"/>
    </row>
    <row r="714" spans="1:26">
      <c r="A714" s="24"/>
      <c r="B714" s="24"/>
      <c r="C714" s="24"/>
      <c r="D714" s="24"/>
      <c r="E714" s="24"/>
      <c r="F714" s="179"/>
      <c r="G714" s="180"/>
      <c r="H714" s="24"/>
      <c r="I714" s="24"/>
      <c r="J714" s="24"/>
      <c r="K714" s="24"/>
      <c r="L714" s="24"/>
      <c r="M714" s="24"/>
      <c r="N714" s="24"/>
      <c r="O714" s="24"/>
      <c r="P714" s="24"/>
      <c r="Q714" s="24"/>
      <c r="R714" s="24"/>
      <c r="S714" s="24"/>
      <c r="T714" s="24"/>
      <c r="U714" s="24"/>
      <c r="V714" s="24"/>
      <c r="W714" s="24"/>
      <c r="X714" s="24"/>
      <c r="Y714" s="24"/>
      <c r="Z714" s="24"/>
    </row>
    <row r="715" spans="1:26">
      <c r="A715" s="24"/>
      <c r="B715" s="24"/>
      <c r="C715" s="24"/>
      <c r="D715" s="24"/>
      <c r="E715" s="24"/>
      <c r="F715" s="179"/>
      <c r="G715" s="180"/>
      <c r="H715" s="24"/>
      <c r="I715" s="24"/>
      <c r="J715" s="24"/>
      <c r="K715" s="24"/>
      <c r="L715" s="24"/>
      <c r="M715" s="24"/>
      <c r="N715" s="24"/>
      <c r="O715" s="24"/>
      <c r="P715" s="24"/>
      <c r="Q715" s="24"/>
      <c r="R715" s="24"/>
      <c r="S715" s="24"/>
      <c r="T715" s="24"/>
      <c r="U715" s="24"/>
      <c r="V715" s="24"/>
      <c r="W715" s="24"/>
      <c r="X715" s="24"/>
      <c r="Y715" s="24"/>
      <c r="Z715" s="24"/>
    </row>
    <row r="716" spans="1:26">
      <c r="A716" s="24"/>
      <c r="B716" s="24"/>
      <c r="C716" s="24"/>
      <c r="D716" s="24"/>
      <c r="E716" s="24"/>
      <c r="F716" s="179"/>
      <c r="G716" s="180"/>
      <c r="H716" s="24"/>
      <c r="I716" s="24"/>
      <c r="J716" s="24"/>
      <c r="K716" s="24"/>
      <c r="L716" s="24"/>
      <c r="M716" s="24"/>
      <c r="N716" s="24"/>
      <c r="O716" s="24"/>
      <c r="P716" s="24"/>
      <c r="Q716" s="24"/>
      <c r="R716" s="24"/>
      <c r="S716" s="24"/>
      <c r="T716" s="24"/>
      <c r="U716" s="24"/>
      <c r="V716" s="24"/>
      <c r="W716" s="24"/>
      <c r="X716" s="24"/>
      <c r="Y716" s="24"/>
      <c r="Z716" s="24"/>
    </row>
    <row r="717" spans="1:26">
      <c r="A717" s="24"/>
      <c r="B717" s="24"/>
      <c r="C717" s="24"/>
      <c r="D717" s="24"/>
      <c r="E717" s="24"/>
      <c r="F717" s="179"/>
      <c r="G717" s="180"/>
      <c r="H717" s="24"/>
      <c r="I717" s="24"/>
      <c r="J717" s="24"/>
      <c r="K717" s="24"/>
      <c r="L717" s="24"/>
      <c r="M717" s="24"/>
      <c r="N717" s="24"/>
      <c r="O717" s="24"/>
      <c r="P717" s="24"/>
      <c r="Q717" s="24"/>
      <c r="R717" s="24"/>
      <c r="S717" s="24"/>
      <c r="T717" s="24"/>
      <c r="U717" s="24"/>
      <c r="V717" s="24"/>
      <c r="W717" s="24"/>
      <c r="X717" s="24"/>
      <c r="Y717" s="24"/>
      <c r="Z717" s="24"/>
    </row>
    <row r="718" spans="1:26">
      <c r="A718" s="24"/>
      <c r="B718" s="24"/>
      <c r="C718" s="24"/>
      <c r="D718" s="24"/>
      <c r="E718" s="24"/>
      <c r="F718" s="179"/>
      <c r="G718" s="180"/>
      <c r="H718" s="24"/>
      <c r="I718" s="24"/>
      <c r="J718" s="24"/>
      <c r="K718" s="24"/>
      <c r="L718" s="24"/>
      <c r="M718" s="24"/>
      <c r="N718" s="24"/>
      <c r="O718" s="24"/>
      <c r="P718" s="24"/>
      <c r="Q718" s="24"/>
      <c r="R718" s="24"/>
      <c r="S718" s="24"/>
      <c r="T718" s="24"/>
      <c r="U718" s="24"/>
      <c r="V718" s="24"/>
      <c r="W718" s="24"/>
      <c r="X718" s="24"/>
      <c r="Y718" s="24"/>
      <c r="Z718" s="24"/>
    </row>
    <row r="719" spans="1:26">
      <c r="A719" s="24"/>
      <c r="B719" s="24"/>
      <c r="C719" s="24"/>
      <c r="D719" s="24"/>
      <c r="E719" s="24"/>
      <c r="F719" s="179"/>
      <c r="G719" s="180"/>
      <c r="H719" s="24"/>
      <c r="I719" s="24"/>
      <c r="J719" s="24"/>
      <c r="K719" s="24"/>
      <c r="L719" s="24"/>
      <c r="M719" s="24"/>
      <c r="N719" s="24"/>
      <c r="O719" s="24"/>
      <c r="P719" s="24"/>
      <c r="Q719" s="24"/>
      <c r="R719" s="24"/>
      <c r="S719" s="24"/>
      <c r="T719" s="24"/>
      <c r="U719" s="24"/>
      <c r="V719" s="24"/>
      <c r="W719" s="24"/>
      <c r="X719" s="24"/>
      <c r="Y719" s="24"/>
      <c r="Z719" s="24"/>
    </row>
    <row r="720" spans="1:26">
      <c r="A720" s="24"/>
      <c r="B720" s="24"/>
      <c r="C720" s="24"/>
      <c r="D720" s="24"/>
      <c r="E720" s="24"/>
      <c r="F720" s="179"/>
      <c r="G720" s="180"/>
      <c r="H720" s="24"/>
      <c r="I720" s="24"/>
      <c r="J720" s="24"/>
      <c r="K720" s="24"/>
      <c r="L720" s="24"/>
      <c r="M720" s="24"/>
      <c r="N720" s="24"/>
      <c r="O720" s="24"/>
      <c r="P720" s="24"/>
      <c r="Q720" s="24"/>
      <c r="R720" s="24"/>
      <c r="S720" s="24"/>
      <c r="T720" s="24"/>
      <c r="U720" s="24"/>
      <c r="V720" s="24"/>
      <c r="W720" s="24"/>
      <c r="X720" s="24"/>
      <c r="Y720" s="24"/>
      <c r="Z720" s="24"/>
    </row>
    <row r="721" spans="1:26">
      <c r="A721" s="24"/>
      <c r="B721" s="24"/>
      <c r="C721" s="24"/>
      <c r="D721" s="24"/>
      <c r="E721" s="24"/>
      <c r="F721" s="179"/>
      <c r="G721" s="180"/>
      <c r="H721" s="24"/>
      <c r="I721" s="24"/>
      <c r="J721" s="24"/>
      <c r="K721" s="24"/>
      <c r="L721" s="24"/>
      <c r="M721" s="24"/>
      <c r="N721" s="24"/>
      <c r="O721" s="24"/>
      <c r="P721" s="24"/>
      <c r="Q721" s="24"/>
      <c r="R721" s="24"/>
      <c r="S721" s="24"/>
      <c r="T721" s="24"/>
      <c r="U721" s="24"/>
      <c r="V721" s="24"/>
      <c r="W721" s="24"/>
      <c r="X721" s="24"/>
      <c r="Y721" s="24"/>
      <c r="Z721" s="24"/>
    </row>
    <row r="722" spans="1:26">
      <c r="A722" s="24"/>
      <c r="B722" s="24"/>
      <c r="C722" s="24"/>
      <c r="D722" s="24"/>
      <c r="E722" s="24"/>
      <c r="F722" s="179"/>
      <c r="G722" s="180"/>
      <c r="H722" s="24"/>
      <c r="I722" s="24"/>
      <c r="J722" s="24"/>
      <c r="K722" s="24"/>
      <c r="L722" s="24"/>
      <c r="M722" s="24"/>
      <c r="N722" s="24"/>
      <c r="O722" s="24"/>
      <c r="P722" s="24"/>
      <c r="Q722" s="24"/>
      <c r="R722" s="24"/>
      <c r="S722" s="24"/>
      <c r="T722" s="24"/>
      <c r="U722" s="24"/>
      <c r="V722" s="24"/>
      <c r="W722" s="24"/>
      <c r="X722" s="24"/>
      <c r="Y722" s="24"/>
      <c r="Z722" s="24"/>
    </row>
    <row r="723" spans="1:26">
      <c r="A723" s="24"/>
      <c r="B723" s="24"/>
      <c r="C723" s="24"/>
      <c r="D723" s="24"/>
      <c r="E723" s="24"/>
      <c r="F723" s="179"/>
      <c r="G723" s="180"/>
      <c r="H723" s="24"/>
      <c r="I723" s="24"/>
      <c r="J723" s="24"/>
      <c r="K723" s="24"/>
      <c r="L723" s="24"/>
      <c r="M723" s="24"/>
      <c r="N723" s="24"/>
      <c r="O723" s="24"/>
      <c r="P723" s="24"/>
      <c r="Q723" s="24"/>
      <c r="R723" s="24"/>
      <c r="S723" s="24"/>
      <c r="T723" s="24"/>
      <c r="U723" s="24"/>
      <c r="V723" s="24"/>
      <c r="W723" s="24"/>
      <c r="X723" s="24"/>
      <c r="Y723" s="24"/>
      <c r="Z723" s="24"/>
    </row>
    <row r="724" spans="1:26">
      <c r="A724" s="24"/>
      <c r="B724" s="24"/>
      <c r="C724" s="24"/>
      <c r="D724" s="24"/>
      <c r="E724" s="24"/>
      <c r="F724" s="179"/>
      <c r="G724" s="180"/>
      <c r="H724" s="24"/>
      <c r="I724" s="24"/>
      <c r="J724" s="24"/>
      <c r="K724" s="24"/>
      <c r="L724" s="24"/>
      <c r="M724" s="24"/>
      <c r="N724" s="24"/>
      <c r="O724" s="24"/>
      <c r="P724" s="24"/>
      <c r="Q724" s="24"/>
      <c r="R724" s="24"/>
      <c r="S724" s="24"/>
      <c r="T724" s="24"/>
      <c r="U724" s="24"/>
      <c r="V724" s="24"/>
      <c r="W724" s="24"/>
      <c r="X724" s="24"/>
      <c r="Y724" s="24"/>
      <c r="Z724" s="24"/>
    </row>
    <row r="725" spans="1:26">
      <c r="A725" s="24"/>
      <c r="B725" s="24"/>
      <c r="C725" s="24"/>
      <c r="D725" s="24"/>
      <c r="E725" s="24"/>
      <c r="F725" s="179"/>
      <c r="G725" s="180"/>
      <c r="H725" s="24"/>
      <c r="I725" s="24"/>
      <c r="J725" s="24"/>
      <c r="K725" s="24"/>
      <c r="L725" s="24"/>
      <c r="M725" s="24"/>
      <c r="N725" s="24"/>
      <c r="O725" s="24"/>
      <c r="P725" s="24"/>
      <c r="Q725" s="24"/>
      <c r="R725" s="24"/>
      <c r="S725" s="24"/>
      <c r="T725" s="24"/>
      <c r="U725" s="24"/>
      <c r="V725" s="24"/>
      <c r="W725" s="24"/>
      <c r="X725" s="24"/>
      <c r="Y725" s="24"/>
      <c r="Z725" s="24"/>
    </row>
    <row r="726" spans="1:26">
      <c r="A726" s="24"/>
      <c r="B726" s="24"/>
      <c r="C726" s="24"/>
      <c r="D726" s="24"/>
      <c r="E726" s="24"/>
      <c r="F726" s="179"/>
      <c r="G726" s="180"/>
      <c r="H726" s="24"/>
      <c r="I726" s="24"/>
      <c r="J726" s="24"/>
      <c r="K726" s="24"/>
      <c r="L726" s="24"/>
      <c r="M726" s="24"/>
      <c r="N726" s="24"/>
      <c r="O726" s="24"/>
      <c r="P726" s="24"/>
      <c r="Q726" s="24"/>
      <c r="R726" s="24"/>
      <c r="S726" s="24"/>
      <c r="T726" s="24"/>
      <c r="U726" s="24"/>
      <c r="V726" s="24"/>
      <c r="W726" s="24"/>
      <c r="X726" s="24"/>
      <c r="Y726" s="24"/>
      <c r="Z726" s="24"/>
    </row>
    <row r="727" spans="1:26">
      <c r="A727" s="24"/>
      <c r="B727" s="24"/>
      <c r="C727" s="24"/>
      <c r="D727" s="24"/>
      <c r="E727" s="24"/>
      <c r="F727" s="179"/>
      <c r="G727" s="180"/>
      <c r="H727" s="24"/>
      <c r="I727" s="24"/>
      <c r="J727" s="24"/>
      <c r="K727" s="24"/>
      <c r="L727" s="24"/>
      <c r="M727" s="24"/>
      <c r="N727" s="24"/>
      <c r="O727" s="24"/>
      <c r="P727" s="24"/>
      <c r="Q727" s="24"/>
      <c r="R727" s="24"/>
      <c r="S727" s="24"/>
      <c r="T727" s="24"/>
      <c r="U727" s="24"/>
      <c r="V727" s="24"/>
      <c r="W727" s="24"/>
      <c r="X727" s="24"/>
      <c r="Y727" s="24"/>
      <c r="Z727" s="24"/>
    </row>
    <row r="728" spans="1:26">
      <c r="A728" s="24"/>
      <c r="B728" s="24"/>
      <c r="C728" s="24"/>
      <c r="D728" s="24"/>
      <c r="E728" s="24"/>
      <c r="F728" s="179"/>
      <c r="G728" s="180"/>
      <c r="H728" s="24"/>
      <c r="I728" s="24"/>
      <c r="J728" s="24"/>
      <c r="K728" s="24"/>
      <c r="L728" s="24"/>
      <c r="M728" s="24"/>
      <c r="N728" s="24"/>
      <c r="O728" s="24"/>
      <c r="P728" s="24"/>
      <c r="Q728" s="24"/>
      <c r="R728" s="24"/>
      <c r="S728" s="24"/>
      <c r="T728" s="24"/>
      <c r="U728" s="24"/>
      <c r="V728" s="24"/>
      <c r="W728" s="24"/>
      <c r="X728" s="24"/>
      <c r="Y728" s="24"/>
      <c r="Z728" s="24"/>
    </row>
    <row r="729" spans="1:26">
      <c r="A729" s="24"/>
      <c r="B729" s="24"/>
      <c r="C729" s="24"/>
      <c r="D729" s="24"/>
      <c r="E729" s="24"/>
      <c r="F729" s="179"/>
      <c r="G729" s="180"/>
      <c r="H729" s="24"/>
      <c r="I729" s="24"/>
      <c r="J729" s="24"/>
      <c r="K729" s="24"/>
      <c r="L729" s="24"/>
      <c r="M729" s="24"/>
      <c r="N729" s="24"/>
      <c r="O729" s="24"/>
      <c r="P729" s="24"/>
      <c r="Q729" s="24"/>
      <c r="R729" s="24"/>
      <c r="S729" s="24"/>
      <c r="T729" s="24"/>
      <c r="U729" s="24"/>
      <c r="V729" s="24"/>
      <c r="W729" s="24"/>
      <c r="X729" s="24"/>
      <c r="Y729" s="24"/>
      <c r="Z729" s="24"/>
    </row>
    <row r="730" spans="1:26">
      <c r="A730" s="24"/>
      <c r="B730" s="24"/>
      <c r="C730" s="24"/>
      <c r="D730" s="24"/>
      <c r="E730" s="24"/>
      <c r="F730" s="179"/>
      <c r="G730" s="180"/>
      <c r="H730" s="24"/>
      <c r="I730" s="24"/>
      <c r="J730" s="24"/>
      <c r="K730" s="24"/>
      <c r="L730" s="24"/>
      <c r="M730" s="24"/>
      <c r="N730" s="24"/>
      <c r="O730" s="24"/>
      <c r="P730" s="24"/>
      <c r="Q730" s="24"/>
      <c r="R730" s="24"/>
      <c r="S730" s="24"/>
      <c r="T730" s="24"/>
      <c r="U730" s="24"/>
      <c r="V730" s="24"/>
      <c r="W730" s="24"/>
      <c r="X730" s="24"/>
      <c r="Y730" s="24"/>
      <c r="Z730" s="24"/>
    </row>
    <row r="731" spans="1:26">
      <c r="A731" s="24"/>
      <c r="B731" s="24"/>
      <c r="C731" s="24"/>
      <c r="D731" s="24"/>
      <c r="E731" s="24"/>
      <c r="F731" s="179"/>
      <c r="G731" s="180"/>
      <c r="H731" s="24"/>
      <c r="I731" s="24"/>
      <c r="J731" s="24"/>
      <c r="K731" s="24"/>
      <c r="L731" s="24"/>
      <c r="M731" s="24"/>
      <c r="N731" s="24"/>
      <c r="O731" s="24"/>
      <c r="P731" s="24"/>
      <c r="Q731" s="24"/>
      <c r="R731" s="24"/>
      <c r="S731" s="24"/>
      <c r="T731" s="24"/>
      <c r="U731" s="24"/>
      <c r="V731" s="24"/>
      <c r="W731" s="24"/>
      <c r="X731" s="24"/>
      <c r="Y731" s="24"/>
      <c r="Z731" s="24"/>
    </row>
    <row r="732" spans="1:26">
      <c r="A732" s="24"/>
      <c r="B732" s="24"/>
      <c r="C732" s="24"/>
      <c r="D732" s="24"/>
      <c r="E732" s="24"/>
      <c r="F732" s="179"/>
      <c r="G732" s="180"/>
      <c r="H732" s="24"/>
      <c r="I732" s="24"/>
      <c r="J732" s="24"/>
      <c r="K732" s="24"/>
      <c r="L732" s="24"/>
      <c r="M732" s="24"/>
      <c r="N732" s="24"/>
      <c r="O732" s="24"/>
      <c r="P732" s="24"/>
      <c r="Q732" s="24"/>
      <c r="R732" s="24"/>
      <c r="S732" s="24"/>
      <c r="T732" s="24"/>
      <c r="U732" s="24"/>
      <c r="V732" s="24"/>
      <c r="W732" s="24"/>
      <c r="X732" s="24"/>
      <c r="Y732" s="24"/>
      <c r="Z732" s="24"/>
    </row>
    <row r="733" spans="1:26">
      <c r="A733" s="24"/>
      <c r="B733" s="24"/>
      <c r="C733" s="24"/>
      <c r="D733" s="24"/>
      <c r="E733" s="24"/>
      <c r="F733" s="179"/>
      <c r="G733" s="180"/>
      <c r="H733" s="24"/>
      <c r="I733" s="24"/>
      <c r="J733" s="24"/>
      <c r="K733" s="24"/>
      <c r="L733" s="24"/>
      <c r="M733" s="24"/>
      <c r="N733" s="24"/>
      <c r="O733" s="24"/>
      <c r="P733" s="24"/>
      <c r="Q733" s="24"/>
      <c r="R733" s="24"/>
      <c r="S733" s="24"/>
      <c r="T733" s="24"/>
      <c r="U733" s="24"/>
      <c r="V733" s="24"/>
      <c r="W733" s="24"/>
      <c r="X733" s="24"/>
      <c r="Y733" s="24"/>
      <c r="Z733" s="24"/>
    </row>
    <row r="734" spans="1:26">
      <c r="A734" s="24"/>
      <c r="B734" s="24"/>
      <c r="C734" s="24"/>
      <c r="D734" s="24"/>
      <c r="E734" s="24"/>
      <c r="F734" s="179"/>
      <c r="G734" s="180"/>
      <c r="H734" s="24"/>
      <c r="I734" s="24"/>
      <c r="J734" s="24"/>
      <c r="K734" s="24"/>
      <c r="L734" s="24"/>
      <c r="M734" s="24"/>
      <c r="N734" s="24"/>
      <c r="O734" s="24"/>
      <c r="P734" s="24"/>
      <c r="Q734" s="24"/>
      <c r="R734" s="24"/>
      <c r="S734" s="24"/>
      <c r="T734" s="24"/>
      <c r="U734" s="24"/>
      <c r="V734" s="24"/>
      <c r="W734" s="24"/>
      <c r="X734" s="24"/>
      <c r="Y734" s="24"/>
      <c r="Z734" s="24"/>
    </row>
    <row r="735" spans="1:26">
      <c r="A735" s="24"/>
      <c r="B735" s="24"/>
      <c r="C735" s="24"/>
      <c r="D735" s="24"/>
      <c r="E735" s="24"/>
      <c r="F735" s="179"/>
      <c r="G735" s="180"/>
      <c r="H735" s="24"/>
      <c r="I735" s="24"/>
      <c r="J735" s="24"/>
      <c r="K735" s="24"/>
      <c r="L735" s="24"/>
      <c r="M735" s="24"/>
      <c r="N735" s="24"/>
      <c r="O735" s="24"/>
      <c r="P735" s="24"/>
      <c r="Q735" s="24"/>
      <c r="R735" s="24"/>
      <c r="S735" s="24"/>
      <c r="T735" s="24"/>
      <c r="U735" s="24"/>
      <c r="V735" s="24"/>
      <c r="W735" s="24"/>
      <c r="X735" s="24"/>
      <c r="Y735" s="24"/>
      <c r="Z735" s="24"/>
    </row>
    <row r="736" spans="1:26">
      <c r="A736" s="24"/>
      <c r="B736" s="24"/>
      <c r="C736" s="24"/>
      <c r="D736" s="24"/>
      <c r="E736" s="24"/>
      <c r="F736" s="179"/>
      <c r="G736" s="180"/>
      <c r="H736" s="24"/>
      <c r="I736" s="24"/>
      <c r="J736" s="24"/>
      <c r="K736" s="24"/>
      <c r="L736" s="24"/>
      <c r="M736" s="24"/>
      <c r="N736" s="24"/>
      <c r="O736" s="24"/>
      <c r="P736" s="24"/>
      <c r="Q736" s="24"/>
      <c r="R736" s="24"/>
      <c r="S736" s="24"/>
      <c r="T736" s="24"/>
      <c r="U736" s="24"/>
      <c r="V736" s="24"/>
      <c r="W736" s="24"/>
      <c r="X736" s="24"/>
      <c r="Y736" s="24"/>
      <c r="Z736" s="24"/>
    </row>
    <row r="737" spans="1:26">
      <c r="A737" s="24"/>
      <c r="B737" s="24"/>
      <c r="C737" s="24"/>
      <c r="D737" s="24"/>
      <c r="E737" s="24"/>
      <c r="F737" s="179"/>
      <c r="G737" s="180"/>
      <c r="H737" s="24"/>
      <c r="I737" s="24"/>
      <c r="J737" s="24"/>
      <c r="K737" s="24"/>
      <c r="L737" s="24"/>
      <c r="M737" s="24"/>
      <c r="N737" s="24"/>
      <c r="O737" s="24"/>
      <c r="P737" s="24"/>
      <c r="Q737" s="24"/>
      <c r="R737" s="24"/>
      <c r="S737" s="24"/>
      <c r="T737" s="24"/>
      <c r="U737" s="24"/>
      <c r="V737" s="24"/>
      <c r="W737" s="24"/>
      <c r="X737" s="24"/>
      <c r="Y737" s="24"/>
      <c r="Z737" s="24"/>
    </row>
    <row r="738" spans="1:26">
      <c r="A738" s="24"/>
      <c r="B738" s="24"/>
      <c r="C738" s="24"/>
      <c r="D738" s="24"/>
      <c r="E738" s="24"/>
      <c r="F738" s="179"/>
      <c r="G738" s="180"/>
      <c r="H738" s="24"/>
      <c r="I738" s="24"/>
      <c r="J738" s="24"/>
      <c r="K738" s="24"/>
      <c r="L738" s="24"/>
      <c r="M738" s="24"/>
      <c r="N738" s="24"/>
      <c r="O738" s="24"/>
      <c r="P738" s="24"/>
      <c r="Q738" s="24"/>
      <c r="R738" s="24"/>
      <c r="S738" s="24"/>
      <c r="T738" s="24"/>
      <c r="U738" s="24"/>
      <c r="V738" s="24"/>
      <c r="W738" s="24"/>
      <c r="X738" s="24"/>
      <c r="Y738" s="24"/>
      <c r="Z738" s="24"/>
    </row>
    <row r="739" spans="1:26">
      <c r="A739" s="24"/>
      <c r="B739" s="24"/>
      <c r="C739" s="24"/>
      <c r="D739" s="24"/>
      <c r="E739" s="24"/>
      <c r="F739" s="179"/>
      <c r="G739" s="180"/>
      <c r="H739" s="24"/>
      <c r="I739" s="24"/>
      <c r="J739" s="24"/>
      <c r="K739" s="24"/>
      <c r="L739" s="24"/>
      <c r="M739" s="24"/>
      <c r="N739" s="24"/>
      <c r="O739" s="24"/>
      <c r="P739" s="24"/>
      <c r="Q739" s="24"/>
      <c r="R739" s="24"/>
      <c r="S739" s="24"/>
      <c r="T739" s="24"/>
      <c r="U739" s="24"/>
      <c r="V739" s="24"/>
      <c r="W739" s="24"/>
      <c r="X739" s="24"/>
      <c r="Y739" s="24"/>
      <c r="Z739" s="24"/>
    </row>
    <row r="740" spans="1:26">
      <c r="A740" s="24"/>
      <c r="B740" s="24"/>
      <c r="C740" s="24"/>
      <c r="D740" s="24"/>
      <c r="E740" s="24"/>
      <c r="F740" s="179"/>
      <c r="G740" s="180"/>
      <c r="H740" s="24"/>
      <c r="I740" s="24"/>
      <c r="J740" s="24"/>
      <c r="K740" s="24"/>
      <c r="L740" s="24"/>
      <c r="M740" s="24"/>
      <c r="N740" s="24"/>
      <c r="O740" s="24"/>
      <c r="P740" s="24"/>
      <c r="Q740" s="24"/>
      <c r="R740" s="24"/>
      <c r="S740" s="24"/>
      <c r="T740" s="24"/>
      <c r="U740" s="24"/>
      <c r="V740" s="24"/>
      <c r="W740" s="24"/>
      <c r="X740" s="24"/>
      <c r="Y740" s="24"/>
      <c r="Z740" s="24"/>
    </row>
    <row r="741" spans="1:26">
      <c r="A741" s="24"/>
      <c r="B741" s="24"/>
      <c r="C741" s="24"/>
      <c r="D741" s="24"/>
      <c r="E741" s="24"/>
      <c r="F741" s="179"/>
      <c r="G741" s="180"/>
      <c r="H741" s="24"/>
      <c r="I741" s="24"/>
      <c r="J741" s="24"/>
      <c r="K741" s="24"/>
      <c r="L741" s="24"/>
      <c r="M741" s="24"/>
      <c r="N741" s="24"/>
      <c r="O741" s="24"/>
      <c r="P741" s="24"/>
      <c r="Q741" s="24"/>
      <c r="R741" s="24"/>
      <c r="S741" s="24"/>
      <c r="T741" s="24"/>
      <c r="U741" s="24"/>
      <c r="V741" s="24"/>
      <c r="W741" s="24"/>
      <c r="X741" s="24"/>
      <c r="Y741" s="24"/>
      <c r="Z741" s="24"/>
    </row>
    <row r="742" spans="1:26">
      <c r="A742" s="24"/>
      <c r="B742" s="24"/>
      <c r="C742" s="24"/>
      <c r="D742" s="24"/>
      <c r="E742" s="24"/>
      <c r="F742" s="179"/>
      <c r="G742" s="180"/>
      <c r="H742" s="24"/>
      <c r="I742" s="24"/>
      <c r="J742" s="24"/>
      <c r="K742" s="24"/>
      <c r="L742" s="24"/>
      <c r="M742" s="24"/>
      <c r="N742" s="24"/>
      <c r="O742" s="24"/>
      <c r="P742" s="24"/>
      <c r="Q742" s="24"/>
      <c r="R742" s="24"/>
      <c r="S742" s="24"/>
      <c r="T742" s="24"/>
      <c r="U742" s="24"/>
      <c r="V742" s="24"/>
      <c r="W742" s="24"/>
      <c r="X742" s="24"/>
      <c r="Y742" s="24"/>
      <c r="Z742" s="24"/>
    </row>
    <row r="743" spans="1:26">
      <c r="A743" s="24"/>
      <c r="B743" s="24"/>
      <c r="C743" s="24"/>
      <c r="D743" s="24"/>
      <c r="E743" s="24"/>
      <c r="F743" s="179"/>
      <c r="G743" s="180"/>
      <c r="H743" s="24"/>
      <c r="I743" s="24"/>
      <c r="J743" s="24"/>
      <c r="K743" s="24"/>
      <c r="L743" s="24"/>
      <c r="M743" s="24"/>
      <c r="N743" s="24"/>
      <c r="O743" s="24"/>
      <c r="P743" s="24"/>
      <c r="Q743" s="24"/>
      <c r="R743" s="24"/>
      <c r="S743" s="24"/>
      <c r="T743" s="24"/>
      <c r="U743" s="24"/>
      <c r="V743" s="24"/>
      <c r="W743" s="24"/>
      <c r="X743" s="24"/>
      <c r="Y743" s="24"/>
      <c r="Z743" s="24"/>
    </row>
    <row r="744" spans="1:26">
      <c r="A744" s="24"/>
      <c r="B744" s="24"/>
      <c r="C744" s="24"/>
      <c r="D744" s="24"/>
      <c r="E744" s="24"/>
      <c r="F744" s="179"/>
      <c r="G744" s="180"/>
      <c r="H744" s="24"/>
      <c r="I744" s="24"/>
      <c r="J744" s="24"/>
      <c r="K744" s="24"/>
      <c r="L744" s="24"/>
      <c r="M744" s="24"/>
      <c r="N744" s="24"/>
      <c r="O744" s="24"/>
      <c r="P744" s="24"/>
      <c r="Q744" s="24"/>
      <c r="R744" s="24"/>
      <c r="S744" s="24"/>
      <c r="T744" s="24"/>
      <c r="U744" s="24"/>
      <c r="V744" s="24"/>
      <c r="W744" s="24"/>
      <c r="X744" s="24"/>
      <c r="Y744" s="24"/>
      <c r="Z744" s="24"/>
    </row>
    <row r="745" spans="1:26">
      <c r="A745" s="24"/>
      <c r="B745" s="24"/>
      <c r="C745" s="24"/>
      <c r="D745" s="24"/>
      <c r="E745" s="24"/>
      <c r="F745" s="179"/>
      <c r="G745" s="180"/>
      <c r="H745" s="24"/>
      <c r="I745" s="24"/>
      <c r="J745" s="24"/>
      <c r="K745" s="24"/>
      <c r="L745" s="24"/>
      <c r="M745" s="24"/>
      <c r="N745" s="24"/>
      <c r="O745" s="24"/>
      <c r="P745" s="24"/>
      <c r="Q745" s="24"/>
      <c r="R745" s="24"/>
      <c r="S745" s="24"/>
      <c r="T745" s="24"/>
      <c r="U745" s="24"/>
      <c r="V745" s="24"/>
      <c r="W745" s="24"/>
      <c r="X745" s="24"/>
      <c r="Y745" s="24"/>
      <c r="Z745" s="24"/>
    </row>
    <row r="746" spans="1:26">
      <c r="A746" s="24"/>
      <c r="B746" s="24"/>
      <c r="C746" s="24"/>
      <c r="D746" s="24"/>
      <c r="E746" s="24"/>
      <c r="F746" s="179"/>
      <c r="G746" s="180"/>
      <c r="H746" s="24"/>
      <c r="I746" s="24"/>
      <c r="J746" s="24"/>
      <c r="K746" s="24"/>
      <c r="L746" s="24"/>
      <c r="M746" s="24"/>
      <c r="N746" s="24"/>
      <c r="O746" s="24"/>
      <c r="P746" s="24"/>
      <c r="Q746" s="24"/>
      <c r="R746" s="24"/>
      <c r="S746" s="24"/>
      <c r="T746" s="24"/>
      <c r="U746" s="24"/>
      <c r="V746" s="24"/>
      <c r="W746" s="24"/>
      <c r="X746" s="24"/>
      <c r="Y746" s="24"/>
      <c r="Z746" s="24"/>
    </row>
    <row r="747" spans="1:26">
      <c r="A747" s="24"/>
      <c r="B747" s="24"/>
      <c r="C747" s="24"/>
      <c r="D747" s="24"/>
      <c r="E747" s="24"/>
      <c r="F747" s="179"/>
      <c r="G747" s="180"/>
      <c r="H747" s="24"/>
      <c r="I747" s="24"/>
      <c r="J747" s="24"/>
      <c r="K747" s="24"/>
      <c r="L747" s="24"/>
      <c r="M747" s="24"/>
      <c r="N747" s="24"/>
      <c r="O747" s="24"/>
      <c r="P747" s="24"/>
      <c r="Q747" s="24"/>
      <c r="R747" s="24"/>
      <c r="S747" s="24"/>
      <c r="T747" s="24"/>
      <c r="U747" s="24"/>
      <c r="V747" s="24"/>
      <c r="W747" s="24"/>
      <c r="X747" s="24"/>
      <c r="Y747" s="24"/>
      <c r="Z747" s="24"/>
    </row>
    <row r="748" spans="1:26">
      <c r="A748" s="24"/>
      <c r="B748" s="24"/>
      <c r="C748" s="24"/>
      <c r="D748" s="24"/>
      <c r="E748" s="24"/>
      <c r="F748" s="179"/>
      <c r="G748" s="180"/>
      <c r="H748" s="24"/>
      <c r="I748" s="24"/>
      <c r="J748" s="24"/>
      <c r="K748" s="24"/>
      <c r="L748" s="24"/>
      <c r="M748" s="24"/>
      <c r="N748" s="24"/>
      <c r="O748" s="24"/>
      <c r="P748" s="24"/>
      <c r="Q748" s="24"/>
      <c r="R748" s="24"/>
      <c r="S748" s="24"/>
      <c r="T748" s="24"/>
      <c r="U748" s="24"/>
      <c r="V748" s="24"/>
      <c r="W748" s="24"/>
      <c r="X748" s="24"/>
      <c r="Y748" s="24"/>
      <c r="Z748" s="24"/>
    </row>
    <row r="749" spans="1:26">
      <c r="A749" s="24"/>
      <c r="B749" s="24"/>
      <c r="C749" s="24"/>
      <c r="D749" s="24"/>
      <c r="E749" s="24"/>
      <c r="F749" s="179"/>
      <c r="G749" s="180"/>
      <c r="H749" s="24"/>
      <c r="I749" s="24"/>
      <c r="J749" s="24"/>
      <c r="K749" s="24"/>
      <c r="L749" s="24"/>
      <c r="M749" s="24"/>
      <c r="N749" s="24"/>
      <c r="O749" s="24"/>
      <c r="P749" s="24"/>
      <c r="Q749" s="24"/>
      <c r="R749" s="24"/>
      <c r="S749" s="24"/>
      <c r="T749" s="24"/>
      <c r="U749" s="24"/>
      <c r="V749" s="24"/>
      <c r="W749" s="24"/>
      <c r="X749" s="24"/>
      <c r="Y749" s="24"/>
      <c r="Z749" s="24"/>
    </row>
    <row r="750" spans="1:26">
      <c r="A750" s="24"/>
      <c r="B750" s="24"/>
      <c r="C750" s="24"/>
      <c r="D750" s="24"/>
      <c r="E750" s="24"/>
      <c r="F750" s="179"/>
      <c r="G750" s="180"/>
      <c r="H750" s="24"/>
      <c r="I750" s="24"/>
      <c r="J750" s="24"/>
      <c r="K750" s="24"/>
      <c r="L750" s="24"/>
      <c r="M750" s="24"/>
      <c r="N750" s="24"/>
      <c r="O750" s="24"/>
      <c r="P750" s="24"/>
      <c r="Q750" s="24"/>
      <c r="R750" s="24"/>
      <c r="S750" s="24"/>
      <c r="T750" s="24"/>
      <c r="U750" s="24"/>
      <c r="V750" s="24"/>
      <c r="W750" s="24"/>
      <c r="X750" s="24"/>
      <c r="Y750" s="24"/>
      <c r="Z750" s="24"/>
    </row>
    <row r="751" spans="1:26">
      <c r="A751" s="24"/>
      <c r="B751" s="24"/>
      <c r="C751" s="24"/>
      <c r="D751" s="24"/>
      <c r="E751" s="24"/>
      <c r="F751" s="179"/>
      <c r="G751" s="180"/>
      <c r="H751" s="24"/>
      <c r="I751" s="24"/>
      <c r="J751" s="24"/>
      <c r="K751" s="24"/>
      <c r="L751" s="24"/>
      <c r="M751" s="24"/>
      <c r="N751" s="24"/>
      <c r="O751" s="24"/>
      <c r="P751" s="24"/>
      <c r="Q751" s="24"/>
      <c r="R751" s="24"/>
      <c r="S751" s="24"/>
      <c r="T751" s="24"/>
      <c r="U751" s="24"/>
      <c r="V751" s="24"/>
      <c r="W751" s="24"/>
      <c r="X751" s="24"/>
      <c r="Y751" s="24"/>
      <c r="Z751" s="24"/>
    </row>
    <row r="752" spans="1:26">
      <c r="A752" s="24"/>
      <c r="B752" s="24"/>
      <c r="C752" s="24"/>
      <c r="D752" s="24"/>
      <c r="E752" s="24"/>
      <c r="F752" s="179"/>
      <c r="G752" s="180"/>
      <c r="H752" s="24"/>
      <c r="I752" s="24"/>
      <c r="J752" s="24"/>
      <c r="K752" s="24"/>
      <c r="L752" s="24"/>
      <c r="M752" s="24"/>
      <c r="N752" s="24"/>
      <c r="O752" s="24"/>
      <c r="P752" s="24"/>
      <c r="Q752" s="24"/>
      <c r="R752" s="24"/>
      <c r="S752" s="24"/>
      <c r="T752" s="24"/>
      <c r="U752" s="24"/>
      <c r="V752" s="24"/>
      <c r="W752" s="24"/>
      <c r="X752" s="24"/>
      <c r="Y752" s="24"/>
      <c r="Z752" s="24"/>
    </row>
    <row r="753" spans="1:26">
      <c r="A753" s="24"/>
      <c r="B753" s="24"/>
      <c r="C753" s="24"/>
      <c r="D753" s="24"/>
      <c r="E753" s="24"/>
      <c r="F753" s="179"/>
      <c r="G753" s="180"/>
      <c r="H753" s="24"/>
      <c r="I753" s="24"/>
      <c r="J753" s="24"/>
      <c r="K753" s="24"/>
      <c r="L753" s="24"/>
      <c r="M753" s="24"/>
      <c r="N753" s="24"/>
      <c r="O753" s="24"/>
      <c r="P753" s="24"/>
      <c r="Q753" s="24"/>
      <c r="R753" s="24"/>
      <c r="S753" s="24"/>
      <c r="T753" s="24"/>
      <c r="U753" s="24"/>
      <c r="V753" s="24"/>
      <c r="W753" s="24"/>
      <c r="X753" s="24"/>
      <c r="Y753" s="24"/>
      <c r="Z753" s="24"/>
    </row>
    <row r="754" spans="1:26">
      <c r="A754" s="24"/>
      <c r="B754" s="24"/>
      <c r="C754" s="24"/>
      <c r="D754" s="24"/>
      <c r="E754" s="24"/>
      <c r="F754" s="179"/>
      <c r="G754" s="180"/>
      <c r="H754" s="24"/>
      <c r="I754" s="24"/>
      <c r="J754" s="24"/>
      <c r="K754" s="24"/>
      <c r="L754" s="24"/>
      <c r="M754" s="24"/>
      <c r="N754" s="24"/>
      <c r="O754" s="24"/>
      <c r="P754" s="24"/>
      <c r="Q754" s="24"/>
      <c r="R754" s="24"/>
      <c r="S754" s="24"/>
      <c r="T754" s="24"/>
      <c r="U754" s="24"/>
      <c r="V754" s="24"/>
      <c r="W754" s="24"/>
      <c r="X754" s="24"/>
      <c r="Y754" s="24"/>
      <c r="Z754" s="24"/>
    </row>
    <row r="755" spans="1:26">
      <c r="A755" s="24"/>
      <c r="B755" s="24"/>
      <c r="C755" s="24"/>
      <c r="D755" s="24"/>
      <c r="E755" s="24"/>
      <c r="F755" s="179"/>
      <c r="G755" s="180"/>
      <c r="H755" s="24"/>
      <c r="I755" s="24"/>
      <c r="J755" s="24"/>
      <c r="K755" s="24"/>
      <c r="L755" s="24"/>
      <c r="M755" s="24"/>
      <c r="N755" s="24"/>
      <c r="O755" s="24"/>
      <c r="P755" s="24"/>
      <c r="Q755" s="24"/>
      <c r="R755" s="24"/>
      <c r="S755" s="24"/>
      <c r="T755" s="24"/>
      <c r="U755" s="24"/>
      <c r="V755" s="24"/>
      <c r="W755" s="24"/>
      <c r="X755" s="24"/>
      <c r="Y755" s="24"/>
      <c r="Z755" s="24"/>
    </row>
    <row r="756" spans="1:26">
      <c r="A756" s="24"/>
      <c r="B756" s="24"/>
      <c r="C756" s="24"/>
      <c r="D756" s="24"/>
      <c r="E756" s="24"/>
      <c r="F756" s="179"/>
      <c r="G756" s="180"/>
      <c r="H756" s="24"/>
      <c r="I756" s="24"/>
      <c r="J756" s="24"/>
      <c r="K756" s="24"/>
      <c r="L756" s="24"/>
      <c r="M756" s="24"/>
      <c r="N756" s="24"/>
      <c r="O756" s="24"/>
      <c r="P756" s="24"/>
      <c r="Q756" s="24"/>
      <c r="R756" s="24"/>
      <c r="S756" s="24"/>
      <c r="T756" s="24"/>
      <c r="U756" s="24"/>
      <c r="V756" s="24"/>
      <c r="W756" s="24"/>
      <c r="X756" s="24"/>
      <c r="Y756" s="24"/>
      <c r="Z756" s="24"/>
    </row>
    <row r="757" spans="1:26">
      <c r="A757" s="24"/>
      <c r="B757" s="24"/>
      <c r="C757" s="24"/>
      <c r="D757" s="24"/>
      <c r="E757" s="24"/>
      <c r="F757" s="179"/>
      <c r="G757" s="180"/>
      <c r="H757" s="24"/>
      <c r="I757" s="24"/>
      <c r="J757" s="24"/>
      <c r="K757" s="24"/>
      <c r="L757" s="24"/>
      <c r="M757" s="24"/>
      <c r="N757" s="24"/>
      <c r="O757" s="24"/>
      <c r="P757" s="24"/>
      <c r="Q757" s="24"/>
      <c r="R757" s="24"/>
      <c r="S757" s="24"/>
      <c r="T757" s="24"/>
      <c r="U757" s="24"/>
      <c r="V757" s="24"/>
      <c r="W757" s="24"/>
      <c r="X757" s="24"/>
      <c r="Y757" s="24"/>
      <c r="Z757" s="24"/>
    </row>
    <row r="758" spans="1:26">
      <c r="A758" s="24"/>
      <c r="B758" s="24"/>
      <c r="C758" s="24"/>
      <c r="D758" s="24"/>
      <c r="E758" s="24"/>
      <c r="F758" s="179"/>
      <c r="G758" s="180"/>
      <c r="H758" s="24"/>
      <c r="I758" s="24"/>
      <c r="J758" s="24"/>
      <c r="K758" s="24"/>
      <c r="L758" s="24"/>
      <c r="M758" s="24"/>
      <c r="N758" s="24"/>
      <c r="O758" s="24"/>
      <c r="P758" s="24"/>
      <c r="Q758" s="24"/>
      <c r="R758" s="24"/>
      <c r="S758" s="24"/>
      <c r="T758" s="24"/>
      <c r="U758" s="24"/>
      <c r="V758" s="24"/>
      <c r="W758" s="24"/>
      <c r="X758" s="24"/>
      <c r="Y758" s="24"/>
      <c r="Z758" s="24"/>
    </row>
    <row r="759" spans="1:26">
      <c r="A759" s="24"/>
      <c r="B759" s="24"/>
      <c r="C759" s="24"/>
      <c r="D759" s="24"/>
      <c r="E759" s="24"/>
      <c r="F759" s="179"/>
      <c r="G759" s="180"/>
      <c r="H759" s="24"/>
      <c r="I759" s="24"/>
      <c r="J759" s="24"/>
      <c r="K759" s="24"/>
      <c r="L759" s="24"/>
      <c r="M759" s="24"/>
      <c r="N759" s="24"/>
      <c r="O759" s="24"/>
      <c r="P759" s="24"/>
      <c r="Q759" s="24"/>
      <c r="R759" s="24"/>
      <c r="S759" s="24"/>
      <c r="T759" s="24"/>
      <c r="U759" s="24"/>
      <c r="V759" s="24"/>
      <c r="W759" s="24"/>
      <c r="X759" s="24"/>
      <c r="Y759" s="24"/>
      <c r="Z759" s="24"/>
    </row>
    <row r="760" spans="1:26">
      <c r="A760" s="24"/>
      <c r="B760" s="24"/>
      <c r="C760" s="24"/>
      <c r="D760" s="24"/>
      <c r="E760" s="24"/>
      <c r="F760" s="179"/>
      <c r="G760" s="180"/>
      <c r="H760" s="24"/>
      <c r="I760" s="24"/>
      <c r="J760" s="24"/>
      <c r="K760" s="24"/>
      <c r="L760" s="24"/>
      <c r="M760" s="24"/>
      <c r="N760" s="24"/>
      <c r="O760" s="24"/>
      <c r="P760" s="24"/>
      <c r="Q760" s="24"/>
      <c r="R760" s="24"/>
      <c r="S760" s="24"/>
      <c r="T760" s="24"/>
      <c r="U760" s="24"/>
      <c r="V760" s="24"/>
      <c r="W760" s="24"/>
      <c r="X760" s="24"/>
      <c r="Y760" s="24"/>
      <c r="Z760" s="24"/>
    </row>
    <row r="761" spans="1:26">
      <c r="A761" s="24"/>
      <c r="B761" s="24"/>
      <c r="C761" s="24"/>
      <c r="D761" s="24"/>
      <c r="E761" s="24"/>
      <c r="F761" s="179"/>
      <c r="G761" s="180"/>
      <c r="H761" s="24"/>
      <c r="I761" s="24"/>
      <c r="J761" s="24"/>
      <c r="K761" s="24"/>
      <c r="L761" s="24"/>
      <c r="M761" s="24"/>
      <c r="N761" s="24"/>
      <c r="O761" s="24"/>
      <c r="P761" s="24"/>
      <c r="Q761" s="24"/>
      <c r="R761" s="24"/>
      <c r="S761" s="24"/>
      <c r="T761" s="24"/>
      <c r="U761" s="24"/>
      <c r="V761" s="24"/>
      <c r="W761" s="24"/>
      <c r="X761" s="24"/>
      <c r="Y761" s="24"/>
      <c r="Z761" s="24"/>
    </row>
    <row r="762" spans="1:26">
      <c r="A762" s="24"/>
      <c r="B762" s="24"/>
      <c r="C762" s="24"/>
      <c r="D762" s="24"/>
      <c r="E762" s="24"/>
      <c r="F762" s="179"/>
      <c r="G762" s="180"/>
      <c r="H762" s="24"/>
      <c r="I762" s="24"/>
      <c r="J762" s="24"/>
      <c r="K762" s="24"/>
      <c r="L762" s="24"/>
      <c r="M762" s="24"/>
      <c r="N762" s="24"/>
      <c r="O762" s="24"/>
      <c r="P762" s="24"/>
      <c r="Q762" s="24"/>
      <c r="R762" s="24"/>
      <c r="S762" s="24"/>
      <c r="T762" s="24"/>
      <c r="U762" s="24"/>
      <c r="V762" s="24"/>
      <c r="W762" s="24"/>
      <c r="X762" s="24"/>
      <c r="Y762" s="24"/>
      <c r="Z762" s="24"/>
    </row>
    <row r="763" spans="1:26">
      <c r="A763" s="24"/>
      <c r="B763" s="24"/>
      <c r="C763" s="24"/>
      <c r="D763" s="24"/>
      <c r="E763" s="24"/>
      <c r="F763" s="179"/>
      <c r="G763" s="180"/>
      <c r="H763" s="24"/>
      <c r="I763" s="24"/>
      <c r="J763" s="24"/>
      <c r="K763" s="24"/>
      <c r="L763" s="24"/>
      <c r="M763" s="24"/>
      <c r="N763" s="24"/>
      <c r="O763" s="24"/>
      <c r="P763" s="24"/>
      <c r="Q763" s="24"/>
      <c r="R763" s="24"/>
      <c r="S763" s="24"/>
      <c r="T763" s="24"/>
      <c r="U763" s="24"/>
      <c r="V763" s="24"/>
      <c r="W763" s="24"/>
      <c r="X763" s="24"/>
      <c r="Y763" s="24"/>
      <c r="Z763" s="24"/>
    </row>
    <row r="764" spans="1:26">
      <c r="A764" s="24"/>
      <c r="B764" s="24"/>
      <c r="C764" s="24"/>
      <c r="D764" s="24"/>
      <c r="E764" s="24"/>
      <c r="F764" s="179"/>
      <c r="G764" s="180"/>
      <c r="H764" s="24"/>
      <c r="I764" s="24"/>
      <c r="J764" s="24"/>
      <c r="K764" s="24"/>
      <c r="L764" s="24"/>
      <c r="M764" s="24"/>
      <c r="N764" s="24"/>
      <c r="O764" s="24"/>
      <c r="P764" s="24"/>
      <c r="Q764" s="24"/>
      <c r="R764" s="24"/>
      <c r="S764" s="24"/>
      <c r="T764" s="24"/>
      <c r="U764" s="24"/>
      <c r="V764" s="24"/>
      <c r="W764" s="24"/>
      <c r="X764" s="24"/>
      <c r="Y764" s="24"/>
      <c r="Z764" s="24"/>
    </row>
    <row r="765" spans="1:26">
      <c r="A765" s="24"/>
      <c r="B765" s="24"/>
      <c r="C765" s="24"/>
      <c r="D765" s="24"/>
      <c r="E765" s="24"/>
      <c r="F765" s="179"/>
      <c r="G765" s="180"/>
      <c r="H765" s="24"/>
      <c r="I765" s="24"/>
      <c r="J765" s="24"/>
      <c r="K765" s="24"/>
      <c r="L765" s="24"/>
      <c r="M765" s="24"/>
      <c r="N765" s="24"/>
      <c r="O765" s="24"/>
      <c r="P765" s="24"/>
      <c r="Q765" s="24"/>
      <c r="R765" s="24"/>
      <c r="S765" s="24"/>
      <c r="T765" s="24"/>
      <c r="U765" s="24"/>
      <c r="V765" s="24"/>
      <c r="W765" s="24"/>
      <c r="X765" s="24"/>
      <c r="Y765" s="24"/>
      <c r="Z765" s="24"/>
    </row>
    <row r="766" spans="1:26">
      <c r="A766" s="24"/>
      <c r="B766" s="24"/>
      <c r="C766" s="24"/>
      <c r="D766" s="24"/>
      <c r="E766" s="24"/>
      <c r="F766" s="179"/>
      <c r="G766" s="180"/>
      <c r="H766" s="24"/>
      <c r="I766" s="24"/>
      <c r="J766" s="24"/>
      <c r="K766" s="24"/>
      <c r="L766" s="24"/>
      <c r="M766" s="24"/>
      <c r="N766" s="24"/>
      <c r="O766" s="24"/>
      <c r="P766" s="24"/>
      <c r="Q766" s="24"/>
      <c r="R766" s="24"/>
      <c r="S766" s="24"/>
      <c r="T766" s="24"/>
      <c r="U766" s="24"/>
      <c r="V766" s="24"/>
      <c r="W766" s="24"/>
      <c r="X766" s="24"/>
      <c r="Y766" s="24"/>
      <c r="Z766" s="24"/>
    </row>
    <row r="767" spans="1:26">
      <c r="A767" s="24"/>
      <c r="B767" s="24"/>
      <c r="C767" s="24"/>
      <c r="D767" s="24"/>
      <c r="E767" s="24"/>
      <c r="F767" s="179"/>
      <c r="G767" s="180"/>
      <c r="H767" s="24"/>
      <c r="I767" s="24"/>
      <c r="J767" s="24"/>
      <c r="K767" s="24"/>
      <c r="L767" s="24"/>
      <c r="M767" s="24"/>
      <c r="N767" s="24"/>
      <c r="O767" s="24"/>
      <c r="P767" s="24"/>
      <c r="Q767" s="24"/>
      <c r="R767" s="24"/>
      <c r="S767" s="24"/>
      <c r="T767" s="24"/>
      <c r="U767" s="24"/>
      <c r="V767" s="24"/>
      <c r="W767" s="24"/>
      <c r="X767" s="24"/>
      <c r="Y767" s="24"/>
      <c r="Z767" s="24"/>
    </row>
    <row r="768" spans="1:26">
      <c r="A768" s="24"/>
      <c r="B768" s="24"/>
      <c r="C768" s="24"/>
      <c r="D768" s="24"/>
      <c r="E768" s="24"/>
      <c r="F768" s="179"/>
      <c r="G768" s="180"/>
      <c r="H768" s="24"/>
      <c r="I768" s="24"/>
      <c r="J768" s="24"/>
      <c r="K768" s="24"/>
      <c r="L768" s="24"/>
      <c r="M768" s="24"/>
      <c r="N768" s="24"/>
      <c r="O768" s="24"/>
      <c r="P768" s="24"/>
      <c r="Q768" s="24"/>
      <c r="R768" s="24"/>
      <c r="S768" s="24"/>
      <c r="T768" s="24"/>
      <c r="U768" s="24"/>
      <c r="V768" s="24"/>
      <c r="W768" s="24"/>
      <c r="X768" s="24"/>
      <c r="Y768" s="24"/>
      <c r="Z768" s="24"/>
    </row>
    <row r="769" spans="1:26">
      <c r="A769" s="24"/>
      <c r="B769" s="24"/>
      <c r="C769" s="24"/>
      <c r="D769" s="24"/>
      <c r="E769" s="24"/>
      <c r="F769" s="179"/>
      <c r="G769" s="180"/>
      <c r="H769" s="24"/>
      <c r="I769" s="24"/>
      <c r="J769" s="24"/>
      <c r="K769" s="24"/>
      <c r="L769" s="24"/>
      <c r="M769" s="24"/>
      <c r="N769" s="24"/>
      <c r="O769" s="24"/>
      <c r="P769" s="24"/>
      <c r="Q769" s="24"/>
      <c r="R769" s="24"/>
      <c r="S769" s="24"/>
      <c r="T769" s="24"/>
      <c r="U769" s="24"/>
      <c r="V769" s="24"/>
      <c r="W769" s="24"/>
      <c r="X769" s="24"/>
      <c r="Y769" s="24"/>
      <c r="Z769" s="24"/>
    </row>
    <row r="770" spans="1:26">
      <c r="A770" s="24"/>
      <c r="B770" s="24"/>
      <c r="C770" s="24"/>
      <c r="D770" s="24"/>
      <c r="E770" s="24"/>
      <c r="F770" s="179"/>
      <c r="G770" s="180"/>
      <c r="H770" s="24"/>
      <c r="I770" s="24"/>
      <c r="J770" s="24"/>
      <c r="K770" s="24"/>
      <c r="L770" s="24"/>
      <c r="M770" s="24"/>
      <c r="N770" s="24"/>
      <c r="O770" s="24"/>
      <c r="P770" s="24"/>
      <c r="Q770" s="24"/>
      <c r="R770" s="24"/>
      <c r="S770" s="24"/>
      <c r="T770" s="24"/>
      <c r="U770" s="24"/>
      <c r="V770" s="24"/>
      <c r="W770" s="24"/>
      <c r="X770" s="24"/>
      <c r="Y770" s="24"/>
      <c r="Z770" s="24"/>
    </row>
    <row r="771" spans="1:26">
      <c r="A771" s="24"/>
      <c r="B771" s="24"/>
      <c r="C771" s="24"/>
      <c r="D771" s="24"/>
      <c r="E771" s="24"/>
      <c r="F771" s="179"/>
      <c r="G771" s="180"/>
      <c r="H771" s="24"/>
      <c r="I771" s="24"/>
      <c r="J771" s="24"/>
      <c r="K771" s="24"/>
      <c r="L771" s="24"/>
      <c r="M771" s="24"/>
      <c r="N771" s="24"/>
      <c r="O771" s="24"/>
      <c r="P771" s="24"/>
      <c r="Q771" s="24"/>
      <c r="R771" s="24"/>
      <c r="S771" s="24"/>
      <c r="T771" s="24"/>
      <c r="U771" s="24"/>
      <c r="V771" s="24"/>
      <c r="W771" s="24"/>
      <c r="X771" s="24"/>
      <c r="Y771" s="24"/>
      <c r="Z771" s="24"/>
    </row>
    <row r="772" spans="1:26">
      <c r="A772" s="24"/>
      <c r="B772" s="24"/>
      <c r="C772" s="24"/>
      <c r="D772" s="24"/>
      <c r="E772" s="24"/>
      <c r="F772" s="179"/>
      <c r="G772" s="180"/>
      <c r="H772" s="24"/>
      <c r="I772" s="24"/>
      <c r="J772" s="24"/>
      <c r="K772" s="24"/>
      <c r="L772" s="24"/>
      <c r="M772" s="24"/>
      <c r="N772" s="24"/>
      <c r="O772" s="24"/>
      <c r="P772" s="24"/>
      <c r="Q772" s="24"/>
      <c r="R772" s="24"/>
      <c r="S772" s="24"/>
      <c r="T772" s="24"/>
      <c r="U772" s="24"/>
      <c r="V772" s="24"/>
      <c r="W772" s="24"/>
      <c r="X772" s="24"/>
      <c r="Y772" s="24"/>
      <c r="Z772" s="24"/>
    </row>
    <row r="773" spans="1:26">
      <c r="A773" s="24"/>
      <c r="B773" s="24"/>
      <c r="C773" s="24"/>
      <c r="D773" s="24"/>
      <c r="E773" s="24"/>
      <c r="F773" s="179"/>
      <c r="G773" s="180"/>
      <c r="H773" s="24"/>
      <c r="I773" s="24"/>
      <c r="J773" s="24"/>
      <c r="K773" s="24"/>
      <c r="L773" s="24"/>
      <c r="M773" s="24"/>
      <c r="N773" s="24"/>
      <c r="O773" s="24"/>
      <c r="P773" s="24"/>
      <c r="Q773" s="24"/>
      <c r="R773" s="24"/>
      <c r="S773" s="24"/>
      <c r="T773" s="24"/>
      <c r="U773" s="24"/>
      <c r="V773" s="24"/>
      <c r="W773" s="24"/>
      <c r="X773" s="24"/>
      <c r="Y773" s="24"/>
      <c r="Z773" s="24"/>
    </row>
    <row r="774" spans="1:26">
      <c r="A774" s="24"/>
      <c r="B774" s="24"/>
      <c r="C774" s="24"/>
      <c r="D774" s="24"/>
      <c r="E774" s="24"/>
      <c r="F774" s="179"/>
      <c r="G774" s="180"/>
      <c r="H774" s="24"/>
      <c r="I774" s="24"/>
      <c r="J774" s="24"/>
      <c r="K774" s="24"/>
      <c r="L774" s="24"/>
      <c r="M774" s="24"/>
      <c r="N774" s="24"/>
      <c r="O774" s="24"/>
      <c r="P774" s="24"/>
      <c r="Q774" s="24"/>
      <c r="R774" s="24"/>
      <c r="S774" s="24"/>
      <c r="T774" s="24"/>
      <c r="U774" s="24"/>
      <c r="V774" s="24"/>
      <c r="W774" s="24"/>
      <c r="X774" s="24"/>
      <c r="Y774" s="24"/>
      <c r="Z774" s="24"/>
    </row>
    <row r="775" spans="1:26">
      <c r="A775" s="24"/>
      <c r="B775" s="24"/>
      <c r="C775" s="24"/>
      <c r="D775" s="24"/>
      <c r="E775" s="24"/>
      <c r="F775" s="179"/>
      <c r="G775" s="180"/>
      <c r="H775" s="24"/>
      <c r="I775" s="24"/>
      <c r="J775" s="24"/>
      <c r="K775" s="24"/>
      <c r="L775" s="24"/>
      <c r="M775" s="24"/>
      <c r="N775" s="24"/>
      <c r="O775" s="24"/>
      <c r="P775" s="24"/>
      <c r="Q775" s="24"/>
      <c r="R775" s="24"/>
      <c r="S775" s="24"/>
      <c r="T775" s="24"/>
      <c r="U775" s="24"/>
      <c r="V775" s="24"/>
      <c r="W775" s="24"/>
      <c r="X775" s="24"/>
      <c r="Y775" s="24"/>
      <c r="Z775" s="24"/>
    </row>
    <row r="776" spans="1:26">
      <c r="A776" s="24"/>
      <c r="B776" s="24"/>
      <c r="C776" s="24"/>
      <c r="D776" s="24"/>
      <c r="E776" s="24"/>
      <c r="F776" s="179"/>
      <c r="G776" s="180"/>
      <c r="H776" s="24"/>
      <c r="I776" s="24"/>
      <c r="J776" s="24"/>
      <c r="K776" s="24"/>
      <c r="L776" s="24"/>
      <c r="M776" s="24"/>
      <c r="N776" s="24"/>
      <c r="O776" s="24"/>
      <c r="P776" s="24"/>
      <c r="Q776" s="24"/>
      <c r="R776" s="24"/>
      <c r="S776" s="24"/>
      <c r="T776" s="24"/>
      <c r="U776" s="24"/>
      <c r="V776" s="24"/>
      <c r="W776" s="24"/>
      <c r="X776" s="24"/>
      <c r="Y776" s="24"/>
      <c r="Z776" s="24"/>
    </row>
    <row r="777" spans="1:26">
      <c r="A777" s="24"/>
      <c r="B777" s="24"/>
      <c r="C777" s="24"/>
      <c r="D777" s="24"/>
      <c r="E777" s="24"/>
      <c r="F777" s="179"/>
      <c r="G777" s="180"/>
      <c r="H777" s="24"/>
      <c r="I777" s="24"/>
      <c r="J777" s="24"/>
      <c r="K777" s="24"/>
      <c r="L777" s="24"/>
      <c r="M777" s="24"/>
      <c r="N777" s="24"/>
      <c r="O777" s="24"/>
      <c r="P777" s="24"/>
      <c r="Q777" s="24"/>
      <c r="R777" s="24"/>
      <c r="S777" s="24"/>
      <c r="T777" s="24"/>
      <c r="U777" s="24"/>
      <c r="V777" s="24"/>
      <c r="W777" s="24"/>
      <c r="X777" s="24"/>
      <c r="Y777" s="24"/>
      <c r="Z777" s="24"/>
    </row>
    <row r="778" spans="1:26">
      <c r="A778" s="24"/>
      <c r="B778" s="24"/>
      <c r="C778" s="24"/>
      <c r="D778" s="24"/>
      <c r="E778" s="24"/>
      <c r="F778" s="179"/>
      <c r="G778" s="180"/>
      <c r="H778" s="24"/>
      <c r="I778" s="24"/>
      <c r="J778" s="24"/>
      <c r="K778" s="24"/>
      <c r="L778" s="24"/>
      <c r="M778" s="24"/>
      <c r="N778" s="24"/>
      <c r="O778" s="24"/>
      <c r="P778" s="24"/>
      <c r="Q778" s="24"/>
      <c r="R778" s="24"/>
      <c r="S778" s="24"/>
      <c r="T778" s="24"/>
      <c r="U778" s="24"/>
      <c r="V778" s="24"/>
      <c r="W778" s="24"/>
      <c r="X778" s="24"/>
      <c r="Y778" s="24"/>
      <c r="Z778" s="24"/>
    </row>
    <row r="779" spans="1:26">
      <c r="A779" s="24"/>
      <c r="B779" s="24"/>
      <c r="C779" s="24"/>
      <c r="D779" s="24"/>
      <c r="E779" s="24"/>
      <c r="F779" s="179"/>
      <c r="G779" s="180"/>
      <c r="H779" s="24"/>
      <c r="I779" s="24"/>
      <c r="J779" s="24"/>
      <c r="K779" s="24"/>
      <c r="L779" s="24"/>
      <c r="M779" s="24"/>
      <c r="N779" s="24"/>
      <c r="O779" s="24"/>
      <c r="P779" s="24"/>
      <c r="Q779" s="24"/>
      <c r="R779" s="24"/>
      <c r="S779" s="24"/>
      <c r="T779" s="24"/>
      <c r="U779" s="24"/>
      <c r="V779" s="24"/>
      <c r="W779" s="24"/>
      <c r="X779" s="24"/>
      <c r="Y779" s="24"/>
      <c r="Z779" s="24"/>
    </row>
    <row r="780" spans="1:26">
      <c r="A780" s="24"/>
      <c r="B780" s="24"/>
      <c r="C780" s="24"/>
      <c r="D780" s="24"/>
      <c r="E780" s="24"/>
      <c r="F780" s="179"/>
      <c r="G780" s="180"/>
      <c r="H780" s="24"/>
      <c r="I780" s="24"/>
      <c r="J780" s="24"/>
      <c r="K780" s="24"/>
      <c r="L780" s="24"/>
      <c r="M780" s="24"/>
      <c r="N780" s="24"/>
      <c r="O780" s="24"/>
      <c r="P780" s="24"/>
      <c r="Q780" s="24"/>
      <c r="R780" s="24"/>
      <c r="S780" s="24"/>
      <c r="T780" s="24"/>
      <c r="U780" s="24"/>
      <c r="V780" s="24"/>
      <c r="W780" s="24"/>
      <c r="X780" s="24"/>
      <c r="Y780" s="24"/>
      <c r="Z780" s="24"/>
    </row>
    <row r="781" spans="1:26">
      <c r="A781" s="24"/>
      <c r="B781" s="24"/>
      <c r="C781" s="24"/>
      <c r="D781" s="24"/>
      <c r="E781" s="24"/>
      <c r="F781" s="179"/>
      <c r="G781" s="180"/>
      <c r="H781" s="24"/>
      <c r="I781" s="24"/>
      <c r="J781" s="24"/>
      <c r="K781" s="24"/>
      <c r="L781" s="24"/>
      <c r="M781" s="24"/>
      <c r="N781" s="24"/>
      <c r="O781" s="24"/>
      <c r="P781" s="24"/>
      <c r="Q781" s="24"/>
      <c r="R781" s="24"/>
      <c r="S781" s="24"/>
      <c r="T781" s="24"/>
      <c r="U781" s="24"/>
      <c r="V781" s="24"/>
      <c r="W781" s="24"/>
      <c r="X781" s="24"/>
      <c r="Y781" s="24"/>
      <c r="Z781" s="24"/>
    </row>
    <row r="782" spans="1:26">
      <c r="A782" s="24"/>
      <c r="B782" s="24"/>
      <c r="C782" s="24"/>
      <c r="D782" s="24"/>
      <c r="E782" s="24"/>
      <c r="F782" s="179"/>
      <c r="G782" s="180"/>
      <c r="H782" s="24"/>
      <c r="I782" s="24"/>
      <c r="J782" s="24"/>
      <c r="K782" s="24"/>
      <c r="L782" s="24"/>
      <c r="M782" s="24"/>
      <c r="N782" s="24"/>
      <c r="O782" s="24"/>
      <c r="P782" s="24"/>
      <c r="Q782" s="24"/>
      <c r="R782" s="24"/>
      <c r="S782" s="24"/>
      <c r="T782" s="24"/>
      <c r="U782" s="24"/>
      <c r="V782" s="24"/>
      <c r="W782" s="24"/>
      <c r="X782" s="24"/>
      <c r="Y782" s="24"/>
      <c r="Z782" s="24"/>
    </row>
    <row r="783" spans="1:26">
      <c r="A783" s="24"/>
      <c r="B783" s="24"/>
      <c r="C783" s="24"/>
      <c r="D783" s="24"/>
      <c r="E783" s="24"/>
      <c r="F783" s="179"/>
      <c r="G783" s="180"/>
      <c r="H783" s="24"/>
      <c r="I783" s="24"/>
      <c r="J783" s="24"/>
      <c r="K783" s="24"/>
      <c r="L783" s="24"/>
      <c r="M783" s="24"/>
      <c r="N783" s="24"/>
      <c r="O783" s="24"/>
      <c r="P783" s="24"/>
      <c r="Q783" s="24"/>
      <c r="R783" s="24"/>
      <c r="S783" s="24"/>
      <c r="T783" s="24"/>
      <c r="U783" s="24"/>
      <c r="V783" s="24"/>
      <c r="W783" s="24"/>
      <c r="X783" s="24"/>
      <c r="Y783" s="24"/>
      <c r="Z783" s="24"/>
    </row>
    <row r="784" spans="1:26">
      <c r="A784" s="24"/>
      <c r="B784" s="24"/>
      <c r="C784" s="24"/>
      <c r="D784" s="24"/>
      <c r="E784" s="24"/>
      <c r="F784" s="179"/>
      <c r="G784" s="180"/>
      <c r="H784" s="24"/>
      <c r="I784" s="24"/>
      <c r="J784" s="24"/>
      <c r="K784" s="24"/>
      <c r="L784" s="24"/>
      <c r="M784" s="24"/>
      <c r="N784" s="24"/>
      <c r="O784" s="24"/>
      <c r="P784" s="24"/>
      <c r="Q784" s="24"/>
      <c r="R784" s="24"/>
      <c r="S784" s="24"/>
      <c r="T784" s="24"/>
      <c r="U784" s="24"/>
      <c r="V784" s="24"/>
      <c r="W784" s="24"/>
      <c r="X784" s="24"/>
      <c r="Y784" s="24"/>
      <c r="Z784" s="24"/>
    </row>
    <row r="785" spans="1:26">
      <c r="A785" s="24"/>
      <c r="B785" s="24"/>
      <c r="C785" s="24"/>
      <c r="D785" s="24"/>
      <c r="E785" s="24"/>
      <c r="F785" s="179"/>
      <c r="G785" s="180"/>
      <c r="H785" s="24"/>
      <c r="I785" s="24"/>
      <c r="J785" s="24"/>
      <c r="K785" s="24"/>
      <c r="L785" s="24"/>
      <c r="M785" s="24"/>
      <c r="N785" s="24"/>
      <c r="O785" s="24"/>
      <c r="P785" s="24"/>
      <c r="Q785" s="24"/>
      <c r="R785" s="24"/>
      <c r="S785" s="24"/>
      <c r="T785" s="24"/>
      <c r="U785" s="24"/>
      <c r="V785" s="24"/>
      <c r="W785" s="24"/>
      <c r="X785" s="24"/>
      <c r="Y785" s="24"/>
      <c r="Z785" s="24"/>
    </row>
    <row r="786" spans="1:26">
      <c r="A786" s="24"/>
      <c r="B786" s="24"/>
      <c r="C786" s="24"/>
      <c r="D786" s="24"/>
      <c r="E786" s="24"/>
      <c r="F786" s="179"/>
      <c r="G786" s="180"/>
      <c r="H786" s="24"/>
      <c r="I786" s="24"/>
      <c r="J786" s="24"/>
      <c r="K786" s="24"/>
      <c r="L786" s="24"/>
      <c r="M786" s="24"/>
      <c r="N786" s="24"/>
      <c r="O786" s="24"/>
      <c r="P786" s="24"/>
      <c r="Q786" s="24"/>
      <c r="R786" s="24"/>
      <c r="S786" s="24"/>
      <c r="T786" s="24"/>
      <c r="U786" s="24"/>
      <c r="V786" s="24"/>
      <c r="W786" s="24"/>
      <c r="X786" s="24"/>
      <c r="Y786" s="24"/>
      <c r="Z786" s="24"/>
    </row>
    <row r="787" spans="1:26">
      <c r="A787" s="24"/>
      <c r="B787" s="24"/>
      <c r="C787" s="24"/>
      <c r="D787" s="24"/>
      <c r="E787" s="24"/>
      <c r="F787" s="179"/>
      <c r="G787" s="180"/>
      <c r="H787" s="24"/>
      <c r="I787" s="24"/>
      <c r="J787" s="24"/>
      <c r="K787" s="24"/>
      <c r="L787" s="24"/>
      <c r="M787" s="24"/>
      <c r="N787" s="24"/>
      <c r="O787" s="24"/>
      <c r="P787" s="24"/>
      <c r="Q787" s="24"/>
      <c r="R787" s="24"/>
      <c r="S787" s="24"/>
      <c r="T787" s="24"/>
      <c r="U787" s="24"/>
      <c r="V787" s="24"/>
      <c r="W787" s="24"/>
      <c r="X787" s="24"/>
      <c r="Y787" s="24"/>
      <c r="Z787" s="24"/>
    </row>
    <row r="788" spans="1:26">
      <c r="A788" s="24"/>
      <c r="B788" s="24"/>
      <c r="C788" s="24"/>
      <c r="D788" s="24"/>
      <c r="E788" s="24"/>
      <c r="F788" s="179"/>
      <c r="G788" s="180"/>
      <c r="H788" s="24"/>
      <c r="I788" s="24"/>
      <c r="J788" s="24"/>
      <c r="K788" s="24"/>
      <c r="L788" s="24"/>
      <c r="M788" s="24"/>
      <c r="N788" s="24"/>
      <c r="O788" s="24"/>
      <c r="P788" s="24"/>
      <c r="Q788" s="24"/>
      <c r="R788" s="24"/>
      <c r="S788" s="24"/>
      <c r="T788" s="24"/>
      <c r="U788" s="24"/>
      <c r="V788" s="24"/>
      <c r="W788" s="24"/>
      <c r="X788" s="24"/>
      <c r="Y788" s="24"/>
      <c r="Z788" s="24"/>
    </row>
    <row r="789" spans="1:26">
      <c r="A789" s="24"/>
      <c r="B789" s="24"/>
      <c r="C789" s="24"/>
      <c r="D789" s="24"/>
      <c r="E789" s="24"/>
      <c r="F789" s="179"/>
      <c r="G789" s="180"/>
      <c r="H789" s="24"/>
      <c r="I789" s="24"/>
      <c r="J789" s="24"/>
      <c r="K789" s="24"/>
      <c r="L789" s="24"/>
      <c r="M789" s="24"/>
      <c r="N789" s="24"/>
      <c r="O789" s="24"/>
      <c r="P789" s="24"/>
      <c r="Q789" s="24"/>
      <c r="R789" s="24"/>
      <c r="S789" s="24"/>
      <c r="T789" s="24"/>
      <c r="U789" s="24"/>
      <c r="V789" s="24"/>
      <c r="W789" s="24"/>
      <c r="X789" s="24"/>
      <c r="Y789" s="24"/>
      <c r="Z789" s="24"/>
    </row>
    <row r="790" spans="1:26">
      <c r="A790" s="24"/>
      <c r="B790" s="24"/>
      <c r="C790" s="24"/>
      <c r="D790" s="24"/>
      <c r="E790" s="24"/>
      <c r="F790" s="179"/>
      <c r="G790" s="180"/>
      <c r="H790" s="24"/>
      <c r="I790" s="24"/>
      <c r="J790" s="24"/>
      <c r="K790" s="24"/>
      <c r="L790" s="24"/>
      <c r="M790" s="24"/>
      <c r="N790" s="24"/>
      <c r="O790" s="24"/>
      <c r="P790" s="24"/>
      <c r="Q790" s="24"/>
      <c r="R790" s="24"/>
      <c r="S790" s="24"/>
      <c r="T790" s="24"/>
      <c r="U790" s="24"/>
      <c r="V790" s="24"/>
      <c r="W790" s="24"/>
      <c r="X790" s="24"/>
      <c r="Y790" s="24"/>
      <c r="Z790" s="24"/>
    </row>
    <row r="791" spans="1:26">
      <c r="A791" s="24"/>
      <c r="B791" s="24"/>
      <c r="C791" s="24"/>
      <c r="D791" s="24"/>
      <c r="E791" s="24"/>
      <c r="F791" s="179"/>
      <c r="G791" s="180"/>
      <c r="H791" s="24"/>
      <c r="I791" s="24"/>
      <c r="J791" s="24"/>
      <c r="K791" s="24"/>
      <c r="L791" s="24"/>
      <c r="M791" s="24"/>
      <c r="N791" s="24"/>
      <c r="O791" s="24"/>
      <c r="P791" s="24"/>
      <c r="Q791" s="24"/>
      <c r="R791" s="24"/>
      <c r="S791" s="24"/>
      <c r="T791" s="24"/>
      <c r="U791" s="24"/>
      <c r="V791" s="24"/>
      <c r="W791" s="24"/>
      <c r="X791" s="24"/>
      <c r="Y791" s="24"/>
      <c r="Z791" s="24"/>
    </row>
    <row r="792" spans="1:26">
      <c r="A792" s="24"/>
      <c r="B792" s="24"/>
      <c r="C792" s="24"/>
      <c r="D792" s="24"/>
      <c r="E792" s="24"/>
      <c r="F792" s="179"/>
      <c r="G792" s="180"/>
      <c r="H792" s="24"/>
      <c r="I792" s="24"/>
      <c r="J792" s="24"/>
      <c r="K792" s="24"/>
      <c r="L792" s="24"/>
      <c r="M792" s="24"/>
      <c r="N792" s="24"/>
      <c r="O792" s="24"/>
      <c r="P792" s="24"/>
      <c r="Q792" s="24"/>
      <c r="R792" s="24"/>
      <c r="S792" s="24"/>
      <c r="T792" s="24"/>
      <c r="U792" s="24"/>
      <c r="V792" s="24"/>
      <c r="W792" s="24"/>
      <c r="X792" s="24"/>
      <c r="Y792" s="24"/>
      <c r="Z792" s="24"/>
    </row>
    <row r="793" spans="1:26">
      <c r="A793" s="24"/>
      <c r="B793" s="24"/>
      <c r="C793" s="24"/>
      <c r="D793" s="24"/>
      <c r="E793" s="24"/>
      <c r="F793" s="179"/>
      <c r="G793" s="180"/>
      <c r="H793" s="24"/>
      <c r="I793" s="24"/>
      <c r="J793" s="24"/>
      <c r="K793" s="24"/>
      <c r="L793" s="24"/>
      <c r="M793" s="24"/>
      <c r="N793" s="24"/>
      <c r="O793" s="24"/>
      <c r="P793" s="24"/>
      <c r="Q793" s="24"/>
      <c r="R793" s="24"/>
      <c r="S793" s="24"/>
      <c r="T793" s="24"/>
      <c r="U793" s="24"/>
      <c r="V793" s="24"/>
      <c r="W793" s="24"/>
      <c r="X793" s="24"/>
      <c r="Y793" s="24"/>
      <c r="Z793" s="24"/>
    </row>
    <row r="794" spans="1:26">
      <c r="A794" s="24"/>
      <c r="B794" s="24"/>
      <c r="C794" s="24"/>
      <c r="D794" s="24"/>
      <c r="E794" s="24"/>
      <c r="F794" s="179"/>
      <c r="G794" s="180"/>
      <c r="H794" s="24"/>
      <c r="I794" s="24"/>
      <c r="J794" s="24"/>
      <c r="K794" s="24"/>
      <c r="L794" s="24"/>
      <c r="M794" s="24"/>
      <c r="N794" s="24"/>
      <c r="O794" s="24"/>
      <c r="P794" s="24"/>
      <c r="Q794" s="24"/>
      <c r="R794" s="24"/>
      <c r="S794" s="24"/>
      <c r="T794" s="24"/>
      <c r="U794" s="24"/>
      <c r="V794" s="24"/>
      <c r="W794" s="24"/>
      <c r="X794" s="24"/>
      <c r="Y794" s="24"/>
      <c r="Z794" s="24"/>
    </row>
    <row r="795" spans="1:26">
      <c r="A795" s="24"/>
      <c r="B795" s="24"/>
      <c r="C795" s="24"/>
      <c r="D795" s="24"/>
      <c r="E795" s="24"/>
      <c r="F795" s="179"/>
      <c r="G795" s="180"/>
      <c r="H795" s="24"/>
      <c r="I795" s="24"/>
      <c r="J795" s="24"/>
      <c r="K795" s="24"/>
      <c r="L795" s="24"/>
      <c r="M795" s="24"/>
      <c r="N795" s="24"/>
      <c r="O795" s="24"/>
      <c r="P795" s="24"/>
      <c r="Q795" s="24"/>
      <c r="R795" s="24"/>
      <c r="S795" s="24"/>
      <c r="T795" s="24"/>
      <c r="U795" s="24"/>
      <c r="V795" s="24"/>
      <c r="W795" s="24"/>
      <c r="X795" s="24"/>
      <c r="Y795" s="24"/>
      <c r="Z795" s="24"/>
    </row>
    <row r="796" spans="1:26">
      <c r="A796" s="24"/>
      <c r="B796" s="24"/>
      <c r="C796" s="24"/>
      <c r="D796" s="24"/>
      <c r="E796" s="24"/>
      <c r="F796" s="179"/>
      <c r="G796" s="180"/>
      <c r="H796" s="24"/>
      <c r="I796" s="24"/>
      <c r="J796" s="24"/>
      <c r="K796" s="24"/>
      <c r="L796" s="24"/>
      <c r="M796" s="24"/>
      <c r="N796" s="24"/>
      <c r="O796" s="24"/>
      <c r="P796" s="24"/>
      <c r="Q796" s="24"/>
      <c r="R796" s="24"/>
      <c r="S796" s="24"/>
      <c r="T796" s="24"/>
      <c r="U796" s="24"/>
      <c r="V796" s="24"/>
      <c r="W796" s="24"/>
      <c r="X796" s="24"/>
      <c r="Y796" s="24"/>
      <c r="Z796" s="24"/>
    </row>
    <row r="797" spans="1:26">
      <c r="A797" s="24"/>
      <c r="B797" s="24"/>
      <c r="C797" s="24"/>
      <c r="D797" s="24"/>
      <c r="E797" s="24"/>
      <c r="F797" s="179"/>
      <c r="G797" s="180"/>
      <c r="H797" s="24"/>
      <c r="I797" s="24"/>
      <c r="J797" s="24"/>
      <c r="K797" s="24"/>
      <c r="L797" s="24"/>
      <c r="M797" s="24"/>
      <c r="N797" s="24"/>
      <c r="O797" s="24"/>
      <c r="P797" s="24"/>
      <c r="Q797" s="24"/>
      <c r="R797" s="24"/>
      <c r="S797" s="24"/>
      <c r="T797" s="24"/>
      <c r="U797" s="24"/>
      <c r="V797" s="24"/>
      <c r="W797" s="24"/>
      <c r="X797" s="24"/>
      <c r="Y797" s="24"/>
      <c r="Z797" s="24"/>
    </row>
    <row r="798" spans="1:26">
      <c r="A798" s="24"/>
      <c r="B798" s="24"/>
      <c r="C798" s="24"/>
      <c r="D798" s="24"/>
      <c r="E798" s="24"/>
      <c r="F798" s="179"/>
      <c r="G798" s="180"/>
      <c r="H798" s="24"/>
      <c r="I798" s="24"/>
      <c r="J798" s="24"/>
      <c r="K798" s="24"/>
      <c r="L798" s="24"/>
      <c r="M798" s="24"/>
      <c r="N798" s="24"/>
      <c r="O798" s="24"/>
      <c r="P798" s="24"/>
      <c r="Q798" s="24"/>
      <c r="R798" s="24"/>
      <c r="S798" s="24"/>
      <c r="T798" s="24"/>
      <c r="U798" s="24"/>
      <c r="V798" s="24"/>
      <c r="W798" s="24"/>
      <c r="X798" s="24"/>
      <c r="Y798" s="24"/>
      <c r="Z798" s="24"/>
    </row>
    <row r="799" spans="1:26">
      <c r="A799" s="24"/>
      <c r="B799" s="24"/>
      <c r="C799" s="24"/>
      <c r="D799" s="24"/>
      <c r="E799" s="24"/>
      <c r="F799" s="179"/>
      <c r="G799" s="180"/>
      <c r="H799" s="24"/>
      <c r="I799" s="24"/>
      <c r="J799" s="24"/>
      <c r="K799" s="24"/>
      <c r="L799" s="24"/>
      <c r="M799" s="24"/>
      <c r="N799" s="24"/>
      <c r="O799" s="24"/>
      <c r="P799" s="24"/>
      <c r="Q799" s="24"/>
      <c r="R799" s="24"/>
      <c r="S799" s="24"/>
      <c r="T799" s="24"/>
      <c r="U799" s="24"/>
      <c r="V799" s="24"/>
      <c r="W799" s="24"/>
      <c r="X799" s="24"/>
      <c r="Y799" s="24"/>
      <c r="Z799" s="24"/>
    </row>
    <row r="800" spans="1:26">
      <c r="A800" s="24"/>
      <c r="B800" s="24"/>
      <c r="C800" s="24"/>
      <c r="D800" s="24"/>
      <c r="E800" s="24"/>
      <c r="F800" s="179"/>
      <c r="G800" s="180"/>
      <c r="H800" s="24"/>
      <c r="I800" s="24"/>
      <c r="J800" s="24"/>
      <c r="K800" s="24"/>
      <c r="L800" s="24"/>
      <c r="M800" s="24"/>
      <c r="N800" s="24"/>
      <c r="O800" s="24"/>
      <c r="P800" s="24"/>
      <c r="Q800" s="24"/>
      <c r="R800" s="24"/>
      <c r="S800" s="24"/>
      <c r="T800" s="24"/>
      <c r="U800" s="24"/>
      <c r="V800" s="24"/>
      <c r="W800" s="24"/>
      <c r="X800" s="24"/>
      <c r="Y800" s="24"/>
      <c r="Z800" s="24"/>
    </row>
    <row r="801" spans="1:26">
      <c r="A801" s="24"/>
      <c r="B801" s="24"/>
      <c r="C801" s="24"/>
      <c r="D801" s="24"/>
      <c r="E801" s="24"/>
      <c r="F801" s="179"/>
      <c r="G801" s="180"/>
      <c r="H801" s="24"/>
      <c r="I801" s="24"/>
      <c r="J801" s="24"/>
      <c r="K801" s="24"/>
      <c r="L801" s="24"/>
      <c r="M801" s="24"/>
      <c r="N801" s="24"/>
      <c r="O801" s="24"/>
      <c r="P801" s="24"/>
      <c r="Q801" s="24"/>
      <c r="R801" s="24"/>
      <c r="S801" s="24"/>
      <c r="T801" s="24"/>
      <c r="U801" s="24"/>
      <c r="V801" s="24"/>
      <c r="W801" s="24"/>
      <c r="X801" s="24"/>
      <c r="Y801" s="24"/>
      <c r="Z801" s="24"/>
    </row>
    <row r="802" spans="1:26">
      <c r="A802" s="24"/>
      <c r="B802" s="24"/>
      <c r="C802" s="24"/>
      <c r="D802" s="24"/>
      <c r="E802" s="24"/>
      <c r="F802" s="179"/>
      <c r="G802" s="180"/>
      <c r="H802" s="24"/>
      <c r="I802" s="24"/>
      <c r="J802" s="24"/>
      <c r="K802" s="24"/>
      <c r="L802" s="24"/>
      <c r="M802" s="24"/>
      <c r="N802" s="24"/>
      <c r="O802" s="24"/>
      <c r="P802" s="24"/>
      <c r="Q802" s="24"/>
      <c r="R802" s="24"/>
      <c r="S802" s="24"/>
      <c r="T802" s="24"/>
      <c r="U802" s="24"/>
      <c r="V802" s="24"/>
      <c r="W802" s="24"/>
      <c r="X802" s="24"/>
      <c r="Y802" s="24"/>
      <c r="Z802" s="24"/>
    </row>
    <row r="803" spans="1:26">
      <c r="A803" s="24"/>
      <c r="B803" s="24"/>
      <c r="C803" s="24"/>
      <c r="D803" s="24"/>
      <c r="E803" s="24"/>
      <c r="F803" s="179"/>
      <c r="G803" s="180"/>
      <c r="H803" s="24"/>
      <c r="I803" s="24"/>
      <c r="J803" s="24"/>
      <c r="K803" s="24"/>
      <c r="L803" s="24"/>
      <c r="M803" s="24"/>
      <c r="N803" s="24"/>
      <c r="O803" s="24"/>
      <c r="P803" s="24"/>
      <c r="Q803" s="24"/>
      <c r="R803" s="24"/>
      <c r="S803" s="24"/>
      <c r="T803" s="24"/>
      <c r="U803" s="24"/>
      <c r="V803" s="24"/>
      <c r="W803" s="24"/>
      <c r="X803" s="24"/>
      <c r="Y803" s="24"/>
      <c r="Z803" s="24"/>
    </row>
    <row r="804" spans="1:26">
      <c r="A804" s="24"/>
      <c r="B804" s="24"/>
      <c r="C804" s="24"/>
      <c r="D804" s="24"/>
      <c r="E804" s="24"/>
      <c r="F804" s="179"/>
      <c r="G804" s="180"/>
      <c r="H804" s="24"/>
      <c r="I804" s="24"/>
      <c r="J804" s="24"/>
      <c r="K804" s="24"/>
      <c r="L804" s="24"/>
      <c r="M804" s="24"/>
      <c r="N804" s="24"/>
      <c r="O804" s="24"/>
      <c r="P804" s="24"/>
      <c r="Q804" s="24"/>
      <c r="R804" s="24"/>
      <c r="S804" s="24"/>
      <c r="T804" s="24"/>
      <c r="U804" s="24"/>
      <c r="V804" s="24"/>
      <c r="W804" s="24"/>
      <c r="X804" s="24"/>
      <c r="Y804" s="24"/>
      <c r="Z804" s="24"/>
    </row>
    <row r="805" spans="1:26">
      <c r="A805" s="24"/>
      <c r="B805" s="24"/>
      <c r="C805" s="24"/>
      <c r="D805" s="24"/>
      <c r="E805" s="24"/>
      <c r="F805" s="179"/>
      <c r="G805" s="180"/>
      <c r="H805" s="24"/>
      <c r="I805" s="24"/>
      <c r="J805" s="24"/>
      <c r="K805" s="24"/>
      <c r="L805" s="24"/>
      <c r="M805" s="24"/>
      <c r="N805" s="24"/>
      <c r="O805" s="24"/>
      <c r="P805" s="24"/>
      <c r="Q805" s="24"/>
      <c r="R805" s="24"/>
      <c r="S805" s="24"/>
      <c r="T805" s="24"/>
      <c r="U805" s="24"/>
      <c r="V805" s="24"/>
      <c r="W805" s="24"/>
      <c r="X805" s="24"/>
      <c r="Y805" s="24"/>
      <c r="Z805" s="24"/>
    </row>
    <row r="806" spans="1:26">
      <c r="A806" s="24"/>
      <c r="B806" s="24"/>
      <c r="C806" s="24"/>
      <c r="D806" s="24"/>
      <c r="E806" s="24"/>
      <c r="F806" s="179"/>
      <c r="G806" s="180"/>
      <c r="H806" s="24"/>
      <c r="I806" s="24"/>
      <c r="J806" s="24"/>
      <c r="K806" s="24"/>
      <c r="L806" s="24"/>
      <c r="M806" s="24"/>
      <c r="N806" s="24"/>
      <c r="O806" s="24"/>
      <c r="P806" s="24"/>
      <c r="Q806" s="24"/>
      <c r="R806" s="24"/>
      <c r="S806" s="24"/>
      <c r="T806" s="24"/>
      <c r="U806" s="24"/>
      <c r="V806" s="24"/>
      <c r="W806" s="24"/>
      <c r="X806" s="24"/>
      <c r="Y806" s="24"/>
      <c r="Z806" s="24"/>
    </row>
    <row r="807" spans="1:26">
      <c r="A807" s="24"/>
      <c r="B807" s="24"/>
      <c r="C807" s="24"/>
      <c r="D807" s="24"/>
      <c r="E807" s="24"/>
      <c r="F807" s="179"/>
      <c r="G807" s="180"/>
      <c r="H807" s="24"/>
      <c r="I807" s="24"/>
      <c r="J807" s="24"/>
      <c r="K807" s="24"/>
      <c r="L807" s="24"/>
      <c r="M807" s="24"/>
      <c r="N807" s="24"/>
      <c r="O807" s="24"/>
      <c r="P807" s="24"/>
      <c r="Q807" s="24"/>
      <c r="R807" s="24"/>
      <c r="S807" s="24"/>
      <c r="T807" s="24"/>
      <c r="U807" s="24"/>
      <c r="V807" s="24"/>
      <c r="W807" s="24"/>
      <c r="X807" s="24"/>
      <c r="Y807" s="24"/>
      <c r="Z807" s="24"/>
    </row>
    <row r="808" spans="1:26">
      <c r="A808" s="24"/>
      <c r="B808" s="24"/>
      <c r="C808" s="24"/>
      <c r="D808" s="24"/>
      <c r="E808" s="24"/>
      <c r="F808" s="179"/>
      <c r="G808" s="180"/>
      <c r="H808" s="24"/>
      <c r="I808" s="24"/>
      <c r="J808" s="24"/>
      <c r="K808" s="24"/>
      <c r="L808" s="24"/>
      <c r="M808" s="24"/>
      <c r="N808" s="24"/>
      <c r="O808" s="24"/>
      <c r="P808" s="24"/>
      <c r="Q808" s="24"/>
      <c r="R808" s="24"/>
      <c r="S808" s="24"/>
      <c r="T808" s="24"/>
      <c r="U808" s="24"/>
      <c r="V808" s="24"/>
      <c r="W808" s="24"/>
      <c r="X808" s="24"/>
      <c r="Y808" s="24"/>
      <c r="Z808" s="24"/>
    </row>
    <row r="809" spans="1:26">
      <c r="A809" s="24"/>
      <c r="B809" s="24"/>
      <c r="C809" s="24"/>
      <c r="D809" s="24"/>
      <c r="E809" s="24"/>
      <c r="F809" s="179"/>
      <c r="G809" s="180"/>
      <c r="H809" s="24"/>
      <c r="I809" s="24"/>
      <c r="J809" s="24"/>
      <c r="K809" s="24"/>
      <c r="L809" s="24"/>
      <c r="M809" s="24"/>
      <c r="N809" s="24"/>
      <c r="O809" s="24"/>
      <c r="P809" s="24"/>
      <c r="Q809" s="24"/>
      <c r="R809" s="24"/>
      <c r="S809" s="24"/>
      <c r="T809" s="24"/>
      <c r="U809" s="24"/>
      <c r="V809" s="24"/>
      <c r="W809" s="24"/>
      <c r="X809" s="24"/>
      <c r="Y809" s="24"/>
      <c r="Z809" s="24"/>
    </row>
    <row r="810" spans="1:26">
      <c r="A810" s="24"/>
      <c r="B810" s="24"/>
      <c r="C810" s="24"/>
      <c r="D810" s="24"/>
      <c r="E810" s="24"/>
      <c r="F810" s="179"/>
      <c r="G810" s="180"/>
      <c r="H810" s="24"/>
      <c r="I810" s="24"/>
      <c r="J810" s="24"/>
      <c r="K810" s="24"/>
      <c r="L810" s="24"/>
      <c r="M810" s="24"/>
      <c r="N810" s="24"/>
      <c r="O810" s="24"/>
      <c r="P810" s="24"/>
      <c r="Q810" s="24"/>
      <c r="R810" s="24"/>
      <c r="S810" s="24"/>
      <c r="T810" s="24"/>
      <c r="U810" s="24"/>
      <c r="V810" s="24"/>
      <c r="W810" s="24"/>
      <c r="X810" s="24"/>
      <c r="Y810" s="24"/>
      <c r="Z810" s="24"/>
    </row>
    <row r="811" spans="1:26">
      <c r="A811" s="24"/>
      <c r="B811" s="24"/>
      <c r="C811" s="24"/>
      <c r="D811" s="24"/>
      <c r="E811" s="24"/>
      <c r="F811" s="179"/>
      <c r="G811" s="180"/>
      <c r="H811" s="24"/>
      <c r="I811" s="24"/>
      <c r="J811" s="24"/>
      <c r="K811" s="24"/>
      <c r="L811" s="24"/>
      <c r="M811" s="24"/>
      <c r="N811" s="24"/>
      <c r="O811" s="24"/>
      <c r="P811" s="24"/>
      <c r="Q811" s="24"/>
      <c r="R811" s="24"/>
      <c r="S811" s="24"/>
      <c r="T811" s="24"/>
      <c r="U811" s="24"/>
      <c r="V811" s="24"/>
      <c r="W811" s="24"/>
      <c r="X811" s="24"/>
      <c r="Y811" s="24"/>
      <c r="Z811" s="24"/>
    </row>
    <row r="812" spans="1:26">
      <c r="A812" s="24"/>
      <c r="B812" s="24"/>
      <c r="C812" s="24"/>
      <c r="D812" s="24"/>
      <c r="E812" s="24"/>
      <c r="F812" s="179"/>
      <c r="G812" s="180"/>
      <c r="H812" s="24"/>
      <c r="I812" s="24"/>
      <c r="J812" s="24"/>
      <c r="K812" s="24"/>
      <c r="L812" s="24"/>
      <c r="M812" s="24"/>
      <c r="N812" s="24"/>
      <c r="O812" s="24"/>
      <c r="P812" s="24"/>
      <c r="Q812" s="24"/>
      <c r="R812" s="24"/>
      <c r="S812" s="24"/>
      <c r="T812" s="24"/>
      <c r="U812" s="24"/>
      <c r="V812" s="24"/>
      <c r="W812" s="24"/>
      <c r="X812" s="24"/>
      <c r="Y812" s="24"/>
      <c r="Z812" s="24"/>
    </row>
    <row r="813" spans="1:26">
      <c r="A813" s="24"/>
      <c r="B813" s="24"/>
      <c r="C813" s="24"/>
      <c r="D813" s="24"/>
      <c r="E813" s="24"/>
      <c r="F813" s="179"/>
      <c r="G813" s="180"/>
      <c r="H813" s="24"/>
      <c r="I813" s="24"/>
      <c r="J813" s="24"/>
      <c r="K813" s="24"/>
      <c r="L813" s="24"/>
      <c r="M813" s="24"/>
      <c r="N813" s="24"/>
      <c r="O813" s="24"/>
      <c r="P813" s="24"/>
      <c r="Q813" s="24"/>
      <c r="R813" s="24"/>
      <c r="S813" s="24"/>
      <c r="T813" s="24"/>
      <c r="U813" s="24"/>
      <c r="V813" s="24"/>
      <c r="W813" s="24"/>
      <c r="X813" s="24"/>
      <c r="Y813" s="24"/>
      <c r="Z813" s="24"/>
    </row>
    <row r="814" spans="1:26">
      <c r="A814" s="24"/>
      <c r="B814" s="24"/>
      <c r="C814" s="24"/>
      <c r="D814" s="24"/>
      <c r="E814" s="24"/>
      <c r="F814" s="179"/>
      <c r="G814" s="180"/>
      <c r="H814" s="24"/>
      <c r="I814" s="24"/>
      <c r="J814" s="24"/>
      <c r="K814" s="24"/>
      <c r="L814" s="24"/>
      <c r="M814" s="24"/>
      <c r="N814" s="24"/>
      <c r="O814" s="24"/>
      <c r="P814" s="24"/>
      <c r="Q814" s="24"/>
      <c r="R814" s="24"/>
      <c r="S814" s="24"/>
      <c r="T814" s="24"/>
      <c r="U814" s="24"/>
      <c r="V814" s="24"/>
      <c r="W814" s="24"/>
      <c r="X814" s="24"/>
      <c r="Y814" s="24"/>
      <c r="Z814" s="24"/>
    </row>
    <row r="815" spans="1:26">
      <c r="A815" s="24"/>
      <c r="B815" s="24"/>
      <c r="C815" s="24"/>
      <c r="D815" s="24"/>
      <c r="E815" s="24"/>
      <c r="F815" s="179"/>
      <c r="G815" s="180"/>
      <c r="H815" s="24"/>
      <c r="I815" s="24"/>
      <c r="J815" s="24"/>
      <c r="K815" s="24"/>
      <c r="L815" s="24"/>
      <c r="M815" s="24"/>
      <c r="N815" s="24"/>
      <c r="O815" s="24"/>
      <c r="P815" s="24"/>
      <c r="Q815" s="24"/>
      <c r="R815" s="24"/>
      <c r="S815" s="24"/>
      <c r="T815" s="24"/>
      <c r="U815" s="24"/>
      <c r="V815" s="24"/>
      <c r="W815" s="24"/>
      <c r="X815" s="24"/>
      <c r="Y815" s="24"/>
      <c r="Z815" s="24"/>
    </row>
    <row r="816" spans="1:26">
      <c r="A816" s="24"/>
      <c r="B816" s="24"/>
      <c r="C816" s="24"/>
      <c r="D816" s="24"/>
      <c r="E816" s="24"/>
      <c r="F816" s="179"/>
      <c r="G816" s="180"/>
      <c r="H816" s="24"/>
      <c r="I816" s="24"/>
      <c r="J816" s="24"/>
      <c r="K816" s="24"/>
      <c r="L816" s="24"/>
      <c r="M816" s="24"/>
      <c r="N816" s="24"/>
      <c r="O816" s="24"/>
      <c r="P816" s="24"/>
      <c r="Q816" s="24"/>
      <c r="R816" s="24"/>
      <c r="S816" s="24"/>
      <c r="T816" s="24"/>
      <c r="U816" s="24"/>
      <c r="V816" s="24"/>
      <c r="W816" s="24"/>
      <c r="X816" s="24"/>
      <c r="Y816" s="24"/>
      <c r="Z816" s="24"/>
    </row>
    <row r="817" spans="1:26">
      <c r="A817" s="24"/>
      <c r="B817" s="24"/>
      <c r="C817" s="24"/>
      <c r="D817" s="24"/>
      <c r="E817" s="24"/>
      <c r="F817" s="179"/>
      <c r="G817" s="180"/>
      <c r="H817" s="24"/>
      <c r="I817" s="24"/>
      <c r="J817" s="24"/>
      <c r="K817" s="24"/>
      <c r="L817" s="24"/>
      <c r="M817" s="24"/>
      <c r="N817" s="24"/>
      <c r="O817" s="24"/>
      <c r="P817" s="24"/>
      <c r="Q817" s="24"/>
      <c r="R817" s="24"/>
      <c r="S817" s="24"/>
      <c r="T817" s="24"/>
      <c r="U817" s="24"/>
      <c r="V817" s="24"/>
      <c r="W817" s="24"/>
      <c r="X817" s="24"/>
      <c r="Y817" s="24"/>
      <c r="Z817" s="24"/>
    </row>
    <row r="818" spans="1:26">
      <c r="A818" s="24"/>
      <c r="B818" s="24"/>
      <c r="C818" s="24"/>
      <c r="D818" s="24"/>
      <c r="E818" s="24"/>
      <c r="F818" s="179"/>
      <c r="G818" s="180"/>
      <c r="H818" s="24"/>
      <c r="I818" s="24"/>
      <c r="J818" s="24"/>
      <c r="K818" s="24"/>
      <c r="L818" s="24"/>
      <c r="M818" s="24"/>
      <c r="N818" s="24"/>
      <c r="O818" s="24"/>
      <c r="P818" s="24"/>
      <c r="Q818" s="24"/>
      <c r="R818" s="24"/>
      <c r="S818" s="24"/>
      <c r="T818" s="24"/>
      <c r="U818" s="24"/>
      <c r="V818" s="24"/>
      <c r="W818" s="24"/>
      <c r="X818" s="24"/>
      <c r="Y818" s="24"/>
      <c r="Z818" s="24"/>
    </row>
    <row r="819" spans="1:26">
      <c r="A819" s="24"/>
      <c r="B819" s="24"/>
      <c r="C819" s="24"/>
      <c r="D819" s="24"/>
      <c r="E819" s="24"/>
      <c r="F819" s="179"/>
      <c r="G819" s="180"/>
      <c r="H819" s="24"/>
      <c r="I819" s="24"/>
      <c r="J819" s="24"/>
      <c r="K819" s="24"/>
      <c r="L819" s="24"/>
      <c r="M819" s="24"/>
      <c r="N819" s="24"/>
      <c r="O819" s="24"/>
      <c r="P819" s="24"/>
      <c r="Q819" s="24"/>
      <c r="R819" s="24"/>
      <c r="S819" s="24"/>
      <c r="T819" s="24"/>
      <c r="U819" s="24"/>
      <c r="V819" s="24"/>
      <c r="W819" s="24"/>
      <c r="X819" s="24"/>
      <c r="Y819" s="24"/>
      <c r="Z819" s="24"/>
    </row>
    <row r="820" spans="1:26">
      <c r="A820" s="24"/>
      <c r="B820" s="24"/>
      <c r="C820" s="24"/>
      <c r="D820" s="24"/>
      <c r="E820" s="24"/>
      <c r="F820" s="179"/>
      <c r="G820" s="180"/>
      <c r="H820" s="24"/>
      <c r="I820" s="24"/>
      <c r="J820" s="24"/>
      <c r="K820" s="24"/>
      <c r="L820" s="24"/>
      <c r="M820" s="24"/>
      <c r="N820" s="24"/>
      <c r="O820" s="24"/>
      <c r="P820" s="24"/>
      <c r="Q820" s="24"/>
      <c r="R820" s="24"/>
      <c r="S820" s="24"/>
      <c r="T820" s="24"/>
      <c r="U820" s="24"/>
      <c r="V820" s="24"/>
      <c r="W820" s="24"/>
      <c r="X820" s="24"/>
      <c r="Y820" s="24"/>
      <c r="Z820" s="24"/>
    </row>
    <row r="821" spans="1:26">
      <c r="A821" s="24"/>
      <c r="B821" s="24"/>
      <c r="C821" s="24"/>
      <c r="D821" s="24"/>
      <c r="E821" s="24"/>
      <c r="F821" s="179"/>
      <c r="G821" s="180"/>
      <c r="H821" s="24"/>
      <c r="I821" s="24"/>
      <c r="J821" s="24"/>
      <c r="K821" s="24"/>
      <c r="L821" s="24"/>
      <c r="M821" s="24"/>
      <c r="N821" s="24"/>
      <c r="O821" s="24"/>
      <c r="P821" s="24"/>
      <c r="Q821" s="24"/>
      <c r="R821" s="24"/>
      <c r="S821" s="24"/>
      <c r="T821" s="24"/>
      <c r="U821" s="24"/>
      <c r="V821" s="24"/>
      <c r="W821" s="24"/>
      <c r="X821" s="24"/>
      <c r="Y821" s="24"/>
      <c r="Z821" s="24"/>
    </row>
    <row r="822" spans="1:26">
      <c r="A822" s="24"/>
      <c r="B822" s="24"/>
      <c r="C822" s="24"/>
      <c r="D822" s="24"/>
      <c r="E822" s="24"/>
      <c r="F822" s="179"/>
      <c r="G822" s="180"/>
      <c r="H822" s="24"/>
      <c r="I822" s="24"/>
      <c r="J822" s="24"/>
      <c r="K822" s="24"/>
      <c r="L822" s="24"/>
      <c r="M822" s="24"/>
      <c r="N822" s="24"/>
      <c r="O822" s="24"/>
      <c r="P822" s="24"/>
      <c r="Q822" s="24"/>
      <c r="R822" s="24"/>
      <c r="S822" s="24"/>
      <c r="T822" s="24"/>
      <c r="U822" s="24"/>
      <c r="V822" s="24"/>
      <c r="W822" s="24"/>
      <c r="X822" s="24"/>
      <c r="Y822" s="24"/>
      <c r="Z822" s="24"/>
    </row>
    <row r="823" spans="1:26">
      <c r="A823" s="24"/>
      <c r="B823" s="24"/>
      <c r="C823" s="24"/>
      <c r="D823" s="24"/>
      <c r="E823" s="24"/>
      <c r="F823" s="179"/>
      <c r="G823" s="180"/>
      <c r="H823" s="24"/>
      <c r="I823" s="24"/>
      <c r="J823" s="24"/>
      <c r="K823" s="24"/>
      <c r="L823" s="24"/>
      <c r="M823" s="24"/>
      <c r="N823" s="24"/>
      <c r="O823" s="24"/>
      <c r="P823" s="24"/>
      <c r="Q823" s="24"/>
      <c r="R823" s="24"/>
      <c r="S823" s="24"/>
      <c r="T823" s="24"/>
      <c r="U823" s="24"/>
      <c r="V823" s="24"/>
      <c r="W823" s="24"/>
      <c r="X823" s="24"/>
      <c r="Y823" s="24"/>
      <c r="Z823" s="24"/>
    </row>
    <row r="824" spans="1:26">
      <c r="A824" s="24"/>
      <c r="B824" s="24"/>
      <c r="C824" s="24"/>
      <c r="D824" s="24"/>
      <c r="E824" s="24"/>
      <c r="F824" s="179"/>
      <c r="G824" s="180"/>
      <c r="H824" s="24"/>
      <c r="I824" s="24"/>
      <c r="J824" s="24"/>
      <c r="K824" s="24"/>
      <c r="L824" s="24"/>
      <c r="M824" s="24"/>
      <c r="N824" s="24"/>
      <c r="O824" s="24"/>
      <c r="P824" s="24"/>
      <c r="Q824" s="24"/>
      <c r="R824" s="24"/>
      <c r="S824" s="24"/>
      <c r="T824" s="24"/>
      <c r="U824" s="24"/>
      <c r="V824" s="24"/>
      <c r="W824" s="24"/>
      <c r="X824" s="24"/>
      <c r="Y824" s="24"/>
      <c r="Z824" s="24"/>
    </row>
    <row r="825" spans="1:26">
      <c r="A825" s="24"/>
      <c r="B825" s="24"/>
      <c r="C825" s="24"/>
      <c r="D825" s="24"/>
      <c r="E825" s="24"/>
      <c r="F825" s="179"/>
      <c r="G825" s="180"/>
      <c r="H825" s="24"/>
      <c r="I825" s="24"/>
      <c r="J825" s="24"/>
      <c r="K825" s="24"/>
      <c r="L825" s="24"/>
      <c r="M825" s="24"/>
      <c r="N825" s="24"/>
      <c r="O825" s="24"/>
      <c r="P825" s="24"/>
      <c r="Q825" s="24"/>
      <c r="R825" s="24"/>
      <c r="S825" s="24"/>
      <c r="T825" s="24"/>
      <c r="U825" s="24"/>
      <c r="V825" s="24"/>
      <c r="W825" s="24"/>
      <c r="X825" s="24"/>
      <c r="Y825" s="24"/>
      <c r="Z825" s="24"/>
    </row>
    <row r="826" spans="1:26">
      <c r="A826" s="24"/>
      <c r="B826" s="24"/>
      <c r="C826" s="24"/>
      <c r="D826" s="24"/>
      <c r="E826" s="24"/>
      <c r="F826" s="179"/>
      <c r="G826" s="180"/>
      <c r="H826" s="24"/>
      <c r="I826" s="24"/>
      <c r="J826" s="24"/>
      <c r="K826" s="24"/>
      <c r="L826" s="24"/>
      <c r="M826" s="24"/>
      <c r="N826" s="24"/>
      <c r="O826" s="24"/>
      <c r="P826" s="24"/>
      <c r="Q826" s="24"/>
      <c r="R826" s="24"/>
      <c r="S826" s="24"/>
      <c r="T826" s="24"/>
      <c r="U826" s="24"/>
      <c r="V826" s="24"/>
      <c r="W826" s="24"/>
      <c r="X826" s="24"/>
      <c r="Y826" s="24"/>
      <c r="Z826" s="24"/>
    </row>
    <row r="827" spans="1:26">
      <c r="A827" s="24"/>
      <c r="B827" s="24"/>
      <c r="C827" s="24"/>
      <c r="D827" s="24"/>
      <c r="E827" s="24"/>
      <c r="F827" s="179"/>
      <c r="G827" s="180"/>
      <c r="H827" s="24"/>
      <c r="I827" s="24"/>
      <c r="J827" s="24"/>
      <c r="K827" s="24"/>
      <c r="L827" s="24"/>
      <c r="M827" s="24"/>
      <c r="N827" s="24"/>
      <c r="O827" s="24"/>
      <c r="P827" s="24"/>
      <c r="Q827" s="24"/>
      <c r="R827" s="24"/>
      <c r="S827" s="24"/>
      <c r="T827" s="24"/>
      <c r="U827" s="24"/>
      <c r="V827" s="24"/>
      <c r="W827" s="24"/>
      <c r="X827" s="24"/>
      <c r="Y827" s="24"/>
      <c r="Z827" s="24"/>
    </row>
    <row r="828" spans="1:26">
      <c r="A828" s="24"/>
      <c r="B828" s="24"/>
      <c r="C828" s="24"/>
      <c r="D828" s="24"/>
      <c r="E828" s="24"/>
      <c r="F828" s="179"/>
      <c r="G828" s="180"/>
      <c r="H828" s="24"/>
      <c r="I828" s="24"/>
      <c r="J828" s="24"/>
      <c r="K828" s="24"/>
      <c r="L828" s="24"/>
      <c r="M828" s="24"/>
      <c r="N828" s="24"/>
      <c r="O828" s="24"/>
      <c r="P828" s="24"/>
      <c r="Q828" s="24"/>
      <c r="R828" s="24"/>
      <c r="S828" s="24"/>
      <c r="T828" s="24"/>
      <c r="U828" s="24"/>
      <c r="V828" s="24"/>
      <c r="W828" s="24"/>
      <c r="X828" s="24"/>
      <c r="Y828" s="24"/>
      <c r="Z828" s="24"/>
    </row>
    <row r="829" spans="1:26">
      <c r="A829" s="24"/>
      <c r="B829" s="24"/>
      <c r="C829" s="24"/>
      <c r="D829" s="24"/>
      <c r="E829" s="24"/>
      <c r="F829" s="179"/>
      <c r="G829" s="180"/>
      <c r="H829" s="24"/>
      <c r="I829" s="24"/>
      <c r="J829" s="24"/>
      <c r="K829" s="24"/>
      <c r="L829" s="24"/>
      <c r="M829" s="24"/>
      <c r="N829" s="24"/>
      <c r="O829" s="24"/>
      <c r="P829" s="24"/>
      <c r="Q829" s="24"/>
      <c r="R829" s="24"/>
      <c r="S829" s="24"/>
      <c r="T829" s="24"/>
      <c r="U829" s="24"/>
      <c r="V829" s="24"/>
      <c r="W829" s="24"/>
      <c r="X829" s="24"/>
      <c r="Y829" s="24"/>
      <c r="Z829" s="24"/>
    </row>
    <row r="830" spans="1:26">
      <c r="A830" s="24"/>
      <c r="B830" s="24"/>
      <c r="C830" s="24"/>
      <c r="D830" s="24"/>
      <c r="E830" s="24"/>
      <c r="F830" s="179"/>
      <c r="G830" s="180"/>
      <c r="H830" s="24"/>
      <c r="I830" s="24"/>
      <c r="J830" s="24"/>
      <c r="K830" s="24"/>
      <c r="L830" s="24"/>
      <c r="M830" s="24"/>
      <c r="N830" s="24"/>
      <c r="O830" s="24"/>
      <c r="P830" s="24"/>
      <c r="Q830" s="24"/>
      <c r="R830" s="24"/>
      <c r="S830" s="24"/>
      <c r="T830" s="24"/>
      <c r="U830" s="24"/>
      <c r="V830" s="24"/>
      <c r="W830" s="24"/>
      <c r="X830" s="24"/>
      <c r="Y830" s="24"/>
      <c r="Z830" s="24"/>
    </row>
    <row r="831" spans="1:26">
      <c r="A831" s="24"/>
      <c r="B831" s="24"/>
      <c r="C831" s="24"/>
      <c r="D831" s="24"/>
      <c r="E831" s="24"/>
      <c r="F831" s="179"/>
      <c r="G831" s="180"/>
      <c r="H831" s="24"/>
      <c r="I831" s="24"/>
      <c r="J831" s="24"/>
      <c r="K831" s="24"/>
      <c r="L831" s="24"/>
      <c r="M831" s="24"/>
      <c r="N831" s="24"/>
      <c r="O831" s="24"/>
      <c r="P831" s="24"/>
      <c r="Q831" s="24"/>
      <c r="R831" s="24"/>
      <c r="S831" s="24"/>
      <c r="T831" s="24"/>
      <c r="U831" s="24"/>
      <c r="V831" s="24"/>
      <c r="W831" s="24"/>
      <c r="X831" s="24"/>
      <c r="Y831" s="24"/>
      <c r="Z831" s="24"/>
    </row>
    <row r="832" spans="1:26">
      <c r="A832" s="24"/>
      <c r="B832" s="24"/>
      <c r="C832" s="24"/>
      <c r="D832" s="24"/>
      <c r="E832" s="24"/>
      <c r="F832" s="179"/>
      <c r="G832" s="180"/>
      <c r="H832" s="24"/>
      <c r="I832" s="24"/>
      <c r="J832" s="24"/>
      <c r="K832" s="24"/>
      <c r="L832" s="24"/>
      <c r="M832" s="24"/>
      <c r="N832" s="24"/>
      <c r="O832" s="24"/>
      <c r="P832" s="24"/>
      <c r="Q832" s="24"/>
      <c r="R832" s="24"/>
      <c r="S832" s="24"/>
      <c r="T832" s="24"/>
      <c r="U832" s="24"/>
      <c r="V832" s="24"/>
      <c r="W832" s="24"/>
      <c r="X832" s="24"/>
      <c r="Y832" s="24"/>
      <c r="Z832" s="24"/>
    </row>
    <row r="833" spans="1:26">
      <c r="A833" s="24"/>
      <c r="B833" s="24"/>
      <c r="C833" s="24"/>
      <c r="D833" s="24"/>
      <c r="E833" s="24"/>
      <c r="F833" s="179"/>
      <c r="G833" s="180"/>
      <c r="H833" s="24"/>
      <c r="I833" s="24"/>
      <c r="J833" s="24"/>
      <c r="K833" s="24"/>
      <c r="L833" s="24"/>
      <c r="M833" s="24"/>
      <c r="N833" s="24"/>
      <c r="O833" s="24"/>
      <c r="P833" s="24"/>
      <c r="Q833" s="24"/>
      <c r="R833" s="24"/>
      <c r="S833" s="24"/>
      <c r="T833" s="24"/>
      <c r="U833" s="24"/>
      <c r="V833" s="24"/>
      <c r="W833" s="24"/>
      <c r="X833" s="24"/>
      <c r="Y833" s="24"/>
      <c r="Z833" s="24"/>
    </row>
    <row r="834" spans="1:26">
      <c r="A834" s="24"/>
      <c r="B834" s="24"/>
      <c r="C834" s="24"/>
      <c r="D834" s="24"/>
      <c r="E834" s="24"/>
      <c r="F834" s="179"/>
      <c r="G834" s="180"/>
      <c r="H834" s="24"/>
      <c r="I834" s="24"/>
      <c r="J834" s="24"/>
      <c r="K834" s="24"/>
      <c r="L834" s="24"/>
      <c r="M834" s="24"/>
      <c r="N834" s="24"/>
      <c r="O834" s="24"/>
      <c r="P834" s="24"/>
      <c r="Q834" s="24"/>
      <c r="R834" s="24"/>
      <c r="S834" s="24"/>
      <c r="T834" s="24"/>
      <c r="U834" s="24"/>
      <c r="V834" s="24"/>
      <c r="W834" s="24"/>
      <c r="X834" s="24"/>
      <c r="Y834" s="24"/>
      <c r="Z834" s="24"/>
    </row>
    <row r="835" spans="1:26">
      <c r="A835" s="24"/>
      <c r="B835" s="24"/>
      <c r="C835" s="24"/>
      <c r="D835" s="24"/>
      <c r="E835" s="24"/>
      <c r="F835" s="179"/>
      <c r="G835" s="180"/>
      <c r="H835" s="24"/>
      <c r="I835" s="24"/>
      <c r="J835" s="24"/>
      <c r="K835" s="24"/>
      <c r="L835" s="24"/>
      <c r="M835" s="24"/>
      <c r="N835" s="24"/>
      <c r="O835" s="24"/>
      <c r="P835" s="24"/>
      <c r="Q835" s="24"/>
      <c r="R835" s="24"/>
      <c r="S835" s="24"/>
      <c r="T835" s="24"/>
      <c r="U835" s="24"/>
      <c r="V835" s="24"/>
      <c r="W835" s="24"/>
      <c r="X835" s="24"/>
      <c r="Y835" s="24"/>
      <c r="Z835" s="24"/>
    </row>
    <row r="836" spans="1:26">
      <c r="A836" s="24"/>
      <c r="B836" s="24"/>
      <c r="C836" s="24"/>
      <c r="D836" s="24"/>
      <c r="E836" s="24"/>
      <c r="F836" s="179"/>
      <c r="G836" s="180"/>
      <c r="H836" s="24"/>
      <c r="I836" s="24"/>
      <c r="J836" s="24"/>
      <c r="K836" s="24"/>
      <c r="L836" s="24"/>
      <c r="M836" s="24"/>
      <c r="N836" s="24"/>
      <c r="O836" s="24"/>
      <c r="P836" s="24"/>
      <c r="Q836" s="24"/>
      <c r="R836" s="24"/>
      <c r="S836" s="24"/>
      <c r="T836" s="24"/>
      <c r="U836" s="24"/>
      <c r="V836" s="24"/>
      <c r="W836" s="24"/>
      <c r="X836" s="24"/>
      <c r="Y836" s="24"/>
      <c r="Z836" s="24"/>
    </row>
    <row r="837" spans="1:26">
      <c r="A837" s="24"/>
      <c r="B837" s="24"/>
      <c r="C837" s="24"/>
      <c r="D837" s="24"/>
      <c r="E837" s="24"/>
      <c r="F837" s="179"/>
      <c r="G837" s="180"/>
      <c r="H837" s="24"/>
      <c r="I837" s="24"/>
      <c r="J837" s="24"/>
      <c r="K837" s="24"/>
      <c r="L837" s="24"/>
      <c r="M837" s="24"/>
      <c r="N837" s="24"/>
      <c r="O837" s="24"/>
      <c r="P837" s="24"/>
      <c r="Q837" s="24"/>
      <c r="R837" s="24"/>
      <c r="S837" s="24"/>
      <c r="T837" s="24"/>
      <c r="U837" s="24"/>
      <c r="V837" s="24"/>
      <c r="W837" s="24"/>
      <c r="X837" s="24"/>
      <c r="Y837" s="24"/>
      <c r="Z837" s="24"/>
    </row>
    <row r="838" spans="1:26">
      <c r="A838" s="24"/>
      <c r="B838" s="24"/>
      <c r="C838" s="24"/>
      <c r="D838" s="24"/>
      <c r="E838" s="24"/>
      <c r="F838" s="179"/>
      <c r="G838" s="180"/>
      <c r="H838" s="24"/>
      <c r="I838" s="24"/>
      <c r="J838" s="24"/>
      <c r="K838" s="24"/>
      <c r="L838" s="24"/>
      <c r="M838" s="24"/>
      <c r="N838" s="24"/>
      <c r="O838" s="24"/>
      <c r="P838" s="24"/>
      <c r="Q838" s="24"/>
      <c r="R838" s="24"/>
      <c r="S838" s="24"/>
      <c r="T838" s="24"/>
      <c r="U838" s="24"/>
      <c r="V838" s="24"/>
      <c r="W838" s="24"/>
      <c r="X838" s="24"/>
      <c r="Y838" s="24"/>
      <c r="Z838" s="24"/>
    </row>
    <row r="839" spans="1:26">
      <c r="A839" s="24"/>
      <c r="B839" s="24"/>
      <c r="C839" s="24"/>
      <c r="D839" s="24"/>
      <c r="E839" s="24"/>
      <c r="F839" s="179"/>
      <c r="G839" s="180"/>
      <c r="H839" s="24"/>
      <c r="I839" s="24"/>
      <c r="J839" s="24"/>
      <c r="K839" s="24"/>
      <c r="L839" s="24"/>
      <c r="M839" s="24"/>
      <c r="N839" s="24"/>
      <c r="O839" s="24"/>
      <c r="P839" s="24"/>
      <c r="Q839" s="24"/>
      <c r="R839" s="24"/>
      <c r="S839" s="24"/>
      <c r="T839" s="24"/>
      <c r="U839" s="24"/>
      <c r="V839" s="24"/>
      <c r="W839" s="24"/>
      <c r="X839" s="24"/>
      <c r="Y839" s="24"/>
      <c r="Z839" s="24"/>
    </row>
    <row r="840" spans="1:26">
      <c r="A840" s="24"/>
      <c r="B840" s="24"/>
      <c r="C840" s="24"/>
      <c r="D840" s="24"/>
      <c r="E840" s="24"/>
      <c r="F840" s="179"/>
      <c r="G840" s="180"/>
      <c r="H840" s="24"/>
      <c r="I840" s="24"/>
      <c r="J840" s="24"/>
      <c r="K840" s="24"/>
      <c r="L840" s="24"/>
      <c r="M840" s="24"/>
      <c r="N840" s="24"/>
      <c r="O840" s="24"/>
      <c r="P840" s="24"/>
      <c r="Q840" s="24"/>
      <c r="R840" s="24"/>
      <c r="S840" s="24"/>
      <c r="T840" s="24"/>
      <c r="U840" s="24"/>
      <c r="V840" s="24"/>
      <c r="W840" s="24"/>
      <c r="X840" s="24"/>
      <c r="Y840" s="24"/>
      <c r="Z840" s="24"/>
    </row>
    <row r="841" spans="1:26">
      <c r="A841" s="24"/>
      <c r="B841" s="24"/>
      <c r="C841" s="24"/>
      <c r="D841" s="24"/>
      <c r="E841" s="24"/>
      <c r="F841" s="179"/>
      <c r="G841" s="180"/>
      <c r="H841" s="24"/>
      <c r="I841" s="24"/>
      <c r="J841" s="24"/>
      <c r="K841" s="24"/>
      <c r="L841" s="24"/>
      <c r="M841" s="24"/>
      <c r="N841" s="24"/>
      <c r="O841" s="24"/>
      <c r="P841" s="24"/>
      <c r="Q841" s="24"/>
      <c r="R841" s="24"/>
      <c r="S841" s="24"/>
      <c r="T841" s="24"/>
      <c r="U841" s="24"/>
      <c r="V841" s="24"/>
      <c r="W841" s="24"/>
      <c r="X841" s="24"/>
      <c r="Y841" s="24"/>
      <c r="Z841" s="24"/>
    </row>
    <row r="842" spans="1:26">
      <c r="A842" s="24"/>
      <c r="B842" s="24"/>
      <c r="C842" s="24"/>
      <c r="D842" s="24"/>
      <c r="E842" s="24"/>
      <c r="F842" s="179"/>
      <c r="G842" s="180"/>
      <c r="H842" s="24"/>
      <c r="I842" s="24"/>
      <c r="J842" s="24"/>
      <c r="K842" s="24"/>
      <c r="L842" s="24"/>
      <c r="M842" s="24"/>
      <c r="N842" s="24"/>
      <c r="O842" s="24"/>
      <c r="P842" s="24"/>
      <c r="Q842" s="24"/>
      <c r="R842" s="24"/>
      <c r="S842" s="24"/>
      <c r="T842" s="24"/>
      <c r="U842" s="24"/>
      <c r="V842" s="24"/>
      <c r="W842" s="24"/>
      <c r="X842" s="24"/>
      <c r="Y842" s="24"/>
      <c r="Z842" s="24"/>
    </row>
    <row r="843" spans="1:26">
      <c r="A843" s="24"/>
      <c r="B843" s="24"/>
      <c r="C843" s="24"/>
      <c r="D843" s="24"/>
      <c r="E843" s="24"/>
      <c r="F843" s="179"/>
      <c r="G843" s="180"/>
      <c r="H843" s="24"/>
      <c r="I843" s="24"/>
      <c r="J843" s="24"/>
      <c r="K843" s="24"/>
      <c r="L843" s="24"/>
      <c r="M843" s="24"/>
      <c r="N843" s="24"/>
      <c r="O843" s="24"/>
      <c r="P843" s="24"/>
      <c r="Q843" s="24"/>
      <c r="R843" s="24"/>
      <c r="S843" s="24"/>
      <c r="T843" s="24"/>
      <c r="U843" s="24"/>
      <c r="V843" s="24"/>
      <c r="W843" s="24"/>
      <c r="X843" s="24"/>
      <c r="Y843" s="24"/>
      <c r="Z843" s="24"/>
    </row>
    <row r="844" spans="1:26">
      <c r="A844" s="24"/>
      <c r="B844" s="24"/>
      <c r="C844" s="24"/>
      <c r="D844" s="24"/>
      <c r="E844" s="24"/>
      <c r="F844" s="179"/>
      <c r="G844" s="180"/>
      <c r="H844" s="24"/>
      <c r="I844" s="24"/>
      <c r="J844" s="24"/>
      <c r="K844" s="24"/>
      <c r="L844" s="24"/>
      <c r="M844" s="24"/>
      <c r="N844" s="24"/>
      <c r="O844" s="24"/>
      <c r="P844" s="24"/>
      <c r="Q844" s="24"/>
      <c r="R844" s="24"/>
      <c r="S844" s="24"/>
      <c r="T844" s="24"/>
      <c r="U844" s="24"/>
      <c r="V844" s="24"/>
      <c r="W844" s="24"/>
      <c r="X844" s="24"/>
      <c r="Y844" s="24"/>
      <c r="Z844" s="24"/>
    </row>
    <row r="845" spans="1:26">
      <c r="A845" s="24"/>
      <c r="B845" s="24"/>
      <c r="C845" s="24"/>
      <c r="D845" s="24"/>
      <c r="E845" s="24"/>
      <c r="F845" s="179"/>
      <c r="G845" s="180"/>
      <c r="H845" s="24"/>
      <c r="I845" s="24"/>
      <c r="J845" s="24"/>
      <c r="K845" s="24"/>
      <c r="L845" s="24"/>
      <c r="M845" s="24"/>
      <c r="N845" s="24"/>
      <c r="O845" s="24"/>
      <c r="P845" s="24"/>
      <c r="Q845" s="24"/>
      <c r="R845" s="24"/>
      <c r="S845" s="24"/>
      <c r="T845" s="24"/>
      <c r="U845" s="24"/>
      <c r="V845" s="24"/>
      <c r="W845" s="24"/>
      <c r="X845" s="24"/>
      <c r="Y845" s="24"/>
      <c r="Z845" s="24"/>
    </row>
    <row r="846" spans="1:26">
      <c r="A846" s="24"/>
      <c r="B846" s="24"/>
      <c r="C846" s="24"/>
      <c r="D846" s="24"/>
      <c r="E846" s="24"/>
      <c r="F846" s="179"/>
      <c r="G846" s="180"/>
      <c r="H846" s="24"/>
      <c r="I846" s="24"/>
      <c r="J846" s="24"/>
      <c r="K846" s="24"/>
      <c r="L846" s="24"/>
      <c r="M846" s="24"/>
      <c r="N846" s="24"/>
      <c r="O846" s="24"/>
      <c r="P846" s="24"/>
      <c r="Q846" s="24"/>
      <c r="R846" s="24"/>
      <c r="S846" s="24"/>
      <c r="T846" s="24"/>
      <c r="U846" s="24"/>
      <c r="V846" s="24"/>
      <c r="W846" s="24"/>
      <c r="X846" s="24"/>
      <c r="Y846" s="24"/>
      <c r="Z846" s="24"/>
    </row>
    <row r="847" spans="1:26">
      <c r="A847" s="24"/>
      <c r="B847" s="24"/>
      <c r="C847" s="24"/>
      <c r="D847" s="24"/>
      <c r="E847" s="24"/>
      <c r="F847" s="179"/>
      <c r="G847" s="180"/>
      <c r="H847" s="24"/>
      <c r="I847" s="24"/>
      <c r="J847" s="24"/>
      <c r="K847" s="24"/>
      <c r="L847" s="24"/>
      <c r="M847" s="24"/>
      <c r="N847" s="24"/>
      <c r="O847" s="24"/>
      <c r="P847" s="24"/>
      <c r="Q847" s="24"/>
      <c r="R847" s="24"/>
      <c r="S847" s="24"/>
      <c r="T847" s="24"/>
      <c r="U847" s="24"/>
      <c r="V847" s="24"/>
      <c r="W847" s="24"/>
      <c r="X847" s="24"/>
      <c r="Y847" s="24"/>
      <c r="Z847" s="24"/>
    </row>
    <row r="848" spans="1:26">
      <c r="A848" s="24"/>
      <c r="B848" s="24"/>
      <c r="C848" s="24"/>
      <c r="D848" s="24"/>
      <c r="E848" s="24"/>
      <c r="F848" s="179"/>
      <c r="G848" s="180"/>
      <c r="H848" s="24"/>
      <c r="I848" s="24"/>
      <c r="J848" s="24"/>
      <c r="K848" s="24"/>
      <c r="L848" s="24"/>
      <c r="M848" s="24"/>
      <c r="N848" s="24"/>
      <c r="O848" s="24"/>
      <c r="P848" s="24"/>
      <c r="Q848" s="24"/>
      <c r="R848" s="24"/>
      <c r="S848" s="24"/>
      <c r="T848" s="24"/>
      <c r="U848" s="24"/>
      <c r="V848" s="24"/>
      <c r="W848" s="24"/>
      <c r="X848" s="24"/>
      <c r="Y848" s="24"/>
      <c r="Z848" s="24"/>
    </row>
    <row r="849" spans="1:26">
      <c r="A849" s="24"/>
      <c r="B849" s="24"/>
      <c r="C849" s="24"/>
      <c r="D849" s="24"/>
      <c r="E849" s="24"/>
      <c r="F849" s="179"/>
      <c r="G849" s="180"/>
      <c r="H849" s="24"/>
      <c r="I849" s="24"/>
      <c r="J849" s="24"/>
      <c r="K849" s="24"/>
      <c r="L849" s="24"/>
      <c r="M849" s="24"/>
      <c r="N849" s="24"/>
      <c r="O849" s="24"/>
      <c r="P849" s="24"/>
      <c r="Q849" s="24"/>
      <c r="R849" s="24"/>
      <c r="S849" s="24"/>
      <c r="T849" s="24"/>
      <c r="U849" s="24"/>
      <c r="V849" s="24"/>
      <c r="W849" s="24"/>
      <c r="X849" s="24"/>
      <c r="Y849" s="24"/>
      <c r="Z849" s="24"/>
    </row>
    <row r="850" spans="1:26">
      <c r="A850" s="24"/>
      <c r="B850" s="24"/>
      <c r="C850" s="24"/>
      <c r="D850" s="24"/>
      <c r="E850" s="24"/>
      <c r="F850" s="179"/>
      <c r="G850" s="180"/>
      <c r="H850" s="24"/>
      <c r="I850" s="24"/>
      <c r="J850" s="24"/>
      <c r="K850" s="24"/>
      <c r="L850" s="24"/>
      <c r="M850" s="24"/>
      <c r="N850" s="24"/>
      <c r="O850" s="24"/>
      <c r="P850" s="24"/>
      <c r="Q850" s="24"/>
      <c r="R850" s="24"/>
      <c r="S850" s="24"/>
      <c r="T850" s="24"/>
      <c r="U850" s="24"/>
      <c r="V850" s="24"/>
      <c r="W850" s="24"/>
      <c r="X850" s="24"/>
      <c r="Y850" s="24"/>
      <c r="Z850" s="24"/>
    </row>
    <row r="851" spans="1:26">
      <c r="A851" s="24"/>
      <c r="B851" s="24"/>
      <c r="C851" s="24"/>
      <c r="D851" s="24"/>
      <c r="E851" s="24"/>
      <c r="F851" s="179"/>
      <c r="G851" s="180"/>
      <c r="H851" s="24"/>
      <c r="I851" s="24"/>
      <c r="J851" s="24"/>
      <c r="K851" s="24"/>
      <c r="L851" s="24"/>
      <c r="M851" s="24"/>
      <c r="N851" s="24"/>
      <c r="O851" s="24"/>
      <c r="P851" s="24"/>
      <c r="Q851" s="24"/>
      <c r="R851" s="24"/>
      <c r="S851" s="24"/>
      <c r="T851" s="24"/>
      <c r="U851" s="24"/>
      <c r="V851" s="24"/>
      <c r="W851" s="24"/>
      <c r="X851" s="24"/>
      <c r="Y851" s="24"/>
      <c r="Z851" s="24"/>
    </row>
    <row r="852" spans="1:26">
      <c r="A852" s="24"/>
      <c r="B852" s="24"/>
      <c r="C852" s="24"/>
      <c r="D852" s="24"/>
      <c r="E852" s="24"/>
      <c r="F852" s="179"/>
      <c r="G852" s="180"/>
      <c r="H852" s="24"/>
      <c r="I852" s="24"/>
      <c r="J852" s="24"/>
      <c r="K852" s="24"/>
      <c r="L852" s="24"/>
      <c r="M852" s="24"/>
      <c r="N852" s="24"/>
      <c r="O852" s="24"/>
      <c r="P852" s="24"/>
      <c r="Q852" s="24"/>
      <c r="R852" s="24"/>
      <c r="S852" s="24"/>
      <c r="T852" s="24"/>
      <c r="U852" s="24"/>
      <c r="V852" s="24"/>
      <c r="W852" s="24"/>
      <c r="X852" s="24"/>
      <c r="Y852" s="24"/>
      <c r="Z852" s="24"/>
    </row>
    <row r="853" spans="1:26">
      <c r="A853" s="24"/>
      <c r="B853" s="24"/>
      <c r="C853" s="24"/>
      <c r="D853" s="24"/>
      <c r="E853" s="24"/>
      <c r="F853" s="179"/>
      <c r="G853" s="180"/>
      <c r="H853" s="24"/>
      <c r="I853" s="24"/>
      <c r="J853" s="24"/>
      <c r="K853" s="24"/>
      <c r="L853" s="24"/>
      <c r="M853" s="24"/>
      <c r="N853" s="24"/>
      <c r="O853" s="24"/>
      <c r="P853" s="24"/>
      <c r="Q853" s="24"/>
      <c r="R853" s="24"/>
      <c r="S853" s="24"/>
      <c r="T853" s="24"/>
      <c r="U853" s="24"/>
      <c r="V853" s="24"/>
      <c r="W853" s="24"/>
      <c r="X853" s="24"/>
      <c r="Y853" s="24"/>
      <c r="Z853" s="24"/>
    </row>
    <row r="854" spans="1:26">
      <c r="A854" s="24"/>
      <c r="B854" s="24"/>
      <c r="C854" s="24"/>
      <c r="D854" s="24"/>
      <c r="E854" s="24"/>
      <c r="F854" s="179"/>
      <c r="G854" s="180"/>
      <c r="H854" s="24"/>
      <c r="I854" s="24"/>
      <c r="J854" s="24"/>
      <c r="K854" s="24"/>
      <c r="L854" s="24"/>
      <c r="M854" s="24"/>
      <c r="N854" s="24"/>
      <c r="O854" s="24"/>
      <c r="P854" s="24"/>
      <c r="Q854" s="24"/>
      <c r="R854" s="24"/>
      <c r="S854" s="24"/>
      <c r="T854" s="24"/>
      <c r="U854" s="24"/>
      <c r="V854" s="24"/>
      <c r="W854" s="24"/>
      <c r="X854" s="24"/>
      <c r="Y854" s="24"/>
      <c r="Z854" s="24"/>
    </row>
    <row r="855" spans="1:26">
      <c r="A855" s="24"/>
      <c r="B855" s="24"/>
      <c r="C855" s="24"/>
      <c r="D855" s="24"/>
      <c r="E855" s="24"/>
      <c r="F855" s="179"/>
      <c r="G855" s="180"/>
      <c r="H855" s="24"/>
      <c r="I855" s="24"/>
      <c r="J855" s="24"/>
      <c r="K855" s="24"/>
      <c r="L855" s="24"/>
      <c r="M855" s="24"/>
      <c r="N855" s="24"/>
      <c r="O855" s="24"/>
      <c r="P855" s="24"/>
      <c r="Q855" s="24"/>
      <c r="R855" s="24"/>
      <c r="S855" s="24"/>
      <c r="T855" s="24"/>
      <c r="U855" s="24"/>
      <c r="V855" s="24"/>
      <c r="W855" s="24"/>
      <c r="X855" s="24"/>
      <c r="Y855" s="24"/>
      <c r="Z855" s="24"/>
    </row>
    <row r="856" spans="1:26">
      <c r="A856" s="24"/>
      <c r="B856" s="24"/>
      <c r="C856" s="24"/>
      <c r="D856" s="24"/>
      <c r="E856" s="24"/>
      <c r="F856" s="179"/>
      <c r="G856" s="180"/>
      <c r="H856" s="24"/>
      <c r="I856" s="24"/>
      <c r="J856" s="24"/>
      <c r="K856" s="24"/>
      <c r="L856" s="24"/>
      <c r="M856" s="24"/>
      <c r="N856" s="24"/>
      <c r="O856" s="24"/>
      <c r="P856" s="24"/>
      <c r="Q856" s="24"/>
      <c r="R856" s="24"/>
      <c r="S856" s="24"/>
      <c r="T856" s="24"/>
      <c r="U856" s="24"/>
      <c r="V856" s="24"/>
      <c r="W856" s="24"/>
      <c r="X856" s="24"/>
      <c r="Y856" s="24"/>
      <c r="Z856" s="24"/>
    </row>
    <row r="857" spans="1:26">
      <c r="A857" s="24"/>
      <c r="B857" s="24"/>
      <c r="C857" s="24"/>
      <c r="D857" s="24"/>
      <c r="E857" s="24"/>
      <c r="F857" s="179"/>
      <c r="G857" s="180"/>
      <c r="H857" s="24"/>
      <c r="I857" s="24"/>
      <c r="J857" s="24"/>
      <c r="K857" s="24"/>
      <c r="L857" s="24"/>
      <c r="M857" s="24"/>
      <c r="N857" s="24"/>
      <c r="O857" s="24"/>
      <c r="P857" s="24"/>
      <c r="Q857" s="24"/>
      <c r="R857" s="24"/>
      <c r="S857" s="24"/>
      <c r="T857" s="24"/>
      <c r="U857" s="24"/>
      <c r="V857" s="24"/>
      <c r="W857" s="24"/>
      <c r="X857" s="24"/>
      <c r="Y857" s="24"/>
      <c r="Z857" s="24"/>
    </row>
    <row r="858" spans="1:26">
      <c r="A858" s="24"/>
      <c r="B858" s="24"/>
      <c r="C858" s="24"/>
      <c r="D858" s="24"/>
      <c r="E858" s="24"/>
      <c r="F858" s="179"/>
      <c r="G858" s="180"/>
      <c r="H858" s="24"/>
      <c r="I858" s="24"/>
      <c r="J858" s="24"/>
      <c r="K858" s="24"/>
      <c r="L858" s="24"/>
      <c r="M858" s="24"/>
      <c r="N858" s="24"/>
      <c r="O858" s="24"/>
      <c r="P858" s="24"/>
      <c r="Q858" s="24"/>
      <c r="R858" s="24"/>
      <c r="S858" s="24"/>
      <c r="T858" s="24"/>
      <c r="U858" s="24"/>
      <c r="V858" s="24"/>
      <c r="W858" s="24"/>
      <c r="X858" s="24"/>
      <c r="Y858" s="24"/>
      <c r="Z858" s="24"/>
    </row>
    <row r="859" spans="1:26">
      <c r="A859" s="24"/>
      <c r="B859" s="24"/>
      <c r="C859" s="24"/>
      <c r="D859" s="24"/>
      <c r="E859" s="24"/>
      <c r="F859" s="179"/>
      <c r="G859" s="180"/>
      <c r="H859" s="24"/>
      <c r="I859" s="24"/>
      <c r="J859" s="24"/>
      <c r="K859" s="24"/>
      <c r="L859" s="24"/>
      <c r="M859" s="24"/>
      <c r="N859" s="24"/>
      <c r="O859" s="24"/>
      <c r="P859" s="24"/>
      <c r="Q859" s="24"/>
      <c r="R859" s="24"/>
      <c r="S859" s="24"/>
      <c r="T859" s="24"/>
      <c r="U859" s="24"/>
      <c r="V859" s="24"/>
      <c r="W859" s="24"/>
      <c r="X859" s="24"/>
      <c r="Y859" s="24"/>
      <c r="Z859" s="24"/>
    </row>
    <row r="860" spans="1:26">
      <c r="A860" s="24"/>
      <c r="B860" s="24"/>
      <c r="C860" s="24"/>
      <c r="D860" s="24"/>
      <c r="E860" s="24"/>
      <c r="F860" s="179"/>
      <c r="G860" s="180"/>
      <c r="H860" s="24"/>
      <c r="I860" s="24"/>
      <c r="J860" s="24"/>
      <c r="K860" s="24"/>
      <c r="L860" s="24"/>
      <c r="M860" s="24"/>
      <c r="N860" s="24"/>
      <c r="O860" s="24"/>
      <c r="P860" s="24"/>
      <c r="Q860" s="24"/>
      <c r="R860" s="24"/>
      <c r="S860" s="24"/>
      <c r="T860" s="24"/>
      <c r="U860" s="24"/>
      <c r="V860" s="24"/>
      <c r="W860" s="24"/>
      <c r="X860" s="24"/>
      <c r="Y860" s="24"/>
      <c r="Z860" s="24"/>
    </row>
    <row r="861" spans="1:26">
      <c r="A861" s="24"/>
      <c r="B861" s="24"/>
      <c r="C861" s="24"/>
      <c r="D861" s="24"/>
      <c r="E861" s="24"/>
      <c r="F861" s="179"/>
      <c r="G861" s="180"/>
      <c r="H861" s="24"/>
      <c r="I861" s="24"/>
      <c r="J861" s="24"/>
      <c r="K861" s="24"/>
      <c r="L861" s="24"/>
      <c r="M861" s="24"/>
      <c r="N861" s="24"/>
      <c r="O861" s="24"/>
      <c r="P861" s="24"/>
      <c r="Q861" s="24"/>
      <c r="R861" s="24"/>
      <c r="S861" s="24"/>
      <c r="T861" s="24"/>
      <c r="U861" s="24"/>
      <c r="V861" s="24"/>
      <c r="W861" s="24"/>
      <c r="X861" s="24"/>
      <c r="Y861" s="24"/>
      <c r="Z861" s="24"/>
    </row>
    <row r="862" spans="1:26">
      <c r="A862" s="24"/>
      <c r="B862" s="24"/>
      <c r="C862" s="24"/>
      <c r="D862" s="24"/>
      <c r="E862" s="24"/>
      <c r="F862" s="179"/>
      <c r="G862" s="180"/>
      <c r="H862" s="24"/>
      <c r="I862" s="24"/>
      <c r="J862" s="24"/>
      <c r="K862" s="24"/>
      <c r="L862" s="24"/>
      <c r="M862" s="24"/>
      <c r="N862" s="24"/>
      <c r="O862" s="24"/>
      <c r="P862" s="24"/>
      <c r="Q862" s="24"/>
      <c r="R862" s="24"/>
      <c r="S862" s="24"/>
      <c r="T862" s="24"/>
      <c r="U862" s="24"/>
      <c r="V862" s="24"/>
      <c r="W862" s="24"/>
      <c r="X862" s="24"/>
      <c r="Y862" s="24"/>
      <c r="Z862" s="24"/>
    </row>
    <row r="863" spans="1:26">
      <c r="A863" s="24"/>
      <c r="B863" s="24"/>
      <c r="C863" s="24"/>
      <c r="D863" s="24"/>
      <c r="E863" s="24"/>
      <c r="F863" s="179"/>
      <c r="G863" s="180"/>
      <c r="H863" s="24"/>
      <c r="I863" s="24"/>
      <c r="J863" s="24"/>
      <c r="K863" s="24"/>
      <c r="L863" s="24"/>
      <c r="M863" s="24"/>
      <c r="N863" s="24"/>
      <c r="O863" s="24"/>
      <c r="P863" s="24"/>
      <c r="Q863" s="24"/>
      <c r="R863" s="24"/>
      <c r="S863" s="24"/>
      <c r="T863" s="24"/>
      <c r="U863" s="24"/>
      <c r="V863" s="24"/>
      <c r="W863" s="24"/>
      <c r="X863" s="24"/>
      <c r="Y863" s="24"/>
      <c r="Z863" s="24"/>
    </row>
    <row r="864" spans="1:26">
      <c r="A864" s="24"/>
      <c r="B864" s="24"/>
      <c r="C864" s="24"/>
      <c r="D864" s="24"/>
      <c r="E864" s="24"/>
      <c r="F864" s="179"/>
      <c r="G864" s="180"/>
      <c r="H864" s="24"/>
      <c r="I864" s="24"/>
      <c r="J864" s="24"/>
      <c r="K864" s="24"/>
      <c r="L864" s="24"/>
      <c r="M864" s="24"/>
      <c r="N864" s="24"/>
      <c r="O864" s="24"/>
      <c r="P864" s="24"/>
      <c r="Q864" s="24"/>
      <c r="R864" s="24"/>
      <c r="S864" s="24"/>
      <c r="T864" s="24"/>
      <c r="U864" s="24"/>
      <c r="V864" s="24"/>
      <c r="W864" s="24"/>
      <c r="X864" s="24"/>
      <c r="Y864" s="24"/>
      <c r="Z864" s="24"/>
    </row>
    <row r="865" spans="1:26">
      <c r="A865" s="24"/>
      <c r="B865" s="24"/>
      <c r="C865" s="24"/>
      <c r="D865" s="24"/>
      <c r="E865" s="24"/>
      <c r="F865" s="179"/>
      <c r="G865" s="180"/>
      <c r="H865" s="24"/>
      <c r="I865" s="24"/>
      <c r="J865" s="24"/>
      <c r="K865" s="24"/>
      <c r="L865" s="24"/>
      <c r="M865" s="24"/>
      <c r="N865" s="24"/>
      <c r="O865" s="24"/>
      <c r="P865" s="24"/>
      <c r="Q865" s="24"/>
      <c r="R865" s="24"/>
      <c r="S865" s="24"/>
      <c r="T865" s="24"/>
      <c r="U865" s="24"/>
      <c r="V865" s="24"/>
      <c r="W865" s="24"/>
      <c r="X865" s="24"/>
      <c r="Y865" s="24"/>
      <c r="Z865" s="24"/>
    </row>
    <row r="866" spans="1:26">
      <c r="A866" s="24"/>
      <c r="B866" s="24"/>
      <c r="C866" s="24"/>
      <c r="D866" s="24"/>
      <c r="E866" s="24"/>
      <c r="F866" s="179"/>
      <c r="G866" s="180"/>
      <c r="H866" s="24"/>
      <c r="I866" s="24"/>
      <c r="J866" s="24"/>
      <c r="K866" s="24"/>
      <c r="L866" s="24"/>
      <c r="M866" s="24"/>
      <c r="N866" s="24"/>
      <c r="O866" s="24"/>
      <c r="P866" s="24"/>
      <c r="Q866" s="24"/>
      <c r="R866" s="24"/>
      <c r="S866" s="24"/>
      <c r="T866" s="24"/>
      <c r="U866" s="24"/>
      <c r="V866" s="24"/>
      <c r="W866" s="24"/>
      <c r="X866" s="24"/>
      <c r="Y866" s="24"/>
      <c r="Z866" s="24"/>
    </row>
    <row r="867" spans="1:26">
      <c r="A867" s="24"/>
      <c r="B867" s="24"/>
      <c r="C867" s="24"/>
      <c r="D867" s="24"/>
      <c r="E867" s="24"/>
      <c r="F867" s="179"/>
      <c r="G867" s="180"/>
      <c r="H867" s="24"/>
      <c r="I867" s="24"/>
      <c r="J867" s="24"/>
      <c r="K867" s="24"/>
      <c r="L867" s="24"/>
      <c r="M867" s="24"/>
      <c r="N867" s="24"/>
      <c r="O867" s="24"/>
      <c r="P867" s="24"/>
      <c r="Q867" s="24"/>
      <c r="R867" s="24"/>
      <c r="S867" s="24"/>
      <c r="T867" s="24"/>
      <c r="U867" s="24"/>
      <c r="V867" s="24"/>
      <c r="W867" s="24"/>
      <c r="X867" s="24"/>
      <c r="Y867" s="24"/>
      <c r="Z867" s="24"/>
    </row>
    <row r="868" spans="1:26">
      <c r="A868" s="24"/>
      <c r="B868" s="24"/>
      <c r="C868" s="24"/>
      <c r="D868" s="24"/>
      <c r="E868" s="24"/>
      <c r="F868" s="179"/>
      <c r="G868" s="180"/>
      <c r="H868" s="24"/>
      <c r="I868" s="24"/>
      <c r="J868" s="24"/>
      <c r="K868" s="24"/>
      <c r="L868" s="24"/>
      <c r="M868" s="24"/>
      <c r="N868" s="24"/>
      <c r="O868" s="24"/>
      <c r="P868" s="24"/>
      <c r="Q868" s="24"/>
      <c r="R868" s="24"/>
      <c r="S868" s="24"/>
      <c r="T868" s="24"/>
      <c r="U868" s="24"/>
      <c r="V868" s="24"/>
      <c r="W868" s="24"/>
      <c r="X868" s="24"/>
      <c r="Y868" s="24"/>
      <c r="Z868" s="24"/>
    </row>
    <row r="869" spans="1:26">
      <c r="A869" s="24"/>
      <c r="B869" s="24"/>
      <c r="C869" s="24"/>
      <c r="D869" s="24"/>
      <c r="E869" s="24"/>
      <c r="F869" s="179"/>
      <c r="G869" s="180"/>
      <c r="H869" s="24"/>
      <c r="I869" s="24"/>
      <c r="J869" s="24"/>
      <c r="K869" s="24"/>
      <c r="L869" s="24"/>
      <c r="M869" s="24"/>
      <c r="N869" s="24"/>
      <c r="O869" s="24"/>
      <c r="P869" s="24"/>
      <c r="Q869" s="24"/>
      <c r="R869" s="24"/>
      <c r="S869" s="24"/>
      <c r="T869" s="24"/>
      <c r="U869" s="24"/>
      <c r="V869" s="24"/>
      <c r="W869" s="24"/>
      <c r="X869" s="24"/>
      <c r="Y869" s="24"/>
      <c r="Z869" s="24"/>
    </row>
    <row r="870" spans="1:26">
      <c r="A870" s="24"/>
      <c r="B870" s="24"/>
      <c r="C870" s="24"/>
      <c r="D870" s="24"/>
      <c r="E870" s="24"/>
      <c r="F870" s="179"/>
      <c r="G870" s="180"/>
      <c r="H870" s="24"/>
      <c r="I870" s="24"/>
      <c r="J870" s="24"/>
      <c r="K870" s="24"/>
      <c r="L870" s="24"/>
      <c r="M870" s="24"/>
      <c r="N870" s="24"/>
      <c r="O870" s="24"/>
      <c r="P870" s="24"/>
      <c r="Q870" s="24"/>
      <c r="R870" s="24"/>
      <c r="S870" s="24"/>
      <c r="T870" s="24"/>
      <c r="U870" s="24"/>
      <c r="V870" s="24"/>
      <c r="W870" s="24"/>
      <c r="X870" s="24"/>
      <c r="Y870" s="24"/>
      <c r="Z870" s="24"/>
    </row>
    <row r="871" spans="1:26">
      <c r="A871" s="24"/>
      <c r="B871" s="24"/>
      <c r="C871" s="24"/>
      <c r="D871" s="24"/>
      <c r="E871" s="24"/>
      <c r="F871" s="179"/>
      <c r="G871" s="180"/>
      <c r="H871" s="24"/>
      <c r="I871" s="24"/>
      <c r="J871" s="24"/>
      <c r="K871" s="24"/>
      <c r="L871" s="24"/>
      <c r="M871" s="24"/>
      <c r="N871" s="24"/>
      <c r="O871" s="24"/>
      <c r="P871" s="24"/>
      <c r="Q871" s="24"/>
      <c r="R871" s="24"/>
      <c r="S871" s="24"/>
      <c r="T871" s="24"/>
      <c r="U871" s="24"/>
      <c r="V871" s="24"/>
      <c r="W871" s="24"/>
      <c r="X871" s="24"/>
      <c r="Y871" s="24"/>
      <c r="Z871" s="24"/>
    </row>
    <row r="872" spans="1:26">
      <c r="A872" s="24"/>
      <c r="B872" s="24"/>
      <c r="C872" s="24"/>
      <c r="D872" s="24"/>
      <c r="E872" s="24"/>
      <c r="F872" s="179"/>
      <c r="G872" s="180"/>
      <c r="H872" s="24"/>
      <c r="I872" s="24"/>
      <c r="J872" s="24"/>
      <c r="K872" s="24"/>
      <c r="L872" s="24"/>
      <c r="M872" s="24"/>
      <c r="N872" s="24"/>
      <c r="O872" s="24"/>
      <c r="P872" s="24"/>
      <c r="Q872" s="24"/>
      <c r="R872" s="24"/>
      <c r="S872" s="24"/>
      <c r="T872" s="24"/>
      <c r="U872" s="24"/>
      <c r="V872" s="24"/>
      <c r="W872" s="24"/>
      <c r="X872" s="24"/>
      <c r="Y872" s="24"/>
      <c r="Z872" s="24"/>
    </row>
    <row r="873" spans="1:26">
      <c r="A873" s="24"/>
      <c r="B873" s="24"/>
      <c r="C873" s="24"/>
      <c r="D873" s="24"/>
      <c r="E873" s="24"/>
      <c r="F873" s="179"/>
      <c r="G873" s="180"/>
      <c r="H873" s="24"/>
      <c r="I873" s="24"/>
      <c r="J873" s="24"/>
      <c r="K873" s="24"/>
      <c r="L873" s="24"/>
      <c r="M873" s="24"/>
      <c r="N873" s="24"/>
      <c r="O873" s="24"/>
      <c r="P873" s="24"/>
      <c r="Q873" s="24"/>
      <c r="R873" s="24"/>
      <c r="S873" s="24"/>
      <c r="T873" s="24"/>
      <c r="U873" s="24"/>
      <c r="V873" s="24"/>
      <c r="W873" s="24"/>
      <c r="X873" s="24"/>
      <c r="Y873" s="24"/>
      <c r="Z873" s="24"/>
    </row>
    <row r="874" spans="1:26">
      <c r="A874" s="24"/>
      <c r="B874" s="24"/>
      <c r="C874" s="24"/>
      <c r="D874" s="24"/>
      <c r="E874" s="24"/>
      <c r="F874" s="179"/>
      <c r="G874" s="180"/>
      <c r="H874" s="24"/>
      <c r="I874" s="24"/>
      <c r="J874" s="24"/>
      <c r="K874" s="24"/>
      <c r="L874" s="24"/>
      <c r="M874" s="24"/>
      <c r="N874" s="24"/>
      <c r="O874" s="24"/>
      <c r="P874" s="24"/>
      <c r="Q874" s="24"/>
      <c r="R874" s="24"/>
      <c r="S874" s="24"/>
      <c r="T874" s="24"/>
      <c r="U874" s="24"/>
      <c r="V874" s="24"/>
      <c r="W874" s="24"/>
      <c r="X874" s="24"/>
      <c r="Y874" s="24"/>
      <c r="Z874" s="24"/>
    </row>
    <row r="875" spans="1:26">
      <c r="A875" s="24"/>
      <c r="B875" s="24"/>
      <c r="C875" s="24"/>
      <c r="D875" s="24"/>
      <c r="E875" s="24"/>
      <c r="F875" s="179"/>
      <c r="G875" s="180"/>
      <c r="H875" s="24"/>
      <c r="I875" s="24"/>
      <c r="J875" s="24"/>
      <c r="K875" s="24"/>
      <c r="L875" s="24"/>
      <c r="M875" s="24"/>
      <c r="N875" s="24"/>
      <c r="O875" s="24"/>
      <c r="P875" s="24"/>
      <c r="Q875" s="24"/>
      <c r="R875" s="24"/>
      <c r="S875" s="24"/>
      <c r="T875" s="24"/>
      <c r="U875" s="24"/>
      <c r="V875" s="24"/>
      <c r="W875" s="24"/>
      <c r="X875" s="24"/>
      <c r="Y875" s="24"/>
      <c r="Z875" s="24"/>
    </row>
    <row r="876" spans="1:26">
      <c r="A876" s="24"/>
      <c r="B876" s="24"/>
      <c r="C876" s="24"/>
      <c r="D876" s="24"/>
      <c r="E876" s="24"/>
      <c r="F876" s="179"/>
      <c r="G876" s="180"/>
      <c r="H876" s="24"/>
      <c r="I876" s="24"/>
      <c r="J876" s="24"/>
      <c r="K876" s="24"/>
      <c r="L876" s="24"/>
      <c r="M876" s="24"/>
      <c r="N876" s="24"/>
      <c r="O876" s="24"/>
      <c r="P876" s="24"/>
      <c r="Q876" s="24"/>
      <c r="R876" s="24"/>
      <c r="S876" s="24"/>
      <c r="T876" s="24"/>
      <c r="U876" s="24"/>
      <c r="V876" s="24"/>
      <c r="W876" s="24"/>
      <c r="X876" s="24"/>
      <c r="Y876" s="24"/>
      <c r="Z876" s="24"/>
    </row>
    <row r="877" spans="1:26">
      <c r="A877" s="24"/>
      <c r="B877" s="24"/>
      <c r="C877" s="24"/>
      <c r="D877" s="24"/>
      <c r="E877" s="24"/>
      <c r="F877" s="179"/>
      <c r="G877" s="180"/>
      <c r="H877" s="24"/>
      <c r="I877" s="24"/>
      <c r="J877" s="24"/>
      <c r="K877" s="24"/>
      <c r="L877" s="24"/>
      <c r="M877" s="24"/>
      <c r="N877" s="24"/>
      <c r="O877" s="24"/>
      <c r="P877" s="24"/>
      <c r="Q877" s="24"/>
      <c r="R877" s="24"/>
      <c r="S877" s="24"/>
      <c r="T877" s="24"/>
      <c r="U877" s="24"/>
      <c r="V877" s="24"/>
      <c r="W877" s="24"/>
      <c r="X877" s="24"/>
      <c r="Y877" s="24"/>
      <c r="Z877" s="24"/>
    </row>
    <row r="878" spans="1:26">
      <c r="A878" s="24"/>
      <c r="B878" s="24"/>
      <c r="C878" s="24"/>
      <c r="D878" s="24"/>
      <c r="E878" s="24"/>
      <c r="F878" s="179"/>
      <c r="G878" s="180"/>
      <c r="H878" s="24"/>
      <c r="I878" s="24"/>
      <c r="J878" s="24"/>
      <c r="K878" s="24"/>
      <c r="L878" s="24"/>
      <c r="M878" s="24"/>
      <c r="N878" s="24"/>
      <c r="O878" s="24"/>
      <c r="P878" s="24"/>
      <c r="Q878" s="24"/>
      <c r="R878" s="24"/>
      <c r="S878" s="24"/>
      <c r="T878" s="24"/>
      <c r="U878" s="24"/>
      <c r="V878" s="24"/>
      <c r="W878" s="24"/>
      <c r="X878" s="24"/>
      <c r="Y878" s="24"/>
      <c r="Z878" s="24"/>
    </row>
    <row r="879" spans="1:26">
      <c r="A879" s="24"/>
      <c r="B879" s="24"/>
      <c r="C879" s="24"/>
      <c r="D879" s="24"/>
      <c r="E879" s="24"/>
      <c r="F879" s="179"/>
      <c r="G879" s="180"/>
      <c r="H879" s="24"/>
      <c r="I879" s="24"/>
      <c r="J879" s="24"/>
      <c r="K879" s="24"/>
      <c r="L879" s="24"/>
      <c r="M879" s="24"/>
      <c r="N879" s="24"/>
      <c r="O879" s="24"/>
      <c r="P879" s="24"/>
      <c r="Q879" s="24"/>
      <c r="R879" s="24"/>
      <c r="S879" s="24"/>
      <c r="T879" s="24"/>
      <c r="U879" s="24"/>
      <c r="V879" s="24"/>
      <c r="W879" s="24"/>
      <c r="X879" s="24"/>
      <c r="Y879" s="24"/>
      <c r="Z879" s="24"/>
    </row>
    <row r="880" spans="1:26">
      <c r="A880" s="24"/>
      <c r="B880" s="24"/>
      <c r="C880" s="24"/>
      <c r="D880" s="24"/>
      <c r="E880" s="24"/>
      <c r="F880" s="179"/>
      <c r="G880" s="180"/>
      <c r="H880" s="24"/>
      <c r="I880" s="24"/>
      <c r="J880" s="24"/>
      <c r="K880" s="24"/>
      <c r="L880" s="24"/>
      <c r="M880" s="24"/>
      <c r="N880" s="24"/>
      <c r="O880" s="24"/>
      <c r="P880" s="24"/>
      <c r="Q880" s="24"/>
      <c r="R880" s="24"/>
      <c r="S880" s="24"/>
      <c r="T880" s="24"/>
      <c r="U880" s="24"/>
      <c r="V880" s="24"/>
      <c r="W880" s="24"/>
      <c r="X880" s="24"/>
      <c r="Y880" s="24"/>
      <c r="Z880" s="24"/>
    </row>
    <row r="881" spans="1:26">
      <c r="A881" s="24"/>
      <c r="B881" s="24"/>
      <c r="C881" s="24"/>
      <c r="D881" s="24"/>
      <c r="E881" s="24"/>
      <c r="F881" s="179"/>
      <c r="G881" s="180"/>
      <c r="H881" s="24"/>
      <c r="I881" s="24"/>
      <c r="J881" s="24"/>
      <c r="K881" s="24"/>
      <c r="L881" s="24"/>
      <c r="M881" s="24"/>
      <c r="N881" s="24"/>
      <c r="O881" s="24"/>
      <c r="P881" s="24"/>
      <c r="Q881" s="24"/>
      <c r="R881" s="24"/>
      <c r="S881" s="24"/>
      <c r="T881" s="24"/>
      <c r="U881" s="24"/>
      <c r="V881" s="24"/>
      <c r="W881" s="24"/>
      <c r="X881" s="24"/>
      <c r="Y881" s="24"/>
      <c r="Z881" s="24"/>
    </row>
    <row r="882" spans="1:26">
      <c r="A882" s="24"/>
      <c r="B882" s="24"/>
      <c r="C882" s="24"/>
      <c r="D882" s="24"/>
      <c r="E882" s="24"/>
      <c r="F882" s="179"/>
      <c r="G882" s="180"/>
      <c r="H882" s="24"/>
      <c r="I882" s="24"/>
      <c r="J882" s="24"/>
      <c r="K882" s="24"/>
      <c r="L882" s="24"/>
      <c r="M882" s="24"/>
      <c r="N882" s="24"/>
      <c r="O882" s="24"/>
      <c r="P882" s="24"/>
      <c r="Q882" s="24"/>
      <c r="R882" s="24"/>
      <c r="S882" s="24"/>
      <c r="T882" s="24"/>
      <c r="U882" s="24"/>
      <c r="V882" s="24"/>
      <c r="W882" s="24"/>
      <c r="X882" s="24"/>
      <c r="Y882" s="24"/>
      <c r="Z882" s="24"/>
    </row>
    <row r="883" spans="1:26">
      <c r="A883" s="24"/>
      <c r="B883" s="24"/>
      <c r="C883" s="24"/>
      <c r="D883" s="24"/>
      <c r="E883" s="24"/>
      <c r="F883" s="179"/>
      <c r="G883" s="180"/>
      <c r="H883" s="24"/>
      <c r="I883" s="24"/>
      <c r="J883" s="24"/>
      <c r="K883" s="24"/>
      <c r="L883" s="24"/>
      <c r="M883" s="24"/>
      <c r="N883" s="24"/>
      <c r="O883" s="24"/>
      <c r="P883" s="24"/>
      <c r="Q883" s="24"/>
      <c r="R883" s="24"/>
      <c r="S883" s="24"/>
      <c r="T883" s="24"/>
      <c r="U883" s="24"/>
      <c r="V883" s="24"/>
      <c r="W883" s="24"/>
      <c r="X883" s="24"/>
      <c r="Y883" s="24"/>
      <c r="Z883" s="24"/>
    </row>
    <row r="884" spans="1:26">
      <c r="A884" s="24"/>
      <c r="B884" s="24"/>
      <c r="C884" s="24"/>
      <c r="D884" s="24"/>
      <c r="E884" s="24"/>
      <c r="F884" s="179"/>
      <c r="G884" s="180"/>
      <c r="H884" s="24"/>
      <c r="I884" s="24"/>
      <c r="J884" s="24"/>
      <c r="K884" s="24"/>
      <c r="L884" s="24"/>
      <c r="M884" s="24"/>
      <c r="N884" s="24"/>
      <c r="O884" s="24"/>
      <c r="P884" s="24"/>
      <c r="Q884" s="24"/>
      <c r="R884" s="24"/>
      <c r="S884" s="24"/>
      <c r="T884" s="24"/>
      <c r="U884" s="24"/>
      <c r="V884" s="24"/>
      <c r="W884" s="24"/>
      <c r="X884" s="24"/>
      <c r="Y884" s="24"/>
      <c r="Z884" s="24"/>
    </row>
    <row r="885" spans="1:26">
      <c r="A885" s="24"/>
      <c r="B885" s="24"/>
      <c r="C885" s="24"/>
      <c r="D885" s="24"/>
      <c r="E885" s="24"/>
      <c r="F885" s="179"/>
      <c r="G885" s="180"/>
      <c r="H885" s="24"/>
      <c r="I885" s="24"/>
      <c r="J885" s="24"/>
      <c r="K885" s="24"/>
      <c r="L885" s="24"/>
      <c r="M885" s="24"/>
      <c r="N885" s="24"/>
      <c r="O885" s="24"/>
      <c r="P885" s="24"/>
      <c r="Q885" s="24"/>
      <c r="R885" s="24"/>
      <c r="S885" s="24"/>
      <c r="T885" s="24"/>
      <c r="U885" s="24"/>
      <c r="V885" s="24"/>
      <c r="W885" s="24"/>
      <c r="X885" s="24"/>
      <c r="Y885" s="24"/>
      <c r="Z885" s="24"/>
    </row>
    <row r="886" spans="1:26">
      <c r="A886" s="24"/>
      <c r="B886" s="24"/>
      <c r="C886" s="24"/>
      <c r="D886" s="24"/>
      <c r="E886" s="24"/>
      <c r="F886" s="179"/>
      <c r="G886" s="180"/>
      <c r="H886" s="24"/>
      <c r="I886" s="24"/>
      <c r="J886" s="24"/>
      <c r="K886" s="24"/>
      <c r="L886" s="24"/>
      <c r="M886" s="24"/>
      <c r="N886" s="24"/>
      <c r="O886" s="24"/>
      <c r="P886" s="24"/>
      <c r="Q886" s="24"/>
      <c r="R886" s="24"/>
      <c r="S886" s="24"/>
      <c r="T886" s="24"/>
      <c r="U886" s="24"/>
      <c r="V886" s="24"/>
      <c r="W886" s="24"/>
      <c r="X886" s="24"/>
      <c r="Y886" s="24"/>
      <c r="Z886" s="24"/>
    </row>
    <row r="887" spans="1:26">
      <c r="A887" s="24"/>
      <c r="B887" s="24"/>
      <c r="C887" s="24"/>
      <c r="D887" s="24"/>
      <c r="E887" s="24"/>
      <c r="F887" s="179"/>
      <c r="G887" s="180"/>
      <c r="H887" s="24"/>
      <c r="I887" s="24"/>
      <c r="J887" s="24"/>
      <c r="K887" s="24"/>
      <c r="L887" s="24"/>
      <c r="M887" s="24"/>
      <c r="N887" s="24"/>
      <c r="O887" s="24"/>
      <c r="P887" s="24"/>
      <c r="Q887" s="24"/>
      <c r="R887" s="24"/>
      <c r="S887" s="24"/>
      <c r="T887" s="24"/>
      <c r="U887" s="24"/>
      <c r="V887" s="24"/>
      <c r="W887" s="24"/>
      <c r="X887" s="24"/>
      <c r="Y887" s="24"/>
      <c r="Z887" s="24"/>
    </row>
    <row r="888" spans="1:26">
      <c r="A888" s="24"/>
      <c r="B888" s="24"/>
      <c r="C888" s="24"/>
      <c r="D888" s="24"/>
      <c r="E888" s="24"/>
      <c r="F888" s="179"/>
      <c r="G888" s="180"/>
      <c r="H888" s="24"/>
      <c r="I888" s="24"/>
      <c r="J888" s="24"/>
      <c r="K888" s="24"/>
      <c r="L888" s="24"/>
      <c r="M888" s="24"/>
      <c r="N888" s="24"/>
      <c r="O888" s="24"/>
      <c r="P888" s="24"/>
      <c r="Q888" s="24"/>
      <c r="R888" s="24"/>
      <c r="S888" s="24"/>
      <c r="T888" s="24"/>
      <c r="U888" s="24"/>
      <c r="V888" s="24"/>
      <c r="W888" s="24"/>
      <c r="X888" s="24"/>
      <c r="Y888" s="24"/>
      <c r="Z888" s="24"/>
    </row>
    <row r="889" spans="1:26">
      <c r="A889" s="24"/>
      <c r="B889" s="24"/>
      <c r="C889" s="24"/>
      <c r="D889" s="24"/>
      <c r="E889" s="24"/>
      <c r="F889" s="179"/>
      <c r="G889" s="180"/>
      <c r="H889" s="24"/>
      <c r="I889" s="24"/>
      <c r="J889" s="24"/>
      <c r="K889" s="24"/>
      <c r="L889" s="24"/>
      <c r="M889" s="24"/>
      <c r="N889" s="24"/>
      <c r="O889" s="24"/>
      <c r="P889" s="24"/>
      <c r="Q889" s="24"/>
      <c r="R889" s="24"/>
      <c r="S889" s="24"/>
      <c r="T889" s="24"/>
      <c r="U889" s="24"/>
      <c r="V889" s="24"/>
      <c r="W889" s="24"/>
      <c r="X889" s="24"/>
      <c r="Y889" s="24"/>
      <c r="Z889" s="24"/>
    </row>
    <row r="890" spans="1:26">
      <c r="A890" s="24"/>
      <c r="B890" s="24"/>
      <c r="C890" s="24"/>
      <c r="D890" s="24"/>
      <c r="E890" s="24"/>
      <c r="F890" s="179"/>
      <c r="G890" s="180"/>
      <c r="H890" s="24"/>
      <c r="I890" s="24"/>
      <c r="J890" s="24"/>
      <c r="K890" s="24"/>
      <c r="L890" s="24"/>
      <c r="M890" s="24"/>
      <c r="N890" s="24"/>
      <c r="O890" s="24"/>
      <c r="P890" s="24"/>
      <c r="Q890" s="24"/>
      <c r="R890" s="24"/>
      <c r="S890" s="24"/>
      <c r="T890" s="24"/>
      <c r="U890" s="24"/>
      <c r="V890" s="24"/>
      <c r="W890" s="24"/>
      <c r="X890" s="24"/>
      <c r="Y890" s="24"/>
      <c r="Z890" s="24"/>
    </row>
    <row r="891" spans="1:26">
      <c r="A891" s="24"/>
      <c r="B891" s="24"/>
      <c r="C891" s="24"/>
      <c r="D891" s="24"/>
      <c r="E891" s="24"/>
      <c r="F891" s="179"/>
      <c r="G891" s="180"/>
      <c r="H891" s="24"/>
      <c r="I891" s="24"/>
      <c r="J891" s="24"/>
      <c r="K891" s="24"/>
      <c r="L891" s="24"/>
      <c r="M891" s="24"/>
      <c r="N891" s="24"/>
      <c r="O891" s="24"/>
      <c r="P891" s="24"/>
      <c r="Q891" s="24"/>
      <c r="R891" s="24"/>
      <c r="S891" s="24"/>
      <c r="T891" s="24"/>
      <c r="U891" s="24"/>
      <c r="V891" s="24"/>
      <c r="W891" s="24"/>
      <c r="X891" s="24"/>
      <c r="Y891" s="24"/>
      <c r="Z891" s="24"/>
    </row>
    <row r="892" spans="1:26">
      <c r="A892" s="24"/>
      <c r="B892" s="24"/>
      <c r="C892" s="24"/>
      <c r="D892" s="24"/>
      <c r="E892" s="24"/>
      <c r="F892" s="179"/>
      <c r="G892" s="180"/>
      <c r="H892" s="24"/>
      <c r="I892" s="24"/>
      <c r="J892" s="24"/>
      <c r="K892" s="24"/>
      <c r="L892" s="24"/>
      <c r="M892" s="24"/>
      <c r="N892" s="24"/>
      <c r="O892" s="24"/>
      <c r="P892" s="24"/>
      <c r="Q892" s="24"/>
      <c r="R892" s="24"/>
      <c r="S892" s="24"/>
      <c r="T892" s="24"/>
      <c r="U892" s="24"/>
      <c r="V892" s="24"/>
      <c r="W892" s="24"/>
      <c r="X892" s="24"/>
      <c r="Y892" s="24"/>
      <c r="Z892" s="24"/>
    </row>
    <row r="893" spans="1:26">
      <c r="A893" s="24"/>
      <c r="B893" s="24"/>
      <c r="C893" s="24"/>
      <c r="D893" s="24"/>
      <c r="E893" s="24"/>
      <c r="F893" s="179"/>
      <c r="G893" s="180"/>
      <c r="H893" s="24"/>
      <c r="I893" s="24"/>
      <c r="J893" s="24"/>
      <c r="K893" s="24"/>
      <c r="L893" s="24"/>
      <c r="M893" s="24"/>
      <c r="N893" s="24"/>
      <c r="O893" s="24"/>
      <c r="P893" s="24"/>
      <c r="Q893" s="24"/>
      <c r="R893" s="24"/>
      <c r="S893" s="24"/>
      <c r="T893" s="24"/>
      <c r="U893" s="24"/>
      <c r="V893" s="24"/>
      <c r="W893" s="24"/>
      <c r="X893" s="24"/>
      <c r="Y893" s="24"/>
      <c r="Z893" s="24"/>
    </row>
    <row r="894" spans="1:26">
      <c r="A894" s="24"/>
      <c r="B894" s="24"/>
      <c r="C894" s="24"/>
      <c r="D894" s="24"/>
      <c r="E894" s="24"/>
      <c r="F894" s="179"/>
      <c r="G894" s="180"/>
      <c r="H894" s="24"/>
      <c r="I894" s="24"/>
      <c r="J894" s="24"/>
      <c r="K894" s="24"/>
      <c r="L894" s="24"/>
      <c r="M894" s="24"/>
      <c r="N894" s="24"/>
      <c r="O894" s="24"/>
      <c r="P894" s="24"/>
      <c r="Q894" s="24"/>
      <c r="R894" s="24"/>
      <c r="S894" s="24"/>
      <c r="T894" s="24"/>
      <c r="U894" s="24"/>
      <c r="V894" s="24"/>
      <c r="W894" s="24"/>
      <c r="X894" s="24"/>
      <c r="Y894" s="24"/>
      <c r="Z894" s="24"/>
    </row>
    <row r="895" spans="1:26">
      <c r="A895" s="24"/>
      <c r="B895" s="24"/>
      <c r="C895" s="24"/>
      <c r="D895" s="24"/>
      <c r="E895" s="24"/>
      <c r="F895" s="179"/>
      <c r="G895" s="180"/>
      <c r="H895" s="24"/>
      <c r="I895" s="24"/>
      <c r="J895" s="24"/>
      <c r="K895" s="24"/>
      <c r="L895" s="24"/>
      <c r="M895" s="24"/>
      <c r="N895" s="24"/>
      <c r="O895" s="24"/>
      <c r="P895" s="24"/>
      <c r="Q895" s="24"/>
      <c r="R895" s="24"/>
      <c r="S895" s="24"/>
      <c r="T895" s="24"/>
      <c r="U895" s="24"/>
      <c r="V895" s="24"/>
      <c r="W895" s="24"/>
      <c r="X895" s="24"/>
      <c r="Y895" s="24"/>
      <c r="Z895" s="24"/>
    </row>
    <row r="896" spans="1:26">
      <c r="A896" s="24"/>
      <c r="B896" s="24"/>
      <c r="C896" s="24"/>
      <c r="D896" s="24"/>
      <c r="E896" s="24"/>
      <c r="F896" s="179"/>
      <c r="G896" s="180"/>
      <c r="H896" s="24"/>
      <c r="I896" s="24"/>
      <c r="J896" s="24"/>
      <c r="K896" s="24"/>
      <c r="L896" s="24"/>
      <c r="M896" s="24"/>
      <c r="N896" s="24"/>
      <c r="O896" s="24"/>
      <c r="P896" s="24"/>
      <c r="Q896" s="24"/>
      <c r="R896" s="24"/>
      <c r="S896" s="24"/>
      <c r="T896" s="24"/>
      <c r="U896" s="24"/>
      <c r="V896" s="24"/>
      <c r="W896" s="24"/>
      <c r="X896" s="24"/>
      <c r="Y896" s="24"/>
      <c r="Z896" s="24"/>
    </row>
    <row r="897" spans="1:26">
      <c r="A897" s="24"/>
      <c r="B897" s="24"/>
      <c r="C897" s="24"/>
      <c r="D897" s="24"/>
      <c r="E897" s="24"/>
      <c r="F897" s="179"/>
      <c r="G897" s="180"/>
      <c r="H897" s="24"/>
      <c r="I897" s="24"/>
      <c r="J897" s="24"/>
      <c r="K897" s="24"/>
      <c r="L897" s="24"/>
      <c r="M897" s="24"/>
      <c r="N897" s="24"/>
      <c r="O897" s="24"/>
      <c r="P897" s="24"/>
      <c r="Q897" s="24"/>
      <c r="R897" s="24"/>
      <c r="S897" s="24"/>
      <c r="T897" s="24"/>
      <c r="U897" s="24"/>
      <c r="V897" s="24"/>
      <c r="W897" s="24"/>
      <c r="X897" s="24"/>
      <c r="Y897" s="24"/>
      <c r="Z897" s="24"/>
    </row>
    <row r="898" spans="1:26">
      <c r="A898" s="24"/>
      <c r="B898" s="24"/>
      <c r="C898" s="24"/>
      <c r="D898" s="24"/>
      <c r="E898" s="24"/>
      <c r="F898" s="179"/>
      <c r="G898" s="180"/>
      <c r="H898" s="24"/>
      <c r="I898" s="24"/>
      <c r="J898" s="24"/>
      <c r="K898" s="24"/>
      <c r="L898" s="24"/>
      <c r="M898" s="24"/>
      <c r="N898" s="24"/>
      <c r="O898" s="24"/>
      <c r="P898" s="24"/>
      <c r="Q898" s="24"/>
      <c r="R898" s="24"/>
      <c r="S898" s="24"/>
      <c r="T898" s="24"/>
      <c r="U898" s="24"/>
      <c r="V898" s="24"/>
      <c r="W898" s="24"/>
      <c r="X898" s="24"/>
      <c r="Y898" s="24"/>
      <c r="Z898" s="24"/>
    </row>
    <row r="899" spans="1:26">
      <c r="A899" s="24"/>
      <c r="B899" s="24"/>
      <c r="C899" s="24"/>
      <c r="D899" s="24"/>
      <c r="E899" s="24"/>
      <c r="F899" s="179"/>
      <c r="G899" s="180"/>
      <c r="H899" s="24"/>
      <c r="I899" s="24"/>
      <c r="J899" s="24"/>
      <c r="K899" s="24"/>
      <c r="L899" s="24"/>
      <c r="M899" s="24"/>
      <c r="N899" s="24"/>
      <c r="O899" s="24"/>
      <c r="P899" s="24"/>
      <c r="Q899" s="24"/>
      <c r="R899" s="24"/>
      <c r="S899" s="24"/>
      <c r="T899" s="24"/>
      <c r="U899" s="24"/>
      <c r="V899" s="24"/>
      <c r="W899" s="24"/>
      <c r="X899" s="24"/>
      <c r="Y899" s="24"/>
      <c r="Z899" s="24"/>
    </row>
    <row r="900" spans="1:26">
      <c r="A900" s="24"/>
      <c r="B900" s="24"/>
      <c r="C900" s="24"/>
      <c r="D900" s="24"/>
      <c r="E900" s="24"/>
      <c r="F900" s="179"/>
      <c r="G900" s="180"/>
      <c r="H900" s="24"/>
      <c r="I900" s="24"/>
      <c r="J900" s="24"/>
      <c r="K900" s="24"/>
      <c r="L900" s="24"/>
      <c r="M900" s="24"/>
      <c r="N900" s="24"/>
      <c r="O900" s="24"/>
      <c r="P900" s="24"/>
      <c r="Q900" s="24"/>
      <c r="R900" s="24"/>
      <c r="S900" s="24"/>
      <c r="T900" s="24"/>
      <c r="U900" s="24"/>
      <c r="V900" s="24"/>
      <c r="W900" s="24"/>
      <c r="X900" s="24"/>
      <c r="Y900" s="24"/>
      <c r="Z900" s="24"/>
    </row>
    <row r="901" spans="1:26">
      <c r="A901" s="24"/>
      <c r="B901" s="24"/>
      <c r="C901" s="24"/>
      <c r="D901" s="24"/>
      <c r="E901" s="24"/>
      <c r="F901" s="179"/>
      <c r="G901" s="180"/>
      <c r="H901" s="24"/>
      <c r="I901" s="24"/>
      <c r="J901" s="24"/>
      <c r="K901" s="24"/>
      <c r="L901" s="24"/>
      <c r="M901" s="24"/>
      <c r="N901" s="24"/>
      <c r="O901" s="24"/>
      <c r="P901" s="24"/>
      <c r="Q901" s="24"/>
      <c r="R901" s="24"/>
      <c r="S901" s="24"/>
      <c r="T901" s="24"/>
      <c r="U901" s="24"/>
      <c r="V901" s="24"/>
      <c r="W901" s="24"/>
      <c r="X901" s="24"/>
      <c r="Y901" s="24"/>
      <c r="Z901" s="24"/>
    </row>
    <row r="902" spans="1:26">
      <c r="A902" s="24"/>
      <c r="B902" s="24"/>
      <c r="C902" s="24"/>
      <c r="D902" s="24"/>
      <c r="E902" s="24"/>
      <c r="F902" s="179"/>
      <c r="G902" s="180"/>
      <c r="H902" s="24"/>
      <c r="I902" s="24"/>
      <c r="J902" s="24"/>
      <c r="K902" s="24"/>
      <c r="L902" s="24"/>
      <c r="M902" s="24"/>
      <c r="N902" s="24"/>
      <c r="O902" s="24"/>
      <c r="P902" s="24"/>
      <c r="Q902" s="24"/>
      <c r="R902" s="24"/>
      <c r="S902" s="24"/>
      <c r="T902" s="24"/>
      <c r="U902" s="24"/>
      <c r="V902" s="24"/>
      <c r="W902" s="24"/>
      <c r="X902" s="24"/>
      <c r="Y902" s="24"/>
      <c r="Z902" s="24"/>
    </row>
    <row r="903" spans="1:26">
      <c r="A903" s="24"/>
      <c r="B903" s="24"/>
      <c r="C903" s="24"/>
      <c r="D903" s="24"/>
      <c r="E903" s="24"/>
      <c r="F903" s="179"/>
      <c r="G903" s="180"/>
      <c r="H903" s="24"/>
      <c r="I903" s="24"/>
      <c r="J903" s="24"/>
      <c r="K903" s="24"/>
      <c r="L903" s="24"/>
      <c r="M903" s="24"/>
      <c r="N903" s="24"/>
      <c r="O903" s="24"/>
      <c r="P903" s="24"/>
      <c r="Q903" s="24"/>
      <c r="R903" s="24"/>
      <c r="S903" s="24"/>
      <c r="T903" s="24"/>
      <c r="U903" s="24"/>
      <c r="V903" s="24"/>
      <c r="W903" s="24"/>
      <c r="X903" s="24"/>
      <c r="Y903" s="24"/>
      <c r="Z903" s="24"/>
    </row>
    <row r="904" spans="1:26">
      <c r="A904" s="24"/>
      <c r="B904" s="24"/>
      <c r="C904" s="24"/>
      <c r="D904" s="24"/>
      <c r="E904" s="24"/>
      <c r="F904" s="179"/>
      <c r="G904" s="180"/>
      <c r="H904" s="24"/>
      <c r="I904" s="24"/>
      <c r="J904" s="24"/>
      <c r="K904" s="24"/>
      <c r="L904" s="24"/>
      <c r="M904" s="24"/>
      <c r="N904" s="24"/>
      <c r="O904" s="24"/>
      <c r="P904" s="24"/>
      <c r="Q904" s="24"/>
      <c r="R904" s="24"/>
      <c r="S904" s="24"/>
      <c r="T904" s="24"/>
      <c r="U904" s="24"/>
      <c r="V904" s="24"/>
      <c r="W904" s="24"/>
      <c r="X904" s="24"/>
      <c r="Y904" s="24"/>
      <c r="Z904" s="24"/>
    </row>
    <row r="905" spans="1:26">
      <c r="A905" s="24"/>
      <c r="B905" s="24"/>
      <c r="C905" s="24"/>
      <c r="D905" s="24"/>
      <c r="E905" s="24"/>
      <c r="F905" s="179"/>
      <c r="G905" s="180"/>
      <c r="H905" s="24"/>
      <c r="I905" s="24"/>
      <c r="J905" s="24"/>
      <c r="K905" s="24"/>
      <c r="L905" s="24"/>
      <c r="M905" s="24"/>
      <c r="N905" s="24"/>
      <c r="O905" s="24"/>
      <c r="P905" s="24"/>
      <c r="Q905" s="24"/>
      <c r="R905" s="24"/>
      <c r="S905" s="24"/>
      <c r="T905" s="24"/>
      <c r="U905" s="24"/>
      <c r="V905" s="24"/>
      <c r="W905" s="24"/>
      <c r="X905" s="24"/>
      <c r="Y905" s="24"/>
      <c r="Z905" s="24"/>
    </row>
    <row r="906" spans="1:26">
      <c r="A906" s="24"/>
      <c r="B906" s="24"/>
      <c r="C906" s="24"/>
      <c r="D906" s="24"/>
      <c r="E906" s="24"/>
      <c r="F906" s="179"/>
      <c r="G906" s="180"/>
      <c r="H906" s="24"/>
      <c r="I906" s="24"/>
      <c r="J906" s="24"/>
      <c r="K906" s="24"/>
      <c r="L906" s="24"/>
      <c r="M906" s="24"/>
      <c r="N906" s="24"/>
      <c r="O906" s="24"/>
      <c r="P906" s="24"/>
      <c r="Q906" s="24"/>
      <c r="R906" s="24"/>
      <c r="S906" s="24"/>
      <c r="T906" s="24"/>
      <c r="U906" s="24"/>
      <c r="V906" s="24"/>
      <c r="W906" s="24"/>
      <c r="X906" s="24"/>
      <c r="Y906" s="24"/>
      <c r="Z906" s="24"/>
    </row>
    <row r="907" spans="1:26">
      <c r="A907" s="24"/>
      <c r="B907" s="24"/>
      <c r="C907" s="24"/>
      <c r="D907" s="24"/>
      <c r="E907" s="24"/>
      <c r="F907" s="179"/>
      <c r="G907" s="180"/>
      <c r="H907" s="24"/>
      <c r="I907" s="24"/>
      <c r="J907" s="24"/>
      <c r="K907" s="24"/>
      <c r="L907" s="24"/>
      <c r="M907" s="24"/>
      <c r="N907" s="24"/>
      <c r="O907" s="24"/>
      <c r="P907" s="24"/>
      <c r="Q907" s="24"/>
      <c r="R907" s="24"/>
      <c r="S907" s="24"/>
      <c r="T907" s="24"/>
      <c r="U907" s="24"/>
      <c r="V907" s="24"/>
      <c r="W907" s="24"/>
      <c r="X907" s="24"/>
      <c r="Y907" s="24"/>
      <c r="Z907" s="24"/>
    </row>
    <row r="908" spans="1:26">
      <c r="A908" s="24"/>
      <c r="B908" s="24"/>
      <c r="C908" s="24"/>
      <c r="D908" s="24"/>
      <c r="E908" s="24"/>
      <c r="F908" s="179"/>
      <c r="G908" s="180"/>
      <c r="H908" s="24"/>
      <c r="I908" s="24"/>
      <c r="J908" s="24"/>
      <c r="K908" s="24"/>
      <c r="L908" s="24"/>
      <c r="M908" s="24"/>
      <c r="N908" s="24"/>
      <c r="O908" s="24"/>
      <c r="P908" s="24"/>
      <c r="Q908" s="24"/>
      <c r="R908" s="24"/>
      <c r="S908" s="24"/>
      <c r="T908" s="24"/>
      <c r="U908" s="24"/>
      <c r="V908" s="24"/>
      <c r="W908" s="24"/>
      <c r="X908" s="24"/>
      <c r="Y908" s="24"/>
      <c r="Z908" s="24"/>
    </row>
    <row r="909" spans="1:26">
      <c r="A909" s="24"/>
      <c r="B909" s="24"/>
      <c r="C909" s="24"/>
      <c r="D909" s="24"/>
      <c r="E909" s="24"/>
      <c r="F909" s="179"/>
      <c r="G909" s="180"/>
      <c r="H909" s="24"/>
      <c r="I909" s="24"/>
      <c r="J909" s="24"/>
      <c r="K909" s="24"/>
      <c r="L909" s="24"/>
      <c r="M909" s="24"/>
      <c r="N909" s="24"/>
      <c r="O909" s="24"/>
      <c r="P909" s="24"/>
      <c r="Q909" s="24"/>
      <c r="R909" s="24"/>
      <c r="S909" s="24"/>
      <c r="T909" s="24"/>
      <c r="U909" s="24"/>
      <c r="V909" s="24"/>
      <c r="W909" s="24"/>
      <c r="X909" s="24"/>
      <c r="Y909" s="24"/>
      <c r="Z909" s="24"/>
    </row>
    <row r="910" spans="1:26">
      <c r="A910" s="24"/>
      <c r="B910" s="24"/>
      <c r="C910" s="24"/>
      <c r="D910" s="24"/>
      <c r="E910" s="24"/>
      <c r="F910" s="179"/>
      <c r="G910" s="180"/>
      <c r="H910" s="24"/>
      <c r="I910" s="24"/>
      <c r="J910" s="24"/>
      <c r="K910" s="24"/>
      <c r="L910" s="24"/>
      <c r="M910" s="24"/>
      <c r="N910" s="24"/>
      <c r="O910" s="24"/>
      <c r="P910" s="24"/>
      <c r="Q910" s="24"/>
      <c r="R910" s="24"/>
      <c r="S910" s="24"/>
      <c r="T910" s="24"/>
      <c r="U910" s="24"/>
      <c r="V910" s="24"/>
      <c r="W910" s="24"/>
      <c r="X910" s="24"/>
      <c r="Y910" s="24"/>
      <c r="Z910" s="24"/>
    </row>
    <row r="911" spans="1:26">
      <c r="A911" s="24"/>
      <c r="B911" s="24"/>
      <c r="C911" s="24"/>
      <c r="D911" s="24"/>
      <c r="E911" s="24"/>
      <c r="F911" s="179"/>
      <c r="G911" s="180"/>
      <c r="H911" s="24"/>
      <c r="I911" s="24"/>
      <c r="J911" s="24"/>
      <c r="K911" s="24"/>
      <c r="L911" s="24"/>
      <c r="M911" s="24"/>
      <c r="N911" s="24"/>
      <c r="O911" s="24"/>
      <c r="P911" s="24"/>
      <c r="Q911" s="24"/>
      <c r="R911" s="24"/>
      <c r="S911" s="24"/>
      <c r="T911" s="24"/>
      <c r="U911" s="24"/>
      <c r="V911" s="24"/>
      <c r="W911" s="24"/>
      <c r="X911" s="24"/>
      <c r="Y911" s="24"/>
      <c r="Z911" s="24"/>
    </row>
    <row r="912" spans="1:26">
      <c r="A912" s="24"/>
      <c r="B912" s="24"/>
      <c r="C912" s="24"/>
      <c r="D912" s="24"/>
      <c r="E912" s="24"/>
      <c r="F912" s="179"/>
      <c r="G912" s="180"/>
      <c r="H912" s="24"/>
      <c r="I912" s="24"/>
      <c r="J912" s="24"/>
      <c r="K912" s="24"/>
      <c r="L912" s="24"/>
      <c r="M912" s="24"/>
      <c r="N912" s="24"/>
      <c r="O912" s="24"/>
      <c r="P912" s="24"/>
      <c r="Q912" s="24"/>
      <c r="R912" s="24"/>
      <c r="S912" s="24"/>
      <c r="T912" s="24"/>
      <c r="U912" s="24"/>
      <c r="V912" s="24"/>
      <c r="W912" s="24"/>
      <c r="X912" s="24"/>
      <c r="Y912" s="24"/>
      <c r="Z912" s="24"/>
    </row>
    <row r="913" spans="1:26">
      <c r="A913" s="24"/>
      <c r="B913" s="24"/>
      <c r="C913" s="24"/>
      <c r="D913" s="24"/>
      <c r="E913" s="24"/>
      <c r="F913" s="179"/>
      <c r="G913" s="180"/>
      <c r="H913" s="24"/>
      <c r="I913" s="24"/>
      <c r="J913" s="24"/>
      <c r="K913" s="24"/>
      <c r="L913" s="24"/>
      <c r="M913" s="24"/>
      <c r="N913" s="24"/>
      <c r="O913" s="24"/>
      <c r="P913" s="24"/>
      <c r="Q913" s="24"/>
      <c r="R913" s="24"/>
      <c r="S913" s="24"/>
      <c r="T913" s="24"/>
      <c r="U913" s="24"/>
      <c r="V913" s="24"/>
      <c r="W913" s="24"/>
      <c r="X913" s="24"/>
      <c r="Y913" s="24"/>
      <c r="Z913" s="24"/>
    </row>
    <row r="914" spans="1:26">
      <c r="A914" s="24"/>
      <c r="B914" s="24"/>
      <c r="C914" s="24"/>
      <c r="D914" s="24"/>
      <c r="E914" s="24"/>
      <c r="F914" s="179"/>
      <c r="G914" s="180"/>
      <c r="H914" s="24"/>
      <c r="I914" s="24"/>
      <c r="J914" s="24"/>
      <c r="K914" s="24"/>
      <c r="L914" s="24"/>
      <c r="M914" s="24"/>
      <c r="N914" s="24"/>
      <c r="O914" s="24"/>
      <c r="P914" s="24"/>
      <c r="Q914" s="24"/>
      <c r="R914" s="24"/>
      <c r="S914" s="24"/>
      <c r="T914" s="24"/>
      <c r="U914" s="24"/>
      <c r="V914" s="24"/>
      <c r="W914" s="24"/>
      <c r="X914" s="24"/>
      <c r="Y914" s="24"/>
      <c r="Z914" s="24"/>
    </row>
    <row r="915" spans="1:26">
      <c r="A915" s="24"/>
      <c r="B915" s="24"/>
      <c r="C915" s="24"/>
      <c r="D915" s="24"/>
      <c r="E915" s="24"/>
      <c r="F915" s="179"/>
      <c r="G915" s="180"/>
      <c r="H915" s="24"/>
      <c r="I915" s="24"/>
      <c r="J915" s="24"/>
      <c r="K915" s="24"/>
      <c r="L915" s="24"/>
      <c r="M915" s="24"/>
      <c r="N915" s="24"/>
      <c r="O915" s="24"/>
      <c r="P915" s="24"/>
      <c r="Q915" s="24"/>
      <c r="R915" s="24"/>
      <c r="S915" s="24"/>
      <c r="T915" s="24"/>
      <c r="U915" s="24"/>
      <c r="V915" s="24"/>
      <c r="W915" s="24"/>
      <c r="X915" s="24"/>
      <c r="Y915" s="24"/>
      <c r="Z915" s="24"/>
    </row>
    <row r="916" spans="1:26">
      <c r="A916" s="24"/>
      <c r="B916" s="24"/>
      <c r="C916" s="24"/>
      <c r="D916" s="24"/>
      <c r="E916" s="24"/>
      <c r="F916" s="179"/>
      <c r="G916" s="180"/>
      <c r="H916" s="24"/>
      <c r="I916" s="24"/>
      <c r="J916" s="24"/>
      <c r="K916" s="24"/>
      <c r="L916" s="24"/>
      <c r="M916" s="24"/>
      <c r="N916" s="24"/>
      <c r="O916" s="24"/>
      <c r="P916" s="24"/>
      <c r="Q916" s="24"/>
      <c r="R916" s="24"/>
      <c r="S916" s="24"/>
      <c r="T916" s="24"/>
      <c r="U916" s="24"/>
      <c r="V916" s="24"/>
      <c r="W916" s="24"/>
      <c r="X916" s="24"/>
      <c r="Y916" s="24"/>
      <c r="Z916" s="24"/>
    </row>
    <row r="917" spans="1:26">
      <c r="A917" s="24"/>
      <c r="B917" s="24"/>
      <c r="C917" s="24"/>
      <c r="D917" s="24"/>
      <c r="E917" s="24"/>
      <c r="F917" s="179"/>
      <c r="G917" s="180"/>
      <c r="H917" s="24"/>
      <c r="I917" s="24"/>
      <c r="J917" s="24"/>
      <c r="K917" s="24"/>
      <c r="L917" s="24"/>
      <c r="M917" s="24"/>
      <c r="N917" s="24"/>
      <c r="O917" s="24"/>
      <c r="P917" s="24"/>
      <c r="Q917" s="24"/>
      <c r="R917" s="24"/>
      <c r="S917" s="24"/>
      <c r="T917" s="24"/>
      <c r="U917" s="24"/>
      <c r="V917" s="24"/>
      <c r="W917" s="24"/>
      <c r="X917" s="24"/>
      <c r="Y917" s="24"/>
      <c r="Z917" s="24"/>
    </row>
    <row r="918" spans="1:26">
      <c r="A918" s="24"/>
      <c r="B918" s="24"/>
      <c r="C918" s="24"/>
      <c r="D918" s="24"/>
      <c r="E918" s="24"/>
      <c r="F918" s="179"/>
      <c r="G918" s="180"/>
      <c r="H918" s="24"/>
      <c r="I918" s="24"/>
      <c r="J918" s="24"/>
      <c r="K918" s="24"/>
      <c r="L918" s="24"/>
      <c r="M918" s="24"/>
      <c r="N918" s="24"/>
      <c r="O918" s="24"/>
      <c r="P918" s="24"/>
      <c r="Q918" s="24"/>
      <c r="R918" s="24"/>
      <c r="S918" s="24"/>
      <c r="T918" s="24"/>
      <c r="U918" s="24"/>
      <c r="V918" s="24"/>
      <c r="W918" s="24"/>
      <c r="X918" s="24"/>
      <c r="Y918" s="24"/>
      <c r="Z918" s="24"/>
    </row>
    <row r="919" spans="1:26">
      <c r="A919" s="24"/>
      <c r="B919" s="24"/>
      <c r="C919" s="24"/>
      <c r="D919" s="24"/>
      <c r="E919" s="24"/>
      <c r="F919" s="179"/>
      <c r="G919" s="180"/>
      <c r="H919" s="24"/>
      <c r="I919" s="24"/>
      <c r="J919" s="24"/>
      <c r="K919" s="24"/>
      <c r="L919" s="24"/>
      <c r="M919" s="24"/>
      <c r="N919" s="24"/>
      <c r="O919" s="24"/>
      <c r="P919" s="24"/>
      <c r="Q919" s="24"/>
      <c r="R919" s="24"/>
      <c r="S919" s="24"/>
      <c r="T919" s="24"/>
      <c r="U919" s="24"/>
      <c r="V919" s="24"/>
      <c r="W919" s="24"/>
      <c r="X919" s="24"/>
      <c r="Y919" s="24"/>
      <c r="Z919" s="24"/>
    </row>
    <row r="920" spans="1:26">
      <c r="A920" s="24"/>
      <c r="B920" s="24"/>
      <c r="C920" s="24"/>
      <c r="D920" s="24"/>
      <c r="E920" s="24"/>
      <c r="F920" s="179"/>
      <c r="G920" s="180"/>
      <c r="H920" s="24"/>
      <c r="I920" s="24"/>
      <c r="J920" s="24"/>
      <c r="K920" s="24"/>
      <c r="L920" s="24"/>
      <c r="M920" s="24"/>
      <c r="N920" s="24"/>
      <c r="O920" s="24"/>
      <c r="P920" s="24"/>
      <c r="Q920" s="24"/>
      <c r="R920" s="24"/>
      <c r="S920" s="24"/>
      <c r="T920" s="24"/>
      <c r="U920" s="24"/>
      <c r="V920" s="24"/>
      <c r="W920" s="24"/>
      <c r="X920" s="24"/>
      <c r="Y920" s="24"/>
      <c r="Z920" s="24"/>
    </row>
    <row r="921" spans="1:26">
      <c r="A921" s="24"/>
      <c r="B921" s="24"/>
      <c r="C921" s="24"/>
      <c r="D921" s="24"/>
      <c r="E921" s="24"/>
      <c r="F921" s="179"/>
      <c r="G921" s="180"/>
      <c r="H921" s="24"/>
      <c r="I921" s="24"/>
      <c r="J921" s="24"/>
      <c r="K921" s="24"/>
      <c r="L921" s="24"/>
      <c r="M921" s="24"/>
      <c r="N921" s="24"/>
      <c r="O921" s="24"/>
      <c r="P921" s="24"/>
      <c r="Q921" s="24"/>
      <c r="R921" s="24"/>
      <c r="S921" s="24"/>
      <c r="T921" s="24"/>
      <c r="U921" s="24"/>
      <c r="V921" s="24"/>
      <c r="W921" s="24"/>
      <c r="X921" s="24"/>
      <c r="Y921" s="24"/>
      <c r="Z921" s="24"/>
    </row>
    <row r="922" spans="1:26">
      <c r="A922" s="24"/>
      <c r="B922" s="24"/>
      <c r="C922" s="24"/>
      <c r="D922" s="24"/>
      <c r="E922" s="24"/>
      <c r="F922" s="179"/>
      <c r="G922" s="180"/>
      <c r="H922" s="24"/>
      <c r="I922" s="24"/>
      <c r="J922" s="24"/>
      <c r="K922" s="24"/>
      <c r="L922" s="24"/>
      <c r="M922" s="24"/>
      <c r="N922" s="24"/>
      <c r="O922" s="24"/>
      <c r="P922" s="24"/>
      <c r="Q922" s="24"/>
      <c r="R922" s="24"/>
      <c r="S922" s="24"/>
      <c r="T922" s="24"/>
      <c r="U922" s="24"/>
      <c r="V922" s="24"/>
      <c r="W922" s="24"/>
      <c r="X922" s="24"/>
      <c r="Y922" s="24"/>
      <c r="Z922" s="24"/>
    </row>
    <row r="923" spans="1:26">
      <c r="A923" s="24"/>
      <c r="B923" s="24"/>
      <c r="C923" s="24"/>
      <c r="D923" s="24"/>
      <c r="E923" s="24"/>
      <c r="F923" s="179"/>
      <c r="G923" s="180"/>
      <c r="H923" s="24"/>
      <c r="I923" s="24"/>
      <c r="J923" s="24"/>
      <c r="K923" s="24"/>
      <c r="L923" s="24"/>
      <c r="M923" s="24"/>
      <c r="N923" s="24"/>
      <c r="O923" s="24"/>
      <c r="P923" s="24"/>
      <c r="Q923" s="24"/>
      <c r="R923" s="24"/>
      <c r="S923" s="24"/>
      <c r="T923" s="24"/>
      <c r="U923" s="24"/>
      <c r="V923" s="24"/>
      <c r="W923" s="24"/>
      <c r="X923" s="24"/>
      <c r="Y923" s="24"/>
      <c r="Z923" s="24"/>
    </row>
    <row r="924" spans="1:26">
      <c r="A924" s="24"/>
      <c r="B924" s="24"/>
      <c r="C924" s="24"/>
      <c r="D924" s="24"/>
      <c r="E924" s="24"/>
      <c r="F924" s="179"/>
      <c r="G924" s="180"/>
      <c r="H924" s="24"/>
      <c r="I924" s="24"/>
      <c r="J924" s="24"/>
      <c r="K924" s="24"/>
      <c r="L924" s="24"/>
      <c r="M924" s="24"/>
      <c r="N924" s="24"/>
      <c r="O924" s="24"/>
      <c r="P924" s="24"/>
      <c r="Q924" s="24"/>
      <c r="R924" s="24"/>
      <c r="S924" s="24"/>
      <c r="T924" s="24"/>
      <c r="U924" s="24"/>
      <c r="V924" s="24"/>
      <c r="W924" s="24"/>
      <c r="X924" s="24"/>
      <c r="Y924" s="24"/>
      <c r="Z924" s="24"/>
    </row>
    <row r="925" spans="1:26">
      <c r="A925" s="24"/>
      <c r="B925" s="24"/>
      <c r="C925" s="24"/>
      <c r="D925" s="24"/>
      <c r="E925" s="24"/>
      <c r="F925" s="179"/>
      <c r="G925" s="180"/>
      <c r="H925" s="24"/>
      <c r="I925" s="24"/>
      <c r="J925" s="24"/>
      <c r="K925" s="24"/>
      <c r="L925" s="24"/>
      <c r="M925" s="24"/>
      <c r="N925" s="24"/>
      <c r="O925" s="24"/>
      <c r="P925" s="24"/>
      <c r="Q925" s="24"/>
      <c r="R925" s="24"/>
      <c r="S925" s="24"/>
      <c r="T925" s="24"/>
      <c r="U925" s="24"/>
      <c r="V925" s="24"/>
      <c r="W925" s="24"/>
      <c r="X925" s="24"/>
      <c r="Y925" s="24"/>
      <c r="Z925" s="24"/>
    </row>
    <row r="926" spans="1:26">
      <c r="A926" s="24"/>
      <c r="B926" s="24"/>
      <c r="C926" s="24"/>
      <c r="D926" s="24"/>
      <c r="E926" s="24"/>
      <c r="F926" s="179"/>
      <c r="G926" s="180"/>
      <c r="H926" s="24"/>
      <c r="I926" s="24"/>
      <c r="J926" s="24"/>
      <c r="K926" s="24"/>
      <c r="L926" s="24"/>
      <c r="M926" s="24"/>
      <c r="N926" s="24"/>
      <c r="O926" s="24"/>
      <c r="P926" s="24"/>
      <c r="Q926" s="24"/>
      <c r="R926" s="24"/>
      <c r="S926" s="24"/>
      <c r="T926" s="24"/>
      <c r="U926" s="24"/>
      <c r="V926" s="24"/>
      <c r="W926" s="24"/>
      <c r="X926" s="24"/>
      <c r="Y926" s="24"/>
      <c r="Z926" s="24"/>
    </row>
    <row r="927" spans="1:26">
      <c r="A927" s="24"/>
      <c r="B927" s="24"/>
      <c r="C927" s="24"/>
      <c r="D927" s="24"/>
      <c r="E927" s="24"/>
      <c r="F927" s="179"/>
      <c r="G927" s="180"/>
      <c r="H927" s="24"/>
      <c r="I927" s="24"/>
      <c r="J927" s="24"/>
      <c r="K927" s="24"/>
      <c r="L927" s="24"/>
      <c r="M927" s="24"/>
      <c r="N927" s="24"/>
      <c r="O927" s="24"/>
      <c r="P927" s="24"/>
      <c r="Q927" s="24"/>
      <c r="R927" s="24"/>
      <c r="S927" s="24"/>
      <c r="T927" s="24"/>
      <c r="U927" s="24"/>
      <c r="V927" s="24"/>
      <c r="W927" s="24"/>
      <c r="X927" s="24"/>
      <c r="Y927" s="24"/>
      <c r="Z927" s="24"/>
    </row>
    <row r="928" spans="1:26">
      <c r="A928" s="24"/>
      <c r="B928" s="24"/>
      <c r="C928" s="24"/>
      <c r="D928" s="24"/>
      <c r="E928" s="24"/>
      <c r="F928" s="179"/>
      <c r="G928" s="180"/>
      <c r="H928" s="24"/>
      <c r="I928" s="24"/>
      <c r="J928" s="24"/>
      <c r="K928" s="24"/>
      <c r="L928" s="24"/>
      <c r="M928" s="24"/>
      <c r="N928" s="24"/>
      <c r="O928" s="24"/>
      <c r="P928" s="24"/>
      <c r="Q928" s="24"/>
      <c r="R928" s="24"/>
      <c r="S928" s="24"/>
      <c r="T928" s="24"/>
      <c r="U928" s="24"/>
      <c r="V928" s="24"/>
      <c r="W928" s="24"/>
      <c r="X928" s="24"/>
      <c r="Y928" s="24"/>
      <c r="Z928" s="24"/>
    </row>
    <row r="929" spans="1:26">
      <c r="A929" s="24"/>
      <c r="B929" s="24"/>
      <c r="C929" s="24"/>
      <c r="D929" s="24"/>
      <c r="E929" s="24"/>
      <c r="F929" s="179"/>
      <c r="G929" s="180"/>
      <c r="H929" s="24"/>
      <c r="I929" s="24"/>
      <c r="J929" s="24"/>
      <c r="K929" s="24"/>
      <c r="L929" s="24"/>
      <c r="M929" s="24"/>
      <c r="N929" s="24"/>
      <c r="O929" s="24"/>
      <c r="P929" s="24"/>
      <c r="Q929" s="24"/>
      <c r="R929" s="24"/>
      <c r="S929" s="24"/>
      <c r="T929" s="24"/>
      <c r="U929" s="24"/>
      <c r="V929" s="24"/>
      <c r="W929" s="24"/>
      <c r="X929" s="24"/>
      <c r="Y929" s="24"/>
      <c r="Z929" s="24"/>
    </row>
    <row r="930" spans="1:26">
      <c r="A930" s="24"/>
      <c r="B930" s="24"/>
      <c r="C930" s="24"/>
      <c r="D930" s="24"/>
      <c r="E930" s="24"/>
      <c r="F930" s="179"/>
      <c r="G930" s="180"/>
      <c r="H930" s="24"/>
      <c r="I930" s="24"/>
      <c r="J930" s="24"/>
      <c r="K930" s="24"/>
      <c r="L930" s="24"/>
      <c r="M930" s="24"/>
      <c r="N930" s="24"/>
      <c r="O930" s="24"/>
      <c r="P930" s="24"/>
      <c r="Q930" s="24"/>
      <c r="R930" s="24"/>
      <c r="S930" s="24"/>
      <c r="T930" s="24"/>
      <c r="U930" s="24"/>
      <c r="V930" s="24"/>
      <c r="W930" s="24"/>
      <c r="X930" s="24"/>
      <c r="Y930" s="24"/>
      <c r="Z930" s="24"/>
    </row>
    <row r="931" spans="1:26">
      <c r="A931" s="24"/>
      <c r="B931" s="24"/>
      <c r="C931" s="24"/>
      <c r="D931" s="24"/>
      <c r="E931" s="24"/>
      <c r="F931" s="179"/>
      <c r="G931" s="180"/>
      <c r="H931" s="24"/>
      <c r="I931" s="24"/>
      <c r="J931" s="24"/>
      <c r="K931" s="24"/>
      <c r="L931" s="24"/>
      <c r="M931" s="24"/>
      <c r="N931" s="24"/>
      <c r="O931" s="24"/>
      <c r="P931" s="24"/>
      <c r="Q931" s="24"/>
      <c r="R931" s="24"/>
      <c r="S931" s="24"/>
      <c r="T931" s="24"/>
      <c r="U931" s="24"/>
      <c r="V931" s="24"/>
      <c r="W931" s="24"/>
      <c r="X931" s="24"/>
      <c r="Y931" s="24"/>
      <c r="Z931" s="24"/>
    </row>
    <row r="932" spans="1:26">
      <c r="A932" s="24"/>
      <c r="B932" s="24"/>
      <c r="C932" s="24"/>
      <c r="D932" s="24"/>
      <c r="E932" s="24"/>
      <c r="F932" s="179"/>
      <c r="G932" s="180"/>
      <c r="H932" s="24"/>
      <c r="I932" s="24"/>
      <c r="J932" s="24"/>
      <c r="K932" s="24"/>
      <c r="L932" s="24"/>
      <c r="M932" s="24"/>
      <c r="N932" s="24"/>
      <c r="O932" s="24"/>
      <c r="P932" s="24"/>
      <c r="Q932" s="24"/>
      <c r="R932" s="24"/>
      <c r="S932" s="24"/>
      <c r="T932" s="24"/>
      <c r="U932" s="24"/>
      <c r="V932" s="24"/>
      <c r="W932" s="24"/>
      <c r="X932" s="24"/>
      <c r="Y932" s="24"/>
      <c r="Z932" s="24"/>
    </row>
    <row r="933" spans="1:26">
      <c r="A933" s="24"/>
      <c r="B933" s="24"/>
      <c r="C933" s="24"/>
      <c r="D933" s="24"/>
      <c r="E933" s="24"/>
      <c r="F933" s="179"/>
      <c r="G933" s="180"/>
      <c r="H933" s="24"/>
      <c r="I933" s="24"/>
      <c r="J933" s="24"/>
      <c r="K933" s="24"/>
      <c r="L933" s="24"/>
      <c r="M933" s="24"/>
      <c r="N933" s="24"/>
      <c r="O933" s="24"/>
      <c r="P933" s="24"/>
      <c r="Q933" s="24"/>
      <c r="R933" s="24"/>
      <c r="S933" s="24"/>
      <c r="T933" s="24"/>
      <c r="U933" s="24"/>
      <c r="V933" s="24"/>
      <c r="W933" s="24"/>
      <c r="X933" s="24"/>
      <c r="Y933" s="24"/>
      <c r="Z933" s="24"/>
    </row>
    <row r="934" spans="1:26">
      <c r="A934" s="24"/>
      <c r="B934" s="24"/>
      <c r="C934" s="24"/>
      <c r="D934" s="24"/>
      <c r="E934" s="24"/>
      <c r="F934" s="179"/>
      <c r="G934" s="180"/>
      <c r="H934" s="24"/>
      <c r="I934" s="24"/>
      <c r="J934" s="24"/>
      <c r="K934" s="24"/>
      <c r="L934" s="24"/>
      <c r="M934" s="24"/>
      <c r="N934" s="24"/>
      <c r="O934" s="24"/>
      <c r="P934" s="24"/>
      <c r="Q934" s="24"/>
      <c r="R934" s="24"/>
      <c r="S934" s="24"/>
      <c r="T934" s="24"/>
      <c r="U934" s="24"/>
      <c r="V934" s="24"/>
      <c r="W934" s="24"/>
      <c r="X934" s="24"/>
      <c r="Y934" s="24"/>
      <c r="Z934" s="24"/>
    </row>
    <row r="935" spans="1:26">
      <c r="A935" s="24"/>
      <c r="B935" s="24"/>
      <c r="C935" s="24"/>
      <c r="D935" s="24"/>
      <c r="E935" s="24"/>
      <c r="F935" s="179"/>
      <c r="G935" s="180"/>
      <c r="H935" s="24"/>
      <c r="I935" s="24"/>
      <c r="J935" s="24"/>
      <c r="K935" s="24"/>
      <c r="L935" s="24"/>
      <c r="M935" s="24"/>
      <c r="N935" s="24"/>
      <c r="O935" s="24"/>
      <c r="P935" s="24"/>
      <c r="Q935" s="24"/>
      <c r="R935" s="24"/>
      <c r="S935" s="24"/>
      <c r="T935" s="24"/>
      <c r="U935" s="24"/>
      <c r="V935" s="24"/>
      <c r="W935" s="24"/>
      <c r="X935" s="24"/>
      <c r="Y935" s="24"/>
      <c r="Z935" s="24"/>
    </row>
    <row r="936" spans="1:26">
      <c r="A936" s="24"/>
      <c r="B936" s="24"/>
      <c r="C936" s="24"/>
      <c r="D936" s="24"/>
      <c r="E936" s="24"/>
      <c r="F936" s="179"/>
      <c r="G936" s="180"/>
      <c r="H936" s="24"/>
      <c r="I936" s="24"/>
      <c r="J936" s="24"/>
      <c r="K936" s="24"/>
      <c r="L936" s="24"/>
      <c r="M936" s="24"/>
      <c r="N936" s="24"/>
      <c r="O936" s="24"/>
      <c r="P936" s="24"/>
      <c r="Q936" s="24"/>
      <c r="R936" s="24"/>
      <c r="S936" s="24"/>
      <c r="T936" s="24"/>
      <c r="U936" s="24"/>
      <c r="V936" s="24"/>
      <c r="W936" s="24"/>
      <c r="X936" s="24"/>
      <c r="Y936" s="24"/>
      <c r="Z936" s="24"/>
    </row>
    <row r="937" spans="1:26">
      <c r="A937" s="24"/>
      <c r="B937" s="24"/>
      <c r="C937" s="24"/>
      <c r="D937" s="24"/>
      <c r="E937" s="24"/>
      <c r="F937" s="179"/>
      <c r="G937" s="180"/>
      <c r="H937" s="24"/>
      <c r="I937" s="24"/>
      <c r="J937" s="24"/>
      <c r="K937" s="24"/>
      <c r="L937" s="24"/>
      <c r="M937" s="24"/>
      <c r="N937" s="24"/>
      <c r="O937" s="24"/>
      <c r="P937" s="24"/>
      <c r="Q937" s="24"/>
      <c r="R937" s="24"/>
      <c r="S937" s="24"/>
      <c r="T937" s="24"/>
      <c r="U937" s="24"/>
      <c r="V937" s="24"/>
      <c r="W937" s="24"/>
      <c r="X937" s="24"/>
      <c r="Y937" s="24"/>
      <c r="Z937" s="24"/>
    </row>
    <row r="938" spans="1:26">
      <c r="A938" s="24"/>
      <c r="B938" s="24"/>
      <c r="C938" s="24"/>
      <c r="D938" s="24"/>
      <c r="E938" s="24"/>
      <c r="F938" s="179"/>
      <c r="G938" s="180"/>
      <c r="H938" s="24"/>
      <c r="I938" s="24"/>
      <c r="J938" s="24"/>
      <c r="K938" s="24"/>
      <c r="L938" s="24"/>
      <c r="M938" s="24"/>
      <c r="N938" s="24"/>
      <c r="O938" s="24"/>
      <c r="P938" s="24"/>
      <c r="Q938" s="24"/>
      <c r="R938" s="24"/>
      <c r="S938" s="24"/>
      <c r="T938" s="24"/>
      <c r="U938" s="24"/>
      <c r="V938" s="24"/>
      <c r="W938" s="24"/>
      <c r="X938" s="24"/>
      <c r="Y938" s="24"/>
      <c r="Z938" s="24"/>
    </row>
    <row r="939" spans="1:26">
      <c r="A939" s="24"/>
      <c r="B939" s="24"/>
      <c r="C939" s="24"/>
      <c r="D939" s="24"/>
      <c r="E939" s="24"/>
      <c r="F939" s="179"/>
      <c r="G939" s="180"/>
      <c r="H939" s="24"/>
      <c r="I939" s="24"/>
      <c r="J939" s="24"/>
      <c r="K939" s="24"/>
      <c r="L939" s="24"/>
      <c r="M939" s="24"/>
      <c r="N939" s="24"/>
      <c r="O939" s="24"/>
      <c r="P939" s="24"/>
      <c r="Q939" s="24"/>
      <c r="R939" s="24"/>
      <c r="S939" s="24"/>
      <c r="T939" s="24"/>
      <c r="U939" s="24"/>
      <c r="V939" s="24"/>
      <c r="W939" s="24"/>
      <c r="X939" s="24"/>
      <c r="Y939" s="24"/>
      <c r="Z939" s="24"/>
    </row>
    <row r="940" spans="1:26">
      <c r="A940" s="24"/>
      <c r="B940" s="24"/>
      <c r="C940" s="24"/>
      <c r="D940" s="24"/>
      <c r="E940" s="24"/>
      <c r="F940" s="179"/>
      <c r="G940" s="180"/>
      <c r="H940" s="24"/>
      <c r="I940" s="24"/>
      <c r="J940" s="24"/>
      <c r="K940" s="24"/>
      <c r="L940" s="24"/>
      <c r="M940" s="24"/>
      <c r="N940" s="24"/>
      <c r="O940" s="24"/>
      <c r="P940" s="24"/>
      <c r="Q940" s="24"/>
      <c r="R940" s="24"/>
      <c r="S940" s="24"/>
      <c r="T940" s="24"/>
      <c r="U940" s="24"/>
      <c r="V940" s="24"/>
      <c r="W940" s="24"/>
      <c r="X940" s="24"/>
      <c r="Y940" s="24"/>
      <c r="Z940" s="24"/>
    </row>
    <row r="941" spans="1:26">
      <c r="A941" s="24"/>
      <c r="B941" s="24"/>
      <c r="C941" s="24"/>
      <c r="D941" s="24"/>
      <c r="E941" s="24"/>
      <c r="F941" s="179"/>
      <c r="G941" s="180"/>
      <c r="H941" s="24"/>
      <c r="I941" s="24"/>
      <c r="J941" s="24"/>
      <c r="K941" s="24"/>
      <c r="L941" s="24"/>
      <c r="M941" s="24"/>
      <c r="N941" s="24"/>
      <c r="O941" s="24"/>
      <c r="P941" s="24"/>
      <c r="Q941" s="24"/>
      <c r="R941" s="24"/>
      <c r="S941" s="24"/>
      <c r="T941" s="24"/>
      <c r="U941" s="24"/>
      <c r="V941" s="24"/>
      <c r="W941" s="24"/>
      <c r="X941" s="24"/>
      <c r="Y941" s="24"/>
      <c r="Z941" s="24"/>
    </row>
    <row r="942" spans="1:26">
      <c r="A942" s="24"/>
      <c r="B942" s="24"/>
      <c r="C942" s="24"/>
      <c r="D942" s="24"/>
      <c r="E942" s="24"/>
      <c r="F942" s="179"/>
      <c r="G942" s="180"/>
      <c r="H942" s="24"/>
      <c r="I942" s="24"/>
      <c r="J942" s="24"/>
      <c r="K942" s="24"/>
      <c r="L942" s="24"/>
      <c r="M942" s="24"/>
      <c r="N942" s="24"/>
      <c r="O942" s="24"/>
      <c r="P942" s="24"/>
      <c r="Q942" s="24"/>
      <c r="R942" s="24"/>
      <c r="S942" s="24"/>
      <c r="T942" s="24"/>
      <c r="U942" s="24"/>
      <c r="V942" s="24"/>
      <c r="W942" s="24"/>
      <c r="X942" s="24"/>
      <c r="Y942" s="24"/>
      <c r="Z942" s="24"/>
    </row>
    <row r="943" spans="1:26">
      <c r="A943" s="24"/>
      <c r="B943" s="24"/>
      <c r="C943" s="24"/>
      <c r="D943" s="24"/>
      <c r="E943" s="24"/>
      <c r="F943" s="179"/>
      <c r="G943" s="180"/>
      <c r="H943" s="24"/>
      <c r="I943" s="24"/>
      <c r="J943" s="24"/>
      <c r="K943" s="24"/>
      <c r="L943" s="24"/>
      <c r="M943" s="24"/>
      <c r="N943" s="24"/>
      <c r="O943" s="24"/>
      <c r="P943" s="24"/>
      <c r="Q943" s="24"/>
      <c r="R943" s="24"/>
      <c r="S943" s="24"/>
      <c r="T943" s="24"/>
      <c r="U943" s="24"/>
      <c r="V943" s="24"/>
      <c r="W943" s="24"/>
      <c r="X943" s="24"/>
      <c r="Y943" s="24"/>
      <c r="Z943" s="24"/>
    </row>
    <row r="944" spans="1:26">
      <c r="A944" s="24"/>
      <c r="B944" s="24"/>
      <c r="C944" s="24"/>
      <c r="D944" s="24"/>
      <c r="E944" s="24"/>
      <c r="F944" s="179"/>
      <c r="G944" s="180"/>
      <c r="H944" s="24"/>
      <c r="I944" s="24"/>
      <c r="J944" s="24"/>
      <c r="K944" s="24"/>
      <c r="L944" s="24"/>
      <c r="M944" s="24"/>
      <c r="N944" s="24"/>
      <c r="O944" s="24"/>
      <c r="P944" s="24"/>
      <c r="Q944" s="24"/>
      <c r="R944" s="24"/>
      <c r="S944" s="24"/>
      <c r="T944" s="24"/>
      <c r="U944" s="24"/>
      <c r="V944" s="24"/>
      <c r="W944" s="24"/>
      <c r="X944" s="24"/>
      <c r="Y944" s="24"/>
      <c r="Z944" s="24"/>
    </row>
    <row r="945" spans="1:26">
      <c r="A945" s="24"/>
      <c r="B945" s="24"/>
      <c r="C945" s="24"/>
      <c r="D945" s="24"/>
      <c r="E945" s="24"/>
      <c r="F945" s="179"/>
      <c r="G945" s="180"/>
      <c r="H945" s="24"/>
      <c r="I945" s="24"/>
      <c r="J945" s="24"/>
      <c r="K945" s="24"/>
      <c r="L945" s="24"/>
      <c r="M945" s="24"/>
      <c r="N945" s="24"/>
      <c r="O945" s="24"/>
      <c r="P945" s="24"/>
      <c r="Q945" s="24"/>
      <c r="R945" s="24"/>
      <c r="S945" s="24"/>
      <c r="T945" s="24"/>
      <c r="U945" s="24"/>
      <c r="V945" s="24"/>
      <c r="W945" s="24"/>
      <c r="X945" s="24"/>
      <c r="Y945" s="24"/>
      <c r="Z945" s="24"/>
    </row>
    <row r="946" spans="1:26">
      <c r="A946" s="24"/>
      <c r="B946" s="24"/>
      <c r="C946" s="24"/>
      <c r="D946" s="24"/>
      <c r="E946" s="24"/>
      <c r="F946" s="179"/>
      <c r="G946" s="180"/>
      <c r="H946" s="24"/>
      <c r="I946" s="24"/>
      <c r="J946" s="24"/>
      <c r="K946" s="24"/>
      <c r="L946" s="24"/>
      <c r="M946" s="24"/>
      <c r="N946" s="24"/>
      <c r="O946" s="24"/>
      <c r="P946" s="24"/>
      <c r="Q946" s="24"/>
      <c r="R946" s="24"/>
      <c r="S946" s="24"/>
      <c r="T946" s="24"/>
      <c r="U946" s="24"/>
      <c r="V946" s="24"/>
      <c r="W946" s="24"/>
      <c r="X946" s="24"/>
      <c r="Y946" s="24"/>
      <c r="Z946" s="24"/>
    </row>
    <row r="947" spans="1:26">
      <c r="A947" s="24"/>
      <c r="B947" s="24"/>
      <c r="C947" s="24"/>
      <c r="D947" s="24"/>
      <c r="E947" s="24"/>
      <c r="F947" s="179"/>
      <c r="G947" s="180"/>
      <c r="H947" s="24"/>
      <c r="I947" s="24"/>
      <c r="J947" s="24"/>
      <c r="K947" s="24"/>
      <c r="L947" s="24"/>
      <c r="M947" s="24"/>
      <c r="N947" s="24"/>
      <c r="O947" s="24"/>
      <c r="P947" s="24"/>
      <c r="Q947" s="24"/>
      <c r="R947" s="24"/>
      <c r="S947" s="24"/>
      <c r="T947" s="24"/>
      <c r="U947" s="24"/>
      <c r="V947" s="24"/>
      <c r="W947" s="24"/>
      <c r="X947" s="24"/>
      <c r="Y947" s="24"/>
      <c r="Z947" s="24"/>
    </row>
    <row r="948" spans="1:26">
      <c r="A948" s="24"/>
      <c r="B948" s="24"/>
      <c r="C948" s="24"/>
      <c r="D948" s="24"/>
      <c r="E948" s="24"/>
      <c r="F948" s="179"/>
      <c r="G948" s="180"/>
      <c r="H948" s="24"/>
      <c r="I948" s="24"/>
      <c r="J948" s="24"/>
      <c r="K948" s="24"/>
      <c r="L948" s="24"/>
      <c r="M948" s="24"/>
      <c r="N948" s="24"/>
      <c r="O948" s="24"/>
      <c r="P948" s="24"/>
      <c r="Q948" s="24"/>
      <c r="R948" s="24"/>
      <c r="S948" s="24"/>
      <c r="T948" s="24"/>
      <c r="U948" s="24"/>
      <c r="V948" s="24"/>
      <c r="W948" s="24"/>
      <c r="X948" s="24"/>
      <c r="Y948" s="24"/>
      <c r="Z948" s="24"/>
    </row>
    <row r="949" spans="1:26">
      <c r="A949" s="24"/>
      <c r="B949" s="24"/>
      <c r="C949" s="24"/>
      <c r="D949" s="24"/>
      <c r="E949" s="24"/>
      <c r="F949" s="179"/>
      <c r="G949" s="180"/>
      <c r="H949" s="24"/>
      <c r="I949" s="24"/>
      <c r="J949" s="24"/>
      <c r="K949" s="24"/>
      <c r="L949" s="24"/>
      <c r="M949" s="24"/>
      <c r="N949" s="24"/>
      <c r="O949" s="24"/>
      <c r="P949" s="24"/>
      <c r="Q949" s="24"/>
      <c r="R949" s="24"/>
      <c r="S949" s="24"/>
      <c r="T949" s="24"/>
      <c r="U949" s="24"/>
      <c r="V949" s="24"/>
      <c r="W949" s="24"/>
      <c r="X949" s="24"/>
      <c r="Y949" s="24"/>
      <c r="Z949" s="24"/>
    </row>
    <row r="950" spans="1:26">
      <c r="A950" s="24"/>
      <c r="B950" s="24"/>
      <c r="C950" s="24"/>
      <c r="D950" s="24"/>
      <c r="E950" s="24"/>
      <c r="F950" s="179"/>
      <c r="G950" s="180"/>
      <c r="H950" s="24"/>
      <c r="I950" s="24"/>
      <c r="J950" s="24"/>
      <c r="K950" s="24"/>
      <c r="L950" s="24"/>
      <c r="M950" s="24"/>
      <c r="N950" s="24"/>
      <c r="O950" s="24"/>
      <c r="P950" s="24"/>
      <c r="Q950" s="24"/>
      <c r="R950" s="24"/>
      <c r="S950" s="24"/>
      <c r="T950" s="24"/>
      <c r="U950" s="24"/>
      <c r="V950" s="24"/>
      <c r="W950" s="24"/>
      <c r="X950" s="24"/>
      <c r="Y950" s="24"/>
      <c r="Z950" s="24"/>
    </row>
    <row r="951" spans="1:26">
      <c r="A951" s="24"/>
      <c r="B951" s="24"/>
      <c r="C951" s="24"/>
      <c r="D951" s="24"/>
      <c r="E951" s="24"/>
      <c r="F951" s="179"/>
      <c r="G951" s="180"/>
      <c r="H951" s="24"/>
      <c r="I951" s="24"/>
      <c r="J951" s="24"/>
      <c r="K951" s="24"/>
      <c r="L951" s="24"/>
      <c r="M951" s="24"/>
      <c r="N951" s="24"/>
      <c r="O951" s="24"/>
      <c r="P951" s="24"/>
      <c r="Q951" s="24"/>
      <c r="R951" s="24"/>
      <c r="S951" s="24"/>
      <c r="T951" s="24"/>
      <c r="U951" s="24"/>
      <c r="V951" s="24"/>
      <c r="W951" s="24"/>
      <c r="X951" s="24"/>
      <c r="Y951" s="24"/>
      <c r="Z951" s="24"/>
    </row>
    <row r="952" spans="1:26">
      <c r="A952" s="24"/>
      <c r="B952" s="24"/>
      <c r="C952" s="24"/>
      <c r="D952" s="24"/>
      <c r="E952" s="24"/>
      <c r="F952" s="179"/>
      <c r="G952" s="180"/>
      <c r="H952" s="24"/>
      <c r="I952" s="24"/>
      <c r="J952" s="24"/>
      <c r="K952" s="24"/>
      <c r="L952" s="24"/>
      <c r="M952" s="24"/>
      <c r="N952" s="24"/>
      <c r="O952" s="24"/>
      <c r="P952" s="24"/>
      <c r="Q952" s="24"/>
      <c r="R952" s="24"/>
      <c r="S952" s="24"/>
      <c r="T952" s="24"/>
      <c r="U952" s="24"/>
      <c r="V952" s="24"/>
      <c r="W952" s="24"/>
      <c r="X952" s="24"/>
      <c r="Y952" s="24"/>
      <c r="Z952" s="24"/>
    </row>
    <row r="953" spans="1:26">
      <c r="A953" s="24"/>
      <c r="B953" s="24"/>
      <c r="C953" s="24"/>
      <c r="D953" s="24"/>
      <c r="E953" s="24"/>
      <c r="F953" s="179"/>
      <c r="G953" s="180"/>
      <c r="H953" s="24"/>
      <c r="I953" s="24"/>
      <c r="J953" s="24"/>
      <c r="K953" s="24"/>
      <c r="L953" s="24"/>
      <c r="M953" s="24"/>
      <c r="N953" s="24"/>
      <c r="O953" s="24"/>
      <c r="P953" s="24"/>
      <c r="Q953" s="24"/>
      <c r="R953" s="24"/>
      <c r="S953" s="24"/>
      <c r="T953" s="24"/>
      <c r="U953" s="24"/>
      <c r="V953" s="24"/>
      <c r="W953" s="24"/>
      <c r="X953" s="24"/>
      <c r="Y953" s="24"/>
      <c r="Z953" s="24"/>
    </row>
    <row r="954" spans="1:26">
      <c r="A954" s="24"/>
      <c r="B954" s="24"/>
      <c r="C954" s="24"/>
      <c r="D954" s="24"/>
      <c r="E954" s="24"/>
      <c r="F954" s="179"/>
      <c r="G954" s="180"/>
      <c r="H954" s="24"/>
      <c r="I954" s="24"/>
      <c r="J954" s="24"/>
      <c r="K954" s="24"/>
      <c r="L954" s="24"/>
      <c r="M954" s="24"/>
      <c r="N954" s="24"/>
      <c r="O954" s="24"/>
      <c r="P954" s="24"/>
      <c r="Q954" s="24"/>
      <c r="R954" s="24"/>
      <c r="S954" s="24"/>
      <c r="T954" s="24"/>
      <c r="U954" s="24"/>
      <c r="V954" s="24"/>
      <c r="W954" s="24"/>
      <c r="X954" s="24"/>
      <c r="Y954" s="24"/>
      <c r="Z954" s="24"/>
    </row>
    <row r="955" spans="1:26">
      <c r="A955" s="24"/>
      <c r="B955" s="24"/>
      <c r="C955" s="24"/>
      <c r="D955" s="24"/>
      <c r="E955" s="24"/>
      <c r="F955" s="179"/>
      <c r="G955" s="180"/>
      <c r="H955" s="24"/>
      <c r="I955" s="24"/>
      <c r="J955" s="24"/>
      <c r="K955" s="24"/>
      <c r="L955" s="24"/>
      <c r="M955" s="24"/>
      <c r="N955" s="24"/>
      <c r="O955" s="24"/>
      <c r="P955" s="24"/>
      <c r="Q955" s="24"/>
      <c r="R955" s="24"/>
      <c r="S955" s="24"/>
      <c r="T955" s="24"/>
      <c r="U955" s="24"/>
      <c r="V955" s="24"/>
      <c r="W955" s="24"/>
      <c r="X955" s="24"/>
      <c r="Y955" s="24"/>
      <c r="Z955" s="24"/>
    </row>
    <row r="956" spans="1:26">
      <c r="A956" s="24"/>
      <c r="B956" s="24"/>
      <c r="C956" s="24"/>
      <c r="D956" s="24"/>
      <c r="E956" s="24"/>
      <c r="F956" s="179"/>
      <c r="G956" s="180"/>
      <c r="H956" s="24"/>
      <c r="I956" s="24"/>
      <c r="J956" s="24"/>
      <c r="K956" s="24"/>
      <c r="L956" s="24"/>
      <c r="M956" s="24"/>
      <c r="N956" s="24"/>
      <c r="O956" s="24"/>
      <c r="P956" s="24"/>
      <c r="Q956" s="24"/>
      <c r="R956" s="24"/>
      <c r="S956" s="24"/>
      <c r="T956" s="24"/>
      <c r="U956" s="24"/>
      <c r="V956" s="24"/>
      <c r="W956" s="24"/>
      <c r="X956" s="24"/>
      <c r="Y956" s="24"/>
      <c r="Z956" s="24"/>
    </row>
    <row r="957" spans="1:26">
      <c r="A957" s="24"/>
      <c r="B957" s="24"/>
      <c r="C957" s="24"/>
      <c r="D957" s="24"/>
      <c r="E957" s="24"/>
      <c r="F957" s="179"/>
      <c r="G957" s="180"/>
      <c r="H957" s="24"/>
      <c r="I957" s="24"/>
      <c r="J957" s="24"/>
      <c r="K957" s="24"/>
      <c r="L957" s="24"/>
      <c r="M957" s="24"/>
      <c r="N957" s="24"/>
      <c r="O957" s="24"/>
      <c r="P957" s="24"/>
      <c r="Q957" s="24"/>
      <c r="R957" s="24"/>
      <c r="S957" s="24"/>
      <c r="T957" s="24"/>
      <c r="U957" s="24"/>
      <c r="V957" s="24"/>
      <c r="W957" s="24"/>
      <c r="X957" s="24"/>
      <c r="Y957" s="24"/>
      <c r="Z957" s="24"/>
    </row>
    <row r="958" spans="1:26">
      <c r="A958" s="24"/>
      <c r="B958" s="24"/>
      <c r="C958" s="24"/>
      <c r="D958" s="24"/>
      <c r="E958" s="24"/>
      <c r="F958" s="179"/>
      <c r="G958" s="180"/>
      <c r="H958" s="24"/>
      <c r="I958" s="24"/>
      <c r="J958" s="24"/>
      <c r="K958" s="24"/>
      <c r="L958" s="24"/>
      <c r="M958" s="24"/>
      <c r="N958" s="24"/>
      <c r="O958" s="24"/>
      <c r="P958" s="24"/>
      <c r="Q958" s="24"/>
      <c r="R958" s="24"/>
      <c r="S958" s="24"/>
      <c r="T958" s="24"/>
      <c r="U958" s="24"/>
      <c r="V958" s="24"/>
      <c r="W958" s="24"/>
      <c r="X958" s="24"/>
      <c r="Y958" s="24"/>
      <c r="Z958" s="24"/>
    </row>
    <row r="959" spans="1:26">
      <c r="A959" s="24"/>
      <c r="B959" s="24"/>
      <c r="C959" s="24"/>
      <c r="D959" s="24"/>
      <c r="E959" s="24"/>
      <c r="F959" s="179"/>
      <c r="G959" s="180"/>
      <c r="H959" s="24"/>
      <c r="I959" s="24"/>
      <c r="J959" s="24"/>
      <c r="K959" s="24"/>
      <c r="L959" s="24"/>
      <c r="M959" s="24"/>
      <c r="N959" s="24"/>
      <c r="O959" s="24"/>
      <c r="P959" s="24"/>
      <c r="Q959" s="24"/>
      <c r="R959" s="24"/>
      <c r="S959" s="24"/>
      <c r="T959" s="24"/>
      <c r="U959" s="24"/>
      <c r="V959" s="24"/>
      <c r="W959" s="24"/>
      <c r="X959" s="24"/>
      <c r="Y959" s="24"/>
      <c r="Z959" s="24"/>
    </row>
    <row r="960" spans="1:26">
      <c r="A960" s="24"/>
      <c r="B960" s="24"/>
      <c r="C960" s="24"/>
      <c r="D960" s="24"/>
      <c r="E960" s="24"/>
      <c r="F960" s="179"/>
      <c r="G960" s="180"/>
      <c r="H960" s="24"/>
      <c r="I960" s="24"/>
      <c r="J960" s="24"/>
      <c r="K960" s="24"/>
      <c r="L960" s="24"/>
      <c r="M960" s="24"/>
      <c r="N960" s="24"/>
      <c r="O960" s="24"/>
      <c r="P960" s="24"/>
      <c r="Q960" s="24"/>
      <c r="R960" s="24"/>
      <c r="S960" s="24"/>
      <c r="T960" s="24"/>
      <c r="U960" s="24"/>
      <c r="V960" s="24"/>
      <c r="W960" s="24"/>
      <c r="X960" s="24"/>
      <c r="Y960" s="24"/>
      <c r="Z960" s="24"/>
    </row>
    <row r="961" spans="1:26">
      <c r="A961" s="24"/>
      <c r="B961" s="24"/>
      <c r="C961" s="24"/>
      <c r="D961" s="24"/>
      <c r="E961" s="24"/>
      <c r="F961" s="179"/>
      <c r="G961" s="180"/>
      <c r="H961" s="24"/>
      <c r="I961" s="24"/>
      <c r="J961" s="24"/>
      <c r="K961" s="24"/>
      <c r="L961" s="24"/>
      <c r="M961" s="24"/>
      <c r="N961" s="24"/>
      <c r="O961" s="24"/>
      <c r="P961" s="24"/>
      <c r="Q961" s="24"/>
      <c r="R961" s="24"/>
      <c r="S961" s="24"/>
      <c r="T961" s="24"/>
      <c r="U961" s="24"/>
      <c r="V961" s="24"/>
      <c r="W961" s="24"/>
      <c r="X961" s="24"/>
      <c r="Y961" s="24"/>
      <c r="Z961" s="24"/>
    </row>
    <row r="962" spans="1:26">
      <c r="A962" s="24"/>
      <c r="B962" s="24"/>
      <c r="C962" s="24"/>
      <c r="D962" s="24"/>
      <c r="E962" s="24"/>
      <c r="F962" s="179"/>
      <c r="G962" s="180"/>
      <c r="H962" s="24"/>
      <c r="I962" s="24"/>
      <c r="J962" s="24"/>
      <c r="K962" s="24"/>
      <c r="L962" s="24"/>
      <c r="M962" s="24"/>
      <c r="N962" s="24"/>
      <c r="O962" s="24"/>
      <c r="P962" s="24"/>
      <c r="Q962" s="24"/>
      <c r="R962" s="24"/>
      <c r="S962" s="24"/>
      <c r="T962" s="24"/>
      <c r="U962" s="24"/>
      <c r="V962" s="24"/>
      <c r="W962" s="24"/>
      <c r="X962" s="24"/>
      <c r="Y962" s="24"/>
      <c r="Z962" s="24"/>
    </row>
    <row r="963" spans="1:26">
      <c r="A963" s="24"/>
      <c r="B963" s="24"/>
      <c r="C963" s="24"/>
      <c r="D963" s="24"/>
      <c r="E963" s="24"/>
      <c r="F963" s="179"/>
      <c r="G963" s="180"/>
      <c r="H963" s="24"/>
      <c r="I963" s="24"/>
      <c r="J963" s="24"/>
      <c r="K963" s="24"/>
      <c r="L963" s="24"/>
      <c r="M963" s="24"/>
      <c r="N963" s="24"/>
      <c r="O963" s="24"/>
      <c r="P963" s="24"/>
      <c r="Q963" s="24"/>
      <c r="R963" s="24"/>
      <c r="S963" s="24"/>
      <c r="T963" s="24"/>
      <c r="U963" s="24"/>
      <c r="V963" s="24"/>
      <c r="W963" s="24"/>
      <c r="X963" s="24"/>
      <c r="Y963" s="24"/>
      <c r="Z963" s="24"/>
    </row>
    <row r="964" spans="1:26">
      <c r="A964" s="24"/>
      <c r="B964" s="24"/>
      <c r="C964" s="24"/>
      <c r="D964" s="24"/>
      <c r="E964" s="24"/>
      <c r="F964" s="179"/>
      <c r="G964" s="180"/>
      <c r="H964" s="24"/>
      <c r="I964" s="24"/>
      <c r="J964" s="24"/>
      <c r="K964" s="24"/>
      <c r="L964" s="24"/>
      <c r="M964" s="24"/>
      <c r="N964" s="24"/>
      <c r="O964" s="24"/>
      <c r="P964" s="24"/>
      <c r="Q964" s="24"/>
      <c r="R964" s="24"/>
      <c r="S964" s="24"/>
      <c r="T964" s="24"/>
      <c r="U964" s="24"/>
      <c r="V964" s="24"/>
      <c r="W964" s="24"/>
      <c r="X964" s="24"/>
      <c r="Y964" s="24"/>
      <c r="Z964" s="24"/>
    </row>
    <row r="965" spans="1:26">
      <c r="A965" s="24"/>
      <c r="B965" s="24"/>
      <c r="C965" s="24"/>
      <c r="D965" s="24"/>
      <c r="E965" s="24"/>
      <c r="F965" s="179"/>
      <c r="G965" s="180"/>
      <c r="H965" s="24"/>
      <c r="I965" s="24"/>
      <c r="J965" s="24"/>
      <c r="K965" s="24"/>
      <c r="L965" s="24"/>
      <c r="M965" s="24"/>
      <c r="N965" s="24"/>
      <c r="O965" s="24"/>
      <c r="P965" s="24"/>
      <c r="Q965" s="24"/>
      <c r="R965" s="24"/>
      <c r="S965" s="24"/>
      <c r="T965" s="24"/>
      <c r="U965" s="24"/>
      <c r="V965" s="24"/>
      <c r="W965" s="24"/>
      <c r="X965" s="24"/>
      <c r="Y965" s="24"/>
      <c r="Z965" s="24"/>
    </row>
    <row r="966" spans="1:26">
      <c r="A966" s="24"/>
      <c r="B966" s="24"/>
      <c r="C966" s="24"/>
      <c r="D966" s="24"/>
      <c r="E966" s="24"/>
      <c r="F966" s="179"/>
      <c r="G966" s="180"/>
      <c r="H966" s="24"/>
      <c r="I966" s="24"/>
      <c r="J966" s="24"/>
      <c r="K966" s="24"/>
      <c r="L966" s="24"/>
      <c r="M966" s="24"/>
      <c r="N966" s="24"/>
      <c r="O966" s="24"/>
      <c r="P966" s="24"/>
      <c r="Q966" s="24"/>
      <c r="R966" s="24"/>
      <c r="S966" s="24"/>
      <c r="T966" s="24"/>
      <c r="U966" s="24"/>
      <c r="V966" s="24"/>
      <c r="W966" s="24"/>
      <c r="X966" s="24"/>
      <c r="Y966" s="24"/>
      <c r="Z966" s="24"/>
    </row>
    <row r="967" spans="1:26">
      <c r="A967" s="24"/>
      <c r="B967" s="24"/>
      <c r="C967" s="24"/>
      <c r="D967" s="24"/>
      <c r="E967" s="24"/>
      <c r="F967" s="179"/>
      <c r="G967" s="180"/>
      <c r="H967" s="24"/>
      <c r="I967" s="24"/>
      <c r="J967" s="24"/>
      <c r="K967" s="24"/>
      <c r="L967" s="24"/>
      <c r="M967" s="24"/>
      <c r="N967" s="24"/>
      <c r="O967" s="24"/>
      <c r="P967" s="24"/>
      <c r="Q967" s="24"/>
      <c r="R967" s="24"/>
      <c r="S967" s="24"/>
      <c r="T967" s="24"/>
      <c r="U967" s="24"/>
      <c r="V967" s="24"/>
      <c r="W967" s="24"/>
      <c r="X967" s="24"/>
      <c r="Y967" s="24"/>
      <c r="Z967" s="24"/>
    </row>
    <row r="968" spans="1:26">
      <c r="A968" s="24"/>
      <c r="B968" s="24"/>
      <c r="C968" s="24"/>
      <c r="D968" s="24"/>
      <c r="E968" s="24"/>
      <c r="F968" s="179"/>
      <c r="G968" s="180"/>
      <c r="H968" s="24"/>
      <c r="I968" s="24"/>
      <c r="J968" s="24"/>
      <c r="K968" s="24"/>
      <c r="L968" s="24"/>
      <c r="M968" s="24"/>
      <c r="N968" s="24"/>
      <c r="O968" s="24"/>
      <c r="P968" s="24"/>
      <c r="Q968" s="24"/>
      <c r="R968" s="24"/>
      <c r="S968" s="24"/>
      <c r="T968" s="24"/>
      <c r="U968" s="24"/>
      <c r="V968" s="24"/>
      <c r="W968" s="24"/>
      <c r="X968" s="24"/>
      <c r="Y968" s="24"/>
      <c r="Z968" s="24"/>
    </row>
    <row r="969" spans="1:26">
      <c r="A969" s="24"/>
      <c r="B969" s="24"/>
      <c r="C969" s="24"/>
      <c r="D969" s="24"/>
      <c r="E969" s="24"/>
      <c r="F969" s="179"/>
      <c r="G969" s="180"/>
      <c r="H969" s="24"/>
      <c r="I969" s="24"/>
      <c r="J969" s="24"/>
      <c r="K969" s="24"/>
      <c r="L969" s="24"/>
      <c r="M969" s="24"/>
      <c r="N969" s="24"/>
      <c r="O969" s="24"/>
      <c r="P969" s="24"/>
      <c r="Q969" s="24"/>
      <c r="R969" s="24"/>
      <c r="S969" s="24"/>
      <c r="T969" s="24"/>
      <c r="U969" s="24"/>
      <c r="V969" s="24"/>
      <c r="W969" s="24"/>
      <c r="X969" s="24"/>
      <c r="Y969" s="24"/>
      <c r="Z969" s="24"/>
    </row>
    <row r="970" spans="1:26">
      <c r="A970" s="24"/>
      <c r="B970" s="24"/>
      <c r="C970" s="24"/>
      <c r="D970" s="24"/>
      <c r="E970" s="24"/>
      <c r="F970" s="179"/>
      <c r="G970" s="180"/>
      <c r="H970" s="24"/>
      <c r="I970" s="24"/>
      <c r="J970" s="24"/>
      <c r="K970" s="24"/>
      <c r="L970" s="24"/>
      <c r="M970" s="24"/>
      <c r="N970" s="24"/>
      <c r="O970" s="24"/>
      <c r="P970" s="24"/>
      <c r="Q970" s="24"/>
      <c r="R970" s="24"/>
      <c r="S970" s="24"/>
      <c r="T970" s="24"/>
      <c r="U970" s="24"/>
      <c r="V970" s="24"/>
      <c r="W970" s="24"/>
      <c r="X970" s="24"/>
      <c r="Y970" s="24"/>
      <c r="Z970" s="24"/>
    </row>
    <row r="971" spans="1:26">
      <c r="A971" s="24"/>
      <c r="B971" s="24"/>
      <c r="C971" s="24"/>
      <c r="D971" s="24"/>
      <c r="E971" s="24"/>
      <c r="F971" s="179"/>
      <c r="G971" s="180"/>
      <c r="H971" s="24"/>
      <c r="I971" s="24"/>
      <c r="J971" s="24"/>
      <c r="K971" s="24"/>
      <c r="L971" s="24"/>
      <c r="M971" s="24"/>
      <c r="N971" s="24"/>
      <c r="O971" s="24"/>
      <c r="P971" s="24"/>
      <c r="Q971" s="24"/>
      <c r="R971" s="24"/>
      <c r="S971" s="24"/>
      <c r="T971" s="24"/>
      <c r="U971" s="24"/>
      <c r="V971" s="24"/>
      <c r="W971" s="24"/>
      <c r="X971" s="24"/>
      <c r="Y971" s="24"/>
      <c r="Z971" s="24"/>
    </row>
    <row r="972" spans="1:26">
      <c r="A972" s="24"/>
      <c r="B972" s="24"/>
      <c r="C972" s="24"/>
      <c r="D972" s="24"/>
      <c r="E972" s="24"/>
      <c r="F972" s="179"/>
      <c r="G972" s="180"/>
      <c r="H972" s="24"/>
      <c r="I972" s="24"/>
      <c r="J972" s="24"/>
      <c r="K972" s="24"/>
      <c r="L972" s="24"/>
      <c r="M972" s="24"/>
      <c r="N972" s="24"/>
      <c r="O972" s="24"/>
      <c r="P972" s="24"/>
      <c r="Q972" s="24"/>
      <c r="R972" s="24"/>
      <c r="S972" s="24"/>
      <c r="T972" s="24"/>
      <c r="U972" s="24"/>
      <c r="V972" s="24"/>
      <c r="W972" s="24"/>
      <c r="X972" s="24"/>
      <c r="Y972" s="24"/>
      <c r="Z972" s="24"/>
    </row>
    <row r="973" spans="1:26">
      <c r="A973" s="24"/>
      <c r="B973" s="24"/>
      <c r="C973" s="24"/>
      <c r="D973" s="24"/>
      <c r="E973" s="24"/>
      <c r="F973" s="179"/>
      <c r="G973" s="180"/>
      <c r="H973" s="24"/>
      <c r="I973" s="24"/>
      <c r="J973" s="24"/>
      <c r="K973" s="24"/>
      <c r="L973" s="24"/>
      <c r="M973" s="24"/>
      <c r="N973" s="24"/>
      <c r="O973" s="24"/>
      <c r="P973" s="24"/>
      <c r="Q973" s="24"/>
      <c r="R973" s="24"/>
      <c r="S973" s="24"/>
      <c r="T973" s="24"/>
      <c r="U973" s="24"/>
      <c r="V973" s="24"/>
      <c r="W973" s="24"/>
      <c r="X973" s="24"/>
      <c r="Y973" s="24"/>
      <c r="Z973" s="24"/>
    </row>
    <row r="974" spans="1:26">
      <c r="A974" s="24"/>
      <c r="B974" s="24"/>
      <c r="C974" s="24"/>
      <c r="D974" s="24"/>
      <c r="E974" s="24"/>
      <c r="F974" s="179"/>
      <c r="G974" s="180"/>
      <c r="H974" s="24"/>
      <c r="I974" s="24"/>
      <c r="J974" s="24"/>
      <c r="K974" s="24"/>
      <c r="L974" s="24"/>
      <c r="M974" s="24"/>
      <c r="N974" s="24"/>
      <c r="O974" s="24"/>
      <c r="P974" s="24"/>
      <c r="Q974" s="24"/>
      <c r="R974" s="24"/>
      <c r="S974" s="24"/>
      <c r="T974" s="24"/>
      <c r="U974" s="24"/>
      <c r="V974" s="24"/>
      <c r="W974" s="24"/>
      <c r="X974" s="24"/>
      <c r="Y974" s="24"/>
      <c r="Z974" s="24"/>
    </row>
    <row r="975" spans="1:26">
      <c r="A975" s="24"/>
      <c r="B975" s="24"/>
      <c r="C975" s="24"/>
      <c r="D975" s="24"/>
      <c r="E975" s="24"/>
      <c r="F975" s="179"/>
      <c r="G975" s="180"/>
      <c r="H975" s="24"/>
      <c r="I975" s="24"/>
      <c r="J975" s="24"/>
      <c r="K975" s="24"/>
      <c r="L975" s="24"/>
      <c r="M975" s="24"/>
      <c r="N975" s="24"/>
      <c r="O975" s="24"/>
      <c r="P975" s="24"/>
      <c r="Q975" s="24"/>
      <c r="R975" s="24"/>
      <c r="S975" s="24"/>
      <c r="T975" s="24"/>
      <c r="U975" s="24"/>
      <c r="V975" s="24"/>
      <c r="W975" s="24"/>
      <c r="X975" s="24"/>
      <c r="Y975" s="24"/>
      <c r="Z975" s="24"/>
    </row>
    <row r="976" spans="1:26">
      <c r="A976" s="24"/>
      <c r="B976" s="24"/>
      <c r="C976" s="24"/>
      <c r="D976" s="24"/>
      <c r="E976" s="24"/>
      <c r="F976" s="179"/>
      <c r="G976" s="180"/>
      <c r="H976" s="24"/>
      <c r="I976" s="24"/>
      <c r="J976" s="24"/>
      <c r="K976" s="24"/>
      <c r="L976" s="24"/>
      <c r="M976" s="24"/>
      <c r="N976" s="24"/>
      <c r="O976" s="24"/>
      <c r="P976" s="24"/>
      <c r="Q976" s="24"/>
      <c r="R976" s="24"/>
      <c r="S976" s="24"/>
      <c r="T976" s="24"/>
      <c r="U976" s="24"/>
      <c r="V976" s="24"/>
      <c r="W976" s="24"/>
      <c r="X976" s="24"/>
      <c r="Y976" s="24"/>
      <c r="Z976" s="24"/>
    </row>
    <row r="977" spans="1:26">
      <c r="A977" s="24"/>
      <c r="B977" s="24"/>
      <c r="C977" s="24"/>
      <c r="D977" s="24"/>
      <c r="E977" s="24"/>
      <c r="F977" s="179"/>
      <c r="G977" s="180"/>
      <c r="H977" s="24"/>
      <c r="I977" s="24"/>
      <c r="J977" s="24"/>
      <c r="K977" s="24"/>
      <c r="L977" s="24"/>
      <c r="M977" s="24"/>
      <c r="N977" s="24"/>
      <c r="O977" s="24"/>
      <c r="P977" s="24"/>
      <c r="Q977" s="24"/>
      <c r="R977" s="24"/>
      <c r="S977" s="24"/>
      <c r="T977" s="24"/>
      <c r="U977" s="24"/>
      <c r="V977" s="24"/>
      <c r="W977" s="24"/>
      <c r="X977" s="24"/>
      <c r="Y977" s="24"/>
      <c r="Z977" s="24"/>
    </row>
    <row r="978" spans="1:26">
      <c r="A978" s="24"/>
      <c r="B978" s="24"/>
      <c r="C978" s="24"/>
      <c r="D978" s="24"/>
      <c r="E978" s="24"/>
      <c r="F978" s="179"/>
      <c r="G978" s="180"/>
      <c r="H978" s="24"/>
      <c r="I978" s="24"/>
      <c r="J978" s="24"/>
      <c r="K978" s="24"/>
      <c r="L978" s="24"/>
      <c r="M978" s="24"/>
      <c r="N978" s="24"/>
      <c r="O978" s="24"/>
      <c r="P978" s="24"/>
      <c r="Q978" s="24"/>
      <c r="R978" s="24"/>
      <c r="S978" s="24"/>
      <c r="T978" s="24"/>
      <c r="U978" s="24"/>
      <c r="V978" s="24"/>
      <c r="W978" s="24"/>
      <c r="X978" s="24"/>
      <c r="Y978" s="24"/>
      <c r="Z978" s="24"/>
    </row>
    <row r="979" spans="1:26">
      <c r="A979" s="24"/>
      <c r="B979" s="24"/>
      <c r="C979" s="24"/>
      <c r="D979" s="24"/>
      <c r="E979" s="24"/>
      <c r="F979" s="179"/>
      <c r="G979" s="180"/>
      <c r="H979" s="24"/>
      <c r="I979" s="24"/>
      <c r="J979" s="24"/>
      <c r="K979" s="24"/>
      <c r="L979" s="24"/>
      <c r="M979" s="24"/>
      <c r="N979" s="24"/>
      <c r="O979" s="24"/>
      <c r="P979" s="24"/>
      <c r="Q979" s="24"/>
      <c r="R979" s="24"/>
      <c r="S979" s="24"/>
      <c r="T979" s="24"/>
      <c r="U979" s="24"/>
      <c r="V979" s="24"/>
      <c r="W979" s="24"/>
      <c r="X979" s="24"/>
      <c r="Y979" s="24"/>
      <c r="Z979" s="24"/>
    </row>
    <row r="980" spans="1:26">
      <c r="A980" s="24"/>
      <c r="B980" s="24"/>
      <c r="C980" s="24"/>
      <c r="D980" s="24"/>
      <c r="E980" s="24"/>
      <c r="F980" s="179"/>
      <c r="G980" s="180"/>
      <c r="H980" s="24"/>
      <c r="I980" s="24"/>
      <c r="J980" s="24"/>
      <c r="K980" s="24"/>
      <c r="L980" s="24"/>
      <c r="M980" s="24"/>
      <c r="N980" s="24"/>
      <c r="O980" s="24"/>
      <c r="P980" s="24"/>
      <c r="Q980" s="24"/>
      <c r="R980" s="24"/>
      <c r="S980" s="24"/>
      <c r="T980" s="24"/>
      <c r="U980" s="24"/>
      <c r="V980" s="24"/>
      <c r="W980" s="24"/>
      <c r="X980" s="24"/>
      <c r="Y980" s="24"/>
      <c r="Z980" s="24"/>
    </row>
    <row r="981" spans="1:26">
      <c r="A981" s="24"/>
      <c r="B981" s="24"/>
      <c r="C981" s="24"/>
      <c r="D981" s="24"/>
      <c r="E981" s="24"/>
      <c r="F981" s="179"/>
      <c r="G981" s="180"/>
      <c r="H981" s="24"/>
      <c r="I981" s="24"/>
      <c r="J981" s="24"/>
      <c r="K981" s="24"/>
      <c r="L981" s="24"/>
      <c r="M981" s="24"/>
      <c r="N981" s="24"/>
      <c r="O981" s="24"/>
      <c r="P981" s="24"/>
      <c r="Q981" s="24"/>
      <c r="R981" s="24"/>
      <c r="S981" s="24"/>
      <c r="T981" s="24"/>
      <c r="U981" s="24"/>
      <c r="V981" s="24"/>
      <c r="W981" s="24"/>
      <c r="X981" s="24"/>
      <c r="Y981" s="24"/>
      <c r="Z981" s="24"/>
    </row>
    <row r="982" spans="1:26">
      <c r="A982" s="24"/>
      <c r="B982" s="24"/>
      <c r="C982" s="24"/>
      <c r="D982" s="24"/>
      <c r="E982" s="24"/>
      <c r="F982" s="179"/>
      <c r="G982" s="180"/>
      <c r="H982" s="24"/>
      <c r="I982" s="24"/>
      <c r="J982" s="24"/>
      <c r="K982" s="24"/>
      <c r="L982" s="24"/>
      <c r="M982" s="24"/>
      <c r="N982" s="24"/>
      <c r="O982" s="24"/>
      <c r="P982" s="24"/>
      <c r="Q982" s="24"/>
      <c r="R982" s="24"/>
      <c r="S982" s="24"/>
      <c r="T982" s="24"/>
      <c r="U982" s="24"/>
      <c r="V982" s="24"/>
      <c r="W982" s="24"/>
      <c r="X982" s="24"/>
      <c r="Y982" s="24"/>
      <c r="Z982" s="24"/>
    </row>
    <row r="983" spans="1:26">
      <c r="A983" s="24"/>
      <c r="B983" s="24"/>
      <c r="C983" s="24"/>
      <c r="D983" s="24"/>
      <c r="E983" s="24"/>
      <c r="F983" s="179"/>
      <c r="G983" s="180"/>
      <c r="H983" s="24"/>
      <c r="I983" s="24"/>
      <c r="J983" s="24"/>
      <c r="K983" s="24"/>
      <c r="L983" s="24"/>
      <c r="M983" s="24"/>
      <c r="N983" s="24"/>
      <c r="O983" s="24"/>
      <c r="P983" s="24"/>
      <c r="Q983" s="24"/>
      <c r="R983" s="24"/>
      <c r="S983" s="24"/>
      <c r="T983" s="24"/>
      <c r="U983" s="24"/>
      <c r="V983" s="24"/>
      <c r="W983" s="24"/>
      <c r="X983" s="24"/>
      <c r="Y983" s="24"/>
      <c r="Z983" s="24"/>
    </row>
    <row r="984" spans="1:26">
      <c r="A984" s="24"/>
      <c r="B984" s="24"/>
      <c r="C984" s="24"/>
      <c r="D984" s="24"/>
      <c r="E984" s="24"/>
      <c r="F984" s="179"/>
      <c r="G984" s="180"/>
      <c r="H984" s="24"/>
      <c r="I984" s="24"/>
      <c r="J984" s="24"/>
      <c r="K984" s="24"/>
      <c r="L984" s="24"/>
      <c r="M984" s="24"/>
      <c r="N984" s="24"/>
      <c r="O984" s="24"/>
      <c r="P984" s="24"/>
      <c r="Q984" s="24"/>
      <c r="R984" s="24"/>
      <c r="S984" s="24"/>
      <c r="T984" s="24"/>
      <c r="U984" s="24"/>
      <c r="V984" s="24"/>
      <c r="W984" s="24"/>
      <c r="X984" s="24"/>
      <c r="Y984" s="24"/>
      <c r="Z984" s="24"/>
    </row>
    <row r="985" spans="1:26">
      <c r="A985" s="24"/>
      <c r="B985" s="24"/>
      <c r="C985" s="24"/>
      <c r="D985" s="24"/>
      <c r="E985" s="24"/>
      <c r="F985" s="179"/>
      <c r="G985" s="180"/>
      <c r="H985" s="24"/>
      <c r="I985" s="24"/>
      <c r="J985" s="24"/>
      <c r="K985" s="24"/>
      <c r="L985" s="24"/>
      <c r="M985" s="24"/>
      <c r="N985" s="24"/>
      <c r="O985" s="24"/>
      <c r="P985" s="24"/>
      <c r="Q985" s="24"/>
      <c r="R985" s="24"/>
      <c r="S985" s="24"/>
      <c r="T985" s="24"/>
      <c r="U985" s="24"/>
      <c r="V985" s="24"/>
      <c r="W985" s="24"/>
      <c r="X985" s="24"/>
      <c r="Y985" s="24"/>
      <c r="Z985" s="24"/>
    </row>
    <row r="986" spans="1:26">
      <c r="A986" s="24"/>
      <c r="B986" s="24"/>
      <c r="C986" s="24"/>
      <c r="D986" s="24"/>
      <c r="E986" s="24"/>
      <c r="F986" s="179"/>
      <c r="G986" s="180"/>
      <c r="H986" s="24"/>
      <c r="I986" s="24"/>
      <c r="J986" s="24"/>
      <c r="K986" s="24"/>
      <c r="L986" s="24"/>
      <c r="M986" s="24"/>
      <c r="N986" s="24"/>
      <c r="O986" s="24"/>
      <c r="P986" s="24"/>
      <c r="Q986" s="24"/>
      <c r="R986" s="24"/>
      <c r="S986" s="24"/>
      <c r="T986" s="24"/>
      <c r="U986" s="24"/>
      <c r="V986" s="24"/>
      <c r="W986" s="24"/>
      <c r="X986" s="24"/>
      <c r="Y986" s="24"/>
      <c r="Z986" s="24"/>
    </row>
    <row r="987" spans="1:26">
      <c r="A987" s="24"/>
      <c r="B987" s="24"/>
      <c r="C987" s="24"/>
      <c r="D987" s="24"/>
      <c r="E987" s="24"/>
      <c r="F987" s="179"/>
      <c r="G987" s="180"/>
      <c r="H987" s="24"/>
      <c r="I987" s="24"/>
      <c r="J987" s="24"/>
      <c r="K987" s="24"/>
      <c r="L987" s="24"/>
      <c r="M987" s="24"/>
      <c r="N987" s="24"/>
      <c r="O987" s="24"/>
      <c r="P987" s="24"/>
      <c r="Q987" s="24"/>
      <c r="R987" s="24"/>
      <c r="S987" s="24"/>
      <c r="T987" s="24"/>
      <c r="U987" s="24"/>
      <c r="V987" s="24"/>
      <c r="W987" s="24"/>
      <c r="X987" s="24"/>
      <c r="Y987" s="24"/>
      <c r="Z987" s="24"/>
    </row>
    <row r="988" spans="1:26">
      <c r="A988" s="24"/>
      <c r="B988" s="24"/>
      <c r="C988" s="24"/>
      <c r="D988" s="24"/>
      <c r="E988" s="24"/>
      <c r="F988" s="179"/>
      <c r="G988" s="180"/>
      <c r="H988" s="24"/>
      <c r="I988" s="24"/>
      <c r="J988" s="24"/>
      <c r="K988" s="24"/>
      <c r="L988" s="24"/>
      <c r="M988" s="24"/>
      <c r="N988" s="24"/>
      <c r="O988" s="24"/>
      <c r="P988" s="24"/>
      <c r="Q988" s="24"/>
      <c r="R988" s="24"/>
      <c r="S988" s="24"/>
      <c r="T988" s="24"/>
      <c r="U988" s="24"/>
      <c r="V988" s="24"/>
      <c r="W988" s="24"/>
      <c r="X988" s="24"/>
      <c r="Y988" s="24"/>
      <c r="Z988" s="24"/>
    </row>
    <row r="989" spans="1:26">
      <c r="A989" s="24"/>
      <c r="B989" s="24"/>
      <c r="C989" s="24"/>
      <c r="D989" s="24"/>
      <c r="E989" s="24"/>
      <c r="F989" s="179"/>
      <c r="G989" s="180"/>
      <c r="H989" s="24"/>
      <c r="I989" s="24"/>
      <c r="J989" s="24"/>
      <c r="K989" s="24"/>
      <c r="L989" s="24"/>
      <c r="M989" s="24"/>
      <c r="N989" s="24"/>
      <c r="O989" s="24"/>
      <c r="P989" s="24"/>
      <c r="Q989" s="24"/>
      <c r="R989" s="24"/>
      <c r="S989" s="24"/>
      <c r="T989" s="24"/>
      <c r="U989" s="24"/>
      <c r="V989" s="24"/>
      <c r="W989" s="24"/>
      <c r="X989" s="24"/>
      <c r="Y989" s="24"/>
      <c r="Z989" s="24"/>
    </row>
    <row r="990" spans="1:26">
      <c r="A990" s="24"/>
      <c r="B990" s="24"/>
      <c r="C990" s="24"/>
      <c r="D990" s="24"/>
      <c r="E990" s="24"/>
      <c r="F990" s="179"/>
      <c r="G990" s="180"/>
      <c r="H990" s="24"/>
      <c r="I990" s="24"/>
      <c r="J990" s="24"/>
      <c r="K990" s="24"/>
      <c r="L990" s="24"/>
      <c r="M990" s="24"/>
      <c r="N990" s="24"/>
      <c r="O990" s="24"/>
      <c r="P990" s="24"/>
      <c r="Q990" s="24"/>
      <c r="R990" s="24"/>
      <c r="S990" s="24"/>
      <c r="T990" s="24"/>
      <c r="U990" s="24"/>
      <c r="V990" s="24"/>
      <c r="W990" s="24"/>
      <c r="X990" s="24"/>
      <c r="Y990" s="24"/>
      <c r="Z990" s="24"/>
    </row>
    <row r="991" spans="1:26">
      <c r="A991" s="24"/>
      <c r="B991" s="24"/>
      <c r="C991" s="24"/>
      <c r="D991" s="24"/>
      <c r="E991" s="24"/>
      <c r="F991" s="179"/>
      <c r="G991" s="180"/>
      <c r="H991" s="24"/>
      <c r="I991" s="24"/>
      <c r="J991" s="24"/>
      <c r="K991" s="24"/>
      <c r="L991" s="24"/>
      <c r="M991" s="24"/>
      <c r="N991" s="24"/>
      <c r="O991" s="24"/>
      <c r="P991" s="24"/>
      <c r="Q991" s="24"/>
      <c r="R991" s="24"/>
      <c r="S991" s="24"/>
      <c r="T991" s="24"/>
      <c r="U991" s="24"/>
      <c r="V991" s="24"/>
      <c r="W991" s="24"/>
      <c r="X991" s="24"/>
      <c r="Y991" s="24"/>
      <c r="Z991" s="24"/>
    </row>
    <row r="992" spans="1:26">
      <c r="A992" s="24"/>
      <c r="B992" s="24"/>
      <c r="C992" s="24"/>
      <c r="D992" s="24"/>
      <c r="E992" s="24"/>
      <c r="F992" s="179"/>
      <c r="G992" s="180"/>
      <c r="H992" s="24"/>
      <c r="I992" s="24"/>
      <c r="J992" s="24"/>
      <c r="K992" s="24"/>
      <c r="L992" s="24"/>
      <c r="M992" s="24"/>
      <c r="N992" s="24"/>
      <c r="O992" s="24"/>
      <c r="P992" s="24"/>
      <c r="Q992" s="24"/>
      <c r="R992" s="24"/>
      <c r="S992" s="24"/>
      <c r="T992" s="24"/>
      <c r="U992" s="24"/>
      <c r="V992" s="24"/>
      <c r="W992" s="24"/>
      <c r="X992" s="24"/>
      <c r="Y992" s="24"/>
      <c r="Z992" s="24"/>
    </row>
    <row r="993" spans="1:26">
      <c r="A993" s="24"/>
      <c r="B993" s="24"/>
      <c r="C993" s="24"/>
      <c r="D993" s="24"/>
      <c r="E993" s="24"/>
      <c r="F993" s="179"/>
      <c r="G993" s="180"/>
      <c r="H993" s="24"/>
      <c r="I993" s="24"/>
      <c r="J993" s="24"/>
      <c r="K993" s="24"/>
      <c r="L993" s="24"/>
      <c r="M993" s="24"/>
      <c r="N993" s="24"/>
      <c r="O993" s="24"/>
      <c r="P993" s="24"/>
      <c r="Q993" s="24"/>
      <c r="R993" s="24"/>
      <c r="S993" s="24"/>
      <c r="T993" s="24"/>
      <c r="U993" s="24"/>
      <c r="V993" s="24"/>
      <c r="W993" s="24"/>
      <c r="X993" s="24"/>
      <c r="Y993" s="24"/>
      <c r="Z993" s="24"/>
    </row>
    <row r="994" spans="1:26">
      <c r="A994" s="24"/>
      <c r="B994" s="24"/>
      <c r="C994" s="24"/>
      <c r="D994" s="24"/>
      <c r="E994" s="24"/>
      <c r="F994" s="179"/>
      <c r="G994" s="180"/>
      <c r="H994" s="24"/>
      <c r="I994" s="24"/>
      <c r="J994" s="24"/>
      <c r="K994" s="24"/>
      <c r="L994" s="24"/>
      <c r="M994" s="24"/>
      <c r="N994" s="24"/>
      <c r="O994" s="24"/>
      <c r="P994" s="24"/>
      <c r="Q994" s="24"/>
      <c r="R994" s="24"/>
      <c r="S994" s="24"/>
      <c r="T994" s="24"/>
      <c r="U994" s="24"/>
      <c r="V994" s="24"/>
      <c r="W994" s="24"/>
      <c r="X994" s="24"/>
      <c r="Y994" s="24"/>
      <c r="Z994" s="24"/>
    </row>
    <row r="995" spans="1:26">
      <c r="A995" s="24"/>
      <c r="B995" s="24"/>
      <c r="C995" s="24"/>
      <c r="D995" s="24"/>
      <c r="E995" s="24"/>
      <c r="F995" s="179"/>
      <c r="G995" s="180"/>
      <c r="H995" s="24"/>
      <c r="I995" s="24"/>
      <c r="J995" s="24"/>
      <c r="K995" s="24"/>
      <c r="L995" s="24"/>
      <c r="M995" s="24"/>
      <c r="N995" s="24"/>
      <c r="O995" s="24"/>
      <c r="P995" s="24"/>
      <c r="Q995" s="24"/>
      <c r="R995" s="24"/>
      <c r="S995" s="24"/>
      <c r="T995" s="24"/>
      <c r="U995" s="24"/>
      <c r="V995" s="24"/>
      <c r="W995" s="24"/>
      <c r="X995" s="24"/>
      <c r="Y995" s="24"/>
      <c r="Z995" s="24"/>
    </row>
    <row r="996" spans="1:26">
      <c r="A996" s="24"/>
      <c r="B996" s="24"/>
      <c r="C996" s="24"/>
      <c r="D996" s="24"/>
      <c r="E996" s="24"/>
      <c r="F996" s="179"/>
      <c r="G996" s="180"/>
      <c r="H996" s="24"/>
      <c r="I996" s="24"/>
      <c r="J996" s="24"/>
      <c r="K996" s="24"/>
      <c r="L996" s="24"/>
      <c r="M996" s="24"/>
      <c r="N996" s="24"/>
      <c r="O996" s="24"/>
      <c r="P996" s="24"/>
      <c r="Q996" s="24"/>
      <c r="R996" s="24"/>
      <c r="S996" s="24"/>
      <c r="T996" s="24"/>
      <c r="U996" s="24"/>
      <c r="V996" s="24"/>
      <c r="W996" s="24"/>
      <c r="X996" s="24"/>
      <c r="Y996" s="24"/>
      <c r="Z996" s="24"/>
    </row>
    <row r="997" spans="1:26">
      <c r="A997" s="24"/>
      <c r="B997" s="24"/>
      <c r="C997" s="24"/>
      <c r="D997" s="24"/>
      <c r="E997" s="24"/>
      <c r="F997" s="179"/>
      <c r="G997" s="180"/>
      <c r="H997" s="24"/>
      <c r="I997" s="24"/>
      <c r="J997" s="24"/>
      <c r="K997" s="24"/>
      <c r="L997" s="24"/>
      <c r="M997" s="24"/>
      <c r="N997" s="24"/>
      <c r="O997" s="24"/>
      <c r="P997" s="24"/>
      <c r="Q997" s="24"/>
      <c r="R997" s="24"/>
      <c r="S997" s="24"/>
      <c r="T997" s="24"/>
      <c r="U997" s="24"/>
      <c r="V997" s="24"/>
      <c r="W997" s="24"/>
      <c r="X997" s="24"/>
      <c r="Y997" s="24"/>
      <c r="Z997" s="24"/>
    </row>
    <row r="998" spans="1:26">
      <c r="A998" s="24"/>
      <c r="B998" s="24"/>
      <c r="C998" s="24"/>
      <c r="D998" s="24"/>
      <c r="E998" s="24"/>
      <c r="F998" s="179"/>
      <c r="G998" s="180"/>
      <c r="H998" s="24"/>
      <c r="I998" s="24"/>
      <c r="J998" s="24"/>
      <c r="K998" s="24"/>
      <c r="L998" s="24"/>
      <c r="M998" s="24"/>
      <c r="N998" s="24"/>
      <c r="O998" s="24"/>
      <c r="P998" s="24"/>
      <c r="Q998" s="24"/>
      <c r="R998" s="24"/>
      <c r="S998" s="24"/>
      <c r="T998" s="24"/>
      <c r="U998" s="24"/>
      <c r="V998" s="24"/>
      <c r="W998" s="24"/>
      <c r="X998" s="24"/>
      <c r="Y998" s="24"/>
      <c r="Z998" s="24"/>
    </row>
    <row r="999" spans="1:26">
      <c r="A999" s="24"/>
      <c r="B999" s="24"/>
      <c r="C999" s="24"/>
      <c r="D999" s="24"/>
      <c r="E999" s="24"/>
      <c r="F999" s="179"/>
      <c r="G999" s="180"/>
      <c r="H999" s="24"/>
      <c r="I999" s="24"/>
      <c r="J999" s="24"/>
      <c r="K999" s="24"/>
      <c r="L999" s="24"/>
      <c r="M999" s="24"/>
      <c r="N999" s="24"/>
      <c r="O999" s="24"/>
      <c r="P999" s="24"/>
      <c r="Q999" s="24"/>
      <c r="R999" s="24"/>
      <c r="S999" s="24"/>
      <c r="T999" s="24"/>
      <c r="U999" s="24"/>
      <c r="V999" s="24"/>
      <c r="W999" s="24"/>
      <c r="X999" s="24"/>
      <c r="Y999" s="24"/>
      <c r="Z999" s="24"/>
    </row>
    <row r="1000" spans="1:26">
      <c r="A1000" s="24"/>
      <c r="B1000" s="24"/>
      <c r="C1000" s="24"/>
      <c r="D1000" s="24"/>
      <c r="E1000" s="24"/>
      <c r="F1000" s="179"/>
      <c r="G1000" s="180"/>
      <c r="H1000" s="24"/>
      <c r="I1000" s="24"/>
      <c r="J1000" s="24"/>
      <c r="K1000" s="24"/>
      <c r="L1000" s="24"/>
      <c r="M1000" s="24"/>
      <c r="N1000" s="24"/>
      <c r="O1000" s="24"/>
      <c r="P1000" s="24"/>
      <c r="Q1000" s="24"/>
      <c r="R1000" s="24"/>
      <c r="S1000" s="24"/>
      <c r="T1000" s="24"/>
      <c r="U1000" s="24"/>
      <c r="V1000" s="24"/>
      <c r="W1000" s="24"/>
      <c r="X1000" s="24"/>
      <c r="Y1000" s="24"/>
      <c r="Z1000" s="24"/>
    </row>
  </sheetData>
  <mergeCells count="11">
    <mergeCell ref="H1:H2"/>
    <mergeCell ref="I1:I2"/>
    <mergeCell ref="J1:M1"/>
    <mergeCell ref="N1:P1"/>
    <mergeCell ref="A1:A2"/>
    <mergeCell ref="B1:B2"/>
    <mergeCell ref="C1:C2"/>
    <mergeCell ref="D1:D2"/>
    <mergeCell ref="E1:E2"/>
    <mergeCell ref="F1:F2"/>
    <mergeCell ref="G1:G2"/>
  </mergeCells>
  <pageMargins left="0.7" right="0.7" top="0.75" bottom="0.75" header="0" footer="0"/>
  <pageSetup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9"/>
  <sheetViews>
    <sheetView zoomScale="80" zoomScaleNormal="80" workbookViewId="0">
      <pane xSplit="9" ySplit="2" topLeftCell="J3" activePane="bottomRight" state="frozen"/>
      <selection pane="topRight" activeCell="J1" sqref="J1"/>
      <selection pane="bottomLeft" activeCell="A3" sqref="A3"/>
      <selection pane="bottomRight" activeCell="J3" sqref="J3"/>
    </sheetView>
  </sheetViews>
  <sheetFormatPr baseColWidth="10" defaultColWidth="12.625" defaultRowHeight="15" customHeight="1"/>
  <cols>
    <col min="1" max="1" width="4.125" customWidth="1"/>
    <col min="2" max="2" width="13.875" customWidth="1"/>
    <col min="3" max="3" width="15.875" customWidth="1"/>
    <col min="4" max="4" width="6.5" customWidth="1"/>
    <col min="5" max="5" width="34.5" customWidth="1"/>
    <col min="6" max="6" width="6.25" customWidth="1"/>
    <col min="7" max="7" width="31.5" customWidth="1"/>
    <col min="8" max="8" width="30.75" customWidth="1"/>
    <col min="9" max="9" width="14.375" customWidth="1"/>
    <col min="10" max="10" width="38.5" customWidth="1"/>
    <col min="11" max="11" width="6.5" customWidth="1"/>
    <col min="12" max="12" width="32.875" customWidth="1"/>
    <col min="13" max="13" width="9.5" customWidth="1"/>
    <col min="14" max="14" width="61.375" customWidth="1"/>
    <col min="15" max="15" width="62.25" customWidth="1"/>
    <col min="16" max="16" width="10.75" customWidth="1"/>
    <col min="17" max="17" width="74.125" customWidth="1"/>
    <col min="18" max="26" width="9.375" customWidth="1"/>
  </cols>
  <sheetData>
    <row r="1" spans="1:26" ht="16.5" customHeight="1">
      <c r="A1" s="682" t="s">
        <v>0</v>
      </c>
      <c r="B1" s="684" t="s">
        <v>1</v>
      </c>
      <c r="C1" s="684" t="s">
        <v>2</v>
      </c>
      <c r="D1" s="684" t="s">
        <v>3</v>
      </c>
      <c r="E1" s="684" t="s">
        <v>3</v>
      </c>
      <c r="F1" s="684" t="s">
        <v>4</v>
      </c>
      <c r="G1" s="684" t="s">
        <v>4</v>
      </c>
      <c r="H1" s="675" t="s">
        <v>2259</v>
      </c>
      <c r="I1" s="677" t="s">
        <v>2260</v>
      </c>
      <c r="J1" s="679" t="s">
        <v>2261</v>
      </c>
      <c r="K1" s="680"/>
      <c r="L1" s="680"/>
      <c r="M1" s="680"/>
      <c r="N1" s="679" t="s">
        <v>2262</v>
      </c>
      <c r="O1" s="680"/>
      <c r="P1" s="681"/>
      <c r="Q1" s="32"/>
      <c r="R1" s="32"/>
      <c r="S1" s="32"/>
      <c r="T1" s="32"/>
      <c r="U1" s="32"/>
      <c r="V1" s="32"/>
      <c r="W1" s="32"/>
      <c r="X1" s="32"/>
      <c r="Y1" s="32"/>
      <c r="Z1" s="32"/>
    </row>
    <row r="2" spans="1:26" ht="78" customHeight="1">
      <c r="A2" s="683"/>
      <c r="B2" s="676"/>
      <c r="C2" s="676"/>
      <c r="D2" s="676"/>
      <c r="E2" s="676"/>
      <c r="F2" s="676"/>
      <c r="G2" s="676"/>
      <c r="H2" s="676"/>
      <c r="I2" s="678"/>
      <c r="J2" s="15" t="s">
        <v>8</v>
      </c>
      <c r="K2" s="16" t="s">
        <v>9</v>
      </c>
      <c r="L2" s="1" t="s">
        <v>10</v>
      </c>
      <c r="M2" s="34" t="s">
        <v>9</v>
      </c>
      <c r="N2" s="15" t="s">
        <v>2263</v>
      </c>
      <c r="O2" s="1" t="s">
        <v>2264</v>
      </c>
      <c r="P2" s="17" t="s">
        <v>9</v>
      </c>
      <c r="Q2" s="14"/>
      <c r="R2" s="14"/>
      <c r="S2" s="14"/>
      <c r="T2" s="14"/>
      <c r="U2" s="14"/>
      <c r="V2" s="14"/>
      <c r="W2" s="14"/>
      <c r="X2" s="14"/>
      <c r="Y2" s="14"/>
      <c r="Z2" s="14"/>
    </row>
    <row r="3" spans="1:26" ht="105">
      <c r="A3" s="35" t="s">
        <v>16</v>
      </c>
      <c r="B3" s="36" t="s">
        <v>17</v>
      </c>
      <c r="C3" s="36" t="s">
        <v>18</v>
      </c>
      <c r="D3" s="37" t="s">
        <v>110</v>
      </c>
      <c r="E3" s="38" t="s">
        <v>111</v>
      </c>
      <c r="F3" s="37" t="s">
        <v>121</v>
      </c>
      <c r="G3" s="38" t="s">
        <v>122</v>
      </c>
      <c r="H3" s="39"/>
      <c r="I3" s="40" t="s">
        <v>149</v>
      </c>
      <c r="J3" s="41"/>
      <c r="K3" s="123">
        <v>0</v>
      </c>
      <c r="L3" s="38"/>
      <c r="M3" s="125">
        <v>0</v>
      </c>
      <c r="N3" s="102" t="s">
        <v>3537</v>
      </c>
      <c r="O3" s="181" t="s">
        <v>3538</v>
      </c>
      <c r="P3" s="182" t="s">
        <v>3539</v>
      </c>
      <c r="Q3" s="11"/>
      <c r="R3" s="32"/>
      <c r="S3" s="32"/>
      <c r="T3" s="32"/>
      <c r="U3" s="32"/>
      <c r="V3" s="32"/>
      <c r="W3" s="32"/>
      <c r="X3" s="32"/>
      <c r="Y3" s="32"/>
      <c r="Z3" s="32"/>
    </row>
    <row r="4" spans="1:26" ht="85.5" customHeight="1">
      <c r="A4" s="715" t="s">
        <v>16</v>
      </c>
      <c r="B4" s="716" t="s">
        <v>17</v>
      </c>
      <c r="C4" s="716" t="s">
        <v>200</v>
      </c>
      <c r="D4" s="717" t="s">
        <v>201</v>
      </c>
      <c r="E4" s="718" t="s">
        <v>202</v>
      </c>
      <c r="F4" s="717" t="s">
        <v>419</v>
      </c>
      <c r="G4" s="718" t="s">
        <v>420</v>
      </c>
      <c r="H4" s="719"/>
      <c r="I4" s="720" t="s">
        <v>149</v>
      </c>
      <c r="J4" s="721"/>
      <c r="K4" s="722">
        <v>0</v>
      </c>
      <c r="L4" s="723"/>
      <c r="M4" s="712">
        <v>0</v>
      </c>
      <c r="N4" s="713" t="s">
        <v>3540</v>
      </c>
      <c r="O4" s="181" t="s">
        <v>3541</v>
      </c>
      <c r="P4" s="182">
        <v>10141728</v>
      </c>
      <c r="Q4" s="11"/>
      <c r="R4" s="14"/>
      <c r="S4" s="14"/>
      <c r="T4" s="14"/>
      <c r="U4" s="14"/>
      <c r="V4" s="14"/>
      <c r="W4" s="14"/>
      <c r="X4" s="14"/>
      <c r="Y4" s="14"/>
      <c r="Z4" s="14"/>
    </row>
    <row r="5" spans="1:26" ht="91.5" customHeight="1">
      <c r="A5" s="701"/>
      <c r="B5" s="698"/>
      <c r="C5" s="698"/>
      <c r="D5" s="698"/>
      <c r="E5" s="698"/>
      <c r="F5" s="698"/>
      <c r="G5" s="698"/>
      <c r="H5" s="698"/>
      <c r="I5" s="706"/>
      <c r="J5" s="701"/>
      <c r="K5" s="698"/>
      <c r="L5" s="698"/>
      <c r="M5" s="700"/>
      <c r="N5" s="714"/>
      <c r="O5" s="181" t="s">
        <v>3542</v>
      </c>
      <c r="P5" s="182" t="s">
        <v>3543</v>
      </c>
      <c r="Q5" s="11"/>
      <c r="R5" s="14"/>
      <c r="S5" s="14"/>
      <c r="T5" s="14"/>
      <c r="U5" s="14"/>
      <c r="V5" s="14"/>
      <c r="W5" s="14"/>
      <c r="X5" s="14"/>
      <c r="Y5" s="14"/>
      <c r="Z5" s="14"/>
    </row>
    <row r="6" spans="1:26" ht="150">
      <c r="A6" s="44" t="s">
        <v>16</v>
      </c>
      <c r="B6" s="3" t="s">
        <v>17</v>
      </c>
      <c r="C6" s="3" t="s">
        <v>870</v>
      </c>
      <c r="D6" s="2" t="s">
        <v>919</v>
      </c>
      <c r="E6" s="4" t="s">
        <v>920</v>
      </c>
      <c r="F6" s="2" t="s">
        <v>930</v>
      </c>
      <c r="G6" s="4" t="s">
        <v>931</v>
      </c>
      <c r="H6" s="5"/>
      <c r="I6" s="45" t="s">
        <v>149</v>
      </c>
      <c r="J6" s="20"/>
      <c r="K6" s="6">
        <v>0</v>
      </c>
      <c r="L6" s="4"/>
      <c r="M6" s="72">
        <v>0</v>
      </c>
      <c r="N6" s="183" t="s">
        <v>3544</v>
      </c>
      <c r="O6" s="181" t="s">
        <v>3545</v>
      </c>
      <c r="P6" s="182" t="s">
        <v>3546</v>
      </c>
      <c r="Q6" s="11"/>
      <c r="R6" s="24"/>
      <c r="S6" s="24"/>
      <c r="T6" s="24"/>
      <c r="U6" s="24"/>
      <c r="V6" s="24"/>
      <c r="W6" s="24"/>
      <c r="X6" s="24"/>
      <c r="Y6" s="24"/>
      <c r="Z6" s="24"/>
    </row>
    <row r="7" spans="1:26" ht="115.5">
      <c r="A7" s="44" t="s">
        <v>936</v>
      </c>
      <c r="B7" s="3" t="s">
        <v>937</v>
      </c>
      <c r="C7" s="3" t="s">
        <v>938</v>
      </c>
      <c r="D7" s="2" t="s">
        <v>939</v>
      </c>
      <c r="E7" s="4" t="s">
        <v>940</v>
      </c>
      <c r="F7" s="2" t="s">
        <v>941</v>
      </c>
      <c r="G7" s="4" t="s">
        <v>942</v>
      </c>
      <c r="H7" s="5"/>
      <c r="I7" s="45" t="s">
        <v>149</v>
      </c>
      <c r="J7" s="20"/>
      <c r="K7" s="6">
        <v>0</v>
      </c>
      <c r="L7" s="4"/>
      <c r="M7" s="72">
        <v>0</v>
      </c>
      <c r="N7" s="184" t="s">
        <v>3547</v>
      </c>
      <c r="O7" s="181" t="s">
        <v>3548</v>
      </c>
      <c r="P7" s="182" t="s">
        <v>3543</v>
      </c>
      <c r="Q7" s="11"/>
      <c r="R7" s="24"/>
      <c r="S7" s="24"/>
      <c r="T7" s="24"/>
      <c r="U7" s="24"/>
      <c r="V7" s="24"/>
      <c r="W7" s="24"/>
      <c r="X7" s="24"/>
      <c r="Y7" s="24"/>
      <c r="Z7" s="24"/>
    </row>
    <row r="8" spans="1:26" ht="115.5">
      <c r="A8" s="44" t="s">
        <v>1374</v>
      </c>
      <c r="B8" s="3" t="s">
        <v>1375</v>
      </c>
      <c r="C8" s="3" t="s">
        <v>1376</v>
      </c>
      <c r="D8" s="2" t="s">
        <v>1377</v>
      </c>
      <c r="E8" s="4" t="s">
        <v>1378</v>
      </c>
      <c r="F8" s="2" t="s">
        <v>1379</v>
      </c>
      <c r="G8" s="4" t="s">
        <v>1380</v>
      </c>
      <c r="H8" s="5"/>
      <c r="I8" s="45" t="s">
        <v>149</v>
      </c>
      <c r="J8" s="20"/>
      <c r="K8" s="6">
        <v>0</v>
      </c>
      <c r="L8" s="4"/>
      <c r="M8" s="72">
        <v>0</v>
      </c>
      <c r="N8" s="183" t="s">
        <v>3549</v>
      </c>
      <c r="O8" s="181" t="s">
        <v>3550</v>
      </c>
      <c r="P8" s="182" t="s">
        <v>3551</v>
      </c>
      <c r="Q8" s="11"/>
      <c r="R8" s="24"/>
      <c r="S8" s="24"/>
      <c r="T8" s="24"/>
      <c r="U8" s="24"/>
      <c r="V8" s="24"/>
      <c r="W8" s="24"/>
      <c r="X8" s="24"/>
      <c r="Y8" s="24"/>
      <c r="Z8" s="24"/>
    </row>
    <row r="9" spans="1:26" ht="99">
      <c r="A9" s="49" t="s">
        <v>1374</v>
      </c>
      <c r="B9" s="50" t="s">
        <v>1375</v>
      </c>
      <c r="C9" s="50" t="s">
        <v>1665</v>
      </c>
      <c r="D9" s="51" t="s">
        <v>1666</v>
      </c>
      <c r="E9" s="27" t="s">
        <v>1667</v>
      </c>
      <c r="F9" s="51" t="s">
        <v>1694</v>
      </c>
      <c r="G9" s="27" t="s">
        <v>1695</v>
      </c>
      <c r="H9" s="52"/>
      <c r="I9" s="53" t="s">
        <v>149</v>
      </c>
      <c r="J9" s="25"/>
      <c r="K9" s="78">
        <v>0</v>
      </c>
      <c r="L9" s="27"/>
      <c r="M9" s="79">
        <v>0</v>
      </c>
      <c r="N9" s="183" t="s">
        <v>3552</v>
      </c>
      <c r="O9" s="185" t="s">
        <v>3553</v>
      </c>
      <c r="P9" s="186" t="s">
        <v>3543</v>
      </c>
      <c r="Q9" s="11"/>
      <c r="R9" s="24"/>
      <c r="S9" s="24"/>
      <c r="T9" s="24"/>
      <c r="U9" s="24"/>
      <c r="V9" s="24"/>
      <c r="W9" s="24"/>
      <c r="X9" s="24"/>
      <c r="Y9" s="24"/>
      <c r="Z9" s="24"/>
    </row>
    <row r="10" spans="1:26">
      <c r="A10" s="24"/>
      <c r="B10" s="24"/>
      <c r="C10" s="24"/>
      <c r="D10" s="24"/>
      <c r="E10" s="24"/>
      <c r="F10" s="24"/>
      <c r="G10" s="24"/>
      <c r="H10" s="24"/>
      <c r="I10" s="24"/>
      <c r="J10" s="24"/>
      <c r="K10" s="24"/>
      <c r="L10" s="24"/>
      <c r="M10" s="24"/>
      <c r="N10" s="24"/>
      <c r="O10" s="24"/>
      <c r="P10" s="24"/>
      <c r="Q10" s="24"/>
      <c r="R10" s="24"/>
      <c r="S10" s="24"/>
      <c r="T10" s="24"/>
      <c r="U10" s="24"/>
      <c r="V10" s="24"/>
      <c r="W10" s="24"/>
      <c r="X10" s="24"/>
      <c r="Y10" s="24"/>
      <c r="Z10" s="24"/>
    </row>
    <row r="11" spans="1:26">
      <c r="A11" s="24"/>
      <c r="B11" s="24"/>
      <c r="C11" s="24"/>
      <c r="D11" s="24"/>
      <c r="E11" s="24"/>
      <c r="F11" s="24"/>
      <c r="G11" s="24"/>
      <c r="H11" s="24"/>
      <c r="I11" s="24"/>
      <c r="J11" s="24"/>
      <c r="K11" s="24"/>
      <c r="L11" s="24"/>
      <c r="M11" s="24"/>
      <c r="N11" s="24"/>
      <c r="O11" s="24"/>
      <c r="P11" s="24"/>
      <c r="Q11" s="24"/>
      <c r="R11" s="24"/>
      <c r="S11" s="24"/>
      <c r="T11" s="24"/>
      <c r="U11" s="24"/>
      <c r="V11" s="24"/>
      <c r="W11" s="24"/>
      <c r="X11" s="24"/>
      <c r="Y11" s="24"/>
      <c r="Z11" s="24"/>
    </row>
    <row r="12" spans="1:26">
      <c r="A12" s="24"/>
      <c r="B12" s="24"/>
      <c r="C12" s="24"/>
      <c r="D12" s="24"/>
      <c r="E12" s="24"/>
      <c r="F12" s="24"/>
      <c r="G12" s="24"/>
      <c r="H12" s="24"/>
      <c r="I12" s="24"/>
      <c r="J12" s="24"/>
      <c r="K12" s="24"/>
      <c r="L12" s="24"/>
      <c r="M12" s="24"/>
      <c r="N12" s="24"/>
      <c r="O12" s="24"/>
      <c r="P12" s="24"/>
      <c r="Q12" s="24"/>
      <c r="R12" s="24"/>
      <c r="S12" s="24"/>
      <c r="T12" s="24"/>
      <c r="U12" s="24"/>
      <c r="V12" s="24"/>
      <c r="W12" s="24"/>
      <c r="X12" s="24"/>
      <c r="Y12" s="24"/>
      <c r="Z12" s="24"/>
    </row>
    <row r="13" spans="1:26">
      <c r="A13" s="24"/>
      <c r="B13" s="24"/>
      <c r="C13" s="24"/>
      <c r="D13" s="24"/>
      <c r="E13" s="24"/>
      <c r="F13" s="24"/>
      <c r="G13" s="24"/>
      <c r="H13" s="24"/>
      <c r="I13" s="24"/>
      <c r="J13" s="24"/>
      <c r="K13" s="24"/>
      <c r="L13" s="24"/>
      <c r="M13" s="24"/>
      <c r="N13" s="24"/>
      <c r="O13" s="24"/>
      <c r="P13" s="24"/>
      <c r="Q13" s="24"/>
      <c r="R13" s="24"/>
      <c r="S13" s="24"/>
      <c r="T13" s="24"/>
      <c r="U13" s="24"/>
      <c r="V13" s="24"/>
      <c r="W13" s="24"/>
      <c r="X13" s="24"/>
      <c r="Y13" s="24"/>
      <c r="Z13" s="24"/>
    </row>
    <row r="14" spans="1:26">
      <c r="A14" s="24"/>
      <c r="B14" s="24"/>
      <c r="C14" s="24"/>
      <c r="D14" s="24"/>
      <c r="E14" s="24"/>
      <c r="F14" s="24"/>
      <c r="G14" s="24"/>
      <c r="H14" s="24"/>
      <c r="I14" s="24"/>
      <c r="J14" s="24"/>
      <c r="K14" s="24"/>
      <c r="L14" s="24"/>
      <c r="M14" s="24"/>
      <c r="N14" s="24"/>
      <c r="O14" s="24"/>
      <c r="P14" s="24"/>
      <c r="Q14" s="24"/>
      <c r="R14" s="24"/>
      <c r="S14" s="24"/>
      <c r="T14" s="24"/>
      <c r="U14" s="24"/>
      <c r="V14" s="24"/>
      <c r="W14" s="24"/>
      <c r="X14" s="24"/>
      <c r="Y14" s="24"/>
      <c r="Z14" s="24"/>
    </row>
    <row r="15" spans="1:26">
      <c r="A15" s="24"/>
      <c r="B15" s="24"/>
      <c r="C15" s="24"/>
      <c r="D15" s="24"/>
      <c r="E15" s="24"/>
      <c r="F15" s="24"/>
      <c r="G15" s="24"/>
      <c r="H15" s="24"/>
      <c r="I15" s="24"/>
      <c r="J15" s="24"/>
      <c r="K15" s="24"/>
      <c r="L15" s="24"/>
      <c r="M15" s="24"/>
      <c r="N15" s="24"/>
      <c r="O15" s="24"/>
      <c r="P15" s="24"/>
      <c r="Q15" s="24"/>
      <c r="R15" s="24"/>
      <c r="S15" s="24"/>
      <c r="T15" s="24"/>
      <c r="U15" s="24"/>
      <c r="V15" s="24"/>
      <c r="W15" s="24"/>
      <c r="X15" s="24"/>
      <c r="Y15" s="24"/>
      <c r="Z15" s="24"/>
    </row>
    <row r="16" spans="1:26">
      <c r="A16" s="24"/>
      <c r="B16" s="24"/>
      <c r="C16" s="24"/>
      <c r="D16" s="24"/>
      <c r="E16" s="24"/>
      <c r="F16" s="24"/>
      <c r="G16" s="24"/>
      <c r="H16" s="24"/>
      <c r="I16" s="24"/>
      <c r="J16" s="24"/>
      <c r="K16" s="24"/>
      <c r="L16" s="24"/>
      <c r="M16" s="24"/>
      <c r="N16" s="24"/>
      <c r="O16" s="24"/>
      <c r="P16" s="24"/>
      <c r="Q16" s="24"/>
      <c r="R16" s="24"/>
      <c r="S16" s="24"/>
      <c r="T16" s="24"/>
      <c r="U16" s="24"/>
      <c r="V16" s="24"/>
      <c r="W16" s="24"/>
      <c r="X16" s="24"/>
      <c r="Y16" s="24"/>
      <c r="Z16" s="24"/>
    </row>
    <row r="17" spans="1:26">
      <c r="A17" s="24"/>
      <c r="B17" s="24"/>
      <c r="C17" s="24"/>
      <c r="D17" s="24"/>
      <c r="E17" s="24"/>
      <c r="F17" s="24"/>
      <c r="G17" s="24"/>
      <c r="H17" s="24"/>
      <c r="I17" s="24"/>
      <c r="J17" s="24"/>
      <c r="K17" s="24"/>
      <c r="L17" s="24"/>
      <c r="M17" s="24"/>
      <c r="N17" s="24"/>
      <c r="O17" s="24"/>
      <c r="P17" s="24"/>
      <c r="Q17" s="24"/>
      <c r="R17" s="24"/>
      <c r="S17" s="24"/>
      <c r="T17" s="24"/>
      <c r="U17" s="24"/>
      <c r="V17" s="24"/>
      <c r="W17" s="24"/>
      <c r="X17" s="24"/>
      <c r="Y17" s="24"/>
      <c r="Z17" s="24"/>
    </row>
    <row r="18" spans="1:26">
      <c r="A18" s="24"/>
      <c r="B18" s="24"/>
      <c r="C18" s="24"/>
      <c r="D18" s="24"/>
      <c r="E18" s="24"/>
      <c r="F18" s="24"/>
      <c r="G18" s="24"/>
      <c r="H18" s="24"/>
      <c r="I18" s="24"/>
      <c r="J18" s="24"/>
      <c r="K18" s="24"/>
      <c r="L18" s="24"/>
      <c r="M18" s="24"/>
      <c r="N18" s="24"/>
      <c r="O18" s="24"/>
      <c r="P18" s="24"/>
      <c r="Q18" s="24"/>
      <c r="R18" s="24"/>
      <c r="S18" s="24"/>
      <c r="T18" s="24"/>
      <c r="U18" s="24"/>
      <c r="V18" s="24"/>
      <c r="W18" s="24"/>
      <c r="X18" s="24"/>
      <c r="Y18" s="24"/>
      <c r="Z18" s="24"/>
    </row>
    <row r="19" spans="1:26">
      <c r="A19" s="24"/>
      <c r="B19" s="24"/>
      <c r="C19" s="24"/>
      <c r="D19" s="24"/>
      <c r="E19" s="24"/>
      <c r="F19" s="24"/>
      <c r="G19" s="24"/>
      <c r="H19" s="24"/>
      <c r="I19" s="24"/>
      <c r="J19" s="24"/>
      <c r="K19" s="24"/>
      <c r="L19" s="24"/>
      <c r="M19" s="24"/>
      <c r="N19" s="24"/>
      <c r="O19" s="24"/>
      <c r="P19" s="24"/>
      <c r="Q19" s="24"/>
      <c r="R19" s="24"/>
      <c r="S19" s="24"/>
      <c r="T19" s="24"/>
      <c r="U19" s="24"/>
      <c r="V19" s="24"/>
      <c r="W19" s="24"/>
      <c r="X19" s="24"/>
      <c r="Y19" s="24"/>
      <c r="Z19" s="24"/>
    </row>
    <row r="20" spans="1:26" ht="15.75" customHeight="1">
      <c r="A20" s="24"/>
      <c r="B20" s="24"/>
      <c r="C20" s="24"/>
      <c r="D20" s="24"/>
      <c r="E20" s="24"/>
      <c r="F20" s="24"/>
      <c r="G20" s="24"/>
      <c r="H20" s="24"/>
      <c r="I20" s="24"/>
      <c r="J20" s="24"/>
      <c r="K20" s="24"/>
      <c r="L20" s="24"/>
      <c r="M20" s="24"/>
      <c r="N20" s="24"/>
      <c r="O20" s="24"/>
      <c r="P20" s="24"/>
      <c r="Q20" s="24"/>
      <c r="R20" s="24"/>
      <c r="S20" s="24"/>
      <c r="T20" s="24"/>
      <c r="U20" s="24"/>
      <c r="V20" s="24"/>
      <c r="W20" s="24"/>
      <c r="X20" s="24"/>
      <c r="Y20" s="24"/>
      <c r="Z20" s="24"/>
    </row>
    <row r="21" spans="1:26" ht="15.75" customHeight="1">
      <c r="A21" s="24"/>
      <c r="B21" s="24"/>
      <c r="C21" s="24"/>
      <c r="D21" s="24"/>
      <c r="E21" s="24"/>
      <c r="F21" s="24"/>
      <c r="G21" s="24"/>
      <c r="H21" s="24"/>
      <c r="I21" s="24"/>
      <c r="J21" s="24"/>
      <c r="K21" s="24"/>
      <c r="L21" s="24"/>
      <c r="M21" s="24"/>
      <c r="N21" s="24"/>
      <c r="O21" s="24"/>
      <c r="P21" s="24"/>
      <c r="Q21" s="24"/>
      <c r="R21" s="24"/>
      <c r="S21" s="24"/>
      <c r="T21" s="24"/>
      <c r="U21" s="24"/>
      <c r="V21" s="24"/>
      <c r="W21" s="24"/>
      <c r="X21" s="24"/>
      <c r="Y21" s="24"/>
      <c r="Z21" s="24"/>
    </row>
    <row r="22" spans="1:26" ht="15.75" customHeight="1">
      <c r="A22" s="24"/>
      <c r="B22" s="24"/>
      <c r="C22" s="24"/>
      <c r="D22" s="24"/>
      <c r="E22" s="24"/>
      <c r="F22" s="24"/>
      <c r="G22" s="24"/>
      <c r="H22" s="24"/>
      <c r="I22" s="24"/>
      <c r="J22" s="24"/>
      <c r="K22" s="24"/>
      <c r="L22" s="24"/>
      <c r="M22" s="24"/>
      <c r="N22" s="24"/>
      <c r="O22" s="24"/>
      <c r="P22" s="24"/>
      <c r="Q22" s="24"/>
      <c r="R22" s="24"/>
      <c r="S22" s="24"/>
      <c r="T22" s="24"/>
      <c r="U22" s="24"/>
      <c r="V22" s="24"/>
      <c r="W22" s="24"/>
      <c r="X22" s="24"/>
      <c r="Y22" s="24"/>
      <c r="Z22" s="24"/>
    </row>
    <row r="23" spans="1:26" ht="15.75" customHeight="1">
      <c r="A23" s="24"/>
      <c r="B23" s="24"/>
      <c r="C23" s="24"/>
      <c r="D23" s="24"/>
      <c r="E23" s="24"/>
      <c r="F23" s="24"/>
      <c r="G23" s="24"/>
      <c r="H23" s="24"/>
      <c r="I23" s="24"/>
      <c r="J23" s="24"/>
      <c r="K23" s="24"/>
      <c r="L23" s="24"/>
      <c r="M23" s="24"/>
      <c r="N23" s="24"/>
      <c r="O23" s="24"/>
      <c r="P23" s="24"/>
      <c r="Q23" s="24"/>
      <c r="R23" s="24"/>
      <c r="S23" s="24"/>
      <c r="T23" s="24"/>
      <c r="U23" s="24"/>
      <c r="V23" s="24"/>
      <c r="W23" s="24"/>
      <c r="X23" s="24"/>
      <c r="Y23" s="24"/>
      <c r="Z23" s="24"/>
    </row>
    <row r="24" spans="1:26" ht="15.75" customHeight="1">
      <c r="A24" s="24"/>
      <c r="B24" s="24"/>
      <c r="C24" s="24"/>
      <c r="D24" s="24"/>
      <c r="E24" s="24"/>
      <c r="F24" s="24"/>
      <c r="G24" s="24"/>
      <c r="H24" s="24"/>
      <c r="I24" s="24"/>
      <c r="J24" s="24"/>
      <c r="K24" s="24"/>
      <c r="L24" s="24"/>
      <c r="M24" s="24"/>
      <c r="N24" s="24"/>
      <c r="O24" s="24"/>
      <c r="P24" s="24"/>
      <c r="Q24" s="24"/>
      <c r="R24" s="24"/>
      <c r="S24" s="24"/>
      <c r="T24" s="24"/>
      <c r="U24" s="24"/>
      <c r="V24" s="24"/>
      <c r="W24" s="24"/>
      <c r="X24" s="24"/>
      <c r="Y24" s="24"/>
      <c r="Z24" s="24"/>
    </row>
    <row r="25" spans="1:26" ht="15.75" customHeight="1">
      <c r="A25" s="24"/>
      <c r="B25" s="24"/>
      <c r="C25" s="24"/>
      <c r="D25" s="24"/>
      <c r="E25" s="24"/>
      <c r="F25" s="24"/>
      <c r="G25" s="24"/>
      <c r="H25" s="24"/>
      <c r="I25" s="24"/>
      <c r="J25" s="24"/>
      <c r="K25" s="24"/>
      <c r="L25" s="24"/>
      <c r="M25" s="24"/>
      <c r="N25" s="24"/>
      <c r="O25" s="24"/>
      <c r="P25" s="24"/>
      <c r="Q25" s="24"/>
      <c r="R25" s="24"/>
      <c r="S25" s="24"/>
      <c r="T25" s="24"/>
      <c r="U25" s="24"/>
      <c r="V25" s="24"/>
      <c r="W25" s="24"/>
      <c r="X25" s="24"/>
      <c r="Y25" s="24"/>
      <c r="Z25" s="24"/>
    </row>
    <row r="26" spans="1:26" ht="15.75" customHeight="1">
      <c r="A26" s="24"/>
      <c r="B26" s="24"/>
      <c r="C26" s="24"/>
      <c r="D26" s="24"/>
      <c r="E26" s="24"/>
      <c r="F26" s="24"/>
      <c r="G26" s="24"/>
      <c r="H26" s="24"/>
      <c r="I26" s="24"/>
      <c r="J26" s="24"/>
      <c r="K26" s="24"/>
      <c r="L26" s="24"/>
      <c r="M26" s="24"/>
      <c r="N26" s="24"/>
      <c r="O26" s="24"/>
      <c r="P26" s="24"/>
      <c r="Q26" s="24"/>
      <c r="R26" s="24"/>
      <c r="S26" s="24"/>
      <c r="T26" s="24"/>
      <c r="U26" s="24"/>
      <c r="V26" s="24"/>
      <c r="W26" s="24"/>
      <c r="X26" s="24"/>
      <c r="Y26" s="24"/>
      <c r="Z26" s="24"/>
    </row>
    <row r="27" spans="1:26" ht="15.75" customHeight="1">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row>
    <row r="28" spans="1:26" ht="15.75" customHeight="1">
      <c r="A28" s="24"/>
      <c r="B28" s="24"/>
      <c r="C28" s="24"/>
      <c r="D28" s="24"/>
      <c r="E28" s="24"/>
      <c r="F28" s="24"/>
      <c r="G28" s="24"/>
      <c r="H28" s="24"/>
      <c r="I28" s="24"/>
      <c r="J28" s="24"/>
      <c r="K28" s="24"/>
      <c r="L28" s="24"/>
      <c r="M28" s="24"/>
      <c r="N28" s="24"/>
      <c r="O28" s="24"/>
      <c r="P28" s="24"/>
      <c r="Q28" s="24"/>
      <c r="R28" s="24"/>
      <c r="S28" s="24"/>
      <c r="T28" s="24"/>
      <c r="U28" s="24"/>
      <c r="V28" s="24"/>
      <c r="W28" s="24"/>
      <c r="X28" s="24"/>
      <c r="Y28" s="24"/>
      <c r="Z28" s="24"/>
    </row>
    <row r="29" spans="1:26" ht="15.75" customHeight="1">
      <c r="A29" s="24"/>
      <c r="B29" s="24"/>
      <c r="C29" s="24"/>
      <c r="D29" s="24"/>
      <c r="E29" s="24"/>
      <c r="F29" s="24"/>
      <c r="G29" s="24"/>
      <c r="H29" s="24"/>
      <c r="I29" s="24"/>
      <c r="J29" s="24"/>
      <c r="K29" s="24"/>
      <c r="L29" s="24"/>
      <c r="M29" s="24"/>
      <c r="N29" s="24"/>
      <c r="O29" s="24"/>
      <c r="P29" s="24"/>
      <c r="Q29" s="24"/>
      <c r="R29" s="24"/>
      <c r="S29" s="24"/>
      <c r="T29" s="24"/>
      <c r="U29" s="24"/>
      <c r="V29" s="24"/>
      <c r="W29" s="24"/>
      <c r="X29" s="24"/>
      <c r="Y29" s="24"/>
      <c r="Z29" s="24"/>
    </row>
    <row r="30" spans="1:26" ht="15.75" customHeight="1">
      <c r="A30" s="24"/>
      <c r="B30" s="24"/>
      <c r="C30" s="24"/>
      <c r="D30" s="24"/>
      <c r="E30" s="24"/>
      <c r="F30" s="24"/>
      <c r="G30" s="24"/>
      <c r="H30" s="24"/>
      <c r="I30" s="24"/>
      <c r="J30" s="24"/>
      <c r="K30" s="24"/>
      <c r="L30" s="24"/>
      <c r="M30" s="24"/>
      <c r="N30" s="24"/>
      <c r="O30" s="24"/>
      <c r="P30" s="24"/>
      <c r="Q30" s="24"/>
      <c r="R30" s="24"/>
      <c r="S30" s="24"/>
      <c r="T30" s="24"/>
      <c r="U30" s="24"/>
      <c r="V30" s="24"/>
      <c r="W30" s="24"/>
      <c r="X30" s="24"/>
      <c r="Y30" s="24"/>
      <c r="Z30" s="24"/>
    </row>
    <row r="31" spans="1:26" ht="15.75" customHeight="1">
      <c r="A31" s="24"/>
      <c r="B31" s="24"/>
      <c r="C31" s="24"/>
      <c r="D31" s="24"/>
      <c r="E31" s="24"/>
      <c r="F31" s="24"/>
      <c r="G31" s="24"/>
      <c r="H31" s="24"/>
      <c r="I31" s="24"/>
      <c r="J31" s="24"/>
      <c r="K31" s="24"/>
      <c r="L31" s="24"/>
      <c r="M31" s="24"/>
      <c r="N31" s="24"/>
      <c r="O31" s="24"/>
      <c r="P31" s="24"/>
      <c r="Q31" s="24"/>
      <c r="R31" s="24"/>
      <c r="S31" s="24"/>
      <c r="T31" s="24"/>
      <c r="U31" s="24"/>
      <c r="V31" s="24"/>
      <c r="W31" s="24"/>
      <c r="X31" s="24"/>
      <c r="Y31" s="24"/>
      <c r="Z31" s="24"/>
    </row>
    <row r="32" spans="1:26" ht="15.75" customHeight="1">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row>
    <row r="33" spans="1:26" ht="15.75" customHeight="1">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row>
    <row r="34" spans="1:26" ht="15.75" customHeight="1">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row>
    <row r="35" spans="1:26" ht="15.75" customHeight="1">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row>
    <row r="36" spans="1:26" ht="15.75" customHeight="1">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row>
    <row r="37" spans="1:26" ht="15.75" customHeight="1">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row>
    <row r="38" spans="1:26" ht="15.75" customHeight="1">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row>
    <row r="39" spans="1:26" ht="15.75" customHeight="1">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row>
    <row r="40" spans="1:26" ht="15.75" customHeight="1">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row>
    <row r="41" spans="1:26" ht="15.75" customHeight="1">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row>
    <row r="42" spans="1:26" ht="15.75" customHeight="1">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row>
    <row r="43" spans="1:26" ht="15.75" customHeight="1">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row>
    <row r="44" spans="1:26" ht="15.75" customHeight="1">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row>
    <row r="45" spans="1:26" ht="15.75" customHeight="1">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row>
    <row r="46" spans="1:26" ht="15.75" customHeight="1">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row>
    <row r="47" spans="1:26" ht="15.75" customHeight="1">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row>
    <row r="48" spans="1:26" ht="15.75" customHeight="1">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row>
    <row r="49" spans="1:26" ht="15.75" customHeight="1">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row>
    <row r="50" spans="1:26" ht="15.75" customHeight="1">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row>
    <row r="51" spans="1:26" ht="15.75" customHeight="1">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row>
    <row r="52" spans="1:26" ht="15.75" customHeight="1">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row>
    <row r="53" spans="1:26" ht="15.75" customHeight="1">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row>
    <row r="54" spans="1:26" ht="15.75" customHeight="1">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row>
    <row r="55" spans="1:26" ht="15.75" customHeight="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row>
    <row r="56" spans="1:26" ht="15.7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row>
    <row r="57" spans="1:26" ht="15.75" customHeight="1">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row>
    <row r="58" spans="1:26" ht="15.75" customHeight="1">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row>
    <row r="59" spans="1:26" ht="15.75" customHeight="1">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row>
    <row r="60" spans="1:26" ht="15.75" customHeight="1">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row>
    <row r="61" spans="1:26" ht="15.75" customHeight="1">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row>
    <row r="62" spans="1:26" ht="15.75" customHeight="1">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row>
    <row r="63" spans="1:26" ht="15.75" customHeight="1">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row>
    <row r="64" spans="1:26" ht="15.75" customHeight="1">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row>
    <row r="65" spans="1:26" ht="15.75" customHeight="1">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row>
    <row r="66" spans="1:26" ht="15.75" customHeight="1">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row>
    <row r="67" spans="1:26" ht="15.75" customHeight="1">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row>
    <row r="68" spans="1:26" ht="15.75" customHeight="1">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row>
    <row r="69" spans="1:26" ht="15.75" customHeight="1">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row>
    <row r="70" spans="1:26" ht="15.75" customHeight="1">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row>
    <row r="71" spans="1:26" ht="15.75" customHeight="1">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row>
    <row r="72" spans="1:26" ht="15.75" customHeight="1">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row>
    <row r="73" spans="1:26" ht="15.75" customHeight="1">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row>
    <row r="74" spans="1:26" ht="15.75" customHeight="1">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row>
    <row r="75" spans="1:26" ht="15.7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row>
    <row r="76" spans="1:26" ht="15.75" customHeight="1">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row>
    <row r="77" spans="1:26" ht="15.75" customHeight="1">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row>
    <row r="78" spans="1:26" ht="15.75" customHeight="1">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row>
    <row r="79" spans="1:26" ht="15.75" customHeight="1">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row>
    <row r="80" spans="1:26" ht="15.75" customHeight="1">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row>
    <row r="81" spans="1:26" ht="15.75" customHeight="1">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row>
    <row r="82" spans="1:26" ht="15.75" customHeight="1">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row>
    <row r="83" spans="1:26" ht="15.75" customHeight="1">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row>
    <row r="84" spans="1:26" ht="15.75" customHeight="1">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row>
    <row r="85" spans="1:26" ht="15.75" customHeight="1">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row>
    <row r="86" spans="1:26" ht="15.75" customHeight="1">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row>
    <row r="87" spans="1:26" ht="15.75" customHeight="1">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row>
    <row r="88" spans="1:26" ht="15.75" customHeight="1">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row>
    <row r="89" spans="1:26" ht="15.75" customHeight="1">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row>
    <row r="90" spans="1:26" ht="15.75" customHeight="1">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row>
    <row r="91" spans="1:26" ht="15.75" customHeight="1">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row>
    <row r="92" spans="1:26" ht="15.75" customHeight="1">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row>
    <row r="93" spans="1:26" ht="15.75" customHeight="1">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row>
    <row r="94" spans="1:26" ht="15.75" customHeight="1">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row>
    <row r="95" spans="1:26" ht="15.75" customHeight="1">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row>
    <row r="96" spans="1:26" ht="15.75" customHeight="1">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row>
    <row r="97" spans="1:26" ht="15.75" customHeight="1">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row>
    <row r="98" spans="1:26" ht="15.75" customHeight="1">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row>
    <row r="99" spans="1:26" ht="15.75" customHeight="1">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row>
    <row r="100" spans="1:26" ht="15.75" customHeight="1">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row>
    <row r="101" spans="1:26" ht="15.75"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row>
    <row r="102" spans="1:26" ht="15.75" customHeight="1">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row>
    <row r="103" spans="1:26" ht="15.75" customHeight="1">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row>
    <row r="104" spans="1:26" ht="15.75" customHeight="1">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row>
    <row r="105" spans="1:26" ht="15.75" customHeight="1">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row>
    <row r="106" spans="1:26" ht="15.75" customHeight="1">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row>
    <row r="107" spans="1:26" ht="15.75" customHeight="1">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row>
    <row r="108" spans="1:26" ht="15.75" customHeight="1">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row>
    <row r="109" spans="1:26" ht="15.75" customHeight="1">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row>
    <row r="110" spans="1:26" ht="15.75"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row>
    <row r="111" spans="1:26" ht="15.75"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row>
    <row r="112" spans="1:26" ht="15.75" customHeight="1">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row>
    <row r="113" spans="1:26" ht="15.75" customHeight="1">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row>
    <row r="114" spans="1:26" ht="15.75" customHeight="1">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row>
    <row r="115" spans="1:26" ht="15.75" customHeight="1">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row>
    <row r="116" spans="1:26" ht="15.75" customHeight="1">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row>
    <row r="117" spans="1:26" ht="15.75" customHeight="1">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row>
    <row r="118" spans="1:26" ht="15.75" customHeight="1">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row>
    <row r="119" spans="1:26" ht="15.75"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row>
    <row r="120" spans="1:26" ht="15.75"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row>
    <row r="121" spans="1:26" ht="15.75" customHeight="1">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row>
    <row r="122" spans="1:26" ht="15.75" customHeight="1">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row>
    <row r="123" spans="1:26" ht="15.75" customHeight="1">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row>
    <row r="124" spans="1:26" ht="15.75" customHeight="1">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row>
    <row r="125" spans="1:26" ht="15.75" customHeight="1">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row>
    <row r="126" spans="1:26" ht="15.75" customHeight="1">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row>
    <row r="127" spans="1:26" ht="15.75" customHeight="1">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row>
    <row r="128" spans="1:26" ht="15.75" customHeight="1">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row>
    <row r="129" spans="1:26" ht="15.75" customHeight="1">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row>
    <row r="130" spans="1:26" ht="15.75" customHeight="1">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row>
    <row r="131" spans="1:26" ht="15.75" customHeight="1">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row>
    <row r="132" spans="1:26" ht="15.75" customHeight="1">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row>
    <row r="133" spans="1:26" ht="15.75" customHeight="1">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row>
    <row r="134" spans="1:26" ht="15.75" customHeight="1">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row>
    <row r="135" spans="1:26" ht="15.75" customHeight="1">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row>
    <row r="136" spans="1:26" ht="15.75" customHeight="1">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row>
    <row r="137" spans="1:26" ht="15.75" customHeight="1">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row>
    <row r="138" spans="1:26" ht="15.75" customHeight="1">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row>
    <row r="139" spans="1:26" ht="15.75" customHeight="1">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row>
    <row r="140" spans="1:26" ht="15.7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row>
    <row r="141" spans="1:26" ht="15.7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row>
    <row r="142" spans="1:26" ht="15.7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row>
    <row r="143" spans="1:26" ht="15.75" customHeight="1">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row>
    <row r="144" spans="1:26" ht="15.75" customHeight="1">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row>
    <row r="145" spans="1:26" ht="15.75" customHeight="1">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row>
    <row r="146" spans="1:26" ht="15.75" customHeight="1">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row>
    <row r="147" spans="1:26" ht="15.75" customHeight="1">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row>
    <row r="148" spans="1:26" ht="15.75" customHeight="1">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row>
    <row r="149" spans="1:26" ht="15.75" customHeight="1">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row>
    <row r="150" spans="1:26" ht="15.75" customHeight="1">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row>
    <row r="151" spans="1:26" ht="15.75" customHeight="1">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row>
    <row r="152" spans="1:26" ht="15.75"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row>
    <row r="153" spans="1:26" ht="15.75"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row>
    <row r="154" spans="1:26" ht="15.75" customHeight="1">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row>
    <row r="155" spans="1:26" ht="15.75" customHeight="1">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row>
    <row r="156" spans="1:26" ht="15.75" customHeight="1">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row>
    <row r="157" spans="1:26" ht="15.75" customHeight="1">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row>
    <row r="158" spans="1:26" ht="15.75" customHeight="1">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row>
    <row r="159" spans="1:26" ht="15.75" customHeight="1">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row>
    <row r="160" spans="1:26" ht="15.75" customHeight="1">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row>
    <row r="161" spans="1:26" ht="15.75" customHeight="1">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row>
    <row r="162" spans="1:26" ht="15.75"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row>
    <row r="163" spans="1:26" ht="15.75"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row>
    <row r="164" spans="1:26" ht="15.75" customHeight="1">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row>
    <row r="165" spans="1:26" ht="15.75" customHeight="1">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row>
    <row r="166" spans="1:26" ht="15.75" customHeight="1">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row>
    <row r="167" spans="1:26" ht="15.75" customHeight="1">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row>
    <row r="168" spans="1:26" ht="15.75" customHeight="1">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row>
    <row r="169" spans="1:26" ht="15.75" customHeight="1">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row>
    <row r="170" spans="1:26" ht="15.75" customHeight="1">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row>
    <row r="171" spans="1:26" ht="15.75" customHeight="1">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row>
    <row r="172" spans="1:26" ht="15.75" customHeight="1">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row>
    <row r="173" spans="1:26" ht="15.75" customHeight="1">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row>
    <row r="174" spans="1:26" ht="15.75" customHeight="1">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row>
    <row r="175" spans="1:26" ht="15.75" customHeight="1">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row>
    <row r="176" spans="1:26" ht="15.75" customHeight="1">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row>
    <row r="177" spans="1:26" ht="15.75" customHeight="1">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row>
    <row r="178" spans="1:26" ht="15.75" customHeight="1">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row>
    <row r="179" spans="1:26" ht="15.75" customHeight="1">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row>
    <row r="180" spans="1:26" ht="15.75" customHeight="1">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row>
    <row r="181" spans="1:26" ht="15.75" customHeight="1">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row>
    <row r="182" spans="1:26" ht="15.75" customHeight="1">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row>
    <row r="183" spans="1:26" ht="15.75" customHeight="1">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row>
    <row r="184" spans="1:26" ht="15.75" customHeight="1">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row>
    <row r="185" spans="1:26" ht="15.75" customHeight="1">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row>
    <row r="186" spans="1:26" ht="15.75" customHeight="1">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row>
    <row r="187" spans="1:26" ht="15.75" customHeight="1">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row>
    <row r="188" spans="1:26" ht="15.75" customHeight="1">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row>
    <row r="189" spans="1:26" ht="15.75" customHeight="1">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row>
    <row r="190" spans="1:26" ht="15.75" customHeight="1">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row>
    <row r="191" spans="1:26" ht="15.75" customHeight="1">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row>
    <row r="192" spans="1:26" ht="15.75" customHeight="1">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row>
    <row r="193" spans="1:26" ht="15.75" customHeight="1">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row>
    <row r="194" spans="1:26" ht="15.75" customHeight="1">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row>
    <row r="195" spans="1:26" ht="15.75" customHeight="1">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row>
    <row r="196" spans="1:26" ht="15.75" customHeight="1">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row>
    <row r="197" spans="1:26" ht="15.75" customHeight="1">
      <c r="A197" s="24"/>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row>
    <row r="198" spans="1:26" ht="15.75" customHeight="1">
      <c r="A198" s="24"/>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row>
    <row r="199" spans="1:26" ht="15.75" customHeight="1">
      <c r="A199" s="24"/>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row>
    <row r="200" spans="1:26" ht="15.75" customHeight="1">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row>
    <row r="201" spans="1:26" ht="15.75" customHeight="1">
      <c r="A201" s="24"/>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row>
    <row r="202" spans="1:26" ht="15.75" customHeight="1">
      <c r="A202" s="24"/>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row>
    <row r="203" spans="1:26" ht="15.75" customHeight="1">
      <c r="A203" s="24"/>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row>
    <row r="204" spans="1:26" ht="15.75" customHeight="1">
      <c r="A204" s="24"/>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row>
    <row r="205" spans="1:26" ht="15.75" customHeight="1">
      <c r="A205" s="24"/>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row>
    <row r="206" spans="1:26" ht="15.75" customHeight="1">
      <c r="A206" s="24"/>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row>
    <row r="207" spans="1:26" ht="15.75" customHeight="1">
      <c r="A207" s="24"/>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row>
    <row r="208" spans="1:26" ht="15.75" customHeight="1">
      <c r="A208" s="24"/>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row>
    <row r="209" spans="1:26" ht="15.75" customHeight="1">
      <c r="A209" s="24"/>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row>
    <row r="210" spans="1:26" ht="15.75" customHeight="1">
      <c r="A210" s="24"/>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row>
    <row r="211" spans="1:26" ht="15.75" customHeight="1">
      <c r="A211" s="24"/>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row>
    <row r="212" spans="1:26" ht="15.75" customHeight="1">
      <c r="A212" s="24"/>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row>
    <row r="213" spans="1:26" ht="15.75" customHeight="1">
      <c r="A213" s="24"/>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row>
    <row r="214" spans="1:26" ht="15.75" customHeight="1">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row>
    <row r="215" spans="1:26" ht="15.75" customHeight="1">
      <c r="A215" s="24"/>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row>
    <row r="216" spans="1:26" ht="15.75" customHeight="1">
      <c r="A216" s="24"/>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row>
    <row r="217" spans="1:26" ht="15.75" customHeight="1">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row>
    <row r="218" spans="1:26" ht="15.75" customHeight="1">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row>
    <row r="219" spans="1:26" ht="15.75" customHeight="1">
      <c r="A219" s="24"/>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row>
    <row r="220" spans="1:26" ht="15.75" customHeight="1">
      <c r="A220" s="24"/>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row>
    <row r="221" spans="1:26" ht="15.75" customHeight="1">
      <c r="A221" s="24"/>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row>
    <row r="222" spans="1:26" ht="15.75" customHeight="1">
      <c r="A222" s="24"/>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row>
    <row r="223" spans="1:26" ht="15.75" customHeight="1">
      <c r="A223" s="24"/>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spans="1:26" ht="15.75" customHeight="1">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row>
    <row r="225" spans="1:26" ht="15.75" customHeight="1">
      <c r="A225" s="24"/>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row>
    <row r="226" spans="1:26" ht="15.75" customHeight="1">
      <c r="A226" s="24"/>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row>
    <row r="227" spans="1:26" ht="15.75" customHeight="1">
      <c r="A227" s="24"/>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row>
    <row r="228" spans="1:26" ht="15.75" customHeight="1">
      <c r="A228" s="24"/>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row>
    <row r="229" spans="1:26" ht="15.75" customHeight="1">
      <c r="A229" s="24"/>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row>
    <row r="230" spans="1:26" ht="15.75" customHeight="1">
      <c r="A230" s="24"/>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row>
    <row r="231" spans="1:26" ht="15.75" customHeight="1">
      <c r="A231" s="24"/>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row>
    <row r="232" spans="1:26" ht="15.75" customHeight="1">
      <c r="A232" s="24"/>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row>
    <row r="233" spans="1:26" ht="15.75" customHeight="1">
      <c r="A233" s="24"/>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row>
    <row r="234" spans="1:26" ht="15.75" customHeight="1">
      <c r="A234" s="24"/>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row>
    <row r="235" spans="1:26" ht="15.75" customHeight="1">
      <c r="A235" s="24"/>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row>
    <row r="236" spans="1:26" ht="15.75" customHeight="1">
      <c r="A236" s="24"/>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row>
    <row r="237" spans="1:26" ht="15.75" customHeight="1">
      <c r="A237" s="24"/>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row>
    <row r="238" spans="1:26" ht="15.75" customHeight="1">
      <c r="A238" s="24"/>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row>
    <row r="239" spans="1:26" ht="15.75" customHeight="1">
      <c r="A239" s="24"/>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row>
    <row r="240" spans="1:26" ht="15.75" customHeight="1">
      <c r="A240" s="24"/>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row>
    <row r="241" spans="1:26" ht="15.75" customHeight="1">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row>
    <row r="242" spans="1:26" ht="15.75" customHeight="1">
      <c r="A242" s="24"/>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row>
    <row r="243" spans="1:26" ht="15.75" customHeight="1">
      <c r="A243" s="24"/>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row>
    <row r="244" spans="1:26" ht="15.75" customHeight="1">
      <c r="A244" s="24"/>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row>
    <row r="245" spans="1:26" ht="15.75" customHeight="1">
      <c r="A245" s="24"/>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row>
    <row r="246" spans="1:26" ht="15.75" customHeight="1">
      <c r="A246" s="24"/>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row>
    <row r="247" spans="1:26" ht="15.75" customHeight="1">
      <c r="A247" s="24"/>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row>
    <row r="248" spans="1:26" ht="15.75" customHeight="1">
      <c r="A248" s="24"/>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row>
    <row r="249" spans="1:26" ht="15.75" customHeight="1">
      <c r="A249" s="24"/>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row>
    <row r="250" spans="1:26" ht="15.75" customHeight="1">
      <c r="A250" s="24"/>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row>
    <row r="251" spans="1:26" ht="15.75" customHeight="1">
      <c r="A251" s="24"/>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row>
    <row r="252" spans="1:26" ht="15.75" customHeight="1">
      <c r="A252" s="24"/>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row>
    <row r="253" spans="1:26" ht="15.75" customHeight="1">
      <c r="A253" s="24"/>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row>
    <row r="254" spans="1:26" ht="15.75" customHeight="1">
      <c r="A254" s="24"/>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row>
    <row r="255" spans="1:26" ht="15.75" customHeight="1">
      <c r="A255" s="24"/>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row>
    <row r="256" spans="1:26" ht="15.75" customHeight="1">
      <c r="A256" s="24"/>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row>
    <row r="257" spans="1:26" ht="15.75" customHeight="1">
      <c r="A257" s="24"/>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row>
    <row r="258" spans="1:26" ht="15.75" customHeight="1">
      <c r="A258" s="24"/>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row>
    <row r="259" spans="1:26" ht="15.75" customHeight="1">
      <c r="A259" s="24"/>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row>
    <row r="260" spans="1:26" ht="15.75" customHeight="1">
      <c r="A260" s="24"/>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row>
    <row r="261" spans="1:26" ht="15.75" customHeight="1">
      <c r="A261" s="24"/>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row>
    <row r="262" spans="1:26" ht="15.75" customHeight="1">
      <c r="A262" s="24"/>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row>
    <row r="263" spans="1:26" ht="15.75" customHeight="1">
      <c r="A263" s="24"/>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row>
    <row r="264" spans="1:26" ht="15.75" customHeight="1">
      <c r="A264" s="24"/>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row>
    <row r="265" spans="1:26" ht="15.75" customHeight="1">
      <c r="A265" s="24"/>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row>
    <row r="266" spans="1:26" ht="15.75" customHeight="1">
      <c r="A266" s="24"/>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row>
    <row r="267" spans="1:26" ht="15.75" customHeight="1">
      <c r="A267" s="24"/>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row>
    <row r="268" spans="1:26" ht="15.75" customHeight="1">
      <c r="A268" s="24"/>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row>
    <row r="269" spans="1:26" ht="15.75" customHeight="1">
      <c r="A269" s="24"/>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row>
    <row r="270" spans="1:26" ht="15.75" customHeight="1">
      <c r="A270" s="24"/>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row>
    <row r="271" spans="1:26" ht="15.75" customHeight="1">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row>
    <row r="272" spans="1:26" ht="15.75" customHeight="1">
      <c r="A272" s="24"/>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row>
    <row r="273" spans="1:26" ht="15.75" customHeight="1">
      <c r="A273" s="24"/>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row>
    <row r="274" spans="1:26" ht="15.75" customHeight="1">
      <c r="A274" s="24"/>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row>
    <row r="275" spans="1:26" ht="15.75" customHeight="1">
      <c r="A275" s="24"/>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row>
    <row r="276" spans="1:26" ht="15.75" customHeight="1">
      <c r="A276" s="24"/>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row>
    <row r="277" spans="1:26" ht="15.75" customHeight="1">
      <c r="A277" s="24"/>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row>
    <row r="278" spans="1:26" ht="15.75" customHeight="1">
      <c r="A278" s="24"/>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row>
    <row r="279" spans="1:26" ht="15.75" customHeight="1">
      <c r="A279" s="24"/>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row>
    <row r="280" spans="1:26" ht="15.75" customHeight="1">
      <c r="A280" s="24"/>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row>
    <row r="281" spans="1:26" ht="15.75" customHeight="1">
      <c r="A281" s="24"/>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row>
    <row r="282" spans="1:26" ht="15.75" customHeight="1">
      <c r="A282" s="24"/>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row>
    <row r="283" spans="1:26" ht="15.75" customHeight="1">
      <c r="A283" s="24"/>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row>
    <row r="284" spans="1:26" ht="15.75" customHeight="1">
      <c r="A284" s="24"/>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row>
    <row r="285" spans="1:26" ht="15.75" customHeight="1">
      <c r="A285" s="24"/>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row>
    <row r="286" spans="1:26" ht="15.75" customHeight="1">
      <c r="A286" s="24"/>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row>
    <row r="287" spans="1:26" ht="15.75" customHeight="1">
      <c r="A287" s="24"/>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row>
    <row r="288" spans="1:26" ht="15.75" customHeight="1">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row>
    <row r="289" spans="1:26" ht="15.75" customHeight="1">
      <c r="A289" s="24"/>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row>
    <row r="290" spans="1:26" ht="15.75" customHeight="1">
      <c r="A290" s="24"/>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row>
    <row r="291" spans="1:26" ht="15.75" customHeight="1">
      <c r="A291" s="24"/>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row>
    <row r="292" spans="1:26" ht="15.75" customHeight="1">
      <c r="A292" s="24"/>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row>
    <row r="293" spans="1:26" ht="15.75" customHeight="1">
      <c r="A293" s="24"/>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row>
    <row r="294" spans="1:26" ht="15.75" customHeight="1">
      <c r="A294" s="24"/>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row>
    <row r="295" spans="1:26" ht="15.75" customHeight="1">
      <c r="A295" s="24"/>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row>
    <row r="296" spans="1:26" ht="15.75" customHeight="1">
      <c r="A296" s="24"/>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row>
    <row r="297" spans="1:26" ht="15.75" customHeight="1">
      <c r="A297" s="24"/>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row>
    <row r="298" spans="1:26" ht="15.75" customHeight="1">
      <c r="A298" s="24"/>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row>
    <row r="299" spans="1:26" ht="15.75" customHeight="1">
      <c r="A299" s="24"/>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row>
    <row r="300" spans="1:26" ht="15.75" customHeight="1">
      <c r="A300" s="24"/>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row>
    <row r="301" spans="1:26" ht="15.75" customHeight="1">
      <c r="A301" s="24"/>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row>
    <row r="302" spans="1:26" ht="15.75" customHeight="1">
      <c r="A302" s="24"/>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row>
    <row r="303" spans="1:26" ht="15.75" customHeight="1">
      <c r="A303" s="24"/>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row>
    <row r="304" spans="1:26" ht="15.75" customHeight="1">
      <c r="A304" s="24"/>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row>
    <row r="305" spans="1:26" ht="15.75" customHeight="1">
      <c r="A305" s="24"/>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row>
    <row r="306" spans="1:26" ht="15.75" customHeight="1">
      <c r="A306" s="24"/>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row>
    <row r="307" spans="1:26" ht="15.75" customHeight="1">
      <c r="A307" s="24"/>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row>
    <row r="308" spans="1:26" ht="15.75" customHeight="1">
      <c r="A308" s="24"/>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row>
    <row r="309" spans="1:26" ht="15.75" customHeight="1">
      <c r="A309" s="24"/>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row>
    <row r="310" spans="1:26" ht="15.75" customHeight="1">
      <c r="A310" s="24"/>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row>
    <row r="311" spans="1:26" ht="15.75" customHeight="1">
      <c r="A311" s="24"/>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row>
    <row r="312" spans="1:26" ht="15.75" customHeight="1">
      <c r="A312" s="24"/>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row>
    <row r="313" spans="1:26" ht="15.75" customHeight="1">
      <c r="A313" s="24"/>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row>
    <row r="314" spans="1:26" ht="15.75" customHeight="1">
      <c r="A314" s="24"/>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row>
    <row r="315" spans="1:26" ht="15.75" customHeight="1">
      <c r="A315" s="24"/>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row>
    <row r="316" spans="1:26" ht="15.75" customHeight="1">
      <c r="A316" s="24"/>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row>
    <row r="317" spans="1:26" ht="15.75" customHeight="1">
      <c r="A317" s="24"/>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row>
    <row r="318" spans="1:26" ht="15.75" customHeight="1">
      <c r="A318" s="24"/>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row>
    <row r="319" spans="1:26" ht="15.75" customHeight="1">
      <c r="A319" s="24"/>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row>
    <row r="320" spans="1:26" ht="15.75" customHeight="1">
      <c r="A320" s="24"/>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row>
    <row r="321" spans="1:26" ht="15.75" customHeight="1">
      <c r="A321" s="24"/>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row>
    <row r="322" spans="1:26" ht="15.75" customHeight="1">
      <c r="A322" s="24"/>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row>
    <row r="323" spans="1:26" ht="15.75" customHeight="1">
      <c r="A323" s="24"/>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row>
    <row r="324" spans="1:26" ht="15.75" customHeight="1">
      <c r="A324" s="24"/>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row>
    <row r="325" spans="1:26" ht="15.75" customHeight="1">
      <c r="A325" s="24"/>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row>
    <row r="326" spans="1:26" ht="15.75" customHeight="1">
      <c r="A326" s="24"/>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row>
    <row r="327" spans="1:26" ht="15.75" customHeight="1">
      <c r="A327" s="24"/>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row>
    <row r="328" spans="1:26" ht="15.75" customHeight="1">
      <c r="A328" s="24"/>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row>
    <row r="329" spans="1:26" ht="15.75" customHeight="1">
      <c r="A329" s="24"/>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row>
    <row r="330" spans="1:26" ht="15.75" customHeight="1">
      <c r="A330" s="24"/>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row>
    <row r="331" spans="1:26" ht="15.75" customHeight="1">
      <c r="A331" s="24"/>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row>
    <row r="332" spans="1:26" ht="15.75" customHeight="1">
      <c r="A332" s="24"/>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row>
    <row r="333" spans="1:26" ht="15.75" customHeight="1">
      <c r="A333" s="24"/>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row>
    <row r="334" spans="1:26" ht="15.75" customHeight="1">
      <c r="A334" s="24"/>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row>
    <row r="335" spans="1:26" ht="15.75" customHeight="1">
      <c r="A335" s="24"/>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row>
    <row r="336" spans="1:26" ht="15.75" customHeight="1">
      <c r="A336" s="24"/>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row>
    <row r="337" spans="1:26" ht="15.75" customHeight="1">
      <c r="A337" s="24"/>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row>
    <row r="338" spans="1:26" ht="15.75" customHeight="1">
      <c r="A338" s="24"/>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row>
    <row r="339" spans="1:26" ht="15.75" customHeight="1">
      <c r="A339" s="24"/>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row>
    <row r="340" spans="1:26" ht="15.75" customHeight="1">
      <c r="A340" s="24"/>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row>
    <row r="341" spans="1:26" ht="15.75" customHeight="1">
      <c r="A341" s="24"/>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row>
    <row r="342" spans="1:26" ht="15.75" customHeight="1">
      <c r="A342" s="24"/>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row>
    <row r="343" spans="1:26" ht="15.75" customHeight="1">
      <c r="A343" s="24"/>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row>
    <row r="344" spans="1:26" ht="15.75" customHeight="1">
      <c r="A344" s="24"/>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row>
    <row r="345" spans="1:26" ht="15.75" customHeight="1">
      <c r="A345" s="24"/>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row>
    <row r="346" spans="1:26" ht="15.75" customHeight="1">
      <c r="A346" s="24"/>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row>
    <row r="347" spans="1:26" ht="15.75" customHeight="1">
      <c r="A347" s="24"/>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row>
    <row r="348" spans="1:26" ht="15.75" customHeight="1">
      <c r="A348" s="24"/>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row>
    <row r="349" spans="1:26" ht="15.75" customHeight="1">
      <c r="A349" s="24"/>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row>
    <row r="350" spans="1:26" ht="15.75" customHeight="1">
      <c r="A350" s="24"/>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row>
    <row r="351" spans="1:26" ht="15.75" customHeight="1">
      <c r="A351" s="24"/>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row>
    <row r="352" spans="1:26" ht="15.75" customHeight="1">
      <c r="A352" s="24"/>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row>
    <row r="353" spans="1:26" ht="15.75" customHeight="1">
      <c r="A353" s="24"/>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row>
    <row r="354" spans="1:26" ht="15.75" customHeight="1">
      <c r="A354" s="24"/>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row>
    <row r="355" spans="1:26" ht="15.75" customHeight="1">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row>
    <row r="356" spans="1:26" ht="15.75" customHeight="1">
      <c r="A356" s="24"/>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row>
    <row r="357" spans="1:26" ht="15.75" customHeight="1">
      <c r="A357" s="24"/>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row>
    <row r="358" spans="1:26" ht="15.75" customHeight="1">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row>
    <row r="359" spans="1:26" ht="15.75" customHeight="1">
      <c r="A359" s="24"/>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row>
    <row r="360" spans="1:26" ht="15.75" customHeight="1">
      <c r="A360" s="24"/>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row>
    <row r="361" spans="1:26" ht="15.75" customHeight="1">
      <c r="A361" s="24"/>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row>
    <row r="362" spans="1:26" ht="15.75" customHeight="1">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row>
    <row r="363" spans="1:26" ht="15.75" customHeight="1">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row>
    <row r="364" spans="1:26" ht="15.75" customHeight="1">
      <c r="A364" s="24"/>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row>
    <row r="365" spans="1:26" ht="15.75" customHeight="1">
      <c r="A365" s="24"/>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row>
    <row r="366" spans="1:26" ht="15.75" customHeight="1">
      <c r="A366" s="24"/>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row>
    <row r="367" spans="1:26" ht="15.75" customHeight="1">
      <c r="A367" s="24"/>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row>
    <row r="368" spans="1:26" ht="15.75" customHeight="1">
      <c r="A368" s="24"/>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row>
    <row r="369" spans="1:26" ht="15.75" customHeight="1">
      <c r="A369" s="24"/>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row>
    <row r="370" spans="1:26" ht="15.75" customHeight="1">
      <c r="A370" s="24"/>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row>
    <row r="371" spans="1:26" ht="15.75" customHeight="1">
      <c r="A371" s="24"/>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row>
    <row r="372" spans="1:26" ht="15.75" customHeight="1">
      <c r="A372" s="24"/>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row>
    <row r="373" spans="1:26" ht="15.75" customHeight="1">
      <c r="A373" s="24"/>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row>
    <row r="374" spans="1:26" ht="15.75" customHeight="1">
      <c r="A374" s="24"/>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row>
    <row r="375" spans="1:26" ht="15.75" customHeight="1">
      <c r="A375" s="24"/>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row>
    <row r="376" spans="1:26" ht="15.75" customHeight="1">
      <c r="A376" s="24"/>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row>
    <row r="377" spans="1:26" ht="15.75" customHeight="1">
      <c r="A377" s="24"/>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row>
    <row r="378" spans="1:26" ht="15.75" customHeight="1">
      <c r="A378" s="24"/>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row>
    <row r="379" spans="1:26" ht="15.75" customHeight="1">
      <c r="A379" s="24"/>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row>
    <row r="380" spans="1:26" ht="15.75" customHeight="1">
      <c r="A380" s="24"/>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row>
    <row r="381" spans="1:26" ht="15.75" customHeight="1">
      <c r="A381" s="24"/>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row>
    <row r="382" spans="1:26" ht="15.75" customHeight="1">
      <c r="A382" s="24"/>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row>
    <row r="383" spans="1:26" ht="15.75" customHeight="1">
      <c r="A383" s="24"/>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row>
    <row r="384" spans="1:26" ht="15.75" customHeight="1">
      <c r="A384" s="24"/>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row>
    <row r="385" spans="1:26" ht="15.75" customHeight="1">
      <c r="A385" s="24"/>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row>
    <row r="386" spans="1:26" ht="15.75" customHeight="1">
      <c r="A386" s="24"/>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row>
    <row r="387" spans="1:26" ht="15.75" customHeight="1">
      <c r="A387" s="24"/>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row>
    <row r="388" spans="1:26" ht="15.75" customHeight="1">
      <c r="A388" s="24"/>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row>
    <row r="389" spans="1:26" ht="15.75" customHeight="1">
      <c r="A389" s="24"/>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row>
    <row r="390" spans="1:26" ht="15.75" customHeight="1">
      <c r="A390" s="24"/>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row>
    <row r="391" spans="1:26" ht="15.75" customHeight="1">
      <c r="A391" s="24"/>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row>
    <row r="392" spans="1:26" ht="15.75" customHeight="1">
      <c r="A392" s="24"/>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row>
    <row r="393" spans="1:26" ht="15.75" customHeight="1">
      <c r="A393" s="24"/>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row>
    <row r="394" spans="1:26" ht="15.75" customHeight="1">
      <c r="A394" s="24"/>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row>
    <row r="395" spans="1:26" ht="15.75" customHeight="1">
      <c r="A395" s="24"/>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row>
    <row r="396" spans="1:26" ht="15.75" customHeight="1">
      <c r="A396" s="24"/>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row>
    <row r="397" spans="1:26" ht="15.75" customHeight="1">
      <c r="A397" s="24"/>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row>
    <row r="398" spans="1:26" ht="15.75" customHeight="1">
      <c r="A398" s="24"/>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row>
    <row r="399" spans="1:26" ht="15.75" customHeight="1">
      <c r="A399" s="24"/>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row>
    <row r="400" spans="1:26" ht="15.75" customHeight="1">
      <c r="A400" s="24"/>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row>
    <row r="401" spans="1:26" ht="15.75" customHeight="1">
      <c r="A401" s="24"/>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row>
    <row r="402" spans="1:26" ht="15.75" customHeight="1">
      <c r="A402" s="24"/>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row>
    <row r="403" spans="1:26" ht="15.75" customHeight="1">
      <c r="A403" s="24"/>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row>
    <row r="404" spans="1:26" ht="15.75" customHeight="1">
      <c r="A404" s="24"/>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row>
    <row r="405" spans="1:26" ht="15.75" customHeight="1">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row>
    <row r="406" spans="1:26" ht="15.75" customHeight="1">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row>
    <row r="407" spans="1:26" ht="15.75" customHeight="1">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row>
    <row r="408" spans="1:26" ht="15.75" customHeight="1">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row>
    <row r="409" spans="1:26" ht="15.75" customHeight="1">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row>
    <row r="410" spans="1:26" ht="15.75" customHeight="1">
      <c r="A410" s="24"/>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row>
    <row r="411" spans="1:26" ht="15.75" customHeight="1">
      <c r="A411" s="24"/>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row>
    <row r="412" spans="1:26" ht="15.75" customHeight="1">
      <c r="A412" s="24"/>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row>
    <row r="413" spans="1:26" ht="15.75" customHeight="1">
      <c r="A413" s="24"/>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row>
    <row r="414" spans="1:26" ht="15.75" customHeight="1">
      <c r="A414" s="24"/>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row>
    <row r="415" spans="1:26" ht="15.75" customHeight="1">
      <c r="A415" s="24"/>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row>
    <row r="416" spans="1:26" ht="15.75" customHeight="1">
      <c r="A416" s="24"/>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row>
    <row r="417" spans="1:26" ht="15.75" customHeight="1">
      <c r="A417" s="24"/>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row>
    <row r="418" spans="1:26" ht="15.75" customHeight="1">
      <c r="A418" s="24"/>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row>
    <row r="419" spans="1:26" ht="15.75" customHeight="1">
      <c r="A419" s="24"/>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row>
    <row r="420" spans="1:26" ht="15.75" customHeight="1">
      <c r="A420" s="24"/>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row>
    <row r="421" spans="1:26" ht="15.75" customHeight="1">
      <c r="A421" s="24"/>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row>
    <row r="422" spans="1:26" ht="15.75" customHeight="1">
      <c r="A422" s="24"/>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row>
    <row r="423" spans="1:26" ht="15.75" customHeight="1">
      <c r="A423" s="24"/>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row>
    <row r="424" spans="1:26" ht="15.75" customHeight="1">
      <c r="A424" s="24"/>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row>
    <row r="425" spans="1:26" ht="15.75" customHeight="1">
      <c r="A425" s="24"/>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row>
    <row r="426" spans="1:26" ht="15.75" customHeight="1">
      <c r="A426" s="24"/>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row>
    <row r="427" spans="1:26" ht="15.75" customHeight="1">
      <c r="A427" s="24"/>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row>
    <row r="428" spans="1:26" ht="15.75" customHeight="1">
      <c r="A428" s="24"/>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row>
    <row r="429" spans="1:26" ht="15.75" customHeight="1">
      <c r="A429" s="24"/>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row>
    <row r="430" spans="1:26" ht="15.75" customHeight="1">
      <c r="A430" s="24"/>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row>
    <row r="431" spans="1:26" ht="15.75" customHeight="1">
      <c r="A431" s="24"/>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row>
    <row r="432" spans="1:26" ht="15.75" customHeight="1">
      <c r="A432" s="24"/>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row>
    <row r="433" spans="1:26" ht="15.75" customHeight="1">
      <c r="A433" s="24"/>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row>
    <row r="434" spans="1:26" ht="15.75" customHeight="1">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row r="435" spans="1:26" ht="15.75" customHeight="1">
      <c r="A435" s="24"/>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row>
    <row r="436" spans="1:26" ht="15.75" customHeight="1">
      <c r="A436" s="24"/>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row>
    <row r="437" spans="1:26" ht="15.75" customHeight="1">
      <c r="A437" s="24"/>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row>
    <row r="438" spans="1:26" ht="15.75" customHeight="1">
      <c r="A438" s="24"/>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row>
    <row r="439" spans="1:26" ht="15.75" customHeight="1">
      <c r="A439" s="24"/>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row>
    <row r="440" spans="1:26" ht="15.75" customHeight="1">
      <c r="A440" s="24"/>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row>
    <row r="441" spans="1:26" ht="15.75" customHeight="1">
      <c r="A441" s="24"/>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row>
    <row r="442" spans="1:26" ht="15.75" customHeight="1">
      <c r="A442" s="24"/>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row>
    <row r="443" spans="1:26" ht="15.75" customHeight="1">
      <c r="A443" s="24"/>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row>
    <row r="444" spans="1:26" ht="15.75" customHeight="1">
      <c r="A444" s="24"/>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row>
    <row r="445" spans="1:26" ht="15.75" customHeight="1">
      <c r="A445" s="24"/>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row>
    <row r="446" spans="1:26" ht="15.75" customHeight="1">
      <c r="A446" s="24"/>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row>
    <row r="447" spans="1:26" ht="15.75" customHeight="1">
      <c r="A447" s="24"/>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row>
    <row r="448" spans="1:26" ht="15.75" customHeight="1">
      <c r="A448" s="24"/>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row>
    <row r="449" spans="1:26" ht="15.75" customHeight="1">
      <c r="A449" s="24"/>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row>
    <row r="450" spans="1:26" ht="15.75" customHeight="1">
      <c r="A450" s="24"/>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row>
    <row r="451" spans="1:26" ht="15.75" customHeight="1">
      <c r="A451" s="24"/>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row>
    <row r="452" spans="1:26" ht="15.75" customHeight="1">
      <c r="A452" s="24"/>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row>
    <row r="453" spans="1:26" ht="15.75" customHeight="1">
      <c r="A453" s="24"/>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row>
    <row r="454" spans="1:26" ht="15.75" customHeight="1">
      <c r="A454" s="24"/>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row>
    <row r="455" spans="1:26" ht="15.75" customHeight="1">
      <c r="A455" s="24"/>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row>
    <row r="456" spans="1:26" ht="15.75" customHeight="1">
      <c r="A456" s="24"/>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row>
    <row r="457" spans="1:26" ht="15.75" customHeight="1">
      <c r="A457" s="24"/>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row>
    <row r="458" spans="1:26" ht="15.75" customHeight="1">
      <c r="A458" s="24"/>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row>
    <row r="459" spans="1:26" ht="15.75" customHeight="1">
      <c r="A459" s="24"/>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row>
    <row r="460" spans="1:26" ht="15.75" customHeight="1">
      <c r="A460" s="24"/>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row>
    <row r="461" spans="1:26" ht="15.75" customHeight="1">
      <c r="A461" s="24"/>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row>
    <row r="462" spans="1:26" ht="15.75" customHeight="1">
      <c r="A462" s="24"/>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row>
    <row r="463" spans="1:26" ht="15.75" customHeight="1">
      <c r="A463" s="24"/>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row>
    <row r="464" spans="1:26" ht="15.75" customHeight="1">
      <c r="A464" s="24"/>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row>
    <row r="465" spans="1:26" ht="15.75" customHeight="1">
      <c r="A465" s="24"/>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row>
    <row r="466" spans="1:26" ht="15.75" customHeight="1">
      <c r="A466" s="24"/>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row>
    <row r="467" spans="1:26" ht="15.75" customHeight="1">
      <c r="A467" s="24"/>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row>
    <row r="468" spans="1:26" ht="15.75" customHeight="1">
      <c r="A468" s="24"/>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row>
    <row r="469" spans="1:26" ht="15.75" customHeight="1">
      <c r="A469" s="24"/>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row>
    <row r="470" spans="1:26" ht="15.75" customHeight="1">
      <c r="A470" s="24"/>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row>
    <row r="471" spans="1:26" ht="15.75" customHeight="1">
      <c r="A471" s="24"/>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row>
    <row r="472" spans="1:26" ht="15.75" customHeight="1">
      <c r="A472" s="24"/>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row>
    <row r="473" spans="1:26" ht="15.75" customHeight="1">
      <c r="A473" s="24"/>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row>
    <row r="474" spans="1:26" ht="15.75" customHeight="1">
      <c r="A474" s="24"/>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row>
    <row r="475" spans="1:26" ht="15.75" customHeight="1">
      <c r="A475" s="24"/>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row>
    <row r="476" spans="1:26" ht="15.75" customHeight="1">
      <c r="A476" s="24"/>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row>
    <row r="477" spans="1:26" ht="15.75" customHeight="1">
      <c r="A477" s="24"/>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row>
    <row r="478" spans="1:26" ht="15.75" customHeight="1">
      <c r="A478" s="24"/>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row>
    <row r="479" spans="1:26" ht="15.75" customHeight="1">
      <c r="A479" s="24"/>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row>
    <row r="480" spans="1:26" ht="15.75" customHeight="1">
      <c r="A480" s="24"/>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row>
    <row r="481" spans="1:26" ht="15.75" customHeight="1">
      <c r="A481" s="24"/>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row>
    <row r="482" spans="1:26" ht="15.75" customHeight="1">
      <c r="A482" s="24"/>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row>
    <row r="483" spans="1:26" ht="15.75" customHeight="1">
      <c r="A483" s="24"/>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row>
    <row r="484" spans="1:26" ht="15.75" customHeight="1">
      <c r="A484" s="24"/>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row>
    <row r="485" spans="1:26" ht="15.75" customHeight="1">
      <c r="A485" s="24"/>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row>
    <row r="486" spans="1:26" ht="15.75" customHeight="1">
      <c r="A486" s="24"/>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row>
    <row r="487" spans="1:26" ht="15.75" customHeight="1">
      <c r="A487" s="24"/>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row>
    <row r="488" spans="1:26" ht="15.75" customHeight="1">
      <c r="A488" s="24"/>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row>
    <row r="489" spans="1:26" ht="15.75" customHeight="1">
      <c r="A489" s="24"/>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row>
    <row r="490" spans="1:26" ht="15.75" customHeight="1">
      <c r="A490" s="24"/>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row>
    <row r="491" spans="1:26" ht="15.75" customHeight="1">
      <c r="A491" s="24"/>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row>
    <row r="492" spans="1:26" ht="15.75" customHeight="1">
      <c r="A492" s="24"/>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row>
    <row r="493" spans="1:26" ht="15.75" customHeight="1">
      <c r="A493" s="24"/>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row>
    <row r="494" spans="1:26" ht="15.75" customHeight="1">
      <c r="A494" s="24"/>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row>
    <row r="495" spans="1:26" ht="15.75" customHeight="1">
      <c r="A495" s="24"/>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row>
    <row r="496" spans="1:26" ht="15.75" customHeight="1">
      <c r="A496" s="24"/>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row>
    <row r="497" spans="1:26" ht="15.75" customHeight="1">
      <c r="A497" s="24"/>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row>
    <row r="498" spans="1:26" ht="15.75" customHeight="1">
      <c r="A498" s="24"/>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row>
    <row r="499" spans="1:26" ht="15.75" customHeight="1">
      <c r="A499" s="24"/>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row>
    <row r="500" spans="1:26" ht="15.75" customHeight="1">
      <c r="A500" s="24"/>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row>
    <row r="501" spans="1:26" ht="15.75" customHeight="1">
      <c r="A501" s="24"/>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row>
    <row r="502" spans="1:26" ht="15.75" customHeight="1">
      <c r="A502" s="24"/>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row>
    <row r="503" spans="1:26" ht="15.75" customHeight="1">
      <c r="A503" s="24"/>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row>
    <row r="504" spans="1:26" ht="15.75" customHeight="1">
      <c r="A504" s="24"/>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row>
    <row r="505" spans="1:26" ht="15.75" customHeight="1">
      <c r="A505" s="24"/>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row>
    <row r="506" spans="1:26" ht="15.75" customHeight="1">
      <c r="A506" s="24"/>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row>
    <row r="507" spans="1:26" ht="15.75" customHeight="1">
      <c r="A507" s="24"/>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row>
    <row r="508" spans="1:26" ht="15.75" customHeight="1">
      <c r="A508" s="24"/>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row>
    <row r="509" spans="1:26" ht="15.75" customHeight="1">
      <c r="A509" s="24"/>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row>
    <row r="510" spans="1:26" ht="15.75" customHeight="1">
      <c r="A510" s="24"/>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row>
    <row r="511" spans="1:26" ht="15.75" customHeight="1">
      <c r="A511" s="24"/>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row>
    <row r="512" spans="1:26" ht="15.75" customHeight="1">
      <c r="A512" s="24"/>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row>
    <row r="513" spans="1:26" ht="15.75" customHeight="1">
      <c r="A513" s="24"/>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row>
    <row r="514" spans="1:26" ht="15.75" customHeight="1">
      <c r="A514" s="24"/>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row>
    <row r="515" spans="1:26" ht="15.75" customHeight="1">
      <c r="A515" s="24"/>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row>
    <row r="516" spans="1:26" ht="15.75" customHeight="1">
      <c r="A516" s="24"/>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row>
    <row r="517" spans="1:26" ht="15.75" customHeight="1">
      <c r="A517" s="24"/>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row>
    <row r="518" spans="1:26" ht="15.75" customHeight="1">
      <c r="A518" s="24"/>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row>
    <row r="519" spans="1:26" ht="15.75" customHeight="1">
      <c r="A519" s="24"/>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row>
    <row r="520" spans="1:26" ht="15.75" customHeight="1">
      <c r="A520" s="24"/>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row>
    <row r="521" spans="1:26" ht="15.75" customHeight="1">
      <c r="A521" s="24"/>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row>
    <row r="522" spans="1:26" ht="15.75" customHeight="1">
      <c r="A522" s="24"/>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row>
    <row r="523" spans="1:26" ht="15.75" customHeight="1">
      <c r="A523" s="24"/>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row>
    <row r="524" spans="1:26" ht="15.75" customHeight="1">
      <c r="A524" s="24"/>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row>
    <row r="525" spans="1:26" ht="15.75" customHeight="1">
      <c r="A525" s="24"/>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row>
    <row r="526" spans="1:26" ht="15.75" customHeight="1">
      <c r="A526" s="24"/>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row>
    <row r="527" spans="1:26" ht="15.75" customHeight="1">
      <c r="A527" s="24"/>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row>
    <row r="528" spans="1:26" ht="15.75" customHeight="1">
      <c r="A528" s="24"/>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row>
    <row r="529" spans="1:26" ht="15.75" customHeight="1">
      <c r="A529" s="24"/>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row>
    <row r="530" spans="1:26" ht="15.75" customHeight="1">
      <c r="A530" s="24"/>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row>
    <row r="531" spans="1:26" ht="15.75" customHeight="1">
      <c r="A531" s="24"/>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row>
    <row r="532" spans="1:26" ht="15.75" customHeight="1">
      <c r="A532" s="24"/>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row>
    <row r="533" spans="1:26" ht="15.75" customHeight="1">
      <c r="A533" s="24"/>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row>
    <row r="534" spans="1:26" ht="15.75" customHeight="1">
      <c r="A534" s="24"/>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row>
    <row r="535" spans="1:26" ht="15.75" customHeight="1">
      <c r="A535" s="24"/>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row>
    <row r="536" spans="1:26" ht="15.75" customHeight="1">
      <c r="A536" s="24"/>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row>
    <row r="537" spans="1:26" ht="15.75" customHeight="1">
      <c r="A537" s="24"/>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row>
    <row r="538" spans="1:26" ht="15.75" customHeight="1">
      <c r="A538" s="24"/>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row>
    <row r="539" spans="1:26" ht="15.75" customHeight="1">
      <c r="A539" s="24"/>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row>
    <row r="540" spans="1:26" ht="15.75" customHeight="1">
      <c r="A540" s="24"/>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row>
    <row r="541" spans="1:26" ht="15.75" customHeight="1">
      <c r="A541" s="24"/>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row>
    <row r="542" spans="1:26" ht="15.75" customHeight="1">
      <c r="A542" s="24"/>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row>
    <row r="543" spans="1:26" ht="15.75" customHeight="1">
      <c r="A543" s="24"/>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row>
    <row r="544" spans="1:26" ht="15.75" customHeight="1">
      <c r="A544" s="24"/>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row>
    <row r="545" spans="1:26" ht="15.75" customHeight="1">
      <c r="A545" s="24"/>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row>
    <row r="546" spans="1:26" ht="15.75" customHeight="1">
      <c r="A546" s="24"/>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row>
    <row r="547" spans="1:26" ht="15.75" customHeight="1">
      <c r="A547" s="24"/>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row>
    <row r="548" spans="1:26" ht="15.75" customHeight="1">
      <c r="A548" s="24"/>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row>
    <row r="549" spans="1:26" ht="15.75" customHeight="1">
      <c r="A549" s="24"/>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row>
    <row r="550" spans="1:26" ht="15.75" customHeight="1">
      <c r="A550" s="24"/>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row>
    <row r="551" spans="1:26" ht="15.75" customHeight="1">
      <c r="A551" s="24"/>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row>
    <row r="552" spans="1:26" ht="15.75" customHeight="1">
      <c r="A552" s="24"/>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row>
    <row r="553" spans="1:26" ht="15.75" customHeight="1">
      <c r="A553" s="24"/>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row>
    <row r="554" spans="1:26" ht="15.75" customHeight="1">
      <c r="A554" s="24"/>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row>
    <row r="555" spans="1:26" ht="15.75" customHeight="1">
      <c r="A555" s="24"/>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row>
    <row r="556" spans="1:26" ht="15.75" customHeight="1">
      <c r="A556" s="24"/>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row>
    <row r="557" spans="1:26" ht="15.75" customHeight="1">
      <c r="A557" s="24"/>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row>
    <row r="558" spans="1:26" ht="15.75" customHeight="1">
      <c r="A558" s="24"/>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row>
    <row r="559" spans="1:26" ht="15.75" customHeight="1">
      <c r="A559" s="24"/>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row>
    <row r="560" spans="1:26" ht="15.75" customHeight="1">
      <c r="A560" s="24"/>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row>
    <row r="561" spans="1:26" ht="15.75" customHeight="1">
      <c r="A561" s="24"/>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row>
    <row r="562" spans="1:26" ht="15.75" customHeight="1">
      <c r="A562" s="24"/>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row>
    <row r="563" spans="1:26" ht="15.75" customHeight="1">
      <c r="A563" s="24"/>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row>
    <row r="564" spans="1:26" ht="15.75" customHeight="1">
      <c r="A564" s="24"/>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row>
    <row r="565" spans="1:26" ht="15.75" customHeight="1">
      <c r="A565" s="24"/>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row>
    <row r="566" spans="1:26" ht="15.75" customHeight="1">
      <c r="A566" s="24"/>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row>
    <row r="567" spans="1:26" ht="15.75" customHeight="1">
      <c r="A567" s="24"/>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row>
    <row r="568" spans="1:26" ht="15.75" customHeight="1">
      <c r="A568" s="24"/>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row>
    <row r="569" spans="1:26" ht="15.75" customHeight="1">
      <c r="A569" s="24"/>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row>
    <row r="570" spans="1:26" ht="15.75" customHeight="1">
      <c r="A570" s="24"/>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row>
    <row r="571" spans="1:26" ht="15.75" customHeight="1">
      <c r="A571" s="24"/>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row>
    <row r="572" spans="1:26" ht="15.75" customHeight="1">
      <c r="A572" s="24"/>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row>
    <row r="573" spans="1:26" ht="15.75" customHeight="1">
      <c r="A573" s="24"/>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row>
    <row r="574" spans="1:26" ht="15.75" customHeight="1">
      <c r="A574" s="24"/>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row>
    <row r="575" spans="1:26" ht="15.75" customHeight="1">
      <c r="A575" s="24"/>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row>
    <row r="576" spans="1:26" ht="15.75" customHeight="1">
      <c r="A576" s="24"/>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row>
    <row r="577" spans="1:26" ht="15.75" customHeight="1">
      <c r="A577" s="24"/>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row>
    <row r="578" spans="1:26" ht="15.75" customHeight="1">
      <c r="A578" s="24"/>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row>
    <row r="579" spans="1:26" ht="15.75" customHeight="1">
      <c r="A579" s="24"/>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row>
    <row r="580" spans="1:26" ht="15.75" customHeight="1">
      <c r="A580" s="24"/>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row>
    <row r="581" spans="1:26" ht="15.75" customHeight="1">
      <c r="A581" s="24"/>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row>
    <row r="582" spans="1:26" ht="15.75" customHeight="1">
      <c r="A582" s="24"/>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row>
    <row r="583" spans="1:26" ht="15.75" customHeight="1">
      <c r="A583" s="24"/>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row>
    <row r="584" spans="1:26" ht="15.75" customHeight="1">
      <c r="A584" s="24"/>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row>
    <row r="585" spans="1:26" ht="15.75" customHeight="1">
      <c r="A585" s="24"/>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row>
    <row r="586" spans="1:26" ht="15.75" customHeight="1">
      <c r="A586" s="24"/>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row>
    <row r="587" spans="1:26" ht="15.75" customHeight="1">
      <c r="A587" s="24"/>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row>
    <row r="588" spans="1:26" ht="15.75" customHeight="1">
      <c r="A588" s="24"/>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row>
    <row r="589" spans="1:26" ht="15.75" customHeight="1">
      <c r="A589" s="24"/>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row>
    <row r="590" spans="1:26" ht="15.75" customHeight="1">
      <c r="A590" s="24"/>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row>
    <row r="591" spans="1:26" ht="15.75" customHeight="1">
      <c r="A591" s="24"/>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row>
    <row r="592" spans="1:26" ht="15.75" customHeight="1">
      <c r="A592" s="24"/>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row>
    <row r="593" spans="1:26" ht="15.75" customHeight="1">
      <c r="A593" s="24"/>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row>
    <row r="594" spans="1:26" ht="15.75" customHeight="1">
      <c r="A594" s="24"/>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row>
    <row r="595" spans="1:26" ht="15.75" customHeight="1">
      <c r="A595" s="24"/>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row>
    <row r="596" spans="1:26" ht="15.75" customHeight="1">
      <c r="A596" s="24"/>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row>
    <row r="597" spans="1:26" ht="15.75" customHeight="1">
      <c r="A597" s="24"/>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row>
    <row r="598" spans="1:26" ht="15.75" customHeight="1">
      <c r="A598" s="24"/>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row>
    <row r="599" spans="1:26" ht="15.75" customHeight="1">
      <c r="A599" s="24"/>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row>
    <row r="600" spans="1:26" ht="15.75" customHeight="1">
      <c r="A600" s="24"/>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row>
    <row r="601" spans="1:26" ht="15.75" customHeight="1">
      <c r="A601" s="24"/>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row>
    <row r="602" spans="1:26" ht="15.75" customHeight="1">
      <c r="A602" s="24"/>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row>
    <row r="603" spans="1:26" ht="15.75" customHeight="1">
      <c r="A603" s="24"/>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row>
    <row r="604" spans="1:26" ht="15.75" customHeight="1">
      <c r="A604" s="24"/>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row>
    <row r="605" spans="1:26" ht="15.75" customHeight="1">
      <c r="A605" s="24"/>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row>
    <row r="606" spans="1:26" ht="15.75" customHeight="1">
      <c r="A606" s="24"/>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row>
    <row r="607" spans="1:26" ht="15.75" customHeight="1">
      <c r="A607" s="24"/>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row>
    <row r="608" spans="1:26" ht="15.75" customHeight="1">
      <c r="A608" s="24"/>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row>
    <row r="609" spans="1:26" ht="15.75" customHeight="1">
      <c r="A609" s="24"/>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row>
    <row r="610" spans="1:26" ht="15.75" customHeight="1">
      <c r="A610" s="24"/>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row>
    <row r="611" spans="1:26" ht="15.75" customHeight="1">
      <c r="A611" s="24"/>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row>
    <row r="612" spans="1:26" ht="15.75" customHeight="1">
      <c r="A612" s="24"/>
      <c r="B612" s="24"/>
      <c r="C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row>
    <row r="613" spans="1:26" ht="15.75" customHeight="1">
      <c r="A613" s="24"/>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row>
    <row r="614" spans="1:26" ht="15.75" customHeight="1">
      <c r="A614" s="24"/>
      <c r="B614" s="24"/>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row>
    <row r="615" spans="1:26" ht="15.75" customHeight="1">
      <c r="A615" s="24"/>
      <c r="B615" s="24"/>
      <c r="C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row>
    <row r="616" spans="1:26" ht="15.75" customHeight="1">
      <c r="A616" s="24"/>
      <c r="B616" s="24"/>
      <c r="C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row>
    <row r="617" spans="1:26" ht="15.75" customHeight="1">
      <c r="A617" s="24"/>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row>
    <row r="618" spans="1:26" ht="15.75" customHeight="1">
      <c r="A618" s="24"/>
      <c r="B618" s="24"/>
      <c r="C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row>
    <row r="619" spans="1:26" ht="15.75" customHeight="1">
      <c r="A619" s="24"/>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row>
    <row r="620" spans="1:26" ht="15.75" customHeight="1">
      <c r="A620" s="24"/>
      <c r="B620" s="24"/>
      <c r="C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row>
    <row r="621" spans="1:26" ht="15.75" customHeight="1">
      <c r="A621" s="24"/>
      <c r="B621" s="24"/>
      <c r="C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row>
    <row r="622" spans="1:26" ht="15.75" customHeight="1">
      <c r="A622" s="24"/>
      <c r="B622" s="24"/>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row>
    <row r="623" spans="1:26" ht="15.75" customHeight="1">
      <c r="A623" s="24"/>
      <c r="B623" s="24"/>
      <c r="C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row>
    <row r="624" spans="1:26" ht="15.75" customHeight="1">
      <c r="A624" s="24"/>
      <c r="B624" s="24"/>
      <c r="C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row>
    <row r="625" spans="1:26" ht="15.75" customHeight="1">
      <c r="A625" s="24"/>
      <c r="B625" s="24"/>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row>
    <row r="626" spans="1:26" ht="15.75" customHeight="1">
      <c r="A626" s="24"/>
      <c r="B626" s="24"/>
      <c r="C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row>
    <row r="627" spans="1:26" ht="15.75" customHeight="1">
      <c r="A627" s="24"/>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row>
    <row r="628" spans="1:26" ht="15.75" customHeight="1">
      <c r="A628" s="24"/>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row>
    <row r="629" spans="1:26" ht="15.75" customHeight="1">
      <c r="A629" s="24"/>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row>
    <row r="630" spans="1:26" ht="15.75" customHeight="1">
      <c r="A630" s="24"/>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row>
    <row r="631" spans="1:26" ht="15.75" customHeight="1">
      <c r="A631" s="24"/>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row>
    <row r="632" spans="1:26" ht="15.75" customHeight="1">
      <c r="A632" s="24"/>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row>
    <row r="633" spans="1:26" ht="15.75" customHeight="1">
      <c r="A633" s="24"/>
      <c r="B633" s="24"/>
      <c r="C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row>
    <row r="634" spans="1:26" ht="15.75" customHeight="1">
      <c r="A634" s="24"/>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row>
    <row r="635" spans="1:26" ht="15.75" customHeight="1">
      <c r="A635" s="24"/>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row>
    <row r="636" spans="1:26" ht="15.75" customHeight="1">
      <c r="A636" s="24"/>
      <c r="B636" s="24"/>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row>
    <row r="637" spans="1:26" ht="15.75" customHeight="1">
      <c r="A637" s="24"/>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row>
    <row r="638" spans="1:26" ht="15.75" customHeight="1">
      <c r="A638" s="24"/>
      <c r="B638" s="24"/>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row>
    <row r="639" spans="1:26" ht="15.75" customHeight="1">
      <c r="A639" s="24"/>
      <c r="B639" s="24"/>
      <c r="C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row>
    <row r="640" spans="1:26" ht="15.75" customHeight="1">
      <c r="A640" s="24"/>
      <c r="B640" s="24"/>
      <c r="C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row>
    <row r="641" spans="1:26" ht="15.75" customHeight="1">
      <c r="A641" s="24"/>
      <c r="B641" s="24"/>
      <c r="C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row>
    <row r="642" spans="1:26" ht="15.75" customHeight="1">
      <c r="A642" s="24"/>
      <c r="B642" s="24"/>
      <c r="C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row>
    <row r="643" spans="1:26" ht="15.75" customHeight="1">
      <c r="A643" s="24"/>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row>
    <row r="644" spans="1:26" ht="15.75" customHeight="1">
      <c r="A644" s="24"/>
      <c r="B644" s="24"/>
      <c r="C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row>
    <row r="645" spans="1:26" ht="15.75" customHeight="1">
      <c r="A645" s="24"/>
      <c r="B645" s="24"/>
      <c r="C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row>
    <row r="646" spans="1:26" ht="15.75" customHeight="1">
      <c r="A646" s="24"/>
      <c r="B646" s="24"/>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row>
    <row r="647" spans="1:26" ht="15.75" customHeight="1">
      <c r="A647" s="24"/>
      <c r="B647" s="24"/>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row>
    <row r="648" spans="1:26" ht="15.75" customHeight="1">
      <c r="A648" s="24"/>
      <c r="B648" s="24"/>
      <c r="C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row>
    <row r="649" spans="1:26" ht="15.75" customHeight="1">
      <c r="A649" s="24"/>
      <c r="B649" s="24"/>
      <c r="C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row>
    <row r="650" spans="1:26" ht="15.75" customHeight="1">
      <c r="A650" s="24"/>
      <c r="B650" s="24"/>
      <c r="C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row>
    <row r="651" spans="1:26" ht="15.75" customHeight="1">
      <c r="A651" s="24"/>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row>
    <row r="652" spans="1:26" ht="15.75" customHeight="1">
      <c r="A652" s="24"/>
      <c r="B652" s="24"/>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row>
    <row r="653" spans="1:26" ht="15.75" customHeight="1">
      <c r="A653" s="24"/>
      <c r="B653" s="24"/>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row>
    <row r="654" spans="1:26" ht="15.75" customHeight="1">
      <c r="A654" s="24"/>
      <c r="B654" s="24"/>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row>
    <row r="655" spans="1:26" ht="15.75" customHeight="1">
      <c r="A655" s="24"/>
      <c r="B655" s="24"/>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row>
    <row r="656" spans="1:26" ht="15.75" customHeight="1">
      <c r="A656" s="24"/>
      <c r="B656" s="24"/>
      <c r="C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row>
    <row r="657" spans="1:26" ht="15.75" customHeight="1">
      <c r="A657" s="24"/>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row>
    <row r="658" spans="1:26" ht="15.75" customHeight="1">
      <c r="A658" s="24"/>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row>
    <row r="659" spans="1:26" ht="15.75" customHeight="1">
      <c r="A659" s="24"/>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row>
    <row r="660" spans="1:26" ht="15.75" customHeight="1">
      <c r="A660" s="24"/>
      <c r="B660" s="24"/>
      <c r="C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row>
    <row r="661" spans="1:26" ht="15.75" customHeight="1">
      <c r="A661" s="24"/>
      <c r="B661" s="24"/>
      <c r="C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row>
    <row r="662" spans="1:26" ht="15.75" customHeight="1">
      <c r="A662" s="24"/>
      <c r="B662" s="24"/>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row>
    <row r="663" spans="1:26" ht="15.75" customHeight="1">
      <c r="A663" s="24"/>
      <c r="B663" s="24"/>
      <c r="C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row>
    <row r="664" spans="1:26" ht="15.75" customHeight="1">
      <c r="A664" s="24"/>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row>
    <row r="665" spans="1:26" ht="15.75" customHeight="1">
      <c r="A665" s="24"/>
      <c r="B665" s="24"/>
      <c r="C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row>
    <row r="666" spans="1:26" ht="15.75" customHeight="1">
      <c r="A666" s="24"/>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row>
    <row r="667" spans="1:26" ht="15.75" customHeight="1">
      <c r="A667" s="24"/>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row>
    <row r="668" spans="1:26" ht="15.75" customHeight="1">
      <c r="A668" s="24"/>
      <c r="B668" s="24"/>
      <c r="C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row>
    <row r="669" spans="1:26" ht="15.75" customHeight="1">
      <c r="A669" s="24"/>
      <c r="B669" s="24"/>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row>
    <row r="670" spans="1:26" ht="15.75" customHeight="1">
      <c r="A670" s="24"/>
      <c r="B670" s="24"/>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row>
    <row r="671" spans="1:26" ht="15.75" customHeight="1">
      <c r="A671" s="24"/>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row>
    <row r="672" spans="1:26" ht="15.75" customHeight="1">
      <c r="A672" s="24"/>
      <c r="B672" s="24"/>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row>
    <row r="673" spans="1:26" ht="15.75" customHeight="1">
      <c r="A673" s="24"/>
      <c r="B673" s="24"/>
      <c r="C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row>
    <row r="674" spans="1:26" ht="15.75" customHeight="1">
      <c r="A674" s="24"/>
      <c r="B674" s="24"/>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row>
    <row r="675" spans="1:26" ht="15.75" customHeight="1">
      <c r="A675" s="24"/>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row>
    <row r="676" spans="1:26" ht="15.75" customHeight="1">
      <c r="A676" s="24"/>
      <c r="B676" s="24"/>
      <c r="C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row>
    <row r="677" spans="1:26" ht="15.75" customHeight="1">
      <c r="A677" s="24"/>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row>
    <row r="678" spans="1:26" ht="15.75" customHeight="1">
      <c r="A678" s="24"/>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row>
    <row r="679" spans="1:26" ht="15.75" customHeight="1">
      <c r="A679" s="24"/>
      <c r="B679" s="24"/>
      <c r="C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row>
    <row r="680" spans="1:26" ht="15.75" customHeight="1">
      <c r="A680" s="24"/>
      <c r="B680" s="24"/>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row>
    <row r="681" spans="1:26" ht="15.75" customHeight="1">
      <c r="A681" s="24"/>
      <c r="B681" s="24"/>
      <c r="C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row>
    <row r="682" spans="1:26" ht="15.75" customHeight="1">
      <c r="A682" s="24"/>
      <c r="B682" s="24"/>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row>
    <row r="683" spans="1:26" ht="15.75" customHeight="1">
      <c r="A683" s="24"/>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row>
    <row r="684" spans="1:26" ht="15.75" customHeight="1">
      <c r="A684" s="24"/>
      <c r="B684" s="24"/>
      <c r="C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row>
    <row r="685" spans="1:26" ht="15.75" customHeight="1">
      <c r="A685" s="24"/>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row>
    <row r="686" spans="1:26" ht="15.75" customHeight="1">
      <c r="A686" s="24"/>
      <c r="B686" s="24"/>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row>
    <row r="687" spans="1:26" ht="15.75" customHeight="1">
      <c r="A687" s="24"/>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row>
    <row r="688" spans="1:26" ht="15.75" customHeight="1">
      <c r="A688" s="24"/>
      <c r="B688" s="24"/>
      <c r="C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row>
    <row r="689" spans="1:26" ht="15.75" customHeight="1">
      <c r="A689" s="24"/>
      <c r="B689" s="24"/>
      <c r="C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row>
    <row r="690" spans="1:26" ht="15.75" customHeight="1">
      <c r="A690" s="24"/>
      <c r="B690" s="24"/>
      <c r="C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row>
    <row r="691" spans="1:26" ht="15.75" customHeight="1">
      <c r="A691" s="24"/>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row>
    <row r="692" spans="1:26" ht="15.75" customHeight="1">
      <c r="A692" s="24"/>
      <c r="B692" s="24"/>
      <c r="C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row>
    <row r="693" spans="1:26" ht="15.75" customHeight="1">
      <c r="A693" s="24"/>
      <c r="B693" s="24"/>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row>
    <row r="694" spans="1:26" ht="15.75" customHeight="1">
      <c r="A694" s="24"/>
      <c r="B694" s="24"/>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row>
    <row r="695" spans="1:26" ht="15.75" customHeight="1">
      <c r="A695" s="24"/>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row>
    <row r="696" spans="1:26" ht="15.75" customHeight="1">
      <c r="A696" s="24"/>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row>
    <row r="697" spans="1:26" ht="15.75" customHeight="1">
      <c r="A697" s="24"/>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row>
    <row r="698" spans="1:26" ht="15.75" customHeight="1">
      <c r="A698" s="24"/>
      <c r="B698" s="24"/>
      <c r="C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row>
    <row r="699" spans="1:26" ht="15.75" customHeight="1">
      <c r="A699" s="24"/>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row>
    <row r="700" spans="1:26" ht="15.75" customHeight="1">
      <c r="A700" s="24"/>
      <c r="B700" s="24"/>
      <c r="C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row>
    <row r="701" spans="1:26" ht="15.75" customHeight="1">
      <c r="A701" s="24"/>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row>
    <row r="702" spans="1:26" ht="15.75" customHeight="1">
      <c r="A702" s="24"/>
      <c r="B702" s="24"/>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row>
    <row r="703" spans="1:26" ht="15.75" customHeight="1">
      <c r="A703" s="24"/>
      <c r="B703" s="24"/>
      <c r="C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row>
    <row r="704" spans="1:26" ht="15.75" customHeight="1">
      <c r="A704" s="24"/>
      <c r="B704" s="24"/>
      <c r="C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row>
    <row r="705" spans="1:26" ht="15.75" customHeight="1">
      <c r="A705" s="24"/>
      <c r="B705" s="24"/>
      <c r="C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row>
    <row r="706" spans="1:26" ht="15.75" customHeight="1">
      <c r="A706" s="24"/>
      <c r="B706" s="24"/>
      <c r="C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row>
    <row r="707" spans="1:26" ht="15.75" customHeight="1">
      <c r="A707" s="24"/>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row>
    <row r="708" spans="1:26" ht="15.75" customHeight="1">
      <c r="A708" s="24"/>
      <c r="B708" s="24"/>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row>
    <row r="709" spans="1:26" ht="15.75" customHeight="1">
      <c r="A709" s="24"/>
      <c r="B709" s="24"/>
      <c r="C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row>
    <row r="710" spans="1:26" ht="15.75" customHeight="1">
      <c r="A710" s="24"/>
      <c r="B710" s="24"/>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row>
    <row r="711" spans="1:26" ht="15.75" customHeight="1">
      <c r="A711" s="24"/>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row>
    <row r="712" spans="1:26" ht="15.75" customHeight="1">
      <c r="A712" s="24"/>
      <c r="B712" s="24"/>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row>
    <row r="713" spans="1:26" ht="15.75" customHeight="1">
      <c r="A713" s="24"/>
      <c r="B713" s="24"/>
      <c r="C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row>
    <row r="714" spans="1:26" ht="15.75" customHeight="1">
      <c r="A714" s="24"/>
      <c r="B714" s="24"/>
      <c r="C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row>
    <row r="715" spans="1:26" ht="15.75" customHeight="1">
      <c r="A715" s="24"/>
      <c r="B715" s="24"/>
      <c r="C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row>
    <row r="716" spans="1:26" ht="15.75" customHeight="1">
      <c r="A716" s="24"/>
      <c r="B716" s="24"/>
      <c r="C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row>
    <row r="717" spans="1:26" ht="15.75" customHeight="1">
      <c r="A717" s="24"/>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row>
    <row r="718" spans="1:26" ht="15.75" customHeight="1">
      <c r="A718" s="24"/>
      <c r="B718" s="24"/>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row>
    <row r="719" spans="1:26" ht="15.75" customHeight="1">
      <c r="A719" s="24"/>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row>
    <row r="720" spans="1:26" ht="15.75" customHeight="1">
      <c r="A720" s="24"/>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row>
    <row r="721" spans="1:26" ht="15.75" customHeight="1">
      <c r="A721" s="24"/>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row>
    <row r="722" spans="1:26" ht="15.75" customHeight="1">
      <c r="A722" s="24"/>
      <c r="B722" s="24"/>
      <c r="C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row>
    <row r="723" spans="1:26" ht="15.75" customHeight="1">
      <c r="A723" s="24"/>
      <c r="B723" s="24"/>
      <c r="C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row>
    <row r="724" spans="1:26" ht="15.75" customHeight="1">
      <c r="A724" s="24"/>
      <c r="B724" s="24"/>
      <c r="C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row>
    <row r="725" spans="1:26" ht="15.75" customHeight="1">
      <c r="A725" s="24"/>
      <c r="B725" s="24"/>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row>
    <row r="726" spans="1:26" ht="15.75" customHeight="1">
      <c r="A726" s="24"/>
      <c r="B726" s="24"/>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row>
    <row r="727" spans="1:26" ht="15.75" customHeight="1">
      <c r="A727" s="24"/>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row>
    <row r="728" spans="1:26" ht="15.75" customHeight="1">
      <c r="A728" s="24"/>
      <c r="B728" s="24"/>
      <c r="C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row>
    <row r="729" spans="1:26" ht="15.75" customHeight="1">
      <c r="A729" s="24"/>
      <c r="B729" s="24"/>
      <c r="C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row>
    <row r="730" spans="1:26" ht="15.75" customHeight="1">
      <c r="A730" s="24"/>
      <c r="B730" s="24"/>
      <c r="C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row>
    <row r="731" spans="1:26" ht="15.75" customHeight="1">
      <c r="A731" s="24"/>
      <c r="B731" s="24"/>
      <c r="C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row>
    <row r="732" spans="1:26" ht="15.75" customHeight="1">
      <c r="A732" s="24"/>
      <c r="B732" s="24"/>
      <c r="C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row>
    <row r="733" spans="1:26" ht="15.75" customHeight="1">
      <c r="A733" s="24"/>
      <c r="B733" s="24"/>
      <c r="C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row>
    <row r="734" spans="1:26" ht="15.75" customHeight="1">
      <c r="A734" s="24"/>
      <c r="B734" s="24"/>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row>
    <row r="735" spans="1:26" ht="15.75" customHeight="1">
      <c r="A735" s="24"/>
      <c r="B735" s="24"/>
      <c r="C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row>
    <row r="736" spans="1:26" ht="15.75" customHeight="1">
      <c r="A736" s="24"/>
      <c r="B736" s="24"/>
      <c r="C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row>
    <row r="737" spans="1:26" ht="15.75" customHeight="1">
      <c r="A737" s="24"/>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row>
    <row r="738" spans="1:26" ht="15.75" customHeight="1">
      <c r="A738" s="24"/>
      <c r="B738" s="24"/>
      <c r="C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row>
    <row r="739" spans="1:26" ht="15.75" customHeight="1">
      <c r="A739" s="24"/>
      <c r="B739" s="24"/>
      <c r="C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row>
    <row r="740" spans="1:26" ht="15.75" customHeight="1">
      <c r="A740" s="24"/>
      <c r="B740" s="24"/>
      <c r="C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row>
    <row r="741" spans="1:26" ht="15.75" customHeight="1">
      <c r="A741" s="24"/>
      <c r="B741" s="24"/>
      <c r="C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row>
    <row r="742" spans="1:26" ht="15.75" customHeight="1">
      <c r="A742" s="24"/>
      <c r="B742" s="24"/>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row>
    <row r="743" spans="1:26" ht="15.75" customHeight="1">
      <c r="A743" s="24"/>
      <c r="B743" s="24"/>
      <c r="C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row>
    <row r="744" spans="1:26" ht="15.75" customHeight="1">
      <c r="A744" s="24"/>
      <c r="B744" s="24"/>
      <c r="C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row>
    <row r="745" spans="1:26" ht="15.75" customHeight="1">
      <c r="A745" s="24"/>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row>
    <row r="746" spans="1:26" ht="15.75" customHeight="1">
      <c r="A746" s="24"/>
      <c r="B746" s="24"/>
      <c r="C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row>
    <row r="747" spans="1:26" ht="15.75" customHeight="1">
      <c r="A747" s="24"/>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row>
    <row r="748" spans="1:26" ht="15.75" customHeight="1">
      <c r="A748" s="24"/>
      <c r="B748" s="24"/>
      <c r="C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row>
    <row r="749" spans="1:26" ht="15.75" customHeight="1">
      <c r="A749" s="24"/>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row>
    <row r="750" spans="1:26" ht="15.75" customHeight="1">
      <c r="A750" s="24"/>
      <c r="B750" s="24"/>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row>
    <row r="751" spans="1:26" ht="15.75" customHeight="1">
      <c r="A751" s="24"/>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row>
    <row r="752" spans="1:26" ht="15.75" customHeight="1">
      <c r="A752" s="24"/>
      <c r="B752" s="24"/>
      <c r="C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row>
    <row r="753" spans="1:26" ht="15.75" customHeight="1">
      <c r="A753" s="24"/>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row>
    <row r="754" spans="1:26" ht="15.75" customHeight="1">
      <c r="A754" s="24"/>
      <c r="B754" s="24"/>
      <c r="C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row>
    <row r="755" spans="1:26" ht="15.75" customHeight="1">
      <c r="A755" s="24"/>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row>
    <row r="756" spans="1:26" ht="15.75" customHeight="1">
      <c r="A756" s="24"/>
      <c r="B756" s="24"/>
      <c r="C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row>
    <row r="757" spans="1:26" ht="15.75" customHeight="1">
      <c r="A757" s="24"/>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row>
    <row r="758" spans="1:26" ht="15.75" customHeight="1">
      <c r="A758" s="24"/>
      <c r="B758" s="24"/>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row>
    <row r="759" spans="1:26" ht="15.75" customHeight="1">
      <c r="A759" s="24"/>
      <c r="B759" s="24"/>
      <c r="C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row>
    <row r="760" spans="1:26" ht="15.75" customHeight="1">
      <c r="A760" s="24"/>
      <c r="B760" s="24"/>
      <c r="C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row>
    <row r="761" spans="1:26" ht="15.75" customHeight="1">
      <c r="A761" s="24"/>
      <c r="B761" s="24"/>
      <c r="C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row>
    <row r="762" spans="1:26" ht="15.75" customHeight="1">
      <c r="A762" s="24"/>
      <c r="B762" s="24"/>
      <c r="C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row>
    <row r="763" spans="1:26" ht="15.75" customHeight="1">
      <c r="A763" s="24"/>
      <c r="B763" s="24"/>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row>
    <row r="764" spans="1:26" ht="15.75" customHeight="1">
      <c r="A764" s="24"/>
      <c r="B764" s="24"/>
      <c r="C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row>
    <row r="765" spans="1:26" ht="15.75" customHeight="1">
      <c r="A765" s="24"/>
      <c r="B765" s="24"/>
      <c r="C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row>
    <row r="766" spans="1:26" ht="15.75" customHeight="1">
      <c r="A766" s="24"/>
      <c r="B766" s="24"/>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row>
    <row r="767" spans="1:26" ht="15.75" customHeight="1">
      <c r="A767" s="24"/>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row>
    <row r="768" spans="1:26" ht="15.75" customHeight="1">
      <c r="A768" s="24"/>
      <c r="B768" s="24"/>
      <c r="C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row>
    <row r="769" spans="1:26" ht="15.75" customHeight="1">
      <c r="A769" s="24"/>
      <c r="B769" s="24"/>
      <c r="C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row>
    <row r="770" spans="1:26" ht="15.75" customHeight="1">
      <c r="A770" s="24"/>
      <c r="B770" s="24"/>
      <c r="C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row>
    <row r="771" spans="1:26" ht="15.75" customHeight="1">
      <c r="A771" s="24"/>
      <c r="B771" s="24"/>
      <c r="C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row>
    <row r="772" spans="1:26" ht="15.75" customHeight="1">
      <c r="A772" s="24"/>
      <c r="B772" s="24"/>
      <c r="C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row>
    <row r="773" spans="1:26" ht="15.75" customHeight="1">
      <c r="A773" s="24"/>
      <c r="B773" s="24"/>
      <c r="C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row>
    <row r="774" spans="1:26" ht="15.75" customHeight="1">
      <c r="A774" s="24"/>
      <c r="B774" s="24"/>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row>
    <row r="775" spans="1:26" ht="15.75" customHeight="1">
      <c r="A775" s="24"/>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row>
    <row r="776" spans="1:26" ht="15.75" customHeight="1">
      <c r="A776" s="24"/>
      <c r="B776" s="24"/>
      <c r="C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row>
    <row r="777" spans="1:26" ht="15.75" customHeight="1">
      <c r="A777" s="24"/>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row>
    <row r="778" spans="1:26" ht="15.75" customHeight="1">
      <c r="A778" s="24"/>
      <c r="B778" s="24"/>
      <c r="C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row>
    <row r="779" spans="1:26" ht="15.75" customHeight="1">
      <c r="A779" s="24"/>
      <c r="B779" s="24"/>
      <c r="C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row>
    <row r="780" spans="1:26" ht="15.75" customHeight="1">
      <c r="A780" s="24"/>
      <c r="B780" s="24"/>
      <c r="C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row>
    <row r="781" spans="1:26" ht="15.75" customHeight="1">
      <c r="A781" s="24"/>
      <c r="B781" s="24"/>
      <c r="C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row>
    <row r="782" spans="1:26" ht="15.75" customHeight="1">
      <c r="A782" s="24"/>
      <c r="B782" s="24"/>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row>
    <row r="783" spans="1:26" ht="15.75" customHeight="1">
      <c r="A783" s="24"/>
      <c r="B783" s="24"/>
      <c r="C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row>
    <row r="784" spans="1:26" ht="15.75" customHeight="1">
      <c r="A784" s="24"/>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row>
    <row r="785" spans="1:26" ht="15.75" customHeight="1">
      <c r="A785" s="24"/>
      <c r="B785" s="24"/>
      <c r="C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row>
    <row r="786" spans="1:26" ht="15.75" customHeight="1">
      <c r="A786" s="24"/>
      <c r="B786" s="24"/>
      <c r="C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row>
    <row r="787" spans="1:26" ht="15.75" customHeight="1">
      <c r="A787" s="24"/>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row>
    <row r="788" spans="1:26" ht="15.75" customHeight="1">
      <c r="A788" s="24"/>
      <c r="B788" s="24"/>
      <c r="C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row>
    <row r="789" spans="1:26" ht="15.75" customHeight="1">
      <c r="A789" s="24"/>
      <c r="B789" s="24"/>
      <c r="C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row>
    <row r="790" spans="1:26" ht="15.75" customHeight="1">
      <c r="A790" s="24"/>
      <c r="B790" s="24"/>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row>
    <row r="791" spans="1:26" ht="15.75" customHeight="1">
      <c r="A791" s="24"/>
      <c r="B791" s="24"/>
      <c r="C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row>
    <row r="792" spans="1:26" ht="15.75" customHeight="1">
      <c r="A792" s="24"/>
      <c r="B792" s="24"/>
      <c r="C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row>
    <row r="793" spans="1:26" ht="15.75" customHeight="1">
      <c r="A793" s="24"/>
      <c r="B793" s="24"/>
      <c r="C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row>
    <row r="794" spans="1:26" ht="15.75" customHeight="1">
      <c r="A794" s="24"/>
      <c r="B794" s="24"/>
      <c r="C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row>
    <row r="795" spans="1:26" ht="15.75" customHeight="1">
      <c r="A795" s="24"/>
      <c r="B795" s="24"/>
      <c r="C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row>
    <row r="796" spans="1:26" ht="15.75" customHeight="1">
      <c r="A796" s="24"/>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row>
    <row r="797" spans="1:26" ht="15.75" customHeight="1">
      <c r="A797" s="24"/>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row>
    <row r="798" spans="1:26" ht="15.75" customHeight="1">
      <c r="A798" s="24"/>
      <c r="B798" s="24"/>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row>
    <row r="799" spans="1:26" ht="15.75" customHeight="1">
      <c r="A799" s="24"/>
      <c r="B799" s="24"/>
      <c r="C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row>
    <row r="800" spans="1:26" ht="15.75" customHeight="1">
      <c r="A800" s="24"/>
      <c r="B800" s="24"/>
      <c r="C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row>
    <row r="801" spans="1:26" ht="15.75" customHeight="1">
      <c r="A801" s="24"/>
      <c r="B801" s="24"/>
      <c r="C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row>
    <row r="802" spans="1:26" ht="15.75" customHeight="1">
      <c r="A802" s="24"/>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row>
    <row r="803" spans="1:26" ht="15.75" customHeight="1">
      <c r="A803" s="24"/>
      <c r="B803" s="24"/>
      <c r="C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row>
    <row r="804" spans="1:26" ht="15.75" customHeight="1">
      <c r="A804" s="24"/>
      <c r="B804" s="24"/>
      <c r="C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row>
    <row r="805" spans="1:26" ht="15.75" customHeight="1">
      <c r="A805" s="24"/>
      <c r="B805" s="24"/>
      <c r="C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row>
    <row r="806" spans="1:26" ht="15.75" customHeight="1">
      <c r="A806" s="24"/>
      <c r="B806" s="24"/>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row>
    <row r="807" spans="1:26" ht="15.75" customHeight="1">
      <c r="A807" s="24"/>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row>
    <row r="808" spans="1:26" ht="15.75" customHeight="1">
      <c r="A808" s="24"/>
      <c r="B808" s="24"/>
      <c r="C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row>
    <row r="809" spans="1:26" ht="15.75" customHeight="1">
      <c r="A809" s="24"/>
      <c r="B809" s="24"/>
      <c r="C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row>
    <row r="810" spans="1:26" ht="15.75" customHeight="1">
      <c r="A810" s="24"/>
      <c r="B810" s="24"/>
      <c r="C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row>
    <row r="811" spans="1:26" ht="15.75" customHeight="1">
      <c r="A811" s="24"/>
      <c r="B811" s="24"/>
      <c r="C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row>
    <row r="812" spans="1:26" ht="15.75" customHeight="1">
      <c r="A812" s="24"/>
      <c r="B812" s="24"/>
      <c r="C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row>
    <row r="813" spans="1:26" ht="15.75" customHeight="1">
      <c r="A813" s="24"/>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row>
    <row r="814" spans="1:26" ht="15.75" customHeight="1">
      <c r="A814" s="24"/>
      <c r="B814" s="24"/>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row>
    <row r="815" spans="1:26" ht="15.75" customHeight="1">
      <c r="A815" s="24"/>
      <c r="B815" s="24"/>
      <c r="C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row>
    <row r="816" spans="1:26" ht="15.75" customHeight="1">
      <c r="A816" s="24"/>
      <c r="B816" s="24"/>
      <c r="C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row>
    <row r="817" spans="1:26" ht="15.75" customHeight="1">
      <c r="A817" s="24"/>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row>
    <row r="818" spans="1:26" ht="15.75" customHeight="1">
      <c r="A818" s="24"/>
      <c r="B818" s="24"/>
      <c r="C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row>
    <row r="819" spans="1:26" ht="15.75" customHeight="1">
      <c r="A819" s="24"/>
      <c r="B819" s="24"/>
      <c r="C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row>
    <row r="820" spans="1:26" ht="15.75" customHeight="1">
      <c r="A820" s="24"/>
      <c r="B820" s="24"/>
      <c r="C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row>
    <row r="821" spans="1:26" ht="15.75" customHeight="1">
      <c r="A821" s="24"/>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row>
    <row r="822" spans="1:26" ht="15.75" customHeight="1">
      <c r="A822" s="24"/>
      <c r="B822" s="24"/>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row>
    <row r="823" spans="1:26" ht="15.75" customHeight="1">
      <c r="A823" s="24"/>
      <c r="B823" s="24"/>
      <c r="C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row>
    <row r="824" spans="1:26" ht="15.75" customHeight="1">
      <c r="A824" s="24"/>
      <c r="B824" s="24"/>
      <c r="C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row>
    <row r="825" spans="1:26" ht="15.75" customHeight="1">
      <c r="A825" s="24"/>
      <c r="B825" s="24"/>
      <c r="C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row>
    <row r="826" spans="1:26" ht="15.75" customHeight="1">
      <c r="A826" s="24"/>
      <c r="B826" s="24"/>
      <c r="C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row>
    <row r="827" spans="1:26" ht="15.75" customHeight="1">
      <c r="A827" s="24"/>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row>
    <row r="828" spans="1:26" ht="15.75" customHeight="1">
      <c r="A828" s="24"/>
      <c r="B828" s="24"/>
      <c r="C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row>
    <row r="829" spans="1:26" ht="15.75" customHeight="1">
      <c r="A829" s="24"/>
      <c r="B829" s="24"/>
      <c r="C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row>
    <row r="830" spans="1:26" ht="15.75" customHeight="1">
      <c r="A830" s="24"/>
      <c r="B830" s="24"/>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row>
    <row r="831" spans="1:26" ht="15.75" customHeight="1">
      <c r="A831" s="24"/>
      <c r="B831" s="24"/>
      <c r="C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row>
    <row r="832" spans="1:26" ht="15.75" customHeight="1">
      <c r="A832" s="24"/>
      <c r="B832" s="24"/>
      <c r="C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row>
    <row r="833" spans="1:26" ht="15.75" customHeight="1">
      <c r="A833" s="24"/>
      <c r="B833" s="24"/>
      <c r="C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row>
    <row r="834" spans="1:26" ht="15.75" customHeight="1">
      <c r="A834" s="24"/>
      <c r="B834" s="24"/>
      <c r="C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row>
    <row r="835" spans="1:26" ht="15.75" customHeight="1">
      <c r="A835" s="24"/>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row>
    <row r="836" spans="1:26" ht="15.75" customHeight="1">
      <c r="A836" s="24"/>
      <c r="B836" s="24"/>
      <c r="C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row>
    <row r="837" spans="1:26" ht="15.75" customHeight="1">
      <c r="A837" s="24"/>
      <c r="B837" s="24"/>
      <c r="C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row>
    <row r="838" spans="1:26" ht="15.75" customHeight="1">
      <c r="A838" s="24"/>
      <c r="B838" s="24"/>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row>
    <row r="839" spans="1:26" ht="15.75" customHeight="1">
      <c r="A839" s="24"/>
      <c r="B839" s="24"/>
      <c r="C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row>
    <row r="840" spans="1:26" ht="15.75" customHeight="1">
      <c r="A840" s="24"/>
      <c r="B840" s="24"/>
      <c r="C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row>
    <row r="841" spans="1:26" ht="15.75" customHeight="1">
      <c r="A841" s="24"/>
      <c r="B841" s="24"/>
      <c r="C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row>
    <row r="842" spans="1:26" ht="15.75" customHeight="1">
      <c r="A842" s="24"/>
      <c r="B842" s="24"/>
      <c r="C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row>
    <row r="843" spans="1:26" ht="15.75" customHeight="1">
      <c r="A843" s="24"/>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row>
    <row r="844" spans="1:26" ht="15.75" customHeight="1">
      <c r="A844" s="24"/>
      <c r="B844" s="24"/>
      <c r="C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row>
    <row r="845" spans="1:26" ht="15.75" customHeight="1">
      <c r="A845" s="24"/>
      <c r="B845" s="24"/>
      <c r="C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row>
    <row r="846" spans="1:26" ht="15.75" customHeight="1">
      <c r="A846" s="24"/>
      <c r="B846" s="24"/>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row>
    <row r="847" spans="1:26" ht="15.75" customHeight="1">
      <c r="A847" s="24"/>
      <c r="B847" s="24"/>
      <c r="C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row>
    <row r="848" spans="1:26" ht="15.75" customHeight="1">
      <c r="A848" s="24"/>
      <c r="B848" s="24"/>
      <c r="C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row>
    <row r="849" spans="1:26" ht="15.75" customHeight="1">
      <c r="A849" s="24"/>
      <c r="B849" s="24"/>
      <c r="C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row>
    <row r="850" spans="1:26" ht="15.75" customHeight="1">
      <c r="A850" s="24"/>
      <c r="B850" s="24"/>
      <c r="C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row>
    <row r="851" spans="1:26" ht="15.75" customHeight="1">
      <c r="A851" s="24"/>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row>
    <row r="852" spans="1:26" ht="15.75" customHeight="1">
      <c r="A852" s="24"/>
      <c r="B852" s="24"/>
      <c r="C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row>
    <row r="853" spans="1:26" ht="15.75" customHeight="1">
      <c r="A853" s="24"/>
      <c r="B853" s="24"/>
      <c r="C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row>
    <row r="854" spans="1:26" ht="15.75" customHeight="1">
      <c r="A854" s="24"/>
      <c r="B854" s="24"/>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row>
    <row r="855" spans="1:26" ht="15.75" customHeight="1">
      <c r="A855" s="24"/>
      <c r="B855" s="24"/>
      <c r="C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row>
    <row r="856" spans="1:26" ht="15.75" customHeight="1">
      <c r="A856" s="24"/>
      <c r="B856" s="24"/>
      <c r="C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row>
    <row r="857" spans="1:26" ht="15.75" customHeight="1">
      <c r="A857" s="24"/>
      <c r="B857" s="24"/>
      <c r="C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row>
    <row r="858" spans="1:26" ht="15.75" customHeight="1">
      <c r="A858" s="24"/>
      <c r="B858" s="24"/>
      <c r="C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row>
    <row r="859" spans="1:26" ht="15.75" customHeight="1">
      <c r="A859" s="24"/>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row>
    <row r="860" spans="1:26" ht="15.75" customHeight="1">
      <c r="A860" s="24"/>
      <c r="B860" s="24"/>
      <c r="C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row>
    <row r="861" spans="1:26" ht="15.75" customHeight="1">
      <c r="A861" s="24"/>
      <c r="B861" s="24"/>
      <c r="C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row>
    <row r="862" spans="1:26" ht="15.75" customHeight="1">
      <c r="A862" s="24"/>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row>
    <row r="863" spans="1:26" ht="15.75" customHeight="1">
      <c r="A863" s="24"/>
      <c r="B863" s="24"/>
      <c r="C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row>
    <row r="864" spans="1:26" ht="15.75" customHeight="1">
      <c r="A864" s="24"/>
      <c r="B864" s="24"/>
      <c r="C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row>
    <row r="865" spans="1:26" ht="15.75" customHeight="1">
      <c r="A865" s="24"/>
      <c r="B865" s="24"/>
      <c r="C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row>
    <row r="866" spans="1:26" ht="15.75" customHeight="1">
      <c r="A866" s="24"/>
      <c r="B866" s="24"/>
      <c r="C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row>
    <row r="867" spans="1:26" ht="15.75" customHeight="1">
      <c r="A867" s="24"/>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row>
    <row r="868" spans="1:26" ht="15.75" customHeight="1">
      <c r="A868" s="24"/>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row>
    <row r="869" spans="1:26" ht="15.75" customHeight="1">
      <c r="A869" s="24"/>
      <c r="B869" s="24"/>
      <c r="C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row>
    <row r="870" spans="1:26" ht="15.75" customHeight="1">
      <c r="A870" s="24"/>
      <c r="B870" s="24"/>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row>
    <row r="871" spans="1:26" ht="15.75" customHeight="1">
      <c r="A871" s="24"/>
      <c r="B871" s="24"/>
      <c r="C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row>
    <row r="872" spans="1:26" ht="15.75" customHeight="1">
      <c r="A872" s="24"/>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row>
    <row r="873" spans="1:26" ht="15.75" customHeight="1">
      <c r="A873" s="24"/>
      <c r="B873" s="24"/>
      <c r="C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row>
    <row r="874" spans="1:26" ht="15.75" customHeight="1">
      <c r="A874" s="24"/>
      <c r="B874" s="24"/>
      <c r="C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row>
    <row r="875" spans="1:26" ht="15.75" customHeight="1">
      <c r="A875" s="24"/>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row>
    <row r="876" spans="1:26" ht="15.75" customHeight="1">
      <c r="A876" s="24"/>
      <c r="B876" s="24"/>
      <c r="C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row>
    <row r="877" spans="1:26" ht="15.75" customHeight="1">
      <c r="A877" s="24"/>
      <c r="B877" s="24"/>
      <c r="C877" s="24"/>
      <c r="D877" s="24"/>
      <c r="E877" s="24"/>
      <c r="F877" s="24"/>
      <c r="G877" s="24"/>
      <c r="H877" s="24"/>
      <c r="I877" s="24"/>
      <c r="J877" s="24"/>
      <c r="K877" s="24"/>
      <c r="L877" s="24"/>
      <c r="M877" s="24"/>
      <c r="N877" s="24"/>
      <c r="O877" s="24"/>
      <c r="P877" s="24"/>
      <c r="Q877" s="24"/>
      <c r="R877" s="24"/>
      <c r="S877" s="24"/>
      <c r="T877" s="24"/>
      <c r="U877" s="24"/>
      <c r="V877" s="24"/>
      <c r="W877" s="24"/>
      <c r="X877" s="24"/>
      <c r="Y877" s="24"/>
      <c r="Z877" s="24"/>
    </row>
    <row r="878" spans="1:26" ht="15.75" customHeight="1">
      <c r="A878" s="24"/>
      <c r="B878" s="24"/>
      <c r="C878" s="24"/>
      <c r="D878" s="24"/>
      <c r="E878" s="24"/>
      <c r="F878" s="24"/>
      <c r="G878" s="24"/>
      <c r="H878" s="24"/>
      <c r="I878" s="24"/>
      <c r="J878" s="24"/>
      <c r="K878" s="24"/>
      <c r="L878" s="24"/>
      <c r="M878" s="24"/>
      <c r="N878" s="24"/>
      <c r="O878" s="24"/>
      <c r="P878" s="24"/>
      <c r="Q878" s="24"/>
      <c r="R878" s="24"/>
      <c r="S878" s="24"/>
      <c r="T878" s="24"/>
      <c r="U878" s="24"/>
      <c r="V878" s="24"/>
      <c r="W878" s="24"/>
      <c r="X878" s="24"/>
      <c r="Y878" s="24"/>
      <c r="Z878" s="24"/>
    </row>
    <row r="879" spans="1:26" ht="15.75" customHeight="1">
      <c r="A879" s="24"/>
      <c r="B879" s="24"/>
      <c r="C879" s="24"/>
      <c r="D879" s="24"/>
      <c r="E879" s="24"/>
      <c r="F879" s="24"/>
      <c r="G879" s="24"/>
      <c r="H879" s="24"/>
      <c r="I879" s="24"/>
      <c r="J879" s="24"/>
      <c r="K879" s="24"/>
      <c r="L879" s="24"/>
      <c r="M879" s="24"/>
      <c r="N879" s="24"/>
      <c r="O879" s="24"/>
      <c r="P879" s="24"/>
      <c r="Q879" s="24"/>
      <c r="R879" s="24"/>
      <c r="S879" s="24"/>
      <c r="T879" s="24"/>
      <c r="U879" s="24"/>
      <c r="V879" s="24"/>
      <c r="W879" s="24"/>
      <c r="X879" s="24"/>
      <c r="Y879" s="24"/>
      <c r="Z879" s="24"/>
    </row>
    <row r="880" spans="1:26" ht="15.75" customHeight="1">
      <c r="A880" s="24"/>
      <c r="B880" s="24"/>
      <c r="C880" s="24"/>
      <c r="D880" s="24"/>
      <c r="E880" s="24"/>
      <c r="F880" s="24"/>
      <c r="G880" s="24"/>
      <c r="H880" s="24"/>
      <c r="I880" s="24"/>
      <c r="J880" s="24"/>
      <c r="K880" s="24"/>
      <c r="L880" s="24"/>
      <c r="M880" s="24"/>
      <c r="N880" s="24"/>
      <c r="O880" s="24"/>
      <c r="P880" s="24"/>
      <c r="Q880" s="24"/>
      <c r="R880" s="24"/>
      <c r="S880" s="24"/>
      <c r="T880" s="24"/>
      <c r="U880" s="24"/>
      <c r="V880" s="24"/>
      <c r="W880" s="24"/>
      <c r="X880" s="24"/>
      <c r="Y880" s="24"/>
      <c r="Z880" s="24"/>
    </row>
    <row r="881" spans="1:26" ht="15.75" customHeight="1">
      <c r="A881" s="24"/>
      <c r="B881" s="24"/>
      <c r="C881" s="24"/>
      <c r="D881" s="24"/>
      <c r="E881" s="24"/>
      <c r="F881" s="24"/>
      <c r="G881" s="24"/>
      <c r="H881" s="24"/>
      <c r="I881" s="24"/>
      <c r="J881" s="24"/>
      <c r="K881" s="24"/>
      <c r="L881" s="24"/>
      <c r="M881" s="24"/>
      <c r="N881" s="24"/>
      <c r="O881" s="24"/>
      <c r="P881" s="24"/>
      <c r="Q881" s="24"/>
      <c r="R881" s="24"/>
      <c r="S881" s="24"/>
      <c r="T881" s="24"/>
      <c r="U881" s="24"/>
      <c r="V881" s="24"/>
      <c r="W881" s="24"/>
      <c r="X881" s="24"/>
      <c r="Y881" s="24"/>
      <c r="Z881" s="24"/>
    </row>
    <row r="882" spans="1:26" ht="15.75" customHeight="1">
      <c r="A882" s="24"/>
      <c r="B882" s="24"/>
      <c r="C882" s="24"/>
      <c r="D882" s="24"/>
      <c r="E882" s="24"/>
      <c r="F882" s="24"/>
      <c r="G882" s="24"/>
      <c r="H882" s="24"/>
      <c r="I882" s="24"/>
      <c r="J882" s="24"/>
      <c r="K882" s="24"/>
      <c r="L882" s="24"/>
      <c r="M882" s="24"/>
      <c r="N882" s="24"/>
      <c r="O882" s="24"/>
      <c r="P882" s="24"/>
      <c r="Q882" s="24"/>
      <c r="R882" s="24"/>
      <c r="S882" s="24"/>
      <c r="T882" s="24"/>
      <c r="U882" s="24"/>
      <c r="V882" s="24"/>
      <c r="W882" s="24"/>
      <c r="X882" s="24"/>
      <c r="Y882" s="24"/>
      <c r="Z882" s="24"/>
    </row>
    <row r="883" spans="1:26" ht="15.75" customHeight="1">
      <c r="A883" s="24"/>
      <c r="B883" s="24"/>
      <c r="C883" s="24"/>
      <c r="D883" s="24"/>
      <c r="E883" s="24"/>
      <c r="F883" s="24"/>
      <c r="G883" s="24"/>
      <c r="H883" s="24"/>
      <c r="I883" s="24"/>
      <c r="J883" s="24"/>
      <c r="K883" s="24"/>
      <c r="L883" s="24"/>
      <c r="M883" s="24"/>
      <c r="N883" s="24"/>
      <c r="O883" s="24"/>
      <c r="P883" s="24"/>
      <c r="Q883" s="24"/>
      <c r="R883" s="24"/>
      <c r="S883" s="24"/>
      <c r="T883" s="24"/>
      <c r="U883" s="24"/>
      <c r="V883" s="24"/>
      <c r="W883" s="24"/>
      <c r="X883" s="24"/>
      <c r="Y883" s="24"/>
      <c r="Z883" s="24"/>
    </row>
    <row r="884" spans="1:26" ht="15.75" customHeight="1">
      <c r="A884" s="24"/>
      <c r="B884" s="24"/>
      <c r="C884" s="24"/>
      <c r="D884" s="24"/>
      <c r="E884" s="24"/>
      <c r="F884" s="24"/>
      <c r="G884" s="24"/>
      <c r="H884" s="24"/>
      <c r="I884" s="24"/>
      <c r="J884" s="24"/>
      <c r="K884" s="24"/>
      <c r="L884" s="24"/>
      <c r="M884" s="24"/>
      <c r="N884" s="24"/>
      <c r="O884" s="24"/>
      <c r="P884" s="24"/>
      <c r="Q884" s="24"/>
      <c r="R884" s="24"/>
      <c r="S884" s="24"/>
      <c r="T884" s="24"/>
      <c r="U884" s="24"/>
      <c r="V884" s="24"/>
      <c r="W884" s="24"/>
      <c r="X884" s="24"/>
      <c r="Y884" s="24"/>
      <c r="Z884" s="24"/>
    </row>
    <row r="885" spans="1:26" ht="15.75" customHeight="1">
      <c r="A885" s="24"/>
      <c r="B885" s="24"/>
      <c r="C885" s="24"/>
      <c r="D885" s="24"/>
      <c r="E885" s="24"/>
      <c r="F885" s="24"/>
      <c r="G885" s="24"/>
      <c r="H885" s="24"/>
      <c r="I885" s="24"/>
      <c r="J885" s="24"/>
      <c r="K885" s="24"/>
      <c r="L885" s="24"/>
      <c r="M885" s="24"/>
      <c r="N885" s="24"/>
      <c r="O885" s="24"/>
      <c r="P885" s="24"/>
      <c r="Q885" s="24"/>
      <c r="R885" s="24"/>
      <c r="S885" s="24"/>
      <c r="T885" s="24"/>
      <c r="U885" s="24"/>
      <c r="V885" s="24"/>
      <c r="W885" s="24"/>
      <c r="X885" s="24"/>
      <c r="Y885" s="24"/>
      <c r="Z885" s="24"/>
    </row>
    <row r="886" spans="1:26" ht="15.75" customHeight="1">
      <c r="A886" s="24"/>
      <c r="B886" s="24"/>
      <c r="C886" s="24"/>
      <c r="D886" s="24"/>
      <c r="E886" s="24"/>
      <c r="F886" s="24"/>
      <c r="G886" s="24"/>
      <c r="H886" s="24"/>
      <c r="I886" s="24"/>
      <c r="J886" s="24"/>
      <c r="K886" s="24"/>
      <c r="L886" s="24"/>
      <c r="M886" s="24"/>
      <c r="N886" s="24"/>
      <c r="O886" s="24"/>
      <c r="P886" s="24"/>
      <c r="Q886" s="24"/>
      <c r="R886" s="24"/>
      <c r="S886" s="24"/>
      <c r="T886" s="24"/>
      <c r="U886" s="24"/>
      <c r="V886" s="24"/>
      <c r="W886" s="24"/>
      <c r="X886" s="24"/>
      <c r="Y886" s="24"/>
      <c r="Z886" s="24"/>
    </row>
    <row r="887" spans="1:26" ht="15.75" customHeight="1">
      <c r="A887" s="24"/>
      <c r="B887" s="24"/>
      <c r="C887" s="24"/>
      <c r="D887" s="24"/>
      <c r="E887" s="24"/>
      <c r="F887" s="24"/>
      <c r="G887" s="24"/>
      <c r="H887" s="24"/>
      <c r="I887" s="24"/>
      <c r="J887" s="24"/>
      <c r="K887" s="24"/>
      <c r="L887" s="24"/>
      <c r="M887" s="24"/>
      <c r="N887" s="24"/>
      <c r="O887" s="24"/>
      <c r="P887" s="24"/>
      <c r="Q887" s="24"/>
      <c r="R887" s="24"/>
      <c r="S887" s="24"/>
      <c r="T887" s="24"/>
      <c r="U887" s="24"/>
      <c r="V887" s="24"/>
      <c r="W887" s="24"/>
      <c r="X887" s="24"/>
      <c r="Y887" s="24"/>
      <c r="Z887" s="24"/>
    </row>
    <row r="888" spans="1:26" ht="15.75" customHeight="1">
      <c r="A888" s="24"/>
      <c r="B888" s="24"/>
      <c r="C888" s="24"/>
      <c r="D888" s="24"/>
      <c r="E888" s="24"/>
      <c r="F888" s="24"/>
      <c r="G888" s="24"/>
      <c r="H888" s="24"/>
      <c r="I888" s="24"/>
      <c r="J888" s="24"/>
      <c r="K888" s="24"/>
      <c r="L888" s="24"/>
      <c r="M888" s="24"/>
      <c r="N888" s="24"/>
      <c r="O888" s="24"/>
      <c r="P888" s="24"/>
      <c r="Q888" s="24"/>
      <c r="R888" s="24"/>
      <c r="S888" s="24"/>
      <c r="T888" s="24"/>
      <c r="U888" s="24"/>
      <c r="V888" s="24"/>
      <c r="W888" s="24"/>
      <c r="X888" s="24"/>
      <c r="Y888" s="24"/>
      <c r="Z888" s="24"/>
    </row>
    <row r="889" spans="1:26" ht="15.75" customHeight="1">
      <c r="A889" s="24"/>
      <c r="B889" s="24"/>
      <c r="C889" s="24"/>
      <c r="D889" s="24"/>
      <c r="E889" s="24"/>
      <c r="F889" s="24"/>
      <c r="G889" s="24"/>
      <c r="H889" s="24"/>
      <c r="I889" s="24"/>
      <c r="J889" s="24"/>
      <c r="K889" s="24"/>
      <c r="L889" s="24"/>
      <c r="M889" s="24"/>
      <c r="N889" s="24"/>
      <c r="O889" s="24"/>
      <c r="P889" s="24"/>
      <c r="Q889" s="24"/>
      <c r="R889" s="24"/>
      <c r="S889" s="24"/>
      <c r="T889" s="24"/>
      <c r="U889" s="24"/>
      <c r="V889" s="24"/>
      <c r="W889" s="24"/>
      <c r="X889" s="24"/>
      <c r="Y889" s="24"/>
      <c r="Z889" s="24"/>
    </row>
    <row r="890" spans="1:26" ht="15.75" customHeight="1">
      <c r="A890" s="24"/>
      <c r="B890" s="24"/>
      <c r="C890" s="24"/>
      <c r="D890" s="24"/>
      <c r="E890" s="24"/>
      <c r="F890" s="24"/>
      <c r="G890" s="24"/>
      <c r="H890" s="24"/>
      <c r="I890" s="24"/>
      <c r="J890" s="24"/>
      <c r="K890" s="24"/>
      <c r="L890" s="24"/>
      <c r="M890" s="24"/>
      <c r="N890" s="24"/>
      <c r="O890" s="24"/>
      <c r="P890" s="24"/>
      <c r="Q890" s="24"/>
      <c r="R890" s="24"/>
      <c r="S890" s="24"/>
      <c r="T890" s="24"/>
      <c r="U890" s="24"/>
      <c r="V890" s="24"/>
      <c r="W890" s="24"/>
      <c r="X890" s="24"/>
      <c r="Y890" s="24"/>
      <c r="Z890" s="24"/>
    </row>
    <row r="891" spans="1:26" ht="15.75" customHeight="1">
      <c r="A891" s="24"/>
      <c r="B891" s="24"/>
      <c r="C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row>
    <row r="892" spans="1:26" ht="15.75" customHeight="1">
      <c r="A892" s="24"/>
      <c r="B892" s="24"/>
      <c r="C892" s="24"/>
      <c r="D892" s="24"/>
      <c r="E892" s="24"/>
      <c r="F892" s="24"/>
      <c r="G892" s="24"/>
      <c r="H892" s="24"/>
      <c r="I892" s="24"/>
      <c r="J892" s="24"/>
      <c r="K892" s="24"/>
      <c r="L892" s="24"/>
      <c r="M892" s="24"/>
      <c r="N892" s="24"/>
      <c r="O892" s="24"/>
      <c r="P892" s="24"/>
      <c r="Q892" s="24"/>
      <c r="R892" s="24"/>
      <c r="S892" s="24"/>
      <c r="T892" s="24"/>
      <c r="U892" s="24"/>
      <c r="V892" s="24"/>
      <c r="W892" s="24"/>
      <c r="X892" s="24"/>
      <c r="Y892" s="24"/>
      <c r="Z892" s="24"/>
    </row>
    <row r="893" spans="1:26" ht="15.75" customHeight="1">
      <c r="A893" s="24"/>
      <c r="B893" s="24"/>
      <c r="C893" s="24"/>
      <c r="D893" s="24"/>
      <c r="E893" s="24"/>
      <c r="F893" s="24"/>
      <c r="G893" s="24"/>
      <c r="H893" s="24"/>
      <c r="I893" s="24"/>
      <c r="J893" s="24"/>
      <c r="K893" s="24"/>
      <c r="L893" s="24"/>
      <c r="M893" s="24"/>
      <c r="N893" s="24"/>
      <c r="O893" s="24"/>
      <c r="P893" s="24"/>
      <c r="Q893" s="24"/>
      <c r="R893" s="24"/>
      <c r="S893" s="24"/>
      <c r="T893" s="24"/>
      <c r="U893" s="24"/>
      <c r="V893" s="24"/>
      <c r="W893" s="24"/>
      <c r="X893" s="24"/>
      <c r="Y893" s="24"/>
      <c r="Z893" s="24"/>
    </row>
    <row r="894" spans="1:26" ht="15.75" customHeight="1">
      <c r="A894" s="24"/>
      <c r="B894" s="24"/>
      <c r="C894" s="24"/>
      <c r="D894" s="24"/>
      <c r="E894" s="24"/>
      <c r="F894" s="24"/>
      <c r="G894" s="24"/>
      <c r="H894" s="24"/>
      <c r="I894" s="24"/>
      <c r="J894" s="24"/>
      <c r="K894" s="24"/>
      <c r="L894" s="24"/>
      <c r="M894" s="24"/>
      <c r="N894" s="24"/>
      <c r="O894" s="24"/>
      <c r="P894" s="24"/>
      <c r="Q894" s="24"/>
      <c r="R894" s="24"/>
      <c r="S894" s="24"/>
      <c r="T894" s="24"/>
      <c r="U894" s="24"/>
      <c r="V894" s="24"/>
      <c r="W894" s="24"/>
      <c r="X894" s="24"/>
      <c r="Y894" s="24"/>
      <c r="Z894" s="24"/>
    </row>
    <row r="895" spans="1:26" ht="15.75" customHeight="1">
      <c r="A895" s="24"/>
      <c r="B895" s="24"/>
      <c r="C895" s="24"/>
      <c r="D895" s="24"/>
      <c r="E895" s="24"/>
      <c r="F895" s="24"/>
      <c r="G895" s="24"/>
      <c r="H895" s="24"/>
      <c r="I895" s="24"/>
      <c r="J895" s="24"/>
      <c r="K895" s="24"/>
      <c r="L895" s="24"/>
      <c r="M895" s="24"/>
      <c r="N895" s="24"/>
      <c r="O895" s="24"/>
      <c r="P895" s="24"/>
      <c r="Q895" s="24"/>
      <c r="R895" s="24"/>
      <c r="S895" s="24"/>
      <c r="T895" s="24"/>
      <c r="U895" s="24"/>
      <c r="V895" s="24"/>
      <c r="W895" s="24"/>
      <c r="X895" s="24"/>
      <c r="Y895" s="24"/>
      <c r="Z895" s="24"/>
    </row>
    <row r="896" spans="1:26" ht="15.75" customHeight="1">
      <c r="A896" s="24"/>
      <c r="B896" s="24"/>
      <c r="C896" s="24"/>
      <c r="D896" s="24"/>
      <c r="E896" s="24"/>
      <c r="F896" s="24"/>
      <c r="G896" s="24"/>
      <c r="H896" s="24"/>
      <c r="I896" s="24"/>
      <c r="J896" s="24"/>
      <c r="K896" s="24"/>
      <c r="L896" s="24"/>
      <c r="M896" s="24"/>
      <c r="N896" s="24"/>
      <c r="O896" s="24"/>
      <c r="P896" s="24"/>
      <c r="Q896" s="24"/>
      <c r="R896" s="24"/>
      <c r="S896" s="24"/>
      <c r="T896" s="24"/>
      <c r="U896" s="24"/>
      <c r="V896" s="24"/>
      <c r="W896" s="24"/>
      <c r="X896" s="24"/>
      <c r="Y896" s="24"/>
      <c r="Z896" s="24"/>
    </row>
    <row r="897" spans="1:26" ht="15.75" customHeight="1">
      <c r="A897" s="24"/>
      <c r="B897" s="24"/>
      <c r="C897" s="24"/>
      <c r="D897" s="24"/>
      <c r="E897" s="24"/>
      <c r="F897" s="24"/>
      <c r="G897" s="24"/>
      <c r="H897" s="24"/>
      <c r="I897" s="24"/>
      <c r="J897" s="24"/>
      <c r="K897" s="24"/>
      <c r="L897" s="24"/>
      <c r="M897" s="24"/>
      <c r="N897" s="24"/>
      <c r="O897" s="24"/>
      <c r="P897" s="24"/>
      <c r="Q897" s="24"/>
      <c r="R897" s="24"/>
      <c r="S897" s="24"/>
      <c r="T897" s="24"/>
      <c r="U897" s="24"/>
      <c r="V897" s="24"/>
      <c r="W897" s="24"/>
      <c r="X897" s="24"/>
      <c r="Y897" s="24"/>
      <c r="Z897" s="24"/>
    </row>
    <row r="898" spans="1:26" ht="15.75" customHeight="1">
      <c r="A898" s="24"/>
      <c r="B898" s="24"/>
      <c r="C898" s="24"/>
      <c r="D898" s="24"/>
      <c r="E898" s="24"/>
      <c r="F898" s="24"/>
      <c r="G898" s="24"/>
      <c r="H898" s="24"/>
      <c r="I898" s="24"/>
      <c r="J898" s="24"/>
      <c r="K898" s="24"/>
      <c r="L898" s="24"/>
      <c r="M898" s="24"/>
      <c r="N898" s="24"/>
      <c r="O898" s="24"/>
      <c r="P898" s="24"/>
      <c r="Q898" s="24"/>
      <c r="R898" s="24"/>
      <c r="S898" s="24"/>
      <c r="T898" s="24"/>
      <c r="U898" s="24"/>
      <c r="V898" s="24"/>
      <c r="W898" s="24"/>
      <c r="X898" s="24"/>
      <c r="Y898" s="24"/>
      <c r="Z898" s="24"/>
    </row>
    <row r="899" spans="1:26" ht="15.75" customHeight="1">
      <c r="A899" s="24"/>
      <c r="B899" s="24"/>
      <c r="C899" s="24"/>
      <c r="D899" s="24"/>
      <c r="E899" s="24"/>
      <c r="F899" s="24"/>
      <c r="G899" s="24"/>
      <c r="H899" s="24"/>
      <c r="I899" s="24"/>
      <c r="J899" s="24"/>
      <c r="K899" s="24"/>
      <c r="L899" s="24"/>
      <c r="M899" s="24"/>
      <c r="N899" s="24"/>
      <c r="O899" s="24"/>
      <c r="P899" s="24"/>
      <c r="Q899" s="24"/>
      <c r="R899" s="24"/>
      <c r="S899" s="24"/>
      <c r="T899" s="24"/>
      <c r="U899" s="24"/>
      <c r="V899" s="24"/>
      <c r="W899" s="24"/>
      <c r="X899" s="24"/>
      <c r="Y899" s="24"/>
      <c r="Z899" s="24"/>
    </row>
    <row r="900" spans="1:26" ht="15.75" customHeight="1">
      <c r="A900" s="24"/>
      <c r="B900" s="24"/>
      <c r="C900" s="24"/>
      <c r="D900" s="24"/>
      <c r="E900" s="24"/>
      <c r="F900" s="24"/>
      <c r="G900" s="24"/>
      <c r="H900" s="24"/>
      <c r="I900" s="24"/>
      <c r="J900" s="24"/>
      <c r="K900" s="24"/>
      <c r="L900" s="24"/>
      <c r="M900" s="24"/>
      <c r="N900" s="24"/>
      <c r="O900" s="24"/>
      <c r="P900" s="24"/>
      <c r="Q900" s="24"/>
      <c r="R900" s="24"/>
      <c r="S900" s="24"/>
      <c r="T900" s="24"/>
      <c r="U900" s="24"/>
      <c r="V900" s="24"/>
      <c r="W900" s="24"/>
      <c r="X900" s="24"/>
      <c r="Y900" s="24"/>
      <c r="Z900" s="24"/>
    </row>
    <row r="901" spans="1:26" ht="15.75" customHeight="1">
      <c r="A901" s="24"/>
      <c r="B901" s="24"/>
      <c r="C901" s="24"/>
      <c r="D901" s="24"/>
      <c r="E901" s="24"/>
      <c r="F901" s="24"/>
      <c r="G901" s="24"/>
      <c r="H901" s="24"/>
      <c r="I901" s="24"/>
      <c r="J901" s="24"/>
      <c r="K901" s="24"/>
      <c r="L901" s="24"/>
      <c r="M901" s="24"/>
      <c r="N901" s="24"/>
      <c r="O901" s="24"/>
      <c r="P901" s="24"/>
      <c r="Q901" s="24"/>
      <c r="R901" s="24"/>
      <c r="S901" s="24"/>
      <c r="T901" s="24"/>
      <c r="U901" s="24"/>
      <c r="V901" s="24"/>
      <c r="W901" s="24"/>
      <c r="X901" s="24"/>
      <c r="Y901" s="24"/>
      <c r="Z901" s="24"/>
    </row>
    <row r="902" spans="1:26" ht="15.75" customHeight="1">
      <c r="A902" s="24"/>
      <c r="B902" s="24"/>
      <c r="C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row>
    <row r="903" spans="1:26" ht="15.75" customHeight="1">
      <c r="A903" s="24"/>
      <c r="B903" s="24"/>
      <c r="C903" s="24"/>
      <c r="D903" s="24"/>
      <c r="E903" s="24"/>
      <c r="F903" s="24"/>
      <c r="G903" s="24"/>
      <c r="H903" s="24"/>
      <c r="I903" s="24"/>
      <c r="J903" s="24"/>
      <c r="K903" s="24"/>
      <c r="L903" s="24"/>
      <c r="M903" s="24"/>
      <c r="N903" s="24"/>
      <c r="O903" s="24"/>
      <c r="P903" s="24"/>
      <c r="Q903" s="24"/>
      <c r="R903" s="24"/>
      <c r="S903" s="24"/>
      <c r="T903" s="24"/>
      <c r="U903" s="24"/>
      <c r="V903" s="24"/>
      <c r="W903" s="24"/>
      <c r="X903" s="24"/>
      <c r="Y903" s="24"/>
      <c r="Z903" s="24"/>
    </row>
    <row r="904" spans="1:26" ht="15.75" customHeight="1">
      <c r="A904" s="24"/>
      <c r="B904" s="24"/>
      <c r="C904" s="24"/>
      <c r="D904" s="24"/>
      <c r="E904" s="24"/>
      <c r="F904" s="24"/>
      <c r="G904" s="24"/>
      <c r="H904" s="24"/>
      <c r="I904" s="24"/>
      <c r="J904" s="24"/>
      <c r="K904" s="24"/>
      <c r="L904" s="24"/>
      <c r="M904" s="24"/>
      <c r="N904" s="24"/>
      <c r="O904" s="24"/>
      <c r="P904" s="24"/>
      <c r="Q904" s="24"/>
      <c r="R904" s="24"/>
      <c r="S904" s="24"/>
      <c r="T904" s="24"/>
      <c r="U904" s="24"/>
      <c r="V904" s="24"/>
      <c r="W904" s="24"/>
      <c r="X904" s="24"/>
      <c r="Y904" s="24"/>
      <c r="Z904" s="24"/>
    </row>
    <row r="905" spans="1:26" ht="15.75" customHeight="1">
      <c r="A905" s="24"/>
      <c r="B905" s="24"/>
      <c r="C905" s="24"/>
      <c r="D905" s="24"/>
      <c r="E905" s="24"/>
      <c r="F905" s="24"/>
      <c r="G905" s="24"/>
      <c r="H905" s="24"/>
      <c r="I905" s="24"/>
      <c r="J905" s="24"/>
      <c r="K905" s="24"/>
      <c r="L905" s="24"/>
      <c r="M905" s="24"/>
      <c r="N905" s="24"/>
      <c r="O905" s="24"/>
      <c r="P905" s="24"/>
      <c r="Q905" s="24"/>
      <c r="R905" s="24"/>
      <c r="S905" s="24"/>
      <c r="T905" s="24"/>
      <c r="U905" s="24"/>
      <c r="V905" s="24"/>
      <c r="W905" s="24"/>
      <c r="X905" s="24"/>
      <c r="Y905" s="24"/>
      <c r="Z905" s="24"/>
    </row>
    <row r="906" spans="1:26" ht="15.75" customHeight="1">
      <c r="A906" s="24"/>
      <c r="B906" s="24"/>
      <c r="C906" s="24"/>
      <c r="D906" s="24"/>
      <c r="E906" s="24"/>
      <c r="F906" s="24"/>
      <c r="G906" s="24"/>
      <c r="H906" s="24"/>
      <c r="I906" s="24"/>
      <c r="J906" s="24"/>
      <c r="K906" s="24"/>
      <c r="L906" s="24"/>
      <c r="M906" s="24"/>
      <c r="N906" s="24"/>
      <c r="O906" s="24"/>
      <c r="P906" s="24"/>
      <c r="Q906" s="24"/>
      <c r="R906" s="24"/>
      <c r="S906" s="24"/>
      <c r="T906" s="24"/>
      <c r="U906" s="24"/>
      <c r="V906" s="24"/>
      <c r="W906" s="24"/>
      <c r="X906" s="24"/>
      <c r="Y906" s="24"/>
      <c r="Z906" s="24"/>
    </row>
    <row r="907" spans="1:26" ht="15.75" customHeight="1">
      <c r="A907" s="24"/>
      <c r="B907" s="24"/>
      <c r="C907" s="24"/>
      <c r="D907" s="24"/>
      <c r="E907" s="24"/>
      <c r="F907" s="24"/>
      <c r="G907" s="24"/>
      <c r="H907" s="24"/>
      <c r="I907" s="24"/>
      <c r="J907" s="24"/>
      <c r="K907" s="24"/>
      <c r="L907" s="24"/>
      <c r="M907" s="24"/>
      <c r="N907" s="24"/>
      <c r="O907" s="24"/>
      <c r="P907" s="24"/>
      <c r="Q907" s="24"/>
      <c r="R907" s="24"/>
      <c r="S907" s="24"/>
      <c r="T907" s="24"/>
      <c r="U907" s="24"/>
      <c r="V907" s="24"/>
      <c r="W907" s="24"/>
      <c r="X907" s="24"/>
      <c r="Y907" s="24"/>
      <c r="Z907" s="24"/>
    </row>
    <row r="908" spans="1:26" ht="15.75" customHeight="1">
      <c r="A908" s="24"/>
      <c r="B908" s="24"/>
      <c r="C908" s="24"/>
      <c r="D908" s="24"/>
      <c r="E908" s="24"/>
      <c r="F908" s="24"/>
      <c r="G908" s="24"/>
      <c r="H908" s="24"/>
      <c r="I908" s="24"/>
      <c r="J908" s="24"/>
      <c r="K908" s="24"/>
      <c r="L908" s="24"/>
      <c r="M908" s="24"/>
      <c r="N908" s="24"/>
      <c r="O908" s="24"/>
      <c r="P908" s="24"/>
      <c r="Q908" s="24"/>
      <c r="R908" s="24"/>
      <c r="S908" s="24"/>
      <c r="T908" s="24"/>
      <c r="U908" s="24"/>
      <c r="V908" s="24"/>
      <c r="W908" s="24"/>
      <c r="X908" s="24"/>
      <c r="Y908" s="24"/>
      <c r="Z908" s="24"/>
    </row>
    <row r="909" spans="1:26" ht="15.75" customHeight="1">
      <c r="A909" s="24"/>
      <c r="B909" s="24"/>
      <c r="C909" s="24"/>
      <c r="D909" s="24"/>
      <c r="E909" s="24"/>
      <c r="F909" s="24"/>
      <c r="G909" s="24"/>
      <c r="H909" s="24"/>
      <c r="I909" s="24"/>
      <c r="J909" s="24"/>
      <c r="K909" s="24"/>
      <c r="L909" s="24"/>
      <c r="M909" s="24"/>
      <c r="N909" s="24"/>
      <c r="O909" s="24"/>
      <c r="P909" s="24"/>
      <c r="Q909" s="24"/>
      <c r="R909" s="24"/>
      <c r="S909" s="24"/>
      <c r="T909" s="24"/>
      <c r="U909" s="24"/>
      <c r="V909" s="24"/>
      <c r="W909" s="24"/>
      <c r="X909" s="24"/>
      <c r="Y909" s="24"/>
      <c r="Z909" s="24"/>
    </row>
    <row r="910" spans="1:26" ht="15.75" customHeight="1">
      <c r="A910" s="24"/>
      <c r="B910" s="24"/>
      <c r="C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row>
    <row r="911" spans="1:26" ht="15.75" customHeight="1">
      <c r="A911" s="24"/>
      <c r="B911" s="24"/>
      <c r="C911" s="24"/>
      <c r="D911" s="24"/>
      <c r="E911" s="24"/>
      <c r="F911" s="24"/>
      <c r="G911" s="24"/>
      <c r="H911" s="24"/>
      <c r="I911" s="24"/>
      <c r="J911" s="24"/>
      <c r="K911" s="24"/>
      <c r="L911" s="24"/>
      <c r="M911" s="24"/>
      <c r="N911" s="24"/>
      <c r="O911" s="24"/>
      <c r="P911" s="24"/>
      <c r="Q911" s="24"/>
      <c r="R911" s="24"/>
      <c r="S911" s="24"/>
      <c r="T911" s="24"/>
      <c r="U911" s="24"/>
      <c r="V911" s="24"/>
      <c r="W911" s="24"/>
      <c r="X911" s="24"/>
      <c r="Y911" s="24"/>
      <c r="Z911" s="24"/>
    </row>
    <row r="912" spans="1:26" ht="15.75" customHeight="1">
      <c r="A912" s="24"/>
      <c r="B912" s="24"/>
      <c r="C912" s="24"/>
      <c r="D912" s="24"/>
      <c r="E912" s="24"/>
      <c r="F912" s="24"/>
      <c r="G912" s="24"/>
      <c r="H912" s="24"/>
      <c r="I912" s="24"/>
      <c r="J912" s="24"/>
      <c r="K912" s="24"/>
      <c r="L912" s="24"/>
      <c r="M912" s="24"/>
      <c r="N912" s="24"/>
      <c r="O912" s="24"/>
      <c r="P912" s="24"/>
      <c r="Q912" s="24"/>
      <c r="R912" s="24"/>
      <c r="S912" s="24"/>
      <c r="T912" s="24"/>
      <c r="U912" s="24"/>
      <c r="V912" s="24"/>
      <c r="W912" s="24"/>
      <c r="X912" s="24"/>
      <c r="Y912" s="24"/>
      <c r="Z912" s="24"/>
    </row>
    <row r="913" spans="1:26" ht="15.75" customHeight="1">
      <c r="A913" s="24"/>
      <c r="B913" s="24"/>
      <c r="C913" s="24"/>
      <c r="D913" s="24"/>
      <c r="E913" s="24"/>
      <c r="F913" s="24"/>
      <c r="G913" s="24"/>
      <c r="H913" s="24"/>
      <c r="I913" s="24"/>
      <c r="J913" s="24"/>
      <c r="K913" s="24"/>
      <c r="L913" s="24"/>
      <c r="M913" s="24"/>
      <c r="N913" s="24"/>
      <c r="O913" s="24"/>
      <c r="P913" s="24"/>
      <c r="Q913" s="24"/>
      <c r="R913" s="24"/>
      <c r="S913" s="24"/>
      <c r="T913" s="24"/>
      <c r="U913" s="24"/>
      <c r="V913" s="24"/>
      <c r="W913" s="24"/>
      <c r="X913" s="24"/>
      <c r="Y913" s="24"/>
      <c r="Z913" s="24"/>
    </row>
    <row r="914" spans="1:26" ht="15.75" customHeight="1">
      <c r="A914" s="24"/>
      <c r="B914" s="24"/>
      <c r="C914" s="24"/>
      <c r="D914" s="24"/>
      <c r="E914" s="24"/>
      <c r="F914" s="24"/>
      <c r="G914" s="24"/>
      <c r="H914" s="24"/>
      <c r="I914" s="24"/>
      <c r="J914" s="24"/>
      <c r="K914" s="24"/>
      <c r="L914" s="24"/>
      <c r="M914" s="24"/>
      <c r="N914" s="24"/>
      <c r="O914" s="24"/>
      <c r="P914" s="24"/>
      <c r="Q914" s="24"/>
      <c r="R914" s="24"/>
      <c r="S914" s="24"/>
      <c r="T914" s="24"/>
      <c r="U914" s="24"/>
      <c r="V914" s="24"/>
      <c r="W914" s="24"/>
      <c r="X914" s="24"/>
      <c r="Y914" s="24"/>
      <c r="Z914" s="24"/>
    </row>
    <row r="915" spans="1:26" ht="15.75" customHeight="1">
      <c r="A915" s="24"/>
      <c r="B915" s="24"/>
      <c r="C915" s="24"/>
      <c r="D915" s="24"/>
      <c r="E915" s="24"/>
      <c r="F915" s="24"/>
      <c r="G915" s="24"/>
      <c r="H915" s="24"/>
      <c r="I915" s="24"/>
      <c r="J915" s="24"/>
      <c r="K915" s="24"/>
      <c r="L915" s="24"/>
      <c r="M915" s="24"/>
      <c r="N915" s="24"/>
      <c r="O915" s="24"/>
      <c r="P915" s="24"/>
      <c r="Q915" s="24"/>
      <c r="R915" s="24"/>
      <c r="S915" s="24"/>
      <c r="T915" s="24"/>
      <c r="U915" s="24"/>
      <c r="V915" s="24"/>
      <c r="W915" s="24"/>
      <c r="X915" s="24"/>
      <c r="Y915" s="24"/>
      <c r="Z915" s="24"/>
    </row>
    <row r="916" spans="1:26" ht="15.75" customHeight="1">
      <c r="A916" s="24"/>
      <c r="B916" s="24"/>
      <c r="C916" s="24"/>
      <c r="D916" s="24"/>
      <c r="E916" s="24"/>
      <c r="F916" s="24"/>
      <c r="G916" s="24"/>
      <c r="H916" s="24"/>
      <c r="I916" s="24"/>
      <c r="J916" s="24"/>
      <c r="K916" s="24"/>
      <c r="L916" s="24"/>
      <c r="M916" s="24"/>
      <c r="N916" s="24"/>
      <c r="O916" s="24"/>
      <c r="P916" s="24"/>
      <c r="Q916" s="24"/>
      <c r="R916" s="24"/>
      <c r="S916" s="24"/>
      <c r="T916" s="24"/>
      <c r="U916" s="24"/>
      <c r="V916" s="24"/>
      <c r="W916" s="24"/>
      <c r="X916" s="24"/>
      <c r="Y916" s="24"/>
      <c r="Z916" s="24"/>
    </row>
    <row r="917" spans="1:26" ht="15.75" customHeight="1">
      <c r="A917" s="24"/>
      <c r="B917" s="24"/>
      <c r="C917" s="24"/>
      <c r="D917" s="24"/>
      <c r="E917" s="24"/>
      <c r="F917" s="24"/>
      <c r="G917" s="24"/>
      <c r="H917" s="24"/>
      <c r="I917" s="24"/>
      <c r="J917" s="24"/>
      <c r="K917" s="24"/>
      <c r="L917" s="24"/>
      <c r="M917" s="24"/>
      <c r="N917" s="24"/>
      <c r="O917" s="24"/>
      <c r="P917" s="24"/>
      <c r="Q917" s="24"/>
      <c r="R917" s="24"/>
      <c r="S917" s="24"/>
      <c r="T917" s="24"/>
      <c r="U917" s="24"/>
      <c r="V917" s="24"/>
      <c r="W917" s="24"/>
      <c r="X917" s="24"/>
      <c r="Y917" s="24"/>
      <c r="Z917" s="24"/>
    </row>
    <row r="918" spans="1:26" ht="15.75" customHeight="1">
      <c r="A918" s="24"/>
      <c r="B918" s="24"/>
      <c r="C918" s="24"/>
      <c r="D918" s="24"/>
      <c r="E918" s="24"/>
      <c r="F918" s="24"/>
      <c r="G918" s="24"/>
      <c r="H918" s="24"/>
      <c r="I918" s="24"/>
      <c r="J918" s="24"/>
      <c r="K918" s="24"/>
      <c r="L918" s="24"/>
      <c r="M918" s="24"/>
      <c r="N918" s="24"/>
      <c r="O918" s="24"/>
      <c r="P918" s="24"/>
      <c r="Q918" s="24"/>
      <c r="R918" s="24"/>
      <c r="S918" s="24"/>
      <c r="T918" s="24"/>
      <c r="U918" s="24"/>
      <c r="V918" s="24"/>
      <c r="W918" s="24"/>
      <c r="X918" s="24"/>
      <c r="Y918" s="24"/>
      <c r="Z918" s="24"/>
    </row>
    <row r="919" spans="1:26" ht="15.75" customHeight="1">
      <c r="A919" s="24"/>
      <c r="B919" s="24"/>
      <c r="C919" s="24"/>
      <c r="D919" s="24"/>
      <c r="E919" s="24"/>
      <c r="F919" s="24"/>
      <c r="G919" s="24"/>
      <c r="H919" s="24"/>
      <c r="I919" s="24"/>
      <c r="J919" s="24"/>
      <c r="K919" s="24"/>
      <c r="L919" s="24"/>
      <c r="M919" s="24"/>
      <c r="N919" s="24"/>
      <c r="O919" s="24"/>
      <c r="P919" s="24"/>
      <c r="Q919" s="24"/>
      <c r="R919" s="24"/>
      <c r="S919" s="24"/>
      <c r="T919" s="24"/>
      <c r="U919" s="24"/>
      <c r="V919" s="24"/>
      <c r="W919" s="24"/>
      <c r="X919" s="24"/>
      <c r="Y919" s="24"/>
      <c r="Z919" s="24"/>
    </row>
    <row r="920" spans="1:26" ht="15.75" customHeight="1">
      <c r="A920" s="24"/>
      <c r="B920" s="24"/>
      <c r="C920" s="24"/>
      <c r="D920" s="24"/>
      <c r="E920" s="24"/>
      <c r="F920" s="24"/>
      <c r="G920" s="24"/>
      <c r="H920" s="24"/>
      <c r="I920" s="24"/>
      <c r="J920" s="24"/>
      <c r="K920" s="24"/>
      <c r="L920" s="24"/>
      <c r="M920" s="24"/>
      <c r="N920" s="24"/>
      <c r="O920" s="24"/>
      <c r="P920" s="24"/>
      <c r="Q920" s="24"/>
      <c r="R920" s="24"/>
      <c r="S920" s="24"/>
      <c r="T920" s="24"/>
      <c r="U920" s="24"/>
      <c r="V920" s="24"/>
      <c r="W920" s="24"/>
      <c r="X920" s="24"/>
      <c r="Y920" s="24"/>
      <c r="Z920" s="24"/>
    </row>
    <row r="921" spans="1:26" ht="15.75" customHeight="1">
      <c r="A921" s="24"/>
      <c r="B921" s="24"/>
      <c r="C921" s="24"/>
      <c r="D921" s="24"/>
      <c r="E921" s="24"/>
      <c r="F921" s="24"/>
      <c r="G921" s="24"/>
      <c r="H921" s="24"/>
      <c r="I921" s="24"/>
      <c r="J921" s="24"/>
      <c r="K921" s="24"/>
      <c r="L921" s="24"/>
      <c r="M921" s="24"/>
      <c r="N921" s="24"/>
      <c r="O921" s="24"/>
      <c r="P921" s="24"/>
      <c r="Q921" s="24"/>
      <c r="R921" s="24"/>
      <c r="S921" s="24"/>
      <c r="T921" s="24"/>
      <c r="U921" s="24"/>
      <c r="V921" s="24"/>
      <c r="W921" s="24"/>
      <c r="X921" s="24"/>
      <c r="Y921" s="24"/>
      <c r="Z921" s="24"/>
    </row>
    <row r="922" spans="1:26" ht="15.75" customHeight="1">
      <c r="A922" s="24"/>
      <c r="B922" s="24"/>
      <c r="C922" s="24"/>
      <c r="D922" s="24"/>
      <c r="E922" s="24"/>
      <c r="F922" s="24"/>
      <c r="G922" s="24"/>
      <c r="H922" s="24"/>
      <c r="I922" s="24"/>
      <c r="J922" s="24"/>
      <c r="K922" s="24"/>
      <c r="L922" s="24"/>
      <c r="M922" s="24"/>
      <c r="N922" s="24"/>
      <c r="O922" s="24"/>
      <c r="P922" s="24"/>
      <c r="Q922" s="24"/>
      <c r="R922" s="24"/>
      <c r="S922" s="24"/>
      <c r="T922" s="24"/>
      <c r="U922" s="24"/>
      <c r="V922" s="24"/>
      <c r="W922" s="24"/>
      <c r="X922" s="24"/>
      <c r="Y922" s="24"/>
      <c r="Z922" s="24"/>
    </row>
    <row r="923" spans="1:26" ht="15.75" customHeight="1">
      <c r="A923" s="24"/>
      <c r="B923" s="24"/>
      <c r="C923" s="24"/>
      <c r="D923" s="24"/>
      <c r="E923" s="24"/>
      <c r="F923" s="24"/>
      <c r="G923" s="24"/>
      <c r="H923" s="24"/>
      <c r="I923" s="24"/>
      <c r="J923" s="24"/>
      <c r="K923" s="24"/>
      <c r="L923" s="24"/>
      <c r="M923" s="24"/>
      <c r="N923" s="24"/>
      <c r="O923" s="24"/>
      <c r="P923" s="24"/>
      <c r="Q923" s="24"/>
      <c r="R923" s="24"/>
      <c r="S923" s="24"/>
      <c r="T923" s="24"/>
      <c r="U923" s="24"/>
      <c r="V923" s="24"/>
      <c r="W923" s="24"/>
      <c r="X923" s="24"/>
      <c r="Y923" s="24"/>
      <c r="Z923" s="24"/>
    </row>
    <row r="924" spans="1:26" ht="15.75" customHeight="1">
      <c r="A924" s="24"/>
      <c r="B924" s="24"/>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row>
    <row r="925" spans="1:26" ht="15.75" customHeight="1">
      <c r="A925" s="24"/>
      <c r="B925" s="24"/>
      <c r="C925" s="24"/>
      <c r="D925" s="24"/>
      <c r="E925" s="24"/>
      <c r="F925" s="24"/>
      <c r="G925" s="24"/>
      <c r="H925" s="24"/>
      <c r="I925" s="24"/>
      <c r="J925" s="24"/>
      <c r="K925" s="24"/>
      <c r="L925" s="24"/>
      <c r="M925" s="24"/>
      <c r="N925" s="24"/>
      <c r="O925" s="24"/>
      <c r="P925" s="24"/>
      <c r="Q925" s="24"/>
      <c r="R925" s="24"/>
      <c r="S925" s="24"/>
      <c r="T925" s="24"/>
      <c r="U925" s="24"/>
      <c r="V925" s="24"/>
      <c r="W925" s="24"/>
      <c r="X925" s="24"/>
      <c r="Y925" s="24"/>
      <c r="Z925" s="24"/>
    </row>
    <row r="926" spans="1:26" ht="15.75" customHeight="1">
      <c r="A926" s="24"/>
      <c r="B926" s="24"/>
      <c r="C926" s="24"/>
      <c r="D926" s="24"/>
      <c r="E926" s="24"/>
      <c r="F926" s="24"/>
      <c r="G926" s="24"/>
      <c r="H926" s="24"/>
      <c r="I926" s="24"/>
      <c r="J926" s="24"/>
      <c r="K926" s="24"/>
      <c r="L926" s="24"/>
      <c r="M926" s="24"/>
      <c r="N926" s="24"/>
      <c r="O926" s="24"/>
      <c r="P926" s="24"/>
      <c r="Q926" s="24"/>
      <c r="R926" s="24"/>
      <c r="S926" s="24"/>
      <c r="T926" s="24"/>
      <c r="U926" s="24"/>
      <c r="V926" s="24"/>
      <c r="W926" s="24"/>
      <c r="X926" s="24"/>
      <c r="Y926" s="24"/>
      <c r="Z926" s="24"/>
    </row>
    <row r="927" spans="1:26" ht="15.75" customHeight="1">
      <c r="A927" s="24"/>
      <c r="B927" s="24"/>
      <c r="C927" s="24"/>
      <c r="D927" s="24"/>
      <c r="E927" s="24"/>
      <c r="F927" s="24"/>
      <c r="G927" s="24"/>
      <c r="H927" s="24"/>
      <c r="I927" s="24"/>
      <c r="J927" s="24"/>
      <c r="K927" s="24"/>
      <c r="L927" s="24"/>
      <c r="M927" s="24"/>
      <c r="N927" s="24"/>
      <c r="O927" s="24"/>
      <c r="P927" s="24"/>
      <c r="Q927" s="24"/>
      <c r="R927" s="24"/>
      <c r="S927" s="24"/>
      <c r="T927" s="24"/>
      <c r="U927" s="24"/>
      <c r="V927" s="24"/>
      <c r="W927" s="24"/>
      <c r="X927" s="24"/>
      <c r="Y927" s="24"/>
      <c r="Z927" s="24"/>
    </row>
    <row r="928" spans="1:26" ht="15.75" customHeight="1">
      <c r="A928" s="24"/>
      <c r="B928" s="24"/>
      <c r="C928" s="24"/>
      <c r="D928" s="24"/>
      <c r="E928" s="24"/>
      <c r="F928" s="24"/>
      <c r="G928" s="24"/>
      <c r="H928" s="24"/>
      <c r="I928" s="24"/>
      <c r="J928" s="24"/>
      <c r="K928" s="24"/>
      <c r="L928" s="24"/>
      <c r="M928" s="24"/>
      <c r="N928" s="24"/>
      <c r="O928" s="24"/>
      <c r="P928" s="24"/>
      <c r="Q928" s="24"/>
      <c r="R928" s="24"/>
      <c r="S928" s="24"/>
      <c r="T928" s="24"/>
      <c r="U928" s="24"/>
      <c r="V928" s="24"/>
      <c r="W928" s="24"/>
      <c r="X928" s="24"/>
      <c r="Y928" s="24"/>
      <c r="Z928" s="24"/>
    </row>
    <row r="929" spans="1:26" ht="15.75" customHeight="1">
      <c r="A929" s="24"/>
      <c r="B929" s="24"/>
      <c r="C929" s="24"/>
      <c r="D929" s="24"/>
      <c r="E929" s="24"/>
      <c r="F929" s="24"/>
      <c r="G929" s="24"/>
      <c r="H929" s="24"/>
      <c r="I929" s="24"/>
      <c r="J929" s="24"/>
      <c r="K929" s="24"/>
      <c r="L929" s="24"/>
      <c r="M929" s="24"/>
      <c r="N929" s="24"/>
      <c r="O929" s="24"/>
      <c r="P929" s="24"/>
      <c r="Q929" s="24"/>
      <c r="R929" s="24"/>
      <c r="S929" s="24"/>
      <c r="T929" s="24"/>
      <c r="U929" s="24"/>
      <c r="V929" s="24"/>
      <c r="W929" s="24"/>
      <c r="X929" s="24"/>
      <c r="Y929" s="24"/>
      <c r="Z929" s="24"/>
    </row>
    <row r="930" spans="1:26" ht="15.75" customHeight="1">
      <c r="A930" s="24"/>
      <c r="B930" s="24"/>
      <c r="C930" s="24"/>
      <c r="D930" s="24"/>
      <c r="E930" s="24"/>
      <c r="F930" s="24"/>
      <c r="G930" s="24"/>
      <c r="H930" s="24"/>
      <c r="I930" s="24"/>
      <c r="J930" s="24"/>
      <c r="K930" s="24"/>
      <c r="L930" s="24"/>
      <c r="M930" s="24"/>
      <c r="N930" s="24"/>
      <c r="O930" s="24"/>
      <c r="P930" s="24"/>
      <c r="Q930" s="24"/>
      <c r="R930" s="24"/>
      <c r="S930" s="24"/>
      <c r="T930" s="24"/>
      <c r="U930" s="24"/>
      <c r="V930" s="24"/>
      <c r="W930" s="24"/>
      <c r="X930" s="24"/>
      <c r="Y930" s="24"/>
      <c r="Z930" s="24"/>
    </row>
    <row r="931" spans="1:26" ht="15.75" customHeight="1">
      <c r="A931" s="24"/>
      <c r="B931" s="24"/>
      <c r="C931" s="24"/>
      <c r="D931" s="24"/>
      <c r="E931" s="24"/>
      <c r="F931" s="24"/>
      <c r="G931" s="24"/>
      <c r="H931" s="24"/>
      <c r="I931" s="24"/>
      <c r="J931" s="24"/>
      <c r="K931" s="24"/>
      <c r="L931" s="24"/>
      <c r="M931" s="24"/>
      <c r="N931" s="24"/>
      <c r="O931" s="24"/>
      <c r="P931" s="24"/>
      <c r="Q931" s="24"/>
      <c r="R931" s="24"/>
      <c r="S931" s="24"/>
      <c r="T931" s="24"/>
      <c r="U931" s="24"/>
      <c r="V931" s="24"/>
      <c r="W931" s="24"/>
      <c r="X931" s="24"/>
      <c r="Y931" s="24"/>
      <c r="Z931" s="24"/>
    </row>
    <row r="932" spans="1:26" ht="15.75" customHeight="1">
      <c r="A932" s="24"/>
      <c r="B932" s="24"/>
      <c r="C932" s="24"/>
      <c r="D932" s="24"/>
      <c r="E932" s="24"/>
      <c r="F932" s="24"/>
      <c r="G932" s="24"/>
      <c r="H932" s="24"/>
      <c r="I932" s="24"/>
      <c r="J932" s="24"/>
      <c r="K932" s="24"/>
      <c r="L932" s="24"/>
      <c r="M932" s="24"/>
      <c r="N932" s="24"/>
      <c r="O932" s="24"/>
      <c r="P932" s="24"/>
      <c r="Q932" s="24"/>
      <c r="R932" s="24"/>
      <c r="S932" s="24"/>
      <c r="T932" s="24"/>
      <c r="U932" s="24"/>
      <c r="V932" s="24"/>
      <c r="W932" s="24"/>
      <c r="X932" s="24"/>
      <c r="Y932" s="24"/>
      <c r="Z932" s="24"/>
    </row>
    <row r="933" spans="1:26" ht="15.75" customHeight="1">
      <c r="A933" s="24"/>
      <c r="B933" s="24"/>
      <c r="C933" s="24"/>
      <c r="D933" s="24"/>
      <c r="E933" s="24"/>
      <c r="F933" s="24"/>
      <c r="G933" s="24"/>
      <c r="H933" s="24"/>
      <c r="I933" s="24"/>
      <c r="J933" s="24"/>
      <c r="K933" s="24"/>
      <c r="L933" s="24"/>
      <c r="M933" s="24"/>
      <c r="N933" s="24"/>
      <c r="O933" s="24"/>
      <c r="P933" s="24"/>
      <c r="Q933" s="24"/>
      <c r="R933" s="24"/>
      <c r="S933" s="24"/>
      <c r="T933" s="24"/>
      <c r="U933" s="24"/>
      <c r="V933" s="24"/>
      <c r="W933" s="24"/>
      <c r="X933" s="24"/>
      <c r="Y933" s="24"/>
      <c r="Z933" s="24"/>
    </row>
    <row r="934" spans="1:26" ht="15.75" customHeight="1">
      <c r="A934" s="24"/>
      <c r="B934" s="24"/>
      <c r="C934" s="24"/>
      <c r="D934" s="24"/>
      <c r="E934" s="24"/>
      <c r="F934" s="24"/>
      <c r="G934" s="24"/>
      <c r="H934" s="24"/>
      <c r="I934" s="24"/>
      <c r="J934" s="24"/>
      <c r="K934" s="24"/>
      <c r="L934" s="24"/>
      <c r="M934" s="24"/>
      <c r="N934" s="24"/>
      <c r="O934" s="24"/>
      <c r="P934" s="24"/>
      <c r="Q934" s="24"/>
      <c r="R934" s="24"/>
      <c r="S934" s="24"/>
      <c r="T934" s="24"/>
      <c r="U934" s="24"/>
      <c r="V934" s="24"/>
      <c r="W934" s="24"/>
      <c r="X934" s="24"/>
      <c r="Y934" s="24"/>
      <c r="Z934" s="24"/>
    </row>
    <row r="935" spans="1:26" ht="15.75" customHeight="1">
      <c r="A935" s="24"/>
      <c r="B935" s="24"/>
      <c r="C935" s="24"/>
      <c r="D935" s="24"/>
      <c r="E935" s="24"/>
      <c r="F935" s="24"/>
      <c r="G935" s="24"/>
      <c r="H935" s="24"/>
      <c r="I935" s="24"/>
      <c r="J935" s="24"/>
      <c r="K935" s="24"/>
      <c r="L935" s="24"/>
      <c r="M935" s="24"/>
      <c r="N935" s="24"/>
      <c r="O935" s="24"/>
      <c r="P935" s="24"/>
      <c r="Q935" s="24"/>
      <c r="R935" s="24"/>
      <c r="S935" s="24"/>
      <c r="T935" s="24"/>
      <c r="U935" s="24"/>
      <c r="V935" s="24"/>
      <c r="W935" s="24"/>
      <c r="X935" s="24"/>
      <c r="Y935" s="24"/>
      <c r="Z935" s="24"/>
    </row>
    <row r="936" spans="1:26" ht="15.75" customHeight="1">
      <c r="A936" s="24"/>
      <c r="B936" s="24"/>
      <c r="C936" s="24"/>
      <c r="D936" s="24"/>
      <c r="E936" s="24"/>
      <c r="F936" s="24"/>
      <c r="G936" s="24"/>
      <c r="H936" s="24"/>
      <c r="I936" s="24"/>
      <c r="J936" s="24"/>
      <c r="K936" s="24"/>
      <c r="L936" s="24"/>
      <c r="M936" s="24"/>
      <c r="N936" s="24"/>
      <c r="O936" s="24"/>
      <c r="P936" s="24"/>
      <c r="Q936" s="24"/>
      <c r="R936" s="24"/>
      <c r="S936" s="24"/>
      <c r="T936" s="24"/>
      <c r="U936" s="24"/>
      <c r="V936" s="24"/>
      <c r="W936" s="24"/>
      <c r="X936" s="24"/>
      <c r="Y936" s="24"/>
      <c r="Z936" s="24"/>
    </row>
    <row r="937" spans="1:26" ht="15.75" customHeight="1">
      <c r="A937" s="24"/>
      <c r="B937" s="24"/>
      <c r="C937" s="24"/>
      <c r="D937" s="24"/>
      <c r="E937" s="24"/>
      <c r="F937" s="24"/>
      <c r="G937" s="24"/>
      <c r="H937" s="24"/>
      <c r="I937" s="24"/>
      <c r="J937" s="24"/>
      <c r="K937" s="24"/>
      <c r="L937" s="24"/>
      <c r="M937" s="24"/>
      <c r="N937" s="24"/>
      <c r="O937" s="24"/>
      <c r="P937" s="24"/>
      <c r="Q937" s="24"/>
      <c r="R937" s="24"/>
      <c r="S937" s="24"/>
      <c r="T937" s="24"/>
      <c r="U937" s="24"/>
      <c r="V937" s="24"/>
      <c r="W937" s="24"/>
      <c r="X937" s="24"/>
      <c r="Y937" s="24"/>
      <c r="Z937" s="24"/>
    </row>
    <row r="938" spans="1:26" ht="15.75" customHeight="1">
      <c r="A938" s="24"/>
      <c r="B938" s="24"/>
      <c r="C938" s="24"/>
      <c r="D938" s="24"/>
      <c r="E938" s="24"/>
      <c r="F938" s="24"/>
      <c r="G938" s="24"/>
      <c r="H938" s="24"/>
      <c r="I938" s="24"/>
      <c r="J938" s="24"/>
      <c r="K938" s="24"/>
      <c r="L938" s="24"/>
      <c r="M938" s="24"/>
      <c r="N938" s="24"/>
      <c r="O938" s="24"/>
      <c r="P938" s="24"/>
      <c r="Q938" s="24"/>
      <c r="R938" s="24"/>
      <c r="S938" s="24"/>
      <c r="T938" s="24"/>
      <c r="U938" s="24"/>
      <c r="V938" s="24"/>
      <c r="W938" s="24"/>
      <c r="X938" s="24"/>
      <c r="Y938" s="24"/>
      <c r="Z938" s="24"/>
    </row>
    <row r="939" spans="1:26" ht="15.75" customHeight="1">
      <c r="A939" s="24"/>
      <c r="B939" s="24"/>
      <c r="C939" s="24"/>
      <c r="D939" s="24"/>
      <c r="E939" s="24"/>
      <c r="F939" s="24"/>
      <c r="G939" s="24"/>
      <c r="H939" s="24"/>
      <c r="I939" s="24"/>
      <c r="J939" s="24"/>
      <c r="K939" s="24"/>
      <c r="L939" s="24"/>
      <c r="M939" s="24"/>
      <c r="N939" s="24"/>
      <c r="O939" s="24"/>
      <c r="P939" s="24"/>
      <c r="Q939" s="24"/>
      <c r="R939" s="24"/>
      <c r="S939" s="24"/>
      <c r="T939" s="24"/>
      <c r="U939" s="24"/>
      <c r="V939" s="24"/>
      <c r="W939" s="24"/>
      <c r="X939" s="24"/>
      <c r="Y939" s="24"/>
      <c r="Z939" s="24"/>
    </row>
    <row r="940" spans="1:26" ht="15.75" customHeight="1">
      <c r="A940" s="24"/>
      <c r="B940" s="24"/>
      <c r="C940" s="24"/>
      <c r="D940" s="24"/>
      <c r="E940" s="24"/>
      <c r="F940" s="24"/>
      <c r="G940" s="24"/>
      <c r="H940" s="24"/>
      <c r="I940" s="24"/>
      <c r="J940" s="24"/>
      <c r="K940" s="24"/>
      <c r="L940" s="24"/>
      <c r="M940" s="24"/>
      <c r="N940" s="24"/>
      <c r="O940" s="24"/>
      <c r="P940" s="24"/>
      <c r="Q940" s="24"/>
      <c r="R940" s="24"/>
      <c r="S940" s="24"/>
      <c r="T940" s="24"/>
      <c r="U940" s="24"/>
      <c r="V940" s="24"/>
      <c r="W940" s="24"/>
      <c r="X940" s="24"/>
      <c r="Y940" s="24"/>
      <c r="Z940" s="24"/>
    </row>
    <row r="941" spans="1:26" ht="15.75" customHeight="1">
      <c r="A941" s="24"/>
      <c r="B941" s="24"/>
      <c r="C941" s="24"/>
      <c r="D941" s="24"/>
      <c r="E941" s="24"/>
      <c r="F941" s="24"/>
      <c r="G941" s="24"/>
      <c r="H941" s="24"/>
      <c r="I941" s="24"/>
      <c r="J941" s="24"/>
      <c r="K941" s="24"/>
      <c r="L941" s="24"/>
      <c r="M941" s="24"/>
      <c r="N941" s="24"/>
      <c r="O941" s="24"/>
      <c r="P941" s="24"/>
      <c r="Q941" s="24"/>
      <c r="R941" s="24"/>
      <c r="S941" s="24"/>
      <c r="T941" s="24"/>
      <c r="U941" s="24"/>
      <c r="V941" s="24"/>
      <c r="W941" s="24"/>
      <c r="X941" s="24"/>
      <c r="Y941" s="24"/>
      <c r="Z941" s="24"/>
    </row>
    <row r="942" spans="1:26" ht="15.75" customHeight="1">
      <c r="A942" s="24"/>
      <c r="B942" s="24"/>
      <c r="C942" s="24"/>
      <c r="D942" s="24"/>
      <c r="E942" s="24"/>
      <c r="F942" s="24"/>
      <c r="G942" s="24"/>
      <c r="H942" s="24"/>
      <c r="I942" s="24"/>
      <c r="J942" s="24"/>
      <c r="K942" s="24"/>
      <c r="L942" s="24"/>
      <c r="M942" s="24"/>
      <c r="N942" s="24"/>
      <c r="O942" s="24"/>
      <c r="P942" s="24"/>
      <c r="Q942" s="24"/>
      <c r="R942" s="24"/>
      <c r="S942" s="24"/>
      <c r="T942" s="24"/>
      <c r="U942" s="24"/>
      <c r="V942" s="24"/>
      <c r="W942" s="24"/>
      <c r="X942" s="24"/>
      <c r="Y942" s="24"/>
      <c r="Z942" s="24"/>
    </row>
    <row r="943" spans="1:26" ht="15.75" customHeight="1">
      <c r="A943" s="24"/>
      <c r="B943" s="24"/>
      <c r="C943" s="24"/>
      <c r="D943" s="24"/>
      <c r="E943" s="24"/>
      <c r="F943" s="24"/>
      <c r="G943" s="24"/>
      <c r="H943" s="24"/>
      <c r="I943" s="24"/>
      <c r="J943" s="24"/>
      <c r="K943" s="24"/>
      <c r="L943" s="24"/>
      <c r="M943" s="24"/>
      <c r="N943" s="24"/>
      <c r="O943" s="24"/>
      <c r="P943" s="24"/>
      <c r="Q943" s="24"/>
      <c r="R943" s="24"/>
      <c r="S943" s="24"/>
      <c r="T943" s="24"/>
      <c r="U943" s="24"/>
      <c r="V943" s="24"/>
      <c r="W943" s="24"/>
      <c r="X943" s="24"/>
      <c r="Y943" s="24"/>
      <c r="Z943" s="24"/>
    </row>
    <row r="944" spans="1:26" ht="15.75" customHeight="1">
      <c r="A944" s="24"/>
      <c r="B944" s="24"/>
      <c r="C944" s="24"/>
      <c r="D944" s="24"/>
      <c r="E944" s="24"/>
      <c r="F944" s="24"/>
      <c r="G944" s="24"/>
      <c r="H944" s="24"/>
      <c r="I944" s="24"/>
      <c r="J944" s="24"/>
      <c r="K944" s="24"/>
      <c r="L944" s="24"/>
      <c r="M944" s="24"/>
      <c r="N944" s="24"/>
      <c r="O944" s="24"/>
      <c r="P944" s="24"/>
      <c r="Q944" s="24"/>
      <c r="R944" s="24"/>
      <c r="S944" s="24"/>
      <c r="T944" s="24"/>
      <c r="U944" s="24"/>
      <c r="V944" s="24"/>
      <c r="W944" s="24"/>
      <c r="X944" s="24"/>
      <c r="Y944" s="24"/>
      <c r="Z944" s="24"/>
    </row>
    <row r="945" spans="1:26" ht="15.75" customHeight="1">
      <c r="A945" s="24"/>
      <c r="B945" s="24"/>
      <c r="C945" s="24"/>
      <c r="D945" s="24"/>
      <c r="E945" s="24"/>
      <c r="F945" s="24"/>
      <c r="G945" s="24"/>
      <c r="H945" s="24"/>
      <c r="I945" s="24"/>
      <c r="J945" s="24"/>
      <c r="K945" s="24"/>
      <c r="L945" s="24"/>
      <c r="M945" s="24"/>
      <c r="N945" s="24"/>
      <c r="O945" s="24"/>
      <c r="P945" s="24"/>
      <c r="Q945" s="24"/>
      <c r="R945" s="24"/>
      <c r="S945" s="24"/>
      <c r="T945" s="24"/>
      <c r="U945" s="24"/>
      <c r="V945" s="24"/>
      <c r="W945" s="24"/>
      <c r="X945" s="24"/>
      <c r="Y945" s="24"/>
      <c r="Z945" s="24"/>
    </row>
    <row r="946" spans="1:26" ht="15.75" customHeight="1">
      <c r="A946" s="24"/>
      <c r="B946" s="24"/>
      <c r="C946" s="24"/>
      <c r="D946" s="24"/>
      <c r="E946" s="24"/>
      <c r="F946" s="24"/>
      <c r="G946" s="24"/>
      <c r="H946" s="24"/>
      <c r="I946" s="24"/>
      <c r="J946" s="24"/>
      <c r="K946" s="24"/>
      <c r="L946" s="24"/>
      <c r="M946" s="24"/>
      <c r="N946" s="24"/>
      <c r="O946" s="24"/>
      <c r="P946" s="24"/>
      <c r="Q946" s="24"/>
      <c r="R946" s="24"/>
      <c r="S946" s="24"/>
      <c r="T946" s="24"/>
      <c r="U946" s="24"/>
      <c r="V946" s="24"/>
      <c r="W946" s="24"/>
      <c r="X946" s="24"/>
      <c r="Y946" s="24"/>
      <c r="Z946" s="24"/>
    </row>
    <row r="947" spans="1:26" ht="15.75" customHeight="1">
      <c r="A947" s="24"/>
      <c r="B947" s="24"/>
      <c r="C947" s="24"/>
      <c r="D947" s="24"/>
      <c r="E947" s="24"/>
      <c r="F947" s="24"/>
      <c r="G947" s="24"/>
      <c r="H947" s="24"/>
      <c r="I947" s="24"/>
      <c r="J947" s="24"/>
      <c r="K947" s="24"/>
      <c r="L947" s="24"/>
      <c r="M947" s="24"/>
      <c r="N947" s="24"/>
      <c r="O947" s="24"/>
      <c r="P947" s="24"/>
      <c r="Q947" s="24"/>
      <c r="R947" s="24"/>
      <c r="S947" s="24"/>
      <c r="T947" s="24"/>
      <c r="U947" s="24"/>
      <c r="V947" s="24"/>
      <c r="W947" s="24"/>
      <c r="X947" s="24"/>
      <c r="Y947" s="24"/>
      <c r="Z947" s="24"/>
    </row>
    <row r="948" spans="1:26" ht="15.75" customHeight="1">
      <c r="A948" s="24"/>
      <c r="B948" s="24"/>
      <c r="C948" s="24"/>
      <c r="D948" s="24"/>
      <c r="E948" s="24"/>
      <c r="F948" s="24"/>
      <c r="G948" s="24"/>
      <c r="H948" s="24"/>
      <c r="I948" s="24"/>
      <c r="J948" s="24"/>
      <c r="K948" s="24"/>
      <c r="L948" s="24"/>
      <c r="M948" s="24"/>
      <c r="N948" s="24"/>
      <c r="O948" s="24"/>
      <c r="P948" s="24"/>
      <c r="Q948" s="24"/>
      <c r="R948" s="24"/>
      <c r="S948" s="24"/>
      <c r="T948" s="24"/>
      <c r="U948" s="24"/>
      <c r="V948" s="24"/>
      <c r="W948" s="24"/>
      <c r="X948" s="24"/>
      <c r="Y948" s="24"/>
      <c r="Z948" s="24"/>
    </row>
    <row r="949" spans="1:26" ht="15.75" customHeight="1">
      <c r="A949" s="24"/>
      <c r="B949" s="24"/>
      <c r="C949" s="24"/>
      <c r="D949" s="24"/>
      <c r="E949" s="24"/>
      <c r="F949" s="24"/>
      <c r="G949" s="24"/>
      <c r="H949" s="24"/>
      <c r="I949" s="24"/>
      <c r="J949" s="24"/>
      <c r="K949" s="24"/>
      <c r="L949" s="24"/>
      <c r="M949" s="24"/>
      <c r="N949" s="24"/>
      <c r="O949" s="24"/>
      <c r="P949" s="24"/>
      <c r="Q949" s="24"/>
      <c r="R949" s="24"/>
      <c r="S949" s="24"/>
      <c r="T949" s="24"/>
      <c r="U949" s="24"/>
      <c r="V949" s="24"/>
      <c r="W949" s="24"/>
      <c r="X949" s="24"/>
      <c r="Y949" s="24"/>
      <c r="Z949" s="24"/>
    </row>
    <row r="950" spans="1:26" ht="15.75" customHeight="1">
      <c r="A950" s="24"/>
      <c r="B950" s="24"/>
      <c r="C950" s="24"/>
      <c r="D950" s="24"/>
      <c r="E950" s="24"/>
      <c r="F950" s="24"/>
      <c r="G950" s="24"/>
      <c r="H950" s="24"/>
      <c r="I950" s="24"/>
      <c r="J950" s="24"/>
      <c r="K950" s="24"/>
      <c r="L950" s="24"/>
      <c r="M950" s="24"/>
      <c r="N950" s="24"/>
      <c r="O950" s="24"/>
      <c r="P950" s="24"/>
      <c r="Q950" s="24"/>
      <c r="R950" s="24"/>
      <c r="S950" s="24"/>
      <c r="T950" s="24"/>
      <c r="U950" s="24"/>
      <c r="V950" s="24"/>
      <c r="W950" s="24"/>
      <c r="X950" s="24"/>
      <c r="Y950" s="24"/>
      <c r="Z950" s="24"/>
    </row>
    <row r="951" spans="1:26" ht="15.75" customHeight="1">
      <c r="A951" s="24"/>
      <c r="B951" s="24"/>
      <c r="C951" s="24"/>
      <c r="D951" s="24"/>
      <c r="E951" s="24"/>
      <c r="F951" s="24"/>
      <c r="G951" s="24"/>
      <c r="H951" s="24"/>
      <c r="I951" s="24"/>
      <c r="J951" s="24"/>
      <c r="K951" s="24"/>
      <c r="L951" s="24"/>
      <c r="M951" s="24"/>
      <c r="N951" s="24"/>
      <c r="O951" s="24"/>
      <c r="P951" s="24"/>
      <c r="Q951" s="24"/>
      <c r="R951" s="24"/>
      <c r="S951" s="24"/>
      <c r="T951" s="24"/>
      <c r="U951" s="24"/>
      <c r="V951" s="24"/>
      <c r="W951" s="24"/>
      <c r="X951" s="24"/>
      <c r="Y951" s="24"/>
      <c r="Z951" s="24"/>
    </row>
    <row r="952" spans="1:26" ht="15.75" customHeight="1">
      <c r="A952" s="24"/>
      <c r="B952" s="24"/>
      <c r="C952" s="24"/>
      <c r="D952" s="24"/>
      <c r="E952" s="24"/>
      <c r="F952" s="24"/>
      <c r="G952" s="24"/>
      <c r="H952" s="24"/>
      <c r="I952" s="24"/>
      <c r="J952" s="24"/>
      <c r="K952" s="24"/>
      <c r="L952" s="24"/>
      <c r="M952" s="24"/>
      <c r="N952" s="24"/>
      <c r="O952" s="24"/>
      <c r="P952" s="24"/>
      <c r="Q952" s="24"/>
      <c r="R952" s="24"/>
      <c r="S952" s="24"/>
      <c r="T952" s="24"/>
      <c r="U952" s="24"/>
      <c r="V952" s="24"/>
      <c r="W952" s="24"/>
      <c r="X952" s="24"/>
      <c r="Y952" s="24"/>
      <c r="Z952" s="24"/>
    </row>
    <row r="953" spans="1:26" ht="15.75" customHeight="1">
      <c r="A953" s="24"/>
      <c r="B953" s="24"/>
      <c r="C953" s="24"/>
      <c r="D953" s="24"/>
      <c r="E953" s="24"/>
      <c r="F953" s="24"/>
      <c r="G953" s="24"/>
      <c r="H953" s="24"/>
      <c r="I953" s="24"/>
      <c r="J953" s="24"/>
      <c r="K953" s="24"/>
      <c r="L953" s="24"/>
      <c r="M953" s="24"/>
      <c r="N953" s="24"/>
      <c r="O953" s="24"/>
      <c r="P953" s="24"/>
      <c r="Q953" s="24"/>
      <c r="R953" s="24"/>
      <c r="S953" s="24"/>
      <c r="T953" s="24"/>
      <c r="U953" s="24"/>
      <c r="V953" s="24"/>
      <c r="W953" s="24"/>
      <c r="X953" s="24"/>
      <c r="Y953" s="24"/>
      <c r="Z953" s="24"/>
    </row>
    <row r="954" spans="1:26" ht="15.75" customHeight="1">
      <c r="A954" s="24"/>
      <c r="B954" s="24"/>
      <c r="C954" s="24"/>
      <c r="D954" s="24"/>
      <c r="E954" s="24"/>
      <c r="F954" s="24"/>
      <c r="G954" s="24"/>
      <c r="H954" s="24"/>
      <c r="I954" s="24"/>
      <c r="J954" s="24"/>
      <c r="K954" s="24"/>
      <c r="L954" s="24"/>
      <c r="M954" s="24"/>
      <c r="N954" s="24"/>
      <c r="O954" s="24"/>
      <c r="P954" s="24"/>
      <c r="Q954" s="24"/>
      <c r="R954" s="24"/>
      <c r="S954" s="24"/>
      <c r="T954" s="24"/>
      <c r="U954" s="24"/>
      <c r="V954" s="24"/>
      <c r="W954" s="24"/>
      <c r="X954" s="24"/>
      <c r="Y954" s="24"/>
      <c r="Z954" s="24"/>
    </row>
    <row r="955" spans="1:26" ht="15.75" customHeight="1">
      <c r="A955" s="24"/>
      <c r="B955" s="24"/>
      <c r="C955" s="24"/>
      <c r="D955" s="24"/>
      <c r="E955" s="24"/>
      <c r="F955" s="24"/>
      <c r="G955" s="24"/>
      <c r="H955" s="24"/>
      <c r="I955" s="24"/>
      <c r="J955" s="24"/>
      <c r="K955" s="24"/>
      <c r="L955" s="24"/>
      <c r="M955" s="24"/>
      <c r="N955" s="24"/>
      <c r="O955" s="24"/>
      <c r="P955" s="24"/>
      <c r="Q955" s="24"/>
      <c r="R955" s="24"/>
      <c r="S955" s="24"/>
      <c r="T955" s="24"/>
      <c r="U955" s="24"/>
      <c r="V955" s="24"/>
      <c r="W955" s="24"/>
      <c r="X955" s="24"/>
      <c r="Y955" s="24"/>
      <c r="Z955" s="24"/>
    </row>
    <row r="956" spans="1:26" ht="15.75" customHeight="1">
      <c r="A956" s="24"/>
      <c r="B956" s="24"/>
      <c r="C956" s="24"/>
      <c r="D956" s="24"/>
      <c r="E956" s="24"/>
      <c r="F956" s="24"/>
      <c r="G956" s="24"/>
      <c r="H956" s="24"/>
      <c r="I956" s="24"/>
      <c r="J956" s="24"/>
      <c r="K956" s="24"/>
      <c r="L956" s="24"/>
      <c r="M956" s="24"/>
      <c r="N956" s="24"/>
      <c r="O956" s="24"/>
      <c r="P956" s="24"/>
      <c r="Q956" s="24"/>
      <c r="R956" s="24"/>
      <c r="S956" s="24"/>
      <c r="T956" s="24"/>
      <c r="U956" s="24"/>
      <c r="V956" s="24"/>
      <c r="W956" s="24"/>
      <c r="X956" s="24"/>
      <c r="Y956" s="24"/>
      <c r="Z956" s="24"/>
    </row>
    <row r="957" spans="1:26" ht="15.75" customHeight="1">
      <c r="A957" s="24"/>
      <c r="B957" s="24"/>
      <c r="C957" s="24"/>
      <c r="D957" s="24"/>
      <c r="E957" s="24"/>
      <c r="F957" s="24"/>
      <c r="G957" s="24"/>
      <c r="H957" s="24"/>
      <c r="I957" s="24"/>
      <c r="J957" s="24"/>
      <c r="K957" s="24"/>
      <c r="L957" s="24"/>
      <c r="M957" s="24"/>
      <c r="N957" s="24"/>
      <c r="O957" s="24"/>
      <c r="P957" s="24"/>
      <c r="Q957" s="24"/>
      <c r="R957" s="24"/>
      <c r="S957" s="24"/>
      <c r="T957" s="24"/>
      <c r="U957" s="24"/>
      <c r="V957" s="24"/>
      <c r="W957" s="24"/>
      <c r="X957" s="24"/>
      <c r="Y957" s="24"/>
      <c r="Z957" s="24"/>
    </row>
    <row r="958" spans="1:26" ht="15.75" customHeight="1">
      <c r="A958" s="24"/>
      <c r="B958" s="24"/>
      <c r="C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row>
    <row r="959" spans="1:26" ht="15.75" customHeight="1">
      <c r="A959" s="24"/>
      <c r="B959" s="24"/>
      <c r="C959" s="24"/>
      <c r="D959" s="24"/>
      <c r="E959" s="24"/>
      <c r="F959" s="24"/>
      <c r="G959" s="24"/>
      <c r="H959" s="24"/>
      <c r="I959" s="24"/>
      <c r="J959" s="24"/>
      <c r="K959" s="24"/>
      <c r="L959" s="24"/>
      <c r="M959" s="24"/>
      <c r="N959" s="24"/>
      <c r="O959" s="24"/>
      <c r="P959" s="24"/>
      <c r="Q959" s="24"/>
      <c r="R959" s="24"/>
      <c r="S959" s="24"/>
      <c r="T959" s="24"/>
      <c r="U959" s="24"/>
      <c r="V959" s="24"/>
      <c r="W959" s="24"/>
      <c r="X959" s="24"/>
      <c r="Y959" s="24"/>
      <c r="Z959" s="24"/>
    </row>
    <row r="960" spans="1:26" ht="15.75" customHeight="1">
      <c r="A960" s="24"/>
      <c r="B960" s="24"/>
      <c r="C960" s="24"/>
      <c r="D960" s="24"/>
      <c r="E960" s="24"/>
      <c r="F960" s="24"/>
      <c r="G960" s="24"/>
      <c r="H960" s="24"/>
      <c r="I960" s="24"/>
      <c r="J960" s="24"/>
      <c r="K960" s="24"/>
      <c r="L960" s="24"/>
      <c r="M960" s="24"/>
      <c r="N960" s="24"/>
      <c r="O960" s="24"/>
      <c r="P960" s="24"/>
      <c r="Q960" s="24"/>
      <c r="R960" s="24"/>
      <c r="S960" s="24"/>
      <c r="T960" s="24"/>
      <c r="U960" s="24"/>
      <c r="V960" s="24"/>
      <c r="W960" s="24"/>
      <c r="X960" s="24"/>
      <c r="Y960" s="24"/>
      <c r="Z960" s="24"/>
    </row>
    <row r="961" spans="1:26" ht="15.75" customHeight="1">
      <c r="A961" s="24"/>
      <c r="B961" s="24"/>
      <c r="C961" s="24"/>
      <c r="D961" s="24"/>
      <c r="E961" s="24"/>
      <c r="F961" s="24"/>
      <c r="G961" s="24"/>
      <c r="H961" s="24"/>
      <c r="I961" s="24"/>
      <c r="J961" s="24"/>
      <c r="K961" s="24"/>
      <c r="L961" s="24"/>
      <c r="M961" s="24"/>
      <c r="N961" s="24"/>
      <c r="O961" s="24"/>
      <c r="P961" s="24"/>
      <c r="Q961" s="24"/>
      <c r="R961" s="24"/>
      <c r="S961" s="24"/>
      <c r="T961" s="24"/>
      <c r="U961" s="24"/>
      <c r="V961" s="24"/>
      <c r="W961" s="24"/>
      <c r="X961" s="24"/>
      <c r="Y961" s="24"/>
      <c r="Z961" s="24"/>
    </row>
    <row r="962" spans="1:26" ht="15.75" customHeight="1">
      <c r="A962" s="24"/>
      <c r="B962" s="24"/>
      <c r="C962" s="24"/>
      <c r="D962" s="24"/>
      <c r="E962" s="24"/>
      <c r="F962" s="24"/>
      <c r="G962" s="24"/>
      <c r="H962" s="24"/>
      <c r="I962" s="24"/>
      <c r="J962" s="24"/>
      <c r="K962" s="24"/>
      <c r="L962" s="24"/>
      <c r="M962" s="24"/>
      <c r="N962" s="24"/>
      <c r="O962" s="24"/>
      <c r="P962" s="24"/>
      <c r="Q962" s="24"/>
      <c r="R962" s="24"/>
      <c r="S962" s="24"/>
      <c r="T962" s="24"/>
      <c r="U962" s="24"/>
      <c r="V962" s="24"/>
      <c r="W962" s="24"/>
      <c r="X962" s="24"/>
      <c r="Y962" s="24"/>
      <c r="Z962" s="24"/>
    </row>
    <row r="963" spans="1:26" ht="15.75" customHeight="1">
      <c r="A963" s="24"/>
      <c r="B963" s="24"/>
      <c r="C963" s="24"/>
      <c r="D963" s="24"/>
      <c r="E963" s="24"/>
      <c r="F963" s="24"/>
      <c r="G963" s="24"/>
      <c r="H963" s="24"/>
      <c r="I963" s="24"/>
      <c r="J963" s="24"/>
      <c r="K963" s="24"/>
      <c r="L963" s="24"/>
      <c r="M963" s="24"/>
      <c r="N963" s="24"/>
      <c r="O963" s="24"/>
      <c r="P963" s="24"/>
      <c r="Q963" s="24"/>
      <c r="R963" s="24"/>
      <c r="S963" s="24"/>
      <c r="T963" s="24"/>
      <c r="U963" s="24"/>
      <c r="V963" s="24"/>
      <c r="W963" s="24"/>
      <c r="X963" s="24"/>
      <c r="Y963" s="24"/>
      <c r="Z963" s="24"/>
    </row>
    <row r="964" spans="1:26" ht="15.75" customHeight="1">
      <c r="A964" s="24"/>
      <c r="B964" s="24"/>
      <c r="C964" s="24"/>
      <c r="D964" s="24"/>
      <c r="E964" s="24"/>
      <c r="F964" s="24"/>
      <c r="G964" s="24"/>
      <c r="H964" s="24"/>
      <c r="I964" s="24"/>
      <c r="J964" s="24"/>
      <c r="K964" s="24"/>
      <c r="L964" s="24"/>
      <c r="M964" s="24"/>
      <c r="N964" s="24"/>
      <c r="O964" s="24"/>
      <c r="P964" s="24"/>
      <c r="Q964" s="24"/>
      <c r="R964" s="24"/>
      <c r="S964" s="24"/>
      <c r="T964" s="24"/>
      <c r="U964" s="24"/>
      <c r="V964" s="24"/>
      <c r="W964" s="24"/>
      <c r="X964" s="24"/>
      <c r="Y964" s="24"/>
      <c r="Z964" s="24"/>
    </row>
    <row r="965" spans="1:26" ht="15.75" customHeight="1">
      <c r="A965" s="24"/>
      <c r="B965" s="24"/>
      <c r="C965" s="24"/>
      <c r="D965" s="24"/>
      <c r="E965" s="24"/>
      <c r="F965" s="24"/>
      <c r="G965" s="24"/>
      <c r="H965" s="24"/>
      <c r="I965" s="24"/>
      <c r="J965" s="24"/>
      <c r="K965" s="24"/>
      <c r="L965" s="24"/>
      <c r="M965" s="24"/>
      <c r="N965" s="24"/>
      <c r="O965" s="24"/>
      <c r="P965" s="24"/>
      <c r="Q965" s="24"/>
      <c r="R965" s="24"/>
      <c r="S965" s="24"/>
      <c r="T965" s="24"/>
      <c r="U965" s="24"/>
      <c r="V965" s="24"/>
      <c r="W965" s="24"/>
      <c r="X965" s="24"/>
      <c r="Y965" s="24"/>
      <c r="Z965" s="24"/>
    </row>
    <row r="966" spans="1:26" ht="15.75" customHeight="1">
      <c r="A966" s="24"/>
      <c r="B966" s="24"/>
      <c r="C966" s="24"/>
      <c r="D966" s="24"/>
      <c r="E966" s="24"/>
      <c r="F966" s="24"/>
      <c r="G966" s="24"/>
      <c r="H966" s="24"/>
      <c r="I966" s="24"/>
      <c r="J966" s="24"/>
      <c r="K966" s="24"/>
      <c r="L966" s="24"/>
      <c r="M966" s="24"/>
      <c r="N966" s="24"/>
      <c r="O966" s="24"/>
      <c r="P966" s="24"/>
      <c r="Q966" s="24"/>
      <c r="R966" s="24"/>
      <c r="S966" s="24"/>
      <c r="T966" s="24"/>
      <c r="U966" s="24"/>
      <c r="V966" s="24"/>
      <c r="W966" s="24"/>
      <c r="X966" s="24"/>
      <c r="Y966" s="24"/>
      <c r="Z966" s="24"/>
    </row>
    <row r="967" spans="1:26" ht="15.75" customHeight="1">
      <c r="A967" s="24"/>
      <c r="B967" s="24"/>
      <c r="C967" s="24"/>
      <c r="D967" s="24"/>
      <c r="E967" s="24"/>
      <c r="F967" s="24"/>
      <c r="G967" s="24"/>
      <c r="H967" s="24"/>
      <c r="I967" s="24"/>
      <c r="J967" s="24"/>
      <c r="K967" s="24"/>
      <c r="L967" s="24"/>
      <c r="M967" s="24"/>
      <c r="N967" s="24"/>
      <c r="O967" s="24"/>
      <c r="P967" s="24"/>
      <c r="Q967" s="24"/>
      <c r="R967" s="24"/>
      <c r="S967" s="24"/>
      <c r="T967" s="24"/>
      <c r="U967" s="24"/>
      <c r="V967" s="24"/>
      <c r="W967" s="24"/>
      <c r="X967" s="24"/>
      <c r="Y967" s="24"/>
      <c r="Z967" s="24"/>
    </row>
    <row r="968" spans="1:26" ht="15.75" customHeight="1">
      <c r="A968" s="24"/>
      <c r="B968" s="24"/>
      <c r="C968" s="24"/>
      <c r="D968" s="24"/>
      <c r="E968" s="24"/>
      <c r="F968" s="24"/>
      <c r="G968" s="24"/>
      <c r="H968" s="24"/>
      <c r="I968" s="24"/>
      <c r="J968" s="24"/>
      <c r="K968" s="24"/>
      <c r="L968" s="24"/>
      <c r="M968" s="24"/>
      <c r="N968" s="24"/>
      <c r="O968" s="24"/>
      <c r="P968" s="24"/>
      <c r="Q968" s="24"/>
      <c r="R968" s="24"/>
      <c r="S968" s="24"/>
      <c r="T968" s="24"/>
      <c r="U968" s="24"/>
      <c r="V968" s="24"/>
      <c r="W968" s="24"/>
      <c r="X968" s="24"/>
      <c r="Y968" s="24"/>
      <c r="Z968" s="24"/>
    </row>
    <row r="969" spans="1:26" ht="15.75" customHeight="1">
      <c r="A969" s="24"/>
      <c r="B969" s="24"/>
      <c r="C969" s="24"/>
      <c r="D969" s="24"/>
      <c r="E969" s="24"/>
      <c r="F969" s="24"/>
      <c r="G969" s="24"/>
      <c r="H969" s="24"/>
      <c r="I969" s="24"/>
      <c r="J969" s="24"/>
      <c r="K969" s="24"/>
      <c r="L969" s="24"/>
      <c r="M969" s="24"/>
      <c r="N969" s="24"/>
      <c r="O969" s="24"/>
      <c r="P969" s="24"/>
      <c r="Q969" s="24"/>
      <c r="R969" s="24"/>
      <c r="S969" s="24"/>
      <c r="T969" s="24"/>
      <c r="U969" s="24"/>
      <c r="V969" s="24"/>
      <c r="W969" s="24"/>
      <c r="X969" s="24"/>
      <c r="Y969" s="24"/>
      <c r="Z969" s="24"/>
    </row>
    <row r="970" spans="1:26" ht="15.75" customHeight="1">
      <c r="A970" s="24"/>
      <c r="B970" s="24"/>
      <c r="C970" s="24"/>
      <c r="D970" s="24"/>
      <c r="E970" s="24"/>
      <c r="F970" s="24"/>
      <c r="G970" s="24"/>
      <c r="H970" s="24"/>
      <c r="I970" s="24"/>
      <c r="J970" s="24"/>
      <c r="K970" s="24"/>
      <c r="L970" s="24"/>
      <c r="M970" s="24"/>
      <c r="N970" s="24"/>
      <c r="O970" s="24"/>
      <c r="P970" s="24"/>
      <c r="Q970" s="24"/>
      <c r="R970" s="24"/>
      <c r="S970" s="24"/>
      <c r="T970" s="24"/>
      <c r="U970" s="24"/>
      <c r="V970" s="24"/>
      <c r="W970" s="24"/>
      <c r="X970" s="24"/>
      <c r="Y970" s="24"/>
      <c r="Z970" s="24"/>
    </row>
    <row r="971" spans="1:26" ht="15.75" customHeight="1">
      <c r="A971" s="24"/>
      <c r="B971" s="24"/>
      <c r="C971" s="24"/>
      <c r="D971" s="24"/>
      <c r="E971" s="24"/>
      <c r="F971" s="24"/>
      <c r="G971" s="24"/>
      <c r="H971" s="24"/>
      <c r="I971" s="24"/>
      <c r="J971" s="24"/>
      <c r="K971" s="24"/>
      <c r="L971" s="24"/>
      <c r="M971" s="24"/>
      <c r="N971" s="24"/>
      <c r="O971" s="24"/>
      <c r="P971" s="24"/>
      <c r="Q971" s="24"/>
      <c r="R971" s="24"/>
      <c r="S971" s="24"/>
      <c r="T971" s="24"/>
      <c r="U971" s="24"/>
      <c r="V971" s="24"/>
      <c r="W971" s="24"/>
      <c r="X971" s="24"/>
      <c r="Y971" s="24"/>
      <c r="Z971" s="24"/>
    </row>
    <row r="972" spans="1:26" ht="15.75" customHeight="1">
      <c r="A972" s="24"/>
      <c r="B972" s="24"/>
      <c r="C972" s="24"/>
      <c r="D972" s="24"/>
      <c r="E972" s="24"/>
      <c r="F972" s="24"/>
      <c r="G972" s="24"/>
      <c r="H972" s="24"/>
      <c r="I972" s="24"/>
      <c r="J972" s="24"/>
      <c r="K972" s="24"/>
      <c r="L972" s="24"/>
      <c r="M972" s="24"/>
      <c r="N972" s="24"/>
      <c r="O972" s="24"/>
      <c r="P972" s="24"/>
      <c r="Q972" s="24"/>
      <c r="R972" s="24"/>
      <c r="S972" s="24"/>
      <c r="T972" s="24"/>
      <c r="U972" s="24"/>
      <c r="V972" s="24"/>
      <c r="W972" s="24"/>
      <c r="X972" s="24"/>
      <c r="Y972" s="24"/>
      <c r="Z972" s="24"/>
    </row>
    <row r="973" spans="1:26" ht="15.75" customHeight="1">
      <c r="A973" s="24"/>
      <c r="B973" s="24"/>
      <c r="C973" s="24"/>
      <c r="D973" s="24"/>
      <c r="E973" s="24"/>
      <c r="F973" s="24"/>
      <c r="G973" s="24"/>
      <c r="H973" s="24"/>
      <c r="I973" s="24"/>
      <c r="J973" s="24"/>
      <c r="K973" s="24"/>
      <c r="L973" s="24"/>
      <c r="M973" s="24"/>
      <c r="N973" s="24"/>
      <c r="O973" s="24"/>
      <c r="P973" s="24"/>
      <c r="Q973" s="24"/>
      <c r="R973" s="24"/>
      <c r="S973" s="24"/>
      <c r="T973" s="24"/>
      <c r="U973" s="24"/>
      <c r="V973" s="24"/>
      <c r="W973" s="24"/>
      <c r="X973" s="24"/>
      <c r="Y973" s="24"/>
      <c r="Z973" s="24"/>
    </row>
    <row r="974" spans="1:26" ht="15.75" customHeight="1">
      <c r="A974" s="24"/>
      <c r="B974" s="24"/>
      <c r="C974" s="24"/>
      <c r="D974" s="24"/>
      <c r="E974" s="24"/>
      <c r="F974" s="24"/>
      <c r="G974" s="24"/>
      <c r="H974" s="24"/>
      <c r="I974" s="24"/>
      <c r="J974" s="24"/>
      <c r="K974" s="24"/>
      <c r="L974" s="24"/>
      <c r="M974" s="24"/>
      <c r="N974" s="24"/>
      <c r="O974" s="24"/>
      <c r="P974" s="24"/>
      <c r="Q974" s="24"/>
      <c r="R974" s="24"/>
      <c r="S974" s="24"/>
      <c r="T974" s="24"/>
      <c r="U974" s="24"/>
      <c r="V974" s="24"/>
      <c r="W974" s="24"/>
      <c r="X974" s="24"/>
      <c r="Y974" s="24"/>
      <c r="Z974" s="24"/>
    </row>
    <row r="975" spans="1:26" ht="15.75" customHeight="1">
      <c r="A975" s="24"/>
      <c r="B975" s="24"/>
      <c r="C975" s="24"/>
      <c r="D975" s="24"/>
      <c r="E975" s="24"/>
      <c r="F975" s="24"/>
      <c r="G975" s="24"/>
      <c r="H975" s="24"/>
      <c r="I975" s="24"/>
      <c r="J975" s="24"/>
      <c r="K975" s="24"/>
      <c r="L975" s="24"/>
      <c r="M975" s="24"/>
      <c r="N975" s="24"/>
      <c r="O975" s="24"/>
      <c r="P975" s="24"/>
      <c r="Q975" s="24"/>
      <c r="R975" s="24"/>
      <c r="S975" s="24"/>
      <c r="T975" s="24"/>
      <c r="U975" s="24"/>
      <c r="V975" s="24"/>
      <c r="W975" s="24"/>
      <c r="X975" s="24"/>
      <c r="Y975" s="24"/>
      <c r="Z975" s="24"/>
    </row>
    <row r="976" spans="1:26" ht="15.75" customHeight="1">
      <c r="A976" s="24"/>
      <c r="B976" s="24"/>
      <c r="C976" s="24"/>
      <c r="D976" s="24"/>
      <c r="E976" s="24"/>
      <c r="F976" s="24"/>
      <c r="G976" s="24"/>
      <c r="H976" s="24"/>
      <c r="I976" s="24"/>
      <c r="J976" s="24"/>
      <c r="K976" s="24"/>
      <c r="L976" s="24"/>
      <c r="M976" s="24"/>
      <c r="N976" s="24"/>
      <c r="O976" s="24"/>
      <c r="P976" s="24"/>
      <c r="Q976" s="24"/>
      <c r="R976" s="24"/>
      <c r="S976" s="24"/>
      <c r="T976" s="24"/>
      <c r="U976" s="24"/>
      <c r="V976" s="24"/>
      <c r="W976" s="24"/>
      <c r="X976" s="24"/>
      <c r="Y976" s="24"/>
      <c r="Z976" s="24"/>
    </row>
    <row r="977" spans="1:26" ht="15.75" customHeight="1">
      <c r="A977" s="24"/>
      <c r="B977" s="24"/>
      <c r="C977" s="24"/>
      <c r="D977" s="24"/>
      <c r="E977" s="24"/>
      <c r="F977" s="24"/>
      <c r="G977" s="24"/>
      <c r="H977" s="24"/>
      <c r="I977" s="24"/>
      <c r="J977" s="24"/>
      <c r="K977" s="24"/>
      <c r="L977" s="24"/>
      <c r="M977" s="24"/>
      <c r="N977" s="24"/>
      <c r="O977" s="24"/>
      <c r="P977" s="24"/>
      <c r="Q977" s="24"/>
      <c r="R977" s="24"/>
      <c r="S977" s="24"/>
      <c r="T977" s="24"/>
      <c r="U977" s="24"/>
      <c r="V977" s="24"/>
      <c r="W977" s="24"/>
      <c r="X977" s="24"/>
      <c r="Y977" s="24"/>
      <c r="Z977" s="24"/>
    </row>
    <row r="978" spans="1:26" ht="15.75" customHeight="1">
      <c r="A978" s="24"/>
      <c r="B978" s="24"/>
      <c r="C978" s="24"/>
      <c r="D978" s="24"/>
      <c r="E978" s="24"/>
      <c r="F978" s="24"/>
      <c r="G978" s="24"/>
      <c r="H978" s="24"/>
      <c r="I978" s="24"/>
      <c r="J978" s="24"/>
      <c r="K978" s="24"/>
      <c r="L978" s="24"/>
      <c r="M978" s="24"/>
      <c r="N978" s="24"/>
      <c r="O978" s="24"/>
      <c r="P978" s="24"/>
      <c r="Q978" s="24"/>
      <c r="R978" s="24"/>
      <c r="S978" s="24"/>
      <c r="T978" s="24"/>
      <c r="U978" s="24"/>
      <c r="V978" s="24"/>
      <c r="W978" s="24"/>
      <c r="X978" s="24"/>
      <c r="Y978" s="24"/>
      <c r="Z978" s="24"/>
    </row>
    <row r="979" spans="1:26" ht="15.75" customHeight="1">
      <c r="A979" s="24"/>
      <c r="B979" s="24"/>
      <c r="C979" s="24"/>
      <c r="D979" s="24"/>
      <c r="E979" s="24"/>
      <c r="F979" s="24"/>
      <c r="G979" s="24"/>
      <c r="H979" s="24"/>
      <c r="I979" s="24"/>
      <c r="J979" s="24"/>
      <c r="K979" s="24"/>
      <c r="L979" s="24"/>
      <c r="M979" s="24"/>
      <c r="N979" s="24"/>
      <c r="O979" s="24"/>
      <c r="P979" s="24"/>
      <c r="Q979" s="24"/>
      <c r="R979" s="24"/>
      <c r="S979" s="24"/>
      <c r="T979" s="24"/>
      <c r="U979" s="24"/>
      <c r="V979" s="24"/>
      <c r="W979" s="24"/>
      <c r="X979" s="24"/>
      <c r="Y979" s="24"/>
      <c r="Z979" s="24"/>
    </row>
    <row r="980" spans="1:26" ht="15.75" customHeight="1">
      <c r="A980" s="24"/>
      <c r="B980" s="24"/>
      <c r="C980" s="24"/>
      <c r="D980" s="24"/>
      <c r="E980" s="24"/>
      <c r="F980" s="24"/>
      <c r="G980" s="24"/>
      <c r="H980" s="24"/>
      <c r="I980" s="24"/>
      <c r="J980" s="24"/>
      <c r="K980" s="24"/>
      <c r="L980" s="24"/>
      <c r="M980" s="24"/>
      <c r="N980" s="24"/>
      <c r="O980" s="24"/>
      <c r="P980" s="24"/>
      <c r="Q980" s="24"/>
      <c r="R980" s="24"/>
      <c r="S980" s="24"/>
      <c r="T980" s="24"/>
      <c r="U980" s="24"/>
      <c r="V980" s="24"/>
      <c r="W980" s="24"/>
      <c r="X980" s="24"/>
      <c r="Y980" s="24"/>
      <c r="Z980" s="24"/>
    </row>
    <row r="981" spans="1:26" ht="15.75" customHeight="1">
      <c r="A981" s="24"/>
      <c r="B981" s="24"/>
      <c r="C981" s="24"/>
      <c r="D981" s="24"/>
      <c r="E981" s="24"/>
      <c r="F981" s="24"/>
      <c r="G981" s="24"/>
      <c r="H981" s="24"/>
      <c r="I981" s="24"/>
      <c r="J981" s="24"/>
      <c r="K981" s="24"/>
      <c r="L981" s="24"/>
      <c r="M981" s="24"/>
      <c r="N981" s="24"/>
      <c r="O981" s="24"/>
      <c r="P981" s="24"/>
      <c r="Q981" s="24"/>
      <c r="R981" s="24"/>
      <c r="S981" s="24"/>
      <c r="T981" s="24"/>
      <c r="U981" s="24"/>
      <c r="V981" s="24"/>
      <c r="W981" s="24"/>
      <c r="X981" s="24"/>
      <c r="Y981" s="24"/>
      <c r="Z981" s="24"/>
    </row>
    <row r="982" spans="1:26" ht="15.75" customHeight="1">
      <c r="A982" s="24"/>
      <c r="B982" s="24"/>
      <c r="C982" s="24"/>
      <c r="D982" s="24"/>
      <c r="E982" s="24"/>
      <c r="F982" s="24"/>
      <c r="G982" s="24"/>
      <c r="H982" s="24"/>
      <c r="I982" s="24"/>
      <c r="J982" s="24"/>
      <c r="K982" s="24"/>
      <c r="L982" s="24"/>
      <c r="M982" s="24"/>
      <c r="N982" s="24"/>
      <c r="O982" s="24"/>
      <c r="P982" s="24"/>
      <c r="Q982" s="24"/>
      <c r="R982" s="24"/>
      <c r="S982" s="24"/>
      <c r="T982" s="24"/>
      <c r="U982" s="24"/>
      <c r="V982" s="24"/>
      <c r="W982" s="24"/>
      <c r="X982" s="24"/>
      <c r="Y982" s="24"/>
      <c r="Z982" s="24"/>
    </row>
    <row r="983" spans="1:26" ht="15.75" customHeight="1">
      <c r="A983" s="24"/>
      <c r="B983" s="24"/>
      <c r="C983" s="24"/>
      <c r="D983" s="24"/>
      <c r="E983" s="24"/>
      <c r="F983" s="24"/>
      <c r="G983" s="24"/>
      <c r="H983" s="24"/>
      <c r="I983" s="24"/>
      <c r="J983" s="24"/>
      <c r="K983" s="24"/>
      <c r="L983" s="24"/>
      <c r="M983" s="24"/>
      <c r="N983" s="24"/>
      <c r="O983" s="24"/>
      <c r="P983" s="24"/>
      <c r="Q983" s="24"/>
      <c r="R983" s="24"/>
      <c r="S983" s="24"/>
      <c r="T983" s="24"/>
      <c r="U983" s="24"/>
      <c r="V983" s="24"/>
      <c r="W983" s="24"/>
      <c r="X983" s="24"/>
      <c r="Y983" s="24"/>
      <c r="Z983" s="24"/>
    </row>
    <row r="984" spans="1:26" ht="15.75" customHeight="1">
      <c r="A984" s="24"/>
      <c r="B984" s="24"/>
      <c r="C984" s="24"/>
      <c r="D984" s="24"/>
      <c r="E984" s="24"/>
      <c r="F984" s="24"/>
      <c r="G984" s="24"/>
      <c r="H984" s="24"/>
      <c r="I984" s="24"/>
      <c r="J984" s="24"/>
      <c r="K984" s="24"/>
      <c r="L984" s="24"/>
      <c r="M984" s="24"/>
      <c r="N984" s="24"/>
      <c r="O984" s="24"/>
      <c r="P984" s="24"/>
      <c r="Q984" s="24"/>
      <c r="R984" s="24"/>
      <c r="S984" s="24"/>
      <c r="T984" s="24"/>
      <c r="U984" s="24"/>
      <c r="V984" s="24"/>
      <c r="W984" s="24"/>
      <c r="X984" s="24"/>
      <c r="Y984" s="24"/>
      <c r="Z984" s="24"/>
    </row>
    <row r="985" spans="1:26" ht="15.75" customHeight="1">
      <c r="A985" s="24"/>
      <c r="B985" s="24"/>
      <c r="C985" s="24"/>
      <c r="D985" s="24"/>
      <c r="E985" s="24"/>
      <c r="F985" s="24"/>
      <c r="G985" s="24"/>
      <c r="H985" s="24"/>
      <c r="I985" s="24"/>
      <c r="J985" s="24"/>
      <c r="K985" s="24"/>
      <c r="L985" s="24"/>
      <c r="M985" s="24"/>
      <c r="N985" s="24"/>
      <c r="O985" s="24"/>
      <c r="P985" s="24"/>
      <c r="Q985" s="24"/>
      <c r="R985" s="24"/>
      <c r="S985" s="24"/>
      <c r="T985" s="24"/>
      <c r="U985" s="24"/>
      <c r="V985" s="24"/>
      <c r="W985" s="24"/>
      <c r="X985" s="24"/>
      <c r="Y985" s="24"/>
      <c r="Z985" s="24"/>
    </row>
    <row r="986" spans="1:26" ht="15.75" customHeight="1">
      <c r="A986" s="24"/>
      <c r="B986" s="24"/>
      <c r="C986" s="24"/>
      <c r="D986" s="24"/>
      <c r="E986" s="24"/>
      <c r="F986" s="24"/>
      <c r="G986" s="24"/>
      <c r="H986" s="24"/>
      <c r="I986" s="24"/>
      <c r="J986" s="24"/>
      <c r="K986" s="24"/>
      <c r="L986" s="24"/>
      <c r="M986" s="24"/>
      <c r="N986" s="24"/>
      <c r="O986" s="24"/>
      <c r="P986" s="24"/>
      <c r="Q986" s="24"/>
      <c r="R986" s="24"/>
      <c r="S986" s="24"/>
      <c r="T986" s="24"/>
      <c r="U986" s="24"/>
      <c r="V986" s="24"/>
      <c r="W986" s="24"/>
      <c r="X986" s="24"/>
      <c r="Y986" s="24"/>
      <c r="Z986" s="24"/>
    </row>
    <row r="987" spans="1:26" ht="15.75" customHeight="1">
      <c r="A987" s="24"/>
      <c r="B987" s="24"/>
      <c r="C987" s="24"/>
      <c r="D987" s="24"/>
      <c r="E987" s="24"/>
      <c r="F987" s="24"/>
      <c r="G987" s="24"/>
      <c r="H987" s="24"/>
      <c r="I987" s="24"/>
      <c r="J987" s="24"/>
      <c r="K987" s="24"/>
      <c r="L987" s="24"/>
      <c r="M987" s="24"/>
      <c r="N987" s="24"/>
      <c r="O987" s="24"/>
      <c r="P987" s="24"/>
      <c r="Q987" s="24"/>
      <c r="R987" s="24"/>
      <c r="S987" s="24"/>
      <c r="T987" s="24"/>
      <c r="U987" s="24"/>
      <c r="V987" s="24"/>
      <c r="W987" s="24"/>
      <c r="X987" s="24"/>
      <c r="Y987" s="24"/>
      <c r="Z987" s="24"/>
    </row>
    <row r="988" spans="1:26" ht="15.75" customHeight="1">
      <c r="A988" s="24"/>
      <c r="B988" s="24"/>
      <c r="C988" s="24"/>
      <c r="D988" s="24"/>
      <c r="E988" s="24"/>
      <c r="F988" s="24"/>
      <c r="G988" s="24"/>
      <c r="H988" s="24"/>
      <c r="I988" s="24"/>
      <c r="J988" s="24"/>
      <c r="K988" s="24"/>
      <c r="L988" s="24"/>
      <c r="M988" s="24"/>
      <c r="N988" s="24"/>
      <c r="O988" s="24"/>
      <c r="P988" s="24"/>
      <c r="Q988" s="24"/>
      <c r="R988" s="24"/>
      <c r="S988" s="24"/>
      <c r="T988" s="24"/>
      <c r="U988" s="24"/>
      <c r="V988" s="24"/>
      <c r="W988" s="24"/>
      <c r="X988" s="24"/>
      <c r="Y988" s="24"/>
      <c r="Z988" s="24"/>
    </row>
    <row r="989" spans="1:26" ht="15.75" customHeight="1">
      <c r="A989" s="24"/>
      <c r="B989" s="24"/>
      <c r="C989" s="24"/>
      <c r="D989" s="24"/>
      <c r="E989" s="24"/>
      <c r="F989" s="24"/>
      <c r="G989" s="24"/>
      <c r="H989" s="24"/>
      <c r="I989" s="24"/>
      <c r="J989" s="24"/>
      <c r="K989" s="24"/>
      <c r="L989" s="24"/>
      <c r="M989" s="24"/>
      <c r="N989" s="24"/>
      <c r="O989" s="24"/>
      <c r="P989" s="24"/>
      <c r="Q989" s="24"/>
      <c r="R989" s="24"/>
      <c r="S989" s="24"/>
      <c r="T989" s="24"/>
      <c r="U989" s="24"/>
      <c r="V989" s="24"/>
      <c r="W989" s="24"/>
      <c r="X989" s="24"/>
      <c r="Y989" s="24"/>
      <c r="Z989" s="24"/>
    </row>
    <row r="990" spans="1:26" ht="15.75" customHeight="1">
      <c r="A990" s="24"/>
      <c r="B990" s="24"/>
      <c r="C990" s="24"/>
      <c r="D990" s="24"/>
      <c r="E990" s="24"/>
      <c r="F990" s="24"/>
      <c r="G990" s="24"/>
      <c r="H990" s="24"/>
      <c r="I990" s="24"/>
      <c r="J990" s="24"/>
      <c r="K990" s="24"/>
      <c r="L990" s="24"/>
      <c r="M990" s="24"/>
      <c r="N990" s="24"/>
      <c r="O990" s="24"/>
      <c r="P990" s="24"/>
      <c r="Q990" s="24"/>
      <c r="R990" s="24"/>
      <c r="S990" s="24"/>
      <c r="T990" s="24"/>
      <c r="U990" s="24"/>
      <c r="V990" s="24"/>
      <c r="W990" s="24"/>
      <c r="X990" s="24"/>
      <c r="Y990" s="24"/>
      <c r="Z990" s="24"/>
    </row>
    <row r="991" spans="1:26" ht="15.75" customHeight="1">
      <c r="A991" s="24"/>
      <c r="B991" s="24"/>
      <c r="C991" s="24"/>
      <c r="D991" s="24"/>
      <c r="E991" s="24"/>
      <c r="F991" s="24"/>
      <c r="G991" s="24"/>
      <c r="H991" s="24"/>
      <c r="I991" s="24"/>
      <c r="J991" s="24"/>
      <c r="K991" s="24"/>
      <c r="L991" s="24"/>
      <c r="M991" s="24"/>
      <c r="N991" s="24"/>
      <c r="O991" s="24"/>
      <c r="P991" s="24"/>
      <c r="Q991" s="24"/>
      <c r="R991" s="24"/>
      <c r="S991" s="24"/>
      <c r="T991" s="24"/>
      <c r="U991" s="24"/>
      <c r="V991" s="24"/>
      <c r="W991" s="24"/>
      <c r="X991" s="24"/>
      <c r="Y991" s="24"/>
      <c r="Z991" s="24"/>
    </row>
    <row r="992" spans="1:26" ht="15.75" customHeight="1">
      <c r="A992" s="24"/>
      <c r="B992" s="24"/>
      <c r="C992" s="24"/>
      <c r="D992" s="24"/>
      <c r="E992" s="24"/>
      <c r="F992" s="24"/>
      <c r="G992" s="24"/>
      <c r="H992" s="24"/>
      <c r="I992" s="24"/>
      <c r="J992" s="24"/>
      <c r="K992" s="24"/>
      <c r="L992" s="24"/>
      <c r="M992" s="24"/>
      <c r="N992" s="24"/>
      <c r="O992" s="24"/>
      <c r="P992" s="24"/>
      <c r="Q992" s="24"/>
      <c r="R992" s="24"/>
      <c r="S992" s="24"/>
      <c r="T992" s="24"/>
      <c r="U992" s="24"/>
      <c r="V992" s="24"/>
      <c r="W992" s="24"/>
      <c r="X992" s="24"/>
      <c r="Y992" s="24"/>
      <c r="Z992" s="24"/>
    </row>
    <row r="993" spans="1:26" ht="15.75" customHeight="1">
      <c r="A993" s="24"/>
      <c r="B993" s="24"/>
      <c r="C993" s="24"/>
      <c r="D993" s="24"/>
      <c r="E993" s="24"/>
      <c r="F993" s="24"/>
      <c r="G993" s="24"/>
      <c r="H993" s="24"/>
      <c r="I993" s="24"/>
      <c r="J993" s="24"/>
      <c r="K993" s="24"/>
      <c r="L993" s="24"/>
      <c r="M993" s="24"/>
      <c r="N993" s="24"/>
      <c r="O993" s="24"/>
      <c r="P993" s="24"/>
      <c r="Q993" s="24"/>
      <c r="R993" s="24"/>
      <c r="S993" s="24"/>
      <c r="T993" s="24"/>
      <c r="U993" s="24"/>
      <c r="V993" s="24"/>
      <c r="W993" s="24"/>
      <c r="X993" s="24"/>
      <c r="Y993" s="24"/>
      <c r="Z993" s="24"/>
    </row>
    <row r="994" spans="1:26" ht="15.75" customHeight="1">
      <c r="A994" s="24"/>
      <c r="B994" s="24"/>
      <c r="C994" s="24"/>
      <c r="D994" s="24"/>
      <c r="E994" s="24"/>
      <c r="F994" s="24"/>
      <c r="G994" s="24"/>
      <c r="H994" s="24"/>
      <c r="I994" s="24"/>
      <c r="J994" s="24"/>
      <c r="K994" s="24"/>
      <c r="L994" s="24"/>
      <c r="M994" s="24"/>
      <c r="N994" s="24"/>
      <c r="O994" s="24"/>
      <c r="P994" s="24"/>
      <c r="Q994" s="24"/>
      <c r="R994" s="24"/>
      <c r="S994" s="24"/>
      <c r="T994" s="24"/>
      <c r="U994" s="24"/>
      <c r="V994" s="24"/>
      <c r="W994" s="24"/>
      <c r="X994" s="24"/>
      <c r="Y994" s="24"/>
      <c r="Z994" s="24"/>
    </row>
    <row r="995" spans="1:26" ht="15.75" customHeight="1">
      <c r="A995" s="24"/>
      <c r="B995" s="24"/>
      <c r="C995" s="24"/>
      <c r="D995" s="24"/>
      <c r="E995" s="24"/>
      <c r="F995" s="24"/>
      <c r="G995" s="24"/>
      <c r="H995" s="24"/>
      <c r="I995" s="24"/>
      <c r="J995" s="24"/>
      <c r="K995" s="24"/>
      <c r="L995" s="24"/>
      <c r="M995" s="24"/>
      <c r="N995" s="24"/>
      <c r="O995" s="24"/>
      <c r="P995" s="24"/>
      <c r="Q995" s="24"/>
      <c r="R995" s="24"/>
      <c r="S995" s="24"/>
      <c r="T995" s="24"/>
      <c r="U995" s="24"/>
      <c r="V995" s="24"/>
      <c r="W995" s="24"/>
      <c r="X995" s="24"/>
      <c r="Y995" s="24"/>
      <c r="Z995" s="24"/>
    </row>
    <row r="996" spans="1:26" ht="15.75" customHeight="1">
      <c r="A996" s="24"/>
      <c r="B996" s="24"/>
      <c r="C996" s="24"/>
      <c r="D996" s="24"/>
      <c r="E996" s="24"/>
      <c r="F996" s="24"/>
      <c r="G996" s="24"/>
      <c r="H996" s="24"/>
      <c r="I996" s="24"/>
      <c r="J996" s="24"/>
      <c r="K996" s="24"/>
      <c r="L996" s="24"/>
      <c r="M996" s="24"/>
      <c r="N996" s="24"/>
      <c r="O996" s="24"/>
      <c r="P996" s="24"/>
      <c r="Q996" s="24"/>
      <c r="R996" s="24"/>
      <c r="S996" s="24"/>
      <c r="T996" s="24"/>
      <c r="U996" s="24"/>
      <c r="V996" s="24"/>
      <c r="W996" s="24"/>
      <c r="X996" s="24"/>
      <c r="Y996" s="24"/>
      <c r="Z996" s="24"/>
    </row>
    <row r="997" spans="1:26" ht="15.75" customHeight="1">
      <c r="A997" s="24"/>
      <c r="B997" s="24"/>
      <c r="C997" s="24"/>
      <c r="D997" s="24"/>
      <c r="E997" s="24"/>
      <c r="F997" s="24"/>
      <c r="G997" s="24"/>
      <c r="H997" s="24"/>
      <c r="I997" s="24"/>
      <c r="J997" s="24"/>
      <c r="K997" s="24"/>
      <c r="L997" s="24"/>
      <c r="M997" s="24"/>
      <c r="N997" s="24"/>
      <c r="O997" s="24"/>
      <c r="P997" s="24"/>
      <c r="Q997" s="24"/>
      <c r="R997" s="24"/>
      <c r="S997" s="24"/>
      <c r="T997" s="24"/>
      <c r="U997" s="24"/>
      <c r="V997" s="24"/>
      <c r="W997" s="24"/>
      <c r="X997" s="24"/>
      <c r="Y997" s="24"/>
      <c r="Z997" s="24"/>
    </row>
    <row r="998" spans="1:26" ht="15.75" customHeight="1">
      <c r="A998" s="24"/>
      <c r="B998" s="24"/>
      <c r="C998" s="24"/>
      <c r="D998" s="24"/>
      <c r="E998" s="24"/>
      <c r="F998" s="24"/>
      <c r="G998" s="24"/>
      <c r="H998" s="24"/>
      <c r="I998" s="24"/>
      <c r="J998" s="24"/>
      <c r="K998" s="24"/>
      <c r="L998" s="24"/>
      <c r="M998" s="24"/>
      <c r="N998" s="24"/>
      <c r="O998" s="24"/>
      <c r="P998" s="24"/>
      <c r="Q998" s="24"/>
      <c r="R998" s="24"/>
      <c r="S998" s="24"/>
      <c r="T998" s="24"/>
      <c r="U998" s="24"/>
      <c r="V998" s="24"/>
      <c r="W998" s="24"/>
      <c r="X998" s="24"/>
      <c r="Y998" s="24"/>
      <c r="Z998" s="24"/>
    </row>
    <row r="999" spans="1:26" ht="15.75" customHeight="1">
      <c r="A999" s="24"/>
      <c r="B999" s="24"/>
      <c r="C999" s="24"/>
      <c r="D999" s="24"/>
      <c r="E999" s="24"/>
      <c r="F999" s="24"/>
      <c r="G999" s="24"/>
      <c r="H999" s="24"/>
      <c r="I999" s="24"/>
      <c r="J999" s="24"/>
      <c r="K999" s="24"/>
      <c r="L999" s="24"/>
      <c r="M999" s="24"/>
      <c r="N999" s="24"/>
      <c r="O999" s="24"/>
      <c r="P999" s="24"/>
      <c r="Q999" s="24"/>
      <c r="R999" s="24"/>
      <c r="S999" s="24"/>
      <c r="T999" s="24"/>
      <c r="U999" s="24"/>
      <c r="V999" s="24"/>
      <c r="W999" s="24"/>
      <c r="X999" s="24"/>
      <c r="Y999" s="24"/>
      <c r="Z999" s="24"/>
    </row>
  </sheetData>
  <mergeCells count="25">
    <mergeCell ref="H1:H2"/>
    <mergeCell ref="I1:I2"/>
    <mergeCell ref="J1:M1"/>
    <mergeCell ref="N1:P1"/>
    <mergeCell ref="A1:A2"/>
    <mergeCell ref="B1:B2"/>
    <mergeCell ref="C1:C2"/>
    <mergeCell ref="D1:D2"/>
    <mergeCell ref="E1:E2"/>
    <mergeCell ref="F1:F2"/>
    <mergeCell ref="G1:G2"/>
    <mergeCell ref="M4:M5"/>
    <mergeCell ref="N4:N5"/>
    <mergeCell ref="A4:A5"/>
    <mergeCell ref="B4:B5"/>
    <mergeCell ref="C4:C5"/>
    <mergeCell ref="D4:D5"/>
    <mergeCell ref="E4:E5"/>
    <mergeCell ref="F4:F5"/>
    <mergeCell ref="G4:G5"/>
    <mergeCell ref="H4:H5"/>
    <mergeCell ref="I4:I5"/>
    <mergeCell ref="J4:J5"/>
    <mergeCell ref="K4:K5"/>
    <mergeCell ref="L4:L5"/>
  </mergeCell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1"/>
  <sheetViews>
    <sheetView workbookViewId="0">
      <pane xSplit="9" ySplit="2" topLeftCell="J3" activePane="bottomRight" state="frozen"/>
      <selection pane="topRight" activeCell="J1" sqref="J1"/>
      <selection pane="bottomLeft" activeCell="A3" sqref="A3"/>
      <selection pane="bottomRight" activeCell="J3" sqref="J3"/>
    </sheetView>
  </sheetViews>
  <sheetFormatPr baseColWidth="10" defaultColWidth="12.625" defaultRowHeight="15" customHeight="1" outlineLevelCol="1"/>
  <cols>
    <col min="1" max="1" width="5.375" style="203" customWidth="1"/>
    <col min="2" max="2" width="13.875" style="203" customWidth="1"/>
    <col min="3" max="3" width="24.375" style="203" customWidth="1"/>
    <col min="4" max="4" width="10.25" style="203" customWidth="1"/>
    <col min="5" max="5" width="34.5" style="203" customWidth="1"/>
    <col min="6" max="6" width="8.375" style="203" customWidth="1"/>
    <col min="7" max="7" width="36.625" style="203" customWidth="1"/>
    <col min="8" max="8" width="5.75" style="203" customWidth="1"/>
    <col min="9" max="9" width="7" style="203" customWidth="1"/>
    <col min="10" max="10" width="33.375" style="203" customWidth="1" outlineLevel="1"/>
    <col min="11" max="11" width="7.375" style="203" customWidth="1" outlineLevel="1"/>
    <col min="12" max="12" width="53.125" style="203" customWidth="1" outlineLevel="1"/>
    <col min="13" max="13" width="8.25" style="203" customWidth="1" outlineLevel="1"/>
    <col min="14" max="14" width="41.75" style="203" customWidth="1"/>
    <col min="15" max="15" width="36" style="203" customWidth="1"/>
    <col min="16" max="16" width="8.25" style="203" customWidth="1"/>
    <col min="17" max="26" width="9.375" style="203" customWidth="1"/>
    <col min="27" max="16384" width="12.625" style="203"/>
  </cols>
  <sheetData>
    <row r="1" spans="1:26" ht="16.5" customHeight="1">
      <c r="A1" s="654" t="s">
        <v>0</v>
      </c>
      <c r="B1" s="654" t="s">
        <v>1</v>
      </c>
      <c r="C1" s="654" t="s">
        <v>2</v>
      </c>
      <c r="D1" s="654" t="s">
        <v>3</v>
      </c>
      <c r="E1" s="654" t="s">
        <v>3</v>
      </c>
      <c r="F1" s="654" t="s">
        <v>4</v>
      </c>
      <c r="G1" s="654" t="s">
        <v>4</v>
      </c>
      <c r="H1" s="656" t="s">
        <v>2259</v>
      </c>
      <c r="I1" s="668" t="s">
        <v>2260</v>
      </c>
      <c r="J1" s="670" t="s">
        <v>2261</v>
      </c>
      <c r="K1" s="671"/>
      <c r="L1" s="671"/>
      <c r="M1" s="672"/>
      <c r="N1" s="673" t="s">
        <v>2262</v>
      </c>
      <c r="O1" s="674"/>
      <c r="P1" s="674"/>
      <c r="Q1" s="202"/>
      <c r="R1" s="202"/>
      <c r="S1" s="202"/>
      <c r="T1" s="202"/>
      <c r="U1" s="202"/>
      <c r="V1" s="202"/>
      <c r="W1" s="202"/>
      <c r="X1" s="202"/>
      <c r="Y1" s="202"/>
      <c r="Z1" s="202"/>
    </row>
    <row r="2" spans="1:26" ht="100.5" customHeight="1">
      <c r="A2" s="667"/>
      <c r="B2" s="667"/>
      <c r="C2" s="667"/>
      <c r="D2" s="667"/>
      <c r="E2" s="667"/>
      <c r="F2" s="667"/>
      <c r="G2" s="667"/>
      <c r="H2" s="667"/>
      <c r="I2" s="669"/>
      <c r="J2" s="223" t="s">
        <v>8</v>
      </c>
      <c r="K2" s="224" t="s">
        <v>9</v>
      </c>
      <c r="L2" s="225" t="s">
        <v>10</v>
      </c>
      <c r="M2" s="227" t="s">
        <v>9</v>
      </c>
      <c r="N2" s="342" t="s">
        <v>2263</v>
      </c>
      <c r="O2" s="343" t="s">
        <v>2264</v>
      </c>
      <c r="P2" s="205" t="s">
        <v>9</v>
      </c>
      <c r="Q2" s="202"/>
      <c r="R2" s="202"/>
      <c r="S2" s="202"/>
      <c r="T2" s="202"/>
      <c r="U2" s="202"/>
      <c r="V2" s="202"/>
      <c r="W2" s="202"/>
      <c r="X2" s="202"/>
      <c r="Y2" s="202"/>
      <c r="Z2" s="202"/>
    </row>
    <row r="3" spans="1:26" ht="99.95" customHeight="1">
      <c r="A3" s="192" t="s">
        <v>936</v>
      </c>
      <c r="B3" s="206" t="s">
        <v>937</v>
      </c>
      <c r="C3" s="206" t="s">
        <v>938</v>
      </c>
      <c r="D3" s="192" t="s">
        <v>1102</v>
      </c>
      <c r="E3" s="193" t="s">
        <v>1103</v>
      </c>
      <c r="F3" s="192" t="s">
        <v>1104</v>
      </c>
      <c r="G3" s="193" t="s">
        <v>1105</v>
      </c>
      <c r="H3" s="229" t="s">
        <v>1107</v>
      </c>
      <c r="I3" s="344"/>
      <c r="J3" s="194" t="s">
        <v>1108</v>
      </c>
      <c r="K3" s="190"/>
      <c r="L3" s="193" t="s">
        <v>1108</v>
      </c>
      <c r="M3" s="345">
        <v>15000000</v>
      </c>
      <c r="N3" s="194" t="s">
        <v>2265</v>
      </c>
      <c r="O3" s="252" t="s">
        <v>2266</v>
      </c>
      <c r="P3" s="190"/>
      <c r="Q3" s="211"/>
      <c r="R3" s="211"/>
      <c r="S3" s="211"/>
      <c r="T3" s="211"/>
      <c r="U3" s="211"/>
      <c r="V3" s="211"/>
      <c r="W3" s="211"/>
      <c r="X3" s="211"/>
      <c r="Y3" s="211"/>
      <c r="Z3" s="211"/>
    </row>
    <row r="4" spans="1:26" ht="99.95" customHeight="1">
      <c r="A4" s="192" t="s">
        <v>1706</v>
      </c>
      <c r="B4" s="206" t="s">
        <v>1707</v>
      </c>
      <c r="C4" s="206" t="s">
        <v>1884</v>
      </c>
      <c r="D4" s="192" t="s">
        <v>1885</v>
      </c>
      <c r="E4" s="193" t="s">
        <v>1886</v>
      </c>
      <c r="F4" s="192" t="s">
        <v>1889</v>
      </c>
      <c r="G4" s="193" t="s">
        <v>1890</v>
      </c>
      <c r="H4" s="229" t="s">
        <v>1107</v>
      </c>
      <c r="I4" s="344"/>
      <c r="J4" s="247" t="s">
        <v>1891</v>
      </c>
      <c r="K4" s="200">
        <v>399017880</v>
      </c>
      <c r="L4" s="201" t="s">
        <v>1891</v>
      </c>
      <c r="M4" s="346">
        <v>798035760</v>
      </c>
      <c r="N4" s="247" t="s">
        <v>2267</v>
      </c>
      <c r="O4" s="287" t="s">
        <v>2268</v>
      </c>
      <c r="P4" s="347"/>
      <c r="Q4" s="211"/>
      <c r="R4" s="211"/>
      <c r="S4" s="211"/>
      <c r="T4" s="211"/>
      <c r="U4" s="211"/>
      <c r="V4" s="211"/>
      <c r="W4" s="211"/>
      <c r="X4" s="211"/>
      <c r="Y4" s="211"/>
      <c r="Z4" s="211"/>
    </row>
    <row r="5" spans="1:26" ht="99.95" customHeight="1">
      <c r="A5" s="192" t="s">
        <v>1706</v>
      </c>
      <c r="B5" s="206" t="s">
        <v>1707</v>
      </c>
      <c r="C5" s="206" t="s">
        <v>1884</v>
      </c>
      <c r="D5" s="192" t="s">
        <v>1885</v>
      </c>
      <c r="E5" s="193" t="s">
        <v>1886</v>
      </c>
      <c r="F5" s="192" t="s">
        <v>1892</v>
      </c>
      <c r="G5" s="193" t="s">
        <v>1893</v>
      </c>
      <c r="H5" s="229" t="s">
        <v>1895</v>
      </c>
      <c r="I5" s="344"/>
      <c r="J5" s="194" t="s">
        <v>1896</v>
      </c>
      <c r="K5" s="190">
        <v>64248000</v>
      </c>
      <c r="L5" s="193"/>
      <c r="M5" s="345">
        <v>0</v>
      </c>
      <c r="N5" s="194" t="s">
        <v>2269</v>
      </c>
      <c r="O5" s="252" t="s">
        <v>2270</v>
      </c>
      <c r="P5" s="348"/>
      <c r="Q5" s="211"/>
      <c r="R5" s="211"/>
      <c r="S5" s="211"/>
      <c r="T5" s="211"/>
      <c r="U5" s="211"/>
      <c r="V5" s="211"/>
      <c r="W5" s="211"/>
      <c r="X5" s="211"/>
      <c r="Y5" s="211"/>
      <c r="Z5" s="211"/>
    </row>
    <row r="6" spans="1:26" ht="99.95" customHeight="1">
      <c r="A6" s="192" t="s">
        <v>1706</v>
      </c>
      <c r="B6" s="206" t="s">
        <v>1707</v>
      </c>
      <c r="C6" s="206" t="s">
        <v>1884</v>
      </c>
      <c r="D6" s="192" t="s">
        <v>1885</v>
      </c>
      <c r="E6" s="193" t="s">
        <v>1886</v>
      </c>
      <c r="F6" s="192" t="s">
        <v>1902</v>
      </c>
      <c r="G6" s="193" t="s">
        <v>1903</v>
      </c>
      <c r="H6" s="229" t="s">
        <v>1895</v>
      </c>
      <c r="I6" s="344"/>
      <c r="J6" s="194" t="s">
        <v>1904</v>
      </c>
      <c r="K6" s="190">
        <v>64248000</v>
      </c>
      <c r="L6" s="193"/>
      <c r="M6" s="345">
        <v>0</v>
      </c>
      <c r="N6" s="194" t="s">
        <v>2271</v>
      </c>
      <c r="O6" s="252" t="s">
        <v>2272</v>
      </c>
      <c r="P6" s="348"/>
      <c r="Q6" s="211"/>
      <c r="R6" s="211"/>
      <c r="S6" s="211"/>
      <c r="T6" s="211"/>
      <c r="U6" s="211"/>
      <c r="V6" s="211"/>
      <c r="W6" s="211"/>
      <c r="X6" s="211"/>
      <c r="Y6" s="211"/>
      <c r="Z6" s="211"/>
    </row>
    <row r="7" spans="1:26" ht="99.95" customHeight="1">
      <c r="A7" s="192" t="s">
        <v>1706</v>
      </c>
      <c r="B7" s="206" t="s">
        <v>1707</v>
      </c>
      <c r="C7" s="206" t="s">
        <v>1884</v>
      </c>
      <c r="D7" s="192" t="s">
        <v>1885</v>
      </c>
      <c r="E7" s="193" t="s">
        <v>1886</v>
      </c>
      <c r="F7" s="192" t="s">
        <v>1905</v>
      </c>
      <c r="G7" s="193" t="s">
        <v>1906</v>
      </c>
      <c r="H7" s="229" t="s">
        <v>1895</v>
      </c>
      <c r="I7" s="344"/>
      <c r="J7" s="194"/>
      <c r="K7" s="190">
        <v>0</v>
      </c>
      <c r="L7" s="193" t="s">
        <v>2273</v>
      </c>
      <c r="M7" s="345">
        <v>64248001</v>
      </c>
      <c r="N7" s="194" t="s">
        <v>2274</v>
      </c>
      <c r="O7" s="252" t="s">
        <v>2275</v>
      </c>
      <c r="P7" s="348"/>
      <c r="Q7" s="211"/>
      <c r="R7" s="211"/>
      <c r="S7" s="211"/>
      <c r="T7" s="211"/>
      <c r="U7" s="211"/>
      <c r="V7" s="211"/>
      <c r="W7" s="211"/>
      <c r="X7" s="211"/>
      <c r="Y7" s="211"/>
      <c r="Z7" s="211"/>
    </row>
    <row r="8" spans="1:26" ht="99.95" customHeight="1">
      <c r="A8" s="192" t="s">
        <v>1706</v>
      </c>
      <c r="B8" s="206" t="s">
        <v>1707</v>
      </c>
      <c r="C8" s="206" t="s">
        <v>1884</v>
      </c>
      <c r="D8" s="192" t="s">
        <v>1885</v>
      </c>
      <c r="E8" s="193" t="s">
        <v>1886</v>
      </c>
      <c r="F8" s="192" t="s">
        <v>1908</v>
      </c>
      <c r="G8" s="193" t="s">
        <v>1909</v>
      </c>
      <c r="H8" s="229" t="s">
        <v>1107</v>
      </c>
      <c r="I8" s="344"/>
      <c r="J8" s="194"/>
      <c r="K8" s="190">
        <v>0</v>
      </c>
      <c r="L8" s="193" t="s">
        <v>1910</v>
      </c>
      <c r="M8" s="345">
        <v>11250000</v>
      </c>
      <c r="N8" s="194" t="s">
        <v>2276</v>
      </c>
      <c r="O8" s="252" t="s">
        <v>2277</v>
      </c>
      <c r="P8" s="190"/>
      <c r="Q8" s="211"/>
      <c r="R8" s="211"/>
      <c r="S8" s="211"/>
      <c r="T8" s="211"/>
      <c r="U8" s="211"/>
      <c r="V8" s="211"/>
      <c r="W8" s="211"/>
      <c r="X8" s="211"/>
      <c r="Y8" s="211"/>
      <c r="Z8" s="211"/>
    </row>
    <row r="9" spans="1:26" ht="99.95" customHeight="1">
      <c r="A9" s="192" t="s">
        <v>1706</v>
      </c>
      <c r="B9" s="206" t="s">
        <v>1707</v>
      </c>
      <c r="C9" s="206" t="s">
        <v>1884</v>
      </c>
      <c r="D9" s="192" t="s">
        <v>1885</v>
      </c>
      <c r="E9" s="193" t="s">
        <v>1886</v>
      </c>
      <c r="F9" s="192" t="s">
        <v>1911</v>
      </c>
      <c r="G9" s="193" t="s">
        <v>1912</v>
      </c>
      <c r="H9" s="229" t="s">
        <v>1107</v>
      </c>
      <c r="I9" s="344"/>
      <c r="J9" s="194" t="s">
        <v>1891</v>
      </c>
      <c r="K9" s="190">
        <v>0</v>
      </c>
      <c r="L9" s="193" t="s">
        <v>1891</v>
      </c>
      <c r="M9" s="345">
        <v>0</v>
      </c>
      <c r="N9" s="194" t="s">
        <v>2278</v>
      </c>
      <c r="O9" s="252" t="s">
        <v>2279</v>
      </c>
      <c r="P9" s="348"/>
      <c r="Q9" s="211"/>
      <c r="R9" s="211"/>
      <c r="S9" s="211"/>
      <c r="T9" s="211"/>
      <c r="U9" s="211"/>
      <c r="V9" s="211"/>
      <c r="W9" s="211"/>
      <c r="X9" s="211"/>
      <c r="Y9" s="211"/>
      <c r="Z9" s="211"/>
    </row>
    <row r="10" spans="1:26" ht="99.95" customHeight="1">
      <c r="A10" s="192" t="s">
        <v>1706</v>
      </c>
      <c r="B10" s="206" t="s">
        <v>1707</v>
      </c>
      <c r="C10" s="206" t="s">
        <v>1884</v>
      </c>
      <c r="D10" s="192" t="s">
        <v>1885</v>
      </c>
      <c r="E10" s="193" t="s">
        <v>1886</v>
      </c>
      <c r="F10" s="192" t="s">
        <v>1914</v>
      </c>
      <c r="G10" s="193" t="s">
        <v>1915</v>
      </c>
      <c r="H10" s="229" t="s">
        <v>1107</v>
      </c>
      <c r="I10" s="344"/>
      <c r="J10" s="194" t="s">
        <v>1916</v>
      </c>
      <c r="K10" s="190">
        <v>93684000</v>
      </c>
      <c r="L10" s="193" t="s">
        <v>1916</v>
      </c>
      <c r="M10" s="345">
        <f>SUM(K10*2)</f>
        <v>187368000</v>
      </c>
      <c r="N10" s="194" t="s">
        <v>2280</v>
      </c>
      <c r="O10" s="252" t="s">
        <v>2281</v>
      </c>
      <c r="P10" s="190"/>
      <c r="Q10" s="211"/>
      <c r="R10" s="211"/>
      <c r="S10" s="211"/>
      <c r="T10" s="211"/>
      <c r="U10" s="211"/>
      <c r="V10" s="211"/>
      <c r="W10" s="211"/>
      <c r="X10" s="211"/>
      <c r="Y10" s="211"/>
      <c r="Z10" s="211"/>
    </row>
    <row r="12" spans="1:26">
      <c r="K12" s="295"/>
      <c r="M12" s="295"/>
      <c r="P12" s="295"/>
      <c r="Q12" s="211"/>
      <c r="R12" s="211"/>
      <c r="S12" s="211"/>
      <c r="T12" s="211"/>
      <c r="U12" s="211"/>
      <c r="V12" s="211"/>
      <c r="W12" s="211"/>
      <c r="X12" s="211"/>
      <c r="Y12" s="211"/>
      <c r="Z12" s="211"/>
    </row>
    <row r="13" spans="1:26">
      <c r="K13" s="295"/>
      <c r="M13" s="295"/>
      <c r="P13" s="295"/>
      <c r="Q13" s="211"/>
      <c r="R13" s="211"/>
      <c r="S13" s="211"/>
      <c r="T13" s="211"/>
      <c r="U13" s="211"/>
      <c r="V13" s="211"/>
      <c r="W13" s="211"/>
      <c r="X13" s="211"/>
      <c r="Y13" s="211"/>
      <c r="Z13" s="211"/>
    </row>
    <row r="14" spans="1:26">
      <c r="K14" s="295"/>
      <c r="M14" s="295"/>
      <c r="P14" s="295"/>
      <c r="Q14" s="211"/>
      <c r="R14" s="211"/>
      <c r="S14" s="211"/>
      <c r="T14" s="211"/>
      <c r="U14" s="211"/>
      <c r="V14" s="211"/>
      <c r="W14" s="211"/>
      <c r="X14" s="211"/>
      <c r="Y14" s="211"/>
      <c r="Z14" s="211"/>
    </row>
    <row r="15" spans="1:26">
      <c r="K15" s="295"/>
      <c r="M15" s="295"/>
      <c r="P15" s="295"/>
      <c r="Q15" s="211"/>
      <c r="R15" s="211"/>
      <c r="S15" s="211"/>
      <c r="T15" s="211"/>
      <c r="U15" s="211"/>
      <c r="V15" s="211"/>
      <c r="W15" s="211"/>
      <c r="X15" s="211"/>
      <c r="Y15" s="211"/>
      <c r="Z15" s="211"/>
    </row>
    <row r="16" spans="1:26">
      <c r="K16" s="295"/>
      <c r="M16" s="295"/>
      <c r="P16" s="295"/>
      <c r="Q16" s="211"/>
      <c r="R16" s="211"/>
      <c r="S16" s="211"/>
      <c r="T16" s="211"/>
      <c r="U16" s="211"/>
      <c r="V16" s="211"/>
      <c r="W16" s="211"/>
      <c r="X16" s="211"/>
      <c r="Y16" s="211"/>
      <c r="Z16" s="211"/>
    </row>
    <row r="17" spans="11:26">
      <c r="K17" s="295"/>
      <c r="M17" s="295"/>
      <c r="P17" s="295"/>
      <c r="Q17" s="211"/>
      <c r="R17" s="211"/>
      <c r="S17" s="211"/>
      <c r="T17" s="211"/>
      <c r="U17" s="211"/>
      <c r="V17" s="211"/>
      <c r="W17" s="211"/>
      <c r="X17" s="211"/>
      <c r="Y17" s="211"/>
      <c r="Z17" s="211"/>
    </row>
    <row r="18" spans="11:26">
      <c r="K18" s="295"/>
      <c r="M18" s="295"/>
      <c r="P18" s="295"/>
      <c r="Q18" s="211"/>
      <c r="R18" s="211"/>
      <c r="S18" s="211"/>
      <c r="T18" s="211"/>
      <c r="U18" s="211"/>
      <c r="V18" s="211"/>
      <c r="W18" s="211"/>
      <c r="X18" s="211"/>
      <c r="Y18" s="211"/>
      <c r="Z18" s="211"/>
    </row>
    <row r="19" spans="11:26">
      <c r="K19" s="295"/>
      <c r="M19" s="295"/>
      <c r="P19" s="295"/>
      <c r="Q19" s="211"/>
      <c r="R19" s="211"/>
      <c r="S19" s="211"/>
      <c r="T19" s="211"/>
      <c r="U19" s="211"/>
      <c r="V19" s="211"/>
      <c r="W19" s="211"/>
      <c r="X19" s="211"/>
      <c r="Y19" s="211"/>
      <c r="Z19" s="211"/>
    </row>
    <row r="20" spans="11:26">
      <c r="K20" s="295"/>
      <c r="M20" s="295"/>
      <c r="P20" s="295"/>
      <c r="Q20" s="211"/>
      <c r="R20" s="211"/>
      <c r="S20" s="211"/>
      <c r="T20" s="211"/>
      <c r="U20" s="211"/>
      <c r="V20" s="211"/>
      <c r="W20" s="211"/>
      <c r="X20" s="211"/>
      <c r="Y20" s="211"/>
      <c r="Z20" s="211"/>
    </row>
    <row r="21" spans="11:26">
      <c r="K21" s="295"/>
      <c r="M21" s="295"/>
      <c r="P21" s="295"/>
      <c r="Q21" s="211"/>
      <c r="R21" s="211"/>
      <c r="S21" s="211"/>
      <c r="T21" s="211"/>
      <c r="U21" s="211"/>
      <c r="V21" s="211"/>
      <c r="W21" s="211"/>
      <c r="X21" s="211"/>
      <c r="Y21" s="211"/>
      <c r="Z21" s="211"/>
    </row>
    <row r="22" spans="11:26" ht="15.75" customHeight="1">
      <c r="K22" s="295"/>
      <c r="M22" s="295"/>
      <c r="P22" s="295"/>
      <c r="Q22" s="211"/>
      <c r="R22" s="211"/>
      <c r="S22" s="211"/>
      <c r="T22" s="211"/>
      <c r="U22" s="211"/>
      <c r="V22" s="211"/>
      <c r="W22" s="211"/>
      <c r="X22" s="211"/>
      <c r="Y22" s="211"/>
      <c r="Z22" s="211"/>
    </row>
    <row r="23" spans="11:26" ht="15.75" customHeight="1">
      <c r="K23" s="295"/>
      <c r="M23" s="295"/>
      <c r="P23" s="295"/>
      <c r="Q23" s="211"/>
      <c r="R23" s="211"/>
      <c r="S23" s="211"/>
      <c r="T23" s="211"/>
      <c r="U23" s="211"/>
      <c r="V23" s="211"/>
      <c r="W23" s="211"/>
      <c r="X23" s="211"/>
      <c r="Y23" s="211"/>
      <c r="Z23" s="211"/>
    </row>
    <row r="24" spans="11:26" ht="15.75" customHeight="1">
      <c r="K24" s="295"/>
      <c r="M24" s="295"/>
      <c r="P24" s="295"/>
      <c r="Q24" s="211"/>
      <c r="R24" s="211"/>
      <c r="S24" s="211"/>
      <c r="T24" s="211"/>
      <c r="U24" s="211"/>
      <c r="V24" s="211"/>
      <c r="W24" s="211"/>
      <c r="X24" s="211"/>
      <c r="Y24" s="211"/>
      <c r="Z24" s="211"/>
    </row>
    <row r="25" spans="11:26" ht="15.75" customHeight="1">
      <c r="K25" s="295"/>
      <c r="M25" s="295"/>
      <c r="P25" s="295"/>
      <c r="Q25" s="211"/>
      <c r="R25" s="211"/>
      <c r="S25" s="211"/>
      <c r="T25" s="211"/>
      <c r="U25" s="211"/>
      <c r="V25" s="211"/>
      <c r="W25" s="211"/>
      <c r="X25" s="211"/>
      <c r="Y25" s="211"/>
      <c r="Z25" s="211"/>
    </row>
    <row r="26" spans="11:26" ht="15.75" customHeight="1">
      <c r="K26" s="295"/>
      <c r="M26" s="295"/>
      <c r="P26" s="295"/>
      <c r="Q26" s="211"/>
      <c r="R26" s="211"/>
      <c r="S26" s="211"/>
      <c r="T26" s="211"/>
      <c r="U26" s="211"/>
      <c r="V26" s="211"/>
      <c r="W26" s="211"/>
      <c r="X26" s="211"/>
      <c r="Y26" s="211"/>
      <c r="Z26" s="211"/>
    </row>
    <row r="27" spans="11:26" ht="15.75" customHeight="1">
      <c r="K27" s="295"/>
      <c r="M27" s="295"/>
      <c r="P27" s="295"/>
      <c r="Q27" s="211"/>
      <c r="R27" s="211"/>
      <c r="S27" s="211"/>
      <c r="T27" s="211"/>
      <c r="U27" s="211"/>
      <c r="V27" s="211"/>
      <c r="W27" s="211"/>
      <c r="X27" s="211"/>
      <c r="Y27" s="211"/>
      <c r="Z27" s="211"/>
    </row>
    <row r="28" spans="11:26" ht="15.75" customHeight="1">
      <c r="K28" s="295"/>
      <c r="M28" s="295"/>
      <c r="P28" s="295"/>
      <c r="Q28" s="211"/>
      <c r="R28" s="211"/>
      <c r="S28" s="211"/>
      <c r="T28" s="211"/>
      <c r="U28" s="211"/>
      <c r="V28" s="211"/>
      <c r="W28" s="211"/>
      <c r="X28" s="211"/>
      <c r="Y28" s="211"/>
      <c r="Z28" s="211"/>
    </row>
    <row r="29" spans="11:26" ht="15.75" customHeight="1">
      <c r="K29" s="295"/>
      <c r="M29" s="295"/>
      <c r="P29" s="295"/>
      <c r="Q29" s="211"/>
      <c r="R29" s="211"/>
      <c r="S29" s="211"/>
      <c r="T29" s="211"/>
      <c r="U29" s="211"/>
      <c r="V29" s="211"/>
      <c r="W29" s="211"/>
      <c r="X29" s="211"/>
      <c r="Y29" s="211"/>
      <c r="Z29" s="211"/>
    </row>
    <row r="30" spans="11:26" ht="15.75" customHeight="1">
      <c r="K30" s="295"/>
      <c r="M30" s="295"/>
      <c r="P30" s="295"/>
      <c r="Q30" s="211"/>
      <c r="R30" s="211"/>
      <c r="S30" s="211"/>
      <c r="T30" s="211"/>
      <c r="U30" s="211"/>
      <c r="V30" s="211"/>
      <c r="W30" s="211"/>
      <c r="X30" s="211"/>
      <c r="Y30" s="211"/>
      <c r="Z30" s="211"/>
    </row>
    <row r="31" spans="11:26" ht="15.75" customHeight="1">
      <c r="K31" s="295"/>
      <c r="M31" s="295"/>
      <c r="P31" s="295"/>
      <c r="Q31" s="211"/>
      <c r="R31" s="211"/>
      <c r="S31" s="211"/>
      <c r="T31" s="211"/>
      <c r="U31" s="211"/>
      <c r="V31" s="211"/>
      <c r="W31" s="211"/>
      <c r="X31" s="211"/>
      <c r="Y31" s="211"/>
      <c r="Z31" s="211"/>
    </row>
    <row r="32" spans="11:26" ht="15.75" customHeight="1">
      <c r="K32" s="295"/>
      <c r="M32" s="295"/>
      <c r="P32" s="295"/>
      <c r="Q32" s="211"/>
      <c r="R32" s="211"/>
      <c r="S32" s="211"/>
      <c r="T32" s="211"/>
      <c r="U32" s="211"/>
      <c r="V32" s="211"/>
      <c r="W32" s="211"/>
      <c r="X32" s="211"/>
      <c r="Y32" s="211"/>
      <c r="Z32" s="211"/>
    </row>
    <row r="33" spans="11:26" ht="15.75" customHeight="1">
      <c r="K33" s="295"/>
      <c r="M33" s="295"/>
      <c r="P33" s="295"/>
      <c r="Q33" s="211"/>
      <c r="R33" s="211"/>
      <c r="S33" s="211"/>
      <c r="T33" s="211"/>
      <c r="U33" s="211"/>
      <c r="V33" s="211"/>
      <c r="W33" s="211"/>
      <c r="X33" s="211"/>
      <c r="Y33" s="211"/>
      <c r="Z33" s="211"/>
    </row>
    <row r="34" spans="11:26" ht="15.75" customHeight="1">
      <c r="K34" s="295"/>
      <c r="M34" s="295"/>
      <c r="P34" s="295"/>
      <c r="Q34" s="211"/>
      <c r="R34" s="211"/>
      <c r="S34" s="211"/>
      <c r="T34" s="211"/>
      <c r="U34" s="211"/>
      <c r="V34" s="211"/>
      <c r="W34" s="211"/>
      <c r="X34" s="211"/>
      <c r="Y34" s="211"/>
      <c r="Z34" s="211"/>
    </row>
    <row r="35" spans="11:26" ht="15.75" customHeight="1">
      <c r="K35" s="295"/>
      <c r="M35" s="295"/>
      <c r="P35" s="295"/>
      <c r="Q35" s="211"/>
      <c r="R35" s="211"/>
      <c r="S35" s="211"/>
      <c r="T35" s="211"/>
      <c r="U35" s="211"/>
      <c r="V35" s="211"/>
      <c r="W35" s="211"/>
      <c r="X35" s="211"/>
      <c r="Y35" s="211"/>
      <c r="Z35" s="211"/>
    </row>
    <row r="36" spans="11:26" ht="15.75" customHeight="1">
      <c r="K36" s="295"/>
      <c r="M36" s="295"/>
      <c r="P36" s="295"/>
      <c r="Q36" s="211"/>
      <c r="R36" s="211"/>
      <c r="S36" s="211"/>
      <c r="T36" s="211"/>
      <c r="U36" s="211"/>
      <c r="V36" s="211"/>
      <c r="W36" s="211"/>
      <c r="X36" s="211"/>
      <c r="Y36" s="211"/>
      <c r="Z36" s="211"/>
    </row>
    <row r="37" spans="11:26" ht="15.75" customHeight="1">
      <c r="K37" s="295"/>
      <c r="M37" s="295"/>
      <c r="P37" s="295"/>
      <c r="Q37" s="211"/>
      <c r="R37" s="211"/>
      <c r="S37" s="211"/>
      <c r="T37" s="211"/>
      <c r="U37" s="211"/>
      <c r="V37" s="211"/>
      <c r="W37" s="211"/>
      <c r="X37" s="211"/>
      <c r="Y37" s="211"/>
      <c r="Z37" s="211"/>
    </row>
    <row r="38" spans="11:26" ht="15.75" customHeight="1">
      <c r="K38" s="295"/>
      <c r="M38" s="295"/>
      <c r="P38" s="295"/>
      <c r="Q38" s="211"/>
      <c r="R38" s="211"/>
      <c r="S38" s="211"/>
      <c r="T38" s="211"/>
      <c r="U38" s="211"/>
      <c r="V38" s="211"/>
      <c r="W38" s="211"/>
      <c r="X38" s="211"/>
      <c r="Y38" s="211"/>
      <c r="Z38" s="211"/>
    </row>
    <row r="39" spans="11:26" ht="15.75" customHeight="1">
      <c r="K39" s="295"/>
      <c r="M39" s="295"/>
      <c r="P39" s="295"/>
      <c r="Q39" s="211"/>
      <c r="R39" s="211"/>
      <c r="S39" s="211"/>
      <c r="T39" s="211"/>
      <c r="U39" s="211"/>
      <c r="V39" s="211"/>
      <c r="W39" s="211"/>
      <c r="X39" s="211"/>
      <c r="Y39" s="211"/>
      <c r="Z39" s="211"/>
    </row>
    <row r="40" spans="11:26" ht="15.75" customHeight="1">
      <c r="K40" s="295"/>
      <c r="M40" s="295"/>
      <c r="P40" s="295"/>
      <c r="Q40" s="211"/>
      <c r="R40" s="211"/>
      <c r="S40" s="211"/>
      <c r="T40" s="211"/>
      <c r="U40" s="211"/>
      <c r="V40" s="211"/>
      <c r="W40" s="211"/>
      <c r="X40" s="211"/>
      <c r="Y40" s="211"/>
      <c r="Z40" s="211"/>
    </row>
    <row r="41" spans="11:26" ht="15.75" customHeight="1">
      <c r="K41" s="295"/>
      <c r="M41" s="295"/>
      <c r="P41" s="295"/>
      <c r="Q41" s="211"/>
      <c r="R41" s="211"/>
      <c r="S41" s="211"/>
      <c r="T41" s="211"/>
      <c r="U41" s="211"/>
      <c r="V41" s="211"/>
      <c r="W41" s="211"/>
      <c r="X41" s="211"/>
      <c r="Y41" s="211"/>
      <c r="Z41" s="211"/>
    </row>
    <row r="42" spans="11:26" ht="15.75" customHeight="1">
      <c r="K42" s="295"/>
      <c r="M42" s="295"/>
      <c r="P42" s="295"/>
      <c r="Q42" s="211"/>
      <c r="R42" s="211"/>
      <c r="S42" s="211"/>
      <c r="T42" s="211"/>
      <c r="U42" s="211"/>
      <c r="V42" s="211"/>
      <c r="W42" s="211"/>
      <c r="X42" s="211"/>
      <c r="Y42" s="211"/>
      <c r="Z42" s="211"/>
    </row>
    <row r="43" spans="11:26" ht="15.75" customHeight="1">
      <c r="K43" s="295"/>
      <c r="M43" s="295"/>
      <c r="P43" s="295"/>
      <c r="Q43" s="211"/>
      <c r="R43" s="211"/>
      <c r="S43" s="211"/>
      <c r="T43" s="211"/>
      <c r="U43" s="211"/>
      <c r="V43" s="211"/>
      <c r="W43" s="211"/>
      <c r="X43" s="211"/>
      <c r="Y43" s="211"/>
      <c r="Z43" s="211"/>
    </row>
    <row r="44" spans="11:26" ht="15.75" customHeight="1">
      <c r="K44" s="295"/>
      <c r="M44" s="295"/>
      <c r="P44" s="295"/>
      <c r="Q44" s="211"/>
      <c r="R44" s="211"/>
      <c r="S44" s="211"/>
      <c r="T44" s="211"/>
      <c r="U44" s="211"/>
      <c r="V44" s="211"/>
      <c r="W44" s="211"/>
      <c r="X44" s="211"/>
      <c r="Y44" s="211"/>
      <c r="Z44" s="211"/>
    </row>
    <row r="45" spans="11:26" ht="15.75" customHeight="1">
      <c r="K45" s="295"/>
      <c r="M45" s="295"/>
      <c r="P45" s="295"/>
      <c r="Q45" s="211"/>
      <c r="R45" s="211"/>
      <c r="S45" s="211"/>
      <c r="T45" s="211"/>
      <c r="U45" s="211"/>
      <c r="V45" s="211"/>
      <c r="W45" s="211"/>
      <c r="X45" s="211"/>
      <c r="Y45" s="211"/>
      <c r="Z45" s="211"/>
    </row>
    <row r="46" spans="11:26" ht="15.75" customHeight="1">
      <c r="K46" s="295"/>
      <c r="M46" s="295"/>
      <c r="P46" s="295"/>
      <c r="Q46" s="211"/>
      <c r="R46" s="211"/>
      <c r="S46" s="211"/>
      <c r="T46" s="211"/>
      <c r="U46" s="211"/>
      <c r="V46" s="211"/>
      <c r="W46" s="211"/>
      <c r="X46" s="211"/>
      <c r="Y46" s="211"/>
      <c r="Z46" s="211"/>
    </row>
    <row r="47" spans="11:26" ht="15.75" customHeight="1">
      <c r="K47" s="295"/>
      <c r="M47" s="295"/>
      <c r="P47" s="295"/>
      <c r="Q47" s="211"/>
      <c r="R47" s="211"/>
      <c r="S47" s="211"/>
      <c r="T47" s="211"/>
      <c r="U47" s="211"/>
      <c r="V47" s="211"/>
      <c r="W47" s="211"/>
      <c r="X47" s="211"/>
      <c r="Y47" s="211"/>
      <c r="Z47" s="211"/>
    </row>
    <row r="48" spans="11:26" ht="15.75" customHeight="1">
      <c r="K48" s="295"/>
      <c r="M48" s="295"/>
      <c r="P48" s="295"/>
      <c r="Q48" s="211"/>
      <c r="R48" s="211"/>
      <c r="S48" s="211"/>
      <c r="T48" s="211"/>
      <c r="U48" s="211"/>
      <c r="V48" s="211"/>
      <c r="W48" s="211"/>
      <c r="X48" s="211"/>
      <c r="Y48" s="211"/>
      <c r="Z48" s="211"/>
    </row>
    <row r="49" spans="11:26" ht="15.75" customHeight="1">
      <c r="K49" s="295"/>
      <c r="M49" s="295"/>
      <c r="P49" s="295"/>
      <c r="Q49" s="211"/>
      <c r="R49" s="211"/>
      <c r="S49" s="211"/>
      <c r="T49" s="211"/>
      <c r="U49" s="211"/>
      <c r="V49" s="211"/>
      <c r="W49" s="211"/>
      <c r="X49" s="211"/>
      <c r="Y49" s="211"/>
      <c r="Z49" s="211"/>
    </row>
    <row r="50" spans="11:26" ht="15.75" customHeight="1">
      <c r="K50" s="295"/>
      <c r="M50" s="295"/>
      <c r="P50" s="295"/>
      <c r="Q50" s="211"/>
      <c r="R50" s="211"/>
      <c r="S50" s="211"/>
      <c r="T50" s="211"/>
      <c r="U50" s="211"/>
      <c r="V50" s="211"/>
      <c r="W50" s="211"/>
      <c r="X50" s="211"/>
      <c r="Y50" s="211"/>
      <c r="Z50" s="211"/>
    </row>
    <row r="51" spans="11:26" ht="15.75" customHeight="1">
      <c r="K51" s="295"/>
      <c r="M51" s="295"/>
      <c r="P51" s="295"/>
      <c r="Q51" s="211"/>
      <c r="R51" s="211"/>
      <c r="S51" s="211"/>
      <c r="T51" s="211"/>
      <c r="U51" s="211"/>
      <c r="V51" s="211"/>
      <c r="W51" s="211"/>
      <c r="X51" s="211"/>
      <c r="Y51" s="211"/>
      <c r="Z51" s="211"/>
    </row>
    <row r="52" spans="11:26" ht="15.75" customHeight="1">
      <c r="K52" s="295"/>
      <c r="M52" s="295"/>
      <c r="P52" s="295"/>
      <c r="Q52" s="211"/>
      <c r="R52" s="211"/>
      <c r="S52" s="211"/>
      <c r="T52" s="211"/>
      <c r="U52" s="211"/>
      <c r="V52" s="211"/>
      <c r="W52" s="211"/>
      <c r="X52" s="211"/>
      <c r="Y52" s="211"/>
      <c r="Z52" s="211"/>
    </row>
    <row r="53" spans="11:26" ht="15.75" customHeight="1">
      <c r="K53" s="295"/>
      <c r="M53" s="295"/>
      <c r="P53" s="295"/>
      <c r="Q53" s="211"/>
      <c r="R53" s="211"/>
      <c r="S53" s="211"/>
      <c r="T53" s="211"/>
      <c r="U53" s="211"/>
      <c r="V53" s="211"/>
      <c r="W53" s="211"/>
      <c r="X53" s="211"/>
      <c r="Y53" s="211"/>
      <c r="Z53" s="211"/>
    </row>
    <row r="54" spans="11:26" ht="15.75" customHeight="1">
      <c r="K54" s="295"/>
      <c r="M54" s="295"/>
      <c r="P54" s="295"/>
      <c r="Q54" s="211"/>
      <c r="R54" s="211"/>
      <c r="S54" s="211"/>
      <c r="T54" s="211"/>
      <c r="U54" s="211"/>
      <c r="V54" s="211"/>
      <c r="W54" s="211"/>
      <c r="X54" s="211"/>
      <c r="Y54" s="211"/>
      <c r="Z54" s="211"/>
    </row>
    <row r="55" spans="11:26" ht="15.75" customHeight="1">
      <c r="K55" s="295"/>
      <c r="M55" s="295"/>
      <c r="P55" s="295"/>
      <c r="Q55" s="211"/>
      <c r="R55" s="211"/>
      <c r="S55" s="211"/>
      <c r="T55" s="211"/>
      <c r="U55" s="211"/>
      <c r="V55" s="211"/>
      <c r="W55" s="211"/>
      <c r="X55" s="211"/>
      <c r="Y55" s="211"/>
      <c r="Z55" s="211"/>
    </row>
    <row r="56" spans="11:26" ht="15.75" customHeight="1">
      <c r="K56" s="295"/>
      <c r="M56" s="295"/>
      <c r="P56" s="295"/>
      <c r="Q56" s="211"/>
      <c r="R56" s="211"/>
      <c r="S56" s="211"/>
      <c r="T56" s="211"/>
      <c r="U56" s="211"/>
      <c r="V56" s="211"/>
      <c r="W56" s="211"/>
      <c r="X56" s="211"/>
      <c r="Y56" s="211"/>
      <c r="Z56" s="211"/>
    </row>
    <row r="57" spans="11:26" ht="15.75" customHeight="1">
      <c r="K57" s="295"/>
      <c r="M57" s="295"/>
      <c r="P57" s="295"/>
      <c r="Q57" s="211"/>
      <c r="R57" s="211"/>
      <c r="S57" s="211"/>
      <c r="T57" s="211"/>
      <c r="U57" s="211"/>
      <c r="V57" s="211"/>
      <c r="W57" s="211"/>
      <c r="X57" s="211"/>
      <c r="Y57" s="211"/>
      <c r="Z57" s="211"/>
    </row>
    <row r="58" spans="11:26" ht="15.75" customHeight="1">
      <c r="K58" s="295"/>
      <c r="M58" s="295"/>
      <c r="P58" s="295"/>
      <c r="Q58" s="211"/>
      <c r="R58" s="211"/>
      <c r="S58" s="211"/>
      <c r="T58" s="211"/>
      <c r="U58" s="211"/>
      <c r="V58" s="211"/>
      <c r="W58" s="211"/>
      <c r="X58" s="211"/>
      <c r="Y58" s="211"/>
      <c r="Z58" s="211"/>
    </row>
    <row r="59" spans="11:26" ht="15.75" customHeight="1">
      <c r="K59" s="295"/>
      <c r="M59" s="295"/>
      <c r="P59" s="295"/>
      <c r="Q59" s="211"/>
      <c r="R59" s="211"/>
      <c r="S59" s="211"/>
      <c r="T59" s="211"/>
      <c r="U59" s="211"/>
      <c r="V59" s="211"/>
      <c r="W59" s="211"/>
      <c r="X59" s="211"/>
      <c r="Y59" s="211"/>
      <c r="Z59" s="211"/>
    </row>
    <row r="60" spans="11:26" ht="15.75" customHeight="1">
      <c r="K60" s="295"/>
      <c r="M60" s="295"/>
      <c r="P60" s="295"/>
      <c r="Q60" s="211"/>
      <c r="R60" s="211"/>
      <c r="S60" s="211"/>
      <c r="T60" s="211"/>
      <c r="U60" s="211"/>
      <c r="V60" s="211"/>
      <c r="W60" s="211"/>
      <c r="X60" s="211"/>
      <c r="Y60" s="211"/>
      <c r="Z60" s="211"/>
    </row>
    <row r="61" spans="11:26" ht="15.75" customHeight="1">
      <c r="K61" s="295"/>
      <c r="M61" s="295"/>
      <c r="P61" s="295"/>
      <c r="Q61" s="211"/>
      <c r="R61" s="211"/>
      <c r="S61" s="211"/>
      <c r="T61" s="211"/>
      <c r="U61" s="211"/>
      <c r="V61" s="211"/>
      <c r="W61" s="211"/>
      <c r="X61" s="211"/>
      <c r="Y61" s="211"/>
      <c r="Z61" s="211"/>
    </row>
    <row r="62" spans="11:26" ht="15.75" customHeight="1">
      <c r="K62" s="295"/>
      <c r="M62" s="295"/>
      <c r="P62" s="295"/>
      <c r="Q62" s="211"/>
      <c r="R62" s="211"/>
      <c r="S62" s="211"/>
      <c r="T62" s="211"/>
      <c r="U62" s="211"/>
      <c r="V62" s="211"/>
      <c r="W62" s="211"/>
      <c r="X62" s="211"/>
      <c r="Y62" s="211"/>
      <c r="Z62" s="211"/>
    </row>
    <row r="63" spans="11:26" ht="15.75" customHeight="1">
      <c r="K63" s="295"/>
      <c r="M63" s="295"/>
      <c r="P63" s="295"/>
      <c r="Q63" s="211"/>
      <c r="R63" s="211"/>
      <c r="S63" s="211"/>
      <c r="T63" s="211"/>
      <c r="U63" s="211"/>
      <c r="V63" s="211"/>
      <c r="W63" s="211"/>
      <c r="X63" s="211"/>
      <c r="Y63" s="211"/>
      <c r="Z63" s="211"/>
    </row>
    <row r="64" spans="11:26" ht="15.75" customHeight="1">
      <c r="K64" s="295"/>
      <c r="M64" s="295"/>
      <c r="P64" s="295"/>
      <c r="Q64" s="211"/>
      <c r="R64" s="211"/>
      <c r="S64" s="211"/>
      <c r="T64" s="211"/>
      <c r="U64" s="211"/>
      <c r="V64" s="211"/>
      <c r="W64" s="211"/>
      <c r="X64" s="211"/>
      <c r="Y64" s="211"/>
      <c r="Z64" s="211"/>
    </row>
    <row r="65" spans="11:26" ht="15.75" customHeight="1">
      <c r="K65" s="295"/>
      <c r="M65" s="295"/>
      <c r="P65" s="295"/>
      <c r="Q65" s="211"/>
      <c r="R65" s="211"/>
      <c r="S65" s="211"/>
      <c r="T65" s="211"/>
      <c r="U65" s="211"/>
      <c r="V65" s="211"/>
      <c r="W65" s="211"/>
      <c r="X65" s="211"/>
      <c r="Y65" s="211"/>
      <c r="Z65" s="211"/>
    </row>
    <row r="66" spans="11:26" ht="15.75" customHeight="1">
      <c r="K66" s="295"/>
      <c r="M66" s="295"/>
      <c r="P66" s="295"/>
      <c r="Q66" s="211"/>
      <c r="R66" s="211"/>
      <c r="S66" s="211"/>
      <c r="T66" s="211"/>
      <c r="U66" s="211"/>
      <c r="V66" s="211"/>
      <c r="W66" s="211"/>
      <c r="X66" s="211"/>
      <c r="Y66" s="211"/>
      <c r="Z66" s="211"/>
    </row>
    <row r="67" spans="11:26" ht="15.75" customHeight="1">
      <c r="K67" s="295"/>
      <c r="M67" s="295"/>
      <c r="P67" s="295"/>
      <c r="Q67" s="211"/>
      <c r="R67" s="211"/>
      <c r="S67" s="211"/>
      <c r="T67" s="211"/>
      <c r="U67" s="211"/>
      <c r="V67" s="211"/>
      <c r="W67" s="211"/>
      <c r="X67" s="211"/>
      <c r="Y67" s="211"/>
      <c r="Z67" s="211"/>
    </row>
    <row r="68" spans="11:26" ht="15.75" customHeight="1">
      <c r="K68" s="295"/>
      <c r="M68" s="295"/>
      <c r="P68" s="295"/>
      <c r="Q68" s="211"/>
      <c r="R68" s="211"/>
      <c r="S68" s="211"/>
      <c r="T68" s="211"/>
      <c r="U68" s="211"/>
      <c r="V68" s="211"/>
      <c r="W68" s="211"/>
      <c r="X68" s="211"/>
      <c r="Y68" s="211"/>
      <c r="Z68" s="211"/>
    </row>
    <row r="69" spans="11:26" ht="15.75" customHeight="1">
      <c r="K69" s="295"/>
      <c r="M69" s="295"/>
      <c r="P69" s="295"/>
      <c r="Q69" s="211"/>
      <c r="R69" s="211"/>
      <c r="S69" s="211"/>
      <c r="T69" s="211"/>
      <c r="U69" s="211"/>
      <c r="V69" s="211"/>
      <c r="W69" s="211"/>
      <c r="X69" s="211"/>
      <c r="Y69" s="211"/>
      <c r="Z69" s="211"/>
    </row>
    <row r="70" spans="11:26" ht="15.75" customHeight="1">
      <c r="K70" s="295"/>
      <c r="M70" s="295"/>
      <c r="P70" s="295"/>
      <c r="Q70" s="211"/>
      <c r="R70" s="211"/>
      <c r="S70" s="211"/>
      <c r="T70" s="211"/>
      <c r="U70" s="211"/>
      <c r="V70" s="211"/>
      <c r="W70" s="211"/>
      <c r="X70" s="211"/>
      <c r="Y70" s="211"/>
      <c r="Z70" s="211"/>
    </row>
    <row r="71" spans="11:26" ht="15.75" customHeight="1">
      <c r="K71" s="295"/>
      <c r="M71" s="295"/>
      <c r="P71" s="295"/>
      <c r="Q71" s="211"/>
      <c r="R71" s="211"/>
      <c r="S71" s="211"/>
      <c r="T71" s="211"/>
      <c r="U71" s="211"/>
      <c r="V71" s="211"/>
      <c r="W71" s="211"/>
      <c r="X71" s="211"/>
      <c r="Y71" s="211"/>
      <c r="Z71" s="211"/>
    </row>
    <row r="72" spans="11:26" ht="15.75" customHeight="1">
      <c r="K72" s="295"/>
      <c r="M72" s="295"/>
      <c r="P72" s="295"/>
      <c r="Q72" s="211"/>
      <c r="R72" s="211"/>
      <c r="S72" s="211"/>
      <c r="T72" s="211"/>
      <c r="U72" s="211"/>
      <c r="V72" s="211"/>
      <c r="W72" s="211"/>
      <c r="X72" s="211"/>
      <c r="Y72" s="211"/>
      <c r="Z72" s="211"/>
    </row>
    <row r="73" spans="11:26" ht="15.75" customHeight="1">
      <c r="K73" s="295"/>
      <c r="M73" s="295"/>
      <c r="P73" s="295"/>
      <c r="Q73" s="211"/>
      <c r="R73" s="211"/>
      <c r="S73" s="211"/>
      <c r="T73" s="211"/>
      <c r="U73" s="211"/>
      <c r="V73" s="211"/>
      <c r="W73" s="211"/>
      <c r="X73" s="211"/>
      <c r="Y73" s="211"/>
      <c r="Z73" s="211"/>
    </row>
    <row r="74" spans="11:26" ht="15.75" customHeight="1">
      <c r="K74" s="295"/>
      <c r="M74" s="295"/>
      <c r="P74" s="295"/>
      <c r="Q74" s="211"/>
      <c r="R74" s="211"/>
      <c r="S74" s="211"/>
      <c r="T74" s="211"/>
      <c r="U74" s="211"/>
      <c r="V74" s="211"/>
      <c r="W74" s="211"/>
      <c r="X74" s="211"/>
      <c r="Y74" s="211"/>
      <c r="Z74" s="211"/>
    </row>
    <row r="75" spans="11:26" ht="15.75" customHeight="1">
      <c r="K75" s="295"/>
      <c r="M75" s="295"/>
      <c r="P75" s="295"/>
      <c r="Q75" s="211"/>
      <c r="R75" s="211"/>
      <c r="S75" s="211"/>
      <c r="T75" s="211"/>
      <c r="U75" s="211"/>
      <c r="V75" s="211"/>
      <c r="W75" s="211"/>
      <c r="X75" s="211"/>
      <c r="Y75" s="211"/>
      <c r="Z75" s="211"/>
    </row>
    <row r="76" spans="11:26" ht="15.75" customHeight="1">
      <c r="K76" s="295"/>
      <c r="M76" s="295"/>
      <c r="P76" s="295"/>
      <c r="Q76" s="211"/>
      <c r="R76" s="211"/>
      <c r="S76" s="211"/>
      <c r="T76" s="211"/>
      <c r="U76" s="211"/>
      <c r="V76" s="211"/>
      <c r="W76" s="211"/>
      <c r="X76" s="211"/>
      <c r="Y76" s="211"/>
      <c r="Z76" s="211"/>
    </row>
    <row r="77" spans="11:26" ht="15.75" customHeight="1">
      <c r="K77" s="295"/>
      <c r="M77" s="295"/>
      <c r="P77" s="295"/>
      <c r="Q77" s="211"/>
      <c r="R77" s="211"/>
      <c r="S77" s="211"/>
      <c r="T77" s="211"/>
      <c r="U77" s="211"/>
      <c r="V77" s="211"/>
      <c r="W77" s="211"/>
      <c r="X77" s="211"/>
      <c r="Y77" s="211"/>
      <c r="Z77" s="211"/>
    </row>
    <row r="78" spans="11:26" ht="15.75" customHeight="1">
      <c r="K78" s="295"/>
      <c r="M78" s="295"/>
      <c r="P78" s="295"/>
      <c r="Q78" s="211"/>
      <c r="R78" s="211"/>
      <c r="S78" s="211"/>
      <c r="T78" s="211"/>
      <c r="U78" s="211"/>
      <c r="V78" s="211"/>
      <c r="W78" s="211"/>
      <c r="X78" s="211"/>
      <c r="Y78" s="211"/>
      <c r="Z78" s="211"/>
    </row>
    <row r="79" spans="11:26" ht="15.75" customHeight="1">
      <c r="K79" s="295"/>
      <c r="M79" s="295"/>
      <c r="P79" s="295"/>
      <c r="Q79" s="211"/>
      <c r="R79" s="211"/>
      <c r="S79" s="211"/>
      <c r="T79" s="211"/>
      <c r="U79" s="211"/>
      <c r="V79" s="211"/>
      <c r="W79" s="211"/>
      <c r="X79" s="211"/>
      <c r="Y79" s="211"/>
      <c r="Z79" s="211"/>
    </row>
    <row r="80" spans="11:26" ht="15.75" customHeight="1">
      <c r="K80" s="295"/>
      <c r="M80" s="295"/>
      <c r="P80" s="295"/>
      <c r="Q80" s="211"/>
      <c r="R80" s="211"/>
      <c r="S80" s="211"/>
      <c r="T80" s="211"/>
      <c r="U80" s="211"/>
      <c r="V80" s="211"/>
      <c r="W80" s="211"/>
      <c r="X80" s="211"/>
      <c r="Y80" s="211"/>
      <c r="Z80" s="211"/>
    </row>
    <row r="81" spans="11:26" ht="15.75" customHeight="1">
      <c r="K81" s="295"/>
      <c r="M81" s="295"/>
      <c r="P81" s="295"/>
      <c r="Q81" s="211"/>
      <c r="R81" s="211"/>
      <c r="S81" s="211"/>
      <c r="T81" s="211"/>
      <c r="U81" s="211"/>
      <c r="V81" s="211"/>
      <c r="W81" s="211"/>
      <c r="X81" s="211"/>
      <c r="Y81" s="211"/>
      <c r="Z81" s="211"/>
    </row>
    <row r="82" spans="11:26" ht="15.75" customHeight="1">
      <c r="K82" s="295"/>
      <c r="M82" s="295"/>
      <c r="P82" s="295"/>
      <c r="Q82" s="211"/>
      <c r="R82" s="211"/>
      <c r="S82" s="211"/>
      <c r="T82" s="211"/>
      <c r="U82" s="211"/>
      <c r="V82" s="211"/>
      <c r="W82" s="211"/>
      <c r="X82" s="211"/>
      <c r="Y82" s="211"/>
      <c r="Z82" s="211"/>
    </row>
    <row r="83" spans="11:26" ht="15.75" customHeight="1">
      <c r="K83" s="295"/>
      <c r="M83" s="295"/>
      <c r="P83" s="295"/>
      <c r="Q83" s="211"/>
      <c r="R83" s="211"/>
      <c r="S83" s="211"/>
      <c r="T83" s="211"/>
      <c r="U83" s="211"/>
      <c r="V83" s="211"/>
      <c r="W83" s="211"/>
      <c r="X83" s="211"/>
      <c r="Y83" s="211"/>
      <c r="Z83" s="211"/>
    </row>
    <row r="84" spans="11:26" ht="15.75" customHeight="1">
      <c r="K84" s="295"/>
      <c r="M84" s="295"/>
      <c r="P84" s="295"/>
      <c r="Q84" s="211"/>
      <c r="R84" s="211"/>
      <c r="S84" s="211"/>
      <c r="T84" s="211"/>
      <c r="U84" s="211"/>
      <c r="V84" s="211"/>
      <c r="W84" s="211"/>
      <c r="X84" s="211"/>
      <c r="Y84" s="211"/>
      <c r="Z84" s="211"/>
    </row>
    <row r="85" spans="11:26" ht="15.75" customHeight="1">
      <c r="K85" s="295"/>
      <c r="M85" s="295"/>
      <c r="P85" s="295"/>
      <c r="Q85" s="211"/>
      <c r="R85" s="211"/>
      <c r="S85" s="211"/>
      <c r="T85" s="211"/>
      <c r="U85" s="211"/>
      <c r="V85" s="211"/>
      <c r="W85" s="211"/>
      <c r="X85" s="211"/>
      <c r="Y85" s="211"/>
      <c r="Z85" s="211"/>
    </row>
    <row r="86" spans="11:26" ht="15.75" customHeight="1">
      <c r="K86" s="295"/>
      <c r="M86" s="295"/>
      <c r="P86" s="295"/>
      <c r="Q86" s="211"/>
      <c r="R86" s="211"/>
      <c r="S86" s="211"/>
      <c r="T86" s="211"/>
      <c r="U86" s="211"/>
      <c r="V86" s="211"/>
      <c r="W86" s="211"/>
      <c r="X86" s="211"/>
      <c r="Y86" s="211"/>
      <c r="Z86" s="211"/>
    </row>
    <row r="87" spans="11:26" ht="15.75" customHeight="1">
      <c r="K87" s="295"/>
      <c r="M87" s="295"/>
      <c r="P87" s="295"/>
      <c r="Q87" s="211"/>
      <c r="R87" s="211"/>
      <c r="S87" s="211"/>
      <c r="T87" s="211"/>
      <c r="U87" s="211"/>
      <c r="V87" s="211"/>
      <c r="W87" s="211"/>
      <c r="X87" s="211"/>
      <c r="Y87" s="211"/>
      <c r="Z87" s="211"/>
    </row>
    <row r="88" spans="11:26" ht="15.75" customHeight="1">
      <c r="K88" s="295"/>
      <c r="M88" s="295"/>
      <c r="P88" s="295"/>
      <c r="Q88" s="211"/>
      <c r="R88" s="211"/>
      <c r="S88" s="211"/>
      <c r="T88" s="211"/>
      <c r="U88" s="211"/>
      <c r="V88" s="211"/>
      <c r="W88" s="211"/>
      <c r="X88" s="211"/>
      <c r="Y88" s="211"/>
      <c r="Z88" s="211"/>
    </row>
    <row r="89" spans="11:26" ht="15.75" customHeight="1">
      <c r="K89" s="295"/>
      <c r="M89" s="295"/>
      <c r="P89" s="295"/>
      <c r="Q89" s="211"/>
      <c r="R89" s="211"/>
      <c r="S89" s="211"/>
      <c r="T89" s="211"/>
      <c r="U89" s="211"/>
      <c r="V89" s="211"/>
      <c r="W89" s="211"/>
      <c r="X89" s="211"/>
      <c r="Y89" s="211"/>
      <c r="Z89" s="211"/>
    </row>
    <row r="90" spans="11:26" ht="15.75" customHeight="1">
      <c r="K90" s="295"/>
      <c r="M90" s="295"/>
      <c r="P90" s="295"/>
      <c r="Q90" s="211"/>
      <c r="R90" s="211"/>
      <c r="S90" s="211"/>
      <c r="T90" s="211"/>
      <c r="U90" s="211"/>
      <c r="V90" s="211"/>
      <c r="W90" s="211"/>
      <c r="X90" s="211"/>
      <c r="Y90" s="211"/>
      <c r="Z90" s="211"/>
    </row>
    <row r="91" spans="11:26" ht="15.75" customHeight="1">
      <c r="K91" s="295"/>
      <c r="M91" s="295"/>
      <c r="P91" s="295"/>
      <c r="Q91" s="211"/>
      <c r="R91" s="211"/>
      <c r="S91" s="211"/>
      <c r="T91" s="211"/>
      <c r="U91" s="211"/>
      <c r="V91" s="211"/>
      <c r="W91" s="211"/>
      <c r="X91" s="211"/>
      <c r="Y91" s="211"/>
      <c r="Z91" s="211"/>
    </row>
    <row r="92" spans="11:26" ht="15.75" customHeight="1">
      <c r="K92" s="295"/>
      <c r="M92" s="295"/>
      <c r="P92" s="295"/>
      <c r="Q92" s="211"/>
      <c r="R92" s="211"/>
      <c r="S92" s="211"/>
      <c r="T92" s="211"/>
      <c r="U92" s="211"/>
      <c r="V92" s="211"/>
      <c r="W92" s="211"/>
      <c r="X92" s="211"/>
      <c r="Y92" s="211"/>
      <c r="Z92" s="211"/>
    </row>
    <row r="93" spans="11:26" ht="15.75" customHeight="1">
      <c r="K93" s="295"/>
      <c r="M93" s="295"/>
      <c r="P93" s="295"/>
      <c r="Q93" s="211"/>
      <c r="R93" s="211"/>
      <c r="S93" s="211"/>
      <c r="T93" s="211"/>
      <c r="U93" s="211"/>
      <c r="V93" s="211"/>
      <c r="W93" s="211"/>
      <c r="X93" s="211"/>
      <c r="Y93" s="211"/>
      <c r="Z93" s="211"/>
    </row>
    <row r="94" spans="11:26" ht="15.75" customHeight="1">
      <c r="K94" s="295"/>
      <c r="M94" s="295"/>
      <c r="P94" s="295"/>
      <c r="Q94" s="211"/>
      <c r="R94" s="211"/>
      <c r="S94" s="211"/>
      <c r="T94" s="211"/>
      <c r="U94" s="211"/>
      <c r="V94" s="211"/>
      <c r="W94" s="211"/>
      <c r="X94" s="211"/>
      <c r="Y94" s="211"/>
      <c r="Z94" s="211"/>
    </row>
    <row r="95" spans="11:26" ht="15.75" customHeight="1">
      <c r="K95" s="295"/>
      <c r="M95" s="295"/>
      <c r="P95" s="295"/>
      <c r="Q95" s="211"/>
      <c r="R95" s="211"/>
      <c r="S95" s="211"/>
      <c r="T95" s="211"/>
      <c r="U95" s="211"/>
      <c r="V95" s="211"/>
      <c r="W95" s="211"/>
      <c r="X95" s="211"/>
      <c r="Y95" s="211"/>
      <c r="Z95" s="211"/>
    </row>
    <row r="96" spans="11:26" ht="15.75" customHeight="1">
      <c r="K96" s="295"/>
      <c r="M96" s="295"/>
      <c r="P96" s="295"/>
      <c r="Q96" s="211"/>
      <c r="R96" s="211"/>
      <c r="S96" s="211"/>
      <c r="T96" s="211"/>
      <c r="U96" s="211"/>
      <c r="V96" s="211"/>
      <c r="W96" s="211"/>
      <c r="X96" s="211"/>
      <c r="Y96" s="211"/>
      <c r="Z96" s="211"/>
    </row>
    <row r="97" spans="11:26" ht="15.75" customHeight="1">
      <c r="K97" s="295"/>
      <c r="M97" s="295"/>
      <c r="P97" s="295"/>
      <c r="Q97" s="211"/>
      <c r="R97" s="211"/>
      <c r="S97" s="211"/>
      <c r="T97" s="211"/>
      <c r="U97" s="211"/>
      <c r="V97" s="211"/>
      <c r="W97" s="211"/>
      <c r="X97" s="211"/>
      <c r="Y97" s="211"/>
      <c r="Z97" s="211"/>
    </row>
    <row r="98" spans="11:26" ht="15.75" customHeight="1">
      <c r="K98" s="295"/>
      <c r="M98" s="295"/>
      <c r="P98" s="295"/>
      <c r="Q98" s="211"/>
      <c r="R98" s="211"/>
      <c r="S98" s="211"/>
      <c r="T98" s="211"/>
      <c r="U98" s="211"/>
      <c r="V98" s="211"/>
      <c r="W98" s="211"/>
      <c r="X98" s="211"/>
      <c r="Y98" s="211"/>
      <c r="Z98" s="211"/>
    </row>
    <row r="99" spans="11:26" ht="15.75" customHeight="1">
      <c r="K99" s="295"/>
      <c r="M99" s="295"/>
      <c r="P99" s="295"/>
      <c r="Q99" s="211"/>
      <c r="R99" s="211"/>
      <c r="S99" s="211"/>
      <c r="T99" s="211"/>
      <c r="U99" s="211"/>
      <c r="V99" s="211"/>
      <c r="W99" s="211"/>
      <c r="X99" s="211"/>
      <c r="Y99" s="211"/>
      <c r="Z99" s="211"/>
    </row>
    <row r="100" spans="11:26" ht="15.75" customHeight="1">
      <c r="K100" s="295"/>
      <c r="M100" s="295"/>
      <c r="P100" s="295"/>
      <c r="Q100" s="211"/>
      <c r="R100" s="211"/>
      <c r="S100" s="211"/>
      <c r="T100" s="211"/>
      <c r="U100" s="211"/>
      <c r="V100" s="211"/>
      <c r="W100" s="211"/>
      <c r="X100" s="211"/>
      <c r="Y100" s="211"/>
      <c r="Z100" s="211"/>
    </row>
    <row r="101" spans="11:26" ht="15.75" customHeight="1">
      <c r="K101" s="295"/>
      <c r="M101" s="295"/>
      <c r="P101" s="295"/>
      <c r="Q101" s="211"/>
      <c r="R101" s="211"/>
      <c r="S101" s="211"/>
      <c r="T101" s="211"/>
      <c r="U101" s="211"/>
      <c r="V101" s="211"/>
      <c r="W101" s="211"/>
      <c r="X101" s="211"/>
      <c r="Y101" s="211"/>
      <c r="Z101" s="211"/>
    </row>
    <row r="102" spans="11:26" ht="15.75" customHeight="1">
      <c r="K102" s="295"/>
      <c r="M102" s="295"/>
      <c r="P102" s="295"/>
      <c r="Q102" s="211"/>
      <c r="R102" s="211"/>
      <c r="S102" s="211"/>
      <c r="T102" s="211"/>
      <c r="U102" s="211"/>
      <c r="V102" s="211"/>
      <c r="W102" s="211"/>
      <c r="X102" s="211"/>
      <c r="Y102" s="211"/>
      <c r="Z102" s="211"/>
    </row>
    <row r="103" spans="11:26" ht="15.75" customHeight="1">
      <c r="K103" s="295"/>
      <c r="M103" s="295"/>
      <c r="P103" s="295"/>
      <c r="Q103" s="211"/>
      <c r="R103" s="211"/>
      <c r="S103" s="211"/>
      <c r="T103" s="211"/>
      <c r="U103" s="211"/>
      <c r="V103" s="211"/>
      <c r="W103" s="211"/>
      <c r="X103" s="211"/>
      <c r="Y103" s="211"/>
      <c r="Z103" s="211"/>
    </row>
    <row r="104" spans="11:26" ht="15.75" customHeight="1">
      <c r="K104" s="295"/>
      <c r="M104" s="295"/>
      <c r="P104" s="295"/>
      <c r="Q104" s="211"/>
      <c r="R104" s="211"/>
      <c r="S104" s="211"/>
      <c r="T104" s="211"/>
      <c r="U104" s="211"/>
      <c r="V104" s="211"/>
      <c r="W104" s="211"/>
      <c r="X104" s="211"/>
      <c r="Y104" s="211"/>
      <c r="Z104" s="211"/>
    </row>
    <row r="105" spans="11:26" ht="15.75" customHeight="1">
      <c r="K105" s="295"/>
      <c r="M105" s="295"/>
      <c r="P105" s="295"/>
      <c r="Q105" s="211"/>
      <c r="R105" s="211"/>
      <c r="S105" s="211"/>
      <c r="T105" s="211"/>
      <c r="U105" s="211"/>
      <c r="V105" s="211"/>
      <c r="W105" s="211"/>
      <c r="X105" s="211"/>
      <c r="Y105" s="211"/>
      <c r="Z105" s="211"/>
    </row>
    <row r="106" spans="11:26" ht="15.75" customHeight="1">
      <c r="K106" s="295"/>
      <c r="M106" s="295"/>
      <c r="P106" s="295"/>
      <c r="Q106" s="211"/>
      <c r="R106" s="211"/>
      <c r="S106" s="211"/>
      <c r="T106" s="211"/>
      <c r="U106" s="211"/>
      <c r="V106" s="211"/>
      <c r="W106" s="211"/>
      <c r="X106" s="211"/>
      <c r="Y106" s="211"/>
      <c r="Z106" s="211"/>
    </row>
    <row r="107" spans="11:26" ht="15.75" customHeight="1">
      <c r="K107" s="295"/>
      <c r="M107" s="295"/>
      <c r="P107" s="295"/>
      <c r="Q107" s="211"/>
      <c r="R107" s="211"/>
      <c r="S107" s="211"/>
      <c r="T107" s="211"/>
      <c r="U107" s="211"/>
      <c r="V107" s="211"/>
      <c r="W107" s="211"/>
      <c r="X107" s="211"/>
      <c r="Y107" s="211"/>
      <c r="Z107" s="211"/>
    </row>
    <row r="108" spans="11:26" ht="15.75" customHeight="1">
      <c r="K108" s="295"/>
      <c r="M108" s="295"/>
      <c r="P108" s="295"/>
      <c r="Q108" s="211"/>
      <c r="R108" s="211"/>
      <c r="S108" s="211"/>
      <c r="T108" s="211"/>
      <c r="U108" s="211"/>
      <c r="V108" s="211"/>
      <c r="W108" s="211"/>
      <c r="X108" s="211"/>
      <c r="Y108" s="211"/>
      <c r="Z108" s="211"/>
    </row>
    <row r="109" spans="11:26" ht="15.75" customHeight="1">
      <c r="K109" s="295"/>
      <c r="M109" s="295"/>
      <c r="P109" s="295"/>
      <c r="Q109" s="211"/>
      <c r="R109" s="211"/>
      <c r="S109" s="211"/>
      <c r="T109" s="211"/>
      <c r="U109" s="211"/>
      <c r="V109" s="211"/>
      <c r="W109" s="211"/>
      <c r="X109" s="211"/>
      <c r="Y109" s="211"/>
      <c r="Z109" s="211"/>
    </row>
    <row r="110" spans="11:26" ht="15.75" customHeight="1">
      <c r="K110" s="295"/>
      <c r="M110" s="295"/>
      <c r="P110" s="295"/>
      <c r="Q110" s="211"/>
      <c r="R110" s="211"/>
      <c r="S110" s="211"/>
      <c r="T110" s="211"/>
      <c r="U110" s="211"/>
      <c r="V110" s="211"/>
      <c r="W110" s="211"/>
      <c r="X110" s="211"/>
      <c r="Y110" s="211"/>
      <c r="Z110" s="211"/>
    </row>
    <row r="111" spans="11:26" ht="15.75" customHeight="1">
      <c r="K111" s="295"/>
      <c r="M111" s="295"/>
      <c r="P111" s="295"/>
      <c r="Q111" s="211"/>
      <c r="R111" s="211"/>
      <c r="S111" s="211"/>
      <c r="T111" s="211"/>
      <c r="U111" s="211"/>
      <c r="V111" s="211"/>
      <c r="W111" s="211"/>
      <c r="X111" s="211"/>
      <c r="Y111" s="211"/>
      <c r="Z111" s="211"/>
    </row>
    <row r="112" spans="11:26" ht="15.75" customHeight="1">
      <c r="K112" s="295"/>
      <c r="M112" s="295"/>
      <c r="P112" s="295"/>
      <c r="Q112" s="211"/>
      <c r="R112" s="211"/>
      <c r="S112" s="211"/>
      <c r="T112" s="211"/>
      <c r="U112" s="211"/>
      <c r="V112" s="211"/>
      <c r="W112" s="211"/>
      <c r="X112" s="211"/>
      <c r="Y112" s="211"/>
      <c r="Z112" s="211"/>
    </row>
    <row r="113" spans="11:26" ht="15.75" customHeight="1">
      <c r="K113" s="295"/>
      <c r="M113" s="295"/>
      <c r="P113" s="295"/>
      <c r="Q113" s="211"/>
      <c r="R113" s="211"/>
      <c r="S113" s="211"/>
      <c r="T113" s="211"/>
      <c r="U113" s="211"/>
      <c r="V113" s="211"/>
      <c r="W113" s="211"/>
      <c r="X113" s="211"/>
      <c r="Y113" s="211"/>
      <c r="Z113" s="211"/>
    </row>
    <row r="114" spans="11:26" ht="15.75" customHeight="1">
      <c r="K114" s="295"/>
      <c r="M114" s="295"/>
      <c r="P114" s="295"/>
      <c r="Q114" s="211"/>
      <c r="R114" s="211"/>
      <c r="S114" s="211"/>
      <c r="T114" s="211"/>
      <c r="U114" s="211"/>
      <c r="V114" s="211"/>
      <c r="W114" s="211"/>
      <c r="X114" s="211"/>
      <c r="Y114" s="211"/>
      <c r="Z114" s="211"/>
    </row>
    <row r="115" spans="11:26" ht="15.75" customHeight="1">
      <c r="K115" s="295"/>
      <c r="M115" s="295"/>
      <c r="P115" s="295"/>
      <c r="Q115" s="211"/>
      <c r="R115" s="211"/>
      <c r="S115" s="211"/>
      <c r="T115" s="211"/>
      <c r="U115" s="211"/>
      <c r="V115" s="211"/>
      <c r="W115" s="211"/>
      <c r="X115" s="211"/>
      <c r="Y115" s="211"/>
      <c r="Z115" s="211"/>
    </row>
    <row r="116" spans="11:26" ht="15.75" customHeight="1">
      <c r="K116" s="295"/>
      <c r="M116" s="295"/>
      <c r="P116" s="295"/>
      <c r="Q116" s="211"/>
      <c r="R116" s="211"/>
      <c r="S116" s="211"/>
      <c r="T116" s="211"/>
      <c r="U116" s="211"/>
      <c r="V116" s="211"/>
      <c r="W116" s="211"/>
      <c r="X116" s="211"/>
      <c r="Y116" s="211"/>
      <c r="Z116" s="211"/>
    </row>
    <row r="117" spans="11:26" ht="15.75" customHeight="1">
      <c r="K117" s="295"/>
      <c r="M117" s="295"/>
      <c r="P117" s="295"/>
      <c r="Q117" s="211"/>
      <c r="R117" s="211"/>
      <c r="S117" s="211"/>
      <c r="T117" s="211"/>
      <c r="U117" s="211"/>
      <c r="V117" s="211"/>
      <c r="W117" s="211"/>
      <c r="X117" s="211"/>
      <c r="Y117" s="211"/>
      <c r="Z117" s="211"/>
    </row>
    <row r="118" spans="11:26" ht="15.75" customHeight="1">
      <c r="K118" s="295"/>
      <c r="M118" s="295"/>
      <c r="P118" s="295"/>
      <c r="Q118" s="211"/>
      <c r="R118" s="211"/>
      <c r="S118" s="211"/>
      <c r="T118" s="211"/>
      <c r="U118" s="211"/>
      <c r="V118" s="211"/>
      <c r="W118" s="211"/>
      <c r="X118" s="211"/>
      <c r="Y118" s="211"/>
      <c r="Z118" s="211"/>
    </row>
    <row r="119" spans="11:26" ht="15.75" customHeight="1">
      <c r="K119" s="295"/>
      <c r="M119" s="295"/>
      <c r="P119" s="295"/>
      <c r="Q119" s="211"/>
      <c r="R119" s="211"/>
      <c r="S119" s="211"/>
      <c r="T119" s="211"/>
      <c r="U119" s="211"/>
      <c r="V119" s="211"/>
      <c r="W119" s="211"/>
      <c r="X119" s="211"/>
      <c r="Y119" s="211"/>
      <c r="Z119" s="211"/>
    </row>
    <row r="120" spans="11:26" ht="15.75" customHeight="1">
      <c r="K120" s="295"/>
      <c r="M120" s="295"/>
      <c r="P120" s="295"/>
      <c r="Q120" s="211"/>
      <c r="R120" s="211"/>
      <c r="S120" s="211"/>
      <c r="T120" s="211"/>
      <c r="U120" s="211"/>
      <c r="V120" s="211"/>
      <c r="W120" s="211"/>
      <c r="X120" s="211"/>
      <c r="Y120" s="211"/>
      <c r="Z120" s="211"/>
    </row>
    <row r="121" spans="11:26" ht="15.75" customHeight="1">
      <c r="K121" s="295"/>
      <c r="M121" s="295"/>
      <c r="P121" s="295"/>
      <c r="Q121" s="211"/>
      <c r="R121" s="211"/>
      <c r="S121" s="211"/>
      <c r="T121" s="211"/>
      <c r="U121" s="211"/>
      <c r="V121" s="211"/>
      <c r="W121" s="211"/>
      <c r="X121" s="211"/>
      <c r="Y121" s="211"/>
      <c r="Z121" s="211"/>
    </row>
    <row r="122" spans="11:26" ht="15.75" customHeight="1">
      <c r="K122" s="295"/>
      <c r="M122" s="295"/>
      <c r="P122" s="295"/>
      <c r="Q122" s="211"/>
      <c r="R122" s="211"/>
      <c r="S122" s="211"/>
      <c r="T122" s="211"/>
      <c r="U122" s="211"/>
      <c r="V122" s="211"/>
      <c r="W122" s="211"/>
      <c r="X122" s="211"/>
      <c r="Y122" s="211"/>
      <c r="Z122" s="211"/>
    </row>
    <row r="123" spans="11:26" ht="15.75" customHeight="1">
      <c r="K123" s="295"/>
      <c r="M123" s="295"/>
      <c r="P123" s="295"/>
      <c r="Q123" s="211"/>
      <c r="R123" s="211"/>
      <c r="S123" s="211"/>
      <c r="T123" s="211"/>
      <c r="U123" s="211"/>
      <c r="V123" s="211"/>
      <c r="W123" s="211"/>
      <c r="X123" s="211"/>
      <c r="Y123" s="211"/>
      <c r="Z123" s="211"/>
    </row>
    <row r="124" spans="11:26" ht="15.75" customHeight="1">
      <c r="K124" s="295"/>
      <c r="M124" s="295"/>
      <c r="P124" s="295"/>
      <c r="Q124" s="211"/>
      <c r="R124" s="211"/>
      <c r="S124" s="211"/>
      <c r="T124" s="211"/>
      <c r="U124" s="211"/>
      <c r="V124" s="211"/>
      <c r="W124" s="211"/>
      <c r="X124" s="211"/>
      <c r="Y124" s="211"/>
      <c r="Z124" s="211"/>
    </row>
    <row r="125" spans="11:26" ht="15.75" customHeight="1">
      <c r="K125" s="295"/>
      <c r="M125" s="295"/>
      <c r="P125" s="295"/>
      <c r="Q125" s="211"/>
      <c r="R125" s="211"/>
      <c r="S125" s="211"/>
      <c r="T125" s="211"/>
      <c r="U125" s="211"/>
      <c r="V125" s="211"/>
      <c r="W125" s="211"/>
      <c r="X125" s="211"/>
      <c r="Y125" s="211"/>
      <c r="Z125" s="211"/>
    </row>
    <row r="126" spans="11:26" ht="15.75" customHeight="1">
      <c r="K126" s="295"/>
      <c r="M126" s="295"/>
      <c r="P126" s="295"/>
      <c r="Q126" s="211"/>
      <c r="R126" s="211"/>
      <c r="S126" s="211"/>
      <c r="T126" s="211"/>
      <c r="U126" s="211"/>
      <c r="V126" s="211"/>
      <c r="W126" s="211"/>
      <c r="X126" s="211"/>
      <c r="Y126" s="211"/>
      <c r="Z126" s="211"/>
    </row>
    <row r="127" spans="11:26" ht="15.75" customHeight="1">
      <c r="K127" s="295"/>
      <c r="M127" s="295"/>
      <c r="P127" s="295"/>
      <c r="Q127" s="211"/>
      <c r="R127" s="211"/>
      <c r="S127" s="211"/>
      <c r="T127" s="211"/>
      <c r="U127" s="211"/>
      <c r="V127" s="211"/>
      <c r="W127" s="211"/>
      <c r="X127" s="211"/>
      <c r="Y127" s="211"/>
      <c r="Z127" s="211"/>
    </row>
    <row r="128" spans="11:26" ht="15.75" customHeight="1">
      <c r="K128" s="295"/>
      <c r="M128" s="295"/>
      <c r="P128" s="295"/>
      <c r="Q128" s="211"/>
      <c r="R128" s="211"/>
      <c r="S128" s="211"/>
      <c r="T128" s="211"/>
      <c r="U128" s="211"/>
      <c r="V128" s="211"/>
      <c r="W128" s="211"/>
      <c r="X128" s="211"/>
      <c r="Y128" s="211"/>
      <c r="Z128" s="211"/>
    </row>
    <row r="129" spans="11:26" ht="15.75" customHeight="1">
      <c r="K129" s="295"/>
      <c r="M129" s="295"/>
      <c r="P129" s="295"/>
      <c r="Q129" s="211"/>
      <c r="R129" s="211"/>
      <c r="S129" s="211"/>
      <c r="T129" s="211"/>
      <c r="U129" s="211"/>
      <c r="V129" s="211"/>
      <c r="W129" s="211"/>
      <c r="X129" s="211"/>
      <c r="Y129" s="211"/>
      <c r="Z129" s="211"/>
    </row>
    <row r="130" spans="11:26" ht="15.75" customHeight="1">
      <c r="K130" s="295"/>
      <c r="M130" s="295"/>
      <c r="P130" s="295"/>
      <c r="Q130" s="211"/>
      <c r="R130" s="211"/>
      <c r="S130" s="211"/>
      <c r="T130" s="211"/>
      <c r="U130" s="211"/>
      <c r="V130" s="211"/>
      <c r="W130" s="211"/>
      <c r="X130" s="211"/>
      <c r="Y130" s="211"/>
      <c r="Z130" s="211"/>
    </row>
    <row r="131" spans="11:26" ht="15.75" customHeight="1">
      <c r="K131" s="295"/>
      <c r="M131" s="295"/>
      <c r="P131" s="295"/>
      <c r="Q131" s="211"/>
      <c r="R131" s="211"/>
      <c r="S131" s="211"/>
      <c r="T131" s="211"/>
      <c r="U131" s="211"/>
      <c r="V131" s="211"/>
      <c r="W131" s="211"/>
      <c r="X131" s="211"/>
      <c r="Y131" s="211"/>
      <c r="Z131" s="211"/>
    </row>
    <row r="132" spans="11:26" ht="15.75" customHeight="1">
      <c r="K132" s="295"/>
      <c r="M132" s="295"/>
      <c r="P132" s="295"/>
      <c r="Q132" s="211"/>
      <c r="R132" s="211"/>
      <c r="S132" s="211"/>
      <c r="T132" s="211"/>
      <c r="U132" s="211"/>
      <c r="V132" s="211"/>
      <c r="W132" s="211"/>
      <c r="X132" s="211"/>
      <c r="Y132" s="211"/>
      <c r="Z132" s="211"/>
    </row>
    <row r="133" spans="11:26" ht="15.75" customHeight="1">
      <c r="K133" s="295"/>
      <c r="M133" s="295"/>
      <c r="P133" s="295"/>
      <c r="Q133" s="211"/>
      <c r="R133" s="211"/>
      <c r="S133" s="211"/>
      <c r="T133" s="211"/>
      <c r="U133" s="211"/>
      <c r="V133" s="211"/>
      <c r="W133" s="211"/>
      <c r="X133" s="211"/>
      <c r="Y133" s="211"/>
      <c r="Z133" s="211"/>
    </row>
    <row r="134" spans="11:26" ht="15.75" customHeight="1">
      <c r="K134" s="295"/>
      <c r="M134" s="295"/>
      <c r="P134" s="295"/>
      <c r="Q134" s="211"/>
      <c r="R134" s="211"/>
      <c r="S134" s="211"/>
      <c r="T134" s="211"/>
      <c r="U134" s="211"/>
      <c r="V134" s="211"/>
      <c r="W134" s="211"/>
      <c r="X134" s="211"/>
      <c r="Y134" s="211"/>
      <c r="Z134" s="211"/>
    </row>
    <row r="135" spans="11:26" ht="15.75" customHeight="1">
      <c r="K135" s="295"/>
      <c r="M135" s="295"/>
      <c r="P135" s="295"/>
      <c r="Q135" s="211"/>
      <c r="R135" s="211"/>
      <c r="S135" s="211"/>
      <c r="T135" s="211"/>
      <c r="U135" s="211"/>
      <c r="V135" s="211"/>
      <c r="W135" s="211"/>
      <c r="X135" s="211"/>
      <c r="Y135" s="211"/>
      <c r="Z135" s="211"/>
    </row>
    <row r="136" spans="11:26" ht="15.75" customHeight="1">
      <c r="K136" s="295"/>
      <c r="M136" s="295"/>
      <c r="P136" s="295"/>
      <c r="Q136" s="211"/>
      <c r="R136" s="211"/>
      <c r="S136" s="211"/>
      <c r="T136" s="211"/>
      <c r="U136" s="211"/>
      <c r="V136" s="211"/>
      <c r="W136" s="211"/>
      <c r="X136" s="211"/>
      <c r="Y136" s="211"/>
      <c r="Z136" s="211"/>
    </row>
    <row r="137" spans="11:26" ht="15.75" customHeight="1">
      <c r="K137" s="295"/>
      <c r="M137" s="295"/>
      <c r="P137" s="295"/>
      <c r="Q137" s="211"/>
      <c r="R137" s="211"/>
      <c r="S137" s="211"/>
      <c r="T137" s="211"/>
      <c r="U137" s="211"/>
      <c r="V137" s="211"/>
      <c r="W137" s="211"/>
      <c r="X137" s="211"/>
      <c r="Y137" s="211"/>
      <c r="Z137" s="211"/>
    </row>
    <row r="138" spans="11:26" ht="15.75" customHeight="1">
      <c r="K138" s="295"/>
      <c r="M138" s="295"/>
      <c r="P138" s="295"/>
      <c r="Q138" s="211"/>
      <c r="R138" s="211"/>
      <c r="S138" s="211"/>
      <c r="T138" s="211"/>
      <c r="U138" s="211"/>
      <c r="V138" s="211"/>
      <c r="W138" s="211"/>
      <c r="X138" s="211"/>
      <c r="Y138" s="211"/>
      <c r="Z138" s="211"/>
    </row>
    <row r="139" spans="11:26" ht="15.75" customHeight="1">
      <c r="K139" s="295"/>
      <c r="M139" s="295"/>
      <c r="P139" s="295"/>
      <c r="Q139" s="211"/>
      <c r="R139" s="211"/>
      <c r="S139" s="211"/>
      <c r="T139" s="211"/>
      <c r="U139" s="211"/>
      <c r="V139" s="211"/>
      <c r="W139" s="211"/>
      <c r="X139" s="211"/>
      <c r="Y139" s="211"/>
      <c r="Z139" s="211"/>
    </row>
    <row r="140" spans="11:26" ht="15.75" customHeight="1">
      <c r="K140" s="295"/>
      <c r="M140" s="295"/>
      <c r="P140" s="295"/>
      <c r="Q140" s="211"/>
      <c r="R140" s="211"/>
      <c r="S140" s="211"/>
      <c r="T140" s="211"/>
      <c r="U140" s="211"/>
      <c r="V140" s="211"/>
      <c r="W140" s="211"/>
      <c r="X140" s="211"/>
      <c r="Y140" s="211"/>
      <c r="Z140" s="211"/>
    </row>
    <row r="141" spans="11:26" ht="15.75" customHeight="1">
      <c r="K141" s="295"/>
      <c r="M141" s="295"/>
      <c r="P141" s="295"/>
      <c r="Q141" s="211"/>
      <c r="R141" s="211"/>
      <c r="S141" s="211"/>
      <c r="T141" s="211"/>
      <c r="U141" s="211"/>
      <c r="V141" s="211"/>
      <c r="W141" s="211"/>
      <c r="X141" s="211"/>
      <c r="Y141" s="211"/>
      <c r="Z141" s="211"/>
    </row>
    <row r="142" spans="11:26" ht="15.75" customHeight="1">
      <c r="K142" s="295"/>
      <c r="M142" s="295"/>
      <c r="P142" s="295"/>
      <c r="Q142" s="211"/>
      <c r="R142" s="211"/>
      <c r="S142" s="211"/>
      <c r="T142" s="211"/>
      <c r="U142" s="211"/>
      <c r="V142" s="211"/>
      <c r="W142" s="211"/>
      <c r="X142" s="211"/>
      <c r="Y142" s="211"/>
      <c r="Z142" s="211"/>
    </row>
    <row r="143" spans="11:26" ht="15.75" customHeight="1">
      <c r="K143" s="295"/>
      <c r="M143" s="295"/>
      <c r="P143" s="295"/>
      <c r="Q143" s="211"/>
      <c r="R143" s="211"/>
      <c r="S143" s="211"/>
      <c r="T143" s="211"/>
      <c r="U143" s="211"/>
      <c r="V143" s="211"/>
      <c r="W143" s="211"/>
      <c r="X143" s="211"/>
      <c r="Y143" s="211"/>
      <c r="Z143" s="211"/>
    </row>
    <row r="144" spans="11:26" ht="15.75" customHeight="1">
      <c r="K144" s="295"/>
      <c r="M144" s="295"/>
      <c r="P144" s="295"/>
      <c r="Q144" s="211"/>
      <c r="R144" s="211"/>
      <c r="S144" s="211"/>
      <c r="T144" s="211"/>
      <c r="U144" s="211"/>
      <c r="V144" s="211"/>
      <c r="W144" s="211"/>
      <c r="X144" s="211"/>
      <c r="Y144" s="211"/>
      <c r="Z144" s="211"/>
    </row>
    <row r="145" spans="11:26" ht="15.75" customHeight="1">
      <c r="K145" s="295"/>
      <c r="M145" s="295"/>
      <c r="P145" s="295"/>
      <c r="Q145" s="211"/>
      <c r="R145" s="211"/>
      <c r="S145" s="211"/>
      <c r="T145" s="211"/>
      <c r="U145" s="211"/>
      <c r="V145" s="211"/>
      <c r="W145" s="211"/>
      <c r="X145" s="211"/>
      <c r="Y145" s="211"/>
      <c r="Z145" s="211"/>
    </row>
    <row r="146" spans="11:26" ht="15.75" customHeight="1">
      <c r="K146" s="295"/>
      <c r="M146" s="295"/>
      <c r="P146" s="295"/>
      <c r="Q146" s="211"/>
      <c r="R146" s="211"/>
      <c r="S146" s="211"/>
      <c r="T146" s="211"/>
      <c r="U146" s="211"/>
      <c r="V146" s="211"/>
      <c r="W146" s="211"/>
      <c r="X146" s="211"/>
      <c r="Y146" s="211"/>
      <c r="Z146" s="211"/>
    </row>
    <row r="147" spans="11:26" ht="15.75" customHeight="1">
      <c r="K147" s="295"/>
      <c r="M147" s="295"/>
      <c r="P147" s="295"/>
      <c r="Q147" s="211"/>
      <c r="R147" s="211"/>
      <c r="S147" s="211"/>
      <c r="T147" s="211"/>
      <c r="U147" s="211"/>
      <c r="V147" s="211"/>
      <c r="W147" s="211"/>
      <c r="X147" s="211"/>
      <c r="Y147" s="211"/>
      <c r="Z147" s="211"/>
    </row>
    <row r="148" spans="11:26" ht="15.75" customHeight="1">
      <c r="K148" s="295"/>
      <c r="M148" s="295"/>
      <c r="P148" s="295"/>
      <c r="Q148" s="211"/>
      <c r="R148" s="211"/>
      <c r="S148" s="211"/>
      <c r="T148" s="211"/>
      <c r="U148" s="211"/>
      <c r="V148" s="211"/>
      <c r="W148" s="211"/>
      <c r="X148" s="211"/>
      <c r="Y148" s="211"/>
      <c r="Z148" s="211"/>
    </row>
    <row r="149" spans="11:26" ht="15.75" customHeight="1">
      <c r="K149" s="295"/>
      <c r="M149" s="295"/>
      <c r="P149" s="295"/>
      <c r="Q149" s="211"/>
      <c r="R149" s="211"/>
      <c r="S149" s="211"/>
      <c r="T149" s="211"/>
      <c r="U149" s="211"/>
      <c r="V149" s="211"/>
      <c r="W149" s="211"/>
      <c r="X149" s="211"/>
      <c r="Y149" s="211"/>
      <c r="Z149" s="211"/>
    </row>
    <row r="150" spans="11:26" ht="15.75" customHeight="1">
      <c r="K150" s="295"/>
      <c r="M150" s="295"/>
      <c r="P150" s="295"/>
      <c r="Q150" s="211"/>
      <c r="R150" s="211"/>
      <c r="S150" s="211"/>
      <c r="T150" s="211"/>
      <c r="U150" s="211"/>
      <c r="V150" s="211"/>
      <c r="W150" s="211"/>
      <c r="X150" s="211"/>
      <c r="Y150" s="211"/>
      <c r="Z150" s="211"/>
    </row>
    <row r="151" spans="11:26" ht="15.75" customHeight="1">
      <c r="K151" s="295"/>
      <c r="M151" s="295"/>
      <c r="P151" s="295"/>
      <c r="Q151" s="211"/>
      <c r="R151" s="211"/>
      <c r="S151" s="211"/>
      <c r="T151" s="211"/>
      <c r="U151" s="211"/>
      <c r="V151" s="211"/>
      <c r="W151" s="211"/>
      <c r="X151" s="211"/>
      <c r="Y151" s="211"/>
      <c r="Z151" s="211"/>
    </row>
    <row r="152" spans="11:26" ht="15.75" customHeight="1">
      <c r="K152" s="295"/>
      <c r="M152" s="295"/>
      <c r="P152" s="295"/>
      <c r="Q152" s="211"/>
      <c r="R152" s="211"/>
      <c r="S152" s="211"/>
      <c r="T152" s="211"/>
      <c r="U152" s="211"/>
      <c r="V152" s="211"/>
      <c r="W152" s="211"/>
      <c r="X152" s="211"/>
      <c r="Y152" s="211"/>
      <c r="Z152" s="211"/>
    </row>
    <row r="153" spans="11:26" ht="15.75" customHeight="1">
      <c r="K153" s="295"/>
      <c r="M153" s="295"/>
      <c r="P153" s="295"/>
      <c r="Q153" s="211"/>
      <c r="R153" s="211"/>
      <c r="S153" s="211"/>
      <c r="T153" s="211"/>
      <c r="U153" s="211"/>
      <c r="V153" s="211"/>
      <c r="W153" s="211"/>
      <c r="X153" s="211"/>
      <c r="Y153" s="211"/>
      <c r="Z153" s="211"/>
    </row>
    <row r="154" spans="11:26" ht="15.75" customHeight="1">
      <c r="K154" s="295"/>
      <c r="M154" s="295"/>
      <c r="P154" s="295"/>
      <c r="Q154" s="211"/>
      <c r="R154" s="211"/>
      <c r="S154" s="211"/>
      <c r="T154" s="211"/>
      <c r="U154" s="211"/>
      <c r="V154" s="211"/>
      <c r="W154" s="211"/>
      <c r="X154" s="211"/>
      <c r="Y154" s="211"/>
      <c r="Z154" s="211"/>
    </row>
    <row r="155" spans="11:26" ht="15.75" customHeight="1">
      <c r="K155" s="295"/>
      <c r="M155" s="295"/>
      <c r="P155" s="295"/>
      <c r="Q155" s="211"/>
      <c r="R155" s="211"/>
      <c r="S155" s="211"/>
      <c r="T155" s="211"/>
      <c r="U155" s="211"/>
      <c r="V155" s="211"/>
      <c r="W155" s="211"/>
      <c r="X155" s="211"/>
      <c r="Y155" s="211"/>
      <c r="Z155" s="211"/>
    </row>
    <row r="156" spans="11:26" ht="15.75" customHeight="1">
      <c r="K156" s="295"/>
      <c r="M156" s="295"/>
      <c r="P156" s="295"/>
      <c r="Q156" s="211"/>
      <c r="R156" s="211"/>
      <c r="S156" s="211"/>
      <c r="T156" s="211"/>
      <c r="U156" s="211"/>
      <c r="V156" s="211"/>
      <c r="W156" s="211"/>
      <c r="X156" s="211"/>
      <c r="Y156" s="211"/>
      <c r="Z156" s="211"/>
    </row>
    <row r="157" spans="11:26" ht="15.75" customHeight="1">
      <c r="K157" s="295"/>
      <c r="M157" s="295"/>
      <c r="P157" s="295"/>
      <c r="Q157" s="211"/>
      <c r="R157" s="211"/>
      <c r="S157" s="211"/>
      <c r="T157" s="211"/>
      <c r="U157" s="211"/>
      <c r="V157" s="211"/>
      <c r="W157" s="211"/>
      <c r="X157" s="211"/>
      <c r="Y157" s="211"/>
      <c r="Z157" s="211"/>
    </row>
    <row r="158" spans="11:26" ht="15.75" customHeight="1">
      <c r="K158" s="295"/>
      <c r="M158" s="295"/>
      <c r="P158" s="295"/>
      <c r="Q158" s="211"/>
      <c r="R158" s="211"/>
      <c r="S158" s="211"/>
      <c r="T158" s="211"/>
      <c r="U158" s="211"/>
      <c r="V158" s="211"/>
      <c r="W158" s="211"/>
      <c r="X158" s="211"/>
      <c r="Y158" s="211"/>
      <c r="Z158" s="211"/>
    </row>
    <row r="159" spans="11:26" ht="15.75" customHeight="1">
      <c r="K159" s="295"/>
      <c r="M159" s="295"/>
      <c r="P159" s="295"/>
      <c r="Q159" s="211"/>
      <c r="R159" s="211"/>
      <c r="S159" s="211"/>
      <c r="T159" s="211"/>
      <c r="U159" s="211"/>
      <c r="V159" s="211"/>
      <c r="W159" s="211"/>
      <c r="X159" s="211"/>
      <c r="Y159" s="211"/>
      <c r="Z159" s="211"/>
    </row>
    <row r="160" spans="11:26" ht="15.75" customHeight="1">
      <c r="K160" s="295"/>
      <c r="M160" s="295"/>
      <c r="P160" s="295"/>
      <c r="Q160" s="211"/>
      <c r="R160" s="211"/>
      <c r="S160" s="211"/>
      <c r="T160" s="211"/>
      <c r="U160" s="211"/>
      <c r="V160" s="211"/>
      <c r="W160" s="211"/>
      <c r="X160" s="211"/>
      <c r="Y160" s="211"/>
      <c r="Z160" s="211"/>
    </row>
    <row r="161" spans="11:26" ht="15.75" customHeight="1">
      <c r="K161" s="295"/>
      <c r="M161" s="295"/>
      <c r="P161" s="295"/>
      <c r="Q161" s="211"/>
      <c r="R161" s="211"/>
      <c r="S161" s="211"/>
      <c r="T161" s="211"/>
      <c r="U161" s="211"/>
      <c r="V161" s="211"/>
      <c r="W161" s="211"/>
      <c r="X161" s="211"/>
      <c r="Y161" s="211"/>
      <c r="Z161" s="211"/>
    </row>
    <row r="162" spans="11:26" ht="15.75" customHeight="1">
      <c r="K162" s="295"/>
      <c r="M162" s="295"/>
      <c r="P162" s="295"/>
      <c r="Q162" s="211"/>
      <c r="R162" s="211"/>
      <c r="S162" s="211"/>
      <c r="T162" s="211"/>
      <c r="U162" s="211"/>
      <c r="V162" s="211"/>
      <c r="W162" s="211"/>
      <c r="X162" s="211"/>
      <c r="Y162" s="211"/>
      <c r="Z162" s="211"/>
    </row>
    <row r="163" spans="11:26" ht="15.75" customHeight="1">
      <c r="K163" s="295"/>
      <c r="M163" s="295"/>
      <c r="P163" s="295"/>
      <c r="Q163" s="211"/>
      <c r="R163" s="211"/>
      <c r="S163" s="211"/>
      <c r="T163" s="211"/>
      <c r="U163" s="211"/>
      <c r="V163" s="211"/>
      <c r="W163" s="211"/>
      <c r="X163" s="211"/>
      <c r="Y163" s="211"/>
      <c r="Z163" s="211"/>
    </row>
    <row r="164" spans="11:26" ht="15.75" customHeight="1">
      <c r="K164" s="295"/>
      <c r="M164" s="295"/>
      <c r="P164" s="295"/>
      <c r="Q164" s="211"/>
      <c r="R164" s="211"/>
      <c r="S164" s="211"/>
      <c r="T164" s="211"/>
      <c r="U164" s="211"/>
      <c r="V164" s="211"/>
      <c r="W164" s="211"/>
      <c r="X164" s="211"/>
      <c r="Y164" s="211"/>
      <c r="Z164" s="211"/>
    </row>
    <row r="165" spans="11:26" ht="15.75" customHeight="1">
      <c r="K165" s="295"/>
      <c r="M165" s="295"/>
      <c r="P165" s="295"/>
      <c r="Q165" s="211"/>
      <c r="R165" s="211"/>
      <c r="S165" s="211"/>
      <c r="T165" s="211"/>
      <c r="U165" s="211"/>
      <c r="V165" s="211"/>
      <c r="W165" s="211"/>
      <c r="X165" s="211"/>
      <c r="Y165" s="211"/>
      <c r="Z165" s="211"/>
    </row>
    <row r="166" spans="11:26" ht="15.75" customHeight="1">
      <c r="K166" s="295"/>
      <c r="M166" s="295"/>
      <c r="P166" s="295"/>
      <c r="Q166" s="211"/>
      <c r="R166" s="211"/>
      <c r="S166" s="211"/>
      <c r="T166" s="211"/>
      <c r="U166" s="211"/>
      <c r="V166" s="211"/>
      <c r="W166" s="211"/>
      <c r="X166" s="211"/>
      <c r="Y166" s="211"/>
      <c r="Z166" s="211"/>
    </row>
    <row r="167" spans="11:26" ht="15.75" customHeight="1">
      <c r="K167" s="295"/>
      <c r="M167" s="295"/>
      <c r="P167" s="295"/>
      <c r="Q167" s="211"/>
      <c r="R167" s="211"/>
      <c r="S167" s="211"/>
      <c r="T167" s="211"/>
      <c r="U167" s="211"/>
      <c r="V167" s="211"/>
      <c r="W167" s="211"/>
      <c r="X167" s="211"/>
      <c r="Y167" s="211"/>
      <c r="Z167" s="211"/>
    </row>
    <row r="168" spans="11:26" ht="15.75" customHeight="1">
      <c r="K168" s="295"/>
      <c r="M168" s="295"/>
      <c r="P168" s="295"/>
      <c r="Q168" s="211"/>
      <c r="R168" s="211"/>
      <c r="S168" s="211"/>
      <c r="T168" s="211"/>
      <c r="U168" s="211"/>
      <c r="V168" s="211"/>
      <c r="W168" s="211"/>
      <c r="X168" s="211"/>
      <c r="Y168" s="211"/>
      <c r="Z168" s="211"/>
    </row>
    <row r="169" spans="11:26" ht="15.75" customHeight="1">
      <c r="K169" s="295"/>
      <c r="M169" s="295"/>
      <c r="P169" s="295"/>
      <c r="Q169" s="211"/>
      <c r="R169" s="211"/>
      <c r="S169" s="211"/>
      <c r="T169" s="211"/>
      <c r="U169" s="211"/>
      <c r="V169" s="211"/>
      <c r="W169" s="211"/>
      <c r="X169" s="211"/>
      <c r="Y169" s="211"/>
      <c r="Z169" s="211"/>
    </row>
    <row r="170" spans="11:26" ht="15.75" customHeight="1">
      <c r="K170" s="295"/>
      <c r="M170" s="295"/>
      <c r="P170" s="295"/>
      <c r="Q170" s="211"/>
      <c r="R170" s="211"/>
      <c r="S170" s="211"/>
      <c r="T170" s="211"/>
      <c r="U170" s="211"/>
      <c r="V170" s="211"/>
      <c r="W170" s="211"/>
      <c r="X170" s="211"/>
      <c r="Y170" s="211"/>
      <c r="Z170" s="211"/>
    </row>
    <row r="171" spans="11:26" ht="15.75" customHeight="1">
      <c r="K171" s="295"/>
      <c r="M171" s="295"/>
      <c r="P171" s="295"/>
      <c r="Q171" s="211"/>
      <c r="R171" s="211"/>
      <c r="S171" s="211"/>
      <c r="T171" s="211"/>
      <c r="U171" s="211"/>
      <c r="V171" s="211"/>
      <c r="W171" s="211"/>
      <c r="X171" s="211"/>
      <c r="Y171" s="211"/>
      <c r="Z171" s="211"/>
    </row>
    <row r="172" spans="11:26" ht="15.75" customHeight="1">
      <c r="K172" s="295"/>
      <c r="M172" s="295"/>
      <c r="P172" s="295"/>
      <c r="Q172" s="211"/>
      <c r="R172" s="211"/>
      <c r="S172" s="211"/>
      <c r="T172" s="211"/>
      <c r="U172" s="211"/>
      <c r="V172" s="211"/>
      <c r="W172" s="211"/>
      <c r="X172" s="211"/>
      <c r="Y172" s="211"/>
      <c r="Z172" s="211"/>
    </row>
    <row r="173" spans="11:26" ht="15.75" customHeight="1">
      <c r="K173" s="295"/>
      <c r="M173" s="295"/>
      <c r="P173" s="295"/>
      <c r="Q173" s="211"/>
      <c r="R173" s="211"/>
      <c r="S173" s="211"/>
      <c r="T173" s="211"/>
      <c r="U173" s="211"/>
      <c r="V173" s="211"/>
      <c r="W173" s="211"/>
      <c r="X173" s="211"/>
      <c r="Y173" s="211"/>
      <c r="Z173" s="211"/>
    </row>
    <row r="174" spans="11:26" ht="15.75" customHeight="1">
      <c r="K174" s="295"/>
      <c r="M174" s="295"/>
      <c r="P174" s="295"/>
      <c r="Q174" s="211"/>
      <c r="R174" s="211"/>
      <c r="S174" s="211"/>
      <c r="T174" s="211"/>
      <c r="U174" s="211"/>
      <c r="V174" s="211"/>
      <c r="W174" s="211"/>
      <c r="X174" s="211"/>
      <c r="Y174" s="211"/>
      <c r="Z174" s="211"/>
    </row>
    <row r="175" spans="11:26" ht="15.75" customHeight="1">
      <c r="K175" s="295"/>
      <c r="M175" s="295"/>
      <c r="P175" s="295"/>
      <c r="Q175" s="211"/>
      <c r="R175" s="211"/>
      <c r="S175" s="211"/>
      <c r="T175" s="211"/>
      <c r="U175" s="211"/>
      <c r="V175" s="211"/>
      <c r="W175" s="211"/>
      <c r="X175" s="211"/>
      <c r="Y175" s="211"/>
      <c r="Z175" s="211"/>
    </row>
    <row r="176" spans="11:26" ht="15.75" customHeight="1">
      <c r="K176" s="295"/>
      <c r="M176" s="295"/>
      <c r="P176" s="295"/>
      <c r="Q176" s="211"/>
      <c r="R176" s="211"/>
      <c r="S176" s="211"/>
      <c r="T176" s="211"/>
      <c r="U176" s="211"/>
      <c r="V176" s="211"/>
      <c r="W176" s="211"/>
      <c r="X176" s="211"/>
      <c r="Y176" s="211"/>
      <c r="Z176" s="211"/>
    </row>
    <row r="177" spans="11:26" ht="15.75" customHeight="1">
      <c r="K177" s="295"/>
      <c r="M177" s="295"/>
      <c r="P177" s="295"/>
      <c r="Q177" s="211"/>
      <c r="R177" s="211"/>
      <c r="S177" s="211"/>
      <c r="T177" s="211"/>
      <c r="U177" s="211"/>
      <c r="V177" s="211"/>
      <c r="W177" s="211"/>
      <c r="X177" s="211"/>
      <c r="Y177" s="211"/>
      <c r="Z177" s="211"/>
    </row>
    <row r="178" spans="11:26" ht="15.75" customHeight="1">
      <c r="K178" s="295"/>
      <c r="M178" s="295"/>
      <c r="P178" s="295"/>
      <c r="Q178" s="211"/>
      <c r="R178" s="211"/>
      <c r="S178" s="211"/>
      <c r="T178" s="211"/>
      <c r="U178" s="211"/>
      <c r="V178" s="211"/>
      <c r="W178" s="211"/>
      <c r="X178" s="211"/>
      <c r="Y178" s="211"/>
      <c r="Z178" s="211"/>
    </row>
    <row r="179" spans="11:26" ht="15.75" customHeight="1">
      <c r="K179" s="295"/>
      <c r="M179" s="295"/>
      <c r="P179" s="295"/>
      <c r="Q179" s="211"/>
      <c r="R179" s="211"/>
      <c r="S179" s="211"/>
      <c r="T179" s="211"/>
      <c r="U179" s="211"/>
      <c r="V179" s="211"/>
      <c r="W179" s="211"/>
      <c r="X179" s="211"/>
      <c r="Y179" s="211"/>
      <c r="Z179" s="211"/>
    </row>
    <row r="180" spans="11:26" ht="15.75" customHeight="1">
      <c r="K180" s="295"/>
      <c r="M180" s="295"/>
      <c r="P180" s="295"/>
      <c r="Q180" s="211"/>
      <c r="R180" s="211"/>
      <c r="S180" s="211"/>
      <c r="T180" s="211"/>
      <c r="U180" s="211"/>
      <c r="V180" s="211"/>
      <c r="W180" s="211"/>
      <c r="X180" s="211"/>
      <c r="Y180" s="211"/>
      <c r="Z180" s="211"/>
    </row>
    <row r="181" spans="11:26" ht="15.75" customHeight="1">
      <c r="K181" s="295"/>
      <c r="M181" s="295"/>
      <c r="P181" s="295"/>
      <c r="Q181" s="211"/>
      <c r="R181" s="211"/>
      <c r="S181" s="211"/>
      <c r="T181" s="211"/>
      <c r="U181" s="211"/>
      <c r="V181" s="211"/>
      <c r="W181" s="211"/>
      <c r="X181" s="211"/>
      <c r="Y181" s="211"/>
      <c r="Z181" s="211"/>
    </row>
    <row r="182" spans="11:26" ht="15.75" customHeight="1">
      <c r="K182" s="295"/>
      <c r="M182" s="295"/>
      <c r="P182" s="295"/>
      <c r="Q182" s="211"/>
      <c r="R182" s="211"/>
      <c r="S182" s="211"/>
      <c r="T182" s="211"/>
      <c r="U182" s="211"/>
      <c r="V182" s="211"/>
      <c r="W182" s="211"/>
      <c r="X182" s="211"/>
      <c r="Y182" s="211"/>
      <c r="Z182" s="211"/>
    </row>
    <row r="183" spans="11:26" ht="15.75" customHeight="1">
      <c r="K183" s="295"/>
      <c r="M183" s="295"/>
      <c r="P183" s="295"/>
      <c r="Q183" s="211"/>
      <c r="R183" s="211"/>
      <c r="S183" s="211"/>
      <c r="T183" s="211"/>
      <c r="U183" s="211"/>
      <c r="V183" s="211"/>
      <c r="W183" s="211"/>
      <c r="X183" s="211"/>
      <c r="Y183" s="211"/>
      <c r="Z183" s="211"/>
    </row>
    <row r="184" spans="11:26" ht="15.75" customHeight="1">
      <c r="K184" s="295"/>
      <c r="M184" s="295"/>
      <c r="P184" s="295"/>
      <c r="Q184" s="211"/>
      <c r="R184" s="211"/>
      <c r="S184" s="211"/>
      <c r="T184" s="211"/>
      <c r="U184" s="211"/>
      <c r="V184" s="211"/>
      <c r="W184" s="211"/>
      <c r="X184" s="211"/>
      <c r="Y184" s="211"/>
      <c r="Z184" s="211"/>
    </row>
    <row r="185" spans="11:26" ht="15.75" customHeight="1">
      <c r="K185" s="295"/>
      <c r="M185" s="295"/>
      <c r="P185" s="295"/>
      <c r="Q185" s="211"/>
      <c r="R185" s="211"/>
      <c r="S185" s="211"/>
      <c r="T185" s="211"/>
      <c r="U185" s="211"/>
      <c r="V185" s="211"/>
      <c r="W185" s="211"/>
      <c r="X185" s="211"/>
      <c r="Y185" s="211"/>
      <c r="Z185" s="211"/>
    </row>
    <row r="186" spans="11:26" ht="15.75" customHeight="1">
      <c r="K186" s="295"/>
      <c r="M186" s="295"/>
      <c r="P186" s="295"/>
      <c r="Q186" s="211"/>
      <c r="R186" s="211"/>
      <c r="S186" s="211"/>
      <c r="T186" s="211"/>
      <c r="U186" s="211"/>
      <c r="V186" s="211"/>
      <c r="W186" s="211"/>
      <c r="X186" s="211"/>
      <c r="Y186" s="211"/>
      <c r="Z186" s="211"/>
    </row>
    <row r="187" spans="11:26" ht="15.75" customHeight="1">
      <c r="K187" s="295"/>
      <c r="M187" s="295"/>
      <c r="P187" s="295"/>
      <c r="Q187" s="211"/>
      <c r="R187" s="211"/>
      <c r="S187" s="211"/>
      <c r="T187" s="211"/>
      <c r="U187" s="211"/>
      <c r="V187" s="211"/>
      <c r="W187" s="211"/>
      <c r="X187" s="211"/>
      <c r="Y187" s="211"/>
      <c r="Z187" s="211"/>
    </row>
    <row r="188" spans="11:26" ht="15.75" customHeight="1">
      <c r="K188" s="295"/>
      <c r="M188" s="295"/>
      <c r="P188" s="295"/>
      <c r="Q188" s="211"/>
      <c r="R188" s="211"/>
      <c r="S188" s="211"/>
      <c r="T188" s="211"/>
      <c r="U188" s="211"/>
      <c r="V188" s="211"/>
      <c r="W188" s="211"/>
      <c r="X188" s="211"/>
      <c r="Y188" s="211"/>
      <c r="Z188" s="211"/>
    </row>
    <row r="189" spans="11:26" ht="15.75" customHeight="1">
      <c r="K189" s="295"/>
      <c r="M189" s="295"/>
      <c r="P189" s="295"/>
      <c r="Q189" s="211"/>
      <c r="R189" s="211"/>
      <c r="S189" s="211"/>
      <c r="T189" s="211"/>
      <c r="U189" s="211"/>
      <c r="V189" s="211"/>
      <c r="W189" s="211"/>
      <c r="X189" s="211"/>
      <c r="Y189" s="211"/>
      <c r="Z189" s="211"/>
    </row>
    <row r="190" spans="11:26" ht="15.75" customHeight="1">
      <c r="K190" s="295"/>
      <c r="M190" s="295"/>
      <c r="P190" s="295"/>
      <c r="Q190" s="211"/>
      <c r="R190" s="211"/>
      <c r="S190" s="211"/>
      <c r="T190" s="211"/>
      <c r="U190" s="211"/>
      <c r="V190" s="211"/>
      <c r="W190" s="211"/>
      <c r="X190" s="211"/>
      <c r="Y190" s="211"/>
      <c r="Z190" s="211"/>
    </row>
    <row r="191" spans="11:26" ht="15.75" customHeight="1">
      <c r="K191" s="295"/>
      <c r="M191" s="295"/>
      <c r="P191" s="295"/>
      <c r="Q191" s="211"/>
      <c r="R191" s="211"/>
      <c r="S191" s="211"/>
      <c r="T191" s="211"/>
      <c r="U191" s="211"/>
      <c r="V191" s="211"/>
      <c r="W191" s="211"/>
      <c r="X191" s="211"/>
      <c r="Y191" s="211"/>
      <c r="Z191" s="211"/>
    </row>
    <row r="192" spans="11:26" ht="15.75" customHeight="1">
      <c r="K192" s="295"/>
      <c r="M192" s="295"/>
      <c r="P192" s="295"/>
      <c r="Q192" s="211"/>
      <c r="R192" s="211"/>
      <c r="S192" s="211"/>
      <c r="T192" s="211"/>
      <c r="U192" s="211"/>
      <c r="V192" s="211"/>
      <c r="W192" s="211"/>
      <c r="X192" s="211"/>
      <c r="Y192" s="211"/>
      <c r="Z192" s="211"/>
    </row>
    <row r="193" spans="11:26" ht="15.75" customHeight="1">
      <c r="K193" s="295"/>
      <c r="M193" s="295"/>
      <c r="P193" s="295"/>
      <c r="Q193" s="211"/>
      <c r="R193" s="211"/>
      <c r="S193" s="211"/>
      <c r="T193" s="211"/>
      <c r="U193" s="211"/>
      <c r="V193" s="211"/>
      <c r="W193" s="211"/>
      <c r="X193" s="211"/>
      <c r="Y193" s="211"/>
      <c r="Z193" s="211"/>
    </row>
    <row r="194" spans="11:26" ht="15.75" customHeight="1">
      <c r="K194" s="295"/>
      <c r="M194" s="295"/>
      <c r="P194" s="295"/>
      <c r="Q194" s="211"/>
      <c r="R194" s="211"/>
      <c r="S194" s="211"/>
      <c r="T194" s="211"/>
      <c r="U194" s="211"/>
      <c r="V194" s="211"/>
      <c r="W194" s="211"/>
      <c r="X194" s="211"/>
      <c r="Y194" s="211"/>
      <c r="Z194" s="211"/>
    </row>
    <row r="195" spans="11:26" ht="15.75" customHeight="1">
      <c r="K195" s="295"/>
      <c r="M195" s="295"/>
      <c r="P195" s="295"/>
      <c r="Q195" s="211"/>
      <c r="R195" s="211"/>
      <c r="S195" s="211"/>
      <c r="T195" s="211"/>
      <c r="U195" s="211"/>
      <c r="V195" s="211"/>
      <c r="W195" s="211"/>
      <c r="X195" s="211"/>
      <c r="Y195" s="211"/>
      <c r="Z195" s="211"/>
    </row>
    <row r="196" spans="11:26" ht="15.75" customHeight="1">
      <c r="K196" s="295"/>
      <c r="M196" s="295"/>
      <c r="P196" s="295"/>
      <c r="Q196" s="211"/>
      <c r="R196" s="211"/>
      <c r="S196" s="211"/>
      <c r="T196" s="211"/>
      <c r="U196" s="211"/>
      <c r="V196" s="211"/>
      <c r="W196" s="211"/>
      <c r="X196" s="211"/>
      <c r="Y196" s="211"/>
      <c r="Z196" s="211"/>
    </row>
    <row r="197" spans="11:26" ht="15.75" customHeight="1">
      <c r="K197" s="295"/>
      <c r="M197" s="295"/>
      <c r="P197" s="295"/>
      <c r="Q197" s="211"/>
      <c r="R197" s="211"/>
      <c r="S197" s="211"/>
      <c r="T197" s="211"/>
      <c r="U197" s="211"/>
      <c r="V197" s="211"/>
      <c r="W197" s="211"/>
      <c r="X197" s="211"/>
      <c r="Y197" s="211"/>
      <c r="Z197" s="211"/>
    </row>
    <row r="198" spans="11:26" ht="15.75" customHeight="1">
      <c r="K198" s="295"/>
      <c r="M198" s="295"/>
      <c r="P198" s="295"/>
      <c r="Q198" s="211"/>
      <c r="R198" s="211"/>
      <c r="S198" s="211"/>
      <c r="T198" s="211"/>
      <c r="U198" s="211"/>
      <c r="V198" s="211"/>
      <c r="W198" s="211"/>
      <c r="X198" s="211"/>
      <c r="Y198" s="211"/>
      <c r="Z198" s="211"/>
    </row>
    <row r="199" spans="11:26" ht="15.75" customHeight="1">
      <c r="K199" s="295"/>
      <c r="M199" s="295"/>
      <c r="P199" s="295"/>
      <c r="Q199" s="211"/>
      <c r="R199" s="211"/>
      <c r="S199" s="211"/>
      <c r="T199" s="211"/>
      <c r="U199" s="211"/>
      <c r="V199" s="211"/>
      <c r="W199" s="211"/>
      <c r="X199" s="211"/>
      <c r="Y199" s="211"/>
      <c r="Z199" s="211"/>
    </row>
    <row r="200" spans="11:26" ht="15.75" customHeight="1">
      <c r="K200" s="295"/>
      <c r="M200" s="295"/>
      <c r="P200" s="295"/>
      <c r="Q200" s="211"/>
      <c r="R200" s="211"/>
      <c r="S200" s="211"/>
      <c r="T200" s="211"/>
      <c r="U200" s="211"/>
      <c r="V200" s="211"/>
      <c r="W200" s="211"/>
      <c r="X200" s="211"/>
      <c r="Y200" s="211"/>
      <c r="Z200" s="211"/>
    </row>
    <row r="201" spans="11:26" ht="15.75" customHeight="1">
      <c r="K201" s="295"/>
      <c r="M201" s="295"/>
      <c r="P201" s="295"/>
      <c r="Q201" s="211"/>
      <c r="R201" s="211"/>
      <c r="S201" s="211"/>
      <c r="T201" s="211"/>
      <c r="U201" s="211"/>
      <c r="V201" s="211"/>
      <c r="W201" s="211"/>
      <c r="X201" s="211"/>
      <c r="Y201" s="211"/>
      <c r="Z201" s="211"/>
    </row>
    <row r="202" spans="11:26" ht="15.75" customHeight="1">
      <c r="K202" s="295"/>
      <c r="M202" s="295"/>
      <c r="P202" s="295"/>
      <c r="Q202" s="211"/>
      <c r="R202" s="211"/>
      <c r="S202" s="211"/>
      <c r="T202" s="211"/>
      <c r="U202" s="211"/>
      <c r="V202" s="211"/>
      <c r="W202" s="211"/>
      <c r="X202" s="211"/>
      <c r="Y202" s="211"/>
      <c r="Z202" s="211"/>
    </row>
    <row r="203" spans="11:26" ht="15.75" customHeight="1">
      <c r="K203" s="295"/>
      <c r="M203" s="295"/>
      <c r="P203" s="295"/>
      <c r="Q203" s="211"/>
      <c r="R203" s="211"/>
      <c r="S203" s="211"/>
      <c r="T203" s="211"/>
      <c r="U203" s="211"/>
      <c r="V203" s="211"/>
      <c r="W203" s="211"/>
      <c r="X203" s="211"/>
      <c r="Y203" s="211"/>
      <c r="Z203" s="211"/>
    </row>
    <row r="204" spans="11:26" ht="15.75" customHeight="1">
      <c r="K204" s="295"/>
      <c r="M204" s="295"/>
      <c r="P204" s="295"/>
      <c r="Q204" s="211"/>
      <c r="R204" s="211"/>
      <c r="S204" s="211"/>
      <c r="T204" s="211"/>
      <c r="U204" s="211"/>
      <c r="V204" s="211"/>
      <c r="W204" s="211"/>
      <c r="X204" s="211"/>
      <c r="Y204" s="211"/>
      <c r="Z204" s="211"/>
    </row>
    <row r="205" spans="11:26" ht="15.75" customHeight="1">
      <c r="K205" s="295"/>
      <c r="M205" s="295"/>
      <c r="P205" s="295"/>
      <c r="Q205" s="211"/>
      <c r="R205" s="211"/>
      <c r="S205" s="211"/>
      <c r="T205" s="211"/>
      <c r="U205" s="211"/>
      <c r="V205" s="211"/>
      <c r="W205" s="211"/>
      <c r="X205" s="211"/>
      <c r="Y205" s="211"/>
      <c r="Z205" s="211"/>
    </row>
    <row r="206" spans="11:26" ht="15.75" customHeight="1">
      <c r="K206" s="295"/>
      <c r="M206" s="295"/>
      <c r="P206" s="295"/>
      <c r="Q206" s="211"/>
      <c r="R206" s="211"/>
      <c r="S206" s="211"/>
      <c r="T206" s="211"/>
      <c r="U206" s="211"/>
      <c r="V206" s="211"/>
      <c r="W206" s="211"/>
      <c r="X206" s="211"/>
      <c r="Y206" s="211"/>
      <c r="Z206" s="211"/>
    </row>
    <row r="207" spans="11:26" ht="15.75" customHeight="1">
      <c r="K207" s="295"/>
      <c r="M207" s="295"/>
      <c r="P207" s="295"/>
      <c r="Q207" s="211"/>
      <c r="R207" s="211"/>
      <c r="S207" s="211"/>
      <c r="T207" s="211"/>
      <c r="U207" s="211"/>
      <c r="V207" s="211"/>
      <c r="W207" s="211"/>
      <c r="X207" s="211"/>
      <c r="Y207" s="211"/>
      <c r="Z207" s="211"/>
    </row>
    <row r="208" spans="11:26" ht="15.75" customHeight="1">
      <c r="K208" s="295"/>
      <c r="M208" s="295"/>
      <c r="P208" s="295"/>
      <c r="Q208" s="211"/>
      <c r="R208" s="211"/>
      <c r="S208" s="211"/>
      <c r="T208" s="211"/>
      <c r="U208" s="211"/>
      <c r="V208" s="211"/>
      <c r="W208" s="211"/>
      <c r="X208" s="211"/>
      <c r="Y208" s="211"/>
      <c r="Z208" s="211"/>
    </row>
    <row r="209" spans="11:26" ht="15.75" customHeight="1">
      <c r="K209" s="295"/>
      <c r="M209" s="295"/>
      <c r="P209" s="295"/>
      <c r="Q209" s="211"/>
      <c r="R209" s="211"/>
      <c r="S209" s="211"/>
      <c r="T209" s="211"/>
      <c r="U209" s="211"/>
      <c r="V209" s="211"/>
      <c r="W209" s="211"/>
      <c r="X209" s="211"/>
      <c r="Y209" s="211"/>
      <c r="Z209" s="211"/>
    </row>
    <row r="210" spans="11:26" ht="15.75" customHeight="1">
      <c r="K210" s="295"/>
      <c r="M210" s="295"/>
      <c r="P210" s="295"/>
      <c r="Q210" s="211"/>
      <c r="R210" s="211"/>
      <c r="S210" s="211"/>
      <c r="T210" s="211"/>
      <c r="U210" s="211"/>
      <c r="V210" s="211"/>
      <c r="W210" s="211"/>
      <c r="X210" s="211"/>
      <c r="Y210" s="211"/>
      <c r="Z210" s="211"/>
    </row>
    <row r="211" spans="11:26" ht="15.75" customHeight="1">
      <c r="K211" s="295"/>
      <c r="M211" s="295"/>
      <c r="P211" s="295"/>
      <c r="Q211" s="211"/>
      <c r="R211" s="211"/>
      <c r="S211" s="211"/>
      <c r="T211" s="211"/>
      <c r="U211" s="211"/>
      <c r="V211" s="211"/>
      <c r="W211" s="211"/>
      <c r="X211" s="211"/>
      <c r="Y211" s="211"/>
      <c r="Z211" s="211"/>
    </row>
    <row r="212" spans="11:26" ht="15.75" customHeight="1">
      <c r="K212" s="295"/>
      <c r="M212" s="295"/>
      <c r="P212" s="295"/>
      <c r="Q212" s="211"/>
      <c r="R212" s="211"/>
      <c r="S212" s="211"/>
      <c r="T212" s="211"/>
      <c r="U212" s="211"/>
      <c r="V212" s="211"/>
      <c r="W212" s="211"/>
      <c r="X212" s="211"/>
      <c r="Y212" s="211"/>
      <c r="Z212" s="211"/>
    </row>
    <row r="213" spans="11:26" ht="15.75" customHeight="1">
      <c r="K213" s="295"/>
      <c r="M213" s="295"/>
      <c r="P213" s="295"/>
      <c r="Q213" s="211"/>
      <c r="R213" s="211"/>
      <c r="S213" s="211"/>
      <c r="T213" s="211"/>
      <c r="U213" s="211"/>
      <c r="V213" s="211"/>
      <c r="W213" s="211"/>
      <c r="X213" s="211"/>
      <c r="Y213" s="211"/>
      <c r="Z213" s="211"/>
    </row>
    <row r="214" spans="11:26" ht="15.75" customHeight="1">
      <c r="K214" s="295"/>
      <c r="M214" s="295"/>
      <c r="P214" s="295"/>
      <c r="Q214" s="211"/>
      <c r="R214" s="211"/>
      <c r="S214" s="211"/>
      <c r="T214" s="211"/>
      <c r="U214" s="211"/>
      <c r="V214" s="211"/>
      <c r="W214" s="211"/>
      <c r="X214" s="211"/>
      <c r="Y214" s="211"/>
      <c r="Z214" s="211"/>
    </row>
    <row r="215" spans="11:26" ht="15.75" customHeight="1">
      <c r="K215" s="295"/>
      <c r="M215" s="295"/>
      <c r="P215" s="295"/>
      <c r="Q215" s="211"/>
      <c r="R215" s="211"/>
      <c r="S215" s="211"/>
      <c r="T215" s="211"/>
      <c r="U215" s="211"/>
      <c r="V215" s="211"/>
      <c r="W215" s="211"/>
      <c r="X215" s="211"/>
      <c r="Y215" s="211"/>
      <c r="Z215" s="211"/>
    </row>
    <row r="216" spans="11:26" ht="15.75" customHeight="1">
      <c r="K216" s="295"/>
      <c r="M216" s="295"/>
      <c r="P216" s="295"/>
      <c r="Q216" s="211"/>
      <c r="R216" s="211"/>
      <c r="S216" s="211"/>
      <c r="T216" s="211"/>
      <c r="U216" s="211"/>
      <c r="V216" s="211"/>
      <c r="W216" s="211"/>
      <c r="X216" s="211"/>
      <c r="Y216" s="211"/>
      <c r="Z216" s="211"/>
    </row>
    <row r="217" spans="11:26" ht="15.75" customHeight="1">
      <c r="K217" s="295"/>
      <c r="M217" s="295"/>
      <c r="P217" s="295"/>
      <c r="Q217" s="211"/>
      <c r="R217" s="211"/>
      <c r="S217" s="211"/>
      <c r="T217" s="211"/>
      <c r="U217" s="211"/>
      <c r="V217" s="211"/>
      <c r="W217" s="211"/>
      <c r="X217" s="211"/>
      <c r="Y217" s="211"/>
      <c r="Z217" s="211"/>
    </row>
    <row r="218" spans="11:26" ht="15.75" customHeight="1">
      <c r="K218" s="295"/>
      <c r="M218" s="295"/>
      <c r="P218" s="295"/>
      <c r="Q218" s="211"/>
      <c r="R218" s="211"/>
      <c r="S218" s="211"/>
      <c r="T218" s="211"/>
      <c r="U218" s="211"/>
      <c r="V218" s="211"/>
      <c r="W218" s="211"/>
      <c r="X218" s="211"/>
      <c r="Y218" s="211"/>
      <c r="Z218" s="211"/>
    </row>
    <row r="219" spans="11:26" ht="15.75" customHeight="1">
      <c r="K219" s="295"/>
      <c r="M219" s="295"/>
      <c r="P219" s="295"/>
      <c r="Q219" s="211"/>
      <c r="R219" s="211"/>
      <c r="S219" s="211"/>
      <c r="T219" s="211"/>
      <c r="U219" s="211"/>
      <c r="V219" s="211"/>
      <c r="W219" s="211"/>
      <c r="X219" s="211"/>
      <c r="Y219" s="211"/>
      <c r="Z219" s="211"/>
    </row>
    <row r="220" spans="11:26" ht="15.75" customHeight="1">
      <c r="K220" s="295"/>
      <c r="M220" s="295"/>
      <c r="P220" s="295"/>
      <c r="Q220" s="211"/>
      <c r="R220" s="211"/>
      <c r="S220" s="211"/>
      <c r="T220" s="211"/>
      <c r="U220" s="211"/>
      <c r="V220" s="211"/>
      <c r="W220" s="211"/>
      <c r="X220" s="211"/>
      <c r="Y220" s="211"/>
      <c r="Z220" s="211"/>
    </row>
    <row r="221" spans="11:26" ht="15.75" customHeight="1">
      <c r="K221" s="295"/>
      <c r="M221" s="295"/>
      <c r="P221" s="295"/>
      <c r="Q221" s="211"/>
      <c r="R221" s="211"/>
      <c r="S221" s="211"/>
      <c r="T221" s="211"/>
      <c r="U221" s="211"/>
      <c r="V221" s="211"/>
      <c r="W221" s="211"/>
      <c r="X221" s="211"/>
      <c r="Y221" s="211"/>
      <c r="Z221" s="211"/>
    </row>
    <row r="222" spans="11:26" ht="15.75" customHeight="1">
      <c r="K222" s="295"/>
      <c r="M222" s="295"/>
      <c r="P222" s="295"/>
      <c r="Q222" s="211"/>
      <c r="R222" s="211"/>
      <c r="S222" s="211"/>
      <c r="T222" s="211"/>
      <c r="U222" s="211"/>
      <c r="V222" s="211"/>
      <c r="W222" s="211"/>
      <c r="X222" s="211"/>
      <c r="Y222" s="211"/>
      <c r="Z222" s="211"/>
    </row>
    <row r="223" spans="11:26" ht="15.75" customHeight="1">
      <c r="K223" s="295"/>
      <c r="M223" s="295"/>
      <c r="P223" s="295"/>
      <c r="Q223" s="211"/>
      <c r="R223" s="211"/>
      <c r="S223" s="211"/>
      <c r="T223" s="211"/>
      <c r="U223" s="211"/>
      <c r="V223" s="211"/>
      <c r="W223" s="211"/>
      <c r="X223" s="211"/>
      <c r="Y223" s="211"/>
      <c r="Z223" s="211"/>
    </row>
    <row r="224" spans="11:26" ht="15.75" customHeight="1">
      <c r="K224" s="295"/>
      <c r="M224" s="295"/>
      <c r="P224" s="295"/>
      <c r="Q224" s="211"/>
      <c r="R224" s="211"/>
      <c r="S224" s="211"/>
      <c r="T224" s="211"/>
      <c r="U224" s="211"/>
      <c r="V224" s="211"/>
      <c r="W224" s="211"/>
      <c r="X224" s="211"/>
      <c r="Y224" s="211"/>
      <c r="Z224" s="211"/>
    </row>
    <row r="225" spans="11:26" ht="15.75" customHeight="1">
      <c r="K225" s="295"/>
      <c r="M225" s="295"/>
      <c r="P225" s="295"/>
      <c r="Q225" s="211"/>
      <c r="R225" s="211"/>
      <c r="S225" s="211"/>
      <c r="T225" s="211"/>
      <c r="U225" s="211"/>
      <c r="V225" s="211"/>
      <c r="W225" s="211"/>
      <c r="X225" s="211"/>
      <c r="Y225" s="211"/>
      <c r="Z225" s="211"/>
    </row>
    <row r="226" spans="11:26" ht="15.75" customHeight="1">
      <c r="K226" s="295"/>
      <c r="M226" s="295"/>
      <c r="P226" s="295"/>
      <c r="Q226" s="211"/>
      <c r="R226" s="211"/>
      <c r="S226" s="211"/>
      <c r="T226" s="211"/>
      <c r="U226" s="211"/>
      <c r="V226" s="211"/>
      <c r="W226" s="211"/>
      <c r="X226" s="211"/>
      <c r="Y226" s="211"/>
      <c r="Z226" s="211"/>
    </row>
    <row r="227" spans="11:26" ht="15.75" customHeight="1">
      <c r="K227" s="295"/>
      <c r="M227" s="295"/>
      <c r="P227" s="295"/>
      <c r="Q227" s="211"/>
      <c r="R227" s="211"/>
      <c r="S227" s="211"/>
      <c r="T227" s="211"/>
      <c r="U227" s="211"/>
      <c r="V227" s="211"/>
      <c r="W227" s="211"/>
      <c r="X227" s="211"/>
      <c r="Y227" s="211"/>
      <c r="Z227" s="211"/>
    </row>
    <row r="228" spans="11:26" ht="15.75" customHeight="1">
      <c r="K228" s="295"/>
      <c r="M228" s="295"/>
      <c r="P228" s="295"/>
      <c r="Q228" s="211"/>
      <c r="R228" s="211"/>
      <c r="S228" s="211"/>
      <c r="T228" s="211"/>
      <c r="U228" s="211"/>
      <c r="V228" s="211"/>
      <c r="W228" s="211"/>
      <c r="X228" s="211"/>
      <c r="Y228" s="211"/>
      <c r="Z228" s="211"/>
    </row>
    <row r="229" spans="11:26" ht="15.75" customHeight="1">
      <c r="K229" s="295"/>
      <c r="M229" s="295"/>
      <c r="P229" s="295"/>
      <c r="Q229" s="211"/>
      <c r="R229" s="211"/>
      <c r="S229" s="211"/>
      <c r="T229" s="211"/>
      <c r="U229" s="211"/>
      <c r="V229" s="211"/>
      <c r="W229" s="211"/>
      <c r="X229" s="211"/>
      <c r="Y229" s="211"/>
      <c r="Z229" s="211"/>
    </row>
    <row r="230" spans="11:26" ht="15.75" customHeight="1">
      <c r="K230" s="295"/>
      <c r="M230" s="295"/>
      <c r="P230" s="295"/>
      <c r="Q230" s="211"/>
      <c r="R230" s="211"/>
      <c r="S230" s="211"/>
      <c r="T230" s="211"/>
      <c r="U230" s="211"/>
      <c r="V230" s="211"/>
      <c r="W230" s="211"/>
      <c r="X230" s="211"/>
      <c r="Y230" s="211"/>
      <c r="Z230" s="211"/>
    </row>
    <row r="231" spans="11:26" ht="15.75" customHeight="1">
      <c r="K231" s="295"/>
      <c r="M231" s="295"/>
      <c r="P231" s="295"/>
      <c r="Q231" s="211"/>
      <c r="R231" s="211"/>
      <c r="S231" s="211"/>
      <c r="T231" s="211"/>
      <c r="U231" s="211"/>
      <c r="V231" s="211"/>
      <c r="W231" s="211"/>
      <c r="X231" s="211"/>
      <c r="Y231" s="211"/>
      <c r="Z231" s="211"/>
    </row>
    <row r="232" spans="11:26" ht="15.75" customHeight="1">
      <c r="K232" s="295"/>
      <c r="M232" s="295"/>
      <c r="P232" s="295"/>
      <c r="Q232" s="211"/>
      <c r="R232" s="211"/>
      <c r="S232" s="211"/>
      <c r="T232" s="211"/>
      <c r="U232" s="211"/>
      <c r="V232" s="211"/>
      <c r="W232" s="211"/>
      <c r="X232" s="211"/>
      <c r="Y232" s="211"/>
      <c r="Z232" s="211"/>
    </row>
    <row r="233" spans="11:26" ht="15.75" customHeight="1">
      <c r="K233" s="295"/>
      <c r="M233" s="295"/>
      <c r="P233" s="295"/>
      <c r="Q233" s="211"/>
      <c r="R233" s="211"/>
      <c r="S233" s="211"/>
      <c r="T233" s="211"/>
      <c r="U233" s="211"/>
      <c r="V233" s="211"/>
      <c r="W233" s="211"/>
      <c r="X233" s="211"/>
      <c r="Y233" s="211"/>
      <c r="Z233" s="211"/>
    </row>
    <row r="234" spans="11:26" ht="15.75" customHeight="1">
      <c r="K234" s="295"/>
      <c r="M234" s="295"/>
      <c r="P234" s="295"/>
      <c r="Q234" s="211"/>
      <c r="R234" s="211"/>
      <c r="S234" s="211"/>
      <c r="T234" s="211"/>
      <c r="U234" s="211"/>
      <c r="V234" s="211"/>
      <c r="W234" s="211"/>
      <c r="X234" s="211"/>
      <c r="Y234" s="211"/>
      <c r="Z234" s="211"/>
    </row>
    <row r="235" spans="11:26" ht="15.75" customHeight="1">
      <c r="K235" s="295"/>
      <c r="M235" s="295"/>
      <c r="P235" s="295"/>
      <c r="Q235" s="211"/>
      <c r="R235" s="211"/>
      <c r="S235" s="211"/>
      <c r="T235" s="211"/>
      <c r="U235" s="211"/>
      <c r="V235" s="211"/>
      <c r="W235" s="211"/>
      <c r="X235" s="211"/>
      <c r="Y235" s="211"/>
      <c r="Z235" s="211"/>
    </row>
    <row r="236" spans="11:26" ht="15.75" customHeight="1">
      <c r="K236" s="295"/>
      <c r="M236" s="295"/>
      <c r="P236" s="295"/>
      <c r="Q236" s="211"/>
      <c r="R236" s="211"/>
      <c r="S236" s="211"/>
      <c r="T236" s="211"/>
      <c r="U236" s="211"/>
      <c r="V236" s="211"/>
      <c r="W236" s="211"/>
      <c r="X236" s="211"/>
      <c r="Y236" s="211"/>
      <c r="Z236" s="211"/>
    </row>
    <row r="237" spans="11:26" ht="15.75" customHeight="1">
      <c r="K237" s="295"/>
      <c r="M237" s="295"/>
      <c r="P237" s="295"/>
      <c r="Q237" s="211"/>
      <c r="R237" s="211"/>
      <c r="S237" s="211"/>
      <c r="T237" s="211"/>
      <c r="U237" s="211"/>
      <c r="V237" s="211"/>
      <c r="W237" s="211"/>
      <c r="X237" s="211"/>
      <c r="Y237" s="211"/>
      <c r="Z237" s="211"/>
    </row>
    <row r="238" spans="11:26" ht="15.75" customHeight="1">
      <c r="K238" s="295"/>
      <c r="M238" s="295"/>
      <c r="P238" s="295"/>
      <c r="Q238" s="211"/>
      <c r="R238" s="211"/>
      <c r="S238" s="211"/>
      <c r="T238" s="211"/>
      <c r="U238" s="211"/>
      <c r="V238" s="211"/>
      <c r="W238" s="211"/>
      <c r="X238" s="211"/>
      <c r="Y238" s="211"/>
      <c r="Z238" s="211"/>
    </row>
    <row r="239" spans="11:26" ht="15.75" customHeight="1">
      <c r="K239" s="295"/>
      <c r="M239" s="295"/>
      <c r="P239" s="295"/>
      <c r="Q239" s="211"/>
      <c r="R239" s="211"/>
      <c r="S239" s="211"/>
      <c r="T239" s="211"/>
      <c r="U239" s="211"/>
      <c r="V239" s="211"/>
      <c r="W239" s="211"/>
      <c r="X239" s="211"/>
      <c r="Y239" s="211"/>
      <c r="Z239" s="211"/>
    </row>
    <row r="240" spans="11:26" ht="15.75" customHeight="1">
      <c r="K240" s="295"/>
      <c r="M240" s="295"/>
      <c r="P240" s="295"/>
      <c r="Q240" s="211"/>
      <c r="R240" s="211"/>
      <c r="S240" s="211"/>
      <c r="T240" s="211"/>
      <c r="U240" s="211"/>
      <c r="V240" s="211"/>
      <c r="W240" s="211"/>
      <c r="X240" s="211"/>
      <c r="Y240" s="211"/>
      <c r="Z240" s="211"/>
    </row>
    <row r="241" spans="11:26" ht="15.75" customHeight="1">
      <c r="K241" s="295"/>
      <c r="M241" s="295"/>
      <c r="P241" s="295"/>
      <c r="Q241" s="211"/>
      <c r="R241" s="211"/>
      <c r="S241" s="211"/>
      <c r="T241" s="211"/>
      <c r="U241" s="211"/>
      <c r="V241" s="211"/>
      <c r="W241" s="211"/>
      <c r="X241" s="211"/>
      <c r="Y241" s="211"/>
      <c r="Z241" s="211"/>
    </row>
    <row r="242" spans="11:26" ht="15.75" customHeight="1">
      <c r="K242" s="295"/>
      <c r="M242" s="295"/>
      <c r="P242" s="295"/>
      <c r="Q242" s="211"/>
      <c r="R242" s="211"/>
      <c r="S242" s="211"/>
      <c r="T242" s="211"/>
      <c r="U242" s="211"/>
      <c r="V242" s="211"/>
      <c r="W242" s="211"/>
      <c r="X242" s="211"/>
      <c r="Y242" s="211"/>
      <c r="Z242" s="211"/>
    </row>
    <row r="243" spans="11:26" ht="15.75" customHeight="1">
      <c r="K243" s="295"/>
      <c r="M243" s="295"/>
      <c r="P243" s="295"/>
      <c r="Q243" s="211"/>
      <c r="R243" s="211"/>
      <c r="S243" s="211"/>
      <c r="T243" s="211"/>
      <c r="U243" s="211"/>
      <c r="V243" s="211"/>
      <c r="W243" s="211"/>
      <c r="X243" s="211"/>
      <c r="Y243" s="211"/>
      <c r="Z243" s="211"/>
    </row>
    <row r="244" spans="11:26" ht="15.75" customHeight="1">
      <c r="K244" s="295"/>
      <c r="M244" s="295"/>
      <c r="P244" s="295"/>
      <c r="Q244" s="211"/>
      <c r="R244" s="211"/>
      <c r="S244" s="211"/>
      <c r="T244" s="211"/>
      <c r="U244" s="211"/>
      <c r="V244" s="211"/>
      <c r="W244" s="211"/>
      <c r="X244" s="211"/>
      <c r="Y244" s="211"/>
      <c r="Z244" s="211"/>
    </row>
    <row r="245" spans="11:26" ht="15.75" customHeight="1">
      <c r="K245" s="295"/>
      <c r="M245" s="295"/>
      <c r="P245" s="295"/>
      <c r="Q245" s="211"/>
      <c r="R245" s="211"/>
      <c r="S245" s="211"/>
      <c r="T245" s="211"/>
      <c r="U245" s="211"/>
      <c r="V245" s="211"/>
      <c r="W245" s="211"/>
      <c r="X245" s="211"/>
      <c r="Y245" s="211"/>
      <c r="Z245" s="211"/>
    </row>
    <row r="246" spans="11:26" ht="15.75" customHeight="1">
      <c r="K246" s="295"/>
      <c r="M246" s="295"/>
      <c r="P246" s="295"/>
      <c r="Q246" s="211"/>
      <c r="R246" s="211"/>
      <c r="S246" s="211"/>
      <c r="T246" s="211"/>
      <c r="U246" s="211"/>
      <c r="V246" s="211"/>
      <c r="W246" s="211"/>
      <c r="X246" s="211"/>
      <c r="Y246" s="211"/>
      <c r="Z246" s="211"/>
    </row>
    <row r="247" spans="11:26" ht="15.75" customHeight="1">
      <c r="K247" s="295"/>
      <c r="M247" s="295"/>
      <c r="P247" s="295"/>
      <c r="Q247" s="211"/>
      <c r="R247" s="211"/>
      <c r="S247" s="211"/>
      <c r="T247" s="211"/>
      <c r="U247" s="211"/>
      <c r="V247" s="211"/>
      <c r="W247" s="211"/>
      <c r="X247" s="211"/>
      <c r="Y247" s="211"/>
      <c r="Z247" s="211"/>
    </row>
    <row r="248" spans="11:26" ht="15.75" customHeight="1">
      <c r="K248" s="295"/>
      <c r="M248" s="295"/>
      <c r="P248" s="295"/>
      <c r="Q248" s="211"/>
      <c r="R248" s="211"/>
      <c r="S248" s="211"/>
      <c r="T248" s="211"/>
      <c r="U248" s="211"/>
      <c r="V248" s="211"/>
      <c r="W248" s="211"/>
      <c r="X248" s="211"/>
      <c r="Y248" s="211"/>
      <c r="Z248" s="211"/>
    </row>
    <row r="249" spans="11:26" ht="15.75" customHeight="1">
      <c r="K249" s="295"/>
      <c r="M249" s="295"/>
      <c r="P249" s="295"/>
      <c r="Q249" s="211"/>
      <c r="R249" s="211"/>
      <c r="S249" s="211"/>
      <c r="T249" s="211"/>
      <c r="U249" s="211"/>
      <c r="V249" s="211"/>
      <c r="W249" s="211"/>
      <c r="X249" s="211"/>
      <c r="Y249" s="211"/>
      <c r="Z249" s="211"/>
    </row>
    <row r="250" spans="11:26" ht="15.75" customHeight="1">
      <c r="K250" s="295"/>
      <c r="M250" s="295"/>
      <c r="P250" s="295"/>
      <c r="Q250" s="211"/>
      <c r="R250" s="211"/>
      <c r="S250" s="211"/>
      <c r="T250" s="211"/>
      <c r="U250" s="211"/>
      <c r="V250" s="211"/>
      <c r="W250" s="211"/>
      <c r="X250" s="211"/>
      <c r="Y250" s="211"/>
      <c r="Z250" s="211"/>
    </row>
    <row r="251" spans="11:26" ht="15.75" customHeight="1">
      <c r="K251" s="295"/>
      <c r="M251" s="295"/>
      <c r="P251" s="295"/>
      <c r="Q251" s="211"/>
      <c r="R251" s="211"/>
      <c r="S251" s="211"/>
      <c r="T251" s="211"/>
      <c r="U251" s="211"/>
      <c r="V251" s="211"/>
      <c r="W251" s="211"/>
      <c r="X251" s="211"/>
      <c r="Y251" s="211"/>
      <c r="Z251" s="211"/>
    </row>
    <row r="252" spans="11:26" ht="15.75" customHeight="1">
      <c r="K252" s="295"/>
      <c r="M252" s="295"/>
      <c r="P252" s="295"/>
      <c r="Q252" s="211"/>
      <c r="R252" s="211"/>
      <c r="S252" s="211"/>
      <c r="T252" s="211"/>
      <c r="U252" s="211"/>
      <c r="V252" s="211"/>
      <c r="W252" s="211"/>
      <c r="X252" s="211"/>
      <c r="Y252" s="211"/>
      <c r="Z252" s="211"/>
    </row>
    <row r="253" spans="11:26" ht="15.75" customHeight="1">
      <c r="K253" s="295"/>
      <c r="M253" s="295"/>
      <c r="P253" s="295"/>
      <c r="Q253" s="211"/>
      <c r="R253" s="211"/>
      <c r="S253" s="211"/>
      <c r="T253" s="211"/>
      <c r="U253" s="211"/>
      <c r="V253" s="211"/>
      <c r="W253" s="211"/>
      <c r="X253" s="211"/>
      <c r="Y253" s="211"/>
      <c r="Z253" s="211"/>
    </row>
    <row r="254" spans="11:26" ht="15.75" customHeight="1">
      <c r="K254" s="295"/>
      <c r="M254" s="295"/>
      <c r="P254" s="295"/>
      <c r="Q254" s="211"/>
      <c r="R254" s="211"/>
      <c r="S254" s="211"/>
      <c r="T254" s="211"/>
      <c r="U254" s="211"/>
      <c r="V254" s="211"/>
      <c r="W254" s="211"/>
      <c r="X254" s="211"/>
      <c r="Y254" s="211"/>
      <c r="Z254" s="211"/>
    </row>
    <row r="255" spans="11:26" ht="15.75" customHeight="1">
      <c r="K255" s="295"/>
      <c r="M255" s="295"/>
      <c r="P255" s="295"/>
      <c r="Q255" s="211"/>
      <c r="R255" s="211"/>
      <c r="S255" s="211"/>
      <c r="T255" s="211"/>
      <c r="U255" s="211"/>
      <c r="V255" s="211"/>
      <c r="W255" s="211"/>
      <c r="X255" s="211"/>
      <c r="Y255" s="211"/>
      <c r="Z255" s="211"/>
    </row>
    <row r="256" spans="11:26" ht="15.75" customHeight="1">
      <c r="K256" s="295"/>
      <c r="M256" s="295"/>
      <c r="P256" s="295"/>
      <c r="Q256" s="211"/>
      <c r="R256" s="211"/>
      <c r="S256" s="211"/>
      <c r="T256" s="211"/>
      <c r="U256" s="211"/>
      <c r="V256" s="211"/>
      <c r="W256" s="211"/>
      <c r="X256" s="211"/>
      <c r="Y256" s="211"/>
      <c r="Z256" s="211"/>
    </row>
    <row r="257" spans="11:26" ht="15.75" customHeight="1">
      <c r="K257" s="295"/>
      <c r="M257" s="295"/>
      <c r="P257" s="295"/>
      <c r="Q257" s="211"/>
      <c r="R257" s="211"/>
      <c r="S257" s="211"/>
      <c r="T257" s="211"/>
      <c r="U257" s="211"/>
      <c r="V257" s="211"/>
      <c r="W257" s="211"/>
      <c r="X257" s="211"/>
      <c r="Y257" s="211"/>
      <c r="Z257" s="211"/>
    </row>
    <row r="258" spans="11:26" ht="15.75" customHeight="1">
      <c r="K258" s="295"/>
      <c r="M258" s="295"/>
      <c r="P258" s="295"/>
      <c r="Q258" s="211"/>
      <c r="R258" s="211"/>
      <c r="S258" s="211"/>
      <c r="T258" s="211"/>
      <c r="U258" s="211"/>
      <c r="V258" s="211"/>
      <c r="W258" s="211"/>
      <c r="X258" s="211"/>
      <c r="Y258" s="211"/>
      <c r="Z258" s="211"/>
    </row>
    <row r="259" spans="11:26" ht="15.75" customHeight="1">
      <c r="K259" s="295"/>
      <c r="M259" s="295"/>
      <c r="P259" s="295"/>
      <c r="Q259" s="211"/>
      <c r="R259" s="211"/>
      <c r="S259" s="211"/>
      <c r="T259" s="211"/>
      <c r="U259" s="211"/>
      <c r="V259" s="211"/>
      <c r="W259" s="211"/>
      <c r="X259" s="211"/>
      <c r="Y259" s="211"/>
      <c r="Z259" s="211"/>
    </row>
    <row r="260" spans="11:26" ht="15.75" customHeight="1">
      <c r="K260" s="295"/>
      <c r="M260" s="295"/>
      <c r="P260" s="295"/>
      <c r="Q260" s="211"/>
      <c r="R260" s="211"/>
      <c r="S260" s="211"/>
      <c r="T260" s="211"/>
      <c r="U260" s="211"/>
      <c r="V260" s="211"/>
      <c r="W260" s="211"/>
      <c r="X260" s="211"/>
      <c r="Y260" s="211"/>
      <c r="Z260" s="211"/>
    </row>
    <row r="261" spans="11:26" ht="15.75" customHeight="1">
      <c r="K261" s="295"/>
      <c r="M261" s="295"/>
      <c r="P261" s="295"/>
      <c r="Q261" s="211"/>
      <c r="R261" s="211"/>
      <c r="S261" s="211"/>
      <c r="T261" s="211"/>
      <c r="U261" s="211"/>
      <c r="V261" s="211"/>
      <c r="W261" s="211"/>
      <c r="X261" s="211"/>
      <c r="Y261" s="211"/>
      <c r="Z261" s="211"/>
    </row>
    <row r="262" spans="11:26" ht="15.75" customHeight="1">
      <c r="K262" s="295"/>
      <c r="M262" s="295"/>
      <c r="P262" s="295"/>
      <c r="Q262" s="211"/>
      <c r="R262" s="211"/>
      <c r="S262" s="211"/>
      <c r="T262" s="211"/>
      <c r="U262" s="211"/>
      <c r="V262" s="211"/>
      <c r="W262" s="211"/>
      <c r="X262" s="211"/>
      <c r="Y262" s="211"/>
      <c r="Z262" s="211"/>
    </row>
    <row r="263" spans="11:26" ht="15.75" customHeight="1">
      <c r="K263" s="295"/>
      <c r="M263" s="295"/>
      <c r="P263" s="295"/>
      <c r="Q263" s="211"/>
      <c r="R263" s="211"/>
      <c r="S263" s="211"/>
      <c r="T263" s="211"/>
      <c r="U263" s="211"/>
      <c r="V263" s="211"/>
      <c r="W263" s="211"/>
      <c r="X263" s="211"/>
      <c r="Y263" s="211"/>
      <c r="Z263" s="211"/>
    </row>
    <row r="264" spans="11:26" ht="15.75" customHeight="1">
      <c r="K264" s="295"/>
      <c r="M264" s="295"/>
      <c r="P264" s="295"/>
      <c r="Q264" s="211"/>
      <c r="R264" s="211"/>
      <c r="S264" s="211"/>
      <c r="T264" s="211"/>
      <c r="U264" s="211"/>
      <c r="V264" s="211"/>
      <c r="W264" s="211"/>
      <c r="X264" s="211"/>
      <c r="Y264" s="211"/>
      <c r="Z264" s="211"/>
    </row>
    <row r="265" spans="11:26" ht="15.75" customHeight="1">
      <c r="K265" s="295"/>
      <c r="M265" s="295"/>
      <c r="P265" s="295"/>
      <c r="Q265" s="211"/>
      <c r="R265" s="211"/>
      <c r="S265" s="211"/>
      <c r="T265" s="211"/>
      <c r="U265" s="211"/>
      <c r="V265" s="211"/>
      <c r="W265" s="211"/>
      <c r="X265" s="211"/>
      <c r="Y265" s="211"/>
      <c r="Z265" s="211"/>
    </row>
    <row r="266" spans="11:26" ht="15.75" customHeight="1">
      <c r="K266" s="295"/>
      <c r="M266" s="295"/>
      <c r="P266" s="295"/>
      <c r="Q266" s="211"/>
      <c r="R266" s="211"/>
      <c r="S266" s="211"/>
      <c r="T266" s="211"/>
      <c r="U266" s="211"/>
      <c r="V266" s="211"/>
      <c r="W266" s="211"/>
      <c r="X266" s="211"/>
      <c r="Y266" s="211"/>
      <c r="Z266" s="211"/>
    </row>
    <row r="267" spans="11:26" ht="15.75" customHeight="1">
      <c r="K267" s="295"/>
      <c r="M267" s="295"/>
      <c r="P267" s="295"/>
      <c r="Q267" s="211"/>
      <c r="R267" s="211"/>
      <c r="S267" s="211"/>
      <c r="T267" s="211"/>
      <c r="U267" s="211"/>
      <c r="V267" s="211"/>
      <c r="W267" s="211"/>
      <c r="X267" s="211"/>
      <c r="Y267" s="211"/>
      <c r="Z267" s="211"/>
    </row>
    <row r="268" spans="11:26" ht="15.75" customHeight="1">
      <c r="K268" s="295"/>
      <c r="M268" s="295"/>
      <c r="P268" s="295"/>
      <c r="Q268" s="211"/>
      <c r="R268" s="211"/>
      <c r="S268" s="211"/>
      <c r="T268" s="211"/>
      <c r="U268" s="211"/>
      <c r="V268" s="211"/>
      <c r="W268" s="211"/>
      <c r="X268" s="211"/>
      <c r="Y268" s="211"/>
      <c r="Z268" s="211"/>
    </row>
    <row r="269" spans="11:26" ht="15.75" customHeight="1">
      <c r="K269" s="295"/>
      <c r="M269" s="295"/>
      <c r="P269" s="295"/>
      <c r="Q269" s="211"/>
      <c r="R269" s="211"/>
      <c r="S269" s="211"/>
      <c r="T269" s="211"/>
      <c r="U269" s="211"/>
      <c r="V269" s="211"/>
      <c r="W269" s="211"/>
      <c r="X269" s="211"/>
      <c r="Y269" s="211"/>
      <c r="Z269" s="211"/>
    </row>
    <row r="270" spans="11:26" ht="15.75" customHeight="1">
      <c r="K270" s="295"/>
      <c r="M270" s="295"/>
      <c r="P270" s="295"/>
      <c r="Q270" s="211"/>
      <c r="R270" s="211"/>
      <c r="S270" s="211"/>
      <c r="T270" s="211"/>
      <c r="U270" s="211"/>
      <c r="V270" s="211"/>
      <c r="W270" s="211"/>
      <c r="X270" s="211"/>
      <c r="Y270" s="211"/>
      <c r="Z270" s="211"/>
    </row>
    <row r="271" spans="11:26" ht="15.75" customHeight="1">
      <c r="K271" s="295"/>
      <c r="M271" s="295"/>
      <c r="P271" s="295"/>
      <c r="Q271" s="211"/>
      <c r="R271" s="211"/>
      <c r="S271" s="211"/>
      <c r="T271" s="211"/>
      <c r="U271" s="211"/>
      <c r="V271" s="211"/>
      <c r="W271" s="211"/>
      <c r="X271" s="211"/>
      <c r="Y271" s="211"/>
      <c r="Z271" s="211"/>
    </row>
    <row r="272" spans="11:26" ht="15.75" customHeight="1">
      <c r="K272" s="295"/>
      <c r="M272" s="295"/>
      <c r="P272" s="295"/>
      <c r="Q272" s="211"/>
      <c r="R272" s="211"/>
      <c r="S272" s="211"/>
      <c r="T272" s="211"/>
      <c r="U272" s="211"/>
      <c r="V272" s="211"/>
      <c r="W272" s="211"/>
      <c r="X272" s="211"/>
      <c r="Y272" s="211"/>
      <c r="Z272" s="211"/>
    </row>
    <row r="273" spans="11:26" ht="15.75" customHeight="1">
      <c r="K273" s="295"/>
      <c r="M273" s="295"/>
      <c r="P273" s="295"/>
      <c r="Q273" s="211"/>
      <c r="R273" s="211"/>
      <c r="S273" s="211"/>
      <c r="T273" s="211"/>
      <c r="U273" s="211"/>
      <c r="V273" s="211"/>
      <c r="W273" s="211"/>
      <c r="X273" s="211"/>
      <c r="Y273" s="211"/>
      <c r="Z273" s="211"/>
    </row>
    <row r="274" spans="11:26" ht="15.75" customHeight="1">
      <c r="K274" s="295"/>
      <c r="M274" s="295"/>
      <c r="P274" s="295"/>
      <c r="Q274" s="211"/>
      <c r="R274" s="211"/>
      <c r="S274" s="211"/>
      <c r="T274" s="211"/>
      <c r="U274" s="211"/>
      <c r="V274" s="211"/>
      <c r="W274" s="211"/>
      <c r="X274" s="211"/>
      <c r="Y274" s="211"/>
      <c r="Z274" s="211"/>
    </row>
    <row r="275" spans="11:26" ht="15.75" customHeight="1">
      <c r="K275" s="295"/>
      <c r="M275" s="295"/>
      <c r="P275" s="295"/>
      <c r="Q275" s="211"/>
      <c r="R275" s="211"/>
      <c r="S275" s="211"/>
      <c r="T275" s="211"/>
      <c r="U275" s="211"/>
      <c r="V275" s="211"/>
      <c r="W275" s="211"/>
      <c r="X275" s="211"/>
      <c r="Y275" s="211"/>
      <c r="Z275" s="211"/>
    </row>
    <row r="276" spans="11:26" ht="15.75" customHeight="1">
      <c r="K276" s="295"/>
      <c r="M276" s="295"/>
      <c r="P276" s="295"/>
      <c r="Q276" s="211"/>
      <c r="R276" s="211"/>
      <c r="S276" s="211"/>
      <c r="T276" s="211"/>
      <c r="U276" s="211"/>
      <c r="V276" s="211"/>
      <c r="W276" s="211"/>
      <c r="X276" s="211"/>
      <c r="Y276" s="211"/>
      <c r="Z276" s="211"/>
    </row>
    <row r="277" spans="11:26" ht="15.75" customHeight="1">
      <c r="K277" s="295"/>
      <c r="M277" s="295"/>
      <c r="P277" s="295"/>
      <c r="Q277" s="211"/>
      <c r="R277" s="211"/>
      <c r="S277" s="211"/>
      <c r="T277" s="211"/>
      <c r="U277" s="211"/>
      <c r="V277" s="211"/>
      <c r="W277" s="211"/>
      <c r="X277" s="211"/>
      <c r="Y277" s="211"/>
      <c r="Z277" s="211"/>
    </row>
    <row r="278" spans="11:26" ht="15.75" customHeight="1">
      <c r="K278" s="295"/>
      <c r="M278" s="295"/>
      <c r="P278" s="295"/>
      <c r="Q278" s="211"/>
      <c r="R278" s="211"/>
      <c r="S278" s="211"/>
      <c r="T278" s="211"/>
      <c r="U278" s="211"/>
      <c r="V278" s="211"/>
      <c r="W278" s="211"/>
      <c r="X278" s="211"/>
      <c r="Y278" s="211"/>
      <c r="Z278" s="211"/>
    </row>
    <row r="279" spans="11:26" ht="15.75" customHeight="1">
      <c r="K279" s="295"/>
      <c r="M279" s="295"/>
      <c r="P279" s="295"/>
      <c r="Q279" s="211"/>
      <c r="R279" s="211"/>
      <c r="S279" s="211"/>
      <c r="T279" s="211"/>
      <c r="U279" s="211"/>
      <c r="V279" s="211"/>
      <c r="W279" s="211"/>
      <c r="X279" s="211"/>
      <c r="Y279" s="211"/>
      <c r="Z279" s="211"/>
    </row>
    <row r="280" spans="11:26" ht="15.75" customHeight="1">
      <c r="K280" s="295"/>
      <c r="M280" s="295"/>
      <c r="P280" s="295"/>
      <c r="Q280" s="211"/>
      <c r="R280" s="211"/>
      <c r="S280" s="211"/>
      <c r="T280" s="211"/>
      <c r="U280" s="211"/>
      <c r="V280" s="211"/>
      <c r="W280" s="211"/>
      <c r="X280" s="211"/>
      <c r="Y280" s="211"/>
      <c r="Z280" s="211"/>
    </row>
    <row r="281" spans="11:26" ht="15.75" customHeight="1">
      <c r="K281" s="295"/>
      <c r="M281" s="295"/>
      <c r="P281" s="295"/>
      <c r="Q281" s="211"/>
      <c r="R281" s="211"/>
      <c r="S281" s="211"/>
      <c r="T281" s="211"/>
      <c r="U281" s="211"/>
      <c r="V281" s="211"/>
      <c r="W281" s="211"/>
      <c r="X281" s="211"/>
      <c r="Y281" s="211"/>
      <c r="Z281" s="211"/>
    </row>
    <row r="282" spans="11:26" ht="15.75" customHeight="1">
      <c r="K282" s="295"/>
      <c r="M282" s="295"/>
      <c r="P282" s="295"/>
      <c r="Q282" s="211"/>
      <c r="R282" s="211"/>
      <c r="S282" s="211"/>
      <c r="T282" s="211"/>
      <c r="U282" s="211"/>
      <c r="V282" s="211"/>
      <c r="W282" s="211"/>
      <c r="X282" s="211"/>
      <c r="Y282" s="211"/>
      <c r="Z282" s="211"/>
    </row>
    <row r="283" spans="11:26" ht="15.75" customHeight="1">
      <c r="K283" s="295"/>
      <c r="M283" s="295"/>
      <c r="P283" s="295"/>
      <c r="Q283" s="211"/>
      <c r="R283" s="211"/>
      <c r="S283" s="211"/>
      <c r="T283" s="211"/>
      <c r="U283" s="211"/>
      <c r="V283" s="211"/>
      <c r="W283" s="211"/>
      <c r="X283" s="211"/>
      <c r="Y283" s="211"/>
      <c r="Z283" s="211"/>
    </row>
    <row r="284" spans="11:26" ht="15.75" customHeight="1">
      <c r="K284" s="295"/>
      <c r="M284" s="295"/>
      <c r="P284" s="295"/>
      <c r="Q284" s="211"/>
      <c r="R284" s="211"/>
      <c r="S284" s="211"/>
      <c r="T284" s="211"/>
      <c r="U284" s="211"/>
      <c r="V284" s="211"/>
      <c r="W284" s="211"/>
      <c r="X284" s="211"/>
      <c r="Y284" s="211"/>
      <c r="Z284" s="211"/>
    </row>
    <row r="285" spans="11:26" ht="15.75" customHeight="1">
      <c r="K285" s="295"/>
      <c r="M285" s="295"/>
      <c r="P285" s="295"/>
      <c r="Q285" s="211"/>
      <c r="R285" s="211"/>
      <c r="S285" s="211"/>
      <c r="T285" s="211"/>
      <c r="U285" s="211"/>
      <c r="V285" s="211"/>
      <c r="W285" s="211"/>
      <c r="X285" s="211"/>
      <c r="Y285" s="211"/>
      <c r="Z285" s="211"/>
    </row>
    <row r="286" spans="11:26" ht="15.75" customHeight="1">
      <c r="K286" s="295"/>
      <c r="M286" s="295"/>
      <c r="P286" s="295"/>
      <c r="Q286" s="211"/>
      <c r="R286" s="211"/>
      <c r="S286" s="211"/>
      <c r="T286" s="211"/>
      <c r="U286" s="211"/>
      <c r="V286" s="211"/>
      <c r="W286" s="211"/>
      <c r="X286" s="211"/>
      <c r="Y286" s="211"/>
      <c r="Z286" s="211"/>
    </row>
    <row r="287" spans="11:26" ht="15.75" customHeight="1">
      <c r="K287" s="295"/>
      <c r="M287" s="295"/>
      <c r="P287" s="295"/>
      <c r="Q287" s="211"/>
      <c r="R287" s="211"/>
      <c r="S287" s="211"/>
      <c r="T287" s="211"/>
      <c r="U287" s="211"/>
      <c r="V287" s="211"/>
      <c r="W287" s="211"/>
      <c r="X287" s="211"/>
      <c r="Y287" s="211"/>
      <c r="Z287" s="211"/>
    </row>
    <row r="288" spans="11:26" ht="15.75" customHeight="1">
      <c r="K288" s="295"/>
      <c r="M288" s="295"/>
      <c r="P288" s="295"/>
      <c r="Q288" s="211"/>
      <c r="R288" s="211"/>
      <c r="S288" s="211"/>
      <c r="T288" s="211"/>
      <c r="U288" s="211"/>
      <c r="V288" s="211"/>
      <c r="W288" s="211"/>
      <c r="X288" s="211"/>
      <c r="Y288" s="211"/>
      <c r="Z288" s="211"/>
    </row>
    <row r="289" spans="11:26" ht="15.75" customHeight="1">
      <c r="K289" s="295"/>
      <c r="M289" s="295"/>
      <c r="P289" s="295"/>
      <c r="Q289" s="211"/>
      <c r="R289" s="211"/>
      <c r="S289" s="211"/>
      <c r="T289" s="211"/>
      <c r="U289" s="211"/>
      <c r="V289" s="211"/>
      <c r="W289" s="211"/>
      <c r="X289" s="211"/>
      <c r="Y289" s="211"/>
      <c r="Z289" s="211"/>
    </row>
    <row r="290" spans="11:26" ht="15.75" customHeight="1">
      <c r="K290" s="295"/>
      <c r="M290" s="295"/>
      <c r="P290" s="295"/>
      <c r="Q290" s="211"/>
      <c r="R290" s="211"/>
      <c r="S290" s="211"/>
      <c r="T290" s="211"/>
      <c r="U290" s="211"/>
      <c r="V290" s="211"/>
      <c r="W290" s="211"/>
      <c r="X290" s="211"/>
      <c r="Y290" s="211"/>
      <c r="Z290" s="211"/>
    </row>
    <row r="291" spans="11:26" ht="15.75" customHeight="1">
      <c r="K291" s="295"/>
      <c r="M291" s="295"/>
      <c r="P291" s="295"/>
      <c r="Q291" s="211"/>
      <c r="R291" s="211"/>
      <c r="S291" s="211"/>
      <c r="T291" s="211"/>
      <c r="U291" s="211"/>
      <c r="V291" s="211"/>
      <c r="W291" s="211"/>
      <c r="X291" s="211"/>
      <c r="Y291" s="211"/>
      <c r="Z291" s="211"/>
    </row>
    <row r="292" spans="11:26" ht="15.75" customHeight="1">
      <c r="K292" s="295"/>
      <c r="M292" s="295"/>
      <c r="P292" s="295"/>
      <c r="Q292" s="211"/>
      <c r="R292" s="211"/>
      <c r="S292" s="211"/>
      <c r="T292" s="211"/>
      <c r="U292" s="211"/>
      <c r="V292" s="211"/>
      <c r="W292" s="211"/>
      <c r="X292" s="211"/>
      <c r="Y292" s="211"/>
      <c r="Z292" s="211"/>
    </row>
    <row r="293" spans="11:26" ht="15.75" customHeight="1">
      <c r="K293" s="295"/>
      <c r="M293" s="295"/>
      <c r="P293" s="295"/>
      <c r="Q293" s="211"/>
      <c r="R293" s="211"/>
      <c r="S293" s="211"/>
      <c r="T293" s="211"/>
      <c r="U293" s="211"/>
      <c r="V293" s="211"/>
      <c r="W293" s="211"/>
      <c r="X293" s="211"/>
      <c r="Y293" s="211"/>
      <c r="Z293" s="211"/>
    </row>
    <row r="294" spans="11:26" ht="15.75" customHeight="1">
      <c r="K294" s="295"/>
      <c r="M294" s="295"/>
      <c r="P294" s="295"/>
      <c r="Q294" s="211"/>
      <c r="R294" s="211"/>
      <c r="S294" s="211"/>
      <c r="T294" s="211"/>
      <c r="U294" s="211"/>
      <c r="V294" s="211"/>
      <c r="W294" s="211"/>
      <c r="X294" s="211"/>
      <c r="Y294" s="211"/>
      <c r="Z294" s="211"/>
    </row>
    <row r="295" spans="11:26" ht="15.75" customHeight="1">
      <c r="K295" s="295"/>
      <c r="M295" s="295"/>
      <c r="P295" s="295"/>
      <c r="Q295" s="211"/>
      <c r="R295" s="211"/>
      <c r="S295" s="211"/>
      <c r="T295" s="211"/>
      <c r="U295" s="211"/>
      <c r="V295" s="211"/>
      <c r="W295" s="211"/>
      <c r="X295" s="211"/>
      <c r="Y295" s="211"/>
      <c r="Z295" s="211"/>
    </row>
    <row r="296" spans="11:26" ht="15.75" customHeight="1">
      <c r="K296" s="295"/>
      <c r="M296" s="295"/>
      <c r="P296" s="295"/>
      <c r="Q296" s="211"/>
      <c r="R296" s="211"/>
      <c r="S296" s="211"/>
      <c r="T296" s="211"/>
      <c r="U296" s="211"/>
      <c r="V296" s="211"/>
      <c r="W296" s="211"/>
      <c r="X296" s="211"/>
      <c r="Y296" s="211"/>
      <c r="Z296" s="211"/>
    </row>
    <row r="297" spans="11:26" ht="15.75" customHeight="1">
      <c r="K297" s="295"/>
      <c r="M297" s="295"/>
      <c r="P297" s="295"/>
      <c r="Q297" s="211"/>
      <c r="R297" s="211"/>
      <c r="S297" s="211"/>
      <c r="T297" s="211"/>
      <c r="U297" s="211"/>
      <c r="V297" s="211"/>
      <c r="W297" s="211"/>
      <c r="X297" s="211"/>
      <c r="Y297" s="211"/>
      <c r="Z297" s="211"/>
    </row>
    <row r="298" spans="11:26" ht="15.75" customHeight="1">
      <c r="K298" s="295"/>
      <c r="M298" s="295"/>
      <c r="P298" s="295"/>
      <c r="Q298" s="211"/>
      <c r="R298" s="211"/>
      <c r="S298" s="211"/>
      <c r="T298" s="211"/>
      <c r="U298" s="211"/>
      <c r="V298" s="211"/>
      <c r="W298" s="211"/>
      <c r="X298" s="211"/>
      <c r="Y298" s="211"/>
      <c r="Z298" s="211"/>
    </row>
    <row r="299" spans="11:26" ht="15.75" customHeight="1">
      <c r="K299" s="295"/>
      <c r="M299" s="295"/>
      <c r="P299" s="295"/>
      <c r="Q299" s="211"/>
      <c r="R299" s="211"/>
      <c r="S299" s="211"/>
      <c r="T299" s="211"/>
      <c r="U299" s="211"/>
      <c r="V299" s="211"/>
      <c r="W299" s="211"/>
      <c r="X299" s="211"/>
      <c r="Y299" s="211"/>
      <c r="Z299" s="211"/>
    </row>
    <row r="300" spans="11:26" ht="15.75" customHeight="1">
      <c r="K300" s="295"/>
      <c r="M300" s="295"/>
      <c r="P300" s="295"/>
      <c r="Q300" s="211"/>
      <c r="R300" s="211"/>
      <c r="S300" s="211"/>
      <c r="T300" s="211"/>
      <c r="U300" s="211"/>
      <c r="V300" s="211"/>
      <c r="W300" s="211"/>
      <c r="X300" s="211"/>
      <c r="Y300" s="211"/>
      <c r="Z300" s="211"/>
    </row>
    <row r="301" spans="11:26" ht="15.75" customHeight="1">
      <c r="K301" s="295"/>
      <c r="M301" s="295"/>
      <c r="P301" s="295"/>
      <c r="Q301" s="211"/>
      <c r="R301" s="211"/>
      <c r="S301" s="211"/>
      <c r="T301" s="211"/>
      <c r="U301" s="211"/>
      <c r="V301" s="211"/>
      <c r="W301" s="211"/>
      <c r="X301" s="211"/>
      <c r="Y301" s="211"/>
      <c r="Z301" s="211"/>
    </row>
    <row r="302" spans="11:26" ht="15.75" customHeight="1">
      <c r="K302" s="295"/>
      <c r="M302" s="295"/>
      <c r="P302" s="295"/>
      <c r="Q302" s="211"/>
      <c r="R302" s="211"/>
      <c r="S302" s="211"/>
      <c r="T302" s="211"/>
      <c r="U302" s="211"/>
      <c r="V302" s="211"/>
      <c r="W302" s="211"/>
      <c r="X302" s="211"/>
      <c r="Y302" s="211"/>
      <c r="Z302" s="211"/>
    </row>
    <row r="303" spans="11:26" ht="15.75" customHeight="1">
      <c r="K303" s="295"/>
      <c r="M303" s="295"/>
      <c r="P303" s="295"/>
      <c r="Q303" s="211"/>
      <c r="R303" s="211"/>
      <c r="S303" s="211"/>
      <c r="T303" s="211"/>
      <c r="U303" s="211"/>
      <c r="V303" s="211"/>
      <c r="W303" s="211"/>
      <c r="X303" s="211"/>
      <c r="Y303" s="211"/>
      <c r="Z303" s="211"/>
    </row>
    <row r="304" spans="11:26" ht="15.75" customHeight="1">
      <c r="K304" s="295"/>
      <c r="M304" s="295"/>
      <c r="P304" s="295"/>
      <c r="Q304" s="211"/>
      <c r="R304" s="211"/>
      <c r="S304" s="211"/>
      <c r="T304" s="211"/>
      <c r="U304" s="211"/>
      <c r="V304" s="211"/>
      <c r="W304" s="211"/>
      <c r="X304" s="211"/>
      <c r="Y304" s="211"/>
      <c r="Z304" s="211"/>
    </row>
    <row r="305" spans="11:26" ht="15.75" customHeight="1">
      <c r="K305" s="295"/>
      <c r="M305" s="295"/>
      <c r="P305" s="295"/>
      <c r="Q305" s="211"/>
      <c r="R305" s="211"/>
      <c r="S305" s="211"/>
      <c r="T305" s="211"/>
      <c r="U305" s="211"/>
      <c r="V305" s="211"/>
      <c r="W305" s="211"/>
      <c r="X305" s="211"/>
      <c r="Y305" s="211"/>
      <c r="Z305" s="211"/>
    </row>
    <row r="306" spans="11:26" ht="15.75" customHeight="1">
      <c r="K306" s="295"/>
      <c r="M306" s="295"/>
      <c r="P306" s="295"/>
      <c r="Q306" s="211"/>
      <c r="R306" s="211"/>
      <c r="S306" s="211"/>
      <c r="T306" s="211"/>
      <c r="U306" s="211"/>
      <c r="V306" s="211"/>
      <c r="W306" s="211"/>
      <c r="X306" s="211"/>
      <c r="Y306" s="211"/>
      <c r="Z306" s="211"/>
    </row>
    <row r="307" spans="11:26" ht="15.75" customHeight="1">
      <c r="K307" s="295"/>
      <c r="M307" s="295"/>
      <c r="P307" s="295"/>
      <c r="Q307" s="211"/>
      <c r="R307" s="211"/>
      <c r="S307" s="211"/>
      <c r="T307" s="211"/>
      <c r="U307" s="211"/>
      <c r="V307" s="211"/>
      <c r="W307" s="211"/>
      <c r="X307" s="211"/>
      <c r="Y307" s="211"/>
      <c r="Z307" s="211"/>
    </row>
    <row r="308" spans="11:26" ht="15.75" customHeight="1">
      <c r="K308" s="295"/>
      <c r="M308" s="295"/>
      <c r="P308" s="295"/>
      <c r="Q308" s="211"/>
      <c r="R308" s="211"/>
      <c r="S308" s="211"/>
      <c r="T308" s="211"/>
      <c r="U308" s="211"/>
      <c r="V308" s="211"/>
      <c r="W308" s="211"/>
      <c r="X308" s="211"/>
      <c r="Y308" s="211"/>
      <c r="Z308" s="211"/>
    </row>
    <row r="309" spans="11:26" ht="15.75" customHeight="1">
      <c r="K309" s="295"/>
      <c r="M309" s="295"/>
      <c r="P309" s="295"/>
      <c r="Q309" s="211"/>
      <c r="R309" s="211"/>
      <c r="S309" s="211"/>
      <c r="T309" s="211"/>
      <c r="U309" s="211"/>
      <c r="V309" s="211"/>
      <c r="W309" s="211"/>
      <c r="X309" s="211"/>
      <c r="Y309" s="211"/>
      <c r="Z309" s="211"/>
    </row>
    <row r="310" spans="11:26" ht="15.75" customHeight="1">
      <c r="K310" s="295"/>
      <c r="M310" s="295"/>
      <c r="P310" s="295"/>
      <c r="Q310" s="211"/>
      <c r="R310" s="211"/>
      <c r="S310" s="211"/>
      <c r="T310" s="211"/>
      <c r="U310" s="211"/>
      <c r="V310" s="211"/>
      <c r="W310" s="211"/>
      <c r="X310" s="211"/>
      <c r="Y310" s="211"/>
      <c r="Z310" s="211"/>
    </row>
    <row r="311" spans="11:26" ht="15.75" customHeight="1">
      <c r="K311" s="295"/>
      <c r="M311" s="295"/>
      <c r="P311" s="295"/>
      <c r="Q311" s="211"/>
      <c r="R311" s="211"/>
      <c r="S311" s="211"/>
      <c r="T311" s="211"/>
      <c r="U311" s="211"/>
      <c r="V311" s="211"/>
      <c r="W311" s="211"/>
      <c r="X311" s="211"/>
      <c r="Y311" s="211"/>
      <c r="Z311" s="211"/>
    </row>
    <row r="312" spans="11:26" ht="15.75" customHeight="1">
      <c r="K312" s="295"/>
      <c r="M312" s="295"/>
      <c r="P312" s="295"/>
      <c r="Q312" s="211"/>
      <c r="R312" s="211"/>
      <c r="S312" s="211"/>
      <c r="T312" s="211"/>
      <c r="U312" s="211"/>
      <c r="V312" s="211"/>
      <c r="W312" s="211"/>
      <c r="X312" s="211"/>
      <c r="Y312" s="211"/>
      <c r="Z312" s="211"/>
    </row>
    <row r="313" spans="11:26" ht="15.75" customHeight="1">
      <c r="K313" s="295"/>
      <c r="M313" s="295"/>
      <c r="P313" s="295"/>
      <c r="Q313" s="211"/>
      <c r="R313" s="211"/>
      <c r="S313" s="211"/>
      <c r="T313" s="211"/>
      <c r="U313" s="211"/>
      <c r="V313" s="211"/>
      <c r="W313" s="211"/>
      <c r="X313" s="211"/>
      <c r="Y313" s="211"/>
      <c r="Z313" s="211"/>
    </row>
    <row r="314" spans="11:26" ht="15.75" customHeight="1">
      <c r="K314" s="295"/>
      <c r="M314" s="295"/>
      <c r="P314" s="295"/>
      <c r="Q314" s="211"/>
      <c r="R314" s="211"/>
      <c r="S314" s="211"/>
      <c r="T314" s="211"/>
      <c r="U314" s="211"/>
      <c r="V314" s="211"/>
      <c r="W314" s="211"/>
      <c r="X314" s="211"/>
      <c r="Y314" s="211"/>
      <c r="Z314" s="211"/>
    </row>
    <row r="315" spans="11:26" ht="15.75" customHeight="1">
      <c r="K315" s="295"/>
      <c r="M315" s="295"/>
      <c r="P315" s="295"/>
      <c r="Q315" s="211"/>
      <c r="R315" s="211"/>
      <c r="S315" s="211"/>
      <c r="T315" s="211"/>
      <c r="U315" s="211"/>
      <c r="V315" s="211"/>
      <c r="W315" s="211"/>
      <c r="X315" s="211"/>
      <c r="Y315" s="211"/>
      <c r="Z315" s="211"/>
    </row>
    <row r="316" spans="11:26" ht="15.75" customHeight="1">
      <c r="K316" s="295"/>
      <c r="M316" s="295"/>
      <c r="P316" s="295"/>
      <c r="Q316" s="211"/>
      <c r="R316" s="211"/>
      <c r="S316" s="211"/>
      <c r="T316" s="211"/>
      <c r="U316" s="211"/>
      <c r="V316" s="211"/>
      <c r="W316" s="211"/>
      <c r="X316" s="211"/>
      <c r="Y316" s="211"/>
      <c r="Z316" s="211"/>
    </row>
    <row r="317" spans="11:26" ht="15.75" customHeight="1">
      <c r="K317" s="295"/>
      <c r="M317" s="295"/>
      <c r="P317" s="295"/>
      <c r="Q317" s="211"/>
      <c r="R317" s="211"/>
      <c r="S317" s="211"/>
      <c r="T317" s="211"/>
      <c r="U317" s="211"/>
      <c r="V317" s="211"/>
      <c r="W317" s="211"/>
      <c r="X317" s="211"/>
      <c r="Y317" s="211"/>
      <c r="Z317" s="211"/>
    </row>
    <row r="318" spans="11:26" ht="15.75" customHeight="1">
      <c r="K318" s="295"/>
      <c r="M318" s="295"/>
      <c r="P318" s="295"/>
      <c r="Q318" s="211"/>
      <c r="R318" s="211"/>
      <c r="S318" s="211"/>
      <c r="T318" s="211"/>
      <c r="U318" s="211"/>
      <c r="V318" s="211"/>
      <c r="W318" s="211"/>
      <c r="X318" s="211"/>
      <c r="Y318" s="211"/>
      <c r="Z318" s="211"/>
    </row>
    <row r="319" spans="11:26" ht="15.75" customHeight="1">
      <c r="K319" s="295"/>
      <c r="M319" s="295"/>
      <c r="P319" s="295"/>
      <c r="Q319" s="211"/>
      <c r="R319" s="211"/>
      <c r="S319" s="211"/>
      <c r="T319" s="211"/>
      <c r="U319" s="211"/>
      <c r="V319" s="211"/>
      <c r="W319" s="211"/>
      <c r="X319" s="211"/>
      <c r="Y319" s="211"/>
      <c r="Z319" s="211"/>
    </row>
    <row r="320" spans="11:26" ht="15.75" customHeight="1">
      <c r="K320" s="295"/>
      <c r="M320" s="295"/>
      <c r="P320" s="295"/>
      <c r="Q320" s="211"/>
      <c r="R320" s="211"/>
      <c r="S320" s="211"/>
      <c r="T320" s="211"/>
      <c r="U320" s="211"/>
      <c r="V320" s="211"/>
      <c r="W320" s="211"/>
      <c r="X320" s="211"/>
      <c r="Y320" s="211"/>
      <c r="Z320" s="211"/>
    </row>
    <row r="321" spans="11:26" ht="15.75" customHeight="1">
      <c r="K321" s="295"/>
      <c r="M321" s="295"/>
      <c r="P321" s="295"/>
      <c r="Q321" s="211"/>
      <c r="R321" s="211"/>
      <c r="S321" s="211"/>
      <c r="T321" s="211"/>
      <c r="U321" s="211"/>
      <c r="V321" s="211"/>
      <c r="W321" s="211"/>
      <c r="X321" s="211"/>
      <c r="Y321" s="211"/>
      <c r="Z321" s="211"/>
    </row>
    <row r="322" spans="11:26" ht="15.75" customHeight="1">
      <c r="K322" s="295"/>
      <c r="M322" s="295"/>
      <c r="P322" s="295"/>
      <c r="Q322" s="211"/>
      <c r="R322" s="211"/>
      <c r="S322" s="211"/>
      <c r="T322" s="211"/>
      <c r="U322" s="211"/>
      <c r="V322" s="211"/>
      <c r="W322" s="211"/>
      <c r="X322" s="211"/>
      <c r="Y322" s="211"/>
      <c r="Z322" s="211"/>
    </row>
    <row r="323" spans="11:26" ht="15.75" customHeight="1">
      <c r="K323" s="295"/>
      <c r="M323" s="295"/>
      <c r="P323" s="295"/>
      <c r="Q323" s="211"/>
      <c r="R323" s="211"/>
      <c r="S323" s="211"/>
      <c r="T323" s="211"/>
      <c r="U323" s="211"/>
      <c r="V323" s="211"/>
      <c r="W323" s="211"/>
      <c r="X323" s="211"/>
      <c r="Y323" s="211"/>
      <c r="Z323" s="211"/>
    </row>
    <row r="324" spans="11:26" ht="15.75" customHeight="1">
      <c r="K324" s="295"/>
      <c r="M324" s="295"/>
      <c r="P324" s="295"/>
      <c r="Q324" s="211"/>
      <c r="R324" s="211"/>
      <c r="S324" s="211"/>
      <c r="T324" s="211"/>
      <c r="U324" s="211"/>
      <c r="V324" s="211"/>
      <c r="W324" s="211"/>
      <c r="X324" s="211"/>
      <c r="Y324" s="211"/>
      <c r="Z324" s="211"/>
    </row>
    <row r="325" spans="11:26" ht="15.75" customHeight="1">
      <c r="K325" s="295"/>
      <c r="M325" s="295"/>
      <c r="P325" s="295"/>
      <c r="Q325" s="211"/>
      <c r="R325" s="211"/>
      <c r="S325" s="211"/>
      <c r="T325" s="211"/>
      <c r="U325" s="211"/>
      <c r="V325" s="211"/>
      <c r="W325" s="211"/>
      <c r="X325" s="211"/>
      <c r="Y325" s="211"/>
      <c r="Z325" s="211"/>
    </row>
    <row r="326" spans="11:26" ht="15.75" customHeight="1">
      <c r="K326" s="295"/>
      <c r="M326" s="295"/>
      <c r="P326" s="295"/>
      <c r="Q326" s="211"/>
      <c r="R326" s="211"/>
      <c r="S326" s="211"/>
      <c r="T326" s="211"/>
      <c r="U326" s="211"/>
      <c r="V326" s="211"/>
      <c r="W326" s="211"/>
      <c r="X326" s="211"/>
      <c r="Y326" s="211"/>
      <c r="Z326" s="211"/>
    </row>
    <row r="327" spans="11:26" ht="15.75" customHeight="1">
      <c r="K327" s="295"/>
      <c r="M327" s="295"/>
      <c r="P327" s="295"/>
      <c r="Q327" s="211"/>
      <c r="R327" s="211"/>
      <c r="S327" s="211"/>
      <c r="T327" s="211"/>
      <c r="U327" s="211"/>
      <c r="V327" s="211"/>
      <c r="W327" s="211"/>
      <c r="X327" s="211"/>
      <c r="Y327" s="211"/>
      <c r="Z327" s="211"/>
    </row>
    <row r="328" spans="11:26" ht="15.75" customHeight="1">
      <c r="K328" s="295"/>
      <c r="M328" s="295"/>
      <c r="P328" s="295"/>
      <c r="Q328" s="211"/>
      <c r="R328" s="211"/>
      <c r="S328" s="211"/>
      <c r="T328" s="211"/>
      <c r="U328" s="211"/>
      <c r="V328" s="211"/>
      <c r="W328" s="211"/>
      <c r="X328" s="211"/>
      <c r="Y328" s="211"/>
      <c r="Z328" s="211"/>
    </row>
    <row r="329" spans="11:26" ht="15.75" customHeight="1">
      <c r="K329" s="295"/>
      <c r="M329" s="295"/>
      <c r="P329" s="295"/>
      <c r="Q329" s="211"/>
      <c r="R329" s="211"/>
      <c r="S329" s="211"/>
      <c r="T329" s="211"/>
      <c r="U329" s="211"/>
      <c r="V329" s="211"/>
      <c r="W329" s="211"/>
      <c r="X329" s="211"/>
      <c r="Y329" s="211"/>
      <c r="Z329" s="211"/>
    </row>
    <row r="330" spans="11:26" ht="15.75" customHeight="1">
      <c r="K330" s="295"/>
      <c r="M330" s="295"/>
      <c r="P330" s="295"/>
      <c r="Q330" s="211"/>
      <c r="R330" s="211"/>
      <c r="S330" s="211"/>
      <c r="T330" s="211"/>
      <c r="U330" s="211"/>
      <c r="V330" s="211"/>
      <c r="W330" s="211"/>
      <c r="X330" s="211"/>
      <c r="Y330" s="211"/>
      <c r="Z330" s="211"/>
    </row>
    <row r="331" spans="11:26" ht="15.75" customHeight="1">
      <c r="K331" s="295"/>
      <c r="M331" s="295"/>
      <c r="P331" s="295"/>
      <c r="Q331" s="211"/>
      <c r="R331" s="211"/>
      <c r="S331" s="211"/>
      <c r="T331" s="211"/>
      <c r="U331" s="211"/>
      <c r="V331" s="211"/>
      <c r="W331" s="211"/>
      <c r="X331" s="211"/>
      <c r="Y331" s="211"/>
      <c r="Z331" s="211"/>
    </row>
    <row r="332" spans="11:26" ht="15.75" customHeight="1">
      <c r="K332" s="295"/>
      <c r="M332" s="295"/>
      <c r="P332" s="295"/>
      <c r="Q332" s="211"/>
      <c r="R332" s="211"/>
      <c r="S332" s="211"/>
      <c r="T332" s="211"/>
      <c r="U332" s="211"/>
      <c r="V332" s="211"/>
      <c r="W332" s="211"/>
      <c r="X332" s="211"/>
      <c r="Y332" s="211"/>
      <c r="Z332" s="211"/>
    </row>
    <row r="333" spans="11:26" ht="15.75" customHeight="1">
      <c r="K333" s="295"/>
      <c r="M333" s="295"/>
      <c r="P333" s="295"/>
      <c r="Q333" s="211"/>
      <c r="R333" s="211"/>
      <c r="S333" s="211"/>
      <c r="T333" s="211"/>
      <c r="U333" s="211"/>
      <c r="V333" s="211"/>
      <c r="W333" s="211"/>
      <c r="X333" s="211"/>
      <c r="Y333" s="211"/>
      <c r="Z333" s="211"/>
    </row>
    <row r="334" spans="11:26" ht="15.75" customHeight="1">
      <c r="K334" s="295"/>
      <c r="M334" s="295"/>
      <c r="P334" s="295"/>
      <c r="Q334" s="211"/>
      <c r="R334" s="211"/>
      <c r="S334" s="211"/>
      <c r="T334" s="211"/>
      <c r="U334" s="211"/>
      <c r="V334" s="211"/>
      <c r="W334" s="211"/>
      <c r="X334" s="211"/>
      <c r="Y334" s="211"/>
      <c r="Z334" s="211"/>
    </row>
    <row r="335" spans="11:26" ht="15.75" customHeight="1">
      <c r="K335" s="295"/>
      <c r="M335" s="295"/>
      <c r="P335" s="295"/>
      <c r="Q335" s="211"/>
      <c r="R335" s="211"/>
      <c r="S335" s="211"/>
      <c r="T335" s="211"/>
      <c r="U335" s="211"/>
      <c r="V335" s="211"/>
      <c r="W335" s="211"/>
      <c r="X335" s="211"/>
      <c r="Y335" s="211"/>
      <c r="Z335" s="211"/>
    </row>
    <row r="336" spans="11:26" ht="15.75" customHeight="1">
      <c r="K336" s="295"/>
      <c r="M336" s="295"/>
      <c r="P336" s="295"/>
      <c r="Q336" s="211"/>
      <c r="R336" s="211"/>
      <c r="S336" s="211"/>
      <c r="T336" s="211"/>
      <c r="U336" s="211"/>
      <c r="V336" s="211"/>
      <c r="W336" s="211"/>
      <c r="X336" s="211"/>
      <c r="Y336" s="211"/>
      <c r="Z336" s="211"/>
    </row>
    <row r="337" spans="11:26" ht="15.75" customHeight="1">
      <c r="K337" s="295"/>
      <c r="M337" s="295"/>
      <c r="P337" s="295"/>
      <c r="Q337" s="211"/>
      <c r="R337" s="211"/>
      <c r="S337" s="211"/>
      <c r="T337" s="211"/>
      <c r="U337" s="211"/>
      <c r="V337" s="211"/>
      <c r="W337" s="211"/>
      <c r="X337" s="211"/>
      <c r="Y337" s="211"/>
      <c r="Z337" s="211"/>
    </row>
    <row r="338" spans="11:26" ht="15.75" customHeight="1">
      <c r="K338" s="295"/>
      <c r="M338" s="295"/>
      <c r="P338" s="295"/>
      <c r="Q338" s="211"/>
      <c r="R338" s="211"/>
      <c r="S338" s="211"/>
      <c r="T338" s="211"/>
      <c r="U338" s="211"/>
      <c r="V338" s="211"/>
      <c r="W338" s="211"/>
      <c r="X338" s="211"/>
      <c r="Y338" s="211"/>
      <c r="Z338" s="211"/>
    </row>
    <row r="339" spans="11:26" ht="15.75" customHeight="1">
      <c r="K339" s="295"/>
      <c r="M339" s="295"/>
      <c r="P339" s="295"/>
      <c r="Q339" s="211"/>
      <c r="R339" s="211"/>
      <c r="S339" s="211"/>
      <c r="T339" s="211"/>
      <c r="U339" s="211"/>
      <c r="V339" s="211"/>
      <c r="W339" s="211"/>
      <c r="X339" s="211"/>
      <c r="Y339" s="211"/>
      <c r="Z339" s="211"/>
    </row>
    <row r="340" spans="11:26" ht="15.75" customHeight="1">
      <c r="K340" s="295"/>
      <c r="M340" s="295"/>
      <c r="P340" s="295"/>
      <c r="Q340" s="211"/>
      <c r="R340" s="211"/>
      <c r="S340" s="211"/>
      <c r="T340" s="211"/>
      <c r="U340" s="211"/>
      <c r="V340" s="211"/>
      <c r="W340" s="211"/>
      <c r="X340" s="211"/>
      <c r="Y340" s="211"/>
      <c r="Z340" s="211"/>
    </row>
    <row r="341" spans="11:26" ht="15.75" customHeight="1">
      <c r="K341" s="295"/>
      <c r="M341" s="295"/>
      <c r="P341" s="295"/>
      <c r="Q341" s="211"/>
      <c r="R341" s="211"/>
      <c r="S341" s="211"/>
      <c r="T341" s="211"/>
      <c r="U341" s="211"/>
      <c r="V341" s="211"/>
      <c r="W341" s="211"/>
      <c r="X341" s="211"/>
      <c r="Y341" s="211"/>
      <c r="Z341" s="211"/>
    </row>
    <row r="342" spans="11:26" ht="15.75" customHeight="1">
      <c r="K342" s="295"/>
      <c r="M342" s="295"/>
      <c r="P342" s="295"/>
      <c r="Q342" s="211"/>
      <c r="R342" s="211"/>
      <c r="S342" s="211"/>
      <c r="T342" s="211"/>
      <c r="U342" s="211"/>
      <c r="V342" s="211"/>
      <c r="W342" s="211"/>
      <c r="X342" s="211"/>
      <c r="Y342" s="211"/>
      <c r="Z342" s="211"/>
    </row>
    <row r="343" spans="11:26" ht="15.75" customHeight="1">
      <c r="K343" s="295"/>
      <c r="M343" s="295"/>
      <c r="P343" s="295"/>
      <c r="Q343" s="211"/>
      <c r="R343" s="211"/>
      <c r="S343" s="211"/>
      <c r="T343" s="211"/>
      <c r="U343" s="211"/>
      <c r="V343" s="211"/>
      <c r="W343" s="211"/>
      <c r="X343" s="211"/>
      <c r="Y343" s="211"/>
      <c r="Z343" s="211"/>
    </row>
    <row r="344" spans="11:26" ht="15.75" customHeight="1">
      <c r="K344" s="295"/>
      <c r="M344" s="295"/>
      <c r="P344" s="295"/>
      <c r="Q344" s="211"/>
      <c r="R344" s="211"/>
      <c r="S344" s="211"/>
      <c r="T344" s="211"/>
      <c r="U344" s="211"/>
      <c r="V344" s="211"/>
      <c r="W344" s="211"/>
      <c r="X344" s="211"/>
      <c r="Y344" s="211"/>
      <c r="Z344" s="211"/>
    </row>
    <row r="345" spans="11:26" ht="15.75" customHeight="1">
      <c r="K345" s="295"/>
      <c r="M345" s="295"/>
      <c r="P345" s="295"/>
      <c r="Q345" s="211"/>
      <c r="R345" s="211"/>
      <c r="S345" s="211"/>
      <c r="T345" s="211"/>
      <c r="U345" s="211"/>
      <c r="V345" s="211"/>
      <c r="W345" s="211"/>
      <c r="X345" s="211"/>
      <c r="Y345" s="211"/>
      <c r="Z345" s="211"/>
    </row>
    <row r="346" spans="11:26" ht="15.75" customHeight="1">
      <c r="K346" s="295"/>
      <c r="M346" s="295"/>
      <c r="P346" s="295"/>
      <c r="Q346" s="211"/>
      <c r="R346" s="211"/>
      <c r="S346" s="211"/>
      <c r="T346" s="211"/>
      <c r="U346" s="211"/>
      <c r="V346" s="211"/>
      <c r="W346" s="211"/>
      <c r="X346" s="211"/>
      <c r="Y346" s="211"/>
      <c r="Z346" s="211"/>
    </row>
    <row r="347" spans="11:26" ht="15.75" customHeight="1">
      <c r="K347" s="295"/>
      <c r="M347" s="295"/>
      <c r="P347" s="295"/>
      <c r="Q347" s="211"/>
      <c r="R347" s="211"/>
      <c r="S347" s="211"/>
      <c r="T347" s="211"/>
      <c r="U347" s="211"/>
      <c r="V347" s="211"/>
      <c r="W347" s="211"/>
      <c r="X347" s="211"/>
      <c r="Y347" s="211"/>
      <c r="Z347" s="211"/>
    </row>
    <row r="348" spans="11:26" ht="15.75" customHeight="1">
      <c r="K348" s="295"/>
      <c r="M348" s="295"/>
      <c r="P348" s="295"/>
      <c r="Q348" s="211"/>
      <c r="R348" s="211"/>
      <c r="S348" s="211"/>
      <c r="T348" s="211"/>
      <c r="U348" s="211"/>
      <c r="V348" s="211"/>
      <c r="W348" s="211"/>
      <c r="X348" s="211"/>
      <c r="Y348" s="211"/>
      <c r="Z348" s="211"/>
    </row>
    <row r="349" spans="11:26" ht="15.75" customHeight="1">
      <c r="K349" s="295"/>
      <c r="M349" s="295"/>
      <c r="P349" s="295"/>
      <c r="Q349" s="211"/>
      <c r="R349" s="211"/>
      <c r="S349" s="211"/>
      <c r="T349" s="211"/>
      <c r="U349" s="211"/>
      <c r="V349" s="211"/>
      <c r="W349" s="211"/>
      <c r="X349" s="211"/>
      <c r="Y349" s="211"/>
      <c r="Z349" s="211"/>
    </row>
    <row r="350" spans="11:26" ht="15.75" customHeight="1">
      <c r="K350" s="295"/>
      <c r="M350" s="295"/>
      <c r="P350" s="295"/>
      <c r="Q350" s="211"/>
      <c r="R350" s="211"/>
      <c r="S350" s="211"/>
      <c r="T350" s="211"/>
      <c r="U350" s="211"/>
      <c r="V350" s="211"/>
      <c r="W350" s="211"/>
      <c r="X350" s="211"/>
      <c r="Y350" s="211"/>
      <c r="Z350" s="211"/>
    </row>
    <row r="351" spans="11:26" ht="15.75" customHeight="1">
      <c r="K351" s="295"/>
      <c r="M351" s="295"/>
      <c r="P351" s="295"/>
      <c r="Q351" s="211"/>
      <c r="R351" s="211"/>
      <c r="S351" s="211"/>
      <c r="T351" s="211"/>
      <c r="U351" s="211"/>
      <c r="V351" s="211"/>
      <c r="W351" s="211"/>
      <c r="X351" s="211"/>
      <c r="Y351" s="211"/>
      <c r="Z351" s="211"/>
    </row>
    <row r="352" spans="11:26" ht="15.75" customHeight="1">
      <c r="K352" s="295"/>
      <c r="M352" s="295"/>
      <c r="P352" s="295"/>
      <c r="Q352" s="211"/>
      <c r="R352" s="211"/>
      <c r="S352" s="211"/>
      <c r="T352" s="211"/>
      <c r="U352" s="211"/>
      <c r="V352" s="211"/>
      <c r="W352" s="211"/>
      <c r="X352" s="211"/>
      <c r="Y352" s="211"/>
      <c r="Z352" s="211"/>
    </row>
    <row r="353" spans="11:26" ht="15.75" customHeight="1">
      <c r="K353" s="295"/>
      <c r="M353" s="295"/>
      <c r="P353" s="295"/>
      <c r="Q353" s="211"/>
      <c r="R353" s="211"/>
      <c r="S353" s="211"/>
      <c r="T353" s="211"/>
      <c r="U353" s="211"/>
      <c r="V353" s="211"/>
      <c r="W353" s="211"/>
      <c r="X353" s="211"/>
      <c r="Y353" s="211"/>
      <c r="Z353" s="211"/>
    </row>
    <row r="354" spans="11:26" ht="15.75" customHeight="1">
      <c r="K354" s="295"/>
      <c r="M354" s="295"/>
      <c r="P354" s="295"/>
      <c r="Q354" s="211"/>
      <c r="R354" s="211"/>
      <c r="S354" s="211"/>
      <c r="T354" s="211"/>
      <c r="U354" s="211"/>
      <c r="V354" s="211"/>
      <c r="W354" s="211"/>
      <c r="X354" s="211"/>
      <c r="Y354" s="211"/>
      <c r="Z354" s="211"/>
    </row>
    <row r="355" spans="11:26" ht="15.75" customHeight="1">
      <c r="K355" s="295"/>
      <c r="M355" s="295"/>
      <c r="P355" s="295"/>
      <c r="Q355" s="211"/>
      <c r="R355" s="211"/>
      <c r="S355" s="211"/>
      <c r="T355" s="211"/>
      <c r="U355" s="211"/>
      <c r="V355" s="211"/>
      <c r="W355" s="211"/>
      <c r="X355" s="211"/>
      <c r="Y355" s="211"/>
      <c r="Z355" s="211"/>
    </row>
    <row r="356" spans="11:26" ht="15.75" customHeight="1">
      <c r="K356" s="295"/>
      <c r="M356" s="295"/>
      <c r="P356" s="295"/>
      <c r="Q356" s="211"/>
      <c r="R356" s="211"/>
      <c r="S356" s="211"/>
      <c r="T356" s="211"/>
      <c r="U356" s="211"/>
      <c r="V356" s="211"/>
      <c r="W356" s="211"/>
      <c r="X356" s="211"/>
      <c r="Y356" s="211"/>
      <c r="Z356" s="211"/>
    </row>
    <row r="357" spans="11:26" ht="15.75" customHeight="1">
      <c r="K357" s="295"/>
      <c r="M357" s="295"/>
      <c r="P357" s="295"/>
      <c r="Q357" s="211"/>
      <c r="R357" s="211"/>
      <c r="S357" s="211"/>
      <c r="T357" s="211"/>
      <c r="U357" s="211"/>
      <c r="V357" s="211"/>
      <c r="W357" s="211"/>
      <c r="X357" s="211"/>
      <c r="Y357" s="211"/>
      <c r="Z357" s="211"/>
    </row>
    <row r="358" spans="11:26" ht="15.75" customHeight="1">
      <c r="K358" s="295"/>
      <c r="M358" s="295"/>
      <c r="P358" s="295"/>
      <c r="Q358" s="211"/>
      <c r="R358" s="211"/>
      <c r="S358" s="211"/>
      <c r="T358" s="211"/>
      <c r="U358" s="211"/>
      <c r="V358" s="211"/>
      <c r="W358" s="211"/>
      <c r="X358" s="211"/>
      <c r="Y358" s="211"/>
      <c r="Z358" s="211"/>
    </row>
    <row r="359" spans="11:26" ht="15.75" customHeight="1">
      <c r="K359" s="295"/>
      <c r="M359" s="295"/>
      <c r="P359" s="295"/>
      <c r="Q359" s="211"/>
      <c r="R359" s="211"/>
      <c r="S359" s="211"/>
      <c r="T359" s="211"/>
      <c r="U359" s="211"/>
      <c r="V359" s="211"/>
      <c r="W359" s="211"/>
      <c r="X359" s="211"/>
      <c r="Y359" s="211"/>
      <c r="Z359" s="211"/>
    </row>
    <row r="360" spans="11:26" ht="15.75" customHeight="1">
      <c r="K360" s="295"/>
      <c r="M360" s="295"/>
      <c r="P360" s="295"/>
      <c r="Q360" s="211"/>
      <c r="R360" s="211"/>
      <c r="S360" s="211"/>
      <c r="T360" s="211"/>
      <c r="U360" s="211"/>
      <c r="V360" s="211"/>
      <c r="W360" s="211"/>
      <c r="X360" s="211"/>
      <c r="Y360" s="211"/>
      <c r="Z360" s="211"/>
    </row>
    <row r="361" spans="11:26" ht="15.75" customHeight="1">
      <c r="K361" s="295"/>
      <c r="M361" s="295"/>
      <c r="P361" s="295"/>
      <c r="Q361" s="211"/>
      <c r="R361" s="211"/>
      <c r="S361" s="211"/>
      <c r="T361" s="211"/>
      <c r="U361" s="211"/>
      <c r="V361" s="211"/>
      <c r="W361" s="211"/>
      <c r="X361" s="211"/>
      <c r="Y361" s="211"/>
      <c r="Z361" s="211"/>
    </row>
    <row r="362" spans="11:26" ht="15.75" customHeight="1">
      <c r="K362" s="295"/>
      <c r="M362" s="295"/>
      <c r="P362" s="295"/>
      <c r="Q362" s="211"/>
      <c r="R362" s="211"/>
      <c r="S362" s="211"/>
      <c r="T362" s="211"/>
      <c r="U362" s="211"/>
      <c r="V362" s="211"/>
      <c r="W362" s="211"/>
      <c r="X362" s="211"/>
      <c r="Y362" s="211"/>
      <c r="Z362" s="211"/>
    </row>
    <row r="363" spans="11:26" ht="15.75" customHeight="1">
      <c r="K363" s="295"/>
      <c r="M363" s="295"/>
      <c r="P363" s="295"/>
      <c r="Q363" s="211"/>
      <c r="R363" s="211"/>
      <c r="S363" s="211"/>
      <c r="T363" s="211"/>
      <c r="U363" s="211"/>
      <c r="V363" s="211"/>
      <c r="W363" s="211"/>
      <c r="X363" s="211"/>
      <c r="Y363" s="211"/>
      <c r="Z363" s="211"/>
    </row>
    <row r="364" spans="11:26" ht="15.75" customHeight="1">
      <c r="K364" s="295"/>
      <c r="M364" s="295"/>
      <c r="P364" s="295"/>
      <c r="Q364" s="211"/>
      <c r="R364" s="211"/>
      <c r="S364" s="211"/>
      <c r="T364" s="211"/>
      <c r="U364" s="211"/>
      <c r="V364" s="211"/>
      <c r="W364" s="211"/>
      <c r="X364" s="211"/>
      <c r="Y364" s="211"/>
      <c r="Z364" s="211"/>
    </row>
    <row r="365" spans="11:26" ht="15.75" customHeight="1">
      <c r="K365" s="295"/>
      <c r="M365" s="295"/>
      <c r="P365" s="295"/>
      <c r="Q365" s="211"/>
      <c r="R365" s="211"/>
      <c r="S365" s="211"/>
      <c r="T365" s="211"/>
      <c r="U365" s="211"/>
      <c r="V365" s="211"/>
      <c r="W365" s="211"/>
      <c r="X365" s="211"/>
      <c r="Y365" s="211"/>
      <c r="Z365" s="211"/>
    </row>
    <row r="366" spans="11:26" ht="15.75" customHeight="1">
      <c r="K366" s="295"/>
      <c r="M366" s="295"/>
      <c r="P366" s="295"/>
      <c r="Q366" s="211"/>
      <c r="R366" s="211"/>
      <c r="S366" s="211"/>
      <c r="T366" s="211"/>
      <c r="U366" s="211"/>
      <c r="V366" s="211"/>
      <c r="W366" s="211"/>
      <c r="X366" s="211"/>
      <c r="Y366" s="211"/>
      <c r="Z366" s="211"/>
    </row>
    <row r="367" spans="11:26" ht="15.75" customHeight="1">
      <c r="K367" s="295"/>
      <c r="M367" s="295"/>
      <c r="P367" s="295"/>
      <c r="Q367" s="211"/>
      <c r="R367" s="211"/>
      <c r="S367" s="211"/>
      <c r="T367" s="211"/>
      <c r="U367" s="211"/>
      <c r="V367" s="211"/>
      <c r="W367" s="211"/>
      <c r="X367" s="211"/>
      <c r="Y367" s="211"/>
      <c r="Z367" s="211"/>
    </row>
    <row r="368" spans="11:26" ht="15.75" customHeight="1">
      <c r="K368" s="295"/>
      <c r="M368" s="295"/>
      <c r="P368" s="295"/>
      <c r="Q368" s="211"/>
      <c r="R368" s="211"/>
      <c r="S368" s="211"/>
      <c r="T368" s="211"/>
      <c r="U368" s="211"/>
      <c r="V368" s="211"/>
      <c r="W368" s="211"/>
      <c r="X368" s="211"/>
      <c r="Y368" s="211"/>
      <c r="Z368" s="211"/>
    </row>
    <row r="369" spans="11:26" ht="15.75" customHeight="1">
      <c r="K369" s="295"/>
      <c r="M369" s="295"/>
      <c r="P369" s="295"/>
      <c r="Q369" s="211"/>
      <c r="R369" s="211"/>
      <c r="S369" s="211"/>
      <c r="T369" s="211"/>
      <c r="U369" s="211"/>
      <c r="V369" s="211"/>
      <c r="W369" s="211"/>
      <c r="X369" s="211"/>
      <c r="Y369" s="211"/>
      <c r="Z369" s="211"/>
    </row>
    <row r="370" spans="11:26" ht="15.75" customHeight="1">
      <c r="K370" s="295"/>
      <c r="M370" s="295"/>
      <c r="P370" s="295"/>
      <c r="Q370" s="211"/>
      <c r="R370" s="211"/>
      <c r="S370" s="211"/>
      <c r="T370" s="211"/>
      <c r="U370" s="211"/>
      <c r="V370" s="211"/>
      <c r="W370" s="211"/>
      <c r="X370" s="211"/>
      <c r="Y370" s="211"/>
      <c r="Z370" s="211"/>
    </row>
    <row r="371" spans="11:26" ht="15.75" customHeight="1">
      <c r="K371" s="295"/>
      <c r="M371" s="295"/>
      <c r="P371" s="295"/>
      <c r="Q371" s="211"/>
      <c r="R371" s="211"/>
      <c r="S371" s="211"/>
      <c r="T371" s="211"/>
      <c r="U371" s="211"/>
      <c r="V371" s="211"/>
      <c r="W371" s="211"/>
      <c r="X371" s="211"/>
      <c r="Y371" s="211"/>
      <c r="Z371" s="211"/>
    </row>
    <row r="372" spans="11:26" ht="15.75" customHeight="1">
      <c r="K372" s="295"/>
      <c r="M372" s="295"/>
      <c r="P372" s="295"/>
      <c r="Q372" s="211"/>
      <c r="R372" s="211"/>
      <c r="S372" s="211"/>
      <c r="T372" s="211"/>
      <c r="U372" s="211"/>
      <c r="V372" s="211"/>
      <c r="W372" s="211"/>
      <c r="X372" s="211"/>
      <c r="Y372" s="211"/>
      <c r="Z372" s="211"/>
    </row>
    <row r="373" spans="11:26" ht="15.75" customHeight="1">
      <c r="K373" s="295"/>
      <c r="M373" s="295"/>
      <c r="P373" s="295"/>
      <c r="Q373" s="211"/>
      <c r="R373" s="211"/>
      <c r="S373" s="211"/>
      <c r="T373" s="211"/>
      <c r="U373" s="211"/>
      <c r="V373" s="211"/>
      <c r="W373" s="211"/>
      <c r="X373" s="211"/>
      <c r="Y373" s="211"/>
      <c r="Z373" s="211"/>
    </row>
    <row r="374" spans="11:26" ht="15.75" customHeight="1">
      <c r="K374" s="295"/>
      <c r="M374" s="295"/>
      <c r="P374" s="295"/>
      <c r="Q374" s="211"/>
      <c r="R374" s="211"/>
      <c r="S374" s="211"/>
      <c r="T374" s="211"/>
      <c r="U374" s="211"/>
      <c r="V374" s="211"/>
      <c r="W374" s="211"/>
      <c r="X374" s="211"/>
      <c r="Y374" s="211"/>
      <c r="Z374" s="211"/>
    </row>
    <row r="375" spans="11:26" ht="15.75" customHeight="1">
      <c r="K375" s="295"/>
      <c r="M375" s="295"/>
      <c r="P375" s="295"/>
      <c r="Q375" s="211"/>
      <c r="R375" s="211"/>
      <c r="S375" s="211"/>
      <c r="T375" s="211"/>
      <c r="U375" s="211"/>
      <c r="V375" s="211"/>
      <c r="W375" s="211"/>
      <c r="X375" s="211"/>
      <c r="Y375" s="211"/>
      <c r="Z375" s="211"/>
    </row>
    <row r="376" spans="11:26" ht="15.75" customHeight="1">
      <c r="K376" s="295"/>
      <c r="M376" s="295"/>
      <c r="P376" s="295"/>
      <c r="Q376" s="211"/>
      <c r="R376" s="211"/>
      <c r="S376" s="211"/>
      <c r="T376" s="211"/>
      <c r="U376" s="211"/>
      <c r="V376" s="211"/>
      <c r="W376" s="211"/>
      <c r="X376" s="211"/>
      <c r="Y376" s="211"/>
      <c r="Z376" s="211"/>
    </row>
    <row r="377" spans="11:26" ht="15.75" customHeight="1">
      <c r="K377" s="295"/>
      <c r="M377" s="295"/>
      <c r="P377" s="295"/>
      <c r="Q377" s="211"/>
      <c r="R377" s="211"/>
      <c r="S377" s="211"/>
      <c r="T377" s="211"/>
      <c r="U377" s="211"/>
      <c r="V377" s="211"/>
      <c r="W377" s="211"/>
      <c r="X377" s="211"/>
      <c r="Y377" s="211"/>
      <c r="Z377" s="211"/>
    </row>
    <row r="378" spans="11:26" ht="15.75" customHeight="1">
      <c r="K378" s="295"/>
      <c r="M378" s="295"/>
      <c r="P378" s="295"/>
      <c r="Q378" s="211"/>
      <c r="R378" s="211"/>
      <c r="S378" s="211"/>
      <c r="T378" s="211"/>
      <c r="U378" s="211"/>
      <c r="V378" s="211"/>
      <c r="W378" s="211"/>
      <c r="X378" s="211"/>
      <c r="Y378" s="211"/>
      <c r="Z378" s="211"/>
    </row>
    <row r="379" spans="11:26" ht="15.75" customHeight="1">
      <c r="K379" s="295"/>
      <c r="M379" s="295"/>
      <c r="P379" s="295"/>
      <c r="Q379" s="211"/>
      <c r="R379" s="211"/>
      <c r="S379" s="211"/>
      <c r="T379" s="211"/>
      <c r="U379" s="211"/>
      <c r="V379" s="211"/>
      <c r="W379" s="211"/>
      <c r="X379" s="211"/>
      <c r="Y379" s="211"/>
      <c r="Z379" s="211"/>
    </row>
    <row r="380" spans="11:26" ht="15.75" customHeight="1">
      <c r="K380" s="295"/>
      <c r="M380" s="295"/>
      <c r="P380" s="295"/>
      <c r="Q380" s="211"/>
      <c r="R380" s="211"/>
      <c r="S380" s="211"/>
      <c r="T380" s="211"/>
      <c r="U380" s="211"/>
      <c r="V380" s="211"/>
      <c r="W380" s="211"/>
      <c r="X380" s="211"/>
      <c r="Y380" s="211"/>
      <c r="Z380" s="211"/>
    </row>
    <row r="381" spans="11:26" ht="15.75" customHeight="1">
      <c r="K381" s="295"/>
      <c r="M381" s="295"/>
      <c r="P381" s="295"/>
      <c r="Q381" s="211"/>
      <c r="R381" s="211"/>
      <c r="S381" s="211"/>
      <c r="T381" s="211"/>
      <c r="U381" s="211"/>
      <c r="V381" s="211"/>
      <c r="W381" s="211"/>
      <c r="X381" s="211"/>
      <c r="Y381" s="211"/>
      <c r="Z381" s="211"/>
    </row>
    <row r="382" spans="11:26" ht="15.75" customHeight="1">
      <c r="K382" s="295"/>
      <c r="M382" s="295"/>
      <c r="P382" s="295"/>
      <c r="Q382" s="211"/>
      <c r="R382" s="211"/>
      <c r="S382" s="211"/>
      <c r="T382" s="211"/>
      <c r="U382" s="211"/>
      <c r="V382" s="211"/>
      <c r="W382" s="211"/>
      <c r="X382" s="211"/>
      <c r="Y382" s="211"/>
      <c r="Z382" s="211"/>
    </row>
    <row r="383" spans="11:26" ht="15.75" customHeight="1">
      <c r="K383" s="295"/>
      <c r="M383" s="295"/>
      <c r="P383" s="295"/>
      <c r="Q383" s="211"/>
      <c r="R383" s="211"/>
      <c r="S383" s="211"/>
      <c r="T383" s="211"/>
      <c r="U383" s="211"/>
      <c r="V383" s="211"/>
      <c r="W383" s="211"/>
      <c r="X383" s="211"/>
      <c r="Y383" s="211"/>
      <c r="Z383" s="211"/>
    </row>
    <row r="384" spans="11:26" ht="15.75" customHeight="1">
      <c r="K384" s="295"/>
      <c r="M384" s="295"/>
      <c r="P384" s="295"/>
      <c r="Q384" s="211"/>
      <c r="R384" s="211"/>
      <c r="S384" s="211"/>
      <c r="T384" s="211"/>
      <c r="U384" s="211"/>
      <c r="V384" s="211"/>
      <c r="W384" s="211"/>
      <c r="X384" s="211"/>
      <c r="Y384" s="211"/>
      <c r="Z384" s="211"/>
    </row>
    <row r="385" spans="11:26" ht="15.75" customHeight="1">
      <c r="K385" s="295"/>
      <c r="M385" s="295"/>
      <c r="P385" s="295"/>
      <c r="Q385" s="211"/>
      <c r="R385" s="211"/>
      <c r="S385" s="211"/>
      <c r="T385" s="211"/>
      <c r="U385" s="211"/>
      <c r="V385" s="211"/>
      <c r="W385" s="211"/>
      <c r="X385" s="211"/>
      <c r="Y385" s="211"/>
      <c r="Z385" s="211"/>
    </row>
    <row r="386" spans="11:26" ht="15.75" customHeight="1">
      <c r="K386" s="295"/>
      <c r="M386" s="295"/>
      <c r="P386" s="295"/>
      <c r="Q386" s="211"/>
      <c r="R386" s="211"/>
      <c r="S386" s="211"/>
      <c r="T386" s="211"/>
      <c r="U386" s="211"/>
      <c r="V386" s="211"/>
      <c r="W386" s="211"/>
      <c r="X386" s="211"/>
      <c r="Y386" s="211"/>
      <c r="Z386" s="211"/>
    </row>
    <row r="387" spans="11:26" ht="15.75" customHeight="1">
      <c r="K387" s="295"/>
      <c r="M387" s="295"/>
      <c r="P387" s="295"/>
      <c r="Q387" s="211"/>
      <c r="R387" s="211"/>
      <c r="S387" s="211"/>
      <c r="T387" s="211"/>
      <c r="U387" s="211"/>
      <c r="V387" s="211"/>
      <c r="W387" s="211"/>
      <c r="X387" s="211"/>
      <c r="Y387" s="211"/>
      <c r="Z387" s="211"/>
    </row>
    <row r="388" spans="11:26" ht="15.75" customHeight="1">
      <c r="K388" s="295"/>
      <c r="M388" s="295"/>
      <c r="P388" s="295"/>
      <c r="Q388" s="211"/>
      <c r="R388" s="211"/>
      <c r="S388" s="211"/>
      <c r="T388" s="211"/>
      <c r="U388" s="211"/>
      <c r="V388" s="211"/>
      <c r="W388" s="211"/>
      <c r="X388" s="211"/>
      <c r="Y388" s="211"/>
      <c r="Z388" s="211"/>
    </row>
    <row r="389" spans="11:26" ht="15.75" customHeight="1">
      <c r="K389" s="295"/>
      <c r="M389" s="295"/>
      <c r="P389" s="295"/>
      <c r="Q389" s="211"/>
      <c r="R389" s="211"/>
      <c r="S389" s="211"/>
      <c r="T389" s="211"/>
      <c r="U389" s="211"/>
      <c r="V389" s="211"/>
      <c r="W389" s="211"/>
      <c r="X389" s="211"/>
      <c r="Y389" s="211"/>
      <c r="Z389" s="211"/>
    </row>
    <row r="390" spans="11:26" ht="15.75" customHeight="1">
      <c r="K390" s="295"/>
      <c r="M390" s="295"/>
      <c r="P390" s="295"/>
      <c r="Q390" s="211"/>
      <c r="R390" s="211"/>
      <c r="S390" s="211"/>
      <c r="T390" s="211"/>
      <c r="U390" s="211"/>
      <c r="V390" s="211"/>
      <c r="W390" s="211"/>
      <c r="X390" s="211"/>
      <c r="Y390" s="211"/>
      <c r="Z390" s="211"/>
    </row>
    <row r="391" spans="11:26" ht="15.75" customHeight="1">
      <c r="K391" s="295"/>
      <c r="M391" s="295"/>
      <c r="P391" s="295"/>
      <c r="Q391" s="211"/>
      <c r="R391" s="211"/>
      <c r="S391" s="211"/>
      <c r="T391" s="211"/>
      <c r="U391" s="211"/>
      <c r="V391" s="211"/>
      <c r="W391" s="211"/>
      <c r="X391" s="211"/>
      <c r="Y391" s="211"/>
      <c r="Z391" s="211"/>
    </row>
    <row r="392" spans="11:26" ht="15.75" customHeight="1">
      <c r="K392" s="295"/>
      <c r="M392" s="295"/>
      <c r="P392" s="295"/>
      <c r="Q392" s="211"/>
      <c r="R392" s="211"/>
      <c r="S392" s="211"/>
      <c r="T392" s="211"/>
      <c r="U392" s="211"/>
      <c r="V392" s="211"/>
      <c r="W392" s="211"/>
      <c r="X392" s="211"/>
      <c r="Y392" s="211"/>
      <c r="Z392" s="211"/>
    </row>
    <row r="393" spans="11:26" ht="15.75" customHeight="1">
      <c r="K393" s="295"/>
      <c r="M393" s="295"/>
      <c r="P393" s="295"/>
      <c r="Q393" s="211"/>
      <c r="R393" s="211"/>
      <c r="S393" s="211"/>
      <c r="T393" s="211"/>
      <c r="U393" s="211"/>
      <c r="V393" s="211"/>
      <c r="W393" s="211"/>
      <c r="X393" s="211"/>
      <c r="Y393" s="211"/>
      <c r="Z393" s="211"/>
    </row>
    <row r="394" spans="11:26" ht="15.75" customHeight="1">
      <c r="K394" s="295"/>
      <c r="M394" s="295"/>
      <c r="P394" s="295"/>
      <c r="Q394" s="211"/>
      <c r="R394" s="211"/>
      <c r="S394" s="211"/>
      <c r="T394" s="211"/>
      <c r="U394" s="211"/>
      <c r="V394" s="211"/>
      <c r="W394" s="211"/>
      <c r="X394" s="211"/>
      <c r="Y394" s="211"/>
      <c r="Z394" s="211"/>
    </row>
    <row r="395" spans="11:26" ht="15.75" customHeight="1">
      <c r="K395" s="295"/>
      <c r="M395" s="295"/>
      <c r="P395" s="295"/>
      <c r="Q395" s="211"/>
      <c r="R395" s="211"/>
      <c r="S395" s="211"/>
      <c r="T395" s="211"/>
      <c r="U395" s="211"/>
      <c r="V395" s="211"/>
      <c r="W395" s="211"/>
      <c r="X395" s="211"/>
      <c r="Y395" s="211"/>
      <c r="Z395" s="211"/>
    </row>
    <row r="396" spans="11:26" ht="15.75" customHeight="1">
      <c r="K396" s="295"/>
      <c r="M396" s="295"/>
      <c r="P396" s="295"/>
      <c r="Q396" s="211"/>
      <c r="R396" s="211"/>
      <c r="S396" s="211"/>
      <c r="T396" s="211"/>
      <c r="U396" s="211"/>
      <c r="V396" s="211"/>
      <c r="W396" s="211"/>
      <c r="X396" s="211"/>
      <c r="Y396" s="211"/>
      <c r="Z396" s="211"/>
    </row>
    <row r="397" spans="11:26" ht="15.75" customHeight="1">
      <c r="K397" s="295"/>
      <c r="M397" s="295"/>
      <c r="P397" s="295"/>
      <c r="Q397" s="211"/>
      <c r="R397" s="211"/>
      <c r="S397" s="211"/>
      <c r="T397" s="211"/>
      <c r="U397" s="211"/>
      <c r="V397" s="211"/>
      <c r="W397" s="211"/>
      <c r="X397" s="211"/>
      <c r="Y397" s="211"/>
      <c r="Z397" s="211"/>
    </row>
    <row r="398" spans="11:26" ht="15.75" customHeight="1">
      <c r="K398" s="295"/>
      <c r="M398" s="295"/>
      <c r="P398" s="295"/>
      <c r="Q398" s="211"/>
      <c r="R398" s="211"/>
      <c r="S398" s="211"/>
      <c r="T398" s="211"/>
      <c r="U398" s="211"/>
      <c r="V398" s="211"/>
      <c r="W398" s="211"/>
      <c r="X398" s="211"/>
      <c r="Y398" s="211"/>
      <c r="Z398" s="211"/>
    </row>
    <row r="399" spans="11:26" ht="15.75" customHeight="1">
      <c r="K399" s="295"/>
      <c r="M399" s="295"/>
      <c r="P399" s="295"/>
      <c r="Q399" s="211"/>
      <c r="R399" s="211"/>
      <c r="S399" s="211"/>
      <c r="T399" s="211"/>
      <c r="U399" s="211"/>
      <c r="V399" s="211"/>
      <c r="W399" s="211"/>
      <c r="X399" s="211"/>
      <c r="Y399" s="211"/>
      <c r="Z399" s="211"/>
    </row>
    <row r="400" spans="11:26" ht="15.75" customHeight="1">
      <c r="K400" s="295"/>
      <c r="M400" s="295"/>
      <c r="P400" s="295"/>
      <c r="Q400" s="211"/>
      <c r="R400" s="211"/>
      <c r="S400" s="211"/>
      <c r="T400" s="211"/>
      <c r="U400" s="211"/>
      <c r="V400" s="211"/>
      <c r="W400" s="211"/>
      <c r="X400" s="211"/>
      <c r="Y400" s="211"/>
      <c r="Z400" s="211"/>
    </row>
    <row r="401" spans="11:26" ht="15.75" customHeight="1">
      <c r="K401" s="295"/>
      <c r="M401" s="295"/>
      <c r="P401" s="295"/>
      <c r="Q401" s="211"/>
      <c r="R401" s="211"/>
      <c r="S401" s="211"/>
      <c r="T401" s="211"/>
      <c r="U401" s="211"/>
      <c r="V401" s="211"/>
      <c r="W401" s="211"/>
      <c r="X401" s="211"/>
      <c r="Y401" s="211"/>
      <c r="Z401" s="211"/>
    </row>
    <row r="402" spans="11:26" ht="15.75" customHeight="1">
      <c r="K402" s="295"/>
      <c r="M402" s="295"/>
      <c r="P402" s="295"/>
      <c r="Q402" s="211"/>
      <c r="R402" s="211"/>
      <c r="S402" s="211"/>
      <c r="T402" s="211"/>
      <c r="U402" s="211"/>
      <c r="V402" s="211"/>
      <c r="W402" s="211"/>
      <c r="X402" s="211"/>
      <c r="Y402" s="211"/>
      <c r="Z402" s="211"/>
    </row>
    <row r="403" spans="11:26" ht="15.75" customHeight="1">
      <c r="K403" s="295"/>
      <c r="M403" s="295"/>
      <c r="P403" s="295"/>
      <c r="Q403" s="211"/>
      <c r="R403" s="211"/>
      <c r="S403" s="211"/>
      <c r="T403" s="211"/>
      <c r="U403" s="211"/>
      <c r="V403" s="211"/>
      <c r="W403" s="211"/>
      <c r="X403" s="211"/>
      <c r="Y403" s="211"/>
      <c r="Z403" s="211"/>
    </row>
    <row r="404" spans="11:26" ht="15.75" customHeight="1">
      <c r="K404" s="295"/>
      <c r="M404" s="295"/>
      <c r="P404" s="295"/>
      <c r="Q404" s="211"/>
      <c r="R404" s="211"/>
      <c r="S404" s="211"/>
      <c r="T404" s="211"/>
      <c r="U404" s="211"/>
      <c r="V404" s="211"/>
      <c r="W404" s="211"/>
      <c r="X404" s="211"/>
      <c r="Y404" s="211"/>
      <c r="Z404" s="211"/>
    </row>
    <row r="405" spans="11:26" ht="15.75" customHeight="1">
      <c r="K405" s="295"/>
      <c r="M405" s="295"/>
      <c r="P405" s="295"/>
      <c r="Q405" s="211"/>
      <c r="R405" s="211"/>
      <c r="S405" s="211"/>
      <c r="T405" s="211"/>
      <c r="U405" s="211"/>
      <c r="V405" s="211"/>
      <c r="W405" s="211"/>
      <c r="X405" s="211"/>
      <c r="Y405" s="211"/>
      <c r="Z405" s="211"/>
    </row>
    <row r="406" spans="11:26" ht="15.75" customHeight="1">
      <c r="K406" s="295"/>
      <c r="M406" s="295"/>
      <c r="P406" s="295"/>
      <c r="Q406" s="211"/>
      <c r="R406" s="211"/>
      <c r="S406" s="211"/>
      <c r="T406" s="211"/>
      <c r="U406" s="211"/>
      <c r="V406" s="211"/>
      <c r="W406" s="211"/>
      <c r="X406" s="211"/>
      <c r="Y406" s="211"/>
      <c r="Z406" s="211"/>
    </row>
    <row r="407" spans="11:26" ht="15.75" customHeight="1">
      <c r="K407" s="295"/>
      <c r="M407" s="295"/>
      <c r="P407" s="295"/>
      <c r="Q407" s="211"/>
      <c r="R407" s="211"/>
      <c r="S407" s="211"/>
      <c r="T407" s="211"/>
      <c r="U407" s="211"/>
      <c r="V407" s="211"/>
      <c r="W407" s="211"/>
      <c r="X407" s="211"/>
      <c r="Y407" s="211"/>
      <c r="Z407" s="211"/>
    </row>
    <row r="408" spans="11:26" ht="15.75" customHeight="1">
      <c r="K408" s="295"/>
      <c r="M408" s="295"/>
      <c r="P408" s="295"/>
      <c r="Q408" s="211"/>
      <c r="R408" s="211"/>
      <c r="S408" s="211"/>
      <c r="T408" s="211"/>
      <c r="U408" s="211"/>
      <c r="V408" s="211"/>
      <c r="W408" s="211"/>
      <c r="X408" s="211"/>
      <c r="Y408" s="211"/>
      <c r="Z408" s="211"/>
    </row>
    <row r="409" spans="11:26" ht="15.75" customHeight="1">
      <c r="K409" s="295"/>
      <c r="M409" s="295"/>
      <c r="P409" s="295"/>
      <c r="Q409" s="211"/>
      <c r="R409" s="211"/>
      <c r="S409" s="211"/>
      <c r="T409" s="211"/>
      <c r="U409" s="211"/>
      <c r="V409" s="211"/>
      <c r="W409" s="211"/>
      <c r="X409" s="211"/>
      <c r="Y409" s="211"/>
      <c r="Z409" s="211"/>
    </row>
    <row r="410" spans="11:26" ht="15.75" customHeight="1">
      <c r="K410" s="295"/>
      <c r="M410" s="295"/>
      <c r="P410" s="295"/>
      <c r="Q410" s="211"/>
      <c r="R410" s="211"/>
      <c r="S410" s="211"/>
      <c r="T410" s="211"/>
      <c r="U410" s="211"/>
      <c r="V410" s="211"/>
      <c r="W410" s="211"/>
      <c r="X410" s="211"/>
      <c r="Y410" s="211"/>
      <c r="Z410" s="211"/>
    </row>
    <row r="411" spans="11:26" ht="15.75" customHeight="1">
      <c r="K411" s="295"/>
      <c r="M411" s="295"/>
      <c r="P411" s="295"/>
      <c r="Q411" s="211"/>
      <c r="R411" s="211"/>
      <c r="S411" s="211"/>
      <c r="T411" s="211"/>
      <c r="U411" s="211"/>
      <c r="V411" s="211"/>
      <c r="W411" s="211"/>
      <c r="X411" s="211"/>
      <c r="Y411" s="211"/>
      <c r="Z411" s="211"/>
    </row>
    <row r="412" spans="11:26" ht="15.75" customHeight="1">
      <c r="K412" s="295"/>
      <c r="M412" s="295"/>
      <c r="P412" s="295"/>
      <c r="Q412" s="211"/>
      <c r="R412" s="211"/>
      <c r="S412" s="211"/>
      <c r="T412" s="211"/>
      <c r="U412" s="211"/>
      <c r="V412" s="211"/>
      <c r="W412" s="211"/>
      <c r="X412" s="211"/>
      <c r="Y412" s="211"/>
      <c r="Z412" s="211"/>
    </row>
    <row r="413" spans="11:26" ht="15.75" customHeight="1">
      <c r="K413" s="295"/>
      <c r="M413" s="295"/>
      <c r="P413" s="295"/>
      <c r="Q413" s="211"/>
      <c r="R413" s="211"/>
      <c r="S413" s="211"/>
      <c r="T413" s="211"/>
      <c r="U413" s="211"/>
      <c r="V413" s="211"/>
      <c r="W413" s="211"/>
      <c r="X413" s="211"/>
      <c r="Y413" s="211"/>
      <c r="Z413" s="211"/>
    </row>
    <row r="414" spans="11:26" ht="15.75" customHeight="1">
      <c r="K414" s="295"/>
      <c r="M414" s="295"/>
      <c r="P414" s="295"/>
      <c r="Q414" s="211"/>
      <c r="R414" s="211"/>
      <c r="S414" s="211"/>
      <c r="T414" s="211"/>
      <c r="U414" s="211"/>
      <c r="V414" s="211"/>
      <c r="W414" s="211"/>
      <c r="X414" s="211"/>
      <c r="Y414" s="211"/>
      <c r="Z414" s="211"/>
    </row>
    <row r="415" spans="11:26" ht="15.75" customHeight="1">
      <c r="K415" s="295"/>
      <c r="M415" s="295"/>
      <c r="P415" s="295"/>
      <c r="Q415" s="211"/>
      <c r="R415" s="211"/>
      <c r="S415" s="211"/>
      <c r="T415" s="211"/>
      <c r="U415" s="211"/>
      <c r="V415" s="211"/>
      <c r="W415" s="211"/>
      <c r="X415" s="211"/>
      <c r="Y415" s="211"/>
      <c r="Z415" s="211"/>
    </row>
    <row r="416" spans="11:26" ht="15.75" customHeight="1">
      <c r="K416" s="295"/>
      <c r="M416" s="295"/>
      <c r="P416" s="295"/>
      <c r="Q416" s="211"/>
      <c r="R416" s="211"/>
      <c r="S416" s="211"/>
      <c r="T416" s="211"/>
      <c r="U416" s="211"/>
      <c r="V416" s="211"/>
      <c r="W416" s="211"/>
      <c r="X416" s="211"/>
      <c r="Y416" s="211"/>
      <c r="Z416" s="211"/>
    </row>
    <row r="417" spans="11:26" ht="15.75" customHeight="1">
      <c r="K417" s="295"/>
      <c r="M417" s="295"/>
      <c r="P417" s="295"/>
      <c r="Q417" s="211"/>
      <c r="R417" s="211"/>
      <c r="S417" s="211"/>
      <c r="T417" s="211"/>
      <c r="U417" s="211"/>
      <c r="V417" s="211"/>
      <c r="W417" s="211"/>
      <c r="X417" s="211"/>
      <c r="Y417" s="211"/>
      <c r="Z417" s="211"/>
    </row>
    <row r="418" spans="11:26" ht="15.75" customHeight="1">
      <c r="K418" s="295"/>
      <c r="M418" s="295"/>
      <c r="P418" s="295"/>
      <c r="Q418" s="211"/>
      <c r="R418" s="211"/>
      <c r="S418" s="211"/>
      <c r="T418" s="211"/>
      <c r="U418" s="211"/>
      <c r="V418" s="211"/>
      <c r="W418" s="211"/>
      <c r="X418" s="211"/>
      <c r="Y418" s="211"/>
      <c r="Z418" s="211"/>
    </row>
    <row r="419" spans="11:26" ht="15.75" customHeight="1">
      <c r="K419" s="295"/>
      <c r="M419" s="295"/>
      <c r="P419" s="295"/>
      <c r="Q419" s="211"/>
      <c r="R419" s="211"/>
      <c r="S419" s="211"/>
      <c r="T419" s="211"/>
      <c r="U419" s="211"/>
      <c r="V419" s="211"/>
      <c r="W419" s="211"/>
      <c r="X419" s="211"/>
      <c r="Y419" s="211"/>
      <c r="Z419" s="211"/>
    </row>
    <row r="420" spans="11:26" ht="15.75" customHeight="1">
      <c r="K420" s="295"/>
      <c r="M420" s="295"/>
      <c r="P420" s="295"/>
      <c r="Q420" s="211"/>
      <c r="R420" s="211"/>
      <c r="S420" s="211"/>
      <c r="T420" s="211"/>
      <c r="U420" s="211"/>
      <c r="V420" s="211"/>
      <c r="W420" s="211"/>
      <c r="X420" s="211"/>
      <c r="Y420" s="211"/>
      <c r="Z420" s="211"/>
    </row>
    <row r="421" spans="11:26" ht="15.75" customHeight="1">
      <c r="K421" s="295"/>
      <c r="M421" s="295"/>
      <c r="P421" s="295"/>
      <c r="Q421" s="211"/>
      <c r="R421" s="211"/>
      <c r="S421" s="211"/>
      <c r="T421" s="211"/>
      <c r="U421" s="211"/>
      <c r="V421" s="211"/>
      <c r="W421" s="211"/>
      <c r="X421" s="211"/>
      <c r="Y421" s="211"/>
      <c r="Z421" s="211"/>
    </row>
    <row r="422" spans="11:26" ht="15.75" customHeight="1">
      <c r="K422" s="295"/>
      <c r="M422" s="295"/>
      <c r="P422" s="295"/>
      <c r="Q422" s="211"/>
      <c r="R422" s="211"/>
      <c r="S422" s="211"/>
      <c r="T422" s="211"/>
      <c r="U422" s="211"/>
      <c r="V422" s="211"/>
      <c r="W422" s="211"/>
      <c r="X422" s="211"/>
      <c r="Y422" s="211"/>
      <c r="Z422" s="211"/>
    </row>
    <row r="423" spans="11:26" ht="15.75" customHeight="1">
      <c r="K423" s="295"/>
      <c r="M423" s="295"/>
      <c r="P423" s="295"/>
      <c r="Q423" s="211"/>
      <c r="R423" s="211"/>
      <c r="S423" s="211"/>
      <c r="T423" s="211"/>
      <c r="U423" s="211"/>
      <c r="V423" s="211"/>
      <c r="W423" s="211"/>
      <c r="X423" s="211"/>
      <c r="Y423" s="211"/>
      <c r="Z423" s="211"/>
    </row>
    <row r="424" spans="11:26" ht="15.75" customHeight="1">
      <c r="K424" s="295"/>
      <c r="M424" s="295"/>
      <c r="P424" s="295"/>
      <c r="Q424" s="211"/>
      <c r="R424" s="211"/>
      <c r="S424" s="211"/>
      <c r="T424" s="211"/>
      <c r="U424" s="211"/>
      <c r="V424" s="211"/>
      <c r="W424" s="211"/>
      <c r="X424" s="211"/>
      <c r="Y424" s="211"/>
      <c r="Z424" s="211"/>
    </row>
    <row r="425" spans="11:26" ht="15.75" customHeight="1">
      <c r="K425" s="295"/>
      <c r="M425" s="295"/>
      <c r="P425" s="295"/>
      <c r="Q425" s="211"/>
      <c r="R425" s="211"/>
      <c r="S425" s="211"/>
      <c r="T425" s="211"/>
      <c r="U425" s="211"/>
      <c r="V425" s="211"/>
      <c r="W425" s="211"/>
      <c r="X425" s="211"/>
      <c r="Y425" s="211"/>
      <c r="Z425" s="211"/>
    </row>
    <row r="426" spans="11:26" ht="15.75" customHeight="1">
      <c r="K426" s="295"/>
      <c r="M426" s="295"/>
      <c r="P426" s="295"/>
      <c r="Q426" s="211"/>
      <c r="R426" s="211"/>
      <c r="S426" s="211"/>
      <c r="T426" s="211"/>
      <c r="U426" s="211"/>
      <c r="V426" s="211"/>
      <c r="W426" s="211"/>
      <c r="X426" s="211"/>
      <c r="Y426" s="211"/>
      <c r="Z426" s="211"/>
    </row>
    <row r="427" spans="11:26" ht="15.75" customHeight="1">
      <c r="K427" s="295"/>
      <c r="M427" s="295"/>
      <c r="P427" s="295"/>
      <c r="Q427" s="211"/>
      <c r="R427" s="211"/>
      <c r="S427" s="211"/>
      <c r="T427" s="211"/>
      <c r="U427" s="211"/>
      <c r="V427" s="211"/>
      <c r="W427" s="211"/>
      <c r="X427" s="211"/>
      <c r="Y427" s="211"/>
      <c r="Z427" s="211"/>
    </row>
    <row r="428" spans="11:26" ht="15.75" customHeight="1">
      <c r="K428" s="295"/>
      <c r="M428" s="295"/>
      <c r="P428" s="295"/>
      <c r="Q428" s="211"/>
      <c r="R428" s="211"/>
      <c r="S428" s="211"/>
      <c r="T428" s="211"/>
      <c r="U428" s="211"/>
      <c r="V428" s="211"/>
      <c r="W428" s="211"/>
      <c r="X428" s="211"/>
      <c r="Y428" s="211"/>
      <c r="Z428" s="211"/>
    </row>
    <row r="429" spans="11:26" ht="15.75" customHeight="1">
      <c r="K429" s="295"/>
      <c r="M429" s="295"/>
      <c r="P429" s="295"/>
      <c r="Q429" s="211"/>
      <c r="R429" s="211"/>
      <c r="S429" s="211"/>
      <c r="T429" s="211"/>
      <c r="U429" s="211"/>
      <c r="V429" s="211"/>
      <c r="W429" s="211"/>
      <c r="X429" s="211"/>
      <c r="Y429" s="211"/>
      <c r="Z429" s="211"/>
    </row>
    <row r="430" spans="11:26" ht="15.75" customHeight="1">
      <c r="K430" s="295"/>
      <c r="M430" s="295"/>
      <c r="P430" s="295"/>
      <c r="Q430" s="211"/>
      <c r="R430" s="211"/>
      <c r="S430" s="211"/>
      <c r="T430" s="211"/>
      <c r="U430" s="211"/>
      <c r="V430" s="211"/>
      <c r="W430" s="211"/>
      <c r="X430" s="211"/>
      <c r="Y430" s="211"/>
      <c r="Z430" s="211"/>
    </row>
    <row r="431" spans="11:26" ht="15.75" customHeight="1">
      <c r="K431" s="295"/>
      <c r="M431" s="295"/>
      <c r="P431" s="295"/>
      <c r="Q431" s="211"/>
      <c r="R431" s="211"/>
      <c r="S431" s="211"/>
      <c r="T431" s="211"/>
      <c r="U431" s="211"/>
      <c r="V431" s="211"/>
      <c r="W431" s="211"/>
      <c r="X431" s="211"/>
      <c r="Y431" s="211"/>
      <c r="Z431" s="211"/>
    </row>
    <row r="432" spans="11:26" ht="15.75" customHeight="1">
      <c r="K432" s="295"/>
      <c r="M432" s="295"/>
      <c r="P432" s="295"/>
      <c r="Q432" s="211"/>
      <c r="R432" s="211"/>
      <c r="S432" s="211"/>
      <c r="T432" s="211"/>
      <c r="U432" s="211"/>
      <c r="V432" s="211"/>
      <c r="W432" s="211"/>
      <c r="X432" s="211"/>
      <c r="Y432" s="211"/>
      <c r="Z432" s="211"/>
    </row>
    <row r="433" spans="11:26" ht="15.75" customHeight="1">
      <c r="K433" s="295"/>
      <c r="M433" s="295"/>
      <c r="P433" s="295"/>
      <c r="Q433" s="211"/>
      <c r="R433" s="211"/>
      <c r="S433" s="211"/>
      <c r="T433" s="211"/>
      <c r="U433" s="211"/>
      <c r="V433" s="211"/>
      <c r="W433" s="211"/>
      <c r="X433" s="211"/>
      <c r="Y433" s="211"/>
      <c r="Z433" s="211"/>
    </row>
    <row r="434" spans="11:26" ht="15.75" customHeight="1">
      <c r="K434" s="295"/>
      <c r="M434" s="295"/>
      <c r="P434" s="295"/>
      <c r="Q434" s="211"/>
      <c r="R434" s="211"/>
      <c r="S434" s="211"/>
      <c r="T434" s="211"/>
      <c r="U434" s="211"/>
      <c r="V434" s="211"/>
      <c r="W434" s="211"/>
      <c r="X434" s="211"/>
      <c r="Y434" s="211"/>
      <c r="Z434" s="211"/>
    </row>
    <row r="435" spans="11:26" ht="15.75" customHeight="1">
      <c r="K435" s="295"/>
      <c r="M435" s="295"/>
      <c r="P435" s="295"/>
      <c r="Q435" s="211"/>
      <c r="R435" s="211"/>
      <c r="S435" s="211"/>
      <c r="T435" s="211"/>
      <c r="U435" s="211"/>
      <c r="V435" s="211"/>
      <c r="W435" s="211"/>
      <c r="X435" s="211"/>
      <c r="Y435" s="211"/>
      <c r="Z435" s="211"/>
    </row>
    <row r="436" spans="11:26" ht="15.75" customHeight="1">
      <c r="K436" s="295"/>
      <c r="M436" s="295"/>
      <c r="P436" s="295"/>
      <c r="Q436" s="211"/>
      <c r="R436" s="211"/>
      <c r="S436" s="211"/>
      <c r="T436" s="211"/>
      <c r="U436" s="211"/>
      <c r="V436" s="211"/>
      <c r="W436" s="211"/>
      <c r="X436" s="211"/>
      <c r="Y436" s="211"/>
      <c r="Z436" s="211"/>
    </row>
    <row r="437" spans="11:26" ht="15.75" customHeight="1">
      <c r="K437" s="295"/>
      <c r="M437" s="295"/>
      <c r="P437" s="295"/>
      <c r="Q437" s="211"/>
      <c r="R437" s="211"/>
      <c r="S437" s="211"/>
      <c r="T437" s="211"/>
      <c r="U437" s="211"/>
      <c r="V437" s="211"/>
      <c r="W437" s="211"/>
      <c r="X437" s="211"/>
      <c r="Y437" s="211"/>
      <c r="Z437" s="211"/>
    </row>
    <row r="438" spans="11:26" ht="15.75" customHeight="1">
      <c r="K438" s="295"/>
      <c r="M438" s="295"/>
      <c r="P438" s="295"/>
      <c r="Q438" s="211"/>
      <c r="R438" s="211"/>
      <c r="S438" s="211"/>
      <c r="T438" s="211"/>
      <c r="U438" s="211"/>
      <c r="V438" s="211"/>
      <c r="W438" s="211"/>
      <c r="X438" s="211"/>
      <c r="Y438" s="211"/>
      <c r="Z438" s="211"/>
    </row>
    <row r="439" spans="11:26" ht="15.75" customHeight="1">
      <c r="K439" s="295"/>
      <c r="M439" s="295"/>
      <c r="P439" s="295"/>
      <c r="Q439" s="211"/>
      <c r="R439" s="211"/>
      <c r="S439" s="211"/>
      <c r="T439" s="211"/>
      <c r="U439" s="211"/>
      <c r="V439" s="211"/>
      <c r="W439" s="211"/>
      <c r="X439" s="211"/>
      <c r="Y439" s="211"/>
      <c r="Z439" s="211"/>
    </row>
    <row r="440" spans="11:26" ht="15.75" customHeight="1">
      <c r="K440" s="295"/>
      <c r="M440" s="295"/>
      <c r="P440" s="295"/>
      <c r="Q440" s="211"/>
      <c r="R440" s="211"/>
      <c r="S440" s="211"/>
      <c r="T440" s="211"/>
      <c r="U440" s="211"/>
      <c r="V440" s="211"/>
      <c r="W440" s="211"/>
      <c r="X440" s="211"/>
      <c r="Y440" s="211"/>
      <c r="Z440" s="211"/>
    </row>
    <row r="441" spans="11:26" ht="15.75" customHeight="1">
      <c r="K441" s="295"/>
      <c r="M441" s="295"/>
      <c r="P441" s="295"/>
      <c r="Q441" s="211"/>
      <c r="R441" s="211"/>
      <c r="S441" s="211"/>
      <c r="T441" s="211"/>
      <c r="U441" s="211"/>
      <c r="V441" s="211"/>
      <c r="W441" s="211"/>
      <c r="X441" s="211"/>
      <c r="Y441" s="211"/>
      <c r="Z441" s="211"/>
    </row>
    <row r="442" spans="11:26" ht="15.75" customHeight="1">
      <c r="K442" s="295"/>
      <c r="M442" s="295"/>
      <c r="P442" s="295"/>
      <c r="Q442" s="211"/>
      <c r="R442" s="211"/>
      <c r="S442" s="211"/>
      <c r="T442" s="211"/>
      <c r="U442" s="211"/>
      <c r="V442" s="211"/>
      <c r="W442" s="211"/>
      <c r="X442" s="211"/>
      <c r="Y442" s="211"/>
      <c r="Z442" s="211"/>
    </row>
    <row r="443" spans="11:26" ht="15.75" customHeight="1">
      <c r="K443" s="295"/>
      <c r="M443" s="295"/>
      <c r="P443" s="295"/>
      <c r="Q443" s="211"/>
      <c r="R443" s="211"/>
      <c r="S443" s="211"/>
      <c r="T443" s="211"/>
      <c r="U443" s="211"/>
      <c r="V443" s="211"/>
      <c r="W443" s="211"/>
      <c r="X443" s="211"/>
      <c r="Y443" s="211"/>
      <c r="Z443" s="211"/>
    </row>
    <row r="444" spans="11:26" ht="15.75" customHeight="1">
      <c r="K444" s="295"/>
      <c r="M444" s="295"/>
      <c r="P444" s="295"/>
      <c r="Q444" s="211"/>
      <c r="R444" s="211"/>
      <c r="S444" s="211"/>
      <c r="T444" s="211"/>
      <c r="U444" s="211"/>
      <c r="V444" s="211"/>
      <c r="W444" s="211"/>
      <c r="X444" s="211"/>
      <c r="Y444" s="211"/>
      <c r="Z444" s="211"/>
    </row>
    <row r="445" spans="11:26" ht="15.75" customHeight="1">
      <c r="K445" s="295"/>
      <c r="M445" s="295"/>
      <c r="P445" s="295"/>
      <c r="Q445" s="211"/>
      <c r="R445" s="211"/>
      <c r="S445" s="211"/>
      <c r="T445" s="211"/>
      <c r="U445" s="211"/>
      <c r="V445" s="211"/>
      <c r="W445" s="211"/>
      <c r="X445" s="211"/>
      <c r="Y445" s="211"/>
      <c r="Z445" s="211"/>
    </row>
    <row r="446" spans="11:26" ht="15.75" customHeight="1">
      <c r="K446" s="295"/>
      <c r="M446" s="295"/>
      <c r="P446" s="295"/>
      <c r="Q446" s="211"/>
      <c r="R446" s="211"/>
      <c r="S446" s="211"/>
      <c r="T446" s="211"/>
      <c r="U446" s="211"/>
      <c r="V446" s="211"/>
      <c r="W446" s="211"/>
      <c r="X446" s="211"/>
      <c r="Y446" s="211"/>
      <c r="Z446" s="211"/>
    </row>
    <row r="447" spans="11:26" ht="15.75" customHeight="1">
      <c r="K447" s="295"/>
      <c r="M447" s="295"/>
      <c r="P447" s="295"/>
      <c r="Q447" s="211"/>
      <c r="R447" s="211"/>
      <c r="S447" s="211"/>
      <c r="T447" s="211"/>
      <c r="U447" s="211"/>
      <c r="V447" s="211"/>
      <c r="W447" s="211"/>
      <c r="X447" s="211"/>
      <c r="Y447" s="211"/>
      <c r="Z447" s="211"/>
    </row>
    <row r="448" spans="11:26" ht="15.75" customHeight="1">
      <c r="K448" s="295"/>
      <c r="M448" s="295"/>
      <c r="P448" s="295"/>
      <c r="Q448" s="211"/>
      <c r="R448" s="211"/>
      <c r="S448" s="211"/>
      <c r="T448" s="211"/>
      <c r="U448" s="211"/>
      <c r="V448" s="211"/>
      <c r="W448" s="211"/>
      <c r="X448" s="211"/>
      <c r="Y448" s="211"/>
      <c r="Z448" s="211"/>
    </row>
    <row r="449" spans="11:26" ht="15.75" customHeight="1">
      <c r="K449" s="295"/>
      <c r="M449" s="295"/>
      <c r="P449" s="295"/>
      <c r="Q449" s="211"/>
      <c r="R449" s="211"/>
      <c r="S449" s="211"/>
      <c r="T449" s="211"/>
      <c r="U449" s="211"/>
      <c r="V449" s="211"/>
      <c r="W449" s="211"/>
      <c r="X449" s="211"/>
      <c r="Y449" s="211"/>
      <c r="Z449" s="211"/>
    </row>
    <row r="450" spans="11:26" ht="15.75" customHeight="1">
      <c r="K450" s="295"/>
      <c r="M450" s="295"/>
      <c r="P450" s="295"/>
      <c r="Q450" s="211"/>
      <c r="R450" s="211"/>
      <c r="S450" s="211"/>
      <c r="T450" s="211"/>
      <c r="U450" s="211"/>
      <c r="V450" s="211"/>
      <c r="W450" s="211"/>
      <c r="X450" s="211"/>
      <c r="Y450" s="211"/>
      <c r="Z450" s="211"/>
    </row>
    <row r="451" spans="11:26" ht="15.75" customHeight="1">
      <c r="K451" s="295"/>
      <c r="M451" s="295"/>
      <c r="P451" s="295"/>
      <c r="Q451" s="211"/>
      <c r="R451" s="211"/>
      <c r="S451" s="211"/>
      <c r="T451" s="211"/>
      <c r="U451" s="211"/>
      <c r="V451" s="211"/>
      <c r="W451" s="211"/>
      <c r="X451" s="211"/>
      <c r="Y451" s="211"/>
      <c r="Z451" s="211"/>
    </row>
    <row r="452" spans="11:26" ht="15.75" customHeight="1">
      <c r="K452" s="295"/>
      <c r="M452" s="295"/>
      <c r="P452" s="295"/>
      <c r="Q452" s="211"/>
      <c r="R452" s="211"/>
      <c r="S452" s="211"/>
      <c r="T452" s="211"/>
      <c r="U452" s="211"/>
      <c r="V452" s="211"/>
      <c r="W452" s="211"/>
      <c r="X452" s="211"/>
      <c r="Y452" s="211"/>
      <c r="Z452" s="211"/>
    </row>
    <row r="453" spans="11:26" ht="15.75" customHeight="1">
      <c r="K453" s="295"/>
      <c r="M453" s="295"/>
      <c r="P453" s="295"/>
      <c r="Q453" s="211"/>
      <c r="R453" s="211"/>
      <c r="S453" s="211"/>
      <c r="T453" s="211"/>
      <c r="U453" s="211"/>
      <c r="V453" s="211"/>
      <c r="W453" s="211"/>
      <c r="X453" s="211"/>
      <c r="Y453" s="211"/>
      <c r="Z453" s="211"/>
    </row>
    <row r="454" spans="11:26" ht="15.75" customHeight="1">
      <c r="K454" s="295"/>
      <c r="M454" s="295"/>
      <c r="P454" s="295"/>
      <c r="Q454" s="211"/>
      <c r="R454" s="211"/>
      <c r="S454" s="211"/>
      <c r="T454" s="211"/>
      <c r="U454" s="211"/>
      <c r="V454" s="211"/>
      <c r="W454" s="211"/>
      <c r="X454" s="211"/>
      <c r="Y454" s="211"/>
      <c r="Z454" s="211"/>
    </row>
    <row r="455" spans="11:26" ht="15.75" customHeight="1">
      <c r="K455" s="295"/>
      <c r="M455" s="295"/>
      <c r="P455" s="295"/>
      <c r="Q455" s="211"/>
      <c r="R455" s="211"/>
      <c r="S455" s="211"/>
      <c r="T455" s="211"/>
      <c r="U455" s="211"/>
      <c r="V455" s="211"/>
      <c r="W455" s="211"/>
      <c r="X455" s="211"/>
      <c r="Y455" s="211"/>
      <c r="Z455" s="211"/>
    </row>
    <row r="456" spans="11:26" ht="15.75" customHeight="1">
      <c r="K456" s="295"/>
      <c r="M456" s="295"/>
      <c r="P456" s="295"/>
      <c r="Q456" s="211"/>
      <c r="R456" s="211"/>
      <c r="S456" s="211"/>
      <c r="T456" s="211"/>
      <c r="U456" s="211"/>
      <c r="V456" s="211"/>
      <c r="W456" s="211"/>
      <c r="X456" s="211"/>
      <c r="Y456" s="211"/>
      <c r="Z456" s="211"/>
    </row>
    <row r="457" spans="11:26" ht="15.75" customHeight="1">
      <c r="K457" s="295"/>
      <c r="M457" s="295"/>
      <c r="P457" s="295"/>
      <c r="Q457" s="211"/>
      <c r="R457" s="211"/>
      <c r="S457" s="211"/>
      <c r="T457" s="211"/>
      <c r="U457" s="211"/>
      <c r="V457" s="211"/>
      <c r="W457" s="211"/>
      <c r="X457" s="211"/>
      <c r="Y457" s="211"/>
      <c r="Z457" s="211"/>
    </row>
    <row r="458" spans="11:26" ht="15.75" customHeight="1">
      <c r="K458" s="295"/>
      <c r="M458" s="295"/>
      <c r="P458" s="295"/>
      <c r="Q458" s="211"/>
      <c r="R458" s="211"/>
      <c r="S458" s="211"/>
      <c r="T458" s="211"/>
      <c r="U458" s="211"/>
      <c r="V458" s="211"/>
      <c r="W458" s="211"/>
      <c r="X458" s="211"/>
      <c r="Y458" s="211"/>
      <c r="Z458" s="211"/>
    </row>
    <row r="459" spans="11:26" ht="15.75" customHeight="1">
      <c r="K459" s="295"/>
      <c r="M459" s="295"/>
      <c r="P459" s="295"/>
      <c r="Q459" s="211"/>
      <c r="R459" s="211"/>
      <c r="S459" s="211"/>
      <c r="T459" s="211"/>
      <c r="U459" s="211"/>
      <c r="V459" s="211"/>
      <c r="W459" s="211"/>
      <c r="X459" s="211"/>
      <c r="Y459" s="211"/>
      <c r="Z459" s="211"/>
    </row>
    <row r="460" spans="11:26" ht="15.75" customHeight="1">
      <c r="K460" s="295"/>
      <c r="M460" s="295"/>
      <c r="P460" s="295"/>
      <c r="Q460" s="211"/>
      <c r="R460" s="211"/>
      <c r="S460" s="211"/>
      <c r="T460" s="211"/>
      <c r="U460" s="211"/>
      <c r="V460" s="211"/>
      <c r="W460" s="211"/>
      <c r="X460" s="211"/>
      <c r="Y460" s="211"/>
      <c r="Z460" s="211"/>
    </row>
    <row r="461" spans="11:26" ht="15.75" customHeight="1">
      <c r="K461" s="295"/>
      <c r="M461" s="295"/>
      <c r="P461" s="295"/>
      <c r="Q461" s="211"/>
      <c r="R461" s="211"/>
      <c r="S461" s="211"/>
      <c r="T461" s="211"/>
      <c r="U461" s="211"/>
      <c r="V461" s="211"/>
      <c r="W461" s="211"/>
      <c r="X461" s="211"/>
      <c r="Y461" s="211"/>
      <c r="Z461" s="211"/>
    </row>
    <row r="462" spans="11:26" ht="15.75" customHeight="1">
      <c r="K462" s="295"/>
      <c r="M462" s="295"/>
      <c r="P462" s="295"/>
      <c r="Q462" s="211"/>
      <c r="R462" s="211"/>
      <c r="S462" s="211"/>
      <c r="T462" s="211"/>
      <c r="U462" s="211"/>
      <c r="V462" s="211"/>
      <c r="W462" s="211"/>
      <c r="X462" s="211"/>
      <c r="Y462" s="211"/>
      <c r="Z462" s="211"/>
    </row>
    <row r="463" spans="11:26" ht="15.75" customHeight="1">
      <c r="K463" s="295"/>
      <c r="M463" s="295"/>
      <c r="P463" s="295"/>
      <c r="Q463" s="211"/>
      <c r="R463" s="211"/>
      <c r="S463" s="211"/>
      <c r="T463" s="211"/>
      <c r="U463" s="211"/>
      <c r="V463" s="211"/>
      <c r="W463" s="211"/>
      <c r="X463" s="211"/>
      <c r="Y463" s="211"/>
      <c r="Z463" s="211"/>
    </row>
    <row r="464" spans="11:26" ht="15.75" customHeight="1">
      <c r="K464" s="295"/>
      <c r="M464" s="295"/>
      <c r="P464" s="295"/>
      <c r="Q464" s="211"/>
      <c r="R464" s="211"/>
      <c r="S464" s="211"/>
      <c r="T464" s="211"/>
      <c r="U464" s="211"/>
      <c r="V464" s="211"/>
      <c r="W464" s="211"/>
      <c r="X464" s="211"/>
      <c r="Y464" s="211"/>
      <c r="Z464" s="211"/>
    </row>
    <row r="465" spans="11:26" ht="15.75" customHeight="1">
      <c r="K465" s="295"/>
      <c r="M465" s="295"/>
      <c r="P465" s="295"/>
      <c r="Q465" s="211"/>
      <c r="R465" s="211"/>
      <c r="S465" s="211"/>
      <c r="T465" s="211"/>
      <c r="U465" s="211"/>
      <c r="V465" s="211"/>
      <c r="W465" s="211"/>
      <c r="X465" s="211"/>
      <c r="Y465" s="211"/>
      <c r="Z465" s="211"/>
    </row>
    <row r="466" spans="11:26" ht="15.75" customHeight="1">
      <c r="K466" s="295"/>
      <c r="M466" s="295"/>
      <c r="P466" s="295"/>
      <c r="Q466" s="211"/>
      <c r="R466" s="211"/>
      <c r="S466" s="211"/>
      <c r="T466" s="211"/>
      <c r="U466" s="211"/>
      <c r="V466" s="211"/>
      <c r="W466" s="211"/>
      <c r="X466" s="211"/>
      <c r="Y466" s="211"/>
      <c r="Z466" s="211"/>
    </row>
    <row r="467" spans="11:26" ht="15.75" customHeight="1">
      <c r="K467" s="295"/>
      <c r="M467" s="295"/>
      <c r="P467" s="295"/>
      <c r="Q467" s="211"/>
      <c r="R467" s="211"/>
      <c r="S467" s="211"/>
      <c r="T467" s="211"/>
      <c r="U467" s="211"/>
      <c r="V467" s="211"/>
      <c r="W467" s="211"/>
      <c r="X467" s="211"/>
      <c r="Y467" s="211"/>
      <c r="Z467" s="211"/>
    </row>
    <row r="468" spans="11:26" ht="15.75" customHeight="1">
      <c r="K468" s="295"/>
      <c r="M468" s="295"/>
      <c r="P468" s="295"/>
      <c r="Q468" s="211"/>
      <c r="R468" s="211"/>
      <c r="S468" s="211"/>
      <c r="T468" s="211"/>
      <c r="U468" s="211"/>
      <c r="V468" s="211"/>
      <c r="W468" s="211"/>
      <c r="X468" s="211"/>
      <c r="Y468" s="211"/>
      <c r="Z468" s="211"/>
    </row>
    <row r="469" spans="11:26" ht="15.75" customHeight="1">
      <c r="K469" s="295"/>
      <c r="M469" s="295"/>
      <c r="P469" s="295"/>
      <c r="Q469" s="211"/>
      <c r="R469" s="211"/>
      <c r="S469" s="211"/>
      <c r="T469" s="211"/>
      <c r="U469" s="211"/>
      <c r="V469" s="211"/>
      <c r="W469" s="211"/>
      <c r="X469" s="211"/>
      <c r="Y469" s="211"/>
      <c r="Z469" s="211"/>
    </row>
    <row r="470" spans="11:26" ht="15.75" customHeight="1">
      <c r="K470" s="295"/>
      <c r="M470" s="295"/>
      <c r="P470" s="295"/>
      <c r="Q470" s="211"/>
      <c r="R470" s="211"/>
      <c r="S470" s="211"/>
      <c r="T470" s="211"/>
      <c r="U470" s="211"/>
      <c r="V470" s="211"/>
      <c r="W470" s="211"/>
      <c r="X470" s="211"/>
      <c r="Y470" s="211"/>
      <c r="Z470" s="211"/>
    </row>
    <row r="471" spans="11:26" ht="15.75" customHeight="1">
      <c r="K471" s="295"/>
      <c r="M471" s="295"/>
      <c r="P471" s="295"/>
      <c r="Q471" s="211"/>
      <c r="R471" s="211"/>
      <c r="S471" s="211"/>
      <c r="T471" s="211"/>
      <c r="U471" s="211"/>
      <c r="V471" s="211"/>
      <c r="W471" s="211"/>
      <c r="X471" s="211"/>
      <c r="Y471" s="211"/>
      <c r="Z471" s="211"/>
    </row>
    <row r="472" spans="11:26" ht="15.75" customHeight="1">
      <c r="K472" s="295"/>
      <c r="M472" s="295"/>
      <c r="P472" s="295"/>
      <c r="Q472" s="211"/>
      <c r="R472" s="211"/>
      <c r="S472" s="211"/>
      <c r="T472" s="211"/>
      <c r="U472" s="211"/>
      <c r="V472" s="211"/>
      <c r="W472" s="211"/>
      <c r="X472" s="211"/>
      <c r="Y472" s="211"/>
      <c r="Z472" s="211"/>
    </row>
    <row r="473" spans="11:26" ht="15.75" customHeight="1">
      <c r="K473" s="295"/>
      <c r="M473" s="295"/>
      <c r="P473" s="295"/>
      <c r="Q473" s="211"/>
      <c r="R473" s="211"/>
      <c r="S473" s="211"/>
      <c r="T473" s="211"/>
      <c r="U473" s="211"/>
      <c r="V473" s="211"/>
      <c r="W473" s="211"/>
      <c r="X473" s="211"/>
      <c r="Y473" s="211"/>
      <c r="Z473" s="211"/>
    </row>
    <row r="474" spans="11:26" ht="15.75" customHeight="1">
      <c r="K474" s="295"/>
      <c r="M474" s="295"/>
      <c r="P474" s="295"/>
      <c r="Q474" s="211"/>
      <c r="R474" s="211"/>
      <c r="S474" s="211"/>
      <c r="T474" s="211"/>
      <c r="U474" s="211"/>
      <c r="V474" s="211"/>
      <c r="W474" s="211"/>
      <c r="X474" s="211"/>
      <c r="Y474" s="211"/>
      <c r="Z474" s="211"/>
    </row>
    <row r="475" spans="11:26" ht="15.75" customHeight="1">
      <c r="K475" s="295"/>
      <c r="M475" s="295"/>
      <c r="P475" s="295"/>
      <c r="Q475" s="211"/>
      <c r="R475" s="211"/>
      <c r="S475" s="211"/>
      <c r="T475" s="211"/>
      <c r="U475" s="211"/>
      <c r="V475" s="211"/>
      <c r="W475" s="211"/>
      <c r="X475" s="211"/>
      <c r="Y475" s="211"/>
      <c r="Z475" s="211"/>
    </row>
    <row r="476" spans="11:26" ht="15.75" customHeight="1">
      <c r="K476" s="295"/>
      <c r="M476" s="295"/>
      <c r="P476" s="295"/>
      <c r="Q476" s="211"/>
      <c r="R476" s="211"/>
      <c r="S476" s="211"/>
      <c r="T476" s="211"/>
      <c r="U476" s="211"/>
      <c r="V476" s="211"/>
      <c r="W476" s="211"/>
      <c r="X476" s="211"/>
      <c r="Y476" s="211"/>
      <c r="Z476" s="211"/>
    </row>
    <row r="477" spans="11:26" ht="15.75" customHeight="1">
      <c r="K477" s="295"/>
      <c r="M477" s="295"/>
      <c r="P477" s="295"/>
      <c r="Q477" s="211"/>
      <c r="R477" s="211"/>
      <c r="S477" s="211"/>
      <c r="T477" s="211"/>
      <c r="U477" s="211"/>
      <c r="V477" s="211"/>
      <c r="W477" s="211"/>
      <c r="X477" s="211"/>
      <c r="Y477" s="211"/>
      <c r="Z477" s="211"/>
    </row>
    <row r="478" spans="11:26" ht="15.75" customHeight="1">
      <c r="K478" s="295"/>
      <c r="M478" s="295"/>
      <c r="P478" s="295"/>
      <c r="Q478" s="211"/>
      <c r="R478" s="211"/>
      <c r="S478" s="211"/>
      <c r="T478" s="211"/>
      <c r="U478" s="211"/>
      <c r="V478" s="211"/>
      <c r="W478" s="211"/>
      <c r="X478" s="211"/>
      <c r="Y478" s="211"/>
      <c r="Z478" s="211"/>
    </row>
    <row r="479" spans="11:26" ht="15.75" customHeight="1">
      <c r="K479" s="295"/>
      <c r="M479" s="295"/>
      <c r="P479" s="295"/>
      <c r="Q479" s="211"/>
      <c r="R479" s="211"/>
      <c r="S479" s="211"/>
      <c r="T479" s="211"/>
      <c r="U479" s="211"/>
      <c r="V479" s="211"/>
      <c r="W479" s="211"/>
      <c r="X479" s="211"/>
      <c r="Y479" s="211"/>
      <c r="Z479" s="211"/>
    </row>
    <row r="480" spans="11:26" ht="15.75" customHeight="1">
      <c r="K480" s="295"/>
      <c r="M480" s="295"/>
      <c r="P480" s="295"/>
      <c r="Q480" s="211"/>
      <c r="R480" s="211"/>
      <c r="S480" s="211"/>
      <c r="T480" s="211"/>
      <c r="U480" s="211"/>
      <c r="V480" s="211"/>
      <c r="W480" s="211"/>
      <c r="X480" s="211"/>
      <c r="Y480" s="211"/>
      <c r="Z480" s="211"/>
    </row>
    <row r="481" spans="11:26" ht="15.75" customHeight="1">
      <c r="K481" s="295"/>
      <c r="M481" s="295"/>
      <c r="P481" s="295"/>
      <c r="Q481" s="211"/>
      <c r="R481" s="211"/>
      <c r="S481" s="211"/>
      <c r="T481" s="211"/>
      <c r="U481" s="211"/>
      <c r="V481" s="211"/>
      <c r="W481" s="211"/>
      <c r="X481" s="211"/>
      <c r="Y481" s="211"/>
      <c r="Z481" s="211"/>
    </row>
    <row r="482" spans="11:26" ht="15.75" customHeight="1">
      <c r="K482" s="295"/>
      <c r="M482" s="295"/>
      <c r="P482" s="295"/>
      <c r="Q482" s="211"/>
      <c r="R482" s="211"/>
      <c r="S482" s="211"/>
      <c r="T482" s="211"/>
      <c r="U482" s="211"/>
      <c r="V482" s="211"/>
      <c r="W482" s="211"/>
      <c r="X482" s="211"/>
      <c r="Y482" s="211"/>
      <c r="Z482" s="211"/>
    </row>
    <row r="483" spans="11:26" ht="15.75" customHeight="1">
      <c r="K483" s="295"/>
      <c r="M483" s="295"/>
      <c r="P483" s="295"/>
      <c r="Q483" s="211"/>
      <c r="R483" s="211"/>
      <c r="S483" s="211"/>
      <c r="T483" s="211"/>
      <c r="U483" s="211"/>
      <c r="V483" s="211"/>
      <c r="W483" s="211"/>
      <c r="X483" s="211"/>
      <c r="Y483" s="211"/>
      <c r="Z483" s="211"/>
    </row>
    <row r="484" spans="11:26" ht="15.75" customHeight="1">
      <c r="K484" s="295"/>
      <c r="M484" s="295"/>
      <c r="P484" s="295"/>
      <c r="Q484" s="211"/>
      <c r="R484" s="211"/>
      <c r="S484" s="211"/>
      <c r="T484" s="211"/>
      <c r="U484" s="211"/>
      <c r="V484" s="211"/>
      <c r="W484" s="211"/>
      <c r="X484" s="211"/>
      <c r="Y484" s="211"/>
      <c r="Z484" s="211"/>
    </row>
    <row r="485" spans="11:26" ht="15.75" customHeight="1">
      <c r="K485" s="295"/>
      <c r="M485" s="295"/>
      <c r="P485" s="295"/>
      <c r="Q485" s="211"/>
      <c r="R485" s="211"/>
      <c r="S485" s="211"/>
      <c r="T485" s="211"/>
      <c r="U485" s="211"/>
      <c r="V485" s="211"/>
      <c r="W485" s="211"/>
      <c r="X485" s="211"/>
      <c r="Y485" s="211"/>
      <c r="Z485" s="211"/>
    </row>
    <row r="486" spans="11:26" ht="15.75" customHeight="1">
      <c r="K486" s="295"/>
      <c r="M486" s="295"/>
      <c r="P486" s="295"/>
      <c r="Q486" s="211"/>
      <c r="R486" s="211"/>
      <c r="S486" s="211"/>
      <c r="T486" s="211"/>
      <c r="U486" s="211"/>
      <c r="V486" s="211"/>
      <c r="W486" s="211"/>
      <c r="X486" s="211"/>
      <c r="Y486" s="211"/>
      <c r="Z486" s="211"/>
    </row>
    <row r="487" spans="11:26" ht="15.75" customHeight="1">
      <c r="K487" s="295"/>
      <c r="M487" s="295"/>
      <c r="P487" s="295"/>
      <c r="Q487" s="211"/>
      <c r="R487" s="211"/>
      <c r="S487" s="211"/>
      <c r="T487" s="211"/>
      <c r="U487" s="211"/>
      <c r="V487" s="211"/>
      <c r="W487" s="211"/>
      <c r="X487" s="211"/>
      <c r="Y487" s="211"/>
      <c r="Z487" s="211"/>
    </row>
    <row r="488" spans="11:26" ht="15.75" customHeight="1">
      <c r="K488" s="295"/>
      <c r="M488" s="295"/>
      <c r="P488" s="295"/>
      <c r="Q488" s="211"/>
      <c r="R488" s="211"/>
      <c r="S488" s="211"/>
      <c r="T488" s="211"/>
      <c r="U488" s="211"/>
      <c r="V488" s="211"/>
      <c r="W488" s="211"/>
      <c r="X488" s="211"/>
      <c r="Y488" s="211"/>
      <c r="Z488" s="211"/>
    </row>
    <row r="489" spans="11:26" ht="15.75" customHeight="1">
      <c r="K489" s="295"/>
      <c r="M489" s="295"/>
      <c r="P489" s="295"/>
      <c r="Q489" s="211"/>
      <c r="R489" s="211"/>
      <c r="S489" s="211"/>
      <c r="T489" s="211"/>
      <c r="U489" s="211"/>
      <c r="V489" s="211"/>
      <c r="W489" s="211"/>
      <c r="X489" s="211"/>
      <c r="Y489" s="211"/>
      <c r="Z489" s="211"/>
    </row>
    <row r="490" spans="11:26" ht="15.75" customHeight="1">
      <c r="K490" s="295"/>
      <c r="M490" s="295"/>
      <c r="P490" s="295"/>
      <c r="Q490" s="211"/>
      <c r="R490" s="211"/>
      <c r="S490" s="211"/>
      <c r="T490" s="211"/>
      <c r="U490" s="211"/>
      <c r="V490" s="211"/>
      <c r="W490" s="211"/>
      <c r="X490" s="211"/>
      <c r="Y490" s="211"/>
      <c r="Z490" s="211"/>
    </row>
    <row r="491" spans="11:26" ht="15.75" customHeight="1">
      <c r="K491" s="295"/>
      <c r="M491" s="295"/>
      <c r="P491" s="295"/>
      <c r="Q491" s="211"/>
      <c r="R491" s="211"/>
      <c r="S491" s="211"/>
      <c r="T491" s="211"/>
      <c r="U491" s="211"/>
      <c r="V491" s="211"/>
      <c r="W491" s="211"/>
      <c r="X491" s="211"/>
      <c r="Y491" s="211"/>
      <c r="Z491" s="211"/>
    </row>
    <row r="492" spans="11:26" ht="15.75" customHeight="1">
      <c r="K492" s="295"/>
      <c r="M492" s="295"/>
      <c r="P492" s="295"/>
      <c r="Q492" s="211"/>
      <c r="R492" s="211"/>
      <c r="S492" s="211"/>
      <c r="T492" s="211"/>
      <c r="U492" s="211"/>
      <c r="V492" s="211"/>
      <c r="W492" s="211"/>
      <c r="X492" s="211"/>
      <c r="Y492" s="211"/>
      <c r="Z492" s="211"/>
    </row>
    <row r="493" spans="11:26" ht="15.75" customHeight="1">
      <c r="K493" s="295"/>
      <c r="M493" s="295"/>
      <c r="P493" s="295"/>
      <c r="Q493" s="211"/>
      <c r="R493" s="211"/>
      <c r="S493" s="211"/>
      <c r="T493" s="211"/>
      <c r="U493" s="211"/>
      <c r="V493" s="211"/>
      <c r="W493" s="211"/>
      <c r="X493" s="211"/>
      <c r="Y493" s="211"/>
      <c r="Z493" s="211"/>
    </row>
    <row r="494" spans="11:26" ht="15.75" customHeight="1">
      <c r="K494" s="295"/>
      <c r="M494" s="295"/>
      <c r="P494" s="295"/>
      <c r="Q494" s="211"/>
      <c r="R494" s="211"/>
      <c r="S494" s="211"/>
      <c r="T494" s="211"/>
      <c r="U494" s="211"/>
      <c r="V494" s="211"/>
      <c r="W494" s="211"/>
      <c r="X494" s="211"/>
      <c r="Y494" s="211"/>
      <c r="Z494" s="211"/>
    </row>
    <row r="495" spans="11:26" ht="15.75" customHeight="1">
      <c r="K495" s="295"/>
      <c r="M495" s="295"/>
      <c r="P495" s="295"/>
      <c r="Q495" s="211"/>
      <c r="R495" s="211"/>
      <c r="S495" s="211"/>
      <c r="T495" s="211"/>
      <c r="U495" s="211"/>
      <c r="V495" s="211"/>
      <c r="W495" s="211"/>
      <c r="X495" s="211"/>
      <c r="Y495" s="211"/>
      <c r="Z495" s="211"/>
    </row>
    <row r="496" spans="11:26" ht="15.75" customHeight="1">
      <c r="K496" s="295"/>
      <c r="M496" s="295"/>
      <c r="P496" s="295"/>
      <c r="Q496" s="211"/>
      <c r="R496" s="211"/>
      <c r="S496" s="211"/>
      <c r="T496" s="211"/>
      <c r="U496" s="211"/>
      <c r="V496" s="211"/>
      <c r="W496" s="211"/>
      <c r="X496" s="211"/>
      <c r="Y496" s="211"/>
      <c r="Z496" s="211"/>
    </row>
    <row r="497" spans="11:26" ht="15.75" customHeight="1">
      <c r="K497" s="295"/>
      <c r="M497" s="295"/>
      <c r="P497" s="295"/>
      <c r="Q497" s="211"/>
      <c r="R497" s="211"/>
      <c r="S497" s="211"/>
      <c r="T497" s="211"/>
      <c r="U497" s="211"/>
      <c r="V497" s="211"/>
      <c r="W497" s="211"/>
      <c r="X497" s="211"/>
      <c r="Y497" s="211"/>
      <c r="Z497" s="211"/>
    </row>
    <row r="498" spans="11:26" ht="15.75" customHeight="1">
      <c r="K498" s="295"/>
      <c r="M498" s="295"/>
      <c r="P498" s="295"/>
      <c r="Q498" s="211"/>
      <c r="R498" s="211"/>
      <c r="S498" s="211"/>
      <c r="T498" s="211"/>
      <c r="U498" s="211"/>
      <c r="V498" s="211"/>
      <c r="W498" s="211"/>
      <c r="X498" s="211"/>
      <c r="Y498" s="211"/>
      <c r="Z498" s="211"/>
    </row>
    <row r="499" spans="11:26" ht="15.75" customHeight="1">
      <c r="K499" s="295"/>
      <c r="M499" s="295"/>
      <c r="P499" s="295"/>
      <c r="Q499" s="211"/>
      <c r="R499" s="211"/>
      <c r="S499" s="211"/>
      <c r="T499" s="211"/>
      <c r="U499" s="211"/>
      <c r="V499" s="211"/>
      <c r="W499" s="211"/>
      <c r="X499" s="211"/>
      <c r="Y499" s="211"/>
      <c r="Z499" s="211"/>
    </row>
    <row r="500" spans="11:26" ht="15.75" customHeight="1">
      <c r="K500" s="295"/>
      <c r="M500" s="295"/>
      <c r="P500" s="295"/>
      <c r="Q500" s="211"/>
      <c r="R500" s="211"/>
      <c r="S500" s="211"/>
      <c r="T500" s="211"/>
      <c r="U500" s="211"/>
      <c r="V500" s="211"/>
      <c r="W500" s="211"/>
      <c r="X500" s="211"/>
      <c r="Y500" s="211"/>
      <c r="Z500" s="211"/>
    </row>
    <row r="501" spans="11:26" ht="15.75" customHeight="1">
      <c r="K501" s="295"/>
      <c r="M501" s="295"/>
      <c r="P501" s="295"/>
      <c r="Q501" s="211"/>
      <c r="R501" s="211"/>
      <c r="S501" s="211"/>
      <c r="T501" s="211"/>
      <c r="U501" s="211"/>
      <c r="V501" s="211"/>
      <c r="W501" s="211"/>
      <c r="X501" s="211"/>
      <c r="Y501" s="211"/>
      <c r="Z501" s="211"/>
    </row>
    <row r="502" spans="11:26" ht="15.75" customHeight="1">
      <c r="K502" s="295"/>
      <c r="M502" s="295"/>
      <c r="P502" s="295"/>
      <c r="Q502" s="211"/>
      <c r="R502" s="211"/>
      <c r="S502" s="211"/>
      <c r="T502" s="211"/>
      <c r="U502" s="211"/>
      <c r="V502" s="211"/>
      <c r="W502" s="211"/>
      <c r="X502" s="211"/>
      <c r="Y502" s="211"/>
      <c r="Z502" s="211"/>
    </row>
    <row r="503" spans="11:26" ht="15.75" customHeight="1">
      <c r="K503" s="295"/>
      <c r="M503" s="295"/>
      <c r="P503" s="295"/>
      <c r="Q503" s="211"/>
      <c r="R503" s="211"/>
      <c r="S503" s="211"/>
      <c r="T503" s="211"/>
      <c r="U503" s="211"/>
      <c r="V503" s="211"/>
      <c r="W503" s="211"/>
      <c r="X503" s="211"/>
      <c r="Y503" s="211"/>
      <c r="Z503" s="211"/>
    </row>
    <row r="504" spans="11:26" ht="15.75" customHeight="1">
      <c r="K504" s="295"/>
      <c r="M504" s="295"/>
      <c r="P504" s="295"/>
      <c r="Q504" s="211"/>
      <c r="R504" s="211"/>
      <c r="S504" s="211"/>
      <c r="T504" s="211"/>
      <c r="U504" s="211"/>
      <c r="V504" s="211"/>
      <c r="W504" s="211"/>
      <c r="X504" s="211"/>
      <c r="Y504" s="211"/>
      <c r="Z504" s="211"/>
    </row>
    <row r="505" spans="11:26" ht="15.75" customHeight="1">
      <c r="K505" s="295"/>
      <c r="M505" s="295"/>
      <c r="P505" s="295"/>
      <c r="Q505" s="211"/>
      <c r="R505" s="211"/>
      <c r="S505" s="211"/>
      <c r="T505" s="211"/>
      <c r="U505" s="211"/>
      <c r="V505" s="211"/>
      <c r="W505" s="211"/>
      <c r="X505" s="211"/>
      <c r="Y505" s="211"/>
      <c r="Z505" s="211"/>
    </row>
    <row r="506" spans="11:26" ht="15.75" customHeight="1">
      <c r="K506" s="295"/>
      <c r="M506" s="295"/>
      <c r="P506" s="295"/>
      <c r="Q506" s="211"/>
      <c r="R506" s="211"/>
      <c r="S506" s="211"/>
      <c r="T506" s="211"/>
      <c r="U506" s="211"/>
      <c r="V506" s="211"/>
      <c r="W506" s="211"/>
      <c r="X506" s="211"/>
      <c r="Y506" s="211"/>
      <c r="Z506" s="211"/>
    </row>
    <row r="507" spans="11:26" ht="15.75" customHeight="1">
      <c r="K507" s="295"/>
      <c r="M507" s="295"/>
      <c r="P507" s="295"/>
      <c r="Q507" s="211"/>
      <c r="R507" s="211"/>
      <c r="S507" s="211"/>
      <c r="T507" s="211"/>
      <c r="U507" s="211"/>
      <c r="V507" s="211"/>
      <c r="W507" s="211"/>
      <c r="X507" s="211"/>
      <c r="Y507" s="211"/>
      <c r="Z507" s="211"/>
    </row>
    <row r="508" spans="11:26" ht="15.75" customHeight="1">
      <c r="K508" s="295"/>
      <c r="M508" s="295"/>
      <c r="P508" s="295"/>
      <c r="Q508" s="211"/>
      <c r="R508" s="211"/>
      <c r="S508" s="211"/>
      <c r="T508" s="211"/>
      <c r="U508" s="211"/>
      <c r="V508" s="211"/>
      <c r="W508" s="211"/>
      <c r="X508" s="211"/>
      <c r="Y508" s="211"/>
      <c r="Z508" s="211"/>
    </row>
    <row r="509" spans="11:26" ht="15.75" customHeight="1">
      <c r="K509" s="295"/>
      <c r="M509" s="295"/>
      <c r="P509" s="295"/>
      <c r="Q509" s="211"/>
      <c r="R509" s="211"/>
      <c r="S509" s="211"/>
      <c r="T509" s="211"/>
      <c r="U509" s="211"/>
      <c r="V509" s="211"/>
      <c r="W509" s="211"/>
      <c r="X509" s="211"/>
      <c r="Y509" s="211"/>
      <c r="Z509" s="211"/>
    </row>
    <row r="510" spans="11:26" ht="15.75" customHeight="1">
      <c r="K510" s="295"/>
      <c r="M510" s="295"/>
      <c r="P510" s="295"/>
      <c r="Q510" s="211"/>
      <c r="R510" s="211"/>
      <c r="S510" s="211"/>
      <c r="T510" s="211"/>
      <c r="U510" s="211"/>
      <c r="V510" s="211"/>
      <c r="W510" s="211"/>
      <c r="X510" s="211"/>
      <c r="Y510" s="211"/>
      <c r="Z510" s="211"/>
    </row>
    <row r="511" spans="11:26" ht="15.75" customHeight="1">
      <c r="K511" s="295"/>
      <c r="M511" s="295"/>
      <c r="P511" s="295"/>
      <c r="Q511" s="211"/>
      <c r="R511" s="211"/>
      <c r="S511" s="211"/>
      <c r="T511" s="211"/>
      <c r="U511" s="211"/>
      <c r="V511" s="211"/>
      <c r="W511" s="211"/>
      <c r="X511" s="211"/>
      <c r="Y511" s="211"/>
      <c r="Z511" s="211"/>
    </row>
    <row r="512" spans="11:26" ht="15.75" customHeight="1">
      <c r="K512" s="295"/>
      <c r="M512" s="295"/>
      <c r="P512" s="295"/>
      <c r="Q512" s="211"/>
      <c r="R512" s="211"/>
      <c r="S512" s="211"/>
      <c r="T512" s="211"/>
      <c r="U512" s="211"/>
      <c r="V512" s="211"/>
      <c r="W512" s="211"/>
      <c r="X512" s="211"/>
      <c r="Y512" s="211"/>
      <c r="Z512" s="211"/>
    </row>
    <row r="513" spans="11:26" ht="15.75" customHeight="1">
      <c r="K513" s="295"/>
      <c r="M513" s="295"/>
      <c r="P513" s="295"/>
      <c r="Q513" s="211"/>
      <c r="R513" s="211"/>
      <c r="S513" s="211"/>
      <c r="T513" s="211"/>
      <c r="U513" s="211"/>
      <c r="V513" s="211"/>
      <c r="W513" s="211"/>
      <c r="X513" s="211"/>
      <c r="Y513" s="211"/>
      <c r="Z513" s="211"/>
    </row>
    <row r="514" spans="11:26" ht="15.75" customHeight="1">
      <c r="K514" s="295"/>
      <c r="M514" s="295"/>
      <c r="P514" s="295"/>
      <c r="Q514" s="211"/>
      <c r="R514" s="211"/>
      <c r="S514" s="211"/>
      <c r="T514" s="211"/>
      <c r="U514" s="211"/>
      <c r="V514" s="211"/>
      <c r="W514" s="211"/>
      <c r="X514" s="211"/>
      <c r="Y514" s="211"/>
      <c r="Z514" s="211"/>
    </row>
    <row r="515" spans="11:26" ht="15.75" customHeight="1">
      <c r="K515" s="295"/>
      <c r="M515" s="295"/>
      <c r="P515" s="295"/>
      <c r="Q515" s="211"/>
      <c r="R515" s="211"/>
      <c r="S515" s="211"/>
      <c r="T515" s="211"/>
      <c r="U515" s="211"/>
      <c r="V515" s="211"/>
      <c r="W515" s="211"/>
      <c r="X515" s="211"/>
      <c r="Y515" s="211"/>
      <c r="Z515" s="211"/>
    </row>
    <row r="516" spans="11:26" ht="15.75" customHeight="1">
      <c r="K516" s="295"/>
      <c r="M516" s="295"/>
      <c r="P516" s="295"/>
      <c r="Q516" s="211"/>
      <c r="R516" s="211"/>
      <c r="S516" s="211"/>
      <c r="T516" s="211"/>
      <c r="U516" s="211"/>
      <c r="V516" s="211"/>
      <c r="W516" s="211"/>
      <c r="X516" s="211"/>
      <c r="Y516" s="211"/>
      <c r="Z516" s="211"/>
    </row>
    <row r="517" spans="11:26" ht="15.75" customHeight="1">
      <c r="K517" s="295"/>
      <c r="M517" s="295"/>
      <c r="P517" s="295"/>
      <c r="Q517" s="211"/>
      <c r="R517" s="211"/>
      <c r="S517" s="211"/>
      <c r="T517" s="211"/>
      <c r="U517" s="211"/>
      <c r="V517" s="211"/>
      <c r="W517" s="211"/>
      <c r="X517" s="211"/>
      <c r="Y517" s="211"/>
      <c r="Z517" s="211"/>
    </row>
    <row r="518" spans="11:26" ht="15.75" customHeight="1">
      <c r="K518" s="295"/>
      <c r="M518" s="295"/>
      <c r="P518" s="295"/>
      <c r="Q518" s="211"/>
      <c r="R518" s="211"/>
      <c r="S518" s="211"/>
      <c r="T518" s="211"/>
      <c r="U518" s="211"/>
      <c r="V518" s="211"/>
      <c r="W518" s="211"/>
      <c r="X518" s="211"/>
      <c r="Y518" s="211"/>
      <c r="Z518" s="211"/>
    </row>
    <row r="519" spans="11:26" ht="15.75" customHeight="1">
      <c r="K519" s="295"/>
      <c r="M519" s="295"/>
      <c r="P519" s="295"/>
      <c r="Q519" s="211"/>
      <c r="R519" s="211"/>
      <c r="S519" s="211"/>
      <c r="T519" s="211"/>
      <c r="U519" s="211"/>
      <c r="V519" s="211"/>
      <c r="W519" s="211"/>
      <c r="X519" s="211"/>
      <c r="Y519" s="211"/>
      <c r="Z519" s="211"/>
    </row>
    <row r="520" spans="11:26" ht="15.75" customHeight="1">
      <c r="K520" s="295"/>
      <c r="M520" s="295"/>
      <c r="P520" s="295"/>
      <c r="Q520" s="211"/>
      <c r="R520" s="211"/>
      <c r="S520" s="211"/>
      <c r="T520" s="211"/>
      <c r="U520" s="211"/>
      <c r="V520" s="211"/>
      <c r="W520" s="211"/>
      <c r="X520" s="211"/>
      <c r="Y520" s="211"/>
      <c r="Z520" s="211"/>
    </row>
    <row r="521" spans="11:26" ht="15.75" customHeight="1">
      <c r="K521" s="295"/>
      <c r="M521" s="295"/>
      <c r="P521" s="295"/>
      <c r="Q521" s="211"/>
      <c r="R521" s="211"/>
      <c r="S521" s="211"/>
      <c r="T521" s="211"/>
      <c r="U521" s="211"/>
      <c r="V521" s="211"/>
      <c r="W521" s="211"/>
      <c r="X521" s="211"/>
      <c r="Y521" s="211"/>
      <c r="Z521" s="211"/>
    </row>
    <row r="522" spans="11:26" ht="15.75" customHeight="1">
      <c r="K522" s="295"/>
      <c r="M522" s="295"/>
      <c r="P522" s="295"/>
      <c r="Q522" s="211"/>
      <c r="R522" s="211"/>
      <c r="S522" s="211"/>
      <c r="T522" s="211"/>
      <c r="U522" s="211"/>
      <c r="V522" s="211"/>
      <c r="W522" s="211"/>
      <c r="X522" s="211"/>
      <c r="Y522" s="211"/>
      <c r="Z522" s="211"/>
    </row>
    <row r="523" spans="11:26" ht="15.75" customHeight="1">
      <c r="K523" s="295"/>
      <c r="M523" s="295"/>
      <c r="P523" s="295"/>
      <c r="Q523" s="211"/>
      <c r="R523" s="211"/>
      <c r="S523" s="211"/>
      <c r="T523" s="211"/>
      <c r="U523" s="211"/>
      <c r="V523" s="211"/>
      <c r="W523" s="211"/>
      <c r="X523" s="211"/>
      <c r="Y523" s="211"/>
      <c r="Z523" s="211"/>
    </row>
    <row r="524" spans="11:26" ht="15.75" customHeight="1">
      <c r="K524" s="295"/>
      <c r="M524" s="295"/>
      <c r="P524" s="295"/>
      <c r="Q524" s="211"/>
      <c r="R524" s="211"/>
      <c r="S524" s="211"/>
      <c r="T524" s="211"/>
      <c r="U524" s="211"/>
      <c r="V524" s="211"/>
      <c r="W524" s="211"/>
      <c r="X524" s="211"/>
      <c r="Y524" s="211"/>
      <c r="Z524" s="211"/>
    </row>
    <row r="525" spans="11:26" ht="15.75" customHeight="1">
      <c r="K525" s="295"/>
      <c r="M525" s="295"/>
      <c r="P525" s="295"/>
      <c r="Q525" s="211"/>
      <c r="R525" s="211"/>
      <c r="S525" s="211"/>
      <c r="T525" s="211"/>
      <c r="U525" s="211"/>
      <c r="V525" s="211"/>
      <c r="W525" s="211"/>
      <c r="X525" s="211"/>
      <c r="Y525" s="211"/>
      <c r="Z525" s="211"/>
    </row>
    <row r="526" spans="11:26" ht="15.75" customHeight="1">
      <c r="K526" s="295"/>
      <c r="M526" s="295"/>
      <c r="P526" s="295"/>
      <c r="Q526" s="211"/>
      <c r="R526" s="211"/>
      <c r="S526" s="211"/>
      <c r="T526" s="211"/>
      <c r="U526" s="211"/>
      <c r="V526" s="211"/>
      <c r="W526" s="211"/>
      <c r="X526" s="211"/>
      <c r="Y526" s="211"/>
      <c r="Z526" s="211"/>
    </row>
    <row r="527" spans="11:26" ht="15.75" customHeight="1">
      <c r="K527" s="295"/>
      <c r="M527" s="295"/>
      <c r="P527" s="295"/>
      <c r="Q527" s="211"/>
      <c r="R527" s="211"/>
      <c r="S527" s="211"/>
      <c r="T527" s="211"/>
      <c r="U527" s="211"/>
      <c r="V527" s="211"/>
      <c r="W527" s="211"/>
      <c r="X527" s="211"/>
      <c r="Y527" s="211"/>
      <c r="Z527" s="211"/>
    </row>
    <row r="528" spans="11:26" ht="15.75" customHeight="1">
      <c r="K528" s="295"/>
      <c r="M528" s="295"/>
      <c r="P528" s="295"/>
      <c r="Q528" s="211"/>
      <c r="R528" s="211"/>
      <c r="S528" s="211"/>
      <c r="T528" s="211"/>
      <c r="U528" s="211"/>
      <c r="V528" s="211"/>
      <c r="W528" s="211"/>
      <c r="X528" s="211"/>
      <c r="Y528" s="211"/>
      <c r="Z528" s="211"/>
    </row>
    <row r="529" spans="11:26" ht="15.75" customHeight="1">
      <c r="K529" s="295"/>
      <c r="M529" s="295"/>
      <c r="P529" s="295"/>
      <c r="Q529" s="211"/>
      <c r="R529" s="211"/>
      <c r="S529" s="211"/>
      <c r="T529" s="211"/>
      <c r="U529" s="211"/>
      <c r="V529" s="211"/>
      <c r="W529" s="211"/>
      <c r="X529" s="211"/>
      <c r="Y529" s="211"/>
      <c r="Z529" s="211"/>
    </row>
    <row r="530" spans="11:26" ht="15.75" customHeight="1">
      <c r="K530" s="295"/>
      <c r="M530" s="295"/>
      <c r="P530" s="295"/>
      <c r="Q530" s="211"/>
      <c r="R530" s="211"/>
      <c r="S530" s="211"/>
      <c r="T530" s="211"/>
      <c r="U530" s="211"/>
      <c r="V530" s="211"/>
      <c r="W530" s="211"/>
      <c r="X530" s="211"/>
      <c r="Y530" s="211"/>
      <c r="Z530" s="211"/>
    </row>
    <row r="531" spans="11:26" ht="15.75" customHeight="1">
      <c r="K531" s="295"/>
      <c r="M531" s="295"/>
      <c r="P531" s="295"/>
      <c r="Q531" s="211"/>
      <c r="R531" s="211"/>
      <c r="S531" s="211"/>
      <c r="T531" s="211"/>
      <c r="U531" s="211"/>
      <c r="V531" s="211"/>
      <c r="W531" s="211"/>
      <c r="X531" s="211"/>
      <c r="Y531" s="211"/>
      <c r="Z531" s="211"/>
    </row>
    <row r="532" spans="11:26" ht="15.75" customHeight="1">
      <c r="K532" s="295"/>
      <c r="M532" s="295"/>
      <c r="P532" s="295"/>
      <c r="Q532" s="211"/>
      <c r="R532" s="211"/>
      <c r="S532" s="211"/>
      <c r="T532" s="211"/>
      <c r="U532" s="211"/>
      <c r="V532" s="211"/>
      <c r="W532" s="211"/>
      <c r="X532" s="211"/>
      <c r="Y532" s="211"/>
      <c r="Z532" s="211"/>
    </row>
    <row r="533" spans="11:26" ht="15.75" customHeight="1">
      <c r="K533" s="295"/>
      <c r="M533" s="295"/>
      <c r="P533" s="295"/>
      <c r="Q533" s="211"/>
      <c r="R533" s="211"/>
      <c r="S533" s="211"/>
      <c r="T533" s="211"/>
      <c r="U533" s="211"/>
      <c r="V533" s="211"/>
      <c r="W533" s="211"/>
      <c r="X533" s="211"/>
      <c r="Y533" s="211"/>
      <c r="Z533" s="211"/>
    </row>
    <row r="534" spans="11:26" ht="15.75" customHeight="1">
      <c r="K534" s="295"/>
      <c r="M534" s="295"/>
      <c r="P534" s="295"/>
      <c r="Q534" s="211"/>
      <c r="R534" s="211"/>
      <c r="S534" s="211"/>
      <c r="T534" s="211"/>
      <c r="U534" s="211"/>
      <c r="V534" s="211"/>
      <c r="W534" s="211"/>
      <c r="X534" s="211"/>
      <c r="Y534" s="211"/>
      <c r="Z534" s="211"/>
    </row>
    <row r="535" spans="11:26" ht="15.75" customHeight="1">
      <c r="K535" s="295"/>
      <c r="M535" s="295"/>
      <c r="P535" s="295"/>
      <c r="Q535" s="211"/>
      <c r="R535" s="211"/>
      <c r="S535" s="211"/>
      <c r="T535" s="211"/>
      <c r="U535" s="211"/>
      <c r="V535" s="211"/>
      <c r="W535" s="211"/>
      <c r="X535" s="211"/>
      <c r="Y535" s="211"/>
      <c r="Z535" s="211"/>
    </row>
    <row r="536" spans="11:26" ht="15.75" customHeight="1">
      <c r="K536" s="295"/>
      <c r="M536" s="295"/>
      <c r="P536" s="295"/>
      <c r="Q536" s="211"/>
      <c r="R536" s="211"/>
      <c r="S536" s="211"/>
      <c r="T536" s="211"/>
      <c r="U536" s="211"/>
      <c r="V536" s="211"/>
      <c r="W536" s="211"/>
      <c r="X536" s="211"/>
      <c r="Y536" s="211"/>
      <c r="Z536" s="211"/>
    </row>
    <row r="537" spans="11:26" ht="15.75" customHeight="1">
      <c r="K537" s="295"/>
      <c r="M537" s="295"/>
      <c r="P537" s="295"/>
      <c r="Q537" s="211"/>
      <c r="R537" s="211"/>
      <c r="S537" s="211"/>
      <c r="T537" s="211"/>
      <c r="U537" s="211"/>
      <c r="V537" s="211"/>
      <c r="W537" s="211"/>
      <c r="X537" s="211"/>
      <c r="Y537" s="211"/>
      <c r="Z537" s="211"/>
    </row>
    <row r="538" spans="11:26" ht="15.75" customHeight="1">
      <c r="K538" s="295"/>
      <c r="M538" s="295"/>
      <c r="P538" s="295"/>
      <c r="Q538" s="211"/>
      <c r="R538" s="211"/>
      <c r="S538" s="211"/>
      <c r="T538" s="211"/>
      <c r="U538" s="211"/>
      <c r="V538" s="211"/>
      <c r="W538" s="211"/>
      <c r="X538" s="211"/>
      <c r="Y538" s="211"/>
      <c r="Z538" s="211"/>
    </row>
    <row r="539" spans="11:26" ht="15.75" customHeight="1">
      <c r="K539" s="295"/>
      <c r="M539" s="295"/>
      <c r="P539" s="295"/>
      <c r="Q539" s="211"/>
      <c r="R539" s="211"/>
      <c r="S539" s="211"/>
      <c r="T539" s="211"/>
      <c r="U539" s="211"/>
      <c r="V539" s="211"/>
      <c r="W539" s="211"/>
      <c r="X539" s="211"/>
      <c r="Y539" s="211"/>
      <c r="Z539" s="211"/>
    </row>
    <row r="540" spans="11:26" ht="15.75" customHeight="1">
      <c r="K540" s="295"/>
      <c r="M540" s="295"/>
      <c r="P540" s="295"/>
      <c r="Q540" s="211"/>
      <c r="R540" s="211"/>
      <c r="S540" s="211"/>
      <c r="T540" s="211"/>
      <c r="U540" s="211"/>
      <c r="V540" s="211"/>
      <c r="W540" s="211"/>
      <c r="X540" s="211"/>
      <c r="Y540" s="211"/>
      <c r="Z540" s="211"/>
    </row>
    <row r="541" spans="11:26" ht="15.75" customHeight="1">
      <c r="K541" s="295"/>
      <c r="M541" s="295"/>
      <c r="P541" s="295"/>
      <c r="Q541" s="211"/>
      <c r="R541" s="211"/>
      <c r="S541" s="211"/>
      <c r="T541" s="211"/>
      <c r="U541" s="211"/>
      <c r="V541" s="211"/>
      <c r="W541" s="211"/>
      <c r="X541" s="211"/>
      <c r="Y541" s="211"/>
      <c r="Z541" s="211"/>
    </row>
    <row r="542" spans="11:26" ht="15.75" customHeight="1">
      <c r="K542" s="295"/>
      <c r="M542" s="295"/>
      <c r="P542" s="295"/>
      <c r="Q542" s="211"/>
      <c r="R542" s="211"/>
      <c r="S542" s="211"/>
      <c r="T542" s="211"/>
      <c r="U542" s="211"/>
      <c r="V542" s="211"/>
      <c r="W542" s="211"/>
      <c r="X542" s="211"/>
      <c r="Y542" s="211"/>
      <c r="Z542" s="211"/>
    </row>
    <row r="543" spans="11:26" ht="15.75" customHeight="1">
      <c r="K543" s="295"/>
      <c r="M543" s="295"/>
      <c r="P543" s="295"/>
      <c r="Q543" s="211"/>
      <c r="R543" s="211"/>
      <c r="S543" s="211"/>
      <c r="T543" s="211"/>
      <c r="U543" s="211"/>
      <c r="V543" s="211"/>
      <c r="W543" s="211"/>
      <c r="X543" s="211"/>
      <c r="Y543" s="211"/>
      <c r="Z543" s="211"/>
    </row>
    <row r="544" spans="11:26" ht="15.75" customHeight="1">
      <c r="K544" s="295"/>
      <c r="M544" s="295"/>
      <c r="P544" s="295"/>
      <c r="Q544" s="211"/>
      <c r="R544" s="211"/>
      <c r="S544" s="211"/>
      <c r="T544" s="211"/>
      <c r="U544" s="211"/>
      <c r="V544" s="211"/>
      <c r="W544" s="211"/>
      <c r="X544" s="211"/>
      <c r="Y544" s="211"/>
      <c r="Z544" s="211"/>
    </row>
    <row r="545" spans="11:26" ht="15.75" customHeight="1">
      <c r="K545" s="295"/>
      <c r="M545" s="295"/>
      <c r="P545" s="295"/>
      <c r="Q545" s="211"/>
      <c r="R545" s="211"/>
      <c r="S545" s="211"/>
      <c r="T545" s="211"/>
      <c r="U545" s="211"/>
      <c r="V545" s="211"/>
      <c r="W545" s="211"/>
      <c r="X545" s="211"/>
      <c r="Y545" s="211"/>
      <c r="Z545" s="211"/>
    </row>
    <row r="546" spans="11:26" ht="15.75" customHeight="1">
      <c r="K546" s="295"/>
      <c r="M546" s="295"/>
      <c r="P546" s="295"/>
      <c r="Q546" s="211"/>
      <c r="R546" s="211"/>
      <c r="S546" s="211"/>
      <c r="T546" s="211"/>
      <c r="U546" s="211"/>
      <c r="V546" s="211"/>
      <c r="W546" s="211"/>
      <c r="X546" s="211"/>
      <c r="Y546" s="211"/>
      <c r="Z546" s="211"/>
    </row>
    <row r="547" spans="11:26" ht="15.75" customHeight="1">
      <c r="K547" s="295"/>
      <c r="M547" s="295"/>
      <c r="P547" s="295"/>
      <c r="Q547" s="211"/>
      <c r="R547" s="211"/>
      <c r="S547" s="211"/>
      <c r="T547" s="211"/>
      <c r="U547" s="211"/>
      <c r="V547" s="211"/>
      <c r="W547" s="211"/>
      <c r="X547" s="211"/>
      <c r="Y547" s="211"/>
      <c r="Z547" s="211"/>
    </row>
    <row r="548" spans="11:26" ht="15.75" customHeight="1">
      <c r="K548" s="295"/>
      <c r="M548" s="295"/>
      <c r="P548" s="295"/>
      <c r="Q548" s="211"/>
      <c r="R548" s="211"/>
      <c r="S548" s="211"/>
      <c r="T548" s="211"/>
      <c r="U548" s="211"/>
      <c r="V548" s="211"/>
      <c r="W548" s="211"/>
      <c r="X548" s="211"/>
      <c r="Y548" s="211"/>
      <c r="Z548" s="211"/>
    </row>
    <row r="549" spans="11:26" ht="15.75" customHeight="1">
      <c r="K549" s="295"/>
      <c r="M549" s="295"/>
      <c r="P549" s="295"/>
      <c r="Q549" s="211"/>
      <c r="R549" s="211"/>
      <c r="S549" s="211"/>
      <c r="T549" s="211"/>
      <c r="U549" s="211"/>
      <c r="V549" s="211"/>
      <c r="W549" s="211"/>
      <c r="X549" s="211"/>
      <c r="Y549" s="211"/>
      <c r="Z549" s="211"/>
    </row>
    <row r="550" spans="11:26" ht="15.75" customHeight="1">
      <c r="K550" s="295"/>
      <c r="M550" s="295"/>
      <c r="P550" s="295"/>
      <c r="Q550" s="211"/>
      <c r="R550" s="211"/>
      <c r="S550" s="211"/>
      <c r="T550" s="211"/>
      <c r="U550" s="211"/>
      <c r="V550" s="211"/>
      <c r="W550" s="211"/>
      <c r="X550" s="211"/>
      <c r="Y550" s="211"/>
      <c r="Z550" s="211"/>
    </row>
    <row r="551" spans="11:26" ht="15.75" customHeight="1">
      <c r="K551" s="295"/>
      <c r="M551" s="295"/>
      <c r="P551" s="295"/>
      <c r="Q551" s="211"/>
      <c r="R551" s="211"/>
      <c r="S551" s="211"/>
      <c r="T551" s="211"/>
      <c r="U551" s="211"/>
      <c r="V551" s="211"/>
      <c r="W551" s="211"/>
      <c r="X551" s="211"/>
      <c r="Y551" s="211"/>
      <c r="Z551" s="211"/>
    </row>
    <row r="552" spans="11:26" ht="15.75" customHeight="1">
      <c r="K552" s="295"/>
      <c r="M552" s="295"/>
      <c r="P552" s="295"/>
      <c r="Q552" s="211"/>
      <c r="R552" s="211"/>
      <c r="S552" s="211"/>
      <c r="T552" s="211"/>
      <c r="U552" s="211"/>
      <c r="V552" s="211"/>
      <c r="W552" s="211"/>
      <c r="X552" s="211"/>
      <c r="Y552" s="211"/>
      <c r="Z552" s="211"/>
    </row>
    <row r="553" spans="11:26" ht="15.75" customHeight="1">
      <c r="K553" s="295"/>
      <c r="M553" s="295"/>
      <c r="P553" s="295"/>
      <c r="Q553" s="211"/>
      <c r="R553" s="211"/>
      <c r="S553" s="211"/>
      <c r="T553" s="211"/>
      <c r="U553" s="211"/>
      <c r="V553" s="211"/>
      <c r="W553" s="211"/>
      <c r="X553" s="211"/>
      <c r="Y553" s="211"/>
      <c r="Z553" s="211"/>
    </row>
    <row r="554" spans="11:26" ht="15.75" customHeight="1">
      <c r="K554" s="295"/>
      <c r="M554" s="295"/>
      <c r="P554" s="295"/>
      <c r="Q554" s="211"/>
      <c r="R554" s="211"/>
      <c r="S554" s="211"/>
      <c r="T554" s="211"/>
      <c r="U554" s="211"/>
      <c r="V554" s="211"/>
      <c r="W554" s="211"/>
      <c r="X554" s="211"/>
      <c r="Y554" s="211"/>
      <c r="Z554" s="211"/>
    </row>
    <row r="555" spans="11:26" ht="15.75" customHeight="1">
      <c r="K555" s="295"/>
      <c r="M555" s="295"/>
      <c r="P555" s="295"/>
      <c r="Q555" s="211"/>
      <c r="R555" s="211"/>
      <c r="S555" s="211"/>
      <c r="T555" s="211"/>
      <c r="U555" s="211"/>
      <c r="V555" s="211"/>
      <c r="W555" s="211"/>
      <c r="X555" s="211"/>
      <c r="Y555" s="211"/>
      <c r="Z555" s="211"/>
    </row>
    <row r="556" spans="11:26" ht="15.75" customHeight="1">
      <c r="K556" s="295"/>
      <c r="M556" s="295"/>
      <c r="P556" s="295"/>
      <c r="Q556" s="211"/>
      <c r="R556" s="211"/>
      <c r="S556" s="211"/>
      <c r="T556" s="211"/>
      <c r="U556" s="211"/>
      <c r="V556" s="211"/>
      <c r="W556" s="211"/>
      <c r="X556" s="211"/>
      <c r="Y556" s="211"/>
      <c r="Z556" s="211"/>
    </row>
    <row r="557" spans="11:26" ht="15.75" customHeight="1">
      <c r="K557" s="295"/>
      <c r="M557" s="295"/>
      <c r="P557" s="295"/>
      <c r="Q557" s="211"/>
      <c r="R557" s="211"/>
      <c r="S557" s="211"/>
      <c r="T557" s="211"/>
      <c r="U557" s="211"/>
      <c r="V557" s="211"/>
      <c r="W557" s="211"/>
      <c r="X557" s="211"/>
      <c r="Y557" s="211"/>
      <c r="Z557" s="211"/>
    </row>
    <row r="558" spans="11:26" ht="15.75" customHeight="1">
      <c r="K558" s="295"/>
      <c r="M558" s="295"/>
      <c r="P558" s="295"/>
      <c r="Q558" s="211"/>
      <c r="R558" s="211"/>
      <c r="S558" s="211"/>
      <c r="T558" s="211"/>
      <c r="U558" s="211"/>
      <c r="V558" s="211"/>
      <c r="W558" s="211"/>
      <c r="X558" s="211"/>
      <c r="Y558" s="211"/>
      <c r="Z558" s="211"/>
    </row>
    <row r="559" spans="11:26" ht="15.75" customHeight="1">
      <c r="K559" s="295"/>
      <c r="M559" s="295"/>
      <c r="P559" s="295"/>
      <c r="Q559" s="211"/>
      <c r="R559" s="211"/>
      <c r="S559" s="211"/>
      <c r="T559" s="211"/>
      <c r="U559" s="211"/>
      <c r="V559" s="211"/>
      <c r="W559" s="211"/>
      <c r="X559" s="211"/>
      <c r="Y559" s="211"/>
      <c r="Z559" s="211"/>
    </row>
    <row r="560" spans="11:26" ht="15.75" customHeight="1">
      <c r="K560" s="295"/>
      <c r="M560" s="295"/>
      <c r="P560" s="295"/>
      <c r="Q560" s="211"/>
      <c r="R560" s="211"/>
      <c r="S560" s="211"/>
      <c r="T560" s="211"/>
      <c r="U560" s="211"/>
      <c r="V560" s="211"/>
      <c r="W560" s="211"/>
      <c r="X560" s="211"/>
      <c r="Y560" s="211"/>
      <c r="Z560" s="211"/>
    </row>
    <row r="561" spans="11:26" ht="15.75" customHeight="1">
      <c r="K561" s="295"/>
      <c r="M561" s="295"/>
      <c r="P561" s="295"/>
      <c r="Q561" s="211"/>
      <c r="R561" s="211"/>
      <c r="S561" s="211"/>
      <c r="T561" s="211"/>
      <c r="U561" s="211"/>
      <c r="V561" s="211"/>
      <c r="W561" s="211"/>
      <c r="X561" s="211"/>
      <c r="Y561" s="211"/>
      <c r="Z561" s="211"/>
    </row>
    <row r="562" spans="11:26" ht="15.75" customHeight="1">
      <c r="K562" s="295"/>
      <c r="M562" s="295"/>
      <c r="P562" s="295"/>
      <c r="Q562" s="211"/>
      <c r="R562" s="211"/>
      <c r="S562" s="211"/>
      <c r="T562" s="211"/>
      <c r="U562" s="211"/>
      <c r="V562" s="211"/>
      <c r="W562" s="211"/>
      <c r="X562" s="211"/>
      <c r="Y562" s="211"/>
      <c r="Z562" s="211"/>
    </row>
    <row r="563" spans="11:26" ht="15.75" customHeight="1">
      <c r="K563" s="295"/>
      <c r="M563" s="295"/>
      <c r="P563" s="295"/>
      <c r="Q563" s="211"/>
      <c r="R563" s="211"/>
      <c r="S563" s="211"/>
      <c r="T563" s="211"/>
      <c r="U563" s="211"/>
      <c r="V563" s="211"/>
      <c r="W563" s="211"/>
      <c r="X563" s="211"/>
      <c r="Y563" s="211"/>
      <c r="Z563" s="211"/>
    </row>
    <row r="564" spans="11:26" ht="15.75" customHeight="1">
      <c r="K564" s="295"/>
      <c r="M564" s="295"/>
      <c r="P564" s="295"/>
      <c r="Q564" s="211"/>
      <c r="R564" s="211"/>
      <c r="S564" s="211"/>
      <c r="T564" s="211"/>
      <c r="U564" s="211"/>
      <c r="V564" s="211"/>
      <c r="W564" s="211"/>
      <c r="X564" s="211"/>
      <c r="Y564" s="211"/>
      <c r="Z564" s="211"/>
    </row>
    <row r="565" spans="11:26" ht="15.75" customHeight="1">
      <c r="K565" s="295"/>
      <c r="M565" s="295"/>
      <c r="P565" s="295"/>
      <c r="Q565" s="211"/>
      <c r="R565" s="211"/>
      <c r="S565" s="211"/>
      <c r="T565" s="211"/>
      <c r="U565" s="211"/>
      <c r="V565" s="211"/>
      <c r="W565" s="211"/>
      <c r="X565" s="211"/>
      <c r="Y565" s="211"/>
      <c r="Z565" s="211"/>
    </row>
    <row r="566" spans="11:26" ht="15.75" customHeight="1">
      <c r="K566" s="295"/>
      <c r="M566" s="295"/>
      <c r="P566" s="295"/>
      <c r="Q566" s="211"/>
      <c r="R566" s="211"/>
      <c r="S566" s="211"/>
      <c r="T566" s="211"/>
      <c r="U566" s="211"/>
      <c r="V566" s="211"/>
      <c r="W566" s="211"/>
      <c r="X566" s="211"/>
      <c r="Y566" s="211"/>
      <c r="Z566" s="211"/>
    </row>
    <row r="567" spans="11:26" ht="15.75" customHeight="1">
      <c r="K567" s="295"/>
      <c r="M567" s="295"/>
      <c r="P567" s="295"/>
      <c r="Q567" s="211"/>
      <c r="R567" s="211"/>
      <c r="S567" s="211"/>
      <c r="T567" s="211"/>
      <c r="U567" s="211"/>
      <c r="V567" s="211"/>
      <c r="W567" s="211"/>
      <c r="X567" s="211"/>
      <c r="Y567" s="211"/>
      <c r="Z567" s="211"/>
    </row>
    <row r="568" spans="11:26" ht="15.75" customHeight="1">
      <c r="K568" s="295"/>
      <c r="M568" s="295"/>
      <c r="P568" s="295"/>
      <c r="Q568" s="211"/>
      <c r="R568" s="211"/>
      <c r="S568" s="211"/>
      <c r="T568" s="211"/>
      <c r="U568" s="211"/>
      <c r="V568" s="211"/>
      <c r="W568" s="211"/>
      <c r="X568" s="211"/>
      <c r="Y568" s="211"/>
      <c r="Z568" s="211"/>
    </row>
    <row r="569" spans="11:26" ht="15.75" customHeight="1">
      <c r="K569" s="295"/>
      <c r="M569" s="295"/>
      <c r="P569" s="295"/>
      <c r="Q569" s="211"/>
      <c r="R569" s="211"/>
      <c r="S569" s="211"/>
      <c r="T569" s="211"/>
      <c r="U569" s="211"/>
      <c r="V569" s="211"/>
      <c r="W569" s="211"/>
      <c r="X569" s="211"/>
      <c r="Y569" s="211"/>
      <c r="Z569" s="211"/>
    </row>
    <row r="570" spans="11:26" ht="15.75" customHeight="1">
      <c r="K570" s="295"/>
      <c r="M570" s="295"/>
      <c r="P570" s="295"/>
      <c r="Q570" s="211"/>
      <c r="R570" s="211"/>
      <c r="S570" s="211"/>
      <c r="T570" s="211"/>
      <c r="U570" s="211"/>
      <c r="V570" s="211"/>
      <c r="W570" s="211"/>
      <c r="X570" s="211"/>
      <c r="Y570" s="211"/>
      <c r="Z570" s="211"/>
    </row>
    <row r="571" spans="11:26" ht="15.75" customHeight="1">
      <c r="K571" s="295"/>
      <c r="M571" s="295"/>
      <c r="P571" s="295"/>
      <c r="Q571" s="211"/>
      <c r="R571" s="211"/>
      <c r="S571" s="211"/>
      <c r="T571" s="211"/>
      <c r="U571" s="211"/>
      <c r="V571" s="211"/>
      <c r="W571" s="211"/>
      <c r="X571" s="211"/>
      <c r="Y571" s="211"/>
      <c r="Z571" s="211"/>
    </row>
    <row r="572" spans="11:26" ht="15.75" customHeight="1">
      <c r="K572" s="295"/>
      <c r="M572" s="295"/>
      <c r="P572" s="295"/>
      <c r="Q572" s="211"/>
      <c r="R572" s="211"/>
      <c r="S572" s="211"/>
      <c r="T572" s="211"/>
      <c r="U572" s="211"/>
      <c r="V572" s="211"/>
      <c r="W572" s="211"/>
      <c r="X572" s="211"/>
      <c r="Y572" s="211"/>
      <c r="Z572" s="211"/>
    </row>
    <row r="573" spans="11:26" ht="15.75" customHeight="1">
      <c r="K573" s="295"/>
      <c r="M573" s="295"/>
      <c r="P573" s="295"/>
      <c r="Q573" s="211"/>
      <c r="R573" s="211"/>
      <c r="S573" s="211"/>
      <c r="T573" s="211"/>
      <c r="U573" s="211"/>
      <c r="V573" s="211"/>
      <c r="W573" s="211"/>
      <c r="X573" s="211"/>
      <c r="Y573" s="211"/>
      <c r="Z573" s="211"/>
    </row>
    <row r="574" spans="11:26" ht="15.75" customHeight="1">
      <c r="K574" s="295"/>
      <c r="M574" s="295"/>
      <c r="P574" s="295"/>
      <c r="Q574" s="211"/>
      <c r="R574" s="211"/>
      <c r="S574" s="211"/>
      <c r="T574" s="211"/>
      <c r="U574" s="211"/>
      <c r="V574" s="211"/>
      <c r="W574" s="211"/>
      <c r="X574" s="211"/>
      <c r="Y574" s="211"/>
      <c r="Z574" s="211"/>
    </row>
    <row r="575" spans="11:26" ht="15.75" customHeight="1">
      <c r="K575" s="295"/>
      <c r="M575" s="295"/>
      <c r="P575" s="295"/>
      <c r="Q575" s="211"/>
      <c r="R575" s="211"/>
      <c r="S575" s="211"/>
      <c r="T575" s="211"/>
      <c r="U575" s="211"/>
      <c r="V575" s="211"/>
      <c r="W575" s="211"/>
      <c r="X575" s="211"/>
      <c r="Y575" s="211"/>
      <c r="Z575" s="211"/>
    </row>
    <row r="576" spans="11:26" ht="15.75" customHeight="1">
      <c r="K576" s="295"/>
      <c r="M576" s="295"/>
      <c r="P576" s="295"/>
      <c r="Q576" s="211"/>
      <c r="R576" s="211"/>
      <c r="S576" s="211"/>
      <c r="T576" s="211"/>
      <c r="U576" s="211"/>
      <c r="V576" s="211"/>
      <c r="W576" s="211"/>
      <c r="X576" s="211"/>
      <c r="Y576" s="211"/>
      <c r="Z576" s="211"/>
    </row>
    <row r="577" spans="11:26" ht="15.75" customHeight="1">
      <c r="K577" s="295"/>
      <c r="M577" s="295"/>
      <c r="P577" s="295"/>
      <c r="Q577" s="211"/>
      <c r="R577" s="211"/>
      <c r="S577" s="211"/>
      <c r="T577" s="211"/>
      <c r="U577" s="211"/>
      <c r="V577" s="211"/>
      <c r="W577" s="211"/>
      <c r="X577" s="211"/>
      <c r="Y577" s="211"/>
      <c r="Z577" s="211"/>
    </row>
    <row r="578" spans="11:26" ht="15.75" customHeight="1">
      <c r="K578" s="295"/>
      <c r="M578" s="295"/>
      <c r="P578" s="295"/>
      <c r="Q578" s="211"/>
      <c r="R578" s="211"/>
      <c r="S578" s="211"/>
      <c r="T578" s="211"/>
      <c r="U578" s="211"/>
      <c r="V578" s="211"/>
      <c r="W578" s="211"/>
      <c r="X578" s="211"/>
      <c r="Y578" s="211"/>
      <c r="Z578" s="211"/>
    </row>
    <row r="579" spans="11:26" ht="15.75" customHeight="1">
      <c r="K579" s="295"/>
      <c r="M579" s="295"/>
      <c r="P579" s="295"/>
      <c r="Q579" s="211"/>
      <c r="R579" s="211"/>
      <c r="S579" s="211"/>
      <c r="T579" s="211"/>
      <c r="U579" s="211"/>
      <c r="V579" s="211"/>
      <c r="W579" s="211"/>
      <c r="X579" s="211"/>
      <c r="Y579" s="211"/>
      <c r="Z579" s="211"/>
    </row>
    <row r="580" spans="11:26" ht="15.75" customHeight="1">
      <c r="K580" s="295"/>
      <c r="M580" s="295"/>
      <c r="P580" s="295"/>
      <c r="Q580" s="211"/>
      <c r="R580" s="211"/>
      <c r="S580" s="211"/>
      <c r="T580" s="211"/>
      <c r="U580" s="211"/>
      <c r="V580" s="211"/>
      <c r="W580" s="211"/>
      <c r="X580" s="211"/>
      <c r="Y580" s="211"/>
      <c r="Z580" s="211"/>
    </row>
    <row r="581" spans="11:26" ht="15.75" customHeight="1">
      <c r="K581" s="295"/>
      <c r="M581" s="295"/>
      <c r="P581" s="295"/>
      <c r="Q581" s="211"/>
      <c r="R581" s="211"/>
      <c r="S581" s="211"/>
      <c r="T581" s="211"/>
      <c r="U581" s="211"/>
      <c r="V581" s="211"/>
      <c r="W581" s="211"/>
      <c r="X581" s="211"/>
      <c r="Y581" s="211"/>
      <c r="Z581" s="211"/>
    </row>
    <row r="582" spans="11:26" ht="15.75" customHeight="1">
      <c r="K582" s="295"/>
      <c r="M582" s="295"/>
      <c r="P582" s="295"/>
      <c r="Q582" s="211"/>
      <c r="R582" s="211"/>
      <c r="S582" s="211"/>
      <c r="T582" s="211"/>
      <c r="U582" s="211"/>
      <c r="V582" s="211"/>
      <c r="W582" s="211"/>
      <c r="X582" s="211"/>
      <c r="Y582" s="211"/>
      <c r="Z582" s="211"/>
    </row>
    <row r="583" spans="11:26" ht="15.75" customHeight="1">
      <c r="K583" s="295"/>
      <c r="M583" s="295"/>
      <c r="P583" s="295"/>
      <c r="Q583" s="211"/>
      <c r="R583" s="211"/>
      <c r="S583" s="211"/>
      <c r="T583" s="211"/>
      <c r="U583" s="211"/>
      <c r="V583" s="211"/>
      <c r="W583" s="211"/>
      <c r="X583" s="211"/>
      <c r="Y583" s="211"/>
      <c r="Z583" s="211"/>
    </row>
    <row r="584" spans="11:26" ht="15.75" customHeight="1">
      <c r="K584" s="295"/>
      <c r="M584" s="295"/>
      <c r="P584" s="295"/>
      <c r="Q584" s="211"/>
      <c r="R584" s="211"/>
      <c r="S584" s="211"/>
      <c r="T584" s="211"/>
      <c r="U584" s="211"/>
      <c r="V584" s="211"/>
      <c r="W584" s="211"/>
      <c r="X584" s="211"/>
      <c r="Y584" s="211"/>
      <c r="Z584" s="211"/>
    </row>
    <row r="585" spans="11:26" ht="15.75" customHeight="1">
      <c r="K585" s="295"/>
      <c r="M585" s="295"/>
      <c r="P585" s="295"/>
      <c r="Q585" s="211"/>
      <c r="R585" s="211"/>
      <c r="S585" s="211"/>
      <c r="T585" s="211"/>
      <c r="U585" s="211"/>
      <c r="V585" s="211"/>
      <c r="W585" s="211"/>
      <c r="X585" s="211"/>
      <c r="Y585" s="211"/>
      <c r="Z585" s="211"/>
    </row>
    <row r="586" spans="11:26" ht="15.75" customHeight="1">
      <c r="K586" s="295"/>
      <c r="M586" s="295"/>
      <c r="P586" s="295"/>
      <c r="Q586" s="211"/>
      <c r="R586" s="211"/>
      <c r="S586" s="211"/>
      <c r="T586" s="211"/>
      <c r="U586" s="211"/>
      <c r="V586" s="211"/>
      <c r="W586" s="211"/>
      <c r="X586" s="211"/>
      <c r="Y586" s="211"/>
      <c r="Z586" s="211"/>
    </row>
    <row r="587" spans="11:26" ht="15.75" customHeight="1">
      <c r="K587" s="295"/>
      <c r="M587" s="295"/>
      <c r="P587" s="295"/>
      <c r="Q587" s="211"/>
      <c r="R587" s="211"/>
      <c r="S587" s="211"/>
      <c r="T587" s="211"/>
      <c r="U587" s="211"/>
      <c r="V587" s="211"/>
      <c r="W587" s="211"/>
      <c r="X587" s="211"/>
      <c r="Y587" s="211"/>
      <c r="Z587" s="211"/>
    </row>
    <row r="588" spans="11:26" ht="15.75" customHeight="1">
      <c r="K588" s="295"/>
      <c r="M588" s="295"/>
      <c r="P588" s="295"/>
      <c r="Q588" s="211"/>
      <c r="R588" s="211"/>
      <c r="S588" s="211"/>
      <c r="T588" s="211"/>
      <c r="U588" s="211"/>
      <c r="V588" s="211"/>
      <c r="W588" s="211"/>
      <c r="X588" s="211"/>
      <c r="Y588" s="211"/>
      <c r="Z588" s="211"/>
    </row>
    <row r="589" spans="11:26" ht="15.75" customHeight="1">
      <c r="K589" s="295"/>
      <c r="M589" s="295"/>
      <c r="P589" s="295"/>
      <c r="Q589" s="211"/>
      <c r="R589" s="211"/>
      <c r="S589" s="211"/>
      <c r="T589" s="211"/>
      <c r="U589" s="211"/>
      <c r="V589" s="211"/>
      <c r="W589" s="211"/>
      <c r="X589" s="211"/>
      <c r="Y589" s="211"/>
      <c r="Z589" s="211"/>
    </row>
    <row r="590" spans="11:26" ht="15.75" customHeight="1">
      <c r="K590" s="295"/>
      <c r="M590" s="295"/>
      <c r="P590" s="295"/>
      <c r="Q590" s="211"/>
      <c r="R590" s="211"/>
      <c r="S590" s="211"/>
      <c r="T590" s="211"/>
      <c r="U590" s="211"/>
      <c r="V590" s="211"/>
      <c r="W590" s="211"/>
      <c r="X590" s="211"/>
      <c r="Y590" s="211"/>
      <c r="Z590" s="211"/>
    </row>
    <row r="591" spans="11:26" ht="15.75" customHeight="1">
      <c r="K591" s="295"/>
      <c r="M591" s="295"/>
      <c r="P591" s="295"/>
      <c r="Q591" s="211"/>
      <c r="R591" s="211"/>
      <c r="S591" s="211"/>
      <c r="T591" s="211"/>
      <c r="U591" s="211"/>
      <c r="V591" s="211"/>
      <c r="W591" s="211"/>
      <c r="X591" s="211"/>
      <c r="Y591" s="211"/>
      <c r="Z591" s="211"/>
    </row>
    <row r="592" spans="11:26" ht="15.75" customHeight="1">
      <c r="K592" s="295"/>
      <c r="M592" s="295"/>
      <c r="P592" s="295"/>
      <c r="Q592" s="211"/>
      <c r="R592" s="211"/>
      <c r="S592" s="211"/>
      <c r="T592" s="211"/>
      <c r="U592" s="211"/>
      <c r="V592" s="211"/>
      <c r="W592" s="211"/>
      <c r="X592" s="211"/>
      <c r="Y592" s="211"/>
      <c r="Z592" s="211"/>
    </row>
    <row r="593" spans="11:26" ht="15.75" customHeight="1">
      <c r="K593" s="295"/>
      <c r="M593" s="295"/>
      <c r="P593" s="295"/>
      <c r="Q593" s="211"/>
      <c r="R593" s="211"/>
      <c r="S593" s="211"/>
      <c r="T593" s="211"/>
      <c r="U593" s="211"/>
      <c r="V593" s="211"/>
      <c r="W593" s="211"/>
      <c r="X593" s="211"/>
      <c r="Y593" s="211"/>
      <c r="Z593" s="211"/>
    </row>
    <row r="594" spans="11:26" ht="15.75" customHeight="1">
      <c r="K594" s="295"/>
      <c r="M594" s="295"/>
      <c r="P594" s="295"/>
      <c r="Q594" s="211"/>
      <c r="R594" s="211"/>
      <c r="S594" s="211"/>
      <c r="T594" s="211"/>
      <c r="U594" s="211"/>
      <c r="V594" s="211"/>
      <c r="W594" s="211"/>
      <c r="X594" s="211"/>
      <c r="Y594" s="211"/>
      <c r="Z594" s="211"/>
    </row>
    <row r="595" spans="11:26" ht="15.75" customHeight="1">
      <c r="K595" s="295"/>
      <c r="M595" s="295"/>
      <c r="P595" s="295"/>
      <c r="Q595" s="211"/>
      <c r="R595" s="211"/>
      <c r="S595" s="211"/>
      <c r="T595" s="211"/>
      <c r="U595" s="211"/>
      <c r="V595" s="211"/>
      <c r="W595" s="211"/>
      <c r="X595" s="211"/>
      <c r="Y595" s="211"/>
      <c r="Z595" s="211"/>
    </row>
    <row r="596" spans="11:26" ht="15.75" customHeight="1">
      <c r="K596" s="295"/>
      <c r="M596" s="295"/>
      <c r="P596" s="295"/>
      <c r="Q596" s="211"/>
      <c r="R596" s="211"/>
      <c r="S596" s="211"/>
      <c r="T596" s="211"/>
      <c r="U596" s="211"/>
      <c r="V596" s="211"/>
      <c r="W596" s="211"/>
      <c r="X596" s="211"/>
      <c r="Y596" s="211"/>
      <c r="Z596" s="211"/>
    </row>
    <row r="597" spans="11:26" ht="15.75" customHeight="1">
      <c r="K597" s="295"/>
      <c r="M597" s="295"/>
      <c r="P597" s="295"/>
      <c r="Q597" s="211"/>
      <c r="R597" s="211"/>
      <c r="S597" s="211"/>
      <c r="T597" s="211"/>
      <c r="U597" s="211"/>
      <c r="V597" s="211"/>
      <c r="W597" s="211"/>
      <c r="X597" s="211"/>
      <c r="Y597" s="211"/>
      <c r="Z597" s="211"/>
    </row>
    <row r="598" spans="11:26" ht="15.75" customHeight="1">
      <c r="K598" s="295"/>
      <c r="M598" s="295"/>
      <c r="P598" s="295"/>
      <c r="Q598" s="211"/>
      <c r="R598" s="211"/>
      <c r="S598" s="211"/>
      <c r="T598" s="211"/>
      <c r="U598" s="211"/>
      <c r="V598" s="211"/>
      <c r="W598" s="211"/>
      <c r="X598" s="211"/>
      <c r="Y598" s="211"/>
      <c r="Z598" s="211"/>
    </row>
    <row r="599" spans="11:26" ht="15.75" customHeight="1">
      <c r="K599" s="295"/>
      <c r="M599" s="295"/>
      <c r="P599" s="295"/>
      <c r="Q599" s="211"/>
      <c r="R599" s="211"/>
      <c r="S599" s="211"/>
      <c r="T599" s="211"/>
      <c r="U599" s="211"/>
      <c r="V599" s="211"/>
      <c r="W599" s="211"/>
      <c r="X599" s="211"/>
      <c r="Y599" s="211"/>
      <c r="Z599" s="211"/>
    </row>
    <row r="600" spans="11:26" ht="15.75" customHeight="1">
      <c r="K600" s="295"/>
      <c r="M600" s="295"/>
      <c r="P600" s="295"/>
      <c r="Q600" s="211"/>
      <c r="R600" s="211"/>
      <c r="S600" s="211"/>
      <c r="T600" s="211"/>
      <c r="U600" s="211"/>
      <c r="V600" s="211"/>
      <c r="W600" s="211"/>
      <c r="X600" s="211"/>
      <c r="Y600" s="211"/>
      <c r="Z600" s="211"/>
    </row>
    <row r="601" spans="11:26" ht="15.75" customHeight="1">
      <c r="K601" s="295"/>
      <c r="M601" s="295"/>
      <c r="P601" s="295"/>
      <c r="Q601" s="211"/>
      <c r="R601" s="211"/>
      <c r="S601" s="211"/>
      <c r="T601" s="211"/>
      <c r="U601" s="211"/>
      <c r="V601" s="211"/>
      <c r="W601" s="211"/>
      <c r="X601" s="211"/>
      <c r="Y601" s="211"/>
      <c r="Z601" s="211"/>
    </row>
    <row r="602" spans="11:26" ht="15.75" customHeight="1">
      <c r="K602" s="295"/>
      <c r="M602" s="295"/>
      <c r="P602" s="295"/>
      <c r="Q602" s="211"/>
      <c r="R602" s="211"/>
      <c r="S602" s="211"/>
      <c r="T602" s="211"/>
      <c r="U602" s="211"/>
      <c r="V602" s="211"/>
      <c r="W602" s="211"/>
      <c r="X602" s="211"/>
      <c r="Y602" s="211"/>
      <c r="Z602" s="211"/>
    </row>
    <row r="603" spans="11:26" ht="15.75" customHeight="1">
      <c r="K603" s="295"/>
      <c r="M603" s="295"/>
      <c r="P603" s="295"/>
      <c r="Q603" s="211"/>
      <c r="R603" s="211"/>
      <c r="S603" s="211"/>
      <c r="T603" s="211"/>
      <c r="U603" s="211"/>
      <c r="V603" s="211"/>
      <c r="W603" s="211"/>
      <c r="X603" s="211"/>
      <c r="Y603" s="211"/>
      <c r="Z603" s="211"/>
    </row>
    <row r="604" spans="11:26" ht="15.75" customHeight="1">
      <c r="K604" s="295"/>
      <c r="M604" s="295"/>
      <c r="P604" s="295"/>
      <c r="Q604" s="211"/>
      <c r="R604" s="211"/>
      <c r="S604" s="211"/>
      <c r="T604" s="211"/>
      <c r="U604" s="211"/>
      <c r="V604" s="211"/>
      <c r="W604" s="211"/>
      <c r="X604" s="211"/>
      <c r="Y604" s="211"/>
      <c r="Z604" s="211"/>
    </row>
    <row r="605" spans="11:26" ht="15.75" customHeight="1">
      <c r="K605" s="295"/>
      <c r="M605" s="295"/>
      <c r="P605" s="295"/>
      <c r="Q605" s="211"/>
      <c r="R605" s="211"/>
      <c r="S605" s="211"/>
      <c r="T605" s="211"/>
      <c r="U605" s="211"/>
      <c r="V605" s="211"/>
      <c r="W605" s="211"/>
      <c r="X605" s="211"/>
      <c r="Y605" s="211"/>
      <c r="Z605" s="211"/>
    </row>
    <row r="606" spans="11:26" ht="15.75" customHeight="1">
      <c r="K606" s="295"/>
      <c r="M606" s="295"/>
      <c r="P606" s="295"/>
      <c r="Q606" s="211"/>
      <c r="R606" s="211"/>
      <c r="S606" s="211"/>
      <c r="T606" s="211"/>
      <c r="U606" s="211"/>
      <c r="V606" s="211"/>
      <c r="W606" s="211"/>
      <c r="X606" s="211"/>
      <c r="Y606" s="211"/>
      <c r="Z606" s="211"/>
    </row>
    <row r="607" spans="11:26" ht="15.75" customHeight="1">
      <c r="K607" s="295"/>
      <c r="M607" s="295"/>
      <c r="P607" s="295"/>
      <c r="Q607" s="211"/>
      <c r="R607" s="211"/>
      <c r="S607" s="211"/>
      <c r="T607" s="211"/>
      <c r="U607" s="211"/>
      <c r="V607" s="211"/>
      <c r="W607" s="211"/>
      <c r="X607" s="211"/>
      <c r="Y607" s="211"/>
      <c r="Z607" s="211"/>
    </row>
    <row r="608" spans="11:26" ht="15.75" customHeight="1">
      <c r="K608" s="295"/>
      <c r="M608" s="295"/>
      <c r="P608" s="295"/>
      <c r="Q608" s="211"/>
      <c r="R608" s="211"/>
      <c r="S608" s="211"/>
      <c r="T608" s="211"/>
      <c r="U608" s="211"/>
      <c r="V608" s="211"/>
      <c r="W608" s="211"/>
      <c r="X608" s="211"/>
      <c r="Y608" s="211"/>
      <c r="Z608" s="211"/>
    </row>
    <row r="609" spans="11:26" ht="15.75" customHeight="1">
      <c r="K609" s="295"/>
      <c r="M609" s="295"/>
      <c r="P609" s="295"/>
      <c r="Q609" s="211"/>
      <c r="R609" s="211"/>
      <c r="S609" s="211"/>
      <c r="T609" s="211"/>
      <c r="U609" s="211"/>
      <c r="V609" s="211"/>
      <c r="W609" s="211"/>
      <c r="X609" s="211"/>
      <c r="Y609" s="211"/>
      <c r="Z609" s="211"/>
    </row>
    <row r="610" spans="11:26" ht="15.75" customHeight="1">
      <c r="K610" s="295"/>
      <c r="M610" s="295"/>
      <c r="P610" s="295"/>
      <c r="Q610" s="211"/>
      <c r="R610" s="211"/>
      <c r="S610" s="211"/>
      <c r="T610" s="211"/>
      <c r="U610" s="211"/>
      <c r="V610" s="211"/>
      <c r="W610" s="211"/>
      <c r="X610" s="211"/>
      <c r="Y610" s="211"/>
      <c r="Z610" s="211"/>
    </row>
    <row r="611" spans="11:26" ht="15.75" customHeight="1">
      <c r="K611" s="295"/>
      <c r="M611" s="295"/>
      <c r="P611" s="295"/>
      <c r="Q611" s="211"/>
      <c r="R611" s="211"/>
      <c r="S611" s="211"/>
      <c r="T611" s="211"/>
      <c r="U611" s="211"/>
      <c r="V611" s="211"/>
      <c r="W611" s="211"/>
      <c r="X611" s="211"/>
      <c r="Y611" s="211"/>
      <c r="Z611" s="211"/>
    </row>
    <row r="612" spans="11:26" ht="15.75" customHeight="1">
      <c r="K612" s="295"/>
      <c r="M612" s="295"/>
      <c r="P612" s="295"/>
      <c r="Q612" s="211"/>
      <c r="R612" s="211"/>
      <c r="S612" s="211"/>
      <c r="T612" s="211"/>
      <c r="U612" s="211"/>
      <c r="V612" s="211"/>
      <c r="W612" s="211"/>
      <c r="X612" s="211"/>
      <c r="Y612" s="211"/>
      <c r="Z612" s="211"/>
    </row>
    <row r="613" spans="11:26" ht="15.75" customHeight="1">
      <c r="K613" s="295"/>
      <c r="M613" s="295"/>
      <c r="P613" s="295"/>
      <c r="Q613" s="211"/>
      <c r="R613" s="211"/>
      <c r="S613" s="211"/>
      <c r="T613" s="211"/>
      <c r="U613" s="211"/>
      <c r="V613" s="211"/>
      <c r="W613" s="211"/>
      <c r="X613" s="211"/>
      <c r="Y613" s="211"/>
      <c r="Z613" s="211"/>
    </row>
    <row r="614" spans="11:26" ht="15.75" customHeight="1">
      <c r="K614" s="295"/>
      <c r="M614" s="295"/>
      <c r="P614" s="295"/>
      <c r="Q614" s="211"/>
      <c r="R614" s="211"/>
      <c r="S614" s="211"/>
      <c r="T614" s="211"/>
      <c r="U614" s="211"/>
      <c r="V614" s="211"/>
      <c r="W614" s="211"/>
      <c r="X614" s="211"/>
      <c r="Y614" s="211"/>
      <c r="Z614" s="211"/>
    </row>
    <row r="615" spans="11:26" ht="15.75" customHeight="1">
      <c r="K615" s="295"/>
      <c r="M615" s="295"/>
      <c r="P615" s="295"/>
      <c r="Q615" s="211"/>
      <c r="R615" s="211"/>
      <c r="S615" s="211"/>
      <c r="T615" s="211"/>
      <c r="U615" s="211"/>
      <c r="V615" s="211"/>
      <c r="W615" s="211"/>
      <c r="X615" s="211"/>
      <c r="Y615" s="211"/>
      <c r="Z615" s="211"/>
    </row>
    <row r="616" spans="11:26" ht="15.75" customHeight="1">
      <c r="K616" s="295"/>
      <c r="M616" s="295"/>
      <c r="P616" s="295"/>
      <c r="Q616" s="211"/>
      <c r="R616" s="211"/>
      <c r="S616" s="211"/>
      <c r="T616" s="211"/>
      <c r="U616" s="211"/>
      <c r="V616" s="211"/>
      <c r="W616" s="211"/>
      <c r="X616" s="211"/>
      <c r="Y616" s="211"/>
      <c r="Z616" s="211"/>
    </row>
    <row r="617" spans="11:26" ht="15.75" customHeight="1">
      <c r="K617" s="295"/>
      <c r="M617" s="295"/>
      <c r="P617" s="295"/>
      <c r="Q617" s="211"/>
      <c r="R617" s="211"/>
      <c r="S617" s="211"/>
      <c r="T617" s="211"/>
      <c r="U617" s="211"/>
      <c r="V617" s="211"/>
      <c r="W617" s="211"/>
      <c r="X617" s="211"/>
      <c r="Y617" s="211"/>
      <c r="Z617" s="211"/>
    </row>
    <row r="618" spans="11:26" ht="15.75" customHeight="1">
      <c r="K618" s="295"/>
      <c r="M618" s="295"/>
      <c r="P618" s="295"/>
      <c r="Q618" s="211"/>
      <c r="R618" s="211"/>
      <c r="S618" s="211"/>
      <c r="T618" s="211"/>
      <c r="U618" s="211"/>
      <c r="V618" s="211"/>
      <c r="W618" s="211"/>
      <c r="X618" s="211"/>
      <c r="Y618" s="211"/>
      <c r="Z618" s="211"/>
    </row>
    <row r="619" spans="11:26" ht="15.75" customHeight="1">
      <c r="K619" s="295"/>
      <c r="M619" s="295"/>
      <c r="P619" s="295"/>
      <c r="Q619" s="211"/>
      <c r="R619" s="211"/>
      <c r="S619" s="211"/>
      <c r="T619" s="211"/>
      <c r="U619" s="211"/>
      <c r="V619" s="211"/>
      <c r="W619" s="211"/>
      <c r="X619" s="211"/>
      <c r="Y619" s="211"/>
      <c r="Z619" s="211"/>
    </row>
    <row r="620" spans="11:26" ht="15.75" customHeight="1">
      <c r="K620" s="295"/>
      <c r="M620" s="295"/>
      <c r="P620" s="295"/>
      <c r="Q620" s="211"/>
      <c r="R620" s="211"/>
      <c r="S620" s="211"/>
      <c r="T620" s="211"/>
      <c r="U620" s="211"/>
      <c r="V620" s="211"/>
      <c r="W620" s="211"/>
      <c r="X620" s="211"/>
      <c r="Y620" s="211"/>
      <c r="Z620" s="211"/>
    </row>
    <row r="621" spans="11:26" ht="15.75" customHeight="1">
      <c r="K621" s="295"/>
      <c r="M621" s="295"/>
      <c r="P621" s="295"/>
      <c r="Q621" s="211"/>
      <c r="R621" s="211"/>
      <c r="S621" s="211"/>
      <c r="T621" s="211"/>
      <c r="U621" s="211"/>
      <c r="V621" s="211"/>
      <c r="W621" s="211"/>
      <c r="X621" s="211"/>
      <c r="Y621" s="211"/>
      <c r="Z621" s="211"/>
    </row>
    <row r="622" spans="11:26" ht="15.75" customHeight="1">
      <c r="K622" s="295"/>
      <c r="M622" s="295"/>
      <c r="P622" s="295"/>
      <c r="Q622" s="211"/>
      <c r="R622" s="211"/>
      <c r="S622" s="211"/>
      <c r="T622" s="211"/>
      <c r="U622" s="211"/>
      <c r="V622" s="211"/>
      <c r="W622" s="211"/>
      <c r="X622" s="211"/>
      <c r="Y622" s="211"/>
      <c r="Z622" s="211"/>
    </row>
    <row r="623" spans="11:26" ht="15.75" customHeight="1">
      <c r="K623" s="295"/>
      <c r="M623" s="295"/>
      <c r="P623" s="295"/>
      <c r="Q623" s="211"/>
      <c r="R623" s="211"/>
      <c r="S623" s="211"/>
      <c r="T623" s="211"/>
      <c r="U623" s="211"/>
      <c r="V623" s="211"/>
      <c r="W623" s="211"/>
      <c r="X623" s="211"/>
      <c r="Y623" s="211"/>
      <c r="Z623" s="211"/>
    </row>
    <row r="624" spans="11:26" ht="15.75" customHeight="1">
      <c r="K624" s="295"/>
      <c r="M624" s="295"/>
      <c r="P624" s="295"/>
      <c r="Q624" s="211"/>
      <c r="R624" s="211"/>
      <c r="S624" s="211"/>
      <c r="T624" s="211"/>
      <c r="U624" s="211"/>
      <c r="V624" s="211"/>
      <c r="W624" s="211"/>
      <c r="X624" s="211"/>
      <c r="Y624" s="211"/>
      <c r="Z624" s="211"/>
    </row>
    <row r="625" spans="11:26" ht="15.75" customHeight="1">
      <c r="K625" s="295"/>
      <c r="M625" s="295"/>
      <c r="P625" s="295"/>
      <c r="Q625" s="211"/>
      <c r="R625" s="211"/>
      <c r="S625" s="211"/>
      <c r="T625" s="211"/>
      <c r="U625" s="211"/>
      <c r="V625" s="211"/>
      <c r="W625" s="211"/>
      <c r="X625" s="211"/>
      <c r="Y625" s="211"/>
      <c r="Z625" s="211"/>
    </row>
    <row r="626" spans="11:26" ht="15.75" customHeight="1">
      <c r="K626" s="295"/>
      <c r="M626" s="295"/>
      <c r="P626" s="295"/>
      <c r="Q626" s="211"/>
      <c r="R626" s="211"/>
      <c r="S626" s="211"/>
      <c r="T626" s="211"/>
      <c r="U626" s="211"/>
      <c r="V626" s="211"/>
      <c r="W626" s="211"/>
      <c r="X626" s="211"/>
      <c r="Y626" s="211"/>
      <c r="Z626" s="211"/>
    </row>
    <row r="627" spans="11:26" ht="15.75" customHeight="1">
      <c r="K627" s="295"/>
      <c r="M627" s="295"/>
      <c r="P627" s="295"/>
      <c r="Q627" s="211"/>
      <c r="R627" s="211"/>
      <c r="S627" s="211"/>
      <c r="T627" s="211"/>
      <c r="U627" s="211"/>
      <c r="V627" s="211"/>
      <c r="W627" s="211"/>
      <c r="X627" s="211"/>
      <c r="Y627" s="211"/>
      <c r="Z627" s="211"/>
    </row>
    <row r="628" spans="11:26" ht="15.75" customHeight="1">
      <c r="K628" s="295"/>
      <c r="M628" s="295"/>
      <c r="P628" s="295"/>
      <c r="Q628" s="211"/>
      <c r="R628" s="211"/>
      <c r="S628" s="211"/>
      <c r="T628" s="211"/>
      <c r="U628" s="211"/>
      <c r="V628" s="211"/>
      <c r="W628" s="211"/>
      <c r="X628" s="211"/>
      <c r="Y628" s="211"/>
      <c r="Z628" s="211"/>
    </row>
    <row r="629" spans="11:26" ht="15.75" customHeight="1">
      <c r="K629" s="295"/>
      <c r="M629" s="295"/>
      <c r="P629" s="295"/>
      <c r="Q629" s="211"/>
      <c r="R629" s="211"/>
      <c r="S629" s="211"/>
      <c r="T629" s="211"/>
      <c r="U629" s="211"/>
      <c r="V629" s="211"/>
      <c r="W629" s="211"/>
      <c r="X629" s="211"/>
      <c r="Y629" s="211"/>
      <c r="Z629" s="211"/>
    </row>
    <row r="630" spans="11:26" ht="15.75" customHeight="1">
      <c r="K630" s="295"/>
      <c r="M630" s="295"/>
      <c r="P630" s="295"/>
      <c r="Q630" s="211"/>
      <c r="R630" s="211"/>
      <c r="S630" s="211"/>
      <c r="T630" s="211"/>
      <c r="U630" s="211"/>
      <c r="V630" s="211"/>
      <c r="W630" s="211"/>
      <c r="X630" s="211"/>
      <c r="Y630" s="211"/>
      <c r="Z630" s="211"/>
    </row>
    <row r="631" spans="11:26" ht="15.75" customHeight="1">
      <c r="K631" s="295"/>
      <c r="M631" s="295"/>
      <c r="P631" s="295"/>
      <c r="Q631" s="211"/>
      <c r="R631" s="211"/>
      <c r="S631" s="211"/>
      <c r="T631" s="211"/>
      <c r="U631" s="211"/>
      <c r="V631" s="211"/>
      <c r="W631" s="211"/>
      <c r="X631" s="211"/>
      <c r="Y631" s="211"/>
      <c r="Z631" s="211"/>
    </row>
    <row r="632" spans="11:26" ht="15.75" customHeight="1">
      <c r="K632" s="295"/>
      <c r="M632" s="295"/>
      <c r="P632" s="295"/>
      <c r="Q632" s="211"/>
      <c r="R632" s="211"/>
      <c r="S632" s="211"/>
      <c r="T632" s="211"/>
      <c r="U632" s="211"/>
      <c r="V632" s="211"/>
      <c r="W632" s="211"/>
      <c r="X632" s="211"/>
      <c r="Y632" s="211"/>
      <c r="Z632" s="211"/>
    </row>
    <row r="633" spans="11:26" ht="15.75" customHeight="1">
      <c r="K633" s="295"/>
      <c r="M633" s="295"/>
      <c r="P633" s="295"/>
      <c r="Q633" s="211"/>
      <c r="R633" s="211"/>
      <c r="S633" s="211"/>
      <c r="T633" s="211"/>
      <c r="U633" s="211"/>
      <c r="V633" s="211"/>
      <c r="W633" s="211"/>
      <c r="X633" s="211"/>
      <c r="Y633" s="211"/>
      <c r="Z633" s="211"/>
    </row>
    <row r="634" spans="11:26" ht="15.75" customHeight="1">
      <c r="K634" s="295"/>
      <c r="M634" s="295"/>
      <c r="P634" s="295"/>
      <c r="Q634" s="211"/>
      <c r="R634" s="211"/>
      <c r="S634" s="211"/>
      <c r="T634" s="211"/>
      <c r="U634" s="211"/>
      <c r="V634" s="211"/>
      <c r="W634" s="211"/>
      <c r="X634" s="211"/>
      <c r="Y634" s="211"/>
      <c r="Z634" s="211"/>
    </row>
    <row r="635" spans="11:26" ht="15.75" customHeight="1">
      <c r="K635" s="295"/>
      <c r="M635" s="295"/>
      <c r="P635" s="295"/>
      <c r="Q635" s="211"/>
      <c r="R635" s="211"/>
      <c r="S635" s="211"/>
      <c r="T635" s="211"/>
      <c r="U635" s="211"/>
      <c r="V635" s="211"/>
      <c r="W635" s="211"/>
      <c r="X635" s="211"/>
      <c r="Y635" s="211"/>
      <c r="Z635" s="211"/>
    </row>
    <row r="636" spans="11:26" ht="15.75" customHeight="1">
      <c r="K636" s="295"/>
      <c r="M636" s="295"/>
      <c r="P636" s="295"/>
      <c r="Q636" s="211"/>
      <c r="R636" s="211"/>
      <c r="S636" s="211"/>
      <c r="T636" s="211"/>
      <c r="U636" s="211"/>
      <c r="V636" s="211"/>
      <c r="W636" s="211"/>
      <c r="X636" s="211"/>
      <c r="Y636" s="211"/>
      <c r="Z636" s="211"/>
    </row>
    <row r="637" spans="11:26" ht="15.75" customHeight="1">
      <c r="K637" s="295"/>
      <c r="M637" s="295"/>
      <c r="P637" s="295"/>
      <c r="Q637" s="211"/>
      <c r="R637" s="211"/>
      <c r="S637" s="211"/>
      <c r="T637" s="211"/>
      <c r="U637" s="211"/>
      <c r="V637" s="211"/>
      <c r="W637" s="211"/>
      <c r="X637" s="211"/>
      <c r="Y637" s="211"/>
      <c r="Z637" s="211"/>
    </row>
    <row r="638" spans="11:26" ht="15.75" customHeight="1">
      <c r="K638" s="295"/>
      <c r="M638" s="295"/>
      <c r="P638" s="295"/>
      <c r="Q638" s="211"/>
      <c r="R638" s="211"/>
      <c r="S638" s="211"/>
      <c r="T638" s="211"/>
      <c r="U638" s="211"/>
      <c r="V638" s="211"/>
      <c r="W638" s="211"/>
      <c r="X638" s="211"/>
      <c r="Y638" s="211"/>
      <c r="Z638" s="211"/>
    </row>
    <row r="639" spans="11:26" ht="15.75" customHeight="1">
      <c r="K639" s="295"/>
      <c r="M639" s="295"/>
      <c r="P639" s="295"/>
      <c r="Q639" s="211"/>
      <c r="R639" s="211"/>
      <c r="S639" s="211"/>
      <c r="T639" s="211"/>
      <c r="U639" s="211"/>
      <c r="V639" s="211"/>
      <c r="W639" s="211"/>
      <c r="X639" s="211"/>
      <c r="Y639" s="211"/>
      <c r="Z639" s="211"/>
    </row>
    <row r="640" spans="11:26" ht="15.75" customHeight="1">
      <c r="K640" s="295"/>
      <c r="M640" s="295"/>
      <c r="P640" s="295"/>
      <c r="Q640" s="211"/>
      <c r="R640" s="211"/>
      <c r="S640" s="211"/>
      <c r="T640" s="211"/>
      <c r="U640" s="211"/>
      <c r="V640" s="211"/>
      <c r="W640" s="211"/>
      <c r="X640" s="211"/>
      <c r="Y640" s="211"/>
      <c r="Z640" s="211"/>
    </row>
    <row r="641" spans="11:26" ht="15.75" customHeight="1">
      <c r="K641" s="295"/>
      <c r="M641" s="295"/>
      <c r="P641" s="295"/>
      <c r="Q641" s="211"/>
      <c r="R641" s="211"/>
      <c r="S641" s="211"/>
      <c r="T641" s="211"/>
      <c r="U641" s="211"/>
      <c r="V641" s="211"/>
      <c r="W641" s="211"/>
      <c r="X641" s="211"/>
      <c r="Y641" s="211"/>
      <c r="Z641" s="211"/>
    </row>
    <row r="642" spans="11:26" ht="15.75" customHeight="1">
      <c r="K642" s="295"/>
      <c r="M642" s="295"/>
      <c r="P642" s="295"/>
      <c r="Q642" s="211"/>
      <c r="R642" s="211"/>
      <c r="S642" s="211"/>
      <c r="T642" s="211"/>
      <c r="U642" s="211"/>
      <c r="V642" s="211"/>
      <c r="W642" s="211"/>
      <c r="X642" s="211"/>
      <c r="Y642" s="211"/>
      <c r="Z642" s="211"/>
    </row>
    <row r="643" spans="11:26" ht="15.75" customHeight="1">
      <c r="K643" s="295"/>
      <c r="M643" s="295"/>
      <c r="P643" s="295"/>
      <c r="Q643" s="211"/>
      <c r="R643" s="211"/>
      <c r="S643" s="211"/>
      <c r="T643" s="211"/>
      <c r="U643" s="211"/>
      <c r="V643" s="211"/>
      <c r="W643" s="211"/>
      <c r="X643" s="211"/>
      <c r="Y643" s="211"/>
      <c r="Z643" s="211"/>
    </row>
    <row r="644" spans="11:26" ht="15.75" customHeight="1">
      <c r="K644" s="295"/>
      <c r="M644" s="295"/>
      <c r="P644" s="295"/>
      <c r="Q644" s="211"/>
      <c r="R644" s="211"/>
      <c r="S644" s="211"/>
      <c r="T644" s="211"/>
      <c r="U644" s="211"/>
      <c r="V644" s="211"/>
      <c r="W644" s="211"/>
      <c r="X644" s="211"/>
      <c r="Y644" s="211"/>
      <c r="Z644" s="211"/>
    </row>
    <row r="645" spans="11:26" ht="15.75" customHeight="1">
      <c r="K645" s="295"/>
      <c r="M645" s="295"/>
      <c r="P645" s="295"/>
      <c r="Q645" s="211"/>
      <c r="R645" s="211"/>
      <c r="S645" s="211"/>
      <c r="T645" s="211"/>
      <c r="U645" s="211"/>
      <c r="V645" s="211"/>
      <c r="W645" s="211"/>
      <c r="X645" s="211"/>
      <c r="Y645" s="211"/>
      <c r="Z645" s="211"/>
    </row>
    <row r="646" spans="11:26" ht="15.75" customHeight="1">
      <c r="K646" s="295"/>
      <c r="M646" s="295"/>
      <c r="P646" s="295"/>
      <c r="Q646" s="211"/>
      <c r="R646" s="211"/>
      <c r="S646" s="211"/>
      <c r="T646" s="211"/>
      <c r="U646" s="211"/>
      <c r="V646" s="211"/>
      <c r="W646" s="211"/>
      <c r="X646" s="211"/>
      <c r="Y646" s="211"/>
      <c r="Z646" s="211"/>
    </row>
    <row r="647" spans="11:26" ht="15.75" customHeight="1">
      <c r="K647" s="295"/>
      <c r="M647" s="295"/>
      <c r="P647" s="295"/>
      <c r="Q647" s="211"/>
      <c r="R647" s="211"/>
      <c r="S647" s="211"/>
      <c r="T647" s="211"/>
      <c r="U647" s="211"/>
      <c r="V647" s="211"/>
      <c r="W647" s="211"/>
      <c r="X647" s="211"/>
      <c r="Y647" s="211"/>
      <c r="Z647" s="211"/>
    </row>
    <row r="648" spans="11:26" ht="15.75" customHeight="1">
      <c r="K648" s="295"/>
      <c r="M648" s="295"/>
      <c r="P648" s="295"/>
      <c r="Q648" s="211"/>
      <c r="R648" s="211"/>
      <c r="S648" s="211"/>
      <c r="T648" s="211"/>
      <c r="U648" s="211"/>
      <c r="V648" s="211"/>
      <c r="W648" s="211"/>
      <c r="X648" s="211"/>
      <c r="Y648" s="211"/>
      <c r="Z648" s="211"/>
    </row>
    <row r="649" spans="11:26" ht="15.75" customHeight="1">
      <c r="K649" s="295"/>
      <c r="M649" s="295"/>
      <c r="P649" s="295"/>
      <c r="Q649" s="211"/>
      <c r="R649" s="211"/>
      <c r="S649" s="211"/>
      <c r="T649" s="211"/>
      <c r="U649" s="211"/>
      <c r="V649" s="211"/>
      <c r="W649" s="211"/>
      <c r="X649" s="211"/>
      <c r="Y649" s="211"/>
      <c r="Z649" s="211"/>
    </row>
    <row r="650" spans="11:26" ht="15.75" customHeight="1">
      <c r="K650" s="295"/>
      <c r="M650" s="295"/>
      <c r="P650" s="295"/>
      <c r="Q650" s="211"/>
      <c r="R650" s="211"/>
      <c r="S650" s="211"/>
      <c r="T650" s="211"/>
      <c r="U650" s="211"/>
      <c r="V650" s="211"/>
      <c r="W650" s="211"/>
      <c r="X650" s="211"/>
      <c r="Y650" s="211"/>
      <c r="Z650" s="211"/>
    </row>
    <row r="651" spans="11:26" ht="15.75" customHeight="1">
      <c r="K651" s="295"/>
      <c r="M651" s="295"/>
      <c r="P651" s="295"/>
      <c r="Q651" s="211"/>
      <c r="R651" s="211"/>
      <c r="S651" s="211"/>
      <c r="T651" s="211"/>
      <c r="U651" s="211"/>
      <c r="V651" s="211"/>
      <c r="W651" s="211"/>
      <c r="X651" s="211"/>
      <c r="Y651" s="211"/>
      <c r="Z651" s="211"/>
    </row>
    <row r="652" spans="11:26" ht="15.75" customHeight="1">
      <c r="K652" s="295"/>
      <c r="M652" s="295"/>
      <c r="P652" s="295"/>
      <c r="Q652" s="211"/>
      <c r="R652" s="211"/>
      <c r="S652" s="211"/>
      <c r="T652" s="211"/>
      <c r="U652" s="211"/>
      <c r="V652" s="211"/>
      <c r="W652" s="211"/>
      <c r="X652" s="211"/>
      <c r="Y652" s="211"/>
      <c r="Z652" s="211"/>
    </row>
    <row r="653" spans="11:26" ht="15.75" customHeight="1">
      <c r="K653" s="295"/>
      <c r="M653" s="295"/>
      <c r="P653" s="295"/>
      <c r="Q653" s="211"/>
      <c r="R653" s="211"/>
      <c r="S653" s="211"/>
      <c r="T653" s="211"/>
      <c r="U653" s="211"/>
      <c r="V653" s="211"/>
      <c r="W653" s="211"/>
      <c r="X653" s="211"/>
      <c r="Y653" s="211"/>
      <c r="Z653" s="211"/>
    </row>
    <row r="654" spans="11:26" ht="15.75" customHeight="1">
      <c r="K654" s="295"/>
      <c r="M654" s="295"/>
      <c r="P654" s="295"/>
      <c r="Q654" s="211"/>
      <c r="R654" s="211"/>
      <c r="S654" s="211"/>
      <c r="T654" s="211"/>
      <c r="U654" s="211"/>
      <c r="V654" s="211"/>
      <c r="W654" s="211"/>
      <c r="X654" s="211"/>
      <c r="Y654" s="211"/>
      <c r="Z654" s="211"/>
    </row>
    <row r="655" spans="11:26" ht="15.75" customHeight="1">
      <c r="K655" s="295"/>
      <c r="M655" s="295"/>
      <c r="P655" s="295"/>
      <c r="Q655" s="211"/>
      <c r="R655" s="211"/>
      <c r="S655" s="211"/>
      <c r="T655" s="211"/>
      <c r="U655" s="211"/>
      <c r="V655" s="211"/>
      <c r="W655" s="211"/>
      <c r="X655" s="211"/>
      <c r="Y655" s="211"/>
      <c r="Z655" s="211"/>
    </row>
    <row r="656" spans="11:26" ht="15.75" customHeight="1">
      <c r="K656" s="295"/>
      <c r="M656" s="295"/>
      <c r="P656" s="295"/>
      <c r="Q656" s="211"/>
      <c r="R656" s="211"/>
      <c r="S656" s="211"/>
      <c r="T656" s="211"/>
      <c r="U656" s="211"/>
      <c r="V656" s="211"/>
      <c r="W656" s="211"/>
      <c r="X656" s="211"/>
      <c r="Y656" s="211"/>
      <c r="Z656" s="211"/>
    </row>
    <row r="657" spans="11:26" ht="15.75" customHeight="1">
      <c r="K657" s="295"/>
      <c r="M657" s="295"/>
      <c r="P657" s="295"/>
      <c r="Q657" s="211"/>
      <c r="R657" s="211"/>
      <c r="S657" s="211"/>
      <c r="T657" s="211"/>
      <c r="U657" s="211"/>
      <c r="V657" s="211"/>
      <c r="W657" s="211"/>
      <c r="X657" s="211"/>
      <c r="Y657" s="211"/>
      <c r="Z657" s="211"/>
    </row>
    <row r="658" spans="11:26" ht="15.75" customHeight="1">
      <c r="K658" s="295"/>
      <c r="M658" s="295"/>
      <c r="P658" s="295"/>
      <c r="Q658" s="211"/>
      <c r="R658" s="211"/>
      <c r="S658" s="211"/>
      <c r="T658" s="211"/>
      <c r="U658" s="211"/>
      <c r="V658" s="211"/>
      <c r="W658" s="211"/>
      <c r="X658" s="211"/>
      <c r="Y658" s="211"/>
      <c r="Z658" s="211"/>
    </row>
    <row r="659" spans="11:26" ht="15.75" customHeight="1">
      <c r="K659" s="295"/>
      <c r="M659" s="295"/>
      <c r="P659" s="295"/>
      <c r="Q659" s="211"/>
      <c r="R659" s="211"/>
      <c r="S659" s="211"/>
      <c r="T659" s="211"/>
      <c r="U659" s="211"/>
      <c r="V659" s="211"/>
      <c r="W659" s="211"/>
      <c r="X659" s="211"/>
      <c r="Y659" s="211"/>
      <c r="Z659" s="211"/>
    </row>
    <row r="660" spans="11:26" ht="15.75" customHeight="1">
      <c r="K660" s="295"/>
      <c r="M660" s="295"/>
      <c r="P660" s="295"/>
      <c r="Q660" s="211"/>
      <c r="R660" s="211"/>
      <c r="S660" s="211"/>
      <c r="T660" s="211"/>
      <c r="U660" s="211"/>
      <c r="V660" s="211"/>
      <c r="W660" s="211"/>
      <c r="X660" s="211"/>
      <c r="Y660" s="211"/>
      <c r="Z660" s="211"/>
    </row>
    <row r="661" spans="11:26" ht="15.75" customHeight="1">
      <c r="K661" s="295"/>
      <c r="M661" s="295"/>
      <c r="P661" s="295"/>
      <c r="Q661" s="211"/>
      <c r="R661" s="211"/>
      <c r="S661" s="211"/>
      <c r="T661" s="211"/>
      <c r="U661" s="211"/>
      <c r="V661" s="211"/>
      <c r="W661" s="211"/>
      <c r="X661" s="211"/>
      <c r="Y661" s="211"/>
      <c r="Z661" s="211"/>
    </row>
    <row r="662" spans="11:26" ht="15.75" customHeight="1">
      <c r="K662" s="295"/>
      <c r="M662" s="295"/>
      <c r="P662" s="295"/>
      <c r="Q662" s="211"/>
      <c r="R662" s="211"/>
      <c r="S662" s="211"/>
      <c r="T662" s="211"/>
      <c r="U662" s="211"/>
      <c r="V662" s="211"/>
      <c r="W662" s="211"/>
      <c r="X662" s="211"/>
      <c r="Y662" s="211"/>
      <c r="Z662" s="211"/>
    </row>
    <row r="663" spans="11:26" ht="15.75" customHeight="1">
      <c r="K663" s="295"/>
      <c r="M663" s="295"/>
      <c r="P663" s="295"/>
      <c r="Q663" s="211"/>
      <c r="R663" s="211"/>
      <c r="S663" s="211"/>
      <c r="T663" s="211"/>
      <c r="U663" s="211"/>
      <c r="V663" s="211"/>
      <c r="W663" s="211"/>
      <c r="X663" s="211"/>
      <c r="Y663" s="211"/>
      <c r="Z663" s="211"/>
    </row>
    <row r="664" spans="11:26" ht="15.75" customHeight="1">
      <c r="K664" s="295"/>
      <c r="M664" s="295"/>
      <c r="P664" s="295"/>
      <c r="Q664" s="211"/>
      <c r="R664" s="211"/>
      <c r="S664" s="211"/>
      <c r="T664" s="211"/>
      <c r="U664" s="211"/>
      <c r="V664" s="211"/>
      <c r="W664" s="211"/>
      <c r="X664" s="211"/>
      <c r="Y664" s="211"/>
      <c r="Z664" s="211"/>
    </row>
    <row r="665" spans="11:26" ht="15.75" customHeight="1">
      <c r="K665" s="295"/>
      <c r="M665" s="295"/>
      <c r="P665" s="295"/>
      <c r="Q665" s="211"/>
      <c r="R665" s="211"/>
      <c r="S665" s="211"/>
      <c r="T665" s="211"/>
      <c r="U665" s="211"/>
      <c r="V665" s="211"/>
      <c r="W665" s="211"/>
      <c r="X665" s="211"/>
      <c r="Y665" s="211"/>
      <c r="Z665" s="211"/>
    </row>
    <row r="666" spans="11:26" ht="15.75" customHeight="1">
      <c r="K666" s="295"/>
      <c r="M666" s="295"/>
      <c r="P666" s="295"/>
      <c r="Q666" s="211"/>
      <c r="R666" s="211"/>
      <c r="S666" s="211"/>
      <c r="T666" s="211"/>
      <c r="U666" s="211"/>
      <c r="V666" s="211"/>
      <c r="W666" s="211"/>
      <c r="X666" s="211"/>
      <c r="Y666" s="211"/>
      <c r="Z666" s="211"/>
    </row>
    <row r="667" spans="11:26" ht="15.75" customHeight="1">
      <c r="K667" s="295"/>
      <c r="M667" s="295"/>
      <c r="P667" s="295"/>
      <c r="Q667" s="211"/>
      <c r="R667" s="211"/>
      <c r="S667" s="211"/>
      <c r="T667" s="211"/>
      <c r="U667" s="211"/>
      <c r="V667" s="211"/>
      <c r="W667" s="211"/>
      <c r="X667" s="211"/>
      <c r="Y667" s="211"/>
      <c r="Z667" s="211"/>
    </row>
    <row r="668" spans="11:26" ht="15.75" customHeight="1">
      <c r="K668" s="295"/>
      <c r="M668" s="295"/>
      <c r="P668" s="295"/>
      <c r="Q668" s="211"/>
      <c r="R668" s="211"/>
      <c r="S668" s="211"/>
      <c r="T668" s="211"/>
      <c r="U668" s="211"/>
      <c r="V668" s="211"/>
      <c r="W668" s="211"/>
      <c r="X668" s="211"/>
      <c r="Y668" s="211"/>
      <c r="Z668" s="211"/>
    </row>
    <row r="669" spans="11:26" ht="15.75" customHeight="1">
      <c r="K669" s="295"/>
      <c r="M669" s="295"/>
      <c r="P669" s="295"/>
      <c r="Q669" s="211"/>
      <c r="R669" s="211"/>
      <c r="S669" s="211"/>
      <c r="T669" s="211"/>
      <c r="U669" s="211"/>
      <c r="V669" s="211"/>
      <c r="W669" s="211"/>
      <c r="X669" s="211"/>
      <c r="Y669" s="211"/>
      <c r="Z669" s="211"/>
    </row>
    <row r="670" spans="11:26" ht="15.75" customHeight="1">
      <c r="K670" s="295"/>
      <c r="M670" s="295"/>
      <c r="P670" s="295"/>
      <c r="Q670" s="211"/>
      <c r="R670" s="211"/>
      <c r="S670" s="211"/>
      <c r="T670" s="211"/>
      <c r="U670" s="211"/>
      <c r="V670" s="211"/>
      <c r="W670" s="211"/>
      <c r="X670" s="211"/>
      <c r="Y670" s="211"/>
      <c r="Z670" s="211"/>
    </row>
    <row r="671" spans="11:26" ht="15.75" customHeight="1">
      <c r="K671" s="295"/>
      <c r="M671" s="295"/>
      <c r="P671" s="295"/>
      <c r="Q671" s="211"/>
      <c r="R671" s="211"/>
      <c r="S671" s="211"/>
      <c r="T671" s="211"/>
      <c r="U671" s="211"/>
      <c r="V671" s="211"/>
      <c r="W671" s="211"/>
      <c r="X671" s="211"/>
      <c r="Y671" s="211"/>
      <c r="Z671" s="211"/>
    </row>
    <row r="672" spans="11:26" ht="15.75" customHeight="1">
      <c r="K672" s="295"/>
      <c r="M672" s="295"/>
      <c r="P672" s="295"/>
      <c r="Q672" s="211"/>
      <c r="R672" s="211"/>
      <c r="S672" s="211"/>
      <c r="T672" s="211"/>
      <c r="U672" s="211"/>
      <c r="V672" s="211"/>
      <c r="W672" s="211"/>
      <c r="X672" s="211"/>
      <c r="Y672" s="211"/>
      <c r="Z672" s="211"/>
    </row>
    <row r="673" spans="11:26" ht="15.75" customHeight="1">
      <c r="K673" s="295"/>
      <c r="M673" s="295"/>
      <c r="P673" s="295"/>
      <c r="Q673" s="211"/>
      <c r="R673" s="211"/>
      <c r="S673" s="211"/>
      <c r="T673" s="211"/>
      <c r="U673" s="211"/>
      <c r="V673" s="211"/>
      <c r="W673" s="211"/>
      <c r="X673" s="211"/>
      <c r="Y673" s="211"/>
      <c r="Z673" s="211"/>
    </row>
    <row r="674" spans="11:26" ht="15.75" customHeight="1">
      <c r="K674" s="295"/>
      <c r="M674" s="295"/>
      <c r="P674" s="295"/>
      <c r="Q674" s="211"/>
      <c r="R674" s="211"/>
      <c r="S674" s="211"/>
      <c r="T674" s="211"/>
      <c r="U674" s="211"/>
      <c r="V674" s="211"/>
      <c r="W674" s="211"/>
      <c r="X674" s="211"/>
      <c r="Y674" s="211"/>
      <c r="Z674" s="211"/>
    </row>
    <row r="675" spans="11:26" ht="15.75" customHeight="1">
      <c r="K675" s="295"/>
      <c r="M675" s="295"/>
      <c r="P675" s="295"/>
      <c r="Q675" s="211"/>
      <c r="R675" s="211"/>
      <c r="S675" s="211"/>
      <c r="T675" s="211"/>
      <c r="U675" s="211"/>
      <c r="V675" s="211"/>
      <c r="W675" s="211"/>
      <c r="X675" s="211"/>
      <c r="Y675" s="211"/>
      <c r="Z675" s="211"/>
    </row>
    <row r="676" spans="11:26" ht="15.75" customHeight="1">
      <c r="K676" s="295"/>
      <c r="M676" s="295"/>
      <c r="P676" s="295"/>
      <c r="Q676" s="211"/>
      <c r="R676" s="211"/>
      <c r="S676" s="211"/>
      <c r="T676" s="211"/>
      <c r="U676" s="211"/>
      <c r="V676" s="211"/>
      <c r="W676" s="211"/>
      <c r="X676" s="211"/>
      <c r="Y676" s="211"/>
      <c r="Z676" s="211"/>
    </row>
    <row r="677" spans="11:26" ht="15.75" customHeight="1">
      <c r="K677" s="295"/>
      <c r="M677" s="295"/>
      <c r="P677" s="295"/>
      <c r="Q677" s="211"/>
      <c r="R677" s="211"/>
      <c r="S677" s="211"/>
      <c r="T677" s="211"/>
      <c r="U677" s="211"/>
      <c r="V677" s="211"/>
      <c r="W677" s="211"/>
      <c r="X677" s="211"/>
      <c r="Y677" s="211"/>
      <c r="Z677" s="211"/>
    </row>
    <row r="678" spans="11:26" ht="15.75" customHeight="1">
      <c r="K678" s="295"/>
      <c r="M678" s="295"/>
      <c r="P678" s="295"/>
      <c r="Q678" s="211"/>
      <c r="R678" s="211"/>
      <c r="S678" s="211"/>
      <c r="T678" s="211"/>
      <c r="U678" s="211"/>
      <c r="V678" s="211"/>
      <c r="W678" s="211"/>
      <c r="X678" s="211"/>
      <c r="Y678" s="211"/>
      <c r="Z678" s="211"/>
    </row>
    <row r="679" spans="11:26" ht="15.75" customHeight="1">
      <c r="K679" s="295"/>
      <c r="M679" s="295"/>
      <c r="P679" s="295"/>
      <c r="Q679" s="211"/>
      <c r="R679" s="211"/>
      <c r="S679" s="211"/>
      <c r="T679" s="211"/>
      <c r="U679" s="211"/>
      <c r="V679" s="211"/>
      <c r="W679" s="211"/>
      <c r="X679" s="211"/>
      <c r="Y679" s="211"/>
      <c r="Z679" s="211"/>
    </row>
    <row r="680" spans="11:26" ht="15.75" customHeight="1">
      <c r="K680" s="295"/>
      <c r="M680" s="295"/>
      <c r="P680" s="295"/>
      <c r="Q680" s="211"/>
      <c r="R680" s="211"/>
      <c r="S680" s="211"/>
      <c r="T680" s="211"/>
      <c r="U680" s="211"/>
      <c r="V680" s="211"/>
      <c r="W680" s="211"/>
      <c r="X680" s="211"/>
      <c r="Y680" s="211"/>
      <c r="Z680" s="211"/>
    </row>
    <row r="681" spans="11:26" ht="15.75" customHeight="1">
      <c r="K681" s="295"/>
      <c r="M681" s="295"/>
      <c r="P681" s="295"/>
      <c r="Q681" s="211"/>
      <c r="R681" s="211"/>
      <c r="S681" s="211"/>
      <c r="T681" s="211"/>
      <c r="U681" s="211"/>
      <c r="V681" s="211"/>
      <c r="W681" s="211"/>
      <c r="X681" s="211"/>
      <c r="Y681" s="211"/>
      <c r="Z681" s="211"/>
    </row>
    <row r="682" spans="11:26" ht="15.75" customHeight="1">
      <c r="K682" s="295"/>
      <c r="M682" s="295"/>
      <c r="P682" s="295"/>
      <c r="Q682" s="211"/>
      <c r="R682" s="211"/>
      <c r="S682" s="211"/>
      <c r="T682" s="211"/>
      <c r="U682" s="211"/>
      <c r="V682" s="211"/>
      <c r="W682" s="211"/>
      <c r="X682" s="211"/>
      <c r="Y682" s="211"/>
      <c r="Z682" s="211"/>
    </row>
    <row r="683" spans="11:26" ht="15.75" customHeight="1">
      <c r="K683" s="295"/>
      <c r="M683" s="295"/>
      <c r="P683" s="295"/>
      <c r="Q683" s="211"/>
      <c r="R683" s="211"/>
      <c r="S683" s="211"/>
      <c r="T683" s="211"/>
      <c r="U683" s="211"/>
      <c r="V683" s="211"/>
      <c r="W683" s="211"/>
      <c r="X683" s="211"/>
      <c r="Y683" s="211"/>
      <c r="Z683" s="211"/>
    </row>
    <row r="684" spans="11:26" ht="15.75" customHeight="1">
      <c r="K684" s="295"/>
      <c r="M684" s="295"/>
      <c r="P684" s="295"/>
      <c r="Q684" s="211"/>
      <c r="R684" s="211"/>
      <c r="S684" s="211"/>
      <c r="T684" s="211"/>
      <c r="U684" s="211"/>
      <c r="V684" s="211"/>
      <c r="W684" s="211"/>
      <c r="X684" s="211"/>
      <c r="Y684" s="211"/>
      <c r="Z684" s="211"/>
    </row>
    <row r="685" spans="11:26" ht="15.75" customHeight="1">
      <c r="K685" s="295"/>
      <c r="M685" s="295"/>
      <c r="P685" s="295"/>
      <c r="Q685" s="211"/>
      <c r="R685" s="211"/>
      <c r="S685" s="211"/>
      <c r="T685" s="211"/>
      <c r="U685" s="211"/>
      <c r="V685" s="211"/>
      <c r="W685" s="211"/>
      <c r="X685" s="211"/>
      <c r="Y685" s="211"/>
      <c r="Z685" s="211"/>
    </row>
    <row r="686" spans="11:26" ht="15.75" customHeight="1">
      <c r="K686" s="295"/>
      <c r="M686" s="295"/>
      <c r="P686" s="295"/>
      <c r="Q686" s="211"/>
      <c r="R686" s="211"/>
      <c r="S686" s="211"/>
      <c r="T686" s="211"/>
      <c r="U686" s="211"/>
      <c r="V686" s="211"/>
      <c r="W686" s="211"/>
      <c r="X686" s="211"/>
      <c r="Y686" s="211"/>
      <c r="Z686" s="211"/>
    </row>
    <row r="687" spans="11:26" ht="15.75" customHeight="1">
      <c r="K687" s="295"/>
      <c r="M687" s="295"/>
      <c r="P687" s="295"/>
      <c r="Q687" s="211"/>
      <c r="R687" s="211"/>
      <c r="S687" s="211"/>
      <c r="T687" s="211"/>
      <c r="U687" s="211"/>
      <c r="V687" s="211"/>
      <c r="W687" s="211"/>
      <c r="X687" s="211"/>
      <c r="Y687" s="211"/>
      <c r="Z687" s="211"/>
    </row>
    <row r="688" spans="11:26" ht="15.75" customHeight="1">
      <c r="K688" s="295"/>
      <c r="M688" s="295"/>
      <c r="P688" s="295"/>
      <c r="Q688" s="211"/>
      <c r="R688" s="211"/>
      <c r="S688" s="211"/>
      <c r="T688" s="211"/>
      <c r="U688" s="211"/>
      <c r="V688" s="211"/>
      <c r="W688" s="211"/>
      <c r="X688" s="211"/>
      <c r="Y688" s="211"/>
      <c r="Z688" s="211"/>
    </row>
    <row r="689" spans="11:26" ht="15.75" customHeight="1">
      <c r="K689" s="295"/>
      <c r="M689" s="295"/>
      <c r="P689" s="295"/>
      <c r="Q689" s="211"/>
      <c r="R689" s="211"/>
      <c r="S689" s="211"/>
      <c r="T689" s="211"/>
      <c r="U689" s="211"/>
      <c r="V689" s="211"/>
      <c r="W689" s="211"/>
      <c r="X689" s="211"/>
      <c r="Y689" s="211"/>
      <c r="Z689" s="211"/>
    </row>
    <row r="690" spans="11:26" ht="15.75" customHeight="1">
      <c r="K690" s="295"/>
      <c r="M690" s="295"/>
      <c r="P690" s="295"/>
      <c r="Q690" s="211"/>
      <c r="R690" s="211"/>
      <c r="S690" s="211"/>
      <c r="T690" s="211"/>
      <c r="U690" s="211"/>
      <c r="V690" s="211"/>
      <c r="W690" s="211"/>
      <c r="X690" s="211"/>
      <c r="Y690" s="211"/>
      <c r="Z690" s="211"/>
    </row>
    <row r="691" spans="11:26" ht="15.75" customHeight="1">
      <c r="K691" s="295"/>
      <c r="M691" s="295"/>
      <c r="P691" s="295"/>
      <c r="Q691" s="211"/>
      <c r="R691" s="211"/>
      <c r="S691" s="211"/>
      <c r="T691" s="211"/>
      <c r="U691" s="211"/>
      <c r="V691" s="211"/>
      <c r="W691" s="211"/>
      <c r="X691" s="211"/>
      <c r="Y691" s="211"/>
      <c r="Z691" s="211"/>
    </row>
    <row r="692" spans="11:26" ht="15.75" customHeight="1">
      <c r="K692" s="295"/>
      <c r="M692" s="295"/>
      <c r="P692" s="295"/>
      <c r="Q692" s="211"/>
      <c r="R692" s="211"/>
      <c r="S692" s="211"/>
      <c r="T692" s="211"/>
      <c r="U692" s="211"/>
      <c r="V692" s="211"/>
      <c r="W692" s="211"/>
      <c r="X692" s="211"/>
      <c r="Y692" s="211"/>
      <c r="Z692" s="211"/>
    </row>
    <row r="693" spans="11:26" ht="15.75" customHeight="1">
      <c r="K693" s="295"/>
      <c r="M693" s="295"/>
      <c r="P693" s="295"/>
      <c r="Q693" s="211"/>
      <c r="R693" s="211"/>
      <c r="S693" s="211"/>
      <c r="T693" s="211"/>
      <c r="U693" s="211"/>
      <c r="V693" s="211"/>
      <c r="W693" s="211"/>
      <c r="X693" s="211"/>
      <c r="Y693" s="211"/>
      <c r="Z693" s="211"/>
    </row>
    <row r="694" spans="11:26" ht="15.75" customHeight="1">
      <c r="K694" s="295"/>
      <c r="M694" s="295"/>
      <c r="P694" s="295"/>
      <c r="Q694" s="211"/>
      <c r="R694" s="211"/>
      <c r="S694" s="211"/>
      <c r="T694" s="211"/>
      <c r="U694" s="211"/>
      <c r="V694" s="211"/>
      <c r="W694" s="211"/>
      <c r="X694" s="211"/>
      <c r="Y694" s="211"/>
      <c r="Z694" s="211"/>
    </row>
    <row r="695" spans="11:26" ht="15.75" customHeight="1">
      <c r="K695" s="295"/>
      <c r="M695" s="295"/>
      <c r="P695" s="295"/>
      <c r="Q695" s="211"/>
      <c r="R695" s="211"/>
      <c r="S695" s="211"/>
      <c r="T695" s="211"/>
      <c r="U695" s="211"/>
      <c r="V695" s="211"/>
      <c r="W695" s="211"/>
      <c r="X695" s="211"/>
      <c r="Y695" s="211"/>
      <c r="Z695" s="211"/>
    </row>
    <row r="696" spans="11:26" ht="15.75" customHeight="1">
      <c r="K696" s="295"/>
      <c r="M696" s="295"/>
      <c r="P696" s="295"/>
      <c r="Q696" s="211"/>
      <c r="R696" s="211"/>
      <c r="S696" s="211"/>
      <c r="T696" s="211"/>
      <c r="U696" s="211"/>
      <c r="V696" s="211"/>
      <c r="W696" s="211"/>
      <c r="X696" s="211"/>
      <c r="Y696" s="211"/>
      <c r="Z696" s="211"/>
    </row>
    <row r="697" spans="11:26" ht="15.75" customHeight="1">
      <c r="K697" s="295"/>
      <c r="M697" s="295"/>
      <c r="P697" s="295"/>
      <c r="Q697" s="211"/>
      <c r="R697" s="211"/>
      <c r="S697" s="211"/>
      <c r="T697" s="211"/>
      <c r="U697" s="211"/>
      <c r="V697" s="211"/>
      <c r="W697" s="211"/>
      <c r="X697" s="211"/>
      <c r="Y697" s="211"/>
      <c r="Z697" s="211"/>
    </row>
    <row r="698" spans="11:26" ht="15.75" customHeight="1">
      <c r="K698" s="295"/>
      <c r="M698" s="295"/>
      <c r="P698" s="295"/>
      <c r="Q698" s="211"/>
      <c r="R698" s="211"/>
      <c r="S698" s="211"/>
      <c r="T698" s="211"/>
      <c r="U698" s="211"/>
      <c r="V698" s="211"/>
      <c r="W698" s="211"/>
      <c r="X698" s="211"/>
      <c r="Y698" s="211"/>
      <c r="Z698" s="211"/>
    </row>
    <row r="699" spans="11:26" ht="15.75" customHeight="1">
      <c r="K699" s="295"/>
      <c r="M699" s="295"/>
      <c r="P699" s="295"/>
      <c r="Q699" s="211"/>
      <c r="R699" s="211"/>
      <c r="S699" s="211"/>
      <c r="T699" s="211"/>
      <c r="U699" s="211"/>
      <c r="V699" s="211"/>
      <c r="W699" s="211"/>
      <c r="X699" s="211"/>
      <c r="Y699" s="211"/>
      <c r="Z699" s="211"/>
    </row>
    <row r="700" spans="11:26" ht="15.75" customHeight="1">
      <c r="K700" s="295"/>
      <c r="M700" s="295"/>
      <c r="P700" s="295"/>
      <c r="Q700" s="211"/>
      <c r="R700" s="211"/>
      <c r="S700" s="211"/>
      <c r="T700" s="211"/>
      <c r="U700" s="211"/>
      <c r="V700" s="211"/>
      <c r="W700" s="211"/>
      <c r="X700" s="211"/>
      <c r="Y700" s="211"/>
      <c r="Z700" s="211"/>
    </row>
    <row r="701" spans="11:26" ht="15.75" customHeight="1">
      <c r="K701" s="295"/>
      <c r="M701" s="295"/>
      <c r="P701" s="295"/>
      <c r="Q701" s="211"/>
      <c r="R701" s="211"/>
      <c r="S701" s="211"/>
      <c r="T701" s="211"/>
      <c r="U701" s="211"/>
      <c r="V701" s="211"/>
      <c r="W701" s="211"/>
      <c r="X701" s="211"/>
      <c r="Y701" s="211"/>
      <c r="Z701" s="211"/>
    </row>
    <row r="702" spans="11:26" ht="15.75" customHeight="1">
      <c r="K702" s="295"/>
      <c r="M702" s="295"/>
      <c r="P702" s="295"/>
      <c r="Q702" s="211"/>
      <c r="R702" s="211"/>
      <c r="S702" s="211"/>
      <c r="T702" s="211"/>
      <c r="U702" s="211"/>
      <c r="V702" s="211"/>
      <c r="W702" s="211"/>
      <c r="X702" s="211"/>
      <c r="Y702" s="211"/>
      <c r="Z702" s="211"/>
    </row>
    <row r="703" spans="11:26" ht="15.75" customHeight="1">
      <c r="K703" s="295"/>
      <c r="M703" s="295"/>
      <c r="P703" s="295"/>
      <c r="Q703" s="211"/>
      <c r="R703" s="211"/>
      <c r="S703" s="211"/>
      <c r="T703" s="211"/>
      <c r="U703" s="211"/>
      <c r="V703" s="211"/>
      <c r="W703" s="211"/>
      <c r="X703" s="211"/>
      <c r="Y703" s="211"/>
      <c r="Z703" s="211"/>
    </row>
    <row r="704" spans="11:26" ht="15.75" customHeight="1">
      <c r="K704" s="295"/>
      <c r="M704" s="295"/>
      <c r="P704" s="295"/>
      <c r="Q704" s="211"/>
      <c r="R704" s="211"/>
      <c r="S704" s="211"/>
      <c r="T704" s="211"/>
      <c r="U704" s="211"/>
      <c r="V704" s="211"/>
      <c r="W704" s="211"/>
      <c r="X704" s="211"/>
      <c r="Y704" s="211"/>
      <c r="Z704" s="211"/>
    </row>
    <row r="705" spans="11:26" ht="15.75" customHeight="1">
      <c r="K705" s="295"/>
      <c r="M705" s="295"/>
      <c r="P705" s="295"/>
      <c r="Q705" s="211"/>
      <c r="R705" s="211"/>
      <c r="S705" s="211"/>
      <c r="T705" s="211"/>
      <c r="U705" s="211"/>
      <c r="V705" s="211"/>
      <c r="W705" s="211"/>
      <c r="X705" s="211"/>
      <c r="Y705" s="211"/>
      <c r="Z705" s="211"/>
    </row>
    <row r="706" spans="11:26" ht="15.75" customHeight="1">
      <c r="K706" s="295"/>
      <c r="M706" s="295"/>
      <c r="P706" s="295"/>
      <c r="Q706" s="211"/>
      <c r="R706" s="211"/>
      <c r="S706" s="211"/>
      <c r="T706" s="211"/>
      <c r="U706" s="211"/>
      <c r="V706" s="211"/>
      <c r="W706" s="211"/>
      <c r="X706" s="211"/>
      <c r="Y706" s="211"/>
      <c r="Z706" s="211"/>
    </row>
    <row r="707" spans="11:26" ht="15.75" customHeight="1">
      <c r="K707" s="295"/>
      <c r="M707" s="295"/>
      <c r="P707" s="295"/>
      <c r="Q707" s="211"/>
      <c r="R707" s="211"/>
      <c r="S707" s="211"/>
      <c r="T707" s="211"/>
      <c r="U707" s="211"/>
      <c r="V707" s="211"/>
      <c r="W707" s="211"/>
      <c r="X707" s="211"/>
      <c r="Y707" s="211"/>
      <c r="Z707" s="211"/>
    </row>
    <row r="708" spans="11:26" ht="15.75" customHeight="1">
      <c r="K708" s="295"/>
      <c r="M708" s="295"/>
      <c r="P708" s="295"/>
      <c r="Q708" s="211"/>
      <c r="R708" s="211"/>
      <c r="S708" s="211"/>
      <c r="T708" s="211"/>
      <c r="U708" s="211"/>
      <c r="V708" s="211"/>
      <c r="W708" s="211"/>
      <c r="X708" s="211"/>
      <c r="Y708" s="211"/>
      <c r="Z708" s="211"/>
    </row>
    <row r="709" spans="11:26" ht="15.75" customHeight="1">
      <c r="K709" s="295"/>
      <c r="M709" s="295"/>
      <c r="P709" s="295"/>
      <c r="Q709" s="211"/>
      <c r="R709" s="211"/>
      <c r="S709" s="211"/>
      <c r="T709" s="211"/>
      <c r="U709" s="211"/>
      <c r="V709" s="211"/>
      <c r="W709" s="211"/>
      <c r="X709" s="211"/>
      <c r="Y709" s="211"/>
      <c r="Z709" s="211"/>
    </row>
    <row r="710" spans="11:26" ht="15.75" customHeight="1">
      <c r="K710" s="295"/>
      <c r="M710" s="295"/>
      <c r="P710" s="295"/>
      <c r="Q710" s="211"/>
      <c r="R710" s="211"/>
      <c r="S710" s="211"/>
      <c r="T710" s="211"/>
      <c r="U710" s="211"/>
      <c r="V710" s="211"/>
      <c r="W710" s="211"/>
      <c r="X710" s="211"/>
      <c r="Y710" s="211"/>
      <c r="Z710" s="211"/>
    </row>
    <row r="711" spans="11:26" ht="15.75" customHeight="1">
      <c r="K711" s="295"/>
      <c r="M711" s="295"/>
      <c r="P711" s="295"/>
      <c r="Q711" s="211"/>
      <c r="R711" s="211"/>
      <c r="S711" s="211"/>
      <c r="T711" s="211"/>
      <c r="U711" s="211"/>
      <c r="V711" s="211"/>
      <c r="W711" s="211"/>
      <c r="X711" s="211"/>
      <c r="Y711" s="211"/>
      <c r="Z711" s="211"/>
    </row>
    <row r="712" spans="11:26" ht="15.75" customHeight="1">
      <c r="K712" s="295"/>
      <c r="M712" s="295"/>
      <c r="P712" s="295"/>
      <c r="Q712" s="211"/>
      <c r="R712" s="211"/>
      <c r="S712" s="211"/>
      <c r="T712" s="211"/>
      <c r="U712" s="211"/>
      <c r="V712" s="211"/>
      <c r="W712" s="211"/>
      <c r="X712" s="211"/>
      <c r="Y712" s="211"/>
      <c r="Z712" s="211"/>
    </row>
    <row r="713" spans="11:26" ht="15.75" customHeight="1">
      <c r="K713" s="295"/>
      <c r="M713" s="295"/>
      <c r="P713" s="295"/>
      <c r="Q713" s="211"/>
      <c r="R713" s="211"/>
      <c r="S713" s="211"/>
      <c r="T713" s="211"/>
      <c r="U713" s="211"/>
      <c r="V713" s="211"/>
      <c r="W713" s="211"/>
      <c r="X713" s="211"/>
      <c r="Y713" s="211"/>
      <c r="Z713" s="211"/>
    </row>
    <row r="714" spans="11:26" ht="15.75" customHeight="1">
      <c r="K714" s="295"/>
      <c r="M714" s="295"/>
      <c r="P714" s="295"/>
      <c r="Q714" s="211"/>
      <c r="R714" s="211"/>
      <c r="S714" s="211"/>
      <c r="T714" s="211"/>
      <c r="U714" s="211"/>
      <c r="V714" s="211"/>
      <c r="W714" s="211"/>
      <c r="X714" s="211"/>
      <c r="Y714" s="211"/>
      <c r="Z714" s="211"/>
    </row>
    <row r="715" spans="11:26" ht="15.75" customHeight="1">
      <c r="K715" s="295"/>
      <c r="M715" s="295"/>
      <c r="P715" s="295"/>
      <c r="Q715" s="211"/>
      <c r="R715" s="211"/>
      <c r="S715" s="211"/>
      <c r="T715" s="211"/>
      <c r="U715" s="211"/>
      <c r="V715" s="211"/>
      <c r="W715" s="211"/>
      <c r="X715" s="211"/>
      <c r="Y715" s="211"/>
      <c r="Z715" s="211"/>
    </row>
    <row r="716" spans="11:26" ht="15.75" customHeight="1">
      <c r="K716" s="295"/>
      <c r="M716" s="295"/>
      <c r="P716" s="295"/>
      <c r="Q716" s="211"/>
      <c r="R716" s="211"/>
      <c r="S716" s="211"/>
      <c r="T716" s="211"/>
      <c r="U716" s="211"/>
      <c r="V716" s="211"/>
      <c r="W716" s="211"/>
      <c r="X716" s="211"/>
      <c r="Y716" s="211"/>
      <c r="Z716" s="211"/>
    </row>
    <row r="717" spans="11:26" ht="15.75" customHeight="1">
      <c r="K717" s="295"/>
      <c r="M717" s="295"/>
      <c r="P717" s="295"/>
      <c r="Q717" s="211"/>
      <c r="R717" s="211"/>
      <c r="S717" s="211"/>
      <c r="T717" s="211"/>
      <c r="U717" s="211"/>
      <c r="V717" s="211"/>
      <c r="W717" s="211"/>
      <c r="X717" s="211"/>
      <c r="Y717" s="211"/>
      <c r="Z717" s="211"/>
    </row>
    <row r="718" spans="11:26" ht="15.75" customHeight="1">
      <c r="K718" s="295"/>
      <c r="M718" s="295"/>
      <c r="P718" s="295"/>
      <c r="Q718" s="211"/>
      <c r="R718" s="211"/>
      <c r="S718" s="211"/>
      <c r="T718" s="211"/>
      <c r="U718" s="211"/>
      <c r="V718" s="211"/>
      <c r="W718" s="211"/>
      <c r="X718" s="211"/>
      <c r="Y718" s="211"/>
      <c r="Z718" s="211"/>
    </row>
    <row r="719" spans="11:26" ht="15.75" customHeight="1">
      <c r="K719" s="295"/>
      <c r="M719" s="295"/>
      <c r="P719" s="295"/>
      <c r="Q719" s="211"/>
      <c r="R719" s="211"/>
      <c r="S719" s="211"/>
      <c r="T719" s="211"/>
      <c r="U719" s="211"/>
      <c r="V719" s="211"/>
      <c r="W719" s="211"/>
      <c r="X719" s="211"/>
      <c r="Y719" s="211"/>
      <c r="Z719" s="211"/>
    </row>
    <row r="720" spans="11:26" ht="15.75" customHeight="1">
      <c r="K720" s="295"/>
      <c r="M720" s="295"/>
      <c r="P720" s="295"/>
      <c r="Q720" s="211"/>
      <c r="R720" s="211"/>
      <c r="S720" s="211"/>
      <c r="T720" s="211"/>
      <c r="U720" s="211"/>
      <c r="V720" s="211"/>
      <c r="W720" s="211"/>
      <c r="X720" s="211"/>
      <c r="Y720" s="211"/>
      <c r="Z720" s="211"/>
    </row>
    <row r="721" spans="11:26" ht="15.75" customHeight="1">
      <c r="K721" s="295"/>
      <c r="M721" s="295"/>
      <c r="P721" s="295"/>
      <c r="Q721" s="211"/>
      <c r="R721" s="211"/>
      <c r="S721" s="211"/>
      <c r="T721" s="211"/>
      <c r="U721" s="211"/>
      <c r="V721" s="211"/>
      <c r="W721" s="211"/>
      <c r="X721" s="211"/>
      <c r="Y721" s="211"/>
      <c r="Z721" s="211"/>
    </row>
    <row r="722" spans="11:26" ht="15.75" customHeight="1">
      <c r="K722" s="295"/>
      <c r="M722" s="295"/>
      <c r="P722" s="295"/>
      <c r="Q722" s="211"/>
      <c r="R722" s="211"/>
      <c r="S722" s="211"/>
      <c r="T722" s="211"/>
      <c r="U722" s="211"/>
      <c r="V722" s="211"/>
      <c r="W722" s="211"/>
      <c r="X722" s="211"/>
      <c r="Y722" s="211"/>
      <c r="Z722" s="211"/>
    </row>
    <row r="723" spans="11:26" ht="15.75" customHeight="1">
      <c r="K723" s="295"/>
      <c r="M723" s="295"/>
      <c r="P723" s="295"/>
      <c r="Q723" s="211"/>
      <c r="R723" s="211"/>
      <c r="S723" s="211"/>
      <c r="T723" s="211"/>
      <c r="U723" s="211"/>
      <c r="V723" s="211"/>
      <c r="W723" s="211"/>
      <c r="X723" s="211"/>
      <c r="Y723" s="211"/>
      <c r="Z723" s="211"/>
    </row>
    <row r="724" spans="11:26" ht="15.75" customHeight="1">
      <c r="K724" s="295"/>
      <c r="M724" s="295"/>
      <c r="P724" s="295"/>
      <c r="Q724" s="211"/>
      <c r="R724" s="211"/>
      <c r="S724" s="211"/>
      <c r="T724" s="211"/>
      <c r="U724" s="211"/>
      <c r="V724" s="211"/>
      <c r="W724" s="211"/>
      <c r="X724" s="211"/>
      <c r="Y724" s="211"/>
      <c r="Z724" s="211"/>
    </row>
    <row r="725" spans="11:26" ht="15.75" customHeight="1">
      <c r="K725" s="295"/>
      <c r="M725" s="295"/>
      <c r="P725" s="295"/>
      <c r="Q725" s="211"/>
      <c r="R725" s="211"/>
      <c r="S725" s="211"/>
      <c r="T725" s="211"/>
      <c r="U725" s="211"/>
      <c r="V725" s="211"/>
      <c r="W725" s="211"/>
      <c r="X725" s="211"/>
      <c r="Y725" s="211"/>
      <c r="Z725" s="211"/>
    </row>
    <row r="726" spans="11:26" ht="15.75" customHeight="1">
      <c r="K726" s="295"/>
      <c r="M726" s="295"/>
      <c r="P726" s="295"/>
      <c r="Q726" s="211"/>
      <c r="R726" s="211"/>
      <c r="S726" s="211"/>
      <c r="T726" s="211"/>
      <c r="U726" s="211"/>
      <c r="V726" s="211"/>
      <c r="W726" s="211"/>
      <c r="X726" s="211"/>
      <c r="Y726" s="211"/>
      <c r="Z726" s="211"/>
    </row>
    <row r="727" spans="11:26" ht="15.75" customHeight="1">
      <c r="K727" s="295"/>
      <c r="M727" s="295"/>
      <c r="P727" s="295"/>
      <c r="Q727" s="211"/>
      <c r="R727" s="211"/>
      <c r="S727" s="211"/>
      <c r="T727" s="211"/>
      <c r="U727" s="211"/>
      <c r="V727" s="211"/>
      <c r="W727" s="211"/>
      <c r="X727" s="211"/>
      <c r="Y727" s="211"/>
      <c r="Z727" s="211"/>
    </row>
    <row r="728" spans="11:26" ht="15.75" customHeight="1">
      <c r="K728" s="295"/>
      <c r="M728" s="295"/>
      <c r="P728" s="295"/>
      <c r="Q728" s="211"/>
      <c r="R728" s="211"/>
      <c r="S728" s="211"/>
      <c r="T728" s="211"/>
      <c r="U728" s="211"/>
      <c r="V728" s="211"/>
      <c r="W728" s="211"/>
      <c r="X728" s="211"/>
      <c r="Y728" s="211"/>
      <c r="Z728" s="211"/>
    </row>
    <row r="729" spans="11:26" ht="15.75" customHeight="1">
      <c r="K729" s="295"/>
      <c r="M729" s="295"/>
      <c r="P729" s="295"/>
      <c r="Q729" s="211"/>
      <c r="R729" s="211"/>
      <c r="S729" s="211"/>
      <c r="T729" s="211"/>
      <c r="U729" s="211"/>
      <c r="V729" s="211"/>
      <c r="W729" s="211"/>
      <c r="X729" s="211"/>
      <c r="Y729" s="211"/>
      <c r="Z729" s="211"/>
    </row>
    <row r="730" spans="11:26" ht="15.75" customHeight="1">
      <c r="K730" s="295"/>
      <c r="M730" s="295"/>
      <c r="P730" s="295"/>
      <c r="Q730" s="211"/>
      <c r="R730" s="211"/>
      <c r="S730" s="211"/>
      <c r="T730" s="211"/>
      <c r="U730" s="211"/>
      <c r="V730" s="211"/>
      <c r="W730" s="211"/>
      <c r="X730" s="211"/>
      <c r="Y730" s="211"/>
      <c r="Z730" s="211"/>
    </row>
    <row r="731" spans="11:26" ht="15.75" customHeight="1">
      <c r="K731" s="295"/>
      <c r="M731" s="295"/>
      <c r="P731" s="295"/>
      <c r="Q731" s="211"/>
      <c r="R731" s="211"/>
      <c r="S731" s="211"/>
      <c r="T731" s="211"/>
      <c r="U731" s="211"/>
      <c r="V731" s="211"/>
      <c r="W731" s="211"/>
      <c r="X731" s="211"/>
      <c r="Y731" s="211"/>
      <c r="Z731" s="211"/>
    </row>
    <row r="732" spans="11:26" ht="15.75" customHeight="1">
      <c r="K732" s="295"/>
      <c r="M732" s="295"/>
      <c r="P732" s="295"/>
      <c r="Q732" s="211"/>
      <c r="R732" s="211"/>
      <c r="S732" s="211"/>
      <c r="T732" s="211"/>
      <c r="U732" s="211"/>
      <c r="V732" s="211"/>
      <c r="W732" s="211"/>
      <c r="X732" s="211"/>
      <c r="Y732" s="211"/>
      <c r="Z732" s="211"/>
    </row>
    <row r="733" spans="11:26" ht="15.75" customHeight="1">
      <c r="K733" s="295"/>
      <c r="M733" s="295"/>
      <c r="P733" s="295"/>
      <c r="Q733" s="211"/>
      <c r="R733" s="211"/>
      <c r="S733" s="211"/>
      <c r="T733" s="211"/>
      <c r="U733" s="211"/>
      <c r="V733" s="211"/>
      <c r="W733" s="211"/>
      <c r="X733" s="211"/>
      <c r="Y733" s="211"/>
      <c r="Z733" s="211"/>
    </row>
    <row r="734" spans="11:26" ht="15.75" customHeight="1">
      <c r="K734" s="295"/>
      <c r="M734" s="295"/>
      <c r="P734" s="295"/>
      <c r="Q734" s="211"/>
      <c r="R734" s="211"/>
      <c r="S734" s="211"/>
      <c r="T734" s="211"/>
      <c r="U734" s="211"/>
      <c r="V734" s="211"/>
      <c r="W734" s="211"/>
      <c r="X734" s="211"/>
      <c r="Y734" s="211"/>
      <c r="Z734" s="211"/>
    </row>
    <row r="735" spans="11:26" ht="15.75" customHeight="1">
      <c r="K735" s="295"/>
      <c r="M735" s="295"/>
      <c r="P735" s="295"/>
      <c r="Q735" s="211"/>
      <c r="R735" s="211"/>
      <c r="S735" s="211"/>
      <c r="T735" s="211"/>
      <c r="U735" s="211"/>
      <c r="V735" s="211"/>
      <c r="W735" s="211"/>
      <c r="X735" s="211"/>
      <c r="Y735" s="211"/>
      <c r="Z735" s="211"/>
    </row>
    <row r="736" spans="11:26" ht="15.75" customHeight="1">
      <c r="K736" s="295"/>
      <c r="M736" s="295"/>
      <c r="P736" s="295"/>
      <c r="Q736" s="211"/>
      <c r="R736" s="211"/>
      <c r="S736" s="211"/>
      <c r="T736" s="211"/>
      <c r="U736" s="211"/>
      <c r="V736" s="211"/>
      <c r="W736" s="211"/>
      <c r="X736" s="211"/>
      <c r="Y736" s="211"/>
      <c r="Z736" s="211"/>
    </row>
    <row r="737" spans="11:26" ht="15.75" customHeight="1">
      <c r="K737" s="295"/>
      <c r="M737" s="295"/>
      <c r="P737" s="295"/>
      <c r="Q737" s="211"/>
      <c r="R737" s="211"/>
      <c r="S737" s="211"/>
      <c r="T737" s="211"/>
      <c r="U737" s="211"/>
      <c r="V737" s="211"/>
      <c r="W737" s="211"/>
      <c r="X737" s="211"/>
      <c r="Y737" s="211"/>
      <c r="Z737" s="211"/>
    </row>
    <row r="738" spans="11:26" ht="15.75" customHeight="1">
      <c r="K738" s="295"/>
      <c r="M738" s="295"/>
      <c r="P738" s="295"/>
      <c r="Q738" s="211"/>
      <c r="R738" s="211"/>
      <c r="S738" s="211"/>
      <c r="T738" s="211"/>
      <c r="U738" s="211"/>
      <c r="V738" s="211"/>
      <c r="W738" s="211"/>
      <c r="X738" s="211"/>
      <c r="Y738" s="211"/>
      <c r="Z738" s="211"/>
    </row>
    <row r="739" spans="11:26" ht="15.75" customHeight="1">
      <c r="K739" s="295"/>
      <c r="M739" s="295"/>
      <c r="P739" s="295"/>
      <c r="Q739" s="211"/>
      <c r="R739" s="211"/>
      <c r="S739" s="211"/>
      <c r="T739" s="211"/>
      <c r="U739" s="211"/>
      <c r="V739" s="211"/>
      <c r="W739" s="211"/>
      <c r="X739" s="211"/>
      <c r="Y739" s="211"/>
      <c r="Z739" s="211"/>
    </row>
    <row r="740" spans="11:26" ht="15.75" customHeight="1">
      <c r="K740" s="295"/>
      <c r="M740" s="295"/>
      <c r="P740" s="295"/>
      <c r="Q740" s="211"/>
      <c r="R740" s="211"/>
      <c r="S740" s="211"/>
      <c r="T740" s="211"/>
      <c r="U740" s="211"/>
      <c r="V740" s="211"/>
      <c r="W740" s="211"/>
      <c r="X740" s="211"/>
      <c r="Y740" s="211"/>
      <c r="Z740" s="211"/>
    </row>
    <row r="741" spans="11:26" ht="15.75" customHeight="1">
      <c r="K741" s="295"/>
      <c r="M741" s="295"/>
      <c r="P741" s="295"/>
      <c r="Q741" s="211"/>
      <c r="R741" s="211"/>
      <c r="S741" s="211"/>
      <c r="T741" s="211"/>
      <c r="U741" s="211"/>
      <c r="V741" s="211"/>
      <c r="W741" s="211"/>
      <c r="X741" s="211"/>
      <c r="Y741" s="211"/>
      <c r="Z741" s="211"/>
    </row>
    <row r="742" spans="11:26" ht="15.75" customHeight="1">
      <c r="K742" s="295"/>
      <c r="M742" s="295"/>
      <c r="P742" s="295"/>
      <c r="Q742" s="211"/>
      <c r="R742" s="211"/>
      <c r="S742" s="211"/>
      <c r="T742" s="211"/>
      <c r="U742" s="211"/>
      <c r="V742" s="211"/>
      <c r="W742" s="211"/>
      <c r="X742" s="211"/>
      <c r="Y742" s="211"/>
      <c r="Z742" s="211"/>
    </row>
    <row r="743" spans="11:26" ht="15.75" customHeight="1">
      <c r="K743" s="295"/>
      <c r="M743" s="295"/>
      <c r="P743" s="295"/>
      <c r="Q743" s="211"/>
      <c r="R743" s="211"/>
      <c r="S743" s="211"/>
      <c r="T743" s="211"/>
      <c r="U743" s="211"/>
      <c r="V743" s="211"/>
      <c r="W743" s="211"/>
      <c r="X743" s="211"/>
      <c r="Y743" s="211"/>
      <c r="Z743" s="211"/>
    </row>
    <row r="744" spans="11:26" ht="15.75" customHeight="1">
      <c r="K744" s="295"/>
      <c r="M744" s="295"/>
      <c r="P744" s="295"/>
      <c r="Q744" s="211"/>
      <c r="R744" s="211"/>
      <c r="S744" s="211"/>
      <c r="T744" s="211"/>
      <c r="U744" s="211"/>
      <c r="V744" s="211"/>
      <c r="W744" s="211"/>
      <c r="X744" s="211"/>
      <c r="Y744" s="211"/>
      <c r="Z744" s="211"/>
    </row>
    <row r="745" spans="11:26" ht="15.75" customHeight="1">
      <c r="K745" s="295"/>
      <c r="M745" s="295"/>
      <c r="P745" s="295"/>
      <c r="Q745" s="211"/>
      <c r="R745" s="211"/>
      <c r="S745" s="211"/>
      <c r="T745" s="211"/>
      <c r="U745" s="211"/>
      <c r="V745" s="211"/>
      <c r="W745" s="211"/>
      <c r="X745" s="211"/>
      <c r="Y745" s="211"/>
      <c r="Z745" s="211"/>
    </row>
    <row r="746" spans="11:26" ht="15.75" customHeight="1">
      <c r="K746" s="295"/>
      <c r="M746" s="295"/>
      <c r="P746" s="295"/>
      <c r="Q746" s="211"/>
      <c r="R746" s="211"/>
      <c r="S746" s="211"/>
      <c r="T746" s="211"/>
      <c r="U746" s="211"/>
      <c r="V746" s="211"/>
      <c r="W746" s="211"/>
      <c r="X746" s="211"/>
      <c r="Y746" s="211"/>
      <c r="Z746" s="211"/>
    </row>
    <row r="747" spans="11:26" ht="15.75" customHeight="1">
      <c r="K747" s="295"/>
      <c r="M747" s="295"/>
      <c r="P747" s="295"/>
      <c r="Q747" s="211"/>
      <c r="R747" s="211"/>
      <c r="S747" s="211"/>
      <c r="T747" s="211"/>
      <c r="U747" s="211"/>
      <c r="V747" s="211"/>
      <c r="W747" s="211"/>
      <c r="X747" s="211"/>
      <c r="Y747" s="211"/>
      <c r="Z747" s="211"/>
    </row>
    <row r="748" spans="11:26" ht="15.75" customHeight="1">
      <c r="K748" s="295"/>
      <c r="M748" s="295"/>
      <c r="P748" s="295"/>
      <c r="Q748" s="211"/>
      <c r="R748" s="211"/>
      <c r="S748" s="211"/>
      <c r="T748" s="211"/>
      <c r="U748" s="211"/>
      <c r="V748" s="211"/>
      <c r="W748" s="211"/>
      <c r="X748" s="211"/>
      <c r="Y748" s="211"/>
      <c r="Z748" s="211"/>
    </row>
    <row r="749" spans="11:26" ht="15.75" customHeight="1">
      <c r="K749" s="295"/>
      <c r="M749" s="295"/>
      <c r="P749" s="295"/>
      <c r="Q749" s="211"/>
      <c r="R749" s="211"/>
      <c r="S749" s="211"/>
      <c r="T749" s="211"/>
      <c r="U749" s="211"/>
      <c r="V749" s="211"/>
      <c r="W749" s="211"/>
      <c r="X749" s="211"/>
      <c r="Y749" s="211"/>
      <c r="Z749" s="211"/>
    </row>
    <row r="750" spans="11:26" ht="15.75" customHeight="1">
      <c r="K750" s="295"/>
      <c r="M750" s="295"/>
      <c r="P750" s="295"/>
      <c r="Q750" s="211"/>
      <c r="R750" s="211"/>
      <c r="S750" s="211"/>
      <c r="T750" s="211"/>
      <c r="U750" s="211"/>
      <c r="V750" s="211"/>
      <c r="W750" s="211"/>
      <c r="X750" s="211"/>
      <c r="Y750" s="211"/>
      <c r="Z750" s="211"/>
    </row>
    <row r="751" spans="11:26" ht="15.75" customHeight="1">
      <c r="K751" s="295"/>
      <c r="M751" s="295"/>
      <c r="P751" s="295"/>
      <c r="Q751" s="211"/>
      <c r="R751" s="211"/>
      <c r="S751" s="211"/>
      <c r="T751" s="211"/>
      <c r="U751" s="211"/>
      <c r="V751" s="211"/>
      <c r="W751" s="211"/>
      <c r="X751" s="211"/>
      <c r="Y751" s="211"/>
      <c r="Z751" s="211"/>
    </row>
    <row r="752" spans="11:26" ht="15.75" customHeight="1">
      <c r="K752" s="295"/>
      <c r="M752" s="295"/>
      <c r="P752" s="295"/>
      <c r="Q752" s="211"/>
      <c r="R752" s="211"/>
      <c r="S752" s="211"/>
      <c r="T752" s="211"/>
      <c r="U752" s="211"/>
      <c r="V752" s="211"/>
      <c r="W752" s="211"/>
      <c r="X752" s="211"/>
      <c r="Y752" s="211"/>
      <c r="Z752" s="211"/>
    </row>
    <row r="753" spans="11:26" ht="15.75" customHeight="1">
      <c r="K753" s="295"/>
      <c r="M753" s="295"/>
      <c r="P753" s="295"/>
      <c r="Q753" s="211"/>
      <c r="R753" s="211"/>
      <c r="S753" s="211"/>
      <c r="T753" s="211"/>
      <c r="U753" s="211"/>
      <c r="V753" s="211"/>
      <c r="W753" s="211"/>
      <c r="X753" s="211"/>
      <c r="Y753" s="211"/>
      <c r="Z753" s="211"/>
    </row>
    <row r="754" spans="11:26" ht="15.75" customHeight="1">
      <c r="K754" s="295"/>
      <c r="M754" s="295"/>
      <c r="P754" s="295"/>
      <c r="Q754" s="211"/>
      <c r="R754" s="211"/>
      <c r="S754" s="211"/>
      <c r="T754" s="211"/>
      <c r="U754" s="211"/>
      <c r="V754" s="211"/>
      <c r="W754" s="211"/>
      <c r="X754" s="211"/>
      <c r="Y754" s="211"/>
      <c r="Z754" s="211"/>
    </row>
    <row r="755" spans="11:26" ht="15.75" customHeight="1">
      <c r="K755" s="295"/>
      <c r="M755" s="295"/>
      <c r="P755" s="295"/>
      <c r="Q755" s="211"/>
      <c r="R755" s="211"/>
      <c r="S755" s="211"/>
      <c r="T755" s="211"/>
      <c r="U755" s="211"/>
      <c r="V755" s="211"/>
      <c r="W755" s="211"/>
      <c r="X755" s="211"/>
      <c r="Y755" s="211"/>
      <c r="Z755" s="211"/>
    </row>
    <row r="756" spans="11:26" ht="15.75" customHeight="1">
      <c r="K756" s="295"/>
      <c r="M756" s="295"/>
      <c r="P756" s="295"/>
      <c r="Q756" s="211"/>
      <c r="R756" s="211"/>
      <c r="S756" s="211"/>
      <c r="T756" s="211"/>
      <c r="U756" s="211"/>
      <c r="V756" s="211"/>
      <c r="W756" s="211"/>
      <c r="X756" s="211"/>
      <c r="Y756" s="211"/>
      <c r="Z756" s="211"/>
    </row>
    <row r="757" spans="11:26" ht="15.75" customHeight="1">
      <c r="K757" s="295"/>
      <c r="M757" s="295"/>
      <c r="P757" s="295"/>
      <c r="Q757" s="211"/>
      <c r="R757" s="211"/>
      <c r="S757" s="211"/>
      <c r="T757" s="211"/>
      <c r="U757" s="211"/>
      <c r="V757" s="211"/>
      <c r="W757" s="211"/>
      <c r="X757" s="211"/>
      <c r="Y757" s="211"/>
      <c r="Z757" s="211"/>
    </row>
    <row r="758" spans="11:26" ht="15.75" customHeight="1">
      <c r="K758" s="295"/>
      <c r="M758" s="295"/>
      <c r="P758" s="295"/>
      <c r="Q758" s="211"/>
      <c r="R758" s="211"/>
      <c r="S758" s="211"/>
      <c r="T758" s="211"/>
      <c r="U758" s="211"/>
      <c r="V758" s="211"/>
      <c r="W758" s="211"/>
      <c r="X758" s="211"/>
      <c r="Y758" s="211"/>
      <c r="Z758" s="211"/>
    </row>
    <row r="759" spans="11:26" ht="15.75" customHeight="1">
      <c r="K759" s="295"/>
      <c r="M759" s="295"/>
      <c r="P759" s="295"/>
      <c r="Q759" s="211"/>
      <c r="R759" s="211"/>
      <c r="S759" s="211"/>
      <c r="T759" s="211"/>
      <c r="U759" s="211"/>
      <c r="V759" s="211"/>
      <c r="W759" s="211"/>
      <c r="X759" s="211"/>
      <c r="Y759" s="211"/>
      <c r="Z759" s="211"/>
    </row>
    <row r="760" spans="11:26" ht="15.75" customHeight="1">
      <c r="K760" s="295"/>
      <c r="M760" s="295"/>
      <c r="P760" s="295"/>
      <c r="Q760" s="211"/>
      <c r="R760" s="211"/>
      <c r="S760" s="211"/>
      <c r="T760" s="211"/>
      <c r="U760" s="211"/>
      <c r="V760" s="211"/>
      <c r="W760" s="211"/>
      <c r="X760" s="211"/>
      <c r="Y760" s="211"/>
      <c r="Z760" s="211"/>
    </row>
    <row r="761" spans="11:26" ht="15.75" customHeight="1">
      <c r="K761" s="295"/>
      <c r="M761" s="295"/>
      <c r="P761" s="295"/>
      <c r="Q761" s="211"/>
      <c r="R761" s="211"/>
      <c r="S761" s="211"/>
      <c r="T761" s="211"/>
      <c r="U761" s="211"/>
      <c r="V761" s="211"/>
      <c r="W761" s="211"/>
      <c r="X761" s="211"/>
      <c r="Y761" s="211"/>
      <c r="Z761" s="211"/>
    </row>
    <row r="762" spans="11:26" ht="15.75" customHeight="1">
      <c r="K762" s="295"/>
      <c r="M762" s="295"/>
      <c r="P762" s="295"/>
      <c r="Q762" s="211"/>
      <c r="R762" s="211"/>
      <c r="S762" s="211"/>
      <c r="T762" s="211"/>
      <c r="U762" s="211"/>
      <c r="V762" s="211"/>
      <c r="W762" s="211"/>
      <c r="X762" s="211"/>
      <c r="Y762" s="211"/>
      <c r="Z762" s="211"/>
    </row>
    <row r="763" spans="11:26" ht="15.75" customHeight="1">
      <c r="K763" s="295"/>
      <c r="M763" s="295"/>
      <c r="P763" s="295"/>
      <c r="Q763" s="211"/>
      <c r="R763" s="211"/>
      <c r="S763" s="211"/>
      <c r="T763" s="211"/>
      <c r="U763" s="211"/>
      <c r="V763" s="211"/>
      <c r="W763" s="211"/>
      <c r="X763" s="211"/>
      <c r="Y763" s="211"/>
      <c r="Z763" s="211"/>
    </row>
    <row r="764" spans="11:26" ht="15.75" customHeight="1">
      <c r="K764" s="295"/>
      <c r="M764" s="295"/>
      <c r="P764" s="295"/>
      <c r="Q764" s="211"/>
      <c r="R764" s="211"/>
      <c r="S764" s="211"/>
      <c r="T764" s="211"/>
      <c r="U764" s="211"/>
      <c r="V764" s="211"/>
      <c r="W764" s="211"/>
      <c r="X764" s="211"/>
      <c r="Y764" s="211"/>
      <c r="Z764" s="211"/>
    </row>
    <row r="765" spans="11:26" ht="15.75" customHeight="1">
      <c r="K765" s="295"/>
      <c r="M765" s="295"/>
      <c r="P765" s="295"/>
      <c r="Q765" s="211"/>
      <c r="R765" s="211"/>
      <c r="S765" s="211"/>
      <c r="T765" s="211"/>
      <c r="U765" s="211"/>
      <c r="V765" s="211"/>
      <c r="W765" s="211"/>
      <c r="X765" s="211"/>
      <c r="Y765" s="211"/>
      <c r="Z765" s="211"/>
    </row>
    <row r="766" spans="11:26" ht="15.75" customHeight="1">
      <c r="K766" s="295"/>
      <c r="M766" s="295"/>
      <c r="P766" s="295"/>
      <c r="Q766" s="211"/>
      <c r="R766" s="211"/>
      <c r="S766" s="211"/>
      <c r="T766" s="211"/>
      <c r="U766" s="211"/>
      <c r="V766" s="211"/>
      <c r="W766" s="211"/>
      <c r="X766" s="211"/>
      <c r="Y766" s="211"/>
      <c r="Z766" s="211"/>
    </row>
    <row r="767" spans="11:26" ht="15.75" customHeight="1">
      <c r="K767" s="295"/>
      <c r="M767" s="295"/>
      <c r="P767" s="295"/>
      <c r="Q767" s="211"/>
      <c r="R767" s="211"/>
      <c r="S767" s="211"/>
      <c r="T767" s="211"/>
      <c r="U767" s="211"/>
      <c r="V767" s="211"/>
      <c r="W767" s="211"/>
      <c r="X767" s="211"/>
      <c r="Y767" s="211"/>
      <c r="Z767" s="211"/>
    </row>
    <row r="768" spans="11:26" ht="15.75" customHeight="1">
      <c r="K768" s="295"/>
      <c r="M768" s="295"/>
      <c r="P768" s="295"/>
      <c r="Q768" s="211"/>
      <c r="R768" s="211"/>
      <c r="S768" s="211"/>
      <c r="T768" s="211"/>
      <c r="U768" s="211"/>
      <c r="V768" s="211"/>
      <c r="W768" s="211"/>
      <c r="X768" s="211"/>
      <c r="Y768" s="211"/>
      <c r="Z768" s="211"/>
    </row>
    <row r="769" spans="11:26" ht="15.75" customHeight="1">
      <c r="K769" s="295"/>
      <c r="M769" s="295"/>
      <c r="P769" s="295"/>
      <c r="Q769" s="211"/>
      <c r="R769" s="211"/>
      <c r="S769" s="211"/>
      <c r="T769" s="211"/>
      <c r="U769" s="211"/>
      <c r="V769" s="211"/>
      <c r="W769" s="211"/>
      <c r="X769" s="211"/>
      <c r="Y769" s="211"/>
      <c r="Z769" s="211"/>
    </row>
    <row r="770" spans="11:26" ht="15.75" customHeight="1">
      <c r="K770" s="295"/>
      <c r="M770" s="295"/>
      <c r="P770" s="295"/>
      <c r="Q770" s="211"/>
      <c r="R770" s="211"/>
      <c r="S770" s="211"/>
      <c r="T770" s="211"/>
      <c r="U770" s="211"/>
      <c r="V770" s="211"/>
      <c r="W770" s="211"/>
      <c r="X770" s="211"/>
      <c r="Y770" s="211"/>
      <c r="Z770" s="211"/>
    </row>
    <row r="771" spans="11:26" ht="15.75" customHeight="1">
      <c r="K771" s="295"/>
      <c r="M771" s="295"/>
      <c r="P771" s="295"/>
      <c r="Q771" s="211"/>
      <c r="R771" s="211"/>
      <c r="S771" s="211"/>
      <c r="T771" s="211"/>
      <c r="U771" s="211"/>
      <c r="V771" s="211"/>
      <c r="W771" s="211"/>
      <c r="X771" s="211"/>
      <c r="Y771" s="211"/>
      <c r="Z771" s="211"/>
    </row>
    <row r="772" spans="11:26" ht="15.75" customHeight="1">
      <c r="K772" s="295"/>
      <c r="M772" s="295"/>
      <c r="P772" s="295"/>
      <c r="Q772" s="211"/>
      <c r="R772" s="211"/>
      <c r="S772" s="211"/>
      <c r="T772" s="211"/>
      <c r="U772" s="211"/>
      <c r="V772" s="211"/>
      <c r="W772" s="211"/>
      <c r="X772" s="211"/>
      <c r="Y772" s="211"/>
      <c r="Z772" s="211"/>
    </row>
    <row r="773" spans="11:26" ht="15.75" customHeight="1">
      <c r="K773" s="295"/>
      <c r="M773" s="295"/>
      <c r="P773" s="295"/>
      <c r="Q773" s="211"/>
      <c r="R773" s="211"/>
      <c r="S773" s="211"/>
      <c r="T773" s="211"/>
      <c r="U773" s="211"/>
      <c r="V773" s="211"/>
      <c r="W773" s="211"/>
      <c r="X773" s="211"/>
      <c r="Y773" s="211"/>
      <c r="Z773" s="211"/>
    </row>
    <row r="774" spans="11:26" ht="15.75" customHeight="1">
      <c r="K774" s="295"/>
      <c r="M774" s="295"/>
      <c r="P774" s="295"/>
      <c r="Q774" s="211"/>
      <c r="R774" s="211"/>
      <c r="S774" s="211"/>
      <c r="T774" s="211"/>
      <c r="U774" s="211"/>
      <c r="V774" s="211"/>
      <c r="W774" s="211"/>
      <c r="X774" s="211"/>
      <c r="Y774" s="211"/>
      <c r="Z774" s="211"/>
    </row>
    <row r="775" spans="11:26" ht="15.75" customHeight="1">
      <c r="K775" s="295"/>
      <c r="M775" s="295"/>
      <c r="P775" s="295"/>
      <c r="Q775" s="211"/>
      <c r="R775" s="211"/>
      <c r="S775" s="211"/>
      <c r="T775" s="211"/>
      <c r="U775" s="211"/>
      <c r="V775" s="211"/>
      <c r="W775" s="211"/>
      <c r="X775" s="211"/>
      <c r="Y775" s="211"/>
      <c r="Z775" s="211"/>
    </row>
    <row r="776" spans="11:26" ht="15.75" customHeight="1">
      <c r="K776" s="295"/>
      <c r="M776" s="295"/>
      <c r="P776" s="295"/>
      <c r="Q776" s="211"/>
      <c r="R776" s="211"/>
      <c r="S776" s="211"/>
      <c r="T776" s="211"/>
      <c r="U776" s="211"/>
      <c r="V776" s="211"/>
      <c r="W776" s="211"/>
      <c r="X776" s="211"/>
      <c r="Y776" s="211"/>
      <c r="Z776" s="211"/>
    </row>
    <row r="777" spans="11:26" ht="15.75" customHeight="1">
      <c r="K777" s="295"/>
      <c r="M777" s="295"/>
      <c r="P777" s="295"/>
      <c r="Q777" s="211"/>
      <c r="R777" s="211"/>
      <c r="S777" s="211"/>
      <c r="T777" s="211"/>
      <c r="U777" s="211"/>
      <c r="V777" s="211"/>
      <c r="W777" s="211"/>
      <c r="X777" s="211"/>
      <c r="Y777" s="211"/>
      <c r="Z777" s="211"/>
    </row>
    <row r="778" spans="11:26" ht="15.75" customHeight="1">
      <c r="K778" s="295"/>
      <c r="M778" s="295"/>
      <c r="P778" s="295"/>
      <c r="Q778" s="211"/>
      <c r="R778" s="211"/>
      <c r="S778" s="211"/>
      <c r="T778" s="211"/>
      <c r="U778" s="211"/>
      <c r="V778" s="211"/>
      <c r="W778" s="211"/>
      <c r="X778" s="211"/>
      <c r="Y778" s="211"/>
      <c r="Z778" s="211"/>
    </row>
    <row r="779" spans="11:26" ht="15.75" customHeight="1">
      <c r="K779" s="295"/>
      <c r="M779" s="295"/>
      <c r="P779" s="295"/>
      <c r="Q779" s="211"/>
      <c r="R779" s="211"/>
      <c r="S779" s="211"/>
      <c r="T779" s="211"/>
      <c r="U779" s="211"/>
      <c r="V779" s="211"/>
      <c r="W779" s="211"/>
      <c r="X779" s="211"/>
      <c r="Y779" s="211"/>
      <c r="Z779" s="211"/>
    </row>
    <row r="780" spans="11:26" ht="15.75" customHeight="1">
      <c r="K780" s="295"/>
      <c r="M780" s="295"/>
      <c r="P780" s="295"/>
      <c r="Q780" s="211"/>
      <c r="R780" s="211"/>
      <c r="S780" s="211"/>
      <c r="T780" s="211"/>
      <c r="U780" s="211"/>
      <c r="V780" s="211"/>
      <c r="W780" s="211"/>
      <c r="X780" s="211"/>
      <c r="Y780" s="211"/>
      <c r="Z780" s="211"/>
    </row>
    <row r="781" spans="11:26" ht="15.75" customHeight="1">
      <c r="K781" s="295"/>
      <c r="M781" s="295"/>
      <c r="P781" s="295"/>
      <c r="Q781" s="211"/>
      <c r="R781" s="211"/>
      <c r="S781" s="211"/>
      <c r="T781" s="211"/>
      <c r="U781" s="211"/>
      <c r="V781" s="211"/>
      <c r="W781" s="211"/>
      <c r="X781" s="211"/>
      <c r="Y781" s="211"/>
      <c r="Z781" s="211"/>
    </row>
    <row r="782" spans="11:26" ht="15.75" customHeight="1">
      <c r="K782" s="295"/>
      <c r="M782" s="295"/>
      <c r="P782" s="295"/>
      <c r="Q782" s="211"/>
      <c r="R782" s="211"/>
      <c r="S782" s="211"/>
      <c r="T782" s="211"/>
      <c r="U782" s="211"/>
      <c r="V782" s="211"/>
      <c r="W782" s="211"/>
      <c r="X782" s="211"/>
      <c r="Y782" s="211"/>
      <c r="Z782" s="211"/>
    </row>
    <row r="783" spans="11:26" ht="15.75" customHeight="1">
      <c r="K783" s="295"/>
      <c r="M783" s="295"/>
      <c r="P783" s="295"/>
      <c r="Q783" s="211"/>
      <c r="R783" s="211"/>
      <c r="S783" s="211"/>
      <c r="T783" s="211"/>
      <c r="U783" s="211"/>
      <c r="V783" s="211"/>
      <c r="W783" s="211"/>
      <c r="X783" s="211"/>
      <c r="Y783" s="211"/>
      <c r="Z783" s="211"/>
    </row>
    <row r="784" spans="11:26" ht="15.75" customHeight="1">
      <c r="K784" s="295"/>
      <c r="M784" s="295"/>
      <c r="P784" s="295"/>
      <c r="Q784" s="211"/>
      <c r="R784" s="211"/>
      <c r="S784" s="211"/>
      <c r="T784" s="211"/>
      <c r="U784" s="211"/>
      <c r="V784" s="211"/>
      <c r="W784" s="211"/>
      <c r="X784" s="211"/>
      <c r="Y784" s="211"/>
      <c r="Z784" s="211"/>
    </row>
    <row r="785" spans="11:26" ht="15.75" customHeight="1">
      <c r="K785" s="295"/>
      <c r="M785" s="295"/>
      <c r="P785" s="295"/>
      <c r="Q785" s="211"/>
      <c r="R785" s="211"/>
      <c r="S785" s="211"/>
      <c r="T785" s="211"/>
      <c r="U785" s="211"/>
      <c r="V785" s="211"/>
      <c r="W785" s="211"/>
      <c r="X785" s="211"/>
      <c r="Y785" s="211"/>
      <c r="Z785" s="211"/>
    </row>
    <row r="786" spans="11:26" ht="15.75" customHeight="1">
      <c r="K786" s="295"/>
      <c r="M786" s="295"/>
      <c r="P786" s="295"/>
      <c r="Q786" s="211"/>
      <c r="R786" s="211"/>
      <c r="S786" s="211"/>
      <c r="T786" s="211"/>
      <c r="U786" s="211"/>
      <c r="V786" s="211"/>
      <c r="W786" s="211"/>
      <c r="X786" s="211"/>
      <c r="Y786" s="211"/>
      <c r="Z786" s="211"/>
    </row>
    <row r="787" spans="11:26" ht="15.75" customHeight="1">
      <c r="K787" s="295"/>
      <c r="M787" s="295"/>
      <c r="P787" s="295"/>
      <c r="Q787" s="211"/>
      <c r="R787" s="211"/>
      <c r="S787" s="211"/>
      <c r="T787" s="211"/>
      <c r="U787" s="211"/>
      <c r="V787" s="211"/>
      <c r="W787" s="211"/>
      <c r="X787" s="211"/>
      <c r="Y787" s="211"/>
      <c r="Z787" s="211"/>
    </row>
    <row r="788" spans="11:26" ht="15.75" customHeight="1">
      <c r="K788" s="295"/>
      <c r="M788" s="295"/>
      <c r="P788" s="295"/>
      <c r="Q788" s="211"/>
      <c r="R788" s="211"/>
      <c r="S788" s="211"/>
      <c r="T788" s="211"/>
      <c r="U788" s="211"/>
      <c r="V788" s="211"/>
      <c r="W788" s="211"/>
      <c r="X788" s="211"/>
      <c r="Y788" s="211"/>
      <c r="Z788" s="211"/>
    </row>
    <row r="789" spans="11:26" ht="15.75" customHeight="1">
      <c r="K789" s="295"/>
      <c r="M789" s="295"/>
      <c r="P789" s="295"/>
      <c r="Q789" s="211"/>
      <c r="R789" s="211"/>
      <c r="S789" s="211"/>
      <c r="T789" s="211"/>
      <c r="U789" s="211"/>
      <c r="V789" s="211"/>
      <c r="W789" s="211"/>
      <c r="X789" s="211"/>
      <c r="Y789" s="211"/>
      <c r="Z789" s="211"/>
    </row>
    <row r="790" spans="11:26" ht="15.75" customHeight="1">
      <c r="K790" s="295"/>
      <c r="M790" s="295"/>
      <c r="P790" s="295"/>
      <c r="Q790" s="211"/>
      <c r="R790" s="211"/>
      <c r="S790" s="211"/>
      <c r="T790" s="211"/>
      <c r="U790" s="211"/>
      <c r="V790" s="211"/>
      <c r="W790" s="211"/>
      <c r="X790" s="211"/>
      <c r="Y790" s="211"/>
      <c r="Z790" s="211"/>
    </row>
    <row r="791" spans="11:26" ht="15.75" customHeight="1">
      <c r="K791" s="295"/>
      <c r="M791" s="295"/>
      <c r="P791" s="295"/>
      <c r="Q791" s="211"/>
      <c r="R791" s="211"/>
      <c r="S791" s="211"/>
      <c r="T791" s="211"/>
      <c r="U791" s="211"/>
      <c r="V791" s="211"/>
      <c r="W791" s="211"/>
      <c r="X791" s="211"/>
      <c r="Y791" s="211"/>
      <c r="Z791" s="211"/>
    </row>
    <row r="792" spans="11:26" ht="15.75" customHeight="1">
      <c r="K792" s="295"/>
      <c r="M792" s="295"/>
      <c r="P792" s="295"/>
      <c r="Q792" s="211"/>
      <c r="R792" s="211"/>
      <c r="S792" s="211"/>
      <c r="T792" s="211"/>
      <c r="U792" s="211"/>
      <c r="V792" s="211"/>
      <c r="W792" s="211"/>
      <c r="X792" s="211"/>
      <c r="Y792" s="211"/>
      <c r="Z792" s="211"/>
    </row>
    <row r="793" spans="11:26" ht="15.75" customHeight="1">
      <c r="K793" s="295"/>
      <c r="M793" s="295"/>
      <c r="P793" s="295"/>
      <c r="Q793" s="211"/>
      <c r="R793" s="211"/>
      <c r="S793" s="211"/>
      <c r="T793" s="211"/>
      <c r="U793" s="211"/>
      <c r="V793" s="211"/>
      <c r="W793" s="211"/>
      <c r="X793" s="211"/>
      <c r="Y793" s="211"/>
      <c r="Z793" s="211"/>
    </row>
    <row r="794" spans="11:26" ht="15.75" customHeight="1">
      <c r="K794" s="295"/>
      <c r="M794" s="295"/>
      <c r="P794" s="295"/>
      <c r="Q794" s="211"/>
      <c r="R794" s="211"/>
      <c r="S794" s="211"/>
      <c r="T794" s="211"/>
      <c r="U794" s="211"/>
      <c r="V794" s="211"/>
      <c r="W794" s="211"/>
      <c r="X794" s="211"/>
      <c r="Y794" s="211"/>
      <c r="Z794" s="211"/>
    </row>
    <row r="795" spans="11:26" ht="15.75" customHeight="1">
      <c r="K795" s="295"/>
      <c r="M795" s="295"/>
      <c r="P795" s="295"/>
      <c r="Q795" s="211"/>
      <c r="R795" s="211"/>
      <c r="S795" s="211"/>
      <c r="T795" s="211"/>
      <c r="U795" s="211"/>
      <c r="V795" s="211"/>
      <c r="W795" s="211"/>
      <c r="X795" s="211"/>
      <c r="Y795" s="211"/>
      <c r="Z795" s="211"/>
    </row>
    <row r="796" spans="11:26" ht="15.75" customHeight="1">
      <c r="K796" s="295"/>
      <c r="M796" s="295"/>
      <c r="P796" s="295"/>
      <c r="Q796" s="211"/>
      <c r="R796" s="211"/>
      <c r="S796" s="211"/>
      <c r="T796" s="211"/>
      <c r="U796" s="211"/>
      <c r="V796" s="211"/>
      <c r="W796" s="211"/>
      <c r="X796" s="211"/>
      <c r="Y796" s="211"/>
      <c r="Z796" s="211"/>
    </row>
    <row r="797" spans="11:26" ht="15.75" customHeight="1">
      <c r="K797" s="295"/>
      <c r="M797" s="295"/>
      <c r="P797" s="295"/>
      <c r="Q797" s="211"/>
      <c r="R797" s="211"/>
      <c r="S797" s="211"/>
      <c r="T797" s="211"/>
      <c r="U797" s="211"/>
      <c r="V797" s="211"/>
      <c r="W797" s="211"/>
      <c r="X797" s="211"/>
      <c r="Y797" s="211"/>
      <c r="Z797" s="211"/>
    </row>
    <row r="798" spans="11:26" ht="15.75" customHeight="1">
      <c r="K798" s="295"/>
      <c r="M798" s="295"/>
      <c r="P798" s="295"/>
      <c r="Q798" s="211"/>
      <c r="R798" s="211"/>
      <c r="S798" s="211"/>
      <c r="T798" s="211"/>
      <c r="U798" s="211"/>
      <c r="V798" s="211"/>
      <c r="W798" s="211"/>
      <c r="X798" s="211"/>
      <c r="Y798" s="211"/>
      <c r="Z798" s="211"/>
    </row>
    <row r="799" spans="11:26" ht="15.75" customHeight="1">
      <c r="K799" s="295"/>
      <c r="M799" s="295"/>
      <c r="P799" s="295"/>
      <c r="Q799" s="211"/>
      <c r="R799" s="211"/>
      <c r="S799" s="211"/>
      <c r="T799" s="211"/>
      <c r="U799" s="211"/>
      <c r="V799" s="211"/>
      <c r="W799" s="211"/>
      <c r="X799" s="211"/>
      <c r="Y799" s="211"/>
      <c r="Z799" s="211"/>
    </row>
    <row r="800" spans="11:26" ht="15.75" customHeight="1">
      <c r="K800" s="295"/>
      <c r="M800" s="295"/>
      <c r="P800" s="295"/>
      <c r="Q800" s="211"/>
      <c r="R800" s="211"/>
      <c r="S800" s="211"/>
      <c r="T800" s="211"/>
      <c r="U800" s="211"/>
      <c r="V800" s="211"/>
      <c r="W800" s="211"/>
      <c r="X800" s="211"/>
      <c r="Y800" s="211"/>
      <c r="Z800" s="211"/>
    </row>
    <row r="801" spans="11:26" ht="15.75" customHeight="1">
      <c r="K801" s="295"/>
      <c r="M801" s="295"/>
      <c r="P801" s="295"/>
      <c r="Q801" s="211"/>
      <c r="R801" s="211"/>
      <c r="S801" s="211"/>
      <c r="T801" s="211"/>
      <c r="U801" s="211"/>
      <c r="V801" s="211"/>
      <c r="W801" s="211"/>
      <c r="X801" s="211"/>
      <c r="Y801" s="211"/>
      <c r="Z801" s="211"/>
    </row>
    <row r="802" spans="11:26" ht="15.75" customHeight="1">
      <c r="K802" s="295"/>
      <c r="M802" s="295"/>
      <c r="P802" s="295"/>
      <c r="Q802" s="211"/>
      <c r="R802" s="211"/>
      <c r="S802" s="211"/>
      <c r="T802" s="211"/>
      <c r="U802" s="211"/>
      <c r="V802" s="211"/>
      <c r="W802" s="211"/>
      <c r="X802" s="211"/>
      <c r="Y802" s="211"/>
      <c r="Z802" s="211"/>
    </row>
    <row r="803" spans="11:26" ht="15.75" customHeight="1">
      <c r="K803" s="295"/>
      <c r="M803" s="295"/>
      <c r="P803" s="295"/>
      <c r="Q803" s="211"/>
      <c r="R803" s="211"/>
      <c r="S803" s="211"/>
      <c r="T803" s="211"/>
      <c r="U803" s="211"/>
      <c r="V803" s="211"/>
      <c r="W803" s="211"/>
      <c r="X803" s="211"/>
      <c r="Y803" s="211"/>
      <c r="Z803" s="211"/>
    </row>
    <row r="804" spans="11:26" ht="15.75" customHeight="1">
      <c r="K804" s="295"/>
      <c r="M804" s="295"/>
      <c r="P804" s="295"/>
      <c r="Q804" s="211"/>
      <c r="R804" s="211"/>
      <c r="S804" s="211"/>
      <c r="T804" s="211"/>
      <c r="U804" s="211"/>
      <c r="V804" s="211"/>
      <c r="W804" s="211"/>
      <c r="X804" s="211"/>
      <c r="Y804" s="211"/>
      <c r="Z804" s="211"/>
    </row>
    <row r="805" spans="11:26" ht="15.75" customHeight="1">
      <c r="K805" s="295"/>
      <c r="M805" s="295"/>
      <c r="P805" s="295"/>
      <c r="Q805" s="211"/>
      <c r="R805" s="211"/>
      <c r="S805" s="211"/>
      <c r="T805" s="211"/>
      <c r="U805" s="211"/>
      <c r="V805" s="211"/>
      <c r="W805" s="211"/>
      <c r="X805" s="211"/>
      <c r="Y805" s="211"/>
      <c r="Z805" s="211"/>
    </row>
    <row r="806" spans="11:26" ht="15.75" customHeight="1">
      <c r="K806" s="295"/>
      <c r="M806" s="295"/>
      <c r="P806" s="295"/>
      <c r="Q806" s="211"/>
      <c r="R806" s="211"/>
      <c r="S806" s="211"/>
      <c r="T806" s="211"/>
      <c r="U806" s="211"/>
      <c r="V806" s="211"/>
      <c r="W806" s="211"/>
      <c r="X806" s="211"/>
      <c r="Y806" s="211"/>
      <c r="Z806" s="211"/>
    </row>
    <row r="807" spans="11:26" ht="15.75" customHeight="1">
      <c r="K807" s="295"/>
      <c r="M807" s="295"/>
      <c r="P807" s="295"/>
      <c r="Q807" s="211"/>
      <c r="R807" s="211"/>
      <c r="S807" s="211"/>
      <c r="T807" s="211"/>
      <c r="U807" s="211"/>
      <c r="V807" s="211"/>
      <c r="W807" s="211"/>
      <c r="X807" s="211"/>
      <c r="Y807" s="211"/>
      <c r="Z807" s="211"/>
    </row>
    <row r="808" spans="11:26" ht="15.75" customHeight="1">
      <c r="K808" s="295"/>
      <c r="M808" s="295"/>
      <c r="P808" s="295"/>
      <c r="Q808" s="211"/>
      <c r="R808" s="211"/>
      <c r="S808" s="211"/>
      <c r="T808" s="211"/>
      <c r="U808" s="211"/>
      <c r="V808" s="211"/>
      <c r="W808" s="211"/>
      <c r="X808" s="211"/>
      <c r="Y808" s="211"/>
      <c r="Z808" s="211"/>
    </row>
    <row r="809" spans="11:26" ht="15.75" customHeight="1">
      <c r="K809" s="295"/>
      <c r="M809" s="295"/>
      <c r="P809" s="295"/>
      <c r="Q809" s="211"/>
      <c r="R809" s="211"/>
      <c r="S809" s="211"/>
      <c r="T809" s="211"/>
      <c r="U809" s="211"/>
      <c r="V809" s="211"/>
      <c r="W809" s="211"/>
      <c r="X809" s="211"/>
      <c r="Y809" s="211"/>
      <c r="Z809" s="211"/>
    </row>
    <row r="810" spans="11:26" ht="15.75" customHeight="1">
      <c r="K810" s="295"/>
      <c r="M810" s="295"/>
      <c r="P810" s="295"/>
      <c r="Q810" s="211"/>
      <c r="R810" s="211"/>
      <c r="S810" s="211"/>
      <c r="T810" s="211"/>
      <c r="U810" s="211"/>
      <c r="V810" s="211"/>
      <c r="W810" s="211"/>
      <c r="X810" s="211"/>
      <c r="Y810" s="211"/>
      <c r="Z810" s="211"/>
    </row>
    <row r="811" spans="11:26" ht="15.75" customHeight="1">
      <c r="K811" s="295"/>
      <c r="M811" s="295"/>
      <c r="P811" s="295"/>
      <c r="Q811" s="211"/>
      <c r="R811" s="211"/>
      <c r="S811" s="211"/>
      <c r="T811" s="211"/>
      <c r="U811" s="211"/>
      <c r="V811" s="211"/>
      <c r="W811" s="211"/>
      <c r="X811" s="211"/>
      <c r="Y811" s="211"/>
      <c r="Z811" s="211"/>
    </row>
    <row r="812" spans="11:26" ht="15.75" customHeight="1">
      <c r="K812" s="295"/>
      <c r="M812" s="295"/>
      <c r="P812" s="295"/>
      <c r="Q812" s="211"/>
      <c r="R812" s="211"/>
      <c r="S812" s="211"/>
      <c r="T812" s="211"/>
      <c r="U812" s="211"/>
      <c r="V812" s="211"/>
      <c r="W812" s="211"/>
      <c r="X812" s="211"/>
      <c r="Y812" s="211"/>
      <c r="Z812" s="211"/>
    </row>
    <row r="813" spans="11:26" ht="15.75" customHeight="1">
      <c r="K813" s="295"/>
      <c r="M813" s="295"/>
      <c r="P813" s="295"/>
      <c r="Q813" s="211"/>
      <c r="R813" s="211"/>
      <c r="S813" s="211"/>
      <c r="T813" s="211"/>
      <c r="U813" s="211"/>
      <c r="V813" s="211"/>
      <c r="W813" s="211"/>
      <c r="X813" s="211"/>
      <c r="Y813" s="211"/>
      <c r="Z813" s="211"/>
    </row>
    <row r="814" spans="11:26" ht="15.75" customHeight="1">
      <c r="K814" s="295"/>
      <c r="M814" s="295"/>
      <c r="P814" s="295"/>
      <c r="Q814" s="211"/>
      <c r="R814" s="211"/>
      <c r="S814" s="211"/>
      <c r="T814" s="211"/>
      <c r="U814" s="211"/>
      <c r="V814" s="211"/>
      <c r="W814" s="211"/>
      <c r="X814" s="211"/>
      <c r="Y814" s="211"/>
      <c r="Z814" s="211"/>
    </row>
    <row r="815" spans="11:26" ht="15.75" customHeight="1">
      <c r="K815" s="295"/>
      <c r="M815" s="295"/>
      <c r="P815" s="295"/>
      <c r="Q815" s="211"/>
      <c r="R815" s="211"/>
      <c r="S815" s="211"/>
      <c r="T815" s="211"/>
      <c r="U815" s="211"/>
      <c r="V815" s="211"/>
      <c r="W815" s="211"/>
      <c r="X815" s="211"/>
      <c r="Y815" s="211"/>
      <c r="Z815" s="211"/>
    </row>
    <row r="816" spans="11:26" ht="15.75" customHeight="1">
      <c r="K816" s="295"/>
      <c r="M816" s="295"/>
      <c r="P816" s="295"/>
      <c r="Q816" s="211"/>
      <c r="R816" s="211"/>
      <c r="S816" s="211"/>
      <c r="T816" s="211"/>
      <c r="U816" s="211"/>
      <c r="V816" s="211"/>
      <c r="W816" s="211"/>
      <c r="X816" s="211"/>
      <c r="Y816" s="211"/>
      <c r="Z816" s="211"/>
    </row>
    <row r="817" spans="11:26" ht="15.75" customHeight="1">
      <c r="K817" s="295"/>
      <c r="M817" s="295"/>
      <c r="P817" s="295"/>
      <c r="Q817" s="211"/>
      <c r="R817" s="211"/>
      <c r="S817" s="211"/>
      <c r="T817" s="211"/>
      <c r="U817" s="211"/>
      <c r="V817" s="211"/>
      <c r="W817" s="211"/>
      <c r="X817" s="211"/>
      <c r="Y817" s="211"/>
      <c r="Z817" s="211"/>
    </row>
    <row r="818" spans="11:26" ht="15.75" customHeight="1">
      <c r="K818" s="295"/>
      <c r="M818" s="295"/>
      <c r="P818" s="295"/>
      <c r="Q818" s="211"/>
      <c r="R818" s="211"/>
      <c r="S818" s="211"/>
      <c r="T818" s="211"/>
      <c r="U818" s="211"/>
      <c r="V818" s="211"/>
      <c r="W818" s="211"/>
      <c r="X818" s="211"/>
      <c r="Y818" s="211"/>
      <c r="Z818" s="211"/>
    </row>
    <row r="819" spans="11:26" ht="15.75" customHeight="1">
      <c r="K819" s="295"/>
      <c r="M819" s="295"/>
      <c r="P819" s="295"/>
      <c r="Q819" s="211"/>
      <c r="R819" s="211"/>
      <c r="S819" s="211"/>
      <c r="T819" s="211"/>
      <c r="U819" s="211"/>
      <c r="V819" s="211"/>
      <c r="W819" s="211"/>
      <c r="X819" s="211"/>
      <c r="Y819" s="211"/>
      <c r="Z819" s="211"/>
    </row>
    <row r="820" spans="11:26" ht="15.75" customHeight="1">
      <c r="K820" s="295"/>
      <c r="M820" s="295"/>
      <c r="P820" s="295"/>
      <c r="Q820" s="211"/>
      <c r="R820" s="211"/>
      <c r="S820" s="211"/>
      <c r="T820" s="211"/>
      <c r="U820" s="211"/>
      <c r="V820" s="211"/>
      <c r="W820" s="211"/>
      <c r="X820" s="211"/>
      <c r="Y820" s="211"/>
      <c r="Z820" s="211"/>
    </row>
    <row r="821" spans="11:26" ht="15.75" customHeight="1">
      <c r="K821" s="295"/>
      <c r="M821" s="295"/>
      <c r="P821" s="295"/>
      <c r="Q821" s="211"/>
      <c r="R821" s="211"/>
      <c r="S821" s="211"/>
      <c r="T821" s="211"/>
      <c r="U821" s="211"/>
      <c r="V821" s="211"/>
      <c r="W821" s="211"/>
      <c r="X821" s="211"/>
      <c r="Y821" s="211"/>
      <c r="Z821" s="211"/>
    </row>
    <row r="822" spans="11:26" ht="15.75" customHeight="1">
      <c r="K822" s="295"/>
      <c r="M822" s="295"/>
      <c r="P822" s="295"/>
      <c r="Q822" s="211"/>
      <c r="R822" s="211"/>
      <c r="S822" s="211"/>
      <c r="T822" s="211"/>
      <c r="U822" s="211"/>
      <c r="V822" s="211"/>
      <c r="W822" s="211"/>
      <c r="X822" s="211"/>
      <c r="Y822" s="211"/>
      <c r="Z822" s="211"/>
    </row>
    <row r="823" spans="11:26" ht="15.75" customHeight="1">
      <c r="K823" s="295"/>
      <c r="M823" s="295"/>
      <c r="P823" s="295"/>
      <c r="Q823" s="211"/>
      <c r="R823" s="211"/>
      <c r="S823" s="211"/>
      <c r="T823" s="211"/>
      <c r="U823" s="211"/>
      <c r="V823" s="211"/>
      <c r="W823" s="211"/>
      <c r="X823" s="211"/>
      <c r="Y823" s="211"/>
      <c r="Z823" s="211"/>
    </row>
    <row r="824" spans="11:26" ht="15.75" customHeight="1">
      <c r="K824" s="295"/>
      <c r="M824" s="295"/>
      <c r="P824" s="295"/>
      <c r="Q824" s="211"/>
      <c r="R824" s="211"/>
      <c r="S824" s="211"/>
      <c r="T824" s="211"/>
      <c r="U824" s="211"/>
      <c r="V824" s="211"/>
      <c r="W824" s="211"/>
      <c r="X824" s="211"/>
      <c r="Y824" s="211"/>
      <c r="Z824" s="211"/>
    </row>
    <row r="825" spans="11:26" ht="15.75" customHeight="1">
      <c r="K825" s="295"/>
      <c r="M825" s="295"/>
      <c r="P825" s="295"/>
      <c r="Q825" s="211"/>
      <c r="R825" s="211"/>
      <c r="S825" s="211"/>
      <c r="T825" s="211"/>
      <c r="U825" s="211"/>
      <c r="V825" s="211"/>
      <c r="W825" s="211"/>
      <c r="X825" s="211"/>
      <c r="Y825" s="211"/>
      <c r="Z825" s="211"/>
    </row>
    <row r="826" spans="11:26" ht="15.75" customHeight="1">
      <c r="K826" s="295"/>
      <c r="M826" s="295"/>
      <c r="P826" s="295"/>
      <c r="Q826" s="211"/>
      <c r="R826" s="211"/>
      <c r="S826" s="211"/>
      <c r="T826" s="211"/>
      <c r="U826" s="211"/>
      <c r="V826" s="211"/>
      <c r="W826" s="211"/>
      <c r="X826" s="211"/>
      <c r="Y826" s="211"/>
      <c r="Z826" s="211"/>
    </row>
    <row r="827" spans="11:26" ht="15.75" customHeight="1">
      <c r="K827" s="295"/>
      <c r="M827" s="295"/>
      <c r="P827" s="295"/>
      <c r="Q827" s="211"/>
      <c r="R827" s="211"/>
      <c r="S827" s="211"/>
      <c r="T827" s="211"/>
      <c r="U827" s="211"/>
      <c r="V827" s="211"/>
      <c r="W827" s="211"/>
      <c r="X827" s="211"/>
      <c r="Y827" s="211"/>
      <c r="Z827" s="211"/>
    </row>
    <row r="828" spans="11:26" ht="15.75" customHeight="1">
      <c r="K828" s="295"/>
      <c r="M828" s="295"/>
      <c r="P828" s="295"/>
      <c r="Q828" s="211"/>
      <c r="R828" s="211"/>
      <c r="S828" s="211"/>
      <c r="T828" s="211"/>
      <c r="U828" s="211"/>
      <c r="V828" s="211"/>
      <c r="W828" s="211"/>
      <c r="X828" s="211"/>
      <c r="Y828" s="211"/>
      <c r="Z828" s="211"/>
    </row>
    <row r="829" spans="11:26" ht="15.75" customHeight="1">
      <c r="K829" s="295"/>
      <c r="M829" s="295"/>
      <c r="P829" s="295"/>
      <c r="Q829" s="211"/>
      <c r="R829" s="211"/>
      <c r="S829" s="211"/>
      <c r="T829" s="211"/>
      <c r="U829" s="211"/>
      <c r="V829" s="211"/>
      <c r="W829" s="211"/>
      <c r="X829" s="211"/>
      <c r="Y829" s="211"/>
      <c r="Z829" s="211"/>
    </row>
    <row r="830" spans="11:26" ht="15.75" customHeight="1">
      <c r="K830" s="295"/>
      <c r="M830" s="295"/>
      <c r="P830" s="295"/>
      <c r="Q830" s="211"/>
      <c r="R830" s="211"/>
      <c r="S830" s="211"/>
      <c r="T830" s="211"/>
      <c r="U830" s="211"/>
      <c r="V830" s="211"/>
      <c r="W830" s="211"/>
      <c r="X830" s="211"/>
      <c r="Y830" s="211"/>
      <c r="Z830" s="211"/>
    </row>
    <row r="831" spans="11:26" ht="15.75" customHeight="1">
      <c r="K831" s="295"/>
      <c r="M831" s="295"/>
      <c r="P831" s="295"/>
      <c r="Q831" s="211"/>
      <c r="R831" s="211"/>
      <c r="S831" s="211"/>
      <c r="T831" s="211"/>
      <c r="U831" s="211"/>
      <c r="V831" s="211"/>
      <c r="W831" s="211"/>
      <c r="X831" s="211"/>
      <c r="Y831" s="211"/>
      <c r="Z831" s="211"/>
    </row>
    <row r="832" spans="11:26" ht="15.75" customHeight="1">
      <c r="K832" s="295"/>
      <c r="M832" s="295"/>
      <c r="P832" s="295"/>
      <c r="Q832" s="211"/>
      <c r="R832" s="211"/>
      <c r="S832" s="211"/>
      <c r="T832" s="211"/>
      <c r="U832" s="211"/>
      <c r="V832" s="211"/>
      <c r="W832" s="211"/>
      <c r="X832" s="211"/>
      <c r="Y832" s="211"/>
      <c r="Z832" s="211"/>
    </row>
    <row r="833" spans="11:26" ht="15.75" customHeight="1">
      <c r="K833" s="295"/>
      <c r="M833" s="295"/>
      <c r="P833" s="295"/>
      <c r="Q833" s="211"/>
      <c r="R833" s="211"/>
      <c r="S833" s="211"/>
      <c r="T833" s="211"/>
      <c r="U833" s="211"/>
      <c r="V833" s="211"/>
      <c r="W833" s="211"/>
      <c r="X833" s="211"/>
      <c r="Y833" s="211"/>
      <c r="Z833" s="211"/>
    </row>
    <row r="834" spans="11:26" ht="15.75" customHeight="1">
      <c r="K834" s="295"/>
      <c r="M834" s="295"/>
      <c r="P834" s="295"/>
      <c r="Q834" s="211"/>
      <c r="R834" s="211"/>
      <c r="S834" s="211"/>
      <c r="T834" s="211"/>
      <c r="U834" s="211"/>
      <c r="V834" s="211"/>
      <c r="W834" s="211"/>
      <c r="X834" s="211"/>
      <c r="Y834" s="211"/>
      <c r="Z834" s="211"/>
    </row>
    <row r="835" spans="11:26" ht="15.75" customHeight="1">
      <c r="K835" s="295"/>
      <c r="M835" s="295"/>
      <c r="P835" s="295"/>
      <c r="Q835" s="211"/>
      <c r="R835" s="211"/>
      <c r="S835" s="211"/>
      <c r="T835" s="211"/>
      <c r="U835" s="211"/>
      <c r="V835" s="211"/>
      <c r="W835" s="211"/>
      <c r="X835" s="211"/>
      <c r="Y835" s="211"/>
      <c r="Z835" s="211"/>
    </row>
    <row r="836" spans="11:26" ht="15.75" customHeight="1">
      <c r="K836" s="295"/>
      <c r="M836" s="295"/>
      <c r="P836" s="295"/>
      <c r="Q836" s="211"/>
      <c r="R836" s="211"/>
      <c r="S836" s="211"/>
      <c r="T836" s="211"/>
      <c r="U836" s="211"/>
      <c r="V836" s="211"/>
      <c r="W836" s="211"/>
      <c r="X836" s="211"/>
      <c r="Y836" s="211"/>
      <c r="Z836" s="211"/>
    </row>
    <row r="837" spans="11:26" ht="15.75" customHeight="1">
      <c r="K837" s="295"/>
      <c r="M837" s="295"/>
      <c r="P837" s="295"/>
      <c r="Q837" s="211"/>
      <c r="R837" s="211"/>
      <c r="S837" s="211"/>
      <c r="T837" s="211"/>
      <c r="U837" s="211"/>
      <c r="V837" s="211"/>
      <c r="W837" s="211"/>
      <c r="X837" s="211"/>
      <c r="Y837" s="211"/>
      <c r="Z837" s="211"/>
    </row>
    <row r="838" spans="11:26" ht="15.75" customHeight="1">
      <c r="K838" s="295"/>
      <c r="M838" s="295"/>
      <c r="P838" s="295"/>
      <c r="Q838" s="211"/>
      <c r="R838" s="211"/>
      <c r="S838" s="211"/>
      <c r="T838" s="211"/>
      <c r="U838" s="211"/>
      <c r="V838" s="211"/>
      <c r="W838" s="211"/>
      <c r="X838" s="211"/>
      <c r="Y838" s="211"/>
      <c r="Z838" s="211"/>
    </row>
    <row r="839" spans="11:26" ht="15.75" customHeight="1">
      <c r="K839" s="295"/>
      <c r="M839" s="295"/>
      <c r="P839" s="295"/>
      <c r="Q839" s="211"/>
      <c r="R839" s="211"/>
      <c r="S839" s="211"/>
      <c r="T839" s="211"/>
      <c r="U839" s="211"/>
      <c r="V839" s="211"/>
      <c r="W839" s="211"/>
      <c r="X839" s="211"/>
      <c r="Y839" s="211"/>
      <c r="Z839" s="211"/>
    </row>
    <row r="840" spans="11:26" ht="15.75" customHeight="1">
      <c r="K840" s="295"/>
      <c r="M840" s="295"/>
      <c r="P840" s="295"/>
      <c r="Q840" s="211"/>
      <c r="R840" s="211"/>
      <c r="S840" s="211"/>
      <c r="T840" s="211"/>
      <c r="U840" s="211"/>
      <c r="V840" s="211"/>
      <c r="W840" s="211"/>
      <c r="X840" s="211"/>
      <c r="Y840" s="211"/>
      <c r="Z840" s="211"/>
    </row>
    <row r="841" spans="11:26" ht="15.75" customHeight="1">
      <c r="K841" s="295"/>
      <c r="M841" s="295"/>
      <c r="P841" s="295"/>
      <c r="Q841" s="211"/>
      <c r="R841" s="211"/>
      <c r="S841" s="211"/>
      <c r="T841" s="211"/>
      <c r="U841" s="211"/>
      <c r="V841" s="211"/>
      <c r="W841" s="211"/>
      <c r="X841" s="211"/>
      <c r="Y841" s="211"/>
      <c r="Z841" s="211"/>
    </row>
    <row r="842" spans="11:26" ht="15.75" customHeight="1">
      <c r="K842" s="295"/>
      <c r="M842" s="295"/>
      <c r="P842" s="295"/>
      <c r="Q842" s="211"/>
      <c r="R842" s="211"/>
      <c r="S842" s="211"/>
      <c r="T842" s="211"/>
      <c r="U842" s="211"/>
      <c r="V842" s="211"/>
      <c r="W842" s="211"/>
      <c r="X842" s="211"/>
      <c r="Y842" s="211"/>
      <c r="Z842" s="211"/>
    </row>
    <row r="843" spans="11:26" ht="15.75" customHeight="1">
      <c r="K843" s="295"/>
      <c r="M843" s="295"/>
      <c r="P843" s="295"/>
      <c r="Q843" s="211"/>
      <c r="R843" s="211"/>
      <c r="S843" s="211"/>
      <c r="T843" s="211"/>
      <c r="U843" s="211"/>
      <c r="V843" s="211"/>
      <c r="W843" s="211"/>
      <c r="X843" s="211"/>
      <c r="Y843" s="211"/>
      <c r="Z843" s="211"/>
    </row>
    <row r="844" spans="11:26" ht="15.75" customHeight="1">
      <c r="K844" s="295"/>
      <c r="M844" s="295"/>
      <c r="P844" s="295"/>
      <c r="Q844" s="211"/>
      <c r="R844" s="211"/>
      <c r="S844" s="211"/>
      <c r="T844" s="211"/>
      <c r="U844" s="211"/>
      <c r="V844" s="211"/>
      <c r="W844" s="211"/>
      <c r="X844" s="211"/>
      <c r="Y844" s="211"/>
      <c r="Z844" s="211"/>
    </row>
    <row r="845" spans="11:26" ht="15.75" customHeight="1">
      <c r="K845" s="295"/>
      <c r="M845" s="295"/>
      <c r="P845" s="295"/>
      <c r="Q845" s="211"/>
      <c r="R845" s="211"/>
      <c r="S845" s="211"/>
      <c r="T845" s="211"/>
      <c r="U845" s="211"/>
      <c r="V845" s="211"/>
      <c r="W845" s="211"/>
      <c r="X845" s="211"/>
      <c r="Y845" s="211"/>
      <c r="Z845" s="211"/>
    </row>
    <row r="846" spans="11:26" ht="15.75" customHeight="1">
      <c r="K846" s="295"/>
      <c r="M846" s="295"/>
      <c r="P846" s="295"/>
      <c r="Q846" s="211"/>
      <c r="R846" s="211"/>
      <c r="S846" s="211"/>
      <c r="T846" s="211"/>
      <c r="U846" s="211"/>
      <c r="V846" s="211"/>
      <c r="W846" s="211"/>
      <c r="X846" s="211"/>
      <c r="Y846" s="211"/>
      <c r="Z846" s="211"/>
    </row>
    <row r="847" spans="11:26" ht="15.75" customHeight="1">
      <c r="K847" s="295"/>
      <c r="M847" s="295"/>
      <c r="P847" s="295"/>
      <c r="Q847" s="211"/>
      <c r="R847" s="211"/>
      <c r="S847" s="211"/>
      <c r="T847" s="211"/>
      <c r="U847" s="211"/>
      <c r="V847" s="211"/>
      <c r="W847" s="211"/>
      <c r="X847" s="211"/>
      <c r="Y847" s="211"/>
      <c r="Z847" s="211"/>
    </row>
    <row r="848" spans="11:26" ht="15.75" customHeight="1">
      <c r="K848" s="295"/>
      <c r="M848" s="295"/>
      <c r="P848" s="295"/>
      <c r="Q848" s="211"/>
      <c r="R848" s="211"/>
      <c r="S848" s="211"/>
      <c r="T848" s="211"/>
      <c r="U848" s="211"/>
      <c r="V848" s="211"/>
      <c r="W848" s="211"/>
      <c r="X848" s="211"/>
      <c r="Y848" s="211"/>
      <c r="Z848" s="211"/>
    </row>
    <row r="849" spans="11:26" ht="15.75" customHeight="1">
      <c r="K849" s="295"/>
      <c r="M849" s="295"/>
      <c r="P849" s="295"/>
      <c r="Q849" s="211"/>
      <c r="R849" s="211"/>
      <c r="S849" s="211"/>
      <c r="T849" s="211"/>
      <c r="U849" s="211"/>
      <c r="V849" s="211"/>
      <c r="W849" s="211"/>
      <c r="X849" s="211"/>
      <c r="Y849" s="211"/>
      <c r="Z849" s="211"/>
    </row>
    <row r="850" spans="11:26" ht="15.75" customHeight="1">
      <c r="K850" s="295"/>
      <c r="M850" s="295"/>
      <c r="P850" s="295"/>
      <c r="Q850" s="211"/>
      <c r="R850" s="211"/>
      <c r="S850" s="211"/>
      <c r="T850" s="211"/>
      <c r="U850" s="211"/>
      <c r="V850" s="211"/>
      <c r="W850" s="211"/>
      <c r="X850" s="211"/>
      <c r="Y850" s="211"/>
      <c r="Z850" s="211"/>
    </row>
    <row r="851" spans="11:26" ht="15.75" customHeight="1">
      <c r="K851" s="295"/>
      <c r="M851" s="295"/>
      <c r="P851" s="295"/>
      <c r="Q851" s="211"/>
      <c r="R851" s="211"/>
      <c r="S851" s="211"/>
      <c r="T851" s="211"/>
      <c r="U851" s="211"/>
      <c r="V851" s="211"/>
      <c r="W851" s="211"/>
      <c r="X851" s="211"/>
      <c r="Y851" s="211"/>
      <c r="Z851" s="211"/>
    </row>
    <row r="852" spans="11:26" ht="15.75" customHeight="1">
      <c r="K852" s="295"/>
      <c r="M852" s="295"/>
      <c r="P852" s="295"/>
      <c r="Q852" s="211"/>
      <c r="R852" s="211"/>
      <c r="S852" s="211"/>
      <c r="T852" s="211"/>
      <c r="U852" s="211"/>
      <c r="V852" s="211"/>
      <c r="W852" s="211"/>
      <c r="X852" s="211"/>
      <c r="Y852" s="211"/>
      <c r="Z852" s="211"/>
    </row>
    <row r="853" spans="11:26" ht="15.75" customHeight="1">
      <c r="K853" s="295"/>
      <c r="M853" s="295"/>
      <c r="P853" s="295"/>
      <c r="Q853" s="211"/>
      <c r="R853" s="211"/>
      <c r="S853" s="211"/>
      <c r="T853" s="211"/>
      <c r="U853" s="211"/>
      <c r="V853" s="211"/>
      <c r="W853" s="211"/>
      <c r="X853" s="211"/>
      <c r="Y853" s="211"/>
      <c r="Z853" s="211"/>
    </row>
    <row r="854" spans="11:26" ht="15.75" customHeight="1">
      <c r="K854" s="295"/>
      <c r="M854" s="295"/>
      <c r="P854" s="295"/>
      <c r="Q854" s="211"/>
      <c r="R854" s="211"/>
      <c r="S854" s="211"/>
      <c r="T854" s="211"/>
      <c r="U854" s="211"/>
      <c r="V854" s="211"/>
      <c r="W854" s="211"/>
      <c r="X854" s="211"/>
      <c r="Y854" s="211"/>
      <c r="Z854" s="211"/>
    </row>
    <row r="855" spans="11:26" ht="15.75" customHeight="1">
      <c r="K855" s="295"/>
      <c r="M855" s="295"/>
      <c r="P855" s="295"/>
      <c r="Q855" s="211"/>
      <c r="R855" s="211"/>
      <c r="S855" s="211"/>
      <c r="T855" s="211"/>
      <c r="U855" s="211"/>
      <c r="V855" s="211"/>
      <c r="W855" s="211"/>
      <c r="X855" s="211"/>
      <c r="Y855" s="211"/>
      <c r="Z855" s="211"/>
    </row>
    <row r="856" spans="11:26" ht="15.75" customHeight="1">
      <c r="K856" s="295"/>
      <c r="M856" s="295"/>
      <c r="P856" s="295"/>
      <c r="Q856" s="211"/>
      <c r="R856" s="211"/>
      <c r="S856" s="211"/>
      <c r="T856" s="211"/>
      <c r="U856" s="211"/>
      <c r="V856" s="211"/>
      <c r="W856" s="211"/>
      <c r="X856" s="211"/>
      <c r="Y856" s="211"/>
      <c r="Z856" s="211"/>
    </row>
    <row r="857" spans="11:26" ht="15.75" customHeight="1">
      <c r="K857" s="295"/>
      <c r="M857" s="295"/>
      <c r="P857" s="295"/>
      <c r="Q857" s="211"/>
      <c r="R857" s="211"/>
      <c r="S857" s="211"/>
      <c r="T857" s="211"/>
      <c r="U857" s="211"/>
      <c r="V857" s="211"/>
      <c r="W857" s="211"/>
      <c r="X857" s="211"/>
      <c r="Y857" s="211"/>
      <c r="Z857" s="211"/>
    </row>
    <row r="858" spans="11:26" ht="15.75" customHeight="1">
      <c r="K858" s="295"/>
      <c r="M858" s="295"/>
      <c r="P858" s="295"/>
      <c r="Q858" s="211"/>
      <c r="R858" s="211"/>
      <c r="S858" s="211"/>
      <c r="T858" s="211"/>
      <c r="U858" s="211"/>
      <c r="V858" s="211"/>
      <c r="W858" s="211"/>
      <c r="X858" s="211"/>
      <c r="Y858" s="211"/>
      <c r="Z858" s="211"/>
    </row>
    <row r="859" spans="11:26" ht="15.75" customHeight="1">
      <c r="K859" s="295"/>
      <c r="M859" s="295"/>
      <c r="P859" s="295"/>
      <c r="Q859" s="211"/>
      <c r="R859" s="211"/>
      <c r="S859" s="211"/>
      <c r="T859" s="211"/>
      <c r="U859" s="211"/>
      <c r="V859" s="211"/>
      <c r="W859" s="211"/>
      <c r="X859" s="211"/>
      <c r="Y859" s="211"/>
      <c r="Z859" s="211"/>
    </row>
    <row r="860" spans="11:26" ht="15.75" customHeight="1">
      <c r="K860" s="295"/>
      <c r="M860" s="295"/>
      <c r="P860" s="295"/>
      <c r="Q860" s="211"/>
      <c r="R860" s="211"/>
      <c r="S860" s="211"/>
      <c r="T860" s="211"/>
      <c r="U860" s="211"/>
      <c r="V860" s="211"/>
      <c r="W860" s="211"/>
      <c r="X860" s="211"/>
      <c r="Y860" s="211"/>
      <c r="Z860" s="211"/>
    </row>
    <row r="861" spans="11:26" ht="15.75" customHeight="1">
      <c r="K861" s="295"/>
      <c r="M861" s="295"/>
      <c r="P861" s="295"/>
      <c r="Q861" s="211"/>
      <c r="R861" s="211"/>
      <c r="S861" s="211"/>
      <c r="T861" s="211"/>
      <c r="U861" s="211"/>
      <c r="V861" s="211"/>
      <c r="W861" s="211"/>
      <c r="X861" s="211"/>
      <c r="Y861" s="211"/>
      <c r="Z861" s="211"/>
    </row>
    <row r="862" spans="11:26" ht="15.75" customHeight="1">
      <c r="K862" s="295"/>
      <c r="M862" s="295"/>
      <c r="P862" s="295"/>
      <c r="Q862" s="211"/>
      <c r="R862" s="211"/>
      <c r="S862" s="211"/>
      <c r="T862" s="211"/>
      <c r="U862" s="211"/>
      <c r="V862" s="211"/>
      <c r="W862" s="211"/>
      <c r="X862" s="211"/>
      <c r="Y862" s="211"/>
      <c r="Z862" s="211"/>
    </row>
    <row r="863" spans="11:26" ht="15.75" customHeight="1">
      <c r="K863" s="295"/>
      <c r="M863" s="295"/>
      <c r="P863" s="295"/>
      <c r="Q863" s="211"/>
      <c r="R863" s="211"/>
      <c r="S863" s="211"/>
      <c r="T863" s="211"/>
      <c r="U863" s="211"/>
      <c r="V863" s="211"/>
      <c r="W863" s="211"/>
      <c r="X863" s="211"/>
      <c r="Y863" s="211"/>
      <c r="Z863" s="211"/>
    </row>
    <row r="864" spans="11:26" ht="15.75" customHeight="1">
      <c r="K864" s="295"/>
      <c r="M864" s="295"/>
      <c r="P864" s="295"/>
      <c r="Q864" s="211"/>
      <c r="R864" s="211"/>
      <c r="S864" s="211"/>
      <c r="T864" s="211"/>
      <c r="U864" s="211"/>
      <c r="V864" s="211"/>
      <c r="W864" s="211"/>
      <c r="X864" s="211"/>
      <c r="Y864" s="211"/>
      <c r="Z864" s="211"/>
    </row>
    <row r="865" spans="11:26" ht="15.75" customHeight="1">
      <c r="K865" s="295"/>
      <c r="M865" s="295"/>
      <c r="P865" s="295"/>
      <c r="Q865" s="211"/>
      <c r="R865" s="211"/>
      <c r="S865" s="211"/>
      <c r="T865" s="211"/>
      <c r="U865" s="211"/>
      <c r="V865" s="211"/>
      <c r="W865" s="211"/>
      <c r="X865" s="211"/>
      <c r="Y865" s="211"/>
      <c r="Z865" s="211"/>
    </row>
    <row r="866" spans="11:26" ht="15.75" customHeight="1">
      <c r="K866" s="295"/>
      <c r="M866" s="295"/>
      <c r="P866" s="295"/>
      <c r="Q866" s="211"/>
      <c r="R866" s="211"/>
      <c r="S866" s="211"/>
      <c r="T866" s="211"/>
      <c r="U866" s="211"/>
      <c r="V866" s="211"/>
      <c r="W866" s="211"/>
      <c r="X866" s="211"/>
      <c r="Y866" s="211"/>
      <c r="Z866" s="211"/>
    </row>
    <row r="867" spans="11:26" ht="15.75" customHeight="1">
      <c r="K867" s="295"/>
      <c r="M867" s="295"/>
      <c r="P867" s="295"/>
      <c r="Q867" s="211"/>
      <c r="R867" s="211"/>
      <c r="S867" s="211"/>
      <c r="T867" s="211"/>
      <c r="U867" s="211"/>
      <c r="V867" s="211"/>
      <c r="W867" s="211"/>
      <c r="X867" s="211"/>
      <c r="Y867" s="211"/>
      <c r="Z867" s="211"/>
    </row>
    <row r="868" spans="11:26" ht="15.75" customHeight="1">
      <c r="K868" s="295"/>
      <c r="M868" s="295"/>
      <c r="P868" s="295"/>
      <c r="Q868" s="211"/>
      <c r="R868" s="211"/>
      <c r="S868" s="211"/>
      <c r="T868" s="211"/>
      <c r="U868" s="211"/>
      <c r="V868" s="211"/>
      <c r="W868" s="211"/>
      <c r="X868" s="211"/>
      <c r="Y868" s="211"/>
      <c r="Z868" s="211"/>
    </row>
    <row r="869" spans="11:26" ht="15.75" customHeight="1">
      <c r="K869" s="295"/>
      <c r="M869" s="295"/>
      <c r="P869" s="295"/>
      <c r="Q869" s="211"/>
      <c r="R869" s="211"/>
      <c r="S869" s="211"/>
      <c r="T869" s="211"/>
      <c r="U869" s="211"/>
      <c r="V869" s="211"/>
      <c r="W869" s="211"/>
      <c r="X869" s="211"/>
      <c r="Y869" s="211"/>
      <c r="Z869" s="211"/>
    </row>
    <row r="870" spans="11:26" ht="15.75" customHeight="1">
      <c r="K870" s="295"/>
      <c r="M870" s="295"/>
      <c r="P870" s="295"/>
      <c r="Q870" s="211"/>
      <c r="R870" s="211"/>
      <c r="S870" s="211"/>
      <c r="T870" s="211"/>
      <c r="U870" s="211"/>
      <c r="V870" s="211"/>
      <c r="W870" s="211"/>
      <c r="X870" s="211"/>
      <c r="Y870" s="211"/>
      <c r="Z870" s="211"/>
    </row>
    <row r="871" spans="11:26" ht="15.75" customHeight="1">
      <c r="K871" s="295"/>
      <c r="M871" s="295"/>
      <c r="P871" s="295"/>
      <c r="Q871" s="211"/>
      <c r="R871" s="211"/>
      <c r="S871" s="211"/>
      <c r="T871" s="211"/>
      <c r="U871" s="211"/>
      <c r="V871" s="211"/>
      <c r="W871" s="211"/>
      <c r="X871" s="211"/>
      <c r="Y871" s="211"/>
      <c r="Z871" s="211"/>
    </row>
    <row r="872" spans="11:26" ht="15.75" customHeight="1">
      <c r="K872" s="295"/>
      <c r="M872" s="295"/>
      <c r="P872" s="295"/>
      <c r="Q872" s="211"/>
      <c r="R872" s="211"/>
      <c r="S872" s="211"/>
      <c r="T872" s="211"/>
      <c r="U872" s="211"/>
      <c r="V872" s="211"/>
      <c r="W872" s="211"/>
      <c r="X872" s="211"/>
      <c r="Y872" s="211"/>
      <c r="Z872" s="211"/>
    </row>
    <row r="873" spans="11:26" ht="15.75" customHeight="1">
      <c r="K873" s="295"/>
      <c r="M873" s="295"/>
      <c r="P873" s="295"/>
      <c r="Q873" s="211"/>
      <c r="R873" s="211"/>
      <c r="S873" s="211"/>
      <c r="T873" s="211"/>
      <c r="U873" s="211"/>
      <c r="V873" s="211"/>
      <c r="W873" s="211"/>
      <c r="X873" s="211"/>
      <c r="Y873" s="211"/>
      <c r="Z873" s="211"/>
    </row>
    <row r="874" spans="11:26" ht="15.75" customHeight="1">
      <c r="K874" s="295"/>
      <c r="M874" s="295"/>
      <c r="P874" s="295"/>
      <c r="Q874" s="211"/>
      <c r="R874" s="211"/>
      <c r="S874" s="211"/>
      <c r="T874" s="211"/>
      <c r="U874" s="211"/>
      <c r="V874" s="211"/>
      <c r="W874" s="211"/>
      <c r="X874" s="211"/>
      <c r="Y874" s="211"/>
      <c r="Z874" s="211"/>
    </row>
    <row r="875" spans="11:26" ht="15.75" customHeight="1">
      <c r="K875" s="295"/>
      <c r="M875" s="295"/>
      <c r="P875" s="295"/>
      <c r="Q875" s="211"/>
      <c r="R875" s="211"/>
      <c r="S875" s="211"/>
      <c r="T875" s="211"/>
      <c r="U875" s="211"/>
      <c r="V875" s="211"/>
      <c r="W875" s="211"/>
      <c r="X875" s="211"/>
      <c r="Y875" s="211"/>
      <c r="Z875" s="211"/>
    </row>
    <row r="876" spans="11:26" ht="15.75" customHeight="1">
      <c r="K876" s="295"/>
      <c r="M876" s="295"/>
      <c r="P876" s="295"/>
      <c r="Q876" s="211"/>
      <c r="R876" s="211"/>
      <c r="S876" s="211"/>
      <c r="T876" s="211"/>
      <c r="U876" s="211"/>
      <c r="V876" s="211"/>
      <c r="W876" s="211"/>
      <c r="X876" s="211"/>
      <c r="Y876" s="211"/>
      <c r="Z876" s="211"/>
    </row>
    <row r="877" spans="11:26" ht="15.75" customHeight="1">
      <c r="K877" s="295"/>
      <c r="M877" s="295"/>
      <c r="P877" s="295"/>
      <c r="Q877" s="211"/>
      <c r="R877" s="211"/>
      <c r="S877" s="211"/>
      <c r="T877" s="211"/>
      <c r="U877" s="211"/>
      <c r="V877" s="211"/>
      <c r="W877" s="211"/>
      <c r="X877" s="211"/>
      <c r="Y877" s="211"/>
      <c r="Z877" s="211"/>
    </row>
    <row r="878" spans="11:26" ht="15.75" customHeight="1">
      <c r="K878" s="295"/>
      <c r="M878" s="295"/>
      <c r="P878" s="295"/>
      <c r="Q878" s="211"/>
      <c r="R878" s="211"/>
      <c r="S878" s="211"/>
      <c r="T878" s="211"/>
      <c r="U878" s="211"/>
      <c r="V878" s="211"/>
      <c r="W878" s="211"/>
      <c r="X878" s="211"/>
      <c r="Y878" s="211"/>
      <c r="Z878" s="211"/>
    </row>
    <row r="879" spans="11:26" ht="15.75" customHeight="1">
      <c r="K879" s="295"/>
      <c r="M879" s="295"/>
      <c r="P879" s="295"/>
      <c r="Q879" s="211"/>
      <c r="R879" s="211"/>
      <c r="S879" s="211"/>
      <c r="T879" s="211"/>
      <c r="U879" s="211"/>
      <c r="V879" s="211"/>
      <c r="W879" s="211"/>
      <c r="X879" s="211"/>
      <c r="Y879" s="211"/>
      <c r="Z879" s="211"/>
    </row>
    <row r="880" spans="11:26" ht="15.75" customHeight="1">
      <c r="K880" s="295"/>
      <c r="M880" s="295"/>
      <c r="P880" s="295"/>
      <c r="Q880" s="211"/>
      <c r="R880" s="211"/>
      <c r="S880" s="211"/>
      <c r="T880" s="211"/>
      <c r="U880" s="211"/>
      <c r="V880" s="211"/>
      <c r="W880" s="211"/>
      <c r="X880" s="211"/>
      <c r="Y880" s="211"/>
      <c r="Z880" s="211"/>
    </row>
    <row r="881" spans="11:26" ht="15.75" customHeight="1">
      <c r="K881" s="295"/>
      <c r="M881" s="295"/>
      <c r="P881" s="295"/>
      <c r="Q881" s="211"/>
      <c r="R881" s="211"/>
      <c r="S881" s="211"/>
      <c r="T881" s="211"/>
      <c r="U881" s="211"/>
      <c r="V881" s="211"/>
      <c r="W881" s="211"/>
      <c r="X881" s="211"/>
      <c r="Y881" s="211"/>
      <c r="Z881" s="211"/>
    </row>
    <row r="882" spans="11:26" ht="15.75" customHeight="1">
      <c r="K882" s="295"/>
      <c r="M882" s="295"/>
      <c r="P882" s="295"/>
      <c r="Q882" s="211"/>
      <c r="R882" s="211"/>
      <c r="S882" s="211"/>
      <c r="T882" s="211"/>
      <c r="U882" s="211"/>
      <c r="V882" s="211"/>
      <c r="W882" s="211"/>
      <c r="X882" s="211"/>
      <c r="Y882" s="211"/>
      <c r="Z882" s="211"/>
    </row>
    <row r="883" spans="11:26" ht="15.75" customHeight="1">
      <c r="K883" s="295"/>
      <c r="M883" s="295"/>
      <c r="P883" s="295"/>
      <c r="Q883" s="211"/>
      <c r="R883" s="211"/>
      <c r="S883" s="211"/>
      <c r="T883" s="211"/>
      <c r="U883" s="211"/>
      <c r="V883" s="211"/>
      <c r="W883" s="211"/>
      <c r="X883" s="211"/>
      <c r="Y883" s="211"/>
      <c r="Z883" s="211"/>
    </row>
    <row r="884" spans="11:26" ht="15.75" customHeight="1">
      <c r="K884" s="295"/>
      <c r="M884" s="295"/>
      <c r="P884" s="295"/>
      <c r="Q884" s="211"/>
      <c r="R884" s="211"/>
      <c r="S884" s="211"/>
      <c r="T884" s="211"/>
      <c r="U884" s="211"/>
      <c r="V884" s="211"/>
      <c r="W884" s="211"/>
      <c r="X884" s="211"/>
      <c r="Y884" s="211"/>
      <c r="Z884" s="211"/>
    </row>
    <row r="885" spans="11:26" ht="15.75" customHeight="1">
      <c r="K885" s="295"/>
      <c r="M885" s="295"/>
      <c r="P885" s="295"/>
      <c r="Q885" s="211"/>
      <c r="R885" s="211"/>
      <c r="S885" s="211"/>
      <c r="T885" s="211"/>
      <c r="U885" s="211"/>
      <c r="V885" s="211"/>
      <c r="W885" s="211"/>
      <c r="X885" s="211"/>
      <c r="Y885" s="211"/>
      <c r="Z885" s="211"/>
    </row>
    <row r="886" spans="11:26" ht="15.75" customHeight="1">
      <c r="K886" s="295"/>
      <c r="M886" s="295"/>
      <c r="P886" s="295"/>
      <c r="Q886" s="211"/>
      <c r="R886" s="211"/>
      <c r="S886" s="211"/>
      <c r="T886" s="211"/>
      <c r="U886" s="211"/>
      <c r="V886" s="211"/>
      <c r="W886" s="211"/>
      <c r="X886" s="211"/>
      <c r="Y886" s="211"/>
      <c r="Z886" s="211"/>
    </row>
    <row r="887" spans="11:26" ht="15.75" customHeight="1">
      <c r="K887" s="295"/>
      <c r="M887" s="295"/>
      <c r="P887" s="295"/>
      <c r="Q887" s="211"/>
      <c r="R887" s="211"/>
      <c r="S887" s="211"/>
      <c r="T887" s="211"/>
      <c r="U887" s="211"/>
      <c r="V887" s="211"/>
      <c r="W887" s="211"/>
      <c r="X887" s="211"/>
      <c r="Y887" s="211"/>
      <c r="Z887" s="211"/>
    </row>
    <row r="888" spans="11:26" ht="15.75" customHeight="1">
      <c r="K888" s="295"/>
      <c r="M888" s="295"/>
      <c r="P888" s="295"/>
      <c r="Q888" s="211"/>
      <c r="R888" s="211"/>
      <c r="S888" s="211"/>
      <c r="T888" s="211"/>
      <c r="U888" s="211"/>
      <c r="V888" s="211"/>
      <c r="W888" s="211"/>
      <c r="X888" s="211"/>
      <c r="Y888" s="211"/>
      <c r="Z888" s="211"/>
    </row>
    <row r="889" spans="11:26" ht="15.75" customHeight="1">
      <c r="K889" s="295"/>
      <c r="M889" s="295"/>
      <c r="P889" s="295"/>
      <c r="Q889" s="211"/>
      <c r="R889" s="211"/>
      <c r="S889" s="211"/>
      <c r="T889" s="211"/>
      <c r="U889" s="211"/>
      <c r="V889" s="211"/>
      <c r="W889" s="211"/>
      <c r="X889" s="211"/>
      <c r="Y889" s="211"/>
      <c r="Z889" s="211"/>
    </row>
    <row r="890" spans="11:26" ht="15.75" customHeight="1">
      <c r="K890" s="295"/>
      <c r="M890" s="295"/>
      <c r="P890" s="295"/>
      <c r="Q890" s="211"/>
      <c r="R890" s="211"/>
      <c r="S890" s="211"/>
      <c r="T890" s="211"/>
      <c r="U890" s="211"/>
      <c r="V890" s="211"/>
      <c r="W890" s="211"/>
      <c r="X890" s="211"/>
      <c r="Y890" s="211"/>
      <c r="Z890" s="211"/>
    </row>
    <row r="891" spans="11:26" ht="15.75" customHeight="1">
      <c r="K891" s="295"/>
      <c r="M891" s="295"/>
      <c r="P891" s="295"/>
      <c r="Q891" s="211"/>
      <c r="R891" s="211"/>
      <c r="S891" s="211"/>
      <c r="T891" s="211"/>
      <c r="U891" s="211"/>
      <c r="V891" s="211"/>
      <c r="W891" s="211"/>
      <c r="X891" s="211"/>
      <c r="Y891" s="211"/>
      <c r="Z891" s="211"/>
    </row>
    <row r="892" spans="11:26" ht="15.75" customHeight="1">
      <c r="K892" s="295"/>
      <c r="M892" s="295"/>
      <c r="P892" s="295"/>
      <c r="Q892" s="211"/>
      <c r="R892" s="211"/>
      <c r="S892" s="211"/>
      <c r="T892" s="211"/>
      <c r="U892" s="211"/>
      <c r="V892" s="211"/>
      <c r="W892" s="211"/>
      <c r="X892" s="211"/>
      <c r="Y892" s="211"/>
      <c r="Z892" s="211"/>
    </row>
    <row r="893" spans="11:26" ht="15.75" customHeight="1">
      <c r="K893" s="295"/>
      <c r="M893" s="295"/>
      <c r="P893" s="295"/>
      <c r="Q893" s="211"/>
      <c r="R893" s="211"/>
      <c r="S893" s="211"/>
      <c r="T893" s="211"/>
      <c r="U893" s="211"/>
      <c r="V893" s="211"/>
      <c r="W893" s="211"/>
      <c r="X893" s="211"/>
      <c r="Y893" s="211"/>
      <c r="Z893" s="211"/>
    </row>
    <row r="894" spans="11:26" ht="15.75" customHeight="1">
      <c r="K894" s="295"/>
      <c r="M894" s="295"/>
      <c r="P894" s="295"/>
      <c r="Q894" s="211"/>
      <c r="R894" s="211"/>
      <c r="S894" s="211"/>
      <c r="T894" s="211"/>
      <c r="U894" s="211"/>
      <c r="V894" s="211"/>
      <c r="W894" s="211"/>
      <c r="X894" s="211"/>
      <c r="Y894" s="211"/>
      <c r="Z894" s="211"/>
    </row>
    <row r="895" spans="11:26" ht="15.75" customHeight="1">
      <c r="K895" s="295"/>
      <c r="M895" s="295"/>
      <c r="P895" s="295"/>
      <c r="Q895" s="211"/>
      <c r="R895" s="211"/>
      <c r="S895" s="211"/>
      <c r="T895" s="211"/>
      <c r="U895" s="211"/>
      <c r="V895" s="211"/>
      <c r="W895" s="211"/>
      <c r="X895" s="211"/>
      <c r="Y895" s="211"/>
      <c r="Z895" s="211"/>
    </row>
    <row r="896" spans="11:26" ht="15.75" customHeight="1">
      <c r="K896" s="295"/>
      <c r="M896" s="295"/>
      <c r="P896" s="295"/>
      <c r="Q896" s="211"/>
      <c r="R896" s="211"/>
      <c r="S896" s="211"/>
      <c r="T896" s="211"/>
      <c r="U896" s="211"/>
      <c r="V896" s="211"/>
      <c r="W896" s="211"/>
      <c r="X896" s="211"/>
      <c r="Y896" s="211"/>
      <c r="Z896" s="211"/>
    </row>
    <row r="897" spans="11:26" ht="15.75" customHeight="1">
      <c r="K897" s="295"/>
      <c r="M897" s="295"/>
      <c r="P897" s="295"/>
      <c r="Q897" s="211"/>
      <c r="R897" s="211"/>
      <c r="S897" s="211"/>
      <c r="T897" s="211"/>
      <c r="U897" s="211"/>
      <c r="V897" s="211"/>
      <c r="W897" s="211"/>
      <c r="X897" s="211"/>
      <c r="Y897" s="211"/>
      <c r="Z897" s="211"/>
    </row>
    <row r="898" spans="11:26" ht="15.75" customHeight="1">
      <c r="K898" s="295"/>
      <c r="M898" s="295"/>
      <c r="P898" s="295"/>
      <c r="Q898" s="211"/>
      <c r="R898" s="211"/>
      <c r="S898" s="211"/>
      <c r="T898" s="211"/>
      <c r="U898" s="211"/>
      <c r="V898" s="211"/>
      <c r="W898" s="211"/>
      <c r="X898" s="211"/>
      <c r="Y898" s="211"/>
      <c r="Z898" s="211"/>
    </row>
    <row r="899" spans="11:26" ht="15.75" customHeight="1">
      <c r="K899" s="295"/>
      <c r="M899" s="295"/>
      <c r="P899" s="295"/>
      <c r="Q899" s="211"/>
      <c r="R899" s="211"/>
      <c r="S899" s="211"/>
      <c r="T899" s="211"/>
      <c r="U899" s="211"/>
      <c r="V899" s="211"/>
      <c r="W899" s="211"/>
      <c r="X899" s="211"/>
      <c r="Y899" s="211"/>
      <c r="Z899" s="211"/>
    </row>
    <row r="900" spans="11:26" ht="15.75" customHeight="1">
      <c r="K900" s="295"/>
      <c r="M900" s="295"/>
      <c r="P900" s="295"/>
      <c r="Q900" s="211"/>
      <c r="R900" s="211"/>
      <c r="S900" s="211"/>
      <c r="T900" s="211"/>
      <c r="U900" s="211"/>
      <c r="V900" s="211"/>
      <c r="W900" s="211"/>
      <c r="X900" s="211"/>
      <c r="Y900" s="211"/>
      <c r="Z900" s="211"/>
    </row>
    <row r="901" spans="11:26" ht="15.75" customHeight="1">
      <c r="K901" s="295"/>
      <c r="M901" s="295"/>
      <c r="P901" s="295"/>
      <c r="Q901" s="211"/>
      <c r="R901" s="211"/>
      <c r="S901" s="211"/>
      <c r="T901" s="211"/>
      <c r="U901" s="211"/>
      <c r="V901" s="211"/>
      <c r="W901" s="211"/>
      <c r="X901" s="211"/>
      <c r="Y901" s="211"/>
      <c r="Z901" s="211"/>
    </row>
    <row r="902" spans="11:26" ht="15.75" customHeight="1">
      <c r="K902" s="295"/>
      <c r="M902" s="295"/>
      <c r="P902" s="295"/>
      <c r="Q902" s="211"/>
      <c r="R902" s="211"/>
      <c r="S902" s="211"/>
      <c r="T902" s="211"/>
      <c r="U902" s="211"/>
      <c r="V902" s="211"/>
      <c r="W902" s="211"/>
      <c r="X902" s="211"/>
      <c r="Y902" s="211"/>
      <c r="Z902" s="211"/>
    </row>
    <row r="903" spans="11:26" ht="15.75" customHeight="1">
      <c r="K903" s="295"/>
      <c r="M903" s="295"/>
      <c r="P903" s="295"/>
      <c r="Q903" s="211"/>
      <c r="R903" s="211"/>
      <c r="S903" s="211"/>
      <c r="T903" s="211"/>
      <c r="U903" s="211"/>
      <c r="V903" s="211"/>
      <c r="W903" s="211"/>
      <c r="X903" s="211"/>
      <c r="Y903" s="211"/>
      <c r="Z903" s="211"/>
    </row>
    <row r="904" spans="11:26" ht="15.75" customHeight="1">
      <c r="K904" s="295"/>
      <c r="M904" s="295"/>
      <c r="P904" s="295"/>
      <c r="Q904" s="211"/>
      <c r="R904" s="211"/>
      <c r="S904" s="211"/>
      <c r="T904" s="211"/>
      <c r="U904" s="211"/>
      <c r="V904" s="211"/>
      <c r="W904" s="211"/>
      <c r="X904" s="211"/>
      <c r="Y904" s="211"/>
      <c r="Z904" s="211"/>
    </row>
    <row r="905" spans="11:26" ht="15.75" customHeight="1">
      <c r="K905" s="295"/>
      <c r="M905" s="295"/>
      <c r="P905" s="295"/>
      <c r="Q905" s="211"/>
      <c r="R905" s="211"/>
      <c r="S905" s="211"/>
      <c r="T905" s="211"/>
      <c r="U905" s="211"/>
      <c r="V905" s="211"/>
      <c r="W905" s="211"/>
      <c r="X905" s="211"/>
      <c r="Y905" s="211"/>
      <c r="Z905" s="211"/>
    </row>
    <row r="906" spans="11:26" ht="15.75" customHeight="1">
      <c r="K906" s="295"/>
      <c r="M906" s="295"/>
      <c r="P906" s="295"/>
      <c r="Q906" s="211"/>
      <c r="R906" s="211"/>
      <c r="S906" s="211"/>
      <c r="T906" s="211"/>
      <c r="U906" s="211"/>
      <c r="V906" s="211"/>
      <c r="W906" s="211"/>
      <c r="X906" s="211"/>
      <c r="Y906" s="211"/>
      <c r="Z906" s="211"/>
    </row>
    <row r="907" spans="11:26" ht="15.75" customHeight="1">
      <c r="K907" s="295"/>
      <c r="M907" s="295"/>
      <c r="P907" s="295"/>
      <c r="Q907" s="211"/>
      <c r="R907" s="211"/>
      <c r="S907" s="211"/>
      <c r="T907" s="211"/>
      <c r="U907" s="211"/>
      <c r="V907" s="211"/>
      <c r="W907" s="211"/>
      <c r="X907" s="211"/>
      <c r="Y907" s="211"/>
      <c r="Z907" s="211"/>
    </row>
    <row r="908" spans="11:26" ht="15.75" customHeight="1">
      <c r="K908" s="295"/>
      <c r="M908" s="295"/>
      <c r="P908" s="295"/>
      <c r="Q908" s="211"/>
      <c r="R908" s="211"/>
      <c r="S908" s="211"/>
      <c r="T908" s="211"/>
      <c r="U908" s="211"/>
      <c r="V908" s="211"/>
      <c r="W908" s="211"/>
      <c r="X908" s="211"/>
      <c r="Y908" s="211"/>
      <c r="Z908" s="211"/>
    </row>
    <row r="909" spans="11:26" ht="15.75" customHeight="1">
      <c r="K909" s="295"/>
      <c r="M909" s="295"/>
      <c r="P909" s="295"/>
      <c r="Q909" s="211"/>
      <c r="R909" s="211"/>
      <c r="S909" s="211"/>
      <c r="T909" s="211"/>
      <c r="U909" s="211"/>
      <c r="V909" s="211"/>
      <c r="W909" s="211"/>
      <c r="X909" s="211"/>
      <c r="Y909" s="211"/>
      <c r="Z909" s="211"/>
    </row>
    <row r="910" spans="11:26" ht="15.75" customHeight="1">
      <c r="K910" s="295"/>
      <c r="M910" s="295"/>
      <c r="P910" s="295"/>
      <c r="Q910" s="211"/>
      <c r="R910" s="211"/>
      <c r="S910" s="211"/>
      <c r="T910" s="211"/>
      <c r="U910" s="211"/>
      <c r="V910" s="211"/>
      <c r="W910" s="211"/>
      <c r="X910" s="211"/>
      <c r="Y910" s="211"/>
      <c r="Z910" s="211"/>
    </row>
    <row r="911" spans="11:26" ht="15.75" customHeight="1">
      <c r="K911" s="295"/>
      <c r="M911" s="295"/>
      <c r="P911" s="295"/>
      <c r="Q911" s="211"/>
      <c r="R911" s="211"/>
      <c r="S911" s="211"/>
      <c r="T911" s="211"/>
      <c r="U911" s="211"/>
      <c r="V911" s="211"/>
      <c r="W911" s="211"/>
      <c r="X911" s="211"/>
      <c r="Y911" s="211"/>
      <c r="Z911" s="211"/>
    </row>
    <row r="912" spans="11:26" ht="15.75" customHeight="1">
      <c r="K912" s="295"/>
      <c r="M912" s="295"/>
      <c r="P912" s="295"/>
      <c r="Q912" s="211"/>
      <c r="R912" s="211"/>
      <c r="S912" s="211"/>
      <c r="T912" s="211"/>
      <c r="U912" s="211"/>
      <c r="V912" s="211"/>
      <c r="W912" s="211"/>
      <c r="X912" s="211"/>
      <c r="Y912" s="211"/>
      <c r="Z912" s="211"/>
    </row>
    <row r="913" spans="11:26" ht="15.75" customHeight="1">
      <c r="K913" s="295"/>
      <c r="M913" s="295"/>
      <c r="P913" s="295"/>
      <c r="Q913" s="211"/>
      <c r="R913" s="211"/>
      <c r="S913" s="211"/>
      <c r="T913" s="211"/>
      <c r="U913" s="211"/>
      <c r="V913" s="211"/>
      <c r="W913" s="211"/>
      <c r="X913" s="211"/>
      <c r="Y913" s="211"/>
      <c r="Z913" s="211"/>
    </row>
    <row r="914" spans="11:26" ht="15.75" customHeight="1">
      <c r="K914" s="295"/>
      <c r="M914" s="295"/>
      <c r="P914" s="295"/>
      <c r="Q914" s="211"/>
      <c r="R914" s="211"/>
      <c r="S914" s="211"/>
      <c r="T914" s="211"/>
      <c r="U914" s="211"/>
      <c r="V914" s="211"/>
      <c r="W914" s="211"/>
      <c r="X914" s="211"/>
      <c r="Y914" s="211"/>
      <c r="Z914" s="211"/>
    </row>
    <row r="915" spans="11:26" ht="15.75" customHeight="1">
      <c r="K915" s="295"/>
      <c r="M915" s="295"/>
      <c r="P915" s="295"/>
      <c r="Q915" s="211"/>
      <c r="R915" s="211"/>
      <c r="S915" s="211"/>
      <c r="T915" s="211"/>
      <c r="U915" s="211"/>
      <c r="V915" s="211"/>
      <c r="W915" s="211"/>
      <c r="X915" s="211"/>
      <c r="Y915" s="211"/>
      <c r="Z915" s="211"/>
    </row>
    <row r="916" spans="11:26" ht="15.75" customHeight="1">
      <c r="K916" s="295"/>
      <c r="M916" s="295"/>
      <c r="P916" s="295"/>
      <c r="Q916" s="211"/>
      <c r="R916" s="211"/>
      <c r="S916" s="211"/>
      <c r="T916" s="211"/>
      <c r="U916" s="211"/>
      <c r="V916" s="211"/>
      <c r="W916" s="211"/>
      <c r="X916" s="211"/>
      <c r="Y916" s="211"/>
      <c r="Z916" s="211"/>
    </row>
    <row r="917" spans="11:26" ht="15.75" customHeight="1">
      <c r="K917" s="295"/>
      <c r="M917" s="295"/>
      <c r="P917" s="295"/>
      <c r="Q917" s="211"/>
      <c r="R917" s="211"/>
      <c r="S917" s="211"/>
      <c r="T917" s="211"/>
      <c r="U917" s="211"/>
      <c r="V917" s="211"/>
      <c r="W917" s="211"/>
      <c r="X917" s="211"/>
      <c r="Y917" s="211"/>
      <c r="Z917" s="211"/>
    </row>
    <row r="918" spans="11:26" ht="15.75" customHeight="1">
      <c r="K918" s="295"/>
      <c r="M918" s="295"/>
      <c r="P918" s="295"/>
      <c r="Q918" s="211"/>
      <c r="R918" s="211"/>
      <c r="S918" s="211"/>
      <c r="T918" s="211"/>
      <c r="U918" s="211"/>
      <c r="V918" s="211"/>
      <c r="W918" s="211"/>
      <c r="X918" s="211"/>
      <c r="Y918" s="211"/>
      <c r="Z918" s="211"/>
    </row>
    <row r="919" spans="11:26" ht="15.75" customHeight="1">
      <c r="K919" s="295"/>
      <c r="M919" s="295"/>
      <c r="P919" s="295"/>
      <c r="Q919" s="211"/>
      <c r="R919" s="211"/>
      <c r="S919" s="211"/>
      <c r="T919" s="211"/>
      <c r="U919" s="211"/>
      <c r="V919" s="211"/>
      <c r="W919" s="211"/>
      <c r="X919" s="211"/>
      <c r="Y919" s="211"/>
      <c r="Z919" s="211"/>
    </row>
    <row r="920" spans="11:26" ht="15.75" customHeight="1">
      <c r="K920" s="295"/>
      <c r="M920" s="295"/>
      <c r="P920" s="295"/>
      <c r="Q920" s="211"/>
      <c r="R920" s="211"/>
      <c r="S920" s="211"/>
      <c r="T920" s="211"/>
      <c r="U920" s="211"/>
      <c r="V920" s="211"/>
      <c r="W920" s="211"/>
      <c r="X920" s="211"/>
      <c r="Y920" s="211"/>
      <c r="Z920" s="211"/>
    </row>
    <row r="921" spans="11:26" ht="15.75" customHeight="1">
      <c r="K921" s="295"/>
      <c r="M921" s="295"/>
      <c r="P921" s="295"/>
      <c r="Q921" s="211"/>
      <c r="R921" s="211"/>
      <c r="S921" s="211"/>
      <c r="T921" s="211"/>
      <c r="U921" s="211"/>
      <c r="V921" s="211"/>
      <c r="W921" s="211"/>
      <c r="X921" s="211"/>
      <c r="Y921" s="211"/>
      <c r="Z921" s="211"/>
    </row>
    <row r="922" spans="11:26" ht="15.75" customHeight="1">
      <c r="K922" s="295"/>
      <c r="M922" s="295"/>
      <c r="P922" s="295"/>
      <c r="Q922" s="211"/>
      <c r="R922" s="211"/>
      <c r="S922" s="211"/>
      <c r="T922" s="211"/>
      <c r="U922" s="211"/>
      <c r="V922" s="211"/>
      <c r="W922" s="211"/>
      <c r="X922" s="211"/>
      <c r="Y922" s="211"/>
      <c r="Z922" s="211"/>
    </row>
    <row r="923" spans="11:26" ht="15.75" customHeight="1">
      <c r="K923" s="295"/>
      <c r="M923" s="295"/>
      <c r="P923" s="295"/>
      <c r="Q923" s="211"/>
      <c r="R923" s="211"/>
      <c r="S923" s="211"/>
      <c r="T923" s="211"/>
      <c r="U923" s="211"/>
      <c r="V923" s="211"/>
      <c r="W923" s="211"/>
      <c r="X923" s="211"/>
      <c r="Y923" s="211"/>
      <c r="Z923" s="211"/>
    </row>
    <row r="924" spans="11:26" ht="15.75" customHeight="1">
      <c r="K924" s="295"/>
      <c r="M924" s="295"/>
      <c r="P924" s="295"/>
      <c r="Q924" s="211"/>
      <c r="R924" s="211"/>
      <c r="S924" s="211"/>
      <c r="T924" s="211"/>
      <c r="U924" s="211"/>
      <c r="V924" s="211"/>
      <c r="W924" s="211"/>
      <c r="X924" s="211"/>
      <c r="Y924" s="211"/>
      <c r="Z924" s="211"/>
    </row>
    <row r="925" spans="11:26" ht="15.75" customHeight="1">
      <c r="K925" s="295"/>
      <c r="M925" s="295"/>
      <c r="P925" s="295"/>
      <c r="Q925" s="211"/>
      <c r="R925" s="211"/>
      <c r="S925" s="211"/>
      <c r="T925" s="211"/>
      <c r="U925" s="211"/>
      <c r="V925" s="211"/>
      <c r="W925" s="211"/>
      <c r="X925" s="211"/>
      <c r="Y925" s="211"/>
      <c r="Z925" s="211"/>
    </row>
    <row r="926" spans="11:26" ht="15.75" customHeight="1">
      <c r="K926" s="295"/>
      <c r="M926" s="295"/>
      <c r="P926" s="295"/>
      <c r="Q926" s="211"/>
      <c r="R926" s="211"/>
      <c r="S926" s="211"/>
      <c r="T926" s="211"/>
      <c r="U926" s="211"/>
      <c r="V926" s="211"/>
      <c r="W926" s="211"/>
      <c r="X926" s="211"/>
      <c r="Y926" s="211"/>
      <c r="Z926" s="211"/>
    </row>
    <row r="927" spans="11:26" ht="15.75" customHeight="1">
      <c r="K927" s="295"/>
      <c r="M927" s="295"/>
      <c r="P927" s="295"/>
      <c r="Q927" s="211"/>
      <c r="R927" s="211"/>
      <c r="S927" s="211"/>
      <c r="T927" s="211"/>
      <c r="U927" s="211"/>
      <c r="V927" s="211"/>
      <c r="W927" s="211"/>
      <c r="X927" s="211"/>
      <c r="Y927" s="211"/>
      <c r="Z927" s="211"/>
    </row>
    <row r="928" spans="11:26" ht="15.75" customHeight="1">
      <c r="K928" s="295"/>
      <c r="M928" s="295"/>
      <c r="P928" s="295"/>
      <c r="Q928" s="211"/>
      <c r="R928" s="211"/>
      <c r="S928" s="211"/>
      <c r="T928" s="211"/>
      <c r="U928" s="211"/>
      <c r="V928" s="211"/>
      <c r="W928" s="211"/>
      <c r="X928" s="211"/>
      <c r="Y928" s="211"/>
      <c r="Z928" s="211"/>
    </row>
    <row r="929" spans="11:26" ht="15.75" customHeight="1">
      <c r="K929" s="295"/>
      <c r="M929" s="295"/>
      <c r="P929" s="295"/>
      <c r="Q929" s="211"/>
      <c r="R929" s="211"/>
      <c r="S929" s="211"/>
      <c r="T929" s="211"/>
      <c r="U929" s="211"/>
      <c r="V929" s="211"/>
      <c r="W929" s="211"/>
      <c r="X929" s="211"/>
      <c r="Y929" s="211"/>
      <c r="Z929" s="211"/>
    </row>
    <row r="930" spans="11:26" ht="15.75" customHeight="1">
      <c r="K930" s="295"/>
      <c r="M930" s="295"/>
      <c r="P930" s="295"/>
      <c r="Q930" s="211"/>
      <c r="R930" s="211"/>
      <c r="S930" s="211"/>
      <c r="T930" s="211"/>
      <c r="U930" s="211"/>
      <c r="V930" s="211"/>
      <c r="W930" s="211"/>
      <c r="X930" s="211"/>
      <c r="Y930" s="211"/>
      <c r="Z930" s="211"/>
    </row>
    <row r="931" spans="11:26" ht="15.75" customHeight="1">
      <c r="K931" s="295"/>
      <c r="M931" s="295"/>
      <c r="P931" s="295"/>
      <c r="Q931" s="211"/>
      <c r="R931" s="211"/>
      <c r="S931" s="211"/>
      <c r="T931" s="211"/>
      <c r="U931" s="211"/>
      <c r="V931" s="211"/>
      <c r="W931" s="211"/>
      <c r="X931" s="211"/>
      <c r="Y931" s="211"/>
      <c r="Z931" s="211"/>
    </row>
    <row r="932" spans="11:26" ht="15.75" customHeight="1">
      <c r="K932" s="295"/>
      <c r="M932" s="295"/>
      <c r="P932" s="295"/>
      <c r="Q932" s="211"/>
      <c r="R932" s="211"/>
      <c r="S932" s="211"/>
      <c r="T932" s="211"/>
      <c r="U932" s="211"/>
      <c r="V932" s="211"/>
      <c r="W932" s="211"/>
      <c r="X932" s="211"/>
      <c r="Y932" s="211"/>
      <c r="Z932" s="211"/>
    </row>
    <row r="933" spans="11:26" ht="15.75" customHeight="1">
      <c r="K933" s="295"/>
      <c r="M933" s="295"/>
      <c r="P933" s="295"/>
      <c r="Q933" s="211"/>
      <c r="R933" s="211"/>
      <c r="S933" s="211"/>
      <c r="T933" s="211"/>
      <c r="U933" s="211"/>
      <c r="V933" s="211"/>
      <c r="W933" s="211"/>
      <c r="X933" s="211"/>
      <c r="Y933" s="211"/>
      <c r="Z933" s="211"/>
    </row>
    <row r="934" spans="11:26" ht="15.75" customHeight="1">
      <c r="K934" s="295"/>
      <c r="M934" s="295"/>
      <c r="P934" s="295"/>
      <c r="Q934" s="211"/>
      <c r="R934" s="211"/>
      <c r="S934" s="211"/>
      <c r="T934" s="211"/>
      <c r="U934" s="211"/>
      <c r="V934" s="211"/>
      <c r="W934" s="211"/>
      <c r="X934" s="211"/>
      <c r="Y934" s="211"/>
      <c r="Z934" s="211"/>
    </row>
    <row r="935" spans="11:26" ht="15.75" customHeight="1">
      <c r="K935" s="295"/>
      <c r="M935" s="295"/>
      <c r="P935" s="295"/>
      <c r="Q935" s="211"/>
      <c r="R935" s="211"/>
      <c r="S935" s="211"/>
      <c r="T935" s="211"/>
      <c r="U935" s="211"/>
      <c r="V935" s="211"/>
      <c r="W935" s="211"/>
      <c r="X935" s="211"/>
      <c r="Y935" s="211"/>
      <c r="Z935" s="211"/>
    </row>
    <row r="936" spans="11:26" ht="15.75" customHeight="1">
      <c r="K936" s="295"/>
      <c r="M936" s="295"/>
      <c r="P936" s="295"/>
      <c r="Q936" s="211"/>
      <c r="R936" s="211"/>
      <c r="S936" s="211"/>
      <c r="T936" s="211"/>
      <c r="U936" s="211"/>
      <c r="V936" s="211"/>
      <c r="W936" s="211"/>
      <c r="X936" s="211"/>
      <c r="Y936" s="211"/>
      <c r="Z936" s="211"/>
    </row>
    <row r="937" spans="11:26" ht="15.75" customHeight="1">
      <c r="K937" s="295"/>
      <c r="M937" s="295"/>
      <c r="P937" s="295"/>
      <c r="Q937" s="211"/>
      <c r="R937" s="211"/>
      <c r="S937" s="211"/>
      <c r="T937" s="211"/>
      <c r="U937" s="211"/>
      <c r="V937" s="211"/>
      <c r="W937" s="211"/>
      <c r="X937" s="211"/>
      <c r="Y937" s="211"/>
      <c r="Z937" s="211"/>
    </row>
    <row r="938" spans="11:26" ht="15.75" customHeight="1">
      <c r="K938" s="295"/>
      <c r="M938" s="295"/>
      <c r="P938" s="295"/>
      <c r="Q938" s="211"/>
      <c r="R938" s="211"/>
      <c r="S938" s="211"/>
      <c r="T938" s="211"/>
      <c r="U938" s="211"/>
      <c r="V938" s="211"/>
      <c r="W938" s="211"/>
      <c r="X938" s="211"/>
      <c r="Y938" s="211"/>
      <c r="Z938" s="211"/>
    </row>
    <row r="939" spans="11:26" ht="15.75" customHeight="1">
      <c r="K939" s="295"/>
      <c r="M939" s="295"/>
      <c r="P939" s="295"/>
      <c r="Q939" s="211"/>
      <c r="R939" s="211"/>
      <c r="S939" s="211"/>
      <c r="T939" s="211"/>
      <c r="U939" s="211"/>
      <c r="V939" s="211"/>
      <c r="W939" s="211"/>
      <c r="X939" s="211"/>
      <c r="Y939" s="211"/>
      <c r="Z939" s="211"/>
    </row>
    <row r="940" spans="11:26" ht="15.75" customHeight="1">
      <c r="K940" s="295"/>
      <c r="M940" s="295"/>
      <c r="P940" s="295"/>
      <c r="Q940" s="211"/>
      <c r="R940" s="211"/>
      <c r="S940" s="211"/>
      <c r="T940" s="211"/>
      <c r="U940" s="211"/>
      <c r="V940" s="211"/>
      <c r="W940" s="211"/>
      <c r="X940" s="211"/>
      <c r="Y940" s="211"/>
      <c r="Z940" s="211"/>
    </row>
    <row r="941" spans="11:26" ht="15.75" customHeight="1">
      <c r="K941" s="295"/>
      <c r="M941" s="295"/>
      <c r="P941" s="295"/>
      <c r="Q941" s="211"/>
      <c r="R941" s="211"/>
      <c r="S941" s="211"/>
      <c r="T941" s="211"/>
      <c r="U941" s="211"/>
      <c r="V941" s="211"/>
      <c r="W941" s="211"/>
      <c r="X941" s="211"/>
      <c r="Y941" s="211"/>
      <c r="Z941" s="211"/>
    </row>
    <row r="942" spans="11:26" ht="15.75" customHeight="1">
      <c r="K942" s="295"/>
      <c r="M942" s="295"/>
      <c r="P942" s="295"/>
      <c r="Q942" s="211"/>
      <c r="R942" s="211"/>
      <c r="S942" s="211"/>
      <c r="T942" s="211"/>
      <c r="U942" s="211"/>
      <c r="V942" s="211"/>
      <c r="W942" s="211"/>
      <c r="X942" s="211"/>
      <c r="Y942" s="211"/>
      <c r="Z942" s="211"/>
    </row>
    <row r="943" spans="11:26" ht="15.75" customHeight="1">
      <c r="K943" s="295"/>
      <c r="M943" s="295"/>
      <c r="P943" s="295"/>
      <c r="Q943" s="211"/>
      <c r="R943" s="211"/>
      <c r="S943" s="211"/>
      <c r="T943" s="211"/>
      <c r="U943" s="211"/>
      <c r="V943" s="211"/>
      <c r="W943" s="211"/>
      <c r="X943" s="211"/>
      <c r="Y943" s="211"/>
      <c r="Z943" s="211"/>
    </row>
    <row r="944" spans="11:26" ht="15.75" customHeight="1">
      <c r="K944" s="295"/>
      <c r="M944" s="295"/>
      <c r="P944" s="295"/>
      <c r="Q944" s="211"/>
      <c r="R944" s="211"/>
      <c r="S944" s="211"/>
      <c r="T944" s="211"/>
      <c r="U944" s="211"/>
      <c r="V944" s="211"/>
      <c r="W944" s="211"/>
      <c r="X944" s="211"/>
      <c r="Y944" s="211"/>
      <c r="Z944" s="211"/>
    </row>
    <row r="945" spans="11:26" ht="15.75" customHeight="1">
      <c r="K945" s="295"/>
      <c r="M945" s="295"/>
      <c r="P945" s="295"/>
      <c r="Q945" s="211"/>
      <c r="R945" s="211"/>
      <c r="S945" s="211"/>
      <c r="T945" s="211"/>
      <c r="U945" s="211"/>
      <c r="V945" s="211"/>
      <c r="W945" s="211"/>
      <c r="X945" s="211"/>
      <c r="Y945" s="211"/>
      <c r="Z945" s="211"/>
    </row>
    <row r="946" spans="11:26" ht="15.75" customHeight="1">
      <c r="K946" s="295"/>
      <c r="M946" s="295"/>
      <c r="P946" s="295"/>
      <c r="Q946" s="211"/>
      <c r="R946" s="211"/>
      <c r="S946" s="211"/>
      <c r="T946" s="211"/>
      <c r="U946" s="211"/>
      <c r="V946" s="211"/>
      <c r="W946" s="211"/>
      <c r="X946" s="211"/>
      <c r="Y946" s="211"/>
      <c r="Z946" s="211"/>
    </row>
    <row r="947" spans="11:26" ht="15.75" customHeight="1">
      <c r="K947" s="295"/>
      <c r="M947" s="295"/>
      <c r="P947" s="295"/>
      <c r="Q947" s="211"/>
      <c r="R947" s="211"/>
      <c r="S947" s="211"/>
      <c r="T947" s="211"/>
      <c r="U947" s="211"/>
      <c r="V947" s="211"/>
      <c r="W947" s="211"/>
      <c r="X947" s="211"/>
      <c r="Y947" s="211"/>
      <c r="Z947" s="211"/>
    </row>
    <row r="948" spans="11:26" ht="15.75" customHeight="1">
      <c r="K948" s="295"/>
      <c r="M948" s="295"/>
      <c r="P948" s="295"/>
      <c r="Q948" s="211"/>
      <c r="R948" s="211"/>
      <c r="S948" s="211"/>
      <c r="T948" s="211"/>
      <c r="U948" s="211"/>
      <c r="V948" s="211"/>
      <c r="W948" s="211"/>
      <c r="X948" s="211"/>
      <c r="Y948" s="211"/>
      <c r="Z948" s="211"/>
    </row>
    <row r="949" spans="11:26" ht="15.75" customHeight="1">
      <c r="K949" s="295"/>
      <c r="M949" s="295"/>
      <c r="P949" s="295"/>
      <c r="Q949" s="211"/>
      <c r="R949" s="211"/>
      <c r="S949" s="211"/>
      <c r="T949" s="211"/>
      <c r="U949" s="211"/>
      <c r="V949" s="211"/>
      <c r="W949" s="211"/>
      <c r="X949" s="211"/>
      <c r="Y949" s="211"/>
      <c r="Z949" s="211"/>
    </row>
    <row r="950" spans="11:26" ht="15.75" customHeight="1">
      <c r="K950" s="295"/>
      <c r="M950" s="295"/>
      <c r="P950" s="295"/>
      <c r="Q950" s="211"/>
      <c r="R950" s="211"/>
      <c r="S950" s="211"/>
      <c r="T950" s="211"/>
      <c r="U950" s="211"/>
      <c r="V950" s="211"/>
      <c r="W950" s="211"/>
      <c r="X950" s="211"/>
      <c r="Y950" s="211"/>
      <c r="Z950" s="211"/>
    </row>
    <row r="951" spans="11:26" ht="15.75" customHeight="1">
      <c r="K951" s="295"/>
      <c r="M951" s="295"/>
      <c r="P951" s="295"/>
      <c r="Q951" s="211"/>
      <c r="R951" s="211"/>
      <c r="S951" s="211"/>
      <c r="T951" s="211"/>
      <c r="U951" s="211"/>
      <c r="V951" s="211"/>
      <c r="W951" s="211"/>
      <c r="X951" s="211"/>
      <c r="Y951" s="211"/>
      <c r="Z951" s="211"/>
    </row>
    <row r="952" spans="11:26" ht="15.75" customHeight="1">
      <c r="K952" s="295"/>
      <c r="M952" s="295"/>
      <c r="P952" s="295"/>
      <c r="Q952" s="211"/>
      <c r="R952" s="211"/>
      <c r="S952" s="211"/>
      <c r="T952" s="211"/>
      <c r="U952" s="211"/>
      <c r="V952" s="211"/>
      <c r="W952" s="211"/>
      <c r="X952" s="211"/>
      <c r="Y952" s="211"/>
      <c r="Z952" s="211"/>
    </row>
    <row r="953" spans="11:26" ht="15.75" customHeight="1">
      <c r="K953" s="295"/>
      <c r="M953" s="295"/>
      <c r="P953" s="295"/>
      <c r="Q953" s="211"/>
      <c r="R953" s="211"/>
      <c r="S953" s="211"/>
      <c r="T953" s="211"/>
      <c r="U953" s="211"/>
      <c r="V953" s="211"/>
      <c r="W953" s="211"/>
      <c r="X953" s="211"/>
      <c r="Y953" s="211"/>
      <c r="Z953" s="211"/>
    </row>
    <row r="954" spans="11:26" ht="15.75" customHeight="1">
      <c r="K954" s="295"/>
      <c r="M954" s="295"/>
      <c r="P954" s="295"/>
      <c r="Q954" s="211"/>
      <c r="R954" s="211"/>
      <c r="S954" s="211"/>
      <c r="T954" s="211"/>
      <c r="U954" s="211"/>
      <c r="V954" s="211"/>
      <c r="W954" s="211"/>
      <c r="X954" s="211"/>
      <c r="Y954" s="211"/>
      <c r="Z954" s="211"/>
    </row>
    <row r="955" spans="11:26" ht="15.75" customHeight="1">
      <c r="K955" s="295"/>
      <c r="M955" s="295"/>
      <c r="P955" s="295"/>
      <c r="Q955" s="211"/>
      <c r="R955" s="211"/>
      <c r="S955" s="211"/>
      <c r="T955" s="211"/>
      <c r="U955" s="211"/>
      <c r="V955" s="211"/>
      <c r="W955" s="211"/>
      <c r="X955" s="211"/>
      <c r="Y955" s="211"/>
      <c r="Z955" s="211"/>
    </row>
    <row r="956" spans="11:26" ht="15.75" customHeight="1">
      <c r="K956" s="295"/>
      <c r="M956" s="295"/>
      <c r="P956" s="295"/>
      <c r="Q956" s="211"/>
      <c r="R956" s="211"/>
      <c r="S956" s="211"/>
      <c r="T956" s="211"/>
      <c r="U956" s="211"/>
      <c r="V956" s="211"/>
      <c r="W956" s="211"/>
      <c r="X956" s="211"/>
      <c r="Y956" s="211"/>
      <c r="Z956" s="211"/>
    </row>
    <row r="957" spans="11:26" ht="15.75" customHeight="1">
      <c r="K957" s="295"/>
      <c r="M957" s="295"/>
      <c r="P957" s="295"/>
      <c r="Q957" s="211"/>
      <c r="R957" s="211"/>
      <c r="S957" s="211"/>
      <c r="T957" s="211"/>
      <c r="U957" s="211"/>
      <c r="V957" s="211"/>
      <c r="W957" s="211"/>
      <c r="X957" s="211"/>
      <c r="Y957" s="211"/>
      <c r="Z957" s="211"/>
    </row>
    <row r="958" spans="11:26" ht="15.75" customHeight="1">
      <c r="K958" s="295"/>
      <c r="M958" s="295"/>
      <c r="P958" s="295"/>
      <c r="Q958" s="211"/>
      <c r="R958" s="211"/>
      <c r="S958" s="211"/>
      <c r="T958" s="211"/>
      <c r="U958" s="211"/>
      <c r="V958" s="211"/>
      <c r="W958" s="211"/>
      <c r="X958" s="211"/>
      <c r="Y958" s="211"/>
      <c r="Z958" s="211"/>
    </row>
    <row r="959" spans="11:26" ht="15.75" customHeight="1">
      <c r="K959" s="295"/>
      <c r="M959" s="295"/>
      <c r="P959" s="295"/>
      <c r="Q959" s="211"/>
      <c r="R959" s="211"/>
      <c r="S959" s="211"/>
      <c r="T959" s="211"/>
      <c r="U959" s="211"/>
      <c r="V959" s="211"/>
      <c r="W959" s="211"/>
      <c r="X959" s="211"/>
      <c r="Y959" s="211"/>
      <c r="Z959" s="211"/>
    </row>
    <row r="960" spans="11:26" ht="15.75" customHeight="1">
      <c r="K960" s="295"/>
      <c r="M960" s="295"/>
      <c r="P960" s="295"/>
      <c r="Q960" s="211"/>
      <c r="R960" s="211"/>
      <c r="S960" s="211"/>
      <c r="T960" s="211"/>
      <c r="U960" s="211"/>
      <c r="V960" s="211"/>
      <c r="W960" s="211"/>
      <c r="X960" s="211"/>
      <c r="Y960" s="211"/>
      <c r="Z960" s="211"/>
    </row>
    <row r="961" spans="11:26" ht="15.75" customHeight="1">
      <c r="K961" s="295"/>
      <c r="M961" s="295"/>
      <c r="P961" s="295"/>
      <c r="Q961" s="211"/>
      <c r="R961" s="211"/>
      <c r="S961" s="211"/>
      <c r="T961" s="211"/>
      <c r="U961" s="211"/>
      <c r="V961" s="211"/>
      <c r="W961" s="211"/>
      <c r="X961" s="211"/>
      <c r="Y961" s="211"/>
      <c r="Z961" s="211"/>
    </row>
    <row r="962" spans="11:26" ht="15.75" customHeight="1">
      <c r="K962" s="295"/>
      <c r="M962" s="295"/>
      <c r="P962" s="295"/>
      <c r="Q962" s="211"/>
      <c r="R962" s="211"/>
      <c r="S962" s="211"/>
      <c r="T962" s="211"/>
      <c r="U962" s="211"/>
      <c r="V962" s="211"/>
      <c r="W962" s="211"/>
      <c r="X962" s="211"/>
      <c r="Y962" s="211"/>
      <c r="Z962" s="211"/>
    </row>
    <row r="963" spans="11:26" ht="15.75" customHeight="1">
      <c r="K963" s="295"/>
      <c r="M963" s="295"/>
      <c r="P963" s="295"/>
      <c r="Q963" s="211"/>
      <c r="R963" s="211"/>
      <c r="S963" s="211"/>
      <c r="T963" s="211"/>
      <c r="U963" s="211"/>
      <c r="V963" s="211"/>
      <c r="W963" s="211"/>
      <c r="X963" s="211"/>
      <c r="Y963" s="211"/>
      <c r="Z963" s="211"/>
    </row>
    <row r="964" spans="11:26" ht="15.75" customHeight="1">
      <c r="K964" s="295"/>
      <c r="M964" s="295"/>
      <c r="P964" s="295"/>
      <c r="Q964" s="211"/>
      <c r="R964" s="211"/>
      <c r="S964" s="211"/>
      <c r="T964" s="211"/>
      <c r="U964" s="211"/>
      <c r="V964" s="211"/>
      <c r="W964" s="211"/>
      <c r="X964" s="211"/>
      <c r="Y964" s="211"/>
      <c r="Z964" s="211"/>
    </row>
    <row r="965" spans="11:26" ht="15.75" customHeight="1">
      <c r="K965" s="295"/>
      <c r="M965" s="295"/>
      <c r="P965" s="295"/>
      <c r="Q965" s="211"/>
      <c r="R965" s="211"/>
      <c r="S965" s="211"/>
      <c r="T965" s="211"/>
      <c r="U965" s="211"/>
      <c r="V965" s="211"/>
      <c r="W965" s="211"/>
      <c r="X965" s="211"/>
      <c r="Y965" s="211"/>
      <c r="Z965" s="211"/>
    </row>
    <row r="966" spans="11:26" ht="15.75" customHeight="1">
      <c r="K966" s="295"/>
      <c r="M966" s="295"/>
      <c r="P966" s="295"/>
      <c r="Q966" s="211"/>
      <c r="R966" s="211"/>
      <c r="S966" s="211"/>
      <c r="T966" s="211"/>
      <c r="U966" s="211"/>
      <c r="V966" s="211"/>
      <c r="W966" s="211"/>
      <c r="X966" s="211"/>
      <c r="Y966" s="211"/>
      <c r="Z966" s="211"/>
    </row>
    <row r="967" spans="11:26" ht="15.75" customHeight="1">
      <c r="K967" s="295"/>
      <c r="M967" s="295"/>
      <c r="P967" s="295"/>
      <c r="Q967" s="211"/>
      <c r="R967" s="211"/>
      <c r="S967" s="211"/>
      <c r="T967" s="211"/>
      <c r="U967" s="211"/>
      <c r="V967" s="211"/>
      <c r="W967" s="211"/>
      <c r="X967" s="211"/>
      <c r="Y967" s="211"/>
      <c r="Z967" s="211"/>
    </row>
    <row r="968" spans="11:26" ht="15.75" customHeight="1">
      <c r="K968" s="295"/>
      <c r="M968" s="295"/>
      <c r="P968" s="295"/>
      <c r="Q968" s="211"/>
      <c r="R968" s="211"/>
      <c r="S968" s="211"/>
      <c r="T968" s="211"/>
      <c r="U968" s="211"/>
      <c r="V968" s="211"/>
      <c r="W968" s="211"/>
      <c r="X968" s="211"/>
      <c r="Y968" s="211"/>
      <c r="Z968" s="211"/>
    </row>
    <row r="969" spans="11:26" ht="15.75" customHeight="1">
      <c r="K969" s="295"/>
      <c r="M969" s="295"/>
      <c r="P969" s="295"/>
      <c r="Q969" s="211"/>
      <c r="R969" s="211"/>
      <c r="S969" s="211"/>
      <c r="T969" s="211"/>
      <c r="U969" s="211"/>
      <c r="V969" s="211"/>
      <c r="W969" s="211"/>
      <c r="X969" s="211"/>
      <c r="Y969" s="211"/>
      <c r="Z969" s="211"/>
    </row>
    <row r="970" spans="11:26" ht="15.75" customHeight="1">
      <c r="K970" s="295"/>
      <c r="M970" s="295"/>
      <c r="P970" s="295"/>
      <c r="Q970" s="211"/>
      <c r="R970" s="211"/>
      <c r="S970" s="211"/>
      <c r="T970" s="211"/>
      <c r="U970" s="211"/>
      <c r="V970" s="211"/>
      <c r="W970" s="211"/>
      <c r="X970" s="211"/>
      <c r="Y970" s="211"/>
      <c r="Z970" s="211"/>
    </row>
    <row r="971" spans="11:26" ht="15.75" customHeight="1">
      <c r="K971" s="295"/>
      <c r="M971" s="295"/>
      <c r="P971" s="295"/>
      <c r="Q971" s="211"/>
      <c r="R971" s="211"/>
      <c r="S971" s="211"/>
      <c r="T971" s="211"/>
      <c r="U971" s="211"/>
      <c r="V971" s="211"/>
      <c r="W971" s="211"/>
      <c r="X971" s="211"/>
      <c r="Y971" s="211"/>
      <c r="Z971" s="211"/>
    </row>
    <row r="972" spans="11:26" ht="15.75" customHeight="1">
      <c r="K972" s="295"/>
      <c r="M972" s="295"/>
      <c r="P972" s="295"/>
      <c r="Q972" s="211"/>
      <c r="R972" s="211"/>
      <c r="S972" s="211"/>
      <c r="T972" s="211"/>
      <c r="U972" s="211"/>
      <c r="V972" s="211"/>
      <c r="W972" s="211"/>
      <c r="X972" s="211"/>
      <c r="Y972" s="211"/>
      <c r="Z972" s="211"/>
    </row>
    <row r="973" spans="11:26" ht="15.75" customHeight="1">
      <c r="K973" s="295"/>
      <c r="M973" s="295"/>
      <c r="P973" s="295"/>
      <c r="Q973" s="211"/>
      <c r="R973" s="211"/>
      <c r="S973" s="211"/>
      <c r="T973" s="211"/>
      <c r="U973" s="211"/>
      <c r="V973" s="211"/>
      <c r="W973" s="211"/>
      <c r="X973" s="211"/>
      <c r="Y973" s="211"/>
      <c r="Z973" s="211"/>
    </row>
    <row r="974" spans="11:26" ht="15.75" customHeight="1">
      <c r="K974" s="295"/>
      <c r="M974" s="295"/>
      <c r="P974" s="295"/>
      <c r="Q974" s="211"/>
      <c r="R974" s="211"/>
      <c r="S974" s="211"/>
      <c r="T974" s="211"/>
      <c r="U974" s="211"/>
      <c r="V974" s="211"/>
      <c r="W974" s="211"/>
      <c r="X974" s="211"/>
      <c r="Y974" s="211"/>
      <c r="Z974" s="211"/>
    </row>
    <row r="975" spans="11:26" ht="15.75" customHeight="1">
      <c r="K975" s="295"/>
      <c r="M975" s="295"/>
      <c r="P975" s="295"/>
      <c r="Q975" s="211"/>
      <c r="R975" s="211"/>
      <c r="S975" s="211"/>
      <c r="T975" s="211"/>
      <c r="U975" s="211"/>
      <c r="V975" s="211"/>
      <c r="W975" s="211"/>
      <c r="X975" s="211"/>
      <c r="Y975" s="211"/>
      <c r="Z975" s="211"/>
    </row>
    <row r="976" spans="11:26" ht="15.75" customHeight="1">
      <c r="K976" s="295"/>
      <c r="M976" s="295"/>
      <c r="P976" s="295"/>
      <c r="Q976" s="211"/>
      <c r="R976" s="211"/>
      <c r="S976" s="211"/>
      <c r="T976" s="211"/>
      <c r="U976" s="211"/>
      <c r="V976" s="211"/>
      <c r="W976" s="211"/>
      <c r="X976" s="211"/>
      <c r="Y976" s="211"/>
      <c r="Z976" s="211"/>
    </row>
    <row r="977" spans="11:26" ht="15.75" customHeight="1">
      <c r="K977" s="295"/>
      <c r="M977" s="295"/>
      <c r="P977" s="295"/>
      <c r="Q977" s="211"/>
      <c r="R977" s="211"/>
      <c r="S977" s="211"/>
      <c r="T977" s="211"/>
      <c r="U977" s="211"/>
      <c r="V977" s="211"/>
      <c r="W977" s="211"/>
      <c r="X977" s="211"/>
      <c r="Y977" s="211"/>
      <c r="Z977" s="211"/>
    </row>
    <row r="978" spans="11:26" ht="15.75" customHeight="1">
      <c r="K978" s="295"/>
      <c r="M978" s="295"/>
      <c r="P978" s="295"/>
      <c r="Q978" s="211"/>
      <c r="R978" s="211"/>
      <c r="S978" s="211"/>
      <c r="T978" s="211"/>
      <c r="U978" s="211"/>
      <c r="V978" s="211"/>
      <c r="W978" s="211"/>
      <c r="X978" s="211"/>
      <c r="Y978" s="211"/>
      <c r="Z978" s="211"/>
    </row>
    <row r="979" spans="11:26" ht="15.75" customHeight="1">
      <c r="K979" s="295"/>
      <c r="M979" s="295"/>
      <c r="P979" s="295"/>
      <c r="Q979" s="211"/>
      <c r="R979" s="211"/>
      <c r="S979" s="211"/>
      <c r="T979" s="211"/>
      <c r="U979" s="211"/>
      <c r="V979" s="211"/>
      <c r="W979" s="211"/>
      <c r="X979" s="211"/>
      <c r="Y979" s="211"/>
      <c r="Z979" s="211"/>
    </row>
    <row r="980" spans="11:26" ht="15.75" customHeight="1">
      <c r="K980" s="295"/>
      <c r="M980" s="295"/>
      <c r="P980" s="295"/>
      <c r="Q980" s="211"/>
      <c r="R980" s="211"/>
      <c r="S980" s="211"/>
      <c r="T980" s="211"/>
      <c r="U980" s="211"/>
      <c r="V980" s="211"/>
      <c r="W980" s="211"/>
      <c r="X980" s="211"/>
      <c r="Y980" s="211"/>
      <c r="Z980" s="211"/>
    </row>
    <row r="981" spans="11:26" ht="15.75" customHeight="1">
      <c r="K981" s="295"/>
      <c r="M981" s="295"/>
      <c r="P981" s="295"/>
      <c r="Q981" s="211"/>
      <c r="R981" s="211"/>
      <c r="S981" s="211"/>
      <c r="T981" s="211"/>
      <c r="U981" s="211"/>
      <c r="V981" s="211"/>
      <c r="W981" s="211"/>
      <c r="X981" s="211"/>
      <c r="Y981" s="211"/>
      <c r="Z981" s="211"/>
    </row>
    <row r="982" spans="11:26" ht="15.75" customHeight="1">
      <c r="K982" s="295"/>
      <c r="M982" s="295"/>
      <c r="P982" s="295"/>
      <c r="Q982" s="211"/>
      <c r="R982" s="211"/>
      <c r="S982" s="211"/>
      <c r="T982" s="211"/>
      <c r="U982" s="211"/>
      <c r="V982" s="211"/>
      <c r="W982" s="211"/>
      <c r="X982" s="211"/>
      <c r="Y982" s="211"/>
      <c r="Z982" s="211"/>
    </row>
    <row r="983" spans="11:26" ht="15.75" customHeight="1">
      <c r="K983" s="295"/>
      <c r="M983" s="295"/>
      <c r="P983" s="295"/>
      <c r="Q983" s="211"/>
      <c r="R983" s="211"/>
      <c r="S983" s="211"/>
      <c r="T983" s="211"/>
      <c r="U983" s="211"/>
      <c r="V983" s="211"/>
      <c r="W983" s="211"/>
      <c r="X983" s="211"/>
      <c r="Y983" s="211"/>
      <c r="Z983" s="211"/>
    </row>
    <row r="984" spans="11:26" ht="15.75" customHeight="1">
      <c r="K984" s="295"/>
      <c r="M984" s="295"/>
      <c r="P984" s="295"/>
      <c r="Q984" s="211"/>
      <c r="R984" s="211"/>
      <c r="S984" s="211"/>
      <c r="T984" s="211"/>
      <c r="U984" s="211"/>
      <c r="V984" s="211"/>
      <c r="W984" s="211"/>
      <c r="X984" s="211"/>
      <c r="Y984" s="211"/>
      <c r="Z984" s="211"/>
    </row>
    <row r="985" spans="11:26" ht="15.75" customHeight="1">
      <c r="K985" s="295"/>
      <c r="M985" s="295"/>
      <c r="P985" s="295"/>
      <c r="Q985" s="211"/>
      <c r="R985" s="211"/>
      <c r="S985" s="211"/>
      <c r="T985" s="211"/>
      <c r="U985" s="211"/>
      <c r="V985" s="211"/>
      <c r="W985" s="211"/>
      <c r="X985" s="211"/>
      <c r="Y985" s="211"/>
      <c r="Z985" s="211"/>
    </row>
    <row r="986" spans="11:26" ht="15.75" customHeight="1">
      <c r="K986" s="295"/>
      <c r="M986" s="295"/>
      <c r="P986" s="295"/>
      <c r="Q986" s="211"/>
      <c r="R986" s="211"/>
      <c r="S986" s="211"/>
      <c r="T986" s="211"/>
      <c r="U986" s="211"/>
      <c r="V986" s="211"/>
      <c r="W986" s="211"/>
      <c r="X986" s="211"/>
      <c r="Y986" s="211"/>
      <c r="Z986" s="211"/>
    </row>
    <row r="987" spans="11:26" ht="15.75" customHeight="1">
      <c r="K987" s="295"/>
      <c r="M987" s="295"/>
      <c r="P987" s="295"/>
      <c r="Q987" s="211"/>
      <c r="R987" s="211"/>
      <c r="S987" s="211"/>
      <c r="T987" s="211"/>
      <c r="U987" s="211"/>
      <c r="V987" s="211"/>
      <c r="W987" s="211"/>
      <c r="X987" s="211"/>
      <c r="Y987" s="211"/>
      <c r="Z987" s="211"/>
    </row>
    <row r="988" spans="11:26" ht="15.75" customHeight="1">
      <c r="K988" s="295"/>
      <c r="M988" s="295"/>
      <c r="P988" s="295"/>
      <c r="Q988" s="211"/>
      <c r="R988" s="211"/>
      <c r="S988" s="211"/>
      <c r="T988" s="211"/>
      <c r="U988" s="211"/>
      <c r="V988" s="211"/>
      <c r="W988" s="211"/>
      <c r="X988" s="211"/>
      <c r="Y988" s="211"/>
      <c r="Z988" s="211"/>
    </row>
    <row r="989" spans="11:26" ht="15.75" customHeight="1">
      <c r="K989" s="295"/>
      <c r="M989" s="295"/>
      <c r="P989" s="295"/>
      <c r="Q989" s="211"/>
      <c r="R989" s="211"/>
      <c r="S989" s="211"/>
      <c r="T989" s="211"/>
      <c r="U989" s="211"/>
      <c r="V989" s="211"/>
      <c r="W989" s="211"/>
      <c r="X989" s="211"/>
      <c r="Y989" s="211"/>
      <c r="Z989" s="211"/>
    </row>
    <row r="990" spans="11:26" ht="15.75" customHeight="1">
      <c r="K990" s="295"/>
      <c r="M990" s="295"/>
      <c r="P990" s="295"/>
      <c r="Q990" s="211"/>
      <c r="R990" s="211"/>
      <c r="S990" s="211"/>
      <c r="T990" s="211"/>
      <c r="U990" s="211"/>
      <c r="V990" s="211"/>
      <c r="W990" s="211"/>
      <c r="X990" s="211"/>
      <c r="Y990" s="211"/>
      <c r="Z990" s="211"/>
    </row>
    <row r="991" spans="11:26" ht="15.75" customHeight="1">
      <c r="K991" s="295"/>
      <c r="M991" s="295"/>
      <c r="P991" s="295"/>
      <c r="Q991" s="211"/>
      <c r="R991" s="211"/>
      <c r="S991" s="211"/>
      <c r="T991" s="211"/>
      <c r="U991" s="211"/>
      <c r="V991" s="211"/>
      <c r="W991" s="211"/>
      <c r="X991" s="211"/>
      <c r="Y991" s="211"/>
      <c r="Z991" s="211"/>
    </row>
    <row r="992" spans="11:26" ht="15.75" customHeight="1">
      <c r="K992" s="295"/>
      <c r="M992" s="295"/>
      <c r="P992" s="295"/>
      <c r="Q992" s="211"/>
      <c r="R992" s="211"/>
      <c r="S992" s="211"/>
      <c r="T992" s="211"/>
      <c r="U992" s="211"/>
      <c r="V992" s="211"/>
      <c r="W992" s="211"/>
      <c r="X992" s="211"/>
      <c r="Y992" s="211"/>
      <c r="Z992" s="211"/>
    </row>
    <row r="993" spans="11:26" ht="15.75" customHeight="1">
      <c r="K993" s="295"/>
      <c r="M993" s="295"/>
      <c r="P993" s="295"/>
      <c r="Q993" s="211"/>
      <c r="R993" s="211"/>
      <c r="S993" s="211"/>
      <c r="T993" s="211"/>
      <c r="U993" s="211"/>
      <c r="V993" s="211"/>
      <c r="W993" s="211"/>
      <c r="X993" s="211"/>
      <c r="Y993" s="211"/>
      <c r="Z993" s="211"/>
    </row>
    <row r="994" spans="11:26" ht="15.75" customHeight="1">
      <c r="K994" s="295"/>
      <c r="M994" s="295"/>
      <c r="P994" s="295"/>
      <c r="Q994" s="211"/>
      <c r="R994" s="211"/>
      <c r="S994" s="211"/>
      <c r="T994" s="211"/>
      <c r="U994" s="211"/>
      <c r="V994" s="211"/>
      <c r="W994" s="211"/>
      <c r="X994" s="211"/>
      <c r="Y994" s="211"/>
      <c r="Z994" s="211"/>
    </row>
    <row r="995" spans="11:26" ht="15.75" customHeight="1">
      <c r="K995" s="295"/>
      <c r="M995" s="295"/>
      <c r="P995" s="295"/>
      <c r="Q995" s="211"/>
      <c r="R995" s="211"/>
      <c r="S995" s="211"/>
      <c r="T995" s="211"/>
      <c r="U995" s="211"/>
      <c r="V995" s="211"/>
      <c r="W995" s="211"/>
      <c r="X995" s="211"/>
      <c r="Y995" s="211"/>
      <c r="Z995" s="211"/>
    </row>
    <row r="996" spans="11:26" ht="15.75" customHeight="1">
      <c r="K996" s="295"/>
      <c r="M996" s="295"/>
      <c r="P996" s="295"/>
      <c r="Q996" s="211"/>
      <c r="R996" s="211"/>
      <c r="S996" s="211"/>
      <c r="T996" s="211"/>
      <c r="U996" s="211"/>
      <c r="V996" s="211"/>
      <c r="W996" s="211"/>
      <c r="X996" s="211"/>
      <c r="Y996" s="211"/>
      <c r="Z996" s="211"/>
    </row>
    <row r="997" spans="11:26" ht="15.75" customHeight="1">
      <c r="K997" s="295"/>
      <c r="M997" s="295"/>
      <c r="P997" s="295"/>
      <c r="Q997" s="211"/>
      <c r="R997" s="211"/>
      <c r="S997" s="211"/>
      <c r="T997" s="211"/>
      <c r="U997" s="211"/>
      <c r="V997" s="211"/>
      <c r="W997" s="211"/>
      <c r="X997" s="211"/>
      <c r="Y997" s="211"/>
      <c r="Z997" s="211"/>
    </row>
    <row r="998" spans="11:26" ht="15.75" customHeight="1">
      <c r="K998" s="295"/>
      <c r="M998" s="295"/>
      <c r="P998" s="295"/>
      <c r="Q998" s="211"/>
      <c r="R998" s="211"/>
      <c r="S998" s="211"/>
      <c r="T998" s="211"/>
      <c r="U998" s="211"/>
      <c r="V998" s="211"/>
      <c r="W998" s="211"/>
      <c r="X998" s="211"/>
      <c r="Y998" s="211"/>
      <c r="Z998" s="211"/>
    </row>
    <row r="999" spans="11:26" ht="15.75" customHeight="1">
      <c r="K999" s="295"/>
      <c r="M999" s="295"/>
      <c r="P999" s="295"/>
      <c r="Q999" s="211"/>
      <c r="R999" s="211"/>
      <c r="S999" s="211"/>
      <c r="T999" s="211"/>
      <c r="U999" s="211"/>
      <c r="V999" s="211"/>
      <c r="W999" s="211"/>
      <c r="X999" s="211"/>
      <c r="Y999" s="211"/>
      <c r="Z999" s="211"/>
    </row>
    <row r="1000" spans="11:26" ht="15.75" customHeight="1">
      <c r="K1000" s="295"/>
      <c r="M1000" s="295"/>
      <c r="P1000" s="295"/>
      <c r="Q1000" s="211"/>
      <c r="R1000" s="211"/>
      <c r="S1000" s="211"/>
      <c r="T1000" s="211"/>
      <c r="U1000" s="211"/>
      <c r="V1000" s="211"/>
      <c r="W1000" s="211"/>
      <c r="X1000" s="211"/>
      <c r="Y1000" s="211"/>
      <c r="Z1000" s="211"/>
    </row>
    <row r="1001" spans="11:26" ht="15.75" customHeight="1">
      <c r="K1001" s="295"/>
      <c r="M1001" s="295"/>
      <c r="P1001" s="295"/>
      <c r="Q1001" s="211"/>
      <c r="R1001" s="211"/>
      <c r="S1001" s="211"/>
      <c r="T1001" s="211"/>
      <c r="U1001" s="211"/>
      <c r="V1001" s="211"/>
      <c r="W1001" s="211"/>
      <c r="X1001" s="211"/>
      <c r="Y1001" s="211"/>
      <c r="Z1001" s="211"/>
    </row>
  </sheetData>
  <mergeCells count="11">
    <mergeCell ref="H1:H2"/>
    <mergeCell ref="I1:I2"/>
    <mergeCell ref="J1:M1"/>
    <mergeCell ref="N1:P1"/>
    <mergeCell ref="A1:A2"/>
    <mergeCell ref="B1:B2"/>
    <mergeCell ref="C1:C2"/>
    <mergeCell ref="D1:D2"/>
    <mergeCell ref="E1:E2"/>
    <mergeCell ref="F1:F2"/>
    <mergeCell ref="G1:G2"/>
  </mergeCells>
  <pageMargins left="0.7" right="0.7" top="0.75" bottom="0.75" header="0" footer="0"/>
  <pageSetup orientation="landscape"/>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xSplit="9" ySplit="2" topLeftCell="J3" activePane="bottomRight" state="frozen"/>
      <selection pane="topRight" activeCell="J1" sqref="J1"/>
      <selection pane="bottomLeft" activeCell="A3" sqref="A3"/>
      <selection pane="bottomRight" activeCell="J3" sqref="J3"/>
    </sheetView>
  </sheetViews>
  <sheetFormatPr baseColWidth="10" defaultColWidth="12.625" defaultRowHeight="15" customHeight="1"/>
  <cols>
    <col min="1" max="1" width="5.25" style="203" customWidth="1"/>
    <col min="2" max="2" width="13.875" style="203" customWidth="1"/>
    <col min="3" max="3" width="16.5" style="203" customWidth="1"/>
    <col min="4" max="4" width="6.625" style="203" customWidth="1"/>
    <col min="5" max="5" width="34.5" style="203" customWidth="1"/>
    <col min="6" max="6" width="6.125" style="203" customWidth="1"/>
    <col min="7" max="7" width="31.625" style="203" customWidth="1"/>
    <col min="8" max="8" width="7.125" style="203" customWidth="1"/>
    <col min="9" max="9" width="7.75" style="203" customWidth="1"/>
    <col min="10" max="10" width="37.75" style="203" customWidth="1"/>
    <col min="11" max="11" width="7.375" style="203" customWidth="1"/>
    <col min="12" max="12" width="53.125" style="203" customWidth="1"/>
    <col min="13" max="13" width="8.25" style="203" customWidth="1"/>
    <col min="14" max="14" width="53.125" style="203" customWidth="1"/>
    <col min="15" max="15" width="39.125" style="203" customWidth="1"/>
    <col min="16" max="26" width="38.5" style="203" customWidth="1"/>
    <col min="27" max="16384" width="12.625" style="203"/>
  </cols>
  <sheetData>
    <row r="1" spans="1:26" ht="45.75" customHeight="1">
      <c r="A1" s="654" t="s">
        <v>0</v>
      </c>
      <c r="B1" s="654" t="s">
        <v>1</v>
      </c>
      <c r="C1" s="654" t="s">
        <v>2</v>
      </c>
      <c r="D1" s="654" t="s">
        <v>3</v>
      </c>
      <c r="E1" s="654" t="s">
        <v>3</v>
      </c>
      <c r="F1" s="654" t="s">
        <v>4</v>
      </c>
      <c r="G1" s="654" t="s">
        <v>4</v>
      </c>
      <c r="H1" s="656" t="s">
        <v>2259</v>
      </c>
      <c r="I1" s="656" t="s">
        <v>2260</v>
      </c>
      <c r="J1" s="649" t="s">
        <v>2261</v>
      </c>
      <c r="K1" s="650"/>
      <c r="L1" s="650"/>
      <c r="M1" s="651"/>
      <c r="N1" s="649" t="s">
        <v>2262</v>
      </c>
      <c r="O1" s="650"/>
      <c r="P1" s="651"/>
      <c r="Q1" s="202"/>
      <c r="R1" s="202"/>
      <c r="S1" s="202"/>
      <c r="T1" s="202"/>
      <c r="U1" s="202"/>
      <c r="V1" s="202"/>
      <c r="W1" s="202"/>
      <c r="X1" s="202"/>
      <c r="Y1" s="202"/>
      <c r="Z1" s="202"/>
    </row>
    <row r="2" spans="1:26" ht="44.25" customHeight="1">
      <c r="A2" s="667"/>
      <c r="B2" s="667"/>
      <c r="C2" s="667"/>
      <c r="D2" s="667"/>
      <c r="E2" s="667"/>
      <c r="F2" s="667"/>
      <c r="G2" s="667"/>
      <c r="H2" s="667"/>
      <c r="I2" s="667"/>
      <c r="J2" s="204" t="s">
        <v>8</v>
      </c>
      <c r="K2" s="205" t="s">
        <v>9</v>
      </c>
      <c r="L2" s="204" t="s">
        <v>10</v>
      </c>
      <c r="M2" s="205" t="s">
        <v>9</v>
      </c>
      <c r="N2" s="204" t="s">
        <v>2263</v>
      </c>
      <c r="O2" s="204" t="s">
        <v>2264</v>
      </c>
      <c r="P2" s="205" t="s">
        <v>9</v>
      </c>
      <c r="Q2" s="202"/>
      <c r="R2" s="202"/>
      <c r="S2" s="202"/>
      <c r="T2" s="202"/>
      <c r="U2" s="202"/>
      <c r="V2" s="202"/>
      <c r="W2" s="202"/>
      <c r="X2" s="202"/>
      <c r="Y2" s="202"/>
      <c r="Z2" s="202"/>
    </row>
    <row r="3" spans="1:26" ht="99.95" customHeight="1">
      <c r="A3" s="192" t="s">
        <v>16</v>
      </c>
      <c r="B3" s="206" t="s">
        <v>17</v>
      </c>
      <c r="C3" s="206" t="s">
        <v>18</v>
      </c>
      <c r="D3" s="192" t="s">
        <v>19</v>
      </c>
      <c r="E3" s="193" t="s">
        <v>20</v>
      </c>
      <c r="F3" s="192" t="s">
        <v>60</v>
      </c>
      <c r="G3" s="193" t="s">
        <v>61</v>
      </c>
      <c r="H3" s="207"/>
      <c r="I3" s="207" t="s">
        <v>65</v>
      </c>
      <c r="J3" s="193" t="s">
        <v>66</v>
      </c>
      <c r="K3" s="190">
        <v>80000000</v>
      </c>
      <c r="L3" s="193" t="s">
        <v>67</v>
      </c>
      <c r="M3" s="190">
        <v>64248001</v>
      </c>
      <c r="N3" s="193" t="s">
        <v>2282</v>
      </c>
      <c r="O3" s="193" t="s">
        <v>2283</v>
      </c>
      <c r="P3" s="193" t="s">
        <v>2284</v>
      </c>
      <c r="Q3" s="208"/>
      <c r="R3" s="208"/>
      <c r="S3" s="208"/>
      <c r="T3" s="208"/>
      <c r="U3" s="208"/>
      <c r="V3" s="208"/>
      <c r="W3" s="208"/>
      <c r="X3" s="208"/>
      <c r="Y3" s="208"/>
      <c r="Z3" s="208"/>
    </row>
    <row r="4" spans="1:26" ht="99.95" customHeight="1">
      <c r="A4" s="192" t="s">
        <v>16</v>
      </c>
      <c r="B4" s="206" t="s">
        <v>17</v>
      </c>
      <c r="C4" s="206" t="s">
        <v>200</v>
      </c>
      <c r="D4" s="192" t="s">
        <v>614</v>
      </c>
      <c r="E4" s="193" t="s">
        <v>615</v>
      </c>
      <c r="F4" s="192" t="s">
        <v>616</v>
      </c>
      <c r="G4" s="193" t="s">
        <v>617</v>
      </c>
      <c r="H4" s="207"/>
      <c r="I4" s="207" t="s">
        <v>65</v>
      </c>
      <c r="J4" s="193" t="s">
        <v>635</v>
      </c>
      <c r="K4" s="190">
        <v>80000000</v>
      </c>
      <c r="L4" s="192" t="s">
        <v>636</v>
      </c>
      <c r="M4" s="190">
        <v>240000000</v>
      </c>
      <c r="N4" s="192" t="s">
        <v>2285</v>
      </c>
      <c r="O4" s="192" t="s">
        <v>2286</v>
      </c>
      <c r="P4" s="209" t="s">
        <v>2287</v>
      </c>
      <c r="Q4" s="202"/>
      <c r="R4" s="202"/>
      <c r="S4" s="202"/>
      <c r="T4" s="202"/>
      <c r="U4" s="202"/>
      <c r="V4" s="202"/>
      <c r="W4" s="202"/>
      <c r="X4" s="202"/>
      <c r="Y4" s="202"/>
      <c r="Z4" s="202"/>
    </row>
    <row r="5" spans="1:26" ht="99.95" customHeight="1">
      <c r="A5" s="192" t="s">
        <v>16</v>
      </c>
      <c r="B5" s="206" t="s">
        <v>17</v>
      </c>
      <c r="C5" s="206" t="s">
        <v>200</v>
      </c>
      <c r="D5" s="192" t="s">
        <v>614</v>
      </c>
      <c r="E5" s="193" t="s">
        <v>615</v>
      </c>
      <c r="F5" s="192" t="s">
        <v>647</v>
      </c>
      <c r="G5" s="193" t="s">
        <v>648</v>
      </c>
      <c r="H5" s="207"/>
      <c r="I5" s="207" t="s">
        <v>65</v>
      </c>
      <c r="J5" s="193" t="s">
        <v>663</v>
      </c>
      <c r="K5" s="190">
        <v>10000000</v>
      </c>
      <c r="L5" s="193" t="s">
        <v>664</v>
      </c>
      <c r="M5" s="190">
        <v>30000000</v>
      </c>
      <c r="N5" s="193" t="s">
        <v>2288</v>
      </c>
      <c r="O5" s="193" t="s">
        <v>2286</v>
      </c>
      <c r="P5" s="210" t="s">
        <v>2289</v>
      </c>
      <c r="Q5" s="211"/>
      <c r="R5" s="211"/>
      <c r="S5" s="211"/>
      <c r="T5" s="211"/>
      <c r="U5" s="211"/>
      <c r="V5" s="211"/>
      <c r="W5" s="211"/>
      <c r="X5" s="211"/>
      <c r="Y5" s="211"/>
      <c r="Z5" s="211"/>
    </row>
    <row r="6" spans="1:26" ht="99.95" customHeight="1">
      <c r="A6" s="192" t="s">
        <v>16</v>
      </c>
      <c r="B6" s="206" t="s">
        <v>17</v>
      </c>
      <c r="C6" s="206" t="s">
        <v>200</v>
      </c>
      <c r="D6" s="192" t="s">
        <v>614</v>
      </c>
      <c r="E6" s="193" t="s">
        <v>615</v>
      </c>
      <c r="F6" s="192" t="s">
        <v>844</v>
      </c>
      <c r="G6" s="193" t="s">
        <v>848</v>
      </c>
      <c r="H6" s="207"/>
      <c r="I6" s="207" t="s">
        <v>65</v>
      </c>
      <c r="J6" s="193" t="s">
        <v>863</v>
      </c>
      <c r="K6" s="190">
        <v>80000000</v>
      </c>
      <c r="L6" s="192" t="s">
        <v>864</v>
      </c>
      <c r="M6" s="190">
        <v>240000000</v>
      </c>
      <c r="N6" s="192" t="s">
        <v>2290</v>
      </c>
      <c r="O6" s="192" t="s">
        <v>2291</v>
      </c>
      <c r="P6" s="210" t="s">
        <v>2292</v>
      </c>
      <c r="Q6" s="211"/>
      <c r="R6" s="211"/>
      <c r="S6" s="211"/>
      <c r="T6" s="211"/>
      <c r="U6" s="211"/>
      <c r="V6" s="211"/>
      <c r="W6" s="211"/>
      <c r="X6" s="211"/>
      <c r="Y6" s="211"/>
      <c r="Z6" s="211"/>
    </row>
    <row r="7" spans="1:26" ht="99.95" customHeight="1">
      <c r="A7" s="192" t="s">
        <v>16</v>
      </c>
      <c r="B7" s="206" t="s">
        <v>17</v>
      </c>
      <c r="C7" s="206" t="s">
        <v>870</v>
      </c>
      <c r="D7" s="192" t="s">
        <v>871</v>
      </c>
      <c r="E7" s="193" t="s">
        <v>872</v>
      </c>
      <c r="F7" s="192" t="s">
        <v>893</v>
      </c>
      <c r="G7" s="193" t="s">
        <v>894</v>
      </c>
      <c r="H7" s="207"/>
      <c r="I7" s="207" t="s">
        <v>901</v>
      </c>
      <c r="J7" s="193" t="s">
        <v>863</v>
      </c>
      <c r="K7" s="190">
        <v>80000000</v>
      </c>
      <c r="L7" s="192" t="s">
        <v>864</v>
      </c>
      <c r="M7" s="190">
        <v>240000000</v>
      </c>
      <c r="N7" s="192" t="s">
        <v>2290</v>
      </c>
      <c r="O7" s="192" t="s">
        <v>2291</v>
      </c>
      <c r="P7" s="210" t="s">
        <v>2292</v>
      </c>
      <c r="Q7" s="211"/>
      <c r="R7" s="211"/>
      <c r="S7" s="211"/>
      <c r="T7" s="211"/>
      <c r="U7" s="211"/>
      <c r="V7" s="211"/>
      <c r="W7" s="211"/>
      <c r="X7" s="211"/>
      <c r="Y7" s="211"/>
      <c r="Z7" s="211"/>
    </row>
    <row r="8" spans="1:26" ht="99.95" customHeight="1">
      <c r="A8" s="192" t="s">
        <v>2112</v>
      </c>
      <c r="B8" s="206" t="s">
        <v>2113</v>
      </c>
      <c r="C8" s="206" t="s">
        <v>2121</v>
      </c>
      <c r="D8" s="192" t="s">
        <v>2135</v>
      </c>
      <c r="E8" s="193" t="s">
        <v>2136</v>
      </c>
      <c r="F8" s="192" t="s">
        <v>2137</v>
      </c>
      <c r="G8" s="193" t="s">
        <v>2138</v>
      </c>
      <c r="H8" s="207" t="s">
        <v>65</v>
      </c>
      <c r="I8" s="207"/>
      <c r="J8" s="193" t="s">
        <v>2162</v>
      </c>
      <c r="K8" s="190">
        <v>0</v>
      </c>
      <c r="L8" s="193" t="s">
        <v>2163</v>
      </c>
      <c r="M8" s="190">
        <v>0</v>
      </c>
      <c r="N8" s="192" t="s">
        <v>2293</v>
      </c>
      <c r="O8" s="193"/>
      <c r="P8" s="212"/>
      <c r="Q8" s="211"/>
      <c r="R8" s="211"/>
      <c r="S8" s="211"/>
      <c r="T8" s="211"/>
      <c r="U8" s="211"/>
      <c r="V8" s="211"/>
      <c r="W8" s="211"/>
      <c r="X8" s="211"/>
      <c r="Y8" s="211"/>
      <c r="Z8" s="211"/>
    </row>
    <row r="9" spans="1:26">
      <c r="A9" s="213"/>
      <c r="B9" s="213"/>
      <c r="C9" s="213"/>
      <c r="D9" s="213"/>
      <c r="E9" s="213"/>
      <c r="F9" s="213"/>
      <c r="G9" s="213"/>
      <c r="H9" s="214"/>
      <c r="I9" s="215"/>
      <c r="J9" s="213"/>
      <c r="K9" s="216"/>
      <c r="L9" s="213"/>
      <c r="M9" s="217"/>
      <c r="N9" s="213"/>
      <c r="O9" s="213"/>
      <c r="P9" s="211"/>
      <c r="Q9" s="211"/>
      <c r="R9" s="211"/>
      <c r="S9" s="211"/>
      <c r="T9" s="211"/>
      <c r="U9" s="211"/>
      <c r="V9" s="211"/>
      <c r="W9" s="211"/>
      <c r="X9" s="211"/>
      <c r="Y9" s="211"/>
      <c r="Z9" s="211"/>
    </row>
    <row r="10" spans="1:26">
      <c r="A10" s="218"/>
      <c r="B10" s="218"/>
      <c r="C10" s="218"/>
      <c r="D10" s="218"/>
      <c r="E10" s="218"/>
      <c r="F10" s="218"/>
      <c r="G10" s="218"/>
      <c r="H10" s="219"/>
      <c r="I10" s="220"/>
      <c r="J10" s="218"/>
      <c r="K10" s="221"/>
      <c r="L10" s="218"/>
      <c r="M10" s="222"/>
      <c r="N10" s="218"/>
      <c r="O10" s="218"/>
      <c r="P10" s="211"/>
      <c r="Q10" s="211"/>
      <c r="R10" s="211"/>
      <c r="S10" s="211"/>
      <c r="T10" s="211"/>
      <c r="U10" s="211"/>
      <c r="V10" s="211"/>
      <c r="W10" s="211"/>
      <c r="X10" s="211"/>
      <c r="Y10" s="211"/>
      <c r="Z10" s="211"/>
    </row>
    <row r="11" spans="1:26">
      <c r="A11" s="218"/>
      <c r="B11" s="218"/>
      <c r="C11" s="218"/>
      <c r="D11" s="218"/>
      <c r="E11" s="218"/>
      <c r="F11" s="218"/>
      <c r="G11" s="218"/>
      <c r="H11" s="219"/>
      <c r="I11" s="220"/>
      <c r="J11" s="218"/>
      <c r="K11" s="221"/>
      <c r="L11" s="218"/>
      <c r="M11" s="222"/>
      <c r="N11" s="218"/>
      <c r="O11" s="218"/>
      <c r="P11" s="211"/>
      <c r="Q11" s="211"/>
      <c r="R11" s="211"/>
      <c r="S11" s="211"/>
      <c r="T11" s="211"/>
      <c r="U11" s="211"/>
      <c r="V11" s="211"/>
      <c r="W11" s="211"/>
      <c r="X11" s="211"/>
      <c r="Y11" s="211"/>
      <c r="Z11" s="211"/>
    </row>
    <row r="12" spans="1:26">
      <c r="A12" s="218"/>
      <c r="B12" s="218"/>
      <c r="C12" s="218"/>
      <c r="D12" s="218"/>
      <c r="E12" s="218"/>
      <c r="F12" s="218"/>
      <c r="G12" s="218"/>
      <c r="H12" s="219"/>
      <c r="I12" s="219"/>
      <c r="J12" s="218"/>
      <c r="K12" s="221"/>
      <c r="L12" s="218"/>
      <c r="M12" s="222"/>
      <c r="N12" s="218"/>
      <c r="O12" s="218"/>
      <c r="P12" s="211"/>
      <c r="Q12" s="211"/>
      <c r="R12" s="211"/>
      <c r="S12" s="211"/>
      <c r="T12" s="211"/>
      <c r="U12" s="211"/>
      <c r="V12" s="211"/>
      <c r="W12" s="211"/>
      <c r="X12" s="211"/>
      <c r="Y12" s="211"/>
      <c r="Z12" s="211"/>
    </row>
    <row r="13" spans="1:26">
      <c r="A13" s="218"/>
      <c r="B13" s="218"/>
      <c r="C13" s="218"/>
      <c r="D13" s="218"/>
      <c r="E13" s="218"/>
      <c r="F13" s="218"/>
      <c r="G13" s="218"/>
      <c r="H13" s="219"/>
      <c r="I13" s="219"/>
      <c r="J13" s="218"/>
      <c r="K13" s="221"/>
      <c r="L13" s="218"/>
      <c r="M13" s="222"/>
      <c r="N13" s="218"/>
      <c r="O13" s="218"/>
      <c r="P13" s="211"/>
      <c r="Q13" s="211"/>
      <c r="R13" s="211"/>
      <c r="S13" s="211"/>
      <c r="T13" s="211"/>
      <c r="U13" s="211"/>
      <c r="V13" s="211"/>
      <c r="W13" s="211"/>
      <c r="X13" s="211"/>
      <c r="Y13" s="211"/>
      <c r="Z13" s="211"/>
    </row>
    <row r="14" spans="1:26">
      <c r="A14" s="218"/>
      <c r="B14" s="218"/>
      <c r="C14" s="218"/>
      <c r="D14" s="218"/>
      <c r="E14" s="218"/>
      <c r="F14" s="218"/>
      <c r="G14" s="218"/>
      <c r="H14" s="219"/>
      <c r="I14" s="219"/>
      <c r="J14" s="218"/>
      <c r="K14" s="221"/>
      <c r="L14" s="218"/>
      <c r="M14" s="222"/>
      <c r="N14" s="218"/>
      <c r="O14" s="218"/>
      <c r="P14" s="211"/>
      <c r="Q14" s="211"/>
      <c r="R14" s="211"/>
      <c r="S14" s="211"/>
      <c r="T14" s="211"/>
      <c r="U14" s="211"/>
      <c r="V14" s="211"/>
      <c r="W14" s="211"/>
      <c r="X14" s="211"/>
      <c r="Y14" s="211"/>
      <c r="Z14" s="211"/>
    </row>
    <row r="15" spans="1:26">
      <c r="A15" s="218"/>
      <c r="B15" s="218"/>
      <c r="C15" s="218"/>
      <c r="D15" s="218"/>
      <c r="E15" s="218"/>
      <c r="F15" s="218"/>
      <c r="G15" s="218"/>
      <c r="H15" s="219"/>
      <c r="I15" s="219"/>
      <c r="J15" s="218"/>
      <c r="K15" s="221"/>
      <c r="L15" s="218"/>
      <c r="M15" s="222"/>
      <c r="N15" s="218"/>
      <c r="O15" s="218"/>
      <c r="P15" s="211"/>
      <c r="Q15" s="211"/>
      <c r="R15" s="211"/>
      <c r="S15" s="211"/>
      <c r="T15" s="211"/>
      <c r="U15" s="211"/>
      <c r="V15" s="211"/>
      <c r="W15" s="211"/>
      <c r="X15" s="211"/>
      <c r="Y15" s="211"/>
      <c r="Z15" s="211"/>
    </row>
    <row r="16" spans="1:26">
      <c r="A16" s="218"/>
      <c r="B16" s="218"/>
      <c r="C16" s="218"/>
      <c r="D16" s="218"/>
      <c r="E16" s="218"/>
      <c r="F16" s="218"/>
      <c r="G16" s="218"/>
      <c r="H16" s="219"/>
      <c r="I16" s="219"/>
      <c r="J16" s="218"/>
      <c r="K16" s="221"/>
      <c r="L16" s="218"/>
      <c r="M16" s="222"/>
      <c r="N16" s="218"/>
      <c r="O16" s="218"/>
      <c r="P16" s="211"/>
      <c r="Q16" s="211"/>
      <c r="R16" s="211"/>
      <c r="S16" s="211"/>
      <c r="T16" s="211"/>
      <c r="U16" s="211"/>
      <c r="V16" s="211"/>
      <c r="W16" s="211"/>
      <c r="X16" s="211"/>
      <c r="Y16" s="211"/>
      <c r="Z16" s="211"/>
    </row>
    <row r="17" spans="1:26">
      <c r="A17" s="218"/>
      <c r="B17" s="218"/>
      <c r="C17" s="218"/>
      <c r="D17" s="218"/>
      <c r="E17" s="218"/>
      <c r="F17" s="218"/>
      <c r="G17" s="218"/>
      <c r="H17" s="219"/>
      <c r="I17" s="219"/>
      <c r="J17" s="218"/>
      <c r="K17" s="221"/>
      <c r="L17" s="218"/>
      <c r="M17" s="222"/>
      <c r="N17" s="218"/>
      <c r="O17" s="218"/>
      <c r="P17" s="211"/>
      <c r="Q17" s="211"/>
      <c r="R17" s="211"/>
      <c r="S17" s="211"/>
      <c r="T17" s="211"/>
      <c r="U17" s="211"/>
      <c r="V17" s="211"/>
      <c r="W17" s="211"/>
      <c r="X17" s="211"/>
      <c r="Y17" s="211"/>
      <c r="Z17" s="211"/>
    </row>
    <row r="18" spans="1:26">
      <c r="A18" s="218"/>
      <c r="B18" s="218"/>
      <c r="C18" s="218"/>
      <c r="D18" s="218"/>
      <c r="E18" s="218"/>
      <c r="F18" s="218"/>
      <c r="G18" s="218"/>
      <c r="H18" s="219"/>
      <c r="I18" s="219"/>
      <c r="J18" s="218"/>
      <c r="K18" s="221"/>
      <c r="L18" s="218"/>
      <c r="M18" s="222"/>
      <c r="N18" s="218"/>
      <c r="O18" s="218"/>
      <c r="P18" s="211"/>
      <c r="Q18" s="211"/>
      <c r="R18" s="211"/>
      <c r="S18" s="211"/>
      <c r="T18" s="211"/>
      <c r="U18" s="211"/>
      <c r="V18" s="211"/>
      <c r="W18" s="211"/>
      <c r="X18" s="211"/>
      <c r="Y18" s="211"/>
      <c r="Z18" s="211"/>
    </row>
    <row r="19" spans="1:26">
      <c r="A19" s="218"/>
      <c r="B19" s="218"/>
      <c r="C19" s="218"/>
      <c r="D19" s="218"/>
      <c r="E19" s="218"/>
      <c r="F19" s="218"/>
      <c r="G19" s="218"/>
      <c r="H19" s="219"/>
      <c r="I19" s="219"/>
      <c r="J19" s="218"/>
      <c r="K19" s="221"/>
      <c r="L19" s="218"/>
      <c r="M19" s="222"/>
      <c r="N19" s="218"/>
      <c r="O19" s="218"/>
      <c r="P19" s="211"/>
      <c r="Q19" s="211"/>
      <c r="R19" s="211"/>
      <c r="S19" s="211"/>
      <c r="T19" s="211"/>
      <c r="U19" s="211"/>
      <c r="V19" s="211"/>
      <c r="W19" s="211"/>
      <c r="X19" s="211"/>
      <c r="Y19" s="211"/>
      <c r="Z19" s="211"/>
    </row>
    <row r="20" spans="1:26">
      <c r="A20" s="218"/>
      <c r="B20" s="218"/>
      <c r="C20" s="218"/>
      <c r="D20" s="218"/>
      <c r="E20" s="218"/>
      <c r="F20" s="218"/>
      <c r="G20" s="218"/>
      <c r="H20" s="219"/>
      <c r="I20" s="219"/>
      <c r="J20" s="218"/>
      <c r="K20" s="221"/>
      <c r="L20" s="218"/>
      <c r="M20" s="221"/>
      <c r="N20" s="218"/>
      <c r="O20" s="218"/>
      <c r="P20" s="211"/>
      <c r="Q20" s="211"/>
      <c r="R20" s="211"/>
      <c r="S20" s="211"/>
      <c r="T20" s="211"/>
      <c r="U20" s="211"/>
      <c r="V20" s="211"/>
      <c r="W20" s="211"/>
      <c r="X20" s="211"/>
      <c r="Y20" s="211"/>
      <c r="Z20" s="211"/>
    </row>
    <row r="21" spans="1:26" ht="15.75" customHeight="1">
      <c r="A21" s="218"/>
      <c r="B21" s="218"/>
      <c r="C21" s="218"/>
      <c r="D21" s="218"/>
      <c r="E21" s="218"/>
      <c r="F21" s="218"/>
      <c r="G21" s="218"/>
      <c r="H21" s="219"/>
      <c r="I21" s="219"/>
      <c r="J21" s="218"/>
      <c r="K21" s="221"/>
      <c r="L21" s="218"/>
      <c r="M21" s="221"/>
      <c r="N21" s="218"/>
      <c r="O21" s="218"/>
      <c r="P21" s="211"/>
      <c r="Q21" s="211"/>
      <c r="R21" s="211"/>
      <c r="S21" s="211"/>
      <c r="T21" s="211"/>
      <c r="U21" s="211"/>
      <c r="V21" s="211"/>
      <c r="W21" s="211"/>
      <c r="X21" s="211"/>
      <c r="Y21" s="211"/>
      <c r="Z21" s="211"/>
    </row>
    <row r="22" spans="1:26" ht="15.75" customHeight="1">
      <c r="A22" s="218"/>
      <c r="B22" s="218"/>
      <c r="C22" s="218"/>
      <c r="D22" s="218"/>
      <c r="E22" s="218"/>
      <c r="F22" s="218"/>
      <c r="G22" s="218"/>
      <c r="H22" s="219"/>
      <c r="I22" s="219"/>
      <c r="J22" s="218"/>
      <c r="K22" s="221"/>
      <c r="L22" s="218"/>
      <c r="M22" s="221"/>
      <c r="N22" s="218"/>
      <c r="O22" s="218"/>
      <c r="P22" s="211"/>
      <c r="Q22" s="211"/>
      <c r="R22" s="211"/>
      <c r="S22" s="211"/>
      <c r="T22" s="211"/>
      <c r="U22" s="211"/>
      <c r="V22" s="211"/>
      <c r="W22" s="211"/>
      <c r="X22" s="211"/>
      <c r="Y22" s="211"/>
      <c r="Z22" s="211"/>
    </row>
    <row r="23" spans="1:26" ht="15.75" customHeight="1">
      <c r="A23" s="218"/>
      <c r="B23" s="218"/>
      <c r="C23" s="218"/>
      <c r="D23" s="218"/>
      <c r="E23" s="218"/>
      <c r="F23" s="218"/>
      <c r="G23" s="218"/>
      <c r="H23" s="219"/>
      <c r="I23" s="219"/>
      <c r="J23" s="218"/>
      <c r="K23" s="221"/>
      <c r="L23" s="218"/>
      <c r="M23" s="221"/>
      <c r="N23" s="218"/>
      <c r="O23" s="218"/>
      <c r="P23" s="211"/>
      <c r="Q23" s="211"/>
      <c r="R23" s="211"/>
      <c r="S23" s="211"/>
      <c r="T23" s="211"/>
      <c r="U23" s="211"/>
      <c r="V23" s="211"/>
      <c r="W23" s="211"/>
      <c r="X23" s="211"/>
      <c r="Y23" s="211"/>
      <c r="Z23" s="211"/>
    </row>
    <row r="24" spans="1:26" ht="15.75" customHeight="1">
      <c r="A24" s="218"/>
      <c r="B24" s="218"/>
      <c r="C24" s="218"/>
      <c r="D24" s="218"/>
      <c r="E24" s="218"/>
      <c r="F24" s="218"/>
      <c r="G24" s="218"/>
      <c r="H24" s="219"/>
      <c r="I24" s="219"/>
      <c r="J24" s="218"/>
      <c r="K24" s="221"/>
      <c r="L24" s="218"/>
      <c r="M24" s="221"/>
      <c r="N24" s="218"/>
      <c r="O24" s="218"/>
      <c r="P24" s="211"/>
      <c r="Q24" s="211"/>
      <c r="R24" s="211"/>
      <c r="S24" s="211"/>
      <c r="T24" s="211"/>
      <c r="U24" s="211"/>
      <c r="V24" s="211"/>
      <c r="W24" s="211"/>
      <c r="X24" s="211"/>
      <c r="Y24" s="211"/>
      <c r="Z24" s="211"/>
    </row>
    <row r="25" spans="1:26" ht="15.75" customHeight="1">
      <c r="A25" s="218"/>
      <c r="B25" s="218"/>
      <c r="C25" s="218"/>
      <c r="D25" s="218"/>
      <c r="E25" s="218"/>
      <c r="F25" s="218"/>
      <c r="G25" s="218"/>
      <c r="H25" s="219"/>
      <c r="I25" s="219"/>
      <c r="J25" s="218"/>
      <c r="K25" s="221"/>
      <c r="L25" s="218"/>
      <c r="M25" s="221"/>
      <c r="N25" s="218"/>
      <c r="O25" s="218"/>
      <c r="P25" s="211"/>
      <c r="Q25" s="211"/>
      <c r="R25" s="211"/>
      <c r="S25" s="211"/>
      <c r="T25" s="211"/>
      <c r="U25" s="211"/>
      <c r="V25" s="211"/>
      <c r="W25" s="211"/>
      <c r="X25" s="211"/>
      <c r="Y25" s="211"/>
      <c r="Z25" s="211"/>
    </row>
    <row r="26" spans="1:26" ht="15.75" customHeight="1">
      <c r="A26" s="218"/>
      <c r="B26" s="218"/>
      <c r="C26" s="218"/>
      <c r="D26" s="218"/>
      <c r="E26" s="218"/>
      <c r="F26" s="218"/>
      <c r="G26" s="218"/>
      <c r="H26" s="219"/>
      <c r="I26" s="219"/>
      <c r="J26" s="218"/>
      <c r="K26" s="221"/>
      <c r="L26" s="218"/>
      <c r="M26" s="221"/>
      <c r="N26" s="218"/>
      <c r="O26" s="218"/>
      <c r="P26" s="211"/>
      <c r="Q26" s="211"/>
      <c r="R26" s="211"/>
      <c r="S26" s="211"/>
      <c r="T26" s="211"/>
      <c r="U26" s="211"/>
      <c r="V26" s="211"/>
      <c r="W26" s="211"/>
      <c r="X26" s="211"/>
      <c r="Y26" s="211"/>
      <c r="Z26" s="211"/>
    </row>
    <row r="27" spans="1:26" ht="15.75" customHeight="1">
      <c r="A27" s="218"/>
      <c r="B27" s="218"/>
      <c r="C27" s="218"/>
      <c r="D27" s="218"/>
      <c r="E27" s="218"/>
      <c r="F27" s="218"/>
      <c r="G27" s="218"/>
      <c r="H27" s="219"/>
      <c r="I27" s="219"/>
      <c r="J27" s="218"/>
      <c r="K27" s="221"/>
      <c r="L27" s="218"/>
      <c r="M27" s="221"/>
      <c r="N27" s="218"/>
      <c r="O27" s="218"/>
      <c r="P27" s="211"/>
      <c r="Q27" s="211"/>
      <c r="R27" s="211"/>
      <c r="S27" s="211"/>
      <c r="T27" s="211"/>
      <c r="U27" s="211"/>
      <c r="V27" s="211"/>
      <c r="W27" s="211"/>
      <c r="X27" s="211"/>
      <c r="Y27" s="211"/>
      <c r="Z27" s="211"/>
    </row>
    <row r="28" spans="1:26" ht="15.75" customHeight="1">
      <c r="A28" s="218"/>
      <c r="B28" s="218"/>
      <c r="C28" s="218"/>
      <c r="D28" s="218"/>
      <c r="E28" s="218"/>
      <c r="F28" s="218"/>
      <c r="G28" s="218"/>
      <c r="H28" s="219"/>
      <c r="I28" s="219"/>
      <c r="J28" s="218"/>
      <c r="K28" s="221"/>
      <c r="L28" s="218"/>
      <c r="M28" s="221"/>
      <c r="N28" s="218"/>
      <c r="O28" s="218"/>
      <c r="P28" s="211"/>
      <c r="Q28" s="211"/>
      <c r="R28" s="211"/>
      <c r="S28" s="211"/>
      <c r="T28" s="211"/>
      <c r="U28" s="211"/>
      <c r="V28" s="211"/>
      <c r="W28" s="211"/>
      <c r="X28" s="211"/>
      <c r="Y28" s="211"/>
      <c r="Z28" s="211"/>
    </row>
    <row r="29" spans="1:26" ht="15.75" customHeight="1">
      <c r="A29" s="218"/>
      <c r="B29" s="218"/>
      <c r="C29" s="218"/>
      <c r="D29" s="218"/>
      <c r="E29" s="218"/>
      <c r="F29" s="218"/>
      <c r="G29" s="218"/>
      <c r="H29" s="219"/>
      <c r="I29" s="219"/>
      <c r="J29" s="218"/>
      <c r="K29" s="221"/>
      <c r="L29" s="218"/>
      <c r="M29" s="221"/>
      <c r="N29" s="218"/>
      <c r="O29" s="218"/>
      <c r="P29" s="211"/>
      <c r="Q29" s="211"/>
      <c r="R29" s="211"/>
      <c r="S29" s="211"/>
      <c r="T29" s="211"/>
      <c r="U29" s="211"/>
      <c r="V29" s="211"/>
      <c r="W29" s="211"/>
      <c r="X29" s="211"/>
      <c r="Y29" s="211"/>
      <c r="Z29" s="211"/>
    </row>
    <row r="30" spans="1:26" ht="15.75" customHeight="1">
      <c r="A30" s="218"/>
      <c r="B30" s="218"/>
      <c r="C30" s="218"/>
      <c r="D30" s="218"/>
      <c r="E30" s="218"/>
      <c r="F30" s="218"/>
      <c r="G30" s="218"/>
      <c r="H30" s="219"/>
      <c r="I30" s="219"/>
      <c r="J30" s="218"/>
      <c r="K30" s="221"/>
      <c r="L30" s="218"/>
      <c r="M30" s="221"/>
      <c r="N30" s="218"/>
      <c r="O30" s="218"/>
      <c r="P30" s="211"/>
      <c r="Q30" s="211"/>
      <c r="R30" s="211"/>
      <c r="S30" s="211"/>
      <c r="T30" s="211"/>
      <c r="U30" s="211"/>
      <c r="V30" s="211"/>
      <c r="W30" s="211"/>
      <c r="X30" s="211"/>
      <c r="Y30" s="211"/>
      <c r="Z30" s="211"/>
    </row>
    <row r="31" spans="1:26" ht="15.75" customHeight="1">
      <c r="A31" s="218"/>
      <c r="B31" s="218"/>
      <c r="C31" s="218"/>
      <c r="D31" s="218"/>
      <c r="E31" s="218"/>
      <c r="F31" s="218"/>
      <c r="G31" s="218"/>
      <c r="H31" s="219"/>
      <c r="I31" s="219"/>
      <c r="J31" s="218"/>
      <c r="K31" s="221"/>
      <c r="L31" s="218"/>
      <c r="M31" s="221"/>
      <c r="N31" s="218"/>
      <c r="O31" s="218"/>
      <c r="P31" s="211"/>
      <c r="Q31" s="211"/>
      <c r="R31" s="211"/>
      <c r="S31" s="211"/>
      <c r="T31" s="211"/>
      <c r="U31" s="211"/>
      <c r="V31" s="211"/>
      <c r="W31" s="211"/>
      <c r="X31" s="211"/>
      <c r="Y31" s="211"/>
      <c r="Z31" s="211"/>
    </row>
    <row r="32" spans="1:26" ht="15.75" customHeight="1">
      <c r="A32" s="218"/>
      <c r="B32" s="218"/>
      <c r="C32" s="218"/>
      <c r="D32" s="218"/>
      <c r="E32" s="218"/>
      <c r="F32" s="218"/>
      <c r="G32" s="218"/>
      <c r="H32" s="219"/>
      <c r="I32" s="219"/>
      <c r="J32" s="218"/>
      <c r="K32" s="221"/>
      <c r="L32" s="218"/>
      <c r="M32" s="221"/>
      <c r="N32" s="218"/>
      <c r="O32" s="218"/>
      <c r="P32" s="211"/>
      <c r="Q32" s="211"/>
      <c r="R32" s="211"/>
      <c r="S32" s="211"/>
      <c r="T32" s="211"/>
      <c r="U32" s="211"/>
      <c r="V32" s="211"/>
      <c r="W32" s="211"/>
      <c r="X32" s="211"/>
      <c r="Y32" s="211"/>
      <c r="Z32" s="211"/>
    </row>
    <row r="33" spans="1:26" ht="15.75" customHeight="1">
      <c r="A33" s="218"/>
      <c r="B33" s="218"/>
      <c r="C33" s="218"/>
      <c r="D33" s="218"/>
      <c r="E33" s="218"/>
      <c r="F33" s="218"/>
      <c r="G33" s="218"/>
      <c r="H33" s="219"/>
      <c r="I33" s="219"/>
      <c r="J33" s="218"/>
      <c r="K33" s="221"/>
      <c r="L33" s="218"/>
      <c r="M33" s="221"/>
      <c r="N33" s="218"/>
      <c r="O33" s="218"/>
      <c r="P33" s="211"/>
      <c r="Q33" s="211"/>
      <c r="R33" s="211"/>
      <c r="S33" s="211"/>
      <c r="T33" s="211"/>
      <c r="U33" s="211"/>
      <c r="V33" s="211"/>
      <c r="W33" s="211"/>
      <c r="X33" s="211"/>
      <c r="Y33" s="211"/>
      <c r="Z33" s="211"/>
    </row>
    <row r="34" spans="1:26" ht="15.75" customHeight="1">
      <c r="A34" s="218"/>
      <c r="B34" s="218"/>
      <c r="C34" s="218"/>
      <c r="D34" s="218"/>
      <c r="E34" s="218"/>
      <c r="F34" s="218"/>
      <c r="G34" s="218"/>
      <c r="H34" s="219"/>
      <c r="I34" s="219"/>
      <c r="J34" s="218"/>
      <c r="K34" s="221"/>
      <c r="L34" s="218"/>
      <c r="M34" s="221"/>
      <c r="N34" s="218"/>
      <c r="O34" s="218"/>
      <c r="P34" s="211"/>
      <c r="Q34" s="211"/>
      <c r="R34" s="211"/>
      <c r="S34" s="211"/>
      <c r="T34" s="211"/>
      <c r="U34" s="211"/>
      <c r="V34" s="211"/>
      <c r="W34" s="211"/>
      <c r="X34" s="211"/>
      <c r="Y34" s="211"/>
      <c r="Z34" s="211"/>
    </row>
    <row r="35" spans="1:26" ht="15.75" customHeight="1">
      <c r="A35" s="218"/>
      <c r="B35" s="218"/>
      <c r="C35" s="218"/>
      <c r="D35" s="218"/>
      <c r="E35" s="218"/>
      <c r="F35" s="218"/>
      <c r="G35" s="218"/>
      <c r="H35" s="219"/>
      <c r="I35" s="219"/>
      <c r="J35" s="218"/>
      <c r="K35" s="221"/>
      <c r="L35" s="218"/>
      <c r="M35" s="221"/>
      <c r="N35" s="218"/>
      <c r="O35" s="218"/>
      <c r="P35" s="211"/>
      <c r="Q35" s="211"/>
      <c r="R35" s="211"/>
      <c r="S35" s="211"/>
      <c r="T35" s="211"/>
      <c r="U35" s="211"/>
      <c r="V35" s="211"/>
      <c r="W35" s="211"/>
      <c r="X35" s="211"/>
      <c r="Y35" s="211"/>
      <c r="Z35" s="211"/>
    </row>
    <row r="36" spans="1:26" ht="15.75" customHeight="1">
      <c r="A36" s="218"/>
      <c r="B36" s="218"/>
      <c r="C36" s="218"/>
      <c r="D36" s="218"/>
      <c r="E36" s="218"/>
      <c r="F36" s="218"/>
      <c r="G36" s="218"/>
      <c r="H36" s="219"/>
      <c r="I36" s="219"/>
      <c r="J36" s="218"/>
      <c r="K36" s="221"/>
      <c r="L36" s="218"/>
      <c r="M36" s="221"/>
      <c r="N36" s="218"/>
      <c r="O36" s="218"/>
      <c r="P36" s="211"/>
      <c r="Q36" s="211"/>
      <c r="R36" s="211"/>
      <c r="S36" s="211"/>
      <c r="T36" s="211"/>
      <c r="U36" s="211"/>
      <c r="V36" s="211"/>
      <c r="W36" s="211"/>
      <c r="X36" s="211"/>
      <c r="Y36" s="211"/>
      <c r="Z36" s="211"/>
    </row>
    <row r="37" spans="1:26" ht="15.75" customHeight="1">
      <c r="A37" s="218"/>
      <c r="B37" s="218"/>
      <c r="C37" s="218"/>
      <c r="D37" s="218"/>
      <c r="E37" s="218"/>
      <c r="F37" s="218"/>
      <c r="G37" s="218"/>
      <c r="H37" s="219"/>
      <c r="I37" s="219"/>
      <c r="J37" s="218"/>
      <c r="K37" s="221"/>
      <c r="L37" s="218"/>
      <c r="M37" s="221"/>
      <c r="N37" s="218"/>
      <c r="O37" s="218"/>
      <c r="P37" s="211"/>
      <c r="Q37" s="211"/>
      <c r="R37" s="211"/>
      <c r="S37" s="211"/>
      <c r="T37" s="211"/>
      <c r="U37" s="211"/>
      <c r="V37" s="211"/>
      <c r="W37" s="211"/>
      <c r="X37" s="211"/>
      <c r="Y37" s="211"/>
      <c r="Z37" s="211"/>
    </row>
    <row r="38" spans="1:26" ht="15.75" customHeight="1">
      <c r="A38" s="218"/>
      <c r="B38" s="218"/>
      <c r="C38" s="218"/>
      <c r="D38" s="218"/>
      <c r="E38" s="218"/>
      <c r="F38" s="218"/>
      <c r="G38" s="218"/>
      <c r="H38" s="219"/>
      <c r="I38" s="219"/>
      <c r="J38" s="218"/>
      <c r="K38" s="221"/>
      <c r="L38" s="218"/>
      <c r="M38" s="221"/>
      <c r="N38" s="218"/>
      <c r="O38" s="218"/>
      <c r="P38" s="211"/>
      <c r="Q38" s="211"/>
      <c r="R38" s="211"/>
      <c r="S38" s="211"/>
      <c r="T38" s="211"/>
      <c r="U38" s="211"/>
      <c r="V38" s="211"/>
      <c r="W38" s="211"/>
      <c r="X38" s="211"/>
      <c r="Y38" s="211"/>
      <c r="Z38" s="211"/>
    </row>
    <row r="39" spans="1:26" ht="15.75" customHeight="1">
      <c r="A39" s="218"/>
      <c r="B39" s="218"/>
      <c r="C39" s="218"/>
      <c r="D39" s="218"/>
      <c r="E39" s="218"/>
      <c r="F39" s="218"/>
      <c r="G39" s="218"/>
      <c r="H39" s="219"/>
      <c r="I39" s="219"/>
      <c r="J39" s="218"/>
      <c r="K39" s="221"/>
      <c r="L39" s="218"/>
      <c r="M39" s="221"/>
      <c r="N39" s="218"/>
      <c r="O39" s="218"/>
      <c r="P39" s="211"/>
      <c r="Q39" s="211"/>
      <c r="R39" s="211"/>
      <c r="S39" s="211"/>
      <c r="T39" s="211"/>
      <c r="U39" s="211"/>
      <c r="V39" s="211"/>
      <c r="W39" s="211"/>
      <c r="X39" s="211"/>
      <c r="Y39" s="211"/>
      <c r="Z39" s="211"/>
    </row>
    <row r="40" spans="1:26" ht="15.75" customHeight="1">
      <c r="A40" s="218"/>
      <c r="B40" s="218"/>
      <c r="C40" s="218"/>
      <c r="D40" s="218"/>
      <c r="E40" s="218"/>
      <c r="F40" s="218"/>
      <c r="G40" s="218"/>
      <c r="H40" s="219"/>
      <c r="I40" s="219"/>
      <c r="J40" s="218"/>
      <c r="K40" s="221"/>
      <c r="L40" s="218"/>
      <c r="M40" s="221"/>
      <c r="N40" s="218"/>
      <c r="O40" s="218"/>
      <c r="P40" s="211"/>
      <c r="Q40" s="211"/>
      <c r="R40" s="211"/>
      <c r="S40" s="211"/>
      <c r="T40" s="211"/>
      <c r="U40" s="211"/>
      <c r="V40" s="211"/>
      <c r="W40" s="211"/>
      <c r="X40" s="211"/>
      <c r="Y40" s="211"/>
      <c r="Z40" s="211"/>
    </row>
    <row r="41" spans="1:26" ht="15.75" customHeight="1">
      <c r="A41" s="218"/>
      <c r="B41" s="218"/>
      <c r="C41" s="218"/>
      <c r="D41" s="218"/>
      <c r="E41" s="218"/>
      <c r="F41" s="218"/>
      <c r="G41" s="218"/>
      <c r="H41" s="219"/>
      <c r="I41" s="219"/>
      <c r="J41" s="218"/>
      <c r="K41" s="221"/>
      <c r="L41" s="218"/>
      <c r="M41" s="221"/>
      <c r="N41" s="218"/>
      <c r="O41" s="218"/>
      <c r="P41" s="211"/>
      <c r="Q41" s="211"/>
      <c r="R41" s="211"/>
      <c r="S41" s="211"/>
      <c r="T41" s="211"/>
      <c r="U41" s="211"/>
      <c r="V41" s="211"/>
      <c r="W41" s="211"/>
      <c r="X41" s="211"/>
      <c r="Y41" s="211"/>
      <c r="Z41" s="211"/>
    </row>
    <row r="42" spans="1:26" ht="15.75" customHeight="1">
      <c r="A42" s="218"/>
      <c r="B42" s="218"/>
      <c r="C42" s="218"/>
      <c r="D42" s="218"/>
      <c r="E42" s="218"/>
      <c r="F42" s="218"/>
      <c r="G42" s="218"/>
      <c r="H42" s="219"/>
      <c r="I42" s="219"/>
      <c r="J42" s="218"/>
      <c r="K42" s="221"/>
      <c r="L42" s="218"/>
      <c r="M42" s="221"/>
      <c r="N42" s="218"/>
      <c r="O42" s="218"/>
      <c r="P42" s="211"/>
      <c r="Q42" s="211"/>
      <c r="R42" s="211"/>
      <c r="S42" s="211"/>
      <c r="T42" s="211"/>
      <c r="U42" s="211"/>
      <c r="V42" s="211"/>
      <c r="W42" s="211"/>
      <c r="X42" s="211"/>
      <c r="Y42" s="211"/>
      <c r="Z42" s="211"/>
    </row>
    <row r="43" spans="1:26" ht="15.75" customHeight="1">
      <c r="A43" s="218"/>
      <c r="B43" s="218"/>
      <c r="C43" s="218"/>
      <c r="D43" s="218"/>
      <c r="E43" s="218"/>
      <c r="F43" s="218"/>
      <c r="G43" s="218"/>
      <c r="H43" s="219"/>
      <c r="I43" s="219"/>
      <c r="J43" s="218"/>
      <c r="K43" s="221"/>
      <c r="L43" s="218"/>
      <c r="M43" s="221"/>
      <c r="N43" s="218"/>
      <c r="O43" s="218"/>
      <c r="P43" s="211"/>
      <c r="Q43" s="211"/>
      <c r="R43" s="211"/>
      <c r="S43" s="211"/>
      <c r="T43" s="211"/>
      <c r="U43" s="211"/>
      <c r="V43" s="211"/>
      <c r="W43" s="211"/>
      <c r="X43" s="211"/>
      <c r="Y43" s="211"/>
      <c r="Z43" s="211"/>
    </row>
    <row r="44" spans="1:26" ht="15.75" customHeight="1">
      <c r="A44" s="218"/>
      <c r="B44" s="218"/>
      <c r="C44" s="218"/>
      <c r="D44" s="218"/>
      <c r="E44" s="218"/>
      <c r="F44" s="218"/>
      <c r="G44" s="218"/>
      <c r="H44" s="219"/>
      <c r="I44" s="219"/>
      <c r="J44" s="218"/>
      <c r="K44" s="221"/>
      <c r="L44" s="218"/>
      <c r="M44" s="221"/>
      <c r="N44" s="218"/>
      <c r="O44" s="218"/>
      <c r="P44" s="211"/>
      <c r="Q44" s="211"/>
      <c r="R44" s="211"/>
      <c r="S44" s="211"/>
      <c r="T44" s="211"/>
      <c r="U44" s="211"/>
      <c r="V44" s="211"/>
      <c r="W44" s="211"/>
      <c r="X44" s="211"/>
      <c r="Y44" s="211"/>
      <c r="Z44" s="211"/>
    </row>
    <row r="45" spans="1:26" ht="15.75" customHeight="1">
      <c r="A45" s="218"/>
      <c r="B45" s="218"/>
      <c r="C45" s="218"/>
      <c r="D45" s="218"/>
      <c r="E45" s="218"/>
      <c r="F45" s="218"/>
      <c r="G45" s="218"/>
      <c r="H45" s="219"/>
      <c r="I45" s="219"/>
      <c r="J45" s="218"/>
      <c r="K45" s="221"/>
      <c r="L45" s="218"/>
      <c r="M45" s="221"/>
      <c r="N45" s="218"/>
      <c r="O45" s="218"/>
      <c r="P45" s="211"/>
      <c r="Q45" s="211"/>
      <c r="R45" s="211"/>
      <c r="S45" s="211"/>
      <c r="T45" s="211"/>
      <c r="U45" s="211"/>
      <c r="V45" s="211"/>
      <c r="W45" s="211"/>
      <c r="X45" s="211"/>
      <c r="Y45" s="211"/>
      <c r="Z45" s="211"/>
    </row>
    <row r="46" spans="1:26" ht="15.75" customHeight="1">
      <c r="A46" s="218"/>
      <c r="B46" s="218"/>
      <c r="C46" s="218"/>
      <c r="D46" s="218"/>
      <c r="E46" s="218"/>
      <c r="F46" s="218"/>
      <c r="G46" s="218"/>
      <c r="H46" s="219"/>
      <c r="I46" s="219"/>
      <c r="J46" s="218"/>
      <c r="K46" s="221"/>
      <c r="L46" s="218"/>
      <c r="M46" s="221"/>
      <c r="N46" s="218"/>
      <c r="O46" s="218"/>
      <c r="P46" s="211"/>
      <c r="Q46" s="211"/>
      <c r="R46" s="211"/>
      <c r="S46" s="211"/>
      <c r="T46" s="211"/>
      <c r="U46" s="211"/>
      <c r="V46" s="211"/>
      <c r="W46" s="211"/>
      <c r="X46" s="211"/>
      <c r="Y46" s="211"/>
      <c r="Z46" s="211"/>
    </row>
    <row r="47" spans="1:26" ht="15.75" customHeight="1">
      <c r="A47" s="218"/>
      <c r="B47" s="218"/>
      <c r="C47" s="218"/>
      <c r="D47" s="218"/>
      <c r="E47" s="218"/>
      <c r="F47" s="218"/>
      <c r="G47" s="218"/>
      <c r="H47" s="219"/>
      <c r="I47" s="219"/>
      <c r="J47" s="218"/>
      <c r="K47" s="221"/>
      <c r="L47" s="218"/>
      <c r="M47" s="221"/>
      <c r="N47" s="218"/>
      <c r="O47" s="218"/>
      <c r="P47" s="211"/>
      <c r="Q47" s="211"/>
      <c r="R47" s="211"/>
      <c r="S47" s="211"/>
      <c r="T47" s="211"/>
      <c r="U47" s="211"/>
      <c r="V47" s="211"/>
      <c r="W47" s="211"/>
      <c r="X47" s="211"/>
      <c r="Y47" s="211"/>
      <c r="Z47" s="211"/>
    </row>
    <row r="48" spans="1:26" ht="15.75" customHeight="1">
      <c r="A48" s="218"/>
      <c r="B48" s="218"/>
      <c r="C48" s="218"/>
      <c r="D48" s="218"/>
      <c r="E48" s="218"/>
      <c r="F48" s="218"/>
      <c r="G48" s="218"/>
      <c r="H48" s="219"/>
      <c r="I48" s="219"/>
      <c r="J48" s="218"/>
      <c r="K48" s="221"/>
      <c r="L48" s="218"/>
      <c r="M48" s="221"/>
      <c r="N48" s="218"/>
      <c r="O48" s="218"/>
      <c r="P48" s="211"/>
      <c r="Q48" s="211"/>
      <c r="R48" s="211"/>
      <c r="S48" s="211"/>
      <c r="T48" s="211"/>
      <c r="U48" s="211"/>
      <c r="V48" s="211"/>
      <c r="W48" s="211"/>
      <c r="X48" s="211"/>
      <c r="Y48" s="211"/>
      <c r="Z48" s="211"/>
    </row>
    <row r="49" spans="1:26" ht="15.75" customHeight="1">
      <c r="A49" s="218"/>
      <c r="B49" s="218"/>
      <c r="C49" s="218"/>
      <c r="D49" s="218"/>
      <c r="E49" s="218"/>
      <c r="F49" s="218"/>
      <c r="G49" s="218"/>
      <c r="H49" s="219"/>
      <c r="I49" s="219"/>
      <c r="J49" s="218"/>
      <c r="K49" s="221"/>
      <c r="L49" s="218"/>
      <c r="M49" s="221"/>
      <c r="N49" s="218"/>
      <c r="O49" s="218"/>
      <c r="P49" s="211"/>
      <c r="Q49" s="211"/>
      <c r="R49" s="211"/>
      <c r="S49" s="211"/>
      <c r="T49" s="211"/>
      <c r="U49" s="211"/>
      <c r="V49" s="211"/>
      <c r="W49" s="211"/>
      <c r="X49" s="211"/>
      <c r="Y49" s="211"/>
      <c r="Z49" s="211"/>
    </row>
    <row r="50" spans="1:26" ht="15.75" customHeight="1">
      <c r="A50" s="218"/>
      <c r="B50" s="218"/>
      <c r="C50" s="218"/>
      <c r="D50" s="218"/>
      <c r="E50" s="218"/>
      <c r="F50" s="218"/>
      <c r="G50" s="218"/>
      <c r="H50" s="219"/>
      <c r="I50" s="219"/>
      <c r="J50" s="218"/>
      <c r="K50" s="221"/>
      <c r="L50" s="218"/>
      <c r="M50" s="221"/>
      <c r="N50" s="218"/>
      <c r="O50" s="218"/>
      <c r="P50" s="211"/>
      <c r="Q50" s="211"/>
      <c r="R50" s="211"/>
      <c r="S50" s="211"/>
      <c r="T50" s="211"/>
      <c r="U50" s="211"/>
      <c r="V50" s="211"/>
      <c r="W50" s="211"/>
      <c r="X50" s="211"/>
      <c r="Y50" s="211"/>
      <c r="Z50" s="211"/>
    </row>
    <row r="51" spans="1:26" ht="15.75" customHeight="1">
      <c r="A51" s="218"/>
      <c r="B51" s="218"/>
      <c r="C51" s="218"/>
      <c r="D51" s="218"/>
      <c r="E51" s="218"/>
      <c r="F51" s="218"/>
      <c r="G51" s="218"/>
      <c r="H51" s="219"/>
      <c r="I51" s="219"/>
      <c r="J51" s="218"/>
      <c r="K51" s="221"/>
      <c r="L51" s="218"/>
      <c r="M51" s="221"/>
      <c r="N51" s="218"/>
      <c r="O51" s="218"/>
      <c r="P51" s="211"/>
      <c r="Q51" s="211"/>
      <c r="R51" s="211"/>
      <c r="S51" s="211"/>
      <c r="T51" s="211"/>
      <c r="U51" s="211"/>
      <c r="V51" s="211"/>
      <c r="W51" s="211"/>
      <c r="X51" s="211"/>
      <c r="Y51" s="211"/>
      <c r="Z51" s="211"/>
    </row>
    <row r="52" spans="1:26" ht="15.75" customHeight="1">
      <c r="A52" s="218"/>
      <c r="B52" s="218"/>
      <c r="C52" s="218"/>
      <c r="D52" s="218"/>
      <c r="E52" s="218"/>
      <c r="F52" s="218"/>
      <c r="G52" s="218"/>
      <c r="H52" s="219"/>
      <c r="I52" s="219"/>
      <c r="J52" s="218"/>
      <c r="K52" s="221"/>
      <c r="L52" s="218"/>
      <c r="M52" s="221"/>
      <c r="N52" s="218"/>
      <c r="O52" s="218"/>
      <c r="P52" s="211"/>
      <c r="Q52" s="211"/>
      <c r="R52" s="211"/>
      <c r="S52" s="211"/>
      <c r="T52" s="211"/>
      <c r="U52" s="211"/>
      <c r="V52" s="211"/>
      <c r="W52" s="211"/>
      <c r="X52" s="211"/>
      <c r="Y52" s="211"/>
      <c r="Z52" s="211"/>
    </row>
    <row r="53" spans="1:26" ht="15.75" customHeight="1">
      <c r="A53" s="218"/>
      <c r="B53" s="218"/>
      <c r="C53" s="218"/>
      <c r="D53" s="218"/>
      <c r="E53" s="218"/>
      <c r="F53" s="218"/>
      <c r="G53" s="218"/>
      <c r="H53" s="219"/>
      <c r="I53" s="219"/>
      <c r="J53" s="218"/>
      <c r="K53" s="221"/>
      <c r="L53" s="218"/>
      <c r="M53" s="221"/>
      <c r="N53" s="218"/>
      <c r="O53" s="218"/>
      <c r="P53" s="211"/>
      <c r="Q53" s="211"/>
      <c r="R53" s="211"/>
      <c r="S53" s="211"/>
      <c r="T53" s="211"/>
      <c r="U53" s="211"/>
      <c r="V53" s="211"/>
      <c r="W53" s="211"/>
      <c r="X53" s="211"/>
      <c r="Y53" s="211"/>
      <c r="Z53" s="211"/>
    </row>
    <row r="54" spans="1:26" ht="15.75" customHeight="1">
      <c r="A54" s="218"/>
      <c r="B54" s="218"/>
      <c r="C54" s="218"/>
      <c r="D54" s="218"/>
      <c r="E54" s="218"/>
      <c r="F54" s="218"/>
      <c r="G54" s="218"/>
      <c r="H54" s="219"/>
      <c r="I54" s="219"/>
      <c r="J54" s="218"/>
      <c r="K54" s="221"/>
      <c r="L54" s="218"/>
      <c r="M54" s="221"/>
      <c r="N54" s="218"/>
      <c r="O54" s="218"/>
      <c r="P54" s="211"/>
      <c r="Q54" s="211"/>
      <c r="R54" s="211"/>
      <c r="S54" s="211"/>
      <c r="T54" s="211"/>
      <c r="U54" s="211"/>
      <c r="V54" s="211"/>
      <c r="W54" s="211"/>
      <c r="X54" s="211"/>
      <c r="Y54" s="211"/>
      <c r="Z54" s="211"/>
    </row>
    <row r="55" spans="1:26" ht="15.75" customHeight="1">
      <c r="A55" s="218"/>
      <c r="B55" s="218"/>
      <c r="C55" s="218"/>
      <c r="D55" s="218"/>
      <c r="E55" s="218"/>
      <c r="F55" s="218"/>
      <c r="G55" s="218"/>
      <c r="H55" s="219"/>
      <c r="I55" s="219"/>
      <c r="J55" s="218"/>
      <c r="K55" s="221"/>
      <c r="L55" s="218"/>
      <c r="M55" s="221"/>
      <c r="N55" s="218"/>
      <c r="O55" s="218"/>
      <c r="P55" s="211"/>
      <c r="Q55" s="211"/>
      <c r="R55" s="211"/>
      <c r="S55" s="211"/>
      <c r="T55" s="211"/>
      <c r="U55" s="211"/>
      <c r="V55" s="211"/>
      <c r="W55" s="211"/>
      <c r="X55" s="211"/>
      <c r="Y55" s="211"/>
      <c r="Z55" s="211"/>
    </row>
    <row r="56" spans="1:26" ht="15.75" customHeight="1">
      <c r="A56" s="218"/>
      <c r="B56" s="218"/>
      <c r="C56" s="218"/>
      <c r="D56" s="218"/>
      <c r="E56" s="218"/>
      <c r="F56" s="218"/>
      <c r="G56" s="218"/>
      <c r="H56" s="219"/>
      <c r="I56" s="219"/>
      <c r="J56" s="218"/>
      <c r="K56" s="221"/>
      <c r="L56" s="218"/>
      <c r="M56" s="221"/>
      <c r="N56" s="218"/>
      <c r="O56" s="218"/>
      <c r="P56" s="211"/>
      <c r="Q56" s="211"/>
      <c r="R56" s="211"/>
      <c r="S56" s="211"/>
      <c r="T56" s="211"/>
      <c r="U56" s="211"/>
      <c r="V56" s="211"/>
      <c r="W56" s="211"/>
      <c r="X56" s="211"/>
      <c r="Y56" s="211"/>
      <c r="Z56" s="211"/>
    </row>
    <row r="57" spans="1:26" ht="15.75" customHeight="1">
      <c r="A57" s="218"/>
      <c r="B57" s="218"/>
      <c r="C57" s="218"/>
      <c r="D57" s="218"/>
      <c r="E57" s="218"/>
      <c r="F57" s="218"/>
      <c r="G57" s="218"/>
      <c r="H57" s="219"/>
      <c r="I57" s="219"/>
      <c r="J57" s="218"/>
      <c r="K57" s="221"/>
      <c r="L57" s="218"/>
      <c r="M57" s="221"/>
      <c r="N57" s="218"/>
      <c r="O57" s="218"/>
      <c r="P57" s="211"/>
      <c r="Q57" s="211"/>
      <c r="R57" s="211"/>
      <c r="S57" s="211"/>
      <c r="T57" s="211"/>
      <c r="U57" s="211"/>
      <c r="V57" s="211"/>
      <c r="W57" s="211"/>
      <c r="X57" s="211"/>
      <c r="Y57" s="211"/>
      <c r="Z57" s="211"/>
    </row>
    <row r="58" spans="1:26" ht="15.75" customHeight="1">
      <c r="A58" s="218"/>
      <c r="B58" s="218"/>
      <c r="C58" s="218"/>
      <c r="D58" s="218"/>
      <c r="E58" s="218"/>
      <c r="F58" s="218"/>
      <c r="G58" s="218"/>
      <c r="H58" s="219"/>
      <c r="I58" s="219"/>
      <c r="J58" s="218"/>
      <c r="K58" s="221"/>
      <c r="L58" s="218"/>
      <c r="M58" s="221"/>
      <c r="N58" s="218"/>
      <c r="O58" s="218"/>
      <c r="P58" s="211"/>
      <c r="Q58" s="211"/>
      <c r="R58" s="211"/>
      <c r="S58" s="211"/>
      <c r="T58" s="211"/>
      <c r="U58" s="211"/>
      <c r="V58" s="211"/>
      <c r="W58" s="211"/>
      <c r="X58" s="211"/>
      <c r="Y58" s="211"/>
      <c r="Z58" s="211"/>
    </row>
    <row r="59" spans="1:26" ht="15.75" customHeight="1">
      <c r="A59" s="218"/>
      <c r="B59" s="218"/>
      <c r="C59" s="218"/>
      <c r="D59" s="218"/>
      <c r="E59" s="218"/>
      <c r="F59" s="218"/>
      <c r="G59" s="218"/>
      <c r="H59" s="219"/>
      <c r="I59" s="219"/>
      <c r="J59" s="218"/>
      <c r="K59" s="221"/>
      <c r="L59" s="218"/>
      <c r="M59" s="221"/>
      <c r="N59" s="218"/>
      <c r="O59" s="218"/>
      <c r="P59" s="211"/>
      <c r="Q59" s="211"/>
      <c r="R59" s="211"/>
      <c r="S59" s="211"/>
      <c r="T59" s="211"/>
      <c r="U59" s="211"/>
      <c r="V59" s="211"/>
      <c r="W59" s="211"/>
      <c r="X59" s="211"/>
      <c r="Y59" s="211"/>
      <c r="Z59" s="211"/>
    </row>
    <row r="60" spans="1:26" ht="15.75" customHeight="1">
      <c r="A60" s="218"/>
      <c r="B60" s="218"/>
      <c r="C60" s="218"/>
      <c r="D60" s="218"/>
      <c r="E60" s="218"/>
      <c r="F60" s="218"/>
      <c r="G60" s="218"/>
      <c r="H60" s="219"/>
      <c r="I60" s="219"/>
      <c r="J60" s="218"/>
      <c r="K60" s="221"/>
      <c r="L60" s="218"/>
      <c r="M60" s="221"/>
      <c r="N60" s="218"/>
      <c r="O60" s="218"/>
      <c r="P60" s="211"/>
      <c r="Q60" s="211"/>
      <c r="R60" s="211"/>
      <c r="S60" s="211"/>
      <c r="T60" s="211"/>
      <c r="U60" s="211"/>
      <c r="V60" s="211"/>
      <c r="W60" s="211"/>
      <c r="X60" s="211"/>
      <c r="Y60" s="211"/>
      <c r="Z60" s="211"/>
    </row>
    <row r="61" spans="1:26" ht="15.75" customHeight="1">
      <c r="A61" s="218"/>
      <c r="B61" s="218"/>
      <c r="C61" s="218"/>
      <c r="D61" s="218"/>
      <c r="E61" s="218"/>
      <c r="F61" s="218"/>
      <c r="G61" s="218"/>
      <c r="H61" s="219"/>
      <c r="I61" s="219"/>
      <c r="J61" s="218"/>
      <c r="K61" s="221"/>
      <c r="L61" s="218"/>
      <c r="M61" s="221"/>
      <c r="N61" s="218"/>
      <c r="O61" s="218"/>
      <c r="P61" s="211"/>
      <c r="Q61" s="211"/>
      <c r="R61" s="211"/>
      <c r="S61" s="211"/>
      <c r="T61" s="211"/>
      <c r="U61" s="211"/>
      <c r="V61" s="211"/>
      <c r="W61" s="211"/>
      <c r="X61" s="211"/>
      <c r="Y61" s="211"/>
      <c r="Z61" s="211"/>
    </row>
    <row r="62" spans="1:26" ht="15.75" customHeight="1">
      <c r="A62" s="218"/>
      <c r="B62" s="218"/>
      <c r="C62" s="218"/>
      <c r="D62" s="218"/>
      <c r="E62" s="218"/>
      <c r="F62" s="218"/>
      <c r="G62" s="218"/>
      <c r="H62" s="219"/>
      <c r="I62" s="219"/>
      <c r="J62" s="218"/>
      <c r="K62" s="221"/>
      <c r="L62" s="218"/>
      <c r="M62" s="221"/>
      <c r="N62" s="218"/>
      <c r="O62" s="218"/>
      <c r="P62" s="211"/>
      <c r="Q62" s="211"/>
      <c r="R62" s="211"/>
      <c r="S62" s="211"/>
      <c r="T62" s="211"/>
      <c r="U62" s="211"/>
      <c r="V62" s="211"/>
      <c r="W62" s="211"/>
      <c r="X62" s="211"/>
      <c r="Y62" s="211"/>
      <c r="Z62" s="211"/>
    </row>
    <row r="63" spans="1:26" ht="15.75" customHeight="1">
      <c r="A63" s="218"/>
      <c r="B63" s="218"/>
      <c r="C63" s="218"/>
      <c r="D63" s="218"/>
      <c r="E63" s="218"/>
      <c r="F63" s="218"/>
      <c r="G63" s="218"/>
      <c r="H63" s="219"/>
      <c r="I63" s="219"/>
      <c r="J63" s="218"/>
      <c r="K63" s="221"/>
      <c r="L63" s="218"/>
      <c r="M63" s="221"/>
      <c r="N63" s="218"/>
      <c r="O63" s="218"/>
      <c r="P63" s="211"/>
      <c r="Q63" s="211"/>
      <c r="R63" s="211"/>
      <c r="S63" s="211"/>
      <c r="T63" s="211"/>
      <c r="U63" s="211"/>
      <c r="V63" s="211"/>
      <c r="W63" s="211"/>
      <c r="X63" s="211"/>
      <c r="Y63" s="211"/>
      <c r="Z63" s="211"/>
    </row>
    <row r="64" spans="1:26" ht="15.75" customHeight="1">
      <c r="A64" s="218"/>
      <c r="B64" s="218"/>
      <c r="C64" s="218"/>
      <c r="D64" s="218"/>
      <c r="E64" s="218"/>
      <c r="F64" s="218"/>
      <c r="G64" s="218"/>
      <c r="H64" s="219"/>
      <c r="I64" s="219"/>
      <c r="J64" s="218"/>
      <c r="K64" s="221"/>
      <c r="L64" s="218"/>
      <c r="M64" s="221"/>
      <c r="N64" s="218"/>
      <c r="O64" s="218"/>
      <c r="P64" s="211"/>
      <c r="Q64" s="211"/>
      <c r="R64" s="211"/>
      <c r="S64" s="211"/>
      <c r="T64" s="211"/>
      <c r="U64" s="211"/>
      <c r="V64" s="211"/>
      <c r="W64" s="211"/>
      <c r="X64" s="211"/>
      <c r="Y64" s="211"/>
      <c r="Z64" s="211"/>
    </row>
    <row r="65" spans="1:26" ht="15.75" customHeight="1">
      <c r="A65" s="218"/>
      <c r="B65" s="218"/>
      <c r="C65" s="218"/>
      <c r="D65" s="218"/>
      <c r="E65" s="218"/>
      <c r="F65" s="218"/>
      <c r="G65" s="218"/>
      <c r="H65" s="219"/>
      <c r="I65" s="219"/>
      <c r="J65" s="218"/>
      <c r="K65" s="221"/>
      <c r="L65" s="218"/>
      <c r="M65" s="221"/>
      <c r="N65" s="218"/>
      <c r="O65" s="218"/>
      <c r="P65" s="211"/>
      <c r="Q65" s="211"/>
      <c r="R65" s="211"/>
      <c r="S65" s="211"/>
      <c r="T65" s="211"/>
      <c r="U65" s="211"/>
      <c r="V65" s="211"/>
      <c r="W65" s="211"/>
      <c r="X65" s="211"/>
      <c r="Y65" s="211"/>
      <c r="Z65" s="211"/>
    </row>
    <row r="66" spans="1:26" ht="15.75" customHeight="1">
      <c r="A66" s="218"/>
      <c r="B66" s="218"/>
      <c r="C66" s="218"/>
      <c r="D66" s="218"/>
      <c r="E66" s="218"/>
      <c r="F66" s="218"/>
      <c r="G66" s="218"/>
      <c r="H66" s="219"/>
      <c r="I66" s="219"/>
      <c r="J66" s="218"/>
      <c r="K66" s="221"/>
      <c r="L66" s="218"/>
      <c r="M66" s="221"/>
      <c r="N66" s="218"/>
      <c r="O66" s="218"/>
      <c r="P66" s="211"/>
      <c r="Q66" s="211"/>
      <c r="R66" s="211"/>
      <c r="S66" s="211"/>
      <c r="T66" s="211"/>
      <c r="U66" s="211"/>
      <c r="V66" s="211"/>
      <c r="W66" s="211"/>
      <c r="X66" s="211"/>
      <c r="Y66" s="211"/>
      <c r="Z66" s="211"/>
    </row>
    <row r="67" spans="1:26" ht="15.75" customHeight="1">
      <c r="A67" s="218"/>
      <c r="B67" s="218"/>
      <c r="C67" s="218"/>
      <c r="D67" s="218"/>
      <c r="E67" s="218"/>
      <c r="F67" s="218"/>
      <c r="G67" s="218"/>
      <c r="H67" s="219"/>
      <c r="I67" s="219"/>
      <c r="J67" s="218"/>
      <c r="K67" s="221"/>
      <c r="L67" s="218"/>
      <c r="M67" s="221"/>
      <c r="N67" s="218"/>
      <c r="O67" s="218"/>
      <c r="P67" s="211"/>
      <c r="Q67" s="211"/>
      <c r="R67" s="211"/>
      <c r="S67" s="211"/>
      <c r="T67" s="211"/>
      <c r="U67" s="211"/>
      <c r="V67" s="211"/>
      <c r="W67" s="211"/>
      <c r="X67" s="211"/>
      <c r="Y67" s="211"/>
      <c r="Z67" s="211"/>
    </row>
    <row r="68" spans="1:26" ht="15.75" customHeight="1">
      <c r="A68" s="218"/>
      <c r="B68" s="218"/>
      <c r="C68" s="218"/>
      <c r="D68" s="218"/>
      <c r="E68" s="218"/>
      <c r="F68" s="218"/>
      <c r="G68" s="218"/>
      <c r="H68" s="219"/>
      <c r="I68" s="219"/>
      <c r="J68" s="218"/>
      <c r="K68" s="221"/>
      <c r="L68" s="218"/>
      <c r="M68" s="221"/>
      <c r="N68" s="218"/>
      <c r="O68" s="218"/>
      <c r="P68" s="211"/>
      <c r="Q68" s="211"/>
      <c r="R68" s="211"/>
      <c r="S68" s="211"/>
      <c r="T68" s="211"/>
      <c r="U68" s="211"/>
      <c r="V68" s="211"/>
      <c r="W68" s="211"/>
      <c r="X68" s="211"/>
      <c r="Y68" s="211"/>
      <c r="Z68" s="211"/>
    </row>
    <row r="69" spans="1:26" ht="15.75" customHeight="1">
      <c r="A69" s="218"/>
      <c r="B69" s="218"/>
      <c r="C69" s="218"/>
      <c r="D69" s="218"/>
      <c r="E69" s="218"/>
      <c r="F69" s="218"/>
      <c r="G69" s="218"/>
      <c r="H69" s="219"/>
      <c r="I69" s="219"/>
      <c r="J69" s="218"/>
      <c r="K69" s="221"/>
      <c r="L69" s="218"/>
      <c r="M69" s="221"/>
      <c r="N69" s="218"/>
      <c r="O69" s="218"/>
      <c r="P69" s="211"/>
      <c r="Q69" s="211"/>
      <c r="R69" s="211"/>
      <c r="S69" s="211"/>
      <c r="T69" s="211"/>
      <c r="U69" s="211"/>
      <c r="V69" s="211"/>
      <c r="W69" s="211"/>
      <c r="X69" s="211"/>
      <c r="Y69" s="211"/>
      <c r="Z69" s="211"/>
    </row>
    <row r="70" spans="1:26" ht="15.75" customHeight="1">
      <c r="A70" s="218"/>
      <c r="B70" s="218"/>
      <c r="C70" s="218"/>
      <c r="D70" s="218"/>
      <c r="E70" s="218"/>
      <c r="F70" s="218"/>
      <c r="G70" s="218"/>
      <c r="H70" s="219"/>
      <c r="I70" s="219"/>
      <c r="J70" s="218"/>
      <c r="K70" s="221"/>
      <c r="L70" s="218"/>
      <c r="M70" s="221"/>
      <c r="N70" s="218"/>
      <c r="O70" s="218"/>
      <c r="P70" s="211"/>
      <c r="Q70" s="211"/>
      <c r="R70" s="211"/>
      <c r="S70" s="211"/>
      <c r="T70" s="211"/>
      <c r="U70" s="211"/>
      <c r="V70" s="211"/>
      <c r="W70" s="211"/>
      <c r="X70" s="211"/>
      <c r="Y70" s="211"/>
      <c r="Z70" s="211"/>
    </row>
    <row r="71" spans="1:26" ht="15.75" customHeight="1">
      <c r="A71" s="218"/>
      <c r="B71" s="218"/>
      <c r="C71" s="218"/>
      <c r="D71" s="218"/>
      <c r="E71" s="218"/>
      <c r="F71" s="218"/>
      <c r="G71" s="218"/>
      <c r="H71" s="219"/>
      <c r="I71" s="219"/>
      <c r="J71" s="218"/>
      <c r="K71" s="221"/>
      <c r="L71" s="218"/>
      <c r="M71" s="221"/>
      <c r="N71" s="218"/>
      <c r="O71" s="218"/>
      <c r="P71" s="211"/>
      <c r="Q71" s="211"/>
      <c r="R71" s="211"/>
      <c r="S71" s="211"/>
      <c r="T71" s="211"/>
      <c r="U71" s="211"/>
      <c r="V71" s="211"/>
      <c r="W71" s="211"/>
      <c r="X71" s="211"/>
      <c r="Y71" s="211"/>
      <c r="Z71" s="211"/>
    </row>
    <row r="72" spans="1:26" ht="15.75" customHeight="1">
      <c r="A72" s="218"/>
      <c r="B72" s="218"/>
      <c r="C72" s="218"/>
      <c r="D72" s="218"/>
      <c r="E72" s="218"/>
      <c r="F72" s="218"/>
      <c r="G72" s="218"/>
      <c r="H72" s="219"/>
      <c r="I72" s="219"/>
      <c r="J72" s="218"/>
      <c r="K72" s="221"/>
      <c r="L72" s="218"/>
      <c r="M72" s="221"/>
      <c r="N72" s="218"/>
      <c r="O72" s="218"/>
      <c r="P72" s="211"/>
      <c r="Q72" s="211"/>
      <c r="R72" s="211"/>
      <c r="S72" s="211"/>
      <c r="T72" s="211"/>
      <c r="U72" s="211"/>
      <c r="V72" s="211"/>
      <c r="W72" s="211"/>
      <c r="X72" s="211"/>
      <c r="Y72" s="211"/>
      <c r="Z72" s="211"/>
    </row>
    <row r="73" spans="1:26" ht="15.75" customHeight="1">
      <c r="A73" s="218"/>
      <c r="B73" s="218"/>
      <c r="C73" s="218"/>
      <c r="D73" s="218"/>
      <c r="E73" s="218"/>
      <c r="F73" s="218"/>
      <c r="G73" s="218"/>
      <c r="H73" s="219"/>
      <c r="I73" s="219"/>
      <c r="J73" s="218"/>
      <c r="K73" s="221"/>
      <c r="L73" s="218"/>
      <c r="M73" s="221"/>
      <c r="N73" s="218"/>
      <c r="O73" s="218"/>
      <c r="P73" s="211"/>
      <c r="Q73" s="211"/>
      <c r="R73" s="211"/>
      <c r="S73" s="211"/>
      <c r="T73" s="211"/>
      <c r="U73" s="211"/>
      <c r="V73" s="211"/>
      <c r="W73" s="211"/>
      <c r="X73" s="211"/>
      <c r="Y73" s="211"/>
      <c r="Z73" s="211"/>
    </row>
    <row r="74" spans="1:26" ht="15.75" customHeight="1">
      <c r="A74" s="218"/>
      <c r="B74" s="218"/>
      <c r="C74" s="218"/>
      <c r="D74" s="218"/>
      <c r="E74" s="218"/>
      <c r="F74" s="218"/>
      <c r="G74" s="218"/>
      <c r="H74" s="219"/>
      <c r="I74" s="219"/>
      <c r="J74" s="218"/>
      <c r="K74" s="221"/>
      <c r="L74" s="218"/>
      <c r="M74" s="221"/>
      <c r="N74" s="218"/>
      <c r="O74" s="218"/>
      <c r="P74" s="211"/>
      <c r="Q74" s="211"/>
      <c r="R74" s="211"/>
      <c r="S74" s="211"/>
      <c r="T74" s="211"/>
      <c r="U74" s="211"/>
      <c r="V74" s="211"/>
      <c r="W74" s="211"/>
      <c r="X74" s="211"/>
      <c r="Y74" s="211"/>
      <c r="Z74" s="211"/>
    </row>
    <row r="75" spans="1:26" ht="15.75" customHeight="1">
      <c r="A75" s="218"/>
      <c r="B75" s="218"/>
      <c r="C75" s="218"/>
      <c r="D75" s="218"/>
      <c r="E75" s="218"/>
      <c r="F75" s="218"/>
      <c r="G75" s="218"/>
      <c r="H75" s="219"/>
      <c r="I75" s="219"/>
      <c r="J75" s="218"/>
      <c r="K75" s="221"/>
      <c r="L75" s="218"/>
      <c r="M75" s="221"/>
      <c r="N75" s="218"/>
      <c r="O75" s="218"/>
      <c r="P75" s="211"/>
      <c r="Q75" s="211"/>
      <c r="R75" s="211"/>
      <c r="S75" s="211"/>
      <c r="T75" s="211"/>
      <c r="U75" s="211"/>
      <c r="V75" s="211"/>
      <c r="W75" s="211"/>
      <c r="X75" s="211"/>
      <c r="Y75" s="211"/>
      <c r="Z75" s="211"/>
    </row>
    <row r="76" spans="1:26" ht="15.75" customHeight="1">
      <c r="A76" s="218"/>
      <c r="B76" s="218"/>
      <c r="C76" s="218"/>
      <c r="D76" s="218"/>
      <c r="E76" s="218"/>
      <c r="F76" s="218"/>
      <c r="G76" s="218"/>
      <c r="H76" s="219"/>
      <c r="I76" s="219"/>
      <c r="J76" s="218"/>
      <c r="K76" s="221"/>
      <c r="L76" s="218"/>
      <c r="M76" s="221"/>
      <c r="N76" s="218"/>
      <c r="O76" s="218"/>
      <c r="P76" s="211"/>
      <c r="Q76" s="211"/>
      <c r="R76" s="211"/>
      <c r="S76" s="211"/>
      <c r="T76" s="211"/>
      <c r="U76" s="211"/>
      <c r="V76" s="211"/>
      <c r="W76" s="211"/>
      <c r="X76" s="211"/>
      <c r="Y76" s="211"/>
      <c r="Z76" s="211"/>
    </row>
    <row r="77" spans="1:26" ht="15.75" customHeight="1">
      <c r="A77" s="218"/>
      <c r="B77" s="218"/>
      <c r="C77" s="218"/>
      <c r="D77" s="218"/>
      <c r="E77" s="218"/>
      <c r="F77" s="218"/>
      <c r="G77" s="218"/>
      <c r="H77" s="219"/>
      <c r="I77" s="219"/>
      <c r="J77" s="218"/>
      <c r="K77" s="221"/>
      <c r="L77" s="218"/>
      <c r="M77" s="221"/>
      <c r="N77" s="218"/>
      <c r="O77" s="218"/>
      <c r="P77" s="211"/>
      <c r="Q77" s="211"/>
      <c r="R77" s="211"/>
      <c r="S77" s="211"/>
      <c r="T77" s="211"/>
      <c r="U77" s="211"/>
      <c r="V77" s="211"/>
      <c r="W77" s="211"/>
      <c r="X77" s="211"/>
      <c r="Y77" s="211"/>
      <c r="Z77" s="211"/>
    </row>
    <row r="78" spans="1:26" ht="15.75" customHeight="1">
      <c r="A78" s="218"/>
      <c r="B78" s="218"/>
      <c r="C78" s="218"/>
      <c r="D78" s="218"/>
      <c r="E78" s="218"/>
      <c r="F78" s="218"/>
      <c r="G78" s="218"/>
      <c r="H78" s="219"/>
      <c r="I78" s="219"/>
      <c r="J78" s="218"/>
      <c r="K78" s="221"/>
      <c r="L78" s="218"/>
      <c r="M78" s="221"/>
      <c r="N78" s="218"/>
      <c r="O78" s="218"/>
      <c r="P78" s="211"/>
      <c r="Q78" s="211"/>
      <c r="R78" s="211"/>
      <c r="S78" s="211"/>
      <c r="T78" s="211"/>
      <c r="U78" s="211"/>
      <c r="V78" s="211"/>
      <c r="W78" s="211"/>
      <c r="X78" s="211"/>
      <c r="Y78" s="211"/>
      <c r="Z78" s="211"/>
    </row>
    <row r="79" spans="1:26" ht="15.75" customHeight="1">
      <c r="A79" s="218"/>
      <c r="B79" s="218"/>
      <c r="C79" s="218"/>
      <c r="D79" s="218"/>
      <c r="E79" s="218"/>
      <c r="F79" s="218"/>
      <c r="G79" s="218"/>
      <c r="H79" s="219"/>
      <c r="I79" s="219"/>
      <c r="J79" s="218"/>
      <c r="K79" s="221"/>
      <c r="L79" s="218"/>
      <c r="M79" s="221"/>
      <c r="N79" s="218"/>
      <c r="O79" s="218"/>
      <c r="P79" s="211"/>
      <c r="Q79" s="211"/>
      <c r="R79" s="211"/>
      <c r="S79" s="211"/>
      <c r="T79" s="211"/>
      <c r="U79" s="211"/>
      <c r="V79" s="211"/>
      <c r="W79" s="211"/>
      <c r="X79" s="211"/>
      <c r="Y79" s="211"/>
      <c r="Z79" s="211"/>
    </row>
    <row r="80" spans="1:26" ht="15.75" customHeight="1">
      <c r="A80" s="218"/>
      <c r="B80" s="218"/>
      <c r="C80" s="218"/>
      <c r="D80" s="218"/>
      <c r="E80" s="218"/>
      <c r="F80" s="218"/>
      <c r="G80" s="218"/>
      <c r="H80" s="219"/>
      <c r="I80" s="219"/>
      <c r="J80" s="218"/>
      <c r="K80" s="221"/>
      <c r="L80" s="218"/>
      <c r="M80" s="221"/>
      <c r="N80" s="218"/>
      <c r="O80" s="218"/>
      <c r="P80" s="211"/>
      <c r="Q80" s="211"/>
      <c r="R80" s="211"/>
      <c r="S80" s="211"/>
      <c r="T80" s="211"/>
      <c r="U80" s="211"/>
      <c r="V80" s="211"/>
      <c r="W80" s="211"/>
      <c r="X80" s="211"/>
      <c r="Y80" s="211"/>
      <c r="Z80" s="211"/>
    </row>
    <row r="81" spans="1:26" ht="15.75" customHeight="1">
      <c r="A81" s="218"/>
      <c r="B81" s="218"/>
      <c r="C81" s="218"/>
      <c r="D81" s="218"/>
      <c r="E81" s="218"/>
      <c r="F81" s="218"/>
      <c r="G81" s="218"/>
      <c r="H81" s="219"/>
      <c r="I81" s="219"/>
      <c r="J81" s="218"/>
      <c r="K81" s="221"/>
      <c r="L81" s="218"/>
      <c r="M81" s="221"/>
      <c r="N81" s="218"/>
      <c r="O81" s="218"/>
      <c r="P81" s="211"/>
      <c r="Q81" s="211"/>
      <c r="R81" s="211"/>
      <c r="S81" s="211"/>
      <c r="T81" s="211"/>
      <c r="U81" s="211"/>
      <c r="V81" s="211"/>
      <c r="W81" s="211"/>
      <c r="X81" s="211"/>
      <c r="Y81" s="211"/>
      <c r="Z81" s="211"/>
    </row>
    <row r="82" spans="1:26" ht="15.75" customHeight="1">
      <c r="A82" s="218"/>
      <c r="B82" s="218"/>
      <c r="C82" s="218"/>
      <c r="D82" s="218"/>
      <c r="E82" s="218"/>
      <c r="F82" s="218"/>
      <c r="G82" s="218"/>
      <c r="H82" s="219"/>
      <c r="I82" s="219"/>
      <c r="J82" s="218"/>
      <c r="K82" s="221"/>
      <c r="L82" s="218"/>
      <c r="M82" s="221"/>
      <c r="N82" s="218"/>
      <c r="O82" s="218"/>
      <c r="P82" s="211"/>
      <c r="Q82" s="211"/>
      <c r="R82" s="211"/>
      <c r="S82" s="211"/>
      <c r="T82" s="211"/>
      <c r="U82" s="211"/>
      <c r="V82" s="211"/>
      <c r="W82" s="211"/>
      <c r="X82" s="211"/>
      <c r="Y82" s="211"/>
      <c r="Z82" s="211"/>
    </row>
    <row r="83" spans="1:26" ht="15.75" customHeight="1">
      <c r="A83" s="218"/>
      <c r="B83" s="218"/>
      <c r="C83" s="218"/>
      <c r="D83" s="218"/>
      <c r="E83" s="218"/>
      <c r="F83" s="218"/>
      <c r="G83" s="218"/>
      <c r="H83" s="219"/>
      <c r="I83" s="219"/>
      <c r="J83" s="218"/>
      <c r="K83" s="221"/>
      <c r="L83" s="218"/>
      <c r="M83" s="221"/>
      <c r="N83" s="218"/>
      <c r="O83" s="218"/>
      <c r="P83" s="211"/>
      <c r="Q83" s="211"/>
      <c r="R83" s="211"/>
      <c r="S83" s="211"/>
      <c r="T83" s="211"/>
      <c r="U83" s="211"/>
      <c r="V83" s="211"/>
      <c r="W83" s="211"/>
      <c r="X83" s="211"/>
      <c r="Y83" s="211"/>
      <c r="Z83" s="211"/>
    </row>
    <row r="84" spans="1:26" ht="15.75" customHeight="1">
      <c r="A84" s="218"/>
      <c r="B84" s="218"/>
      <c r="C84" s="218"/>
      <c r="D84" s="218"/>
      <c r="E84" s="218"/>
      <c r="F84" s="218"/>
      <c r="G84" s="218"/>
      <c r="H84" s="219"/>
      <c r="I84" s="219"/>
      <c r="J84" s="218"/>
      <c r="K84" s="221"/>
      <c r="L84" s="218"/>
      <c r="M84" s="221"/>
      <c r="N84" s="218"/>
      <c r="O84" s="218"/>
      <c r="P84" s="211"/>
      <c r="Q84" s="211"/>
      <c r="R84" s="211"/>
      <c r="S84" s="211"/>
      <c r="T84" s="211"/>
      <c r="U84" s="211"/>
      <c r="V84" s="211"/>
      <c r="W84" s="211"/>
      <c r="X84" s="211"/>
      <c r="Y84" s="211"/>
      <c r="Z84" s="211"/>
    </row>
    <row r="85" spans="1:26" ht="15.75" customHeight="1">
      <c r="A85" s="218"/>
      <c r="B85" s="218"/>
      <c r="C85" s="218"/>
      <c r="D85" s="218"/>
      <c r="E85" s="218"/>
      <c r="F85" s="218"/>
      <c r="G85" s="218"/>
      <c r="H85" s="219"/>
      <c r="I85" s="219"/>
      <c r="J85" s="218"/>
      <c r="K85" s="221"/>
      <c r="L85" s="218"/>
      <c r="M85" s="221"/>
      <c r="N85" s="218"/>
      <c r="O85" s="218"/>
      <c r="P85" s="211"/>
      <c r="Q85" s="211"/>
      <c r="R85" s="211"/>
      <c r="S85" s="211"/>
      <c r="T85" s="211"/>
      <c r="U85" s="211"/>
      <c r="V85" s="211"/>
      <c r="W85" s="211"/>
      <c r="X85" s="211"/>
      <c r="Y85" s="211"/>
      <c r="Z85" s="211"/>
    </row>
    <row r="86" spans="1:26" ht="15.75" customHeight="1">
      <c r="A86" s="218"/>
      <c r="B86" s="218"/>
      <c r="C86" s="218"/>
      <c r="D86" s="218"/>
      <c r="E86" s="218"/>
      <c r="F86" s="218"/>
      <c r="G86" s="218"/>
      <c r="H86" s="219"/>
      <c r="I86" s="219"/>
      <c r="J86" s="218"/>
      <c r="K86" s="221"/>
      <c r="L86" s="218"/>
      <c r="M86" s="221"/>
      <c r="N86" s="218"/>
      <c r="O86" s="218"/>
      <c r="P86" s="211"/>
      <c r="Q86" s="211"/>
      <c r="R86" s="211"/>
      <c r="S86" s="211"/>
      <c r="T86" s="211"/>
      <c r="U86" s="211"/>
      <c r="V86" s="211"/>
      <c r="W86" s="211"/>
      <c r="X86" s="211"/>
      <c r="Y86" s="211"/>
      <c r="Z86" s="211"/>
    </row>
    <row r="87" spans="1:26" ht="15.75" customHeight="1">
      <c r="A87" s="218"/>
      <c r="B87" s="218"/>
      <c r="C87" s="218"/>
      <c r="D87" s="218"/>
      <c r="E87" s="218"/>
      <c r="F87" s="218"/>
      <c r="G87" s="218"/>
      <c r="H87" s="219"/>
      <c r="I87" s="219"/>
      <c r="J87" s="218"/>
      <c r="K87" s="221"/>
      <c r="L87" s="218"/>
      <c r="M87" s="221"/>
      <c r="N87" s="218"/>
      <c r="O87" s="218"/>
      <c r="P87" s="211"/>
      <c r="Q87" s="211"/>
      <c r="R87" s="211"/>
      <c r="S87" s="211"/>
      <c r="T87" s="211"/>
      <c r="U87" s="211"/>
      <c r="V87" s="211"/>
      <c r="W87" s="211"/>
      <c r="X87" s="211"/>
      <c r="Y87" s="211"/>
      <c r="Z87" s="211"/>
    </row>
    <row r="88" spans="1:26" ht="15.75" customHeight="1">
      <c r="A88" s="218"/>
      <c r="B88" s="218"/>
      <c r="C88" s="218"/>
      <c r="D88" s="218"/>
      <c r="E88" s="218"/>
      <c r="F88" s="218"/>
      <c r="G88" s="218"/>
      <c r="H88" s="219"/>
      <c r="I88" s="219"/>
      <c r="J88" s="218"/>
      <c r="K88" s="221"/>
      <c r="L88" s="218"/>
      <c r="M88" s="221"/>
      <c r="N88" s="218"/>
      <c r="O88" s="218"/>
      <c r="P88" s="211"/>
      <c r="Q88" s="211"/>
      <c r="R88" s="211"/>
      <c r="S88" s="211"/>
      <c r="T88" s="211"/>
      <c r="U88" s="211"/>
      <c r="V88" s="211"/>
      <c r="W88" s="211"/>
      <c r="X88" s="211"/>
      <c r="Y88" s="211"/>
      <c r="Z88" s="211"/>
    </row>
    <row r="89" spans="1:26" ht="15.75" customHeight="1">
      <c r="A89" s="218"/>
      <c r="B89" s="218"/>
      <c r="C89" s="218"/>
      <c r="D89" s="218"/>
      <c r="E89" s="218"/>
      <c r="F89" s="218"/>
      <c r="G89" s="218"/>
      <c r="H89" s="219"/>
      <c r="I89" s="219"/>
      <c r="J89" s="218"/>
      <c r="K89" s="221"/>
      <c r="L89" s="218"/>
      <c r="M89" s="221"/>
      <c r="N89" s="218"/>
      <c r="O89" s="218"/>
      <c r="P89" s="211"/>
      <c r="Q89" s="211"/>
      <c r="R89" s="211"/>
      <c r="S89" s="211"/>
      <c r="T89" s="211"/>
      <c r="U89" s="211"/>
      <c r="V89" s="211"/>
      <c r="W89" s="211"/>
      <c r="X89" s="211"/>
      <c r="Y89" s="211"/>
      <c r="Z89" s="211"/>
    </row>
    <row r="90" spans="1:26" ht="15.75" customHeight="1">
      <c r="A90" s="218"/>
      <c r="B90" s="218"/>
      <c r="C90" s="218"/>
      <c r="D90" s="218"/>
      <c r="E90" s="218"/>
      <c r="F90" s="218"/>
      <c r="G90" s="218"/>
      <c r="H90" s="219"/>
      <c r="I90" s="219"/>
      <c r="J90" s="218"/>
      <c r="K90" s="221"/>
      <c r="L90" s="218"/>
      <c r="M90" s="221"/>
      <c r="N90" s="218"/>
      <c r="O90" s="218"/>
      <c r="P90" s="211"/>
      <c r="Q90" s="211"/>
      <c r="R90" s="211"/>
      <c r="S90" s="211"/>
      <c r="T90" s="211"/>
      <c r="U90" s="211"/>
      <c r="V90" s="211"/>
      <c r="W90" s="211"/>
      <c r="X90" s="211"/>
      <c r="Y90" s="211"/>
      <c r="Z90" s="211"/>
    </row>
    <row r="91" spans="1:26" ht="15.75" customHeight="1">
      <c r="A91" s="218"/>
      <c r="B91" s="218"/>
      <c r="C91" s="218"/>
      <c r="D91" s="218"/>
      <c r="E91" s="218"/>
      <c r="F91" s="218"/>
      <c r="G91" s="218"/>
      <c r="H91" s="219"/>
      <c r="I91" s="219"/>
      <c r="J91" s="218"/>
      <c r="K91" s="221"/>
      <c r="L91" s="218"/>
      <c r="M91" s="221"/>
      <c r="N91" s="218"/>
      <c r="O91" s="218"/>
      <c r="P91" s="211"/>
      <c r="Q91" s="211"/>
      <c r="R91" s="211"/>
      <c r="S91" s="211"/>
      <c r="T91" s="211"/>
      <c r="U91" s="211"/>
      <c r="V91" s="211"/>
      <c r="W91" s="211"/>
      <c r="X91" s="211"/>
      <c r="Y91" s="211"/>
      <c r="Z91" s="211"/>
    </row>
    <row r="92" spans="1:26" ht="15.75" customHeight="1">
      <c r="A92" s="218"/>
      <c r="B92" s="218"/>
      <c r="C92" s="218"/>
      <c r="D92" s="218"/>
      <c r="E92" s="218"/>
      <c r="F92" s="218"/>
      <c r="G92" s="218"/>
      <c r="H92" s="219"/>
      <c r="I92" s="219"/>
      <c r="J92" s="218"/>
      <c r="K92" s="221"/>
      <c r="L92" s="218"/>
      <c r="M92" s="221"/>
      <c r="N92" s="218"/>
      <c r="O92" s="218"/>
      <c r="P92" s="211"/>
      <c r="Q92" s="211"/>
      <c r="R92" s="211"/>
      <c r="S92" s="211"/>
      <c r="T92" s="211"/>
      <c r="U92" s="211"/>
      <c r="V92" s="211"/>
      <c r="W92" s="211"/>
      <c r="X92" s="211"/>
      <c r="Y92" s="211"/>
      <c r="Z92" s="211"/>
    </row>
    <row r="93" spans="1:26" ht="15.75" customHeight="1">
      <c r="A93" s="218"/>
      <c r="B93" s="218"/>
      <c r="C93" s="218"/>
      <c r="D93" s="218"/>
      <c r="E93" s="218"/>
      <c r="F93" s="218"/>
      <c r="G93" s="218"/>
      <c r="H93" s="219"/>
      <c r="I93" s="219"/>
      <c r="J93" s="218"/>
      <c r="K93" s="221"/>
      <c r="L93" s="218"/>
      <c r="M93" s="221"/>
      <c r="N93" s="218"/>
      <c r="O93" s="218"/>
      <c r="P93" s="211"/>
      <c r="Q93" s="211"/>
      <c r="R93" s="211"/>
      <c r="S93" s="211"/>
      <c r="T93" s="211"/>
      <c r="U93" s="211"/>
      <c r="V93" s="211"/>
      <c r="W93" s="211"/>
      <c r="X93" s="211"/>
      <c r="Y93" s="211"/>
      <c r="Z93" s="211"/>
    </row>
    <row r="94" spans="1:26" ht="15.75" customHeight="1">
      <c r="A94" s="218"/>
      <c r="B94" s="218"/>
      <c r="C94" s="218"/>
      <c r="D94" s="218"/>
      <c r="E94" s="218"/>
      <c r="F94" s="218"/>
      <c r="G94" s="218"/>
      <c r="H94" s="219"/>
      <c r="I94" s="219"/>
      <c r="J94" s="218"/>
      <c r="K94" s="221"/>
      <c r="L94" s="218"/>
      <c r="M94" s="221"/>
      <c r="N94" s="218"/>
      <c r="O94" s="218"/>
      <c r="P94" s="211"/>
      <c r="Q94" s="211"/>
      <c r="R94" s="211"/>
      <c r="S94" s="211"/>
      <c r="T94" s="211"/>
      <c r="U94" s="211"/>
      <c r="V94" s="211"/>
      <c r="W94" s="211"/>
      <c r="X94" s="211"/>
      <c r="Y94" s="211"/>
      <c r="Z94" s="211"/>
    </row>
    <row r="95" spans="1:26" ht="15.75" customHeight="1">
      <c r="A95" s="218"/>
      <c r="B95" s="218"/>
      <c r="C95" s="218"/>
      <c r="D95" s="218"/>
      <c r="E95" s="218"/>
      <c r="F95" s="218"/>
      <c r="G95" s="218"/>
      <c r="H95" s="219"/>
      <c r="I95" s="219"/>
      <c r="J95" s="218"/>
      <c r="K95" s="221"/>
      <c r="L95" s="218"/>
      <c r="M95" s="221"/>
      <c r="N95" s="218"/>
      <c r="O95" s="218"/>
      <c r="P95" s="211"/>
      <c r="Q95" s="211"/>
      <c r="R95" s="211"/>
      <c r="S95" s="211"/>
      <c r="T95" s="211"/>
      <c r="U95" s="211"/>
      <c r="V95" s="211"/>
      <c r="W95" s="211"/>
      <c r="X95" s="211"/>
      <c r="Y95" s="211"/>
      <c r="Z95" s="211"/>
    </row>
    <row r="96" spans="1:26" ht="15.75" customHeight="1">
      <c r="A96" s="218"/>
      <c r="B96" s="218"/>
      <c r="C96" s="218"/>
      <c r="D96" s="218"/>
      <c r="E96" s="218"/>
      <c r="F96" s="218"/>
      <c r="G96" s="218"/>
      <c r="H96" s="219"/>
      <c r="I96" s="219"/>
      <c r="J96" s="218"/>
      <c r="K96" s="221"/>
      <c r="L96" s="218"/>
      <c r="M96" s="221"/>
      <c r="N96" s="218"/>
      <c r="O96" s="218"/>
      <c r="P96" s="211"/>
      <c r="Q96" s="211"/>
      <c r="R96" s="211"/>
      <c r="S96" s="211"/>
      <c r="T96" s="211"/>
      <c r="U96" s="211"/>
      <c r="V96" s="211"/>
      <c r="W96" s="211"/>
      <c r="X96" s="211"/>
      <c r="Y96" s="211"/>
      <c r="Z96" s="211"/>
    </row>
    <row r="97" spans="1:26" ht="15.75" customHeight="1">
      <c r="A97" s="218"/>
      <c r="B97" s="218"/>
      <c r="C97" s="218"/>
      <c r="D97" s="218"/>
      <c r="E97" s="218"/>
      <c r="F97" s="218"/>
      <c r="G97" s="218"/>
      <c r="H97" s="219"/>
      <c r="I97" s="219"/>
      <c r="J97" s="218"/>
      <c r="K97" s="221"/>
      <c r="L97" s="218"/>
      <c r="M97" s="221"/>
      <c r="N97" s="218"/>
      <c r="O97" s="218"/>
      <c r="P97" s="211"/>
      <c r="Q97" s="211"/>
      <c r="R97" s="211"/>
      <c r="S97" s="211"/>
      <c r="T97" s="211"/>
      <c r="U97" s="211"/>
      <c r="V97" s="211"/>
      <c r="W97" s="211"/>
      <c r="X97" s="211"/>
      <c r="Y97" s="211"/>
      <c r="Z97" s="211"/>
    </row>
    <row r="98" spans="1:26" ht="15.75" customHeight="1">
      <c r="A98" s="218"/>
      <c r="B98" s="218"/>
      <c r="C98" s="218"/>
      <c r="D98" s="218"/>
      <c r="E98" s="218"/>
      <c r="F98" s="218"/>
      <c r="G98" s="218"/>
      <c r="H98" s="219"/>
      <c r="I98" s="219"/>
      <c r="J98" s="218"/>
      <c r="K98" s="221"/>
      <c r="L98" s="218"/>
      <c r="M98" s="221"/>
      <c r="N98" s="218"/>
      <c r="O98" s="218"/>
      <c r="P98" s="211"/>
      <c r="Q98" s="211"/>
      <c r="R98" s="211"/>
      <c r="S98" s="211"/>
      <c r="T98" s="211"/>
      <c r="U98" s="211"/>
      <c r="V98" s="211"/>
      <c r="W98" s="211"/>
      <c r="X98" s="211"/>
      <c r="Y98" s="211"/>
      <c r="Z98" s="211"/>
    </row>
    <row r="99" spans="1:26" ht="15.75" customHeight="1">
      <c r="A99" s="218"/>
      <c r="B99" s="218"/>
      <c r="C99" s="218"/>
      <c r="D99" s="218"/>
      <c r="E99" s="218"/>
      <c r="F99" s="218"/>
      <c r="G99" s="218"/>
      <c r="H99" s="219"/>
      <c r="I99" s="219"/>
      <c r="J99" s="218"/>
      <c r="K99" s="221"/>
      <c r="L99" s="218"/>
      <c r="M99" s="221"/>
      <c r="N99" s="218"/>
      <c r="O99" s="218"/>
      <c r="P99" s="211"/>
      <c r="Q99" s="211"/>
      <c r="R99" s="211"/>
      <c r="S99" s="211"/>
      <c r="T99" s="211"/>
      <c r="U99" s="211"/>
      <c r="V99" s="211"/>
      <c r="W99" s="211"/>
      <c r="X99" s="211"/>
      <c r="Y99" s="211"/>
      <c r="Z99" s="211"/>
    </row>
    <row r="100" spans="1:26" ht="15.75" customHeight="1">
      <c r="A100" s="218"/>
      <c r="B100" s="218"/>
      <c r="C100" s="218"/>
      <c r="D100" s="218"/>
      <c r="E100" s="218"/>
      <c r="F100" s="218"/>
      <c r="G100" s="218"/>
      <c r="H100" s="219"/>
      <c r="I100" s="219"/>
      <c r="J100" s="218"/>
      <c r="K100" s="221"/>
      <c r="L100" s="218"/>
      <c r="M100" s="221"/>
      <c r="N100" s="218"/>
      <c r="O100" s="218"/>
      <c r="P100" s="211"/>
      <c r="Q100" s="211"/>
      <c r="R100" s="211"/>
      <c r="S100" s="211"/>
      <c r="T100" s="211"/>
      <c r="U100" s="211"/>
      <c r="V100" s="211"/>
      <c r="W100" s="211"/>
      <c r="X100" s="211"/>
      <c r="Y100" s="211"/>
      <c r="Z100" s="211"/>
    </row>
    <row r="101" spans="1:26" ht="15.75" customHeight="1">
      <c r="A101" s="218"/>
      <c r="B101" s="218"/>
      <c r="C101" s="218"/>
      <c r="D101" s="218"/>
      <c r="E101" s="218"/>
      <c r="F101" s="218"/>
      <c r="G101" s="218"/>
      <c r="H101" s="219"/>
      <c r="I101" s="219"/>
      <c r="J101" s="218"/>
      <c r="K101" s="221"/>
      <c r="L101" s="218"/>
      <c r="M101" s="221"/>
      <c r="N101" s="218"/>
      <c r="O101" s="218"/>
      <c r="P101" s="211"/>
      <c r="Q101" s="211"/>
      <c r="R101" s="211"/>
      <c r="S101" s="211"/>
      <c r="T101" s="211"/>
      <c r="U101" s="211"/>
      <c r="V101" s="211"/>
      <c r="W101" s="211"/>
      <c r="X101" s="211"/>
      <c r="Y101" s="211"/>
      <c r="Z101" s="211"/>
    </row>
    <row r="102" spans="1:26" ht="15.75" customHeight="1">
      <c r="A102" s="218"/>
      <c r="B102" s="218"/>
      <c r="C102" s="218"/>
      <c r="D102" s="218"/>
      <c r="E102" s="218"/>
      <c r="F102" s="218"/>
      <c r="G102" s="218"/>
      <c r="H102" s="219"/>
      <c r="I102" s="219"/>
      <c r="J102" s="218"/>
      <c r="K102" s="221"/>
      <c r="L102" s="218"/>
      <c r="M102" s="221"/>
      <c r="N102" s="218"/>
      <c r="O102" s="218"/>
      <c r="P102" s="211"/>
      <c r="Q102" s="211"/>
      <c r="R102" s="211"/>
      <c r="S102" s="211"/>
      <c r="T102" s="211"/>
      <c r="U102" s="211"/>
      <c r="V102" s="211"/>
      <c r="W102" s="211"/>
      <c r="X102" s="211"/>
      <c r="Y102" s="211"/>
      <c r="Z102" s="211"/>
    </row>
    <row r="103" spans="1:26" ht="15.75" customHeight="1">
      <c r="A103" s="218"/>
      <c r="B103" s="218"/>
      <c r="C103" s="218"/>
      <c r="D103" s="218"/>
      <c r="E103" s="218"/>
      <c r="F103" s="218"/>
      <c r="G103" s="218"/>
      <c r="H103" s="219"/>
      <c r="I103" s="219"/>
      <c r="J103" s="218"/>
      <c r="K103" s="221"/>
      <c r="L103" s="218"/>
      <c r="M103" s="221"/>
      <c r="N103" s="218"/>
      <c r="O103" s="218"/>
      <c r="P103" s="211"/>
      <c r="Q103" s="211"/>
      <c r="R103" s="211"/>
      <c r="S103" s="211"/>
      <c r="T103" s="211"/>
      <c r="U103" s="211"/>
      <c r="V103" s="211"/>
      <c r="W103" s="211"/>
      <c r="X103" s="211"/>
      <c r="Y103" s="211"/>
      <c r="Z103" s="211"/>
    </row>
    <row r="104" spans="1:26" ht="15.75" customHeight="1">
      <c r="A104" s="218"/>
      <c r="B104" s="218"/>
      <c r="C104" s="218"/>
      <c r="D104" s="218"/>
      <c r="E104" s="218"/>
      <c r="F104" s="218"/>
      <c r="G104" s="218"/>
      <c r="H104" s="219"/>
      <c r="I104" s="219"/>
      <c r="J104" s="218"/>
      <c r="K104" s="221"/>
      <c r="L104" s="218"/>
      <c r="M104" s="221"/>
      <c r="N104" s="218"/>
      <c r="O104" s="218"/>
      <c r="P104" s="211"/>
      <c r="Q104" s="211"/>
      <c r="R104" s="211"/>
      <c r="S104" s="211"/>
      <c r="T104" s="211"/>
      <c r="U104" s="211"/>
      <c r="V104" s="211"/>
      <c r="W104" s="211"/>
      <c r="X104" s="211"/>
      <c r="Y104" s="211"/>
      <c r="Z104" s="211"/>
    </row>
    <row r="105" spans="1:26" ht="15.75" customHeight="1">
      <c r="A105" s="218"/>
      <c r="B105" s="218"/>
      <c r="C105" s="218"/>
      <c r="D105" s="218"/>
      <c r="E105" s="218"/>
      <c r="F105" s="218"/>
      <c r="G105" s="218"/>
      <c r="H105" s="219"/>
      <c r="I105" s="219"/>
      <c r="J105" s="218"/>
      <c r="K105" s="221"/>
      <c r="L105" s="218"/>
      <c r="M105" s="221"/>
      <c r="N105" s="218"/>
      <c r="O105" s="218"/>
      <c r="P105" s="211"/>
      <c r="Q105" s="211"/>
      <c r="R105" s="211"/>
      <c r="S105" s="211"/>
      <c r="T105" s="211"/>
      <c r="U105" s="211"/>
      <c r="V105" s="211"/>
      <c r="W105" s="211"/>
      <c r="X105" s="211"/>
      <c r="Y105" s="211"/>
      <c r="Z105" s="211"/>
    </row>
    <row r="106" spans="1:26" ht="15.75" customHeight="1">
      <c r="A106" s="218"/>
      <c r="B106" s="218"/>
      <c r="C106" s="218"/>
      <c r="D106" s="218"/>
      <c r="E106" s="218"/>
      <c r="F106" s="218"/>
      <c r="G106" s="218"/>
      <c r="H106" s="219"/>
      <c r="I106" s="219"/>
      <c r="J106" s="218"/>
      <c r="K106" s="221"/>
      <c r="L106" s="218"/>
      <c r="M106" s="221"/>
      <c r="N106" s="218"/>
      <c r="O106" s="218"/>
      <c r="P106" s="211"/>
      <c r="Q106" s="211"/>
      <c r="R106" s="211"/>
      <c r="S106" s="211"/>
      <c r="T106" s="211"/>
      <c r="U106" s="211"/>
      <c r="V106" s="211"/>
      <c r="W106" s="211"/>
      <c r="X106" s="211"/>
      <c r="Y106" s="211"/>
      <c r="Z106" s="211"/>
    </row>
    <row r="107" spans="1:26" ht="15.75" customHeight="1">
      <c r="A107" s="218"/>
      <c r="B107" s="218"/>
      <c r="C107" s="218"/>
      <c r="D107" s="218"/>
      <c r="E107" s="218"/>
      <c r="F107" s="218"/>
      <c r="G107" s="218"/>
      <c r="H107" s="219"/>
      <c r="I107" s="219"/>
      <c r="J107" s="218"/>
      <c r="K107" s="221"/>
      <c r="L107" s="218"/>
      <c r="M107" s="221"/>
      <c r="N107" s="218"/>
      <c r="O107" s="218"/>
      <c r="P107" s="211"/>
      <c r="Q107" s="211"/>
      <c r="R107" s="211"/>
      <c r="S107" s="211"/>
      <c r="T107" s="211"/>
      <c r="U107" s="211"/>
      <c r="V107" s="211"/>
      <c r="W107" s="211"/>
      <c r="X107" s="211"/>
      <c r="Y107" s="211"/>
      <c r="Z107" s="211"/>
    </row>
    <row r="108" spans="1:26" ht="15.75" customHeight="1">
      <c r="A108" s="218"/>
      <c r="B108" s="218"/>
      <c r="C108" s="218"/>
      <c r="D108" s="218"/>
      <c r="E108" s="218"/>
      <c r="F108" s="218"/>
      <c r="G108" s="218"/>
      <c r="H108" s="219"/>
      <c r="I108" s="219"/>
      <c r="J108" s="218"/>
      <c r="K108" s="221"/>
      <c r="L108" s="218"/>
      <c r="M108" s="221"/>
      <c r="N108" s="218"/>
      <c r="O108" s="218"/>
      <c r="P108" s="211"/>
      <c r="Q108" s="211"/>
      <c r="R108" s="211"/>
      <c r="S108" s="211"/>
      <c r="T108" s="211"/>
      <c r="U108" s="211"/>
      <c r="V108" s="211"/>
      <c r="W108" s="211"/>
      <c r="X108" s="211"/>
      <c r="Y108" s="211"/>
      <c r="Z108" s="211"/>
    </row>
    <row r="109" spans="1:26" ht="15.75" customHeight="1">
      <c r="A109" s="218"/>
      <c r="B109" s="218"/>
      <c r="C109" s="218"/>
      <c r="D109" s="218"/>
      <c r="E109" s="218"/>
      <c r="F109" s="218"/>
      <c r="G109" s="218"/>
      <c r="H109" s="219"/>
      <c r="I109" s="219"/>
      <c r="J109" s="218"/>
      <c r="K109" s="221"/>
      <c r="L109" s="218"/>
      <c r="M109" s="221"/>
      <c r="N109" s="218"/>
      <c r="O109" s="218"/>
      <c r="P109" s="211"/>
      <c r="Q109" s="211"/>
      <c r="R109" s="211"/>
      <c r="S109" s="211"/>
      <c r="T109" s="211"/>
      <c r="U109" s="211"/>
      <c r="V109" s="211"/>
      <c r="W109" s="211"/>
      <c r="X109" s="211"/>
      <c r="Y109" s="211"/>
      <c r="Z109" s="211"/>
    </row>
    <row r="110" spans="1:26" ht="15.75" customHeight="1">
      <c r="A110" s="218"/>
      <c r="B110" s="218"/>
      <c r="C110" s="218"/>
      <c r="D110" s="218"/>
      <c r="E110" s="218"/>
      <c r="F110" s="218"/>
      <c r="G110" s="218"/>
      <c r="H110" s="219"/>
      <c r="I110" s="219"/>
      <c r="J110" s="218"/>
      <c r="K110" s="221"/>
      <c r="L110" s="218"/>
      <c r="M110" s="221"/>
      <c r="N110" s="218"/>
      <c r="O110" s="218"/>
      <c r="P110" s="211"/>
      <c r="Q110" s="211"/>
      <c r="R110" s="211"/>
      <c r="S110" s="211"/>
      <c r="T110" s="211"/>
      <c r="U110" s="211"/>
      <c r="V110" s="211"/>
      <c r="W110" s="211"/>
      <c r="X110" s="211"/>
      <c r="Y110" s="211"/>
      <c r="Z110" s="211"/>
    </row>
    <row r="111" spans="1:26" ht="15.75" customHeight="1">
      <c r="A111" s="218"/>
      <c r="B111" s="218"/>
      <c r="C111" s="218"/>
      <c r="D111" s="218"/>
      <c r="E111" s="218"/>
      <c r="F111" s="218"/>
      <c r="G111" s="218"/>
      <c r="H111" s="219"/>
      <c r="I111" s="219"/>
      <c r="J111" s="218"/>
      <c r="K111" s="221"/>
      <c r="L111" s="218"/>
      <c r="M111" s="221"/>
      <c r="N111" s="218"/>
      <c r="O111" s="218"/>
      <c r="P111" s="211"/>
      <c r="Q111" s="211"/>
      <c r="R111" s="211"/>
      <c r="S111" s="211"/>
      <c r="T111" s="211"/>
      <c r="U111" s="211"/>
      <c r="V111" s="211"/>
      <c r="W111" s="211"/>
      <c r="X111" s="211"/>
      <c r="Y111" s="211"/>
      <c r="Z111" s="211"/>
    </row>
    <row r="112" spans="1:26" ht="15.75" customHeight="1">
      <c r="A112" s="218"/>
      <c r="B112" s="218"/>
      <c r="C112" s="218"/>
      <c r="D112" s="218"/>
      <c r="E112" s="218"/>
      <c r="F112" s="218"/>
      <c r="G112" s="218"/>
      <c r="H112" s="219"/>
      <c r="I112" s="219"/>
      <c r="J112" s="218"/>
      <c r="K112" s="221"/>
      <c r="L112" s="218"/>
      <c r="M112" s="221"/>
      <c r="N112" s="218"/>
      <c r="O112" s="218"/>
      <c r="P112" s="211"/>
      <c r="Q112" s="211"/>
      <c r="R112" s="211"/>
      <c r="S112" s="211"/>
      <c r="T112" s="211"/>
      <c r="U112" s="211"/>
      <c r="V112" s="211"/>
      <c r="W112" s="211"/>
      <c r="X112" s="211"/>
      <c r="Y112" s="211"/>
      <c r="Z112" s="211"/>
    </row>
    <row r="113" spans="1:26" ht="15.75" customHeight="1">
      <c r="A113" s="218"/>
      <c r="B113" s="218"/>
      <c r="C113" s="218"/>
      <c r="D113" s="218"/>
      <c r="E113" s="218"/>
      <c r="F113" s="218"/>
      <c r="G113" s="218"/>
      <c r="H113" s="219"/>
      <c r="I113" s="219"/>
      <c r="J113" s="218"/>
      <c r="K113" s="221"/>
      <c r="L113" s="218"/>
      <c r="M113" s="221"/>
      <c r="N113" s="218"/>
      <c r="O113" s="218"/>
      <c r="P113" s="211"/>
      <c r="Q113" s="211"/>
      <c r="R113" s="211"/>
      <c r="S113" s="211"/>
      <c r="T113" s="211"/>
      <c r="U113" s="211"/>
      <c r="V113" s="211"/>
      <c r="W113" s="211"/>
      <c r="X113" s="211"/>
      <c r="Y113" s="211"/>
      <c r="Z113" s="211"/>
    </row>
    <row r="114" spans="1:26" ht="15.75" customHeight="1">
      <c r="A114" s="218"/>
      <c r="B114" s="218"/>
      <c r="C114" s="218"/>
      <c r="D114" s="218"/>
      <c r="E114" s="218"/>
      <c r="F114" s="218"/>
      <c r="G114" s="218"/>
      <c r="H114" s="219"/>
      <c r="I114" s="219"/>
      <c r="J114" s="218"/>
      <c r="K114" s="221"/>
      <c r="L114" s="218"/>
      <c r="M114" s="221"/>
      <c r="N114" s="218"/>
      <c r="O114" s="218"/>
      <c r="P114" s="211"/>
      <c r="Q114" s="211"/>
      <c r="R114" s="211"/>
      <c r="S114" s="211"/>
      <c r="T114" s="211"/>
      <c r="U114" s="211"/>
      <c r="V114" s="211"/>
      <c r="W114" s="211"/>
      <c r="X114" s="211"/>
      <c r="Y114" s="211"/>
      <c r="Z114" s="211"/>
    </row>
    <row r="115" spans="1:26" ht="15.75" customHeight="1">
      <c r="A115" s="218"/>
      <c r="B115" s="218"/>
      <c r="C115" s="218"/>
      <c r="D115" s="218"/>
      <c r="E115" s="218"/>
      <c r="F115" s="218"/>
      <c r="G115" s="218"/>
      <c r="H115" s="219"/>
      <c r="I115" s="219"/>
      <c r="J115" s="218"/>
      <c r="K115" s="221"/>
      <c r="L115" s="218"/>
      <c r="M115" s="221"/>
      <c r="N115" s="218"/>
      <c r="O115" s="218"/>
      <c r="P115" s="211"/>
      <c r="Q115" s="211"/>
      <c r="R115" s="211"/>
      <c r="S115" s="211"/>
      <c r="T115" s="211"/>
      <c r="U115" s="211"/>
      <c r="V115" s="211"/>
      <c r="W115" s="211"/>
      <c r="X115" s="211"/>
      <c r="Y115" s="211"/>
      <c r="Z115" s="211"/>
    </row>
    <row r="116" spans="1:26" ht="15.75" customHeight="1">
      <c r="A116" s="218"/>
      <c r="B116" s="218"/>
      <c r="C116" s="218"/>
      <c r="D116" s="218"/>
      <c r="E116" s="218"/>
      <c r="F116" s="218"/>
      <c r="G116" s="218"/>
      <c r="H116" s="219"/>
      <c r="I116" s="219"/>
      <c r="J116" s="218"/>
      <c r="K116" s="221"/>
      <c r="L116" s="218"/>
      <c r="M116" s="221"/>
      <c r="N116" s="218"/>
      <c r="O116" s="218"/>
      <c r="P116" s="211"/>
      <c r="Q116" s="211"/>
      <c r="R116" s="211"/>
      <c r="S116" s="211"/>
      <c r="T116" s="211"/>
      <c r="U116" s="211"/>
      <c r="V116" s="211"/>
      <c r="W116" s="211"/>
      <c r="X116" s="211"/>
      <c r="Y116" s="211"/>
      <c r="Z116" s="211"/>
    </row>
    <row r="117" spans="1:26" ht="15.75" customHeight="1">
      <c r="A117" s="218"/>
      <c r="B117" s="218"/>
      <c r="C117" s="218"/>
      <c r="D117" s="218"/>
      <c r="E117" s="218"/>
      <c r="F117" s="218"/>
      <c r="G117" s="218"/>
      <c r="H117" s="219"/>
      <c r="I117" s="219"/>
      <c r="J117" s="218"/>
      <c r="K117" s="221"/>
      <c r="L117" s="218"/>
      <c r="M117" s="221"/>
      <c r="N117" s="218"/>
      <c r="O117" s="218"/>
      <c r="P117" s="211"/>
      <c r="Q117" s="211"/>
      <c r="R117" s="211"/>
      <c r="S117" s="211"/>
      <c r="T117" s="211"/>
      <c r="U117" s="211"/>
      <c r="V117" s="211"/>
      <c r="W117" s="211"/>
      <c r="X117" s="211"/>
      <c r="Y117" s="211"/>
      <c r="Z117" s="211"/>
    </row>
    <row r="118" spans="1:26" ht="15.75" customHeight="1">
      <c r="A118" s="218"/>
      <c r="B118" s="218"/>
      <c r="C118" s="218"/>
      <c r="D118" s="218"/>
      <c r="E118" s="218"/>
      <c r="F118" s="218"/>
      <c r="G118" s="218"/>
      <c r="H118" s="219"/>
      <c r="I118" s="219"/>
      <c r="J118" s="218"/>
      <c r="K118" s="221"/>
      <c r="L118" s="218"/>
      <c r="M118" s="221"/>
      <c r="N118" s="218"/>
      <c r="O118" s="218"/>
      <c r="P118" s="211"/>
      <c r="Q118" s="211"/>
      <c r="R118" s="211"/>
      <c r="S118" s="211"/>
      <c r="T118" s="211"/>
      <c r="U118" s="211"/>
      <c r="V118" s="211"/>
      <c r="W118" s="211"/>
      <c r="X118" s="211"/>
      <c r="Y118" s="211"/>
      <c r="Z118" s="211"/>
    </row>
    <row r="119" spans="1:26" ht="15.75" customHeight="1">
      <c r="A119" s="218"/>
      <c r="B119" s="218"/>
      <c r="C119" s="218"/>
      <c r="D119" s="218"/>
      <c r="E119" s="218"/>
      <c r="F119" s="218"/>
      <c r="G119" s="218"/>
      <c r="H119" s="219"/>
      <c r="I119" s="219"/>
      <c r="J119" s="218"/>
      <c r="K119" s="221"/>
      <c r="L119" s="218"/>
      <c r="M119" s="221"/>
      <c r="N119" s="218"/>
      <c r="O119" s="218"/>
      <c r="P119" s="211"/>
      <c r="Q119" s="211"/>
      <c r="R119" s="211"/>
      <c r="S119" s="211"/>
      <c r="T119" s="211"/>
      <c r="U119" s="211"/>
      <c r="V119" s="211"/>
      <c r="W119" s="211"/>
      <c r="X119" s="211"/>
      <c r="Y119" s="211"/>
      <c r="Z119" s="211"/>
    </row>
    <row r="120" spans="1:26" ht="15.75" customHeight="1">
      <c r="A120" s="218"/>
      <c r="B120" s="218"/>
      <c r="C120" s="218"/>
      <c r="D120" s="218"/>
      <c r="E120" s="218"/>
      <c r="F120" s="218"/>
      <c r="G120" s="218"/>
      <c r="H120" s="219"/>
      <c r="I120" s="219"/>
      <c r="J120" s="218"/>
      <c r="K120" s="221"/>
      <c r="L120" s="218"/>
      <c r="M120" s="221"/>
      <c r="N120" s="218"/>
      <c r="O120" s="218"/>
      <c r="P120" s="211"/>
      <c r="Q120" s="211"/>
      <c r="R120" s="211"/>
      <c r="S120" s="211"/>
      <c r="T120" s="211"/>
      <c r="U120" s="211"/>
      <c r="V120" s="211"/>
      <c r="W120" s="211"/>
      <c r="X120" s="211"/>
      <c r="Y120" s="211"/>
      <c r="Z120" s="211"/>
    </row>
    <row r="121" spans="1:26" ht="15.75" customHeight="1">
      <c r="A121" s="218"/>
      <c r="B121" s="218"/>
      <c r="C121" s="218"/>
      <c r="D121" s="218"/>
      <c r="E121" s="218"/>
      <c r="F121" s="218"/>
      <c r="G121" s="218"/>
      <c r="H121" s="219"/>
      <c r="I121" s="219"/>
      <c r="J121" s="218"/>
      <c r="K121" s="221"/>
      <c r="L121" s="218"/>
      <c r="M121" s="221"/>
      <c r="N121" s="218"/>
      <c r="O121" s="218"/>
      <c r="P121" s="211"/>
      <c r="Q121" s="211"/>
      <c r="R121" s="211"/>
      <c r="S121" s="211"/>
      <c r="T121" s="211"/>
      <c r="U121" s="211"/>
      <c r="V121" s="211"/>
      <c r="W121" s="211"/>
      <c r="X121" s="211"/>
      <c r="Y121" s="211"/>
      <c r="Z121" s="211"/>
    </row>
    <row r="122" spans="1:26" ht="15.75" customHeight="1">
      <c r="A122" s="218"/>
      <c r="B122" s="218"/>
      <c r="C122" s="218"/>
      <c r="D122" s="218"/>
      <c r="E122" s="218"/>
      <c r="F122" s="218"/>
      <c r="G122" s="218"/>
      <c r="H122" s="219"/>
      <c r="I122" s="219"/>
      <c r="J122" s="218"/>
      <c r="K122" s="221"/>
      <c r="L122" s="218"/>
      <c r="M122" s="221"/>
      <c r="N122" s="218"/>
      <c r="O122" s="218"/>
      <c r="P122" s="211"/>
      <c r="Q122" s="211"/>
      <c r="R122" s="211"/>
      <c r="S122" s="211"/>
      <c r="T122" s="211"/>
      <c r="U122" s="211"/>
      <c r="V122" s="211"/>
      <c r="W122" s="211"/>
      <c r="X122" s="211"/>
      <c r="Y122" s="211"/>
      <c r="Z122" s="211"/>
    </row>
    <row r="123" spans="1:26" ht="15.75" customHeight="1">
      <c r="A123" s="218"/>
      <c r="B123" s="218"/>
      <c r="C123" s="218"/>
      <c r="D123" s="218"/>
      <c r="E123" s="218"/>
      <c r="F123" s="218"/>
      <c r="G123" s="218"/>
      <c r="H123" s="219"/>
      <c r="I123" s="219"/>
      <c r="J123" s="218"/>
      <c r="K123" s="221"/>
      <c r="L123" s="218"/>
      <c r="M123" s="221"/>
      <c r="N123" s="218"/>
      <c r="O123" s="218"/>
      <c r="P123" s="211"/>
      <c r="Q123" s="211"/>
      <c r="R123" s="211"/>
      <c r="S123" s="211"/>
      <c r="T123" s="211"/>
      <c r="U123" s="211"/>
      <c r="V123" s="211"/>
      <c r="W123" s="211"/>
      <c r="X123" s="211"/>
      <c r="Y123" s="211"/>
      <c r="Z123" s="211"/>
    </row>
    <row r="124" spans="1:26" ht="15.75" customHeight="1">
      <c r="A124" s="218"/>
      <c r="B124" s="218"/>
      <c r="C124" s="218"/>
      <c r="D124" s="218"/>
      <c r="E124" s="218"/>
      <c r="F124" s="218"/>
      <c r="G124" s="218"/>
      <c r="H124" s="219"/>
      <c r="I124" s="219"/>
      <c r="J124" s="218"/>
      <c r="K124" s="221"/>
      <c r="L124" s="218"/>
      <c r="M124" s="221"/>
      <c r="N124" s="218"/>
      <c r="O124" s="218"/>
      <c r="P124" s="211"/>
      <c r="Q124" s="211"/>
      <c r="R124" s="211"/>
      <c r="S124" s="211"/>
      <c r="T124" s="211"/>
      <c r="U124" s="211"/>
      <c r="V124" s="211"/>
      <c r="W124" s="211"/>
      <c r="X124" s="211"/>
      <c r="Y124" s="211"/>
      <c r="Z124" s="211"/>
    </row>
    <row r="125" spans="1:26" ht="15.75" customHeight="1">
      <c r="A125" s="218"/>
      <c r="B125" s="218"/>
      <c r="C125" s="218"/>
      <c r="D125" s="218"/>
      <c r="E125" s="218"/>
      <c r="F125" s="218"/>
      <c r="G125" s="218"/>
      <c r="H125" s="219"/>
      <c r="I125" s="219"/>
      <c r="J125" s="218"/>
      <c r="K125" s="221"/>
      <c r="L125" s="218"/>
      <c r="M125" s="221"/>
      <c r="N125" s="218"/>
      <c r="O125" s="218"/>
      <c r="P125" s="211"/>
      <c r="Q125" s="211"/>
      <c r="R125" s="211"/>
      <c r="S125" s="211"/>
      <c r="T125" s="211"/>
      <c r="U125" s="211"/>
      <c r="V125" s="211"/>
      <c r="W125" s="211"/>
      <c r="X125" s="211"/>
      <c r="Y125" s="211"/>
      <c r="Z125" s="211"/>
    </row>
    <row r="126" spans="1:26" ht="15.75" customHeight="1">
      <c r="A126" s="218"/>
      <c r="B126" s="218"/>
      <c r="C126" s="218"/>
      <c r="D126" s="218"/>
      <c r="E126" s="218"/>
      <c r="F126" s="218"/>
      <c r="G126" s="218"/>
      <c r="H126" s="219"/>
      <c r="I126" s="219"/>
      <c r="J126" s="218"/>
      <c r="K126" s="221"/>
      <c r="L126" s="218"/>
      <c r="M126" s="221"/>
      <c r="N126" s="218"/>
      <c r="O126" s="218"/>
      <c r="P126" s="211"/>
      <c r="Q126" s="211"/>
      <c r="R126" s="211"/>
      <c r="S126" s="211"/>
      <c r="T126" s="211"/>
      <c r="U126" s="211"/>
      <c r="V126" s="211"/>
      <c r="W126" s="211"/>
      <c r="X126" s="211"/>
      <c r="Y126" s="211"/>
      <c r="Z126" s="211"/>
    </row>
    <row r="127" spans="1:26" ht="15.75" customHeight="1">
      <c r="A127" s="218"/>
      <c r="B127" s="218"/>
      <c r="C127" s="218"/>
      <c r="D127" s="218"/>
      <c r="E127" s="218"/>
      <c r="F127" s="218"/>
      <c r="G127" s="218"/>
      <c r="H127" s="219"/>
      <c r="I127" s="219"/>
      <c r="J127" s="218"/>
      <c r="K127" s="221"/>
      <c r="L127" s="218"/>
      <c r="M127" s="221"/>
      <c r="N127" s="218"/>
      <c r="O127" s="218"/>
      <c r="P127" s="211"/>
      <c r="Q127" s="211"/>
      <c r="R127" s="211"/>
      <c r="S127" s="211"/>
      <c r="T127" s="211"/>
      <c r="U127" s="211"/>
      <c r="V127" s="211"/>
      <c r="W127" s="211"/>
      <c r="X127" s="211"/>
      <c r="Y127" s="211"/>
      <c r="Z127" s="211"/>
    </row>
    <row r="128" spans="1:26" ht="15.75" customHeight="1">
      <c r="A128" s="218"/>
      <c r="B128" s="218"/>
      <c r="C128" s="218"/>
      <c r="D128" s="218"/>
      <c r="E128" s="218"/>
      <c r="F128" s="218"/>
      <c r="G128" s="218"/>
      <c r="H128" s="219"/>
      <c r="I128" s="219"/>
      <c r="J128" s="218"/>
      <c r="K128" s="221"/>
      <c r="L128" s="218"/>
      <c r="M128" s="221"/>
      <c r="N128" s="218"/>
      <c r="O128" s="218"/>
      <c r="P128" s="211"/>
      <c r="Q128" s="211"/>
      <c r="R128" s="211"/>
      <c r="S128" s="211"/>
      <c r="T128" s="211"/>
      <c r="U128" s="211"/>
      <c r="V128" s="211"/>
      <c r="W128" s="211"/>
      <c r="X128" s="211"/>
      <c r="Y128" s="211"/>
      <c r="Z128" s="211"/>
    </row>
    <row r="129" spans="1:26" ht="15.75" customHeight="1">
      <c r="A129" s="218"/>
      <c r="B129" s="218"/>
      <c r="C129" s="218"/>
      <c r="D129" s="218"/>
      <c r="E129" s="218"/>
      <c r="F129" s="218"/>
      <c r="G129" s="218"/>
      <c r="H129" s="219"/>
      <c r="I129" s="219"/>
      <c r="J129" s="218"/>
      <c r="K129" s="221"/>
      <c r="L129" s="218"/>
      <c r="M129" s="221"/>
      <c r="N129" s="218"/>
      <c r="O129" s="218"/>
      <c r="P129" s="211"/>
      <c r="Q129" s="211"/>
      <c r="R129" s="211"/>
      <c r="S129" s="211"/>
      <c r="T129" s="211"/>
      <c r="U129" s="211"/>
      <c r="V129" s="211"/>
      <c r="W129" s="211"/>
      <c r="X129" s="211"/>
      <c r="Y129" s="211"/>
      <c r="Z129" s="211"/>
    </row>
    <row r="130" spans="1:26" ht="15.75" customHeight="1">
      <c r="A130" s="218"/>
      <c r="B130" s="218"/>
      <c r="C130" s="218"/>
      <c r="D130" s="218"/>
      <c r="E130" s="218"/>
      <c r="F130" s="218"/>
      <c r="G130" s="218"/>
      <c r="H130" s="219"/>
      <c r="I130" s="219"/>
      <c r="J130" s="218"/>
      <c r="K130" s="221"/>
      <c r="L130" s="218"/>
      <c r="M130" s="221"/>
      <c r="N130" s="218"/>
      <c r="O130" s="218"/>
      <c r="P130" s="211"/>
      <c r="Q130" s="211"/>
      <c r="R130" s="211"/>
      <c r="S130" s="211"/>
      <c r="T130" s="211"/>
      <c r="U130" s="211"/>
      <c r="V130" s="211"/>
      <c r="W130" s="211"/>
      <c r="X130" s="211"/>
      <c r="Y130" s="211"/>
      <c r="Z130" s="211"/>
    </row>
    <row r="131" spans="1:26" ht="15.75" customHeight="1">
      <c r="A131" s="218"/>
      <c r="B131" s="218"/>
      <c r="C131" s="218"/>
      <c r="D131" s="218"/>
      <c r="E131" s="218"/>
      <c r="F131" s="218"/>
      <c r="G131" s="218"/>
      <c r="H131" s="219"/>
      <c r="I131" s="219"/>
      <c r="J131" s="218"/>
      <c r="K131" s="221"/>
      <c r="L131" s="218"/>
      <c r="M131" s="221"/>
      <c r="N131" s="218"/>
      <c r="O131" s="218"/>
      <c r="P131" s="211"/>
      <c r="Q131" s="211"/>
      <c r="R131" s="211"/>
      <c r="S131" s="211"/>
      <c r="T131" s="211"/>
      <c r="U131" s="211"/>
      <c r="V131" s="211"/>
      <c r="W131" s="211"/>
      <c r="X131" s="211"/>
      <c r="Y131" s="211"/>
      <c r="Z131" s="211"/>
    </row>
    <row r="132" spans="1:26" ht="15.75" customHeight="1">
      <c r="A132" s="218"/>
      <c r="B132" s="218"/>
      <c r="C132" s="218"/>
      <c r="D132" s="218"/>
      <c r="E132" s="218"/>
      <c r="F132" s="218"/>
      <c r="G132" s="218"/>
      <c r="H132" s="219"/>
      <c r="I132" s="219"/>
      <c r="J132" s="218"/>
      <c r="K132" s="221"/>
      <c r="L132" s="218"/>
      <c r="M132" s="221"/>
      <c r="N132" s="218"/>
      <c r="O132" s="218"/>
      <c r="P132" s="211"/>
      <c r="Q132" s="211"/>
      <c r="R132" s="211"/>
      <c r="S132" s="211"/>
      <c r="T132" s="211"/>
      <c r="U132" s="211"/>
      <c r="V132" s="211"/>
      <c r="W132" s="211"/>
      <c r="X132" s="211"/>
      <c r="Y132" s="211"/>
      <c r="Z132" s="211"/>
    </row>
    <row r="133" spans="1:26" ht="15.75" customHeight="1">
      <c r="A133" s="218"/>
      <c r="B133" s="218"/>
      <c r="C133" s="218"/>
      <c r="D133" s="218"/>
      <c r="E133" s="218"/>
      <c r="F133" s="218"/>
      <c r="G133" s="218"/>
      <c r="H133" s="219"/>
      <c r="I133" s="219"/>
      <c r="J133" s="218"/>
      <c r="K133" s="221"/>
      <c r="L133" s="218"/>
      <c r="M133" s="221"/>
      <c r="N133" s="218"/>
      <c r="O133" s="218"/>
      <c r="P133" s="211"/>
      <c r="Q133" s="211"/>
      <c r="R133" s="211"/>
      <c r="S133" s="211"/>
      <c r="T133" s="211"/>
      <c r="U133" s="211"/>
      <c r="V133" s="211"/>
      <c r="W133" s="211"/>
      <c r="X133" s="211"/>
      <c r="Y133" s="211"/>
      <c r="Z133" s="211"/>
    </row>
    <row r="134" spans="1:26" ht="15.75" customHeight="1">
      <c r="A134" s="218"/>
      <c r="B134" s="218"/>
      <c r="C134" s="218"/>
      <c r="D134" s="218"/>
      <c r="E134" s="218"/>
      <c r="F134" s="218"/>
      <c r="G134" s="218"/>
      <c r="H134" s="219"/>
      <c r="I134" s="219"/>
      <c r="J134" s="218"/>
      <c r="K134" s="221"/>
      <c r="L134" s="218"/>
      <c r="M134" s="221"/>
      <c r="N134" s="218"/>
      <c r="O134" s="218"/>
      <c r="P134" s="211"/>
      <c r="Q134" s="211"/>
      <c r="R134" s="211"/>
      <c r="S134" s="211"/>
      <c r="T134" s="211"/>
      <c r="U134" s="211"/>
      <c r="V134" s="211"/>
      <c r="W134" s="211"/>
      <c r="X134" s="211"/>
      <c r="Y134" s="211"/>
      <c r="Z134" s="211"/>
    </row>
    <row r="135" spans="1:26" ht="15.75" customHeight="1">
      <c r="A135" s="218"/>
      <c r="B135" s="218"/>
      <c r="C135" s="218"/>
      <c r="D135" s="218"/>
      <c r="E135" s="218"/>
      <c r="F135" s="218"/>
      <c r="G135" s="218"/>
      <c r="H135" s="219"/>
      <c r="I135" s="219"/>
      <c r="J135" s="218"/>
      <c r="K135" s="221"/>
      <c r="L135" s="218"/>
      <c r="M135" s="221"/>
      <c r="N135" s="218"/>
      <c r="O135" s="218"/>
      <c r="P135" s="211"/>
      <c r="Q135" s="211"/>
      <c r="R135" s="211"/>
      <c r="S135" s="211"/>
      <c r="T135" s="211"/>
      <c r="U135" s="211"/>
      <c r="V135" s="211"/>
      <c r="W135" s="211"/>
      <c r="X135" s="211"/>
      <c r="Y135" s="211"/>
      <c r="Z135" s="211"/>
    </row>
    <row r="136" spans="1:26" ht="15.75" customHeight="1">
      <c r="A136" s="218"/>
      <c r="B136" s="218"/>
      <c r="C136" s="218"/>
      <c r="D136" s="218"/>
      <c r="E136" s="218"/>
      <c r="F136" s="218"/>
      <c r="G136" s="218"/>
      <c r="H136" s="219"/>
      <c r="I136" s="219"/>
      <c r="J136" s="218"/>
      <c r="K136" s="221"/>
      <c r="L136" s="218"/>
      <c r="M136" s="221"/>
      <c r="N136" s="218"/>
      <c r="O136" s="218"/>
      <c r="P136" s="211"/>
      <c r="Q136" s="211"/>
      <c r="R136" s="211"/>
      <c r="S136" s="211"/>
      <c r="T136" s="211"/>
      <c r="U136" s="211"/>
      <c r="V136" s="211"/>
      <c r="W136" s="211"/>
      <c r="X136" s="211"/>
      <c r="Y136" s="211"/>
      <c r="Z136" s="211"/>
    </row>
    <row r="137" spans="1:26" ht="15.75" customHeight="1">
      <c r="A137" s="218"/>
      <c r="B137" s="218"/>
      <c r="C137" s="218"/>
      <c r="D137" s="218"/>
      <c r="E137" s="218"/>
      <c r="F137" s="218"/>
      <c r="G137" s="218"/>
      <c r="H137" s="219"/>
      <c r="I137" s="219"/>
      <c r="J137" s="218"/>
      <c r="K137" s="221"/>
      <c r="L137" s="218"/>
      <c r="M137" s="221"/>
      <c r="N137" s="218"/>
      <c r="O137" s="218"/>
      <c r="P137" s="211"/>
      <c r="Q137" s="211"/>
      <c r="R137" s="211"/>
      <c r="S137" s="211"/>
      <c r="T137" s="211"/>
      <c r="U137" s="211"/>
      <c r="V137" s="211"/>
      <c r="W137" s="211"/>
      <c r="X137" s="211"/>
      <c r="Y137" s="211"/>
      <c r="Z137" s="211"/>
    </row>
    <row r="138" spans="1:26" ht="15.75" customHeight="1">
      <c r="A138" s="218"/>
      <c r="B138" s="218"/>
      <c r="C138" s="218"/>
      <c r="D138" s="218"/>
      <c r="E138" s="218"/>
      <c r="F138" s="218"/>
      <c r="G138" s="218"/>
      <c r="H138" s="219"/>
      <c r="I138" s="219"/>
      <c r="J138" s="218"/>
      <c r="K138" s="221"/>
      <c r="L138" s="218"/>
      <c r="M138" s="221"/>
      <c r="N138" s="218"/>
      <c r="O138" s="218"/>
      <c r="P138" s="211"/>
      <c r="Q138" s="211"/>
      <c r="R138" s="211"/>
      <c r="S138" s="211"/>
      <c r="T138" s="211"/>
      <c r="U138" s="211"/>
      <c r="V138" s="211"/>
      <c r="W138" s="211"/>
      <c r="X138" s="211"/>
      <c r="Y138" s="211"/>
      <c r="Z138" s="211"/>
    </row>
    <row r="139" spans="1:26" ht="15.75" customHeight="1">
      <c r="A139" s="218"/>
      <c r="B139" s="218"/>
      <c r="C139" s="218"/>
      <c r="D139" s="218"/>
      <c r="E139" s="218"/>
      <c r="F139" s="218"/>
      <c r="G139" s="218"/>
      <c r="H139" s="219"/>
      <c r="I139" s="219"/>
      <c r="J139" s="218"/>
      <c r="K139" s="221"/>
      <c r="L139" s="218"/>
      <c r="M139" s="221"/>
      <c r="N139" s="218"/>
      <c r="O139" s="218"/>
      <c r="P139" s="211"/>
      <c r="Q139" s="211"/>
      <c r="R139" s="211"/>
      <c r="S139" s="211"/>
      <c r="T139" s="211"/>
      <c r="U139" s="211"/>
      <c r="V139" s="211"/>
      <c r="W139" s="211"/>
      <c r="X139" s="211"/>
      <c r="Y139" s="211"/>
      <c r="Z139" s="211"/>
    </row>
    <row r="140" spans="1:26" ht="15.75" customHeight="1">
      <c r="A140" s="218"/>
      <c r="B140" s="218"/>
      <c r="C140" s="218"/>
      <c r="D140" s="218"/>
      <c r="E140" s="218"/>
      <c r="F140" s="218"/>
      <c r="G140" s="218"/>
      <c r="H140" s="219"/>
      <c r="I140" s="219"/>
      <c r="J140" s="218"/>
      <c r="K140" s="221"/>
      <c r="L140" s="218"/>
      <c r="M140" s="221"/>
      <c r="N140" s="218"/>
      <c r="O140" s="218"/>
      <c r="P140" s="211"/>
      <c r="Q140" s="211"/>
      <c r="R140" s="211"/>
      <c r="S140" s="211"/>
      <c r="T140" s="211"/>
      <c r="U140" s="211"/>
      <c r="V140" s="211"/>
      <c r="W140" s="211"/>
      <c r="X140" s="211"/>
      <c r="Y140" s="211"/>
      <c r="Z140" s="211"/>
    </row>
    <row r="141" spans="1:26" ht="15.75" customHeight="1">
      <c r="A141" s="218"/>
      <c r="B141" s="218"/>
      <c r="C141" s="218"/>
      <c r="D141" s="218"/>
      <c r="E141" s="218"/>
      <c r="F141" s="218"/>
      <c r="G141" s="218"/>
      <c r="H141" s="219"/>
      <c r="I141" s="219"/>
      <c r="J141" s="218"/>
      <c r="K141" s="221"/>
      <c r="L141" s="218"/>
      <c r="M141" s="221"/>
      <c r="N141" s="218"/>
      <c r="O141" s="218"/>
      <c r="P141" s="211"/>
      <c r="Q141" s="211"/>
      <c r="R141" s="211"/>
      <c r="S141" s="211"/>
      <c r="T141" s="211"/>
      <c r="U141" s="211"/>
      <c r="V141" s="211"/>
      <c r="W141" s="211"/>
      <c r="X141" s="211"/>
      <c r="Y141" s="211"/>
      <c r="Z141" s="211"/>
    </row>
    <row r="142" spans="1:26" ht="15.75" customHeight="1">
      <c r="A142" s="218"/>
      <c r="B142" s="218"/>
      <c r="C142" s="218"/>
      <c r="D142" s="218"/>
      <c r="E142" s="218"/>
      <c r="F142" s="218"/>
      <c r="G142" s="218"/>
      <c r="H142" s="219"/>
      <c r="I142" s="219"/>
      <c r="J142" s="218"/>
      <c r="K142" s="221"/>
      <c r="L142" s="218"/>
      <c r="M142" s="221"/>
      <c r="N142" s="218"/>
      <c r="O142" s="218"/>
      <c r="P142" s="211"/>
      <c r="Q142" s="211"/>
      <c r="R142" s="211"/>
      <c r="S142" s="211"/>
      <c r="T142" s="211"/>
      <c r="U142" s="211"/>
      <c r="V142" s="211"/>
      <c r="W142" s="211"/>
      <c r="X142" s="211"/>
      <c r="Y142" s="211"/>
      <c r="Z142" s="211"/>
    </row>
    <row r="143" spans="1:26" ht="15.75" customHeight="1">
      <c r="A143" s="218"/>
      <c r="B143" s="218"/>
      <c r="C143" s="218"/>
      <c r="D143" s="218"/>
      <c r="E143" s="218"/>
      <c r="F143" s="218"/>
      <c r="G143" s="218"/>
      <c r="H143" s="219"/>
      <c r="I143" s="219"/>
      <c r="J143" s="218"/>
      <c r="K143" s="221"/>
      <c r="L143" s="218"/>
      <c r="M143" s="221"/>
      <c r="N143" s="218"/>
      <c r="O143" s="218"/>
      <c r="P143" s="211"/>
      <c r="Q143" s="211"/>
      <c r="R143" s="211"/>
      <c r="S143" s="211"/>
      <c r="T143" s="211"/>
      <c r="U143" s="211"/>
      <c r="V143" s="211"/>
      <c r="W143" s="211"/>
      <c r="X143" s="211"/>
      <c r="Y143" s="211"/>
      <c r="Z143" s="211"/>
    </row>
    <row r="144" spans="1:26" ht="15.75" customHeight="1">
      <c r="A144" s="218"/>
      <c r="B144" s="218"/>
      <c r="C144" s="218"/>
      <c r="D144" s="218"/>
      <c r="E144" s="218"/>
      <c r="F144" s="218"/>
      <c r="G144" s="218"/>
      <c r="H144" s="219"/>
      <c r="I144" s="219"/>
      <c r="J144" s="218"/>
      <c r="K144" s="221"/>
      <c r="L144" s="218"/>
      <c r="M144" s="221"/>
      <c r="N144" s="218"/>
      <c r="O144" s="218"/>
      <c r="P144" s="211"/>
      <c r="Q144" s="211"/>
      <c r="R144" s="211"/>
      <c r="S144" s="211"/>
      <c r="T144" s="211"/>
      <c r="U144" s="211"/>
      <c r="V144" s="211"/>
      <c r="W144" s="211"/>
      <c r="X144" s="211"/>
      <c r="Y144" s="211"/>
      <c r="Z144" s="211"/>
    </row>
    <row r="145" spans="1:26" ht="15.75" customHeight="1">
      <c r="A145" s="218"/>
      <c r="B145" s="218"/>
      <c r="C145" s="218"/>
      <c r="D145" s="218"/>
      <c r="E145" s="218"/>
      <c r="F145" s="218"/>
      <c r="G145" s="218"/>
      <c r="H145" s="219"/>
      <c r="I145" s="219"/>
      <c r="J145" s="218"/>
      <c r="K145" s="221"/>
      <c r="L145" s="218"/>
      <c r="M145" s="221"/>
      <c r="N145" s="218"/>
      <c r="O145" s="218"/>
      <c r="P145" s="211"/>
      <c r="Q145" s="211"/>
      <c r="R145" s="211"/>
      <c r="S145" s="211"/>
      <c r="T145" s="211"/>
      <c r="U145" s="211"/>
      <c r="V145" s="211"/>
      <c r="W145" s="211"/>
      <c r="X145" s="211"/>
      <c r="Y145" s="211"/>
      <c r="Z145" s="211"/>
    </row>
    <row r="146" spans="1:26" ht="15.75" customHeight="1">
      <c r="A146" s="218"/>
      <c r="B146" s="218"/>
      <c r="C146" s="218"/>
      <c r="D146" s="218"/>
      <c r="E146" s="218"/>
      <c r="F146" s="218"/>
      <c r="G146" s="218"/>
      <c r="H146" s="219"/>
      <c r="I146" s="219"/>
      <c r="J146" s="218"/>
      <c r="K146" s="221"/>
      <c r="L146" s="218"/>
      <c r="M146" s="221"/>
      <c r="N146" s="218"/>
      <c r="O146" s="218"/>
      <c r="P146" s="211"/>
      <c r="Q146" s="211"/>
      <c r="R146" s="211"/>
      <c r="S146" s="211"/>
      <c r="T146" s="211"/>
      <c r="U146" s="211"/>
      <c r="V146" s="211"/>
      <c r="W146" s="211"/>
      <c r="X146" s="211"/>
      <c r="Y146" s="211"/>
      <c r="Z146" s="211"/>
    </row>
    <row r="147" spans="1:26" ht="15.75" customHeight="1">
      <c r="A147" s="218"/>
      <c r="B147" s="218"/>
      <c r="C147" s="218"/>
      <c r="D147" s="218"/>
      <c r="E147" s="218"/>
      <c r="F147" s="218"/>
      <c r="G147" s="218"/>
      <c r="H147" s="219"/>
      <c r="I147" s="219"/>
      <c r="J147" s="218"/>
      <c r="K147" s="221"/>
      <c r="L147" s="218"/>
      <c r="M147" s="221"/>
      <c r="N147" s="218"/>
      <c r="O147" s="218"/>
      <c r="P147" s="211"/>
      <c r="Q147" s="211"/>
      <c r="R147" s="211"/>
      <c r="S147" s="211"/>
      <c r="T147" s="211"/>
      <c r="U147" s="211"/>
      <c r="V147" s="211"/>
      <c r="W147" s="211"/>
      <c r="X147" s="211"/>
      <c r="Y147" s="211"/>
      <c r="Z147" s="211"/>
    </row>
    <row r="148" spans="1:26" ht="15.75" customHeight="1">
      <c r="A148" s="218"/>
      <c r="B148" s="218"/>
      <c r="C148" s="218"/>
      <c r="D148" s="218"/>
      <c r="E148" s="218"/>
      <c r="F148" s="218"/>
      <c r="G148" s="218"/>
      <c r="H148" s="219"/>
      <c r="I148" s="219"/>
      <c r="J148" s="218"/>
      <c r="K148" s="221"/>
      <c r="L148" s="218"/>
      <c r="M148" s="221"/>
      <c r="N148" s="218"/>
      <c r="O148" s="218"/>
      <c r="P148" s="211"/>
      <c r="Q148" s="211"/>
      <c r="R148" s="211"/>
      <c r="S148" s="211"/>
      <c r="T148" s="211"/>
      <c r="U148" s="211"/>
      <c r="V148" s="211"/>
      <c r="W148" s="211"/>
      <c r="X148" s="211"/>
      <c r="Y148" s="211"/>
      <c r="Z148" s="211"/>
    </row>
    <row r="149" spans="1:26" ht="15.75" customHeight="1">
      <c r="A149" s="218"/>
      <c r="B149" s="218"/>
      <c r="C149" s="218"/>
      <c r="D149" s="218"/>
      <c r="E149" s="218"/>
      <c r="F149" s="218"/>
      <c r="G149" s="218"/>
      <c r="H149" s="219"/>
      <c r="I149" s="219"/>
      <c r="J149" s="218"/>
      <c r="K149" s="221"/>
      <c r="L149" s="218"/>
      <c r="M149" s="221"/>
      <c r="N149" s="218"/>
      <c r="O149" s="218"/>
      <c r="P149" s="211"/>
      <c r="Q149" s="211"/>
      <c r="R149" s="211"/>
      <c r="S149" s="211"/>
      <c r="T149" s="211"/>
      <c r="U149" s="211"/>
      <c r="V149" s="211"/>
      <c r="W149" s="211"/>
      <c r="X149" s="211"/>
      <c r="Y149" s="211"/>
      <c r="Z149" s="211"/>
    </row>
    <row r="150" spans="1:26" ht="15.75" customHeight="1">
      <c r="A150" s="218"/>
      <c r="B150" s="218"/>
      <c r="C150" s="218"/>
      <c r="D150" s="218"/>
      <c r="E150" s="218"/>
      <c r="F150" s="218"/>
      <c r="G150" s="218"/>
      <c r="H150" s="219"/>
      <c r="I150" s="219"/>
      <c r="J150" s="218"/>
      <c r="K150" s="221"/>
      <c r="L150" s="218"/>
      <c r="M150" s="221"/>
      <c r="N150" s="218"/>
      <c r="O150" s="218"/>
      <c r="P150" s="211"/>
      <c r="Q150" s="211"/>
      <c r="R150" s="211"/>
      <c r="S150" s="211"/>
      <c r="T150" s="211"/>
      <c r="U150" s="211"/>
      <c r="V150" s="211"/>
      <c r="W150" s="211"/>
      <c r="X150" s="211"/>
      <c r="Y150" s="211"/>
      <c r="Z150" s="211"/>
    </row>
    <row r="151" spans="1:26" ht="15.75" customHeight="1">
      <c r="A151" s="218"/>
      <c r="B151" s="218"/>
      <c r="C151" s="218"/>
      <c r="D151" s="218"/>
      <c r="E151" s="218"/>
      <c r="F151" s="218"/>
      <c r="G151" s="218"/>
      <c r="H151" s="219"/>
      <c r="I151" s="219"/>
      <c r="J151" s="218"/>
      <c r="K151" s="221"/>
      <c r="L151" s="218"/>
      <c r="M151" s="221"/>
      <c r="N151" s="218"/>
      <c r="O151" s="218"/>
      <c r="P151" s="211"/>
      <c r="Q151" s="211"/>
      <c r="R151" s="211"/>
      <c r="S151" s="211"/>
      <c r="T151" s="211"/>
      <c r="U151" s="211"/>
      <c r="V151" s="211"/>
      <c r="W151" s="211"/>
      <c r="X151" s="211"/>
      <c r="Y151" s="211"/>
      <c r="Z151" s="211"/>
    </row>
    <row r="152" spans="1:26" ht="15.75" customHeight="1">
      <c r="A152" s="218"/>
      <c r="B152" s="218"/>
      <c r="C152" s="218"/>
      <c r="D152" s="218"/>
      <c r="E152" s="218"/>
      <c r="F152" s="218"/>
      <c r="G152" s="218"/>
      <c r="H152" s="219"/>
      <c r="I152" s="219"/>
      <c r="J152" s="218"/>
      <c r="K152" s="221"/>
      <c r="L152" s="218"/>
      <c r="M152" s="221"/>
      <c r="N152" s="218"/>
      <c r="O152" s="218"/>
      <c r="P152" s="211"/>
      <c r="Q152" s="211"/>
      <c r="R152" s="211"/>
      <c r="S152" s="211"/>
      <c r="T152" s="211"/>
      <c r="U152" s="211"/>
      <c r="V152" s="211"/>
      <c r="W152" s="211"/>
      <c r="X152" s="211"/>
      <c r="Y152" s="211"/>
      <c r="Z152" s="211"/>
    </row>
    <row r="153" spans="1:26" ht="15.75" customHeight="1">
      <c r="A153" s="218"/>
      <c r="B153" s="218"/>
      <c r="C153" s="218"/>
      <c r="D153" s="218"/>
      <c r="E153" s="218"/>
      <c r="F153" s="218"/>
      <c r="G153" s="218"/>
      <c r="H153" s="219"/>
      <c r="I153" s="219"/>
      <c r="J153" s="218"/>
      <c r="K153" s="221"/>
      <c r="L153" s="218"/>
      <c r="M153" s="221"/>
      <c r="N153" s="218"/>
      <c r="O153" s="218"/>
      <c r="P153" s="211"/>
      <c r="Q153" s="211"/>
      <c r="R153" s="211"/>
      <c r="S153" s="211"/>
      <c r="T153" s="211"/>
      <c r="U153" s="211"/>
      <c r="V153" s="211"/>
      <c r="W153" s="211"/>
      <c r="X153" s="211"/>
      <c r="Y153" s="211"/>
      <c r="Z153" s="211"/>
    </row>
    <row r="154" spans="1:26" ht="15.75" customHeight="1">
      <c r="A154" s="218"/>
      <c r="B154" s="218"/>
      <c r="C154" s="218"/>
      <c r="D154" s="218"/>
      <c r="E154" s="218"/>
      <c r="F154" s="218"/>
      <c r="G154" s="218"/>
      <c r="H154" s="219"/>
      <c r="I154" s="219"/>
      <c r="J154" s="218"/>
      <c r="K154" s="221"/>
      <c r="L154" s="218"/>
      <c r="M154" s="221"/>
      <c r="N154" s="218"/>
      <c r="O154" s="218"/>
      <c r="P154" s="211"/>
      <c r="Q154" s="211"/>
      <c r="R154" s="211"/>
      <c r="S154" s="211"/>
      <c r="T154" s="211"/>
      <c r="U154" s="211"/>
      <c r="V154" s="211"/>
      <c r="W154" s="211"/>
      <c r="X154" s="211"/>
      <c r="Y154" s="211"/>
      <c r="Z154" s="211"/>
    </row>
    <row r="155" spans="1:26" ht="15.75" customHeight="1">
      <c r="A155" s="218"/>
      <c r="B155" s="218"/>
      <c r="C155" s="218"/>
      <c r="D155" s="218"/>
      <c r="E155" s="218"/>
      <c r="F155" s="218"/>
      <c r="G155" s="218"/>
      <c r="H155" s="219"/>
      <c r="I155" s="219"/>
      <c r="J155" s="218"/>
      <c r="K155" s="221"/>
      <c r="L155" s="218"/>
      <c r="M155" s="221"/>
      <c r="N155" s="218"/>
      <c r="O155" s="218"/>
      <c r="P155" s="211"/>
      <c r="Q155" s="211"/>
      <c r="R155" s="211"/>
      <c r="S155" s="211"/>
      <c r="T155" s="211"/>
      <c r="U155" s="211"/>
      <c r="V155" s="211"/>
      <c r="W155" s="211"/>
      <c r="X155" s="211"/>
      <c r="Y155" s="211"/>
      <c r="Z155" s="211"/>
    </row>
    <row r="156" spans="1:26" ht="15.75" customHeight="1">
      <c r="A156" s="218"/>
      <c r="B156" s="218"/>
      <c r="C156" s="218"/>
      <c r="D156" s="218"/>
      <c r="E156" s="218"/>
      <c r="F156" s="218"/>
      <c r="G156" s="218"/>
      <c r="H156" s="219"/>
      <c r="I156" s="219"/>
      <c r="J156" s="218"/>
      <c r="K156" s="221"/>
      <c r="L156" s="218"/>
      <c r="M156" s="221"/>
      <c r="N156" s="218"/>
      <c r="O156" s="218"/>
      <c r="P156" s="211"/>
      <c r="Q156" s="211"/>
      <c r="R156" s="211"/>
      <c r="S156" s="211"/>
      <c r="T156" s="211"/>
      <c r="U156" s="211"/>
      <c r="V156" s="211"/>
      <c r="W156" s="211"/>
      <c r="X156" s="211"/>
      <c r="Y156" s="211"/>
      <c r="Z156" s="211"/>
    </row>
    <row r="157" spans="1:26" ht="15.75" customHeight="1">
      <c r="A157" s="218"/>
      <c r="B157" s="218"/>
      <c r="C157" s="218"/>
      <c r="D157" s="218"/>
      <c r="E157" s="218"/>
      <c r="F157" s="218"/>
      <c r="G157" s="218"/>
      <c r="H157" s="219"/>
      <c r="I157" s="219"/>
      <c r="J157" s="218"/>
      <c r="K157" s="221"/>
      <c r="L157" s="218"/>
      <c r="M157" s="221"/>
      <c r="N157" s="218"/>
      <c r="O157" s="218"/>
      <c r="P157" s="211"/>
      <c r="Q157" s="211"/>
      <c r="R157" s="211"/>
      <c r="S157" s="211"/>
      <c r="T157" s="211"/>
      <c r="U157" s="211"/>
      <c r="V157" s="211"/>
      <c r="W157" s="211"/>
      <c r="X157" s="211"/>
      <c r="Y157" s="211"/>
      <c r="Z157" s="211"/>
    </row>
    <row r="158" spans="1:26" ht="15.75" customHeight="1">
      <c r="A158" s="218"/>
      <c r="B158" s="218"/>
      <c r="C158" s="218"/>
      <c r="D158" s="218"/>
      <c r="E158" s="218"/>
      <c r="F158" s="218"/>
      <c r="G158" s="218"/>
      <c r="H158" s="219"/>
      <c r="I158" s="219"/>
      <c r="J158" s="218"/>
      <c r="K158" s="221"/>
      <c r="L158" s="218"/>
      <c r="M158" s="221"/>
      <c r="N158" s="218"/>
      <c r="O158" s="218"/>
      <c r="P158" s="211"/>
      <c r="Q158" s="211"/>
      <c r="R158" s="211"/>
      <c r="S158" s="211"/>
      <c r="T158" s="211"/>
      <c r="U158" s="211"/>
      <c r="V158" s="211"/>
      <c r="W158" s="211"/>
      <c r="X158" s="211"/>
      <c r="Y158" s="211"/>
      <c r="Z158" s="211"/>
    </row>
    <row r="159" spans="1:26" ht="15.75" customHeight="1">
      <c r="A159" s="218"/>
      <c r="B159" s="218"/>
      <c r="C159" s="218"/>
      <c r="D159" s="218"/>
      <c r="E159" s="218"/>
      <c r="F159" s="218"/>
      <c r="G159" s="218"/>
      <c r="H159" s="219"/>
      <c r="I159" s="219"/>
      <c r="J159" s="218"/>
      <c r="K159" s="221"/>
      <c r="L159" s="218"/>
      <c r="M159" s="221"/>
      <c r="N159" s="218"/>
      <c r="O159" s="218"/>
      <c r="P159" s="211"/>
      <c r="Q159" s="211"/>
      <c r="R159" s="211"/>
      <c r="S159" s="211"/>
      <c r="T159" s="211"/>
      <c r="U159" s="211"/>
      <c r="V159" s="211"/>
      <c r="W159" s="211"/>
      <c r="X159" s="211"/>
      <c r="Y159" s="211"/>
      <c r="Z159" s="211"/>
    </row>
    <row r="160" spans="1:26" ht="15.75" customHeight="1">
      <c r="A160" s="218"/>
      <c r="B160" s="218"/>
      <c r="C160" s="218"/>
      <c r="D160" s="218"/>
      <c r="E160" s="218"/>
      <c r="F160" s="218"/>
      <c r="G160" s="218"/>
      <c r="H160" s="219"/>
      <c r="I160" s="219"/>
      <c r="J160" s="218"/>
      <c r="K160" s="221"/>
      <c r="L160" s="218"/>
      <c r="M160" s="221"/>
      <c r="N160" s="218"/>
      <c r="O160" s="218"/>
      <c r="P160" s="211"/>
      <c r="Q160" s="211"/>
      <c r="R160" s="211"/>
      <c r="S160" s="211"/>
      <c r="T160" s="211"/>
      <c r="U160" s="211"/>
      <c r="V160" s="211"/>
      <c r="W160" s="211"/>
      <c r="X160" s="211"/>
      <c r="Y160" s="211"/>
      <c r="Z160" s="211"/>
    </row>
    <row r="161" spans="1:26" ht="15.75" customHeight="1">
      <c r="A161" s="218"/>
      <c r="B161" s="218"/>
      <c r="C161" s="218"/>
      <c r="D161" s="218"/>
      <c r="E161" s="218"/>
      <c r="F161" s="218"/>
      <c r="G161" s="218"/>
      <c r="H161" s="219"/>
      <c r="I161" s="219"/>
      <c r="J161" s="218"/>
      <c r="K161" s="221"/>
      <c r="L161" s="218"/>
      <c r="M161" s="221"/>
      <c r="N161" s="218"/>
      <c r="O161" s="218"/>
      <c r="P161" s="211"/>
      <c r="Q161" s="211"/>
      <c r="R161" s="211"/>
      <c r="S161" s="211"/>
      <c r="T161" s="211"/>
      <c r="U161" s="211"/>
      <c r="V161" s="211"/>
      <c r="W161" s="211"/>
      <c r="X161" s="211"/>
      <c r="Y161" s="211"/>
      <c r="Z161" s="211"/>
    </row>
    <row r="162" spans="1:26" ht="15.75" customHeight="1">
      <c r="A162" s="218"/>
      <c r="B162" s="218"/>
      <c r="C162" s="218"/>
      <c r="D162" s="218"/>
      <c r="E162" s="218"/>
      <c r="F162" s="218"/>
      <c r="G162" s="218"/>
      <c r="H162" s="219"/>
      <c r="I162" s="219"/>
      <c r="J162" s="218"/>
      <c r="K162" s="221"/>
      <c r="L162" s="218"/>
      <c r="M162" s="221"/>
      <c r="N162" s="218"/>
      <c r="O162" s="218"/>
      <c r="P162" s="211"/>
      <c r="Q162" s="211"/>
      <c r="R162" s="211"/>
      <c r="S162" s="211"/>
      <c r="T162" s="211"/>
      <c r="U162" s="211"/>
      <c r="V162" s="211"/>
      <c r="W162" s="211"/>
      <c r="X162" s="211"/>
      <c r="Y162" s="211"/>
      <c r="Z162" s="211"/>
    </row>
    <row r="163" spans="1:26" ht="15.75" customHeight="1">
      <c r="A163" s="218"/>
      <c r="B163" s="218"/>
      <c r="C163" s="218"/>
      <c r="D163" s="218"/>
      <c r="E163" s="218"/>
      <c r="F163" s="218"/>
      <c r="G163" s="218"/>
      <c r="H163" s="219"/>
      <c r="I163" s="219"/>
      <c r="J163" s="218"/>
      <c r="K163" s="221"/>
      <c r="L163" s="218"/>
      <c r="M163" s="221"/>
      <c r="N163" s="218"/>
      <c r="O163" s="218"/>
      <c r="P163" s="211"/>
      <c r="Q163" s="211"/>
      <c r="R163" s="211"/>
      <c r="S163" s="211"/>
      <c r="T163" s="211"/>
      <c r="U163" s="211"/>
      <c r="V163" s="211"/>
      <c r="W163" s="211"/>
      <c r="X163" s="211"/>
      <c r="Y163" s="211"/>
      <c r="Z163" s="211"/>
    </row>
    <row r="164" spans="1:26" ht="15.75" customHeight="1">
      <c r="A164" s="218"/>
      <c r="B164" s="218"/>
      <c r="C164" s="218"/>
      <c r="D164" s="218"/>
      <c r="E164" s="218"/>
      <c r="F164" s="218"/>
      <c r="G164" s="218"/>
      <c r="H164" s="219"/>
      <c r="I164" s="219"/>
      <c r="J164" s="218"/>
      <c r="K164" s="221"/>
      <c r="L164" s="218"/>
      <c r="M164" s="221"/>
      <c r="N164" s="218"/>
      <c r="O164" s="218"/>
      <c r="P164" s="211"/>
      <c r="Q164" s="211"/>
      <c r="R164" s="211"/>
      <c r="S164" s="211"/>
      <c r="T164" s="211"/>
      <c r="U164" s="211"/>
      <c r="V164" s="211"/>
      <c r="W164" s="211"/>
      <c r="X164" s="211"/>
      <c r="Y164" s="211"/>
      <c r="Z164" s="211"/>
    </row>
    <row r="165" spans="1:26" ht="15.75" customHeight="1">
      <c r="A165" s="218"/>
      <c r="B165" s="218"/>
      <c r="C165" s="218"/>
      <c r="D165" s="218"/>
      <c r="E165" s="218"/>
      <c r="F165" s="218"/>
      <c r="G165" s="218"/>
      <c r="H165" s="219"/>
      <c r="I165" s="219"/>
      <c r="J165" s="218"/>
      <c r="K165" s="221"/>
      <c r="L165" s="218"/>
      <c r="M165" s="221"/>
      <c r="N165" s="218"/>
      <c r="O165" s="218"/>
      <c r="P165" s="211"/>
      <c r="Q165" s="211"/>
      <c r="R165" s="211"/>
      <c r="S165" s="211"/>
      <c r="T165" s="211"/>
      <c r="U165" s="211"/>
      <c r="V165" s="211"/>
      <c r="W165" s="211"/>
      <c r="X165" s="211"/>
      <c r="Y165" s="211"/>
      <c r="Z165" s="211"/>
    </row>
    <row r="166" spans="1:26" ht="15.75" customHeight="1">
      <c r="A166" s="218"/>
      <c r="B166" s="218"/>
      <c r="C166" s="218"/>
      <c r="D166" s="218"/>
      <c r="E166" s="218"/>
      <c r="F166" s="218"/>
      <c r="G166" s="218"/>
      <c r="H166" s="219"/>
      <c r="I166" s="219"/>
      <c r="J166" s="218"/>
      <c r="K166" s="221"/>
      <c r="L166" s="218"/>
      <c r="M166" s="221"/>
      <c r="N166" s="218"/>
      <c r="O166" s="218"/>
      <c r="P166" s="211"/>
      <c r="Q166" s="211"/>
      <c r="R166" s="211"/>
      <c r="S166" s="211"/>
      <c r="T166" s="211"/>
      <c r="U166" s="211"/>
      <c r="V166" s="211"/>
      <c r="W166" s="211"/>
      <c r="X166" s="211"/>
      <c r="Y166" s="211"/>
      <c r="Z166" s="211"/>
    </row>
    <row r="167" spans="1:26" ht="15.75" customHeight="1">
      <c r="A167" s="218"/>
      <c r="B167" s="218"/>
      <c r="C167" s="218"/>
      <c r="D167" s="218"/>
      <c r="E167" s="218"/>
      <c r="F167" s="218"/>
      <c r="G167" s="218"/>
      <c r="H167" s="219"/>
      <c r="I167" s="219"/>
      <c r="J167" s="218"/>
      <c r="K167" s="221"/>
      <c r="L167" s="218"/>
      <c r="M167" s="221"/>
      <c r="N167" s="218"/>
      <c r="O167" s="218"/>
      <c r="P167" s="211"/>
      <c r="Q167" s="211"/>
      <c r="R167" s="211"/>
      <c r="S167" s="211"/>
      <c r="T167" s="211"/>
      <c r="U167" s="211"/>
      <c r="V167" s="211"/>
      <c r="W167" s="211"/>
      <c r="X167" s="211"/>
      <c r="Y167" s="211"/>
      <c r="Z167" s="211"/>
    </row>
    <row r="168" spans="1:26" ht="15.75" customHeight="1">
      <c r="A168" s="218"/>
      <c r="B168" s="218"/>
      <c r="C168" s="218"/>
      <c r="D168" s="218"/>
      <c r="E168" s="218"/>
      <c r="F168" s="218"/>
      <c r="G168" s="218"/>
      <c r="H168" s="219"/>
      <c r="I168" s="219"/>
      <c r="J168" s="218"/>
      <c r="K168" s="221"/>
      <c r="L168" s="218"/>
      <c r="M168" s="221"/>
      <c r="N168" s="218"/>
      <c r="O168" s="218"/>
      <c r="P168" s="211"/>
      <c r="Q168" s="211"/>
      <c r="R168" s="211"/>
      <c r="S168" s="211"/>
      <c r="T168" s="211"/>
      <c r="U168" s="211"/>
      <c r="V168" s="211"/>
      <c r="W168" s="211"/>
      <c r="X168" s="211"/>
      <c r="Y168" s="211"/>
      <c r="Z168" s="211"/>
    </row>
    <row r="169" spans="1:26" ht="15.75" customHeight="1">
      <c r="A169" s="218"/>
      <c r="B169" s="218"/>
      <c r="C169" s="218"/>
      <c r="D169" s="218"/>
      <c r="E169" s="218"/>
      <c r="F169" s="218"/>
      <c r="G169" s="218"/>
      <c r="H169" s="219"/>
      <c r="I169" s="219"/>
      <c r="J169" s="218"/>
      <c r="K169" s="221"/>
      <c r="L169" s="218"/>
      <c r="M169" s="221"/>
      <c r="N169" s="218"/>
      <c r="O169" s="218"/>
      <c r="P169" s="211"/>
      <c r="Q169" s="211"/>
      <c r="R169" s="211"/>
      <c r="S169" s="211"/>
      <c r="T169" s="211"/>
      <c r="U169" s="211"/>
      <c r="V169" s="211"/>
      <c r="W169" s="211"/>
      <c r="X169" s="211"/>
      <c r="Y169" s="211"/>
      <c r="Z169" s="211"/>
    </row>
    <row r="170" spans="1:26" ht="15.75" customHeight="1">
      <c r="A170" s="218"/>
      <c r="B170" s="218"/>
      <c r="C170" s="218"/>
      <c r="D170" s="218"/>
      <c r="E170" s="218"/>
      <c r="F170" s="218"/>
      <c r="G170" s="218"/>
      <c r="H170" s="219"/>
      <c r="I170" s="219"/>
      <c r="J170" s="218"/>
      <c r="K170" s="221"/>
      <c r="L170" s="218"/>
      <c r="M170" s="221"/>
      <c r="N170" s="218"/>
      <c r="O170" s="218"/>
      <c r="P170" s="211"/>
      <c r="Q170" s="211"/>
      <c r="R170" s="211"/>
      <c r="S170" s="211"/>
      <c r="T170" s="211"/>
      <c r="U170" s="211"/>
      <c r="V170" s="211"/>
      <c r="W170" s="211"/>
      <c r="X170" s="211"/>
      <c r="Y170" s="211"/>
      <c r="Z170" s="211"/>
    </row>
    <row r="171" spans="1:26" ht="15.75" customHeight="1">
      <c r="A171" s="218"/>
      <c r="B171" s="218"/>
      <c r="C171" s="218"/>
      <c r="D171" s="218"/>
      <c r="E171" s="218"/>
      <c r="F171" s="218"/>
      <c r="G171" s="218"/>
      <c r="H171" s="219"/>
      <c r="I171" s="219"/>
      <c r="J171" s="218"/>
      <c r="K171" s="221"/>
      <c r="L171" s="218"/>
      <c r="M171" s="221"/>
      <c r="N171" s="218"/>
      <c r="O171" s="218"/>
      <c r="P171" s="211"/>
      <c r="Q171" s="211"/>
      <c r="R171" s="211"/>
      <c r="S171" s="211"/>
      <c r="T171" s="211"/>
      <c r="U171" s="211"/>
      <c r="V171" s="211"/>
      <c r="W171" s="211"/>
      <c r="X171" s="211"/>
      <c r="Y171" s="211"/>
      <c r="Z171" s="211"/>
    </row>
    <row r="172" spans="1:26" ht="15.75" customHeight="1">
      <c r="A172" s="218"/>
      <c r="B172" s="218"/>
      <c r="C172" s="218"/>
      <c r="D172" s="218"/>
      <c r="E172" s="218"/>
      <c r="F172" s="218"/>
      <c r="G172" s="218"/>
      <c r="H172" s="219"/>
      <c r="I172" s="219"/>
      <c r="J172" s="218"/>
      <c r="K172" s="221"/>
      <c r="L172" s="218"/>
      <c r="M172" s="221"/>
      <c r="N172" s="218"/>
      <c r="O172" s="218"/>
      <c r="P172" s="211"/>
      <c r="Q172" s="211"/>
      <c r="R172" s="211"/>
      <c r="S172" s="211"/>
      <c r="T172" s="211"/>
      <c r="U172" s="211"/>
      <c r="V172" s="211"/>
      <c r="W172" s="211"/>
      <c r="X172" s="211"/>
      <c r="Y172" s="211"/>
      <c r="Z172" s="211"/>
    </row>
    <row r="173" spans="1:26" ht="15.75" customHeight="1">
      <c r="A173" s="218"/>
      <c r="B173" s="218"/>
      <c r="C173" s="218"/>
      <c r="D173" s="218"/>
      <c r="E173" s="218"/>
      <c r="F173" s="218"/>
      <c r="G173" s="218"/>
      <c r="H173" s="219"/>
      <c r="I173" s="219"/>
      <c r="J173" s="218"/>
      <c r="K173" s="221"/>
      <c r="L173" s="218"/>
      <c r="M173" s="221"/>
      <c r="N173" s="218"/>
      <c r="O173" s="218"/>
      <c r="P173" s="211"/>
      <c r="Q173" s="211"/>
      <c r="R173" s="211"/>
      <c r="S173" s="211"/>
      <c r="T173" s="211"/>
      <c r="U173" s="211"/>
      <c r="V173" s="211"/>
      <c r="W173" s="211"/>
      <c r="X173" s="211"/>
      <c r="Y173" s="211"/>
      <c r="Z173" s="211"/>
    </row>
    <row r="174" spans="1:26" ht="15.75" customHeight="1">
      <c r="A174" s="218"/>
      <c r="B174" s="218"/>
      <c r="C174" s="218"/>
      <c r="D174" s="218"/>
      <c r="E174" s="218"/>
      <c r="F174" s="218"/>
      <c r="G174" s="218"/>
      <c r="H174" s="219"/>
      <c r="I174" s="219"/>
      <c r="J174" s="218"/>
      <c r="K174" s="221"/>
      <c r="L174" s="218"/>
      <c r="M174" s="221"/>
      <c r="N174" s="218"/>
      <c r="O174" s="218"/>
      <c r="P174" s="211"/>
      <c r="Q174" s="211"/>
      <c r="R174" s="211"/>
      <c r="S174" s="211"/>
      <c r="T174" s="211"/>
      <c r="U174" s="211"/>
      <c r="V174" s="211"/>
      <c r="W174" s="211"/>
      <c r="X174" s="211"/>
      <c r="Y174" s="211"/>
      <c r="Z174" s="211"/>
    </row>
    <row r="175" spans="1:26" ht="15.75" customHeight="1">
      <c r="A175" s="218"/>
      <c r="B175" s="218"/>
      <c r="C175" s="218"/>
      <c r="D175" s="218"/>
      <c r="E175" s="218"/>
      <c r="F175" s="218"/>
      <c r="G175" s="218"/>
      <c r="H175" s="219"/>
      <c r="I175" s="219"/>
      <c r="J175" s="218"/>
      <c r="K175" s="221"/>
      <c r="L175" s="218"/>
      <c r="M175" s="221"/>
      <c r="N175" s="218"/>
      <c r="O175" s="218"/>
      <c r="P175" s="211"/>
      <c r="Q175" s="211"/>
      <c r="R175" s="211"/>
      <c r="S175" s="211"/>
      <c r="T175" s="211"/>
      <c r="U175" s="211"/>
      <c r="V175" s="211"/>
      <c r="W175" s="211"/>
      <c r="X175" s="211"/>
      <c r="Y175" s="211"/>
      <c r="Z175" s="211"/>
    </row>
    <row r="176" spans="1:26" ht="15.75" customHeight="1">
      <c r="A176" s="218"/>
      <c r="B176" s="218"/>
      <c r="C176" s="218"/>
      <c r="D176" s="218"/>
      <c r="E176" s="218"/>
      <c r="F176" s="218"/>
      <c r="G176" s="218"/>
      <c r="H176" s="219"/>
      <c r="I176" s="219"/>
      <c r="J176" s="218"/>
      <c r="K176" s="221"/>
      <c r="L176" s="218"/>
      <c r="M176" s="221"/>
      <c r="N176" s="218"/>
      <c r="O176" s="218"/>
      <c r="P176" s="211"/>
      <c r="Q176" s="211"/>
      <c r="R176" s="211"/>
      <c r="S176" s="211"/>
      <c r="T176" s="211"/>
      <c r="U176" s="211"/>
      <c r="V176" s="211"/>
      <c r="W176" s="211"/>
      <c r="X176" s="211"/>
      <c r="Y176" s="211"/>
      <c r="Z176" s="211"/>
    </row>
    <row r="177" spans="1:26" ht="15.75" customHeight="1">
      <c r="A177" s="218"/>
      <c r="B177" s="218"/>
      <c r="C177" s="218"/>
      <c r="D177" s="218"/>
      <c r="E177" s="218"/>
      <c r="F177" s="218"/>
      <c r="G177" s="218"/>
      <c r="H177" s="219"/>
      <c r="I177" s="219"/>
      <c r="J177" s="218"/>
      <c r="K177" s="221"/>
      <c r="L177" s="218"/>
      <c r="M177" s="221"/>
      <c r="N177" s="218"/>
      <c r="O177" s="218"/>
      <c r="P177" s="211"/>
      <c r="Q177" s="211"/>
      <c r="R177" s="211"/>
      <c r="S177" s="211"/>
      <c r="T177" s="211"/>
      <c r="U177" s="211"/>
      <c r="V177" s="211"/>
      <c r="W177" s="211"/>
      <c r="X177" s="211"/>
      <c r="Y177" s="211"/>
      <c r="Z177" s="211"/>
    </row>
    <row r="178" spans="1:26" ht="15.75" customHeight="1">
      <c r="A178" s="218"/>
      <c r="B178" s="218"/>
      <c r="C178" s="218"/>
      <c r="D178" s="218"/>
      <c r="E178" s="218"/>
      <c r="F178" s="218"/>
      <c r="G178" s="218"/>
      <c r="H178" s="219"/>
      <c r="I178" s="219"/>
      <c r="J178" s="218"/>
      <c r="K178" s="221"/>
      <c r="L178" s="218"/>
      <c r="M178" s="221"/>
      <c r="N178" s="218"/>
      <c r="O178" s="218"/>
      <c r="P178" s="211"/>
      <c r="Q178" s="211"/>
      <c r="R178" s="211"/>
      <c r="S178" s="211"/>
      <c r="T178" s="211"/>
      <c r="U178" s="211"/>
      <c r="V178" s="211"/>
      <c r="W178" s="211"/>
      <c r="X178" s="211"/>
      <c r="Y178" s="211"/>
      <c r="Z178" s="211"/>
    </row>
    <row r="179" spans="1:26" ht="15.75" customHeight="1">
      <c r="A179" s="218"/>
      <c r="B179" s="218"/>
      <c r="C179" s="218"/>
      <c r="D179" s="218"/>
      <c r="E179" s="218"/>
      <c r="F179" s="218"/>
      <c r="G179" s="218"/>
      <c r="H179" s="219"/>
      <c r="I179" s="219"/>
      <c r="J179" s="218"/>
      <c r="K179" s="221"/>
      <c r="L179" s="218"/>
      <c r="M179" s="221"/>
      <c r="N179" s="218"/>
      <c r="O179" s="218"/>
      <c r="P179" s="211"/>
      <c r="Q179" s="211"/>
      <c r="R179" s="211"/>
      <c r="S179" s="211"/>
      <c r="T179" s="211"/>
      <c r="U179" s="211"/>
      <c r="V179" s="211"/>
      <c r="W179" s="211"/>
      <c r="X179" s="211"/>
      <c r="Y179" s="211"/>
      <c r="Z179" s="211"/>
    </row>
    <row r="180" spans="1:26" ht="15.75" customHeight="1">
      <c r="A180" s="218"/>
      <c r="B180" s="218"/>
      <c r="C180" s="218"/>
      <c r="D180" s="218"/>
      <c r="E180" s="218"/>
      <c r="F180" s="218"/>
      <c r="G180" s="218"/>
      <c r="H180" s="219"/>
      <c r="I180" s="219"/>
      <c r="J180" s="218"/>
      <c r="K180" s="221"/>
      <c r="L180" s="218"/>
      <c r="M180" s="221"/>
      <c r="N180" s="218"/>
      <c r="O180" s="218"/>
      <c r="P180" s="211"/>
      <c r="Q180" s="211"/>
      <c r="R180" s="211"/>
      <c r="S180" s="211"/>
      <c r="T180" s="211"/>
      <c r="U180" s="211"/>
      <c r="V180" s="211"/>
      <c r="W180" s="211"/>
      <c r="X180" s="211"/>
      <c r="Y180" s="211"/>
      <c r="Z180" s="211"/>
    </row>
    <row r="181" spans="1:26" ht="15.75" customHeight="1">
      <c r="A181" s="218"/>
      <c r="B181" s="218"/>
      <c r="C181" s="218"/>
      <c r="D181" s="218"/>
      <c r="E181" s="218"/>
      <c r="F181" s="218"/>
      <c r="G181" s="218"/>
      <c r="H181" s="219"/>
      <c r="I181" s="219"/>
      <c r="J181" s="218"/>
      <c r="K181" s="221"/>
      <c r="L181" s="218"/>
      <c r="M181" s="221"/>
      <c r="N181" s="218"/>
      <c r="O181" s="218"/>
      <c r="P181" s="211"/>
      <c r="Q181" s="211"/>
      <c r="R181" s="211"/>
      <c r="S181" s="211"/>
      <c r="T181" s="211"/>
      <c r="U181" s="211"/>
      <c r="V181" s="211"/>
      <c r="W181" s="211"/>
      <c r="X181" s="211"/>
      <c r="Y181" s="211"/>
      <c r="Z181" s="211"/>
    </row>
    <row r="182" spans="1:26" ht="15.75" customHeight="1">
      <c r="A182" s="218"/>
      <c r="B182" s="218"/>
      <c r="C182" s="218"/>
      <c r="D182" s="218"/>
      <c r="E182" s="218"/>
      <c r="F182" s="218"/>
      <c r="G182" s="218"/>
      <c r="H182" s="219"/>
      <c r="I182" s="219"/>
      <c r="J182" s="218"/>
      <c r="K182" s="221"/>
      <c r="L182" s="218"/>
      <c r="M182" s="221"/>
      <c r="N182" s="218"/>
      <c r="O182" s="218"/>
      <c r="P182" s="211"/>
      <c r="Q182" s="211"/>
      <c r="R182" s="211"/>
      <c r="S182" s="211"/>
      <c r="T182" s="211"/>
      <c r="U182" s="211"/>
      <c r="V182" s="211"/>
      <c r="W182" s="211"/>
      <c r="X182" s="211"/>
      <c r="Y182" s="211"/>
      <c r="Z182" s="211"/>
    </row>
    <row r="183" spans="1:26" ht="15.75" customHeight="1">
      <c r="A183" s="218"/>
      <c r="B183" s="218"/>
      <c r="C183" s="218"/>
      <c r="D183" s="218"/>
      <c r="E183" s="218"/>
      <c r="F183" s="218"/>
      <c r="G183" s="218"/>
      <c r="H183" s="219"/>
      <c r="I183" s="219"/>
      <c r="J183" s="218"/>
      <c r="K183" s="221"/>
      <c r="L183" s="218"/>
      <c r="M183" s="221"/>
      <c r="N183" s="218"/>
      <c r="O183" s="218"/>
      <c r="P183" s="211"/>
      <c r="Q183" s="211"/>
      <c r="R183" s="211"/>
      <c r="S183" s="211"/>
      <c r="T183" s="211"/>
      <c r="U183" s="211"/>
      <c r="V183" s="211"/>
      <c r="W183" s="211"/>
      <c r="X183" s="211"/>
      <c r="Y183" s="211"/>
      <c r="Z183" s="211"/>
    </row>
    <row r="184" spans="1:26" ht="15.75" customHeight="1">
      <c r="A184" s="218"/>
      <c r="B184" s="218"/>
      <c r="C184" s="218"/>
      <c r="D184" s="218"/>
      <c r="E184" s="218"/>
      <c r="F184" s="218"/>
      <c r="G184" s="218"/>
      <c r="H184" s="219"/>
      <c r="I184" s="219"/>
      <c r="J184" s="218"/>
      <c r="K184" s="221"/>
      <c r="L184" s="218"/>
      <c r="M184" s="221"/>
      <c r="N184" s="218"/>
      <c r="O184" s="218"/>
      <c r="P184" s="211"/>
      <c r="Q184" s="211"/>
      <c r="R184" s="211"/>
      <c r="S184" s="211"/>
      <c r="T184" s="211"/>
      <c r="U184" s="211"/>
      <c r="V184" s="211"/>
      <c r="W184" s="211"/>
      <c r="X184" s="211"/>
      <c r="Y184" s="211"/>
      <c r="Z184" s="211"/>
    </row>
    <row r="185" spans="1:26" ht="15.75" customHeight="1">
      <c r="A185" s="218"/>
      <c r="B185" s="218"/>
      <c r="C185" s="218"/>
      <c r="D185" s="218"/>
      <c r="E185" s="218"/>
      <c r="F185" s="218"/>
      <c r="G185" s="218"/>
      <c r="H185" s="219"/>
      <c r="I185" s="219"/>
      <c r="J185" s="218"/>
      <c r="K185" s="221"/>
      <c r="L185" s="218"/>
      <c r="M185" s="221"/>
      <c r="N185" s="218"/>
      <c r="O185" s="218"/>
      <c r="P185" s="211"/>
      <c r="Q185" s="211"/>
      <c r="R185" s="211"/>
      <c r="S185" s="211"/>
      <c r="T185" s="211"/>
      <c r="U185" s="211"/>
      <c r="V185" s="211"/>
      <c r="W185" s="211"/>
      <c r="X185" s="211"/>
      <c r="Y185" s="211"/>
      <c r="Z185" s="211"/>
    </row>
    <row r="186" spans="1:26" ht="15.75" customHeight="1">
      <c r="A186" s="218"/>
      <c r="B186" s="218"/>
      <c r="C186" s="218"/>
      <c r="D186" s="218"/>
      <c r="E186" s="218"/>
      <c r="F186" s="218"/>
      <c r="G186" s="218"/>
      <c r="H186" s="219"/>
      <c r="I186" s="219"/>
      <c r="J186" s="218"/>
      <c r="K186" s="221"/>
      <c r="L186" s="218"/>
      <c r="M186" s="221"/>
      <c r="N186" s="218"/>
      <c r="O186" s="218"/>
      <c r="P186" s="211"/>
      <c r="Q186" s="211"/>
      <c r="R186" s="211"/>
      <c r="S186" s="211"/>
      <c r="T186" s="211"/>
      <c r="U186" s="211"/>
      <c r="V186" s="211"/>
      <c r="W186" s="211"/>
      <c r="X186" s="211"/>
      <c r="Y186" s="211"/>
      <c r="Z186" s="211"/>
    </row>
    <row r="187" spans="1:26" ht="15.75" customHeight="1">
      <c r="A187" s="218"/>
      <c r="B187" s="218"/>
      <c r="C187" s="218"/>
      <c r="D187" s="218"/>
      <c r="E187" s="218"/>
      <c r="F187" s="218"/>
      <c r="G187" s="218"/>
      <c r="H187" s="219"/>
      <c r="I187" s="219"/>
      <c r="J187" s="218"/>
      <c r="K187" s="221"/>
      <c r="L187" s="218"/>
      <c r="M187" s="221"/>
      <c r="N187" s="218"/>
      <c r="O187" s="218"/>
      <c r="P187" s="211"/>
      <c r="Q187" s="211"/>
      <c r="R187" s="211"/>
      <c r="S187" s="211"/>
      <c r="T187" s="211"/>
      <c r="U187" s="211"/>
      <c r="V187" s="211"/>
      <c r="W187" s="211"/>
      <c r="X187" s="211"/>
      <c r="Y187" s="211"/>
      <c r="Z187" s="211"/>
    </row>
    <row r="188" spans="1:26" ht="15.75" customHeight="1">
      <c r="A188" s="218"/>
      <c r="B188" s="218"/>
      <c r="C188" s="218"/>
      <c r="D188" s="218"/>
      <c r="E188" s="218"/>
      <c r="F188" s="218"/>
      <c r="G188" s="218"/>
      <c r="H188" s="219"/>
      <c r="I188" s="219"/>
      <c r="J188" s="218"/>
      <c r="K188" s="221"/>
      <c r="L188" s="218"/>
      <c r="M188" s="221"/>
      <c r="N188" s="218"/>
      <c r="O188" s="218"/>
      <c r="P188" s="211"/>
      <c r="Q188" s="211"/>
      <c r="R188" s="211"/>
      <c r="S188" s="211"/>
      <c r="T188" s="211"/>
      <c r="U188" s="211"/>
      <c r="V188" s="211"/>
      <c r="W188" s="211"/>
      <c r="X188" s="211"/>
      <c r="Y188" s="211"/>
      <c r="Z188" s="211"/>
    </row>
    <row r="189" spans="1:26" ht="15.75" customHeight="1">
      <c r="A189" s="218"/>
      <c r="B189" s="218"/>
      <c r="C189" s="218"/>
      <c r="D189" s="218"/>
      <c r="E189" s="218"/>
      <c r="F189" s="218"/>
      <c r="G189" s="218"/>
      <c r="H189" s="219"/>
      <c r="I189" s="219"/>
      <c r="J189" s="218"/>
      <c r="K189" s="221"/>
      <c r="L189" s="218"/>
      <c r="M189" s="221"/>
      <c r="N189" s="218"/>
      <c r="O189" s="218"/>
      <c r="P189" s="211"/>
      <c r="Q189" s="211"/>
      <c r="R189" s="211"/>
      <c r="S189" s="211"/>
      <c r="T189" s="211"/>
      <c r="U189" s="211"/>
      <c r="V189" s="211"/>
      <c r="W189" s="211"/>
      <c r="X189" s="211"/>
      <c r="Y189" s="211"/>
      <c r="Z189" s="211"/>
    </row>
    <row r="190" spans="1:26" ht="15.75" customHeight="1">
      <c r="A190" s="218"/>
      <c r="B190" s="218"/>
      <c r="C190" s="218"/>
      <c r="D190" s="218"/>
      <c r="E190" s="218"/>
      <c r="F190" s="218"/>
      <c r="G190" s="218"/>
      <c r="H190" s="219"/>
      <c r="I190" s="219"/>
      <c r="J190" s="218"/>
      <c r="K190" s="221"/>
      <c r="L190" s="218"/>
      <c r="M190" s="221"/>
      <c r="N190" s="218"/>
      <c r="O190" s="218"/>
      <c r="P190" s="211"/>
      <c r="Q190" s="211"/>
      <c r="R190" s="211"/>
      <c r="S190" s="211"/>
      <c r="T190" s="211"/>
      <c r="U190" s="211"/>
      <c r="V190" s="211"/>
      <c r="W190" s="211"/>
      <c r="X190" s="211"/>
      <c r="Y190" s="211"/>
      <c r="Z190" s="211"/>
    </row>
    <row r="191" spans="1:26" ht="15.75" customHeight="1">
      <c r="A191" s="218"/>
      <c r="B191" s="218"/>
      <c r="C191" s="218"/>
      <c r="D191" s="218"/>
      <c r="E191" s="218"/>
      <c r="F191" s="218"/>
      <c r="G191" s="218"/>
      <c r="H191" s="219"/>
      <c r="I191" s="219"/>
      <c r="J191" s="218"/>
      <c r="K191" s="221"/>
      <c r="L191" s="218"/>
      <c r="M191" s="221"/>
      <c r="N191" s="218"/>
      <c r="O191" s="218"/>
      <c r="P191" s="211"/>
      <c r="Q191" s="211"/>
      <c r="R191" s="211"/>
      <c r="S191" s="211"/>
      <c r="T191" s="211"/>
      <c r="U191" s="211"/>
      <c r="V191" s="211"/>
      <c r="W191" s="211"/>
      <c r="X191" s="211"/>
      <c r="Y191" s="211"/>
      <c r="Z191" s="211"/>
    </row>
    <row r="192" spans="1:26" ht="15.75" customHeight="1">
      <c r="A192" s="218"/>
      <c r="B192" s="218"/>
      <c r="C192" s="218"/>
      <c r="D192" s="218"/>
      <c r="E192" s="218"/>
      <c r="F192" s="218"/>
      <c r="G192" s="218"/>
      <c r="H192" s="219"/>
      <c r="I192" s="219"/>
      <c r="J192" s="218"/>
      <c r="K192" s="221"/>
      <c r="L192" s="218"/>
      <c r="M192" s="221"/>
      <c r="N192" s="218"/>
      <c r="O192" s="218"/>
      <c r="P192" s="211"/>
      <c r="Q192" s="211"/>
      <c r="R192" s="211"/>
      <c r="S192" s="211"/>
      <c r="T192" s="211"/>
      <c r="U192" s="211"/>
      <c r="V192" s="211"/>
      <c r="W192" s="211"/>
      <c r="X192" s="211"/>
      <c r="Y192" s="211"/>
      <c r="Z192" s="211"/>
    </row>
    <row r="193" spans="1:26" ht="15.75" customHeight="1">
      <c r="A193" s="218"/>
      <c r="B193" s="218"/>
      <c r="C193" s="218"/>
      <c r="D193" s="218"/>
      <c r="E193" s="218"/>
      <c r="F193" s="218"/>
      <c r="G193" s="218"/>
      <c r="H193" s="219"/>
      <c r="I193" s="219"/>
      <c r="J193" s="218"/>
      <c r="K193" s="221"/>
      <c r="L193" s="218"/>
      <c r="M193" s="221"/>
      <c r="N193" s="218"/>
      <c r="O193" s="218"/>
      <c r="P193" s="211"/>
      <c r="Q193" s="211"/>
      <c r="R193" s="211"/>
      <c r="S193" s="211"/>
      <c r="T193" s="211"/>
      <c r="U193" s="211"/>
      <c r="V193" s="211"/>
      <c r="W193" s="211"/>
      <c r="X193" s="211"/>
      <c r="Y193" s="211"/>
      <c r="Z193" s="211"/>
    </row>
    <row r="194" spans="1:26" ht="15.75" customHeight="1">
      <c r="A194" s="218"/>
      <c r="B194" s="218"/>
      <c r="C194" s="218"/>
      <c r="D194" s="218"/>
      <c r="E194" s="218"/>
      <c r="F194" s="218"/>
      <c r="G194" s="218"/>
      <c r="H194" s="219"/>
      <c r="I194" s="219"/>
      <c r="J194" s="218"/>
      <c r="K194" s="221"/>
      <c r="L194" s="218"/>
      <c r="M194" s="221"/>
      <c r="N194" s="218"/>
      <c r="O194" s="218"/>
      <c r="P194" s="211"/>
      <c r="Q194" s="211"/>
      <c r="R194" s="211"/>
      <c r="S194" s="211"/>
      <c r="T194" s="211"/>
      <c r="U194" s="211"/>
      <c r="V194" s="211"/>
      <c r="W194" s="211"/>
      <c r="X194" s="211"/>
      <c r="Y194" s="211"/>
      <c r="Z194" s="211"/>
    </row>
    <row r="195" spans="1:26" ht="15.75" customHeight="1">
      <c r="A195" s="218"/>
      <c r="B195" s="218"/>
      <c r="C195" s="218"/>
      <c r="D195" s="218"/>
      <c r="E195" s="218"/>
      <c r="F195" s="218"/>
      <c r="G195" s="218"/>
      <c r="H195" s="219"/>
      <c r="I195" s="219"/>
      <c r="J195" s="218"/>
      <c r="K195" s="221"/>
      <c r="L195" s="218"/>
      <c r="M195" s="221"/>
      <c r="N195" s="218"/>
      <c r="O195" s="218"/>
      <c r="P195" s="211"/>
      <c r="Q195" s="211"/>
      <c r="R195" s="211"/>
      <c r="S195" s="211"/>
      <c r="T195" s="211"/>
      <c r="U195" s="211"/>
      <c r="V195" s="211"/>
      <c r="W195" s="211"/>
      <c r="X195" s="211"/>
      <c r="Y195" s="211"/>
      <c r="Z195" s="211"/>
    </row>
    <row r="196" spans="1:26" ht="15.75" customHeight="1">
      <c r="A196" s="218"/>
      <c r="B196" s="218"/>
      <c r="C196" s="218"/>
      <c r="D196" s="218"/>
      <c r="E196" s="218"/>
      <c r="F196" s="218"/>
      <c r="G196" s="218"/>
      <c r="H196" s="219"/>
      <c r="I196" s="219"/>
      <c r="J196" s="218"/>
      <c r="K196" s="221"/>
      <c r="L196" s="218"/>
      <c r="M196" s="221"/>
      <c r="N196" s="218"/>
      <c r="O196" s="218"/>
      <c r="P196" s="211"/>
      <c r="Q196" s="211"/>
      <c r="R196" s="211"/>
      <c r="S196" s="211"/>
      <c r="T196" s="211"/>
      <c r="U196" s="211"/>
      <c r="V196" s="211"/>
      <c r="W196" s="211"/>
      <c r="X196" s="211"/>
      <c r="Y196" s="211"/>
      <c r="Z196" s="211"/>
    </row>
    <row r="197" spans="1:26" ht="15.75" customHeight="1">
      <c r="A197" s="218"/>
      <c r="B197" s="218"/>
      <c r="C197" s="218"/>
      <c r="D197" s="218"/>
      <c r="E197" s="218"/>
      <c r="F197" s="218"/>
      <c r="G197" s="218"/>
      <c r="H197" s="219"/>
      <c r="I197" s="219"/>
      <c r="J197" s="218"/>
      <c r="K197" s="221"/>
      <c r="L197" s="218"/>
      <c r="M197" s="221"/>
      <c r="N197" s="218"/>
      <c r="O197" s="218"/>
      <c r="P197" s="211"/>
      <c r="Q197" s="211"/>
      <c r="R197" s="211"/>
      <c r="S197" s="211"/>
      <c r="T197" s="211"/>
      <c r="U197" s="211"/>
      <c r="V197" s="211"/>
      <c r="W197" s="211"/>
      <c r="X197" s="211"/>
      <c r="Y197" s="211"/>
      <c r="Z197" s="211"/>
    </row>
    <row r="198" spans="1:26" ht="15.75" customHeight="1">
      <c r="A198" s="218"/>
      <c r="B198" s="218"/>
      <c r="C198" s="218"/>
      <c r="D198" s="218"/>
      <c r="E198" s="218"/>
      <c r="F198" s="218"/>
      <c r="G198" s="218"/>
      <c r="H198" s="219"/>
      <c r="I198" s="219"/>
      <c r="J198" s="218"/>
      <c r="K198" s="221"/>
      <c r="L198" s="218"/>
      <c r="M198" s="221"/>
      <c r="N198" s="218"/>
      <c r="O198" s="218"/>
      <c r="P198" s="211"/>
      <c r="Q198" s="211"/>
      <c r="R198" s="211"/>
      <c r="S198" s="211"/>
      <c r="T198" s="211"/>
      <c r="U198" s="211"/>
      <c r="V198" s="211"/>
      <c r="W198" s="211"/>
      <c r="X198" s="211"/>
      <c r="Y198" s="211"/>
      <c r="Z198" s="211"/>
    </row>
    <row r="199" spans="1:26" ht="15.75" customHeight="1">
      <c r="A199" s="218"/>
      <c r="B199" s="218"/>
      <c r="C199" s="218"/>
      <c r="D199" s="218"/>
      <c r="E199" s="218"/>
      <c r="F199" s="218"/>
      <c r="G199" s="218"/>
      <c r="H199" s="219"/>
      <c r="I199" s="219"/>
      <c r="J199" s="218"/>
      <c r="K199" s="221"/>
      <c r="L199" s="218"/>
      <c r="M199" s="221"/>
      <c r="N199" s="218"/>
      <c r="O199" s="218"/>
      <c r="P199" s="211"/>
      <c r="Q199" s="211"/>
      <c r="R199" s="211"/>
      <c r="S199" s="211"/>
      <c r="T199" s="211"/>
      <c r="U199" s="211"/>
      <c r="V199" s="211"/>
      <c r="W199" s="211"/>
      <c r="X199" s="211"/>
      <c r="Y199" s="211"/>
      <c r="Z199" s="211"/>
    </row>
    <row r="200" spans="1:26" ht="15.75" customHeight="1">
      <c r="A200" s="218"/>
      <c r="B200" s="218"/>
      <c r="C200" s="218"/>
      <c r="D200" s="218"/>
      <c r="E200" s="218"/>
      <c r="F200" s="218"/>
      <c r="G200" s="218"/>
      <c r="H200" s="219"/>
      <c r="I200" s="219"/>
      <c r="J200" s="218"/>
      <c r="K200" s="221"/>
      <c r="L200" s="218"/>
      <c r="M200" s="221"/>
      <c r="N200" s="218"/>
      <c r="O200" s="218"/>
      <c r="P200" s="211"/>
      <c r="Q200" s="211"/>
      <c r="R200" s="211"/>
      <c r="S200" s="211"/>
      <c r="T200" s="211"/>
      <c r="U200" s="211"/>
      <c r="V200" s="211"/>
      <c r="W200" s="211"/>
      <c r="X200" s="211"/>
      <c r="Y200" s="211"/>
      <c r="Z200" s="211"/>
    </row>
    <row r="201" spans="1:26" ht="15.75" customHeight="1">
      <c r="A201" s="218"/>
      <c r="B201" s="218"/>
      <c r="C201" s="218"/>
      <c r="D201" s="218"/>
      <c r="E201" s="218"/>
      <c r="F201" s="218"/>
      <c r="G201" s="218"/>
      <c r="H201" s="219"/>
      <c r="I201" s="219"/>
      <c r="J201" s="218"/>
      <c r="K201" s="221"/>
      <c r="L201" s="218"/>
      <c r="M201" s="221"/>
      <c r="N201" s="218"/>
      <c r="O201" s="218"/>
      <c r="P201" s="211"/>
      <c r="Q201" s="211"/>
      <c r="R201" s="211"/>
      <c r="S201" s="211"/>
      <c r="T201" s="211"/>
      <c r="U201" s="211"/>
      <c r="V201" s="211"/>
      <c r="W201" s="211"/>
      <c r="X201" s="211"/>
      <c r="Y201" s="211"/>
      <c r="Z201" s="211"/>
    </row>
    <row r="202" spans="1:26" ht="15.75" customHeight="1">
      <c r="A202" s="218"/>
      <c r="B202" s="218"/>
      <c r="C202" s="218"/>
      <c r="D202" s="218"/>
      <c r="E202" s="218"/>
      <c r="F202" s="218"/>
      <c r="G202" s="218"/>
      <c r="H202" s="219"/>
      <c r="I202" s="219"/>
      <c r="J202" s="218"/>
      <c r="K202" s="221"/>
      <c r="L202" s="218"/>
      <c r="M202" s="221"/>
      <c r="N202" s="218"/>
      <c r="O202" s="218"/>
      <c r="P202" s="211"/>
      <c r="Q202" s="211"/>
      <c r="R202" s="211"/>
      <c r="S202" s="211"/>
      <c r="T202" s="211"/>
      <c r="U202" s="211"/>
      <c r="V202" s="211"/>
      <c r="W202" s="211"/>
      <c r="X202" s="211"/>
      <c r="Y202" s="211"/>
      <c r="Z202" s="211"/>
    </row>
    <row r="203" spans="1:26" ht="15.75" customHeight="1">
      <c r="A203" s="218"/>
      <c r="B203" s="218"/>
      <c r="C203" s="218"/>
      <c r="D203" s="218"/>
      <c r="E203" s="218"/>
      <c r="F203" s="218"/>
      <c r="G203" s="218"/>
      <c r="H203" s="219"/>
      <c r="I203" s="219"/>
      <c r="J203" s="218"/>
      <c r="K203" s="221"/>
      <c r="L203" s="218"/>
      <c r="M203" s="221"/>
      <c r="N203" s="218"/>
      <c r="O203" s="218"/>
      <c r="P203" s="211"/>
      <c r="Q203" s="211"/>
      <c r="R203" s="211"/>
      <c r="S203" s="211"/>
      <c r="T203" s="211"/>
      <c r="U203" s="211"/>
      <c r="V203" s="211"/>
      <c r="W203" s="211"/>
      <c r="X203" s="211"/>
      <c r="Y203" s="211"/>
      <c r="Z203" s="211"/>
    </row>
    <row r="204" spans="1:26" ht="15.75" customHeight="1">
      <c r="A204" s="218"/>
      <c r="B204" s="218"/>
      <c r="C204" s="218"/>
      <c r="D204" s="218"/>
      <c r="E204" s="218"/>
      <c r="F204" s="218"/>
      <c r="G204" s="218"/>
      <c r="H204" s="219"/>
      <c r="I204" s="219"/>
      <c r="J204" s="218"/>
      <c r="K204" s="221"/>
      <c r="L204" s="218"/>
      <c r="M204" s="221"/>
      <c r="N204" s="218"/>
      <c r="O204" s="218"/>
      <c r="P204" s="211"/>
      <c r="Q204" s="211"/>
      <c r="R204" s="211"/>
      <c r="S204" s="211"/>
      <c r="T204" s="211"/>
      <c r="U204" s="211"/>
      <c r="V204" s="211"/>
      <c r="W204" s="211"/>
      <c r="X204" s="211"/>
      <c r="Y204" s="211"/>
      <c r="Z204" s="211"/>
    </row>
    <row r="205" spans="1:26" ht="15.75" customHeight="1">
      <c r="A205" s="218"/>
      <c r="B205" s="218"/>
      <c r="C205" s="218"/>
      <c r="D205" s="218"/>
      <c r="E205" s="218"/>
      <c r="F205" s="218"/>
      <c r="G205" s="218"/>
      <c r="H205" s="219"/>
      <c r="I205" s="219"/>
      <c r="J205" s="218"/>
      <c r="K205" s="221"/>
      <c r="L205" s="218"/>
      <c r="M205" s="221"/>
      <c r="N205" s="218"/>
      <c r="O205" s="218"/>
      <c r="P205" s="211"/>
      <c r="Q205" s="211"/>
      <c r="R205" s="211"/>
      <c r="S205" s="211"/>
      <c r="T205" s="211"/>
      <c r="U205" s="211"/>
      <c r="V205" s="211"/>
      <c r="W205" s="211"/>
      <c r="X205" s="211"/>
      <c r="Y205" s="211"/>
      <c r="Z205" s="211"/>
    </row>
    <row r="206" spans="1:26" ht="15.75" customHeight="1">
      <c r="A206" s="218"/>
      <c r="B206" s="218"/>
      <c r="C206" s="218"/>
      <c r="D206" s="218"/>
      <c r="E206" s="218"/>
      <c r="F206" s="218"/>
      <c r="G206" s="218"/>
      <c r="H206" s="219"/>
      <c r="I206" s="219"/>
      <c r="J206" s="218"/>
      <c r="K206" s="221"/>
      <c r="L206" s="218"/>
      <c r="M206" s="221"/>
      <c r="N206" s="218"/>
      <c r="O206" s="218"/>
      <c r="P206" s="211"/>
      <c r="Q206" s="211"/>
      <c r="R206" s="211"/>
      <c r="S206" s="211"/>
      <c r="T206" s="211"/>
      <c r="U206" s="211"/>
      <c r="V206" s="211"/>
      <c r="W206" s="211"/>
      <c r="X206" s="211"/>
      <c r="Y206" s="211"/>
      <c r="Z206" s="211"/>
    </row>
    <row r="207" spans="1:26" ht="15.75" customHeight="1">
      <c r="A207" s="218"/>
      <c r="B207" s="218"/>
      <c r="C207" s="218"/>
      <c r="D207" s="218"/>
      <c r="E207" s="218"/>
      <c r="F207" s="218"/>
      <c r="G207" s="218"/>
      <c r="H207" s="219"/>
      <c r="I207" s="219"/>
      <c r="J207" s="218"/>
      <c r="K207" s="221"/>
      <c r="L207" s="218"/>
      <c r="M207" s="221"/>
      <c r="N207" s="218"/>
      <c r="O207" s="218"/>
      <c r="P207" s="211"/>
      <c r="Q207" s="211"/>
      <c r="R207" s="211"/>
      <c r="S207" s="211"/>
      <c r="T207" s="211"/>
      <c r="U207" s="211"/>
      <c r="V207" s="211"/>
      <c r="W207" s="211"/>
      <c r="X207" s="211"/>
      <c r="Y207" s="211"/>
      <c r="Z207" s="211"/>
    </row>
    <row r="208" spans="1:26" ht="15.75" customHeight="1">
      <c r="A208" s="218"/>
      <c r="B208" s="218"/>
      <c r="C208" s="218"/>
      <c r="D208" s="218"/>
      <c r="E208" s="218"/>
      <c r="F208" s="218"/>
      <c r="G208" s="218"/>
      <c r="H208" s="219"/>
      <c r="I208" s="219"/>
      <c r="J208" s="218"/>
      <c r="K208" s="221"/>
      <c r="L208" s="218"/>
      <c r="M208" s="221"/>
      <c r="N208" s="218"/>
      <c r="O208" s="218"/>
      <c r="P208" s="211"/>
      <c r="Q208" s="211"/>
      <c r="R208" s="211"/>
      <c r="S208" s="211"/>
      <c r="T208" s="211"/>
      <c r="U208" s="211"/>
      <c r="V208" s="211"/>
      <c r="W208" s="211"/>
      <c r="X208" s="211"/>
      <c r="Y208" s="211"/>
      <c r="Z208" s="211"/>
    </row>
    <row r="209" spans="1:26" ht="15.75" customHeight="1">
      <c r="A209" s="218"/>
      <c r="B209" s="218"/>
      <c r="C209" s="218"/>
      <c r="D209" s="218"/>
      <c r="E209" s="218"/>
      <c r="F209" s="218"/>
      <c r="G209" s="218"/>
      <c r="H209" s="219"/>
      <c r="I209" s="219"/>
      <c r="J209" s="218"/>
      <c r="K209" s="221"/>
      <c r="L209" s="218"/>
      <c r="M209" s="221"/>
      <c r="N209" s="218"/>
      <c r="O209" s="218"/>
      <c r="P209" s="211"/>
      <c r="Q209" s="211"/>
      <c r="R209" s="211"/>
      <c r="S209" s="211"/>
      <c r="T209" s="211"/>
      <c r="U209" s="211"/>
      <c r="V209" s="211"/>
      <c r="W209" s="211"/>
      <c r="X209" s="211"/>
      <c r="Y209" s="211"/>
      <c r="Z209" s="211"/>
    </row>
    <row r="210" spans="1:26" ht="15.75" customHeight="1">
      <c r="A210" s="218"/>
      <c r="B210" s="218"/>
      <c r="C210" s="218"/>
      <c r="D210" s="218"/>
      <c r="E210" s="218"/>
      <c r="F210" s="218"/>
      <c r="G210" s="218"/>
      <c r="H210" s="219"/>
      <c r="I210" s="219"/>
      <c r="J210" s="218"/>
      <c r="K210" s="221"/>
      <c r="L210" s="218"/>
      <c r="M210" s="221"/>
      <c r="N210" s="218"/>
      <c r="O210" s="218"/>
      <c r="P210" s="211"/>
      <c r="Q210" s="211"/>
      <c r="R210" s="211"/>
      <c r="S210" s="211"/>
      <c r="T210" s="211"/>
      <c r="U210" s="211"/>
      <c r="V210" s="211"/>
      <c r="W210" s="211"/>
      <c r="X210" s="211"/>
      <c r="Y210" s="211"/>
      <c r="Z210" s="211"/>
    </row>
    <row r="211" spans="1:26" ht="15.75" customHeight="1">
      <c r="A211" s="218"/>
      <c r="B211" s="218"/>
      <c r="C211" s="218"/>
      <c r="D211" s="218"/>
      <c r="E211" s="218"/>
      <c r="F211" s="218"/>
      <c r="G211" s="218"/>
      <c r="H211" s="219"/>
      <c r="I211" s="219"/>
      <c r="J211" s="218"/>
      <c r="K211" s="221"/>
      <c r="L211" s="218"/>
      <c r="M211" s="221"/>
      <c r="N211" s="218"/>
      <c r="O211" s="218"/>
      <c r="P211" s="211"/>
      <c r="Q211" s="211"/>
      <c r="R211" s="211"/>
      <c r="S211" s="211"/>
      <c r="T211" s="211"/>
      <c r="U211" s="211"/>
      <c r="V211" s="211"/>
      <c r="W211" s="211"/>
      <c r="X211" s="211"/>
      <c r="Y211" s="211"/>
      <c r="Z211" s="211"/>
    </row>
    <row r="212" spans="1:26" ht="15.75" customHeight="1">
      <c r="A212" s="218"/>
      <c r="B212" s="218"/>
      <c r="C212" s="218"/>
      <c r="D212" s="218"/>
      <c r="E212" s="218"/>
      <c r="F212" s="218"/>
      <c r="G212" s="218"/>
      <c r="H212" s="219"/>
      <c r="I212" s="219"/>
      <c r="J212" s="218"/>
      <c r="K212" s="221"/>
      <c r="L212" s="218"/>
      <c r="M212" s="221"/>
      <c r="N212" s="218"/>
      <c r="O212" s="218"/>
      <c r="P212" s="211"/>
      <c r="Q212" s="211"/>
      <c r="R212" s="211"/>
      <c r="S212" s="211"/>
      <c r="T212" s="211"/>
      <c r="U212" s="211"/>
      <c r="V212" s="211"/>
      <c r="W212" s="211"/>
      <c r="X212" s="211"/>
      <c r="Y212" s="211"/>
      <c r="Z212" s="211"/>
    </row>
    <row r="213" spans="1:26" ht="15.75" customHeight="1">
      <c r="A213" s="218"/>
      <c r="B213" s="218"/>
      <c r="C213" s="218"/>
      <c r="D213" s="218"/>
      <c r="E213" s="218"/>
      <c r="F213" s="218"/>
      <c r="G213" s="218"/>
      <c r="H213" s="219"/>
      <c r="I213" s="219"/>
      <c r="J213" s="218"/>
      <c r="K213" s="221"/>
      <c r="L213" s="218"/>
      <c r="M213" s="221"/>
      <c r="N213" s="218"/>
      <c r="O213" s="218"/>
      <c r="P213" s="211"/>
      <c r="Q213" s="211"/>
      <c r="R213" s="211"/>
      <c r="S213" s="211"/>
      <c r="T213" s="211"/>
      <c r="U213" s="211"/>
      <c r="V213" s="211"/>
      <c r="W213" s="211"/>
      <c r="X213" s="211"/>
      <c r="Y213" s="211"/>
      <c r="Z213" s="211"/>
    </row>
    <row r="214" spans="1:26" ht="15.75" customHeight="1">
      <c r="A214" s="218"/>
      <c r="B214" s="218"/>
      <c r="C214" s="218"/>
      <c r="D214" s="218"/>
      <c r="E214" s="218"/>
      <c r="F214" s="218"/>
      <c r="G214" s="218"/>
      <c r="H214" s="219"/>
      <c r="I214" s="219"/>
      <c r="J214" s="218"/>
      <c r="K214" s="221"/>
      <c r="L214" s="218"/>
      <c r="M214" s="221"/>
      <c r="N214" s="218"/>
      <c r="O214" s="218"/>
      <c r="P214" s="211"/>
      <c r="Q214" s="211"/>
      <c r="R214" s="211"/>
      <c r="S214" s="211"/>
      <c r="T214" s="211"/>
      <c r="U214" s="211"/>
      <c r="V214" s="211"/>
      <c r="W214" s="211"/>
      <c r="X214" s="211"/>
      <c r="Y214" s="211"/>
      <c r="Z214" s="211"/>
    </row>
    <row r="215" spans="1:26" ht="15.75" customHeight="1">
      <c r="A215" s="218"/>
      <c r="B215" s="218"/>
      <c r="C215" s="218"/>
      <c r="D215" s="218"/>
      <c r="E215" s="218"/>
      <c r="F215" s="218"/>
      <c r="G215" s="218"/>
      <c r="H215" s="219"/>
      <c r="I215" s="219"/>
      <c r="J215" s="218"/>
      <c r="K215" s="221"/>
      <c r="L215" s="218"/>
      <c r="M215" s="221"/>
      <c r="N215" s="218"/>
      <c r="O215" s="218"/>
      <c r="P215" s="211"/>
      <c r="Q215" s="211"/>
      <c r="R215" s="211"/>
      <c r="S215" s="211"/>
      <c r="T215" s="211"/>
      <c r="U215" s="211"/>
      <c r="V215" s="211"/>
      <c r="W215" s="211"/>
      <c r="X215" s="211"/>
      <c r="Y215" s="211"/>
      <c r="Z215" s="211"/>
    </row>
    <row r="216" spans="1:26" ht="15.75" customHeight="1">
      <c r="A216" s="218"/>
      <c r="B216" s="218"/>
      <c r="C216" s="218"/>
      <c r="D216" s="218"/>
      <c r="E216" s="218"/>
      <c r="F216" s="218"/>
      <c r="G216" s="218"/>
      <c r="H216" s="219"/>
      <c r="I216" s="219"/>
      <c r="J216" s="218"/>
      <c r="K216" s="221"/>
      <c r="L216" s="218"/>
      <c r="M216" s="221"/>
      <c r="N216" s="218"/>
      <c r="O216" s="218"/>
      <c r="P216" s="211"/>
      <c r="Q216" s="211"/>
      <c r="R216" s="211"/>
      <c r="S216" s="211"/>
      <c r="T216" s="211"/>
      <c r="U216" s="211"/>
      <c r="V216" s="211"/>
      <c r="W216" s="211"/>
      <c r="X216" s="211"/>
      <c r="Y216" s="211"/>
      <c r="Z216" s="211"/>
    </row>
    <row r="217" spans="1:26" ht="15.75" customHeight="1">
      <c r="A217" s="218"/>
      <c r="B217" s="218"/>
      <c r="C217" s="218"/>
      <c r="D217" s="218"/>
      <c r="E217" s="218"/>
      <c r="F217" s="218"/>
      <c r="G217" s="218"/>
      <c r="H217" s="219"/>
      <c r="I217" s="219"/>
      <c r="J217" s="218"/>
      <c r="K217" s="221"/>
      <c r="L217" s="218"/>
      <c r="M217" s="221"/>
      <c r="N217" s="218"/>
      <c r="O217" s="218"/>
      <c r="P217" s="211"/>
      <c r="Q217" s="211"/>
      <c r="R217" s="211"/>
      <c r="S217" s="211"/>
      <c r="T217" s="211"/>
      <c r="U217" s="211"/>
      <c r="V217" s="211"/>
      <c r="W217" s="211"/>
      <c r="X217" s="211"/>
      <c r="Y217" s="211"/>
      <c r="Z217" s="211"/>
    </row>
    <row r="218" spans="1:26" ht="15.75" customHeight="1">
      <c r="A218" s="218"/>
      <c r="B218" s="218"/>
      <c r="C218" s="218"/>
      <c r="D218" s="218"/>
      <c r="E218" s="218"/>
      <c r="F218" s="218"/>
      <c r="G218" s="218"/>
      <c r="H218" s="219"/>
      <c r="I218" s="219"/>
      <c r="J218" s="218"/>
      <c r="K218" s="221"/>
      <c r="L218" s="218"/>
      <c r="M218" s="221"/>
      <c r="N218" s="218"/>
      <c r="O218" s="218"/>
      <c r="P218" s="211"/>
      <c r="Q218" s="211"/>
      <c r="R218" s="211"/>
      <c r="S218" s="211"/>
      <c r="T218" s="211"/>
      <c r="U218" s="211"/>
      <c r="V218" s="211"/>
      <c r="W218" s="211"/>
      <c r="X218" s="211"/>
      <c r="Y218" s="211"/>
      <c r="Z218" s="211"/>
    </row>
    <row r="219" spans="1:26" ht="15.75" customHeight="1">
      <c r="A219" s="218"/>
      <c r="B219" s="218"/>
      <c r="C219" s="218"/>
      <c r="D219" s="218"/>
      <c r="E219" s="218"/>
      <c r="F219" s="218"/>
      <c r="G219" s="218"/>
      <c r="H219" s="219"/>
      <c r="I219" s="219"/>
      <c r="J219" s="218"/>
      <c r="K219" s="221"/>
      <c r="L219" s="218"/>
      <c r="M219" s="221"/>
      <c r="N219" s="218"/>
      <c r="O219" s="218"/>
      <c r="P219" s="211"/>
      <c r="Q219" s="211"/>
      <c r="R219" s="211"/>
      <c r="S219" s="211"/>
      <c r="T219" s="211"/>
      <c r="U219" s="211"/>
      <c r="V219" s="211"/>
      <c r="W219" s="211"/>
      <c r="X219" s="211"/>
      <c r="Y219" s="211"/>
      <c r="Z219" s="211"/>
    </row>
    <row r="220" spans="1:26" ht="15.75" customHeight="1">
      <c r="A220" s="218"/>
      <c r="B220" s="218"/>
      <c r="C220" s="218"/>
      <c r="D220" s="218"/>
      <c r="E220" s="218"/>
      <c r="F220" s="218"/>
      <c r="G220" s="218"/>
      <c r="H220" s="219"/>
      <c r="I220" s="219"/>
      <c r="J220" s="218"/>
      <c r="K220" s="221"/>
      <c r="L220" s="218"/>
      <c r="M220" s="221"/>
      <c r="N220" s="218"/>
      <c r="O220" s="218"/>
      <c r="P220" s="211"/>
      <c r="Q220" s="211"/>
      <c r="R220" s="211"/>
      <c r="S220" s="211"/>
      <c r="T220" s="211"/>
      <c r="U220" s="211"/>
      <c r="V220" s="211"/>
      <c r="W220" s="211"/>
      <c r="X220" s="211"/>
      <c r="Y220" s="211"/>
      <c r="Z220" s="211"/>
    </row>
    <row r="221" spans="1:26" ht="15.75" customHeight="1">
      <c r="A221" s="218"/>
      <c r="B221" s="218"/>
      <c r="C221" s="218"/>
      <c r="D221" s="218"/>
      <c r="E221" s="218"/>
      <c r="F221" s="218"/>
      <c r="G221" s="218"/>
      <c r="H221" s="219"/>
      <c r="I221" s="219"/>
      <c r="J221" s="218"/>
      <c r="K221" s="221"/>
      <c r="L221" s="218"/>
      <c r="M221" s="221"/>
      <c r="N221" s="218"/>
      <c r="O221" s="218"/>
      <c r="P221" s="211"/>
      <c r="Q221" s="211"/>
      <c r="R221" s="211"/>
      <c r="S221" s="211"/>
      <c r="T221" s="211"/>
      <c r="U221" s="211"/>
      <c r="V221" s="211"/>
      <c r="W221" s="211"/>
      <c r="X221" s="211"/>
      <c r="Y221" s="211"/>
      <c r="Z221" s="211"/>
    </row>
    <row r="222" spans="1:26" ht="15.75" customHeight="1">
      <c r="A222" s="218"/>
      <c r="B222" s="218"/>
      <c r="C222" s="218"/>
      <c r="D222" s="218"/>
      <c r="E222" s="218"/>
      <c r="F222" s="218"/>
      <c r="G222" s="218"/>
      <c r="H222" s="219"/>
      <c r="I222" s="219"/>
      <c r="J222" s="218"/>
      <c r="K222" s="221"/>
      <c r="L222" s="218"/>
      <c r="M222" s="221"/>
      <c r="N222" s="218"/>
      <c r="O222" s="218"/>
      <c r="P222" s="211"/>
      <c r="Q222" s="211"/>
      <c r="R222" s="211"/>
      <c r="S222" s="211"/>
      <c r="T222" s="211"/>
      <c r="U222" s="211"/>
      <c r="V222" s="211"/>
      <c r="W222" s="211"/>
      <c r="X222" s="211"/>
      <c r="Y222" s="211"/>
      <c r="Z222" s="211"/>
    </row>
    <row r="223" spans="1:26" ht="15.75" customHeight="1">
      <c r="A223" s="218"/>
      <c r="B223" s="218"/>
      <c r="C223" s="218"/>
      <c r="D223" s="218"/>
      <c r="E223" s="218"/>
      <c r="F223" s="218"/>
      <c r="G223" s="218"/>
      <c r="H223" s="219"/>
      <c r="I223" s="219"/>
      <c r="J223" s="218"/>
      <c r="K223" s="221"/>
      <c r="L223" s="218"/>
      <c r="M223" s="221"/>
      <c r="N223" s="218"/>
      <c r="O223" s="218"/>
      <c r="P223" s="211"/>
      <c r="Q223" s="211"/>
      <c r="R223" s="211"/>
      <c r="S223" s="211"/>
      <c r="T223" s="211"/>
      <c r="U223" s="211"/>
      <c r="V223" s="211"/>
      <c r="W223" s="211"/>
      <c r="X223" s="211"/>
      <c r="Y223" s="211"/>
      <c r="Z223" s="211"/>
    </row>
    <row r="224" spans="1:26" ht="15.75" customHeight="1">
      <c r="A224" s="218"/>
      <c r="B224" s="218"/>
      <c r="C224" s="218"/>
      <c r="D224" s="218"/>
      <c r="E224" s="218"/>
      <c r="F224" s="218"/>
      <c r="G224" s="218"/>
      <c r="H224" s="219"/>
      <c r="I224" s="219"/>
      <c r="J224" s="218"/>
      <c r="K224" s="221"/>
      <c r="L224" s="218"/>
      <c r="M224" s="221"/>
      <c r="N224" s="218"/>
      <c r="O224" s="218"/>
      <c r="P224" s="211"/>
      <c r="Q224" s="211"/>
      <c r="R224" s="211"/>
      <c r="S224" s="211"/>
      <c r="T224" s="211"/>
      <c r="U224" s="211"/>
      <c r="V224" s="211"/>
      <c r="W224" s="211"/>
      <c r="X224" s="211"/>
      <c r="Y224" s="211"/>
      <c r="Z224" s="211"/>
    </row>
    <row r="225" spans="1:26" ht="15.75" customHeight="1">
      <c r="A225" s="218"/>
      <c r="B225" s="218"/>
      <c r="C225" s="218"/>
      <c r="D225" s="218"/>
      <c r="E225" s="218"/>
      <c r="F225" s="218"/>
      <c r="G225" s="218"/>
      <c r="H225" s="219"/>
      <c r="I225" s="219"/>
      <c r="J225" s="218"/>
      <c r="K225" s="221"/>
      <c r="L225" s="218"/>
      <c r="M225" s="221"/>
      <c r="N225" s="218"/>
      <c r="O225" s="218"/>
      <c r="P225" s="211"/>
      <c r="Q225" s="211"/>
      <c r="R225" s="211"/>
      <c r="S225" s="211"/>
      <c r="T225" s="211"/>
      <c r="U225" s="211"/>
      <c r="V225" s="211"/>
      <c r="W225" s="211"/>
      <c r="X225" s="211"/>
      <c r="Y225" s="211"/>
      <c r="Z225" s="211"/>
    </row>
    <row r="226" spans="1:26" ht="15.75" customHeight="1">
      <c r="A226" s="218"/>
      <c r="B226" s="218"/>
      <c r="C226" s="218"/>
      <c r="D226" s="218"/>
      <c r="E226" s="218"/>
      <c r="F226" s="218"/>
      <c r="G226" s="218"/>
      <c r="H226" s="219"/>
      <c r="I226" s="219"/>
      <c r="J226" s="218"/>
      <c r="K226" s="221"/>
      <c r="L226" s="218"/>
      <c r="M226" s="221"/>
      <c r="N226" s="218"/>
      <c r="O226" s="218"/>
      <c r="P226" s="211"/>
      <c r="Q226" s="211"/>
      <c r="R226" s="211"/>
      <c r="S226" s="211"/>
      <c r="T226" s="211"/>
      <c r="U226" s="211"/>
      <c r="V226" s="211"/>
      <c r="W226" s="211"/>
      <c r="X226" s="211"/>
      <c r="Y226" s="211"/>
      <c r="Z226" s="211"/>
    </row>
    <row r="227" spans="1:26" ht="15.75" customHeight="1">
      <c r="A227" s="218"/>
      <c r="B227" s="218"/>
      <c r="C227" s="218"/>
      <c r="D227" s="218"/>
      <c r="E227" s="218"/>
      <c r="F227" s="218"/>
      <c r="G227" s="218"/>
      <c r="H227" s="219"/>
      <c r="I227" s="219"/>
      <c r="J227" s="218"/>
      <c r="K227" s="221"/>
      <c r="L227" s="218"/>
      <c r="M227" s="221"/>
      <c r="N227" s="218"/>
      <c r="O227" s="218"/>
      <c r="P227" s="211"/>
      <c r="Q227" s="211"/>
      <c r="R227" s="211"/>
      <c r="S227" s="211"/>
      <c r="T227" s="211"/>
      <c r="U227" s="211"/>
      <c r="V227" s="211"/>
      <c r="W227" s="211"/>
      <c r="X227" s="211"/>
      <c r="Y227" s="211"/>
      <c r="Z227" s="211"/>
    </row>
    <row r="228" spans="1:26" ht="15.75" customHeight="1">
      <c r="A228" s="218"/>
      <c r="B228" s="218"/>
      <c r="C228" s="218"/>
      <c r="D228" s="218"/>
      <c r="E228" s="218"/>
      <c r="F228" s="218"/>
      <c r="G228" s="218"/>
      <c r="H228" s="219"/>
      <c r="I228" s="219"/>
      <c r="J228" s="218"/>
      <c r="K228" s="221"/>
      <c r="L228" s="218"/>
      <c r="M228" s="221"/>
      <c r="N228" s="218"/>
      <c r="O228" s="218"/>
      <c r="P228" s="211"/>
      <c r="Q228" s="211"/>
      <c r="R228" s="211"/>
      <c r="S228" s="211"/>
      <c r="T228" s="211"/>
      <c r="U228" s="211"/>
      <c r="V228" s="211"/>
      <c r="W228" s="211"/>
      <c r="X228" s="211"/>
      <c r="Y228" s="211"/>
      <c r="Z228" s="211"/>
    </row>
    <row r="229" spans="1:26" ht="15.75" customHeight="1">
      <c r="A229" s="218"/>
      <c r="B229" s="218"/>
      <c r="C229" s="218"/>
      <c r="D229" s="218"/>
      <c r="E229" s="218"/>
      <c r="F229" s="218"/>
      <c r="G229" s="218"/>
      <c r="H229" s="219"/>
      <c r="I229" s="219"/>
      <c r="J229" s="218"/>
      <c r="K229" s="221"/>
      <c r="L229" s="218"/>
      <c r="M229" s="221"/>
      <c r="N229" s="218"/>
      <c r="O229" s="218"/>
      <c r="P229" s="211"/>
      <c r="Q229" s="211"/>
      <c r="R229" s="211"/>
      <c r="S229" s="211"/>
      <c r="T229" s="211"/>
      <c r="U229" s="211"/>
      <c r="V229" s="211"/>
      <c r="W229" s="211"/>
      <c r="X229" s="211"/>
      <c r="Y229" s="211"/>
      <c r="Z229" s="211"/>
    </row>
    <row r="230" spans="1:26" ht="15.75" customHeight="1">
      <c r="A230" s="218"/>
      <c r="B230" s="218"/>
      <c r="C230" s="218"/>
      <c r="D230" s="218"/>
      <c r="E230" s="218"/>
      <c r="F230" s="218"/>
      <c r="G230" s="218"/>
      <c r="H230" s="219"/>
      <c r="I230" s="219"/>
      <c r="J230" s="218"/>
      <c r="K230" s="221"/>
      <c r="L230" s="218"/>
      <c r="M230" s="221"/>
      <c r="N230" s="218"/>
      <c r="O230" s="218"/>
      <c r="P230" s="211"/>
      <c r="Q230" s="211"/>
      <c r="R230" s="211"/>
      <c r="S230" s="211"/>
      <c r="T230" s="211"/>
      <c r="U230" s="211"/>
      <c r="V230" s="211"/>
      <c r="W230" s="211"/>
      <c r="X230" s="211"/>
      <c r="Y230" s="211"/>
      <c r="Z230" s="211"/>
    </row>
    <row r="231" spans="1:26" ht="15.75" customHeight="1">
      <c r="A231" s="218"/>
      <c r="B231" s="218"/>
      <c r="C231" s="218"/>
      <c r="D231" s="218"/>
      <c r="E231" s="218"/>
      <c r="F231" s="218"/>
      <c r="G231" s="218"/>
      <c r="H231" s="219"/>
      <c r="I231" s="219"/>
      <c r="J231" s="218"/>
      <c r="K231" s="221"/>
      <c r="L231" s="218"/>
      <c r="M231" s="221"/>
      <c r="N231" s="218"/>
      <c r="O231" s="218"/>
      <c r="P231" s="211"/>
      <c r="Q231" s="211"/>
      <c r="R231" s="211"/>
      <c r="S231" s="211"/>
      <c r="T231" s="211"/>
      <c r="U231" s="211"/>
      <c r="V231" s="211"/>
      <c r="W231" s="211"/>
      <c r="X231" s="211"/>
      <c r="Y231" s="211"/>
      <c r="Z231" s="211"/>
    </row>
    <row r="232" spans="1:26" ht="15.75" customHeight="1">
      <c r="A232" s="218"/>
      <c r="B232" s="218"/>
      <c r="C232" s="218"/>
      <c r="D232" s="218"/>
      <c r="E232" s="218"/>
      <c r="F232" s="218"/>
      <c r="G232" s="218"/>
      <c r="H232" s="219"/>
      <c r="I232" s="219"/>
      <c r="J232" s="218"/>
      <c r="K232" s="221"/>
      <c r="L232" s="218"/>
      <c r="M232" s="221"/>
      <c r="N232" s="218"/>
      <c r="O232" s="218"/>
      <c r="P232" s="211"/>
      <c r="Q232" s="211"/>
      <c r="R232" s="211"/>
      <c r="S232" s="211"/>
      <c r="T232" s="211"/>
      <c r="U232" s="211"/>
      <c r="V232" s="211"/>
      <c r="W232" s="211"/>
      <c r="X232" s="211"/>
      <c r="Y232" s="211"/>
      <c r="Z232" s="211"/>
    </row>
    <row r="233" spans="1:26" ht="15.75" customHeight="1">
      <c r="A233" s="218"/>
      <c r="B233" s="218"/>
      <c r="C233" s="218"/>
      <c r="D233" s="218"/>
      <c r="E233" s="218"/>
      <c r="F233" s="218"/>
      <c r="G233" s="218"/>
      <c r="H233" s="219"/>
      <c r="I233" s="219"/>
      <c r="J233" s="218"/>
      <c r="K233" s="221"/>
      <c r="L233" s="218"/>
      <c r="M233" s="221"/>
      <c r="N233" s="218"/>
      <c r="O233" s="218"/>
      <c r="P233" s="211"/>
      <c r="Q233" s="211"/>
      <c r="R233" s="211"/>
      <c r="S233" s="211"/>
      <c r="T233" s="211"/>
      <c r="U233" s="211"/>
      <c r="V233" s="211"/>
      <c r="W233" s="211"/>
      <c r="X233" s="211"/>
      <c r="Y233" s="211"/>
      <c r="Z233" s="211"/>
    </row>
    <row r="234" spans="1:26" ht="15.75" customHeight="1">
      <c r="A234" s="218"/>
      <c r="B234" s="218"/>
      <c r="C234" s="218"/>
      <c r="D234" s="218"/>
      <c r="E234" s="218"/>
      <c r="F234" s="218"/>
      <c r="G234" s="218"/>
      <c r="H234" s="219"/>
      <c r="I234" s="219"/>
      <c r="J234" s="218"/>
      <c r="K234" s="221"/>
      <c r="L234" s="218"/>
      <c r="M234" s="221"/>
      <c r="N234" s="218"/>
      <c r="O234" s="218"/>
      <c r="P234" s="211"/>
      <c r="Q234" s="211"/>
      <c r="R234" s="211"/>
      <c r="S234" s="211"/>
      <c r="T234" s="211"/>
      <c r="U234" s="211"/>
      <c r="V234" s="211"/>
      <c r="W234" s="211"/>
      <c r="X234" s="211"/>
      <c r="Y234" s="211"/>
      <c r="Z234" s="211"/>
    </row>
    <row r="235" spans="1:26" ht="15.75" customHeight="1">
      <c r="A235" s="218"/>
      <c r="B235" s="218"/>
      <c r="C235" s="218"/>
      <c r="D235" s="218"/>
      <c r="E235" s="218"/>
      <c r="F235" s="218"/>
      <c r="G235" s="218"/>
      <c r="H235" s="219"/>
      <c r="I235" s="219"/>
      <c r="J235" s="218"/>
      <c r="K235" s="221"/>
      <c r="L235" s="218"/>
      <c r="M235" s="221"/>
      <c r="N235" s="218"/>
      <c r="O235" s="218"/>
      <c r="P235" s="211"/>
      <c r="Q235" s="211"/>
      <c r="R235" s="211"/>
      <c r="S235" s="211"/>
      <c r="T235" s="211"/>
      <c r="U235" s="211"/>
      <c r="V235" s="211"/>
      <c r="W235" s="211"/>
      <c r="X235" s="211"/>
      <c r="Y235" s="211"/>
      <c r="Z235" s="211"/>
    </row>
    <row r="236" spans="1:26" ht="15.75" customHeight="1">
      <c r="A236" s="218"/>
      <c r="B236" s="218"/>
      <c r="C236" s="218"/>
      <c r="D236" s="218"/>
      <c r="E236" s="218"/>
      <c r="F236" s="218"/>
      <c r="G236" s="218"/>
      <c r="H236" s="219"/>
      <c r="I236" s="219"/>
      <c r="J236" s="218"/>
      <c r="K236" s="221"/>
      <c r="L236" s="218"/>
      <c r="M236" s="221"/>
      <c r="N236" s="218"/>
      <c r="O236" s="218"/>
      <c r="P236" s="211"/>
      <c r="Q236" s="211"/>
      <c r="R236" s="211"/>
      <c r="S236" s="211"/>
      <c r="T236" s="211"/>
      <c r="U236" s="211"/>
      <c r="V236" s="211"/>
      <c r="W236" s="211"/>
      <c r="X236" s="211"/>
      <c r="Y236" s="211"/>
      <c r="Z236" s="211"/>
    </row>
    <row r="237" spans="1:26" ht="15.75" customHeight="1">
      <c r="A237" s="218"/>
      <c r="B237" s="218"/>
      <c r="C237" s="218"/>
      <c r="D237" s="218"/>
      <c r="E237" s="218"/>
      <c r="F237" s="218"/>
      <c r="G237" s="218"/>
      <c r="H237" s="219"/>
      <c r="I237" s="219"/>
      <c r="J237" s="218"/>
      <c r="K237" s="221"/>
      <c r="L237" s="218"/>
      <c r="M237" s="221"/>
      <c r="N237" s="218"/>
      <c r="O237" s="218"/>
      <c r="P237" s="211"/>
      <c r="Q237" s="211"/>
      <c r="R237" s="211"/>
      <c r="S237" s="211"/>
      <c r="T237" s="211"/>
      <c r="U237" s="211"/>
      <c r="V237" s="211"/>
      <c r="W237" s="211"/>
      <c r="X237" s="211"/>
      <c r="Y237" s="211"/>
      <c r="Z237" s="211"/>
    </row>
    <row r="238" spans="1:26" ht="15.75" customHeight="1">
      <c r="A238" s="218"/>
      <c r="B238" s="218"/>
      <c r="C238" s="218"/>
      <c r="D238" s="218"/>
      <c r="E238" s="218"/>
      <c r="F238" s="218"/>
      <c r="G238" s="218"/>
      <c r="H238" s="219"/>
      <c r="I238" s="219"/>
      <c r="J238" s="218"/>
      <c r="K238" s="221"/>
      <c r="L238" s="218"/>
      <c r="M238" s="221"/>
      <c r="N238" s="218"/>
      <c r="O238" s="218"/>
      <c r="P238" s="211"/>
      <c r="Q238" s="211"/>
      <c r="R238" s="211"/>
      <c r="S238" s="211"/>
      <c r="T238" s="211"/>
      <c r="U238" s="211"/>
      <c r="V238" s="211"/>
      <c r="W238" s="211"/>
      <c r="X238" s="211"/>
      <c r="Y238" s="211"/>
      <c r="Z238" s="211"/>
    </row>
    <row r="239" spans="1:26" ht="15.75" customHeight="1">
      <c r="A239" s="218"/>
      <c r="B239" s="218"/>
      <c r="C239" s="218"/>
      <c r="D239" s="218"/>
      <c r="E239" s="218"/>
      <c r="F239" s="218"/>
      <c r="G239" s="218"/>
      <c r="H239" s="219"/>
      <c r="I239" s="219"/>
      <c r="J239" s="218"/>
      <c r="K239" s="221"/>
      <c r="L239" s="218"/>
      <c r="M239" s="221"/>
      <c r="N239" s="218"/>
      <c r="O239" s="218"/>
      <c r="P239" s="211"/>
      <c r="Q239" s="211"/>
      <c r="R239" s="211"/>
      <c r="S239" s="211"/>
      <c r="T239" s="211"/>
      <c r="U239" s="211"/>
      <c r="V239" s="211"/>
      <c r="W239" s="211"/>
      <c r="X239" s="211"/>
      <c r="Y239" s="211"/>
      <c r="Z239" s="211"/>
    </row>
    <row r="240" spans="1:26" ht="15.75" customHeight="1">
      <c r="A240" s="218"/>
      <c r="B240" s="218"/>
      <c r="C240" s="218"/>
      <c r="D240" s="218"/>
      <c r="E240" s="218"/>
      <c r="F240" s="218"/>
      <c r="G240" s="218"/>
      <c r="H240" s="219"/>
      <c r="I240" s="219"/>
      <c r="J240" s="218"/>
      <c r="K240" s="221"/>
      <c r="L240" s="218"/>
      <c r="M240" s="221"/>
      <c r="N240" s="218"/>
      <c r="O240" s="218"/>
      <c r="P240" s="211"/>
      <c r="Q240" s="211"/>
      <c r="R240" s="211"/>
      <c r="S240" s="211"/>
      <c r="T240" s="211"/>
      <c r="U240" s="211"/>
      <c r="V240" s="211"/>
      <c r="W240" s="211"/>
      <c r="X240" s="211"/>
      <c r="Y240" s="211"/>
      <c r="Z240" s="211"/>
    </row>
    <row r="241" spans="1:26" ht="15.75" customHeight="1">
      <c r="A241" s="218"/>
      <c r="B241" s="218"/>
      <c r="C241" s="218"/>
      <c r="D241" s="218"/>
      <c r="E241" s="218"/>
      <c r="F241" s="218"/>
      <c r="G241" s="218"/>
      <c r="H241" s="219"/>
      <c r="I241" s="219"/>
      <c r="J241" s="218"/>
      <c r="K241" s="221"/>
      <c r="L241" s="218"/>
      <c r="M241" s="221"/>
      <c r="N241" s="218"/>
      <c r="O241" s="218"/>
      <c r="P241" s="211"/>
      <c r="Q241" s="211"/>
      <c r="R241" s="211"/>
      <c r="S241" s="211"/>
      <c r="T241" s="211"/>
      <c r="U241" s="211"/>
      <c r="V241" s="211"/>
      <c r="W241" s="211"/>
      <c r="X241" s="211"/>
      <c r="Y241" s="211"/>
      <c r="Z241" s="211"/>
    </row>
    <row r="242" spans="1:26" ht="15.75" customHeight="1">
      <c r="A242" s="218"/>
      <c r="B242" s="218"/>
      <c r="C242" s="218"/>
      <c r="D242" s="218"/>
      <c r="E242" s="218"/>
      <c r="F242" s="218"/>
      <c r="G242" s="218"/>
      <c r="H242" s="219"/>
      <c r="I242" s="219"/>
      <c r="J242" s="218"/>
      <c r="K242" s="221"/>
      <c r="L242" s="218"/>
      <c r="M242" s="221"/>
      <c r="N242" s="218"/>
      <c r="O242" s="218"/>
      <c r="P242" s="211"/>
      <c r="Q242" s="211"/>
      <c r="R242" s="211"/>
      <c r="S242" s="211"/>
      <c r="T242" s="211"/>
      <c r="U242" s="211"/>
      <c r="V242" s="211"/>
      <c r="W242" s="211"/>
      <c r="X242" s="211"/>
      <c r="Y242" s="211"/>
      <c r="Z242" s="211"/>
    </row>
    <row r="243" spans="1:26" ht="15.75" customHeight="1">
      <c r="A243" s="218"/>
      <c r="B243" s="218"/>
      <c r="C243" s="218"/>
      <c r="D243" s="218"/>
      <c r="E243" s="218"/>
      <c r="F243" s="218"/>
      <c r="G243" s="218"/>
      <c r="H243" s="219"/>
      <c r="I243" s="219"/>
      <c r="J243" s="218"/>
      <c r="K243" s="221"/>
      <c r="L243" s="218"/>
      <c r="M243" s="221"/>
      <c r="N243" s="218"/>
      <c r="O243" s="218"/>
      <c r="P243" s="211"/>
      <c r="Q243" s="211"/>
      <c r="R243" s="211"/>
      <c r="S243" s="211"/>
      <c r="T243" s="211"/>
      <c r="U243" s="211"/>
      <c r="V243" s="211"/>
      <c r="W243" s="211"/>
      <c r="X243" s="211"/>
      <c r="Y243" s="211"/>
      <c r="Z243" s="211"/>
    </row>
    <row r="244" spans="1:26" ht="15.75" customHeight="1">
      <c r="A244" s="218"/>
      <c r="B244" s="218"/>
      <c r="C244" s="218"/>
      <c r="D244" s="218"/>
      <c r="E244" s="218"/>
      <c r="F244" s="218"/>
      <c r="G244" s="218"/>
      <c r="H244" s="219"/>
      <c r="I244" s="219"/>
      <c r="J244" s="218"/>
      <c r="K244" s="221"/>
      <c r="L244" s="218"/>
      <c r="M244" s="221"/>
      <c r="N244" s="218"/>
      <c r="O244" s="218"/>
      <c r="P244" s="211"/>
      <c r="Q244" s="211"/>
      <c r="R244" s="211"/>
      <c r="S244" s="211"/>
      <c r="T244" s="211"/>
      <c r="U244" s="211"/>
      <c r="V244" s="211"/>
      <c r="W244" s="211"/>
      <c r="X244" s="211"/>
      <c r="Y244" s="211"/>
      <c r="Z244" s="211"/>
    </row>
    <row r="245" spans="1:26" ht="15.75" customHeight="1">
      <c r="A245" s="218"/>
      <c r="B245" s="218"/>
      <c r="C245" s="218"/>
      <c r="D245" s="218"/>
      <c r="E245" s="218"/>
      <c r="F245" s="218"/>
      <c r="G245" s="218"/>
      <c r="H245" s="219"/>
      <c r="I245" s="219"/>
      <c r="J245" s="218"/>
      <c r="K245" s="221"/>
      <c r="L245" s="218"/>
      <c r="M245" s="221"/>
      <c r="N245" s="218"/>
      <c r="O245" s="218"/>
      <c r="P245" s="211"/>
      <c r="Q245" s="211"/>
      <c r="R245" s="211"/>
      <c r="S245" s="211"/>
      <c r="T245" s="211"/>
      <c r="U245" s="211"/>
      <c r="V245" s="211"/>
      <c r="W245" s="211"/>
      <c r="X245" s="211"/>
      <c r="Y245" s="211"/>
      <c r="Z245" s="211"/>
    </row>
    <row r="246" spans="1:26" ht="15.75" customHeight="1">
      <c r="A246" s="218"/>
      <c r="B246" s="218"/>
      <c r="C246" s="218"/>
      <c r="D246" s="218"/>
      <c r="E246" s="218"/>
      <c r="F246" s="218"/>
      <c r="G246" s="218"/>
      <c r="H246" s="219"/>
      <c r="I246" s="219"/>
      <c r="J246" s="218"/>
      <c r="K246" s="221"/>
      <c r="L246" s="218"/>
      <c r="M246" s="221"/>
      <c r="N246" s="218"/>
      <c r="O246" s="218"/>
      <c r="P246" s="211"/>
      <c r="Q246" s="211"/>
      <c r="R246" s="211"/>
      <c r="S246" s="211"/>
      <c r="T246" s="211"/>
      <c r="U246" s="211"/>
      <c r="V246" s="211"/>
      <c r="W246" s="211"/>
      <c r="X246" s="211"/>
      <c r="Y246" s="211"/>
      <c r="Z246" s="211"/>
    </row>
    <row r="247" spans="1:26" ht="15.75" customHeight="1">
      <c r="A247" s="218"/>
      <c r="B247" s="218"/>
      <c r="C247" s="218"/>
      <c r="D247" s="218"/>
      <c r="E247" s="218"/>
      <c r="F247" s="218"/>
      <c r="G247" s="218"/>
      <c r="H247" s="219"/>
      <c r="I247" s="219"/>
      <c r="J247" s="218"/>
      <c r="K247" s="221"/>
      <c r="L247" s="218"/>
      <c r="M247" s="221"/>
      <c r="N247" s="218"/>
      <c r="O247" s="218"/>
      <c r="P247" s="211"/>
      <c r="Q247" s="211"/>
      <c r="R247" s="211"/>
      <c r="S247" s="211"/>
      <c r="T247" s="211"/>
      <c r="U247" s="211"/>
      <c r="V247" s="211"/>
      <c r="W247" s="211"/>
      <c r="X247" s="211"/>
      <c r="Y247" s="211"/>
      <c r="Z247" s="211"/>
    </row>
    <row r="248" spans="1:26" ht="15.75" customHeight="1">
      <c r="A248" s="218"/>
      <c r="B248" s="218"/>
      <c r="C248" s="218"/>
      <c r="D248" s="218"/>
      <c r="E248" s="218"/>
      <c r="F248" s="218"/>
      <c r="G248" s="218"/>
      <c r="H248" s="219"/>
      <c r="I248" s="219"/>
      <c r="J248" s="218"/>
      <c r="K248" s="221"/>
      <c r="L248" s="218"/>
      <c r="M248" s="221"/>
      <c r="N248" s="218"/>
      <c r="O248" s="218"/>
      <c r="P248" s="211"/>
      <c r="Q248" s="211"/>
      <c r="R248" s="211"/>
      <c r="S248" s="211"/>
      <c r="T248" s="211"/>
      <c r="U248" s="211"/>
      <c r="V248" s="211"/>
      <c r="W248" s="211"/>
      <c r="X248" s="211"/>
      <c r="Y248" s="211"/>
      <c r="Z248" s="211"/>
    </row>
    <row r="249" spans="1:26" ht="15.75" customHeight="1">
      <c r="A249" s="218"/>
      <c r="B249" s="218"/>
      <c r="C249" s="218"/>
      <c r="D249" s="218"/>
      <c r="E249" s="218"/>
      <c r="F249" s="218"/>
      <c r="G249" s="218"/>
      <c r="H249" s="219"/>
      <c r="I249" s="219"/>
      <c r="J249" s="218"/>
      <c r="K249" s="221"/>
      <c r="L249" s="218"/>
      <c r="M249" s="221"/>
      <c r="N249" s="218"/>
      <c r="O249" s="218"/>
      <c r="P249" s="211"/>
      <c r="Q249" s="211"/>
      <c r="R249" s="211"/>
      <c r="S249" s="211"/>
      <c r="T249" s="211"/>
      <c r="U249" s="211"/>
      <c r="V249" s="211"/>
      <c r="W249" s="211"/>
      <c r="X249" s="211"/>
      <c r="Y249" s="211"/>
      <c r="Z249" s="211"/>
    </row>
    <row r="250" spans="1:26" ht="15.75" customHeight="1">
      <c r="A250" s="218"/>
      <c r="B250" s="218"/>
      <c r="C250" s="218"/>
      <c r="D250" s="218"/>
      <c r="E250" s="218"/>
      <c r="F250" s="218"/>
      <c r="G250" s="218"/>
      <c r="H250" s="219"/>
      <c r="I250" s="219"/>
      <c r="J250" s="218"/>
      <c r="K250" s="221"/>
      <c r="L250" s="218"/>
      <c r="M250" s="221"/>
      <c r="N250" s="218"/>
      <c r="O250" s="218"/>
      <c r="P250" s="211"/>
      <c r="Q250" s="211"/>
      <c r="R250" s="211"/>
      <c r="S250" s="211"/>
      <c r="T250" s="211"/>
      <c r="U250" s="211"/>
      <c r="V250" s="211"/>
      <c r="W250" s="211"/>
      <c r="X250" s="211"/>
      <c r="Y250" s="211"/>
      <c r="Z250" s="211"/>
    </row>
    <row r="251" spans="1:26" ht="15.75" customHeight="1">
      <c r="A251" s="218"/>
      <c r="B251" s="218"/>
      <c r="C251" s="218"/>
      <c r="D251" s="218"/>
      <c r="E251" s="218"/>
      <c r="F251" s="218"/>
      <c r="G251" s="218"/>
      <c r="H251" s="219"/>
      <c r="I251" s="219"/>
      <c r="J251" s="218"/>
      <c r="K251" s="221"/>
      <c r="L251" s="218"/>
      <c r="M251" s="221"/>
      <c r="N251" s="218"/>
      <c r="O251" s="218"/>
      <c r="P251" s="211"/>
      <c r="Q251" s="211"/>
      <c r="R251" s="211"/>
      <c r="S251" s="211"/>
      <c r="T251" s="211"/>
      <c r="U251" s="211"/>
      <c r="V251" s="211"/>
      <c r="W251" s="211"/>
      <c r="X251" s="211"/>
      <c r="Y251" s="211"/>
      <c r="Z251" s="211"/>
    </row>
    <row r="252" spans="1:26" ht="15.75" customHeight="1">
      <c r="A252" s="218"/>
      <c r="B252" s="218"/>
      <c r="C252" s="218"/>
      <c r="D252" s="218"/>
      <c r="E252" s="218"/>
      <c r="F252" s="218"/>
      <c r="G252" s="218"/>
      <c r="H252" s="219"/>
      <c r="I252" s="219"/>
      <c r="J252" s="218"/>
      <c r="K252" s="221"/>
      <c r="L252" s="218"/>
      <c r="M252" s="221"/>
      <c r="N252" s="218"/>
      <c r="O252" s="218"/>
      <c r="P252" s="211"/>
      <c r="Q252" s="211"/>
      <c r="R252" s="211"/>
      <c r="S252" s="211"/>
      <c r="T252" s="211"/>
      <c r="U252" s="211"/>
      <c r="V252" s="211"/>
      <c r="W252" s="211"/>
      <c r="X252" s="211"/>
      <c r="Y252" s="211"/>
      <c r="Z252" s="211"/>
    </row>
    <row r="253" spans="1:26" ht="15.75" customHeight="1">
      <c r="A253" s="218"/>
      <c r="B253" s="218"/>
      <c r="C253" s="218"/>
      <c r="D253" s="218"/>
      <c r="E253" s="218"/>
      <c r="F253" s="218"/>
      <c r="G253" s="218"/>
      <c r="H253" s="219"/>
      <c r="I253" s="219"/>
      <c r="J253" s="218"/>
      <c r="K253" s="221"/>
      <c r="L253" s="218"/>
      <c r="M253" s="221"/>
      <c r="N253" s="218"/>
      <c r="O253" s="218"/>
      <c r="P253" s="211"/>
      <c r="Q253" s="211"/>
      <c r="R253" s="211"/>
      <c r="S253" s="211"/>
      <c r="T253" s="211"/>
      <c r="U253" s="211"/>
      <c r="V253" s="211"/>
      <c r="W253" s="211"/>
      <c r="X253" s="211"/>
      <c r="Y253" s="211"/>
      <c r="Z253" s="211"/>
    </row>
    <row r="254" spans="1:26" ht="15.75" customHeight="1">
      <c r="A254" s="218"/>
      <c r="B254" s="218"/>
      <c r="C254" s="218"/>
      <c r="D254" s="218"/>
      <c r="E254" s="218"/>
      <c r="F254" s="218"/>
      <c r="G254" s="218"/>
      <c r="H254" s="219"/>
      <c r="I254" s="219"/>
      <c r="J254" s="218"/>
      <c r="K254" s="221"/>
      <c r="L254" s="218"/>
      <c r="M254" s="221"/>
      <c r="N254" s="218"/>
      <c r="O254" s="218"/>
      <c r="P254" s="211"/>
      <c r="Q254" s="211"/>
      <c r="R254" s="211"/>
      <c r="S254" s="211"/>
      <c r="T254" s="211"/>
      <c r="U254" s="211"/>
      <c r="V254" s="211"/>
      <c r="W254" s="211"/>
      <c r="X254" s="211"/>
      <c r="Y254" s="211"/>
      <c r="Z254" s="211"/>
    </row>
    <row r="255" spans="1:26" ht="15.75" customHeight="1">
      <c r="A255" s="218"/>
      <c r="B255" s="218"/>
      <c r="C255" s="218"/>
      <c r="D255" s="218"/>
      <c r="E255" s="218"/>
      <c r="F255" s="218"/>
      <c r="G255" s="218"/>
      <c r="H255" s="219"/>
      <c r="I255" s="219"/>
      <c r="J255" s="218"/>
      <c r="K255" s="221"/>
      <c r="L255" s="218"/>
      <c r="M255" s="221"/>
      <c r="N255" s="218"/>
      <c r="O255" s="218"/>
      <c r="P255" s="211"/>
      <c r="Q255" s="211"/>
      <c r="R255" s="211"/>
      <c r="S255" s="211"/>
      <c r="T255" s="211"/>
      <c r="U255" s="211"/>
      <c r="V255" s="211"/>
      <c r="W255" s="211"/>
      <c r="X255" s="211"/>
      <c r="Y255" s="211"/>
      <c r="Z255" s="211"/>
    </row>
    <row r="256" spans="1:26" ht="15.75" customHeight="1">
      <c r="A256" s="218"/>
      <c r="B256" s="218"/>
      <c r="C256" s="218"/>
      <c r="D256" s="218"/>
      <c r="E256" s="218"/>
      <c r="F256" s="218"/>
      <c r="G256" s="218"/>
      <c r="H256" s="219"/>
      <c r="I256" s="219"/>
      <c r="J256" s="218"/>
      <c r="K256" s="221"/>
      <c r="L256" s="218"/>
      <c r="M256" s="221"/>
      <c r="N256" s="218"/>
      <c r="O256" s="218"/>
      <c r="P256" s="211"/>
      <c r="Q256" s="211"/>
      <c r="R256" s="211"/>
      <c r="S256" s="211"/>
      <c r="T256" s="211"/>
      <c r="U256" s="211"/>
      <c r="V256" s="211"/>
      <c r="W256" s="211"/>
      <c r="X256" s="211"/>
      <c r="Y256" s="211"/>
      <c r="Z256" s="211"/>
    </row>
    <row r="257" spans="1:26" ht="15.75" customHeight="1">
      <c r="A257" s="218"/>
      <c r="B257" s="218"/>
      <c r="C257" s="218"/>
      <c r="D257" s="218"/>
      <c r="E257" s="218"/>
      <c r="F257" s="218"/>
      <c r="G257" s="218"/>
      <c r="H257" s="219"/>
      <c r="I257" s="219"/>
      <c r="J257" s="218"/>
      <c r="K257" s="221"/>
      <c r="L257" s="218"/>
      <c r="M257" s="221"/>
      <c r="N257" s="218"/>
      <c r="O257" s="218"/>
      <c r="P257" s="211"/>
      <c r="Q257" s="211"/>
      <c r="R257" s="211"/>
      <c r="S257" s="211"/>
      <c r="T257" s="211"/>
      <c r="U257" s="211"/>
      <c r="V257" s="211"/>
      <c r="W257" s="211"/>
      <c r="X257" s="211"/>
      <c r="Y257" s="211"/>
      <c r="Z257" s="211"/>
    </row>
    <row r="258" spans="1:26" ht="15.75" customHeight="1">
      <c r="A258" s="218"/>
      <c r="B258" s="218"/>
      <c r="C258" s="218"/>
      <c r="D258" s="218"/>
      <c r="E258" s="218"/>
      <c r="F258" s="218"/>
      <c r="G258" s="218"/>
      <c r="H258" s="219"/>
      <c r="I258" s="219"/>
      <c r="J258" s="218"/>
      <c r="K258" s="221"/>
      <c r="L258" s="218"/>
      <c r="M258" s="221"/>
      <c r="N258" s="218"/>
      <c r="O258" s="218"/>
      <c r="P258" s="211"/>
      <c r="Q258" s="211"/>
      <c r="R258" s="211"/>
      <c r="S258" s="211"/>
      <c r="T258" s="211"/>
      <c r="U258" s="211"/>
      <c r="V258" s="211"/>
      <c r="W258" s="211"/>
      <c r="X258" s="211"/>
      <c r="Y258" s="211"/>
      <c r="Z258" s="211"/>
    </row>
    <row r="259" spans="1:26" ht="15.75" customHeight="1">
      <c r="A259" s="218"/>
      <c r="B259" s="218"/>
      <c r="C259" s="218"/>
      <c r="D259" s="218"/>
      <c r="E259" s="218"/>
      <c r="F259" s="218"/>
      <c r="G259" s="218"/>
      <c r="H259" s="219"/>
      <c r="I259" s="219"/>
      <c r="J259" s="218"/>
      <c r="K259" s="221"/>
      <c r="L259" s="218"/>
      <c r="M259" s="221"/>
      <c r="N259" s="218"/>
      <c r="O259" s="218"/>
      <c r="P259" s="211"/>
      <c r="Q259" s="211"/>
      <c r="R259" s="211"/>
      <c r="S259" s="211"/>
      <c r="T259" s="211"/>
      <c r="U259" s="211"/>
      <c r="V259" s="211"/>
      <c r="W259" s="211"/>
      <c r="X259" s="211"/>
      <c r="Y259" s="211"/>
      <c r="Z259" s="211"/>
    </row>
    <row r="260" spans="1:26" ht="15.75" customHeight="1">
      <c r="A260" s="218"/>
      <c r="B260" s="218"/>
      <c r="C260" s="218"/>
      <c r="D260" s="218"/>
      <c r="E260" s="218"/>
      <c r="F260" s="218"/>
      <c r="G260" s="218"/>
      <c r="H260" s="219"/>
      <c r="I260" s="219"/>
      <c r="J260" s="218"/>
      <c r="K260" s="221"/>
      <c r="L260" s="218"/>
      <c r="M260" s="221"/>
      <c r="N260" s="218"/>
      <c r="O260" s="218"/>
      <c r="P260" s="211"/>
      <c r="Q260" s="211"/>
      <c r="R260" s="211"/>
      <c r="S260" s="211"/>
      <c r="T260" s="211"/>
      <c r="U260" s="211"/>
      <c r="V260" s="211"/>
      <c r="W260" s="211"/>
      <c r="X260" s="211"/>
      <c r="Y260" s="211"/>
      <c r="Z260" s="211"/>
    </row>
    <row r="261" spans="1:26" ht="15.75" customHeight="1">
      <c r="A261" s="218"/>
      <c r="B261" s="218"/>
      <c r="C261" s="218"/>
      <c r="D261" s="218"/>
      <c r="E261" s="218"/>
      <c r="F261" s="218"/>
      <c r="G261" s="218"/>
      <c r="H261" s="219"/>
      <c r="I261" s="219"/>
      <c r="J261" s="218"/>
      <c r="K261" s="221"/>
      <c r="L261" s="218"/>
      <c r="M261" s="221"/>
      <c r="N261" s="218"/>
      <c r="O261" s="218"/>
      <c r="P261" s="211"/>
      <c r="Q261" s="211"/>
      <c r="R261" s="211"/>
      <c r="S261" s="211"/>
      <c r="T261" s="211"/>
      <c r="U261" s="211"/>
      <c r="V261" s="211"/>
      <c r="W261" s="211"/>
      <c r="X261" s="211"/>
      <c r="Y261" s="211"/>
      <c r="Z261" s="211"/>
    </row>
    <row r="262" spans="1:26" ht="15.75" customHeight="1">
      <c r="A262" s="218"/>
      <c r="B262" s="218"/>
      <c r="C262" s="218"/>
      <c r="D262" s="218"/>
      <c r="E262" s="218"/>
      <c r="F262" s="218"/>
      <c r="G262" s="218"/>
      <c r="H262" s="219"/>
      <c r="I262" s="219"/>
      <c r="J262" s="218"/>
      <c r="K262" s="221"/>
      <c r="L262" s="218"/>
      <c r="M262" s="221"/>
      <c r="N262" s="218"/>
      <c r="O262" s="218"/>
      <c r="P262" s="211"/>
      <c r="Q262" s="211"/>
      <c r="R262" s="211"/>
      <c r="S262" s="211"/>
      <c r="T262" s="211"/>
      <c r="U262" s="211"/>
      <c r="V262" s="211"/>
      <c r="W262" s="211"/>
      <c r="X262" s="211"/>
      <c r="Y262" s="211"/>
      <c r="Z262" s="211"/>
    </row>
    <row r="263" spans="1:26" ht="15.75" customHeight="1">
      <c r="A263" s="218"/>
      <c r="B263" s="218"/>
      <c r="C263" s="218"/>
      <c r="D263" s="218"/>
      <c r="E263" s="218"/>
      <c r="F263" s="218"/>
      <c r="G263" s="218"/>
      <c r="H263" s="219"/>
      <c r="I263" s="219"/>
      <c r="J263" s="218"/>
      <c r="K263" s="221"/>
      <c r="L263" s="218"/>
      <c r="M263" s="221"/>
      <c r="N263" s="218"/>
      <c r="O263" s="218"/>
      <c r="P263" s="211"/>
      <c r="Q263" s="211"/>
      <c r="R263" s="211"/>
      <c r="S263" s="211"/>
      <c r="T263" s="211"/>
      <c r="U263" s="211"/>
      <c r="V263" s="211"/>
      <c r="W263" s="211"/>
      <c r="X263" s="211"/>
      <c r="Y263" s="211"/>
      <c r="Z263" s="211"/>
    </row>
    <row r="264" spans="1:26" ht="15.75" customHeight="1">
      <c r="A264" s="218"/>
      <c r="B264" s="218"/>
      <c r="C264" s="218"/>
      <c r="D264" s="218"/>
      <c r="E264" s="218"/>
      <c r="F264" s="218"/>
      <c r="G264" s="218"/>
      <c r="H264" s="219"/>
      <c r="I264" s="219"/>
      <c r="J264" s="218"/>
      <c r="K264" s="221"/>
      <c r="L264" s="218"/>
      <c r="M264" s="221"/>
      <c r="N264" s="218"/>
      <c r="O264" s="218"/>
      <c r="P264" s="211"/>
      <c r="Q264" s="211"/>
      <c r="R264" s="211"/>
      <c r="S264" s="211"/>
      <c r="T264" s="211"/>
      <c r="U264" s="211"/>
      <c r="V264" s="211"/>
      <c r="W264" s="211"/>
      <c r="X264" s="211"/>
      <c r="Y264" s="211"/>
      <c r="Z264" s="211"/>
    </row>
    <row r="265" spans="1:26" ht="15.75" customHeight="1">
      <c r="A265" s="218"/>
      <c r="B265" s="218"/>
      <c r="C265" s="218"/>
      <c r="D265" s="218"/>
      <c r="E265" s="218"/>
      <c r="F265" s="218"/>
      <c r="G265" s="218"/>
      <c r="H265" s="219"/>
      <c r="I265" s="219"/>
      <c r="J265" s="218"/>
      <c r="K265" s="221"/>
      <c r="L265" s="218"/>
      <c r="M265" s="221"/>
      <c r="N265" s="218"/>
      <c r="O265" s="218"/>
      <c r="P265" s="211"/>
      <c r="Q265" s="211"/>
      <c r="R265" s="211"/>
      <c r="S265" s="211"/>
      <c r="T265" s="211"/>
      <c r="U265" s="211"/>
      <c r="V265" s="211"/>
      <c r="W265" s="211"/>
      <c r="X265" s="211"/>
      <c r="Y265" s="211"/>
      <c r="Z265" s="211"/>
    </row>
    <row r="266" spans="1:26" ht="15.75" customHeight="1">
      <c r="A266" s="218"/>
      <c r="B266" s="218"/>
      <c r="C266" s="218"/>
      <c r="D266" s="218"/>
      <c r="E266" s="218"/>
      <c r="F266" s="218"/>
      <c r="G266" s="218"/>
      <c r="H266" s="219"/>
      <c r="I266" s="219"/>
      <c r="J266" s="218"/>
      <c r="K266" s="221"/>
      <c r="L266" s="218"/>
      <c r="M266" s="221"/>
      <c r="N266" s="218"/>
      <c r="O266" s="218"/>
      <c r="P266" s="211"/>
      <c r="Q266" s="211"/>
      <c r="R266" s="211"/>
      <c r="S266" s="211"/>
      <c r="T266" s="211"/>
      <c r="U266" s="211"/>
      <c r="V266" s="211"/>
      <c r="W266" s="211"/>
      <c r="X266" s="211"/>
      <c r="Y266" s="211"/>
      <c r="Z266" s="211"/>
    </row>
    <row r="267" spans="1:26" ht="15.75" customHeight="1">
      <c r="A267" s="218"/>
      <c r="B267" s="218"/>
      <c r="C267" s="218"/>
      <c r="D267" s="218"/>
      <c r="E267" s="218"/>
      <c r="F267" s="218"/>
      <c r="G267" s="218"/>
      <c r="H267" s="219"/>
      <c r="I267" s="219"/>
      <c r="J267" s="218"/>
      <c r="K267" s="221"/>
      <c r="L267" s="218"/>
      <c r="M267" s="221"/>
      <c r="N267" s="218"/>
      <c r="O267" s="218"/>
      <c r="P267" s="211"/>
      <c r="Q267" s="211"/>
      <c r="R267" s="211"/>
      <c r="S267" s="211"/>
      <c r="T267" s="211"/>
      <c r="U267" s="211"/>
      <c r="V267" s="211"/>
      <c r="W267" s="211"/>
      <c r="X267" s="211"/>
      <c r="Y267" s="211"/>
      <c r="Z267" s="211"/>
    </row>
    <row r="268" spans="1:26" ht="15.75" customHeight="1">
      <c r="A268" s="218"/>
      <c r="B268" s="218"/>
      <c r="C268" s="218"/>
      <c r="D268" s="218"/>
      <c r="E268" s="218"/>
      <c r="F268" s="218"/>
      <c r="G268" s="218"/>
      <c r="H268" s="219"/>
      <c r="I268" s="219"/>
      <c r="J268" s="218"/>
      <c r="K268" s="221"/>
      <c r="L268" s="218"/>
      <c r="M268" s="221"/>
      <c r="N268" s="218"/>
      <c r="O268" s="218"/>
      <c r="P268" s="211"/>
      <c r="Q268" s="211"/>
      <c r="R268" s="211"/>
      <c r="S268" s="211"/>
      <c r="T268" s="211"/>
      <c r="U268" s="211"/>
      <c r="V268" s="211"/>
      <c r="W268" s="211"/>
      <c r="X268" s="211"/>
      <c r="Y268" s="211"/>
      <c r="Z268" s="211"/>
    </row>
    <row r="269" spans="1:26" ht="15.75" customHeight="1">
      <c r="A269" s="218"/>
      <c r="B269" s="218"/>
      <c r="C269" s="218"/>
      <c r="D269" s="218"/>
      <c r="E269" s="218"/>
      <c r="F269" s="218"/>
      <c r="G269" s="218"/>
      <c r="H269" s="219"/>
      <c r="I269" s="219"/>
      <c r="J269" s="218"/>
      <c r="K269" s="221"/>
      <c r="L269" s="218"/>
      <c r="M269" s="221"/>
      <c r="N269" s="218"/>
      <c r="O269" s="218"/>
      <c r="P269" s="211"/>
      <c r="Q269" s="211"/>
      <c r="R269" s="211"/>
      <c r="S269" s="211"/>
      <c r="T269" s="211"/>
      <c r="U269" s="211"/>
      <c r="V269" s="211"/>
      <c r="W269" s="211"/>
      <c r="X269" s="211"/>
      <c r="Y269" s="211"/>
      <c r="Z269" s="211"/>
    </row>
    <row r="270" spans="1:26" ht="15.75" customHeight="1">
      <c r="A270" s="218"/>
      <c r="B270" s="218"/>
      <c r="C270" s="218"/>
      <c r="D270" s="218"/>
      <c r="E270" s="218"/>
      <c r="F270" s="218"/>
      <c r="G270" s="218"/>
      <c r="H270" s="219"/>
      <c r="I270" s="219"/>
      <c r="J270" s="218"/>
      <c r="K270" s="221"/>
      <c r="L270" s="218"/>
      <c r="M270" s="221"/>
      <c r="N270" s="218"/>
      <c r="O270" s="218"/>
      <c r="P270" s="211"/>
      <c r="Q270" s="211"/>
      <c r="R270" s="211"/>
      <c r="S270" s="211"/>
      <c r="T270" s="211"/>
      <c r="U270" s="211"/>
      <c r="V270" s="211"/>
      <c r="W270" s="211"/>
      <c r="X270" s="211"/>
      <c r="Y270" s="211"/>
      <c r="Z270" s="211"/>
    </row>
    <row r="271" spans="1:26" ht="15.75" customHeight="1">
      <c r="A271" s="218"/>
      <c r="B271" s="218"/>
      <c r="C271" s="218"/>
      <c r="D271" s="218"/>
      <c r="E271" s="218"/>
      <c r="F271" s="218"/>
      <c r="G271" s="218"/>
      <c r="H271" s="219"/>
      <c r="I271" s="219"/>
      <c r="J271" s="218"/>
      <c r="K271" s="221"/>
      <c r="L271" s="218"/>
      <c r="M271" s="221"/>
      <c r="N271" s="218"/>
      <c r="O271" s="218"/>
      <c r="P271" s="211"/>
      <c r="Q271" s="211"/>
      <c r="R271" s="211"/>
      <c r="S271" s="211"/>
      <c r="T271" s="211"/>
      <c r="U271" s="211"/>
      <c r="V271" s="211"/>
      <c r="W271" s="211"/>
      <c r="X271" s="211"/>
      <c r="Y271" s="211"/>
      <c r="Z271" s="211"/>
    </row>
    <row r="272" spans="1:26" ht="15.75" customHeight="1">
      <c r="A272" s="218"/>
      <c r="B272" s="218"/>
      <c r="C272" s="218"/>
      <c r="D272" s="218"/>
      <c r="E272" s="218"/>
      <c r="F272" s="218"/>
      <c r="G272" s="218"/>
      <c r="H272" s="219"/>
      <c r="I272" s="219"/>
      <c r="J272" s="218"/>
      <c r="K272" s="221"/>
      <c r="L272" s="218"/>
      <c r="M272" s="221"/>
      <c r="N272" s="218"/>
      <c r="O272" s="218"/>
      <c r="P272" s="211"/>
      <c r="Q272" s="211"/>
      <c r="R272" s="211"/>
      <c r="S272" s="211"/>
      <c r="T272" s="211"/>
      <c r="U272" s="211"/>
      <c r="V272" s="211"/>
      <c r="W272" s="211"/>
      <c r="X272" s="211"/>
      <c r="Y272" s="211"/>
      <c r="Z272" s="211"/>
    </row>
    <row r="273" spans="1:26" ht="15.75" customHeight="1">
      <c r="A273" s="218"/>
      <c r="B273" s="218"/>
      <c r="C273" s="218"/>
      <c r="D273" s="218"/>
      <c r="E273" s="218"/>
      <c r="F273" s="218"/>
      <c r="G273" s="218"/>
      <c r="H273" s="219"/>
      <c r="I273" s="219"/>
      <c r="J273" s="218"/>
      <c r="K273" s="221"/>
      <c r="L273" s="218"/>
      <c r="M273" s="221"/>
      <c r="N273" s="218"/>
      <c r="O273" s="218"/>
      <c r="P273" s="211"/>
      <c r="Q273" s="211"/>
      <c r="R273" s="211"/>
      <c r="S273" s="211"/>
      <c r="T273" s="211"/>
      <c r="U273" s="211"/>
      <c r="V273" s="211"/>
      <c r="W273" s="211"/>
      <c r="X273" s="211"/>
      <c r="Y273" s="211"/>
      <c r="Z273" s="211"/>
    </row>
    <row r="274" spans="1:26" ht="15.75" customHeight="1">
      <c r="A274" s="218"/>
      <c r="B274" s="218"/>
      <c r="C274" s="218"/>
      <c r="D274" s="218"/>
      <c r="E274" s="218"/>
      <c r="F274" s="218"/>
      <c r="G274" s="218"/>
      <c r="H274" s="219"/>
      <c r="I274" s="219"/>
      <c r="J274" s="218"/>
      <c r="K274" s="221"/>
      <c r="L274" s="218"/>
      <c r="M274" s="221"/>
      <c r="N274" s="218"/>
      <c r="O274" s="218"/>
      <c r="P274" s="211"/>
      <c r="Q274" s="211"/>
      <c r="R274" s="211"/>
      <c r="S274" s="211"/>
      <c r="T274" s="211"/>
      <c r="U274" s="211"/>
      <c r="V274" s="211"/>
      <c r="W274" s="211"/>
      <c r="X274" s="211"/>
      <c r="Y274" s="211"/>
      <c r="Z274" s="211"/>
    </row>
    <row r="275" spans="1:26" ht="15.75" customHeight="1">
      <c r="A275" s="218"/>
      <c r="B275" s="218"/>
      <c r="C275" s="218"/>
      <c r="D275" s="218"/>
      <c r="E275" s="218"/>
      <c r="F275" s="218"/>
      <c r="G275" s="218"/>
      <c r="H275" s="219"/>
      <c r="I275" s="219"/>
      <c r="J275" s="218"/>
      <c r="K275" s="221"/>
      <c r="L275" s="218"/>
      <c r="M275" s="221"/>
      <c r="N275" s="218"/>
      <c r="O275" s="218"/>
      <c r="P275" s="211"/>
      <c r="Q275" s="211"/>
      <c r="R275" s="211"/>
      <c r="S275" s="211"/>
      <c r="T275" s="211"/>
      <c r="U275" s="211"/>
      <c r="V275" s="211"/>
      <c r="W275" s="211"/>
      <c r="X275" s="211"/>
      <c r="Y275" s="211"/>
      <c r="Z275" s="211"/>
    </row>
    <row r="276" spans="1:26" ht="15.75" customHeight="1">
      <c r="A276" s="218"/>
      <c r="B276" s="218"/>
      <c r="C276" s="218"/>
      <c r="D276" s="218"/>
      <c r="E276" s="218"/>
      <c r="F276" s="218"/>
      <c r="G276" s="218"/>
      <c r="H276" s="219"/>
      <c r="I276" s="219"/>
      <c r="J276" s="218"/>
      <c r="K276" s="221"/>
      <c r="L276" s="218"/>
      <c r="M276" s="221"/>
      <c r="N276" s="218"/>
      <c r="O276" s="218"/>
      <c r="P276" s="211"/>
      <c r="Q276" s="211"/>
      <c r="R276" s="211"/>
      <c r="S276" s="211"/>
      <c r="T276" s="211"/>
      <c r="U276" s="211"/>
      <c r="V276" s="211"/>
      <c r="W276" s="211"/>
      <c r="X276" s="211"/>
      <c r="Y276" s="211"/>
      <c r="Z276" s="211"/>
    </row>
    <row r="277" spans="1:26" ht="15.75" customHeight="1">
      <c r="A277" s="218"/>
      <c r="B277" s="218"/>
      <c r="C277" s="218"/>
      <c r="D277" s="218"/>
      <c r="E277" s="218"/>
      <c r="F277" s="218"/>
      <c r="G277" s="218"/>
      <c r="H277" s="219"/>
      <c r="I277" s="219"/>
      <c r="J277" s="218"/>
      <c r="K277" s="221"/>
      <c r="L277" s="218"/>
      <c r="M277" s="221"/>
      <c r="N277" s="218"/>
      <c r="O277" s="218"/>
      <c r="P277" s="211"/>
      <c r="Q277" s="211"/>
      <c r="R277" s="211"/>
      <c r="S277" s="211"/>
      <c r="T277" s="211"/>
      <c r="U277" s="211"/>
      <c r="V277" s="211"/>
      <c r="W277" s="211"/>
      <c r="X277" s="211"/>
      <c r="Y277" s="211"/>
      <c r="Z277" s="211"/>
    </row>
    <row r="278" spans="1:26" ht="15.75" customHeight="1">
      <c r="A278" s="218"/>
      <c r="B278" s="218"/>
      <c r="C278" s="218"/>
      <c r="D278" s="218"/>
      <c r="E278" s="218"/>
      <c r="F278" s="218"/>
      <c r="G278" s="218"/>
      <c r="H278" s="219"/>
      <c r="I278" s="219"/>
      <c r="J278" s="218"/>
      <c r="K278" s="221"/>
      <c r="L278" s="218"/>
      <c r="M278" s="221"/>
      <c r="N278" s="218"/>
      <c r="O278" s="218"/>
      <c r="P278" s="211"/>
      <c r="Q278" s="211"/>
      <c r="R278" s="211"/>
      <c r="S278" s="211"/>
      <c r="T278" s="211"/>
      <c r="U278" s="211"/>
      <c r="V278" s="211"/>
      <c r="W278" s="211"/>
      <c r="X278" s="211"/>
      <c r="Y278" s="211"/>
      <c r="Z278" s="211"/>
    </row>
    <row r="279" spans="1:26" ht="15.75" customHeight="1">
      <c r="A279" s="218"/>
      <c r="B279" s="218"/>
      <c r="C279" s="218"/>
      <c r="D279" s="218"/>
      <c r="E279" s="218"/>
      <c r="F279" s="218"/>
      <c r="G279" s="218"/>
      <c r="H279" s="219"/>
      <c r="I279" s="219"/>
      <c r="J279" s="218"/>
      <c r="K279" s="221"/>
      <c r="L279" s="218"/>
      <c r="M279" s="221"/>
      <c r="N279" s="218"/>
      <c r="O279" s="218"/>
      <c r="P279" s="211"/>
      <c r="Q279" s="211"/>
      <c r="R279" s="211"/>
      <c r="S279" s="211"/>
      <c r="T279" s="211"/>
      <c r="U279" s="211"/>
      <c r="V279" s="211"/>
      <c r="W279" s="211"/>
      <c r="X279" s="211"/>
      <c r="Y279" s="211"/>
      <c r="Z279" s="211"/>
    </row>
    <row r="280" spans="1:26" ht="15.75" customHeight="1">
      <c r="A280" s="218"/>
      <c r="B280" s="218"/>
      <c r="C280" s="218"/>
      <c r="D280" s="218"/>
      <c r="E280" s="218"/>
      <c r="F280" s="218"/>
      <c r="G280" s="218"/>
      <c r="H280" s="219"/>
      <c r="I280" s="219"/>
      <c r="J280" s="218"/>
      <c r="K280" s="221"/>
      <c r="L280" s="218"/>
      <c r="M280" s="221"/>
      <c r="N280" s="218"/>
      <c r="O280" s="218"/>
      <c r="P280" s="211"/>
      <c r="Q280" s="211"/>
      <c r="R280" s="211"/>
      <c r="S280" s="211"/>
      <c r="T280" s="211"/>
      <c r="U280" s="211"/>
      <c r="V280" s="211"/>
      <c r="W280" s="211"/>
      <c r="X280" s="211"/>
      <c r="Y280" s="211"/>
      <c r="Z280" s="211"/>
    </row>
    <row r="281" spans="1:26" ht="15.75" customHeight="1">
      <c r="A281" s="218"/>
      <c r="B281" s="218"/>
      <c r="C281" s="218"/>
      <c r="D281" s="218"/>
      <c r="E281" s="218"/>
      <c r="F281" s="218"/>
      <c r="G281" s="218"/>
      <c r="H281" s="219"/>
      <c r="I281" s="219"/>
      <c r="J281" s="218"/>
      <c r="K281" s="221"/>
      <c r="L281" s="218"/>
      <c r="M281" s="221"/>
      <c r="N281" s="218"/>
      <c r="O281" s="218"/>
      <c r="P281" s="211"/>
      <c r="Q281" s="211"/>
      <c r="R281" s="211"/>
      <c r="S281" s="211"/>
      <c r="T281" s="211"/>
      <c r="U281" s="211"/>
      <c r="V281" s="211"/>
      <c r="W281" s="211"/>
      <c r="X281" s="211"/>
      <c r="Y281" s="211"/>
      <c r="Z281" s="211"/>
    </row>
    <row r="282" spans="1:26" ht="15.75" customHeight="1">
      <c r="A282" s="218"/>
      <c r="B282" s="218"/>
      <c r="C282" s="218"/>
      <c r="D282" s="218"/>
      <c r="E282" s="218"/>
      <c r="F282" s="218"/>
      <c r="G282" s="218"/>
      <c r="H282" s="219"/>
      <c r="I282" s="219"/>
      <c r="J282" s="218"/>
      <c r="K282" s="221"/>
      <c r="L282" s="218"/>
      <c r="M282" s="221"/>
      <c r="N282" s="218"/>
      <c r="O282" s="218"/>
      <c r="P282" s="211"/>
      <c r="Q282" s="211"/>
      <c r="R282" s="211"/>
      <c r="S282" s="211"/>
      <c r="T282" s="211"/>
      <c r="U282" s="211"/>
      <c r="V282" s="211"/>
      <c r="W282" s="211"/>
      <c r="X282" s="211"/>
      <c r="Y282" s="211"/>
      <c r="Z282" s="211"/>
    </row>
    <row r="283" spans="1:26" ht="15.75" customHeight="1">
      <c r="A283" s="218"/>
      <c r="B283" s="218"/>
      <c r="C283" s="218"/>
      <c r="D283" s="218"/>
      <c r="E283" s="218"/>
      <c r="F283" s="218"/>
      <c r="G283" s="218"/>
      <c r="H283" s="219"/>
      <c r="I283" s="219"/>
      <c r="J283" s="218"/>
      <c r="K283" s="221"/>
      <c r="L283" s="218"/>
      <c r="M283" s="221"/>
      <c r="N283" s="218"/>
      <c r="O283" s="218"/>
      <c r="P283" s="211"/>
      <c r="Q283" s="211"/>
      <c r="R283" s="211"/>
      <c r="S283" s="211"/>
      <c r="T283" s="211"/>
      <c r="U283" s="211"/>
      <c r="V283" s="211"/>
      <c r="W283" s="211"/>
      <c r="X283" s="211"/>
      <c r="Y283" s="211"/>
      <c r="Z283" s="211"/>
    </row>
    <row r="284" spans="1:26" ht="15.75" customHeight="1">
      <c r="A284" s="218"/>
      <c r="B284" s="218"/>
      <c r="C284" s="218"/>
      <c r="D284" s="218"/>
      <c r="E284" s="218"/>
      <c r="F284" s="218"/>
      <c r="G284" s="218"/>
      <c r="H284" s="219"/>
      <c r="I284" s="219"/>
      <c r="J284" s="218"/>
      <c r="K284" s="221"/>
      <c r="L284" s="218"/>
      <c r="M284" s="221"/>
      <c r="N284" s="218"/>
      <c r="O284" s="218"/>
      <c r="P284" s="211"/>
      <c r="Q284" s="211"/>
      <c r="R284" s="211"/>
      <c r="S284" s="211"/>
      <c r="T284" s="211"/>
      <c r="U284" s="211"/>
      <c r="V284" s="211"/>
      <c r="W284" s="211"/>
      <c r="X284" s="211"/>
      <c r="Y284" s="211"/>
      <c r="Z284" s="211"/>
    </row>
    <row r="285" spans="1:26" ht="15.75" customHeight="1">
      <c r="A285" s="218"/>
      <c r="B285" s="218"/>
      <c r="C285" s="218"/>
      <c r="D285" s="218"/>
      <c r="E285" s="218"/>
      <c r="F285" s="218"/>
      <c r="G285" s="218"/>
      <c r="H285" s="219"/>
      <c r="I285" s="219"/>
      <c r="J285" s="218"/>
      <c r="K285" s="221"/>
      <c r="L285" s="218"/>
      <c r="M285" s="221"/>
      <c r="N285" s="218"/>
      <c r="O285" s="218"/>
      <c r="P285" s="211"/>
      <c r="Q285" s="211"/>
      <c r="R285" s="211"/>
      <c r="S285" s="211"/>
      <c r="T285" s="211"/>
      <c r="U285" s="211"/>
      <c r="V285" s="211"/>
      <c r="W285" s="211"/>
      <c r="X285" s="211"/>
      <c r="Y285" s="211"/>
      <c r="Z285" s="211"/>
    </row>
    <row r="286" spans="1:26" ht="15.75" customHeight="1">
      <c r="A286" s="218"/>
      <c r="B286" s="218"/>
      <c r="C286" s="218"/>
      <c r="D286" s="218"/>
      <c r="E286" s="218"/>
      <c r="F286" s="218"/>
      <c r="G286" s="218"/>
      <c r="H286" s="219"/>
      <c r="I286" s="219"/>
      <c r="J286" s="218"/>
      <c r="K286" s="221"/>
      <c r="L286" s="218"/>
      <c r="M286" s="221"/>
      <c r="N286" s="218"/>
      <c r="O286" s="218"/>
      <c r="P286" s="211"/>
      <c r="Q286" s="211"/>
      <c r="R286" s="211"/>
      <c r="S286" s="211"/>
      <c r="T286" s="211"/>
      <c r="U286" s="211"/>
      <c r="V286" s="211"/>
      <c r="W286" s="211"/>
      <c r="X286" s="211"/>
      <c r="Y286" s="211"/>
      <c r="Z286" s="211"/>
    </row>
    <row r="287" spans="1:26" ht="15.75" customHeight="1">
      <c r="A287" s="218"/>
      <c r="B287" s="218"/>
      <c r="C287" s="218"/>
      <c r="D287" s="218"/>
      <c r="E287" s="218"/>
      <c r="F287" s="218"/>
      <c r="G287" s="218"/>
      <c r="H287" s="219"/>
      <c r="I287" s="219"/>
      <c r="J287" s="218"/>
      <c r="K287" s="221"/>
      <c r="L287" s="218"/>
      <c r="M287" s="221"/>
      <c r="N287" s="218"/>
      <c r="O287" s="218"/>
      <c r="P287" s="211"/>
      <c r="Q287" s="211"/>
      <c r="R287" s="211"/>
      <c r="S287" s="211"/>
      <c r="T287" s="211"/>
      <c r="U287" s="211"/>
      <c r="V287" s="211"/>
      <c r="W287" s="211"/>
      <c r="X287" s="211"/>
      <c r="Y287" s="211"/>
      <c r="Z287" s="211"/>
    </row>
    <row r="288" spans="1:26" ht="15.75" customHeight="1">
      <c r="A288" s="218"/>
      <c r="B288" s="218"/>
      <c r="C288" s="218"/>
      <c r="D288" s="218"/>
      <c r="E288" s="218"/>
      <c r="F288" s="218"/>
      <c r="G288" s="218"/>
      <c r="H288" s="219"/>
      <c r="I288" s="219"/>
      <c r="J288" s="218"/>
      <c r="K288" s="221"/>
      <c r="L288" s="218"/>
      <c r="M288" s="221"/>
      <c r="N288" s="218"/>
      <c r="O288" s="218"/>
      <c r="P288" s="211"/>
      <c r="Q288" s="211"/>
      <c r="R288" s="211"/>
      <c r="S288" s="211"/>
      <c r="T288" s="211"/>
      <c r="U288" s="211"/>
      <c r="V288" s="211"/>
      <c r="W288" s="211"/>
      <c r="X288" s="211"/>
      <c r="Y288" s="211"/>
      <c r="Z288" s="211"/>
    </row>
    <row r="289" spans="1:26" ht="15.75" customHeight="1">
      <c r="A289" s="218"/>
      <c r="B289" s="218"/>
      <c r="C289" s="218"/>
      <c r="D289" s="218"/>
      <c r="E289" s="218"/>
      <c r="F289" s="218"/>
      <c r="G289" s="218"/>
      <c r="H289" s="219"/>
      <c r="I289" s="219"/>
      <c r="J289" s="218"/>
      <c r="K289" s="221"/>
      <c r="L289" s="218"/>
      <c r="M289" s="221"/>
      <c r="N289" s="218"/>
      <c r="O289" s="218"/>
      <c r="P289" s="211"/>
      <c r="Q289" s="211"/>
      <c r="R289" s="211"/>
      <c r="S289" s="211"/>
      <c r="T289" s="211"/>
      <c r="U289" s="211"/>
      <c r="V289" s="211"/>
      <c r="W289" s="211"/>
      <c r="X289" s="211"/>
      <c r="Y289" s="211"/>
      <c r="Z289" s="211"/>
    </row>
    <row r="290" spans="1:26" ht="15.75" customHeight="1">
      <c r="A290" s="218"/>
      <c r="B290" s="218"/>
      <c r="C290" s="218"/>
      <c r="D290" s="218"/>
      <c r="E290" s="218"/>
      <c r="F290" s="218"/>
      <c r="G290" s="218"/>
      <c r="H290" s="219"/>
      <c r="I290" s="219"/>
      <c r="J290" s="218"/>
      <c r="K290" s="221"/>
      <c r="L290" s="218"/>
      <c r="M290" s="221"/>
      <c r="N290" s="218"/>
      <c r="O290" s="218"/>
      <c r="P290" s="211"/>
      <c r="Q290" s="211"/>
      <c r="R290" s="211"/>
      <c r="S290" s="211"/>
      <c r="T290" s="211"/>
      <c r="U290" s="211"/>
      <c r="V290" s="211"/>
      <c r="W290" s="211"/>
      <c r="X290" s="211"/>
      <c r="Y290" s="211"/>
      <c r="Z290" s="211"/>
    </row>
    <row r="291" spans="1:26" ht="15.75" customHeight="1">
      <c r="A291" s="218"/>
      <c r="B291" s="218"/>
      <c r="C291" s="218"/>
      <c r="D291" s="218"/>
      <c r="E291" s="218"/>
      <c r="F291" s="218"/>
      <c r="G291" s="218"/>
      <c r="H291" s="219"/>
      <c r="I291" s="219"/>
      <c r="J291" s="218"/>
      <c r="K291" s="221"/>
      <c r="L291" s="218"/>
      <c r="M291" s="221"/>
      <c r="N291" s="218"/>
      <c r="O291" s="218"/>
      <c r="P291" s="211"/>
      <c r="Q291" s="211"/>
      <c r="R291" s="211"/>
      <c r="S291" s="211"/>
      <c r="T291" s="211"/>
      <c r="U291" s="211"/>
      <c r="V291" s="211"/>
      <c r="W291" s="211"/>
      <c r="X291" s="211"/>
      <c r="Y291" s="211"/>
      <c r="Z291" s="211"/>
    </row>
    <row r="292" spans="1:26" ht="15.75" customHeight="1">
      <c r="A292" s="218"/>
      <c r="B292" s="218"/>
      <c r="C292" s="218"/>
      <c r="D292" s="218"/>
      <c r="E292" s="218"/>
      <c r="F292" s="218"/>
      <c r="G292" s="218"/>
      <c r="H292" s="219"/>
      <c r="I292" s="219"/>
      <c r="J292" s="218"/>
      <c r="K292" s="221"/>
      <c r="L292" s="218"/>
      <c r="M292" s="221"/>
      <c r="N292" s="218"/>
      <c r="O292" s="218"/>
      <c r="P292" s="211"/>
      <c r="Q292" s="211"/>
      <c r="R292" s="211"/>
      <c r="S292" s="211"/>
      <c r="T292" s="211"/>
      <c r="U292" s="211"/>
      <c r="V292" s="211"/>
      <c r="W292" s="211"/>
      <c r="X292" s="211"/>
      <c r="Y292" s="211"/>
      <c r="Z292" s="211"/>
    </row>
    <row r="293" spans="1:26" ht="15.75" customHeight="1">
      <c r="A293" s="218"/>
      <c r="B293" s="218"/>
      <c r="C293" s="218"/>
      <c r="D293" s="218"/>
      <c r="E293" s="218"/>
      <c r="F293" s="218"/>
      <c r="G293" s="218"/>
      <c r="H293" s="219"/>
      <c r="I293" s="219"/>
      <c r="J293" s="218"/>
      <c r="K293" s="221"/>
      <c r="L293" s="218"/>
      <c r="M293" s="221"/>
      <c r="N293" s="218"/>
      <c r="O293" s="218"/>
      <c r="P293" s="211"/>
      <c r="Q293" s="211"/>
      <c r="R293" s="211"/>
      <c r="S293" s="211"/>
      <c r="T293" s="211"/>
      <c r="U293" s="211"/>
      <c r="V293" s="211"/>
      <c r="W293" s="211"/>
      <c r="X293" s="211"/>
      <c r="Y293" s="211"/>
      <c r="Z293" s="211"/>
    </row>
    <row r="294" spans="1:26" ht="15.75" customHeight="1">
      <c r="A294" s="218"/>
      <c r="B294" s="218"/>
      <c r="C294" s="218"/>
      <c r="D294" s="218"/>
      <c r="E294" s="218"/>
      <c r="F294" s="218"/>
      <c r="G294" s="218"/>
      <c r="H294" s="219"/>
      <c r="I294" s="219"/>
      <c r="J294" s="218"/>
      <c r="K294" s="221"/>
      <c r="L294" s="218"/>
      <c r="M294" s="221"/>
      <c r="N294" s="218"/>
      <c r="O294" s="218"/>
      <c r="P294" s="211"/>
      <c r="Q294" s="211"/>
      <c r="R294" s="211"/>
      <c r="S294" s="211"/>
      <c r="T294" s="211"/>
      <c r="U294" s="211"/>
      <c r="V294" s="211"/>
      <c r="W294" s="211"/>
      <c r="X294" s="211"/>
      <c r="Y294" s="211"/>
      <c r="Z294" s="211"/>
    </row>
    <row r="295" spans="1:26" ht="15.75" customHeight="1">
      <c r="A295" s="218"/>
      <c r="B295" s="218"/>
      <c r="C295" s="218"/>
      <c r="D295" s="218"/>
      <c r="E295" s="218"/>
      <c r="F295" s="218"/>
      <c r="G295" s="218"/>
      <c r="H295" s="219"/>
      <c r="I295" s="219"/>
      <c r="J295" s="218"/>
      <c r="K295" s="221"/>
      <c r="L295" s="218"/>
      <c r="M295" s="221"/>
      <c r="N295" s="218"/>
      <c r="O295" s="218"/>
      <c r="P295" s="211"/>
      <c r="Q295" s="211"/>
      <c r="R295" s="211"/>
      <c r="S295" s="211"/>
      <c r="T295" s="211"/>
      <c r="U295" s="211"/>
      <c r="V295" s="211"/>
      <c r="W295" s="211"/>
      <c r="X295" s="211"/>
      <c r="Y295" s="211"/>
      <c r="Z295" s="211"/>
    </row>
    <row r="296" spans="1:26" ht="15.75" customHeight="1">
      <c r="A296" s="218"/>
      <c r="B296" s="218"/>
      <c r="C296" s="218"/>
      <c r="D296" s="218"/>
      <c r="E296" s="218"/>
      <c r="F296" s="218"/>
      <c r="G296" s="218"/>
      <c r="H296" s="219"/>
      <c r="I296" s="219"/>
      <c r="J296" s="218"/>
      <c r="K296" s="221"/>
      <c r="L296" s="218"/>
      <c r="M296" s="221"/>
      <c r="N296" s="218"/>
      <c r="O296" s="218"/>
      <c r="P296" s="211"/>
      <c r="Q296" s="211"/>
      <c r="R296" s="211"/>
      <c r="S296" s="211"/>
      <c r="T296" s="211"/>
      <c r="U296" s="211"/>
      <c r="V296" s="211"/>
      <c r="W296" s="211"/>
      <c r="X296" s="211"/>
      <c r="Y296" s="211"/>
      <c r="Z296" s="211"/>
    </row>
    <row r="297" spans="1:26" ht="15.75" customHeight="1">
      <c r="A297" s="218"/>
      <c r="B297" s="218"/>
      <c r="C297" s="218"/>
      <c r="D297" s="218"/>
      <c r="E297" s="218"/>
      <c r="F297" s="218"/>
      <c r="G297" s="218"/>
      <c r="H297" s="219"/>
      <c r="I297" s="219"/>
      <c r="J297" s="218"/>
      <c r="K297" s="221"/>
      <c r="L297" s="218"/>
      <c r="M297" s="221"/>
      <c r="N297" s="218"/>
      <c r="O297" s="218"/>
      <c r="P297" s="211"/>
      <c r="Q297" s="211"/>
      <c r="R297" s="211"/>
      <c r="S297" s="211"/>
      <c r="T297" s="211"/>
      <c r="U297" s="211"/>
      <c r="V297" s="211"/>
      <c r="W297" s="211"/>
      <c r="X297" s="211"/>
      <c r="Y297" s="211"/>
      <c r="Z297" s="211"/>
    </row>
    <row r="298" spans="1:26" ht="15.75" customHeight="1">
      <c r="A298" s="218"/>
      <c r="B298" s="218"/>
      <c r="C298" s="218"/>
      <c r="D298" s="218"/>
      <c r="E298" s="218"/>
      <c r="F298" s="218"/>
      <c r="G298" s="218"/>
      <c r="H298" s="219"/>
      <c r="I298" s="219"/>
      <c r="J298" s="218"/>
      <c r="K298" s="221"/>
      <c r="L298" s="218"/>
      <c r="M298" s="221"/>
      <c r="N298" s="218"/>
      <c r="O298" s="218"/>
      <c r="P298" s="211"/>
      <c r="Q298" s="211"/>
      <c r="R298" s="211"/>
      <c r="S298" s="211"/>
      <c r="T298" s="211"/>
      <c r="U298" s="211"/>
      <c r="V298" s="211"/>
      <c r="W298" s="211"/>
      <c r="X298" s="211"/>
      <c r="Y298" s="211"/>
      <c r="Z298" s="211"/>
    </row>
    <row r="299" spans="1:26" ht="15.75" customHeight="1">
      <c r="A299" s="218"/>
      <c r="B299" s="218"/>
      <c r="C299" s="218"/>
      <c r="D299" s="218"/>
      <c r="E299" s="218"/>
      <c r="F299" s="218"/>
      <c r="G299" s="218"/>
      <c r="H299" s="219"/>
      <c r="I299" s="219"/>
      <c r="J299" s="218"/>
      <c r="K299" s="221"/>
      <c r="L299" s="218"/>
      <c r="M299" s="221"/>
      <c r="N299" s="218"/>
      <c r="O299" s="218"/>
      <c r="P299" s="211"/>
      <c r="Q299" s="211"/>
      <c r="R299" s="211"/>
      <c r="S299" s="211"/>
      <c r="T299" s="211"/>
      <c r="U299" s="211"/>
      <c r="V299" s="211"/>
      <c r="W299" s="211"/>
      <c r="X299" s="211"/>
      <c r="Y299" s="211"/>
      <c r="Z299" s="211"/>
    </row>
    <row r="300" spans="1:26" ht="15.75" customHeight="1">
      <c r="A300" s="218"/>
      <c r="B300" s="218"/>
      <c r="C300" s="218"/>
      <c r="D300" s="218"/>
      <c r="E300" s="218"/>
      <c r="F300" s="218"/>
      <c r="G300" s="218"/>
      <c r="H300" s="219"/>
      <c r="I300" s="219"/>
      <c r="J300" s="218"/>
      <c r="K300" s="221"/>
      <c r="L300" s="218"/>
      <c r="M300" s="221"/>
      <c r="N300" s="218"/>
      <c r="O300" s="218"/>
      <c r="P300" s="211"/>
      <c r="Q300" s="211"/>
      <c r="R300" s="211"/>
      <c r="S300" s="211"/>
      <c r="T300" s="211"/>
      <c r="U300" s="211"/>
      <c r="V300" s="211"/>
      <c r="W300" s="211"/>
      <c r="X300" s="211"/>
      <c r="Y300" s="211"/>
      <c r="Z300" s="211"/>
    </row>
    <row r="301" spans="1:26" ht="15.75" customHeight="1">
      <c r="A301" s="218"/>
      <c r="B301" s="218"/>
      <c r="C301" s="218"/>
      <c r="D301" s="218"/>
      <c r="E301" s="218"/>
      <c r="F301" s="218"/>
      <c r="G301" s="218"/>
      <c r="H301" s="219"/>
      <c r="I301" s="219"/>
      <c r="J301" s="218"/>
      <c r="K301" s="221"/>
      <c r="L301" s="218"/>
      <c r="M301" s="221"/>
      <c r="N301" s="218"/>
      <c r="O301" s="218"/>
      <c r="P301" s="211"/>
      <c r="Q301" s="211"/>
      <c r="R301" s="211"/>
      <c r="S301" s="211"/>
      <c r="T301" s="211"/>
      <c r="U301" s="211"/>
      <c r="V301" s="211"/>
      <c r="W301" s="211"/>
      <c r="X301" s="211"/>
      <c r="Y301" s="211"/>
      <c r="Z301" s="211"/>
    </row>
    <row r="302" spans="1:26" ht="15.75" customHeight="1">
      <c r="A302" s="218"/>
      <c r="B302" s="218"/>
      <c r="C302" s="218"/>
      <c r="D302" s="218"/>
      <c r="E302" s="218"/>
      <c r="F302" s="218"/>
      <c r="G302" s="218"/>
      <c r="H302" s="219"/>
      <c r="I302" s="219"/>
      <c r="J302" s="218"/>
      <c r="K302" s="221"/>
      <c r="L302" s="218"/>
      <c r="M302" s="221"/>
      <c r="N302" s="218"/>
      <c r="O302" s="218"/>
      <c r="P302" s="211"/>
      <c r="Q302" s="211"/>
      <c r="R302" s="211"/>
      <c r="S302" s="211"/>
      <c r="T302" s="211"/>
      <c r="U302" s="211"/>
      <c r="V302" s="211"/>
      <c r="W302" s="211"/>
      <c r="X302" s="211"/>
      <c r="Y302" s="211"/>
      <c r="Z302" s="211"/>
    </row>
    <row r="303" spans="1:26" ht="15.75" customHeight="1">
      <c r="A303" s="218"/>
      <c r="B303" s="218"/>
      <c r="C303" s="218"/>
      <c r="D303" s="218"/>
      <c r="E303" s="218"/>
      <c r="F303" s="218"/>
      <c r="G303" s="218"/>
      <c r="H303" s="219"/>
      <c r="I303" s="219"/>
      <c r="J303" s="218"/>
      <c r="K303" s="221"/>
      <c r="L303" s="218"/>
      <c r="M303" s="221"/>
      <c r="N303" s="218"/>
      <c r="O303" s="218"/>
      <c r="P303" s="211"/>
      <c r="Q303" s="211"/>
      <c r="R303" s="211"/>
      <c r="S303" s="211"/>
      <c r="T303" s="211"/>
      <c r="U303" s="211"/>
      <c r="V303" s="211"/>
      <c r="W303" s="211"/>
      <c r="X303" s="211"/>
      <c r="Y303" s="211"/>
      <c r="Z303" s="211"/>
    </row>
    <row r="304" spans="1:26" ht="15.75" customHeight="1">
      <c r="A304" s="218"/>
      <c r="B304" s="218"/>
      <c r="C304" s="218"/>
      <c r="D304" s="218"/>
      <c r="E304" s="218"/>
      <c r="F304" s="218"/>
      <c r="G304" s="218"/>
      <c r="H304" s="219"/>
      <c r="I304" s="219"/>
      <c r="J304" s="218"/>
      <c r="K304" s="221"/>
      <c r="L304" s="218"/>
      <c r="M304" s="221"/>
      <c r="N304" s="218"/>
      <c r="O304" s="218"/>
      <c r="P304" s="211"/>
      <c r="Q304" s="211"/>
      <c r="R304" s="211"/>
      <c r="S304" s="211"/>
      <c r="T304" s="211"/>
      <c r="U304" s="211"/>
      <c r="V304" s="211"/>
      <c r="W304" s="211"/>
      <c r="X304" s="211"/>
      <c r="Y304" s="211"/>
      <c r="Z304" s="211"/>
    </row>
    <row r="305" spans="1:26" ht="15.75" customHeight="1">
      <c r="A305" s="218"/>
      <c r="B305" s="218"/>
      <c r="C305" s="218"/>
      <c r="D305" s="218"/>
      <c r="E305" s="218"/>
      <c r="F305" s="218"/>
      <c r="G305" s="218"/>
      <c r="H305" s="219"/>
      <c r="I305" s="219"/>
      <c r="J305" s="218"/>
      <c r="K305" s="221"/>
      <c r="L305" s="218"/>
      <c r="M305" s="221"/>
      <c r="N305" s="218"/>
      <c r="O305" s="218"/>
      <c r="P305" s="211"/>
      <c r="Q305" s="211"/>
      <c r="R305" s="211"/>
      <c r="S305" s="211"/>
      <c r="T305" s="211"/>
      <c r="U305" s="211"/>
      <c r="V305" s="211"/>
      <c r="W305" s="211"/>
      <c r="X305" s="211"/>
      <c r="Y305" s="211"/>
      <c r="Z305" s="211"/>
    </row>
    <row r="306" spans="1:26" ht="15.75" customHeight="1">
      <c r="A306" s="218"/>
      <c r="B306" s="218"/>
      <c r="C306" s="218"/>
      <c r="D306" s="218"/>
      <c r="E306" s="218"/>
      <c r="F306" s="218"/>
      <c r="G306" s="218"/>
      <c r="H306" s="219"/>
      <c r="I306" s="219"/>
      <c r="J306" s="218"/>
      <c r="K306" s="221"/>
      <c r="L306" s="218"/>
      <c r="M306" s="221"/>
      <c r="N306" s="218"/>
      <c r="O306" s="218"/>
      <c r="P306" s="211"/>
      <c r="Q306" s="211"/>
      <c r="R306" s="211"/>
      <c r="S306" s="211"/>
      <c r="T306" s="211"/>
      <c r="U306" s="211"/>
      <c r="V306" s="211"/>
      <c r="W306" s="211"/>
      <c r="X306" s="211"/>
      <c r="Y306" s="211"/>
      <c r="Z306" s="211"/>
    </row>
    <row r="307" spans="1:26" ht="15.75" customHeight="1">
      <c r="A307" s="218"/>
      <c r="B307" s="218"/>
      <c r="C307" s="218"/>
      <c r="D307" s="218"/>
      <c r="E307" s="218"/>
      <c r="F307" s="218"/>
      <c r="G307" s="218"/>
      <c r="H307" s="219"/>
      <c r="I307" s="219"/>
      <c r="J307" s="218"/>
      <c r="K307" s="221"/>
      <c r="L307" s="218"/>
      <c r="M307" s="221"/>
      <c r="N307" s="218"/>
      <c r="O307" s="218"/>
      <c r="P307" s="211"/>
      <c r="Q307" s="211"/>
      <c r="R307" s="211"/>
      <c r="S307" s="211"/>
      <c r="T307" s="211"/>
      <c r="U307" s="211"/>
      <c r="V307" s="211"/>
      <c r="W307" s="211"/>
      <c r="X307" s="211"/>
      <c r="Y307" s="211"/>
      <c r="Z307" s="211"/>
    </row>
    <row r="308" spans="1:26" ht="15.75" customHeight="1">
      <c r="A308" s="218"/>
      <c r="B308" s="218"/>
      <c r="C308" s="218"/>
      <c r="D308" s="218"/>
      <c r="E308" s="218"/>
      <c r="F308" s="218"/>
      <c r="G308" s="218"/>
      <c r="H308" s="219"/>
      <c r="I308" s="219"/>
      <c r="J308" s="218"/>
      <c r="K308" s="221"/>
      <c r="L308" s="218"/>
      <c r="M308" s="221"/>
      <c r="N308" s="218"/>
      <c r="O308" s="218"/>
      <c r="P308" s="211"/>
      <c r="Q308" s="211"/>
      <c r="R308" s="211"/>
      <c r="S308" s="211"/>
      <c r="T308" s="211"/>
      <c r="U308" s="211"/>
      <c r="V308" s="211"/>
      <c r="W308" s="211"/>
      <c r="X308" s="211"/>
      <c r="Y308" s="211"/>
      <c r="Z308" s="211"/>
    </row>
    <row r="309" spans="1:26" ht="15.75" customHeight="1">
      <c r="A309" s="218"/>
      <c r="B309" s="218"/>
      <c r="C309" s="218"/>
      <c r="D309" s="218"/>
      <c r="E309" s="218"/>
      <c r="F309" s="218"/>
      <c r="G309" s="218"/>
      <c r="H309" s="219"/>
      <c r="I309" s="219"/>
      <c r="J309" s="218"/>
      <c r="K309" s="221"/>
      <c r="L309" s="218"/>
      <c r="M309" s="221"/>
      <c r="N309" s="218"/>
      <c r="O309" s="218"/>
      <c r="P309" s="211"/>
      <c r="Q309" s="211"/>
      <c r="R309" s="211"/>
      <c r="S309" s="211"/>
      <c r="T309" s="211"/>
      <c r="U309" s="211"/>
      <c r="V309" s="211"/>
      <c r="W309" s="211"/>
      <c r="X309" s="211"/>
      <c r="Y309" s="211"/>
      <c r="Z309" s="211"/>
    </row>
    <row r="310" spans="1:26" ht="15.75" customHeight="1">
      <c r="A310" s="218"/>
      <c r="B310" s="218"/>
      <c r="C310" s="218"/>
      <c r="D310" s="218"/>
      <c r="E310" s="218"/>
      <c r="F310" s="218"/>
      <c r="G310" s="218"/>
      <c r="H310" s="219"/>
      <c r="I310" s="219"/>
      <c r="J310" s="218"/>
      <c r="K310" s="221"/>
      <c r="L310" s="218"/>
      <c r="M310" s="221"/>
      <c r="N310" s="218"/>
      <c r="O310" s="218"/>
      <c r="P310" s="211"/>
      <c r="Q310" s="211"/>
      <c r="R310" s="211"/>
      <c r="S310" s="211"/>
      <c r="T310" s="211"/>
      <c r="U310" s="211"/>
      <c r="V310" s="211"/>
      <c r="W310" s="211"/>
      <c r="X310" s="211"/>
      <c r="Y310" s="211"/>
      <c r="Z310" s="211"/>
    </row>
    <row r="311" spans="1:26" ht="15.75" customHeight="1">
      <c r="A311" s="218"/>
      <c r="B311" s="218"/>
      <c r="C311" s="218"/>
      <c r="D311" s="218"/>
      <c r="E311" s="218"/>
      <c r="F311" s="218"/>
      <c r="G311" s="218"/>
      <c r="H311" s="219"/>
      <c r="I311" s="219"/>
      <c r="J311" s="218"/>
      <c r="K311" s="221"/>
      <c r="L311" s="218"/>
      <c r="M311" s="221"/>
      <c r="N311" s="218"/>
      <c r="O311" s="218"/>
      <c r="P311" s="211"/>
      <c r="Q311" s="211"/>
      <c r="R311" s="211"/>
      <c r="S311" s="211"/>
      <c r="T311" s="211"/>
      <c r="U311" s="211"/>
      <c r="V311" s="211"/>
      <c r="W311" s="211"/>
      <c r="X311" s="211"/>
      <c r="Y311" s="211"/>
      <c r="Z311" s="211"/>
    </row>
    <row r="312" spans="1:26" ht="15.75" customHeight="1">
      <c r="A312" s="218"/>
      <c r="B312" s="218"/>
      <c r="C312" s="218"/>
      <c r="D312" s="218"/>
      <c r="E312" s="218"/>
      <c r="F312" s="218"/>
      <c r="G312" s="218"/>
      <c r="H312" s="219"/>
      <c r="I312" s="219"/>
      <c r="J312" s="218"/>
      <c r="K312" s="221"/>
      <c r="L312" s="218"/>
      <c r="M312" s="221"/>
      <c r="N312" s="218"/>
      <c r="O312" s="218"/>
      <c r="P312" s="211"/>
      <c r="Q312" s="211"/>
      <c r="R312" s="211"/>
      <c r="S312" s="211"/>
      <c r="T312" s="211"/>
      <c r="U312" s="211"/>
      <c r="V312" s="211"/>
      <c r="W312" s="211"/>
      <c r="X312" s="211"/>
      <c r="Y312" s="211"/>
      <c r="Z312" s="211"/>
    </row>
    <row r="313" spans="1:26" ht="15.75" customHeight="1">
      <c r="A313" s="218"/>
      <c r="B313" s="218"/>
      <c r="C313" s="218"/>
      <c r="D313" s="218"/>
      <c r="E313" s="218"/>
      <c r="F313" s="218"/>
      <c r="G313" s="218"/>
      <c r="H313" s="219"/>
      <c r="I313" s="219"/>
      <c r="J313" s="218"/>
      <c r="K313" s="221"/>
      <c r="L313" s="218"/>
      <c r="M313" s="221"/>
      <c r="N313" s="218"/>
      <c r="O313" s="218"/>
      <c r="P313" s="211"/>
      <c r="Q313" s="211"/>
      <c r="R313" s="211"/>
      <c r="S313" s="211"/>
      <c r="T313" s="211"/>
      <c r="U313" s="211"/>
      <c r="V313" s="211"/>
      <c r="W313" s="211"/>
      <c r="X313" s="211"/>
      <c r="Y313" s="211"/>
      <c r="Z313" s="211"/>
    </row>
    <row r="314" spans="1:26" ht="15.75" customHeight="1">
      <c r="A314" s="218"/>
      <c r="B314" s="218"/>
      <c r="C314" s="218"/>
      <c r="D314" s="218"/>
      <c r="E314" s="218"/>
      <c r="F314" s="218"/>
      <c r="G314" s="218"/>
      <c r="H314" s="219"/>
      <c r="I314" s="219"/>
      <c r="J314" s="218"/>
      <c r="K314" s="221"/>
      <c r="L314" s="218"/>
      <c r="M314" s="221"/>
      <c r="N314" s="218"/>
      <c r="O314" s="218"/>
      <c r="P314" s="211"/>
      <c r="Q314" s="211"/>
      <c r="R314" s="211"/>
      <c r="S314" s="211"/>
      <c r="T314" s="211"/>
      <c r="U314" s="211"/>
      <c r="V314" s="211"/>
      <c r="W314" s="211"/>
      <c r="X314" s="211"/>
      <c r="Y314" s="211"/>
      <c r="Z314" s="211"/>
    </row>
    <row r="315" spans="1:26" ht="15.75" customHeight="1">
      <c r="A315" s="218"/>
      <c r="B315" s="218"/>
      <c r="C315" s="218"/>
      <c r="D315" s="218"/>
      <c r="E315" s="218"/>
      <c r="F315" s="218"/>
      <c r="G315" s="218"/>
      <c r="H315" s="219"/>
      <c r="I315" s="219"/>
      <c r="J315" s="218"/>
      <c r="K315" s="221"/>
      <c r="L315" s="218"/>
      <c r="M315" s="221"/>
      <c r="N315" s="218"/>
      <c r="O315" s="218"/>
      <c r="P315" s="211"/>
      <c r="Q315" s="211"/>
      <c r="R315" s="211"/>
      <c r="S315" s="211"/>
      <c r="T315" s="211"/>
      <c r="U315" s="211"/>
      <c r="V315" s="211"/>
      <c r="W315" s="211"/>
      <c r="X315" s="211"/>
      <c r="Y315" s="211"/>
      <c r="Z315" s="211"/>
    </row>
    <row r="316" spans="1:26" ht="15.75" customHeight="1">
      <c r="A316" s="218"/>
      <c r="B316" s="218"/>
      <c r="C316" s="218"/>
      <c r="D316" s="218"/>
      <c r="E316" s="218"/>
      <c r="F316" s="218"/>
      <c r="G316" s="218"/>
      <c r="H316" s="219"/>
      <c r="I316" s="219"/>
      <c r="J316" s="218"/>
      <c r="K316" s="221"/>
      <c r="L316" s="218"/>
      <c r="M316" s="221"/>
      <c r="N316" s="218"/>
      <c r="O316" s="218"/>
      <c r="P316" s="211"/>
      <c r="Q316" s="211"/>
      <c r="R316" s="211"/>
      <c r="S316" s="211"/>
      <c r="T316" s="211"/>
      <c r="U316" s="211"/>
      <c r="V316" s="211"/>
      <c r="W316" s="211"/>
      <c r="X316" s="211"/>
      <c r="Y316" s="211"/>
      <c r="Z316" s="211"/>
    </row>
    <row r="317" spans="1:26" ht="15.75" customHeight="1">
      <c r="A317" s="218"/>
      <c r="B317" s="218"/>
      <c r="C317" s="218"/>
      <c r="D317" s="218"/>
      <c r="E317" s="218"/>
      <c r="F317" s="218"/>
      <c r="G317" s="218"/>
      <c r="H317" s="219"/>
      <c r="I317" s="219"/>
      <c r="J317" s="218"/>
      <c r="K317" s="221"/>
      <c r="L317" s="218"/>
      <c r="M317" s="221"/>
      <c r="N317" s="218"/>
      <c r="O317" s="218"/>
      <c r="P317" s="211"/>
      <c r="Q317" s="211"/>
      <c r="R317" s="211"/>
      <c r="S317" s="211"/>
      <c r="T317" s="211"/>
      <c r="U317" s="211"/>
      <c r="V317" s="211"/>
      <c r="W317" s="211"/>
      <c r="X317" s="211"/>
      <c r="Y317" s="211"/>
      <c r="Z317" s="211"/>
    </row>
    <row r="318" spans="1:26" ht="15.75" customHeight="1">
      <c r="A318" s="218"/>
      <c r="B318" s="218"/>
      <c r="C318" s="218"/>
      <c r="D318" s="218"/>
      <c r="E318" s="218"/>
      <c r="F318" s="218"/>
      <c r="G318" s="218"/>
      <c r="H318" s="219"/>
      <c r="I318" s="219"/>
      <c r="J318" s="218"/>
      <c r="K318" s="221"/>
      <c r="L318" s="218"/>
      <c r="M318" s="221"/>
      <c r="N318" s="218"/>
      <c r="O318" s="218"/>
      <c r="P318" s="211"/>
      <c r="Q318" s="211"/>
      <c r="R318" s="211"/>
      <c r="S318" s="211"/>
      <c r="T318" s="211"/>
      <c r="U318" s="211"/>
      <c r="V318" s="211"/>
      <c r="W318" s="211"/>
      <c r="X318" s="211"/>
      <c r="Y318" s="211"/>
      <c r="Z318" s="211"/>
    </row>
    <row r="319" spans="1:26" ht="15.75" customHeight="1">
      <c r="A319" s="218"/>
      <c r="B319" s="218"/>
      <c r="C319" s="218"/>
      <c r="D319" s="218"/>
      <c r="E319" s="218"/>
      <c r="F319" s="218"/>
      <c r="G319" s="218"/>
      <c r="H319" s="219"/>
      <c r="I319" s="219"/>
      <c r="J319" s="218"/>
      <c r="K319" s="221"/>
      <c r="L319" s="218"/>
      <c r="M319" s="221"/>
      <c r="N319" s="218"/>
      <c r="O319" s="218"/>
      <c r="P319" s="211"/>
      <c r="Q319" s="211"/>
      <c r="R319" s="211"/>
      <c r="S319" s="211"/>
      <c r="T319" s="211"/>
      <c r="U319" s="211"/>
      <c r="V319" s="211"/>
      <c r="W319" s="211"/>
      <c r="X319" s="211"/>
      <c r="Y319" s="211"/>
      <c r="Z319" s="211"/>
    </row>
    <row r="320" spans="1:26" ht="15.75" customHeight="1">
      <c r="A320" s="218"/>
      <c r="B320" s="218"/>
      <c r="C320" s="218"/>
      <c r="D320" s="218"/>
      <c r="E320" s="218"/>
      <c r="F320" s="218"/>
      <c r="G320" s="218"/>
      <c r="H320" s="219"/>
      <c r="I320" s="219"/>
      <c r="J320" s="218"/>
      <c r="K320" s="221"/>
      <c r="L320" s="218"/>
      <c r="M320" s="221"/>
      <c r="N320" s="218"/>
      <c r="O320" s="218"/>
      <c r="P320" s="211"/>
      <c r="Q320" s="211"/>
      <c r="R320" s="211"/>
      <c r="S320" s="211"/>
      <c r="T320" s="211"/>
      <c r="U320" s="211"/>
      <c r="V320" s="211"/>
      <c r="W320" s="211"/>
      <c r="X320" s="211"/>
      <c r="Y320" s="211"/>
      <c r="Z320" s="211"/>
    </row>
    <row r="321" spans="1:26" ht="15.75" customHeight="1">
      <c r="A321" s="218"/>
      <c r="B321" s="218"/>
      <c r="C321" s="218"/>
      <c r="D321" s="218"/>
      <c r="E321" s="218"/>
      <c r="F321" s="218"/>
      <c r="G321" s="218"/>
      <c r="H321" s="219"/>
      <c r="I321" s="219"/>
      <c r="J321" s="218"/>
      <c r="K321" s="221"/>
      <c r="L321" s="218"/>
      <c r="M321" s="221"/>
      <c r="N321" s="218"/>
      <c r="O321" s="218"/>
      <c r="P321" s="211"/>
      <c r="Q321" s="211"/>
      <c r="R321" s="211"/>
      <c r="S321" s="211"/>
      <c r="T321" s="211"/>
      <c r="U321" s="211"/>
      <c r="V321" s="211"/>
      <c r="W321" s="211"/>
      <c r="X321" s="211"/>
      <c r="Y321" s="211"/>
      <c r="Z321" s="211"/>
    </row>
    <row r="322" spans="1:26" ht="15.75" customHeight="1">
      <c r="A322" s="218"/>
      <c r="B322" s="218"/>
      <c r="C322" s="218"/>
      <c r="D322" s="218"/>
      <c r="E322" s="218"/>
      <c r="F322" s="218"/>
      <c r="G322" s="218"/>
      <c r="H322" s="219"/>
      <c r="I322" s="219"/>
      <c r="J322" s="218"/>
      <c r="K322" s="221"/>
      <c r="L322" s="218"/>
      <c r="M322" s="221"/>
      <c r="N322" s="218"/>
      <c r="O322" s="218"/>
      <c r="P322" s="211"/>
      <c r="Q322" s="211"/>
      <c r="R322" s="211"/>
      <c r="S322" s="211"/>
      <c r="T322" s="211"/>
      <c r="U322" s="211"/>
      <c r="V322" s="211"/>
      <c r="W322" s="211"/>
      <c r="X322" s="211"/>
      <c r="Y322" s="211"/>
      <c r="Z322" s="211"/>
    </row>
    <row r="323" spans="1:26" ht="15.75" customHeight="1">
      <c r="A323" s="218"/>
      <c r="B323" s="218"/>
      <c r="C323" s="218"/>
      <c r="D323" s="218"/>
      <c r="E323" s="218"/>
      <c r="F323" s="218"/>
      <c r="G323" s="218"/>
      <c r="H323" s="219"/>
      <c r="I323" s="219"/>
      <c r="J323" s="218"/>
      <c r="K323" s="221"/>
      <c r="L323" s="218"/>
      <c r="M323" s="221"/>
      <c r="N323" s="218"/>
      <c r="O323" s="218"/>
      <c r="P323" s="211"/>
      <c r="Q323" s="211"/>
      <c r="R323" s="211"/>
      <c r="S323" s="211"/>
      <c r="T323" s="211"/>
      <c r="U323" s="211"/>
      <c r="V323" s="211"/>
      <c r="W323" s="211"/>
      <c r="X323" s="211"/>
      <c r="Y323" s="211"/>
      <c r="Z323" s="211"/>
    </row>
    <row r="324" spans="1:26" ht="15.75" customHeight="1">
      <c r="A324" s="218"/>
      <c r="B324" s="218"/>
      <c r="C324" s="218"/>
      <c r="D324" s="218"/>
      <c r="E324" s="218"/>
      <c r="F324" s="218"/>
      <c r="G324" s="218"/>
      <c r="H324" s="219"/>
      <c r="I324" s="219"/>
      <c r="J324" s="218"/>
      <c r="K324" s="221"/>
      <c r="L324" s="218"/>
      <c r="M324" s="221"/>
      <c r="N324" s="218"/>
      <c r="O324" s="218"/>
      <c r="P324" s="211"/>
      <c r="Q324" s="211"/>
      <c r="R324" s="211"/>
      <c r="S324" s="211"/>
      <c r="T324" s="211"/>
      <c r="U324" s="211"/>
      <c r="V324" s="211"/>
      <c r="W324" s="211"/>
      <c r="X324" s="211"/>
      <c r="Y324" s="211"/>
      <c r="Z324" s="211"/>
    </row>
    <row r="325" spans="1:26" ht="15.75" customHeight="1">
      <c r="A325" s="218"/>
      <c r="B325" s="218"/>
      <c r="C325" s="218"/>
      <c r="D325" s="218"/>
      <c r="E325" s="218"/>
      <c r="F325" s="218"/>
      <c r="G325" s="218"/>
      <c r="H325" s="219"/>
      <c r="I325" s="219"/>
      <c r="J325" s="218"/>
      <c r="K325" s="221"/>
      <c r="L325" s="218"/>
      <c r="M325" s="221"/>
      <c r="N325" s="218"/>
      <c r="O325" s="218"/>
      <c r="P325" s="211"/>
      <c r="Q325" s="211"/>
      <c r="R325" s="211"/>
      <c r="S325" s="211"/>
      <c r="T325" s="211"/>
      <c r="U325" s="211"/>
      <c r="V325" s="211"/>
      <c r="W325" s="211"/>
      <c r="X325" s="211"/>
      <c r="Y325" s="211"/>
      <c r="Z325" s="211"/>
    </row>
    <row r="326" spans="1:26" ht="15.75" customHeight="1">
      <c r="A326" s="218"/>
      <c r="B326" s="218"/>
      <c r="C326" s="218"/>
      <c r="D326" s="218"/>
      <c r="E326" s="218"/>
      <c r="F326" s="218"/>
      <c r="G326" s="218"/>
      <c r="H326" s="219"/>
      <c r="I326" s="219"/>
      <c r="J326" s="218"/>
      <c r="K326" s="221"/>
      <c r="L326" s="218"/>
      <c r="M326" s="221"/>
      <c r="N326" s="218"/>
      <c r="O326" s="218"/>
      <c r="P326" s="211"/>
      <c r="Q326" s="211"/>
      <c r="R326" s="211"/>
      <c r="S326" s="211"/>
      <c r="T326" s="211"/>
      <c r="U326" s="211"/>
      <c r="V326" s="211"/>
      <c r="W326" s="211"/>
      <c r="X326" s="211"/>
      <c r="Y326" s="211"/>
      <c r="Z326" s="211"/>
    </row>
    <row r="327" spans="1:26" ht="15.75" customHeight="1">
      <c r="A327" s="218"/>
      <c r="B327" s="218"/>
      <c r="C327" s="218"/>
      <c r="D327" s="218"/>
      <c r="E327" s="218"/>
      <c r="F327" s="218"/>
      <c r="G327" s="218"/>
      <c r="H327" s="219"/>
      <c r="I327" s="219"/>
      <c r="J327" s="218"/>
      <c r="K327" s="221"/>
      <c r="L327" s="218"/>
      <c r="M327" s="221"/>
      <c r="N327" s="218"/>
      <c r="O327" s="218"/>
      <c r="P327" s="211"/>
      <c r="Q327" s="211"/>
      <c r="R327" s="211"/>
      <c r="S327" s="211"/>
      <c r="T327" s="211"/>
      <c r="U327" s="211"/>
      <c r="V327" s="211"/>
      <c r="W327" s="211"/>
      <c r="X327" s="211"/>
      <c r="Y327" s="211"/>
      <c r="Z327" s="211"/>
    </row>
    <row r="328" spans="1:26" ht="15.75" customHeight="1">
      <c r="A328" s="218"/>
      <c r="B328" s="218"/>
      <c r="C328" s="218"/>
      <c r="D328" s="218"/>
      <c r="E328" s="218"/>
      <c r="F328" s="218"/>
      <c r="G328" s="218"/>
      <c r="H328" s="219"/>
      <c r="I328" s="219"/>
      <c r="J328" s="218"/>
      <c r="K328" s="221"/>
      <c r="L328" s="218"/>
      <c r="M328" s="221"/>
      <c r="N328" s="218"/>
      <c r="O328" s="218"/>
      <c r="P328" s="211"/>
      <c r="Q328" s="211"/>
      <c r="R328" s="211"/>
      <c r="S328" s="211"/>
      <c r="T328" s="211"/>
      <c r="U328" s="211"/>
      <c r="V328" s="211"/>
      <c r="W328" s="211"/>
      <c r="X328" s="211"/>
      <c r="Y328" s="211"/>
      <c r="Z328" s="211"/>
    </row>
    <row r="329" spans="1:26" ht="15.75" customHeight="1">
      <c r="A329" s="218"/>
      <c r="B329" s="218"/>
      <c r="C329" s="218"/>
      <c r="D329" s="218"/>
      <c r="E329" s="218"/>
      <c r="F329" s="218"/>
      <c r="G329" s="218"/>
      <c r="H329" s="219"/>
      <c r="I329" s="219"/>
      <c r="J329" s="218"/>
      <c r="K329" s="221"/>
      <c r="L329" s="218"/>
      <c r="M329" s="221"/>
      <c r="N329" s="218"/>
      <c r="O329" s="218"/>
      <c r="P329" s="211"/>
      <c r="Q329" s="211"/>
      <c r="R329" s="211"/>
      <c r="S329" s="211"/>
      <c r="T329" s="211"/>
      <c r="U329" s="211"/>
      <c r="V329" s="211"/>
      <c r="W329" s="211"/>
      <c r="X329" s="211"/>
      <c r="Y329" s="211"/>
      <c r="Z329" s="211"/>
    </row>
    <row r="330" spans="1:26" ht="15.75" customHeight="1">
      <c r="A330" s="218"/>
      <c r="B330" s="218"/>
      <c r="C330" s="218"/>
      <c r="D330" s="218"/>
      <c r="E330" s="218"/>
      <c r="F330" s="218"/>
      <c r="G330" s="218"/>
      <c r="H330" s="219"/>
      <c r="I330" s="219"/>
      <c r="J330" s="218"/>
      <c r="K330" s="221"/>
      <c r="L330" s="218"/>
      <c r="M330" s="221"/>
      <c r="N330" s="218"/>
      <c r="O330" s="218"/>
      <c r="P330" s="211"/>
      <c r="Q330" s="211"/>
      <c r="R330" s="211"/>
      <c r="S330" s="211"/>
      <c r="T330" s="211"/>
      <c r="U330" s="211"/>
      <c r="V330" s="211"/>
      <c r="W330" s="211"/>
      <c r="X330" s="211"/>
      <c r="Y330" s="211"/>
      <c r="Z330" s="211"/>
    </row>
    <row r="331" spans="1:26" ht="15.75" customHeight="1">
      <c r="A331" s="218"/>
      <c r="B331" s="218"/>
      <c r="C331" s="218"/>
      <c r="D331" s="218"/>
      <c r="E331" s="218"/>
      <c r="F331" s="218"/>
      <c r="G331" s="218"/>
      <c r="H331" s="219"/>
      <c r="I331" s="219"/>
      <c r="J331" s="218"/>
      <c r="K331" s="221"/>
      <c r="L331" s="218"/>
      <c r="M331" s="221"/>
      <c r="N331" s="218"/>
      <c r="O331" s="218"/>
      <c r="P331" s="211"/>
      <c r="Q331" s="211"/>
      <c r="R331" s="211"/>
      <c r="S331" s="211"/>
      <c r="T331" s="211"/>
      <c r="U331" s="211"/>
      <c r="V331" s="211"/>
      <c r="W331" s="211"/>
      <c r="X331" s="211"/>
      <c r="Y331" s="211"/>
      <c r="Z331" s="211"/>
    </row>
    <row r="332" spans="1:26" ht="15.75" customHeight="1">
      <c r="A332" s="218"/>
      <c r="B332" s="218"/>
      <c r="C332" s="218"/>
      <c r="D332" s="218"/>
      <c r="E332" s="218"/>
      <c r="F332" s="218"/>
      <c r="G332" s="218"/>
      <c r="H332" s="219"/>
      <c r="I332" s="219"/>
      <c r="J332" s="218"/>
      <c r="K332" s="221"/>
      <c r="L332" s="218"/>
      <c r="M332" s="221"/>
      <c r="N332" s="218"/>
      <c r="O332" s="218"/>
      <c r="P332" s="211"/>
      <c r="Q332" s="211"/>
      <c r="R332" s="211"/>
      <c r="S332" s="211"/>
      <c r="T332" s="211"/>
      <c r="U332" s="211"/>
      <c r="V332" s="211"/>
      <c r="W332" s="211"/>
      <c r="X332" s="211"/>
      <c r="Y332" s="211"/>
      <c r="Z332" s="211"/>
    </row>
    <row r="333" spans="1:26" ht="15.75" customHeight="1">
      <c r="A333" s="218"/>
      <c r="B333" s="218"/>
      <c r="C333" s="218"/>
      <c r="D333" s="218"/>
      <c r="E333" s="218"/>
      <c r="F333" s="218"/>
      <c r="G333" s="218"/>
      <c r="H333" s="219"/>
      <c r="I333" s="219"/>
      <c r="J333" s="218"/>
      <c r="K333" s="221"/>
      <c r="L333" s="218"/>
      <c r="M333" s="221"/>
      <c r="N333" s="218"/>
      <c r="O333" s="218"/>
      <c r="P333" s="211"/>
      <c r="Q333" s="211"/>
      <c r="R333" s="211"/>
      <c r="S333" s="211"/>
      <c r="T333" s="211"/>
      <c r="U333" s="211"/>
      <c r="V333" s="211"/>
      <c r="W333" s="211"/>
      <c r="X333" s="211"/>
      <c r="Y333" s="211"/>
      <c r="Z333" s="211"/>
    </row>
    <row r="334" spans="1:26" ht="15.75" customHeight="1">
      <c r="A334" s="218"/>
      <c r="B334" s="218"/>
      <c r="C334" s="218"/>
      <c r="D334" s="218"/>
      <c r="E334" s="218"/>
      <c r="F334" s="218"/>
      <c r="G334" s="218"/>
      <c r="H334" s="219"/>
      <c r="I334" s="219"/>
      <c r="J334" s="218"/>
      <c r="K334" s="221"/>
      <c r="L334" s="218"/>
      <c r="M334" s="221"/>
      <c r="N334" s="218"/>
      <c r="O334" s="218"/>
      <c r="P334" s="211"/>
      <c r="Q334" s="211"/>
      <c r="R334" s="211"/>
      <c r="S334" s="211"/>
      <c r="T334" s="211"/>
      <c r="U334" s="211"/>
      <c r="V334" s="211"/>
      <c r="W334" s="211"/>
      <c r="X334" s="211"/>
      <c r="Y334" s="211"/>
      <c r="Z334" s="211"/>
    </row>
    <row r="335" spans="1:26" ht="15.75" customHeight="1">
      <c r="A335" s="218"/>
      <c r="B335" s="218"/>
      <c r="C335" s="218"/>
      <c r="D335" s="218"/>
      <c r="E335" s="218"/>
      <c r="F335" s="218"/>
      <c r="G335" s="218"/>
      <c r="H335" s="219"/>
      <c r="I335" s="219"/>
      <c r="J335" s="218"/>
      <c r="K335" s="221"/>
      <c r="L335" s="218"/>
      <c r="M335" s="221"/>
      <c r="N335" s="218"/>
      <c r="O335" s="218"/>
      <c r="P335" s="211"/>
      <c r="Q335" s="211"/>
      <c r="R335" s="211"/>
      <c r="S335" s="211"/>
      <c r="T335" s="211"/>
      <c r="U335" s="211"/>
      <c r="V335" s="211"/>
      <c r="W335" s="211"/>
      <c r="X335" s="211"/>
      <c r="Y335" s="211"/>
      <c r="Z335" s="211"/>
    </row>
    <row r="336" spans="1:26" ht="15.75" customHeight="1">
      <c r="A336" s="218"/>
      <c r="B336" s="218"/>
      <c r="C336" s="218"/>
      <c r="D336" s="218"/>
      <c r="E336" s="218"/>
      <c r="F336" s="218"/>
      <c r="G336" s="218"/>
      <c r="H336" s="219"/>
      <c r="I336" s="219"/>
      <c r="J336" s="218"/>
      <c r="K336" s="221"/>
      <c r="L336" s="218"/>
      <c r="M336" s="221"/>
      <c r="N336" s="218"/>
      <c r="O336" s="218"/>
      <c r="P336" s="211"/>
      <c r="Q336" s="211"/>
      <c r="R336" s="211"/>
      <c r="S336" s="211"/>
      <c r="T336" s="211"/>
      <c r="U336" s="211"/>
      <c r="V336" s="211"/>
      <c r="W336" s="211"/>
      <c r="X336" s="211"/>
      <c r="Y336" s="211"/>
      <c r="Z336" s="211"/>
    </row>
    <row r="337" spans="1:26" ht="15.75" customHeight="1">
      <c r="A337" s="218"/>
      <c r="B337" s="218"/>
      <c r="C337" s="218"/>
      <c r="D337" s="218"/>
      <c r="E337" s="218"/>
      <c r="F337" s="218"/>
      <c r="G337" s="218"/>
      <c r="H337" s="219"/>
      <c r="I337" s="219"/>
      <c r="J337" s="218"/>
      <c r="K337" s="221"/>
      <c r="L337" s="218"/>
      <c r="M337" s="221"/>
      <c r="N337" s="218"/>
      <c r="O337" s="218"/>
      <c r="P337" s="211"/>
      <c r="Q337" s="211"/>
      <c r="R337" s="211"/>
      <c r="S337" s="211"/>
      <c r="T337" s="211"/>
      <c r="U337" s="211"/>
      <c r="V337" s="211"/>
      <c r="W337" s="211"/>
      <c r="X337" s="211"/>
      <c r="Y337" s="211"/>
      <c r="Z337" s="211"/>
    </row>
    <row r="338" spans="1:26" ht="15.75" customHeight="1">
      <c r="A338" s="218"/>
      <c r="B338" s="218"/>
      <c r="C338" s="218"/>
      <c r="D338" s="218"/>
      <c r="E338" s="218"/>
      <c r="F338" s="218"/>
      <c r="G338" s="218"/>
      <c r="H338" s="219"/>
      <c r="I338" s="219"/>
      <c r="J338" s="218"/>
      <c r="K338" s="221"/>
      <c r="L338" s="218"/>
      <c r="M338" s="221"/>
      <c r="N338" s="218"/>
      <c r="O338" s="218"/>
      <c r="P338" s="211"/>
      <c r="Q338" s="211"/>
      <c r="R338" s="211"/>
      <c r="S338" s="211"/>
      <c r="T338" s="211"/>
      <c r="U338" s="211"/>
      <c r="V338" s="211"/>
      <c r="W338" s="211"/>
      <c r="X338" s="211"/>
      <c r="Y338" s="211"/>
      <c r="Z338" s="211"/>
    </row>
    <row r="339" spans="1:26" ht="15.75" customHeight="1">
      <c r="A339" s="218"/>
      <c r="B339" s="218"/>
      <c r="C339" s="218"/>
      <c r="D339" s="218"/>
      <c r="E339" s="218"/>
      <c r="F339" s="218"/>
      <c r="G339" s="218"/>
      <c r="H339" s="219"/>
      <c r="I339" s="219"/>
      <c r="J339" s="218"/>
      <c r="K339" s="221"/>
      <c r="L339" s="218"/>
      <c r="M339" s="221"/>
      <c r="N339" s="218"/>
      <c r="O339" s="218"/>
      <c r="P339" s="211"/>
      <c r="Q339" s="211"/>
      <c r="R339" s="211"/>
      <c r="S339" s="211"/>
      <c r="T339" s="211"/>
      <c r="U339" s="211"/>
      <c r="V339" s="211"/>
      <c r="W339" s="211"/>
      <c r="X339" s="211"/>
      <c r="Y339" s="211"/>
      <c r="Z339" s="211"/>
    </row>
    <row r="340" spans="1:26" ht="15.75" customHeight="1">
      <c r="A340" s="218"/>
      <c r="B340" s="218"/>
      <c r="C340" s="218"/>
      <c r="D340" s="218"/>
      <c r="E340" s="218"/>
      <c r="F340" s="218"/>
      <c r="G340" s="218"/>
      <c r="H340" s="219"/>
      <c r="I340" s="219"/>
      <c r="J340" s="218"/>
      <c r="K340" s="221"/>
      <c r="L340" s="218"/>
      <c r="M340" s="221"/>
      <c r="N340" s="218"/>
      <c r="O340" s="218"/>
      <c r="P340" s="211"/>
      <c r="Q340" s="211"/>
      <c r="R340" s="211"/>
      <c r="S340" s="211"/>
      <c r="T340" s="211"/>
      <c r="U340" s="211"/>
      <c r="V340" s="211"/>
      <c r="W340" s="211"/>
      <c r="X340" s="211"/>
      <c r="Y340" s="211"/>
      <c r="Z340" s="211"/>
    </row>
    <row r="341" spans="1:26" ht="15.75" customHeight="1">
      <c r="A341" s="218"/>
      <c r="B341" s="218"/>
      <c r="C341" s="218"/>
      <c r="D341" s="218"/>
      <c r="E341" s="218"/>
      <c r="F341" s="218"/>
      <c r="G341" s="218"/>
      <c r="H341" s="219"/>
      <c r="I341" s="219"/>
      <c r="J341" s="218"/>
      <c r="K341" s="221"/>
      <c r="L341" s="218"/>
      <c r="M341" s="221"/>
      <c r="N341" s="218"/>
      <c r="O341" s="218"/>
      <c r="P341" s="211"/>
      <c r="Q341" s="211"/>
      <c r="R341" s="211"/>
      <c r="S341" s="211"/>
      <c r="T341" s="211"/>
      <c r="U341" s="211"/>
      <c r="V341" s="211"/>
      <c r="W341" s="211"/>
      <c r="X341" s="211"/>
      <c r="Y341" s="211"/>
      <c r="Z341" s="211"/>
    </row>
    <row r="342" spans="1:26" ht="15.75" customHeight="1">
      <c r="A342" s="218"/>
      <c r="B342" s="218"/>
      <c r="C342" s="218"/>
      <c r="D342" s="218"/>
      <c r="E342" s="218"/>
      <c r="F342" s="218"/>
      <c r="G342" s="218"/>
      <c r="H342" s="219"/>
      <c r="I342" s="219"/>
      <c r="J342" s="218"/>
      <c r="K342" s="221"/>
      <c r="L342" s="218"/>
      <c r="M342" s="221"/>
      <c r="N342" s="218"/>
      <c r="O342" s="218"/>
      <c r="P342" s="211"/>
      <c r="Q342" s="211"/>
      <c r="R342" s="211"/>
      <c r="S342" s="211"/>
      <c r="T342" s="211"/>
      <c r="U342" s="211"/>
      <c r="V342" s="211"/>
      <c r="W342" s="211"/>
      <c r="X342" s="211"/>
      <c r="Y342" s="211"/>
      <c r="Z342" s="211"/>
    </row>
    <row r="343" spans="1:26" ht="15.75" customHeight="1">
      <c r="A343" s="218"/>
      <c r="B343" s="218"/>
      <c r="C343" s="218"/>
      <c r="D343" s="218"/>
      <c r="E343" s="218"/>
      <c r="F343" s="218"/>
      <c r="G343" s="218"/>
      <c r="H343" s="219"/>
      <c r="I343" s="219"/>
      <c r="J343" s="218"/>
      <c r="K343" s="221"/>
      <c r="L343" s="218"/>
      <c r="M343" s="221"/>
      <c r="N343" s="218"/>
      <c r="O343" s="218"/>
      <c r="P343" s="211"/>
      <c r="Q343" s="211"/>
      <c r="R343" s="211"/>
      <c r="S343" s="211"/>
      <c r="T343" s="211"/>
      <c r="U343" s="211"/>
      <c r="V343" s="211"/>
      <c r="W343" s="211"/>
      <c r="X343" s="211"/>
      <c r="Y343" s="211"/>
      <c r="Z343" s="211"/>
    </row>
    <row r="344" spans="1:26" ht="15.75" customHeight="1">
      <c r="A344" s="218"/>
      <c r="B344" s="218"/>
      <c r="C344" s="218"/>
      <c r="D344" s="218"/>
      <c r="E344" s="218"/>
      <c r="F344" s="218"/>
      <c r="G344" s="218"/>
      <c r="H344" s="219"/>
      <c r="I344" s="219"/>
      <c r="J344" s="218"/>
      <c r="K344" s="221"/>
      <c r="L344" s="218"/>
      <c r="M344" s="221"/>
      <c r="N344" s="218"/>
      <c r="O344" s="218"/>
      <c r="P344" s="211"/>
      <c r="Q344" s="211"/>
      <c r="R344" s="211"/>
      <c r="S344" s="211"/>
      <c r="T344" s="211"/>
      <c r="U344" s="211"/>
      <c r="V344" s="211"/>
      <c r="W344" s="211"/>
      <c r="X344" s="211"/>
      <c r="Y344" s="211"/>
      <c r="Z344" s="211"/>
    </row>
    <row r="345" spans="1:26" ht="15.75" customHeight="1">
      <c r="A345" s="218"/>
      <c r="B345" s="218"/>
      <c r="C345" s="218"/>
      <c r="D345" s="218"/>
      <c r="E345" s="218"/>
      <c r="F345" s="218"/>
      <c r="G345" s="218"/>
      <c r="H345" s="219"/>
      <c r="I345" s="219"/>
      <c r="J345" s="218"/>
      <c r="K345" s="221"/>
      <c r="L345" s="218"/>
      <c r="M345" s="221"/>
      <c r="N345" s="218"/>
      <c r="O345" s="218"/>
      <c r="P345" s="211"/>
      <c r="Q345" s="211"/>
      <c r="R345" s="211"/>
      <c r="S345" s="211"/>
      <c r="T345" s="211"/>
      <c r="U345" s="211"/>
      <c r="V345" s="211"/>
      <c r="W345" s="211"/>
      <c r="X345" s="211"/>
      <c r="Y345" s="211"/>
      <c r="Z345" s="211"/>
    </row>
    <row r="346" spans="1:26" ht="15.75" customHeight="1">
      <c r="A346" s="218"/>
      <c r="B346" s="218"/>
      <c r="C346" s="218"/>
      <c r="D346" s="218"/>
      <c r="E346" s="218"/>
      <c r="F346" s="218"/>
      <c r="G346" s="218"/>
      <c r="H346" s="219"/>
      <c r="I346" s="219"/>
      <c r="J346" s="218"/>
      <c r="K346" s="221"/>
      <c r="L346" s="218"/>
      <c r="M346" s="221"/>
      <c r="N346" s="218"/>
      <c r="O346" s="218"/>
      <c r="P346" s="211"/>
      <c r="Q346" s="211"/>
      <c r="R346" s="211"/>
      <c r="S346" s="211"/>
      <c r="T346" s="211"/>
      <c r="U346" s="211"/>
      <c r="V346" s="211"/>
      <c r="W346" s="211"/>
      <c r="X346" s="211"/>
      <c r="Y346" s="211"/>
      <c r="Z346" s="211"/>
    </row>
    <row r="347" spans="1:26" ht="15.75" customHeight="1">
      <c r="A347" s="218"/>
      <c r="B347" s="218"/>
      <c r="C347" s="218"/>
      <c r="D347" s="218"/>
      <c r="E347" s="218"/>
      <c r="F347" s="218"/>
      <c r="G347" s="218"/>
      <c r="H347" s="219"/>
      <c r="I347" s="219"/>
      <c r="J347" s="218"/>
      <c r="K347" s="221"/>
      <c r="L347" s="218"/>
      <c r="M347" s="221"/>
      <c r="N347" s="218"/>
      <c r="O347" s="218"/>
      <c r="P347" s="211"/>
      <c r="Q347" s="211"/>
      <c r="R347" s="211"/>
      <c r="S347" s="211"/>
      <c r="T347" s="211"/>
      <c r="U347" s="211"/>
      <c r="V347" s="211"/>
      <c r="W347" s="211"/>
      <c r="X347" s="211"/>
      <c r="Y347" s="211"/>
      <c r="Z347" s="211"/>
    </row>
    <row r="348" spans="1:26" ht="15.75" customHeight="1">
      <c r="A348" s="218"/>
      <c r="B348" s="218"/>
      <c r="C348" s="218"/>
      <c r="D348" s="218"/>
      <c r="E348" s="218"/>
      <c r="F348" s="218"/>
      <c r="G348" s="218"/>
      <c r="H348" s="219"/>
      <c r="I348" s="219"/>
      <c r="J348" s="218"/>
      <c r="K348" s="221"/>
      <c r="L348" s="218"/>
      <c r="M348" s="221"/>
      <c r="N348" s="218"/>
      <c r="O348" s="218"/>
      <c r="P348" s="211"/>
      <c r="Q348" s="211"/>
      <c r="R348" s="211"/>
      <c r="S348" s="211"/>
      <c r="T348" s="211"/>
      <c r="U348" s="211"/>
      <c r="V348" s="211"/>
      <c r="W348" s="211"/>
      <c r="X348" s="211"/>
      <c r="Y348" s="211"/>
      <c r="Z348" s="211"/>
    </row>
    <row r="349" spans="1:26" ht="15.75" customHeight="1">
      <c r="A349" s="218"/>
      <c r="B349" s="218"/>
      <c r="C349" s="218"/>
      <c r="D349" s="218"/>
      <c r="E349" s="218"/>
      <c r="F349" s="218"/>
      <c r="G349" s="218"/>
      <c r="H349" s="219"/>
      <c r="I349" s="219"/>
      <c r="J349" s="218"/>
      <c r="K349" s="221"/>
      <c r="L349" s="218"/>
      <c r="M349" s="221"/>
      <c r="N349" s="218"/>
      <c r="O349" s="218"/>
      <c r="P349" s="211"/>
      <c r="Q349" s="211"/>
      <c r="R349" s="211"/>
      <c r="S349" s="211"/>
      <c r="T349" s="211"/>
      <c r="U349" s="211"/>
      <c r="V349" s="211"/>
      <c r="W349" s="211"/>
      <c r="X349" s="211"/>
      <c r="Y349" s="211"/>
      <c r="Z349" s="211"/>
    </row>
    <row r="350" spans="1:26" ht="15.75" customHeight="1">
      <c r="A350" s="218"/>
      <c r="B350" s="218"/>
      <c r="C350" s="218"/>
      <c r="D350" s="218"/>
      <c r="E350" s="218"/>
      <c r="F350" s="218"/>
      <c r="G350" s="218"/>
      <c r="H350" s="219"/>
      <c r="I350" s="219"/>
      <c r="J350" s="218"/>
      <c r="K350" s="221"/>
      <c r="L350" s="218"/>
      <c r="M350" s="221"/>
      <c r="N350" s="218"/>
      <c r="O350" s="218"/>
      <c r="P350" s="211"/>
      <c r="Q350" s="211"/>
      <c r="R350" s="211"/>
      <c r="S350" s="211"/>
      <c r="T350" s="211"/>
      <c r="U350" s="211"/>
      <c r="V350" s="211"/>
      <c r="W350" s="211"/>
      <c r="X350" s="211"/>
      <c r="Y350" s="211"/>
      <c r="Z350" s="211"/>
    </row>
    <row r="351" spans="1:26" ht="15.75" customHeight="1">
      <c r="A351" s="218"/>
      <c r="B351" s="218"/>
      <c r="C351" s="218"/>
      <c r="D351" s="218"/>
      <c r="E351" s="218"/>
      <c r="F351" s="218"/>
      <c r="G351" s="218"/>
      <c r="H351" s="219"/>
      <c r="I351" s="219"/>
      <c r="J351" s="218"/>
      <c r="K351" s="221"/>
      <c r="L351" s="218"/>
      <c r="M351" s="221"/>
      <c r="N351" s="218"/>
      <c r="O351" s="218"/>
      <c r="P351" s="211"/>
      <c r="Q351" s="211"/>
      <c r="R351" s="211"/>
      <c r="S351" s="211"/>
      <c r="T351" s="211"/>
      <c r="U351" s="211"/>
      <c r="V351" s="211"/>
      <c r="W351" s="211"/>
      <c r="X351" s="211"/>
      <c r="Y351" s="211"/>
      <c r="Z351" s="211"/>
    </row>
    <row r="352" spans="1:26" ht="15.75" customHeight="1">
      <c r="A352" s="218"/>
      <c r="B352" s="218"/>
      <c r="C352" s="218"/>
      <c r="D352" s="218"/>
      <c r="E352" s="218"/>
      <c r="F352" s="218"/>
      <c r="G352" s="218"/>
      <c r="H352" s="219"/>
      <c r="I352" s="219"/>
      <c r="J352" s="218"/>
      <c r="K352" s="221"/>
      <c r="L352" s="218"/>
      <c r="M352" s="221"/>
      <c r="N352" s="218"/>
      <c r="O352" s="218"/>
      <c r="P352" s="211"/>
      <c r="Q352" s="211"/>
      <c r="R352" s="211"/>
      <c r="S352" s="211"/>
      <c r="T352" s="211"/>
      <c r="U352" s="211"/>
      <c r="V352" s="211"/>
      <c r="W352" s="211"/>
      <c r="X352" s="211"/>
      <c r="Y352" s="211"/>
      <c r="Z352" s="211"/>
    </row>
    <row r="353" spans="1:26" ht="15.75" customHeight="1">
      <c r="A353" s="218"/>
      <c r="B353" s="218"/>
      <c r="C353" s="218"/>
      <c r="D353" s="218"/>
      <c r="E353" s="218"/>
      <c r="F353" s="218"/>
      <c r="G353" s="218"/>
      <c r="H353" s="219"/>
      <c r="I353" s="219"/>
      <c r="J353" s="218"/>
      <c r="K353" s="221"/>
      <c r="L353" s="218"/>
      <c r="M353" s="221"/>
      <c r="N353" s="218"/>
      <c r="O353" s="218"/>
      <c r="P353" s="211"/>
      <c r="Q353" s="211"/>
      <c r="R353" s="211"/>
      <c r="S353" s="211"/>
      <c r="T353" s="211"/>
      <c r="U353" s="211"/>
      <c r="V353" s="211"/>
      <c r="W353" s="211"/>
      <c r="X353" s="211"/>
      <c r="Y353" s="211"/>
      <c r="Z353" s="211"/>
    </row>
    <row r="354" spans="1:26" ht="15.75" customHeight="1">
      <c r="A354" s="218"/>
      <c r="B354" s="218"/>
      <c r="C354" s="218"/>
      <c r="D354" s="218"/>
      <c r="E354" s="218"/>
      <c r="F354" s="218"/>
      <c r="G354" s="218"/>
      <c r="H354" s="219"/>
      <c r="I354" s="219"/>
      <c r="J354" s="218"/>
      <c r="K354" s="221"/>
      <c r="L354" s="218"/>
      <c r="M354" s="221"/>
      <c r="N354" s="218"/>
      <c r="O354" s="218"/>
      <c r="P354" s="211"/>
      <c r="Q354" s="211"/>
      <c r="R354" s="211"/>
      <c r="S354" s="211"/>
      <c r="T354" s="211"/>
      <c r="U354" s="211"/>
      <c r="V354" s="211"/>
      <c r="W354" s="211"/>
      <c r="X354" s="211"/>
      <c r="Y354" s="211"/>
      <c r="Z354" s="211"/>
    </row>
    <row r="355" spans="1:26" ht="15.75" customHeight="1">
      <c r="A355" s="218"/>
      <c r="B355" s="218"/>
      <c r="C355" s="218"/>
      <c r="D355" s="218"/>
      <c r="E355" s="218"/>
      <c r="F355" s="218"/>
      <c r="G355" s="218"/>
      <c r="H355" s="219"/>
      <c r="I355" s="219"/>
      <c r="J355" s="218"/>
      <c r="K355" s="221"/>
      <c r="L355" s="218"/>
      <c r="M355" s="221"/>
      <c r="N355" s="218"/>
      <c r="O355" s="218"/>
      <c r="P355" s="211"/>
      <c r="Q355" s="211"/>
      <c r="R355" s="211"/>
      <c r="S355" s="211"/>
      <c r="T355" s="211"/>
      <c r="U355" s="211"/>
      <c r="V355" s="211"/>
      <c r="W355" s="211"/>
      <c r="X355" s="211"/>
      <c r="Y355" s="211"/>
      <c r="Z355" s="211"/>
    </row>
    <row r="356" spans="1:26" ht="15.75" customHeight="1">
      <c r="A356" s="218"/>
      <c r="B356" s="218"/>
      <c r="C356" s="218"/>
      <c r="D356" s="218"/>
      <c r="E356" s="218"/>
      <c r="F356" s="218"/>
      <c r="G356" s="218"/>
      <c r="H356" s="219"/>
      <c r="I356" s="219"/>
      <c r="J356" s="218"/>
      <c r="K356" s="221"/>
      <c r="L356" s="218"/>
      <c r="M356" s="221"/>
      <c r="N356" s="218"/>
      <c r="O356" s="218"/>
      <c r="P356" s="211"/>
      <c r="Q356" s="211"/>
      <c r="R356" s="211"/>
      <c r="S356" s="211"/>
      <c r="T356" s="211"/>
      <c r="U356" s="211"/>
      <c r="V356" s="211"/>
      <c r="W356" s="211"/>
      <c r="X356" s="211"/>
      <c r="Y356" s="211"/>
      <c r="Z356" s="211"/>
    </row>
    <row r="357" spans="1:26" ht="15.75" customHeight="1">
      <c r="A357" s="218"/>
      <c r="B357" s="218"/>
      <c r="C357" s="218"/>
      <c r="D357" s="218"/>
      <c r="E357" s="218"/>
      <c r="F357" s="218"/>
      <c r="G357" s="218"/>
      <c r="H357" s="219"/>
      <c r="I357" s="219"/>
      <c r="J357" s="218"/>
      <c r="K357" s="221"/>
      <c r="L357" s="218"/>
      <c r="M357" s="221"/>
      <c r="N357" s="218"/>
      <c r="O357" s="218"/>
      <c r="P357" s="211"/>
      <c r="Q357" s="211"/>
      <c r="R357" s="211"/>
      <c r="S357" s="211"/>
      <c r="T357" s="211"/>
      <c r="U357" s="211"/>
      <c r="V357" s="211"/>
      <c r="W357" s="211"/>
      <c r="X357" s="211"/>
      <c r="Y357" s="211"/>
      <c r="Z357" s="211"/>
    </row>
    <row r="358" spans="1:26" ht="15.75" customHeight="1">
      <c r="A358" s="218"/>
      <c r="B358" s="218"/>
      <c r="C358" s="218"/>
      <c r="D358" s="218"/>
      <c r="E358" s="218"/>
      <c r="F358" s="218"/>
      <c r="G358" s="218"/>
      <c r="H358" s="219"/>
      <c r="I358" s="219"/>
      <c r="J358" s="218"/>
      <c r="K358" s="221"/>
      <c r="L358" s="218"/>
      <c r="M358" s="221"/>
      <c r="N358" s="218"/>
      <c r="O358" s="218"/>
      <c r="P358" s="211"/>
      <c r="Q358" s="211"/>
      <c r="R358" s="211"/>
      <c r="S358" s="211"/>
      <c r="T358" s="211"/>
      <c r="U358" s="211"/>
      <c r="V358" s="211"/>
      <c r="W358" s="211"/>
      <c r="X358" s="211"/>
      <c r="Y358" s="211"/>
      <c r="Z358" s="211"/>
    </row>
    <row r="359" spans="1:26" ht="15.75" customHeight="1">
      <c r="A359" s="218"/>
      <c r="B359" s="218"/>
      <c r="C359" s="218"/>
      <c r="D359" s="218"/>
      <c r="E359" s="218"/>
      <c r="F359" s="218"/>
      <c r="G359" s="218"/>
      <c r="H359" s="219"/>
      <c r="I359" s="219"/>
      <c r="J359" s="218"/>
      <c r="K359" s="221"/>
      <c r="L359" s="218"/>
      <c r="M359" s="221"/>
      <c r="N359" s="218"/>
      <c r="O359" s="218"/>
      <c r="P359" s="211"/>
      <c r="Q359" s="211"/>
      <c r="R359" s="211"/>
      <c r="S359" s="211"/>
      <c r="T359" s="211"/>
      <c r="U359" s="211"/>
      <c r="V359" s="211"/>
      <c r="W359" s="211"/>
      <c r="X359" s="211"/>
      <c r="Y359" s="211"/>
      <c r="Z359" s="211"/>
    </row>
    <row r="360" spans="1:26" ht="15.75" customHeight="1">
      <c r="A360" s="218"/>
      <c r="B360" s="218"/>
      <c r="C360" s="218"/>
      <c r="D360" s="218"/>
      <c r="E360" s="218"/>
      <c r="F360" s="218"/>
      <c r="G360" s="218"/>
      <c r="H360" s="219"/>
      <c r="I360" s="219"/>
      <c r="J360" s="218"/>
      <c r="K360" s="221"/>
      <c r="L360" s="218"/>
      <c r="M360" s="221"/>
      <c r="N360" s="218"/>
      <c r="O360" s="218"/>
      <c r="P360" s="211"/>
      <c r="Q360" s="211"/>
      <c r="R360" s="211"/>
      <c r="S360" s="211"/>
      <c r="T360" s="211"/>
      <c r="U360" s="211"/>
      <c r="V360" s="211"/>
      <c r="W360" s="211"/>
      <c r="X360" s="211"/>
      <c r="Y360" s="211"/>
      <c r="Z360" s="211"/>
    </row>
    <row r="361" spans="1:26" ht="15.75" customHeight="1">
      <c r="A361" s="218"/>
      <c r="B361" s="218"/>
      <c r="C361" s="218"/>
      <c r="D361" s="218"/>
      <c r="E361" s="218"/>
      <c r="F361" s="218"/>
      <c r="G361" s="218"/>
      <c r="H361" s="219"/>
      <c r="I361" s="219"/>
      <c r="J361" s="218"/>
      <c r="K361" s="221"/>
      <c r="L361" s="218"/>
      <c r="M361" s="221"/>
      <c r="N361" s="218"/>
      <c r="O361" s="218"/>
      <c r="P361" s="211"/>
      <c r="Q361" s="211"/>
      <c r="R361" s="211"/>
      <c r="S361" s="211"/>
      <c r="T361" s="211"/>
      <c r="U361" s="211"/>
      <c r="V361" s="211"/>
      <c r="W361" s="211"/>
      <c r="X361" s="211"/>
      <c r="Y361" s="211"/>
      <c r="Z361" s="211"/>
    </row>
    <row r="362" spans="1:26" ht="15.75" customHeight="1">
      <c r="A362" s="218"/>
      <c r="B362" s="218"/>
      <c r="C362" s="218"/>
      <c r="D362" s="218"/>
      <c r="E362" s="218"/>
      <c r="F362" s="218"/>
      <c r="G362" s="218"/>
      <c r="H362" s="219"/>
      <c r="I362" s="219"/>
      <c r="J362" s="218"/>
      <c r="K362" s="221"/>
      <c r="L362" s="218"/>
      <c r="M362" s="221"/>
      <c r="N362" s="218"/>
      <c r="O362" s="218"/>
      <c r="P362" s="211"/>
      <c r="Q362" s="211"/>
      <c r="R362" s="211"/>
      <c r="S362" s="211"/>
      <c r="T362" s="211"/>
      <c r="U362" s="211"/>
      <c r="V362" s="211"/>
      <c r="W362" s="211"/>
      <c r="X362" s="211"/>
      <c r="Y362" s="211"/>
      <c r="Z362" s="211"/>
    </row>
    <row r="363" spans="1:26" ht="15.75" customHeight="1">
      <c r="A363" s="218"/>
      <c r="B363" s="218"/>
      <c r="C363" s="218"/>
      <c r="D363" s="218"/>
      <c r="E363" s="218"/>
      <c r="F363" s="218"/>
      <c r="G363" s="218"/>
      <c r="H363" s="219"/>
      <c r="I363" s="219"/>
      <c r="J363" s="218"/>
      <c r="K363" s="221"/>
      <c r="L363" s="218"/>
      <c r="M363" s="221"/>
      <c r="N363" s="218"/>
      <c r="O363" s="218"/>
      <c r="P363" s="211"/>
      <c r="Q363" s="211"/>
      <c r="R363" s="211"/>
      <c r="S363" s="211"/>
      <c r="T363" s="211"/>
      <c r="U363" s="211"/>
      <c r="V363" s="211"/>
      <c r="W363" s="211"/>
      <c r="X363" s="211"/>
      <c r="Y363" s="211"/>
      <c r="Z363" s="211"/>
    </row>
    <row r="364" spans="1:26" ht="15.75" customHeight="1">
      <c r="A364" s="218"/>
      <c r="B364" s="218"/>
      <c r="C364" s="218"/>
      <c r="D364" s="218"/>
      <c r="E364" s="218"/>
      <c r="F364" s="218"/>
      <c r="G364" s="218"/>
      <c r="H364" s="219"/>
      <c r="I364" s="219"/>
      <c r="J364" s="218"/>
      <c r="K364" s="221"/>
      <c r="L364" s="218"/>
      <c r="M364" s="221"/>
      <c r="N364" s="218"/>
      <c r="O364" s="218"/>
      <c r="P364" s="211"/>
      <c r="Q364" s="211"/>
      <c r="R364" s="211"/>
      <c r="S364" s="211"/>
      <c r="T364" s="211"/>
      <c r="U364" s="211"/>
      <c r="V364" s="211"/>
      <c r="W364" s="211"/>
      <c r="X364" s="211"/>
      <c r="Y364" s="211"/>
      <c r="Z364" s="211"/>
    </row>
    <row r="365" spans="1:26" ht="15.75" customHeight="1">
      <c r="A365" s="218"/>
      <c r="B365" s="218"/>
      <c r="C365" s="218"/>
      <c r="D365" s="218"/>
      <c r="E365" s="218"/>
      <c r="F365" s="218"/>
      <c r="G365" s="218"/>
      <c r="H365" s="219"/>
      <c r="I365" s="219"/>
      <c r="J365" s="218"/>
      <c r="K365" s="221"/>
      <c r="L365" s="218"/>
      <c r="M365" s="221"/>
      <c r="N365" s="218"/>
      <c r="O365" s="218"/>
      <c r="P365" s="211"/>
      <c r="Q365" s="211"/>
      <c r="R365" s="211"/>
      <c r="S365" s="211"/>
      <c r="T365" s="211"/>
      <c r="U365" s="211"/>
      <c r="V365" s="211"/>
      <c r="W365" s="211"/>
      <c r="X365" s="211"/>
      <c r="Y365" s="211"/>
      <c r="Z365" s="211"/>
    </row>
    <row r="366" spans="1:26" ht="15.75" customHeight="1">
      <c r="A366" s="218"/>
      <c r="B366" s="218"/>
      <c r="C366" s="218"/>
      <c r="D366" s="218"/>
      <c r="E366" s="218"/>
      <c r="F366" s="218"/>
      <c r="G366" s="218"/>
      <c r="H366" s="219"/>
      <c r="I366" s="219"/>
      <c r="J366" s="218"/>
      <c r="K366" s="221"/>
      <c r="L366" s="218"/>
      <c r="M366" s="221"/>
      <c r="N366" s="218"/>
      <c r="O366" s="218"/>
      <c r="P366" s="211"/>
      <c r="Q366" s="211"/>
      <c r="R366" s="211"/>
      <c r="S366" s="211"/>
      <c r="T366" s="211"/>
      <c r="U366" s="211"/>
      <c r="V366" s="211"/>
      <c r="W366" s="211"/>
      <c r="X366" s="211"/>
      <c r="Y366" s="211"/>
      <c r="Z366" s="211"/>
    </row>
    <row r="367" spans="1:26" ht="15.75" customHeight="1">
      <c r="A367" s="218"/>
      <c r="B367" s="218"/>
      <c r="C367" s="218"/>
      <c r="D367" s="218"/>
      <c r="E367" s="218"/>
      <c r="F367" s="218"/>
      <c r="G367" s="218"/>
      <c r="H367" s="219"/>
      <c r="I367" s="219"/>
      <c r="J367" s="218"/>
      <c r="K367" s="221"/>
      <c r="L367" s="218"/>
      <c r="M367" s="221"/>
      <c r="N367" s="218"/>
      <c r="O367" s="218"/>
      <c r="P367" s="211"/>
      <c r="Q367" s="211"/>
      <c r="R367" s="211"/>
      <c r="S367" s="211"/>
      <c r="T367" s="211"/>
      <c r="U367" s="211"/>
      <c r="V367" s="211"/>
      <c r="W367" s="211"/>
      <c r="X367" s="211"/>
      <c r="Y367" s="211"/>
      <c r="Z367" s="211"/>
    </row>
    <row r="368" spans="1:26" ht="15.75" customHeight="1">
      <c r="A368" s="218"/>
      <c r="B368" s="218"/>
      <c r="C368" s="218"/>
      <c r="D368" s="218"/>
      <c r="E368" s="218"/>
      <c r="F368" s="218"/>
      <c r="G368" s="218"/>
      <c r="H368" s="219"/>
      <c r="I368" s="219"/>
      <c r="J368" s="218"/>
      <c r="K368" s="221"/>
      <c r="L368" s="218"/>
      <c r="M368" s="221"/>
      <c r="N368" s="218"/>
      <c r="O368" s="218"/>
      <c r="P368" s="211"/>
      <c r="Q368" s="211"/>
      <c r="R368" s="211"/>
      <c r="S368" s="211"/>
      <c r="T368" s="211"/>
      <c r="U368" s="211"/>
      <c r="V368" s="211"/>
      <c r="W368" s="211"/>
      <c r="X368" s="211"/>
      <c r="Y368" s="211"/>
      <c r="Z368" s="211"/>
    </row>
    <row r="369" spans="1:26" ht="15.75" customHeight="1">
      <c r="A369" s="218"/>
      <c r="B369" s="218"/>
      <c r="C369" s="218"/>
      <c r="D369" s="218"/>
      <c r="E369" s="218"/>
      <c r="F369" s="218"/>
      <c r="G369" s="218"/>
      <c r="H369" s="219"/>
      <c r="I369" s="219"/>
      <c r="J369" s="218"/>
      <c r="K369" s="221"/>
      <c r="L369" s="218"/>
      <c r="M369" s="221"/>
      <c r="N369" s="218"/>
      <c r="O369" s="218"/>
      <c r="P369" s="211"/>
      <c r="Q369" s="211"/>
      <c r="R369" s="211"/>
      <c r="S369" s="211"/>
      <c r="T369" s="211"/>
      <c r="U369" s="211"/>
      <c r="V369" s="211"/>
      <c r="W369" s="211"/>
      <c r="X369" s="211"/>
      <c r="Y369" s="211"/>
      <c r="Z369" s="211"/>
    </row>
    <row r="370" spans="1:26" ht="15.75" customHeight="1">
      <c r="A370" s="218"/>
      <c r="B370" s="218"/>
      <c r="C370" s="218"/>
      <c r="D370" s="218"/>
      <c r="E370" s="218"/>
      <c r="F370" s="218"/>
      <c r="G370" s="218"/>
      <c r="H370" s="219"/>
      <c r="I370" s="219"/>
      <c r="J370" s="218"/>
      <c r="K370" s="221"/>
      <c r="L370" s="218"/>
      <c r="M370" s="221"/>
      <c r="N370" s="218"/>
      <c r="O370" s="218"/>
      <c r="P370" s="211"/>
      <c r="Q370" s="211"/>
      <c r="R370" s="211"/>
      <c r="S370" s="211"/>
      <c r="T370" s="211"/>
      <c r="U370" s="211"/>
      <c r="V370" s="211"/>
      <c r="W370" s="211"/>
      <c r="X370" s="211"/>
      <c r="Y370" s="211"/>
      <c r="Z370" s="211"/>
    </row>
    <row r="371" spans="1:26" ht="15.75" customHeight="1">
      <c r="A371" s="218"/>
      <c r="B371" s="218"/>
      <c r="C371" s="218"/>
      <c r="D371" s="218"/>
      <c r="E371" s="218"/>
      <c r="F371" s="218"/>
      <c r="G371" s="218"/>
      <c r="H371" s="219"/>
      <c r="I371" s="219"/>
      <c r="J371" s="218"/>
      <c r="K371" s="221"/>
      <c r="L371" s="218"/>
      <c r="M371" s="221"/>
      <c r="N371" s="218"/>
      <c r="O371" s="218"/>
      <c r="P371" s="211"/>
      <c r="Q371" s="211"/>
      <c r="R371" s="211"/>
      <c r="S371" s="211"/>
      <c r="T371" s="211"/>
      <c r="U371" s="211"/>
      <c r="V371" s="211"/>
      <c r="W371" s="211"/>
      <c r="X371" s="211"/>
      <c r="Y371" s="211"/>
      <c r="Z371" s="211"/>
    </row>
    <row r="372" spans="1:26" ht="15.75" customHeight="1">
      <c r="A372" s="218"/>
      <c r="B372" s="218"/>
      <c r="C372" s="218"/>
      <c r="D372" s="218"/>
      <c r="E372" s="218"/>
      <c r="F372" s="218"/>
      <c r="G372" s="218"/>
      <c r="H372" s="219"/>
      <c r="I372" s="219"/>
      <c r="J372" s="218"/>
      <c r="K372" s="221"/>
      <c r="L372" s="218"/>
      <c r="M372" s="221"/>
      <c r="N372" s="218"/>
      <c r="O372" s="218"/>
      <c r="P372" s="211"/>
      <c r="Q372" s="211"/>
      <c r="R372" s="211"/>
      <c r="S372" s="211"/>
      <c r="T372" s="211"/>
      <c r="U372" s="211"/>
      <c r="V372" s="211"/>
      <c r="W372" s="211"/>
      <c r="X372" s="211"/>
      <c r="Y372" s="211"/>
      <c r="Z372" s="211"/>
    </row>
    <row r="373" spans="1:26" ht="15.75" customHeight="1">
      <c r="A373" s="218"/>
      <c r="B373" s="218"/>
      <c r="C373" s="218"/>
      <c r="D373" s="218"/>
      <c r="E373" s="218"/>
      <c r="F373" s="218"/>
      <c r="G373" s="218"/>
      <c r="H373" s="219"/>
      <c r="I373" s="219"/>
      <c r="J373" s="218"/>
      <c r="K373" s="221"/>
      <c r="L373" s="218"/>
      <c r="M373" s="221"/>
      <c r="N373" s="218"/>
      <c r="O373" s="218"/>
      <c r="P373" s="211"/>
      <c r="Q373" s="211"/>
      <c r="R373" s="211"/>
      <c r="S373" s="211"/>
      <c r="T373" s="211"/>
      <c r="U373" s="211"/>
      <c r="V373" s="211"/>
      <c r="W373" s="211"/>
      <c r="X373" s="211"/>
      <c r="Y373" s="211"/>
      <c r="Z373" s="211"/>
    </row>
    <row r="374" spans="1:26" ht="15.75" customHeight="1">
      <c r="A374" s="218"/>
      <c r="B374" s="218"/>
      <c r="C374" s="218"/>
      <c r="D374" s="218"/>
      <c r="E374" s="218"/>
      <c r="F374" s="218"/>
      <c r="G374" s="218"/>
      <c r="H374" s="219"/>
      <c r="I374" s="219"/>
      <c r="J374" s="218"/>
      <c r="K374" s="221"/>
      <c r="L374" s="218"/>
      <c r="M374" s="221"/>
      <c r="N374" s="218"/>
      <c r="O374" s="218"/>
      <c r="P374" s="211"/>
      <c r="Q374" s="211"/>
      <c r="R374" s="211"/>
      <c r="S374" s="211"/>
      <c r="T374" s="211"/>
      <c r="U374" s="211"/>
      <c r="V374" s="211"/>
      <c r="W374" s="211"/>
      <c r="X374" s="211"/>
      <c r="Y374" s="211"/>
      <c r="Z374" s="211"/>
    </row>
    <row r="375" spans="1:26" ht="15.75" customHeight="1">
      <c r="A375" s="218"/>
      <c r="B375" s="218"/>
      <c r="C375" s="218"/>
      <c r="D375" s="218"/>
      <c r="E375" s="218"/>
      <c r="F375" s="218"/>
      <c r="G375" s="218"/>
      <c r="H375" s="219"/>
      <c r="I375" s="219"/>
      <c r="J375" s="218"/>
      <c r="K375" s="221"/>
      <c r="L375" s="218"/>
      <c r="M375" s="221"/>
      <c r="N375" s="218"/>
      <c r="O375" s="218"/>
      <c r="P375" s="211"/>
      <c r="Q375" s="211"/>
      <c r="R375" s="211"/>
      <c r="S375" s="211"/>
      <c r="T375" s="211"/>
      <c r="U375" s="211"/>
      <c r="V375" s="211"/>
      <c r="W375" s="211"/>
      <c r="X375" s="211"/>
      <c r="Y375" s="211"/>
      <c r="Z375" s="211"/>
    </row>
    <row r="376" spans="1:26" ht="15.75" customHeight="1">
      <c r="A376" s="218"/>
      <c r="B376" s="218"/>
      <c r="C376" s="218"/>
      <c r="D376" s="218"/>
      <c r="E376" s="218"/>
      <c r="F376" s="218"/>
      <c r="G376" s="218"/>
      <c r="H376" s="219"/>
      <c r="I376" s="219"/>
      <c r="J376" s="218"/>
      <c r="K376" s="221"/>
      <c r="L376" s="218"/>
      <c r="M376" s="221"/>
      <c r="N376" s="218"/>
      <c r="O376" s="218"/>
      <c r="P376" s="211"/>
      <c r="Q376" s="211"/>
      <c r="R376" s="211"/>
      <c r="S376" s="211"/>
      <c r="T376" s="211"/>
      <c r="U376" s="211"/>
      <c r="V376" s="211"/>
      <c r="W376" s="211"/>
      <c r="X376" s="211"/>
      <c r="Y376" s="211"/>
      <c r="Z376" s="211"/>
    </row>
    <row r="377" spans="1:26" ht="15.75" customHeight="1">
      <c r="A377" s="218"/>
      <c r="B377" s="218"/>
      <c r="C377" s="218"/>
      <c r="D377" s="218"/>
      <c r="E377" s="218"/>
      <c r="F377" s="218"/>
      <c r="G377" s="218"/>
      <c r="H377" s="219"/>
      <c r="I377" s="219"/>
      <c r="J377" s="218"/>
      <c r="K377" s="221"/>
      <c r="L377" s="218"/>
      <c r="M377" s="221"/>
      <c r="N377" s="218"/>
      <c r="O377" s="218"/>
      <c r="P377" s="211"/>
      <c r="Q377" s="211"/>
      <c r="R377" s="211"/>
      <c r="S377" s="211"/>
      <c r="T377" s="211"/>
      <c r="U377" s="211"/>
      <c r="V377" s="211"/>
      <c r="W377" s="211"/>
      <c r="X377" s="211"/>
      <c r="Y377" s="211"/>
      <c r="Z377" s="211"/>
    </row>
    <row r="378" spans="1:26" ht="15.75" customHeight="1">
      <c r="A378" s="218"/>
      <c r="B378" s="218"/>
      <c r="C378" s="218"/>
      <c r="D378" s="218"/>
      <c r="E378" s="218"/>
      <c r="F378" s="218"/>
      <c r="G378" s="218"/>
      <c r="H378" s="219"/>
      <c r="I378" s="219"/>
      <c r="J378" s="218"/>
      <c r="K378" s="221"/>
      <c r="L378" s="218"/>
      <c r="M378" s="221"/>
      <c r="N378" s="218"/>
      <c r="O378" s="218"/>
      <c r="P378" s="211"/>
      <c r="Q378" s="211"/>
      <c r="R378" s="211"/>
      <c r="S378" s="211"/>
      <c r="T378" s="211"/>
      <c r="U378" s="211"/>
      <c r="V378" s="211"/>
      <c r="W378" s="211"/>
      <c r="X378" s="211"/>
      <c r="Y378" s="211"/>
      <c r="Z378" s="211"/>
    </row>
    <row r="379" spans="1:26" ht="15.75" customHeight="1">
      <c r="A379" s="218"/>
      <c r="B379" s="218"/>
      <c r="C379" s="218"/>
      <c r="D379" s="218"/>
      <c r="E379" s="218"/>
      <c r="F379" s="218"/>
      <c r="G379" s="218"/>
      <c r="H379" s="219"/>
      <c r="I379" s="219"/>
      <c r="J379" s="218"/>
      <c r="K379" s="221"/>
      <c r="L379" s="218"/>
      <c r="M379" s="221"/>
      <c r="N379" s="218"/>
      <c r="O379" s="218"/>
      <c r="P379" s="211"/>
      <c r="Q379" s="211"/>
      <c r="R379" s="211"/>
      <c r="S379" s="211"/>
      <c r="T379" s="211"/>
      <c r="U379" s="211"/>
      <c r="V379" s="211"/>
      <c r="W379" s="211"/>
      <c r="X379" s="211"/>
      <c r="Y379" s="211"/>
      <c r="Z379" s="211"/>
    </row>
    <row r="380" spans="1:26" ht="15.75" customHeight="1">
      <c r="A380" s="218"/>
      <c r="B380" s="218"/>
      <c r="C380" s="218"/>
      <c r="D380" s="218"/>
      <c r="E380" s="218"/>
      <c r="F380" s="218"/>
      <c r="G380" s="218"/>
      <c r="H380" s="219"/>
      <c r="I380" s="219"/>
      <c r="J380" s="218"/>
      <c r="K380" s="221"/>
      <c r="L380" s="218"/>
      <c r="M380" s="221"/>
      <c r="N380" s="218"/>
      <c r="O380" s="218"/>
      <c r="P380" s="211"/>
      <c r="Q380" s="211"/>
      <c r="R380" s="211"/>
      <c r="S380" s="211"/>
      <c r="T380" s="211"/>
      <c r="U380" s="211"/>
      <c r="V380" s="211"/>
      <c r="W380" s="211"/>
      <c r="X380" s="211"/>
      <c r="Y380" s="211"/>
      <c r="Z380" s="211"/>
    </row>
    <row r="381" spans="1:26" ht="15.75" customHeight="1">
      <c r="A381" s="218"/>
      <c r="B381" s="218"/>
      <c r="C381" s="218"/>
      <c r="D381" s="218"/>
      <c r="E381" s="218"/>
      <c r="F381" s="218"/>
      <c r="G381" s="218"/>
      <c r="H381" s="219"/>
      <c r="I381" s="219"/>
      <c r="J381" s="218"/>
      <c r="K381" s="221"/>
      <c r="L381" s="218"/>
      <c r="M381" s="221"/>
      <c r="N381" s="218"/>
      <c r="O381" s="218"/>
      <c r="P381" s="211"/>
      <c r="Q381" s="211"/>
      <c r="R381" s="211"/>
      <c r="S381" s="211"/>
      <c r="T381" s="211"/>
      <c r="U381" s="211"/>
      <c r="V381" s="211"/>
      <c r="W381" s="211"/>
      <c r="X381" s="211"/>
      <c r="Y381" s="211"/>
      <c r="Z381" s="211"/>
    </row>
    <row r="382" spans="1:26" ht="15.75" customHeight="1">
      <c r="A382" s="218"/>
      <c r="B382" s="218"/>
      <c r="C382" s="218"/>
      <c r="D382" s="218"/>
      <c r="E382" s="218"/>
      <c r="F382" s="218"/>
      <c r="G382" s="218"/>
      <c r="H382" s="219"/>
      <c r="I382" s="219"/>
      <c r="J382" s="218"/>
      <c r="K382" s="221"/>
      <c r="L382" s="218"/>
      <c r="M382" s="221"/>
      <c r="N382" s="218"/>
      <c r="O382" s="218"/>
      <c r="P382" s="211"/>
      <c r="Q382" s="211"/>
      <c r="R382" s="211"/>
      <c r="S382" s="211"/>
      <c r="T382" s="211"/>
      <c r="U382" s="211"/>
      <c r="V382" s="211"/>
      <c r="W382" s="211"/>
      <c r="X382" s="211"/>
      <c r="Y382" s="211"/>
      <c r="Z382" s="211"/>
    </row>
    <row r="383" spans="1:26" ht="15.75" customHeight="1">
      <c r="A383" s="218"/>
      <c r="B383" s="218"/>
      <c r="C383" s="218"/>
      <c r="D383" s="218"/>
      <c r="E383" s="218"/>
      <c r="F383" s="218"/>
      <c r="G383" s="218"/>
      <c r="H383" s="219"/>
      <c r="I383" s="219"/>
      <c r="J383" s="218"/>
      <c r="K383" s="221"/>
      <c r="L383" s="218"/>
      <c r="M383" s="221"/>
      <c r="N383" s="218"/>
      <c r="O383" s="218"/>
      <c r="P383" s="211"/>
      <c r="Q383" s="211"/>
      <c r="R383" s="211"/>
      <c r="S383" s="211"/>
      <c r="T383" s="211"/>
      <c r="U383" s="211"/>
      <c r="V383" s="211"/>
      <c r="W383" s="211"/>
      <c r="X383" s="211"/>
      <c r="Y383" s="211"/>
      <c r="Z383" s="211"/>
    </row>
    <row r="384" spans="1:26" ht="15.75" customHeight="1">
      <c r="A384" s="218"/>
      <c r="B384" s="218"/>
      <c r="C384" s="218"/>
      <c r="D384" s="218"/>
      <c r="E384" s="218"/>
      <c r="F384" s="218"/>
      <c r="G384" s="218"/>
      <c r="H384" s="219"/>
      <c r="I384" s="219"/>
      <c r="J384" s="218"/>
      <c r="K384" s="221"/>
      <c r="L384" s="218"/>
      <c r="M384" s="221"/>
      <c r="N384" s="218"/>
      <c r="O384" s="218"/>
      <c r="P384" s="211"/>
      <c r="Q384" s="211"/>
      <c r="R384" s="211"/>
      <c r="S384" s="211"/>
      <c r="T384" s="211"/>
      <c r="U384" s="211"/>
      <c r="V384" s="211"/>
      <c r="W384" s="211"/>
      <c r="X384" s="211"/>
      <c r="Y384" s="211"/>
      <c r="Z384" s="211"/>
    </row>
    <row r="385" spans="1:26" ht="15.75" customHeight="1">
      <c r="A385" s="218"/>
      <c r="B385" s="218"/>
      <c r="C385" s="218"/>
      <c r="D385" s="218"/>
      <c r="E385" s="218"/>
      <c r="F385" s="218"/>
      <c r="G385" s="218"/>
      <c r="H385" s="219"/>
      <c r="I385" s="219"/>
      <c r="J385" s="218"/>
      <c r="K385" s="221"/>
      <c r="L385" s="218"/>
      <c r="M385" s="221"/>
      <c r="N385" s="218"/>
      <c r="O385" s="218"/>
      <c r="P385" s="211"/>
      <c r="Q385" s="211"/>
      <c r="R385" s="211"/>
      <c r="S385" s="211"/>
      <c r="T385" s="211"/>
      <c r="U385" s="211"/>
      <c r="V385" s="211"/>
      <c r="W385" s="211"/>
      <c r="X385" s="211"/>
      <c r="Y385" s="211"/>
      <c r="Z385" s="211"/>
    </row>
    <row r="386" spans="1:26" ht="15.75" customHeight="1">
      <c r="A386" s="218"/>
      <c r="B386" s="218"/>
      <c r="C386" s="218"/>
      <c r="D386" s="218"/>
      <c r="E386" s="218"/>
      <c r="F386" s="218"/>
      <c r="G386" s="218"/>
      <c r="H386" s="219"/>
      <c r="I386" s="219"/>
      <c r="J386" s="218"/>
      <c r="K386" s="221"/>
      <c r="L386" s="218"/>
      <c r="M386" s="221"/>
      <c r="N386" s="218"/>
      <c r="O386" s="218"/>
      <c r="P386" s="211"/>
      <c r="Q386" s="211"/>
      <c r="R386" s="211"/>
      <c r="S386" s="211"/>
      <c r="T386" s="211"/>
      <c r="U386" s="211"/>
      <c r="V386" s="211"/>
      <c r="W386" s="211"/>
      <c r="X386" s="211"/>
      <c r="Y386" s="211"/>
      <c r="Z386" s="211"/>
    </row>
    <row r="387" spans="1:26" ht="15.75" customHeight="1">
      <c r="A387" s="218"/>
      <c r="B387" s="218"/>
      <c r="C387" s="218"/>
      <c r="D387" s="218"/>
      <c r="E387" s="218"/>
      <c r="F387" s="218"/>
      <c r="G387" s="218"/>
      <c r="H387" s="219"/>
      <c r="I387" s="219"/>
      <c r="J387" s="218"/>
      <c r="K387" s="221"/>
      <c r="L387" s="218"/>
      <c r="M387" s="221"/>
      <c r="N387" s="218"/>
      <c r="O387" s="218"/>
      <c r="P387" s="211"/>
      <c r="Q387" s="211"/>
      <c r="R387" s="211"/>
      <c r="S387" s="211"/>
      <c r="T387" s="211"/>
      <c r="U387" s="211"/>
      <c r="V387" s="211"/>
      <c r="W387" s="211"/>
      <c r="X387" s="211"/>
      <c r="Y387" s="211"/>
      <c r="Z387" s="211"/>
    </row>
    <row r="388" spans="1:26" ht="15.75" customHeight="1">
      <c r="A388" s="218"/>
      <c r="B388" s="218"/>
      <c r="C388" s="218"/>
      <c r="D388" s="218"/>
      <c r="E388" s="218"/>
      <c r="F388" s="218"/>
      <c r="G388" s="218"/>
      <c r="H388" s="219"/>
      <c r="I388" s="219"/>
      <c r="J388" s="218"/>
      <c r="K388" s="221"/>
      <c r="L388" s="218"/>
      <c r="M388" s="221"/>
      <c r="N388" s="218"/>
      <c r="O388" s="218"/>
      <c r="P388" s="211"/>
      <c r="Q388" s="211"/>
      <c r="R388" s="211"/>
      <c r="S388" s="211"/>
      <c r="T388" s="211"/>
      <c r="U388" s="211"/>
      <c r="V388" s="211"/>
      <c r="W388" s="211"/>
      <c r="X388" s="211"/>
      <c r="Y388" s="211"/>
      <c r="Z388" s="211"/>
    </row>
    <row r="389" spans="1:26" ht="15.75" customHeight="1">
      <c r="A389" s="218"/>
      <c r="B389" s="218"/>
      <c r="C389" s="218"/>
      <c r="D389" s="218"/>
      <c r="E389" s="218"/>
      <c r="F389" s="218"/>
      <c r="G389" s="218"/>
      <c r="H389" s="219"/>
      <c r="I389" s="219"/>
      <c r="J389" s="218"/>
      <c r="K389" s="221"/>
      <c r="L389" s="218"/>
      <c r="M389" s="221"/>
      <c r="N389" s="218"/>
      <c r="O389" s="218"/>
      <c r="P389" s="211"/>
      <c r="Q389" s="211"/>
      <c r="R389" s="211"/>
      <c r="S389" s="211"/>
      <c r="T389" s="211"/>
      <c r="U389" s="211"/>
      <c r="V389" s="211"/>
      <c r="W389" s="211"/>
      <c r="X389" s="211"/>
      <c r="Y389" s="211"/>
      <c r="Z389" s="211"/>
    </row>
    <row r="390" spans="1:26" ht="15.75" customHeight="1">
      <c r="A390" s="218"/>
      <c r="B390" s="218"/>
      <c r="C390" s="218"/>
      <c r="D390" s="218"/>
      <c r="E390" s="218"/>
      <c r="F390" s="218"/>
      <c r="G390" s="218"/>
      <c r="H390" s="219"/>
      <c r="I390" s="219"/>
      <c r="J390" s="218"/>
      <c r="K390" s="221"/>
      <c r="L390" s="218"/>
      <c r="M390" s="221"/>
      <c r="N390" s="218"/>
      <c r="O390" s="218"/>
      <c r="P390" s="211"/>
      <c r="Q390" s="211"/>
      <c r="R390" s="211"/>
      <c r="S390" s="211"/>
      <c r="T390" s="211"/>
      <c r="U390" s="211"/>
      <c r="V390" s="211"/>
      <c r="W390" s="211"/>
      <c r="X390" s="211"/>
      <c r="Y390" s="211"/>
      <c r="Z390" s="211"/>
    </row>
    <row r="391" spans="1:26" ht="15.75" customHeight="1">
      <c r="A391" s="218"/>
      <c r="B391" s="218"/>
      <c r="C391" s="218"/>
      <c r="D391" s="218"/>
      <c r="E391" s="218"/>
      <c r="F391" s="218"/>
      <c r="G391" s="218"/>
      <c r="H391" s="219"/>
      <c r="I391" s="219"/>
      <c r="J391" s="218"/>
      <c r="K391" s="221"/>
      <c r="L391" s="218"/>
      <c r="M391" s="221"/>
      <c r="N391" s="218"/>
      <c r="O391" s="218"/>
      <c r="P391" s="211"/>
      <c r="Q391" s="211"/>
      <c r="R391" s="211"/>
      <c r="S391" s="211"/>
      <c r="T391" s="211"/>
      <c r="U391" s="211"/>
      <c r="V391" s="211"/>
      <c r="W391" s="211"/>
      <c r="X391" s="211"/>
      <c r="Y391" s="211"/>
      <c r="Z391" s="211"/>
    </row>
    <row r="392" spans="1:26" ht="15.75" customHeight="1">
      <c r="A392" s="218"/>
      <c r="B392" s="218"/>
      <c r="C392" s="218"/>
      <c r="D392" s="218"/>
      <c r="E392" s="218"/>
      <c r="F392" s="218"/>
      <c r="G392" s="218"/>
      <c r="H392" s="219"/>
      <c r="I392" s="219"/>
      <c r="J392" s="218"/>
      <c r="K392" s="221"/>
      <c r="L392" s="218"/>
      <c r="M392" s="221"/>
      <c r="N392" s="218"/>
      <c r="O392" s="218"/>
      <c r="P392" s="211"/>
      <c r="Q392" s="211"/>
      <c r="R392" s="211"/>
      <c r="S392" s="211"/>
      <c r="T392" s="211"/>
      <c r="U392" s="211"/>
      <c r="V392" s="211"/>
      <c r="W392" s="211"/>
      <c r="X392" s="211"/>
      <c r="Y392" s="211"/>
      <c r="Z392" s="211"/>
    </row>
    <row r="393" spans="1:26" ht="15.75" customHeight="1">
      <c r="A393" s="218"/>
      <c r="B393" s="218"/>
      <c r="C393" s="218"/>
      <c r="D393" s="218"/>
      <c r="E393" s="218"/>
      <c r="F393" s="218"/>
      <c r="G393" s="218"/>
      <c r="H393" s="219"/>
      <c r="I393" s="219"/>
      <c r="J393" s="218"/>
      <c r="K393" s="221"/>
      <c r="L393" s="218"/>
      <c r="M393" s="221"/>
      <c r="N393" s="218"/>
      <c r="O393" s="218"/>
      <c r="P393" s="211"/>
      <c r="Q393" s="211"/>
      <c r="R393" s="211"/>
      <c r="S393" s="211"/>
      <c r="T393" s="211"/>
      <c r="U393" s="211"/>
      <c r="V393" s="211"/>
      <c r="W393" s="211"/>
      <c r="X393" s="211"/>
      <c r="Y393" s="211"/>
      <c r="Z393" s="211"/>
    </row>
    <row r="394" spans="1:26" ht="15.75" customHeight="1">
      <c r="A394" s="218"/>
      <c r="B394" s="218"/>
      <c r="C394" s="218"/>
      <c r="D394" s="218"/>
      <c r="E394" s="218"/>
      <c r="F394" s="218"/>
      <c r="G394" s="218"/>
      <c r="H394" s="219"/>
      <c r="I394" s="219"/>
      <c r="J394" s="218"/>
      <c r="K394" s="221"/>
      <c r="L394" s="218"/>
      <c r="M394" s="221"/>
      <c r="N394" s="218"/>
      <c r="O394" s="218"/>
      <c r="P394" s="211"/>
      <c r="Q394" s="211"/>
      <c r="R394" s="211"/>
      <c r="S394" s="211"/>
      <c r="T394" s="211"/>
      <c r="U394" s="211"/>
      <c r="V394" s="211"/>
      <c r="W394" s="211"/>
      <c r="X394" s="211"/>
      <c r="Y394" s="211"/>
      <c r="Z394" s="211"/>
    </row>
    <row r="395" spans="1:26" ht="15.75" customHeight="1">
      <c r="A395" s="218"/>
      <c r="B395" s="218"/>
      <c r="C395" s="218"/>
      <c r="D395" s="218"/>
      <c r="E395" s="218"/>
      <c r="F395" s="218"/>
      <c r="G395" s="218"/>
      <c r="H395" s="219"/>
      <c r="I395" s="219"/>
      <c r="J395" s="218"/>
      <c r="K395" s="221"/>
      <c r="L395" s="218"/>
      <c r="M395" s="221"/>
      <c r="N395" s="218"/>
      <c r="O395" s="218"/>
      <c r="P395" s="211"/>
      <c r="Q395" s="211"/>
      <c r="R395" s="211"/>
      <c r="S395" s="211"/>
      <c r="T395" s="211"/>
      <c r="U395" s="211"/>
      <c r="V395" s="211"/>
      <c r="W395" s="211"/>
      <c r="X395" s="211"/>
      <c r="Y395" s="211"/>
      <c r="Z395" s="211"/>
    </row>
    <row r="396" spans="1:26" ht="15.75" customHeight="1">
      <c r="A396" s="218"/>
      <c r="B396" s="218"/>
      <c r="C396" s="218"/>
      <c r="D396" s="218"/>
      <c r="E396" s="218"/>
      <c r="F396" s="218"/>
      <c r="G396" s="218"/>
      <c r="H396" s="219"/>
      <c r="I396" s="219"/>
      <c r="J396" s="218"/>
      <c r="K396" s="221"/>
      <c r="L396" s="218"/>
      <c r="M396" s="221"/>
      <c r="N396" s="218"/>
      <c r="O396" s="218"/>
      <c r="P396" s="211"/>
      <c r="Q396" s="211"/>
      <c r="R396" s="211"/>
      <c r="S396" s="211"/>
      <c r="T396" s="211"/>
      <c r="U396" s="211"/>
      <c r="V396" s="211"/>
      <c r="W396" s="211"/>
      <c r="X396" s="211"/>
      <c r="Y396" s="211"/>
      <c r="Z396" s="211"/>
    </row>
    <row r="397" spans="1:26" ht="15.75" customHeight="1">
      <c r="A397" s="218"/>
      <c r="B397" s="218"/>
      <c r="C397" s="218"/>
      <c r="D397" s="218"/>
      <c r="E397" s="218"/>
      <c r="F397" s="218"/>
      <c r="G397" s="218"/>
      <c r="H397" s="219"/>
      <c r="I397" s="219"/>
      <c r="J397" s="218"/>
      <c r="K397" s="221"/>
      <c r="L397" s="218"/>
      <c r="M397" s="221"/>
      <c r="N397" s="218"/>
      <c r="O397" s="218"/>
      <c r="P397" s="211"/>
      <c r="Q397" s="211"/>
      <c r="R397" s="211"/>
      <c r="S397" s="211"/>
      <c r="T397" s="211"/>
      <c r="U397" s="211"/>
      <c r="V397" s="211"/>
      <c r="W397" s="211"/>
      <c r="X397" s="211"/>
      <c r="Y397" s="211"/>
      <c r="Z397" s="211"/>
    </row>
    <row r="398" spans="1:26" ht="15.75" customHeight="1">
      <c r="A398" s="218"/>
      <c r="B398" s="218"/>
      <c r="C398" s="218"/>
      <c r="D398" s="218"/>
      <c r="E398" s="218"/>
      <c r="F398" s="218"/>
      <c r="G398" s="218"/>
      <c r="H398" s="219"/>
      <c r="I398" s="219"/>
      <c r="J398" s="218"/>
      <c r="K398" s="221"/>
      <c r="L398" s="218"/>
      <c r="M398" s="221"/>
      <c r="N398" s="218"/>
      <c r="O398" s="218"/>
      <c r="P398" s="211"/>
      <c r="Q398" s="211"/>
      <c r="R398" s="211"/>
      <c r="S398" s="211"/>
      <c r="T398" s="211"/>
      <c r="U398" s="211"/>
      <c r="V398" s="211"/>
      <c r="W398" s="211"/>
      <c r="X398" s="211"/>
      <c r="Y398" s="211"/>
      <c r="Z398" s="211"/>
    </row>
    <row r="399" spans="1:26" ht="15.75" customHeight="1">
      <c r="A399" s="218"/>
      <c r="B399" s="218"/>
      <c r="C399" s="218"/>
      <c r="D399" s="218"/>
      <c r="E399" s="218"/>
      <c r="F399" s="218"/>
      <c r="G399" s="218"/>
      <c r="H399" s="219"/>
      <c r="I399" s="219"/>
      <c r="J399" s="218"/>
      <c r="K399" s="221"/>
      <c r="L399" s="218"/>
      <c r="M399" s="221"/>
      <c r="N399" s="218"/>
      <c r="O399" s="218"/>
      <c r="P399" s="211"/>
      <c r="Q399" s="211"/>
      <c r="R399" s="211"/>
      <c r="S399" s="211"/>
      <c r="T399" s="211"/>
      <c r="U399" s="211"/>
      <c r="V399" s="211"/>
      <c r="W399" s="211"/>
      <c r="X399" s="211"/>
      <c r="Y399" s="211"/>
      <c r="Z399" s="211"/>
    </row>
    <row r="400" spans="1:26" ht="15.75" customHeight="1">
      <c r="A400" s="218"/>
      <c r="B400" s="218"/>
      <c r="C400" s="218"/>
      <c r="D400" s="218"/>
      <c r="E400" s="218"/>
      <c r="F400" s="218"/>
      <c r="G400" s="218"/>
      <c r="H400" s="219"/>
      <c r="I400" s="219"/>
      <c r="J400" s="218"/>
      <c r="K400" s="221"/>
      <c r="L400" s="218"/>
      <c r="M400" s="221"/>
      <c r="N400" s="218"/>
      <c r="O400" s="218"/>
      <c r="P400" s="211"/>
      <c r="Q400" s="211"/>
      <c r="R400" s="211"/>
      <c r="S400" s="211"/>
      <c r="T400" s="211"/>
      <c r="U400" s="211"/>
      <c r="V400" s="211"/>
      <c r="W400" s="211"/>
      <c r="X400" s="211"/>
      <c r="Y400" s="211"/>
      <c r="Z400" s="211"/>
    </row>
    <row r="401" spans="1:26" ht="15.75" customHeight="1">
      <c r="A401" s="218"/>
      <c r="B401" s="218"/>
      <c r="C401" s="218"/>
      <c r="D401" s="218"/>
      <c r="E401" s="218"/>
      <c r="F401" s="218"/>
      <c r="G401" s="218"/>
      <c r="H401" s="219"/>
      <c r="I401" s="219"/>
      <c r="J401" s="218"/>
      <c r="K401" s="221"/>
      <c r="L401" s="218"/>
      <c r="M401" s="221"/>
      <c r="N401" s="218"/>
      <c r="O401" s="218"/>
      <c r="P401" s="211"/>
      <c r="Q401" s="211"/>
      <c r="R401" s="211"/>
      <c r="S401" s="211"/>
      <c r="T401" s="211"/>
      <c r="U401" s="211"/>
      <c r="V401" s="211"/>
      <c r="W401" s="211"/>
      <c r="X401" s="211"/>
      <c r="Y401" s="211"/>
      <c r="Z401" s="211"/>
    </row>
    <row r="402" spans="1:26" ht="15.75" customHeight="1">
      <c r="A402" s="218"/>
      <c r="B402" s="218"/>
      <c r="C402" s="218"/>
      <c r="D402" s="218"/>
      <c r="E402" s="218"/>
      <c r="F402" s="218"/>
      <c r="G402" s="218"/>
      <c r="H402" s="219"/>
      <c r="I402" s="219"/>
      <c r="J402" s="218"/>
      <c r="K402" s="221"/>
      <c r="L402" s="218"/>
      <c r="M402" s="221"/>
      <c r="N402" s="218"/>
      <c r="O402" s="218"/>
      <c r="P402" s="211"/>
      <c r="Q402" s="211"/>
      <c r="R402" s="211"/>
      <c r="S402" s="211"/>
      <c r="T402" s="211"/>
      <c r="U402" s="211"/>
      <c r="V402" s="211"/>
      <c r="W402" s="211"/>
      <c r="X402" s="211"/>
      <c r="Y402" s="211"/>
      <c r="Z402" s="211"/>
    </row>
    <row r="403" spans="1:26" ht="15.75" customHeight="1">
      <c r="A403" s="218"/>
      <c r="B403" s="218"/>
      <c r="C403" s="218"/>
      <c r="D403" s="218"/>
      <c r="E403" s="218"/>
      <c r="F403" s="218"/>
      <c r="G403" s="218"/>
      <c r="H403" s="219"/>
      <c r="I403" s="219"/>
      <c r="J403" s="218"/>
      <c r="K403" s="221"/>
      <c r="L403" s="218"/>
      <c r="M403" s="221"/>
      <c r="N403" s="218"/>
      <c r="O403" s="218"/>
      <c r="P403" s="211"/>
      <c r="Q403" s="211"/>
      <c r="R403" s="211"/>
      <c r="S403" s="211"/>
      <c r="T403" s="211"/>
      <c r="U403" s="211"/>
      <c r="V403" s="211"/>
      <c r="W403" s="211"/>
      <c r="X403" s="211"/>
      <c r="Y403" s="211"/>
      <c r="Z403" s="211"/>
    </row>
    <row r="404" spans="1:26" ht="15.75" customHeight="1">
      <c r="A404" s="218"/>
      <c r="B404" s="218"/>
      <c r="C404" s="218"/>
      <c r="D404" s="218"/>
      <c r="E404" s="218"/>
      <c r="F404" s="218"/>
      <c r="G404" s="218"/>
      <c r="H404" s="219"/>
      <c r="I404" s="219"/>
      <c r="J404" s="218"/>
      <c r="K404" s="221"/>
      <c r="L404" s="218"/>
      <c r="M404" s="221"/>
      <c r="N404" s="218"/>
      <c r="O404" s="218"/>
      <c r="P404" s="211"/>
      <c r="Q404" s="211"/>
      <c r="R404" s="211"/>
      <c r="S404" s="211"/>
      <c r="T404" s="211"/>
      <c r="U404" s="211"/>
      <c r="V404" s="211"/>
      <c r="W404" s="211"/>
      <c r="X404" s="211"/>
      <c r="Y404" s="211"/>
      <c r="Z404" s="211"/>
    </row>
    <row r="405" spans="1:26" ht="15.75" customHeight="1">
      <c r="A405" s="218"/>
      <c r="B405" s="218"/>
      <c r="C405" s="218"/>
      <c r="D405" s="218"/>
      <c r="E405" s="218"/>
      <c r="F405" s="218"/>
      <c r="G405" s="218"/>
      <c r="H405" s="219"/>
      <c r="I405" s="219"/>
      <c r="J405" s="218"/>
      <c r="K405" s="221"/>
      <c r="L405" s="218"/>
      <c r="M405" s="221"/>
      <c r="N405" s="218"/>
      <c r="O405" s="218"/>
      <c r="P405" s="211"/>
      <c r="Q405" s="211"/>
      <c r="R405" s="211"/>
      <c r="S405" s="211"/>
      <c r="T405" s="211"/>
      <c r="U405" s="211"/>
      <c r="V405" s="211"/>
      <c r="W405" s="211"/>
      <c r="X405" s="211"/>
      <c r="Y405" s="211"/>
      <c r="Z405" s="211"/>
    </row>
    <row r="406" spans="1:26" ht="15.75" customHeight="1">
      <c r="A406" s="218"/>
      <c r="B406" s="218"/>
      <c r="C406" s="218"/>
      <c r="D406" s="218"/>
      <c r="E406" s="218"/>
      <c r="F406" s="218"/>
      <c r="G406" s="218"/>
      <c r="H406" s="219"/>
      <c r="I406" s="219"/>
      <c r="J406" s="218"/>
      <c r="K406" s="221"/>
      <c r="L406" s="218"/>
      <c r="M406" s="221"/>
      <c r="N406" s="218"/>
      <c r="O406" s="218"/>
      <c r="P406" s="211"/>
      <c r="Q406" s="211"/>
      <c r="R406" s="211"/>
      <c r="S406" s="211"/>
      <c r="T406" s="211"/>
      <c r="U406" s="211"/>
      <c r="V406" s="211"/>
      <c r="W406" s="211"/>
      <c r="X406" s="211"/>
      <c r="Y406" s="211"/>
      <c r="Z406" s="211"/>
    </row>
    <row r="407" spans="1:26" ht="15.75" customHeight="1">
      <c r="A407" s="218"/>
      <c r="B407" s="218"/>
      <c r="C407" s="218"/>
      <c r="D407" s="218"/>
      <c r="E407" s="218"/>
      <c r="F407" s="218"/>
      <c r="G407" s="218"/>
      <c r="H407" s="219"/>
      <c r="I407" s="219"/>
      <c r="J407" s="218"/>
      <c r="K407" s="221"/>
      <c r="L407" s="218"/>
      <c r="M407" s="221"/>
      <c r="N407" s="218"/>
      <c r="O407" s="218"/>
      <c r="P407" s="211"/>
      <c r="Q407" s="211"/>
      <c r="R407" s="211"/>
      <c r="S407" s="211"/>
      <c r="T407" s="211"/>
      <c r="U407" s="211"/>
      <c r="V407" s="211"/>
      <c r="W407" s="211"/>
      <c r="X407" s="211"/>
      <c r="Y407" s="211"/>
      <c r="Z407" s="211"/>
    </row>
    <row r="408" spans="1:26" ht="15.75" customHeight="1">
      <c r="A408" s="218"/>
      <c r="B408" s="218"/>
      <c r="C408" s="218"/>
      <c r="D408" s="218"/>
      <c r="E408" s="218"/>
      <c r="F408" s="218"/>
      <c r="G408" s="218"/>
      <c r="H408" s="219"/>
      <c r="I408" s="219"/>
      <c r="J408" s="218"/>
      <c r="K408" s="221"/>
      <c r="L408" s="218"/>
      <c r="M408" s="221"/>
      <c r="N408" s="218"/>
      <c r="O408" s="218"/>
      <c r="P408" s="211"/>
      <c r="Q408" s="211"/>
      <c r="R408" s="211"/>
      <c r="S408" s="211"/>
      <c r="T408" s="211"/>
      <c r="U408" s="211"/>
      <c r="V408" s="211"/>
      <c r="W408" s="211"/>
      <c r="X408" s="211"/>
      <c r="Y408" s="211"/>
      <c r="Z408" s="211"/>
    </row>
    <row r="409" spans="1:26" ht="15.75" customHeight="1">
      <c r="A409" s="218"/>
      <c r="B409" s="218"/>
      <c r="C409" s="218"/>
      <c r="D409" s="218"/>
      <c r="E409" s="218"/>
      <c r="F409" s="218"/>
      <c r="G409" s="218"/>
      <c r="H409" s="219"/>
      <c r="I409" s="219"/>
      <c r="J409" s="218"/>
      <c r="K409" s="221"/>
      <c r="L409" s="218"/>
      <c r="M409" s="221"/>
      <c r="N409" s="218"/>
      <c r="O409" s="218"/>
      <c r="P409" s="211"/>
      <c r="Q409" s="211"/>
      <c r="R409" s="211"/>
      <c r="S409" s="211"/>
      <c r="T409" s="211"/>
      <c r="U409" s="211"/>
      <c r="V409" s="211"/>
      <c r="W409" s="211"/>
      <c r="X409" s="211"/>
      <c r="Y409" s="211"/>
      <c r="Z409" s="211"/>
    </row>
    <row r="410" spans="1:26" ht="15.75" customHeight="1">
      <c r="A410" s="218"/>
      <c r="B410" s="218"/>
      <c r="C410" s="218"/>
      <c r="D410" s="218"/>
      <c r="E410" s="218"/>
      <c r="F410" s="218"/>
      <c r="G410" s="218"/>
      <c r="H410" s="219"/>
      <c r="I410" s="219"/>
      <c r="J410" s="218"/>
      <c r="K410" s="221"/>
      <c r="L410" s="218"/>
      <c r="M410" s="221"/>
      <c r="N410" s="218"/>
      <c r="O410" s="218"/>
      <c r="P410" s="211"/>
      <c r="Q410" s="211"/>
      <c r="R410" s="211"/>
      <c r="S410" s="211"/>
      <c r="T410" s="211"/>
      <c r="U410" s="211"/>
      <c r="V410" s="211"/>
      <c r="W410" s="211"/>
      <c r="X410" s="211"/>
      <c r="Y410" s="211"/>
      <c r="Z410" s="211"/>
    </row>
    <row r="411" spans="1:26" ht="15.75" customHeight="1">
      <c r="A411" s="218"/>
      <c r="B411" s="218"/>
      <c r="C411" s="218"/>
      <c r="D411" s="218"/>
      <c r="E411" s="218"/>
      <c r="F411" s="218"/>
      <c r="G411" s="218"/>
      <c r="H411" s="219"/>
      <c r="I411" s="219"/>
      <c r="J411" s="218"/>
      <c r="K411" s="221"/>
      <c r="L411" s="218"/>
      <c r="M411" s="221"/>
      <c r="N411" s="218"/>
      <c r="O411" s="218"/>
      <c r="P411" s="211"/>
      <c r="Q411" s="211"/>
      <c r="R411" s="211"/>
      <c r="S411" s="211"/>
      <c r="T411" s="211"/>
      <c r="U411" s="211"/>
      <c r="V411" s="211"/>
      <c r="W411" s="211"/>
      <c r="X411" s="211"/>
      <c r="Y411" s="211"/>
      <c r="Z411" s="211"/>
    </row>
    <row r="412" spans="1:26" ht="15.75" customHeight="1">
      <c r="A412" s="218"/>
      <c r="B412" s="218"/>
      <c r="C412" s="218"/>
      <c r="D412" s="218"/>
      <c r="E412" s="218"/>
      <c r="F412" s="218"/>
      <c r="G412" s="218"/>
      <c r="H412" s="219"/>
      <c r="I412" s="219"/>
      <c r="J412" s="218"/>
      <c r="K412" s="221"/>
      <c r="L412" s="218"/>
      <c r="M412" s="221"/>
      <c r="N412" s="218"/>
      <c r="O412" s="218"/>
      <c r="P412" s="211"/>
      <c r="Q412" s="211"/>
      <c r="R412" s="211"/>
      <c r="S412" s="211"/>
      <c r="T412" s="211"/>
      <c r="U412" s="211"/>
      <c r="V412" s="211"/>
      <c r="W412" s="211"/>
      <c r="X412" s="211"/>
      <c r="Y412" s="211"/>
      <c r="Z412" s="211"/>
    </row>
    <row r="413" spans="1:26" ht="15.75" customHeight="1">
      <c r="A413" s="218"/>
      <c r="B413" s="218"/>
      <c r="C413" s="218"/>
      <c r="D413" s="218"/>
      <c r="E413" s="218"/>
      <c r="F413" s="218"/>
      <c r="G413" s="218"/>
      <c r="H413" s="219"/>
      <c r="I413" s="219"/>
      <c r="J413" s="218"/>
      <c r="K413" s="221"/>
      <c r="L413" s="218"/>
      <c r="M413" s="221"/>
      <c r="N413" s="218"/>
      <c r="O413" s="218"/>
      <c r="P413" s="211"/>
      <c r="Q413" s="211"/>
      <c r="R413" s="211"/>
      <c r="S413" s="211"/>
      <c r="T413" s="211"/>
      <c r="U413" s="211"/>
      <c r="V413" s="211"/>
      <c r="W413" s="211"/>
      <c r="X413" s="211"/>
      <c r="Y413" s="211"/>
      <c r="Z413" s="211"/>
    </row>
    <row r="414" spans="1:26" ht="15.75" customHeight="1">
      <c r="A414" s="218"/>
      <c r="B414" s="218"/>
      <c r="C414" s="218"/>
      <c r="D414" s="218"/>
      <c r="E414" s="218"/>
      <c r="F414" s="218"/>
      <c r="G414" s="218"/>
      <c r="H414" s="219"/>
      <c r="I414" s="219"/>
      <c r="J414" s="218"/>
      <c r="K414" s="221"/>
      <c r="L414" s="218"/>
      <c r="M414" s="221"/>
      <c r="N414" s="218"/>
      <c r="O414" s="218"/>
      <c r="P414" s="211"/>
      <c r="Q414" s="211"/>
      <c r="R414" s="211"/>
      <c r="S414" s="211"/>
      <c r="T414" s="211"/>
      <c r="U414" s="211"/>
      <c r="V414" s="211"/>
      <c r="W414" s="211"/>
      <c r="X414" s="211"/>
      <c r="Y414" s="211"/>
      <c r="Z414" s="211"/>
    </row>
    <row r="415" spans="1:26" ht="15.75" customHeight="1">
      <c r="A415" s="218"/>
      <c r="B415" s="218"/>
      <c r="C415" s="218"/>
      <c r="D415" s="218"/>
      <c r="E415" s="218"/>
      <c r="F415" s="218"/>
      <c r="G415" s="218"/>
      <c r="H415" s="219"/>
      <c r="I415" s="219"/>
      <c r="J415" s="218"/>
      <c r="K415" s="221"/>
      <c r="L415" s="218"/>
      <c r="M415" s="221"/>
      <c r="N415" s="218"/>
      <c r="O415" s="218"/>
      <c r="P415" s="211"/>
      <c r="Q415" s="211"/>
      <c r="R415" s="211"/>
      <c r="S415" s="211"/>
      <c r="T415" s="211"/>
      <c r="U415" s="211"/>
      <c r="V415" s="211"/>
      <c r="W415" s="211"/>
      <c r="X415" s="211"/>
      <c r="Y415" s="211"/>
      <c r="Z415" s="211"/>
    </row>
    <row r="416" spans="1:26" ht="15.75" customHeight="1">
      <c r="A416" s="218"/>
      <c r="B416" s="218"/>
      <c r="C416" s="218"/>
      <c r="D416" s="218"/>
      <c r="E416" s="218"/>
      <c r="F416" s="218"/>
      <c r="G416" s="218"/>
      <c r="H416" s="219"/>
      <c r="I416" s="219"/>
      <c r="J416" s="218"/>
      <c r="K416" s="221"/>
      <c r="L416" s="218"/>
      <c r="M416" s="221"/>
      <c r="N416" s="218"/>
      <c r="O416" s="218"/>
      <c r="P416" s="211"/>
      <c r="Q416" s="211"/>
      <c r="R416" s="211"/>
      <c r="S416" s="211"/>
      <c r="T416" s="211"/>
      <c r="U416" s="211"/>
      <c r="V416" s="211"/>
      <c r="W416" s="211"/>
      <c r="X416" s="211"/>
      <c r="Y416" s="211"/>
      <c r="Z416" s="211"/>
    </row>
    <row r="417" spans="1:26" ht="15.75" customHeight="1">
      <c r="A417" s="218"/>
      <c r="B417" s="218"/>
      <c r="C417" s="218"/>
      <c r="D417" s="218"/>
      <c r="E417" s="218"/>
      <c r="F417" s="218"/>
      <c r="G417" s="218"/>
      <c r="H417" s="219"/>
      <c r="I417" s="219"/>
      <c r="J417" s="218"/>
      <c r="K417" s="221"/>
      <c r="L417" s="218"/>
      <c r="M417" s="221"/>
      <c r="N417" s="218"/>
      <c r="O417" s="218"/>
      <c r="P417" s="211"/>
      <c r="Q417" s="211"/>
      <c r="R417" s="211"/>
      <c r="S417" s="211"/>
      <c r="T417" s="211"/>
      <c r="U417" s="211"/>
      <c r="V417" s="211"/>
      <c r="W417" s="211"/>
      <c r="X417" s="211"/>
      <c r="Y417" s="211"/>
      <c r="Z417" s="211"/>
    </row>
    <row r="418" spans="1:26" ht="15.75" customHeight="1">
      <c r="A418" s="218"/>
      <c r="B418" s="218"/>
      <c r="C418" s="218"/>
      <c r="D418" s="218"/>
      <c r="E418" s="218"/>
      <c r="F418" s="218"/>
      <c r="G418" s="218"/>
      <c r="H418" s="219"/>
      <c r="I418" s="219"/>
      <c r="J418" s="218"/>
      <c r="K418" s="221"/>
      <c r="L418" s="218"/>
      <c r="M418" s="221"/>
      <c r="N418" s="218"/>
      <c r="O418" s="218"/>
      <c r="P418" s="211"/>
      <c r="Q418" s="211"/>
      <c r="R418" s="211"/>
      <c r="S418" s="211"/>
      <c r="T418" s="211"/>
      <c r="U418" s="211"/>
      <c r="V418" s="211"/>
      <c r="W418" s="211"/>
      <c r="X418" s="211"/>
      <c r="Y418" s="211"/>
      <c r="Z418" s="211"/>
    </row>
    <row r="419" spans="1:26" ht="15.75" customHeight="1">
      <c r="A419" s="218"/>
      <c r="B419" s="218"/>
      <c r="C419" s="218"/>
      <c r="D419" s="218"/>
      <c r="E419" s="218"/>
      <c r="F419" s="218"/>
      <c r="G419" s="218"/>
      <c r="H419" s="219"/>
      <c r="I419" s="219"/>
      <c r="J419" s="218"/>
      <c r="K419" s="221"/>
      <c r="L419" s="218"/>
      <c r="M419" s="221"/>
      <c r="N419" s="218"/>
      <c r="O419" s="218"/>
      <c r="P419" s="211"/>
      <c r="Q419" s="211"/>
      <c r="R419" s="211"/>
      <c r="S419" s="211"/>
      <c r="T419" s="211"/>
      <c r="U419" s="211"/>
      <c r="V419" s="211"/>
      <c r="W419" s="211"/>
      <c r="X419" s="211"/>
      <c r="Y419" s="211"/>
      <c r="Z419" s="211"/>
    </row>
    <row r="420" spans="1:26" ht="15.75" customHeight="1">
      <c r="A420" s="218"/>
      <c r="B420" s="218"/>
      <c r="C420" s="218"/>
      <c r="D420" s="218"/>
      <c r="E420" s="218"/>
      <c r="F420" s="218"/>
      <c r="G420" s="218"/>
      <c r="H420" s="219"/>
      <c r="I420" s="219"/>
      <c r="J420" s="218"/>
      <c r="K420" s="221"/>
      <c r="L420" s="218"/>
      <c r="M420" s="221"/>
      <c r="N420" s="218"/>
      <c r="O420" s="218"/>
      <c r="P420" s="211"/>
      <c r="Q420" s="211"/>
      <c r="R420" s="211"/>
      <c r="S420" s="211"/>
      <c r="T420" s="211"/>
      <c r="U420" s="211"/>
      <c r="V420" s="211"/>
      <c r="W420" s="211"/>
      <c r="X420" s="211"/>
      <c r="Y420" s="211"/>
      <c r="Z420" s="211"/>
    </row>
    <row r="421" spans="1:26" ht="15.75" customHeight="1">
      <c r="A421" s="218"/>
      <c r="B421" s="218"/>
      <c r="C421" s="218"/>
      <c r="D421" s="218"/>
      <c r="E421" s="218"/>
      <c r="F421" s="218"/>
      <c r="G421" s="218"/>
      <c r="H421" s="219"/>
      <c r="I421" s="219"/>
      <c r="J421" s="218"/>
      <c r="K421" s="221"/>
      <c r="L421" s="218"/>
      <c r="M421" s="221"/>
      <c r="N421" s="218"/>
      <c r="O421" s="218"/>
      <c r="P421" s="211"/>
      <c r="Q421" s="211"/>
      <c r="R421" s="211"/>
      <c r="S421" s="211"/>
      <c r="T421" s="211"/>
      <c r="U421" s="211"/>
      <c r="V421" s="211"/>
      <c r="W421" s="211"/>
      <c r="X421" s="211"/>
      <c r="Y421" s="211"/>
      <c r="Z421" s="211"/>
    </row>
    <row r="422" spans="1:26" ht="15.75" customHeight="1">
      <c r="A422" s="218"/>
      <c r="B422" s="218"/>
      <c r="C422" s="218"/>
      <c r="D422" s="218"/>
      <c r="E422" s="218"/>
      <c r="F422" s="218"/>
      <c r="G422" s="218"/>
      <c r="H422" s="219"/>
      <c r="I422" s="219"/>
      <c r="J422" s="218"/>
      <c r="K422" s="221"/>
      <c r="L422" s="218"/>
      <c r="M422" s="221"/>
      <c r="N422" s="218"/>
      <c r="O422" s="218"/>
      <c r="P422" s="211"/>
      <c r="Q422" s="211"/>
      <c r="R422" s="211"/>
      <c r="S422" s="211"/>
      <c r="T422" s="211"/>
      <c r="U422" s="211"/>
      <c r="V422" s="211"/>
      <c r="W422" s="211"/>
      <c r="X422" s="211"/>
      <c r="Y422" s="211"/>
      <c r="Z422" s="211"/>
    </row>
    <row r="423" spans="1:26" ht="15.75" customHeight="1">
      <c r="A423" s="218"/>
      <c r="B423" s="218"/>
      <c r="C423" s="218"/>
      <c r="D423" s="218"/>
      <c r="E423" s="218"/>
      <c r="F423" s="218"/>
      <c r="G423" s="218"/>
      <c r="H423" s="219"/>
      <c r="I423" s="219"/>
      <c r="J423" s="218"/>
      <c r="K423" s="221"/>
      <c r="L423" s="218"/>
      <c r="M423" s="221"/>
      <c r="N423" s="218"/>
      <c r="O423" s="218"/>
      <c r="P423" s="211"/>
      <c r="Q423" s="211"/>
      <c r="R423" s="211"/>
      <c r="S423" s="211"/>
      <c r="T423" s="211"/>
      <c r="U423" s="211"/>
      <c r="V423" s="211"/>
      <c r="W423" s="211"/>
      <c r="X423" s="211"/>
      <c r="Y423" s="211"/>
      <c r="Z423" s="211"/>
    </row>
    <row r="424" spans="1:26" ht="15.75" customHeight="1">
      <c r="A424" s="218"/>
      <c r="B424" s="218"/>
      <c r="C424" s="218"/>
      <c r="D424" s="218"/>
      <c r="E424" s="218"/>
      <c r="F424" s="218"/>
      <c r="G424" s="218"/>
      <c r="H424" s="219"/>
      <c r="I424" s="219"/>
      <c r="J424" s="218"/>
      <c r="K424" s="221"/>
      <c r="L424" s="218"/>
      <c r="M424" s="221"/>
      <c r="N424" s="218"/>
      <c r="O424" s="218"/>
      <c r="P424" s="211"/>
      <c r="Q424" s="211"/>
      <c r="R424" s="211"/>
      <c r="S424" s="211"/>
      <c r="T424" s="211"/>
      <c r="U424" s="211"/>
      <c r="V424" s="211"/>
      <c r="W424" s="211"/>
      <c r="X424" s="211"/>
      <c r="Y424" s="211"/>
      <c r="Z424" s="211"/>
    </row>
    <row r="425" spans="1:26" ht="15.75" customHeight="1">
      <c r="A425" s="218"/>
      <c r="B425" s="218"/>
      <c r="C425" s="218"/>
      <c r="D425" s="218"/>
      <c r="E425" s="218"/>
      <c r="F425" s="218"/>
      <c r="G425" s="218"/>
      <c r="H425" s="219"/>
      <c r="I425" s="219"/>
      <c r="J425" s="218"/>
      <c r="K425" s="221"/>
      <c r="L425" s="218"/>
      <c r="M425" s="221"/>
      <c r="N425" s="218"/>
      <c r="O425" s="218"/>
      <c r="P425" s="211"/>
      <c r="Q425" s="211"/>
      <c r="R425" s="211"/>
      <c r="S425" s="211"/>
      <c r="T425" s="211"/>
      <c r="U425" s="211"/>
      <c r="V425" s="211"/>
      <c r="W425" s="211"/>
      <c r="X425" s="211"/>
      <c r="Y425" s="211"/>
      <c r="Z425" s="211"/>
    </row>
    <row r="426" spans="1:26" ht="15.75" customHeight="1">
      <c r="A426" s="218"/>
      <c r="B426" s="218"/>
      <c r="C426" s="218"/>
      <c r="D426" s="218"/>
      <c r="E426" s="218"/>
      <c r="F426" s="218"/>
      <c r="G426" s="218"/>
      <c r="H426" s="219"/>
      <c r="I426" s="219"/>
      <c r="J426" s="218"/>
      <c r="K426" s="221"/>
      <c r="L426" s="218"/>
      <c r="M426" s="221"/>
      <c r="N426" s="218"/>
      <c r="O426" s="218"/>
      <c r="P426" s="211"/>
      <c r="Q426" s="211"/>
      <c r="R426" s="211"/>
      <c r="S426" s="211"/>
      <c r="T426" s="211"/>
      <c r="U426" s="211"/>
      <c r="V426" s="211"/>
      <c r="W426" s="211"/>
      <c r="X426" s="211"/>
      <c r="Y426" s="211"/>
      <c r="Z426" s="211"/>
    </row>
    <row r="427" spans="1:26" ht="15.75" customHeight="1">
      <c r="A427" s="218"/>
      <c r="B427" s="218"/>
      <c r="C427" s="218"/>
      <c r="D427" s="218"/>
      <c r="E427" s="218"/>
      <c r="F427" s="218"/>
      <c r="G427" s="218"/>
      <c r="H427" s="219"/>
      <c r="I427" s="219"/>
      <c r="J427" s="218"/>
      <c r="K427" s="221"/>
      <c r="L427" s="218"/>
      <c r="M427" s="221"/>
      <c r="N427" s="218"/>
      <c r="O427" s="218"/>
      <c r="P427" s="211"/>
      <c r="Q427" s="211"/>
      <c r="R427" s="211"/>
      <c r="S427" s="211"/>
      <c r="T427" s="211"/>
      <c r="U427" s="211"/>
      <c r="V427" s="211"/>
      <c r="W427" s="211"/>
      <c r="X427" s="211"/>
      <c r="Y427" s="211"/>
      <c r="Z427" s="211"/>
    </row>
    <row r="428" spans="1:26" ht="15.75" customHeight="1">
      <c r="A428" s="218"/>
      <c r="B428" s="218"/>
      <c r="C428" s="218"/>
      <c r="D428" s="218"/>
      <c r="E428" s="218"/>
      <c r="F428" s="218"/>
      <c r="G428" s="218"/>
      <c r="H428" s="219"/>
      <c r="I428" s="219"/>
      <c r="J428" s="218"/>
      <c r="K428" s="221"/>
      <c r="L428" s="218"/>
      <c r="M428" s="221"/>
      <c r="N428" s="218"/>
      <c r="O428" s="218"/>
      <c r="P428" s="211"/>
      <c r="Q428" s="211"/>
      <c r="R428" s="211"/>
      <c r="S428" s="211"/>
      <c r="T428" s="211"/>
      <c r="U428" s="211"/>
      <c r="V428" s="211"/>
      <c r="W428" s="211"/>
      <c r="X428" s="211"/>
      <c r="Y428" s="211"/>
      <c r="Z428" s="211"/>
    </row>
    <row r="429" spans="1:26" ht="15.75" customHeight="1">
      <c r="A429" s="218"/>
      <c r="B429" s="218"/>
      <c r="C429" s="218"/>
      <c r="D429" s="218"/>
      <c r="E429" s="218"/>
      <c r="F429" s="218"/>
      <c r="G429" s="218"/>
      <c r="H429" s="219"/>
      <c r="I429" s="219"/>
      <c r="J429" s="218"/>
      <c r="K429" s="221"/>
      <c r="L429" s="218"/>
      <c r="M429" s="221"/>
      <c r="N429" s="218"/>
      <c r="O429" s="218"/>
      <c r="P429" s="211"/>
      <c r="Q429" s="211"/>
      <c r="R429" s="211"/>
      <c r="S429" s="211"/>
      <c r="T429" s="211"/>
      <c r="U429" s="211"/>
      <c r="V429" s="211"/>
      <c r="W429" s="211"/>
      <c r="X429" s="211"/>
      <c r="Y429" s="211"/>
      <c r="Z429" s="211"/>
    </row>
    <row r="430" spans="1:26" ht="15.75" customHeight="1">
      <c r="A430" s="218"/>
      <c r="B430" s="218"/>
      <c r="C430" s="218"/>
      <c r="D430" s="218"/>
      <c r="E430" s="218"/>
      <c r="F430" s="218"/>
      <c r="G430" s="218"/>
      <c r="H430" s="219"/>
      <c r="I430" s="219"/>
      <c r="J430" s="218"/>
      <c r="K430" s="221"/>
      <c r="L430" s="218"/>
      <c r="M430" s="221"/>
      <c r="N430" s="218"/>
      <c r="O430" s="218"/>
      <c r="P430" s="211"/>
      <c r="Q430" s="211"/>
      <c r="R430" s="211"/>
      <c r="S430" s="211"/>
      <c r="T430" s="211"/>
      <c r="U430" s="211"/>
      <c r="V430" s="211"/>
      <c r="W430" s="211"/>
      <c r="X430" s="211"/>
      <c r="Y430" s="211"/>
      <c r="Z430" s="211"/>
    </row>
    <row r="431" spans="1:26" ht="15.75" customHeight="1">
      <c r="A431" s="218"/>
      <c r="B431" s="218"/>
      <c r="C431" s="218"/>
      <c r="D431" s="218"/>
      <c r="E431" s="218"/>
      <c r="F431" s="218"/>
      <c r="G431" s="218"/>
      <c r="H431" s="219"/>
      <c r="I431" s="219"/>
      <c r="J431" s="218"/>
      <c r="K431" s="221"/>
      <c r="L431" s="218"/>
      <c r="M431" s="221"/>
      <c r="N431" s="218"/>
      <c r="O431" s="218"/>
      <c r="P431" s="211"/>
      <c r="Q431" s="211"/>
      <c r="R431" s="211"/>
      <c r="S431" s="211"/>
      <c r="T431" s="211"/>
      <c r="U431" s="211"/>
      <c r="V431" s="211"/>
      <c r="W431" s="211"/>
      <c r="X431" s="211"/>
      <c r="Y431" s="211"/>
      <c r="Z431" s="211"/>
    </row>
    <row r="432" spans="1:26" ht="15.75" customHeight="1">
      <c r="A432" s="218"/>
      <c r="B432" s="218"/>
      <c r="C432" s="218"/>
      <c r="D432" s="218"/>
      <c r="E432" s="218"/>
      <c r="F432" s="218"/>
      <c r="G432" s="218"/>
      <c r="H432" s="219"/>
      <c r="I432" s="219"/>
      <c r="J432" s="218"/>
      <c r="K432" s="221"/>
      <c r="L432" s="218"/>
      <c r="M432" s="221"/>
      <c r="N432" s="218"/>
      <c r="O432" s="218"/>
      <c r="P432" s="211"/>
      <c r="Q432" s="211"/>
      <c r="R432" s="211"/>
      <c r="S432" s="211"/>
      <c r="T432" s="211"/>
      <c r="U432" s="211"/>
      <c r="V432" s="211"/>
      <c r="W432" s="211"/>
      <c r="X432" s="211"/>
      <c r="Y432" s="211"/>
      <c r="Z432" s="211"/>
    </row>
    <row r="433" spans="1:26" ht="15.75" customHeight="1">
      <c r="A433" s="218"/>
      <c r="B433" s="218"/>
      <c r="C433" s="218"/>
      <c r="D433" s="218"/>
      <c r="E433" s="218"/>
      <c r="F433" s="218"/>
      <c r="G433" s="218"/>
      <c r="H433" s="219"/>
      <c r="I433" s="219"/>
      <c r="J433" s="218"/>
      <c r="K433" s="221"/>
      <c r="L433" s="218"/>
      <c r="M433" s="221"/>
      <c r="N433" s="218"/>
      <c r="O433" s="218"/>
      <c r="P433" s="211"/>
      <c r="Q433" s="211"/>
      <c r="R433" s="211"/>
      <c r="S433" s="211"/>
      <c r="T433" s="211"/>
      <c r="U433" s="211"/>
      <c r="V433" s="211"/>
      <c r="W433" s="211"/>
      <c r="X433" s="211"/>
      <c r="Y433" s="211"/>
      <c r="Z433" s="211"/>
    </row>
    <row r="434" spans="1:26" ht="15.75" customHeight="1">
      <c r="A434" s="218"/>
      <c r="B434" s="218"/>
      <c r="C434" s="218"/>
      <c r="D434" s="218"/>
      <c r="E434" s="218"/>
      <c r="F434" s="218"/>
      <c r="G434" s="218"/>
      <c r="H434" s="219"/>
      <c r="I434" s="219"/>
      <c r="J434" s="218"/>
      <c r="K434" s="221"/>
      <c r="L434" s="218"/>
      <c r="M434" s="221"/>
      <c r="N434" s="218"/>
      <c r="O434" s="218"/>
      <c r="P434" s="211"/>
      <c r="Q434" s="211"/>
      <c r="R434" s="211"/>
      <c r="S434" s="211"/>
      <c r="T434" s="211"/>
      <c r="U434" s="211"/>
      <c r="V434" s="211"/>
      <c r="W434" s="211"/>
      <c r="X434" s="211"/>
      <c r="Y434" s="211"/>
      <c r="Z434" s="211"/>
    </row>
    <row r="435" spans="1:26" ht="15.75" customHeight="1">
      <c r="A435" s="218"/>
      <c r="B435" s="218"/>
      <c r="C435" s="218"/>
      <c r="D435" s="218"/>
      <c r="E435" s="218"/>
      <c r="F435" s="218"/>
      <c r="G435" s="218"/>
      <c r="H435" s="219"/>
      <c r="I435" s="219"/>
      <c r="J435" s="218"/>
      <c r="K435" s="221"/>
      <c r="L435" s="218"/>
      <c r="M435" s="221"/>
      <c r="N435" s="218"/>
      <c r="O435" s="218"/>
      <c r="P435" s="211"/>
      <c r="Q435" s="211"/>
      <c r="R435" s="211"/>
      <c r="S435" s="211"/>
      <c r="T435" s="211"/>
      <c r="U435" s="211"/>
      <c r="V435" s="211"/>
      <c r="W435" s="211"/>
      <c r="X435" s="211"/>
      <c r="Y435" s="211"/>
      <c r="Z435" s="211"/>
    </row>
    <row r="436" spans="1:26" ht="15.75" customHeight="1">
      <c r="A436" s="218"/>
      <c r="B436" s="218"/>
      <c r="C436" s="218"/>
      <c r="D436" s="218"/>
      <c r="E436" s="218"/>
      <c r="F436" s="218"/>
      <c r="G436" s="218"/>
      <c r="H436" s="219"/>
      <c r="I436" s="219"/>
      <c r="J436" s="218"/>
      <c r="K436" s="221"/>
      <c r="L436" s="218"/>
      <c r="M436" s="221"/>
      <c r="N436" s="218"/>
      <c r="O436" s="218"/>
      <c r="P436" s="211"/>
      <c r="Q436" s="211"/>
      <c r="R436" s="211"/>
      <c r="S436" s="211"/>
      <c r="T436" s="211"/>
      <c r="U436" s="211"/>
      <c r="V436" s="211"/>
      <c r="W436" s="211"/>
      <c r="X436" s="211"/>
      <c r="Y436" s="211"/>
      <c r="Z436" s="211"/>
    </row>
    <row r="437" spans="1:26" ht="15.75" customHeight="1">
      <c r="A437" s="218"/>
      <c r="B437" s="218"/>
      <c r="C437" s="218"/>
      <c r="D437" s="218"/>
      <c r="E437" s="218"/>
      <c r="F437" s="218"/>
      <c r="G437" s="218"/>
      <c r="H437" s="219"/>
      <c r="I437" s="219"/>
      <c r="J437" s="218"/>
      <c r="K437" s="221"/>
      <c r="L437" s="218"/>
      <c r="M437" s="221"/>
      <c r="N437" s="218"/>
      <c r="O437" s="218"/>
      <c r="P437" s="211"/>
      <c r="Q437" s="211"/>
      <c r="R437" s="211"/>
      <c r="S437" s="211"/>
      <c r="T437" s="211"/>
      <c r="U437" s="211"/>
      <c r="V437" s="211"/>
      <c r="W437" s="211"/>
      <c r="X437" s="211"/>
      <c r="Y437" s="211"/>
      <c r="Z437" s="211"/>
    </row>
    <row r="438" spans="1:26" ht="15.75" customHeight="1">
      <c r="A438" s="218"/>
      <c r="B438" s="218"/>
      <c r="C438" s="218"/>
      <c r="D438" s="218"/>
      <c r="E438" s="218"/>
      <c r="F438" s="218"/>
      <c r="G438" s="218"/>
      <c r="H438" s="219"/>
      <c r="I438" s="219"/>
      <c r="J438" s="218"/>
      <c r="K438" s="221"/>
      <c r="L438" s="218"/>
      <c r="M438" s="221"/>
      <c r="N438" s="218"/>
      <c r="O438" s="218"/>
      <c r="P438" s="211"/>
      <c r="Q438" s="211"/>
      <c r="R438" s="211"/>
      <c r="S438" s="211"/>
      <c r="T438" s="211"/>
      <c r="U438" s="211"/>
      <c r="V438" s="211"/>
      <c r="W438" s="211"/>
      <c r="X438" s="211"/>
      <c r="Y438" s="211"/>
      <c r="Z438" s="211"/>
    </row>
    <row r="439" spans="1:26" ht="15.75" customHeight="1">
      <c r="A439" s="218"/>
      <c r="B439" s="218"/>
      <c r="C439" s="218"/>
      <c r="D439" s="218"/>
      <c r="E439" s="218"/>
      <c r="F439" s="218"/>
      <c r="G439" s="218"/>
      <c r="H439" s="219"/>
      <c r="I439" s="219"/>
      <c r="J439" s="218"/>
      <c r="K439" s="221"/>
      <c r="L439" s="218"/>
      <c r="M439" s="221"/>
      <c r="N439" s="218"/>
      <c r="O439" s="218"/>
      <c r="P439" s="211"/>
      <c r="Q439" s="211"/>
      <c r="R439" s="211"/>
      <c r="S439" s="211"/>
      <c r="T439" s="211"/>
      <c r="U439" s="211"/>
      <c r="V439" s="211"/>
      <c r="W439" s="211"/>
      <c r="X439" s="211"/>
      <c r="Y439" s="211"/>
      <c r="Z439" s="211"/>
    </row>
    <row r="440" spans="1:26" ht="15.75" customHeight="1">
      <c r="A440" s="218"/>
      <c r="B440" s="218"/>
      <c r="C440" s="218"/>
      <c r="D440" s="218"/>
      <c r="E440" s="218"/>
      <c r="F440" s="218"/>
      <c r="G440" s="218"/>
      <c r="H440" s="219"/>
      <c r="I440" s="219"/>
      <c r="J440" s="218"/>
      <c r="K440" s="221"/>
      <c r="L440" s="218"/>
      <c r="M440" s="221"/>
      <c r="N440" s="218"/>
      <c r="O440" s="218"/>
      <c r="P440" s="211"/>
      <c r="Q440" s="211"/>
      <c r="R440" s="211"/>
      <c r="S440" s="211"/>
      <c r="T440" s="211"/>
      <c r="U440" s="211"/>
      <c r="V440" s="211"/>
      <c r="W440" s="211"/>
      <c r="X440" s="211"/>
      <c r="Y440" s="211"/>
      <c r="Z440" s="211"/>
    </row>
    <row r="441" spans="1:26" ht="15.75" customHeight="1">
      <c r="A441" s="218"/>
      <c r="B441" s="218"/>
      <c r="C441" s="218"/>
      <c r="D441" s="218"/>
      <c r="E441" s="218"/>
      <c r="F441" s="218"/>
      <c r="G441" s="218"/>
      <c r="H441" s="219"/>
      <c r="I441" s="219"/>
      <c r="J441" s="218"/>
      <c r="K441" s="221"/>
      <c r="L441" s="218"/>
      <c r="M441" s="221"/>
      <c r="N441" s="218"/>
      <c r="O441" s="218"/>
      <c r="P441" s="211"/>
      <c r="Q441" s="211"/>
      <c r="R441" s="211"/>
      <c r="S441" s="211"/>
      <c r="T441" s="211"/>
      <c r="U441" s="211"/>
      <c r="V441" s="211"/>
      <c r="W441" s="211"/>
      <c r="X441" s="211"/>
      <c r="Y441" s="211"/>
      <c r="Z441" s="211"/>
    </row>
    <row r="442" spans="1:26" ht="15.75" customHeight="1">
      <c r="A442" s="218"/>
      <c r="B442" s="218"/>
      <c r="C442" s="218"/>
      <c r="D442" s="218"/>
      <c r="E442" s="218"/>
      <c r="F442" s="218"/>
      <c r="G442" s="218"/>
      <c r="H442" s="219"/>
      <c r="I442" s="219"/>
      <c r="J442" s="218"/>
      <c r="K442" s="221"/>
      <c r="L442" s="218"/>
      <c r="M442" s="221"/>
      <c r="N442" s="218"/>
      <c r="O442" s="218"/>
      <c r="P442" s="211"/>
      <c r="Q442" s="211"/>
      <c r="R442" s="211"/>
      <c r="S442" s="211"/>
      <c r="T442" s="211"/>
      <c r="U442" s="211"/>
      <c r="V442" s="211"/>
      <c r="W442" s="211"/>
      <c r="X442" s="211"/>
      <c r="Y442" s="211"/>
      <c r="Z442" s="211"/>
    </row>
    <row r="443" spans="1:26" ht="15.75" customHeight="1">
      <c r="A443" s="218"/>
      <c r="B443" s="218"/>
      <c r="C443" s="218"/>
      <c r="D443" s="218"/>
      <c r="E443" s="218"/>
      <c r="F443" s="218"/>
      <c r="G443" s="218"/>
      <c r="H443" s="219"/>
      <c r="I443" s="219"/>
      <c r="J443" s="218"/>
      <c r="K443" s="221"/>
      <c r="L443" s="218"/>
      <c r="M443" s="221"/>
      <c r="N443" s="218"/>
      <c r="O443" s="218"/>
      <c r="P443" s="211"/>
      <c r="Q443" s="211"/>
      <c r="R443" s="211"/>
      <c r="S443" s="211"/>
      <c r="T443" s="211"/>
      <c r="U443" s="211"/>
      <c r="V443" s="211"/>
      <c r="W443" s="211"/>
      <c r="X443" s="211"/>
      <c r="Y443" s="211"/>
      <c r="Z443" s="211"/>
    </row>
    <row r="444" spans="1:26" ht="15.75" customHeight="1">
      <c r="A444" s="218"/>
      <c r="B444" s="218"/>
      <c r="C444" s="218"/>
      <c r="D444" s="218"/>
      <c r="E444" s="218"/>
      <c r="F444" s="218"/>
      <c r="G444" s="218"/>
      <c r="H444" s="219"/>
      <c r="I444" s="219"/>
      <c r="J444" s="218"/>
      <c r="K444" s="221"/>
      <c r="L444" s="218"/>
      <c r="M444" s="221"/>
      <c r="N444" s="218"/>
      <c r="O444" s="218"/>
      <c r="P444" s="211"/>
      <c r="Q444" s="211"/>
      <c r="R444" s="211"/>
      <c r="S444" s="211"/>
      <c r="T444" s="211"/>
      <c r="U444" s="211"/>
      <c r="V444" s="211"/>
      <c r="W444" s="211"/>
      <c r="X444" s="211"/>
      <c r="Y444" s="211"/>
      <c r="Z444" s="211"/>
    </row>
    <row r="445" spans="1:26" ht="15.75" customHeight="1">
      <c r="A445" s="218"/>
      <c r="B445" s="218"/>
      <c r="C445" s="218"/>
      <c r="D445" s="218"/>
      <c r="E445" s="218"/>
      <c r="F445" s="218"/>
      <c r="G445" s="218"/>
      <c r="H445" s="219"/>
      <c r="I445" s="219"/>
      <c r="J445" s="218"/>
      <c r="K445" s="221"/>
      <c r="L445" s="218"/>
      <c r="M445" s="221"/>
      <c r="N445" s="218"/>
      <c r="O445" s="218"/>
      <c r="P445" s="211"/>
      <c r="Q445" s="211"/>
      <c r="R445" s="211"/>
      <c r="S445" s="211"/>
      <c r="T445" s="211"/>
      <c r="U445" s="211"/>
      <c r="V445" s="211"/>
      <c r="W445" s="211"/>
      <c r="X445" s="211"/>
      <c r="Y445" s="211"/>
      <c r="Z445" s="211"/>
    </row>
    <row r="446" spans="1:26" ht="15.75" customHeight="1">
      <c r="A446" s="218"/>
      <c r="B446" s="218"/>
      <c r="C446" s="218"/>
      <c r="D446" s="218"/>
      <c r="E446" s="218"/>
      <c r="F446" s="218"/>
      <c r="G446" s="218"/>
      <c r="H446" s="219"/>
      <c r="I446" s="219"/>
      <c r="J446" s="218"/>
      <c r="K446" s="221"/>
      <c r="L446" s="218"/>
      <c r="M446" s="221"/>
      <c r="N446" s="218"/>
      <c r="O446" s="218"/>
      <c r="P446" s="211"/>
      <c r="Q446" s="211"/>
      <c r="R446" s="211"/>
      <c r="S446" s="211"/>
      <c r="T446" s="211"/>
      <c r="U446" s="211"/>
      <c r="V446" s="211"/>
      <c r="W446" s="211"/>
      <c r="X446" s="211"/>
      <c r="Y446" s="211"/>
      <c r="Z446" s="211"/>
    </row>
    <row r="447" spans="1:26" ht="15.75" customHeight="1">
      <c r="A447" s="218"/>
      <c r="B447" s="218"/>
      <c r="C447" s="218"/>
      <c r="D447" s="218"/>
      <c r="E447" s="218"/>
      <c r="F447" s="218"/>
      <c r="G447" s="218"/>
      <c r="H447" s="219"/>
      <c r="I447" s="219"/>
      <c r="J447" s="218"/>
      <c r="K447" s="221"/>
      <c r="L447" s="218"/>
      <c r="M447" s="221"/>
      <c r="N447" s="218"/>
      <c r="O447" s="218"/>
      <c r="P447" s="211"/>
      <c r="Q447" s="211"/>
      <c r="R447" s="211"/>
      <c r="S447" s="211"/>
      <c r="T447" s="211"/>
      <c r="U447" s="211"/>
      <c r="V447" s="211"/>
      <c r="W447" s="211"/>
      <c r="X447" s="211"/>
      <c r="Y447" s="211"/>
      <c r="Z447" s="211"/>
    </row>
    <row r="448" spans="1:26" ht="15.75" customHeight="1">
      <c r="A448" s="218"/>
      <c r="B448" s="218"/>
      <c r="C448" s="218"/>
      <c r="D448" s="218"/>
      <c r="E448" s="218"/>
      <c r="F448" s="218"/>
      <c r="G448" s="218"/>
      <c r="H448" s="219"/>
      <c r="I448" s="219"/>
      <c r="J448" s="218"/>
      <c r="K448" s="221"/>
      <c r="L448" s="218"/>
      <c r="M448" s="221"/>
      <c r="N448" s="218"/>
      <c r="O448" s="218"/>
      <c r="P448" s="211"/>
      <c r="Q448" s="211"/>
      <c r="R448" s="211"/>
      <c r="S448" s="211"/>
      <c r="T448" s="211"/>
      <c r="U448" s="211"/>
      <c r="V448" s="211"/>
      <c r="W448" s="211"/>
      <c r="X448" s="211"/>
      <c r="Y448" s="211"/>
      <c r="Z448" s="211"/>
    </row>
    <row r="449" spans="1:26" ht="15.75" customHeight="1">
      <c r="A449" s="218"/>
      <c r="B449" s="218"/>
      <c r="C449" s="218"/>
      <c r="D449" s="218"/>
      <c r="E449" s="218"/>
      <c r="F449" s="218"/>
      <c r="G449" s="218"/>
      <c r="H449" s="219"/>
      <c r="I449" s="219"/>
      <c r="J449" s="218"/>
      <c r="K449" s="221"/>
      <c r="L449" s="218"/>
      <c r="M449" s="221"/>
      <c r="N449" s="218"/>
      <c r="O449" s="218"/>
      <c r="P449" s="211"/>
      <c r="Q449" s="211"/>
      <c r="R449" s="211"/>
      <c r="S449" s="211"/>
      <c r="T449" s="211"/>
      <c r="U449" s="211"/>
      <c r="V449" s="211"/>
      <c r="W449" s="211"/>
      <c r="X449" s="211"/>
      <c r="Y449" s="211"/>
      <c r="Z449" s="211"/>
    </row>
    <row r="450" spans="1:26" ht="15.75" customHeight="1">
      <c r="A450" s="218"/>
      <c r="B450" s="218"/>
      <c r="C450" s="218"/>
      <c r="D450" s="218"/>
      <c r="E450" s="218"/>
      <c r="F450" s="218"/>
      <c r="G450" s="218"/>
      <c r="H450" s="219"/>
      <c r="I450" s="219"/>
      <c r="J450" s="218"/>
      <c r="K450" s="221"/>
      <c r="L450" s="218"/>
      <c r="M450" s="221"/>
      <c r="N450" s="218"/>
      <c r="O450" s="218"/>
      <c r="P450" s="211"/>
      <c r="Q450" s="211"/>
      <c r="R450" s="211"/>
      <c r="S450" s="211"/>
      <c r="T450" s="211"/>
      <c r="U450" s="211"/>
      <c r="V450" s="211"/>
      <c r="W450" s="211"/>
      <c r="X450" s="211"/>
      <c r="Y450" s="211"/>
      <c r="Z450" s="211"/>
    </row>
    <row r="451" spans="1:26" ht="15.75" customHeight="1">
      <c r="A451" s="218"/>
      <c r="B451" s="218"/>
      <c r="C451" s="218"/>
      <c r="D451" s="218"/>
      <c r="E451" s="218"/>
      <c r="F451" s="218"/>
      <c r="G451" s="218"/>
      <c r="H451" s="219"/>
      <c r="I451" s="219"/>
      <c r="J451" s="218"/>
      <c r="K451" s="221"/>
      <c r="L451" s="218"/>
      <c r="M451" s="221"/>
      <c r="N451" s="218"/>
      <c r="O451" s="218"/>
      <c r="P451" s="211"/>
      <c r="Q451" s="211"/>
      <c r="R451" s="211"/>
      <c r="S451" s="211"/>
      <c r="T451" s="211"/>
      <c r="U451" s="211"/>
      <c r="V451" s="211"/>
      <c r="W451" s="211"/>
      <c r="X451" s="211"/>
      <c r="Y451" s="211"/>
      <c r="Z451" s="211"/>
    </row>
    <row r="452" spans="1:26" ht="15.75" customHeight="1">
      <c r="A452" s="218"/>
      <c r="B452" s="218"/>
      <c r="C452" s="218"/>
      <c r="D452" s="218"/>
      <c r="E452" s="218"/>
      <c r="F452" s="218"/>
      <c r="G452" s="218"/>
      <c r="H452" s="219"/>
      <c r="I452" s="219"/>
      <c r="J452" s="218"/>
      <c r="K452" s="221"/>
      <c r="L452" s="218"/>
      <c r="M452" s="221"/>
      <c r="N452" s="218"/>
      <c r="O452" s="218"/>
      <c r="P452" s="211"/>
      <c r="Q452" s="211"/>
      <c r="R452" s="211"/>
      <c r="S452" s="211"/>
      <c r="T452" s="211"/>
      <c r="U452" s="211"/>
      <c r="V452" s="211"/>
      <c r="W452" s="211"/>
      <c r="X452" s="211"/>
      <c r="Y452" s="211"/>
      <c r="Z452" s="211"/>
    </row>
    <row r="453" spans="1:26" ht="15.75" customHeight="1">
      <c r="A453" s="218"/>
      <c r="B453" s="218"/>
      <c r="C453" s="218"/>
      <c r="D453" s="218"/>
      <c r="E453" s="218"/>
      <c r="F453" s="218"/>
      <c r="G453" s="218"/>
      <c r="H453" s="219"/>
      <c r="I453" s="219"/>
      <c r="J453" s="218"/>
      <c r="K453" s="221"/>
      <c r="L453" s="218"/>
      <c r="M453" s="221"/>
      <c r="N453" s="218"/>
      <c r="O453" s="218"/>
      <c r="P453" s="211"/>
      <c r="Q453" s="211"/>
      <c r="R453" s="211"/>
      <c r="S453" s="211"/>
      <c r="T453" s="211"/>
      <c r="U453" s="211"/>
      <c r="V453" s="211"/>
      <c r="W453" s="211"/>
      <c r="X453" s="211"/>
      <c r="Y453" s="211"/>
      <c r="Z453" s="211"/>
    </row>
    <row r="454" spans="1:26" ht="15.75" customHeight="1">
      <c r="A454" s="218"/>
      <c r="B454" s="218"/>
      <c r="C454" s="218"/>
      <c r="D454" s="218"/>
      <c r="E454" s="218"/>
      <c r="F454" s="218"/>
      <c r="G454" s="218"/>
      <c r="H454" s="219"/>
      <c r="I454" s="219"/>
      <c r="J454" s="218"/>
      <c r="K454" s="221"/>
      <c r="L454" s="218"/>
      <c r="M454" s="221"/>
      <c r="N454" s="218"/>
      <c r="O454" s="218"/>
      <c r="P454" s="211"/>
      <c r="Q454" s="211"/>
      <c r="R454" s="211"/>
      <c r="S454" s="211"/>
      <c r="T454" s="211"/>
      <c r="U454" s="211"/>
      <c r="V454" s="211"/>
      <c r="W454" s="211"/>
      <c r="X454" s="211"/>
      <c r="Y454" s="211"/>
      <c r="Z454" s="211"/>
    </row>
    <row r="455" spans="1:26" ht="15.75" customHeight="1">
      <c r="A455" s="218"/>
      <c r="B455" s="218"/>
      <c r="C455" s="218"/>
      <c r="D455" s="218"/>
      <c r="E455" s="218"/>
      <c r="F455" s="218"/>
      <c r="G455" s="218"/>
      <c r="H455" s="219"/>
      <c r="I455" s="219"/>
      <c r="J455" s="218"/>
      <c r="K455" s="221"/>
      <c r="L455" s="218"/>
      <c r="M455" s="221"/>
      <c r="N455" s="218"/>
      <c r="O455" s="218"/>
      <c r="P455" s="211"/>
      <c r="Q455" s="211"/>
      <c r="R455" s="211"/>
      <c r="S455" s="211"/>
      <c r="T455" s="211"/>
      <c r="U455" s="211"/>
      <c r="V455" s="211"/>
      <c r="W455" s="211"/>
      <c r="X455" s="211"/>
      <c r="Y455" s="211"/>
      <c r="Z455" s="211"/>
    </row>
    <row r="456" spans="1:26" ht="15.75" customHeight="1">
      <c r="A456" s="218"/>
      <c r="B456" s="218"/>
      <c r="C456" s="218"/>
      <c r="D456" s="218"/>
      <c r="E456" s="218"/>
      <c r="F456" s="218"/>
      <c r="G456" s="218"/>
      <c r="H456" s="219"/>
      <c r="I456" s="219"/>
      <c r="J456" s="218"/>
      <c r="K456" s="221"/>
      <c r="L456" s="218"/>
      <c r="M456" s="221"/>
      <c r="N456" s="218"/>
      <c r="O456" s="218"/>
      <c r="P456" s="211"/>
      <c r="Q456" s="211"/>
      <c r="R456" s="211"/>
      <c r="S456" s="211"/>
      <c r="T456" s="211"/>
      <c r="U456" s="211"/>
      <c r="V456" s="211"/>
      <c r="W456" s="211"/>
      <c r="X456" s="211"/>
      <c r="Y456" s="211"/>
      <c r="Z456" s="211"/>
    </row>
    <row r="457" spans="1:26" ht="15.75" customHeight="1">
      <c r="A457" s="218"/>
      <c r="B457" s="218"/>
      <c r="C457" s="218"/>
      <c r="D457" s="218"/>
      <c r="E457" s="218"/>
      <c r="F457" s="218"/>
      <c r="G457" s="218"/>
      <c r="H457" s="219"/>
      <c r="I457" s="219"/>
      <c r="J457" s="218"/>
      <c r="K457" s="221"/>
      <c r="L457" s="218"/>
      <c r="M457" s="221"/>
      <c r="N457" s="218"/>
      <c r="O457" s="218"/>
      <c r="P457" s="211"/>
      <c r="Q457" s="211"/>
      <c r="R457" s="211"/>
      <c r="S457" s="211"/>
      <c r="T457" s="211"/>
      <c r="U457" s="211"/>
      <c r="V457" s="211"/>
      <c r="W457" s="211"/>
      <c r="X457" s="211"/>
      <c r="Y457" s="211"/>
      <c r="Z457" s="211"/>
    </row>
    <row r="458" spans="1:26" ht="15.75" customHeight="1">
      <c r="A458" s="218"/>
      <c r="B458" s="218"/>
      <c r="C458" s="218"/>
      <c r="D458" s="218"/>
      <c r="E458" s="218"/>
      <c r="F458" s="218"/>
      <c r="G458" s="218"/>
      <c r="H458" s="219"/>
      <c r="I458" s="219"/>
      <c r="J458" s="218"/>
      <c r="K458" s="221"/>
      <c r="L458" s="218"/>
      <c r="M458" s="221"/>
      <c r="N458" s="218"/>
      <c r="O458" s="218"/>
      <c r="P458" s="211"/>
      <c r="Q458" s="211"/>
      <c r="R458" s="211"/>
      <c r="S458" s="211"/>
      <c r="T458" s="211"/>
      <c r="U458" s="211"/>
      <c r="V458" s="211"/>
      <c r="W458" s="211"/>
      <c r="X458" s="211"/>
      <c r="Y458" s="211"/>
      <c r="Z458" s="211"/>
    </row>
    <row r="459" spans="1:26" ht="15.75" customHeight="1">
      <c r="A459" s="218"/>
      <c r="B459" s="218"/>
      <c r="C459" s="218"/>
      <c r="D459" s="218"/>
      <c r="E459" s="218"/>
      <c r="F459" s="218"/>
      <c r="G459" s="218"/>
      <c r="H459" s="219"/>
      <c r="I459" s="219"/>
      <c r="J459" s="218"/>
      <c r="K459" s="221"/>
      <c r="L459" s="218"/>
      <c r="M459" s="221"/>
      <c r="N459" s="218"/>
      <c r="O459" s="218"/>
      <c r="P459" s="211"/>
      <c r="Q459" s="211"/>
      <c r="R459" s="211"/>
      <c r="S459" s="211"/>
      <c r="T459" s="211"/>
      <c r="U459" s="211"/>
      <c r="V459" s="211"/>
      <c r="W459" s="211"/>
      <c r="X459" s="211"/>
      <c r="Y459" s="211"/>
      <c r="Z459" s="211"/>
    </row>
    <row r="460" spans="1:26" ht="15.75" customHeight="1">
      <c r="A460" s="218"/>
      <c r="B460" s="218"/>
      <c r="C460" s="218"/>
      <c r="D460" s="218"/>
      <c r="E460" s="218"/>
      <c r="F460" s="218"/>
      <c r="G460" s="218"/>
      <c r="H460" s="219"/>
      <c r="I460" s="219"/>
      <c r="J460" s="218"/>
      <c r="K460" s="221"/>
      <c r="L460" s="218"/>
      <c r="M460" s="221"/>
      <c r="N460" s="218"/>
      <c r="O460" s="218"/>
      <c r="P460" s="211"/>
      <c r="Q460" s="211"/>
      <c r="R460" s="211"/>
      <c r="S460" s="211"/>
      <c r="T460" s="211"/>
      <c r="U460" s="211"/>
      <c r="V460" s="211"/>
      <c r="W460" s="211"/>
      <c r="X460" s="211"/>
      <c r="Y460" s="211"/>
      <c r="Z460" s="211"/>
    </row>
    <row r="461" spans="1:26" ht="15.75" customHeight="1">
      <c r="A461" s="218"/>
      <c r="B461" s="218"/>
      <c r="C461" s="218"/>
      <c r="D461" s="218"/>
      <c r="E461" s="218"/>
      <c r="F461" s="218"/>
      <c r="G461" s="218"/>
      <c r="H461" s="219"/>
      <c r="I461" s="219"/>
      <c r="J461" s="218"/>
      <c r="K461" s="221"/>
      <c r="L461" s="218"/>
      <c r="M461" s="221"/>
      <c r="N461" s="218"/>
      <c r="O461" s="218"/>
      <c r="P461" s="211"/>
      <c r="Q461" s="211"/>
      <c r="R461" s="211"/>
      <c r="S461" s="211"/>
      <c r="T461" s="211"/>
      <c r="U461" s="211"/>
      <c r="V461" s="211"/>
      <c r="W461" s="211"/>
      <c r="X461" s="211"/>
      <c r="Y461" s="211"/>
      <c r="Z461" s="211"/>
    </row>
    <row r="462" spans="1:26" ht="15.75" customHeight="1">
      <c r="A462" s="218"/>
      <c r="B462" s="218"/>
      <c r="C462" s="218"/>
      <c r="D462" s="218"/>
      <c r="E462" s="218"/>
      <c r="F462" s="218"/>
      <c r="G462" s="218"/>
      <c r="H462" s="219"/>
      <c r="I462" s="219"/>
      <c r="J462" s="218"/>
      <c r="K462" s="221"/>
      <c r="L462" s="218"/>
      <c r="M462" s="221"/>
      <c r="N462" s="218"/>
      <c r="O462" s="218"/>
      <c r="P462" s="211"/>
      <c r="Q462" s="211"/>
      <c r="R462" s="211"/>
      <c r="S462" s="211"/>
      <c r="T462" s="211"/>
      <c r="U462" s="211"/>
      <c r="V462" s="211"/>
      <c r="W462" s="211"/>
      <c r="X462" s="211"/>
      <c r="Y462" s="211"/>
      <c r="Z462" s="211"/>
    </row>
    <row r="463" spans="1:26" ht="15.75" customHeight="1">
      <c r="A463" s="218"/>
      <c r="B463" s="218"/>
      <c r="C463" s="218"/>
      <c r="D463" s="218"/>
      <c r="E463" s="218"/>
      <c r="F463" s="218"/>
      <c r="G463" s="218"/>
      <c r="H463" s="219"/>
      <c r="I463" s="219"/>
      <c r="J463" s="218"/>
      <c r="K463" s="221"/>
      <c r="L463" s="218"/>
      <c r="M463" s="221"/>
      <c r="N463" s="218"/>
      <c r="O463" s="218"/>
      <c r="P463" s="211"/>
      <c r="Q463" s="211"/>
      <c r="R463" s="211"/>
      <c r="S463" s="211"/>
      <c r="T463" s="211"/>
      <c r="U463" s="211"/>
      <c r="V463" s="211"/>
      <c r="W463" s="211"/>
      <c r="X463" s="211"/>
      <c r="Y463" s="211"/>
      <c r="Z463" s="211"/>
    </row>
    <row r="464" spans="1:26" ht="15.75" customHeight="1">
      <c r="A464" s="218"/>
      <c r="B464" s="218"/>
      <c r="C464" s="218"/>
      <c r="D464" s="218"/>
      <c r="E464" s="218"/>
      <c r="F464" s="218"/>
      <c r="G464" s="218"/>
      <c r="H464" s="219"/>
      <c r="I464" s="219"/>
      <c r="J464" s="218"/>
      <c r="K464" s="221"/>
      <c r="L464" s="218"/>
      <c r="M464" s="221"/>
      <c r="N464" s="218"/>
      <c r="O464" s="218"/>
      <c r="P464" s="211"/>
      <c r="Q464" s="211"/>
      <c r="R464" s="211"/>
      <c r="S464" s="211"/>
      <c r="T464" s="211"/>
      <c r="U464" s="211"/>
      <c r="V464" s="211"/>
      <c r="W464" s="211"/>
      <c r="X464" s="211"/>
      <c r="Y464" s="211"/>
      <c r="Z464" s="211"/>
    </row>
    <row r="465" spans="1:26" ht="15.75" customHeight="1">
      <c r="A465" s="218"/>
      <c r="B465" s="218"/>
      <c r="C465" s="218"/>
      <c r="D465" s="218"/>
      <c r="E465" s="218"/>
      <c r="F465" s="218"/>
      <c r="G465" s="218"/>
      <c r="H465" s="219"/>
      <c r="I465" s="219"/>
      <c r="J465" s="218"/>
      <c r="K465" s="221"/>
      <c r="L465" s="218"/>
      <c r="M465" s="221"/>
      <c r="N465" s="218"/>
      <c r="O465" s="218"/>
      <c r="P465" s="211"/>
      <c r="Q465" s="211"/>
      <c r="R465" s="211"/>
      <c r="S465" s="211"/>
      <c r="T465" s="211"/>
      <c r="U465" s="211"/>
      <c r="V465" s="211"/>
      <c r="W465" s="211"/>
      <c r="X465" s="211"/>
      <c r="Y465" s="211"/>
      <c r="Z465" s="211"/>
    </row>
    <row r="466" spans="1:26" ht="15.75" customHeight="1">
      <c r="A466" s="218"/>
      <c r="B466" s="218"/>
      <c r="C466" s="218"/>
      <c r="D466" s="218"/>
      <c r="E466" s="218"/>
      <c r="F466" s="218"/>
      <c r="G466" s="218"/>
      <c r="H466" s="219"/>
      <c r="I466" s="219"/>
      <c r="J466" s="218"/>
      <c r="K466" s="221"/>
      <c r="L466" s="218"/>
      <c r="M466" s="221"/>
      <c r="N466" s="218"/>
      <c r="O466" s="218"/>
      <c r="P466" s="211"/>
      <c r="Q466" s="211"/>
      <c r="R466" s="211"/>
      <c r="S466" s="211"/>
      <c r="T466" s="211"/>
      <c r="U466" s="211"/>
      <c r="V466" s="211"/>
      <c r="W466" s="211"/>
      <c r="X466" s="211"/>
      <c r="Y466" s="211"/>
      <c r="Z466" s="211"/>
    </row>
    <row r="467" spans="1:26" ht="15.75" customHeight="1">
      <c r="A467" s="218"/>
      <c r="B467" s="218"/>
      <c r="C467" s="218"/>
      <c r="D467" s="218"/>
      <c r="E467" s="218"/>
      <c r="F467" s="218"/>
      <c r="G467" s="218"/>
      <c r="H467" s="219"/>
      <c r="I467" s="219"/>
      <c r="J467" s="218"/>
      <c r="K467" s="221"/>
      <c r="L467" s="218"/>
      <c r="M467" s="221"/>
      <c r="N467" s="218"/>
      <c r="O467" s="218"/>
      <c r="P467" s="211"/>
      <c r="Q467" s="211"/>
      <c r="R467" s="211"/>
      <c r="S467" s="211"/>
      <c r="T467" s="211"/>
      <c r="U467" s="211"/>
      <c r="V467" s="211"/>
      <c r="W467" s="211"/>
      <c r="X467" s="211"/>
      <c r="Y467" s="211"/>
      <c r="Z467" s="211"/>
    </row>
    <row r="468" spans="1:26" ht="15.75" customHeight="1">
      <c r="A468" s="218"/>
      <c r="B468" s="218"/>
      <c r="C468" s="218"/>
      <c r="D468" s="218"/>
      <c r="E468" s="218"/>
      <c r="F468" s="218"/>
      <c r="G468" s="218"/>
      <c r="H468" s="219"/>
      <c r="I468" s="219"/>
      <c r="J468" s="218"/>
      <c r="K468" s="221"/>
      <c r="L468" s="218"/>
      <c r="M468" s="221"/>
      <c r="N468" s="218"/>
      <c r="O468" s="218"/>
      <c r="P468" s="211"/>
      <c r="Q468" s="211"/>
      <c r="R468" s="211"/>
      <c r="S468" s="211"/>
      <c r="T468" s="211"/>
      <c r="U468" s="211"/>
      <c r="V468" s="211"/>
      <c r="W468" s="211"/>
      <c r="X468" s="211"/>
      <c r="Y468" s="211"/>
      <c r="Z468" s="211"/>
    </row>
    <row r="469" spans="1:26" ht="15.75" customHeight="1">
      <c r="A469" s="218"/>
      <c r="B469" s="218"/>
      <c r="C469" s="218"/>
      <c r="D469" s="218"/>
      <c r="E469" s="218"/>
      <c r="F469" s="218"/>
      <c r="G469" s="218"/>
      <c r="H469" s="219"/>
      <c r="I469" s="219"/>
      <c r="J469" s="218"/>
      <c r="K469" s="221"/>
      <c r="L469" s="218"/>
      <c r="M469" s="221"/>
      <c r="N469" s="218"/>
      <c r="O469" s="218"/>
      <c r="P469" s="211"/>
      <c r="Q469" s="211"/>
      <c r="R469" s="211"/>
      <c r="S469" s="211"/>
      <c r="T469" s="211"/>
      <c r="U469" s="211"/>
      <c r="V469" s="211"/>
      <c r="W469" s="211"/>
      <c r="X469" s="211"/>
      <c r="Y469" s="211"/>
      <c r="Z469" s="211"/>
    </row>
    <row r="470" spans="1:26" ht="15.75" customHeight="1">
      <c r="A470" s="218"/>
      <c r="B470" s="218"/>
      <c r="C470" s="218"/>
      <c r="D470" s="218"/>
      <c r="E470" s="218"/>
      <c r="F470" s="218"/>
      <c r="G470" s="218"/>
      <c r="H470" s="219"/>
      <c r="I470" s="219"/>
      <c r="J470" s="218"/>
      <c r="K470" s="221"/>
      <c r="L470" s="218"/>
      <c r="M470" s="221"/>
      <c r="N470" s="218"/>
      <c r="O470" s="218"/>
      <c r="P470" s="211"/>
      <c r="Q470" s="211"/>
      <c r="R470" s="211"/>
      <c r="S470" s="211"/>
      <c r="T470" s="211"/>
      <c r="U470" s="211"/>
      <c r="V470" s="211"/>
      <c r="W470" s="211"/>
      <c r="X470" s="211"/>
      <c r="Y470" s="211"/>
      <c r="Z470" s="211"/>
    </row>
    <row r="471" spans="1:26" ht="15.75" customHeight="1">
      <c r="A471" s="218"/>
      <c r="B471" s="218"/>
      <c r="C471" s="218"/>
      <c r="D471" s="218"/>
      <c r="E471" s="218"/>
      <c r="F471" s="218"/>
      <c r="G471" s="218"/>
      <c r="H471" s="219"/>
      <c r="I471" s="219"/>
      <c r="J471" s="218"/>
      <c r="K471" s="221"/>
      <c r="L471" s="218"/>
      <c r="M471" s="221"/>
      <c r="N471" s="218"/>
      <c r="O471" s="218"/>
      <c r="P471" s="211"/>
      <c r="Q471" s="211"/>
      <c r="R471" s="211"/>
      <c r="S471" s="211"/>
      <c r="T471" s="211"/>
      <c r="U471" s="211"/>
      <c r="V471" s="211"/>
      <c r="W471" s="211"/>
      <c r="X471" s="211"/>
      <c r="Y471" s="211"/>
      <c r="Z471" s="211"/>
    </row>
    <row r="472" spans="1:26" ht="15.75" customHeight="1">
      <c r="A472" s="218"/>
      <c r="B472" s="218"/>
      <c r="C472" s="218"/>
      <c r="D472" s="218"/>
      <c r="E472" s="218"/>
      <c r="F472" s="218"/>
      <c r="G472" s="218"/>
      <c r="H472" s="219"/>
      <c r="I472" s="219"/>
      <c r="J472" s="218"/>
      <c r="K472" s="221"/>
      <c r="L472" s="218"/>
      <c r="M472" s="221"/>
      <c r="N472" s="218"/>
      <c r="O472" s="218"/>
      <c r="P472" s="211"/>
      <c r="Q472" s="211"/>
      <c r="R472" s="211"/>
      <c r="S472" s="211"/>
      <c r="T472" s="211"/>
      <c r="U472" s="211"/>
      <c r="V472" s="211"/>
      <c r="W472" s="211"/>
      <c r="X472" s="211"/>
      <c r="Y472" s="211"/>
      <c r="Z472" s="211"/>
    </row>
    <row r="473" spans="1:26" ht="15.75" customHeight="1">
      <c r="A473" s="218"/>
      <c r="B473" s="218"/>
      <c r="C473" s="218"/>
      <c r="D473" s="218"/>
      <c r="E473" s="218"/>
      <c r="F473" s="218"/>
      <c r="G473" s="218"/>
      <c r="H473" s="219"/>
      <c r="I473" s="219"/>
      <c r="J473" s="218"/>
      <c r="K473" s="221"/>
      <c r="L473" s="218"/>
      <c r="M473" s="221"/>
      <c r="N473" s="218"/>
      <c r="O473" s="218"/>
      <c r="P473" s="211"/>
      <c r="Q473" s="211"/>
      <c r="R473" s="211"/>
      <c r="S473" s="211"/>
      <c r="T473" s="211"/>
      <c r="U473" s="211"/>
      <c r="V473" s="211"/>
      <c r="W473" s="211"/>
      <c r="X473" s="211"/>
      <c r="Y473" s="211"/>
      <c r="Z473" s="211"/>
    </row>
    <row r="474" spans="1:26" ht="15.75" customHeight="1">
      <c r="A474" s="218"/>
      <c r="B474" s="218"/>
      <c r="C474" s="218"/>
      <c r="D474" s="218"/>
      <c r="E474" s="218"/>
      <c r="F474" s="218"/>
      <c r="G474" s="218"/>
      <c r="H474" s="219"/>
      <c r="I474" s="219"/>
      <c r="J474" s="218"/>
      <c r="K474" s="221"/>
      <c r="L474" s="218"/>
      <c r="M474" s="221"/>
      <c r="N474" s="218"/>
      <c r="O474" s="218"/>
      <c r="P474" s="211"/>
      <c r="Q474" s="211"/>
      <c r="R474" s="211"/>
      <c r="S474" s="211"/>
      <c r="T474" s="211"/>
      <c r="U474" s="211"/>
      <c r="V474" s="211"/>
      <c r="W474" s="211"/>
      <c r="X474" s="211"/>
      <c r="Y474" s="211"/>
      <c r="Z474" s="211"/>
    </row>
    <row r="475" spans="1:26" ht="15.75" customHeight="1">
      <c r="A475" s="218"/>
      <c r="B475" s="218"/>
      <c r="C475" s="218"/>
      <c r="D475" s="218"/>
      <c r="E475" s="218"/>
      <c r="F475" s="218"/>
      <c r="G475" s="218"/>
      <c r="H475" s="219"/>
      <c r="I475" s="219"/>
      <c r="J475" s="218"/>
      <c r="K475" s="221"/>
      <c r="L475" s="218"/>
      <c r="M475" s="221"/>
      <c r="N475" s="218"/>
      <c r="O475" s="218"/>
      <c r="P475" s="211"/>
      <c r="Q475" s="211"/>
      <c r="R475" s="211"/>
      <c r="S475" s="211"/>
      <c r="T475" s="211"/>
      <c r="U475" s="211"/>
      <c r="V475" s="211"/>
      <c r="W475" s="211"/>
      <c r="X475" s="211"/>
      <c r="Y475" s="211"/>
      <c r="Z475" s="211"/>
    </row>
    <row r="476" spans="1:26" ht="15.75" customHeight="1">
      <c r="A476" s="218"/>
      <c r="B476" s="218"/>
      <c r="C476" s="218"/>
      <c r="D476" s="218"/>
      <c r="E476" s="218"/>
      <c r="F476" s="218"/>
      <c r="G476" s="218"/>
      <c r="H476" s="219"/>
      <c r="I476" s="219"/>
      <c r="J476" s="218"/>
      <c r="K476" s="221"/>
      <c r="L476" s="218"/>
      <c r="M476" s="221"/>
      <c r="N476" s="218"/>
      <c r="O476" s="218"/>
      <c r="P476" s="211"/>
      <c r="Q476" s="211"/>
      <c r="R476" s="211"/>
      <c r="S476" s="211"/>
      <c r="T476" s="211"/>
      <c r="U476" s="211"/>
      <c r="V476" s="211"/>
      <c r="W476" s="211"/>
      <c r="X476" s="211"/>
      <c r="Y476" s="211"/>
      <c r="Z476" s="211"/>
    </row>
    <row r="477" spans="1:26" ht="15.75" customHeight="1">
      <c r="A477" s="218"/>
      <c r="B477" s="218"/>
      <c r="C477" s="218"/>
      <c r="D477" s="218"/>
      <c r="E477" s="218"/>
      <c r="F477" s="218"/>
      <c r="G477" s="218"/>
      <c r="H477" s="219"/>
      <c r="I477" s="219"/>
      <c r="J477" s="218"/>
      <c r="K477" s="221"/>
      <c r="L477" s="218"/>
      <c r="M477" s="221"/>
      <c r="N477" s="218"/>
      <c r="O477" s="218"/>
      <c r="P477" s="211"/>
      <c r="Q477" s="211"/>
      <c r="R477" s="211"/>
      <c r="S477" s="211"/>
      <c r="T477" s="211"/>
      <c r="U477" s="211"/>
      <c r="V477" s="211"/>
      <c r="W477" s="211"/>
      <c r="X477" s="211"/>
      <c r="Y477" s="211"/>
      <c r="Z477" s="211"/>
    </row>
    <row r="478" spans="1:26" ht="15.75" customHeight="1">
      <c r="A478" s="218"/>
      <c r="B478" s="218"/>
      <c r="C478" s="218"/>
      <c r="D478" s="218"/>
      <c r="E478" s="218"/>
      <c r="F478" s="218"/>
      <c r="G478" s="218"/>
      <c r="H478" s="219"/>
      <c r="I478" s="219"/>
      <c r="J478" s="218"/>
      <c r="K478" s="221"/>
      <c r="L478" s="218"/>
      <c r="M478" s="221"/>
      <c r="N478" s="218"/>
      <c r="O478" s="218"/>
      <c r="P478" s="211"/>
      <c r="Q478" s="211"/>
      <c r="R478" s="211"/>
      <c r="S478" s="211"/>
      <c r="T478" s="211"/>
      <c r="U478" s="211"/>
      <c r="V478" s="211"/>
      <c r="W478" s="211"/>
      <c r="X478" s="211"/>
      <c r="Y478" s="211"/>
      <c r="Z478" s="211"/>
    </row>
    <row r="479" spans="1:26" ht="15.75" customHeight="1">
      <c r="A479" s="218"/>
      <c r="B479" s="218"/>
      <c r="C479" s="218"/>
      <c r="D479" s="218"/>
      <c r="E479" s="218"/>
      <c r="F479" s="218"/>
      <c r="G479" s="218"/>
      <c r="H479" s="219"/>
      <c r="I479" s="219"/>
      <c r="J479" s="218"/>
      <c r="K479" s="221"/>
      <c r="L479" s="218"/>
      <c r="M479" s="221"/>
      <c r="N479" s="218"/>
      <c r="O479" s="218"/>
      <c r="P479" s="211"/>
      <c r="Q479" s="211"/>
      <c r="R479" s="211"/>
      <c r="S479" s="211"/>
      <c r="T479" s="211"/>
      <c r="U479" s="211"/>
      <c r="V479" s="211"/>
      <c r="W479" s="211"/>
      <c r="X479" s="211"/>
      <c r="Y479" s="211"/>
      <c r="Z479" s="211"/>
    </row>
    <row r="480" spans="1:26" ht="15.75" customHeight="1">
      <c r="A480" s="218"/>
      <c r="B480" s="218"/>
      <c r="C480" s="218"/>
      <c r="D480" s="218"/>
      <c r="E480" s="218"/>
      <c r="F480" s="218"/>
      <c r="G480" s="218"/>
      <c r="H480" s="219"/>
      <c r="I480" s="219"/>
      <c r="J480" s="218"/>
      <c r="K480" s="221"/>
      <c r="L480" s="218"/>
      <c r="M480" s="221"/>
      <c r="N480" s="218"/>
      <c r="O480" s="218"/>
      <c r="P480" s="211"/>
      <c r="Q480" s="211"/>
      <c r="R480" s="211"/>
      <c r="S480" s="211"/>
      <c r="T480" s="211"/>
      <c r="U480" s="211"/>
      <c r="V480" s="211"/>
      <c r="W480" s="211"/>
      <c r="X480" s="211"/>
      <c r="Y480" s="211"/>
      <c r="Z480" s="211"/>
    </row>
    <row r="481" spans="1:26" ht="15.75" customHeight="1">
      <c r="A481" s="218"/>
      <c r="B481" s="218"/>
      <c r="C481" s="218"/>
      <c r="D481" s="218"/>
      <c r="E481" s="218"/>
      <c r="F481" s="218"/>
      <c r="G481" s="218"/>
      <c r="H481" s="219"/>
      <c r="I481" s="219"/>
      <c r="J481" s="218"/>
      <c r="K481" s="221"/>
      <c r="L481" s="218"/>
      <c r="M481" s="221"/>
      <c r="N481" s="218"/>
      <c r="O481" s="218"/>
      <c r="P481" s="211"/>
      <c r="Q481" s="211"/>
      <c r="R481" s="211"/>
      <c r="S481" s="211"/>
      <c r="T481" s="211"/>
      <c r="U481" s="211"/>
      <c r="V481" s="211"/>
      <c r="W481" s="211"/>
      <c r="X481" s="211"/>
      <c r="Y481" s="211"/>
      <c r="Z481" s="211"/>
    </row>
    <row r="482" spans="1:26" ht="15.75" customHeight="1">
      <c r="A482" s="218"/>
      <c r="B482" s="218"/>
      <c r="C482" s="218"/>
      <c r="D482" s="218"/>
      <c r="E482" s="218"/>
      <c r="F482" s="218"/>
      <c r="G482" s="218"/>
      <c r="H482" s="219"/>
      <c r="I482" s="219"/>
      <c r="J482" s="218"/>
      <c r="K482" s="221"/>
      <c r="L482" s="218"/>
      <c r="M482" s="221"/>
      <c r="N482" s="218"/>
      <c r="O482" s="218"/>
      <c r="P482" s="211"/>
      <c r="Q482" s="211"/>
      <c r="R482" s="211"/>
      <c r="S482" s="211"/>
      <c r="T482" s="211"/>
      <c r="U482" s="211"/>
      <c r="V482" s="211"/>
      <c r="W482" s="211"/>
      <c r="X482" s="211"/>
      <c r="Y482" s="211"/>
      <c r="Z482" s="211"/>
    </row>
    <row r="483" spans="1:26" ht="15.75" customHeight="1">
      <c r="A483" s="218"/>
      <c r="B483" s="218"/>
      <c r="C483" s="218"/>
      <c r="D483" s="218"/>
      <c r="E483" s="218"/>
      <c r="F483" s="218"/>
      <c r="G483" s="218"/>
      <c r="H483" s="219"/>
      <c r="I483" s="219"/>
      <c r="J483" s="218"/>
      <c r="K483" s="221"/>
      <c r="L483" s="218"/>
      <c r="M483" s="221"/>
      <c r="N483" s="218"/>
      <c r="O483" s="218"/>
      <c r="P483" s="211"/>
      <c r="Q483" s="211"/>
      <c r="R483" s="211"/>
      <c r="S483" s="211"/>
      <c r="T483" s="211"/>
      <c r="U483" s="211"/>
      <c r="V483" s="211"/>
      <c r="W483" s="211"/>
      <c r="X483" s="211"/>
      <c r="Y483" s="211"/>
      <c r="Z483" s="211"/>
    </row>
    <row r="484" spans="1:26" ht="15.75" customHeight="1">
      <c r="A484" s="218"/>
      <c r="B484" s="218"/>
      <c r="C484" s="218"/>
      <c r="D484" s="218"/>
      <c r="E484" s="218"/>
      <c r="F484" s="218"/>
      <c r="G484" s="218"/>
      <c r="H484" s="219"/>
      <c r="I484" s="219"/>
      <c r="J484" s="218"/>
      <c r="K484" s="221"/>
      <c r="L484" s="218"/>
      <c r="M484" s="221"/>
      <c r="N484" s="218"/>
      <c r="O484" s="218"/>
      <c r="P484" s="211"/>
      <c r="Q484" s="211"/>
      <c r="R484" s="211"/>
      <c r="S484" s="211"/>
      <c r="T484" s="211"/>
      <c r="U484" s="211"/>
      <c r="V484" s="211"/>
      <c r="W484" s="211"/>
      <c r="X484" s="211"/>
      <c r="Y484" s="211"/>
      <c r="Z484" s="211"/>
    </row>
    <row r="485" spans="1:26" ht="15.75" customHeight="1">
      <c r="A485" s="218"/>
      <c r="B485" s="218"/>
      <c r="C485" s="218"/>
      <c r="D485" s="218"/>
      <c r="E485" s="218"/>
      <c r="F485" s="218"/>
      <c r="G485" s="218"/>
      <c r="H485" s="219"/>
      <c r="I485" s="219"/>
      <c r="J485" s="218"/>
      <c r="K485" s="221"/>
      <c r="L485" s="218"/>
      <c r="M485" s="221"/>
      <c r="N485" s="218"/>
      <c r="O485" s="218"/>
      <c r="P485" s="211"/>
      <c r="Q485" s="211"/>
      <c r="R485" s="211"/>
      <c r="S485" s="211"/>
      <c r="T485" s="211"/>
      <c r="U485" s="211"/>
      <c r="V485" s="211"/>
      <c r="W485" s="211"/>
      <c r="X485" s="211"/>
      <c r="Y485" s="211"/>
      <c r="Z485" s="211"/>
    </row>
    <row r="486" spans="1:26" ht="15.75" customHeight="1">
      <c r="A486" s="218"/>
      <c r="B486" s="218"/>
      <c r="C486" s="218"/>
      <c r="D486" s="218"/>
      <c r="E486" s="218"/>
      <c r="F486" s="218"/>
      <c r="G486" s="218"/>
      <c r="H486" s="219"/>
      <c r="I486" s="219"/>
      <c r="J486" s="218"/>
      <c r="K486" s="221"/>
      <c r="L486" s="218"/>
      <c r="M486" s="221"/>
      <c r="N486" s="218"/>
      <c r="O486" s="218"/>
      <c r="P486" s="211"/>
      <c r="Q486" s="211"/>
      <c r="R486" s="211"/>
      <c r="S486" s="211"/>
      <c r="T486" s="211"/>
      <c r="U486" s="211"/>
      <c r="V486" s="211"/>
      <c r="W486" s="211"/>
      <c r="X486" s="211"/>
      <c r="Y486" s="211"/>
      <c r="Z486" s="211"/>
    </row>
    <row r="487" spans="1:26" ht="15.75" customHeight="1">
      <c r="A487" s="218"/>
      <c r="B487" s="218"/>
      <c r="C487" s="218"/>
      <c r="D487" s="218"/>
      <c r="E487" s="218"/>
      <c r="F487" s="218"/>
      <c r="G487" s="218"/>
      <c r="H487" s="219"/>
      <c r="I487" s="219"/>
      <c r="J487" s="218"/>
      <c r="K487" s="221"/>
      <c r="L487" s="218"/>
      <c r="M487" s="221"/>
      <c r="N487" s="218"/>
      <c r="O487" s="218"/>
      <c r="P487" s="211"/>
      <c r="Q487" s="211"/>
      <c r="R487" s="211"/>
      <c r="S487" s="211"/>
      <c r="T487" s="211"/>
      <c r="U487" s="211"/>
      <c r="V487" s="211"/>
      <c r="W487" s="211"/>
      <c r="X487" s="211"/>
      <c r="Y487" s="211"/>
      <c r="Z487" s="211"/>
    </row>
    <row r="488" spans="1:26" ht="15.75" customHeight="1">
      <c r="A488" s="218"/>
      <c r="B488" s="218"/>
      <c r="C488" s="218"/>
      <c r="D488" s="218"/>
      <c r="E488" s="218"/>
      <c r="F488" s="218"/>
      <c r="G488" s="218"/>
      <c r="H488" s="219"/>
      <c r="I488" s="219"/>
      <c r="J488" s="218"/>
      <c r="K488" s="221"/>
      <c r="L488" s="218"/>
      <c r="M488" s="221"/>
      <c r="N488" s="218"/>
      <c r="O488" s="218"/>
      <c r="P488" s="211"/>
      <c r="Q488" s="211"/>
      <c r="R488" s="211"/>
      <c r="S488" s="211"/>
      <c r="T488" s="211"/>
      <c r="U488" s="211"/>
      <c r="V488" s="211"/>
      <c r="W488" s="211"/>
      <c r="X488" s="211"/>
      <c r="Y488" s="211"/>
      <c r="Z488" s="211"/>
    </row>
    <row r="489" spans="1:26" ht="15.75" customHeight="1">
      <c r="A489" s="218"/>
      <c r="B489" s="218"/>
      <c r="C489" s="218"/>
      <c r="D489" s="218"/>
      <c r="E489" s="218"/>
      <c r="F489" s="218"/>
      <c r="G489" s="218"/>
      <c r="H489" s="219"/>
      <c r="I489" s="219"/>
      <c r="J489" s="218"/>
      <c r="K489" s="221"/>
      <c r="L489" s="218"/>
      <c r="M489" s="221"/>
      <c r="N489" s="218"/>
      <c r="O489" s="218"/>
      <c r="P489" s="211"/>
      <c r="Q489" s="211"/>
      <c r="R489" s="211"/>
      <c r="S489" s="211"/>
      <c r="T489" s="211"/>
      <c r="U489" s="211"/>
      <c r="V489" s="211"/>
      <c r="W489" s="211"/>
      <c r="X489" s="211"/>
      <c r="Y489" s="211"/>
      <c r="Z489" s="211"/>
    </row>
    <row r="490" spans="1:26" ht="15.75" customHeight="1">
      <c r="A490" s="218"/>
      <c r="B490" s="218"/>
      <c r="C490" s="218"/>
      <c r="D490" s="218"/>
      <c r="E490" s="218"/>
      <c r="F490" s="218"/>
      <c r="G490" s="218"/>
      <c r="H490" s="219"/>
      <c r="I490" s="219"/>
      <c r="J490" s="218"/>
      <c r="K490" s="221"/>
      <c r="L490" s="218"/>
      <c r="M490" s="221"/>
      <c r="N490" s="218"/>
      <c r="O490" s="218"/>
      <c r="P490" s="211"/>
      <c r="Q490" s="211"/>
      <c r="R490" s="211"/>
      <c r="S490" s="211"/>
      <c r="T490" s="211"/>
      <c r="U490" s="211"/>
      <c r="V490" s="211"/>
      <c r="W490" s="211"/>
      <c r="X490" s="211"/>
      <c r="Y490" s="211"/>
      <c r="Z490" s="211"/>
    </row>
    <row r="491" spans="1:26" ht="15.75" customHeight="1">
      <c r="A491" s="218"/>
      <c r="B491" s="218"/>
      <c r="C491" s="218"/>
      <c r="D491" s="218"/>
      <c r="E491" s="218"/>
      <c r="F491" s="218"/>
      <c r="G491" s="218"/>
      <c r="H491" s="219"/>
      <c r="I491" s="219"/>
      <c r="J491" s="218"/>
      <c r="K491" s="221"/>
      <c r="L491" s="218"/>
      <c r="M491" s="221"/>
      <c r="N491" s="218"/>
      <c r="O491" s="218"/>
      <c r="P491" s="211"/>
      <c r="Q491" s="211"/>
      <c r="R491" s="211"/>
      <c r="S491" s="211"/>
      <c r="T491" s="211"/>
      <c r="U491" s="211"/>
      <c r="V491" s="211"/>
      <c r="W491" s="211"/>
      <c r="X491" s="211"/>
      <c r="Y491" s="211"/>
      <c r="Z491" s="211"/>
    </row>
    <row r="492" spans="1:26" ht="15.75" customHeight="1">
      <c r="A492" s="218"/>
      <c r="B492" s="218"/>
      <c r="C492" s="218"/>
      <c r="D492" s="218"/>
      <c r="E492" s="218"/>
      <c r="F492" s="218"/>
      <c r="G492" s="218"/>
      <c r="H492" s="219"/>
      <c r="I492" s="219"/>
      <c r="J492" s="218"/>
      <c r="K492" s="221"/>
      <c r="L492" s="218"/>
      <c r="M492" s="221"/>
      <c r="N492" s="218"/>
      <c r="O492" s="218"/>
      <c r="P492" s="211"/>
      <c r="Q492" s="211"/>
      <c r="R492" s="211"/>
      <c r="S492" s="211"/>
      <c r="T492" s="211"/>
      <c r="U492" s="211"/>
      <c r="V492" s="211"/>
      <c r="W492" s="211"/>
      <c r="X492" s="211"/>
      <c r="Y492" s="211"/>
      <c r="Z492" s="211"/>
    </row>
    <row r="493" spans="1:26" ht="15.75" customHeight="1">
      <c r="A493" s="218"/>
      <c r="B493" s="218"/>
      <c r="C493" s="218"/>
      <c r="D493" s="218"/>
      <c r="E493" s="218"/>
      <c r="F493" s="218"/>
      <c r="G493" s="218"/>
      <c r="H493" s="219"/>
      <c r="I493" s="219"/>
      <c r="J493" s="218"/>
      <c r="K493" s="221"/>
      <c r="L493" s="218"/>
      <c r="M493" s="221"/>
      <c r="N493" s="218"/>
      <c r="O493" s="218"/>
      <c r="P493" s="211"/>
      <c r="Q493" s="211"/>
      <c r="R493" s="211"/>
      <c r="S493" s="211"/>
      <c r="T493" s="211"/>
      <c r="U493" s="211"/>
      <c r="V493" s="211"/>
      <c r="W493" s="211"/>
      <c r="X493" s="211"/>
      <c r="Y493" s="211"/>
      <c r="Z493" s="211"/>
    </row>
    <row r="494" spans="1:26" ht="15.75" customHeight="1">
      <c r="A494" s="218"/>
      <c r="B494" s="218"/>
      <c r="C494" s="218"/>
      <c r="D494" s="218"/>
      <c r="E494" s="218"/>
      <c r="F494" s="218"/>
      <c r="G494" s="218"/>
      <c r="H494" s="219"/>
      <c r="I494" s="219"/>
      <c r="J494" s="218"/>
      <c r="K494" s="221"/>
      <c r="L494" s="218"/>
      <c r="M494" s="221"/>
      <c r="N494" s="218"/>
      <c r="O494" s="218"/>
      <c r="P494" s="211"/>
      <c r="Q494" s="211"/>
      <c r="R494" s="211"/>
      <c r="S494" s="211"/>
      <c r="T494" s="211"/>
      <c r="U494" s="211"/>
      <c r="V494" s="211"/>
      <c r="W494" s="211"/>
      <c r="X494" s="211"/>
      <c r="Y494" s="211"/>
      <c r="Z494" s="211"/>
    </row>
    <row r="495" spans="1:26" ht="15.75" customHeight="1">
      <c r="A495" s="218"/>
      <c r="B495" s="218"/>
      <c r="C495" s="218"/>
      <c r="D495" s="218"/>
      <c r="E495" s="218"/>
      <c r="F495" s="218"/>
      <c r="G495" s="218"/>
      <c r="H495" s="219"/>
      <c r="I495" s="219"/>
      <c r="J495" s="218"/>
      <c r="K495" s="221"/>
      <c r="L495" s="218"/>
      <c r="M495" s="221"/>
      <c r="N495" s="218"/>
      <c r="O495" s="218"/>
      <c r="P495" s="211"/>
      <c r="Q495" s="211"/>
      <c r="R495" s="211"/>
      <c r="S495" s="211"/>
      <c r="T495" s="211"/>
      <c r="U495" s="211"/>
      <c r="V495" s="211"/>
      <c r="W495" s="211"/>
      <c r="X495" s="211"/>
      <c r="Y495" s="211"/>
      <c r="Z495" s="211"/>
    </row>
    <row r="496" spans="1:26" ht="15.75" customHeight="1">
      <c r="A496" s="218"/>
      <c r="B496" s="218"/>
      <c r="C496" s="218"/>
      <c r="D496" s="218"/>
      <c r="E496" s="218"/>
      <c r="F496" s="218"/>
      <c r="G496" s="218"/>
      <c r="H496" s="219"/>
      <c r="I496" s="219"/>
      <c r="J496" s="218"/>
      <c r="K496" s="221"/>
      <c r="L496" s="218"/>
      <c r="M496" s="221"/>
      <c r="N496" s="218"/>
      <c r="O496" s="218"/>
      <c r="P496" s="211"/>
      <c r="Q496" s="211"/>
      <c r="R496" s="211"/>
      <c r="S496" s="211"/>
      <c r="T496" s="211"/>
      <c r="U496" s="211"/>
      <c r="V496" s="211"/>
      <c r="W496" s="211"/>
      <c r="X496" s="211"/>
      <c r="Y496" s="211"/>
      <c r="Z496" s="211"/>
    </row>
    <row r="497" spans="1:26" ht="15.75" customHeight="1">
      <c r="A497" s="218"/>
      <c r="B497" s="218"/>
      <c r="C497" s="218"/>
      <c r="D497" s="218"/>
      <c r="E497" s="218"/>
      <c r="F497" s="218"/>
      <c r="G497" s="218"/>
      <c r="H497" s="219"/>
      <c r="I497" s="219"/>
      <c r="J497" s="218"/>
      <c r="K497" s="221"/>
      <c r="L497" s="218"/>
      <c r="M497" s="221"/>
      <c r="N497" s="218"/>
      <c r="O497" s="218"/>
      <c r="P497" s="211"/>
      <c r="Q497" s="211"/>
      <c r="R497" s="211"/>
      <c r="S497" s="211"/>
      <c r="T497" s="211"/>
      <c r="U497" s="211"/>
      <c r="V497" s="211"/>
      <c r="W497" s="211"/>
      <c r="X497" s="211"/>
      <c r="Y497" s="211"/>
      <c r="Z497" s="211"/>
    </row>
    <row r="498" spans="1:26" ht="15.75" customHeight="1">
      <c r="A498" s="218"/>
      <c r="B498" s="218"/>
      <c r="C498" s="218"/>
      <c r="D498" s="218"/>
      <c r="E498" s="218"/>
      <c r="F498" s="218"/>
      <c r="G498" s="218"/>
      <c r="H498" s="219"/>
      <c r="I498" s="219"/>
      <c r="J498" s="218"/>
      <c r="K498" s="221"/>
      <c r="L498" s="218"/>
      <c r="M498" s="221"/>
      <c r="N498" s="218"/>
      <c r="O498" s="218"/>
      <c r="P498" s="211"/>
      <c r="Q498" s="211"/>
      <c r="R498" s="211"/>
      <c r="S498" s="211"/>
      <c r="T498" s="211"/>
      <c r="U498" s="211"/>
      <c r="V498" s="211"/>
      <c r="W498" s="211"/>
      <c r="X498" s="211"/>
      <c r="Y498" s="211"/>
      <c r="Z498" s="211"/>
    </row>
    <row r="499" spans="1:26" ht="15.75" customHeight="1">
      <c r="A499" s="218"/>
      <c r="B499" s="218"/>
      <c r="C499" s="218"/>
      <c r="D499" s="218"/>
      <c r="E499" s="218"/>
      <c r="F499" s="218"/>
      <c r="G499" s="218"/>
      <c r="H499" s="219"/>
      <c r="I499" s="219"/>
      <c r="J499" s="218"/>
      <c r="K499" s="221"/>
      <c r="L499" s="218"/>
      <c r="M499" s="221"/>
      <c r="N499" s="218"/>
      <c r="O499" s="218"/>
      <c r="P499" s="211"/>
      <c r="Q499" s="211"/>
      <c r="R499" s="211"/>
      <c r="S499" s="211"/>
      <c r="T499" s="211"/>
      <c r="U499" s="211"/>
      <c r="V499" s="211"/>
      <c r="W499" s="211"/>
      <c r="X499" s="211"/>
      <c r="Y499" s="211"/>
      <c r="Z499" s="211"/>
    </row>
    <row r="500" spans="1:26" ht="15.75" customHeight="1">
      <c r="A500" s="218"/>
      <c r="B500" s="218"/>
      <c r="C500" s="218"/>
      <c r="D500" s="218"/>
      <c r="E500" s="218"/>
      <c r="F500" s="218"/>
      <c r="G500" s="218"/>
      <c r="H500" s="219"/>
      <c r="I500" s="219"/>
      <c r="J500" s="218"/>
      <c r="K500" s="221"/>
      <c r="L500" s="218"/>
      <c r="M500" s="221"/>
      <c r="N500" s="218"/>
      <c r="O500" s="218"/>
      <c r="P500" s="211"/>
      <c r="Q500" s="211"/>
      <c r="R500" s="211"/>
      <c r="S500" s="211"/>
      <c r="T500" s="211"/>
      <c r="U500" s="211"/>
      <c r="V500" s="211"/>
      <c r="W500" s="211"/>
      <c r="X500" s="211"/>
      <c r="Y500" s="211"/>
      <c r="Z500" s="211"/>
    </row>
    <row r="501" spans="1:26" ht="15.75" customHeight="1">
      <c r="A501" s="218"/>
      <c r="B501" s="218"/>
      <c r="C501" s="218"/>
      <c r="D501" s="218"/>
      <c r="E501" s="218"/>
      <c r="F501" s="218"/>
      <c r="G501" s="218"/>
      <c r="H501" s="219"/>
      <c r="I501" s="219"/>
      <c r="J501" s="218"/>
      <c r="K501" s="221"/>
      <c r="L501" s="218"/>
      <c r="M501" s="221"/>
      <c r="N501" s="218"/>
      <c r="O501" s="218"/>
      <c r="P501" s="211"/>
      <c r="Q501" s="211"/>
      <c r="R501" s="211"/>
      <c r="S501" s="211"/>
      <c r="T501" s="211"/>
      <c r="U501" s="211"/>
      <c r="V501" s="211"/>
      <c r="W501" s="211"/>
      <c r="X501" s="211"/>
      <c r="Y501" s="211"/>
      <c r="Z501" s="211"/>
    </row>
    <row r="502" spans="1:26" ht="15.75" customHeight="1">
      <c r="A502" s="218"/>
      <c r="B502" s="218"/>
      <c r="C502" s="218"/>
      <c r="D502" s="218"/>
      <c r="E502" s="218"/>
      <c r="F502" s="218"/>
      <c r="G502" s="218"/>
      <c r="H502" s="219"/>
      <c r="I502" s="219"/>
      <c r="J502" s="218"/>
      <c r="K502" s="221"/>
      <c r="L502" s="218"/>
      <c r="M502" s="221"/>
      <c r="N502" s="218"/>
      <c r="O502" s="218"/>
      <c r="P502" s="211"/>
      <c r="Q502" s="211"/>
      <c r="R502" s="211"/>
      <c r="S502" s="211"/>
      <c r="T502" s="211"/>
      <c r="U502" s="211"/>
      <c r="V502" s="211"/>
      <c r="W502" s="211"/>
      <c r="X502" s="211"/>
      <c r="Y502" s="211"/>
      <c r="Z502" s="211"/>
    </row>
    <row r="503" spans="1:26" ht="15.75" customHeight="1">
      <c r="A503" s="218"/>
      <c r="B503" s="218"/>
      <c r="C503" s="218"/>
      <c r="D503" s="218"/>
      <c r="E503" s="218"/>
      <c r="F503" s="218"/>
      <c r="G503" s="218"/>
      <c r="H503" s="219"/>
      <c r="I503" s="219"/>
      <c r="J503" s="218"/>
      <c r="K503" s="221"/>
      <c r="L503" s="218"/>
      <c r="M503" s="221"/>
      <c r="N503" s="218"/>
      <c r="O503" s="218"/>
      <c r="P503" s="211"/>
      <c r="Q503" s="211"/>
      <c r="R503" s="211"/>
      <c r="S503" s="211"/>
      <c r="T503" s="211"/>
      <c r="U503" s="211"/>
      <c r="V503" s="211"/>
      <c r="W503" s="211"/>
      <c r="X503" s="211"/>
      <c r="Y503" s="211"/>
      <c r="Z503" s="211"/>
    </row>
    <row r="504" spans="1:26" ht="15.75" customHeight="1">
      <c r="A504" s="218"/>
      <c r="B504" s="218"/>
      <c r="C504" s="218"/>
      <c r="D504" s="218"/>
      <c r="E504" s="218"/>
      <c r="F504" s="218"/>
      <c r="G504" s="218"/>
      <c r="H504" s="219"/>
      <c r="I504" s="219"/>
      <c r="J504" s="218"/>
      <c r="K504" s="221"/>
      <c r="L504" s="218"/>
      <c r="M504" s="221"/>
      <c r="N504" s="218"/>
      <c r="O504" s="218"/>
      <c r="P504" s="211"/>
      <c r="Q504" s="211"/>
      <c r="R504" s="211"/>
      <c r="S504" s="211"/>
      <c r="T504" s="211"/>
      <c r="U504" s="211"/>
      <c r="V504" s="211"/>
      <c r="W504" s="211"/>
      <c r="X504" s="211"/>
      <c r="Y504" s="211"/>
      <c r="Z504" s="211"/>
    </row>
    <row r="505" spans="1:26" ht="15.75" customHeight="1">
      <c r="A505" s="218"/>
      <c r="B505" s="218"/>
      <c r="C505" s="218"/>
      <c r="D505" s="218"/>
      <c r="E505" s="218"/>
      <c r="F505" s="218"/>
      <c r="G505" s="218"/>
      <c r="H505" s="219"/>
      <c r="I505" s="219"/>
      <c r="J505" s="218"/>
      <c r="K505" s="221"/>
      <c r="L505" s="218"/>
      <c r="M505" s="221"/>
      <c r="N505" s="218"/>
      <c r="O505" s="218"/>
      <c r="P505" s="211"/>
      <c r="Q505" s="211"/>
      <c r="R505" s="211"/>
      <c r="S505" s="211"/>
      <c r="T505" s="211"/>
      <c r="U505" s="211"/>
      <c r="V505" s="211"/>
      <c r="W505" s="211"/>
      <c r="X505" s="211"/>
      <c r="Y505" s="211"/>
      <c r="Z505" s="211"/>
    </row>
    <row r="506" spans="1:26" ht="15.75" customHeight="1">
      <c r="A506" s="218"/>
      <c r="B506" s="218"/>
      <c r="C506" s="218"/>
      <c r="D506" s="218"/>
      <c r="E506" s="218"/>
      <c r="F506" s="218"/>
      <c r="G506" s="218"/>
      <c r="H506" s="219"/>
      <c r="I506" s="219"/>
      <c r="J506" s="218"/>
      <c r="K506" s="221"/>
      <c r="L506" s="218"/>
      <c r="M506" s="221"/>
      <c r="N506" s="218"/>
      <c r="O506" s="218"/>
      <c r="P506" s="211"/>
      <c r="Q506" s="211"/>
      <c r="R506" s="211"/>
      <c r="S506" s="211"/>
      <c r="T506" s="211"/>
      <c r="U506" s="211"/>
      <c r="V506" s="211"/>
      <c r="W506" s="211"/>
      <c r="X506" s="211"/>
      <c r="Y506" s="211"/>
      <c r="Z506" s="211"/>
    </row>
    <row r="507" spans="1:26" ht="15.75" customHeight="1">
      <c r="A507" s="218"/>
      <c r="B507" s="218"/>
      <c r="C507" s="218"/>
      <c r="D507" s="218"/>
      <c r="E507" s="218"/>
      <c r="F507" s="218"/>
      <c r="G507" s="218"/>
      <c r="H507" s="219"/>
      <c r="I507" s="219"/>
      <c r="J507" s="218"/>
      <c r="K507" s="221"/>
      <c r="L507" s="218"/>
      <c r="M507" s="221"/>
      <c r="N507" s="218"/>
      <c r="O507" s="218"/>
      <c r="P507" s="211"/>
      <c r="Q507" s="211"/>
      <c r="R507" s="211"/>
      <c r="S507" s="211"/>
      <c r="T507" s="211"/>
      <c r="U507" s="211"/>
      <c r="V507" s="211"/>
      <c r="W507" s="211"/>
      <c r="X507" s="211"/>
      <c r="Y507" s="211"/>
      <c r="Z507" s="211"/>
    </row>
    <row r="508" spans="1:26" ht="15.75" customHeight="1">
      <c r="A508" s="218"/>
      <c r="B508" s="218"/>
      <c r="C508" s="218"/>
      <c r="D508" s="218"/>
      <c r="E508" s="218"/>
      <c r="F508" s="218"/>
      <c r="G508" s="218"/>
      <c r="H508" s="219"/>
      <c r="I508" s="219"/>
      <c r="J508" s="218"/>
      <c r="K508" s="221"/>
      <c r="L508" s="218"/>
      <c r="M508" s="221"/>
      <c r="N508" s="218"/>
      <c r="O508" s="218"/>
      <c r="P508" s="211"/>
      <c r="Q508" s="211"/>
      <c r="R508" s="211"/>
      <c r="S508" s="211"/>
      <c r="T508" s="211"/>
      <c r="U508" s="211"/>
      <c r="V508" s="211"/>
      <c r="W508" s="211"/>
      <c r="X508" s="211"/>
      <c r="Y508" s="211"/>
      <c r="Z508" s="211"/>
    </row>
    <row r="509" spans="1:26" ht="15.75" customHeight="1">
      <c r="A509" s="218"/>
      <c r="B509" s="218"/>
      <c r="C509" s="218"/>
      <c r="D509" s="218"/>
      <c r="E509" s="218"/>
      <c r="F509" s="218"/>
      <c r="G509" s="218"/>
      <c r="H509" s="219"/>
      <c r="I509" s="219"/>
      <c r="J509" s="218"/>
      <c r="K509" s="221"/>
      <c r="L509" s="218"/>
      <c r="M509" s="221"/>
      <c r="N509" s="218"/>
      <c r="O509" s="218"/>
      <c r="P509" s="211"/>
      <c r="Q509" s="211"/>
      <c r="R509" s="211"/>
      <c r="S509" s="211"/>
      <c r="T509" s="211"/>
      <c r="U509" s="211"/>
      <c r="V509" s="211"/>
      <c r="W509" s="211"/>
      <c r="X509" s="211"/>
      <c r="Y509" s="211"/>
      <c r="Z509" s="211"/>
    </row>
    <row r="510" spans="1:26" ht="15.75" customHeight="1">
      <c r="A510" s="218"/>
      <c r="B510" s="218"/>
      <c r="C510" s="218"/>
      <c r="D510" s="218"/>
      <c r="E510" s="218"/>
      <c r="F510" s="218"/>
      <c r="G510" s="218"/>
      <c r="H510" s="219"/>
      <c r="I510" s="219"/>
      <c r="J510" s="218"/>
      <c r="K510" s="221"/>
      <c r="L510" s="218"/>
      <c r="M510" s="221"/>
      <c r="N510" s="218"/>
      <c r="O510" s="218"/>
      <c r="P510" s="211"/>
      <c r="Q510" s="211"/>
      <c r="R510" s="211"/>
      <c r="S510" s="211"/>
      <c r="T510" s="211"/>
      <c r="U510" s="211"/>
      <c r="V510" s="211"/>
      <c r="W510" s="211"/>
      <c r="X510" s="211"/>
      <c r="Y510" s="211"/>
      <c r="Z510" s="211"/>
    </row>
    <row r="511" spans="1:26" ht="15.75" customHeight="1">
      <c r="A511" s="218"/>
      <c r="B511" s="218"/>
      <c r="C511" s="218"/>
      <c r="D511" s="218"/>
      <c r="E511" s="218"/>
      <c r="F511" s="218"/>
      <c r="G511" s="218"/>
      <c r="H511" s="219"/>
      <c r="I511" s="219"/>
      <c r="J511" s="218"/>
      <c r="K511" s="221"/>
      <c r="L511" s="218"/>
      <c r="M511" s="221"/>
      <c r="N511" s="218"/>
      <c r="O511" s="218"/>
      <c r="P511" s="211"/>
      <c r="Q511" s="211"/>
      <c r="R511" s="211"/>
      <c r="S511" s="211"/>
      <c r="T511" s="211"/>
      <c r="U511" s="211"/>
      <c r="V511" s="211"/>
      <c r="W511" s="211"/>
      <c r="X511" s="211"/>
      <c r="Y511" s="211"/>
      <c r="Z511" s="211"/>
    </row>
    <row r="512" spans="1:26" ht="15.75" customHeight="1">
      <c r="A512" s="218"/>
      <c r="B512" s="218"/>
      <c r="C512" s="218"/>
      <c r="D512" s="218"/>
      <c r="E512" s="218"/>
      <c r="F512" s="218"/>
      <c r="G512" s="218"/>
      <c r="H512" s="219"/>
      <c r="I512" s="219"/>
      <c r="J512" s="218"/>
      <c r="K512" s="221"/>
      <c r="L512" s="218"/>
      <c r="M512" s="221"/>
      <c r="N512" s="218"/>
      <c r="O512" s="218"/>
      <c r="P512" s="211"/>
      <c r="Q512" s="211"/>
      <c r="R512" s="211"/>
      <c r="S512" s="211"/>
      <c r="T512" s="211"/>
      <c r="U512" s="211"/>
      <c r="V512" s="211"/>
      <c r="W512" s="211"/>
      <c r="X512" s="211"/>
      <c r="Y512" s="211"/>
      <c r="Z512" s="211"/>
    </row>
    <row r="513" spans="1:26" ht="15.75" customHeight="1">
      <c r="A513" s="218"/>
      <c r="B513" s="218"/>
      <c r="C513" s="218"/>
      <c r="D513" s="218"/>
      <c r="E513" s="218"/>
      <c r="F513" s="218"/>
      <c r="G513" s="218"/>
      <c r="H513" s="219"/>
      <c r="I513" s="219"/>
      <c r="J513" s="218"/>
      <c r="K513" s="221"/>
      <c r="L513" s="218"/>
      <c r="M513" s="221"/>
      <c r="N513" s="218"/>
      <c r="O513" s="218"/>
      <c r="P513" s="211"/>
      <c r="Q513" s="211"/>
      <c r="R513" s="211"/>
      <c r="S513" s="211"/>
      <c r="T513" s="211"/>
      <c r="U513" s="211"/>
      <c r="V513" s="211"/>
      <c r="W513" s="211"/>
      <c r="X513" s="211"/>
      <c r="Y513" s="211"/>
      <c r="Z513" s="211"/>
    </row>
    <row r="514" spans="1:26" ht="15.75" customHeight="1">
      <c r="A514" s="218"/>
      <c r="B514" s="218"/>
      <c r="C514" s="218"/>
      <c r="D514" s="218"/>
      <c r="E514" s="218"/>
      <c r="F514" s="218"/>
      <c r="G514" s="218"/>
      <c r="H514" s="219"/>
      <c r="I514" s="219"/>
      <c r="J514" s="218"/>
      <c r="K514" s="221"/>
      <c r="L514" s="218"/>
      <c r="M514" s="221"/>
      <c r="N514" s="218"/>
      <c r="O514" s="218"/>
      <c r="P514" s="211"/>
      <c r="Q514" s="211"/>
      <c r="R514" s="211"/>
      <c r="S514" s="211"/>
      <c r="T514" s="211"/>
      <c r="U514" s="211"/>
      <c r="V514" s="211"/>
      <c r="W514" s="211"/>
      <c r="X514" s="211"/>
      <c r="Y514" s="211"/>
      <c r="Z514" s="211"/>
    </row>
    <row r="515" spans="1:26" ht="15.75" customHeight="1">
      <c r="A515" s="218"/>
      <c r="B515" s="218"/>
      <c r="C515" s="218"/>
      <c r="D515" s="218"/>
      <c r="E515" s="218"/>
      <c r="F515" s="218"/>
      <c r="G515" s="218"/>
      <c r="H515" s="219"/>
      <c r="I515" s="219"/>
      <c r="J515" s="218"/>
      <c r="K515" s="221"/>
      <c r="L515" s="218"/>
      <c r="M515" s="221"/>
      <c r="N515" s="218"/>
      <c r="O515" s="218"/>
      <c r="P515" s="211"/>
      <c r="Q515" s="211"/>
      <c r="R515" s="211"/>
      <c r="S515" s="211"/>
      <c r="T515" s="211"/>
      <c r="U515" s="211"/>
      <c r="V515" s="211"/>
      <c r="W515" s="211"/>
      <c r="X515" s="211"/>
      <c r="Y515" s="211"/>
      <c r="Z515" s="211"/>
    </row>
    <row r="516" spans="1:26" ht="15.75" customHeight="1">
      <c r="A516" s="218"/>
      <c r="B516" s="218"/>
      <c r="C516" s="218"/>
      <c r="D516" s="218"/>
      <c r="E516" s="218"/>
      <c r="F516" s="218"/>
      <c r="G516" s="218"/>
      <c r="H516" s="219"/>
      <c r="I516" s="219"/>
      <c r="J516" s="218"/>
      <c r="K516" s="221"/>
      <c r="L516" s="218"/>
      <c r="M516" s="221"/>
      <c r="N516" s="218"/>
      <c r="O516" s="218"/>
      <c r="P516" s="211"/>
      <c r="Q516" s="211"/>
      <c r="R516" s="211"/>
      <c r="S516" s="211"/>
      <c r="T516" s="211"/>
      <c r="U516" s="211"/>
      <c r="V516" s="211"/>
      <c r="W516" s="211"/>
      <c r="X516" s="211"/>
      <c r="Y516" s="211"/>
      <c r="Z516" s="211"/>
    </row>
    <row r="517" spans="1:26" ht="15.75" customHeight="1">
      <c r="A517" s="218"/>
      <c r="B517" s="218"/>
      <c r="C517" s="218"/>
      <c r="D517" s="218"/>
      <c r="E517" s="218"/>
      <c r="F517" s="218"/>
      <c r="G517" s="218"/>
      <c r="H517" s="219"/>
      <c r="I517" s="219"/>
      <c r="J517" s="218"/>
      <c r="K517" s="221"/>
      <c r="L517" s="218"/>
      <c r="M517" s="221"/>
      <c r="N517" s="218"/>
      <c r="O517" s="218"/>
      <c r="P517" s="211"/>
      <c r="Q517" s="211"/>
      <c r="R517" s="211"/>
      <c r="S517" s="211"/>
      <c r="T517" s="211"/>
      <c r="U517" s="211"/>
      <c r="V517" s="211"/>
      <c r="W517" s="211"/>
      <c r="X517" s="211"/>
      <c r="Y517" s="211"/>
      <c r="Z517" s="211"/>
    </row>
    <row r="518" spans="1:26" ht="15.75" customHeight="1">
      <c r="A518" s="218"/>
      <c r="B518" s="218"/>
      <c r="C518" s="218"/>
      <c r="D518" s="218"/>
      <c r="E518" s="218"/>
      <c r="F518" s="218"/>
      <c r="G518" s="218"/>
      <c r="H518" s="219"/>
      <c r="I518" s="219"/>
      <c r="J518" s="218"/>
      <c r="K518" s="221"/>
      <c r="L518" s="218"/>
      <c r="M518" s="221"/>
      <c r="N518" s="218"/>
      <c r="O518" s="218"/>
      <c r="P518" s="211"/>
      <c r="Q518" s="211"/>
      <c r="R518" s="211"/>
      <c r="S518" s="211"/>
      <c r="T518" s="211"/>
      <c r="U518" s="211"/>
      <c r="V518" s="211"/>
      <c r="W518" s="211"/>
      <c r="X518" s="211"/>
      <c r="Y518" s="211"/>
      <c r="Z518" s="211"/>
    </row>
    <row r="519" spans="1:26" ht="15.75" customHeight="1">
      <c r="A519" s="218"/>
      <c r="B519" s="218"/>
      <c r="C519" s="218"/>
      <c r="D519" s="218"/>
      <c r="E519" s="218"/>
      <c r="F519" s="218"/>
      <c r="G519" s="218"/>
      <c r="H519" s="219"/>
      <c r="I519" s="219"/>
      <c r="J519" s="218"/>
      <c r="K519" s="221"/>
      <c r="L519" s="218"/>
      <c r="M519" s="221"/>
      <c r="N519" s="218"/>
      <c r="O519" s="218"/>
      <c r="P519" s="211"/>
      <c r="Q519" s="211"/>
      <c r="R519" s="211"/>
      <c r="S519" s="211"/>
      <c r="T519" s="211"/>
      <c r="U519" s="211"/>
      <c r="V519" s="211"/>
      <c r="W519" s="211"/>
      <c r="X519" s="211"/>
      <c r="Y519" s="211"/>
      <c r="Z519" s="211"/>
    </row>
    <row r="520" spans="1:26" ht="15.75" customHeight="1">
      <c r="A520" s="218"/>
      <c r="B520" s="218"/>
      <c r="C520" s="218"/>
      <c r="D520" s="218"/>
      <c r="E520" s="218"/>
      <c r="F520" s="218"/>
      <c r="G520" s="218"/>
      <c r="H520" s="219"/>
      <c r="I520" s="219"/>
      <c r="J520" s="218"/>
      <c r="K520" s="221"/>
      <c r="L520" s="218"/>
      <c r="M520" s="221"/>
      <c r="N520" s="218"/>
      <c r="O520" s="218"/>
      <c r="P520" s="211"/>
      <c r="Q520" s="211"/>
      <c r="R520" s="211"/>
      <c r="S520" s="211"/>
      <c r="T520" s="211"/>
      <c r="U520" s="211"/>
      <c r="V520" s="211"/>
      <c r="W520" s="211"/>
      <c r="X520" s="211"/>
      <c r="Y520" s="211"/>
      <c r="Z520" s="211"/>
    </row>
    <row r="521" spans="1:26" ht="15.75" customHeight="1">
      <c r="A521" s="218"/>
      <c r="B521" s="218"/>
      <c r="C521" s="218"/>
      <c r="D521" s="218"/>
      <c r="E521" s="218"/>
      <c r="F521" s="218"/>
      <c r="G521" s="218"/>
      <c r="H521" s="219"/>
      <c r="I521" s="219"/>
      <c r="J521" s="218"/>
      <c r="K521" s="221"/>
      <c r="L521" s="218"/>
      <c r="M521" s="221"/>
      <c r="N521" s="218"/>
      <c r="O521" s="218"/>
      <c r="P521" s="211"/>
      <c r="Q521" s="211"/>
      <c r="R521" s="211"/>
      <c r="S521" s="211"/>
      <c r="T521" s="211"/>
      <c r="U521" s="211"/>
      <c r="V521" s="211"/>
      <c r="W521" s="211"/>
      <c r="X521" s="211"/>
      <c r="Y521" s="211"/>
      <c r="Z521" s="211"/>
    </row>
    <row r="522" spans="1:26" ht="15.75" customHeight="1">
      <c r="A522" s="218"/>
      <c r="B522" s="218"/>
      <c r="C522" s="218"/>
      <c r="D522" s="218"/>
      <c r="E522" s="218"/>
      <c r="F522" s="218"/>
      <c r="G522" s="218"/>
      <c r="H522" s="219"/>
      <c r="I522" s="219"/>
      <c r="J522" s="218"/>
      <c r="K522" s="221"/>
      <c r="L522" s="218"/>
      <c r="M522" s="221"/>
      <c r="N522" s="218"/>
      <c r="O522" s="218"/>
      <c r="P522" s="211"/>
      <c r="Q522" s="211"/>
      <c r="R522" s="211"/>
      <c r="S522" s="211"/>
      <c r="T522" s="211"/>
      <c r="U522" s="211"/>
      <c r="V522" s="211"/>
      <c r="W522" s="211"/>
      <c r="X522" s="211"/>
      <c r="Y522" s="211"/>
      <c r="Z522" s="211"/>
    </row>
    <row r="523" spans="1:26" ht="15.75" customHeight="1">
      <c r="A523" s="218"/>
      <c r="B523" s="218"/>
      <c r="C523" s="218"/>
      <c r="D523" s="218"/>
      <c r="E523" s="218"/>
      <c r="F523" s="218"/>
      <c r="G523" s="218"/>
      <c r="H523" s="219"/>
      <c r="I523" s="219"/>
      <c r="J523" s="218"/>
      <c r="K523" s="221"/>
      <c r="L523" s="218"/>
      <c r="M523" s="221"/>
      <c r="N523" s="218"/>
      <c r="O523" s="218"/>
      <c r="P523" s="211"/>
      <c r="Q523" s="211"/>
      <c r="R523" s="211"/>
      <c r="S523" s="211"/>
      <c r="T523" s="211"/>
      <c r="U523" s="211"/>
      <c r="V523" s="211"/>
      <c r="W523" s="211"/>
      <c r="X523" s="211"/>
      <c r="Y523" s="211"/>
      <c r="Z523" s="211"/>
    </row>
    <row r="524" spans="1:26" ht="15.75" customHeight="1">
      <c r="A524" s="218"/>
      <c r="B524" s="218"/>
      <c r="C524" s="218"/>
      <c r="D524" s="218"/>
      <c r="E524" s="218"/>
      <c r="F524" s="218"/>
      <c r="G524" s="218"/>
      <c r="H524" s="219"/>
      <c r="I524" s="219"/>
      <c r="J524" s="218"/>
      <c r="K524" s="221"/>
      <c r="L524" s="218"/>
      <c r="M524" s="221"/>
      <c r="N524" s="218"/>
      <c r="O524" s="218"/>
      <c r="P524" s="211"/>
      <c r="Q524" s="211"/>
      <c r="R524" s="211"/>
      <c r="S524" s="211"/>
      <c r="T524" s="211"/>
      <c r="U524" s="211"/>
      <c r="V524" s="211"/>
      <c r="W524" s="211"/>
      <c r="X524" s="211"/>
      <c r="Y524" s="211"/>
      <c r="Z524" s="211"/>
    </row>
    <row r="525" spans="1:26" ht="15.75" customHeight="1">
      <c r="A525" s="218"/>
      <c r="B525" s="218"/>
      <c r="C525" s="218"/>
      <c r="D525" s="218"/>
      <c r="E525" s="218"/>
      <c r="F525" s="218"/>
      <c r="G525" s="218"/>
      <c r="H525" s="219"/>
      <c r="I525" s="219"/>
      <c r="J525" s="218"/>
      <c r="K525" s="221"/>
      <c r="L525" s="218"/>
      <c r="M525" s="221"/>
      <c r="N525" s="218"/>
      <c r="O525" s="218"/>
      <c r="P525" s="211"/>
      <c r="Q525" s="211"/>
      <c r="R525" s="211"/>
      <c r="S525" s="211"/>
      <c r="T525" s="211"/>
      <c r="U525" s="211"/>
      <c r="V525" s="211"/>
      <c r="W525" s="211"/>
      <c r="X525" s="211"/>
      <c r="Y525" s="211"/>
      <c r="Z525" s="211"/>
    </row>
    <row r="526" spans="1:26" ht="15.75" customHeight="1">
      <c r="A526" s="218"/>
      <c r="B526" s="218"/>
      <c r="C526" s="218"/>
      <c r="D526" s="218"/>
      <c r="E526" s="218"/>
      <c r="F526" s="218"/>
      <c r="G526" s="218"/>
      <c r="H526" s="219"/>
      <c r="I526" s="219"/>
      <c r="J526" s="218"/>
      <c r="K526" s="221"/>
      <c r="L526" s="218"/>
      <c r="M526" s="221"/>
      <c r="N526" s="218"/>
      <c r="O526" s="218"/>
      <c r="P526" s="211"/>
      <c r="Q526" s="211"/>
      <c r="R526" s="211"/>
      <c r="S526" s="211"/>
      <c r="T526" s="211"/>
      <c r="U526" s="211"/>
      <c r="V526" s="211"/>
      <c r="W526" s="211"/>
      <c r="X526" s="211"/>
      <c r="Y526" s="211"/>
      <c r="Z526" s="211"/>
    </row>
    <row r="527" spans="1:26" ht="15.75" customHeight="1">
      <c r="A527" s="218"/>
      <c r="B527" s="218"/>
      <c r="C527" s="218"/>
      <c r="D527" s="218"/>
      <c r="E527" s="218"/>
      <c r="F527" s="218"/>
      <c r="G527" s="218"/>
      <c r="H527" s="219"/>
      <c r="I527" s="219"/>
      <c r="J527" s="218"/>
      <c r="K527" s="221"/>
      <c r="L527" s="218"/>
      <c r="M527" s="221"/>
      <c r="N527" s="218"/>
      <c r="O527" s="218"/>
      <c r="P527" s="211"/>
      <c r="Q527" s="211"/>
      <c r="R527" s="211"/>
      <c r="S527" s="211"/>
      <c r="T527" s="211"/>
      <c r="U527" s="211"/>
      <c r="V527" s="211"/>
      <c r="W527" s="211"/>
      <c r="X527" s="211"/>
      <c r="Y527" s="211"/>
      <c r="Z527" s="211"/>
    </row>
    <row r="528" spans="1:26" ht="15.75" customHeight="1">
      <c r="A528" s="218"/>
      <c r="B528" s="218"/>
      <c r="C528" s="218"/>
      <c r="D528" s="218"/>
      <c r="E528" s="218"/>
      <c r="F528" s="218"/>
      <c r="G528" s="218"/>
      <c r="H528" s="219"/>
      <c r="I528" s="219"/>
      <c r="J528" s="218"/>
      <c r="K528" s="221"/>
      <c r="L528" s="218"/>
      <c r="M528" s="221"/>
      <c r="N528" s="218"/>
      <c r="O528" s="218"/>
      <c r="P528" s="211"/>
      <c r="Q528" s="211"/>
      <c r="R528" s="211"/>
      <c r="S528" s="211"/>
      <c r="T528" s="211"/>
      <c r="U528" s="211"/>
      <c r="V528" s="211"/>
      <c r="W528" s="211"/>
      <c r="X528" s="211"/>
      <c r="Y528" s="211"/>
      <c r="Z528" s="211"/>
    </row>
    <row r="529" spans="1:26" ht="15.75" customHeight="1">
      <c r="A529" s="218"/>
      <c r="B529" s="218"/>
      <c r="C529" s="218"/>
      <c r="D529" s="218"/>
      <c r="E529" s="218"/>
      <c r="F529" s="218"/>
      <c r="G529" s="218"/>
      <c r="H529" s="219"/>
      <c r="I529" s="219"/>
      <c r="J529" s="218"/>
      <c r="K529" s="221"/>
      <c r="L529" s="218"/>
      <c r="M529" s="221"/>
      <c r="N529" s="218"/>
      <c r="O529" s="218"/>
      <c r="P529" s="211"/>
      <c r="Q529" s="211"/>
      <c r="R529" s="211"/>
      <c r="S529" s="211"/>
      <c r="T529" s="211"/>
      <c r="U529" s="211"/>
      <c r="V529" s="211"/>
      <c r="W529" s="211"/>
      <c r="X529" s="211"/>
      <c r="Y529" s="211"/>
      <c r="Z529" s="211"/>
    </row>
    <row r="530" spans="1:26" ht="15.75" customHeight="1">
      <c r="A530" s="218"/>
      <c r="B530" s="218"/>
      <c r="C530" s="218"/>
      <c r="D530" s="218"/>
      <c r="E530" s="218"/>
      <c r="F530" s="218"/>
      <c r="G530" s="218"/>
      <c r="H530" s="219"/>
      <c r="I530" s="219"/>
      <c r="J530" s="218"/>
      <c r="K530" s="221"/>
      <c r="L530" s="218"/>
      <c r="M530" s="221"/>
      <c r="N530" s="218"/>
      <c r="O530" s="218"/>
      <c r="P530" s="211"/>
      <c r="Q530" s="211"/>
      <c r="R530" s="211"/>
      <c r="S530" s="211"/>
      <c r="T530" s="211"/>
      <c r="U530" s="211"/>
      <c r="V530" s="211"/>
      <c r="W530" s="211"/>
      <c r="X530" s="211"/>
      <c r="Y530" s="211"/>
      <c r="Z530" s="211"/>
    </row>
    <row r="531" spans="1:26" ht="15.75" customHeight="1">
      <c r="A531" s="218"/>
      <c r="B531" s="218"/>
      <c r="C531" s="218"/>
      <c r="D531" s="218"/>
      <c r="E531" s="218"/>
      <c r="F531" s="218"/>
      <c r="G531" s="218"/>
      <c r="H531" s="219"/>
      <c r="I531" s="219"/>
      <c r="J531" s="218"/>
      <c r="K531" s="221"/>
      <c r="L531" s="218"/>
      <c r="M531" s="221"/>
      <c r="N531" s="218"/>
      <c r="O531" s="218"/>
      <c r="P531" s="211"/>
      <c r="Q531" s="211"/>
      <c r="R531" s="211"/>
      <c r="S531" s="211"/>
      <c r="T531" s="211"/>
      <c r="U531" s="211"/>
      <c r="V531" s="211"/>
      <c r="W531" s="211"/>
      <c r="X531" s="211"/>
      <c r="Y531" s="211"/>
      <c r="Z531" s="211"/>
    </row>
    <row r="532" spans="1:26" ht="15.75" customHeight="1">
      <c r="A532" s="218"/>
      <c r="B532" s="218"/>
      <c r="C532" s="218"/>
      <c r="D532" s="218"/>
      <c r="E532" s="218"/>
      <c r="F532" s="218"/>
      <c r="G532" s="218"/>
      <c r="H532" s="219"/>
      <c r="I532" s="219"/>
      <c r="J532" s="218"/>
      <c r="K532" s="221"/>
      <c r="L532" s="218"/>
      <c r="M532" s="221"/>
      <c r="N532" s="218"/>
      <c r="O532" s="218"/>
      <c r="P532" s="211"/>
      <c r="Q532" s="211"/>
      <c r="R532" s="211"/>
      <c r="S532" s="211"/>
      <c r="T532" s="211"/>
      <c r="U532" s="211"/>
      <c r="V532" s="211"/>
      <c r="W532" s="211"/>
      <c r="X532" s="211"/>
      <c r="Y532" s="211"/>
      <c r="Z532" s="211"/>
    </row>
    <row r="533" spans="1:26" ht="15.75" customHeight="1">
      <c r="A533" s="218"/>
      <c r="B533" s="218"/>
      <c r="C533" s="218"/>
      <c r="D533" s="218"/>
      <c r="E533" s="218"/>
      <c r="F533" s="218"/>
      <c r="G533" s="218"/>
      <c r="H533" s="219"/>
      <c r="I533" s="219"/>
      <c r="J533" s="218"/>
      <c r="K533" s="221"/>
      <c r="L533" s="218"/>
      <c r="M533" s="221"/>
      <c r="N533" s="218"/>
      <c r="O533" s="218"/>
      <c r="P533" s="211"/>
      <c r="Q533" s="211"/>
      <c r="R533" s="211"/>
      <c r="S533" s="211"/>
      <c r="T533" s="211"/>
      <c r="U533" s="211"/>
      <c r="V533" s="211"/>
      <c r="W533" s="211"/>
      <c r="X533" s="211"/>
      <c r="Y533" s="211"/>
      <c r="Z533" s="211"/>
    </row>
    <row r="534" spans="1:26" ht="15.75" customHeight="1">
      <c r="A534" s="218"/>
      <c r="B534" s="218"/>
      <c r="C534" s="218"/>
      <c r="D534" s="218"/>
      <c r="E534" s="218"/>
      <c r="F534" s="218"/>
      <c r="G534" s="218"/>
      <c r="H534" s="219"/>
      <c r="I534" s="219"/>
      <c r="J534" s="218"/>
      <c r="K534" s="221"/>
      <c r="L534" s="218"/>
      <c r="M534" s="221"/>
      <c r="N534" s="218"/>
      <c r="O534" s="218"/>
      <c r="P534" s="211"/>
      <c r="Q534" s="211"/>
      <c r="R534" s="211"/>
      <c r="S534" s="211"/>
      <c r="T534" s="211"/>
      <c r="U534" s="211"/>
      <c r="V534" s="211"/>
      <c r="W534" s="211"/>
      <c r="X534" s="211"/>
      <c r="Y534" s="211"/>
      <c r="Z534" s="211"/>
    </row>
    <row r="535" spans="1:26" ht="15.75" customHeight="1">
      <c r="A535" s="218"/>
      <c r="B535" s="218"/>
      <c r="C535" s="218"/>
      <c r="D535" s="218"/>
      <c r="E535" s="218"/>
      <c r="F535" s="218"/>
      <c r="G535" s="218"/>
      <c r="H535" s="219"/>
      <c r="I535" s="219"/>
      <c r="J535" s="218"/>
      <c r="K535" s="221"/>
      <c r="L535" s="218"/>
      <c r="M535" s="221"/>
      <c r="N535" s="218"/>
      <c r="O535" s="218"/>
      <c r="P535" s="211"/>
      <c r="Q535" s="211"/>
      <c r="R535" s="211"/>
      <c r="S535" s="211"/>
      <c r="T535" s="211"/>
      <c r="U535" s="211"/>
      <c r="V535" s="211"/>
      <c r="W535" s="211"/>
      <c r="X535" s="211"/>
      <c r="Y535" s="211"/>
      <c r="Z535" s="211"/>
    </row>
    <row r="536" spans="1:26" ht="15.75" customHeight="1">
      <c r="A536" s="218"/>
      <c r="B536" s="218"/>
      <c r="C536" s="218"/>
      <c r="D536" s="218"/>
      <c r="E536" s="218"/>
      <c r="F536" s="218"/>
      <c r="G536" s="218"/>
      <c r="H536" s="219"/>
      <c r="I536" s="219"/>
      <c r="J536" s="218"/>
      <c r="K536" s="221"/>
      <c r="L536" s="218"/>
      <c r="M536" s="221"/>
      <c r="N536" s="218"/>
      <c r="O536" s="218"/>
      <c r="P536" s="211"/>
      <c r="Q536" s="211"/>
      <c r="R536" s="211"/>
      <c r="S536" s="211"/>
      <c r="T536" s="211"/>
      <c r="U536" s="211"/>
      <c r="V536" s="211"/>
      <c r="W536" s="211"/>
      <c r="X536" s="211"/>
      <c r="Y536" s="211"/>
      <c r="Z536" s="211"/>
    </row>
    <row r="537" spans="1:26" ht="15.75" customHeight="1">
      <c r="A537" s="218"/>
      <c r="B537" s="218"/>
      <c r="C537" s="218"/>
      <c r="D537" s="218"/>
      <c r="E537" s="218"/>
      <c r="F537" s="218"/>
      <c r="G537" s="218"/>
      <c r="H537" s="219"/>
      <c r="I537" s="219"/>
      <c r="J537" s="218"/>
      <c r="K537" s="221"/>
      <c r="L537" s="218"/>
      <c r="M537" s="221"/>
      <c r="N537" s="218"/>
      <c r="O537" s="218"/>
      <c r="P537" s="211"/>
      <c r="Q537" s="211"/>
      <c r="R537" s="211"/>
      <c r="S537" s="211"/>
      <c r="T537" s="211"/>
      <c r="U537" s="211"/>
      <c r="V537" s="211"/>
      <c r="W537" s="211"/>
      <c r="X537" s="211"/>
      <c r="Y537" s="211"/>
      <c r="Z537" s="211"/>
    </row>
    <row r="538" spans="1:26" ht="15.75" customHeight="1">
      <c r="A538" s="218"/>
      <c r="B538" s="218"/>
      <c r="C538" s="218"/>
      <c r="D538" s="218"/>
      <c r="E538" s="218"/>
      <c r="F538" s="218"/>
      <c r="G538" s="218"/>
      <c r="H538" s="219"/>
      <c r="I538" s="219"/>
      <c r="J538" s="218"/>
      <c r="K538" s="221"/>
      <c r="L538" s="218"/>
      <c r="M538" s="221"/>
      <c r="N538" s="218"/>
      <c r="O538" s="218"/>
      <c r="P538" s="211"/>
      <c r="Q538" s="211"/>
      <c r="R538" s="211"/>
      <c r="S538" s="211"/>
      <c r="T538" s="211"/>
      <c r="U538" s="211"/>
      <c r="V538" s="211"/>
      <c r="W538" s="211"/>
      <c r="X538" s="211"/>
      <c r="Y538" s="211"/>
      <c r="Z538" s="211"/>
    </row>
    <row r="539" spans="1:26" ht="15.75" customHeight="1">
      <c r="A539" s="218"/>
      <c r="B539" s="218"/>
      <c r="C539" s="218"/>
      <c r="D539" s="218"/>
      <c r="E539" s="218"/>
      <c r="F539" s="218"/>
      <c r="G539" s="218"/>
      <c r="H539" s="219"/>
      <c r="I539" s="219"/>
      <c r="J539" s="218"/>
      <c r="K539" s="221"/>
      <c r="L539" s="218"/>
      <c r="M539" s="221"/>
      <c r="N539" s="218"/>
      <c r="O539" s="218"/>
      <c r="P539" s="211"/>
      <c r="Q539" s="211"/>
      <c r="R539" s="211"/>
      <c r="S539" s="211"/>
      <c r="T539" s="211"/>
      <c r="U539" s="211"/>
      <c r="V539" s="211"/>
      <c r="W539" s="211"/>
      <c r="X539" s="211"/>
      <c r="Y539" s="211"/>
      <c r="Z539" s="211"/>
    </row>
    <row r="540" spans="1:26" ht="15.75" customHeight="1">
      <c r="A540" s="218"/>
      <c r="B540" s="218"/>
      <c r="C540" s="218"/>
      <c r="D540" s="218"/>
      <c r="E540" s="218"/>
      <c r="F540" s="218"/>
      <c r="G540" s="218"/>
      <c r="H540" s="219"/>
      <c r="I540" s="219"/>
      <c r="J540" s="218"/>
      <c r="K540" s="221"/>
      <c r="L540" s="218"/>
      <c r="M540" s="221"/>
      <c r="N540" s="218"/>
      <c r="O540" s="218"/>
      <c r="P540" s="211"/>
      <c r="Q540" s="211"/>
      <c r="R540" s="211"/>
      <c r="S540" s="211"/>
      <c r="T540" s="211"/>
      <c r="U540" s="211"/>
      <c r="V540" s="211"/>
      <c r="W540" s="211"/>
      <c r="X540" s="211"/>
      <c r="Y540" s="211"/>
      <c r="Z540" s="211"/>
    </row>
    <row r="541" spans="1:26" ht="15.75" customHeight="1">
      <c r="A541" s="218"/>
      <c r="B541" s="218"/>
      <c r="C541" s="218"/>
      <c r="D541" s="218"/>
      <c r="E541" s="218"/>
      <c r="F541" s="218"/>
      <c r="G541" s="218"/>
      <c r="H541" s="219"/>
      <c r="I541" s="219"/>
      <c r="J541" s="218"/>
      <c r="K541" s="221"/>
      <c r="L541" s="218"/>
      <c r="M541" s="221"/>
      <c r="N541" s="218"/>
      <c r="O541" s="218"/>
      <c r="P541" s="211"/>
      <c r="Q541" s="211"/>
      <c r="R541" s="211"/>
      <c r="S541" s="211"/>
      <c r="T541" s="211"/>
      <c r="U541" s="211"/>
      <c r="V541" s="211"/>
      <c r="W541" s="211"/>
      <c r="X541" s="211"/>
      <c r="Y541" s="211"/>
      <c r="Z541" s="211"/>
    </row>
    <row r="542" spans="1:26" ht="15.75" customHeight="1">
      <c r="A542" s="218"/>
      <c r="B542" s="218"/>
      <c r="C542" s="218"/>
      <c r="D542" s="218"/>
      <c r="E542" s="218"/>
      <c r="F542" s="218"/>
      <c r="G542" s="218"/>
      <c r="H542" s="219"/>
      <c r="I542" s="219"/>
      <c r="J542" s="218"/>
      <c r="K542" s="221"/>
      <c r="L542" s="218"/>
      <c r="M542" s="221"/>
      <c r="N542" s="218"/>
      <c r="O542" s="218"/>
      <c r="P542" s="211"/>
      <c r="Q542" s="211"/>
      <c r="R542" s="211"/>
      <c r="S542" s="211"/>
      <c r="T542" s="211"/>
      <c r="U542" s="211"/>
      <c r="V542" s="211"/>
      <c r="W542" s="211"/>
      <c r="X542" s="211"/>
      <c r="Y542" s="211"/>
      <c r="Z542" s="211"/>
    </row>
    <row r="543" spans="1:26" ht="15.75" customHeight="1">
      <c r="A543" s="218"/>
      <c r="B543" s="218"/>
      <c r="C543" s="218"/>
      <c r="D543" s="218"/>
      <c r="E543" s="218"/>
      <c r="F543" s="218"/>
      <c r="G543" s="218"/>
      <c r="H543" s="219"/>
      <c r="I543" s="219"/>
      <c r="J543" s="218"/>
      <c r="K543" s="221"/>
      <c r="L543" s="218"/>
      <c r="M543" s="221"/>
      <c r="N543" s="218"/>
      <c r="O543" s="218"/>
      <c r="P543" s="211"/>
      <c r="Q543" s="211"/>
      <c r="R543" s="211"/>
      <c r="S543" s="211"/>
      <c r="T543" s="211"/>
      <c r="U543" s="211"/>
      <c r="V543" s="211"/>
      <c r="W543" s="211"/>
      <c r="X543" s="211"/>
      <c r="Y543" s="211"/>
      <c r="Z543" s="211"/>
    </row>
    <row r="544" spans="1:26" ht="15.75" customHeight="1">
      <c r="A544" s="218"/>
      <c r="B544" s="218"/>
      <c r="C544" s="218"/>
      <c r="D544" s="218"/>
      <c r="E544" s="218"/>
      <c r="F544" s="218"/>
      <c r="G544" s="218"/>
      <c r="H544" s="219"/>
      <c r="I544" s="219"/>
      <c r="J544" s="218"/>
      <c r="K544" s="221"/>
      <c r="L544" s="218"/>
      <c r="M544" s="221"/>
      <c r="N544" s="218"/>
      <c r="O544" s="218"/>
      <c r="P544" s="211"/>
      <c r="Q544" s="211"/>
      <c r="R544" s="211"/>
      <c r="S544" s="211"/>
      <c r="T544" s="211"/>
      <c r="U544" s="211"/>
      <c r="V544" s="211"/>
      <c r="W544" s="211"/>
      <c r="X544" s="211"/>
      <c r="Y544" s="211"/>
      <c r="Z544" s="211"/>
    </row>
    <row r="545" spans="1:26" ht="15.75" customHeight="1">
      <c r="A545" s="218"/>
      <c r="B545" s="218"/>
      <c r="C545" s="218"/>
      <c r="D545" s="218"/>
      <c r="E545" s="218"/>
      <c r="F545" s="218"/>
      <c r="G545" s="218"/>
      <c r="H545" s="219"/>
      <c r="I545" s="219"/>
      <c r="J545" s="218"/>
      <c r="K545" s="221"/>
      <c r="L545" s="218"/>
      <c r="M545" s="221"/>
      <c r="N545" s="218"/>
      <c r="O545" s="218"/>
      <c r="P545" s="211"/>
      <c r="Q545" s="211"/>
      <c r="R545" s="211"/>
      <c r="S545" s="211"/>
      <c r="T545" s="211"/>
      <c r="U545" s="211"/>
      <c r="V545" s="211"/>
      <c r="W545" s="211"/>
      <c r="X545" s="211"/>
      <c r="Y545" s="211"/>
      <c r="Z545" s="211"/>
    </row>
    <row r="546" spans="1:26" ht="15.75" customHeight="1">
      <c r="A546" s="218"/>
      <c r="B546" s="218"/>
      <c r="C546" s="218"/>
      <c r="D546" s="218"/>
      <c r="E546" s="218"/>
      <c r="F546" s="218"/>
      <c r="G546" s="218"/>
      <c r="H546" s="219"/>
      <c r="I546" s="219"/>
      <c r="J546" s="218"/>
      <c r="K546" s="221"/>
      <c r="L546" s="218"/>
      <c r="M546" s="221"/>
      <c r="N546" s="218"/>
      <c r="O546" s="218"/>
      <c r="P546" s="211"/>
      <c r="Q546" s="211"/>
      <c r="R546" s="211"/>
      <c r="S546" s="211"/>
      <c r="T546" s="211"/>
      <c r="U546" s="211"/>
      <c r="V546" s="211"/>
      <c r="W546" s="211"/>
      <c r="X546" s="211"/>
      <c r="Y546" s="211"/>
      <c r="Z546" s="211"/>
    </row>
    <row r="547" spans="1:26" ht="15.75" customHeight="1">
      <c r="A547" s="218"/>
      <c r="B547" s="218"/>
      <c r="C547" s="218"/>
      <c r="D547" s="218"/>
      <c r="E547" s="218"/>
      <c r="F547" s="218"/>
      <c r="G547" s="218"/>
      <c r="H547" s="219"/>
      <c r="I547" s="219"/>
      <c r="J547" s="218"/>
      <c r="K547" s="221"/>
      <c r="L547" s="218"/>
      <c r="M547" s="221"/>
      <c r="N547" s="218"/>
      <c r="O547" s="218"/>
      <c r="P547" s="211"/>
      <c r="Q547" s="211"/>
      <c r="R547" s="211"/>
      <c r="S547" s="211"/>
      <c r="T547" s="211"/>
      <c r="U547" s="211"/>
      <c r="V547" s="211"/>
      <c r="W547" s="211"/>
      <c r="X547" s="211"/>
      <c r="Y547" s="211"/>
      <c r="Z547" s="211"/>
    </row>
    <row r="548" spans="1:26" ht="15.75" customHeight="1">
      <c r="A548" s="218"/>
      <c r="B548" s="218"/>
      <c r="C548" s="218"/>
      <c r="D548" s="218"/>
      <c r="E548" s="218"/>
      <c r="F548" s="218"/>
      <c r="G548" s="218"/>
      <c r="H548" s="219"/>
      <c r="I548" s="219"/>
      <c r="J548" s="218"/>
      <c r="K548" s="221"/>
      <c r="L548" s="218"/>
      <c r="M548" s="221"/>
      <c r="N548" s="218"/>
      <c r="O548" s="218"/>
      <c r="P548" s="211"/>
      <c r="Q548" s="211"/>
      <c r="R548" s="211"/>
      <c r="S548" s="211"/>
      <c r="T548" s="211"/>
      <c r="U548" s="211"/>
      <c r="V548" s="211"/>
      <c r="W548" s="211"/>
      <c r="X548" s="211"/>
      <c r="Y548" s="211"/>
      <c r="Z548" s="211"/>
    </row>
    <row r="549" spans="1:26" ht="15.75" customHeight="1">
      <c r="A549" s="218"/>
      <c r="B549" s="218"/>
      <c r="C549" s="218"/>
      <c r="D549" s="218"/>
      <c r="E549" s="218"/>
      <c r="F549" s="218"/>
      <c r="G549" s="218"/>
      <c r="H549" s="219"/>
      <c r="I549" s="219"/>
      <c r="J549" s="218"/>
      <c r="K549" s="221"/>
      <c r="L549" s="218"/>
      <c r="M549" s="221"/>
      <c r="N549" s="218"/>
      <c r="O549" s="218"/>
      <c r="P549" s="211"/>
      <c r="Q549" s="211"/>
      <c r="R549" s="211"/>
      <c r="S549" s="211"/>
      <c r="T549" s="211"/>
      <c r="U549" s="211"/>
      <c r="V549" s="211"/>
      <c r="W549" s="211"/>
      <c r="X549" s="211"/>
      <c r="Y549" s="211"/>
      <c r="Z549" s="211"/>
    </row>
    <row r="550" spans="1:26" ht="15.75" customHeight="1">
      <c r="A550" s="218"/>
      <c r="B550" s="218"/>
      <c r="C550" s="218"/>
      <c r="D550" s="218"/>
      <c r="E550" s="218"/>
      <c r="F550" s="218"/>
      <c r="G550" s="218"/>
      <c r="H550" s="219"/>
      <c r="I550" s="219"/>
      <c r="J550" s="218"/>
      <c r="K550" s="221"/>
      <c r="L550" s="218"/>
      <c r="M550" s="221"/>
      <c r="N550" s="218"/>
      <c r="O550" s="218"/>
      <c r="P550" s="211"/>
      <c r="Q550" s="211"/>
      <c r="R550" s="211"/>
      <c r="S550" s="211"/>
      <c r="T550" s="211"/>
      <c r="U550" s="211"/>
      <c r="V550" s="211"/>
      <c r="W550" s="211"/>
      <c r="X550" s="211"/>
      <c r="Y550" s="211"/>
      <c r="Z550" s="211"/>
    </row>
    <row r="551" spans="1:26" ht="15.75" customHeight="1">
      <c r="A551" s="218"/>
      <c r="B551" s="218"/>
      <c r="C551" s="218"/>
      <c r="D551" s="218"/>
      <c r="E551" s="218"/>
      <c r="F551" s="218"/>
      <c r="G551" s="218"/>
      <c r="H551" s="219"/>
      <c r="I551" s="219"/>
      <c r="J551" s="218"/>
      <c r="K551" s="221"/>
      <c r="L551" s="218"/>
      <c r="M551" s="221"/>
      <c r="N551" s="218"/>
      <c r="O551" s="218"/>
      <c r="P551" s="211"/>
      <c r="Q551" s="211"/>
      <c r="R551" s="211"/>
      <c r="S551" s="211"/>
      <c r="T551" s="211"/>
      <c r="U551" s="211"/>
      <c r="V551" s="211"/>
      <c r="W551" s="211"/>
      <c r="X551" s="211"/>
      <c r="Y551" s="211"/>
      <c r="Z551" s="211"/>
    </row>
    <row r="552" spans="1:26" ht="15.75" customHeight="1">
      <c r="A552" s="218"/>
      <c r="B552" s="218"/>
      <c r="C552" s="218"/>
      <c r="D552" s="218"/>
      <c r="E552" s="218"/>
      <c r="F552" s="218"/>
      <c r="G552" s="218"/>
      <c r="H552" s="219"/>
      <c r="I552" s="219"/>
      <c r="J552" s="218"/>
      <c r="K552" s="221"/>
      <c r="L552" s="218"/>
      <c r="M552" s="221"/>
      <c r="N552" s="218"/>
      <c r="O552" s="218"/>
      <c r="P552" s="211"/>
      <c r="Q552" s="211"/>
      <c r="R552" s="211"/>
      <c r="S552" s="211"/>
      <c r="T552" s="211"/>
      <c r="U552" s="211"/>
      <c r="V552" s="211"/>
      <c r="W552" s="211"/>
      <c r="X552" s="211"/>
      <c r="Y552" s="211"/>
      <c r="Z552" s="211"/>
    </row>
    <row r="553" spans="1:26" ht="15.75" customHeight="1">
      <c r="A553" s="218"/>
      <c r="B553" s="218"/>
      <c r="C553" s="218"/>
      <c r="D553" s="218"/>
      <c r="E553" s="218"/>
      <c r="F553" s="218"/>
      <c r="G553" s="218"/>
      <c r="H553" s="219"/>
      <c r="I553" s="219"/>
      <c r="J553" s="218"/>
      <c r="K553" s="221"/>
      <c r="L553" s="218"/>
      <c r="M553" s="221"/>
      <c r="N553" s="218"/>
      <c r="O553" s="218"/>
      <c r="P553" s="211"/>
      <c r="Q553" s="211"/>
      <c r="R553" s="211"/>
      <c r="S553" s="211"/>
      <c r="T553" s="211"/>
      <c r="U553" s="211"/>
      <c r="V553" s="211"/>
      <c r="W553" s="211"/>
      <c r="X553" s="211"/>
      <c r="Y553" s="211"/>
      <c r="Z553" s="211"/>
    </row>
    <row r="554" spans="1:26" ht="15.75" customHeight="1">
      <c r="A554" s="218"/>
      <c r="B554" s="218"/>
      <c r="C554" s="218"/>
      <c r="D554" s="218"/>
      <c r="E554" s="218"/>
      <c r="F554" s="218"/>
      <c r="G554" s="218"/>
      <c r="H554" s="219"/>
      <c r="I554" s="219"/>
      <c r="J554" s="218"/>
      <c r="K554" s="221"/>
      <c r="L554" s="218"/>
      <c r="M554" s="221"/>
      <c r="N554" s="218"/>
      <c r="O554" s="218"/>
      <c r="P554" s="211"/>
      <c r="Q554" s="211"/>
      <c r="R554" s="211"/>
      <c r="S554" s="211"/>
      <c r="T554" s="211"/>
      <c r="U554" s="211"/>
      <c r="V554" s="211"/>
      <c r="W554" s="211"/>
      <c r="X554" s="211"/>
      <c r="Y554" s="211"/>
      <c r="Z554" s="211"/>
    </row>
    <row r="555" spans="1:26" ht="15.75" customHeight="1">
      <c r="A555" s="218"/>
      <c r="B555" s="218"/>
      <c r="C555" s="218"/>
      <c r="D555" s="218"/>
      <c r="E555" s="218"/>
      <c r="F555" s="218"/>
      <c r="G555" s="218"/>
      <c r="H555" s="219"/>
      <c r="I555" s="219"/>
      <c r="J555" s="218"/>
      <c r="K555" s="221"/>
      <c r="L555" s="218"/>
      <c r="M555" s="221"/>
      <c r="N555" s="218"/>
      <c r="O555" s="218"/>
      <c r="P555" s="211"/>
      <c r="Q555" s="211"/>
      <c r="R555" s="211"/>
      <c r="S555" s="211"/>
      <c r="T555" s="211"/>
      <c r="U555" s="211"/>
      <c r="V555" s="211"/>
      <c r="W555" s="211"/>
      <c r="X555" s="211"/>
      <c r="Y555" s="211"/>
      <c r="Z555" s="211"/>
    </row>
    <row r="556" spans="1:26" ht="15.75" customHeight="1">
      <c r="A556" s="218"/>
      <c r="B556" s="218"/>
      <c r="C556" s="218"/>
      <c r="D556" s="218"/>
      <c r="E556" s="218"/>
      <c r="F556" s="218"/>
      <c r="G556" s="218"/>
      <c r="H556" s="219"/>
      <c r="I556" s="219"/>
      <c r="J556" s="218"/>
      <c r="K556" s="221"/>
      <c r="L556" s="218"/>
      <c r="M556" s="221"/>
      <c r="N556" s="218"/>
      <c r="O556" s="218"/>
      <c r="P556" s="211"/>
      <c r="Q556" s="211"/>
      <c r="R556" s="211"/>
      <c r="S556" s="211"/>
      <c r="T556" s="211"/>
      <c r="U556" s="211"/>
      <c r="V556" s="211"/>
      <c r="W556" s="211"/>
      <c r="X556" s="211"/>
      <c r="Y556" s="211"/>
      <c r="Z556" s="211"/>
    </row>
    <row r="557" spans="1:26" ht="15.75" customHeight="1">
      <c r="A557" s="218"/>
      <c r="B557" s="218"/>
      <c r="C557" s="218"/>
      <c r="D557" s="218"/>
      <c r="E557" s="218"/>
      <c r="F557" s="218"/>
      <c r="G557" s="218"/>
      <c r="H557" s="219"/>
      <c r="I557" s="219"/>
      <c r="J557" s="218"/>
      <c r="K557" s="221"/>
      <c r="L557" s="218"/>
      <c r="M557" s="221"/>
      <c r="N557" s="218"/>
      <c r="O557" s="218"/>
      <c r="P557" s="211"/>
      <c r="Q557" s="211"/>
      <c r="R557" s="211"/>
      <c r="S557" s="211"/>
      <c r="T557" s="211"/>
      <c r="U557" s="211"/>
      <c r="V557" s="211"/>
      <c r="W557" s="211"/>
      <c r="X557" s="211"/>
      <c r="Y557" s="211"/>
      <c r="Z557" s="211"/>
    </row>
    <row r="558" spans="1:26" ht="15.75" customHeight="1">
      <c r="A558" s="218"/>
      <c r="B558" s="218"/>
      <c r="C558" s="218"/>
      <c r="D558" s="218"/>
      <c r="E558" s="218"/>
      <c r="F558" s="218"/>
      <c r="G558" s="218"/>
      <c r="H558" s="219"/>
      <c r="I558" s="219"/>
      <c r="J558" s="218"/>
      <c r="K558" s="221"/>
      <c r="L558" s="218"/>
      <c r="M558" s="221"/>
      <c r="N558" s="218"/>
      <c r="O558" s="218"/>
      <c r="P558" s="211"/>
      <c r="Q558" s="211"/>
      <c r="R558" s="211"/>
      <c r="S558" s="211"/>
      <c r="T558" s="211"/>
      <c r="U558" s="211"/>
      <c r="V558" s="211"/>
      <c r="W558" s="211"/>
      <c r="X558" s="211"/>
      <c r="Y558" s="211"/>
      <c r="Z558" s="211"/>
    </row>
    <row r="559" spans="1:26" ht="15.75" customHeight="1">
      <c r="A559" s="218"/>
      <c r="B559" s="218"/>
      <c r="C559" s="218"/>
      <c r="D559" s="218"/>
      <c r="E559" s="218"/>
      <c r="F559" s="218"/>
      <c r="G559" s="218"/>
      <c r="H559" s="219"/>
      <c r="I559" s="219"/>
      <c r="J559" s="218"/>
      <c r="K559" s="221"/>
      <c r="L559" s="218"/>
      <c r="M559" s="221"/>
      <c r="N559" s="218"/>
      <c r="O559" s="218"/>
      <c r="P559" s="211"/>
      <c r="Q559" s="211"/>
      <c r="R559" s="211"/>
      <c r="S559" s="211"/>
      <c r="T559" s="211"/>
      <c r="U559" s="211"/>
      <c r="V559" s="211"/>
      <c r="W559" s="211"/>
      <c r="X559" s="211"/>
      <c r="Y559" s="211"/>
      <c r="Z559" s="211"/>
    </row>
    <row r="560" spans="1:26" ht="15.75" customHeight="1">
      <c r="A560" s="218"/>
      <c r="B560" s="218"/>
      <c r="C560" s="218"/>
      <c r="D560" s="218"/>
      <c r="E560" s="218"/>
      <c r="F560" s="218"/>
      <c r="G560" s="218"/>
      <c r="H560" s="219"/>
      <c r="I560" s="219"/>
      <c r="J560" s="218"/>
      <c r="K560" s="221"/>
      <c r="L560" s="218"/>
      <c r="M560" s="221"/>
      <c r="N560" s="218"/>
      <c r="O560" s="218"/>
      <c r="P560" s="211"/>
      <c r="Q560" s="211"/>
      <c r="R560" s="211"/>
      <c r="S560" s="211"/>
      <c r="T560" s="211"/>
      <c r="U560" s="211"/>
      <c r="V560" s="211"/>
      <c r="W560" s="211"/>
      <c r="X560" s="211"/>
      <c r="Y560" s="211"/>
      <c r="Z560" s="211"/>
    </row>
    <row r="561" spans="1:26" ht="15.75" customHeight="1">
      <c r="A561" s="218"/>
      <c r="B561" s="218"/>
      <c r="C561" s="218"/>
      <c r="D561" s="218"/>
      <c r="E561" s="218"/>
      <c r="F561" s="218"/>
      <c r="G561" s="218"/>
      <c r="H561" s="219"/>
      <c r="I561" s="219"/>
      <c r="J561" s="218"/>
      <c r="K561" s="221"/>
      <c r="L561" s="218"/>
      <c r="M561" s="221"/>
      <c r="N561" s="218"/>
      <c r="O561" s="218"/>
      <c r="P561" s="211"/>
      <c r="Q561" s="211"/>
      <c r="R561" s="211"/>
      <c r="S561" s="211"/>
      <c r="T561" s="211"/>
      <c r="U561" s="211"/>
      <c r="V561" s="211"/>
      <c r="W561" s="211"/>
      <c r="X561" s="211"/>
      <c r="Y561" s="211"/>
      <c r="Z561" s="211"/>
    </row>
    <row r="562" spans="1:26" ht="15.75" customHeight="1">
      <c r="A562" s="218"/>
      <c r="B562" s="218"/>
      <c r="C562" s="218"/>
      <c r="D562" s="218"/>
      <c r="E562" s="218"/>
      <c r="F562" s="218"/>
      <c r="G562" s="218"/>
      <c r="H562" s="219"/>
      <c r="I562" s="219"/>
      <c r="J562" s="218"/>
      <c r="K562" s="221"/>
      <c r="L562" s="218"/>
      <c r="M562" s="221"/>
      <c r="N562" s="218"/>
      <c r="O562" s="218"/>
      <c r="P562" s="211"/>
      <c r="Q562" s="211"/>
      <c r="R562" s="211"/>
      <c r="S562" s="211"/>
      <c r="T562" s="211"/>
      <c r="U562" s="211"/>
      <c r="V562" s="211"/>
      <c r="W562" s="211"/>
      <c r="X562" s="211"/>
      <c r="Y562" s="211"/>
      <c r="Z562" s="211"/>
    </row>
    <row r="563" spans="1:26" ht="15.75" customHeight="1">
      <c r="A563" s="218"/>
      <c r="B563" s="218"/>
      <c r="C563" s="218"/>
      <c r="D563" s="218"/>
      <c r="E563" s="218"/>
      <c r="F563" s="218"/>
      <c r="G563" s="218"/>
      <c r="H563" s="219"/>
      <c r="I563" s="219"/>
      <c r="J563" s="218"/>
      <c r="K563" s="221"/>
      <c r="L563" s="218"/>
      <c r="M563" s="221"/>
      <c r="N563" s="218"/>
      <c r="O563" s="218"/>
      <c r="P563" s="211"/>
      <c r="Q563" s="211"/>
      <c r="R563" s="211"/>
      <c r="S563" s="211"/>
      <c r="T563" s="211"/>
      <c r="U563" s="211"/>
      <c r="V563" s="211"/>
      <c r="W563" s="211"/>
      <c r="X563" s="211"/>
      <c r="Y563" s="211"/>
      <c r="Z563" s="211"/>
    </row>
    <row r="564" spans="1:26" ht="15.75" customHeight="1">
      <c r="A564" s="218"/>
      <c r="B564" s="218"/>
      <c r="C564" s="218"/>
      <c r="D564" s="218"/>
      <c r="E564" s="218"/>
      <c r="F564" s="218"/>
      <c r="G564" s="218"/>
      <c r="H564" s="219"/>
      <c r="I564" s="219"/>
      <c r="J564" s="218"/>
      <c r="K564" s="221"/>
      <c r="L564" s="218"/>
      <c r="M564" s="221"/>
      <c r="N564" s="218"/>
      <c r="O564" s="218"/>
      <c r="P564" s="211"/>
      <c r="Q564" s="211"/>
      <c r="R564" s="211"/>
      <c r="S564" s="211"/>
      <c r="T564" s="211"/>
      <c r="U564" s="211"/>
      <c r="V564" s="211"/>
      <c r="W564" s="211"/>
      <c r="X564" s="211"/>
      <c r="Y564" s="211"/>
      <c r="Z564" s="211"/>
    </row>
    <row r="565" spans="1:26" ht="15.75" customHeight="1">
      <c r="A565" s="218"/>
      <c r="B565" s="218"/>
      <c r="C565" s="218"/>
      <c r="D565" s="218"/>
      <c r="E565" s="218"/>
      <c r="F565" s="218"/>
      <c r="G565" s="218"/>
      <c r="H565" s="219"/>
      <c r="I565" s="219"/>
      <c r="J565" s="218"/>
      <c r="K565" s="221"/>
      <c r="L565" s="218"/>
      <c r="M565" s="221"/>
      <c r="N565" s="218"/>
      <c r="O565" s="218"/>
      <c r="P565" s="211"/>
      <c r="Q565" s="211"/>
      <c r="R565" s="211"/>
      <c r="S565" s="211"/>
      <c r="T565" s="211"/>
      <c r="U565" s="211"/>
      <c r="V565" s="211"/>
      <c r="W565" s="211"/>
      <c r="X565" s="211"/>
      <c r="Y565" s="211"/>
      <c r="Z565" s="211"/>
    </row>
    <row r="566" spans="1:26" ht="15.75" customHeight="1">
      <c r="A566" s="218"/>
      <c r="B566" s="218"/>
      <c r="C566" s="218"/>
      <c r="D566" s="218"/>
      <c r="E566" s="218"/>
      <c r="F566" s="218"/>
      <c r="G566" s="218"/>
      <c r="H566" s="219"/>
      <c r="I566" s="219"/>
      <c r="J566" s="218"/>
      <c r="K566" s="221"/>
      <c r="L566" s="218"/>
      <c r="M566" s="221"/>
      <c r="N566" s="218"/>
      <c r="O566" s="218"/>
      <c r="P566" s="211"/>
      <c r="Q566" s="211"/>
      <c r="R566" s="211"/>
      <c r="S566" s="211"/>
      <c r="T566" s="211"/>
      <c r="U566" s="211"/>
      <c r="V566" s="211"/>
      <c r="W566" s="211"/>
      <c r="X566" s="211"/>
      <c r="Y566" s="211"/>
      <c r="Z566" s="211"/>
    </row>
    <row r="567" spans="1:26" ht="15.75" customHeight="1">
      <c r="A567" s="218"/>
      <c r="B567" s="218"/>
      <c r="C567" s="218"/>
      <c r="D567" s="218"/>
      <c r="E567" s="218"/>
      <c r="F567" s="218"/>
      <c r="G567" s="218"/>
      <c r="H567" s="219"/>
      <c r="I567" s="219"/>
      <c r="J567" s="218"/>
      <c r="K567" s="221"/>
      <c r="L567" s="218"/>
      <c r="M567" s="221"/>
      <c r="N567" s="218"/>
      <c r="O567" s="218"/>
      <c r="P567" s="211"/>
      <c r="Q567" s="211"/>
      <c r="R567" s="211"/>
      <c r="S567" s="211"/>
      <c r="T567" s="211"/>
      <c r="U567" s="211"/>
      <c r="V567" s="211"/>
      <c r="W567" s="211"/>
      <c r="X567" s="211"/>
      <c r="Y567" s="211"/>
      <c r="Z567" s="211"/>
    </row>
    <row r="568" spans="1:26" ht="15.75" customHeight="1">
      <c r="A568" s="218"/>
      <c r="B568" s="218"/>
      <c r="C568" s="218"/>
      <c r="D568" s="218"/>
      <c r="E568" s="218"/>
      <c r="F568" s="218"/>
      <c r="G568" s="218"/>
      <c r="H568" s="219"/>
      <c r="I568" s="219"/>
      <c r="J568" s="218"/>
      <c r="K568" s="221"/>
      <c r="L568" s="218"/>
      <c r="M568" s="221"/>
      <c r="N568" s="218"/>
      <c r="O568" s="218"/>
      <c r="P568" s="211"/>
      <c r="Q568" s="211"/>
      <c r="R568" s="211"/>
      <c r="S568" s="211"/>
      <c r="T568" s="211"/>
      <c r="U568" s="211"/>
      <c r="V568" s="211"/>
      <c r="W568" s="211"/>
      <c r="X568" s="211"/>
      <c r="Y568" s="211"/>
      <c r="Z568" s="211"/>
    </row>
    <row r="569" spans="1:26" ht="15.75" customHeight="1">
      <c r="A569" s="218"/>
      <c r="B569" s="218"/>
      <c r="C569" s="218"/>
      <c r="D569" s="218"/>
      <c r="E569" s="218"/>
      <c r="F569" s="218"/>
      <c r="G569" s="218"/>
      <c r="H569" s="219"/>
      <c r="I569" s="219"/>
      <c r="J569" s="218"/>
      <c r="K569" s="221"/>
      <c r="L569" s="218"/>
      <c r="M569" s="221"/>
      <c r="N569" s="218"/>
      <c r="O569" s="218"/>
      <c r="P569" s="211"/>
      <c r="Q569" s="211"/>
      <c r="R569" s="211"/>
      <c r="S569" s="211"/>
      <c r="T569" s="211"/>
      <c r="U569" s="211"/>
      <c r="V569" s="211"/>
      <c r="W569" s="211"/>
      <c r="X569" s="211"/>
      <c r="Y569" s="211"/>
      <c r="Z569" s="211"/>
    </row>
    <row r="570" spans="1:26" ht="15.75" customHeight="1">
      <c r="A570" s="218"/>
      <c r="B570" s="218"/>
      <c r="C570" s="218"/>
      <c r="D570" s="218"/>
      <c r="E570" s="218"/>
      <c r="F570" s="218"/>
      <c r="G570" s="218"/>
      <c r="H570" s="219"/>
      <c r="I570" s="219"/>
      <c r="J570" s="218"/>
      <c r="K570" s="221"/>
      <c r="L570" s="218"/>
      <c r="M570" s="221"/>
      <c r="N570" s="218"/>
      <c r="O570" s="218"/>
      <c r="P570" s="211"/>
      <c r="Q570" s="211"/>
      <c r="R570" s="211"/>
      <c r="S570" s="211"/>
      <c r="T570" s="211"/>
      <c r="U570" s="211"/>
      <c r="V570" s="211"/>
      <c r="W570" s="211"/>
      <c r="X570" s="211"/>
      <c r="Y570" s="211"/>
      <c r="Z570" s="211"/>
    </row>
    <row r="571" spans="1:26" ht="15.75" customHeight="1">
      <c r="A571" s="218"/>
      <c r="B571" s="218"/>
      <c r="C571" s="218"/>
      <c r="D571" s="218"/>
      <c r="E571" s="218"/>
      <c r="F571" s="218"/>
      <c r="G571" s="218"/>
      <c r="H571" s="219"/>
      <c r="I571" s="219"/>
      <c r="J571" s="218"/>
      <c r="K571" s="221"/>
      <c r="L571" s="218"/>
      <c r="M571" s="221"/>
      <c r="N571" s="218"/>
      <c r="O571" s="218"/>
      <c r="P571" s="211"/>
      <c r="Q571" s="211"/>
      <c r="R571" s="211"/>
      <c r="S571" s="211"/>
      <c r="T571" s="211"/>
      <c r="U571" s="211"/>
      <c r="V571" s="211"/>
      <c r="W571" s="211"/>
      <c r="X571" s="211"/>
      <c r="Y571" s="211"/>
      <c r="Z571" s="211"/>
    </row>
    <row r="572" spans="1:26" ht="15.75" customHeight="1">
      <c r="A572" s="218"/>
      <c r="B572" s="218"/>
      <c r="C572" s="218"/>
      <c r="D572" s="218"/>
      <c r="E572" s="218"/>
      <c r="F572" s="218"/>
      <c r="G572" s="218"/>
      <c r="H572" s="219"/>
      <c r="I572" s="219"/>
      <c r="J572" s="218"/>
      <c r="K572" s="221"/>
      <c r="L572" s="218"/>
      <c r="M572" s="221"/>
      <c r="N572" s="218"/>
      <c r="O572" s="218"/>
      <c r="P572" s="211"/>
      <c r="Q572" s="211"/>
      <c r="R572" s="211"/>
      <c r="S572" s="211"/>
      <c r="T572" s="211"/>
      <c r="U572" s="211"/>
      <c r="V572" s="211"/>
      <c r="W572" s="211"/>
      <c r="X572" s="211"/>
      <c r="Y572" s="211"/>
      <c r="Z572" s="211"/>
    </row>
    <row r="573" spans="1:26" ht="15.75" customHeight="1">
      <c r="A573" s="218"/>
      <c r="B573" s="218"/>
      <c r="C573" s="218"/>
      <c r="D573" s="218"/>
      <c r="E573" s="218"/>
      <c r="F573" s="218"/>
      <c r="G573" s="218"/>
      <c r="H573" s="219"/>
      <c r="I573" s="219"/>
      <c r="J573" s="218"/>
      <c r="K573" s="221"/>
      <c r="L573" s="218"/>
      <c r="M573" s="221"/>
      <c r="N573" s="218"/>
      <c r="O573" s="218"/>
      <c r="P573" s="211"/>
      <c r="Q573" s="211"/>
      <c r="R573" s="211"/>
      <c r="S573" s="211"/>
      <c r="T573" s="211"/>
      <c r="U573" s="211"/>
      <c r="V573" s="211"/>
      <c r="W573" s="211"/>
      <c r="X573" s="211"/>
      <c r="Y573" s="211"/>
      <c r="Z573" s="211"/>
    </row>
    <row r="574" spans="1:26" ht="15.75" customHeight="1">
      <c r="A574" s="218"/>
      <c r="B574" s="218"/>
      <c r="C574" s="218"/>
      <c r="D574" s="218"/>
      <c r="E574" s="218"/>
      <c r="F574" s="218"/>
      <c r="G574" s="218"/>
      <c r="H574" s="219"/>
      <c r="I574" s="219"/>
      <c r="J574" s="218"/>
      <c r="K574" s="221"/>
      <c r="L574" s="218"/>
      <c r="M574" s="221"/>
      <c r="N574" s="218"/>
      <c r="O574" s="218"/>
      <c r="P574" s="211"/>
      <c r="Q574" s="211"/>
      <c r="R574" s="211"/>
      <c r="S574" s="211"/>
      <c r="T574" s="211"/>
      <c r="U574" s="211"/>
      <c r="V574" s="211"/>
      <c r="W574" s="211"/>
      <c r="X574" s="211"/>
      <c r="Y574" s="211"/>
      <c r="Z574" s="211"/>
    </row>
    <row r="575" spans="1:26" ht="15.75" customHeight="1">
      <c r="A575" s="218"/>
      <c r="B575" s="218"/>
      <c r="C575" s="218"/>
      <c r="D575" s="218"/>
      <c r="E575" s="218"/>
      <c r="F575" s="218"/>
      <c r="G575" s="218"/>
      <c r="H575" s="219"/>
      <c r="I575" s="219"/>
      <c r="J575" s="218"/>
      <c r="K575" s="221"/>
      <c r="L575" s="218"/>
      <c r="M575" s="221"/>
      <c r="N575" s="218"/>
      <c r="O575" s="218"/>
      <c r="P575" s="211"/>
      <c r="Q575" s="211"/>
      <c r="R575" s="211"/>
      <c r="S575" s="211"/>
      <c r="T575" s="211"/>
      <c r="U575" s="211"/>
      <c r="V575" s="211"/>
      <c r="W575" s="211"/>
      <c r="X575" s="211"/>
      <c r="Y575" s="211"/>
      <c r="Z575" s="211"/>
    </row>
    <row r="576" spans="1:26" ht="15.75" customHeight="1">
      <c r="A576" s="218"/>
      <c r="B576" s="218"/>
      <c r="C576" s="218"/>
      <c r="D576" s="218"/>
      <c r="E576" s="218"/>
      <c r="F576" s="218"/>
      <c r="G576" s="218"/>
      <c r="H576" s="219"/>
      <c r="I576" s="219"/>
      <c r="J576" s="218"/>
      <c r="K576" s="221"/>
      <c r="L576" s="218"/>
      <c r="M576" s="221"/>
      <c r="N576" s="218"/>
      <c r="O576" s="218"/>
      <c r="P576" s="211"/>
      <c r="Q576" s="211"/>
      <c r="R576" s="211"/>
      <c r="S576" s="211"/>
      <c r="T576" s="211"/>
      <c r="U576" s="211"/>
      <c r="V576" s="211"/>
      <c r="W576" s="211"/>
      <c r="X576" s="211"/>
      <c r="Y576" s="211"/>
      <c r="Z576" s="211"/>
    </row>
    <row r="577" spans="1:26" ht="15.75" customHeight="1">
      <c r="A577" s="218"/>
      <c r="B577" s="218"/>
      <c r="C577" s="218"/>
      <c r="D577" s="218"/>
      <c r="E577" s="218"/>
      <c r="F577" s="218"/>
      <c r="G577" s="218"/>
      <c r="H577" s="219"/>
      <c r="I577" s="219"/>
      <c r="J577" s="218"/>
      <c r="K577" s="221"/>
      <c r="L577" s="218"/>
      <c r="M577" s="221"/>
      <c r="N577" s="218"/>
      <c r="O577" s="218"/>
      <c r="P577" s="211"/>
      <c r="Q577" s="211"/>
      <c r="R577" s="211"/>
      <c r="S577" s="211"/>
      <c r="T577" s="211"/>
      <c r="U577" s="211"/>
      <c r="V577" s="211"/>
      <c r="W577" s="211"/>
      <c r="X577" s="211"/>
      <c r="Y577" s="211"/>
      <c r="Z577" s="211"/>
    </row>
    <row r="578" spans="1:26" ht="15.75" customHeight="1">
      <c r="A578" s="218"/>
      <c r="B578" s="218"/>
      <c r="C578" s="218"/>
      <c r="D578" s="218"/>
      <c r="E578" s="218"/>
      <c r="F578" s="218"/>
      <c r="G578" s="218"/>
      <c r="H578" s="219"/>
      <c r="I578" s="219"/>
      <c r="J578" s="218"/>
      <c r="K578" s="221"/>
      <c r="L578" s="218"/>
      <c r="M578" s="221"/>
      <c r="N578" s="218"/>
      <c r="O578" s="218"/>
      <c r="P578" s="211"/>
      <c r="Q578" s="211"/>
      <c r="R578" s="211"/>
      <c r="S578" s="211"/>
      <c r="T578" s="211"/>
      <c r="U578" s="211"/>
      <c r="V578" s="211"/>
      <c r="W578" s="211"/>
      <c r="X578" s="211"/>
      <c r="Y578" s="211"/>
      <c r="Z578" s="211"/>
    </row>
    <row r="579" spans="1:26" ht="15.75" customHeight="1">
      <c r="A579" s="218"/>
      <c r="B579" s="218"/>
      <c r="C579" s="218"/>
      <c r="D579" s="218"/>
      <c r="E579" s="218"/>
      <c r="F579" s="218"/>
      <c r="G579" s="218"/>
      <c r="H579" s="219"/>
      <c r="I579" s="219"/>
      <c r="J579" s="218"/>
      <c r="K579" s="221"/>
      <c r="L579" s="218"/>
      <c r="M579" s="221"/>
      <c r="N579" s="218"/>
      <c r="O579" s="218"/>
      <c r="P579" s="211"/>
      <c r="Q579" s="211"/>
      <c r="R579" s="211"/>
      <c r="S579" s="211"/>
      <c r="T579" s="211"/>
      <c r="U579" s="211"/>
      <c r="V579" s="211"/>
      <c r="W579" s="211"/>
      <c r="X579" s="211"/>
      <c r="Y579" s="211"/>
      <c r="Z579" s="211"/>
    </row>
    <row r="580" spans="1:26" ht="15.75" customHeight="1">
      <c r="A580" s="218"/>
      <c r="B580" s="218"/>
      <c r="C580" s="218"/>
      <c r="D580" s="218"/>
      <c r="E580" s="218"/>
      <c r="F580" s="218"/>
      <c r="G580" s="218"/>
      <c r="H580" s="219"/>
      <c r="I580" s="219"/>
      <c r="J580" s="218"/>
      <c r="K580" s="221"/>
      <c r="L580" s="218"/>
      <c r="M580" s="221"/>
      <c r="N580" s="218"/>
      <c r="O580" s="218"/>
      <c r="P580" s="211"/>
      <c r="Q580" s="211"/>
      <c r="R580" s="211"/>
      <c r="S580" s="211"/>
      <c r="T580" s="211"/>
      <c r="U580" s="211"/>
      <c r="V580" s="211"/>
      <c r="W580" s="211"/>
      <c r="X580" s="211"/>
      <c r="Y580" s="211"/>
      <c r="Z580" s="211"/>
    </row>
    <row r="581" spans="1:26" ht="15.75" customHeight="1">
      <c r="A581" s="218"/>
      <c r="B581" s="218"/>
      <c r="C581" s="218"/>
      <c r="D581" s="218"/>
      <c r="E581" s="218"/>
      <c r="F581" s="218"/>
      <c r="G581" s="218"/>
      <c r="H581" s="219"/>
      <c r="I581" s="219"/>
      <c r="J581" s="218"/>
      <c r="K581" s="221"/>
      <c r="L581" s="218"/>
      <c r="M581" s="221"/>
      <c r="N581" s="218"/>
      <c r="O581" s="218"/>
      <c r="P581" s="211"/>
      <c r="Q581" s="211"/>
      <c r="R581" s="211"/>
      <c r="S581" s="211"/>
      <c r="T581" s="211"/>
      <c r="U581" s="211"/>
      <c r="V581" s="211"/>
      <c r="W581" s="211"/>
      <c r="X581" s="211"/>
      <c r="Y581" s="211"/>
      <c r="Z581" s="211"/>
    </row>
    <row r="582" spans="1:26" ht="15.75" customHeight="1">
      <c r="A582" s="218"/>
      <c r="B582" s="218"/>
      <c r="C582" s="218"/>
      <c r="D582" s="218"/>
      <c r="E582" s="218"/>
      <c r="F582" s="218"/>
      <c r="G582" s="218"/>
      <c r="H582" s="219"/>
      <c r="I582" s="219"/>
      <c r="J582" s="218"/>
      <c r="K582" s="221"/>
      <c r="L582" s="218"/>
      <c r="M582" s="221"/>
      <c r="N582" s="218"/>
      <c r="O582" s="218"/>
      <c r="P582" s="211"/>
      <c r="Q582" s="211"/>
      <c r="R582" s="211"/>
      <c r="S582" s="211"/>
      <c r="T582" s="211"/>
      <c r="U582" s="211"/>
      <c r="V582" s="211"/>
      <c r="W582" s="211"/>
      <c r="X582" s="211"/>
      <c r="Y582" s="211"/>
      <c r="Z582" s="211"/>
    </row>
    <row r="583" spans="1:26" ht="15.75" customHeight="1">
      <c r="A583" s="218"/>
      <c r="B583" s="218"/>
      <c r="C583" s="218"/>
      <c r="D583" s="218"/>
      <c r="E583" s="218"/>
      <c r="F583" s="218"/>
      <c r="G583" s="218"/>
      <c r="H583" s="219"/>
      <c r="I583" s="219"/>
      <c r="J583" s="218"/>
      <c r="K583" s="221"/>
      <c r="L583" s="218"/>
      <c r="M583" s="221"/>
      <c r="N583" s="218"/>
      <c r="O583" s="218"/>
      <c r="P583" s="211"/>
      <c r="Q583" s="211"/>
      <c r="R583" s="211"/>
      <c r="S583" s="211"/>
      <c r="T583" s="211"/>
      <c r="U583" s="211"/>
      <c r="V583" s="211"/>
      <c r="W583" s="211"/>
      <c r="X583" s="211"/>
      <c r="Y583" s="211"/>
      <c r="Z583" s="211"/>
    </row>
    <row r="584" spans="1:26" ht="15.75" customHeight="1">
      <c r="A584" s="218"/>
      <c r="B584" s="218"/>
      <c r="C584" s="218"/>
      <c r="D584" s="218"/>
      <c r="E584" s="218"/>
      <c r="F584" s="218"/>
      <c r="G584" s="218"/>
      <c r="H584" s="219"/>
      <c r="I584" s="219"/>
      <c r="J584" s="218"/>
      <c r="K584" s="221"/>
      <c r="L584" s="218"/>
      <c r="M584" s="221"/>
      <c r="N584" s="218"/>
      <c r="O584" s="218"/>
      <c r="P584" s="211"/>
      <c r="Q584" s="211"/>
      <c r="R584" s="211"/>
      <c r="S584" s="211"/>
      <c r="T584" s="211"/>
      <c r="U584" s="211"/>
      <c r="V584" s="211"/>
      <c r="W584" s="211"/>
      <c r="X584" s="211"/>
      <c r="Y584" s="211"/>
      <c r="Z584" s="211"/>
    </row>
    <row r="585" spans="1:26" ht="15.75" customHeight="1">
      <c r="A585" s="218"/>
      <c r="B585" s="218"/>
      <c r="C585" s="218"/>
      <c r="D585" s="218"/>
      <c r="E585" s="218"/>
      <c r="F585" s="218"/>
      <c r="G585" s="218"/>
      <c r="H585" s="219"/>
      <c r="I585" s="219"/>
      <c r="J585" s="218"/>
      <c r="K585" s="221"/>
      <c r="L585" s="218"/>
      <c r="M585" s="221"/>
      <c r="N585" s="218"/>
      <c r="O585" s="218"/>
      <c r="P585" s="211"/>
      <c r="Q585" s="211"/>
      <c r="R585" s="211"/>
      <c r="S585" s="211"/>
      <c r="T585" s="211"/>
      <c r="U585" s="211"/>
      <c r="V585" s="211"/>
      <c r="W585" s="211"/>
      <c r="X585" s="211"/>
      <c r="Y585" s="211"/>
      <c r="Z585" s="211"/>
    </row>
    <row r="586" spans="1:26" ht="15.75" customHeight="1">
      <c r="A586" s="218"/>
      <c r="B586" s="218"/>
      <c r="C586" s="218"/>
      <c r="D586" s="218"/>
      <c r="E586" s="218"/>
      <c r="F586" s="218"/>
      <c r="G586" s="218"/>
      <c r="H586" s="219"/>
      <c r="I586" s="219"/>
      <c r="J586" s="218"/>
      <c r="K586" s="221"/>
      <c r="L586" s="218"/>
      <c r="M586" s="221"/>
      <c r="N586" s="218"/>
      <c r="O586" s="218"/>
      <c r="P586" s="211"/>
      <c r="Q586" s="211"/>
      <c r="R586" s="211"/>
      <c r="S586" s="211"/>
      <c r="T586" s="211"/>
      <c r="U586" s="211"/>
      <c r="V586" s="211"/>
      <c r="W586" s="211"/>
      <c r="X586" s="211"/>
      <c r="Y586" s="211"/>
      <c r="Z586" s="211"/>
    </row>
    <row r="587" spans="1:26" ht="15.75" customHeight="1">
      <c r="A587" s="218"/>
      <c r="B587" s="218"/>
      <c r="C587" s="218"/>
      <c r="D587" s="218"/>
      <c r="E587" s="218"/>
      <c r="F587" s="218"/>
      <c r="G587" s="218"/>
      <c r="H587" s="219"/>
      <c r="I587" s="219"/>
      <c r="J587" s="218"/>
      <c r="K587" s="221"/>
      <c r="L587" s="218"/>
      <c r="M587" s="221"/>
      <c r="N587" s="218"/>
      <c r="O587" s="218"/>
      <c r="P587" s="211"/>
      <c r="Q587" s="211"/>
      <c r="R587" s="211"/>
      <c r="S587" s="211"/>
      <c r="T587" s="211"/>
      <c r="U587" s="211"/>
      <c r="V587" s="211"/>
      <c r="W587" s="211"/>
      <c r="X587" s="211"/>
      <c r="Y587" s="211"/>
      <c r="Z587" s="211"/>
    </row>
    <row r="588" spans="1:26" ht="15.75" customHeight="1">
      <c r="A588" s="218"/>
      <c r="B588" s="218"/>
      <c r="C588" s="218"/>
      <c r="D588" s="218"/>
      <c r="E588" s="218"/>
      <c r="F588" s="218"/>
      <c r="G588" s="218"/>
      <c r="H588" s="219"/>
      <c r="I588" s="219"/>
      <c r="J588" s="218"/>
      <c r="K588" s="221"/>
      <c r="L588" s="218"/>
      <c r="M588" s="221"/>
      <c r="N588" s="218"/>
      <c r="O588" s="218"/>
      <c r="P588" s="211"/>
      <c r="Q588" s="211"/>
      <c r="R588" s="211"/>
      <c r="S588" s="211"/>
      <c r="T588" s="211"/>
      <c r="U588" s="211"/>
      <c r="V588" s="211"/>
      <c r="W588" s="211"/>
      <c r="X588" s="211"/>
      <c r="Y588" s="211"/>
      <c r="Z588" s="211"/>
    </row>
    <row r="589" spans="1:26" ht="15.75" customHeight="1">
      <c r="A589" s="218"/>
      <c r="B589" s="218"/>
      <c r="C589" s="218"/>
      <c r="D589" s="218"/>
      <c r="E589" s="218"/>
      <c r="F589" s="218"/>
      <c r="G589" s="218"/>
      <c r="H589" s="219"/>
      <c r="I589" s="219"/>
      <c r="J589" s="218"/>
      <c r="K589" s="221"/>
      <c r="L589" s="218"/>
      <c r="M589" s="221"/>
      <c r="N589" s="218"/>
      <c r="O589" s="218"/>
      <c r="P589" s="211"/>
      <c r="Q589" s="211"/>
      <c r="R589" s="211"/>
      <c r="S589" s="211"/>
      <c r="T589" s="211"/>
      <c r="U589" s="211"/>
      <c r="V589" s="211"/>
      <c r="W589" s="211"/>
      <c r="X589" s="211"/>
      <c r="Y589" s="211"/>
      <c r="Z589" s="211"/>
    </row>
    <row r="590" spans="1:26" ht="15.75" customHeight="1">
      <c r="A590" s="218"/>
      <c r="B590" s="218"/>
      <c r="C590" s="218"/>
      <c r="D590" s="218"/>
      <c r="E590" s="218"/>
      <c r="F590" s="218"/>
      <c r="G590" s="218"/>
      <c r="H590" s="219"/>
      <c r="I590" s="219"/>
      <c r="J590" s="218"/>
      <c r="K590" s="221"/>
      <c r="L590" s="218"/>
      <c r="M590" s="221"/>
      <c r="N590" s="218"/>
      <c r="O590" s="218"/>
      <c r="P590" s="211"/>
      <c r="Q590" s="211"/>
      <c r="R590" s="211"/>
      <c r="S590" s="211"/>
      <c r="T590" s="211"/>
      <c r="U590" s="211"/>
      <c r="V590" s="211"/>
      <c r="W590" s="211"/>
      <c r="X590" s="211"/>
      <c r="Y590" s="211"/>
      <c r="Z590" s="211"/>
    </row>
    <row r="591" spans="1:26" ht="15.75" customHeight="1">
      <c r="A591" s="218"/>
      <c r="B591" s="218"/>
      <c r="C591" s="218"/>
      <c r="D591" s="218"/>
      <c r="E591" s="218"/>
      <c r="F591" s="218"/>
      <c r="G591" s="218"/>
      <c r="H591" s="219"/>
      <c r="I591" s="219"/>
      <c r="J591" s="218"/>
      <c r="K591" s="221"/>
      <c r="L591" s="218"/>
      <c r="M591" s="221"/>
      <c r="N591" s="218"/>
      <c r="O591" s="218"/>
      <c r="P591" s="211"/>
      <c r="Q591" s="211"/>
      <c r="R591" s="211"/>
      <c r="S591" s="211"/>
      <c r="T591" s="211"/>
      <c r="U591" s="211"/>
      <c r="V591" s="211"/>
      <c r="W591" s="211"/>
      <c r="X591" s="211"/>
      <c r="Y591" s="211"/>
      <c r="Z591" s="211"/>
    </row>
    <row r="592" spans="1:26" ht="15.75" customHeight="1">
      <c r="A592" s="218"/>
      <c r="B592" s="218"/>
      <c r="C592" s="218"/>
      <c r="D592" s="218"/>
      <c r="E592" s="218"/>
      <c r="F592" s="218"/>
      <c r="G592" s="218"/>
      <c r="H592" s="219"/>
      <c r="I592" s="219"/>
      <c r="J592" s="218"/>
      <c r="K592" s="221"/>
      <c r="L592" s="218"/>
      <c r="M592" s="221"/>
      <c r="N592" s="218"/>
      <c r="O592" s="218"/>
      <c r="P592" s="211"/>
      <c r="Q592" s="211"/>
      <c r="R592" s="211"/>
      <c r="S592" s="211"/>
      <c r="T592" s="211"/>
      <c r="U592" s="211"/>
      <c r="V592" s="211"/>
      <c r="W592" s="211"/>
      <c r="X592" s="211"/>
      <c r="Y592" s="211"/>
      <c r="Z592" s="211"/>
    </row>
    <row r="593" spans="1:26" ht="15.75" customHeight="1">
      <c r="A593" s="218"/>
      <c r="B593" s="218"/>
      <c r="C593" s="218"/>
      <c r="D593" s="218"/>
      <c r="E593" s="218"/>
      <c r="F593" s="218"/>
      <c r="G593" s="218"/>
      <c r="H593" s="219"/>
      <c r="I593" s="219"/>
      <c r="J593" s="218"/>
      <c r="K593" s="221"/>
      <c r="L593" s="218"/>
      <c r="M593" s="221"/>
      <c r="N593" s="218"/>
      <c r="O593" s="218"/>
      <c r="P593" s="211"/>
      <c r="Q593" s="211"/>
      <c r="R593" s="211"/>
      <c r="S593" s="211"/>
      <c r="T593" s="211"/>
      <c r="U593" s="211"/>
      <c r="V593" s="211"/>
      <c r="W593" s="211"/>
      <c r="X593" s="211"/>
      <c r="Y593" s="211"/>
      <c r="Z593" s="211"/>
    </row>
    <row r="594" spans="1:26" ht="15.75" customHeight="1">
      <c r="A594" s="218"/>
      <c r="B594" s="218"/>
      <c r="C594" s="218"/>
      <c r="D594" s="218"/>
      <c r="E594" s="218"/>
      <c r="F594" s="218"/>
      <c r="G594" s="218"/>
      <c r="H594" s="219"/>
      <c r="I594" s="219"/>
      <c r="J594" s="218"/>
      <c r="K594" s="221"/>
      <c r="L594" s="218"/>
      <c r="M594" s="221"/>
      <c r="N594" s="218"/>
      <c r="O594" s="218"/>
      <c r="P594" s="211"/>
      <c r="Q594" s="211"/>
      <c r="R594" s="211"/>
      <c r="S594" s="211"/>
      <c r="T594" s="211"/>
      <c r="U594" s="211"/>
      <c r="V594" s="211"/>
      <c r="W594" s="211"/>
      <c r="X594" s="211"/>
      <c r="Y594" s="211"/>
      <c r="Z594" s="211"/>
    </row>
    <row r="595" spans="1:26" ht="15.75" customHeight="1">
      <c r="A595" s="218"/>
      <c r="B595" s="218"/>
      <c r="C595" s="218"/>
      <c r="D595" s="218"/>
      <c r="E595" s="218"/>
      <c r="F595" s="218"/>
      <c r="G595" s="218"/>
      <c r="H595" s="219"/>
      <c r="I595" s="219"/>
      <c r="J595" s="218"/>
      <c r="K595" s="221"/>
      <c r="L595" s="218"/>
      <c r="M595" s="221"/>
      <c r="N595" s="218"/>
      <c r="O595" s="218"/>
      <c r="P595" s="211"/>
      <c r="Q595" s="211"/>
      <c r="R595" s="211"/>
      <c r="S595" s="211"/>
      <c r="T595" s="211"/>
      <c r="U595" s="211"/>
      <c r="V595" s="211"/>
      <c r="W595" s="211"/>
      <c r="X595" s="211"/>
      <c r="Y595" s="211"/>
      <c r="Z595" s="211"/>
    </row>
    <row r="596" spans="1:26" ht="15.75" customHeight="1">
      <c r="A596" s="218"/>
      <c r="B596" s="218"/>
      <c r="C596" s="218"/>
      <c r="D596" s="218"/>
      <c r="E596" s="218"/>
      <c r="F596" s="218"/>
      <c r="G596" s="218"/>
      <c r="H596" s="219"/>
      <c r="I596" s="219"/>
      <c r="J596" s="218"/>
      <c r="K596" s="221"/>
      <c r="L596" s="218"/>
      <c r="M596" s="221"/>
      <c r="N596" s="218"/>
      <c r="O596" s="218"/>
      <c r="P596" s="211"/>
      <c r="Q596" s="211"/>
      <c r="R596" s="211"/>
      <c r="S596" s="211"/>
      <c r="T596" s="211"/>
      <c r="U596" s="211"/>
      <c r="V596" s="211"/>
      <c r="W596" s="211"/>
      <c r="X596" s="211"/>
      <c r="Y596" s="211"/>
      <c r="Z596" s="211"/>
    </row>
    <row r="597" spans="1:26" ht="15.75" customHeight="1">
      <c r="A597" s="218"/>
      <c r="B597" s="218"/>
      <c r="C597" s="218"/>
      <c r="D597" s="218"/>
      <c r="E597" s="218"/>
      <c r="F597" s="218"/>
      <c r="G597" s="218"/>
      <c r="H597" s="219"/>
      <c r="I597" s="219"/>
      <c r="J597" s="218"/>
      <c r="K597" s="221"/>
      <c r="L597" s="218"/>
      <c r="M597" s="221"/>
      <c r="N597" s="218"/>
      <c r="O597" s="218"/>
      <c r="P597" s="211"/>
      <c r="Q597" s="211"/>
      <c r="R597" s="211"/>
      <c r="S597" s="211"/>
      <c r="T597" s="211"/>
      <c r="U597" s="211"/>
      <c r="V597" s="211"/>
      <c r="W597" s="211"/>
      <c r="X597" s="211"/>
      <c r="Y597" s="211"/>
      <c r="Z597" s="211"/>
    </row>
    <row r="598" spans="1:26" ht="15.75" customHeight="1">
      <c r="A598" s="218"/>
      <c r="B598" s="218"/>
      <c r="C598" s="218"/>
      <c r="D598" s="218"/>
      <c r="E598" s="218"/>
      <c r="F598" s="218"/>
      <c r="G598" s="218"/>
      <c r="H598" s="219"/>
      <c r="I598" s="219"/>
      <c r="J598" s="218"/>
      <c r="K598" s="221"/>
      <c r="L598" s="218"/>
      <c r="M598" s="221"/>
      <c r="N598" s="218"/>
      <c r="O598" s="218"/>
      <c r="P598" s="211"/>
      <c r="Q598" s="211"/>
      <c r="R598" s="211"/>
      <c r="S598" s="211"/>
      <c r="T598" s="211"/>
      <c r="U598" s="211"/>
      <c r="V598" s="211"/>
      <c r="W598" s="211"/>
      <c r="X598" s="211"/>
      <c r="Y598" s="211"/>
      <c r="Z598" s="211"/>
    </row>
    <row r="599" spans="1:26" ht="15.75" customHeight="1">
      <c r="A599" s="218"/>
      <c r="B599" s="218"/>
      <c r="C599" s="218"/>
      <c r="D599" s="218"/>
      <c r="E599" s="218"/>
      <c r="F599" s="218"/>
      <c r="G599" s="218"/>
      <c r="H599" s="219"/>
      <c r="I599" s="219"/>
      <c r="J599" s="218"/>
      <c r="K599" s="221"/>
      <c r="L599" s="218"/>
      <c r="M599" s="221"/>
      <c r="N599" s="218"/>
      <c r="O599" s="218"/>
      <c r="P599" s="211"/>
      <c r="Q599" s="211"/>
      <c r="R599" s="211"/>
      <c r="S599" s="211"/>
      <c r="T599" s="211"/>
      <c r="U599" s="211"/>
      <c r="V599" s="211"/>
      <c r="W599" s="211"/>
      <c r="X599" s="211"/>
      <c r="Y599" s="211"/>
      <c r="Z599" s="211"/>
    </row>
    <row r="600" spans="1:26" ht="15.75" customHeight="1">
      <c r="A600" s="218"/>
      <c r="B600" s="218"/>
      <c r="C600" s="218"/>
      <c r="D600" s="218"/>
      <c r="E600" s="218"/>
      <c r="F600" s="218"/>
      <c r="G600" s="218"/>
      <c r="H600" s="219"/>
      <c r="I600" s="219"/>
      <c r="J600" s="218"/>
      <c r="K600" s="221"/>
      <c r="L600" s="218"/>
      <c r="M600" s="221"/>
      <c r="N600" s="218"/>
      <c r="O600" s="218"/>
      <c r="P600" s="211"/>
      <c r="Q600" s="211"/>
      <c r="R600" s="211"/>
      <c r="S600" s="211"/>
      <c r="T600" s="211"/>
      <c r="U600" s="211"/>
      <c r="V600" s="211"/>
      <c r="W600" s="211"/>
      <c r="X600" s="211"/>
      <c r="Y600" s="211"/>
      <c r="Z600" s="211"/>
    </row>
    <row r="601" spans="1:26" ht="15.75" customHeight="1">
      <c r="A601" s="218"/>
      <c r="B601" s="218"/>
      <c r="C601" s="218"/>
      <c r="D601" s="218"/>
      <c r="E601" s="218"/>
      <c r="F601" s="218"/>
      <c r="G601" s="218"/>
      <c r="H601" s="219"/>
      <c r="I601" s="219"/>
      <c r="J601" s="218"/>
      <c r="K601" s="221"/>
      <c r="L601" s="218"/>
      <c r="M601" s="221"/>
      <c r="N601" s="218"/>
      <c r="O601" s="218"/>
      <c r="P601" s="211"/>
      <c r="Q601" s="211"/>
      <c r="R601" s="211"/>
      <c r="S601" s="211"/>
      <c r="T601" s="211"/>
      <c r="U601" s="211"/>
      <c r="V601" s="211"/>
      <c r="W601" s="211"/>
      <c r="X601" s="211"/>
      <c r="Y601" s="211"/>
      <c r="Z601" s="211"/>
    </row>
    <row r="602" spans="1:26" ht="15.75" customHeight="1">
      <c r="A602" s="218"/>
      <c r="B602" s="218"/>
      <c r="C602" s="218"/>
      <c r="D602" s="218"/>
      <c r="E602" s="218"/>
      <c r="F602" s="218"/>
      <c r="G602" s="218"/>
      <c r="H602" s="219"/>
      <c r="I602" s="219"/>
      <c r="J602" s="218"/>
      <c r="K602" s="221"/>
      <c r="L602" s="218"/>
      <c r="M602" s="221"/>
      <c r="N602" s="218"/>
      <c r="O602" s="218"/>
      <c r="P602" s="211"/>
      <c r="Q602" s="211"/>
      <c r="R602" s="211"/>
      <c r="S602" s="211"/>
      <c r="T602" s="211"/>
      <c r="U602" s="211"/>
      <c r="V602" s="211"/>
      <c r="W602" s="211"/>
      <c r="X602" s="211"/>
      <c r="Y602" s="211"/>
      <c r="Z602" s="211"/>
    </row>
    <row r="603" spans="1:26" ht="15.75" customHeight="1">
      <c r="A603" s="218"/>
      <c r="B603" s="218"/>
      <c r="C603" s="218"/>
      <c r="D603" s="218"/>
      <c r="E603" s="218"/>
      <c r="F603" s="218"/>
      <c r="G603" s="218"/>
      <c r="H603" s="219"/>
      <c r="I603" s="219"/>
      <c r="J603" s="218"/>
      <c r="K603" s="221"/>
      <c r="L603" s="218"/>
      <c r="M603" s="221"/>
      <c r="N603" s="218"/>
      <c r="O603" s="218"/>
      <c r="P603" s="211"/>
      <c r="Q603" s="211"/>
      <c r="R603" s="211"/>
      <c r="S603" s="211"/>
      <c r="T603" s="211"/>
      <c r="U603" s="211"/>
      <c r="V603" s="211"/>
      <c r="W603" s="211"/>
      <c r="X603" s="211"/>
      <c r="Y603" s="211"/>
      <c r="Z603" s="211"/>
    </row>
    <row r="604" spans="1:26" ht="15.75" customHeight="1">
      <c r="A604" s="218"/>
      <c r="B604" s="218"/>
      <c r="C604" s="218"/>
      <c r="D604" s="218"/>
      <c r="E604" s="218"/>
      <c r="F604" s="218"/>
      <c r="G604" s="218"/>
      <c r="H604" s="219"/>
      <c r="I604" s="219"/>
      <c r="J604" s="218"/>
      <c r="K604" s="221"/>
      <c r="L604" s="218"/>
      <c r="M604" s="221"/>
      <c r="N604" s="218"/>
      <c r="O604" s="218"/>
      <c r="P604" s="211"/>
      <c r="Q604" s="211"/>
      <c r="R604" s="211"/>
      <c r="S604" s="211"/>
      <c r="T604" s="211"/>
      <c r="U604" s="211"/>
      <c r="V604" s="211"/>
      <c r="W604" s="211"/>
      <c r="X604" s="211"/>
      <c r="Y604" s="211"/>
      <c r="Z604" s="211"/>
    </row>
    <row r="605" spans="1:26" ht="15.75" customHeight="1">
      <c r="A605" s="218"/>
      <c r="B605" s="218"/>
      <c r="C605" s="218"/>
      <c r="D605" s="218"/>
      <c r="E605" s="218"/>
      <c r="F605" s="218"/>
      <c r="G605" s="218"/>
      <c r="H605" s="219"/>
      <c r="I605" s="219"/>
      <c r="J605" s="218"/>
      <c r="K605" s="221"/>
      <c r="L605" s="218"/>
      <c r="M605" s="221"/>
      <c r="N605" s="218"/>
      <c r="O605" s="218"/>
      <c r="P605" s="211"/>
      <c r="Q605" s="211"/>
      <c r="R605" s="211"/>
      <c r="S605" s="211"/>
      <c r="T605" s="211"/>
      <c r="U605" s="211"/>
      <c r="V605" s="211"/>
      <c r="W605" s="211"/>
      <c r="X605" s="211"/>
      <c r="Y605" s="211"/>
      <c r="Z605" s="211"/>
    </row>
    <row r="606" spans="1:26" ht="15.75" customHeight="1">
      <c r="A606" s="218"/>
      <c r="B606" s="218"/>
      <c r="C606" s="218"/>
      <c r="D606" s="218"/>
      <c r="E606" s="218"/>
      <c r="F606" s="218"/>
      <c r="G606" s="218"/>
      <c r="H606" s="219"/>
      <c r="I606" s="219"/>
      <c r="J606" s="218"/>
      <c r="K606" s="221"/>
      <c r="L606" s="218"/>
      <c r="M606" s="221"/>
      <c r="N606" s="218"/>
      <c r="O606" s="218"/>
      <c r="P606" s="211"/>
      <c r="Q606" s="211"/>
      <c r="R606" s="211"/>
      <c r="S606" s="211"/>
      <c r="T606" s="211"/>
      <c r="U606" s="211"/>
      <c r="V606" s="211"/>
      <c r="W606" s="211"/>
      <c r="X606" s="211"/>
      <c r="Y606" s="211"/>
      <c r="Z606" s="211"/>
    </row>
    <row r="607" spans="1:26" ht="15.75" customHeight="1">
      <c r="A607" s="218"/>
      <c r="B607" s="218"/>
      <c r="C607" s="218"/>
      <c r="D607" s="218"/>
      <c r="E607" s="218"/>
      <c r="F607" s="218"/>
      <c r="G607" s="218"/>
      <c r="H607" s="219"/>
      <c r="I607" s="219"/>
      <c r="J607" s="218"/>
      <c r="K607" s="221"/>
      <c r="L607" s="218"/>
      <c r="M607" s="221"/>
      <c r="N607" s="218"/>
      <c r="O607" s="218"/>
      <c r="P607" s="211"/>
      <c r="Q607" s="211"/>
      <c r="R607" s="211"/>
      <c r="S607" s="211"/>
      <c r="T607" s="211"/>
      <c r="U607" s="211"/>
      <c r="V607" s="211"/>
      <c r="W607" s="211"/>
      <c r="X607" s="211"/>
      <c r="Y607" s="211"/>
      <c r="Z607" s="211"/>
    </row>
    <row r="608" spans="1:26" ht="15.75" customHeight="1">
      <c r="A608" s="218"/>
      <c r="B608" s="218"/>
      <c r="C608" s="218"/>
      <c r="D608" s="218"/>
      <c r="E608" s="218"/>
      <c r="F608" s="218"/>
      <c r="G608" s="218"/>
      <c r="H608" s="219"/>
      <c r="I608" s="219"/>
      <c r="J608" s="218"/>
      <c r="K608" s="221"/>
      <c r="L608" s="218"/>
      <c r="M608" s="221"/>
      <c r="N608" s="218"/>
      <c r="O608" s="218"/>
      <c r="P608" s="211"/>
      <c r="Q608" s="211"/>
      <c r="R608" s="211"/>
      <c r="S608" s="211"/>
      <c r="T608" s="211"/>
      <c r="U608" s="211"/>
      <c r="V608" s="211"/>
      <c r="W608" s="211"/>
      <c r="X608" s="211"/>
      <c r="Y608" s="211"/>
      <c r="Z608" s="211"/>
    </row>
    <row r="609" spans="1:26" ht="15.75" customHeight="1">
      <c r="A609" s="218"/>
      <c r="B609" s="218"/>
      <c r="C609" s="218"/>
      <c r="D609" s="218"/>
      <c r="E609" s="218"/>
      <c r="F609" s="218"/>
      <c r="G609" s="218"/>
      <c r="H609" s="219"/>
      <c r="I609" s="219"/>
      <c r="J609" s="218"/>
      <c r="K609" s="221"/>
      <c r="L609" s="218"/>
      <c r="M609" s="221"/>
      <c r="N609" s="218"/>
      <c r="O609" s="218"/>
      <c r="P609" s="211"/>
      <c r="Q609" s="211"/>
      <c r="R609" s="211"/>
      <c r="S609" s="211"/>
      <c r="T609" s="211"/>
      <c r="U609" s="211"/>
      <c r="V609" s="211"/>
      <c r="W609" s="211"/>
      <c r="X609" s="211"/>
      <c r="Y609" s="211"/>
      <c r="Z609" s="211"/>
    </row>
    <row r="610" spans="1:26" ht="15.75" customHeight="1">
      <c r="A610" s="218"/>
      <c r="B610" s="218"/>
      <c r="C610" s="218"/>
      <c r="D610" s="218"/>
      <c r="E610" s="218"/>
      <c r="F610" s="218"/>
      <c r="G610" s="218"/>
      <c r="H610" s="219"/>
      <c r="I610" s="219"/>
      <c r="J610" s="218"/>
      <c r="K610" s="221"/>
      <c r="L610" s="218"/>
      <c r="M610" s="221"/>
      <c r="N610" s="218"/>
      <c r="O610" s="218"/>
      <c r="P610" s="211"/>
      <c r="Q610" s="211"/>
      <c r="R610" s="211"/>
      <c r="S610" s="211"/>
      <c r="T610" s="211"/>
      <c r="U610" s="211"/>
      <c r="V610" s="211"/>
      <c r="W610" s="211"/>
      <c r="X610" s="211"/>
      <c r="Y610" s="211"/>
      <c r="Z610" s="211"/>
    </row>
    <row r="611" spans="1:26" ht="15.75" customHeight="1">
      <c r="A611" s="218"/>
      <c r="B611" s="218"/>
      <c r="C611" s="218"/>
      <c r="D611" s="218"/>
      <c r="E611" s="218"/>
      <c r="F611" s="218"/>
      <c r="G611" s="218"/>
      <c r="H611" s="219"/>
      <c r="I611" s="219"/>
      <c r="J611" s="218"/>
      <c r="K611" s="221"/>
      <c r="L611" s="218"/>
      <c r="M611" s="221"/>
      <c r="N611" s="218"/>
      <c r="O611" s="218"/>
      <c r="P611" s="211"/>
      <c r="Q611" s="211"/>
      <c r="R611" s="211"/>
      <c r="S611" s="211"/>
      <c r="T611" s="211"/>
      <c r="U611" s="211"/>
      <c r="V611" s="211"/>
      <c r="W611" s="211"/>
      <c r="X611" s="211"/>
      <c r="Y611" s="211"/>
      <c r="Z611" s="211"/>
    </row>
    <row r="612" spans="1:26" ht="15.75" customHeight="1">
      <c r="A612" s="218"/>
      <c r="B612" s="218"/>
      <c r="C612" s="218"/>
      <c r="D612" s="218"/>
      <c r="E612" s="218"/>
      <c r="F612" s="218"/>
      <c r="G612" s="218"/>
      <c r="H612" s="219"/>
      <c r="I612" s="219"/>
      <c r="J612" s="218"/>
      <c r="K612" s="221"/>
      <c r="L612" s="218"/>
      <c r="M612" s="221"/>
      <c r="N612" s="218"/>
      <c r="O612" s="218"/>
      <c r="P612" s="211"/>
      <c r="Q612" s="211"/>
      <c r="R612" s="211"/>
      <c r="S612" s="211"/>
      <c r="T612" s="211"/>
      <c r="U612" s="211"/>
      <c r="V612" s="211"/>
      <c r="W612" s="211"/>
      <c r="X612" s="211"/>
      <c r="Y612" s="211"/>
      <c r="Z612" s="211"/>
    </row>
    <row r="613" spans="1:26" ht="15.75" customHeight="1">
      <c r="A613" s="218"/>
      <c r="B613" s="218"/>
      <c r="C613" s="218"/>
      <c r="D613" s="218"/>
      <c r="E613" s="218"/>
      <c r="F613" s="218"/>
      <c r="G613" s="218"/>
      <c r="H613" s="219"/>
      <c r="I613" s="219"/>
      <c r="J613" s="218"/>
      <c r="K613" s="221"/>
      <c r="L613" s="218"/>
      <c r="M613" s="221"/>
      <c r="N613" s="218"/>
      <c r="O613" s="218"/>
      <c r="P613" s="211"/>
      <c r="Q613" s="211"/>
      <c r="R613" s="211"/>
      <c r="S613" s="211"/>
      <c r="T613" s="211"/>
      <c r="U613" s="211"/>
      <c r="V613" s="211"/>
      <c r="W613" s="211"/>
      <c r="X613" s="211"/>
      <c r="Y613" s="211"/>
      <c r="Z613" s="211"/>
    </row>
    <row r="614" spans="1:26" ht="15.75" customHeight="1">
      <c r="A614" s="218"/>
      <c r="B614" s="218"/>
      <c r="C614" s="218"/>
      <c r="D614" s="218"/>
      <c r="E614" s="218"/>
      <c r="F614" s="218"/>
      <c r="G614" s="218"/>
      <c r="H614" s="219"/>
      <c r="I614" s="219"/>
      <c r="J614" s="218"/>
      <c r="K614" s="221"/>
      <c r="L614" s="218"/>
      <c r="M614" s="221"/>
      <c r="N614" s="218"/>
      <c r="O614" s="218"/>
      <c r="P614" s="211"/>
      <c r="Q614" s="211"/>
      <c r="R614" s="211"/>
      <c r="S614" s="211"/>
      <c r="T614" s="211"/>
      <c r="U614" s="211"/>
      <c r="V614" s="211"/>
      <c r="W614" s="211"/>
      <c r="X614" s="211"/>
      <c r="Y614" s="211"/>
      <c r="Z614" s="211"/>
    </row>
    <row r="615" spans="1:26" ht="15.75" customHeight="1">
      <c r="A615" s="218"/>
      <c r="B615" s="218"/>
      <c r="C615" s="218"/>
      <c r="D615" s="218"/>
      <c r="E615" s="218"/>
      <c r="F615" s="218"/>
      <c r="G615" s="218"/>
      <c r="H615" s="219"/>
      <c r="I615" s="219"/>
      <c r="J615" s="218"/>
      <c r="K615" s="221"/>
      <c r="L615" s="218"/>
      <c r="M615" s="221"/>
      <c r="N615" s="218"/>
      <c r="O615" s="218"/>
      <c r="P615" s="211"/>
      <c r="Q615" s="211"/>
      <c r="R615" s="211"/>
      <c r="S615" s="211"/>
      <c r="T615" s="211"/>
      <c r="U615" s="211"/>
      <c r="V615" s="211"/>
      <c r="W615" s="211"/>
      <c r="X615" s="211"/>
      <c r="Y615" s="211"/>
      <c r="Z615" s="211"/>
    </row>
    <row r="616" spans="1:26" ht="15.75" customHeight="1">
      <c r="A616" s="218"/>
      <c r="B616" s="218"/>
      <c r="C616" s="218"/>
      <c r="D616" s="218"/>
      <c r="E616" s="218"/>
      <c r="F616" s="218"/>
      <c r="G616" s="218"/>
      <c r="H616" s="219"/>
      <c r="I616" s="219"/>
      <c r="J616" s="218"/>
      <c r="K616" s="221"/>
      <c r="L616" s="218"/>
      <c r="M616" s="221"/>
      <c r="N616" s="218"/>
      <c r="O616" s="218"/>
      <c r="P616" s="211"/>
      <c r="Q616" s="211"/>
      <c r="R616" s="211"/>
      <c r="S616" s="211"/>
      <c r="T616" s="211"/>
      <c r="U616" s="211"/>
      <c r="V616" s="211"/>
      <c r="W616" s="211"/>
      <c r="X616" s="211"/>
      <c r="Y616" s="211"/>
      <c r="Z616" s="211"/>
    </row>
    <row r="617" spans="1:26" ht="15.75" customHeight="1">
      <c r="A617" s="218"/>
      <c r="B617" s="218"/>
      <c r="C617" s="218"/>
      <c r="D617" s="218"/>
      <c r="E617" s="218"/>
      <c r="F617" s="218"/>
      <c r="G617" s="218"/>
      <c r="H617" s="219"/>
      <c r="I617" s="219"/>
      <c r="J617" s="218"/>
      <c r="K617" s="221"/>
      <c r="L617" s="218"/>
      <c r="M617" s="221"/>
      <c r="N617" s="218"/>
      <c r="O617" s="218"/>
      <c r="P617" s="211"/>
      <c r="Q617" s="211"/>
      <c r="R617" s="211"/>
      <c r="S617" s="211"/>
      <c r="T617" s="211"/>
      <c r="U617" s="211"/>
      <c r="V617" s="211"/>
      <c r="W617" s="211"/>
      <c r="X617" s="211"/>
      <c r="Y617" s="211"/>
      <c r="Z617" s="211"/>
    </row>
    <row r="618" spans="1:26" ht="15.75" customHeight="1">
      <c r="A618" s="218"/>
      <c r="B618" s="218"/>
      <c r="C618" s="218"/>
      <c r="D618" s="218"/>
      <c r="E618" s="218"/>
      <c r="F618" s="218"/>
      <c r="G618" s="218"/>
      <c r="H618" s="219"/>
      <c r="I618" s="219"/>
      <c r="J618" s="218"/>
      <c r="K618" s="221"/>
      <c r="L618" s="218"/>
      <c r="M618" s="221"/>
      <c r="N618" s="218"/>
      <c r="O618" s="218"/>
      <c r="P618" s="211"/>
      <c r="Q618" s="211"/>
      <c r="R618" s="211"/>
      <c r="S618" s="211"/>
      <c r="T618" s="211"/>
      <c r="U618" s="211"/>
      <c r="V618" s="211"/>
      <c r="W618" s="211"/>
      <c r="X618" s="211"/>
      <c r="Y618" s="211"/>
      <c r="Z618" s="211"/>
    </row>
    <row r="619" spans="1:26" ht="15.75" customHeight="1">
      <c r="A619" s="218"/>
      <c r="B619" s="218"/>
      <c r="C619" s="218"/>
      <c r="D619" s="218"/>
      <c r="E619" s="218"/>
      <c r="F619" s="218"/>
      <c r="G619" s="218"/>
      <c r="H619" s="219"/>
      <c r="I619" s="219"/>
      <c r="J619" s="218"/>
      <c r="K619" s="221"/>
      <c r="L619" s="218"/>
      <c r="M619" s="221"/>
      <c r="N619" s="218"/>
      <c r="O619" s="218"/>
      <c r="P619" s="211"/>
      <c r="Q619" s="211"/>
      <c r="R619" s="211"/>
      <c r="S619" s="211"/>
      <c r="T619" s="211"/>
      <c r="U619" s="211"/>
      <c r="V619" s="211"/>
      <c r="W619" s="211"/>
      <c r="X619" s="211"/>
      <c r="Y619" s="211"/>
      <c r="Z619" s="211"/>
    </row>
    <row r="620" spans="1:26" ht="15.75" customHeight="1">
      <c r="A620" s="218"/>
      <c r="B620" s="218"/>
      <c r="C620" s="218"/>
      <c r="D620" s="218"/>
      <c r="E620" s="218"/>
      <c r="F620" s="218"/>
      <c r="G620" s="218"/>
      <c r="H620" s="219"/>
      <c r="I620" s="219"/>
      <c r="J620" s="218"/>
      <c r="K620" s="221"/>
      <c r="L620" s="218"/>
      <c r="M620" s="221"/>
      <c r="N620" s="218"/>
      <c r="O620" s="218"/>
      <c r="P620" s="211"/>
      <c r="Q620" s="211"/>
      <c r="R620" s="211"/>
      <c r="S620" s="211"/>
      <c r="T620" s="211"/>
      <c r="U620" s="211"/>
      <c r="V620" s="211"/>
      <c r="W620" s="211"/>
      <c r="X620" s="211"/>
      <c r="Y620" s="211"/>
      <c r="Z620" s="211"/>
    </row>
    <row r="621" spans="1:26" ht="15.75" customHeight="1">
      <c r="A621" s="218"/>
      <c r="B621" s="218"/>
      <c r="C621" s="218"/>
      <c r="D621" s="218"/>
      <c r="E621" s="218"/>
      <c r="F621" s="218"/>
      <c r="G621" s="218"/>
      <c r="H621" s="219"/>
      <c r="I621" s="219"/>
      <c r="J621" s="218"/>
      <c r="K621" s="221"/>
      <c r="L621" s="218"/>
      <c r="M621" s="221"/>
      <c r="N621" s="218"/>
      <c r="O621" s="218"/>
      <c r="P621" s="211"/>
      <c r="Q621" s="211"/>
      <c r="R621" s="211"/>
      <c r="S621" s="211"/>
      <c r="T621" s="211"/>
      <c r="U621" s="211"/>
      <c r="V621" s="211"/>
      <c r="W621" s="211"/>
      <c r="X621" s="211"/>
      <c r="Y621" s="211"/>
      <c r="Z621" s="211"/>
    </row>
    <row r="622" spans="1:26" ht="15.75" customHeight="1">
      <c r="A622" s="218"/>
      <c r="B622" s="218"/>
      <c r="C622" s="218"/>
      <c r="D622" s="218"/>
      <c r="E622" s="218"/>
      <c r="F622" s="218"/>
      <c r="G622" s="218"/>
      <c r="H622" s="219"/>
      <c r="I622" s="219"/>
      <c r="J622" s="218"/>
      <c r="K622" s="221"/>
      <c r="L622" s="218"/>
      <c r="M622" s="221"/>
      <c r="N622" s="218"/>
      <c r="O622" s="218"/>
      <c r="P622" s="211"/>
      <c r="Q622" s="211"/>
      <c r="R622" s="211"/>
      <c r="S622" s="211"/>
      <c r="T622" s="211"/>
      <c r="U622" s="211"/>
      <c r="V622" s="211"/>
      <c r="W622" s="211"/>
      <c r="X622" s="211"/>
      <c r="Y622" s="211"/>
      <c r="Z622" s="211"/>
    </row>
    <row r="623" spans="1:26" ht="15.75" customHeight="1">
      <c r="A623" s="218"/>
      <c r="B623" s="218"/>
      <c r="C623" s="218"/>
      <c r="D623" s="218"/>
      <c r="E623" s="218"/>
      <c r="F623" s="218"/>
      <c r="G623" s="218"/>
      <c r="H623" s="219"/>
      <c r="I623" s="219"/>
      <c r="J623" s="218"/>
      <c r="K623" s="221"/>
      <c r="L623" s="218"/>
      <c r="M623" s="221"/>
      <c r="N623" s="218"/>
      <c r="O623" s="218"/>
      <c r="P623" s="211"/>
      <c r="Q623" s="211"/>
      <c r="R623" s="211"/>
      <c r="S623" s="211"/>
      <c r="T623" s="211"/>
      <c r="U623" s="211"/>
      <c r="V623" s="211"/>
      <c r="W623" s="211"/>
      <c r="X623" s="211"/>
      <c r="Y623" s="211"/>
      <c r="Z623" s="211"/>
    </row>
    <row r="624" spans="1:26" ht="15.75" customHeight="1">
      <c r="A624" s="218"/>
      <c r="B624" s="218"/>
      <c r="C624" s="218"/>
      <c r="D624" s="218"/>
      <c r="E624" s="218"/>
      <c r="F624" s="218"/>
      <c r="G624" s="218"/>
      <c r="H624" s="219"/>
      <c r="I624" s="219"/>
      <c r="J624" s="218"/>
      <c r="K624" s="221"/>
      <c r="L624" s="218"/>
      <c r="M624" s="221"/>
      <c r="N624" s="218"/>
      <c r="O624" s="218"/>
      <c r="P624" s="211"/>
      <c r="Q624" s="211"/>
      <c r="R624" s="211"/>
      <c r="S624" s="211"/>
      <c r="T624" s="211"/>
      <c r="U624" s="211"/>
      <c r="V624" s="211"/>
      <c r="W624" s="211"/>
      <c r="X624" s="211"/>
      <c r="Y624" s="211"/>
      <c r="Z624" s="211"/>
    </row>
    <row r="625" spans="1:26" ht="15.75" customHeight="1">
      <c r="A625" s="218"/>
      <c r="B625" s="218"/>
      <c r="C625" s="218"/>
      <c r="D625" s="218"/>
      <c r="E625" s="218"/>
      <c r="F625" s="218"/>
      <c r="G625" s="218"/>
      <c r="H625" s="219"/>
      <c r="I625" s="219"/>
      <c r="J625" s="218"/>
      <c r="K625" s="221"/>
      <c r="L625" s="218"/>
      <c r="M625" s="221"/>
      <c r="N625" s="218"/>
      <c r="O625" s="218"/>
      <c r="P625" s="211"/>
      <c r="Q625" s="211"/>
      <c r="R625" s="211"/>
      <c r="S625" s="211"/>
      <c r="T625" s="211"/>
      <c r="U625" s="211"/>
      <c r="V625" s="211"/>
      <c r="W625" s="211"/>
      <c r="X625" s="211"/>
      <c r="Y625" s="211"/>
      <c r="Z625" s="211"/>
    </row>
    <row r="626" spans="1:26" ht="15.75" customHeight="1">
      <c r="A626" s="218"/>
      <c r="B626" s="218"/>
      <c r="C626" s="218"/>
      <c r="D626" s="218"/>
      <c r="E626" s="218"/>
      <c r="F626" s="218"/>
      <c r="G626" s="218"/>
      <c r="H626" s="219"/>
      <c r="I626" s="219"/>
      <c r="J626" s="218"/>
      <c r="K626" s="221"/>
      <c r="L626" s="218"/>
      <c r="M626" s="221"/>
      <c r="N626" s="218"/>
      <c r="O626" s="218"/>
      <c r="P626" s="211"/>
      <c r="Q626" s="211"/>
      <c r="R626" s="211"/>
      <c r="S626" s="211"/>
      <c r="T626" s="211"/>
      <c r="U626" s="211"/>
      <c r="V626" s="211"/>
      <c r="W626" s="211"/>
      <c r="X626" s="211"/>
      <c r="Y626" s="211"/>
      <c r="Z626" s="211"/>
    </row>
    <row r="627" spans="1:26" ht="15.75" customHeight="1">
      <c r="A627" s="218"/>
      <c r="B627" s="218"/>
      <c r="C627" s="218"/>
      <c r="D627" s="218"/>
      <c r="E627" s="218"/>
      <c r="F627" s="218"/>
      <c r="G627" s="218"/>
      <c r="H627" s="219"/>
      <c r="I627" s="219"/>
      <c r="J627" s="218"/>
      <c r="K627" s="221"/>
      <c r="L627" s="218"/>
      <c r="M627" s="221"/>
      <c r="N627" s="218"/>
      <c r="O627" s="218"/>
      <c r="P627" s="211"/>
      <c r="Q627" s="211"/>
      <c r="R627" s="211"/>
      <c r="S627" s="211"/>
      <c r="T627" s="211"/>
      <c r="U627" s="211"/>
      <c r="V627" s="211"/>
      <c r="W627" s="211"/>
      <c r="X627" s="211"/>
      <c r="Y627" s="211"/>
      <c r="Z627" s="211"/>
    </row>
    <row r="628" spans="1:26" ht="15.75" customHeight="1">
      <c r="A628" s="218"/>
      <c r="B628" s="218"/>
      <c r="C628" s="218"/>
      <c r="D628" s="218"/>
      <c r="E628" s="218"/>
      <c r="F628" s="218"/>
      <c r="G628" s="218"/>
      <c r="H628" s="219"/>
      <c r="I628" s="219"/>
      <c r="J628" s="218"/>
      <c r="K628" s="221"/>
      <c r="L628" s="218"/>
      <c r="M628" s="221"/>
      <c r="N628" s="218"/>
      <c r="O628" s="218"/>
      <c r="P628" s="211"/>
      <c r="Q628" s="211"/>
      <c r="R628" s="211"/>
      <c r="S628" s="211"/>
      <c r="T628" s="211"/>
      <c r="U628" s="211"/>
      <c r="V628" s="211"/>
      <c r="W628" s="211"/>
      <c r="X628" s="211"/>
      <c r="Y628" s="211"/>
      <c r="Z628" s="211"/>
    </row>
    <row r="629" spans="1:26" ht="15.75" customHeight="1">
      <c r="A629" s="218"/>
      <c r="B629" s="218"/>
      <c r="C629" s="218"/>
      <c r="D629" s="218"/>
      <c r="E629" s="218"/>
      <c r="F629" s="218"/>
      <c r="G629" s="218"/>
      <c r="H629" s="219"/>
      <c r="I629" s="219"/>
      <c r="J629" s="218"/>
      <c r="K629" s="221"/>
      <c r="L629" s="218"/>
      <c r="M629" s="221"/>
      <c r="N629" s="218"/>
      <c r="O629" s="218"/>
      <c r="P629" s="211"/>
      <c r="Q629" s="211"/>
      <c r="R629" s="211"/>
      <c r="S629" s="211"/>
      <c r="T629" s="211"/>
      <c r="U629" s="211"/>
      <c r="V629" s="211"/>
      <c r="W629" s="211"/>
      <c r="X629" s="211"/>
      <c r="Y629" s="211"/>
      <c r="Z629" s="211"/>
    </row>
    <row r="630" spans="1:26" ht="15.75" customHeight="1">
      <c r="A630" s="218"/>
      <c r="B630" s="218"/>
      <c r="C630" s="218"/>
      <c r="D630" s="218"/>
      <c r="E630" s="218"/>
      <c r="F630" s="218"/>
      <c r="G630" s="218"/>
      <c r="H630" s="219"/>
      <c r="I630" s="219"/>
      <c r="J630" s="218"/>
      <c r="K630" s="221"/>
      <c r="L630" s="218"/>
      <c r="M630" s="221"/>
      <c r="N630" s="218"/>
      <c r="O630" s="218"/>
      <c r="P630" s="211"/>
      <c r="Q630" s="211"/>
      <c r="R630" s="211"/>
      <c r="S630" s="211"/>
      <c r="T630" s="211"/>
      <c r="U630" s="211"/>
      <c r="V630" s="211"/>
      <c r="W630" s="211"/>
      <c r="X630" s="211"/>
      <c r="Y630" s="211"/>
      <c r="Z630" s="211"/>
    </row>
    <row r="631" spans="1:26" ht="15.75" customHeight="1">
      <c r="A631" s="218"/>
      <c r="B631" s="218"/>
      <c r="C631" s="218"/>
      <c r="D631" s="218"/>
      <c r="E631" s="218"/>
      <c r="F631" s="218"/>
      <c r="G631" s="218"/>
      <c r="H631" s="219"/>
      <c r="I631" s="219"/>
      <c r="J631" s="218"/>
      <c r="K631" s="221"/>
      <c r="L631" s="218"/>
      <c r="M631" s="221"/>
      <c r="N631" s="218"/>
      <c r="O631" s="218"/>
      <c r="P631" s="211"/>
      <c r="Q631" s="211"/>
      <c r="R631" s="211"/>
      <c r="S631" s="211"/>
      <c r="T631" s="211"/>
      <c r="U631" s="211"/>
      <c r="V631" s="211"/>
      <c r="W631" s="211"/>
      <c r="X631" s="211"/>
      <c r="Y631" s="211"/>
      <c r="Z631" s="211"/>
    </row>
    <row r="632" spans="1:26" ht="15.75" customHeight="1">
      <c r="A632" s="218"/>
      <c r="B632" s="218"/>
      <c r="C632" s="218"/>
      <c r="D632" s="218"/>
      <c r="E632" s="218"/>
      <c r="F632" s="218"/>
      <c r="G632" s="218"/>
      <c r="H632" s="219"/>
      <c r="I632" s="219"/>
      <c r="J632" s="218"/>
      <c r="K632" s="221"/>
      <c r="L632" s="218"/>
      <c r="M632" s="221"/>
      <c r="N632" s="218"/>
      <c r="O632" s="218"/>
      <c r="P632" s="211"/>
      <c r="Q632" s="211"/>
      <c r="R632" s="211"/>
      <c r="S632" s="211"/>
      <c r="T632" s="211"/>
      <c r="U632" s="211"/>
      <c r="V632" s="211"/>
      <c r="W632" s="211"/>
      <c r="X632" s="211"/>
      <c r="Y632" s="211"/>
      <c r="Z632" s="211"/>
    </row>
    <row r="633" spans="1:26" ht="15.75" customHeight="1">
      <c r="A633" s="218"/>
      <c r="B633" s="218"/>
      <c r="C633" s="218"/>
      <c r="D633" s="218"/>
      <c r="E633" s="218"/>
      <c r="F633" s="218"/>
      <c r="G633" s="218"/>
      <c r="H633" s="219"/>
      <c r="I633" s="219"/>
      <c r="J633" s="218"/>
      <c r="K633" s="221"/>
      <c r="L633" s="218"/>
      <c r="M633" s="221"/>
      <c r="N633" s="218"/>
      <c r="O633" s="218"/>
      <c r="P633" s="211"/>
      <c r="Q633" s="211"/>
      <c r="R633" s="211"/>
      <c r="S633" s="211"/>
      <c r="T633" s="211"/>
      <c r="U633" s="211"/>
      <c r="V633" s="211"/>
      <c r="W633" s="211"/>
      <c r="X633" s="211"/>
      <c r="Y633" s="211"/>
      <c r="Z633" s="211"/>
    </row>
    <row r="634" spans="1:26" ht="15.75" customHeight="1">
      <c r="A634" s="218"/>
      <c r="B634" s="218"/>
      <c r="C634" s="218"/>
      <c r="D634" s="218"/>
      <c r="E634" s="218"/>
      <c r="F634" s="218"/>
      <c r="G634" s="218"/>
      <c r="H634" s="219"/>
      <c r="I634" s="219"/>
      <c r="J634" s="218"/>
      <c r="K634" s="221"/>
      <c r="L634" s="218"/>
      <c r="M634" s="221"/>
      <c r="N634" s="218"/>
      <c r="O634" s="218"/>
      <c r="P634" s="211"/>
      <c r="Q634" s="211"/>
      <c r="R634" s="211"/>
      <c r="S634" s="211"/>
      <c r="T634" s="211"/>
      <c r="U634" s="211"/>
      <c r="V634" s="211"/>
      <c r="W634" s="211"/>
      <c r="X634" s="211"/>
      <c r="Y634" s="211"/>
      <c r="Z634" s="211"/>
    </row>
    <row r="635" spans="1:26" ht="15.75" customHeight="1">
      <c r="A635" s="218"/>
      <c r="B635" s="218"/>
      <c r="C635" s="218"/>
      <c r="D635" s="218"/>
      <c r="E635" s="218"/>
      <c r="F635" s="218"/>
      <c r="G635" s="218"/>
      <c r="H635" s="219"/>
      <c r="I635" s="219"/>
      <c r="J635" s="218"/>
      <c r="K635" s="221"/>
      <c r="L635" s="218"/>
      <c r="M635" s="221"/>
      <c r="N635" s="218"/>
      <c r="O635" s="218"/>
      <c r="P635" s="211"/>
      <c r="Q635" s="211"/>
      <c r="R635" s="211"/>
      <c r="S635" s="211"/>
      <c r="T635" s="211"/>
      <c r="U635" s="211"/>
      <c r="V635" s="211"/>
      <c r="W635" s="211"/>
      <c r="X635" s="211"/>
      <c r="Y635" s="211"/>
      <c r="Z635" s="211"/>
    </row>
    <row r="636" spans="1:26" ht="15.75" customHeight="1">
      <c r="A636" s="218"/>
      <c r="B636" s="218"/>
      <c r="C636" s="218"/>
      <c r="D636" s="218"/>
      <c r="E636" s="218"/>
      <c r="F636" s="218"/>
      <c r="G636" s="218"/>
      <c r="H636" s="219"/>
      <c r="I636" s="219"/>
      <c r="J636" s="218"/>
      <c r="K636" s="221"/>
      <c r="L636" s="218"/>
      <c r="M636" s="221"/>
      <c r="N636" s="218"/>
      <c r="O636" s="218"/>
      <c r="P636" s="211"/>
      <c r="Q636" s="211"/>
      <c r="R636" s="211"/>
      <c r="S636" s="211"/>
      <c r="T636" s="211"/>
      <c r="U636" s="211"/>
      <c r="V636" s="211"/>
      <c r="W636" s="211"/>
      <c r="X636" s="211"/>
      <c r="Y636" s="211"/>
      <c r="Z636" s="211"/>
    </row>
    <row r="637" spans="1:26" ht="15.75" customHeight="1">
      <c r="A637" s="218"/>
      <c r="B637" s="218"/>
      <c r="C637" s="218"/>
      <c r="D637" s="218"/>
      <c r="E637" s="218"/>
      <c r="F637" s="218"/>
      <c r="G637" s="218"/>
      <c r="H637" s="219"/>
      <c r="I637" s="219"/>
      <c r="J637" s="218"/>
      <c r="K637" s="221"/>
      <c r="L637" s="218"/>
      <c r="M637" s="221"/>
      <c r="N637" s="218"/>
      <c r="O637" s="218"/>
      <c r="P637" s="211"/>
      <c r="Q637" s="211"/>
      <c r="R637" s="211"/>
      <c r="S637" s="211"/>
      <c r="T637" s="211"/>
      <c r="U637" s="211"/>
      <c r="V637" s="211"/>
      <c r="W637" s="211"/>
      <c r="X637" s="211"/>
      <c r="Y637" s="211"/>
      <c r="Z637" s="211"/>
    </row>
    <row r="638" spans="1:26" ht="15.75" customHeight="1">
      <c r="A638" s="218"/>
      <c r="B638" s="218"/>
      <c r="C638" s="218"/>
      <c r="D638" s="218"/>
      <c r="E638" s="218"/>
      <c r="F638" s="218"/>
      <c r="G638" s="218"/>
      <c r="H638" s="219"/>
      <c r="I638" s="219"/>
      <c r="J638" s="218"/>
      <c r="K638" s="221"/>
      <c r="L638" s="218"/>
      <c r="M638" s="221"/>
      <c r="N638" s="218"/>
      <c r="O638" s="218"/>
      <c r="P638" s="211"/>
      <c r="Q638" s="211"/>
      <c r="R638" s="211"/>
      <c r="S638" s="211"/>
      <c r="T638" s="211"/>
      <c r="U638" s="211"/>
      <c r="V638" s="211"/>
      <c r="W638" s="211"/>
      <c r="X638" s="211"/>
      <c r="Y638" s="211"/>
      <c r="Z638" s="211"/>
    </row>
    <row r="639" spans="1:26" ht="15.75" customHeight="1">
      <c r="A639" s="218"/>
      <c r="B639" s="218"/>
      <c r="C639" s="218"/>
      <c r="D639" s="218"/>
      <c r="E639" s="218"/>
      <c r="F639" s="218"/>
      <c r="G639" s="218"/>
      <c r="H639" s="219"/>
      <c r="I639" s="219"/>
      <c r="J639" s="218"/>
      <c r="K639" s="221"/>
      <c r="L639" s="218"/>
      <c r="M639" s="221"/>
      <c r="N639" s="218"/>
      <c r="O639" s="218"/>
      <c r="P639" s="211"/>
      <c r="Q639" s="211"/>
      <c r="R639" s="211"/>
      <c r="S639" s="211"/>
      <c r="T639" s="211"/>
      <c r="U639" s="211"/>
      <c r="V639" s="211"/>
      <c r="W639" s="211"/>
      <c r="X639" s="211"/>
      <c r="Y639" s="211"/>
      <c r="Z639" s="211"/>
    </row>
    <row r="640" spans="1:26" ht="15.75" customHeight="1">
      <c r="A640" s="218"/>
      <c r="B640" s="218"/>
      <c r="C640" s="218"/>
      <c r="D640" s="218"/>
      <c r="E640" s="218"/>
      <c r="F640" s="218"/>
      <c r="G640" s="218"/>
      <c r="H640" s="219"/>
      <c r="I640" s="219"/>
      <c r="J640" s="218"/>
      <c r="K640" s="221"/>
      <c r="L640" s="218"/>
      <c r="M640" s="221"/>
      <c r="N640" s="218"/>
      <c r="O640" s="218"/>
      <c r="P640" s="211"/>
      <c r="Q640" s="211"/>
      <c r="R640" s="211"/>
      <c r="S640" s="211"/>
      <c r="T640" s="211"/>
      <c r="U640" s="211"/>
      <c r="V640" s="211"/>
      <c r="W640" s="211"/>
      <c r="X640" s="211"/>
      <c r="Y640" s="211"/>
      <c r="Z640" s="211"/>
    </row>
    <row r="641" spans="1:26" ht="15.75" customHeight="1">
      <c r="A641" s="218"/>
      <c r="B641" s="218"/>
      <c r="C641" s="218"/>
      <c r="D641" s="218"/>
      <c r="E641" s="218"/>
      <c r="F641" s="218"/>
      <c r="G641" s="218"/>
      <c r="H641" s="219"/>
      <c r="I641" s="219"/>
      <c r="J641" s="218"/>
      <c r="K641" s="221"/>
      <c r="L641" s="218"/>
      <c r="M641" s="221"/>
      <c r="N641" s="218"/>
      <c r="O641" s="218"/>
      <c r="P641" s="211"/>
      <c r="Q641" s="211"/>
      <c r="R641" s="211"/>
      <c r="S641" s="211"/>
      <c r="T641" s="211"/>
      <c r="U641" s="211"/>
      <c r="V641" s="211"/>
      <c r="W641" s="211"/>
      <c r="X641" s="211"/>
      <c r="Y641" s="211"/>
      <c r="Z641" s="211"/>
    </row>
    <row r="642" spans="1:26" ht="15.75" customHeight="1">
      <c r="A642" s="218"/>
      <c r="B642" s="218"/>
      <c r="C642" s="218"/>
      <c r="D642" s="218"/>
      <c r="E642" s="218"/>
      <c r="F642" s="218"/>
      <c r="G642" s="218"/>
      <c r="H642" s="219"/>
      <c r="I642" s="219"/>
      <c r="J642" s="218"/>
      <c r="K642" s="221"/>
      <c r="L642" s="218"/>
      <c r="M642" s="221"/>
      <c r="N642" s="218"/>
      <c r="O642" s="218"/>
      <c r="P642" s="211"/>
      <c r="Q642" s="211"/>
      <c r="R642" s="211"/>
      <c r="S642" s="211"/>
      <c r="T642" s="211"/>
      <c r="U642" s="211"/>
      <c r="V642" s="211"/>
      <c r="W642" s="211"/>
      <c r="X642" s="211"/>
      <c r="Y642" s="211"/>
      <c r="Z642" s="211"/>
    </row>
    <row r="643" spans="1:26" ht="15.75" customHeight="1">
      <c r="A643" s="218"/>
      <c r="B643" s="218"/>
      <c r="C643" s="218"/>
      <c r="D643" s="218"/>
      <c r="E643" s="218"/>
      <c r="F643" s="218"/>
      <c r="G643" s="218"/>
      <c r="H643" s="219"/>
      <c r="I643" s="219"/>
      <c r="J643" s="218"/>
      <c r="K643" s="221"/>
      <c r="L643" s="218"/>
      <c r="M643" s="221"/>
      <c r="N643" s="218"/>
      <c r="O643" s="218"/>
      <c r="P643" s="211"/>
      <c r="Q643" s="211"/>
      <c r="R643" s="211"/>
      <c r="S643" s="211"/>
      <c r="T643" s="211"/>
      <c r="U643" s="211"/>
      <c r="V643" s="211"/>
      <c r="W643" s="211"/>
      <c r="X643" s="211"/>
      <c r="Y643" s="211"/>
      <c r="Z643" s="211"/>
    </row>
    <row r="644" spans="1:26" ht="15.75" customHeight="1">
      <c r="A644" s="218"/>
      <c r="B644" s="218"/>
      <c r="C644" s="218"/>
      <c r="D644" s="218"/>
      <c r="E644" s="218"/>
      <c r="F644" s="218"/>
      <c r="G644" s="218"/>
      <c r="H644" s="219"/>
      <c r="I644" s="219"/>
      <c r="J644" s="218"/>
      <c r="K644" s="221"/>
      <c r="L644" s="218"/>
      <c r="M644" s="221"/>
      <c r="N644" s="218"/>
      <c r="O644" s="218"/>
      <c r="P644" s="211"/>
      <c r="Q644" s="211"/>
      <c r="R644" s="211"/>
      <c r="S644" s="211"/>
      <c r="T644" s="211"/>
      <c r="U644" s="211"/>
      <c r="V644" s="211"/>
      <c r="W644" s="211"/>
      <c r="X644" s="211"/>
      <c r="Y644" s="211"/>
      <c r="Z644" s="211"/>
    </row>
    <row r="645" spans="1:26" ht="15.75" customHeight="1">
      <c r="A645" s="218"/>
      <c r="B645" s="218"/>
      <c r="C645" s="218"/>
      <c r="D645" s="218"/>
      <c r="E645" s="218"/>
      <c r="F645" s="218"/>
      <c r="G645" s="218"/>
      <c r="H645" s="219"/>
      <c r="I645" s="219"/>
      <c r="J645" s="218"/>
      <c r="K645" s="221"/>
      <c r="L645" s="218"/>
      <c r="M645" s="221"/>
      <c r="N645" s="218"/>
      <c r="O645" s="218"/>
      <c r="P645" s="211"/>
      <c r="Q645" s="211"/>
      <c r="R645" s="211"/>
      <c r="S645" s="211"/>
      <c r="T645" s="211"/>
      <c r="U645" s="211"/>
      <c r="V645" s="211"/>
      <c r="W645" s="211"/>
      <c r="X645" s="211"/>
      <c r="Y645" s="211"/>
      <c r="Z645" s="211"/>
    </row>
    <row r="646" spans="1:26" ht="15.75" customHeight="1">
      <c r="A646" s="218"/>
      <c r="B646" s="218"/>
      <c r="C646" s="218"/>
      <c r="D646" s="218"/>
      <c r="E646" s="218"/>
      <c r="F646" s="218"/>
      <c r="G646" s="218"/>
      <c r="H646" s="219"/>
      <c r="I646" s="219"/>
      <c r="J646" s="218"/>
      <c r="K646" s="221"/>
      <c r="L646" s="218"/>
      <c r="M646" s="221"/>
      <c r="N646" s="218"/>
      <c r="O646" s="218"/>
      <c r="P646" s="211"/>
      <c r="Q646" s="211"/>
      <c r="R646" s="211"/>
      <c r="S646" s="211"/>
      <c r="T646" s="211"/>
      <c r="U646" s="211"/>
      <c r="V646" s="211"/>
      <c r="W646" s="211"/>
      <c r="X646" s="211"/>
      <c r="Y646" s="211"/>
      <c r="Z646" s="211"/>
    </row>
    <row r="647" spans="1:26" ht="15.75" customHeight="1">
      <c r="A647" s="218"/>
      <c r="B647" s="218"/>
      <c r="C647" s="218"/>
      <c r="D647" s="218"/>
      <c r="E647" s="218"/>
      <c r="F647" s="218"/>
      <c r="G647" s="218"/>
      <c r="H647" s="219"/>
      <c r="I647" s="219"/>
      <c r="J647" s="218"/>
      <c r="K647" s="221"/>
      <c r="L647" s="218"/>
      <c r="M647" s="221"/>
      <c r="N647" s="218"/>
      <c r="O647" s="218"/>
      <c r="P647" s="211"/>
      <c r="Q647" s="211"/>
      <c r="R647" s="211"/>
      <c r="S647" s="211"/>
      <c r="T647" s="211"/>
      <c r="U647" s="211"/>
      <c r="V647" s="211"/>
      <c r="W647" s="211"/>
      <c r="X647" s="211"/>
      <c r="Y647" s="211"/>
      <c r="Z647" s="211"/>
    </row>
    <row r="648" spans="1:26" ht="15.75" customHeight="1">
      <c r="A648" s="218"/>
      <c r="B648" s="218"/>
      <c r="C648" s="218"/>
      <c r="D648" s="218"/>
      <c r="E648" s="218"/>
      <c r="F648" s="218"/>
      <c r="G648" s="218"/>
      <c r="H648" s="219"/>
      <c r="I648" s="219"/>
      <c r="J648" s="218"/>
      <c r="K648" s="221"/>
      <c r="L648" s="218"/>
      <c r="M648" s="221"/>
      <c r="N648" s="218"/>
      <c r="O648" s="218"/>
      <c r="P648" s="211"/>
      <c r="Q648" s="211"/>
      <c r="R648" s="211"/>
      <c r="S648" s="211"/>
      <c r="T648" s="211"/>
      <c r="U648" s="211"/>
      <c r="V648" s="211"/>
      <c r="W648" s="211"/>
      <c r="X648" s="211"/>
      <c r="Y648" s="211"/>
      <c r="Z648" s="211"/>
    </row>
    <row r="649" spans="1:26" ht="15.75" customHeight="1">
      <c r="A649" s="218"/>
      <c r="B649" s="218"/>
      <c r="C649" s="218"/>
      <c r="D649" s="218"/>
      <c r="E649" s="218"/>
      <c r="F649" s="218"/>
      <c r="G649" s="218"/>
      <c r="H649" s="219"/>
      <c r="I649" s="219"/>
      <c r="J649" s="218"/>
      <c r="K649" s="221"/>
      <c r="L649" s="218"/>
      <c r="M649" s="221"/>
      <c r="N649" s="218"/>
      <c r="O649" s="218"/>
      <c r="P649" s="211"/>
      <c r="Q649" s="211"/>
      <c r="R649" s="211"/>
      <c r="S649" s="211"/>
      <c r="T649" s="211"/>
      <c r="U649" s="211"/>
      <c r="V649" s="211"/>
      <c r="W649" s="211"/>
      <c r="X649" s="211"/>
      <c r="Y649" s="211"/>
      <c r="Z649" s="211"/>
    </row>
    <row r="650" spans="1:26" ht="15.75" customHeight="1">
      <c r="A650" s="218"/>
      <c r="B650" s="218"/>
      <c r="C650" s="218"/>
      <c r="D650" s="218"/>
      <c r="E650" s="218"/>
      <c r="F650" s="218"/>
      <c r="G650" s="218"/>
      <c r="H650" s="219"/>
      <c r="I650" s="219"/>
      <c r="J650" s="218"/>
      <c r="K650" s="221"/>
      <c r="L650" s="218"/>
      <c r="M650" s="221"/>
      <c r="N650" s="218"/>
      <c r="O650" s="218"/>
      <c r="P650" s="211"/>
      <c r="Q650" s="211"/>
      <c r="R650" s="211"/>
      <c r="S650" s="211"/>
      <c r="T650" s="211"/>
      <c r="U650" s="211"/>
      <c r="V650" s="211"/>
      <c r="W650" s="211"/>
      <c r="X650" s="211"/>
      <c r="Y650" s="211"/>
      <c r="Z650" s="211"/>
    </row>
    <row r="651" spans="1:26" ht="15.75" customHeight="1">
      <c r="A651" s="218"/>
      <c r="B651" s="218"/>
      <c r="C651" s="218"/>
      <c r="D651" s="218"/>
      <c r="E651" s="218"/>
      <c r="F651" s="218"/>
      <c r="G651" s="218"/>
      <c r="H651" s="219"/>
      <c r="I651" s="219"/>
      <c r="J651" s="218"/>
      <c r="K651" s="221"/>
      <c r="L651" s="218"/>
      <c r="M651" s="221"/>
      <c r="N651" s="218"/>
      <c r="O651" s="218"/>
      <c r="P651" s="211"/>
      <c r="Q651" s="211"/>
      <c r="R651" s="211"/>
      <c r="S651" s="211"/>
      <c r="T651" s="211"/>
      <c r="U651" s="211"/>
      <c r="V651" s="211"/>
      <c r="W651" s="211"/>
      <c r="X651" s="211"/>
      <c r="Y651" s="211"/>
      <c r="Z651" s="211"/>
    </row>
    <row r="652" spans="1:26" ht="15.75" customHeight="1">
      <c r="A652" s="218"/>
      <c r="B652" s="218"/>
      <c r="C652" s="218"/>
      <c r="D652" s="218"/>
      <c r="E652" s="218"/>
      <c r="F652" s="218"/>
      <c r="G652" s="218"/>
      <c r="H652" s="219"/>
      <c r="I652" s="219"/>
      <c r="J652" s="218"/>
      <c r="K652" s="221"/>
      <c r="L652" s="218"/>
      <c r="M652" s="221"/>
      <c r="N652" s="218"/>
      <c r="O652" s="218"/>
      <c r="P652" s="211"/>
      <c r="Q652" s="211"/>
      <c r="R652" s="211"/>
      <c r="S652" s="211"/>
      <c r="T652" s="211"/>
      <c r="U652" s="211"/>
      <c r="V652" s="211"/>
      <c r="W652" s="211"/>
      <c r="X652" s="211"/>
      <c r="Y652" s="211"/>
      <c r="Z652" s="211"/>
    </row>
    <row r="653" spans="1:26" ht="15.75" customHeight="1">
      <c r="A653" s="218"/>
      <c r="B653" s="218"/>
      <c r="C653" s="218"/>
      <c r="D653" s="218"/>
      <c r="E653" s="218"/>
      <c r="F653" s="218"/>
      <c r="G653" s="218"/>
      <c r="H653" s="219"/>
      <c r="I653" s="219"/>
      <c r="J653" s="218"/>
      <c r="K653" s="221"/>
      <c r="L653" s="218"/>
      <c r="M653" s="221"/>
      <c r="N653" s="218"/>
      <c r="O653" s="218"/>
      <c r="P653" s="211"/>
      <c r="Q653" s="211"/>
      <c r="R653" s="211"/>
      <c r="S653" s="211"/>
      <c r="T653" s="211"/>
      <c r="U653" s="211"/>
      <c r="V653" s="211"/>
      <c r="W653" s="211"/>
      <c r="X653" s="211"/>
      <c r="Y653" s="211"/>
      <c r="Z653" s="211"/>
    </row>
    <row r="654" spans="1:26" ht="15.75" customHeight="1">
      <c r="A654" s="218"/>
      <c r="B654" s="218"/>
      <c r="C654" s="218"/>
      <c r="D654" s="218"/>
      <c r="E654" s="218"/>
      <c r="F654" s="218"/>
      <c r="G654" s="218"/>
      <c r="H654" s="219"/>
      <c r="I654" s="219"/>
      <c r="J654" s="218"/>
      <c r="K654" s="221"/>
      <c r="L654" s="218"/>
      <c r="M654" s="221"/>
      <c r="N654" s="218"/>
      <c r="O654" s="218"/>
      <c r="P654" s="211"/>
      <c r="Q654" s="211"/>
      <c r="R654" s="211"/>
      <c r="S654" s="211"/>
      <c r="T654" s="211"/>
      <c r="U654" s="211"/>
      <c r="V654" s="211"/>
      <c r="W654" s="211"/>
      <c r="X654" s="211"/>
      <c r="Y654" s="211"/>
      <c r="Z654" s="211"/>
    </row>
    <row r="655" spans="1:26" ht="15.75" customHeight="1">
      <c r="A655" s="218"/>
      <c r="B655" s="218"/>
      <c r="C655" s="218"/>
      <c r="D655" s="218"/>
      <c r="E655" s="218"/>
      <c r="F655" s="218"/>
      <c r="G655" s="218"/>
      <c r="H655" s="219"/>
      <c r="I655" s="219"/>
      <c r="J655" s="218"/>
      <c r="K655" s="221"/>
      <c r="L655" s="218"/>
      <c r="M655" s="221"/>
      <c r="N655" s="218"/>
      <c r="O655" s="218"/>
      <c r="P655" s="211"/>
      <c r="Q655" s="211"/>
      <c r="R655" s="211"/>
      <c r="S655" s="211"/>
      <c r="T655" s="211"/>
      <c r="U655" s="211"/>
      <c r="V655" s="211"/>
      <c r="W655" s="211"/>
      <c r="X655" s="211"/>
      <c r="Y655" s="211"/>
      <c r="Z655" s="211"/>
    </row>
    <row r="656" spans="1:26" ht="15.75" customHeight="1">
      <c r="A656" s="218"/>
      <c r="B656" s="218"/>
      <c r="C656" s="218"/>
      <c r="D656" s="218"/>
      <c r="E656" s="218"/>
      <c r="F656" s="218"/>
      <c r="G656" s="218"/>
      <c r="H656" s="219"/>
      <c r="I656" s="219"/>
      <c r="J656" s="218"/>
      <c r="K656" s="221"/>
      <c r="L656" s="218"/>
      <c r="M656" s="221"/>
      <c r="N656" s="218"/>
      <c r="O656" s="218"/>
      <c r="P656" s="211"/>
      <c r="Q656" s="211"/>
      <c r="R656" s="211"/>
      <c r="S656" s="211"/>
      <c r="T656" s="211"/>
      <c r="U656" s="211"/>
      <c r="V656" s="211"/>
      <c r="W656" s="211"/>
      <c r="X656" s="211"/>
      <c r="Y656" s="211"/>
      <c r="Z656" s="211"/>
    </row>
    <row r="657" spans="1:26" ht="15.75" customHeight="1">
      <c r="A657" s="218"/>
      <c r="B657" s="218"/>
      <c r="C657" s="218"/>
      <c r="D657" s="218"/>
      <c r="E657" s="218"/>
      <c r="F657" s="218"/>
      <c r="G657" s="218"/>
      <c r="H657" s="219"/>
      <c r="I657" s="219"/>
      <c r="J657" s="218"/>
      <c r="K657" s="221"/>
      <c r="L657" s="218"/>
      <c r="M657" s="221"/>
      <c r="N657" s="218"/>
      <c r="O657" s="218"/>
      <c r="P657" s="211"/>
      <c r="Q657" s="211"/>
      <c r="R657" s="211"/>
      <c r="S657" s="211"/>
      <c r="T657" s="211"/>
      <c r="U657" s="211"/>
      <c r="V657" s="211"/>
      <c r="W657" s="211"/>
      <c r="X657" s="211"/>
      <c r="Y657" s="211"/>
      <c r="Z657" s="211"/>
    </row>
    <row r="658" spans="1:26" ht="15.75" customHeight="1">
      <c r="A658" s="218"/>
      <c r="B658" s="218"/>
      <c r="C658" s="218"/>
      <c r="D658" s="218"/>
      <c r="E658" s="218"/>
      <c r="F658" s="218"/>
      <c r="G658" s="218"/>
      <c r="H658" s="219"/>
      <c r="I658" s="219"/>
      <c r="J658" s="218"/>
      <c r="K658" s="221"/>
      <c r="L658" s="218"/>
      <c r="M658" s="221"/>
      <c r="N658" s="218"/>
      <c r="O658" s="218"/>
      <c r="P658" s="211"/>
      <c r="Q658" s="211"/>
      <c r="R658" s="211"/>
      <c r="S658" s="211"/>
      <c r="T658" s="211"/>
      <c r="U658" s="211"/>
      <c r="V658" s="211"/>
      <c r="W658" s="211"/>
      <c r="X658" s="211"/>
      <c r="Y658" s="211"/>
      <c r="Z658" s="211"/>
    </row>
    <row r="659" spans="1:26" ht="15.75" customHeight="1">
      <c r="A659" s="218"/>
      <c r="B659" s="218"/>
      <c r="C659" s="218"/>
      <c r="D659" s="218"/>
      <c r="E659" s="218"/>
      <c r="F659" s="218"/>
      <c r="G659" s="218"/>
      <c r="H659" s="219"/>
      <c r="I659" s="219"/>
      <c r="J659" s="218"/>
      <c r="K659" s="221"/>
      <c r="L659" s="218"/>
      <c r="M659" s="221"/>
      <c r="N659" s="218"/>
      <c r="O659" s="218"/>
      <c r="P659" s="211"/>
      <c r="Q659" s="211"/>
      <c r="R659" s="211"/>
      <c r="S659" s="211"/>
      <c r="T659" s="211"/>
      <c r="U659" s="211"/>
      <c r="V659" s="211"/>
      <c r="W659" s="211"/>
      <c r="X659" s="211"/>
      <c r="Y659" s="211"/>
      <c r="Z659" s="211"/>
    </row>
    <row r="660" spans="1:26" ht="15.75" customHeight="1">
      <c r="A660" s="218"/>
      <c r="B660" s="218"/>
      <c r="C660" s="218"/>
      <c r="D660" s="218"/>
      <c r="E660" s="218"/>
      <c r="F660" s="218"/>
      <c r="G660" s="218"/>
      <c r="H660" s="219"/>
      <c r="I660" s="219"/>
      <c r="J660" s="218"/>
      <c r="K660" s="221"/>
      <c r="L660" s="218"/>
      <c r="M660" s="221"/>
      <c r="N660" s="218"/>
      <c r="O660" s="218"/>
      <c r="P660" s="211"/>
      <c r="Q660" s="211"/>
      <c r="R660" s="211"/>
      <c r="S660" s="211"/>
      <c r="T660" s="211"/>
      <c r="U660" s="211"/>
      <c r="V660" s="211"/>
      <c r="W660" s="211"/>
      <c r="X660" s="211"/>
      <c r="Y660" s="211"/>
      <c r="Z660" s="211"/>
    </row>
    <row r="661" spans="1:26" ht="15.75" customHeight="1">
      <c r="A661" s="218"/>
      <c r="B661" s="218"/>
      <c r="C661" s="218"/>
      <c r="D661" s="218"/>
      <c r="E661" s="218"/>
      <c r="F661" s="218"/>
      <c r="G661" s="218"/>
      <c r="H661" s="219"/>
      <c r="I661" s="219"/>
      <c r="J661" s="218"/>
      <c r="K661" s="221"/>
      <c r="L661" s="218"/>
      <c r="M661" s="221"/>
      <c r="N661" s="218"/>
      <c r="O661" s="218"/>
      <c r="P661" s="211"/>
      <c r="Q661" s="211"/>
      <c r="R661" s="211"/>
      <c r="S661" s="211"/>
      <c r="T661" s="211"/>
      <c r="U661" s="211"/>
      <c r="V661" s="211"/>
      <c r="W661" s="211"/>
      <c r="X661" s="211"/>
      <c r="Y661" s="211"/>
      <c r="Z661" s="211"/>
    </row>
    <row r="662" spans="1:26" ht="15.75" customHeight="1">
      <c r="A662" s="218"/>
      <c r="B662" s="218"/>
      <c r="C662" s="218"/>
      <c r="D662" s="218"/>
      <c r="E662" s="218"/>
      <c r="F662" s="218"/>
      <c r="G662" s="218"/>
      <c r="H662" s="219"/>
      <c r="I662" s="219"/>
      <c r="J662" s="218"/>
      <c r="K662" s="221"/>
      <c r="L662" s="218"/>
      <c r="M662" s="221"/>
      <c r="N662" s="218"/>
      <c r="O662" s="218"/>
      <c r="P662" s="211"/>
      <c r="Q662" s="211"/>
      <c r="R662" s="211"/>
      <c r="S662" s="211"/>
      <c r="T662" s="211"/>
      <c r="U662" s="211"/>
      <c r="V662" s="211"/>
      <c r="W662" s="211"/>
      <c r="X662" s="211"/>
      <c r="Y662" s="211"/>
      <c r="Z662" s="211"/>
    </row>
    <row r="663" spans="1:26" ht="15.75" customHeight="1">
      <c r="A663" s="218"/>
      <c r="B663" s="218"/>
      <c r="C663" s="218"/>
      <c r="D663" s="218"/>
      <c r="E663" s="218"/>
      <c r="F663" s="218"/>
      <c r="G663" s="218"/>
      <c r="H663" s="219"/>
      <c r="I663" s="219"/>
      <c r="J663" s="218"/>
      <c r="K663" s="221"/>
      <c r="L663" s="218"/>
      <c r="M663" s="221"/>
      <c r="N663" s="218"/>
      <c r="O663" s="218"/>
      <c r="P663" s="211"/>
      <c r="Q663" s="211"/>
      <c r="R663" s="211"/>
      <c r="S663" s="211"/>
      <c r="T663" s="211"/>
      <c r="U663" s="211"/>
      <c r="V663" s="211"/>
      <c r="W663" s="211"/>
      <c r="X663" s="211"/>
      <c r="Y663" s="211"/>
      <c r="Z663" s="211"/>
    </row>
    <row r="664" spans="1:26" ht="15.75" customHeight="1">
      <c r="A664" s="218"/>
      <c r="B664" s="218"/>
      <c r="C664" s="218"/>
      <c r="D664" s="218"/>
      <c r="E664" s="218"/>
      <c r="F664" s="218"/>
      <c r="G664" s="218"/>
      <c r="H664" s="219"/>
      <c r="I664" s="219"/>
      <c r="J664" s="218"/>
      <c r="K664" s="221"/>
      <c r="L664" s="218"/>
      <c r="M664" s="221"/>
      <c r="N664" s="218"/>
      <c r="O664" s="218"/>
      <c r="P664" s="211"/>
      <c r="Q664" s="211"/>
      <c r="R664" s="211"/>
      <c r="S664" s="211"/>
      <c r="T664" s="211"/>
      <c r="U664" s="211"/>
      <c r="V664" s="211"/>
      <c r="W664" s="211"/>
      <c r="X664" s="211"/>
      <c r="Y664" s="211"/>
      <c r="Z664" s="211"/>
    </row>
    <row r="665" spans="1:26" ht="15.75" customHeight="1">
      <c r="A665" s="218"/>
      <c r="B665" s="218"/>
      <c r="C665" s="218"/>
      <c r="D665" s="218"/>
      <c r="E665" s="218"/>
      <c r="F665" s="218"/>
      <c r="G665" s="218"/>
      <c r="H665" s="219"/>
      <c r="I665" s="219"/>
      <c r="J665" s="218"/>
      <c r="K665" s="221"/>
      <c r="L665" s="218"/>
      <c r="M665" s="221"/>
      <c r="N665" s="218"/>
      <c r="O665" s="218"/>
      <c r="P665" s="211"/>
      <c r="Q665" s="211"/>
      <c r="R665" s="211"/>
      <c r="S665" s="211"/>
      <c r="T665" s="211"/>
      <c r="U665" s="211"/>
      <c r="V665" s="211"/>
      <c r="W665" s="211"/>
      <c r="X665" s="211"/>
      <c r="Y665" s="211"/>
      <c r="Z665" s="211"/>
    </row>
    <row r="666" spans="1:26" ht="15.75" customHeight="1">
      <c r="A666" s="218"/>
      <c r="B666" s="218"/>
      <c r="C666" s="218"/>
      <c r="D666" s="218"/>
      <c r="E666" s="218"/>
      <c r="F666" s="218"/>
      <c r="G666" s="218"/>
      <c r="H666" s="219"/>
      <c r="I666" s="219"/>
      <c r="J666" s="218"/>
      <c r="K666" s="221"/>
      <c r="L666" s="218"/>
      <c r="M666" s="221"/>
      <c r="N666" s="218"/>
      <c r="O666" s="218"/>
      <c r="P666" s="211"/>
      <c r="Q666" s="211"/>
      <c r="R666" s="211"/>
      <c r="S666" s="211"/>
      <c r="T666" s="211"/>
      <c r="U666" s="211"/>
      <c r="V666" s="211"/>
      <c r="W666" s="211"/>
      <c r="X666" s="211"/>
      <c r="Y666" s="211"/>
      <c r="Z666" s="211"/>
    </row>
    <row r="667" spans="1:26" ht="15.75" customHeight="1">
      <c r="A667" s="218"/>
      <c r="B667" s="218"/>
      <c r="C667" s="218"/>
      <c r="D667" s="218"/>
      <c r="E667" s="218"/>
      <c r="F667" s="218"/>
      <c r="G667" s="218"/>
      <c r="H667" s="219"/>
      <c r="I667" s="219"/>
      <c r="J667" s="218"/>
      <c r="K667" s="221"/>
      <c r="L667" s="218"/>
      <c r="M667" s="221"/>
      <c r="N667" s="218"/>
      <c r="O667" s="218"/>
      <c r="P667" s="211"/>
      <c r="Q667" s="211"/>
      <c r="R667" s="211"/>
      <c r="S667" s="211"/>
      <c r="T667" s="211"/>
      <c r="U667" s="211"/>
      <c r="V667" s="211"/>
      <c r="W667" s="211"/>
      <c r="X667" s="211"/>
      <c r="Y667" s="211"/>
      <c r="Z667" s="211"/>
    </row>
    <row r="668" spans="1:26" ht="15.75" customHeight="1">
      <c r="A668" s="218"/>
      <c r="B668" s="218"/>
      <c r="C668" s="218"/>
      <c r="D668" s="218"/>
      <c r="E668" s="218"/>
      <c r="F668" s="218"/>
      <c r="G668" s="218"/>
      <c r="H668" s="219"/>
      <c r="I668" s="219"/>
      <c r="J668" s="218"/>
      <c r="K668" s="221"/>
      <c r="L668" s="218"/>
      <c r="M668" s="221"/>
      <c r="N668" s="218"/>
      <c r="O668" s="218"/>
      <c r="P668" s="211"/>
      <c r="Q668" s="211"/>
      <c r="R668" s="211"/>
      <c r="S668" s="211"/>
      <c r="T668" s="211"/>
      <c r="U668" s="211"/>
      <c r="V668" s="211"/>
      <c r="W668" s="211"/>
      <c r="X668" s="211"/>
      <c r="Y668" s="211"/>
      <c r="Z668" s="211"/>
    </row>
    <row r="669" spans="1:26" ht="15.75" customHeight="1">
      <c r="A669" s="218"/>
      <c r="B669" s="218"/>
      <c r="C669" s="218"/>
      <c r="D669" s="218"/>
      <c r="E669" s="218"/>
      <c r="F669" s="218"/>
      <c r="G669" s="218"/>
      <c r="H669" s="219"/>
      <c r="I669" s="219"/>
      <c r="J669" s="218"/>
      <c r="K669" s="221"/>
      <c r="L669" s="218"/>
      <c r="M669" s="221"/>
      <c r="N669" s="218"/>
      <c r="O669" s="218"/>
      <c r="P669" s="211"/>
      <c r="Q669" s="211"/>
      <c r="R669" s="211"/>
      <c r="S669" s="211"/>
      <c r="T669" s="211"/>
      <c r="U669" s="211"/>
      <c r="V669" s="211"/>
      <c r="W669" s="211"/>
      <c r="X669" s="211"/>
      <c r="Y669" s="211"/>
      <c r="Z669" s="211"/>
    </row>
    <row r="670" spans="1:26" ht="15.75" customHeight="1">
      <c r="A670" s="218"/>
      <c r="B670" s="218"/>
      <c r="C670" s="218"/>
      <c r="D670" s="218"/>
      <c r="E670" s="218"/>
      <c r="F670" s="218"/>
      <c r="G670" s="218"/>
      <c r="H670" s="219"/>
      <c r="I670" s="219"/>
      <c r="J670" s="218"/>
      <c r="K670" s="221"/>
      <c r="L670" s="218"/>
      <c r="M670" s="221"/>
      <c r="N670" s="218"/>
      <c r="O670" s="218"/>
      <c r="P670" s="211"/>
      <c r="Q670" s="211"/>
      <c r="R670" s="211"/>
      <c r="S670" s="211"/>
      <c r="T670" s="211"/>
      <c r="U670" s="211"/>
      <c r="V670" s="211"/>
      <c r="W670" s="211"/>
      <c r="X670" s="211"/>
      <c r="Y670" s="211"/>
      <c r="Z670" s="211"/>
    </row>
    <row r="671" spans="1:26" ht="15.75" customHeight="1">
      <c r="A671" s="218"/>
      <c r="B671" s="218"/>
      <c r="C671" s="218"/>
      <c r="D671" s="218"/>
      <c r="E671" s="218"/>
      <c r="F671" s="218"/>
      <c r="G671" s="218"/>
      <c r="H671" s="219"/>
      <c r="I671" s="219"/>
      <c r="J671" s="218"/>
      <c r="K671" s="221"/>
      <c r="L671" s="218"/>
      <c r="M671" s="221"/>
      <c r="N671" s="218"/>
      <c r="O671" s="218"/>
      <c r="P671" s="211"/>
      <c r="Q671" s="211"/>
      <c r="R671" s="211"/>
      <c r="S671" s="211"/>
      <c r="T671" s="211"/>
      <c r="U671" s="211"/>
      <c r="V671" s="211"/>
      <c r="W671" s="211"/>
      <c r="X671" s="211"/>
      <c r="Y671" s="211"/>
      <c r="Z671" s="211"/>
    </row>
    <row r="672" spans="1:26" ht="15.75" customHeight="1">
      <c r="A672" s="218"/>
      <c r="B672" s="218"/>
      <c r="C672" s="218"/>
      <c r="D672" s="218"/>
      <c r="E672" s="218"/>
      <c r="F672" s="218"/>
      <c r="G672" s="218"/>
      <c r="H672" s="219"/>
      <c r="I672" s="219"/>
      <c r="J672" s="218"/>
      <c r="K672" s="221"/>
      <c r="L672" s="218"/>
      <c r="M672" s="221"/>
      <c r="N672" s="218"/>
      <c r="O672" s="218"/>
      <c r="P672" s="211"/>
      <c r="Q672" s="211"/>
      <c r="R672" s="211"/>
      <c r="S672" s="211"/>
      <c r="T672" s="211"/>
      <c r="U672" s="211"/>
      <c r="V672" s="211"/>
      <c r="W672" s="211"/>
      <c r="X672" s="211"/>
      <c r="Y672" s="211"/>
      <c r="Z672" s="211"/>
    </row>
    <row r="673" spans="1:26" ht="15.75" customHeight="1">
      <c r="A673" s="218"/>
      <c r="B673" s="218"/>
      <c r="C673" s="218"/>
      <c r="D673" s="218"/>
      <c r="E673" s="218"/>
      <c r="F673" s="218"/>
      <c r="G673" s="218"/>
      <c r="H673" s="219"/>
      <c r="I673" s="219"/>
      <c r="J673" s="218"/>
      <c r="K673" s="221"/>
      <c r="L673" s="218"/>
      <c r="M673" s="221"/>
      <c r="N673" s="218"/>
      <c r="O673" s="218"/>
      <c r="P673" s="211"/>
      <c r="Q673" s="211"/>
      <c r="R673" s="211"/>
      <c r="S673" s="211"/>
      <c r="T673" s="211"/>
      <c r="U673" s="211"/>
      <c r="V673" s="211"/>
      <c r="W673" s="211"/>
      <c r="X673" s="211"/>
      <c r="Y673" s="211"/>
      <c r="Z673" s="211"/>
    </row>
    <row r="674" spans="1:26" ht="15.75" customHeight="1">
      <c r="A674" s="218"/>
      <c r="B674" s="218"/>
      <c r="C674" s="218"/>
      <c r="D674" s="218"/>
      <c r="E674" s="218"/>
      <c r="F674" s="218"/>
      <c r="G674" s="218"/>
      <c r="H674" s="219"/>
      <c r="I674" s="219"/>
      <c r="J674" s="218"/>
      <c r="K674" s="221"/>
      <c r="L674" s="218"/>
      <c r="M674" s="221"/>
      <c r="N674" s="218"/>
      <c r="O674" s="218"/>
      <c r="P674" s="211"/>
      <c r="Q674" s="211"/>
      <c r="R674" s="211"/>
      <c r="S674" s="211"/>
      <c r="T674" s="211"/>
      <c r="U674" s="211"/>
      <c r="V674" s="211"/>
      <c r="W674" s="211"/>
      <c r="X674" s="211"/>
      <c r="Y674" s="211"/>
      <c r="Z674" s="211"/>
    </row>
    <row r="675" spans="1:26" ht="15.75" customHeight="1">
      <c r="A675" s="218"/>
      <c r="B675" s="218"/>
      <c r="C675" s="218"/>
      <c r="D675" s="218"/>
      <c r="E675" s="218"/>
      <c r="F675" s="218"/>
      <c r="G675" s="218"/>
      <c r="H675" s="219"/>
      <c r="I675" s="219"/>
      <c r="J675" s="218"/>
      <c r="K675" s="221"/>
      <c r="L675" s="218"/>
      <c r="M675" s="221"/>
      <c r="N675" s="218"/>
      <c r="O675" s="218"/>
      <c r="P675" s="211"/>
      <c r="Q675" s="211"/>
      <c r="R675" s="211"/>
      <c r="S675" s="211"/>
      <c r="T675" s="211"/>
      <c r="U675" s="211"/>
      <c r="V675" s="211"/>
      <c r="W675" s="211"/>
      <c r="X675" s="211"/>
      <c r="Y675" s="211"/>
      <c r="Z675" s="211"/>
    </row>
    <row r="676" spans="1:26" ht="15.75" customHeight="1">
      <c r="A676" s="218"/>
      <c r="B676" s="218"/>
      <c r="C676" s="218"/>
      <c r="D676" s="218"/>
      <c r="E676" s="218"/>
      <c r="F676" s="218"/>
      <c r="G676" s="218"/>
      <c r="H676" s="219"/>
      <c r="I676" s="219"/>
      <c r="J676" s="218"/>
      <c r="K676" s="221"/>
      <c r="L676" s="218"/>
      <c r="M676" s="221"/>
      <c r="N676" s="218"/>
      <c r="O676" s="218"/>
      <c r="P676" s="211"/>
      <c r="Q676" s="211"/>
      <c r="R676" s="211"/>
      <c r="S676" s="211"/>
      <c r="T676" s="211"/>
      <c r="U676" s="211"/>
      <c r="V676" s="211"/>
      <c r="W676" s="211"/>
      <c r="X676" s="211"/>
      <c r="Y676" s="211"/>
      <c r="Z676" s="211"/>
    </row>
    <row r="677" spans="1:26" ht="15.75" customHeight="1">
      <c r="A677" s="218"/>
      <c r="B677" s="218"/>
      <c r="C677" s="218"/>
      <c r="D677" s="218"/>
      <c r="E677" s="218"/>
      <c r="F677" s="218"/>
      <c r="G677" s="218"/>
      <c r="H677" s="219"/>
      <c r="I677" s="219"/>
      <c r="J677" s="218"/>
      <c r="K677" s="221"/>
      <c r="L677" s="218"/>
      <c r="M677" s="221"/>
      <c r="N677" s="218"/>
      <c r="O677" s="218"/>
      <c r="P677" s="211"/>
      <c r="Q677" s="211"/>
      <c r="R677" s="211"/>
      <c r="S677" s="211"/>
      <c r="T677" s="211"/>
      <c r="U677" s="211"/>
      <c r="V677" s="211"/>
      <c r="W677" s="211"/>
      <c r="X677" s="211"/>
      <c r="Y677" s="211"/>
      <c r="Z677" s="211"/>
    </row>
    <row r="678" spans="1:26" ht="15.75" customHeight="1">
      <c r="A678" s="218"/>
      <c r="B678" s="218"/>
      <c r="C678" s="218"/>
      <c r="D678" s="218"/>
      <c r="E678" s="218"/>
      <c r="F678" s="218"/>
      <c r="G678" s="218"/>
      <c r="H678" s="219"/>
      <c r="I678" s="219"/>
      <c r="J678" s="218"/>
      <c r="K678" s="221"/>
      <c r="L678" s="218"/>
      <c r="M678" s="221"/>
      <c r="N678" s="218"/>
      <c r="O678" s="218"/>
      <c r="P678" s="211"/>
      <c r="Q678" s="211"/>
      <c r="R678" s="211"/>
      <c r="S678" s="211"/>
      <c r="T678" s="211"/>
      <c r="U678" s="211"/>
      <c r="V678" s="211"/>
      <c r="W678" s="211"/>
      <c r="X678" s="211"/>
      <c r="Y678" s="211"/>
      <c r="Z678" s="211"/>
    </row>
    <row r="679" spans="1:26" ht="15.75" customHeight="1">
      <c r="A679" s="218"/>
      <c r="B679" s="218"/>
      <c r="C679" s="218"/>
      <c r="D679" s="218"/>
      <c r="E679" s="218"/>
      <c r="F679" s="218"/>
      <c r="G679" s="218"/>
      <c r="H679" s="219"/>
      <c r="I679" s="219"/>
      <c r="J679" s="218"/>
      <c r="K679" s="221"/>
      <c r="L679" s="218"/>
      <c r="M679" s="221"/>
      <c r="N679" s="218"/>
      <c r="O679" s="218"/>
      <c r="P679" s="211"/>
      <c r="Q679" s="211"/>
      <c r="R679" s="211"/>
      <c r="S679" s="211"/>
      <c r="T679" s="211"/>
      <c r="U679" s="211"/>
      <c r="V679" s="211"/>
      <c r="W679" s="211"/>
      <c r="X679" s="211"/>
      <c r="Y679" s="211"/>
      <c r="Z679" s="211"/>
    </row>
    <row r="680" spans="1:26" ht="15.75" customHeight="1">
      <c r="A680" s="218"/>
      <c r="B680" s="218"/>
      <c r="C680" s="218"/>
      <c r="D680" s="218"/>
      <c r="E680" s="218"/>
      <c r="F680" s="218"/>
      <c r="G680" s="218"/>
      <c r="H680" s="219"/>
      <c r="I680" s="219"/>
      <c r="J680" s="218"/>
      <c r="K680" s="221"/>
      <c r="L680" s="218"/>
      <c r="M680" s="221"/>
      <c r="N680" s="218"/>
      <c r="O680" s="218"/>
      <c r="P680" s="211"/>
      <c r="Q680" s="211"/>
      <c r="R680" s="211"/>
      <c r="S680" s="211"/>
      <c r="T680" s="211"/>
      <c r="U680" s="211"/>
      <c r="V680" s="211"/>
      <c r="W680" s="211"/>
      <c r="X680" s="211"/>
      <c r="Y680" s="211"/>
      <c r="Z680" s="211"/>
    </row>
    <row r="681" spans="1:26" ht="15.75" customHeight="1">
      <c r="A681" s="218"/>
      <c r="B681" s="218"/>
      <c r="C681" s="218"/>
      <c r="D681" s="218"/>
      <c r="E681" s="218"/>
      <c r="F681" s="218"/>
      <c r="G681" s="218"/>
      <c r="H681" s="219"/>
      <c r="I681" s="219"/>
      <c r="J681" s="218"/>
      <c r="K681" s="221"/>
      <c r="L681" s="218"/>
      <c r="M681" s="221"/>
      <c r="N681" s="218"/>
      <c r="O681" s="218"/>
      <c r="P681" s="211"/>
      <c r="Q681" s="211"/>
      <c r="R681" s="211"/>
      <c r="S681" s="211"/>
      <c r="T681" s="211"/>
      <c r="U681" s="211"/>
      <c r="V681" s="211"/>
      <c r="W681" s="211"/>
      <c r="X681" s="211"/>
      <c r="Y681" s="211"/>
      <c r="Z681" s="211"/>
    </row>
    <row r="682" spans="1:26" ht="15.75" customHeight="1">
      <c r="A682" s="218"/>
      <c r="B682" s="218"/>
      <c r="C682" s="218"/>
      <c r="D682" s="218"/>
      <c r="E682" s="218"/>
      <c r="F682" s="218"/>
      <c r="G682" s="218"/>
      <c r="H682" s="219"/>
      <c r="I682" s="219"/>
      <c r="J682" s="218"/>
      <c r="K682" s="221"/>
      <c r="L682" s="218"/>
      <c r="M682" s="221"/>
      <c r="N682" s="218"/>
      <c r="O682" s="218"/>
      <c r="P682" s="211"/>
      <c r="Q682" s="211"/>
      <c r="R682" s="211"/>
      <c r="S682" s="211"/>
      <c r="T682" s="211"/>
      <c r="U682" s="211"/>
      <c r="V682" s="211"/>
      <c r="W682" s="211"/>
      <c r="X682" s="211"/>
      <c r="Y682" s="211"/>
      <c r="Z682" s="211"/>
    </row>
    <row r="683" spans="1:26" ht="15.75" customHeight="1">
      <c r="A683" s="218"/>
      <c r="B683" s="218"/>
      <c r="C683" s="218"/>
      <c r="D683" s="218"/>
      <c r="E683" s="218"/>
      <c r="F683" s="218"/>
      <c r="G683" s="218"/>
      <c r="H683" s="219"/>
      <c r="I683" s="219"/>
      <c r="J683" s="218"/>
      <c r="K683" s="221"/>
      <c r="L683" s="218"/>
      <c r="M683" s="221"/>
      <c r="N683" s="218"/>
      <c r="O683" s="218"/>
      <c r="P683" s="211"/>
      <c r="Q683" s="211"/>
      <c r="R683" s="211"/>
      <c r="S683" s="211"/>
      <c r="T683" s="211"/>
      <c r="U683" s="211"/>
      <c r="V683" s="211"/>
      <c r="W683" s="211"/>
      <c r="X683" s="211"/>
      <c r="Y683" s="211"/>
      <c r="Z683" s="211"/>
    </row>
    <row r="684" spans="1:26" ht="15.75" customHeight="1">
      <c r="A684" s="218"/>
      <c r="B684" s="218"/>
      <c r="C684" s="218"/>
      <c r="D684" s="218"/>
      <c r="E684" s="218"/>
      <c r="F684" s="218"/>
      <c r="G684" s="218"/>
      <c r="H684" s="219"/>
      <c r="I684" s="219"/>
      <c r="J684" s="218"/>
      <c r="K684" s="221"/>
      <c r="L684" s="218"/>
      <c r="M684" s="221"/>
      <c r="N684" s="218"/>
      <c r="O684" s="218"/>
      <c r="P684" s="211"/>
      <c r="Q684" s="211"/>
      <c r="R684" s="211"/>
      <c r="S684" s="211"/>
      <c r="T684" s="211"/>
      <c r="U684" s="211"/>
      <c r="V684" s="211"/>
      <c r="W684" s="211"/>
      <c r="X684" s="211"/>
      <c r="Y684" s="211"/>
      <c r="Z684" s="211"/>
    </row>
    <row r="685" spans="1:26" ht="15.75" customHeight="1">
      <c r="A685" s="218"/>
      <c r="B685" s="218"/>
      <c r="C685" s="218"/>
      <c r="D685" s="218"/>
      <c r="E685" s="218"/>
      <c r="F685" s="218"/>
      <c r="G685" s="218"/>
      <c r="H685" s="219"/>
      <c r="I685" s="219"/>
      <c r="J685" s="218"/>
      <c r="K685" s="221"/>
      <c r="L685" s="218"/>
      <c r="M685" s="221"/>
      <c r="N685" s="218"/>
      <c r="O685" s="218"/>
      <c r="P685" s="211"/>
      <c r="Q685" s="211"/>
      <c r="R685" s="211"/>
      <c r="S685" s="211"/>
      <c r="T685" s="211"/>
      <c r="U685" s="211"/>
      <c r="V685" s="211"/>
      <c r="W685" s="211"/>
      <c r="X685" s="211"/>
      <c r="Y685" s="211"/>
      <c r="Z685" s="211"/>
    </row>
    <row r="686" spans="1:26" ht="15.75" customHeight="1">
      <c r="A686" s="218"/>
      <c r="B686" s="218"/>
      <c r="C686" s="218"/>
      <c r="D686" s="218"/>
      <c r="E686" s="218"/>
      <c r="F686" s="218"/>
      <c r="G686" s="218"/>
      <c r="H686" s="219"/>
      <c r="I686" s="219"/>
      <c r="J686" s="218"/>
      <c r="K686" s="221"/>
      <c r="L686" s="218"/>
      <c r="M686" s="221"/>
      <c r="N686" s="218"/>
      <c r="O686" s="218"/>
      <c r="P686" s="211"/>
      <c r="Q686" s="211"/>
      <c r="R686" s="211"/>
      <c r="S686" s="211"/>
      <c r="T686" s="211"/>
      <c r="U686" s="211"/>
      <c r="V686" s="211"/>
      <c r="W686" s="211"/>
      <c r="X686" s="211"/>
      <c r="Y686" s="211"/>
      <c r="Z686" s="211"/>
    </row>
    <row r="687" spans="1:26" ht="15.75" customHeight="1">
      <c r="A687" s="218"/>
      <c r="B687" s="218"/>
      <c r="C687" s="218"/>
      <c r="D687" s="218"/>
      <c r="E687" s="218"/>
      <c r="F687" s="218"/>
      <c r="G687" s="218"/>
      <c r="H687" s="219"/>
      <c r="I687" s="219"/>
      <c r="J687" s="218"/>
      <c r="K687" s="221"/>
      <c r="L687" s="218"/>
      <c r="M687" s="221"/>
      <c r="N687" s="218"/>
      <c r="O687" s="218"/>
      <c r="P687" s="211"/>
      <c r="Q687" s="211"/>
      <c r="R687" s="211"/>
      <c r="S687" s="211"/>
      <c r="T687" s="211"/>
      <c r="U687" s="211"/>
      <c r="V687" s="211"/>
      <c r="W687" s="211"/>
      <c r="X687" s="211"/>
      <c r="Y687" s="211"/>
      <c r="Z687" s="211"/>
    </row>
    <row r="688" spans="1:26" ht="15.75" customHeight="1">
      <c r="A688" s="218"/>
      <c r="B688" s="218"/>
      <c r="C688" s="218"/>
      <c r="D688" s="218"/>
      <c r="E688" s="218"/>
      <c r="F688" s="218"/>
      <c r="G688" s="218"/>
      <c r="H688" s="219"/>
      <c r="I688" s="219"/>
      <c r="J688" s="218"/>
      <c r="K688" s="221"/>
      <c r="L688" s="218"/>
      <c r="M688" s="221"/>
      <c r="N688" s="218"/>
      <c r="O688" s="218"/>
      <c r="P688" s="211"/>
      <c r="Q688" s="211"/>
      <c r="R688" s="211"/>
      <c r="S688" s="211"/>
      <c r="T688" s="211"/>
      <c r="U688" s="211"/>
      <c r="V688" s="211"/>
      <c r="W688" s="211"/>
      <c r="X688" s="211"/>
      <c r="Y688" s="211"/>
      <c r="Z688" s="211"/>
    </row>
    <row r="689" spans="1:26" ht="15.75" customHeight="1">
      <c r="A689" s="218"/>
      <c r="B689" s="218"/>
      <c r="C689" s="218"/>
      <c r="D689" s="218"/>
      <c r="E689" s="218"/>
      <c r="F689" s="218"/>
      <c r="G689" s="218"/>
      <c r="H689" s="219"/>
      <c r="I689" s="219"/>
      <c r="J689" s="218"/>
      <c r="K689" s="221"/>
      <c r="L689" s="218"/>
      <c r="M689" s="221"/>
      <c r="N689" s="218"/>
      <c r="O689" s="218"/>
      <c r="P689" s="211"/>
      <c r="Q689" s="211"/>
      <c r="R689" s="211"/>
      <c r="S689" s="211"/>
      <c r="T689" s="211"/>
      <c r="U689" s="211"/>
      <c r="V689" s="211"/>
      <c r="W689" s="211"/>
      <c r="X689" s="211"/>
      <c r="Y689" s="211"/>
      <c r="Z689" s="211"/>
    </row>
    <row r="690" spans="1:26" ht="15.75" customHeight="1">
      <c r="A690" s="218"/>
      <c r="B690" s="218"/>
      <c r="C690" s="218"/>
      <c r="D690" s="218"/>
      <c r="E690" s="218"/>
      <c r="F690" s="218"/>
      <c r="G690" s="218"/>
      <c r="H690" s="219"/>
      <c r="I690" s="219"/>
      <c r="J690" s="218"/>
      <c r="K690" s="221"/>
      <c r="L690" s="218"/>
      <c r="M690" s="221"/>
      <c r="N690" s="218"/>
      <c r="O690" s="218"/>
      <c r="P690" s="211"/>
      <c r="Q690" s="211"/>
      <c r="R690" s="211"/>
      <c r="S690" s="211"/>
      <c r="T690" s="211"/>
      <c r="U690" s="211"/>
      <c r="V690" s="211"/>
      <c r="W690" s="211"/>
      <c r="X690" s="211"/>
      <c r="Y690" s="211"/>
      <c r="Z690" s="211"/>
    </row>
    <row r="691" spans="1:26" ht="15.75" customHeight="1">
      <c r="A691" s="218"/>
      <c r="B691" s="218"/>
      <c r="C691" s="218"/>
      <c r="D691" s="218"/>
      <c r="E691" s="218"/>
      <c r="F691" s="218"/>
      <c r="G691" s="218"/>
      <c r="H691" s="219"/>
      <c r="I691" s="219"/>
      <c r="J691" s="218"/>
      <c r="K691" s="221"/>
      <c r="L691" s="218"/>
      <c r="M691" s="221"/>
      <c r="N691" s="218"/>
      <c r="O691" s="218"/>
      <c r="P691" s="211"/>
      <c r="Q691" s="211"/>
      <c r="R691" s="211"/>
      <c r="S691" s="211"/>
      <c r="T691" s="211"/>
      <c r="U691" s="211"/>
      <c r="V691" s="211"/>
      <c r="W691" s="211"/>
      <c r="X691" s="211"/>
      <c r="Y691" s="211"/>
      <c r="Z691" s="211"/>
    </row>
    <row r="692" spans="1:26" ht="15.75" customHeight="1">
      <c r="A692" s="218"/>
      <c r="B692" s="218"/>
      <c r="C692" s="218"/>
      <c r="D692" s="218"/>
      <c r="E692" s="218"/>
      <c r="F692" s="218"/>
      <c r="G692" s="218"/>
      <c r="H692" s="219"/>
      <c r="I692" s="219"/>
      <c r="J692" s="218"/>
      <c r="K692" s="221"/>
      <c r="L692" s="218"/>
      <c r="M692" s="221"/>
      <c r="N692" s="218"/>
      <c r="O692" s="218"/>
      <c r="P692" s="211"/>
      <c r="Q692" s="211"/>
      <c r="R692" s="211"/>
      <c r="S692" s="211"/>
      <c r="T692" s="211"/>
      <c r="U692" s="211"/>
      <c r="V692" s="211"/>
      <c r="W692" s="211"/>
      <c r="X692" s="211"/>
      <c r="Y692" s="211"/>
      <c r="Z692" s="211"/>
    </row>
    <row r="693" spans="1:26" ht="15.75" customHeight="1">
      <c r="A693" s="218"/>
      <c r="B693" s="218"/>
      <c r="C693" s="218"/>
      <c r="D693" s="218"/>
      <c r="E693" s="218"/>
      <c r="F693" s="218"/>
      <c r="G693" s="218"/>
      <c r="H693" s="219"/>
      <c r="I693" s="219"/>
      <c r="J693" s="218"/>
      <c r="K693" s="221"/>
      <c r="L693" s="218"/>
      <c r="M693" s="221"/>
      <c r="N693" s="218"/>
      <c r="O693" s="218"/>
      <c r="P693" s="211"/>
      <c r="Q693" s="211"/>
      <c r="R693" s="211"/>
      <c r="S693" s="211"/>
      <c r="T693" s="211"/>
      <c r="U693" s="211"/>
      <c r="V693" s="211"/>
      <c r="W693" s="211"/>
      <c r="X693" s="211"/>
      <c r="Y693" s="211"/>
      <c r="Z693" s="211"/>
    </row>
    <row r="694" spans="1:26" ht="15.75" customHeight="1">
      <c r="A694" s="218"/>
      <c r="B694" s="218"/>
      <c r="C694" s="218"/>
      <c r="D694" s="218"/>
      <c r="E694" s="218"/>
      <c r="F694" s="218"/>
      <c r="G694" s="218"/>
      <c r="H694" s="219"/>
      <c r="I694" s="219"/>
      <c r="J694" s="218"/>
      <c r="K694" s="221"/>
      <c r="L694" s="218"/>
      <c r="M694" s="221"/>
      <c r="N694" s="218"/>
      <c r="O694" s="218"/>
      <c r="P694" s="211"/>
      <c r="Q694" s="211"/>
      <c r="R694" s="211"/>
      <c r="S694" s="211"/>
      <c r="T694" s="211"/>
      <c r="U694" s="211"/>
      <c r="V694" s="211"/>
      <c r="W694" s="211"/>
      <c r="X694" s="211"/>
      <c r="Y694" s="211"/>
      <c r="Z694" s="211"/>
    </row>
    <row r="695" spans="1:26" ht="15.75" customHeight="1">
      <c r="A695" s="218"/>
      <c r="B695" s="218"/>
      <c r="C695" s="218"/>
      <c r="D695" s="218"/>
      <c r="E695" s="218"/>
      <c r="F695" s="218"/>
      <c r="G695" s="218"/>
      <c r="H695" s="219"/>
      <c r="I695" s="219"/>
      <c r="J695" s="218"/>
      <c r="K695" s="221"/>
      <c r="L695" s="218"/>
      <c r="M695" s="221"/>
      <c r="N695" s="218"/>
      <c r="O695" s="218"/>
      <c r="P695" s="211"/>
      <c r="Q695" s="211"/>
      <c r="R695" s="211"/>
      <c r="S695" s="211"/>
      <c r="T695" s="211"/>
      <c r="U695" s="211"/>
      <c r="V695" s="211"/>
      <c r="W695" s="211"/>
      <c r="X695" s="211"/>
      <c r="Y695" s="211"/>
      <c r="Z695" s="211"/>
    </row>
    <row r="696" spans="1:26" ht="15.75" customHeight="1">
      <c r="A696" s="218"/>
      <c r="B696" s="218"/>
      <c r="C696" s="218"/>
      <c r="D696" s="218"/>
      <c r="E696" s="218"/>
      <c r="F696" s="218"/>
      <c r="G696" s="218"/>
      <c r="H696" s="219"/>
      <c r="I696" s="219"/>
      <c r="J696" s="218"/>
      <c r="K696" s="221"/>
      <c r="L696" s="218"/>
      <c r="M696" s="221"/>
      <c r="N696" s="218"/>
      <c r="O696" s="218"/>
      <c r="P696" s="211"/>
      <c r="Q696" s="211"/>
      <c r="R696" s="211"/>
      <c r="S696" s="211"/>
      <c r="T696" s="211"/>
      <c r="U696" s="211"/>
      <c r="V696" s="211"/>
      <c r="W696" s="211"/>
      <c r="X696" s="211"/>
      <c r="Y696" s="211"/>
      <c r="Z696" s="211"/>
    </row>
    <row r="697" spans="1:26" ht="15.75" customHeight="1">
      <c r="A697" s="218"/>
      <c r="B697" s="218"/>
      <c r="C697" s="218"/>
      <c r="D697" s="218"/>
      <c r="E697" s="218"/>
      <c r="F697" s="218"/>
      <c r="G697" s="218"/>
      <c r="H697" s="219"/>
      <c r="I697" s="219"/>
      <c r="J697" s="218"/>
      <c r="K697" s="221"/>
      <c r="L697" s="218"/>
      <c r="M697" s="221"/>
      <c r="N697" s="218"/>
      <c r="O697" s="218"/>
      <c r="P697" s="211"/>
      <c r="Q697" s="211"/>
      <c r="R697" s="211"/>
      <c r="S697" s="211"/>
      <c r="T697" s="211"/>
      <c r="U697" s="211"/>
      <c r="V697" s="211"/>
      <c r="W697" s="211"/>
      <c r="X697" s="211"/>
      <c r="Y697" s="211"/>
      <c r="Z697" s="211"/>
    </row>
    <row r="698" spans="1:26" ht="15.75" customHeight="1">
      <c r="A698" s="218"/>
      <c r="B698" s="218"/>
      <c r="C698" s="218"/>
      <c r="D698" s="218"/>
      <c r="E698" s="218"/>
      <c r="F698" s="218"/>
      <c r="G698" s="218"/>
      <c r="H698" s="219"/>
      <c r="I698" s="219"/>
      <c r="J698" s="218"/>
      <c r="K698" s="221"/>
      <c r="L698" s="218"/>
      <c r="M698" s="221"/>
      <c r="N698" s="218"/>
      <c r="O698" s="218"/>
      <c r="P698" s="211"/>
      <c r="Q698" s="211"/>
      <c r="R698" s="211"/>
      <c r="S698" s="211"/>
      <c r="T698" s="211"/>
      <c r="U698" s="211"/>
      <c r="V698" s="211"/>
      <c r="W698" s="211"/>
      <c r="X698" s="211"/>
      <c r="Y698" s="211"/>
      <c r="Z698" s="211"/>
    </row>
    <row r="699" spans="1:26" ht="15.75" customHeight="1">
      <c r="A699" s="218"/>
      <c r="B699" s="218"/>
      <c r="C699" s="218"/>
      <c r="D699" s="218"/>
      <c r="E699" s="218"/>
      <c r="F699" s="218"/>
      <c r="G699" s="218"/>
      <c r="H699" s="219"/>
      <c r="I699" s="219"/>
      <c r="J699" s="218"/>
      <c r="K699" s="221"/>
      <c r="L699" s="218"/>
      <c r="M699" s="221"/>
      <c r="N699" s="218"/>
      <c r="O699" s="218"/>
      <c r="P699" s="211"/>
      <c r="Q699" s="211"/>
      <c r="R699" s="211"/>
      <c r="S699" s="211"/>
      <c r="T699" s="211"/>
      <c r="U699" s="211"/>
      <c r="V699" s="211"/>
      <c r="W699" s="211"/>
      <c r="X699" s="211"/>
      <c r="Y699" s="211"/>
      <c r="Z699" s="211"/>
    </row>
    <row r="700" spans="1:26" ht="15.75" customHeight="1">
      <c r="A700" s="218"/>
      <c r="B700" s="218"/>
      <c r="C700" s="218"/>
      <c r="D700" s="218"/>
      <c r="E700" s="218"/>
      <c r="F700" s="218"/>
      <c r="G700" s="218"/>
      <c r="H700" s="219"/>
      <c r="I700" s="219"/>
      <c r="J700" s="218"/>
      <c r="K700" s="221"/>
      <c r="L700" s="218"/>
      <c r="M700" s="221"/>
      <c r="N700" s="218"/>
      <c r="O700" s="218"/>
      <c r="P700" s="211"/>
      <c r="Q700" s="211"/>
      <c r="R700" s="211"/>
      <c r="S700" s="211"/>
      <c r="T700" s="211"/>
      <c r="U700" s="211"/>
      <c r="V700" s="211"/>
      <c r="W700" s="211"/>
      <c r="X700" s="211"/>
      <c r="Y700" s="211"/>
      <c r="Z700" s="211"/>
    </row>
    <row r="701" spans="1:26" ht="15.75" customHeight="1">
      <c r="A701" s="218"/>
      <c r="B701" s="218"/>
      <c r="C701" s="218"/>
      <c r="D701" s="218"/>
      <c r="E701" s="218"/>
      <c r="F701" s="218"/>
      <c r="G701" s="218"/>
      <c r="H701" s="219"/>
      <c r="I701" s="219"/>
      <c r="J701" s="218"/>
      <c r="K701" s="221"/>
      <c r="L701" s="218"/>
      <c r="M701" s="221"/>
      <c r="N701" s="218"/>
      <c r="O701" s="218"/>
      <c r="P701" s="211"/>
      <c r="Q701" s="211"/>
      <c r="R701" s="211"/>
      <c r="S701" s="211"/>
      <c r="T701" s="211"/>
      <c r="U701" s="211"/>
      <c r="V701" s="211"/>
      <c r="W701" s="211"/>
      <c r="X701" s="211"/>
      <c r="Y701" s="211"/>
      <c r="Z701" s="211"/>
    </row>
    <row r="702" spans="1:26" ht="15.75" customHeight="1">
      <c r="A702" s="218"/>
      <c r="B702" s="218"/>
      <c r="C702" s="218"/>
      <c r="D702" s="218"/>
      <c r="E702" s="218"/>
      <c r="F702" s="218"/>
      <c r="G702" s="218"/>
      <c r="H702" s="219"/>
      <c r="I702" s="219"/>
      <c r="J702" s="218"/>
      <c r="K702" s="221"/>
      <c r="L702" s="218"/>
      <c r="M702" s="221"/>
      <c r="N702" s="218"/>
      <c r="O702" s="218"/>
      <c r="P702" s="211"/>
      <c r="Q702" s="211"/>
      <c r="R702" s="211"/>
      <c r="S702" s="211"/>
      <c r="T702" s="211"/>
      <c r="U702" s="211"/>
      <c r="V702" s="211"/>
      <c r="W702" s="211"/>
      <c r="X702" s="211"/>
      <c r="Y702" s="211"/>
      <c r="Z702" s="211"/>
    </row>
    <row r="703" spans="1:26" ht="15.75" customHeight="1">
      <c r="A703" s="218"/>
      <c r="B703" s="218"/>
      <c r="C703" s="218"/>
      <c r="D703" s="218"/>
      <c r="E703" s="218"/>
      <c r="F703" s="218"/>
      <c r="G703" s="218"/>
      <c r="H703" s="219"/>
      <c r="I703" s="219"/>
      <c r="J703" s="218"/>
      <c r="K703" s="221"/>
      <c r="L703" s="218"/>
      <c r="M703" s="221"/>
      <c r="N703" s="218"/>
      <c r="O703" s="218"/>
      <c r="P703" s="211"/>
      <c r="Q703" s="211"/>
      <c r="R703" s="211"/>
      <c r="S703" s="211"/>
      <c r="T703" s="211"/>
      <c r="U703" s="211"/>
      <c r="V703" s="211"/>
      <c r="W703" s="211"/>
      <c r="X703" s="211"/>
      <c r="Y703" s="211"/>
      <c r="Z703" s="211"/>
    </row>
    <row r="704" spans="1:26" ht="15.75" customHeight="1">
      <c r="A704" s="218"/>
      <c r="B704" s="218"/>
      <c r="C704" s="218"/>
      <c r="D704" s="218"/>
      <c r="E704" s="218"/>
      <c r="F704" s="218"/>
      <c r="G704" s="218"/>
      <c r="H704" s="219"/>
      <c r="I704" s="219"/>
      <c r="J704" s="218"/>
      <c r="K704" s="221"/>
      <c r="L704" s="218"/>
      <c r="M704" s="221"/>
      <c r="N704" s="218"/>
      <c r="O704" s="218"/>
      <c r="P704" s="211"/>
      <c r="Q704" s="211"/>
      <c r="R704" s="211"/>
      <c r="S704" s="211"/>
      <c r="T704" s="211"/>
      <c r="U704" s="211"/>
      <c r="V704" s="211"/>
      <c r="W704" s="211"/>
      <c r="X704" s="211"/>
      <c r="Y704" s="211"/>
      <c r="Z704" s="211"/>
    </row>
    <row r="705" spans="1:26" ht="15.75" customHeight="1">
      <c r="A705" s="218"/>
      <c r="B705" s="218"/>
      <c r="C705" s="218"/>
      <c r="D705" s="218"/>
      <c r="E705" s="218"/>
      <c r="F705" s="218"/>
      <c r="G705" s="218"/>
      <c r="H705" s="219"/>
      <c r="I705" s="219"/>
      <c r="J705" s="218"/>
      <c r="K705" s="221"/>
      <c r="L705" s="218"/>
      <c r="M705" s="221"/>
      <c r="N705" s="218"/>
      <c r="O705" s="218"/>
      <c r="P705" s="211"/>
      <c r="Q705" s="211"/>
      <c r="R705" s="211"/>
      <c r="S705" s="211"/>
      <c r="T705" s="211"/>
      <c r="U705" s="211"/>
      <c r="V705" s="211"/>
      <c r="W705" s="211"/>
      <c r="X705" s="211"/>
      <c r="Y705" s="211"/>
      <c r="Z705" s="211"/>
    </row>
    <row r="706" spans="1:26" ht="15.75" customHeight="1">
      <c r="A706" s="218"/>
      <c r="B706" s="218"/>
      <c r="C706" s="218"/>
      <c r="D706" s="218"/>
      <c r="E706" s="218"/>
      <c r="F706" s="218"/>
      <c r="G706" s="218"/>
      <c r="H706" s="219"/>
      <c r="I706" s="219"/>
      <c r="J706" s="218"/>
      <c r="K706" s="221"/>
      <c r="L706" s="218"/>
      <c r="M706" s="221"/>
      <c r="N706" s="218"/>
      <c r="O706" s="218"/>
      <c r="P706" s="211"/>
      <c r="Q706" s="211"/>
      <c r="R706" s="211"/>
      <c r="S706" s="211"/>
      <c r="T706" s="211"/>
      <c r="U706" s="211"/>
      <c r="V706" s="211"/>
      <c r="W706" s="211"/>
      <c r="X706" s="211"/>
      <c r="Y706" s="211"/>
      <c r="Z706" s="211"/>
    </row>
    <row r="707" spans="1:26" ht="15.75" customHeight="1">
      <c r="A707" s="218"/>
      <c r="B707" s="218"/>
      <c r="C707" s="218"/>
      <c r="D707" s="218"/>
      <c r="E707" s="218"/>
      <c r="F707" s="218"/>
      <c r="G707" s="218"/>
      <c r="H707" s="219"/>
      <c r="I707" s="219"/>
      <c r="J707" s="218"/>
      <c r="K707" s="221"/>
      <c r="L707" s="218"/>
      <c r="M707" s="221"/>
      <c r="N707" s="218"/>
      <c r="O707" s="218"/>
      <c r="P707" s="211"/>
      <c r="Q707" s="211"/>
      <c r="R707" s="211"/>
      <c r="S707" s="211"/>
      <c r="T707" s="211"/>
      <c r="U707" s="211"/>
      <c r="V707" s="211"/>
      <c r="W707" s="211"/>
      <c r="X707" s="211"/>
      <c r="Y707" s="211"/>
      <c r="Z707" s="211"/>
    </row>
    <row r="708" spans="1:26" ht="15.75" customHeight="1">
      <c r="A708" s="218"/>
      <c r="B708" s="218"/>
      <c r="C708" s="218"/>
      <c r="D708" s="218"/>
      <c r="E708" s="218"/>
      <c r="F708" s="218"/>
      <c r="G708" s="218"/>
      <c r="H708" s="219"/>
      <c r="I708" s="219"/>
      <c r="J708" s="218"/>
      <c r="K708" s="221"/>
      <c r="L708" s="218"/>
      <c r="M708" s="221"/>
      <c r="N708" s="218"/>
      <c r="O708" s="218"/>
      <c r="P708" s="211"/>
      <c r="Q708" s="211"/>
      <c r="R708" s="211"/>
      <c r="S708" s="211"/>
      <c r="T708" s="211"/>
      <c r="U708" s="211"/>
      <c r="V708" s="211"/>
      <c r="W708" s="211"/>
      <c r="X708" s="211"/>
      <c r="Y708" s="211"/>
      <c r="Z708" s="211"/>
    </row>
    <row r="709" spans="1:26" ht="15.75" customHeight="1">
      <c r="A709" s="218"/>
      <c r="B709" s="218"/>
      <c r="C709" s="218"/>
      <c r="D709" s="218"/>
      <c r="E709" s="218"/>
      <c r="F709" s="218"/>
      <c r="G709" s="218"/>
      <c r="H709" s="219"/>
      <c r="I709" s="219"/>
      <c r="J709" s="218"/>
      <c r="K709" s="221"/>
      <c r="L709" s="218"/>
      <c r="M709" s="221"/>
      <c r="N709" s="218"/>
      <c r="O709" s="218"/>
      <c r="P709" s="211"/>
      <c r="Q709" s="211"/>
      <c r="R709" s="211"/>
      <c r="S709" s="211"/>
      <c r="T709" s="211"/>
      <c r="U709" s="211"/>
      <c r="V709" s="211"/>
      <c r="W709" s="211"/>
      <c r="X709" s="211"/>
      <c r="Y709" s="211"/>
      <c r="Z709" s="211"/>
    </row>
    <row r="710" spans="1:26" ht="15.75" customHeight="1">
      <c r="A710" s="218"/>
      <c r="B710" s="218"/>
      <c r="C710" s="218"/>
      <c r="D710" s="218"/>
      <c r="E710" s="218"/>
      <c r="F710" s="218"/>
      <c r="G710" s="218"/>
      <c r="H710" s="219"/>
      <c r="I710" s="219"/>
      <c r="J710" s="218"/>
      <c r="K710" s="221"/>
      <c r="L710" s="218"/>
      <c r="M710" s="221"/>
      <c r="N710" s="218"/>
      <c r="O710" s="218"/>
      <c r="P710" s="211"/>
      <c r="Q710" s="211"/>
      <c r="R710" s="211"/>
      <c r="S710" s="211"/>
      <c r="T710" s="211"/>
      <c r="U710" s="211"/>
      <c r="V710" s="211"/>
      <c r="W710" s="211"/>
      <c r="X710" s="211"/>
      <c r="Y710" s="211"/>
      <c r="Z710" s="211"/>
    </row>
    <row r="711" spans="1:26" ht="15.75" customHeight="1">
      <c r="A711" s="218"/>
      <c r="B711" s="218"/>
      <c r="C711" s="218"/>
      <c r="D711" s="218"/>
      <c r="E711" s="218"/>
      <c r="F711" s="218"/>
      <c r="G711" s="218"/>
      <c r="H711" s="219"/>
      <c r="I711" s="219"/>
      <c r="J711" s="218"/>
      <c r="K711" s="221"/>
      <c r="L711" s="218"/>
      <c r="M711" s="221"/>
      <c r="N711" s="218"/>
      <c r="O711" s="218"/>
      <c r="P711" s="211"/>
      <c r="Q711" s="211"/>
      <c r="R711" s="211"/>
      <c r="S711" s="211"/>
      <c r="T711" s="211"/>
      <c r="U711" s="211"/>
      <c r="V711" s="211"/>
      <c r="W711" s="211"/>
      <c r="X711" s="211"/>
      <c r="Y711" s="211"/>
      <c r="Z711" s="211"/>
    </row>
    <row r="712" spans="1:26" ht="15.75" customHeight="1">
      <c r="A712" s="218"/>
      <c r="B712" s="218"/>
      <c r="C712" s="218"/>
      <c r="D712" s="218"/>
      <c r="E712" s="218"/>
      <c r="F712" s="218"/>
      <c r="G712" s="218"/>
      <c r="H712" s="219"/>
      <c r="I712" s="219"/>
      <c r="J712" s="218"/>
      <c r="K712" s="221"/>
      <c r="L712" s="218"/>
      <c r="M712" s="221"/>
      <c r="N712" s="218"/>
      <c r="O712" s="218"/>
      <c r="P712" s="211"/>
      <c r="Q712" s="211"/>
      <c r="R712" s="211"/>
      <c r="S712" s="211"/>
      <c r="T712" s="211"/>
      <c r="U712" s="211"/>
      <c r="V712" s="211"/>
      <c r="W712" s="211"/>
      <c r="X712" s="211"/>
      <c r="Y712" s="211"/>
      <c r="Z712" s="211"/>
    </row>
    <row r="713" spans="1:26" ht="15.75" customHeight="1">
      <c r="A713" s="218"/>
      <c r="B713" s="218"/>
      <c r="C713" s="218"/>
      <c r="D713" s="218"/>
      <c r="E713" s="218"/>
      <c r="F713" s="218"/>
      <c r="G713" s="218"/>
      <c r="H713" s="219"/>
      <c r="I713" s="219"/>
      <c r="J713" s="218"/>
      <c r="K713" s="221"/>
      <c r="L713" s="218"/>
      <c r="M713" s="221"/>
      <c r="N713" s="218"/>
      <c r="O713" s="218"/>
      <c r="P713" s="211"/>
      <c r="Q713" s="211"/>
      <c r="R713" s="211"/>
      <c r="S713" s="211"/>
      <c r="T713" s="211"/>
      <c r="U713" s="211"/>
      <c r="V713" s="211"/>
      <c r="W713" s="211"/>
      <c r="X713" s="211"/>
      <c r="Y713" s="211"/>
      <c r="Z713" s="211"/>
    </row>
    <row r="714" spans="1:26" ht="15.75" customHeight="1">
      <c r="A714" s="218"/>
      <c r="B714" s="218"/>
      <c r="C714" s="218"/>
      <c r="D714" s="218"/>
      <c r="E714" s="218"/>
      <c r="F714" s="218"/>
      <c r="G714" s="218"/>
      <c r="H714" s="219"/>
      <c r="I714" s="219"/>
      <c r="J714" s="218"/>
      <c r="K714" s="221"/>
      <c r="L714" s="218"/>
      <c r="M714" s="221"/>
      <c r="N714" s="218"/>
      <c r="O714" s="218"/>
      <c r="P714" s="211"/>
      <c r="Q714" s="211"/>
      <c r="R714" s="211"/>
      <c r="S714" s="211"/>
      <c r="T714" s="211"/>
      <c r="U714" s="211"/>
      <c r="V714" s="211"/>
      <c r="W714" s="211"/>
      <c r="X714" s="211"/>
      <c r="Y714" s="211"/>
      <c r="Z714" s="211"/>
    </row>
    <row r="715" spans="1:26" ht="15.75" customHeight="1">
      <c r="A715" s="218"/>
      <c r="B715" s="218"/>
      <c r="C715" s="218"/>
      <c r="D715" s="218"/>
      <c r="E715" s="218"/>
      <c r="F715" s="218"/>
      <c r="G715" s="218"/>
      <c r="H715" s="219"/>
      <c r="I715" s="219"/>
      <c r="J715" s="218"/>
      <c r="K715" s="221"/>
      <c r="L715" s="218"/>
      <c r="M715" s="221"/>
      <c r="N715" s="218"/>
      <c r="O715" s="218"/>
      <c r="P715" s="211"/>
      <c r="Q715" s="211"/>
      <c r="R715" s="211"/>
      <c r="S715" s="211"/>
      <c r="T715" s="211"/>
      <c r="U715" s="211"/>
      <c r="V715" s="211"/>
      <c r="W715" s="211"/>
      <c r="X715" s="211"/>
      <c r="Y715" s="211"/>
      <c r="Z715" s="211"/>
    </row>
    <row r="716" spans="1:26" ht="15.75" customHeight="1">
      <c r="A716" s="218"/>
      <c r="B716" s="218"/>
      <c r="C716" s="218"/>
      <c r="D716" s="218"/>
      <c r="E716" s="218"/>
      <c r="F716" s="218"/>
      <c r="G716" s="218"/>
      <c r="H716" s="219"/>
      <c r="I716" s="219"/>
      <c r="J716" s="218"/>
      <c r="K716" s="221"/>
      <c r="L716" s="218"/>
      <c r="M716" s="221"/>
      <c r="N716" s="218"/>
      <c r="O716" s="218"/>
      <c r="P716" s="211"/>
      <c r="Q716" s="211"/>
      <c r="R716" s="211"/>
      <c r="S716" s="211"/>
      <c r="T716" s="211"/>
      <c r="U716" s="211"/>
      <c r="V716" s="211"/>
      <c r="W716" s="211"/>
      <c r="X716" s="211"/>
      <c r="Y716" s="211"/>
      <c r="Z716" s="211"/>
    </row>
    <row r="717" spans="1:26" ht="15.75" customHeight="1">
      <c r="A717" s="218"/>
      <c r="B717" s="218"/>
      <c r="C717" s="218"/>
      <c r="D717" s="218"/>
      <c r="E717" s="218"/>
      <c r="F717" s="218"/>
      <c r="G717" s="218"/>
      <c r="H717" s="219"/>
      <c r="I717" s="219"/>
      <c r="J717" s="218"/>
      <c r="K717" s="221"/>
      <c r="L717" s="218"/>
      <c r="M717" s="221"/>
      <c r="N717" s="218"/>
      <c r="O717" s="218"/>
      <c r="P717" s="211"/>
      <c r="Q717" s="211"/>
      <c r="R717" s="211"/>
      <c r="S717" s="211"/>
      <c r="T717" s="211"/>
      <c r="U717" s="211"/>
      <c r="V717" s="211"/>
      <c r="W717" s="211"/>
      <c r="X717" s="211"/>
      <c r="Y717" s="211"/>
      <c r="Z717" s="211"/>
    </row>
    <row r="718" spans="1:26" ht="15.75" customHeight="1">
      <c r="A718" s="218"/>
      <c r="B718" s="218"/>
      <c r="C718" s="218"/>
      <c r="D718" s="218"/>
      <c r="E718" s="218"/>
      <c r="F718" s="218"/>
      <c r="G718" s="218"/>
      <c r="H718" s="219"/>
      <c r="I718" s="219"/>
      <c r="J718" s="218"/>
      <c r="K718" s="221"/>
      <c r="L718" s="218"/>
      <c r="M718" s="221"/>
      <c r="N718" s="218"/>
      <c r="O718" s="218"/>
      <c r="P718" s="211"/>
      <c r="Q718" s="211"/>
      <c r="R718" s="211"/>
      <c r="S718" s="211"/>
      <c r="T718" s="211"/>
      <c r="U718" s="211"/>
      <c r="V718" s="211"/>
      <c r="W718" s="211"/>
      <c r="X718" s="211"/>
      <c r="Y718" s="211"/>
      <c r="Z718" s="211"/>
    </row>
    <row r="719" spans="1:26" ht="15.75" customHeight="1">
      <c r="A719" s="218"/>
      <c r="B719" s="218"/>
      <c r="C719" s="218"/>
      <c r="D719" s="218"/>
      <c r="E719" s="218"/>
      <c r="F719" s="218"/>
      <c r="G719" s="218"/>
      <c r="H719" s="219"/>
      <c r="I719" s="219"/>
      <c r="J719" s="218"/>
      <c r="K719" s="221"/>
      <c r="L719" s="218"/>
      <c r="M719" s="221"/>
      <c r="N719" s="218"/>
      <c r="O719" s="218"/>
      <c r="P719" s="211"/>
      <c r="Q719" s="211"/>
      <c r="R719" s="211"/>
      <c r="S719" s="211"/>
      <c r="T719" s="211"/>
      <c r="U719" s="211"/>
      <c r="V719" s="211"/>
      <c r="W719" s="211"/>
      <c r="X719" s="211"/>
      <c r="Y719" s="211"/>
      <c r="Z719" s="211"/>
    </row>
    <row r="720" spans="1:26" ht="15.75" customHeight="1">
      <c r="A720" s="218"/>
      <c r="B720" s="218"/>
      <c r="C720" s="218"/>
      <c r="D720" s="218"/>
      <c r="E720" s="218"/>
      <c r="F720" s="218"/>
      <c r="G720" s="218"/>
      <c r="H720" s="219"/>
      <c r="I720" s="219"/>
      <c r="J720" s="218"/>
      <c r="K720" s="221"/>
      <c r="L720" s="218"/>
      <c r="M720" s="221"/>
      <c r="N720" s="218"/>
      <c r="O720" s="218"/>
      <c r="P720" s="211"/>
      <c r="Q720" s="211"/>
      <c r="R720" s="211"/>
      <c r="S720" s="211"/>
      <c r="T720" s="211"/>
      <c r="U720" s="211"/>
      <c r="V720" s="211"/>
      <c r="W720" s="211"/>
      <c r="X720" s="211"/>
      <c r="Y720" s="211"/>
      <c r="Z720" s="211"/>
    </row>
    <row r="721" spans="1:26" ht="15.75" customHeight="1">
      <c r="A721" s="218"/>
      <c r="B721" s="218"/>
      <c r="C721" s="218"/>
      <c r="D721" s="218"/>
      <c r="E721" s="218"/>
      <c r="F721" s="218"/>
      <c r="G721" s="218"/>
      <c r="H721" s="219"/>
      <c r="I721" s="219"/>
      <c r="J721" s="218"/>
      <c r="K721" s="221"/>
      <c r="L721" s="218"/>
      <c r="M721" s="221"/>
      <c r="N721" s="218"/>
      <c r="O721" s="218"/>
      <c r="P721" s="211"/>
      <c r="Q721" s="211"/>
      <c r="R721" s="211"/>
      <c r="S721" s="211"/>
      <c r="T721" s="211"/>
      <c r="U721" s="211"/>
      <c r="V721" s="211"/>
      <c r="W721" s="211"/>
      <c r="X721" s="211"/>
      <c r="Y721" s="211"/>
      <c r="Z721" s="211"/>
    </row>
    <row r="722" spans="1:26" ht="15.75" customHeight="1">
      <c r="A722" s="218"/>
      <c r="B722" s="218"/>
      <c r="C722" s="218"/>
      <c r="D722" s="218"/>
      <c r="E722" s="218"/>
      <c r="F722" s="218"/>
      <c r="G722" s="218"/>
      <c r="H722" s="219"/>
      <c r="I722" s="219"/>
      <c r="J722" s="218"/>
      <c r="K722" s="221"/>
      <c r="L722" s="218"/>
      <c r="M722" s="221"/>
      <c r="N722" s="218"/>
      <c r="O722" s="218"/>
      <c r="P722" s="211"/>
      <c r="Q722" s="211"/>
      <c r="R722" s="211"/>
      <c r="S722" s="211"/>
      <c r="T722" s="211"/>
      <c r="U722" s="211"/>
      <c r="V722" s="211"/>
      <c r="W722" s="211"/>
      <c r="X722" s="211"/>
      <c r="Y722" s="211"/>
      <c r="Z722" s="211"/>
    </row>
    <row r="723" spans="1:26" ht="15.75" customHeight="1">
      <c r="A723" s="218"/>
      <c r="B723" s="218"/>
      <c r="C723" s="218"/>
      <c r="D723" s="218"/>
      <c r="E723" s="218"/>
      <c r="F723" s="218"/>
      <c r="G723" s="218"/>
      <c r="H723" s="219"/>
      <c r="I723" s="219"/>
      <c r="J723" s="218"/>
      <c r="K723" s="221"/>
      <c r="L723" s="218"/>
      <c r="M723" s="221"/>
      <c r="N723" s="218"/>
      <c r="O723" s="218"/>
      <c r="P723" s="211"/>
      <c r="Q723" s="211"/>
      <c r="R723" s="211"/>
      <c r="S723" s="211"/>
      <c r="T723" s="211"/>
      <c r="U723" s="211"/>
      <c r="V723" s="211"/>
      <c r="W723" s="211"/>
      <c r="X723" s="211"/>
      <c r="Y723" s="211"/>
      <c r="Z723" s="211"/>
    </row>
    <row r="724" spans="1:26" ht="15.75" customHeight="1">
      <c r="A724" s="218"/>
      <c r="B724" s="218"/>
      <c r="C724" s="218"/>
      <c r="D724" s="218"/>
      <c r="E724" s="218"/>
      <c r="F724" s="218"/>
      <c r="G724" s="218"/>
      <c r="H724" s="219"/>
      <c r="I724" s="219"/>
      <c r="J724" s="218"/>
      <c r="K724" s="221"/>
      <c r="L724" s="218"/>
      <c r="M724" s="221"/>
      <c r="N724" s="218"/>
      <c r="O724" s="218"/>
      <c r="P724" s="211"/>
      <c r="Q724" s="211"/>
      <c r="R724" s="211"/>
      <c r="S724" s="211"/>
      <c r="T724" s="211"/>
      <c r="U724" s="211"/>
      <c r="V724" s="211"/>
      <c r="W724" s="211"/>
      <c r="X724" s="211"/>
      <c r="Y724" s="211"/>
      <c r="Z724" s="211"/>
    </row>
    <row r="725" spans="1:26" ht="15.75" customHeight="1">
      <c r="A725" s="218"/>
      <c r="B725" s="218"/>
      <c r="C725" s="218"/>
      <c r="D725" s="218"/>
      <c r="E725" s="218"/>
      <c r="F725" s="218"/>
      <c r="G725" s="218"/>
      <c r="H725" s="219"/>
      <c r="I725" s="219"/>
      <c r="J725" s="218"/>
      <c r="K725" s="221"/>
      <c r="L725" s="218"/>
      <c r="M725" s="221"/>
      <c r="N725" s="218"/>
      <c r="O725" s="218"/>
      <c r="P725" s="211"/>
      <c r="Q725" s="211"/>
      <c r="R725" s="211"/>
      <c r="S725" s="211"/>
      <c r="T725" s="211"/>
      <c r="U725" s="211"/>
      <c r="V725" s="211"/>
      <c r="W725" s="211"/>
      <c r="X725" s="211"/>
      <c r="Y725" s="211"/>
      <c r="Z725" s="211"/>
    </row>
    <row r="726" spans="1:26" ht="15.75" customHeight="1">
      <c r="A726" s="218"/>
      <c r="B726" s="218"/>
      <c r="C726" s="218"/>
      <c r="D726" s="218"/>
      <c r="E726" s="218"/>
      <c r="F726" s="218"/>
      <c r="G726" s="218"/>
      <c r="H726" s="219"/>
      <c r="I726" s="219"/>
      <c r="J726" s="218"/>
      <c r="K726" s="221"/>
      <c r="L726" s="218"/>
      <c r="M726" s="221"/>
      <c r="N726" s="218"/>
      <c r="O726" s="218"/>
      <c r="P726" s="211"/>
      <c r="Q726" s="211"/>
      <c r="R726" s="211"/>
      <c r="S726" s="211"/>
      <c r="T726" s="211"/>
      <c r="U726" s="211"/>
      <c r="V726" s="211"/>
      <c r="W726" s="211"/>
      <c r="X726" s="211"/>
      <c r="Y726" s="211"/>
      <c r="Z726" s="211"/>
    </row>
    <row r="727" spans="1:26" ht="15.75" customHeight="1">
      <c r="A727" s="218"/>
      <c r="B727" s="218"/>
      <c r="C727" s="218"/>
      <c r="D727" s="218"/>
      <c r="E727" s="218"/>
      <c r="F727" s="218"/>
      <c r="G727" s="218"/>
      <c r="H727" s="219"/>
      <c r="I727" s="219"/>
      <c r="J727" s="218"/>
      <c r="K727" s="221"/>
      <c r="L727" s="218"/>
      <c r="M727" s="221"/>
      <c r="N727" s="218"/>
      <c r="O727" s="218"/>
      <c r="P727" s="211"/>
      <c r="Q727" s="211"/>
      <c r="R727" s="211"/>
      <c r="S727" s="211"/>
      <c r="T727" s="211"/>
      <c r="U727" s="211"/>
      <c r="V727" s="211"/>
      <c r="W727" s="211"/>
      <c r="X727" s="211"/>
      <c r="Y727" s="211"/>
      <c r="Z727" s="211"/>
    </row>
    <row r="728" spans="1:26" ht="15.75" customHeight="1">
      <c r="A728" s="218"/>
      <c r="B728" s="218"/>
      <c r="C728" s="218"/>
      <c r="D728" s="218"/>
      <c r="E728" s="218"/>
      <c r="F728" s="218"/>
      <c r="G728" s="218"/>
      <c r="H728" s="219"/>
      <c r="I728" s="219"/>
      <c r="J728" s="218"/>
      <c r="K728" s="221"/>
      <c r="L728" s="218"/>
      <c r="M728" s="221"/>
      <c r="N728" s="218"/>
      <c r="O728" s="218"/>
      <c r="P728" s="211"/>
      <c r="Q728" s="211"/>
      <c r="R728" s="211"/>
      <c r="S728" s="211"/>
      <c r="T728" s="211"/>
      <c r="U728" s="211"/>
      <c r="V728" s="211"/>
      <c r="W728" s="211"/>
      <c r="X728" s="211"/>
      <c r="Y728" s="211"/>
      <c r="Z728" s="211"/>
    </row>
    <row r="729" spans="1:26" ht="15.75" customHeight="1">
      <c r="A729" s="218"/>
      <c r="B729" s="218"/>
      <c r="C729" s="218"/>
      <c r="D729" s="218"/>
      <c r="E729" s="218"/>
      <c r="F729" s="218"/>
      <c r="G729" s="218"/>
      <c r="H729" s="219"/>
      <c r="I729" s="219"/>
      <c r="J729" s="218"/>
      <c r="K729" s="221"/>
      <c r="L729" s="218"/>
      <c r="M729" s="221"/>
      <c r="N729" s="218"/>
      <c r="O729" s="218"/>
      <c r="P729" s="211"/>
      <c r="Q729" s="211"/>
      <c r="R729" s="211"/>
      <c r="S729" s="211"/>
      <c r="T729" s="211"/>
      <c r="U729" s="211"/>
      <c r="V729" s="211"/>
      <c r="W729" s="211"/>
      <c r="X729" s="211"/>
      <c r="Y729" s="211"/>
      <c r="Z729" s="211"/>
    </row>
    <row r="730" spans="1:26" ht="15.75" customHeight="1">
      <c r="A730" s="218"/>
      <c r="B730" s="218"/>
      <c r="C730" s="218"/>
      <c r="D730" s="218"/>
      <c r="E730" s="218"/>
      <c r="F730" s="218"/>
      <c r="G730" s="218"/>
      <c r="H730" s="219"/>
      <c r="I730" s="219"/>
      <c r="J730" s="218"/>
      <c r="K730" s="221"/>
      <c r="L730" s="218"/>
      <c r="M730" s="221"/>
      <c r="N730" s="218"/>
      <c r="O730" s="218"/>
      <c r="P730" s="211"/>
      <c r="Q730" s="211"/>
      <c r="R730" s="211"/>
      <c r="S730" s="211"/>
      <c r="T730" s="211"/>
      <c r="U730" s="211"/>
      <c r="V730" s="211"/>
      <c r="W730" s="211"/>
      <c r="X730" s="211"/>
      <c r="Y730" s="211"/>
      <c r="Z730" s="211"/>
    </row>
    <row r="731" spans="1:26" ht="15.75" customHeight="1">
      <c r="A731" s="218"/>
      <c r="B731" s="218"/>
      <c r="C731" s="218"/>
      <c r="D731" s="218"/>
      <c r="E731" s="218"/>
      <c r="F731" s="218"/>
      <c r="G731" s="218"/>
      <c r="H731" s="219"/>
      <c r="I731" s="219"/>
      <c r="J731" s="218"/>
      <c r="K731" s="221"/>
      <c r="L731" s="218"/>
      <c r="M731" s="221"/>
      <c r="N731" s="218"/>
      <c r="O731" s="218"/>
      <c r="P731" s="211"/>
      <c r="Q731" s="211"/>
      <c r="R731" s="211"/>
      <c r="S731" s="211"/>
      <c r="T731" s="211"/>
      <c r="U731" s="211"/>
      <c r="V731" s="211"/>
      <c r="W731" s="211"/>
      <c r="X731" s="211"/>
      <c r="Y731" s="211"/>
      <c r="Z731" s="211"/>
    </row>
    <row r="732" spans="1:26" ht="15.75" customHeight="1">
      <c r="A732" s="218"/>
      <c r="B732" s="218"/>
      <c r="C732" s="218"/>
      <c r="D732" s="218"/>
      <c r="E732" s="218"/>
      <c r="F732" s="218"/>
      <c r="G732" s="218"/>
      <c r="H732" s="219"/>
      <c r="I732" s="219"/>
      <c r="J732" s="218"/>
      <c r="K732" s="221"/>
      <c r="L732" s="218"/>
      <c r="M732" s="221"/>
      <c r="N732" s="218"/>
      <c r="O732" s="218"/>
      <c r="P732" s="211"/>
      <c r="Q732" s="211"/>
      <c r="R732" s="211"/>
      <c r="S732" s="211"/>
      <c r="T732" s="211"/>
      <c r="U732" s="211"/>
      <c r="V732" s="211"/>
      <c r="W732" s="211"/>
      <c r="X732" s="211"/>
      <c r="Y732" s="211"/>
      <c r="Z732" s="211"/>
    </row>
    <row r="733" spans="1:26" ht="15.75" customHeight="1">
      <c r="A733" s="218"/>
      <c r="B733" s="218"/>
      <c r="C733" s="218"/>
      <c r="D733" s="218"/>
      <c r="E733" s="218"/>
      <c r="F733" s="218"/>
      <c r="G733" s="218"/>
      <c r="H733" s="219"/>
      <c r="I733" s="219"/>
      <c r="J733" s="218"/>
      <c r="K733" s="221"/>
      <c r="L733" s="218"/>
      <c r="M733" s="221"/>
      <c r="N733" s="218"/>
      <c r="O733" s="218"/>
      <c r="P733" s="211"/>
      <c r="Q733" s="211"/>
      <c r="R733" s="211"/>
      <c r="S733" s="211"/>
      <c r="T733" s="211"/>
      <c r="U733" s="211"/>
      <c r="V733" s="211"/>
      <c r="W733" s="211"/>
      <c r="X733" s="211"/>
      <c r="Y733" s="211"/>
      <c r="Z733" s="211"/>
    </row>
    <row r="734" spans="1:26" ht="15.75" customHeight="1">
      <c r="A734" s="218"/>
      <c r="B734" s="218"/>
      <c r="C734" s="218"/>
      <c r="D734" s="218"/>
      <c r="E734" s="218"/>
      <c r="F734" s="218"/>
      <c r="G734" s="218"/>
      <c r="H734" s="219"/>
      <c r="I734" s="219"/>
      <c r="J734" s="218"/>
      <c r="K734" s="221"/>
      <c r="L734" s="218"/>
      <c r="M734" s="221"/>
      <c r="N734" s="218"/>
      <c r="O734" s="218"/>
      <c r="P734" s="211"/>
      <c r="Q734" s="211"/>
      <c r="R734" s="211"/>
      <c r="S734" s="211"/>
      <c r="T734" s="211"/>
      <c r="U734" s="211"/>
      <c r="V734" s="211"/>
      <c r="W734" s="211"/>
      <c r="X734" s="211"/>
      <c r="Y734" s="211"/>
      <c r="Z734" s="211"/>
    </row>
    <row r="735" spans="1:26" ht="15.75" customHeight="1">
      <c r="A735" s="218"/>
      <c r="B735" s="218"/>
      <c r="C735" s="218"/>
      <c r="D735" s="218"/>
      <c r="E735" s="218"/>
      <c r="F735" s="218"/>
      <c r="G735" s="218"/>
      <c r="H735" s="219"/>
      <c r="I735" s="219"/>
      <c r="J735" s="218"/>
      <c r="K735" s="221"/>
      <c r="L735" s="218"/>
      <c r="M735" s="221"/>
      <c r="N735" s="218"/>
      <c r="O735" s="218"/>
      <c r="P735" s="211"/>
      <c r="Q735" s="211"/>
      <c r="R735" s="211"/>
      <c r="S735" s="211"/>
      <c r="T735" s="211"/>
      <c r="U735" s="211"/>
      <c r="V735" s="211"/>
      <c r="W735" s="211"/>
      <c r="X735" s="211"/>
      <c r="Y735" s="211"/>
      <c r="Z735" s="211"/>
    </row>
    <row r="736" spans="1:26" ht="15.75" customHeight="1">
      <c r="A736" s="218"/>
      <c r="B736" s="218"/>
      <c r="C736" s="218"/>
      <c r="D736" s="218"/>
      <c r="E736" s="218"/>
      <c r="F736" s="218"/>
      <c r="G736" s="218"/>
      <c r="H736" s="219"/>
      <c r="I736" s="219"/>
      <c r="J736" s="218"/>
      <c r="K736" s="221"/>
      <c r="L736" s="218"/>
      <c r="M736" s="221"/>
      <c r="N736" s="218"/>
      <c r="O736" s="218"/>
      <c r="P736" s="211"/>
      <c r="Q736" s="211"/>
      <c r="R736" s="211"/>
      <c r="S736" s="211"/>
      <c r="T736" s="211"/>
      <c r="U736" s="211"/>
      <c r="V736" s="211"/>
      <c r="W736" s="211"/>
      <c r="X736" s="211"/>
      <c r="Y736" s="211"/>
      <c r="Z736" s="211"/>
    </row>
    <row r="737" spans="1:26" ht="15.75" customHeight="1">
      <c r="A737" s="218"/>
      <c r="B737" s="218"/>
      <c r="C737" s="218"/>
      <c r="D737" s="218"/>
      <c r="E737" s="218"/>
      <c r="F737" s="218"/>
      <c r="G737" s="218"/>
      <c r="H737" s="219"/>
      <c r="I737" s="219"/>
      <c r="J737" s="218"/>
      <c r="K737" s="221"/>
      <c r="L737" s="218"/>
      <c r="M737" s="221"/>
      <c r="N737" s="218"/>
      <c r="O737" s="218"/>
      <c r="P737" s="211"/>
      <c r="Q737" s="211"/>
      <c r="R737" s="211"/>
      <c r="S737" s="211"/>
      <c r="T737" s="211"/>
      <c r="U737" s="211"/>
      <c r="V737" s="211"/>
      <c r="W737" s="211"/>
      <c r="X737" s="211"/>
      <c r="Y737" s="211"/>
      <c r="Z737" s="211"/>
    </row>
    <row r="738" spans="1:26" ht="15.75" customHeight="1">
      <c r="A738" s="218"/>
      <c r="B738" s="218"/>
      <c r="C738" s="218"/>
      <c r="D738" s="218"/>
      <c r="E738" s="218"/>
      <c r="F738" s="218"/>
      <c r="G738" s="218"/>
      <c r="H738" s="219"/>
      <c r="I738" s="219"/>
      <c r="J738" s="218"/>
      <c r="K738" s="221"/>
      <c r="L738" s="218"/>
      <c r="M738" s="221"/>
      <c r="N738" s="218"/>
      <c r="O738" s="218"/>
      <c r="P738" s="211"/>
      <c r="Q738" s="211"/>
      <c r="R738" s="211"/>
      <c r="S738" s="211"/>
      <c r="T738" s="211"/>
      <c r="U738" s="211"/>
      <c r="V738" s="211"/>
      <c r="W738" s="211"/>
      <c r="X738" s="211"/>
      <c r="Y738" s="211"/>
      <c r="Z738" s="211"/>
    </row>
    <row r="739" spans="1:26" ht="15.75" customHeight="1">
      <c r="A739" s="218"/>
      <c r="B739" s="218"/>
      <c r="C739" s="218"/>
      <c r="D739" s="218"/>
      <c r="E739" s="218"/>
      <c r="F739" s="218"/>
      <c r="G739" s="218"/>
      <c r="H739" s="219"/>
      <c r="I739" s="219"/>
      <c r="J739" s="218"/>
      <c r="K739" s="221"/>
      <c r="L739" s="218"/>
      <c r="M739" s="221"/>
      <c r="N739" s="218"/>
      <c r="O739" s="218"/>
      <c r="P739" s="211"/>
      <c r="Q739" s="211"/>
      <c r="R739" s="211"/>
      <c r="S739" s="211"/>
      <c r="T739" s="211"/>
      <c r="U739" s="211"/>
      <c r="V739" s="211"/>
      <c r="W739" s="211"/>
      <c r="X739" s="211"/>
      <c r="Y739" s="211"/>
      <c r="Z739" s="211"/>
    </row>
    <row r="740" spans="1:26" ht="15.75" customHeight="1">
      <c r="A740" s="218"/>
      <c r="B740" s="218"/>
      <c r="C740" s="218"/>
      <c r="D740" s="218"/>
      <c r="E740" s="218"/>
      <c r="F740" s="218"/>
      <c r="G740" s="218"/>
      <c r="H740" s="219"/>
      <c r="I740" s="219"/>
      <c r="J740" s="218"/>
      <c r="K740" s="221"/>
      <c r="L740" s="218"/>
      <c r="M740" s="221"/>
      <c r="N740" s="218"/>
      <c r="O740" s="218"/>
      <c r="P740" s="211"/>
      <c r="Q740" s="211"/>
      <c r="R740" s="211"/>
      <c r="S740" s="211"/>
      <c r="T740" s="211"/>
      <c r="U740" s="211"/>
      <c r="V740" s="211"/>
      <c r="W740" s="211"/>
      <c r="X740" s="211"/>
      <c r="Y740" s="211"/>
      <c r="Z740" s="211"/>
    </row>
    <row r="741" spans="1:26" ht="15.75" customHeight="1">
      <c r="A741" s="218"/>
      <c r="B741" s="218"/>
      <c r="C741" s="218"/>
      <c r="D741" s="218"/>
      <c r="E741" s="218"/>
      <c r="F741" s="218"/>
      <c r="G741" s="218"/>
      <c r="H741" s="219"/>
      <c r="I741" s="219"/>
      <c r="J741" s="218"/>
      <c r="K741" s="221"/>
      <c r="L741" s="218"/>
      <c r="M741" s="221"/>
      <c r="N741" s="218"/>
      <c r="O741" s="218"/>
      <c r="P741" s="211"/>
      <c r="Q741" s="211"/>
      <c r="R741" s="211"/>
      <c r="S741" s="211"/>
      <c r="T741" s="211"/>
      <c r="U741" s="211"/>
      <c r="V741" s="211"/>
      <c r="W741" s="211"/>
      <c r="X741" s="211"/>
      <c r="Y741" s="211"/>
      <c r="Z741" s="211"/>
    </row>
    <row r="742" spans="1:26" ht="15.75" customHeight="1">
      <c r="A742" s="218"/>
      <c r="B742" s="218"/>
      <c r="C742" s="218"/>
      <c r="D742" s="218"/>
      <c r="E742" s="218"/>
      <c r="F742" s="218"/>
      <c r="G742" s="218"/>
      <c r="H742" s="219"/>
      <c r="I742" s="219"/>
      <c r="J742" s="218"/>
      <c r="K742" s="221"/>
      <c r="L742" s="218"/>
      <c r="M742" s="221"/>
      <c r="N742" s="218"/>
      <c r="O742" s="218"/>
      <c r="P742" s="211"/>
      <c r="Q742" s="211"/>
      <c r="R742" s="211"/>
      <c r="S742" s="211"/>
      <c r="T742" s="211"/>
      <c r="U742" s="211"/>
      <c r="V742" s="211"/>
      <c r="W742" s="211"/>
      <c r="X742" s="211"/>
      <c r="Y742" s="211"/>
      <c r="Z742" s="211"/>
    </row>
    <row r="743" spans="1:26" ht="15.75" customHeight="1">
      <c r="A743" s="218"/>
      <c r="B743" s="218"/>
      <c r="C743" s="218"/>
      <c r="D743" s="218"/>
      <c r="E743" s="218"/>
      <c r="F743" s="218"/>
      <c r="G743" s="218"/>
      <c r="H743" s="219"/>
      <c r="I743" s="219"/>
      <c r="J743" s="218"/>
      <c r="K743" s="221"/>
      <c r="L743" s="218"/>
      <c r="M743" s="221"/>
      <c r="N743" s="218"/>
      <c r="O743" s="218"/>
      <c r="P743" s="211"/>
      <c r="Q743" s="211"/>
      <c r="R743" s="211"/>
      <c r="S743" s="211"/>
      <c r="T743" s="211"/>
      <c r="U743" s="211"/>
      <c r="V743" s="211"/>
      <c r="W743" s="211"/>
      <c r="X743" s="211"/>
      <c r="Y743" s="211"/>
      <c r="Z743" s="211"/>
    </row>
    <row r="744" spans="1:26" ht="15.75" customHeight="1">
      <c r="A744" s="218"/>
      <c r="B744" s="218"/>
      <c r="C744" s="218"/>
      <c r="D744" s="218"/>
      <c r="E744" s="218"/>
      <c r="F744" s="218"/>
      <c r="G744" s="218"/>
      <c r="H744" s="219"/>
      <c r="I744" s="219"/>
      <c r="J744" s="218"/>
      <c r="K744" s="221"/>
      <c r="L744" s="218"/>
      <c r="M744" s="221"/>
      <c r="N744" s="218"/>
      <c r="O744" s="218"/>
      <c r="P744" s="211"/>
      <c r="Q744" s="211"/>
      <c r="R744" s="211"/>
      <c r="S744" s="211"/>
      <c r="T744" s="211"/>
      <c r="U744" s="211"/>
      <c r="V744" s="211"/>
      <c r="W744" s="211"/>
      <c r="X744" s="211"/>
      <c r="Y744" s="211"/>
      <c r="Z744" s="211"/>
    </row>
    <row r="745" spans="1:26" ht="15.75" customHeight="1">
      <c r="A745" s="218"/>
      <c r="B745" s="218"/>
      <c r="C745" s="218"/>
      <c r="D745" s="218"/>
      <c r="E745" s="218"/>
      <c r="F745" s="218"/>
      <c r="G745" s="218"/>
      <c r="H745" s="219"/>
      <c r="I745" s="219"/>
      <c r="J745" s="218"/>
      <c r="K745" s="221"/>
      <c r="L745" s="218"/>
      <c r="M745" s="221"/>
      <c r="N745" s="218"/>
      <c r="O745" s="218"/>
      <c r="P745" s="211"/>
      <c r="Q745" s="211"/>
      <c r="R745" s="211"/>
      <c r="S745" s="211"/>
      <c r="T745" s="211"/>
      <c r="U745" s="211"/>
      <c r="V745" s="211"/>
      <c r="W745" s="211"/>
      <c r="X745" s="211"/>
      <c r="Y745" s="211"/>
      <c r="Z745" s="211"/>
    </row>
    <row r="746" spans="1:26" ht="15.75" customHeight="1">
      <c r="A746" s="218"/>
      <c r="B746" s="218"/>
      <c r="C746" s="218"/>
      <c r="D746" s="218"/>
      <c r="E746" s="218"/>
      <c r="F746" s="218"/>
      <c r="G746" s="218"/>
      <c r="H746" s="219"/>
      <c r="I746" s="219"/>
      <c r="J746" s="218"/>
      <c r="K746" s="221"/>
      <c r="L746" s="218"/>
      <c r="M746" s="221"/>
      <c r="N746" s="218"/>
      <c r="O746" s="218"/>
      <c r="P746" s="211"/>
      <c r="Q746" s="211"/>
      <c r="R746" s="211"/>
      <c r="S746" s="211"/>
      <c r="T746" s="211"/>
      <c r="U746" s="211"/>
      <c r="V746" s="211"/>
      <c r="W746" s="211"/>
      <c r="X746" s="211"/>
      <c r="Y746" s="211"/>
      <c r="Z746" s="211"/>
    </row>
    <row r="747" spans="1:26" ht="15.75" customHeight="1">
      <c r="A747" s="218"/>
      <c r="B747" s="218"/>
      <c r="C747" s="218"/>
      <c r="D747" s="218"/>
      <c r="E747" s="218"/>
      <c r="F747" s="218"/>
      <c r="G747" s="218"/>
      <c r="H747" s="219"/>
      <c r="I747" s="219"/>
      <c r="J747" s="218"/>
      <c r="K747" s="221"/>
      <c r="L747" s="218"/>
      <c r="M747" s="221"/>
      <c r="N747" s="218"/>
      <c r="O747" s="218"/>
      <c r="P747" s="211"/>
      <c r="Q747" s="211"/>
      <c r="R747" s="211"/>
      <c r="S747" s="211"/>
      <c r="T747" s="211"/>
      <c r="U747" s="211"/>
      <c r="V747" s="211"/>
      <c r="W747" s="211"/>
      <c r="X747" s="211"/>
      <c r="Y747" s="211"/>
      <c r="Z747" s="211"/>
    </row>
    <row r="748" spans="1:26" ht="15.75" customHeight="1">
      <c r="A748" s="218"/>
      <c r="B748" s="218"/>
      <c r="C748" s="218"/>
      <c r="D748" s="218"/>
      <c r="E748" s="218"/>
      <c r="F748" s="218"/>
      <c r="G748" s="218"/>
      <c r="H748" s="219"/>
      <c r="I748" s="219"/>
      <c r="J748" s="218"/>
      <c r="K748" s="221"/>
      <c r="L748" s="218"/>
      <c r="M748" s="221"/>
      <c r="N748" s="218"/>
      <c r="O748" s="218"/>
      <c r="P748" s="211"/>
      <c r="Q748" s="211"/>
      <c r="R748" s="211"/>
      <c r="S748" s="211"/>
      <c r="T748" s="211"/>
      <c r="U748" s="211"/>
      <c r="V748" s="211"/>
      <c r="W748" s="211"/>
      <c r="X748" s="211"/>
      <c r="Y748" s="211"/>
      <c r="Z748" s="211"/>
    </row>
    <row r="749" spans="1:26" ht="15.75" customHeight="1">
      <c r="A749" s="218"/>
      <c r="B749" s="218"/>
      <c r="C749" s="218"/>
      <c r="D749" s="218"/>
      <c r="E749" s="218"/>
      <c r="F749" s="218"/>
      <c r="G749" s="218"/>
      <c r="H749" s="219"/>
      <c r="I749" s="219"/>
      <c r="J749" s="218"/>
      <c r="K749" s="221"/>
      <c r="L749" s="218"/>
      <c r="M749" s="221"/>
      <c r="N749" s="218"/>
      <c r="O749" s="218"/>
      <c r="P749" s="211"/>
      <c r="Q749" s="211"/>
      <c r="R749" s="211"/>
      <c r="S749" s="211"/>
      <c r="T749" s="211"/>
      <c r="U749" s="211"/>
      <c r="V749" s="211"/>
      <c r="W749" s="211"/>
      <c r="X749" s="211"/>
      <c r="Y749" s="211"/>
      <c r="Z749" s="211"/>
    </row>
    <row r="750" spans="1:26" ht="15.75" customHeight="1">
      <c r="A750" s="218"/>
      <c r="B750" s="218"/>
      <c r="C750" s="218"/>
      <c r="D750" s="218"/>
      <c r="E750" s="218"/>
      <c r="F750" s="218"/>
      <c r="G750" s="218"/>
      <c r="H750" s="219"/>
      <c r="I750" s="219"/>
      <c r="J750" s="218"/>
      <c r="K750" s="221"/>
      <c r="L750" s="218"/>
      <c r="M750" s="221"/>
      <c r="N750" s="218"/>
      <c r="O750" s="218"/>
      <c r="P750" s="211"/>
      <c r="Q750" s="211"/>
      <c r="R750" s="211"/>
      <c r="S750" s="211"/>
      <c r="T750" s="211"/>
      <c r="U750" s="211"/>
      <c r="V750" s="211"/>
      <c r="W750" s="211"/>
      <c r="X750" s="211"/>
      <c r="Y750" s="211"/>
      <c r="Z750" s="211"/>
    </row>
    <row r="751" spans="1:26" ht="15.75" customHeight="1">
      <c r="A751" s="218"/>
      <c r="B751" s="218"/>
      <c r="C751" s="218"/>
      <c r="D751" s="218"/>
      <c r="E751" s="218"/>
      <c r="F751" s="218"/>
      <c r="G751" s="218"/>
      <c r="H751" s="219"/>
      <c r="I751" s="219"/>
      <c r="J751" s="218"/>
      <c r="K751" s="221"/>
      <c r="L751" s="218"/>
      <c r="M751" s="221"/>
      <c r="N751" s="218"/>
      <c r="O751" s="218"/>
      <c r="P751" s="211"/>
      <c r="Q751" s="211"/>
      <c r="R751" s="211"/>
      <c r="S751" s="211"/>
      <c r="T751" s="211"/>
      <c r="U751" s="211"/>
      <c r="V751" s="211"/>
      <c r="W751" s="211"/>
      <c r="X751" s="211"/>
      <c r="Y751" s="211"/>
      <c r="Z751" s="211"/>
    </row>
    <row r="752" spans="1:26" ht="15.75" customHeight="1">
      <c r="A752" s="218"/>
      <c r="B752" s="218"/>
      <c r="C752" s="218"/>
      <c r="D752" s="218"/>
      <c r="E752" s="218"/>
      <c r="F752" s="218"/>
      <c r="G752" s="218"/>
      <c r="H752" s="219"/>
      <c r="I752" s="219"/>
      <c r="J752" s="218"/>
      <c r="K752" s="221"/>
      <c r="L752" s="218"/>
      <c r="M752" s="221"/>
      <c r="N752" s="218"/>
      <c r="O752" s="218"/>
      <c r="P752" s="211"/>
      <c r="Q752" s="211"/>
      <c r="R752" s="211"/>
      <c r="S752" s="211"/>
      <c r="T752" s="211"/>
      <c r="U752" s="211"/>
      <c r="V752" s="211"/>
      <c r="W752" s="211"/>
      <c r="X752" s="211"/>
      <c r="Y752" s="211"/>
      <c r="Z752" s="211"/>
    </row>
    <row r="753" spans="1:26" ht="15.75" customHeight="1">
      <c r="A753" s="218"/>
      <c r="B753" s="218"/>
      <c r="C753" s="218"/>
      <c r="D753" s="218"/>
      <c r="E753" s="218"/>
      <c r="F753" s="218"/>
      <c r="G753" s="218"/>
      <c r="H753" s="219"/>
      <c r="I753" s="219"/>
      <c r="J753" s="218"/>
      <c r="K753" s="221"/>
      <c r="L753" s="218"/>
      <c r="M753" s="221"/>
      <c r="N753" s="218"/>
      <c r="O753" s="218"/>
      <c r="P753" s="211"/>
      <c r="Q753" s="211"/>
      <c r="R753" s="211"/>
      <c r="S753" s="211"/>
      <c r="T753" s="211"/>
      <c r="U753" s="211"/>
      <c r="V753" s="211"/>
      <c r="W753" s="211"/>
      <c r="X753" s="211"/>
      <c r="Y753" s="211"/>
      <c r="Z753" s="211"/>
    </row>
    <row r="754" spans="1:26" ht="15.75" customHeight="1">
      <c r="A754" s="218"/>
      <c r="B754" s="218"/>
      <c r="C754" s="218"/>
      <c r="D754" s="218"/>
      <c r="E754" s="218"/>
      <c r="F754" s="218"/>
      <c r="G754" s="218"/>
      <c r="H754" s="219"/>
      <c r="I754" s="219"/>
      <c r="J754" s="218"/>
      <c r="K754" s="221"/>
      <c r="L754" s="218"/>
      <c r="M754" s="221"/>
      <c r="N754" s="218"/>
      <c r="O754" s="218"/>
      <c r="P754" s="211"/>
      <c r="Q754" s="211"/>
      <c r="R754" s="211"/>
      <c r="S754" s="211"/>
      <c r="T754" s="211"/>
      <c r="U754" s="211"/>
      <c r="V754" s="211"/>
      <c r="W754" s="211"/>
      <c r="X754" s="211"/>
      <c r="Y754" s="211"/>
      <c r="Z754" s="211"/>
    </row>
    <row r="755" spans="1:26" ht="15.75" customHeight="1">
      <c r="A755" s="218"/>
      <c r="B755" s="218"/>
      <c r="C755" s="218"/>
      <c r="D755" s="218"/>
      <c r="E755" s="218"/>
      <c r="F755" s="218"/>
      <c r="G755" s="218"/>
      <c r="H755" s="219"/>
      <c r="I755" s="219"/>
      <c r="J755" s="218"/>
      <c r="K755" s="221"/>
      <c r="L755" s="218"/>
      <c r="M755" s="221"/>
      <c r="N755" s="218"/>
      <c r="O755" s="218"/>
      <c r="P755" s="211"/>
      <c r="Q755" s="211"/>
      <c r="R755" s="211"/>
      <c r="S755" s="211"/>
      <c r="T755" s="211"/>
      <c r="U755" s="211"/>
      <c r="V755" s="211"/>
      <c r="W755" s="211"/>
      <c r="X755" s="211"/>
      <c r="Y755" s="211"/>
      <c r="Z755" s="211"/>
    </row>
    <row r="756" spans="1:26" ht="15.75" customHeight="1">
      <c r="A756" s="218"/>
      <c r="B756" s="218"/>
      <c r="C756" s="218"/>
      <c r="D756" s="218"/>
      <c r="E756" s="218"/>
      <c r="F756" s="218"/>
      <c r="G756" s="218"/>
      <c r="H756" s="219"/>
      <c r="I756" s="219"/>
      <c r="J756" s="218"/>
      <c r="K756" s="221"/>
      <c r="L756" s="218"/>
      <c r="M756" s="221"/>
      <c r="N756" s="218"/>
      <c r="O756" s="218"/>
      <c r="P756" s="211"/>
      <c r="Q756" s="211"/>
      <c r="R756" s="211"/>
      <c r="S756" s="211"/>
      <c r="T756" s="211"/>
      <c r="U756" s="211"/>
      <c r="V756" s="211"/>
      <c r="W756" s="211"/>
      <c r="X756" s="211"/>
      <c r="Y756" s="211"/>
      <c r="Z756" s="211"/>
    </row>
    <row r="757" spans="1:26" ht="15.75" customHeight="1">
      <c r="A757" s="218"/>
      <c r="B757" s="218"/>
      <c r="C757" s="218"/>
      <c r="D757" s="218"/>
      <c r="E757" s="218"/>
      <c r="F757" s="218"/>
      <c r="G757" s="218"/>
      <c r="H757" s="219"/>
      <c r="I757" s="219"/>
      <c r="J757" s="218"/>
      <c r="K757" s="221"/>
      <c r="L757" s="218"/>
      <c r="M757" s="221"/>
      <c r="N757" s="218"/>
      <c r="O757" s="218"/>
      <c r="P757" s="211"/>
      <c r="Q757" s="211"/>
      <c r="R757" s="211"/>
      <c r="S757" s="211"/>
      <c r="T757" s="211"/>
      <c r="U757" s="211"/>
      <c r="V757" s="211"/>
      <c r="W757" s="211"/>
      <c r="X757" s="211"/>
      <c r="Y757" s="211"/>
      <c r="Z757" s="211"/>
    </row>
    <row r="758" spans="1:26" ht="15.75" customHeight="1">
      <c r="A758" s="218"/>
      <c r="B758" s="218"/>
      <c r="C758" s="218"/>
      <c r="D758" s="218"/>
      <c r="E758" s="218"/>
      <c r="F758" s="218"/>
      <c r="G758" s="218"/>
      <c r="H758" s="219"/>
      <c r="I758" s="219"/>
      <c r="J758" s="218"/>
      <c r="K758" s="221"/>
      <c r="L758" s="218"/>
      <c r="M758" s="221"/>
      <c r="N758" s="218"/>
      <c r="O758" s="218"/>
      <c r="P758" s="211"/>
      <c r="Q758" s="211"/>
      <c r="R758" s="211"/>
      <c r="S758" s="211"/>
      <c r="T758" s="211"/>
      <c r="U758" s="211"/>
      <c r="V758" s="211"/>
      <c r="W758" s="211"/>
      <c r="X758" s="211"/>
      <c r="Y758" s="211"/>
      <c r="Z758" s="211"/>
    </row>
    <row r="759" spans="1:26" ht="15.75" customHeight="1">
      <c r="A759" s="218"/>
      <c r="B759" s="218"/>
      <c r="C759" s="218"/>
      <c r="D759" s="218"/>
      <c r="E759" s="218"/>
      <c r="F759" s="218"/>
      <c r="G759" s="218"/>
      <c r="H759" s="219"/>
      <c r="I759" s="219"/>
      <c r="J759" s="218"/>
      <c r="K759" s="221"/>
      <c r="L759" s="218"/>
      <c r="M759" s="221"/>
      <c r="N759" s="218"/>
      <c r="O759" s="218"/>
      <c r="P759" s="211"/>
      <c r="Q759" s="211"/>
      <c r="R759" s="211"/>
      <c r="S759" s="211"/>
      <c r="T759" s="211"/>
      <c r="U759" s="211"/>
      <c r="V759" s="211"/>
      <c r="W759" s="211"/>
      <c r="X759" s="211"/>
      <c r="Y759" s="211"/>
      <c r="Z759" s="211"/>
    </row>
    <row r="760" spans="1:26" ht="15.75" customHeight="1">
      <c r="A760" s="218"/>
      <c r="B760" s="218"/>
      <c r="C760" s="218"/>
      <c r="D760" s="218"/>
      <c r="E760" s="218"/>
      <c r="F760" s="218"/>
      <c r="G760" s="218"/>
      <c r="H760" s="219"/>
      <c r="I760" s="219"/>
      <c r="J760" s="218"/>
      <c r="K760" s="221"/>
      <c r="L760" s="218"/>
      <c r="M760" s="221"/>
      <c r="N760" s="218"/>
      <c r="O760" s="218"/>
      <c r="P760" s="211"/>
      <c r="Q760" s="211"/>
      <c r="R760" s="211"/>
      <c r="S760" s="211"/>
      <c r="T760" s="211"/>
      <c r="U760" s="211"/>
      <c r="V760" s="211"/>
      <c r="W760" s="211"/>
      <c r="X760" s="211"/>
      <c r="Y760" s="211"/>
      <c r="Z760" s="211"/>
    </row>
    <row r="761" spans="1:26" ht="15.75" customHeight="1">
      <c r="A761" s="218"/>
      <c r="B761" s="218"/>
      <c r="C761" s="218"/>
      <c r="D761" s="218"/>
      <c r="E761" s="218"/>
      <c r="F761" s="218"/>
      <c r="G761" s="218"/>
      <c r="H761" s="219"/>
      <c r="I761" s="219"/>
      <c r="J761" s="218"/>
      <c r="K761" s="221"/>
      <c r="L761" s="218"/>
      <c r="M761" s="221"/>
      <c r="N761" s="218"/>
      <c r="O761" s="218"/>
      <c r="P761" s="211"/>
      <c r="Q761" s="211"/>
      <c r="R761" s="211"/>
      <c r="S761" s="211"/>
      <c r="T761" s="211"/>
      <c r="U761" s="211"/>
      <c r="V761" s="211"/>
      <c r="W761" s="211"/>
      <c r="X761" s="211"/>
      <c r="Y761" s="211"/>
      <c r="Z761" s="211"/>
    </row>
    <row r="762" spans="1:26" ht="15.75" customHeight="1">
      <c r="A762" s="218"/>
      <c r="B762" s="218"/>
      <c r="C762" s="218"/>
      <c r="D762" s="218"/>
      <c r="E762" s="218"/>
      <c r="F762" s="218"/>
      <c r="G762" s="218"/>
      <c r="H762" s="219"/>
      <c r="I762" s="219"/>
      <c r="J762" s="218"/>
      <c r="K762" s="221"/>
      <c r="L762" s="218"/>
      <c r="M762" s="221"/>
      <c r="N762" s="218"/>
      <c r="O762" s="218"/>
      <c r="P762" s="211"/>
      <c r="Q762" s="211"/>
      <c r="R762" s="211"/>
      <c r="S762" s="211"/>
      <c r="T762" s="211"/>
      <c r="U762" s="211"/>
      <c r="V762" s="211"/>
      <c r="W762" s="211"/>
      <c r="X762" s="211"/>
      <c r="Y762" s="211"/>
      <c r="Z762" s="211"/>
    </row>
    <row r="763" spans="1:26" ht="15.75" customHeight="1">
      <c r="A763" s="218"/>
      <c r="B763" s="218"/>
      <c r="C763" s="218"/>
      <c r="D763" s="218"/>
      <c r="E763" s="218"/>
      <c r="F763" s="218"/>
      <c r="G763" s="218"/>
      <c r="H763" s="219"/>
      <c r="I763" s="219"/>
      <c r="J763" s="218"/>
      <c r="K763" s="221"/>
      <c r="L763" s="218"/>
      <c r="M763" s="221"/>
      <c r="N763" s="218"/>
      <c r="O763" s="218"/>
      <c r="P763" s="211"/>
      <c r="Q763" s="211"/>
      <c r="R763" s="211"/>
      <c r="S763" s="211"/>
      <c r="T763" s="211"/>
      <c r="U763" s="211"/>
      <c r="V763" s="211"/>
      <c r="W763" s="211"/>
      <c r="X763" s="211"/>
      <c r="Y763" s="211"/>
      <c r="Z763" s="211"/>
    </row>
    <row r="764" spans="1:26" ht="15.75" customHeight="1">
      <c r="A764" s="218"/>
      <c r="B764" s="218"/>
      <c r="C764" s="218"/>
      <c r="D764" s="218"/>
      <c r="E764" s="218"/>
      <c r="F764" s="218"/>
      <c r="G764" s="218"/>
      <c r="H764" s="219"/>
      <c r="I764" s="219"/>
      <c r="J764" s="218"/>
      <c r="K764" s="221"/>
      <c r="L764" s="218"/>
      <c r="M764" s="221"/>
      <c r="N764" s="218"/>
      <c r="O764" s="218"/>
      <c r="P764" s="211"/>
      <c r="Q764" s="211"/>
      <c r="R764" s="211"/>
      <c r="S764" s="211"/>
      <c r="T764" s="211"/>
      <c r="U764" s="211"/>
      <c r="V764" s="211"/>
      <c r="W764" s="211"/>
      <c r="X764" s="211"/>
      <c r="Y764" s="211"/>
      <c r="Z764" s="211"/>
    </row>
    <row r="765" spans="1:26" ht="15.75" customHeight="1">
      <c r="A765" s="218"/>
      <c r="B765" s="218"/>
      <c r="C765" s="218"/>
      <c r="D765" s="218"/>
      <c r="E765" s="218"/>
      <c r="F765" s="218"/>
      <c r="G765" s="218"/>
      <c r="H765" s="219"/>
      <c r="I765" s="219"/>
      <c r="J765" s="218"/>
      <c r="K765" s="221"/>
      <c r="L765" s="218"/>
      <c r="M765" s="221"/>
      <c r="N765" s="218"/>
      <c r="O765" s="218"/>
      <c r="P765" s="211"/>
      <c r="Q765" s="211"/>
      <c r="R765" s="211"/>
      <c r="S765" s="211"/>
      <c r="T765" s="211"/>
      <c r="U765" s="211"/>
      <c r="V765" s="211"/>
      <c r="W765" s="211"/>
      <c r="X765" s="211"/>
      <c r="Y765" s="211"/>
      <c r="Z765" s="211"/>
    </row>
    <row r="766" spans="1:26" ht="15.75" customHeight="1">
      <c r="A766" s="218"/>
      <c r="B766" s="218"/>
      <c r="C766" s="218"/>
      <c r="D766" s="218"/>
      <c r="E766" s="218"/>
      <c r="F766" s="218"/>
      <c r="G766" s="218"/>
      <c r="H766" s="219"/>
      <c r="I766" s="219"/>
      <c r="J766" s="218"/>
      <c r="K766" s="221"/>
      <c r="L766" s="218"/>
      <c r="M766" s="221"/>
      <c r="N766" s="218"/>
      <c r="O766" s="218"/>
      <c r="P766" s="211"/>
      <c r="Q766" s="211"/>
      <c r="R766" s="211"/>
      <c r="S766" s="211"/>
      <c r="T766" s="211"/>
      <c r="U766" s="211"/>
      <c r="V766" s="211"/>
      <c r="W766" s="211"/>
      <c r="X766" s="211"/>
      <c r="Y766" s="211"/>
      <c r="Z766" s="211"/>
    </row>
    <row r="767" spans="1:26" ht="15.75" customHeight="1">
      <c r="A767" s="218"/>
      <c r="B767" s="218"/>
      <c r="C767" s="218"/>
      <c r="D767" s="218"/>
      <c r="E767" s="218"/>
      <c r="F767" s="218"/>
      <c r="G767" s="218"/>
      <c r="H767" s="219"/>
      <c r="I767" s="219"/>
      <c r="J767" s="218"/>
      <c r="K767" s="221"/>
      <c r="L767" s="218"/>
      <c r="M767" s="221"/>
      <c r="N767" s="218"/>
      <c r="O767" s="218"/>
      <c r="P767" s="211"/>
      <c r="Q767" s="211"/>
      <c r="R767" s="211"/>
      <c r="S767" s="211"/>
      <c r="T767" s="211"/>
      <c r="U767" s="211"/>
      <c r="V767" s="211"/>
      <c r="W767" s="211"/>
      <c r="X767" s="211"/>
      <c r="Y767" s="211"/>
      <c r="Z767" s="211"/>
    </row>
    <row r="768" spans="1:26" ht="15.75" customHeight="1">
      <c r="A768" s="218"/>
      <c r="B768" s="218"/>
      <c r="C768" s="218"/>
      <c r="D768" s="218"/>
      <c r="E768" s="218"/>
      <c r="F768" s="218"/>
      <c r="G768" s="218"/>
      <c r="H768" s="219"/>
      <c r="I768" s="219"/>
      <c r="J768" s="218"/>
      <c r="K768" s="221"/>
      <c r="L768" s="218"/>
      <c r="M768" s="221"/>
      <c r="N768" s="218"/>
      <c r="O768" s="218"/>
      <c r="P768" s="211"/>
      <c r="Q768" s="211"/>
      <c r="R768" s="211"/>
      <c r="S768" s="211"/>
      <c r="T768" s="211"/>
      <c r="U768" s="211"/>
      <c r="V768" s="211"/>
      <c r="W768" s="211"/>
      <c r="X768" s="211"/>
      <c r="Y768" s="211"/>
      <c r="Z768" s="211"/>
    </row>
    <row r="769" spans="1:26" ht="15.75" customHeight="1">
      <c r="A769" s="218"/>
      <c r="B769" s="218"/>
      <c r="C769" s="218"/>
      <c r="D769" s="218"/>
      <c r="E769" s="218"/>
      <c r="F769" s="218"/>
      <c r="G769" s="218"/>
      <c r="H769" s="219"/>
      <c r="I769" s="219"/>
      <c r="J769" s="218"/>
      <c r="K769" s="221"/>
      <c r="L769" s="218"/>
      <c r="M769" s="221"/>
      <c r="N769" s="218"/>
      <c r="O769" s="218"/>
      <c r="P769" s="211"/>
      <c r="Q769" s="211"/>
      <c r="R769" s="211"/>
      <c r="S769" s="211"/>
      <c r="T769" s="211"/>
      <c r="U769" s="211"/>
      <c r="V769" s="211"/>
      <c r="W769" s="211"/>
      <c r="X769" s="211"/>
      <c r="Y769" s="211"/>
      <c r="Z769" s="211"/>
    </row>
    <row r="770" spans="1:26" ht="15.75" customHeight="1">
      <c r="A770" s="218"/>
      <c r="B770" s="218"/>
      <c r="C770" s="218"/>
      <c r="D770" s="218"/>
      <c r="E770" s="218"/>
      <c r="F770" s="218"/>
      <c r="G770" s="218"/>
      <c r="H770" s="219"/>
      <c r="I770" s="219"/>
      <c r="J770" s="218"/>
      <c r="K770" s="221"/>
      <c r="L770" s="218"/>
      <c r="M770" s="221"/>
      <c r="N770" s="218"/>
      <c r="O770" s="218"/>
      <c r="P770" s="211"/>
      <c r="Q770" s="211"/>
      <c r="R770" s="211"/>
      <c r="S770" s="211"/>
      <c r="T770" s="211"/>
      <c r="U770" s="211"/>
      <c r="V770" s="211"/>
      <c r="W770" s="211"/>
      <c r="X770" s="211"/>
      <c r="Y770" s="211"/>
      <c r="Z770" s="211"/>
    </row>
    <row r="771" spans="1:26" ht="15.75" customHeight="1">
      <c r="A771" s="218"/>
      <c r="B771" s="218"/>
      <c r="C771" s="218"/>
      <c r="D771" s="218"/>
      <c r="E771" s="218"/>
      <c r="F771" s="218"/>
      <c r="G771" s="218"/>
      <c r="H771" s="219"/>
      <c r="I771" s="219"/>
      <c r="J771" s="218"/>
      <c r="K771" s="221"/>
      <c r="L771" s="218"/>
      <c r="M771" s="221"/>
      <c r="N771" s="218"/>
      <c r="O771" s="218"/>
      <c r="P771" s="211"/>
      <c r="Q771" s="211"/>
      <c r="R771" s="211"/>
      <c r="S771" s="211"/>
      <c r="T771" s="211"/>
      <c r="U771" s="211"/>
      <c r="V771" s="211"/>
      <c r="W771" s="211"/>
      <c r="X771" s="211"/>
      <c r="Y771" s="211"/>
      <c r="Z771" s="211"/>
    </row>
    <row r="772" spans="1:26" ht="15.75" customHeight="1">
      <c r="A772" s="218"/>
      <c r="B772" s="218"/>
      <c r="C772" s="218"/>
      <c r="D772" s="218"/>
      <c r="E772" s="218"/>
      <c r="F772" s="218"/>
      <c r="G772" s="218"/>
      <c r="H772" s="219"/>
      <c r="I772" s="219"/>
      <c r="J772" s="218"/>
      <c r="K772" s="221"/>
      <c r="L772" s="218"/>
      <c r="M772" s="221"/>
      <c r="N772" s="218"/>
      <c r="O772" s="218"/>
      <c r="P772" s="211"/>
      <c r="Q772" s="211"/>
      <c r="R772" s="211"/>
      <c r="S772" s="211"/>
      <c r="T772" s="211"/>
      <c r="U772" s="211"/>
      <c r="V772" s="211"/>
      <c r="W772" s="211"/>
      <c r="X772" s="211"/>
      <c r="Y772" s="211"/>
      <c r="Z772" s="211"/>
    </row>
    <row r="773" spans="1:26" ht="15.75" customHeight="1">
      <c r="A773" s="218"/>
      <c r="B773" s="218"/>
      <c r="C773" s="218"/>
      <c r="D773" s="218"/>
      <c r="E773" s="218"/>
      <c r="F773" s="218"/>
      <c r="G773" s="218"/>
      <c r="H773" s="219"/>
      <c r="I773" s="219"/>
      <c r="J773" s="218"/>
      <c r="K773" s="221"/>
      <c r="L773" s="218"/>
      <c r="M773" s="221"/>
      <c r="N773" s="218"/>
      <c r="O773" s="218"/>
      <c r="P773" s="211"/>
      <c r="Q773" s="211"/>
      <c r="R773" s="211"/>
      <c r="S773" s="211"/>
      <c r="T773" s="211"/>
      <c r="U773" s="211"/>
      <c r="V773" s="211"/>
      <c r="W773" s="211"/>
      <c r="X773" s="211"/>
      <c r="Y773" s="211"/>
      <c r="Z773" s="211"/>
    </row>
    <row r="774" spans="1:26" ht="15.75" customHeight="1">
      <c r="A774" s="218"/>
      <c r="B774" s="218"/>
      <c r="C774" s="218"/>
      <c r="D774" s="218"/>
      <c r="E774" s="218"/>
      <c r="F774" s="218"/>
      <c r="G774" s="218"/>
      <c r="H774" s="219"/>
      <c r="I774" s="219"/>
      <c r="J774" s="218"/>
      <c r="K774" s="221"/>
      <c r="L774" s="218"/>
      <c r="M774" s="221"/>
      <c r="N774" s="218"/>
      <c r="O774" s="218"/>
      <c r="P774" s="211"/>
      <c r="Q774" s="211"/>
      <c r="R774" s="211"/>
      <c r="S774" s="211"/>
      <c r="T774" s="211"/>
      <c r="U774" s="211"/>
      <c r="V774" s="211"/>
      <c r="W774" s="211"/>
      <c r="X774" s="211"/>
      <c r="Y774" s="211"/>
      <c r="Z774" s="211"/>
    </row>
    <row r="775" spans="1:26" ht="15.75" customHeight="1">
      <c r="A775" s="218"/>
      <c r="B775" s="218"/>
      <c r="C775" s="218"/>
      <c r="D775" s="218"/>
      <c r="E775" s="218"/>
      <c r="F775" s="218"/>
      <c r="G775" s="218"/>
      <c r="H775" s="219"/>
      <c r="I775" s="219"/>
      <c r="J775" s="218"/>
      <c r="K775" s="221"/>
      <c r="L775" s="218"/>
      <c r="M775" s="221"/>
      <c r="N775" s="218"/>
      <c r="O775" s="218"/>
      <c r="P775" s="211"/>
      <c r="Q775" s="211"/>
      <c r="R775" s="211"/>
      <c r="S775" s="211"/>
      <c r="T775" s="211"/>
      <c r="U775" s="211"/>
      <c r="V775" s="211"/>
      <c r="W775" s="211"/>
      <c r="X775" s="211"/>
      <c r="Y775" s="211"/>
      <c r="Z775" s="211"/>
    </row>
    <row r="776" spans="1:26" ht="15.75" customHeight="1">
      <c r="A776" s="218"/>
      <c r="B776" s="218"/>
      <c r="C776" s="218"/>
      <c r="D776" s="218"/>
      <c r="E776" s="218"/>
      <c r="F776" s="218"/>
      <c r="G776" s="218"/>
      <c r="H776" s="219"/>
      <c r="I776" s="219"/>
      <c r="J776" s="218"/>
      <c r="K776" s="221"/>
      <c r="L776" s="218"/>
      <c r="M776" s="221"/>
      <c r="N776" s="218"/>
      <c r="O776" s="218"/>
      <c r="P776" s="211"/>
      <c r="Q776" s="211"/>
      <c r="R776" s="211"/>
      <c r="S776" s="211"/>
      <c r="T776" s="211"/>
      <c r="U776" s="211"/>
      <c r="V776" s="211"/>
      <c r="W776" s="211"/>
      <c r="X776" s="211"/>
      <c r="Y776" s="211"/>
      <c r="Z776" s="211"/>
    </row>
    <row r="777" spans="1:26" ht="15.75" customHeight="1">
      <c r="A777" s="218"/>
      <c r="B777" s="218"/>
      <c r="C777" s="218"/>
      <c r="D777" s="218"/>
      <c r="E777" s="218"/>
      <c r="F777" s="218"/>
      <c r="G777" s="218"/>
      <c r="H777" s="219"/>
      <c r="I777" s="219"/>
      <c r="J777" s="218"/>
      <c r="K777" s="221"/>
      <c r="L777" s="218"/>
      <c r="M777" s="221"/>
      <c r="N777" s="218"/>
      <c r="O777" s="218"/>
      <c r="P777" s="211"/>
      <c r="Q777" s="211"/>
      <c r="R777" s="211"/>
      <c r="S777" s="211"/>
      <c r="T777" s="211"/>
      <c r="U777" s="211"/>
      <c r="V777" s="211"/>
      <c r="W777" s="211"/>
      <c r="X777" s="211"/>
      <c r="Y777" s="211"/>
      <c r="Z777" s="211"/>
    </row>
    <row r="778" spans="1:26" ht="15.75" customHeight="1">
      <c r="A778" s="218"/>
      <c r="B778" s="218"/>
      <c r="C778" s="218"/>
      <c r="D778" s="218"/>
      <c r="E778" s="218"/>
      <c r="F778" s="218"/>
      <c r="G778" s="218"/>
      <c r="H778" s="219"/>
      <c r="I778" s="219"/>
      <c r="J778" s="218"/>
      <c r="K778" s="221"/>
      <c r="L778" s="218"/>
      <c r="M778" s="221"/>
      <c r="N778" s="218"/>
      <c r="O778" s="218"/>
      <c r="P778" s="211"/>
      <c r="Q778" s="211"/>
      <c r="R778" s="211"/>
      <c r="S778" s="211"/>
      <c r="T778" s="211"/>
      <c r="U778" s="211"/>
      <c r="V778" s="211"/>
      <c r="W778" s="211"/>
      <c r="X778" s="211"/>
      <c r="Y778" s="211"/>
      <c r="Z778" s="211"/>
    </row>
    <row r="779" spans="1:26" ht="15.75" customHeight="1">
      <c r="A779" s="218"/>
      <c r="B779" s="218"/>
      <c r="C779" s="218"/>
      <c r="D779" s="218"/>
      <c r="E779" s="218"/>
      <c r="F779" s="218"/>
      <c r="G779" s="218"/>
      <c r="H779" s="219"/>
      <c r="I779" s="219"/>
      <c r="J779" s="218"/>
      <c r="K779" s="221"/>
      <c r="L779" s="218"/>
      <c r="M779" s="221"/>
      <c r="N779" s="218"/>
      <c r="O779" s="218"/>
      <c r="P779" s="211"/>
      <c r="Q779" s="211"/>
      <c r="R779" s="211"/>
      <c r="S779" s="211"/>
      <c r="T779" s="211"/>
      <c r="U779" s="211"/>
      <c r="V779" s="211"/>
      <c r="W779" s="211"/>
      <c r="X779" s="211"/>
      <c r="Y779" s="211"/>
      <c r="Z779" s="211"/>
    </row>
    <row r="780" spans="1:26" ht="15.75" customHeight="1">
      <c r="A780" s="218"/>
      <c r="B780" s="218"/>
      <c r="C780" s="218"/>
      <c r="D780" s="218"/>
      <c r="E780" s="218"/>
      <c r="F780" s="218"/>
      <c r="G780" s="218"/>
      <c r="H780" s="219"/>
      <c r="I780" s="219"/>
      <c r="J780" s="218"/>
      <c r="K780" s="221"/>
      <c r="L780" s="218"/>
      <c r="M780" s="221"/>
      <c r="N780" s="218"/>
      <c r="O780" s="218"/>
      <c r="P780" s="211"/>
      <c r="Q780" s="211"/>
      <c r="R780" s="211"/>
      <c r="S780" s="211"/>
      <c r="T780" s="211"/>
      <c r="U780" s="211"/>
      <c r="V780" s="211"/>
      <c r="W780" s="211"/>
      <c r="X780" s="211"/>
      <c r="Y780" s="211"/>
      <c r="Z780" s="211"/>
    </row>
    <row r="781" spans="1:26" ht="15.75" customHeight="1">
      <c r="A781" s="218"/>
      <c r="B781" s="218"/>
      <c r="C781" s="218"/>
      <c r="D781" s="218"/>
      <c r="E781" s="218"/>
      <c r="F781" s="218"/>
      <c r="G781" s="218"/>
      <c r="H781" s="219"/>
      <c r="I781" s="219"/>
      <c r="J781" s="218"/>
      <c r="K781" s="221"/>
      <c r="L781" s="218"/>
      <c r="M781" s="221"/>
      <c r="N781" s="218"/>
      <c r="O781" s="218"/>
      <c r="P781" s="211"/>
      <c r="Q781" s="211"/>
      <c r="R781" s="211"/>
      <c r="S781" s="211"/>
      <c r="T781" s="211"/>
      <c r="U781" s="211"/>
      <c r="V781" s="211"/>
      <c r="W781" s="211"/>
      <c r="X781" s="211"/>
      <c r="Y781" s="211"/>
      <c r="Z781" s="211"/>
    </row>
    <row r="782" spans="1:26" ht="15.75" customHeight="1">
      <c r="A782" s="218"/>
      <c r="B782" s="218"/>
      <c r="C782" s="218"/>
      <c r="D782" s="218"/>
      <c r="E782" s="218"/>
      <c r="F782" s="218"/>
      <c r="G782" s="218"/>
      <c r="H782" s="219"/>
      <c r="I782" s="219"/>
      <c r="J782" s="218"/>
      <c r="K782" s="221"/>
      <c r="L782" s="218"/>
      <c r="M782" s="221"/>
      <c r="N782" s="218"/>
      <c r="O782" s="218"/>
      <c r="P782" s="211"/>
      <c r="Q782" s="211"/>
      <c r="R782" s="211"/>
      <c r="S782" s="211"/>
      <c r="T782" s="211"/>
      <c r="U782" s="211"/>
      <c r="V782" s="211"/>
      <c r="W782" s="211"/>
      <c r="X782" s="211"/>
      <c r="Y782" s="211"/>
      <c r="Z782" s="211"/>
    </row>
    <row r="783" spans="1:26" ht="15.75" customHeight="1">
      <c r="A783" s="218"/>
      <c r="B783" s="218"/>
      <c r="C783" s="218"/>
      <c r="D783" s="218"/>
      <c r="E783" s="218"/>
      <c r="F783" s="218"/>
      <c r="G783" s="218"/>
      <c r="H783" s="219"/>
      <c r="I783" s="219"/>
      <c r="J783" s="218"/>
      <c r="K783" s="221"/>
      <c r="L783" s="218"/>
      <c r="M783" s="221"/>
      <c r="N783" s="218"/>
      <c r="O783" s="218"/>
      <c r="P783" s="211"/>
      <c r="Q783" s="211"/>
      <c r="R783" s="211"/>
      <c r="S783" s="211"/>
      <c r="T783" s="211"/>
      <c r="U783" s="211"/>
      <c r="V783" s="211"/>
      <c r="W783" s="211"/>
      <c r="X783" s="211"/>
      <c r="Y783" s="211"/>
      <c r="Z783" s="211"/>
    </row>
    <row r="784" spans="1:26" ht="15.75" customHeight="1">
      <c r="A784" s="218"/>
      <c r="B784" s="218"/>
      <c r="C784" s="218"/>
      <c r="D784" s="218"/>
      <c r="E784" s="218"/>
      <c r="F784" s="218"/>
      <c r="G784" s="218"/>
      <c r="H784" s="219"/>
      <c r="I784" s="219"/>
      <c r="J784" s="218"/>
      <c r="K784" s="221"/>
      <c r="L784" s="218"/>
      <c r="M784" s="221"/>
      <c r="N784" s="218"/>
      <c r="O784" s="218"/>
      <c r="P784" s="211"/>
      <c r="Q784" s="211"/>
      <c r="R784" s="211"/>
      <c r="S784" s="211"/>
      <c r="T784" s="211"/>
      <c r="U784" s="211"/>
      <c r="V784" s="211"/>
      <c r="W784" s="211"/>
      <c r="X784" s="211"/>
      <c r="Y784" s="211"/>
      <c r="Z784" s="211"/>
    </row>
    <row r="785" spans="1:26" ht="15.75" customHeight="1">
      <c r="A785" s="218"/>
      <c r="B785" s="218"/>
      <c r="C785" s="218"/>
      <c r="D785" s="218"/>
      <c r="E785" s="218"/>
      <c r="F785" s="218"/>
      <c r="G785" s="218"/>
      <c r="H785" s="219"/>
      <c r="I785" s="219"/>
      <c r="J785" s="218"/>
      <c r="K785" s="221"/>
      <c r="L785" s="218"/>
      <c r="M785" s="221"/>
      <c r="N785" s="218"/>
      <c r="O785" s="218"/>
      <c r="P785" s="211"/>
      <c r="Q785" s="211"/>
      <c r="R785" s="211"/>
      <c r="S785" s="211"/>
      <c r="T785" s="211"/>
      <c r="U785" s="211"/>
      <c r="V785" s="211"/>
      <c r="W785" s="211"/>
      <c r="X785" s="211"/>
      <c r="Y785" s="211"/>
      <c r="Z785" s="211"/>
    </row>
    <row r="786" spans="1:26" ht="15.75" customHeight="1">
      <c r="A786" s="218"/>
      <c r="B786" s="218"/>
      <c r="C786" s="218"/>
      <c r="D786" s="218"/>
      <c r="E786" s="218"/>
      <c r="F786" s="218"/>
      <c r="G786" s="218"/>
      <c r="H786" s="219"/>
      <c r="I786" s="219"/>
      <c r="J786" s="218"/>
      <c r="K786" s="221"/>
      <c r="L786" s="218"/>
      <c r="M786" s="221"/>
      <c r="N786" s="218"/>
      <c r="O786" s="218"/>
      <c r="P786" s="211"/>
      <c r="Q786" s="211"/>
      <c r="R786" s="211"/>
      <c r="S786" s="211"/>
      <c r="T786" s="211"/>
      <c r="U786" s="211"/>
      <c r="V786" s="211"/>
      <c r="W786" s="211"/>
      <c r="X786" s="211"/>
      <c r="Y786" s="211"/>
      <c r="Z786" s="211"/>
    </row>
    <row r="787" spans="1:26" ht="15.75" customHeight="1">
      <c r="A787" s="218"/>
      <c r="B787" s="218"/>
      <c r="C787" s="218"/>
      <c r="D787" s="218"/>
      <c r="E787" s="218"/>
      <c r="F787" s="218"/>
      <c r="G787" s="218"/>
      <c r="H787" s="219"/>
      <c r="I787" s="219"/>
      <c r="J787" s="218"/>
      <c r="K787" s="221"/>
      <c r="L787" s="218"/>
      <c r="M787" s="221"/>
      <c r="N787" s="218"/>
      <c r="O787" s="218"/>
      <c r="P787" s="211"/>
      <c r="Q787" s="211"/>
      <c r="R787" s="211"/>
      <c r="S787" s="211"/>
      <c r="T787" s="211"/>
      <c r="U787" s="211"/>
      <c r="V787" s="211"/>
      <c r="W787" s="211"/>
      <c r="X787" s="211"/>
      <c r="Y787" s="211"/>
      <c r="Z787" s="211"/>
    </row>
    <row r="788" spans="1:26" ht="15.75" customHeight="1">
      <c r="A788" s="218"/>
      <c r="B788" s="218"/>
      <c r="C788" s="218"/>
      <c r="D788" s="218"/>
      <c r="E788" s="218"/>
      <c r="F788" s="218"/>
      <c r="G788" s="218"/>
      <c r="H788" s="219"/>
      <c r="I788" s="219"/>
      <c r="J788" s="218"/>
      <c r="K788" s="221"/>
      <c r="L788" s="218"/>
      <c r="M788" s="221"/>
      <c r="N788" s="218"/>
      <c r="O788" s="218"/>
      <c r="P788" s="211"/>
      <c r="Q788" s="211"/>
      <c r="R788" s="211"/>
      <c r="S788" s="211"/>
      <c r="T788" s="211"/>
      <c r="U788" s="211"/>
      <c r="V788" s="211"/>
      <c r="W788" s="211"/>
      <c r="X788" s="211"/>
      <c r="Y788" s="211"/>
      <c r="Z788" s="211"/>
    </row>
    <row r="789" spans="1:26" ht="15.75" customHeight="1">
      <c r="A789" s="218"/>
      <c r="B789" s="218"/>
      <c r="C789" s="218"/>
      <c r="D789" s="218"/>
      <c r="E789" s="218"/>
      <c r="F789" s="218"/>
      <c r="G789" s="218"/>
      <c r="H789" s="219"/>
      <c r="I789" s="219"/>
      <c r="J789" s="218"/>
      <c r="K789" s="221"/>
      <c r="L789" s="218"/>
      <c r="M789" s="221"/>
      <c r="N789" s="218"/>
      <c r="O789" s="218"/>
      <c r="P789" s="211"/>
      <c r="Q789" s="211"/>
      <c r="R789" s="211"/>
      <c r="S789" s="211"/>
      <c r="T789" s="211"/>
      <c r="U789" s="211"/>
      <c r="V789" s="211"/>
      <c r="W789" s="211"/>
      <c r="X789" s="211"/>
      <c r="Y789" s="211"/>
      <c r="Z789" s="211"/>
    </row>
    <row r="790" spans="1:26" ht="15.75" customHeight="1">
      <c r="A790" s="218"/>
      <c r="B790" s="218"/>
      <c r="C790" s="218"/>
      <c r="D790" s="218"/>
      <c r="E790" s="218"/>
      <c r="F790" s="218"/>
      <c r="G790" s="218"/>
      <c r="H790" s="219"/>
      <c r="I790" s="219"/>
      <c r="J790" s="218"/>
      <c r="K790" s="221"/>
      <c r="L790" s="218"/>
      <c r="M790" s="221"/>
      <c r="N790" s="218"/>
      <c r="O790" s="218"/>
      <c r="P790" s="211"/>
      <c r="Q790" s="211"/>
      <c r="R790" s="211"/>
      <c r="S790" s="211"/>
      <c r="T790" s="211"/>
      <c r="U790" s="211"/>
      <c r="V790" s="211"/>
      <c r="W790" s="211"/>
      <c r="X790" s="211"/>
      <c r="Y790" s="211"/>
      <c r="Z790" s="211"/>
    </row>
    <row r="791" spans="1:26" ht="15.75" customHeight="1">
      <c r="A791" s="218"/>
      <c r="B791" s="218"/>
      <c r="C791" s="218"/>
      <c r="D791" s="218"/>
      <c r="E791" s="218"/>
      <c r="F791" s="218"/>
      <c r="G791" s="218"/>
      <c r="H791" s="219"/>
      <c r="I791" s="219"/>
      <c r="J791" s="218"/>
      <c r="K791" s="221"/>
      <c r="L791" s="218"/>
      <c r="M791" s="221"/>
      <c r="N791" s="218"/>
      <c r="O791" s="218"/>
      <c r="P791" s="211"/>
      <c r="Q791" s="211"/>
      <c r="R791" s="211"/>
      <c r="S791" s="211"/>
      <c r="T791" s="211"/>
      <c r="U791" s="211"/>
      <c r="V791" s="211"/>
      <c r="W791" s="211"/>
      <c r="X791" s="211"/>
      <c r="Y791" s="211"/>
      <c r="Z791" s="211"/>
    </row>
    <row r="792" spans="1:26" ht="15.75" customHeight="1">
      <c r="A792" s="218"/>
      <c r="B792" s="218"/>
      <c r="C792" s="218"/>
      <c r="D792" s="218"/>
      <c r="E792" s="218"/>
      <c r="F792" s="218"/>
      <c r="G792" s="218"/>
      <c r="H792" s="219"/>
      <c r="I792" s="219"/>
      <c r="J792" s="218"/>
      <c r="K792" s="221"/>
      <c r="L792" s="218"/>
      <c r="M792" s="221"/>
      <c r="N792" s="218"/>
      <c r="O792" s="218"/>
      <c r="P792" s="211"/>
      <c r="Q792" s="211"/>
      <c r="R792" s="211"/>
      <c r="S792" s="211"/>
      <c r="T792" s="211"/>
      <c r="U792" s="211"/>
      <c r="V792" s="211"/>
      <c r="W792" s="211"/>
      <c r="X792" s="211"/>
      <c r="Y792" s="211"/>
      <c r="Z792" s="211"/>
    </row>
    <row r="793" spans="1:26" ht="15.75" customHeight="1">
      <c r="A793" s="218"/>
      <c r="B793" s="218"/>
      <c r="C793" s="218"/>
      <c r="D793" s="218"/>
      <c r="E793" s="218"/>
      <c r="F793" s="218"/>
      <c r="G793" s="218"/>
      <c r="H793" s="219"/>
      <c r="I793" s="219"/>
      <c r="J793" s="218"/>
      <c r="K793" s="221"/>
      <c r="L793" s="218"/>
      <c r="M793" s="221"/>
      <c r="N793" s="218"/>
      <c r="O793" s="218"/>
      <c r="P793" s="211"/>
      <c r="Q793" s="211"/>
      <c r="R793" s="211"/>
      <c r="S793" s="211"/>
      <c r="T793" s="211"/>
      <c r="U793" s="211"/>
      <c r="V793" s="211"/>
      <c r="W793" s="211"/>
      <c r="X793" s="211"/>
      <c r="Y793" s="211"/>
      <c r="Z793" s="211"/>
    </row>
    <row r="794" spans="1:26" ht="15.75" customHeight="1">
      <c r="A794" s="218"/>
      <c r="B794" s="218"/>
      <c r="C794" s="218"/>
      <c r="D794" s="218"/>
      <c r="E794" s="218"/>
      <c r="F794" s="218"/>
      <c r="G794" s="218"/>
      <c r="H794" s="219"/>
      <c r="I794" s="219"/>
      <c r="J794" s="218"/>
      <c r="K794" s="221"/>
      <c r="L794" s="218"/>
      <c r="M794" s="221"/>
      <c r="N794" s="218"/>
      <c r="O794" s="218"/>
      <c r="P794" s="211"/>
      <c r="Q794" s="211"/>
      <c r="R794" s="211"/>
      <c r="S794" s="211"/>
      <c r="T794" s="211"/>
      <c r="U794" s="211"/>
      <c r="V794" s="211"/>
      <c r="W794" s="211"/>
      <c r="X794" s="211"/>
      <c r="Y794" s="211"/>
      <c r="Z794" s="211"/>
    </row>
    <row r="795" spans="1:26" ht="15.75" customHeight="1">
      <c r="A795" s="218"/>
      <c r="B795" s="218"/>
      <c r="C795" s="218"/>
      <c r="D795" s="218"/>
      <c r="E795" s="218"/>
      <c r="F795" s="218"/>
      <c r="G795" s="218"/>
      <c r="H795" s="219"/>
      <c r="I795" s="219"/>
      <c r="J795" s="218"/>
      <c r="K795" s="221"/>
      <c r="L795" s="218"/>
      <c r="M795" s="221"/>
      <c r="N795" s="218"/>
      <c r="O795" s="218"/>
      <c r="P795" s="211"/>
      <c r="Q795" s="211"/>
      <c r="R795" s="211"/>
      <c r="S795" s="211"/>
      <c r="T795" s="211"/>
      <c r="U795" s="211"/>
      <c r="V795" s="211"/>
      <c r="W795" s="211"/>
      <c r="X795" s="211"/>
      <c r="Y795" s="211"/>
      <c r="Z795" s="211"/>
    </row>
    <row r="796" spans="1:26" ht="15.75" customHeight="1">
      <c r="A796" s="218"/>
      <c r="B796" s="218"/>
      <c r="C796" s="218"/>
      <c r="D796" s="218"/>
      <c r="E796" s="218"/>
      <c r="F796" s="218"/>
      <c r="G796" s="218"/>
      <c r="H796" s="219"/>
      <c r="I796" s="219"/>
      <c r="J796" s="218"/>
      <c r="K796" s="221"/>
      <c r="L796" s="218"/>
      <c r="M796" s="221"/>
      <c r="N796" s="218"/>
      <c r="O796" s="218"/>
      <c r="P796" s="211"/>
      <c r="Q796" s="211"/>
      <c r="R796" s="211"/>
      <c r="S796" s="211"/>
      <c r="T796" s="211"/>
      <c r="U796" s="211"/>
      <c r="V796" s="211"/>
      <c r="W796" s="211"/>
      <c r="X796" s="211"/>
      <c r="Y796" s="211"/>
      <c r="Z796" s="211"/>
    </row>
    <row r="797" spans="1:26" ht="15.75" customHeight="1">
      <c r="A797" s="218"/>
      <c r="B797" s="218"/>
      <c r="C797" s="218"/>
      <c r="D797" s="218"/>
      <c r="E797" s="218"/>
      <c r="F797" s="218"/>
      <c r="G797" s="218"/>
      <c r="H797" s="219"/>
      <c r="I797" s="219"/>
      <c r="J797" s="218"/>
      <c r="K797" s="221"/>
      <c r="L797" s="218"/>
      <c r="M797" s="221"/>
      <c r="N797" s="218"/>
      <c r="O797" s="218"/>
      <c r="P797" s="211"/>
      <c r="Q797" s="211"/>
      <c r="R797" s="211"/>
      <c r="S797" s="211"/>
      <c r="T797" s="211"/>
      <c r="U797" s="211"/>
      <c r="V797" s="211"/>
      <c r="W797" s="211"/>
      <c r="X797" s="211"/>
      <c r="Y797" s="211"/>
      <c r="Z797" s="211"/>
    </row>
    <row r="798" spans="1:26" ht="15.75" customHeight="1">
      <c r="A798" s="218"/>
      <c r="B798" s="218"/>
      <c r="C798" s="218"/>
      <c r="D798" s="218"/>
      <c r="E798" s="218"/>
      <c r="F798" s="218"/>
      <c r="G798" s="218"/>
      <c r="H798" s="219"/>
      <c r="I798" s="219"/>
      <c r="J798" s="218"/>
      <c r="K798" s="221"/>
      <c r="L798" s="218"/>
      <c r="M798" s="221"/>
      <c r="N798" s="218"/>
      <c r="O798" s="218"/>
      <c r="P798" s="211"/>
      <c r="Q798" s="211"/>
      <c r="R798" s="211"/>
      <c r="S798" s="211"/>
      <c r="T798" s="211"/>
      <c r="U798" s="211"/>
      <c r="V798" s="211"/>
      <c r="W798" s="211"/>
      <c r="X798" s="211"/>
      <c r="Y798" s="211"/>
      <c r="Z798" s="211"/>
    </row>
    <row r="799" spans="1:26" ht="15.75" customHeight="1">
      <c r="A799" s="218"/>
      <c r="B799" s="218"/>
      <c r="C799" s="218"/>
      <c r="D799" s="218"/>
      <c r="E799" s="218"/>
      <c r="F799" s="218"/>
      <c r="G799" s="218"/>
      <c r="H799" s="219"/>
      <c r="I799" s="219"/>
      <c r="J799" s="218"/>
      <c r="K799" s="221"/>
      <c r="L799" s="218"/>
      <c r="M799" s="221"/>
      <c r="N799" s="218"/>
      <c r="O799" s="218"/>
      <c r="P799" s="211"/>
      <c r="Q799" s="211"/>
      <c r="R799" s="211"/>
      <c r="S799" s="211"/>
      <c r="T799" s="211"/>
      <c r="U799" s="211"/>
      <c r="V799" s="211"/>
      <c r="W799" s="211"/>
      <c r="X799" s="211"/>
      <c r="Y799" s="211"/>
      <c r="Z799" s="211"/>
    </row>
    <row r="800" spans="1:26" ht="15.75" customHeight="1">
      <c r="A800" s="218"/>
      <c r="B800" s="218"/>
      <c r="C800" s="218"/>
      <c r="D800" s="218"/>
      <c r="E800" s="218"/>
      <c r="F800" s="218"/>
      <c r="G800" s="218"/>
      <c r="H800" s="219"/>
      <c r="I800" s="219"/>
      <c r="J800" s="218"/>
      <c r="K800" s="221"/>
      <c r="L800" s="218"/>
      <c r="M800" s="221"/>
      <c r="N800" s="218"/>
      <c r="O800" s="218"/>
      <c r="P800" s="211"/>
      <c r="Q800" s="211"/>
      <c r="R800" s="211"/>
      <c r="S800" s="211"/>
      <c r="T800" s="211"/>
      <c r="U800" s="211"/>
      <c r="V800" s="211"/>
      <c r="W800" s="211"/>
      <c r="X800" s="211"/>
      <c r="Y800" s="211"/>
      <c r="Z800" s="211"/>
    </row>
    <row r="801" spans="1:26" ht="15.75" customHeight="1">
      <c r="A801" s="218"/>
      <c r="B801" s="218"/>
      <c r="C801" s="218"/>
      <c r="D801" s="218"/>
      <c r="E801" s="218"/>
      <c r="F801" s="218"/>
      <c r="G801" s="218"/>
      <c r="H801" s="219"/>
      <c r="I801" s="219"/>
      <c r="J801" s="218"/>
      <c r="K801" s="221"/>
      <c r="L801" s="218"/>
      <c r="M801" s="221"/>
      <c r="N801" s="218"/>
      <c r="O801" s="218"/>
      <c r="P801" s="211"/>
      <c r="Q801" s="211"/>
      <c r="R801" s="211"/>
      <c r="S801" s="211"/>
      <c r="T801" s="211"/>
      <c r="U801" s="211"/>
      <c r="V801" s="211"/>
      <c r="W801" s="211"/>
      <c r="X801" s="211"/>
      <c r="Y801" s="211"/>
      <c r="Z801" s="211"/>
    </row>
    <row r="802" spans="1:26" ht="15.75" customHeight="1">
      <c r="A802" s="218"/>
      <c r="B802" s="218"/>
      <c r="C802" s="218"/>
      <c r="D802" s="218"/>
      <c r="E802" s="218"/>
      <c r="F802" s="218"/>
      <c r="G802" s="218"/>
      <c r="H802" s="219"/>
      <c r="I802" s="219"/>
      <c r="J802" s="218"/>
      <c r="K802" s="221"/>
      <c r="L802" s="218"/>
      <c r="M802" s="221"/>
      <c r="N802" s="218"/>
      <c r="O802" s="218"/>
      <c r="P802" s="211"/>
      <c r="Q802" s="211"/>
      <c r="R802" s="211"/>
      <c r="S802" s="211"/>
      <c r="T802" s="211"/>
      <c r="U802" s="211"/>
      <c r="V802" s="211"/>
      <c r="W802" s="211"/>
      <c r="X802" s="211"/>
      <c r="Y802" s="211"/>
      <c r="Z802" s="211"/>
    </row>
    <row r="803" spans="1:26" ht="15.75" customHeight="1">
      <c r="A803" s="218"/>
      <c r="B803" s="218"/>
      <c r="C803" s="218"/>
      <c r="D803" s="218"/>
      <c r="E803" s="218"/>
      <c r="F803" s="218"/>
      <c r="G803" s="218"/>
      <c r="H803" s="219"/>
      <c r="I803" s="219"/>
      <c r="J803" s="218"/>
      <c r="K803" s="221"/>
      <c r="L803" s="218"/>
      <c r="M803" s="221"/>
      <c r="N803" s="218"/>
      <c r="O803" s="218"/>
      <c r="P803" s="211"/>
      <c r="Q803" s="211"/>
      <c r="R803" s="211"/>
      <c r="S803" s="211"/>
      <c r="T803" s="211"/>
      <c r="U803" s="211"/>
      <c r="V803" s="211"/>
      <c r="W803" s="211"/>
      <c r="X803" s="211"/>
      <c r="Y803" s="211"/>
      <c r="Z803" s="211"/>
    </row>
    <row r="804" spans="1:26" ht="15.75" customHeight="1">
      <c r="A804" s="218"/>
      <c r="B804" s="218"/>
      <c r="C804" s="218"/>
      <c r="D804" s="218"/>
      <c r="E804" s="218"/>
      <c r="F804" s="218"/>
      <c r="G804" s="218"/>
      <c r="H804" s="219"/>
      <c r="I804" s="219"/>
      <c r="J804" s="218"/>
      <c r="K804" s="221"/>
      <c r="L804" s="218"/>
      <c r="M804" s="221"/>
      <c r="N804" s="218"/>
      <c r="O804" s="218"/>
      <c r="P804" s="211"/>
      <c r="Q804" s="211"/>
      <c r="R804" s="211"/>
      <c r="S804" s="211"/>
      <c r="T804" s="211"/>
      <c r="U804" s="211"/>
      <c r="V804" s="211"/>
      <c r="W804" s="211"/>
      <c r="X804" s="211"/>
      <c r="Y804" s="211"/>
      <c r="Z804" s="211"/>
    </row>
    <row r="805" spans="1:26" ht="15.75" customHeight="1">
      <c r="A805" s="218"/>
      <c r="B805" s="218"/>
      <c r="C805" s="218"/>
      <c r="D805" s="218"/>
      <c r="E805" s="218"/>
      <c r="F805" s="218"/>
      <c r="G805" s="218"/>
      <c r="H805" s="219"/>
      <c r="I805" s="219"/>
      <c r="J805" s="218"/>
      <c r="K805" s="221"/>
      <c r="L805" s="218"/>
      <c r="M805" s="221"/>
      <c r="N805" s="218"/>
      <c r="O805" s="218"/>
      <c r="P805" s="211"/>
      <c r="Q805" s="211"/>
      <c r="R805" s="211"/>
      <c r="S805" s="211"/>
      <c r="T805" s="211"/>
      <c r="U805" s="211"/>
      <c r="V805" s="211"/>
      <c r="W805" s="211"/>
      <c r="X805" s="211"/>
      <c r="Y805" s="211"/>
      <c r="Z805" s="211"/>
    </row>
    <row r="806" spans="1:26" ht="15.75" customHeight="1">
      <c r="A806" s="218"/>
      <c r="B806" s="218"/>
      <c r="C806" s="218"/>
      <c r="D806" s="218"/>
      <c r="E806" s="218"/>
      <c r="F806" s="218"/>
      <c r="G806" s="218"/>
      <c r="H806" s="219"/>
      <c r="I806" s="219"/>
      <c r="J806" s="218"/>
      <c r="K806" s="221"/>
      <c r="L806" s="218"/>
      <c r="M806" s="221"/>
      <c r="N806" s="218"/>
      <c r="O806" s="218"/>
      <c r="P806" s="211"/>
      <c r="Q806" s="211"/>
      <c r="R806" s="211"/>
      <c r="S806" s="211"/>
      <c r="T806" s="211"/>
      <c r="U806" s="211"/>
      <c r="V806" s="211"/>
      <c r="W806" s="211"/>
      <c r="X806" s="211"/>
      <c r="Y806" s="211"/>
      <c r="Z806" s="211"/>
    </row>
    <row r="807" spans="1:26" ht="15.75" customHeight="1">
      <c r="A807" s="218"/>
      <c r="B807" s="218"/>
      <c r="C807" s="218"/>
      <c r="D807" s="218"/>
      <c r="E807" s="218"/>
      <c r="F807" s="218"/>
      <c r="G807" s="218"/>
      <c r="H807" s="219"/>
      <c r="I807" s="219"/>
      <c r="J807" s="218"/>
      <c r="K807" s="221"/>
      <c r="L807" s="218"/>
      <c r="M807" s="221"/>
      <c r="N807" s="218"/>
      <c r="O807" s="218"/>
      <c r="P807" s="211"/>
      <c r="Q807" s="211"/>
      <c r="R807" s="211"/>
      <c r="S807" s="211"/>
      <c r="T807" s="211"/>
      <c r="U807" s="211"/>
      <c r="V807" s="211"/>
      <c r="W807" s="211"/>
      <c r="X807" s="211"/>
      <c r="Y807" s="211"/>
      <c r="Z807" s="211"/>
    </row>
    <row r="808" spans="1:26" ht="15.75" customHeight="1">
      <c r="A808" s="218"/>
      <c r="B808" s="218"/>
      <c r="C808" s="218"/>
      <c r="D808" s="218"/>
      <c r="E808" s="218"/>
      <c r="F808" s="218"/>
      <c r="G808" s="218"/>
      <c r="H808" s="219"/>
      <c r="I808" s="219"/>
      <c r="J808" s="218"/>
      <c r="K808" s="221"/>
      <c r="L808" s="218"/>
      <c r="M808" s="221"/>
      <c r="N808" s="218"/>
      <c r="O808" s="218"/>
      <c r="P808" s="211"/>
      <c r="Q808" s="211"/>
      <c r="R808" s="211"/>
      <c r="S808" s="211"/>
      <c r="T808" s="211"/>
      <c r="U808" s="211"/>
      <c r="V808" s="211"/>
      <c r="W808" s="211"/>
      <c r="X808" s="211"/>
      <c r="Y808" s="211"/>
      <c r="Z808" s="211"/>
    </row>
    <row r="809" spans="1:26" ht="15.75" customHeight="1">
      <c r="A809" s="218"/>
      <c r="B809" s="218"/>
      <c r="C809" s="218"/>
      <c r="D809" s="218"/>
      <c r="E809" s="218"/>
      <c r="F809" s="218"/>
      <c r="G809" s="218"/>
      <c r="H809" s="219"/>
      <c r="I809" s="219"/>
      <c r="J809" s="218"/>
      <c r="K809" s="221"/>
      <c r="L809" s="218"/>
      <c r="M809" s="221"/>
      <c r="N809" s="218"/>
      <c r="O809" s="218"/>
      <c r="P809" s="211"/>
      <c r="Q809" s="211"/>
      <c r="R809" s="211"/>
      <c r="S809" s="211"/>
      <c r="T809" s="211"/>
      <c r="U809" s="211"/>
      <c r="V809" s="211"/>
      <c r="W809" s="211"/>
      <c r="X809" s="211"/>
      <c r="Y809" s="211"/>
      <c r="Z809" s="211"/>
    </row>
    <row r="810" spans="1:26" ht="15.75" customHeight="1">
      <c r="A810" s="218"/>
      <c r="B810" s="218"/>
      <c r="C810" s="218"/>
      <c r="D810" s="218"/>
      <c r="E810" s="218"/>
      <c r="F810" s="218"/>
      <c r="G810" s="218"/>
      <c r="H810" s="219"/>
      <c r="I810" s="219"/>
      <c r="J810" s="218"/>
      <c r="K810" s="221"/>
      <c r="L810" s="218"/>
      <c r="M810" s="221"/>
      <c r="N810" s="218"/>
      <c r="O810" s="218"/>
      <c r="P810" s="211"/>
      <c r="Q810" s="211"/>
      <c r="R810" s="211"/>
      <c r="S810" s="211"/>
      <c r="T810" s="211"/>
      <c r="U810" s="211"/>
      <c r="V810" s="211"/>
      <c r="W810" s="211"/>
      <c r="X810" s="211"/>
      <c r="Y810" s="211"/>
      <c r="Z810" s="211"/>
    </row>
    <row r="811" spans="1:26" ht="15.75" customHeight="1">
      <c r="A811" s="218"/>
      <c r="B811" s="218"/>
      <c r="C811" s="218"/>
      <c r="D811" s="218"/>
      <c r="E811" s="218"/>
      <c r="F811" s="218"/>
      <c r="G811" s="218"/>
      <c r="H811" s="219"/>
      <c r="I811" s="219"/>
      <c r="J811" s="218"/>
      <c r="K811" s="221"/>
      <c r="L811" s="218"/>
      <c r="M811" s="221"/>
      <c r="N811" s="218"/>
      <c r="O811" s="218"/>
      <c r="P811" s="211"/>
      <c r="Q811" s="211"/>
      <c r="R811" s="211"/>
      <c r="S811" s="211"/>
      <c r="T811" s="211"/>
      <c r="U811" s="211"/>
      <c r="V811" s="211"/>
      <c r="W811" s="211"/>
      <c r="X811" s="211"/>
      <c r="Y811" s="211"/>
      <c r="Z811" s="211"/>
    </row>
    <row r="812" spans="1:26" ht="15.75" customHeight="1">
      <c r="A812" s="218"/>
      <c r="B812" s="218"/>
      <c r="C812" s="218"/>
      <c r="D812" s="218"/>
      <c r="E812" s="218"/>
      <c r="F812" s="218"/>
      <c r="G812" s="218"/>
      <c r="H812" s="219"/>
      <c r="I812" s="219"/>
      <c r="J812" s="218"/>
      <c r="K812" s="221"/>
      <c r="L812" s="218"/>
      <c r="M812" s="221"/>
      <c r="N812" s="218"/>
      <c r="O812" s="218"/>
      <c r="P812" s="211"/>
      <c r="Q812" s="211"/>
      <c r="R812" s="211"/>
      <c r="S812" s="211"/>
      <c r="T812" s="211"/>
      <c r="U812" s="211"/>
      <c r="V812" s="211"/>
      <c r="W812" s="211"/>
      <c r="X812" s="211"/>
      <c r="Y812" s="211"/>
      <c r="Z812" s="211"/>
    </row>
    <row r="813" spans="1:26" ht="15.75" customHeight="1">
      <c r="A813" s="218"/>
      <c r="B813" s="218"/>
      <c r="C813" s="218"/>
      <c r="D813" s="218"/>
      <c r="E813" s="218"/>
      <c r="F813" s="218"/>
      <c r="G813" s="218"/>
      <c r="H813" s="219"/>
      <c r="I813" s="219"/>
      <c r="J813" s="218"/>
      <c r="K813" s="221"/>
      <c r="L813" s="218"/>
      <c r="M813" s="221"/>
      <c r="N813" s="218"/>
      <c r="O813" s="218"/>
      <c r="P813" s="211"/>
      <c r="Q813" s="211"/>
      <c r="R813" s="211"/>
      <c r="S813" s="211"/>
      <c r="T813" s="211"/>
      <c r="U813" s="211"/>
      <c r="V813" s="211"/>
      <c r="W813" s="211"/>
      <c r="X813" s="211"/>
      <c r="Y813" s="211"/>
      <c r="Z813" s="211"/>
    </row>
    <row r="814" spans="1:26" ht="15.75" customHeight="1">
      <c r="A814" s="218"/>
      <c r="B814" s="218"/>
      <c r="C814" s="218"/>
      <c r="D814" s="218"/>
      <c r="E814" s="218"/>
      <c r="F814" s="218"/>
      <c r="G814" s="218"/>
      <c r="H814" s="219"/>
      <c r="I814" s="219"/>
      <c r="J814" s="218"/>
      <c r="K814" s="221"/>
      <c r="L814" s="218"/>
      <c r="M814" s="221"/>
      <c r="N814" s="218"/>
      <c r="O814" s="218"/>
      <c r="P814" s="211"/>
      <c r="Q814" s="211"/>
      <c r="R814" s="211"/>
      <c r="S814" s="211"/>
      <c r="T814" s="211"/>
      <c r="U814" s="211"/>
      <c r="V814" s="211"/>
      <c r="W814" s="211"/>
      <c r="X814" s="211"/>
      <c r="Y814" s="211"/>
      <c r="Z814" s="211"/>
    </row>
    <row r="815" spans="1:26" ht="15.75" customHeight="1">
      <c r="A815" s="218"/>
      <c r="B815" s="218"/>
      <c r="C815" s="218"/>
      <c r="D815" s="218"/>
      <c r="E815" s="218"/>
      <c r="F815" s="218"/>
      <c r="G815" s="218"/>
      <c r="H815" s="219"/>
      <c r="I815" s="219"/>
      <c r="J815" s="218"/>
      <c r="K815" s="221"/>
      <c r="L815" s="218"/>
      <c r="M815" s="221"/>
      <c r="N815" s="218"/>
      <c r="O815" s="218"/>
      <c r="P815" s="211"/>
      <c r="Q815" s="211"/>
      <c r="R815" s="211"/>
      <c r="S815" s="211"/>
      <c r="T815" s="211"/>
      <c r="U815" s="211"/>
      <c r="V815" s="211"/>
      <c r="W815" s="211"/>
      <c r="X815" s="211"/>
      <c r="Y815" s="211"/>
      <c r="Z815" s="211"/>
    </row>
    <row r="816" spans="1:26" ht="15.75" customHeight="1">
      <c r="A816" s="218"/>
      <c r="B816" s="218"/>
      <c r="C816" s="218"/>
      <c r="D816" s="218"/>
      <c r="E816" s="218"/>
      <c r="F816" s="218"/>
      <c r="G816" s="218"/>
      <c r="H816" s="219"/>
      <c r="I816" s="219"/>
      <c r="J816" s="218"/>
      <c r="K816" s="221"/>
      <c r="L816" s="218"/>
      <c r="M816" s="221"/>
      <c r="N816" s="218"/>
      <c r="O816" s="218"/>
      <c r="P816" s="211"/>
      <c r="Q816" s="211"/>
      <c r="R816" s="211"/>
      <c r="S816" s="211"/>
      <c r="T816" s="211"/>
      <c r="U816" s="211"/>
      <c r="V816" s="211"/>
      <c r="W816" s="211"/>
      <c r="X816" s="211"/>
      <c r="Y816" s="211"/>
      <c r="Z816" s="211"/>
    </row>
    <row r="817" spans="1:26" ht="15.75" customHeight="1">
      <c r="A817" s="218"/>
      <c r="B817" s="218"/>
      <c r="C817" s="218"/>
      <c r="D817" s="218"/>
      <c r="E817" s="218"/>
      <c r="F817" s="218"/>
      <c r="G817" s="218"/>
      <c r="H817" s="219"/>
      <c r="I817" s="219"/>
      <c r="J817" s="218"/>
      <c r="K817" s="221"/>
      <c r="L817" s="218"/>
      <c r="M817" s="221"/>
      <c r="N817" s="218"/>
      <c r="O817" s="218"/>
      <c r="P817" s="211"/>
      <c r="Q817" s="211"/>
      <c r="R817" s="211"/>
      <c r="S817" s="211"/>
      <c r="T817" s="211"/>
      <c r="U817" s="211"/>
      <c r="V817" s="211"/>
      <c r="W817" s="211"/>
      <c r="X817" s="211"/>
      <c r="Y817" s="211"/>
      <c r="Z817" s="211"/>
    </row>
    <row r="818" spans="1:26" ht="15.75" customHeight="1">
      <c r="A818" s="218"/>
      <c r="B818" s="218"/>
      <c r="C818" s="218"/>
      <c r="D818" s="218"/>
      <c r="E818" s="218"/>
      <c r="F818" s="218"/>
      <c r="G818" s="218"/>
      <c r="H818" s="219"/>
      <c r="I818" s="219"/>
      <c r="J818" s="218"/>
      <c r="K818" s="221"/>
      <c r="L818" s="218"/>
      <c r="M818" s="221"/>
      <c r="N818" s="218"/>
      <c r="O818" s="218"/>
      <c r="P818" s="211"/>
      <c r="Q818" s="211"/>
      <c r="R818" s="211"/>
      <c r="S818" s="211"/>
      <c r="T818" s="211"/>
      <c r="U818" s="211"/>
      <c r="V818" s="211"/>
      <c r="W818" s="211"/>
      <c r="X818" s="211"/>
      <c r="Y818" s="211"/>
      <c r="Z818" s="211"/>
    </row>
    <row r="819" spans="1:26" ht="15.75" customHeight="1">
      <c r="A819" s="218"/>
      <c r="B819" s="218"/>
      <c r="C819" s="218"/>
      <c r="D819" s="218"/>
      <c r="E819" s="218"/>
      <c r="F819" s="218"/>
      <c r="G819" s="218"/>
      <c r="H819" s="219"/>
      <c r="I819" s="219"/>
      <c r="J819" s="218"/>
      <c r="K819" s="221"/>
      <c r="L819" s="218"/>
      <c r="M819" s="221"/>
      <c r="N819" s="218"/>
      <c r="O819" s="218"/>
      <c r="P819" s="211"/>
      <c r="Q819" s="211"/>
      <c r="R819" s="211"/>
      <c r="S819" s="211"/>
      <c r="T819" s="211"/>
      <c r="U819" s="211"/>
      <c r="V819" s="211"/>
      <c r="W819" s="211"/>
      <c r="X819" s="211"/>
      <c r="Y819" s="211"/>
      <c r="Z819" s="211"/>
    </row>
    <row r="820" spans="1:26" ht="15.75" customHeight="1">
      <c r="A820" s="218"/>
      <c r="B820" s="218"/>
      <c r="C820" s="218"/>
      <c r="D820" s="218"/>
      <c r="E820" s="218"/>
      <c r="F820" s="218"/>
      <c r="G820" s="218"/>
      <c r="H820" s="219"/>
      <c r="I820" s="219"/>
      <c r="J820" s="218"/>
      <c r="K820" s="221"/>
      <c r="L820" s="218"/>
      <c r="M820" s="221"/>
      <c r="N820" s="218"/>
      <c r="O820" s="218"/>
      <c r="P820" s="211"/>
      <c r="Q820" s="211"/>
      <c r="R820" s="211"/>
      <c r="S820" s="211"/>
      <c r="T820" s="211"/>
      <c r="U820" s="211"/>
      <c r="V820" s="211"/>
      <c r="W820" s="211"/>
      <c r="X820" s="211"/>
      <c r="Y820" s="211"/>
      <c r="Z820" s="211"/>
    </row>
    <row r="821" spans="1:26" ht="15.75" customHeight="1">
      <c r="A821" s="218"/>
      <c r="B821" s="218"/>
      <c r="C821" s="218"/>
      <c r="D821" s="218"/>
      <c r="E821" s="218"/>
      <c r="F821" s="218"/>
      <c r="G821" s="218"/>
      <c r="H821" s="219"/>
      <c r="I821" s="219"/>
      <c r="J821" s="218"/>
      <c r="K821" s="221"/>
      <c r="L821" s="218"/>
      <c r="M821" s="221"/>
      <c r="N821" s="218"/>
      <c r="O821" s="218"/>
      <c r="P821" s="211"/>
      <c r="Q821" s="211"/>
      <c r="R821" s="211"/>
      <c r="S821" s="211"/>
      <c r="T821" s="211"/>
      <c r="U821" s="211"/>
      <c r="V821" s="211"/>
      <c r="W821" s="211"/>
      <c r="X821" s="211"/>
      <c r="Y821" s="211"/>
      <c r="Z821" s="211"/>
    </row>
    <row r="822" spans="1:26" ht="15.75" customHeight="1">
      <c r="A822" s="218"/>
      <c r="B822" s="218"/>
      <c r="C822" s="218"/>
      <c r="D822" s="218"/>
      <c r="E822" s="218"/>
      <c r="F822" s="218"/>
      <c r="G822" s="218"/>
      <c r="H822" s="219"/>
      <c r="I822" s="219"/>
      <c r="J822" s="218"/>
      <c r="K822" s="221"/>
      <c r="L822" s="218"/>
      <c r="M822" s="221"/>
      <c r="N822" s="218"/>
      <c r="O822" s="218"/>
      <c r="P822" s="211"/>
      <c r="Q822" s="211"/>
      <c r="R822" s="211"/>
      <c r="S822" s="211"/>
      <c r="T822" s="211"/>
      <c r="U822" s="211"/>
      <c r="V822" s="211"/>
      <c r="W822" s="211"/>
      <c r="X822" s="211"/>
      <c r="Y822" s="211"/>
      <c r="Z822" s="211"/>
    </row>
    <row r="823" spans="1:26" ht="15.75" customHeight="1">
      <c r="A823" s="218"/>
      <c r="B823" s="218"/>
      <c r="C823" s="218"/>
      <c r="D823" s="218"/>
      <c r="E823" s="218"/>
      <c r="F823" s="218"/>
      <c r="G823" s="218"/>
      <c r="H823" s="219"/>
      <c r="I823" s="219"/>
      <c r="J823" s="218"/>
      <c r="K823" s="221"/>
      <c r="L823" s="218"/>
      <c r="M823" s="221"/>
      <c r="N823" s="218"/>
      <c r="O823" s="218"/>
      <c r="P823" s="211"/>
      <c r="Q823" s="211"/>
      <c r="R823" s="211"/>
      <c r="S823" s="211"/>
      <c r="T823" s="211"/>
      <c r="U823" s="211"/>
      <c r="V823" s="211"/>
      <c r="W823" s="211"/>
      <c r="X823" s="211"/>
      <c r="Y823" s="211"/>
      <c r="Z823" s="211"/>
    </row>
    <row r="824" spans="1:26" ht="15.75" customHeight="1">
      <c r="A824" s="218"/>
      <c r="B824" s="218"/>
      <c r="C824" s="218"/>
      <c r="D824" s="218"/>
      <c r="E824" s="218"/>
      <c r="F824" s="218"/>
      <c r="G824" s="218"/>
      <c r="H824" s="219"/>
      <c r="I824" s="219"/>
      <c r="J824" s="218"/>
      <c r="K824" s="221"/>
      <c r="L824" s="218"/>
      <c r="M824" s="221"/>
      <c r="N824" s="218"/>
      <c r="O824" s="218"/>
      <c r="P824" s="211"/>
      <c r="Q824" s="211"/>
      <c r="R824" s="211"/>
      <c r="S824" s="211"/>
      <c r="T824" s="211"/>
      <c r="U824" s="211"/>
      <c r="V824" s="211"/>
      <c r="W824" s="211"/>
      <c r="X824" s="211"/>
      <c r="Y824" s="211"/>
      <c r="Z824" s="211"/>
    </row>
    <row r="825" spans="1:26" ht="15.75" customHeight="1">
      <c r="A825" s="218"/>
      <c r="B825" s="218"/>
      <c r="C825" s="218"/>
      <c r="D825" s="218"/>
      <c r="E825" s="218"/>
      <c r="F825" s="218"/>
      <c r="G825" s="218"/>
      <c r="H825" s="219"/>
      <c r="I825" s="219"/>
      <c r="J825" s="218"/>
      <c r="K825" s="221"/>
      <c r="L825" s="218"/>
      <c r="M825" s="221"/>
      <c r="N825" s="218"/>
      <c r="O825" s="218"/>
      <c r="P825" s="211"/>
      <c r="Q825" s="211"/>
      <c r="R825" s="211"/>
      <c r="S825" s="211"/>
      <c r="T825" s="211"/>
      <c r="U825" s="211"/>
      <c r="V825" s="211"/>
      <c r="W825" s="211"/>
      <c r="X825" s="211"/>
      <c r="Y825" s="211"/>
      <c r="Z825" s="211"/>
    </row>
    <row r="826" spans="1:26" ht="15.75" customHeight="1">
      <c r="A826" s="218"/>
      <c r="B826" s="218"/>
      <c r="C826" s="218"/>
      <c r="D826" s="218"/>
      <c r="E826" s="218"/>
      <c r="F826" s="218"/>
      <c r="G826" s="218"/>
      <c r="H826" s="219"/>
      <c r="I826" s="219"/>
      <c r="J826" s="218"/>
      <c r="K826" s="221"/>
      <c r="L826" s="218"/>
      <c r="M826" s="221"/>
      <c r="N826" s="218"/>
      <c r="O826" s="218"/>
      <c r="P826" s="211"/>
      <c r="Q826" s="211"/>
      <c r="R826" s="211"/>
      <c r="S826" s="211"/>
      <c r="T826" s="211"/>
      <c r="U826" s="211"/>
      <c r="V826" s="211"/>
      <c r="W826" s="211"/>
      <c r="X826" s="211"/>
      <c r="Y826" s="211"/>
      <c r="Z826" s="211"/>
    </row>
    <row r="827" spans="1:26" ht="15.75" customHeight="1">
      <c r="A827" s="218"/>
      <c r="B827" s="218"/>
      <c r="C827" s="218"/>
      <c r="D827" s="218"/>
      <c r="E827" s="218"/>
      <c r="F827" s="218"/>
      <c r="G827" s="218"/>
      <c r="H827" s="219"/>
      <c r="I827" s="219"/>
      <c r="J827" s="218"/>
      <c r="K827" s="221"/>
      <c r="L827" s="218"/>
      <c r="M827" s="221"/>
      <c r="N827" s="218"/>
      <c r="O827" s="218"/>
      <c r="P827" s="211"/>
      <c r="Q827" s="211"/>
      <c r="R827" s="211"/>
      <c r="S827" s="211"/>
      <c r="T827" s="211"/>
      <c r="U827" s="211"/>
      <c r="V827" s="211"/>
      <c r="W827" s="211"/>
      <c r="X827" s="211"/>
      <c r="Y827" s="211"/>
      <c r="Z827" s="211"/>
    </row>
    <row r="828" spans="1:26" ht="15.75" customHeight="1">
      <c r="A828" s="218"/>
      <c r="B828" s="218"/>
      <c r="C828" s="218"/>
      <c r="D828" s="218"/>
      <c r="E828" s="218"/>
      <c r="F828" s="218"/>
      <c r="G828" s="218"/>
      <c r="H828" s="219"/>
      <c r="I828" s="219"/>
      <c r="J828" s="218"/>
      <c r="K828" s="221"/>
      <c r="L828" s="218"/>
      <c r="M828" s="221"/>
      <c r="N828" s="218"/>
      <c r="O828" s="218"/>
      <c r="P828" s="211"/>
      <c r="Q828" s="211"/>
      <c r="R828" s="211"/>
      <c r="S828" s="211"/>
      <c r="T828" s="211"/>
      <c r="U828" s="211"/>
      <c r="V828" s="211"/>
      <c r="W828" s="211"/>
      <c r="X828" s="211"/>
      <c r="Y828" s="211"/>
      <c r="Z828" s="211"/>
    </row>
    <row r="829" spans="1:26" ht="15.75" customHeight="1">
      <c r="A829" s="218"/>
      <c r="B829" s="218"/>
      <c r="C829" s="218"/>
      <c r="D829" s="218"/>
      <c r="E829" s="218"/>
      <c r="F829" s="218"/>
      <c r="G829" s="218"/>
      <c r="H829" s="219"/>
      <c r="I829" s="219"/>
      <c r="J829" s="218"/>
      <c r="K829" s="221"/>
      <c r="L829" s="218"/>
      <c r="M829" s="221"/>
      <c r="N829" s="218"/>
      <c r="O829" s="218"/>
      <c r="P829" s="211"/>
      <c r="Q829" s="211"/>
      <c r="R829" s="211"/>
      <c r="S829" s="211"/>
      <c r="T829" s="211"/>
      <c r="U829" s="211"/>
      <c r="V829" s="211"/>
      <c r="W829" s="211"/>
      <c r="X829" s="211"/>
      <c r="Y829" s="211"/>
      <c r="Z829" s="211"/>
    </row>
    <row r="830" spans="1:26" ht="15.75" customHeight="1">
      <c r="A830" s="218"/>
      <c r="B830" s="218"/>
      <c r="C830" s="218"/>
      <c r="D830" s="218"/>
      <c r="E830" s="218"/>
      <c r="F830" s="218"/>
      <c r="G830" s="218"/>
      <c r="H830" s="219"/>
      <c r="I830" s="219"/>
      <c r="J830" s="218"/>
      <c r="K830" s="221"/>
      <c r="L830" s="218"/>
      <c r="M830" s="221"/>
      <c r="N830" s="218"/>
      <c r="O830" s="218"/>
      <c r="P830" s="211"/>
      <c r="Q830" s="211"/>
      <c r="R830" s="211"/>
      <c r="S830" s="211"/>
      <c r="T830" s="211"/>
      <c r="U830" s="211"/>
      <c r="V830" s="211"/>
      <c r="W830" s="211"/>
      <c r="X830" s="211"/>
      <c r="Y830" s="211"/>
      <c r="Z830" s="211"/>
    </row>
    <row r="831" spans="1:26" ht="15.75" customHeight="1">
      <c r="A831" s="218"/>
      <c r="B831" s="218"/>
      <c r="C831" s="218"/>
      <c r="D831" s="218"/>
      <c r="E831" s="218"/>
      <c r="F831" s="218"/>
      <c r="G831" s="218"/>
      <c r="H831" s="219"/>
      <c r="I831" s="219"/>
      <c r="J831" s="218"/>
      <c r="K831" s="221"/>
      <c r="L831" s="218"/>
      <c r="M831" s="221"/>
      <c r="N831" s="218"/>
      <c r="O831" s="218"/>
      <c r="P831" s="211"/>
      <c r="Q831" s="211"/>
      <c r="R831" s="211"/>
      <c r="S831" s="211"/>
      <c r="T831" s="211"/>
      <c r="U831" s="211"/>
      <c r="V831" s="211"/>
      <c r="W831" s="211"/>
      <c r="X831" s="211"/>
      <c r="Y831" s="211"/>
      <c r="Z831" s="211"/>
    </row>
    <row r="832" spans="1:26" ht="15.75" customHeight="1">
      <c r="A832" s="218"/>
      <c r="B832" s="218"/>
      <c r="C832" s="218"/>
      <c r="D832" s="218"/>
      <c r="E832" s="218"/>
      <c r="F832" s="218"/>
      <c r="G832" s="218"/>
      <c r="H832" s="219"/>
      <c r="I832" s="219"/>
      <c r="J832" s="218"/>
      <c r="K832" s="221"/>
      <c r="L832" s="218"/>
      <c r="M832" s="221"/>
      <c r="N832" s="218"/>
      <c r="O832" s="218"/>
      <c r="P832" s="211"/>
      <c r="Q832" s="211"/>
      <c r="R832" s="211"/>
      <c r="S832" s="211"/>
      <c r="T832" s="211"/>
      <c r="U832" s="211"/>
      <c r="V832" s="211"/>
      <c r="W832" s="211"/>
      <c r="X832" s="211"/>
      <c r="Y832" s="211"/>
      <c r="Z832" s="211"/>
    </row>
    <row r="833" spans="1:26" ht="15.75" customHeight="1">
      <c r="A833" s="218"/>
      <c r="B833" s="218"/>
      <c r="C833" s="218"/>
      <c r="D833" s="218"/>
      <c r="E833" s="218"/>
      <c r="F833" s="218"/>
      <c r="G833" s="218"/>
      <c r="H833" s="219"/>
      <c r="I833" s="219"/>
      <c r="J833" s="218"/>
      <c r="K833" s="221"/>
      <c r="L833" s="218"/>
      <c r="M833" s="221"/>
      <c r="N833" s="218"/>
      <c r="O833" s="218"/>
      <c r="P833" s="211"/>
      <c r="Q833" s="211"/>
      <c r="R833" s="211"/>
      <c r="S833" s="211"/>
      <c r="T833" s="211"/>
      <c r="U833" s="211"/>
      <c r="V833" s="211"/>
      <c r="W833" s="211"/>
      <c r="X833" s="211"/>
      <c r="Y833" s="211"/>
      <c r="Z833" s="211"/>
    </row>
    <row r="834" spans="1:26" ht="15.75" customHeight="1">
      <c r="A834" s="218"/>
      <c r="B834" s="218"/>
      <c r="C834" s="218"/>
      <c r="D834" s="218"/>
      <c r="E834" s="218"/>
      <c r="F834" s="218"/>
      <c r="G834" s="218"/>
      <c r="H834" s="219"/>
      <c r="I834" s="219"/>
      <c r="J834" s="218"/>
      <c r="K834" s="221"/>
      <c r="L834" s="218"/>
      <c r="M834" s="221"/>
      <c r="N834" s="218"/>
      <c r="O834" s="218"/>
      <c r="P834" s="211"/>
      <c r="Q834" s="211"/>
      <c r="R834" s="211"/>
      <c r="S834" s="211"/>
      <c r="T834" s="211"/>
      <c r="U834" s="211"/>
      <c r="V834" s="211"/>
      <c r="W834" s="211"/>
      <c r="X834" s="211"/>
      <c r="Y834" s="211"/>
      <c r="Z834" s="211"/>
    </row>
    <row r="835" spans="1:26" ht="15.75" customHeight="1">
      <c r="A835" s="218"/>
      <c r="B835" s="218"/>
      <c r="C835" s="218"/>
      <c r="D835" s="218"/>
      <c r="E835" s="218"/>
      <c r="F835" s="218"/>
      <c r="G835" s="218"/>
      <c r="H835" s="219"/>
      <c r="I835" s="219"/>
      <c r="J835" s="218"/>
      <c r="K835" s="221"/>
      <c r="L835" s="218"/>
      <c r="M835" s="221"/>
      <c r="N835" s="218"/>
      <c r="O835" s="218"/>
      <c r="P835" s="211"/>
      <c r="Q835" s="211"/>
      <c r="R835" s="211"/>
      <c r="S835" s="211"/>
      <c r="T835" s="211"/>
      <c r="U835" s="211"/>
      <c r="V835" s="211"/>
      <c r="W835" s="211"/>
      <c r="X835" s="211"/>
      <c r="Y835" s="211"/>
      <c r="Z835" s="211"/>
    </row>
    <row r="836" spans="1:26" ht="15.75" customHeight="1">
      <c r="A836" s="218"/>
      <c r="B836" s="218"/>
      <c r="C836" s="218"/>
      <c r="D836" s="218"/>
      <c r="E836" s="218"/>
      <c r="F836" s="218"/>
      <c r="G836" s="218"/>
      <c r="H836" s="219"/>
      <c r="I836" s="219"/>
      <c r="J836" s="218"/>
      <c r="K836" s="221"/>
      <c r="L836" s="218"/>
      <c r="M836" s="221"/>
      <c r="N836" s="218"/>
      <c r="O836" s="218"/>
      <c r="P836" s="211"/>
      <c r="Q836" s="211"/>
      <c r="R836" s="211"/>
      <c r="S836" s="211"/>
      <c r="T836" s="211"/>
      <c r="U836" s="211"/>
      <c r="V836" s="211"/>
      <c r="W836" s="211"/>
      <c r="X836" s="211"/>
      <c r="Y836" s="211"/>
      <c r="Z836" s="211"/>
    </row>
    <row r="837" spans="1:26" ht="15.75" customHeight="1">
      <c r="A837" s="218"/>
      <c r="B837" s="218"/>
      <c r="C837" s="218"/>
      <c r="D837" s="218"/>
      <c r="E837" s="218"/>
      <c r="F837" s="218"/>
      <c r="G837" s="218"/>
      <c r="H837" s="219"/>
      <c r="I837" s="219"/>
      <c r="J837" s="218"/>
      <c r="K837" s="221"/>
      <c r="L837" s="218"/>
      <c r="M837" s="221"/>
      <c r="N837" s="218"/>
      <c r="O837" s="218"/>
      <c r="P837" s="211"/>
      <c r="Q837" s="211"/>
      <c r="R837" s="211"/>
      <c r="S837" s="211"/>
      <c r="T837" s="211"/>
      <c r="U837" s="211"/>
      <c r="V837" s="211"/>
      <c r="W837" s="211"/>
      <c r="X837" s="211"/>
      <c r="Y837" s="211"/>
      <c r="Z837" s="211"/>
    </row>
    <row r="838" spans="1:26" ht="15.75" customHeight="1">
      <c r="A838" s="218"/>
      <c r="B838" s="218"/>
      <c r="C838" s="218"/>
      <c r="D838" s="218"/>
      <c r="E838" s="218"/>
      <c r="F838" s="218"/>
      <c r="G838" s="218"/>
      <c r="H838" s="219"/>
      <c r="I838" s="219"/>
      <c r="J838" s="218"/>
      <c r="K838" s="221"/>
      <c r="L838" s="218"/>
      <c r="M838" s="221"/>
      <c r="N838" s="218"/>
      <c r="O838" s="218"/>
      <c r="P838" s="211"/>
      <c r="Q838" s="211"/>
      <c r="R838" s="211"/>
      <c r="S838" s="211"/>
      <c r="T838" s="211"/>
      <c r="U838" s="211"/>
      <c r="V838" s="211"/>
      <c r="W838" s="211"/>
      <c r="X838" s="211"/>
      <c r="Y838" s="211"/>
      <c r="Z838" s="211"/>
    </row>
    <row r="839" spans="1:26" ht="15.75" customHeight="1">
      <c r="A839" s="218"/>
      <c r="B839" s="218"/>
      <c r="C839" s="218"/>
      <c r="D839" s="218"/>
      <c r="E839" s="218"/>
      <c r="F839" s="218"/>
      <c r="G839" s="218"/>
      <c r="H839" s="219"/>
      <c r="I839" s="219"/>
      <c r="J839" s="218"/>
      <c r="K839" s="221"/>
      <c r="L839" s="218"/>
      <c r="M839" s="221"/>
      <c r="N839" s="218"/>
      <c r="O839" s="218"/>
      <c r="P839" s="211"/>
      <c r="Q839" s="211"/>
      <c r="R839" s="211"/>
      <c r="S839" s="211"/>
      <c r="T839" s="211"/>
      <c r="U839" s="211"/>
      <c r="V839" s="211"/>
      <c r="W839" s="211"/>
      <c r="X839" s="211"/>
      <c r="Y839" s="211"/>
      <c r="Z839" s="211"/>
    </row>
    <row r="840" spans="1:26" ht="15.75" customHeight="1">
      <c r="A840" s="218"/>
      <c r="B840" s="218"/>
      <c r="C840" s="218"/>
      <c r="D840" s="218"/>
      <c r="E840" s="218"/>
      <c r="F840" s="218"/>
      <c r="G840" s="218"/>
      <c r="H840" s="219"/>
      <c r="I840" s="219"/>
      <c r="J840" s="218"/>
      <c r="K840" s="221"/>
      <c r="L840" s="218"/>
      <c r="M840" s="221"/>
      <c r="N840" s="218"/>
      <c r="O840" s="218"/>
      <c r="P840" s="211"/>
      <c r="Q840" s="211"/>
      <c r="R840" s="211"/>
      <c r="S840" s="211"/>
      <c r="T840" s="211"/>
      <c r="U840" s="211"/>
      <c r="V840" s="211"/>
      <c r="W840" s="211"/>
      <c r="X840" s="211"/>
      <c r="Y840" s="211"/>
      <c r="Z840" s="211"/>
    </row>
    <row r="841" spans="1:26" ht="15.75" customHeight="1">
      <c r="A841" s="218"/>
      <c r="B841" s="218"/>
      <c r="C841" s="218"/>
      <c r="D841" s="218"/>
      <c r="E841" s="218"/>
      <c r="F841" s="218"/>
      <c r="G841" s="218"/>
      <c r="H841" s="219"/>
      <c r="I841" s="219"/>
      <c r="J841" s="218"/>
      <c r="K841" s="221"/>
      <c r="L841" s="218"/>
      <c r="M841" s="221"/>
      <c r="N841" s="218"/>
      <c r="O841" s="218"/>
      <c r="P841" s="211"/>
      <c r="Q841" s="211"/>
      <c r="R841" s="211"/>
      <c r="S841" s="211"/>
      <c r="T841" s="211"/>
      <c r="U841" s="211"/>
      <c r="V841" s="211"/>
      <c r="W841" s="211"/>
      <c r="X841" s="211"/>
      <c r="Y841" s="211"/>
      <c r="Z841" s="211"/>
    </row>
    <row r="842" spans="1:26" ht="15.75" customHeight="1">
      <c r="A842" s="218"/>
      <c r="B842" s="218"/>
      <c r="C842" s="218"/>
      <c r="D842" s="218"/>
      <c r="E842" s="218"/>
      <c r="F842" s="218"/>
      <c r="G842" s="218"/>
      <c r="H842" s="219"/>
      <c r="I842" s="219"/>
      <c r="J842" s="218"/>
      <c r="K842" s="221"/>
      <c r="L842" s="218"/>
      <c r="M842" s="221"/>
      <c r="N842" s="218"/>
      <c r="O842" s="218"/>
      <c r="P842" s="211"/>
      <c r="Q842" s="211"/>
      <c r="R842" s="211"/>
      <c r="S842" s="211"/>
      <c r="T842" s="211"/>
      <c r="U842" s="211"/>
      <c r="V842" s="211"/>
      <c r="W842" s="211"/>
      <c r="X842" s="211"/>
      <c r="Y842" s="211"/>
      <c r="Z842" s="211"/>
    </row>
    <row r="843" spans="1:26" ht="15.75" customHeight="1">
      <c r="A843" s="218"/>
      <c r="B843" s="218"/>
      <c r="C843" s="218"/>
      <c r="D843" s="218"/>
      <c r="E843" s="218"/>
      <c r="F843" s="218"/>
      <c r="G843" s="218"/>
      <c r="H843" s="219"/>
      <c r="I843" s="219"/>
      <c r="J843" s="218"/>
      <c r="K843" s="221"/>
      <c r="L843" s="218"/>
      <c r="M843" s="221"/>
      <c r="N843" s="218"/>
      <c r="O843" s="218"/>
      <c r="P843" s="211"/>
      <c r="Q843" s="211"/>
      <c r="R843" s="211"/>
      <c r="S843" s="211"/>
      <c r="T843" s="211"/>
      <c r="U843" s="211"/>
      <c r="V843" s="211"/>
      <c r="W843" s="211"/>
      <c r="X843" s="211"/>
      <c r="Y843" s="211"/>
      <c r="Z843" s="211"/>
    </row>
    <row r="844" spans="1:26" ht="15.75" customHeight="1">
      <c r="A844" s="218"/>
      <c r="B844" s="218"/>
      <c r="C844" s="218"/>
      <c r="D844" s="218"/>
      <c r="E844" s="218"/>
      <c r="F844" s="218"/>
      <c r="G844" s="218"/>
      <c r="H844" s="219"/>
      <c r="I844" s="219"/>
      <c r="J844" s="218"/>
      <c r="K844" s="221"/>
      <c r="L844" s="218"/>
      <c r="M844" s="221"/>
      <c r="N844" s="218"/>
      <c r="O844" s="218"/>
      <c r="P844" s="211"/>
      <c r="Q844" s="211"/>
      <c r="R844" s="211"/>
      <c r="S844" s="211"/>
      <c r="T844" s="211"/>
      <c r="U844" s="211"/>
      <c r="V844" s="211"/>
      <c r="W844" s="211"/>
      <c r="X844" s="211"/>
      <c r="Y844" s="211"/>
      <c r="Z844" s="211"/>
    </row>
    <row r="845" spans="1:26" ht="15.75" customHeight="1">
      <c r="A845" s="218"/>
      <c r="B845" s="218"/>
      <c r="C845" s="218"/>
      <c r="D845" s="218"/>
      <c r="E845" s="218"/>
      <c r="F845" s="218"/>
      <c r="G845" s="218"/>
      <c r="H845" s="219"/>
      <c r="I845" s="219"/>
      <c r="J845" s="218"/>
      <c r="K845" s="221"/>
      <c r="L845" s="218"/>
      <c r="M845" s="221"/>
      <c r="N845" s="218"/>
      <c r="O845" s="218"/>
      <c r="P845" s="211"/>
      <c r="Q845" s="211"/>
      <c r="R845" s="211"/>
      <c r="S845" s="211"/>
      <c r="T845" s="211"/>
      <c r="U845" s="211"/>
      <c r="V845" s="211"/>
      <c r="W845" s="211"/>
      <c r="X845" s="211"/>
      <c r="Y845" s="211"/>
      <c r="Z845" s="211"/>
    </row>
    <row r="846" spans="1:26" ht="15.75" customHeight="1">
      <c r="A846" s="218"/>
      <c r="B846" s="218"/>
      <c r="C846" s="218"/>
      <c r="D846" s="218"/>
      <c r="E846" s="218"/>
      <c r="F846" s="218"/>
      <c r="G846" s="218"/>
      <c r="H846" s="219"/>
      <c r="I846" s="219"/>
      <c r="J846" s="218"/>
      <c r="K846" s="221"/>
      <c r="L846" s="218"/>
      <c r="M846" s="221"/>
      <c r="N846" s="218"/>
      <c r="O846" s="218"/>
      <c r="P846" s="211"/>
      <c r="Q846" s="211"/>
      <c r="R846" s="211"/>
      <c r="S846" s="211"/>
      <c r="T846" s="211"/>
      <c r="U846" s="211"/>
      <c r="V846" s="211"/>
      <c r="W846" s="211"/>
      <c r="X846" s="211"/>
      <c r="Y846" s="211"/>
      <c r="Z846" s="211"/>
    </row>
    <row r="847" spans="1:26" ht="15.75" customHeight="1">
      <c r="A847" s="218"/>
      <c r="B847" s="218"/>
      <c r="C847" s="218"/>
      <c r="D847" s="218"/>
      <c r="E847" s="218"/>
      <c r="F847" s="218"/>
      <c r="G847" s="218"/>
      <c r="H847" s="219"/>
      <c r="I847" s="219"/>
      <c r="J847" s="218"/>
      <c r="K847" s="221"/>
      <c r="L847" s="218"/>
      <c r="M847" s="221"/>
      <c r="N847" s="218"/>
      <c r="O847" s="218"/>
      <c r="P847" s="211"/>
      <c r="Q847" s="211"/>
      <c r="R847" s="211"/>
      <c r="S847" s="211"/>
      <c r="T847" s="211"/>
      <c r="U847" s="211"/>
      <c r="V847" s="211"/>
      <c r="W847" s="211"/>
      <c r="X847" s="211"/>
      <c r="Y847" s="211"/>
      <c r="Z847" s="211"/>
    </row>
    <row r="848" spans="1:26" ht="15.75" customHeight="1">
      <c r="A848" s="218"/>
      <c r="B848" s="218"/>
      <c r="C848" s="218"/>
      <c r="D848" s="218"/>
      <c r="E848" s="218"/>
      <c r="F848" s="218"/>
      <c r="G848" s="218"/>
      <c r="H848" s="219"/>
      <c r="I848" s="219"/>
      <c r="J848" s="218"/>
      <c r="K848" s="221"/>
      <c r="L848" s="218"/>
      <c r="M848" s="221"/>
      <c r="N848" s="218"/>
      <c r="O848" s="218"/>
      <c r="P848" s="211"/>
      <c r="Q848" s="211"/>
      <c r="R848" s="211"/>
      <c r="S848" s="211"/>
      <c r="T848" s="211"/>
      <c r="U848" s="211"/>
      <c r="V848" s="211"/>
      <c r="W848" s="211"/>
      <c r="X848" s="211"/>
      <c r="Y848" s="211"/>
      <c r="Z848" s="211"/>
    </row>
    <row r="849" spans="1:26" ht="15.75" customHeight="1">
      <c r="A849" s="218"/>
      <c r="B849" s="218"/>
      <c r="C849" s="218"/>
      <c r="D849" s="218"/>
      <c r="E849" s="218"/>
      <c r="F849" s="218"/>
      <c r="G849" s="218"/>
      <c r="H849" s="219"/>
      <c r="I849" s="219"/>
      <c r="J849" s="218"/>
      <c r="K849" s="221"/>
      <c r="L849" s="218"/>
      <c r="M849" s="221"/>
      <c r="N849" s="218"/>
      <c r="O849" s="218"/>
      <c r="P849" s="211"/>
      <c r="Q849" s="211"/>
      <c r="R849" s="211"/>
      <c r="S849" s="211"/>
      <c r="T849" s="211"/>
      <c r="U849" s="211"/>
      <c r="V849" s="211"/>
      <c r="W849" s="211"/>
      <c r="X849" s="211"/>
      <c r="Y849" s="211"/>
      <c r="Z849" s="211"/>
    </row>
    <row r="850" spans="1:26" ht="15.75" customHeight="1">
      <c r="A850" s="218"/>
      <c r="B850" s="218"/>
      <c r="C850" s="218"/>
      <c r="D850" s="218"/>
      <c r="E850" s="218"/>
      <c r="F850" s="218"/>
      <c r="G850" s="218"/>
      <c r="H850" s="219"/>
      <c r="I850" s="219"/>
      <c r="J850" s="218"/>
      <c r="K850" s="221"/>
      <c r="L850" s="218"/>
      <c r="M850" s="221"/>
      <c r="N850" s="218"/>
      <c r="O850" s="218"/>
      <c r="P850" s="211"/>
      <c r="Q850" s="211"/>
      <c r="R850" s="211"/>
      <c r="S850" s="211"/>
      <c r="T850" s="211"/>
      <c r="U850" s="211"/>
      <c r="V850" s="211"/>
      <c r="W850" s="211"/>
      <c r="X850" s="211"/>
      <c r="Y850" s="211"/>
      <c r="Z850" s="211"/>
    </row>
    <row r="851" spans="1:26" ht="15.75" customHeight="1">
      <c r="A851" s="218"/>
      <c r="B851" s="218"/>
      <c r="C851" s="218"/>
      <c r="D851" s="218"/>
      <c r="E851" s="218"/>
      <c r="F851" s="218"/>
      <c r="G851" s="218"/>
      <c r="H851" s="219"/>
      <c r="I851" s="219"/>
      <c r="J851" s="218"/>
      <c r="K851" s="221"/>
      <c r="L851" s="218"/>
      <c r="M851" s="221"/>
      <c r="N851" s="218"/>
      <c r="O851" s="218"/>
      <c r="P851" s="211"/>
      <c r="Q851" s="211"/>
      <c r="R851" s="211"/>
      <c r="S851" s="211"/>
      <c r="T851" s="211"/>
      <c r="U851" s="211"/>
      <c r="V851" s="211"/>
      <c r="W851" s="211"/>
      <c r="X851" s="211"/>
      <c r="Y851" s="211"/>
      <c r="Z851" s="211"/>
    </row>
    <row r="852" spans="1:26" ht="15.75" customHeight="1">
      <c r="A852" s="218"/>
      <c r="B852" s="218"/>
      <c r="C852" s="218"/>
      <c r="D852" s="218"/>
      <c r="E852" s="218"/>
      <c r="F852" s="218"/>
      <c r="G852" s="218"/>
      <c r="H852" s="219"/>
      <c r="I852" s="219"/>
      <c r="J852" s="218"/>
      <c r="K852" s="221"/>
      <c r="L852" s="218"/>
      <c r="M852" s="221"/>
      <c r="N852" s="218"/>
      <c r="O852" s="218"/>
      <c r="P852" s="211"/>
      <c r="Q852" s="211"/>
      <c r="R852" s="211"/>
      <c r="S852" s="211"/>
      <c r="T852" s="211"/>
      <c r="U852" s="211"/>
      <c r="V852" s="211"/>
      <c r="W852" s="211"/>
      <c r="X852" s="211"/>
      <c r="Y852" s="211"/>
      <c r="Z852" s="211"/>
    </row>
    <row r="853" spans="1:26" ht="15.75" customHeight="1">
      <c r="A853" s="218"/>
      <c r="B853" s="218"/>
      <c r="C853" s="218"/>
      <c r="D853" s="218"/>
      <c r="E853" s="218"/>
      <c r="F853" s="218"/>
      <c r="G853" s="218"/>
      <c r="H853" s="219"/>
      <c r="I853" s="219"/>
      <c r="J853" s="218"/>
      <c r="K853" s="221"/>
      <c r="L853" s="218"/>
      <c r="M853" s="221"/>
      <c r="N853" s="218"/>
      <c r="O853" s="218"/>
      <c r="P853" s="211"/>
      <c r="Q853" s="211"/>
      <c r="R853" s="211"/>
      <c r="S853" s="211"/>
      <c r="T853" s="211"/>
      <c r="U853" s="211"/>
      <c r="V853" s="211"/>
      <c r="W853" s="211"/>
      <c r="X853" s="211"/>
      <c r="Y853" s="211"/>
      <c r="Z853" s="211"/>
    </row>
    <row r="854" spans="1:26" ht="15.75" customHeight="1">
      <c r="A854" s="218"/>
      <c r="B854" s="218"/>
      <c r="C854" s="218"/>
      <c r="D854" s="218"/>
      <c r="E854" s="218"/>
      <c r="F854" s="218"/>
      <c r="G854" s="218"/>
      <c r="H854" s="219"/>
      <c r="I854" s="219"/>
      <c r="J854" s="218"/>
      <c r="K854" s="221"/>
      <c r="L854" s="218"/>
      <c r="M854" s="221"/>
      <c r="N854" s="218"/>
      <c r="O854" s="218"/>
      <c r="P854" s="211"/>
      <c r="Q854" s="211"/>
      <c r="R854" s="211"/>
      <c r="S854" s="211"/>
      <c r="T854" s="211"/>
      <c r="U854" s="211"/>
      <c r="V854" s="211"/>
      <c r="W854" s="211"/>
      <c r="X854" s="211"/>
      <c r="Y854" s="211"/>
      <c r="Z854" s="211"/>
    </row>
    <row r="855" spans="1:26" ht="15.75" customHeight="1">
      <c r="A855" s="218"/>
      <c r="B855" s="218"/>
      <c r="C855" s="218"/>
      <c r="D855" s="218"/>
      <c r="E855" s="218"/>
      <c r="F855" s="218"/>
      <c r="G855" s="218"/>
      <c r="H855" s="219"/>
      <c r="I855" s="219"/>
      <c r="J855" s="218"/>
      <c r="K855" s="221"/>
      <c r="L855" s="218"/>
      <c r="M855" s="221"/>
      <c r="N855" s="218"/>
      <c r="O855" s="218"/>
      <c r="P855" s="211"/>
      <c r="Q855" s="211"/>
      <c r="R855" s="211"/>
      <c r="S855" s="211"/>
      <c r="T855" s="211"/>
      <c r="U855" s="211"/>
      <c r="V855" s="211"/>
      <c r="W855" s="211"/>
      <c r="X855" s="211"/>
      <c r="Y855" s="211"/>
      <c r="Z855" s="211"/>
    </row>
    <row r="856" spans="1:26" ht="15.75" customHeight="1">
      <c r="A856" s="218"/>
      <c r="B856" s="218"/>
      <c r="C856" s="218"/>
      <c r="D856" s="218"/>
      <c r="E856" s="218"/>
      <c r="F856" s="218"/>
      <c r="G856" s="218"/>
      <c r="H856" s="219"/>
      <c r="I856" s="219"/>
      <c r="J856" s="218"/>
      <c r="K856" s="221"/>
      <c r="L856" s="218"/>
      <c r="M856" s="221"/>
      <c r="N856" s="218"/>
      <c r="O856" s="218"/>
      <c r="P856" s="211"/>
      <c r="Q856" s="211"/>
      <c r="R856" s="211"/>
      <c r="S856" s="211"/>
      <c r="T856" s="211"/>
      <c r="U856" s="211"/>
      <c r="V856" s="211"/>
      <c r="W856" s="211"/>
      <c r="X856" s="211"/>
      <c r="Y856" s="211"/>
      <c r="Z856" s="211"/>
    </row>
    <row r="857" spans="1:26" ht="15.75" customHeight="1">
      <c r="A857" s="218"/>
      <c r="B857" s="218"/>
      <c r="C857" s="218"/>
      <c r="D857" s="218"/>
      <c r="E857" s="218"/>
      <c r="F857" s="218"/>
      <c r="G857" s="218"/>
      <c r="H857" s="219"/>
      <c r="I857" s="219"/>
      <c r="J857" s="218"/>
      <c r="K857" s="221"/>
      <c r="L857" s="218"/>
      <c r="M857" s="221"/>
      <c r="N857" s="218"/>
      <c r="O857" s="218"/>
      <c r="P857" s="211"/>
      <c r="Q857" s="211"/>
      <c r="R857" s="211"/>
      <c r="S857" s="211"/>
      <c r="T857" s="211"/>
      <c r="U857" s="211"/>
      <c r="V857" s="211"/>
      <c r="W857" s="211"/>
      <c r="X857" s="211"/>
      <c r="Y857" s="211"/>
      <c r="Z857" s="211"/>
    </row>
    <row r="858" spans="1:26" ht="15.75" customHeight="1">
      <c r="A858" s="218"/>
      <c r="B858" s="218"/>
      <c r="C858" s="218"/>
      <c r="D858" s="218"/>
      <c r="E858" s="218"/>
      <c r="F858" s="218"/>
      <c r="G858" s="218"/>
      <c r="H858" s="219"/>
      <c r="I858" s="219"/>
      <c r="J858" s="218"/>
      <c r="K858" s="221"/>
      <c r="L858" s="218"/>
      <c r="M858" s="221"/>
      <c r="N858" s="218"/>
      <c r="O858" s="218"/>
      <c r="P858" s="211"/>
      <c r="Q858" s="211"/>
      <c r="R858" s="211"/>
      <c r="S858" s="211"/>
      <c r="T858" s="211"/>
      <c r="U858" s="211"/>
      <c r="V858" s="211"/>
      <c r="W858" s="211"/>
      <c r="X858" s="211"/>
      <c r="Y858" s="211"/>
      <c r="Z858" s="211"/>
    </row>
    <row r="859" spans="1:26" ht="15.75" customHeight="1">
      <c r="A859" s="218"/>
      <c r="B859" s="218"/>
      <c r="C859" s="218"/>
      <c r="D859" s="218"/>
      <c r="E859" s="218"/>
      <c r="F859" s="218"/>
      <c r="G859" s="218"/>
      <c r="H859" s="219"/>
      <c r="I859" s="219"/>
      <c r="J859" s="218"/>
      <c r="K859" s="221"/>
      <c r="L859" s="218"/>
      <c r="M859" s="221"/>
      <c r="N859" s="218"/>
      <c r="O859" s="218"/>
      <c r="P859" s="211"/>
      <c r="Q859" s="211"/>
      <c r="R859" s="211"/>
      <c r="S859" s="211"/>
      <c r="T859" s="211"/>
      <c r="U859" s="211"/>
      <c r="V859" s="211"/>
      <c r="W859" s="211"/>
      <c r="X859" s="211"/>
      <c r="Y859" s="211"/>
      <c r="Z859" s="211"/>
    </row>
    <row r="860" spans="1:26" ht="15.75" customHeight="1">
      <c r="A860" s="218"/>
      <c r="B860" s="218"/>
      <c r="C860" s="218"/>
      <c r="D860" s="218"/>
      <c r="E860" s="218"/>
      <c r="F860" s="218"/>
      <c r="G860" s="218"/>
      <c r="H860" s="219"/>
      <c r="I860" s="219"/>
      <c r="J860" s="218"/>
      <c r="K860" s="221"/>
      <c r="L860" s="218"/>
      <c r="M860" s="221"/>
      <c r="N860" s="218"/>
      <c r="O860" s="218"/>
      <c r="P860" s="211"/>
      <c r="Q860" s="211"/>
      <c r="R860" s="211"/>
      <c r="S860" s="211"/>
      <c r="T860" s="211"/>
      <c r="U860" s="211"/>
      <c r="V860" s="211"/>
      <c r="W860" s="211"/>
      <c r="X860" s="211"/>
      <c r="Y860" s="211"/>
      <c r="Z860" s="211"/>
    </row>
    <row r="861" spans="1:26" ht="15.75" customHeight="1">
      <c r="A861" s="218"/>
      <c r="B861" s="218"/>
      <c r="C861" s="218"/>
      <c r="D861" s="218"/>
      <c r="E861" s="218"/>
      <c r="F861" s="218"/>
      <c r="G861" s="218"/>
      <c r="H861" s="219"/>
      <c r="I861" s="219"/>
      <c r="J861" s="218"/>
      <c r="K861" s="221"/>
      <c r="L861" s="218"/>
      <c r="M861" s="221"/>
      <c r="N861" s="218"/>
      <c r="O861" s="218"/>
      <c r="P861" s="211"/>
      <c r="Q861" s="211"/>
      <c r="R861" s="211"/>
      <c r="S861" s="211"/>
      <c r="T861" s="211"/>
      <c r="U861" s="211"/>
      <c r="V861" s="211"/>
      <c r="W861" s="211"/>
      <c r="X861" s="211"/>
      <c r="Y861" s="211"/>
      <c r="Z861" s="211"/>
    </row>
    <row r="862" spans="1:26" ht="15.75" customHeight="1">
      <c r="A862" s="218"/>
      <c r="B862" s="218"/>
      <c r="C862" s="218"/>
      <c r="D862" s="218"/>
      <c r="E862" s="218"/>
      <c r="F862" s="218"/>
      <c r="G862" s="218"/>
      <c r="H862" s="219"/>
      <c r="I862" s="219"/>
      <c r="J862" s="218"/>
      <c r="K862" s="221"/>
      <c r="L862" s="218"/>
      <c r="M862" s="221"/>
      <c r="N862" s="218"/>
      <c r="O862" s="218"/>
      <c r="P862" s="211"/>
      <c r="Q862" s="211"/>
      <c r="R862" s="211"/>
      <c r="S862" s="211"/>
      <c r="T862" s="211"/>
      <c r="U862" s="211"/>
      <c r="V862" s="211"/>
      <c r="W862" s="211"/>
      <c r="X862" s="211"/>
      <c r="Y862" s="211"/>
      <c r="Z862" s="211"/>
    </row>
    <row r="863" spans="1:26" ht="15.75" customHeight="1">
      <c r="A863" s="218"/>
      <c r="B863" s="218"/>
      <c r="C863" s="218"/>
      <c r="D863" s="218"/>
      <c r="E863" s="218"/>
      <c r="F863" s="218"/>
      <c r="G863" s="218"/>
      <c r="H863" s="219"/>
      <c r="I863" s="219"/>
      <c r="J863" s="218"/>
      <c r="K863" s="221"/>
      <c r="L863" s="218"/>
      <c r="M863" s="221"/>
      <c r="N863" s="218"/>
      <c r="O863" s="218"/>
      <c r="P863" s="211"/>
      <c r="Q863" s="211"/>
      <c r="R863" s="211"/>
      <c r="S863" s="211"/>
      <c r="T863" s="211"/>
      <c r="U863" s="211"/>
      <c r="V863" s="211"/>
      <c r="W863" s="211"/>
      <c r="X863" s="211"/>
      <c r="Y863" s="211"/>
      <c r="Z863" s="211"/>
    </row>
    <row r="864" spans="1:26" ht="15.75" customHeight="1">
      <c r="A864" s="218"/>
      <c r="B864" s="218"/>
      <c r="C864" s="218"/>
      <c r="D864" s="218"/>
      <c r="E864" s="218"/>
      <c r="F864" s="218"/>
      <c r="G864" s="218"/>
      <c r="H864" s="219"/>
      <c r="I864" s="219"/>
      <c r="J864" s="218"/>
      <c r="K864" s="221"/>
      <c r="L864" s="218"/>
      <c r="M864" s="221"/>
      <c r="N864" s="218"/>
      <c r="O864" s="218"/>
      <c r="P864" s="211"/>
      <c r="Q864" s="211"/>
      <c r="R864" s="211"/>
      <c r="S864" s="211"/>
      <c r="T864" s="211"/>
      <c r="U864" s="211"/>
      <c r="V864" s="211"/>
      <c r="W864" s="211"/>
      <c r="X864" s="211"/>
      <c r="Y864" s="211"/>
      <c r="Z864" s="211"/>
    </row>
    <row r="865" spans="1:26" ht="15.75" customHeight="1">
      <c r="A865" s="218"/>
      <c r="B865" s="218"/>
      <c r="C865" s="218"/>
      <c r="D865" s="218"/>
      <c r="E865" s="218"/>
      <c r="F865" s="218"/>
      <c r="G865" s="218"/>
      <c r="H865" s="219"/>
      <c r="I865" s="219"/>
      <c r="J865" s="218"/>
      <c r="K865" s="221"/>
      <c r="L865" s="218"/>
      <c r="M865" s="221"/>
      <c r="N865" s="218"/>
      <c r="O865" s="218"/>
      <c r="P865" s="211"/>
      <c r="Q865" s="211"/>
      <c r="R865" s="211"/>
      <c r="S865" s="211"/>
      <c r="T865" s="211"/>
      <c r="U865" s="211"/>
      <c r="V865" s="211"/>
      <c r="W865" s="211"/>
      <c r="X865" s="211"/>
      <c r="Y865" s="211"/>
      <c r="Z865" s="211"/>
    </row>
    <row r="866" spans="1:26" ht="15.75" customHeight="1">
      <c r="A866" s="218"/>
      <c r="B866" s="218"/>
      <c r="C866" s="218"/>
      <c r="D866" s="218"/>
      <c r="E866" s="218"/>
      <c r="F866" s="218"/>
      <c r="G866" s="218"/>
      <c r="H866" s="219"/>
      <c r="I866" s="219"/>
      <c r="J866" s="218"/>
      <c r="K866" s="221"/>
      <c r="L866" s="218"/>
      <c r="M866" s="221"/>
      <c r="N866" s="218"/>
      <c r="O866" s="218"/>
      <c r="P866" s="211"/>
      <c r="Q866" s="211"/>
      <c r="R866" s="211"/>
      <c r="S866" s="211"/>
      <c r="T866" s="211"/>
      <c r="U866" s="211"/>
      <c r="V866" s="211"/>
      <c r="W866" s="211"/>
      <c r="X866" s="211"/>
      <c r="Y866" s="211"/>
      <c r="Z866" s="211"/>
    </row>
    <row r="867" spans="1:26" ht="15.75" customHeight="1">
      <c r="A867" s="218"/>
      <c r="B867" s="218"/>
      <c r="C867" s="218"/>
      <c r="D867" s="218"/>
      <c r="E867" s="218"/>
      <c r="F867" s="218"/>
      <c r="G867" s="218"/>
      <c r="H867" s="219"/>
      <c r="I867" s="219"/>
      <c r="J867" s="218"/>
      <c r="K867" s="221"/>
      <c r="L867" s="218"/>
      <c r="M867" s="221"/>
      <c r="N867" s="218"/>
      <c r="O867" s="218"/>
      <c r="P867" s="211"/>
      <c r="Q867" s="211"/>
      <c r="R867" s="211"/>
      <c r="S867" s="211"/>
      <c r="T867" s="211"/>
      <c r="U867" s="211"/>
      <c r="V867" s="211"/>
      <c r="W867" s="211"/>
      <c r="X867" s="211"/>
      <c r="Y867" s="211"/>
      <c r="Z867" s="211"/>
    </row>
    <row r="868" spans="1:26" ht="15.75" customHeight="1">
      <c r="A868" s="218"/>
      <c r="B868" s="218"/>
      <c r="C868" s="218"/>
      <c r="D868" s="218"/>
      <c r="E868" s="218"/>
      <c r="F868" s="218"/>
      <c r="G868" s="218"/>
      <c r="H868" s="219"/>
      <c r="I868" s="219"/>
      <c r="J868" s="218"/>
      <c r="K868" s="221"/>
      <c r="L868" s="218"/>
      <c r="M868" s="221"/>
      <c r="N868" s="218"/>
      <c r="O868" s="218"/>
      <c r="P868" s="211"/>
      <c r="Q868" s="211"/>
      <c r="R868" s="211"/>
      <c r="S868" s="211"/>
      <c r="T868" s="211"/>
      <c r="U868" s="211"/>
      <c r="V868" s="211"/>
      <c r="W868" s="211"/>
      <c r="X868" s="211"/>
      <c r="Y868" s="211"/>
      <c r="Z868" s="211"/>
    </row>
    <row r="869" spans="1:26" ht="15.75" customHeight="1">
      <c r="A869" s="218"/>
      <c r="B869" s="218"/>
      <c r="C869" s="218"/>
      <c r="D869" s="218"/>
      <c r="E869" s="218"/>
      <c r="F869" s="218"/>
      <c r="G869" s="218"/>
      <c r="H869" s="219"/>
      <c r="I869" s="219"/>
      <c r="J869" s="218"/>
      <c r="K869" s="221"/>
      <c r="L869" s="218"/>
      <c r="M869" s="221"/>
      <c r="N869" s="218"/>
      <c r="O869" s="218"/>
      <c r="P869" s="211"/>
      <c r="Q869" s="211"/>
      <c r="R869" s="211"/>
      <c r="S869" s="211"/>
      <c r="T869" s="211"/>
      <c r="U869" s="211"/>
      <c r="V869" s="211"/>
      <c r="W869" s="211"/>
      <c r="X869" s="211"/>
      <c r="Y869" s="211"/>
      <c r="Z869" s="211"/>
    </row>
    <row r="870" spans="1:26" ht="15.75" customHeight="1">
      <c r="A870" s="218"/>
      <c r="B870" s="218"/>
      <c r="C870" s="218"/>
      <c r="D870" s="218"/>
      <c r="E870" s="218"/>
      <c r="F870" s="218"/>
      <c r="G870" s="218"/>
      <c r="H870" s="219"/>
      <c r="I870" s="219"/>
      <c r="J870" s="218"/>
      <c r="K870" s="221"/>
      <c r="L870" s="218"/>
      <c r="M870" s="221"/>
      <c r="N870" s="218"/>
      <c r="O870" s="218"/>
      <c r="P870" s="211"/>
      <c r="Q870" s="211"/>
      <c r="R870" s="211"/>
      <c r="S870" s="211"/>
      <c r="T870" s="211"/>
      <c r="U870" s="211"/>
      <c r="V870" s="211"/>
      <c r="W870" s="211"/>
      <c r="X870" s="211"/>
      <c r="Y870" s="211"/>
      <c r="Z870" s="211"/>
    </row>
    <row r="871" spans="1:26" ht="15.75" customHeight="1">
      <c r="A871" s="218"/>
      <c r="B871" s="218"/>
      <c r="C871" s="218"/>
      <c r="D871" s="218"/>
      <c r="E871" s="218"/>
      <c r="F871" s="218"/>
      <c r="G871" s="218"/>
      <c r="H871" s="219"/>
      <c r="I871" s="219"/>
      <c r="J871" s="218"/>
      <c r="K871" s="221"/>
      <c r="L871" s="218"/>
      <c r="M871" s="221"/>
      <c r="N871" s="218"/>
      <c r="O871" s="218"/>
      <c r="P871" s="211"/>
      <c r="Q871" s="211"/>
      <c r="R871" s="211"/>
      <c r="S871" s="211"/>
      <c r="T871" s="211"/>
      <c r="U871" s="211"/>
      <c r="V871" s="211"/>
      <c r="W871" s="211"/>
      <c r="X871" s="211"/>
      <c r="Y871" s="211"/>
      <c r="Z871" s="211"/>
    </row>
    <row r="872" spans="1:26" ht="15.75" customHeight="1">
      <c r="A872" s="218"/>
      <c r="B872" s="218"/>
      <c r="C872" s="218"/>
      <c r="D872" s="218"/>
      <c r="E872" s="218"/>
      <c r="F872" s="218"/>
      <c r="G872" s="218"/>
      <c r="H872" s="219"/>
      <c r="I872" s="219"/>
      <c r="J872" s="218"/>
      <c r="K872" s="221"/>
      <c r="L872" s="218"/>
      <c r="M872" s="221"/>
      <c r="N872" s="218"/>
      <c r="O872" s="218"/>
      <c r="P872" s="211"/>
      <c r="Q872" s="211"/>
      <c r="R872" s="211"/>
      <c r="S872" s="211"/>
      <c r="T872" s="211"/>
      <c r="U872" s="211"/>
      <c r="V872" s="211"/>
      <c r="W872" s="211"/>
      <c r="X872" s="211"/>
      <c r="Y872" s="211"/>
      <c r="Z872" s="211"/>
    </row>
    <row r="873" spans="1:26" ht="15.75" customHeight="1">
      <c r="A873" s="218"/>
      <c r="B873" s="218"/>
      <c r="C873" s="218"/>
      <c r="D873" s="218"/>
      <c r="E873" s="218"/>
      <c r="F873" s="218"/>
      <c r="G873" s="218"/>
      <c r="H873" s="219"/>
      <c r="I873" s="219"/>
      <c r="J873" s="218"/>
      <c r="K873" s="221"/>
      <c r="L873" s="218"/>
      <c r="M873" s="221"/>
      <c r="N873" s="218"/>
      <c r="O873" s="218"/>
      <c r="P873" s="211"/>
      <c r="Q873" s="211"/>
      <c r="R873" s="211"/>
      <c r="S873" s="211"/>
      <c r="T873" s="211"/>
      <c r="U873" s="211"/>
      <c r="V873" s="211"/>
      <c r="W873" s="211"/>
      <c r="X873" s="211"/>
      <c r="Y873" s="211"/>
      <c r="Z873" s="211"/>
    </row>
    <row r="874" spans="1:26" ht="15.75" customHeight="1">
      <c r="A874" s="218"/>
      <c r="B874" s="218"/>
      <c r="C874" s="218"/>
      <c r="D874" s="218"/>
      <c r="E874" s="218"/>
      <c r="F874" s="218"/>
      <c r="G874" s="218"/>
      <c r="H874" s="219"/>
      <c r="I874" s="219"/>
      <c r="J874" s="218"/>
      <c r="K874" s="221"/>
      <c r="L874" s="218"/>
      <c r="M874" s="221"/>
      <c r="N874" s="218"/>
      <c r="O874" s="218"/>
      <c r="P874" s="211"/>
      <c r="Q874" s="211"/>
      <c r="R874" s="211"/>
      <c r="S874" s="211"/>
      <c r="T874" s="211"/>
      <c r="U874" s="211"/>
      <c r="V874" s="211"/>
      <c r="W874" s="211"/>
      <c r="X874" s="211"/>
      <c r="Y874" s="211"/>
      <c r="Z874" s="211"/>
    </row>
    <row r="875" spans="1:26" ht="15.75" customHeight="1">
      <c r="A875" s="218"/>
      <c r="B875" s="218"/>
      <c r="C875" s="218"/>
      <c r="D875" s="218"/>
      <c r="E875" s="218"/>
      <c r="F875" s="218"/>
      <c r="G875" s="218"/>
      <c r="H875" s="219"/>
      <c r="I875" s="219"/>
      <c r="J875" s="218"/>
      <c r="K875" s="221"/>
      <c r="L875" s="218"/>
      <c r="M875" s="221"/>
      <c r="N875" s="218"/>
      <c r="O875" s="218"/>
      <c r="P875" s="211"/>
      <c r="Q875" s="211"/>
      <c r="R875" s="211"/>
      <c r="S875" s="211"/>
      <c r="T875" s="211"/>
      <c r="U875" s="211"/>
      <c r="V875" s="211"/>
      <c r="W875" s="211"/>
      <c r="X875" s="211"/>
      <c r="Y875" s="211"/>
      <c r="Z875" s="211"/>
    </row>
    <row r="876" spans="1:26" ht="15.75" customHeight="1">
      <c r="A876" s="218"/>
      <c r="B876" s="218"/>
      <c r="C876" s="218"/>
      <c r="D876" s="218"/>
      <c r="E876" s="218"/>
      <c r="F876" s="218"/>
      <c r="G876" s="218"/>
      <c r="H876" s="219"/>
      <c r="I876" s="219"/>
      <c r="J876" s="218"/>
      <c r="K876" s="221"/>
      <c r="L876" s="218"/>
      <c r="M876" s="221"/>
      <c r="N876" s="218"/>
      <c r="O876" s="218"/>
      <c r="P876" s="211"/>
      <c r="Q876" s="211"/>
      <c r="R876" s="211"/>
      <c r="S876" s="211"/>
      <c r="T876" s="211"/>
      <c r="U876" s="211"/>
      <c r="V876" s="211"/>
      <c r="W876" s="211"/>
      <c r="X876" s="211"/>
      <c r="Y876" s="211"/>
      <c r="Z876" s="211"/>
    </row>
    <row r="877" spans="1:26" ht="15.75" customHeight="1">
      <c r="A877" s="218"/>
      <c r="B877" s="218"/>
      <c r="C877" s="218"/>
      <c r="D877" s="218"/>
      <c r="E877" s="218"/>
      <c r="F877" s="218"/>
      <c r="G877" s="218"/>
      <c r="H877" s="219"/>
      <c r="I877" s="219"/>
      <c r="J877" s="218"/>
      <c r="K877" s="221"/>
      <c r="L877" s="218"/>
      <c r="M877" s="221"/>
      <c r="N877" s="218"/>
      <c r="O877" s="218"/>
      <c r="P877" s="211"/>
      <c r="Q877" s="211"/>
      <c r="R877" s="211"/>
      <c r="S877" s="211"/>
      <c r="T877" s="211"/>
      <c r="U877" s="211"/>
      <c r="V877" s="211"/>
      <c r="W877" s="211"/>
      <c r="X877" s="211"/>
      <c r="Y877" s="211"/>
      <c r="Z877" s="211"/>
    </row>
    <row r="878" spans="1:26" ht="15.75" customHeight="1">
      <c r="A878" s="218"/>
      <c r="B878" s="218"/>
      <c r="C878" s="218"/>
      <c r="D878" s="218"/>
      <c r="E878" s="218"/>
      <c r="F878" s="218"/>
      <c r="G878" s="218"/>
      <c r="H878" s="219"/>
      <c r="I878" s="219"/>
      <c r="J878" s="218"/>
      <c r="K878" s="221"/>
      <c r="L878" s="218"/>
      <c r="M878" s="221"/>
      <c r="N878" s="218"/>
      <c r="O878" s="218"/>
      <c r="P878" s="211"/>
      <c r="Q878" s="211"/>
      <c r="R878" s="211"/>
      <c r="S878" s="211"/>
      <c r="T878" s="211"/>
      <c r="U878" s="211"/>
      <c r="V878" s="211"/>
      <c r="W878" s="211"/>
      <c r="X878" s="211"/>
      <c r="Y878" s="211"/>
      <c r="Z878" s="211"/>
    </row>
    <row r="879" spans="1:26" ht="15.75" customHeight="1">
      <c r="A879" s="218"/>
      <c r="B879" s="218"/>
      <c r="C879" s="218"/>
      <c r="D879" s="218"/>
      <c r="E879" s="218"/>
      <c r="F879" s="218"/>
      <c r="G879" s="218"/>
      <c r="H879" s="219"/>
      <c r="I879" s="219"/>
      <c r="J879" s="218"/>
      <c r="K879" s="221"/>
      <c r="L879" s="218"/>
      <c r="M879" s="221"/>
      <c r="N879" s="218"/>
      <c r="O879" s="218"/>
      <c r="P879" s="211"/>
      <c r="Q879" s="211"/>
      <c r="R879" s="211"/>
      <c r="S879" s="211"/>
      <c r="T879" s="211"/>
      <c r="U879" s="211"/>
      <c r="V879" s="211"/>
      <c r="W879" s="211"/>
      <c r="X879" s="211"/>
      <c r="Y879" s="211"/>
      <c r="Z879" s="211"/>
    </row>
    <row r="880" spans="1:26" ht="15.75" customHeight="1">
      <c r="A880" s="218"/>
      <c r="B880" s="218"/>
      <c r="C880" s="218"/>
      <c r="D880" s="218"/>
      <c r="E880" s="218"/>
      <c r="F880" s="218"/>
      <c r="G880" s="218"/>
      <c r="H880" s="219"/>
      <c r="I880" s="219"/>
      <c r="J880" s="218"/>
      <c r="K880" s="221"/>
      <c r="L880" s="218"/>
      <c r="M880" s="221"/>
      <c r="N880" s="218"/>
      <c r="O880" s="218"/>
      <c r="P880" s="211"/>
      <c r="Q880" s="211"/>
      <c r="R880" s="211"/>
      <c r="S880" s="211"/>
      <c r="T880" s="211"/>
      <c r="U880" s="211"/>
      <c r="V880" s="211"/>
      <c r="W880" s="211"/>
      <c r="X880" s="211"/>
      <c r="Y880" s="211"/>
      <c r="Z880" s="211"/>
    </row>
    <row r="881" spans="1:26" ht="15.75" customHeight="1">
      <c r="A881" s="218"/>
      <c r="B881" s="218"/>
      <c r="C881" s="218"/>
      <c r="D881" s="218"/>
      <c r="E881" s="218"/>
      <c r="F881" s="218"/>
      <c r="G881" s="218"/>
      <c r="H881" s="219"/>
      <c r="I881" s="219"/>
      <c r="J881" s="218"/>
      <c r="K881" s="221"/>
      <c r="L881" s="218"/>
      <c r="M881" s="221"/>
      <c r="N881" s="218"/>
      <c r="O881" s="218"/>
      <c r="P881" s="211"/>
      <c r="Q881" s="211"/>
      <c r="R881" s="211"/>
      <c r="S881" s="211"/>
      <c r="T881" s="211"/>
      <c r="U881" s="211"/>
      <c r="V881" s="211"/>
      <c r="W881" s="211"/>
      <c r="X881" s="211"/>
      <c r="Y881" s="211"/>
      <c r="Z881" s="211"/>
    </row>
    <row r="882" spans="1:26" ht="15.75" customHeight="1">
      <c r="A882" s="218"/>
      <c r="B882" s="218"/>
      <c r="C882" s="218"/>
      <c r="D882" s="218"/>
      <c r="E882" s="218"/>
      <c r="F882" s="218"/>
      <c r="G882" s="218"/>
      <c r="H882" s="219"/>
      <c r="I882" s="219"/>
      <c r="J882" s="218"/>
      <c r="K882" s="221"/>
      <c r="L882" s="218"/>
      <c r="M882" s="221"/>
      <c r="N882" s="218"/>
      <c r="O882" s="218"/>
      <c r="P882" s="211"/>
      <c r="Q882" s="211"/>
      <c r="R882" s="211"/>
      <c r="S882" s="211"/>
      <c r="T882" s="211"/>
      <c r="U882" s="211"/>
      <c r="V882" s="211"/>
      <c r="W882" s="211"/>
      <c r="X882" s="211"/>
      <c r="Y882" s="211"/>
      <c r="Z882" s="211"/>
    </row>
    <row r="883" spans="1:26" ht="15.75" customHeight="1">
      <c r="A883" s="218"/>
      <c r="B883" s="218"/>
      <c r="C883" s="218"/>
      <c r="D883" s="218"/>
      <c r="E883" s="218"/>
      <c r="F883" s="218"/>
      <c r="G883" s="218"/>
      <c r="H883" s="219"/>
      <c r="I883" s="219"/>
      <c r="J883" s="218"/>
      <c r="K883" s="221"/>
      <c r="L883" s="218"/>
      <c r="M883" s="221"/>
      <c r="N883" s="218"/>
      <c r="O883" s="218"/>
      <c r="P883" s="211"/>
      <c r="Q883" s="211"/>
      <c r="R883" s="211"/>
      <c r="S883" s="211"/>
      <c r="T883" s="211"/>
      <c r="U883" s="211"/>
      <c r="V883" s="211"/>
      <c r="W883" s="211"/>
      <c r="X883" s="211"/>
      <c r="Y883" s="211"/>
      <c r="Z883" s="211"/>
    </row>
    <row r="884" spans="1:26" ht="15.75" customHeight="1">
      <c r="A884" s="218"/>
      <c r="B884" s="218"/>
      <c r="C884" s="218"/>
      <c r="D884" s="218"/>
      <c r="E884" s="218"/>
      <c r="F884" s="218"/>
      <c r="G884" s="218"/>
      <c r="H884" s="219"/>
      <c r="I884" s="219"/>
      <c r="J884" s="218"/>
      <c r="K884" s="221"/>
      <c r="L884" s="218"/>
      <c r="M884" s="221"/>
      <c r="N884" s="218"/>
      <c r="O884" s="218"/>
      <c r="P884" s="211"/>
      <c r="Q884" s="211"/>
      <c r="R884" s="211"/>
      <c r="S884" s="211"/>
      <c r="T884" s="211"/>
      <c r="U884" s="211"/>
      <c r="V884" s="211"/>
      <c r="W884" s="211"/>
      <c r="X884" s="211"/>
      <c r="Y884" s="211"/>
      <c r="Z884" s="211"/>
    </row>
    <row r="885" spans="1:26" ht="15.75" customHeight="1">
      <c r="A885" s="218"/>
      <c r="B885" s="218"/>
      <c r="C885" s="218"/>
      <c r="D885" s="218"/>
      <c r="E885" s="218"/>
      <c r="F885" s="218"/>
      <c r="G885" s="218"/>
      <c r="H885" s="219"/>
      <c r="I885" s="219"/>
      <c r="J885" s="218"/>
      <c r="K885" s="221"/>
      <c r="L885" s="218"/>
      <c r="M885" s="221"/>
      <c r="N885" s="218"/>
      <c r="O885" s="218"/>
      <c r="P885" s="211"/>
      <c r="Q885" s="211"/>
      <c r="R885" s="211"/>
      <c r="S885" s="211"/>
      <c r="T885" s="211"/>
      <c r="U885" s="211"/>
      <c r="V885" s="211"/>
      <c r="W885" s="211"/>
      <c r="X885" s="211"/>
      <c r="Y885" s="211"/>
      <c r="Z885" s="211"/>
    </row>
    <row r="886" spans="1:26" ht="15.75" customHeight="1">
      <c r="A886" s="218"/>
      <c r="B886" s="218"/>
      <c r="C886" s="218"/>
      <c r="D886" s="218"/>
      <c r="E886" s="218"/>
      <c r="F886" s="218"/>
      <c r="G886" s="218"/>
      <c r="H886" s="219"/>
      <c r="I886" s="219"/>
      <c r="J886" s="218"/>
      <c r="K886" s="221"/>
      <c r="L886" s="218"/>
      <c r="M886" s="221"/>
      <c r="N886" s="218"/>
      <c r="O886" s="218"/>
      <c r="P886" s="211"/>
      <c r="Q886" s="211"/>
      <c r="R886" s="211"/>
      <c r="S886" s="211"/>
      <c r="T886" s="211"/>
      <c r="U886" s="211"/>
      <c r="V886" s="211"/>
      <c r="W886" s="211"/>
      <c r="X886" s="211"/>
      <c r="Y886" s="211"/>
      <c r="Z886" s="211"/>
    </row>
    <row r="887" spans="1:26" ht="15.75" customHeight="1">
      <c r="A887" s="218"/>
      <c r="B887" s="218"/>
      <c r="C887" s="218"/>
      <c r="D887" s="218"/>
      <c r="E887" s="218"/>
      <c r="F887" s="218"/>
      <c r="G887" s="218"/>
      <c r="H887" s="219"/>
      <c r="I887" s="219"/>
      <c r="J887" s="218"/>
      <c r="K887" s="221"/>
      <c r="L887" s="218"/>
      <c r="M887" s="221"/>
      <c r="N887" s="218"/>
      <c r="O887" s="218"/>
      <c r="P887" s="211"/>
      <c r="Q887" s="211"/>
      <c r="R887" s="211"/>
      <c r="S887" s="211"/>
      <c r="T887" s="211"/>
      <c r="U887" s="211"/>
      <c r="V887" s="211"/>
      <c r="W887" s="211"/>
      <c r="X887" s="211"/>
      <c r="Y887" s="211"/>
      <c r="Z887" s="211"/>
    </row>
    <row r="888" spans="1:26" ht="15.75" customHeight="1">
      <c r="A888" s="218"/>
      <c r="B888" s="218"/>
      <c r="C888" s="218"/>
      <c r="D888" s="218"/>
      <c r="E888" s="218"/>
      <c r="F888" s="218"/>
      <c r="G888" s="218"/>
      <c r="H888" s="219"/>
      <c r="I888" s="219"/>
      <c r="J888" s="218"/>
      <c r="K888" s="221"/>
      <c r="L888" s="218"/>
      <c r="M888" s="221"/>
      <c r="N888" s="218"/>
      <c r="O888" s="218"/>
      <c r="P888" s="211"/>
      <c r="Q888" s="211"/>
      <c r="R888" s="211"/>
      <c r="S888" s="211"/>
      <c r="T888" s="211"/>
      <c r="U888" s="211"/>
      <c r="V888" s="211"/>
      <c r="W888" s="211"/>
      <c r="X888" s="211"/>
      <c r="Y888" s="211"/>
      <c r="Z888" s="211"/>
    </row>
    <row r="889" spans="1:26" ht="15.75" customHeight="1">
      <c r="A889" s="218"/>
      <c r="B889" s="218"/>
      <c r="C889" s="218"/>
      <c r="D889" s="218"/>
      <c r="E889" s="218"/>
      <c r="F889" s="218"/>
      <c r="G889" s="218"/>
      <c r="H889" s="219"/>
      <c r="I889" s="219"/>
      <c r="J889" s="218"/>
      <c r="K889" s="221"/>
      <c r="L889" s="218"/>
      <c r="M889" s="221"/>
      <c r="N889" s="218"/>
      <c r="O889" s="218"/>
      <c r="P889" s="211"/>
      <c r="Q889" s="211"/>
      <c r="R889" s="211"/>
      <c r="S889" s="211"/>
      <c r="T889" s="211"/>
      <c r="U889" s="211"/>
      <c r="V889" s="211"/>
      <c r="W889" s="211"/>
      <c r="X889" s="211"/>
      <c r="Y889" s="211"/>
      <c r="Z889" s="211"/>
    </row>
    <row r="890" spans="1:26" ht="15.75" customHeight="1">
      <c r="A890" s="218"/>
      <c r="B890" s="218"/>
      <c r="C890" s="218"/>
      <c r="D890" s="218"/>
      <c r="E890" s="218"/>
      <c r="F890" s="218"/>
      <c r="G890" s="218"/>
      <c r="H890" s="219"/>
      <c r="I890" s="219"/>
      <c r="J890" s="218"/>
      <c r="K890" s="221"/>
      <c r="L890" s="218"/>
      <c r="M890" s="221"/>
      <c r="N890" s="218"/>
      <c r="O890" s="218"/>
      <c r="P890" s="211"/>
      <c r="Q890" s="211"/>
      <c r="R890" s="211"/>
      <c r="S890" s="211"/>
      <c r="T890" s="211"/>
      <c r="U890" s="211"/>
      <c r="V890" s="211"/>
      <c r="W890" s="211"/>
      <c r="X890" s="211"/>
      <c r="Y890" s="211"/>
      <c r="Z890" s="211"/>
    </row>
    <row r="891" spans="1:26" ht="15.75" customHeight="1">
      <c r="A891" s="218"/>
      <c r="B891" s="218"/>
      <c r="C891" s="218"/>
      <c r="D891" s="218"/>
      <c r="E891" s="218"/>
      <c r="F891" s="218"/>
      <c r="G891" s="218"/>
      <c r="H891" s="219"/>
      <c r="I891" s="219"/>
      <c r="J891" s="218"/>
      <c r="K891" s="221"/>
      <c r="L891" s="218"/>
      <c r="M891" s="221"/>
      <c r="N891" s="218"/>
      <c r="O891" s="218"/>
      <c r="P891" s="211"/>
      <c r="Q891" s="211"/>
      <c r="R891" s="211"/>
      <c r="S891" s="211"/>
      <c r="T891" s="211"/>
      <c r="U891" s="211"/>
      <c r="V891" s="211"/>
      <c r="W891" s="211"/>
      <c r="X891" s="211"/>
      <c r="Y891" s="211"/>
      <c r="Z891" s="211"/>
    </row>
    <row r="892" spans="1:26" ht="15.75" customHeight="1">
      <c r="A892" s="218"/>
      <c r="B892" s="218"/>
      <c r="C892" s="218"/>
      <c r="D892" s="218"/>
      <c r="E892" s="218"/>
      <c r="F892" s="218"/>
      <c r="G892" s="218"/>
      <c r="H892" s="219"/>
      <c r="I892" s="219"/>
      <c r="J892" s="218"/>
      <c r="K892" s="221"/>
      <c r="L892" s="218"/>
      <c r="M892" s="221"/>
      <c r="N892" s="218"/>
      <c r="O892" s="218"/>
      <c r="P892" s="211"/>
      <c r="Q892" s="211"/>
      <c r="R892" s="211"/>
      <c r="S892" s="211"/>
      <c r="T892" s="211"/>
      <c r="U892" s="211"/>
      <c r="V892" s="211"/>
      <c r="W892" s="211"/>
      <c r="X892" s="211"/>
      <c r="Y892" s="211"/>
      <c r="Z892" s="211"/>
    </row>
    <row r="893" spans="1:26" ht="15.75" customHeight="1">
      <c r="A893" s="218"/>
      <c r="B893" s="218"/>
      <c r="C893" s="218"/>
      <c r="D893" s="218"/>
      <c r="E893" s="218"/>
      <c r="F893" s="218"/>
      <c r="G893" s="218"/>
      <c r="H893" s="219"/>
      <c r="I893" s="219"/>
      <c r="J893" s="218"/>
      <c r="K893" s="221"/>
      <c r="L893" s="218"/>
      <c r="M893" s="221"/>
      <c r="N893" s="218"/>
      <c r="O893" s="218"/>
      <c r="P893" s="211"/>
      <c r="Q893" s="211"/>
      <c r="R893" s="211"/>
      <c r="S893" s="211"/>
      <c r="T893" s="211"/>
      <c r="U893" s="211"/>
      <c r="V893" s="211"/>
      <c r="W893" s="211"/>
      <c r="X893" s="211"/>
      <c r="Y893" s="211"/>
      <c r="Z893" s="211"/>
    </row>
    <row r="894" spans="1:26" ht="15.75" customHeight="1">
      <c r="A894" s="218"/>
      <c r="B894" s="218"/>
      <c r="C894" s="218"/>
      <c r="D894" s="218"/>
      <c r="E894" s="218"/>
      <c r="F894" s="218"/>
      <c r="G894" s="218"/>
      <c r="H894" s="219"/>
      <c r="I894" s="219"/>
      <c r="J894" s="218"/>
      <c r="K894" s="221"/>
      <c r="L894" s="218"/>
      <c r="M894" s="221"/>
      <c r="N894" s="218"/>
      <c r="O894" s="218"/>
      <c r="P894" s="211"/>
      <c r="Q894" s="211"/>
      <c r="R894" s="211"/>
      <c r="S894" s="211"/>
      <c r="T894" s="211"/>
      <c r="U894" s="211"/>
      <c r="V894" s="211"/>
      <c r="W894" s="211"/>
      <c r="X894" s="211"/>
      <c r="Y894" s="211"/>
      <c r="Z894" s="211"/>
    </row>
    <row r="895" spans="1:26" ht="15.75" customHeight="1">
      <c r="A895" s="218"/>
      <c r="B895" s="218"/>
      <c r="C895" s="218"/>
      <c r="D895" s="218"/>
      <c r="E895" s="218"/>
      <c r="F895" s="218"/>
      <c r="G895" s="218"/>
      <c r="H895" s="219"/>
      <c r="I895" s="219"/>
      <c r="J895" s="218"/>
      <c r="K895" s="221"/>
      <c r="L895" s="218"/>
      <c r="M895" s="221"/>
      <c r="N895" s="218"/>
      <c r="O895" s="218"/>
      <c r="P895" s="211"/>
      <c r="Q895" s="211"/>
      <c r="R895" s="211"/>
      <c r="S895" s="211"/>
      <c r="T895" s="211"/>
      <c r="U895" s="211"/>
      <c r="V895" s="211"/>
      <c r="W895" s="211"/>
      <c r="X895" s="211"/>
      <c r="Y895" s="211"/>
      <c r="Z895" s="211"/>
    </row>
    <row r="896" spans="1:26" ht="15.75" customHeight="1">
      <c r="A896" s="218"/>
      <c r="B896" s="218"/>
      <c r="C896" s="218"/>
      <c r="D896" s="218"/>
      <c r="E896" s="218"/>
      <c r="F896" s="218"/>
      <c r="G896" s="218"/>
      <c r="H896" s="219"/>
      <c r="I896" s="219"/>
      <c r="J896" s="218"/>
      <c r="K896" s="221"/>
      <c r="L896" s="218"/>
      <c r="M896" s="221"/>
      <c r="N896" s="218"/>
      <c r="O896" s="218"/>
      <c r="P896" s="211"/>
      <c r="Q896" s="211"/>
      <c r="R896" s="211"/>
      <c r="S896" s="211"/>
      <c r="T896" s="211"/>
      <c r="U896" s="211"/>
      <c r="V896" s="211"/>
      <c r="W896" s="211"/>
      <c r="X896" s="211"/>
      <c r="Y896" s="211"/>
      <c r="Z896" s="211"/>
    </row>
    <row r="897" spans="1:26" ht="15.75" customHeight="1">
      <c r="A897" s="218"/>
      <c r="B897" s="218"/>
      <c r="C897" s="218"/>
      <c r="D897" s="218"/>
      <c r="E897" s="218"/>
      <c r="F897" s="218"/>
      <c r="G897" s="218"/>
      <c r="H897" s="219"/>
      <c r="I897" s="219"/>
      <c r="J897" s="218"/>
      <c r="K897" s="221"/>
      <c r="L897" s="218"/>
      <c r="M897" s="221"/>
      <c r="N897" s="218"/>
      <c r="O897" s="218"/>
      <c r="P897" s="211"/>
      <c r="Q897" s="211"/>
      <c r="R897" s="211"/>
      <c r="S897" s="211"/>
      <c r="T897" s="211"/>
      <c r="U897" s="211"/>
      <c r="V897" s="211"/>
      <c r="W897" s="211"/>
      <c r="X897" s="211"/>
      <c r="Y897" s="211"/>
      <c r="Z897" s="211"/>
    </row>
    <row r="898" spans="1:26" ht="15.75" customHeight="1">
      <c r="A898" s="218"/>
      <c r="B898" s="218"/>
      <c r="C898" s="218"/>
      <c r="D898" s="218"/>
      <c r="E898" s="218"/>
      <c r="F898" s="218"/>
      <c r="G898" s="218"/>
      <c r="H898" s="219"/>
      <c r="I898" s="219"/>
      <c r="J898" s="218"/>
      <c r="K898" s="221"/>
      <c r="L898" s="218"/>
      <c r="M898" s="221"/>
      <c r="N898" s="218"/>
      <c r="O898" s="218"/>
      <c r="P898" s="211"/>
      <c r="Q898" s="211"/>
      <c r="R898" s="211"/>
      <c r="S898" s="211"/>
      <c r="T898" s="211"/>
      <c r="U898" s="211"/>
      <c r="V898" s="211"/>
      <c r="W898" s="211"/>
      <c r="X898" s="211"/>
      <c r="Y898" s="211"/>
      <c r="Z898" s="211"/>
    </row>
    <row r="899" spans="1:26" ht="15.75" customHeight="1">
      <c r="A899" s="218"/>
      <c r="B899" s="218"/>
      <c r="C899" s="218"/>
      <c r="D899" s="218"/>
      <c r="E899" s="218"/>
      <c r="F899" s="218"/>
      <c r="G899" s="218"/>
      <c r="H899" s="219"/>
      <c r="I899" s="219"/>
      <c r="J899" s="218"/>
      <c r="K899" s="221"/>
      <c r="L899" s="218"/>
      <c r="M899" s="221"/>
      <c r="N899" s="218"/>
      <c r="O899" s="218"/>
      <c r="P899" s="211"/>
      <c r="Q899" s="211"/>
      <c r="R899" s="211"/>
      <c r="S899" s="211"/>
      <c r="T899" s="211"/>
      <c r="U899" s="211"/>
      <c r="V899" s="211"/>
      <c r="W899" s="211"/>
      <c r="X899" s="211"/>
      <c r="Y899" s="211"/>
      <c r="Z899" s="211"/>
    </row>
    <row r="900" spans="1:26" ht="15.75" customHeight="1">
      <c r="A900" s="218"/>
      <c r="B900" s="218"/>
      <c r="C900" s="218"/>
      <c r="D900" s="218"/>
      <c r="E900" s="218"/>
      <c r="F900" s="218"/>
      <c r="G900" s="218"/>
      <c r="H900" s="219"/>
      <c r="I900" s="219"/>
      <c r="J900" s="218"/>
      <c r="K900" s="221"/>
      <c r="L900" s="218"/>
      <c r="M900" s="221"/>
      <c r="N900" s="218"/>
      <c r="O900" s="218"/>
      <c r="P900" s="211"/>
      <c r="Q900" s="211"/>
      <c r="R900" s="211"/>
      <c r="S900" s="211"/>
      <c r="T900" s="211"/>
      <c r="U900" s="211"/>
      <c r="V900" s="211"/>
      <c r="W900" s="211"/>
      <c r="X900" s="211"/>
      <c r="Y900" s="211"/>
      <c r="Z900" s="211"/>
    </row>
    <row r="901" spans="1:26" ht="15.75" customHeight="1">
      <c r="A901" s="218"/>
      <c r="B901" s="218"/>
      <c r="C901" s="218"/>
      <c r="D901" s="218"/>
      <c r="E901" s="218"/>
      <c r="F901" s="218"/>
      <c r="G901" s="218"/>
      <c r="H901" s="219"/>
      <c r="I901" s="219"/>
      <c r="J901" s="218"/>
      <c r="K901" s="221"/>
      <c r="L901" s="218"/>
      <c r="M901" s="221"/>
      <c r="N901" s="218"/>
      <c r="O901" s="218"/>
      <c r="P901" s="211"/>
      <c r="Q901" s="211"/>
      <c r="R901" s="211"/>
      <c r="S901" s="211"/>
      <c r="T901" s="211"/>
      <c r="U901" s="211"/>
      <c r="V901" s="211"/>
      <c r="W901" s="211"/>
      <c r="X901" s="211"/>
      <c r="Y901" s="211"/>
      <c r="Z901" s="211"/>
    </row>
    <row r="902" spans="1:26" ht="15.75" customHeight="1">
      <c r="A902" s="218"/>
      <c r="B902" s="218"/>
      <c r="C902" s="218"/>
      <c r="D902" s="218"/>
      <c r="E902" s="218"/>
      <c r="F902" s="218"/>
      <c r="G902" s="218"/>
      <c r="H902" s="219"/>
      <c r="I902" s="219"/>
      <c r="J902" s="218"/>
      <c r="K902" s="221"/>
      <c r="L902" s="218"/>
      <c r="M902" s="221"/>
      <c r="N902" s="218"/>
      <c r="O902" s="218"/>
      <c r="P902" s="211"/>
      <c r="Q902" s="211"/>
      <c r="R902" s="211"/>
      <c r="S902" s="211"/>
      <c r="T902" s="211"/>
      <c r="U902" s="211"/>
      <c r="V902" s="211"/>
      <c r="W902" s="211"/>
      <c r="X902" s="211"/>
      <c r="Y902" s="211"/>
      <c r="Z902" s="211"/>
    </row>
    <row r="903" spans="1:26" ht="15.75" customHeight="1">
      <c r="A903" s="218"/>
      <c r="B903" s="218"/>
      <c r="C903" s="218"/>
      <c r="D903" s="218"/>
      <c r="E903" s="218"/>
      <c r="F903" s="218"/>
      <c r="G903" s="218"/>
      <c r="H903" s="219"/>
      <c r="I903" s="219"/>
      <c r="J903" s="218"/>
      <c r="K903" s="221"/>
      <c r="L903" s="218"/>
      <c r="M903" s="221"/>
      <c r="N903" s="218"/>
      <c r="O903" s="218"/>
      <c r="P903" s="211"/>
      <c r="Q903" s="211"/>
      <c r="R903" s="211"/>
      <c r="S903" s="211"/>
      <c r="T903" s="211"/>
      <c r="U903" s="211"/>
      <c r="V903" s="211"/>
      <c r="W903" s="211"/>
      <c r="X903" s="211"/>
      <c r="Y903" s="211"/>
      <c r="Z903" s="211"/>
    </row>
    <row r="904" spans="1:26" ht="15.75" customHeight="1">
      <c r="A904" s="218"/>
      <c r="B904" s="218"/>
      <c r="C904" s="218"/>
      <c r="D904" s="218"/>
      <c r="E904" s="218"/>
      <c r="F904" s="218"/>
      <c r="G904" s="218"/>
      <c r="H904" s="219"/>
      <c r="I904" s="219"/>
      <c r="J904" s="218"/>
      <c r="K904" s="221"/>
      <c r="L904" s="218"/>
      <c r="M904" s="221"/>
      <c r="N904" s="218"/>
      <c r="O904" s="218"/>
      <c r="P904" s="211"/>
      <c r="Q904" s="211"/>
      <c r="R904" s="211"/>
      <c r="S904" s="211"/>
      <c r="T904" s="211"/>
      <c r="U904" s="211"/>
      <c r="V904" s="211"/>
      <c r="W904" s="211"/>
      <c r="X904" s="211"/>
      <c r="Y904" s="211"/>
      <c r="Z904" s="211"/>
    </row>
    <row r="905" spans="1:26" ht="15.75" customHeight="1">
      <c r="A905" s="218"/>
      <c r="B905" s="218"/>
      <c r="C905" s="218"/>
      <c r="D905" s="218"/>
      <c r="E905" s="218"/>
      <c r="F905" s="218"/>
      <c r="G905" s="218"/>
      <c r="H905" s="219"/>
      <c r="I905" s="219"/>
      <c r="J905" s="218"/>
      <c r="K905" s="221"/>
      <c r="L905" s="218"/>
      <c r="M905" s="221"/>
      <c r="N905" s="218"/>
      <c r="O905" s="218"/>
      <c r="P905" s="211"/>
      <c r="Q905" s="211"/>
      <c r="R905" s="211"/>
      <c r="S905" s="211"/>
      <c r="T905" s="211"/>
      <c r="U905" s="211"/>
      <c r="V905" s="211"/>
      <c r="W905" s="211"/>
      <c r="X905" s="211"/>
      <c r="Y905" s="211"/>
      <c r="Z905" s="211"/>
    </row>
    <row r="906" spans="1:26" ht="15.75" customHeight="1">
      <c r="A906" s="218"/>
      <c r="B906" s="218"/>
      <c r="C906" s="218"/>
      <c r="D906" s="218"/>
      <c r="E906" s="218"/>
      <c r="F906" s="218"/>
      <c r="G906" s="218"/>
      <c r="H906" s="219"/>
      <c r="I906" s="219"/>
      <c r="J906" s="218"/>
      <c r="K906" s="221"/>
      <c r="L906" s="218"/>
      <c r="M906" s="221"/>
      <c r="N906" s="218"/>
      <c r="O906" s="218"/>
      <c r="P906" s="211"/>
      <c r="Q906" s="211"/>
      <c r="R906" s="211"/>
      <c r="S906" s="211"/>
      <c r="T906" s="211"/>
      <c r="U906" s="211"/>
      <c r="V906" s="211"/>
      <c r="W906" s="211"/>
      <c r="X906" s="211"/>
      <c r="Y906" s="211"/>
      <c r="Z906" s="211"/>
    </row>
    <row r="907" spans="1:26" ht="15.75" customHeight="1">
      <c r="A907" s="218"/>
      <c r="B907" s="218"/>
      <c r="C907" s="218"/>
      <c r="D907" s="218"/>
      <c r="E907" s="218"/>
      <c r="F907" s="218"/>
      <c r="G907" s="218"/>
      <c r="H907" s="219"/>
      <c r="I907" s="219"/>
      <c r="J907" s="218"/>
      <c r="K907" s="221"/>
      <c r="L907" s="218"/>
      <c r="M907" s="221"/>
      <c r="N907" s="218"/>
      <c r="O907" s="218"/>
      <c r="P907" s="211"/>
      <c r="Q907" s="211"/>
      <c r="R907" s="211"/>
      <c r="S907" s="211"/>
      <c r="T907" s="211"/>
      <c r="U907" s="211"/>
      <c r="V907" s="211"/>
      <c r="W907" s="211"/>
      <c r="X907" s="211"/>
      <c r="Y907" s="211"/>
      <c r="Z907" s="211"/>
    </row>
    <row r="908" spans="1:26" ht="15.75" customHeight="1">
      <c r="A908" s="218"/>
      <c r="B908" s="218"/>
      <c r="C908" s="218"/>
      <c r="D908" s="218"/>
      <c r="E908" s="218"/>
      <c r="F908" s="218"/>
      <c r="G908" s="218"/>
      <c r="H908" s="219"/>
      <c r="I908" s="219"/>
      <c r="J908" s="218"/>
      <c r="K908" s="221"/>
      <c r="L908" s="218"/>
      <c r="M908" s="221"/>
      <c r="N908" s="218"/>
      <c r="O908" s="218"/>
      <c r="P908" s="211"/>
      <c r="Q908" s="211"/>
      <c r="R908" s="211"/>
      <c r="S908" s="211"/>
      <c r="T908" s="211"/>
      <c r="U908" s="211"/>
      <c r="V908" s="211"/>
      <c r="W908" s="211"/>
      <c r="X908" s="211"/>
      <c r="Y908" s="211"/>
      <c r="Z908" s="211"/>
    </row>
    <row r="909" spans="1:26" ht="15.75" customHeight="1">
      <c r="A909" s="218"/>
      <c r="B909" s="218"/>
      <c r="C909" s="218"/>
      <c r="D909" s="218"/>
      <c r="E909" s="218"/>
      <c r="F909" s="218"/>
      <c r="G909" s="218"/>
      <c r="H909" s="219"/>
      <c r="I909" s="219"/>
      <c r="J909" s="218"/>
      <c r="K909" s="221"/>
      <c r="L909" s="218"/>
      <c r="M909" s="221"/>
      <c r="N909" s="218"/>
      <c r="O909" s="218"/>
      <c r="P909" s="211"/>
      <c r="Q909" s="211"/>
      <c r="R909" s="211"/>
      <c r="S909" s="211"/>
      <c r="T909" s="211"/>
      <c r="U909" s="211"/>
      <c r="V909" s="211"/>
      <c r="W909" s="211"/>
      <c r="X909" s="211"/>
      <c r="Y909" s="211"/>
      <c r="Z909" s="211"/>
    </row>
    <row r="910" spans="1:26" ht="15.75" customHeight="1">
      <c r="A910" s="218"/>
      <c r="B910" s="218"/>
      <c r="C910" s="218"/>
      <c r="D910" s="218"/>
      <c r="E910" s="218"/>
      <c r="F910" s="218"/>
      <c r="G910" s="218"/>
      <c r="H910" s="219"/>
      <c r="I910" s="219"/>
      <c r="J910" s="218"/>
      <c r="K910" s="221"/>
      <c r="L910" s="218"/>
      <c r="M910" s="221"/>
      <c r="N910" s="218"/>
      <c r="O910" s="218"/>
      <c r="P910" s="211"/>
      <c r="Q910" s="211"/>
      <c r="R910" s="211"/>
      <c r="S910" s="211"/>
      <c r="T910" s="211"/>
      <c r="U910" s="211"/>
      <c r="V910" s="211"/>
      <c r="W910" s="211"/>
      <c r="X910" s="211"/>
      <c r="Y910" s="211"/>
      <c r="Z910" s="211"/>
    </row>
    <row r="911" spans="1:26" ht="15.75" customHeight="1">
      <c r="A911" s="218"/>
      <c r="B911" s="218"/>
      <c r="C911" s="218"/>
      <c r="D911" s="218"/>
      <c r="E911" s="218"/>
      <c r="F911" s="218"/>
      <c r="G911" s="218"/>
      <c r="H911" s="219"/>
      <c r="I911" s="219"/>
      <c r="J911" s="218"/>
      <c r="K911" s="221"/>
      <c r="L911" s="218"/>
      <c r="M911" s="221"/>
      <c r="N911" s="218"/>
      <c r="O911" s="218"/>
      <c r="P911" s="211"/>
      <c r="Q911" s="211"/>
      <c r="R911" s="211"/>
      <c r="S911" s="211"/>
      <c r="T911" s="211"/>
      <c r="U911" s="211"/>
      <c r="V911" s="211"/>
      <c r="W911" s="211"/>
      <c r="X911" s="211"/>
      <c r="Y911" s="211"/>
      <c r="Z911" s="211"/>
    </row>
    <row r="912" spans="1:26" ht="15.75" customHeight="1">
      <c r="A912" s="218"/>
      <c r="B912" s="218"/>
      <c r="C912" s="218"/>
      <c r="D912" s="218"/>
      <c r="E912" s="218"/>
      <c r="F912" s="218"/>
      <c r="G912" s="218"/>
      <c r="H912" s="219"/>
      <c r="I912" s="219"/>
      <c r="J912" s="218"/>
      <c r="K912" s="221"/>
      <c r="L912" s="218"/>
      <c r="M912" s="221"/>
      <c r="N912" s="218"/>
      <c r="O912" s="218"/>
      <c r="P912" s="211"/>
      <c r="Q912" s="211"/>
      <c r="R912" s="211"/>
      <c r="S912" s="211"/>
      <c r="T912" s="211"/>
      <c r="U912" s="211"/>
      <c r="V912" s="211"/>
      <c r="W912" s="211"/>
      <c r="X912" s="211"/>
      <c r="Y912" s="211"/>
      <c r="Z912" s="211"/>
    </row>
    <row r="913" spans="1:26" ht="15.75" customHeight="1">
      <c r="A913" s="218"/>
      <c r="B913" s="218"/>
      <c r="C913" s="218"/>
      <c r="D913" s="218"/>
      <c r="E913" s="218"/>
      <c r="F913" s="218"/>
      <c r="G913" s="218"/>
      <c r="H913" s="219"/>
      <c r="I913" s="219"/>
      <c r="J913" s="218"/>
      <c r="K913" s="221"/>
      <c r="L913" s="218"/>
      <c r="M913" s="221"/>
      <c r="N913" s="218"/>
      <c r="O913" s="218"/>
      <c r="P913" s="211"/>
      <c r="Q913" s="211"/>
      <c r="R913" s="211"/>
      <c r="S913" s="211"/>
      <c r="T913" s="211"/>
      <c r="U913" s="211"/>
      <c r="V913" s="211"/>
      <c r="W913" s="211"/>
      <c r="X913" s="211"/>
      <c r="Y913" s="211"/>
      <c r="Z913" s="211"/>
    </row>
    <row r="914" spans="1:26" ht="15.75" customHeight="1">
      <c r="A914" s="218"/>
      <c r="B914" s="218"/>
      <c r="C914" s="218"/>
      <c r="D914" s="218"/>
      <c r="E914" s="218"/>
      <c r="F914" s="218"/>
      <c r="G914" s="218"/>
      <c r="H914" s="219"/>
      <c r="I914" s="219"/>
      <c r="J914" s="218"/>
      <c r="K914" s="221"/>
      <c r="L914" s="218"/>
      <c r="M914" s="221"/>
      <c r="N914" s="218"/>
      <c r="O914" s="218"/>
      <c r="P914" s="211"/>
      <c r="Q914" s="211"/>
      <c r="R914" s="211"/>
      <c r="S914" s="211"/>
      <c r="T914" s="211"/>
      <c r="U914" s="211"/>
      <c r="V914" s="211"/>
      <c r="W914" s="211"/>
      <c r="X914" s="211"/>
      <c r="Y914" s="211"/>
      <c r="Z914" s="211"/>
    </row>
    <row r="915" spans="1:26" ht="15.75" customHeight="1">
      <c r="A915" s="218"/>
      <c r="B915" s="218"/>
      <c r="C915" s="218"/>
      <c r="D915" s="218"/>
      <c r="E915" s="218"/>
      <c r="F915" s="218"/>
      <c r="G915" s="218"/>
      <c r="H915" s="219"/>
      <c r="I915" s="219"/>
      <c r="J915" s="218"/>
      <c r="K915" s="221"/>
      <c r="L915" s="218"/>
      <c r="M915" s="221"/>
      <c r="N915" s="218"/>
      <c r="O915" s="218"/>
      <c r="P915" s="211"/>
      <c r="Q915" s="211"/>
      <c r="R915" s="211"/>
      <c r="S915" s="211"/>
      <c r="T915" s="211"/>
      <c r="U915" s="211"/>
      <c r="V915" s="211"/>
      <c r="W915" s="211"/>
      <c r="X915" s="211"/>
      <c r="Y915" s="211"/>
      <c r="Z915" s="211"/>
    </row>
    <row r="916" spans="1:26" ht="15.75" customHeight="1">
      <c r="A916" s="218"/>
      <c r="B916" s="218"/>
      <c r="C916" s="218"/>
      <c r="D916" s="218"/>
      <c r="E916" s="218"/>
      <c r="F916" s="218"/>
      <c r="G916" s="218"/>
      <c r="H916" s="219"/>
      <c r="I916" s="219"/>
      <c r="J916" s="218"/>
      <c r="K916" s="221"/>
      <c r="L916" s="218"/>
      <c r="M916" s="221"/>
      <c r="N916" s="218"/>
      <c r="O916" s="218"/>
      <c r="P916" s="211"/>
      <c r="Q916" s="211"/>
      <c r="R916" s="211"/>
      <c r="S916" s="211"/>
      <c r="T916" s="211"/>
      <c r="U916" s="211"/>
      <c r="V916" s="211"/>
      <c r="W916" s="211"/>
      <c r="X916" s="211"/>
      <c r="Y916" s="211"/>
      <c r="Z916" s="211"/>
    </row>
    <row r="917" spans="1:26" ht="15.75" customHeight="1">
      <c r="A917" s="218"/>
      <c r="B917" s="218"/>
      <c r="C917" s="218"/>
      <c r="D917" s="218"/>
      <c r="E917" s="218"/>
      <c r="F917" s="218"/>
      <c r="G917" s="218"/>
      <c r="H917" s="219"/>
      <c r="I917" s="219"/>
      <c r="J917" s="218"/>
      <c r="K917" s="221"/>
      <c r="L917" s="218"/>
      <c r="M917" s="221"/>
      <c r="N917" s="218"/>
      <c r="O917" s="218"/>
      <c r="P917" s="211"/>
      <c r="Q917" s="211"/>
      <c r="R917" s="211"/>
      <c r="S917" s="211"/>
      <c r="T917" s="211"/>
      <c r="U917" s="211"/>
      <c r="V917" s="211"/>
      <c r="W917" s="211"/>
      <c r="X917" s="211"/>
      <c r="Y917" s="211"/>
      <c r="Z917" s="211"/>
    </row>
    <row r="918" spans="1:26" ht="15.75" customHeight="1">
      <c r="A918" s="218"/>
      <c r="B918" s="218"/>
      <c r="C918" s="218"/>
      <c r="D918" s="218"/>
      <c r="E918" s="218"/>
      <c r="F918" s="218"/>
      <c r="G918" s="218"/>
      <c r="H918" s="219"/>
      <c r="I918" s="219"/>
      <c r="J918" s="218"/>
      <c r="K918" s="221"/>
      <c r="L918" s="218"/>
      <c r="M918" s="221"/>
      <c r="N918" s="218"/>
      <c r="O918" s="218"/>
      <c r="P918" s="211"/>
      <c r="Q918" s="211"/>
      <c r="R918" s="211"/>
      <c r="S918" s="211"/>
      <c r="T918" s="211"/>
      <c r="U918" s="211"/>
      <c r="V918" s="211"/>
      <c r="W918" s="211"/>
      <c r="X918" s="211"/>
      <c r="Y918" s="211"/>
      <c r="Z918" s="211"/>
    </row>
    <row r="919" spans="1:26" ht="15.75" customHeight="1">
      <c r="A919" s="218"/>
      <c r="B919" s="218"/>
      <c r="C919" s="218"/>
      <c r="D919" s="218"/>
      <c r="E919" s="218"/>
      <c r="F919" s="218"/>
      <c r="G919" s="218"/>
      <c r="H919" s="219"/>
      <c r="I919" s="219"/>
      <c r="J919" s="218"/>
      <c r="K919" s="221"/>
      <c r="L919" s="218"/>
      <c r="M919" s="221"/>
      <c r="N919" s="218"/>
      <c r="O919" s="218"/>
      <c r="P919" s="211"/>
      <c r="Q919" s="211"/>
      <c r="R919" s="211"/>
      <c r="S919" s="211"/>
      <c r="T919" s="211"/>
      <c r="U919" s="211"/>
      <c r="V919" s="211"/>
      <c r="W919" s="211"/>
      <c r="X919" s="211"/>
      <c r="Y919" s="211"/>
      <c r="Z919" s="211"/>
    </row>
    <row r="920" spans="1:26" ht="15.75" customHeight="1">
      <c r="A920" s="218"/>
      <c r="B920" s="218"/>
      <c r="C920" s="218"/>
      <c r="D920" s="218"/>
      <c r="E920" s="218"/>
      <c r="F920" s="218"/>
      <c r="G920" s="218"/>
      <c r="H920" s="219"/>
      <c r="I920" s="219"/>
      <c r="J920" s="218"/>
      <c r="K920" s="221"/>
      <c r="L920" s="218"/>
      <c r="M920" s="221"/>
      <c r="N920" s="218"/>
      <c r="O920" s="218"/>
      <c r="P920" s="211"/>
      <c r="Q920" s="211"/>
      <c r="R920" s="211"/>
      <c r="S920" s="211"/>
      <c r="T920" s="211"/>
      <c r="U920" s="211"/>
      <c r="V920" s="211"/>
      <c r="W920" s="211"/>
      <c r="X920" s="211"/>
      <c r="Y920" s="211"/>
      <c r="Z920" s="211"/>
    </row>
    <row r="921" spans="1:26" ht="15.75" customHeight="1">
      <c r="A921" s="218"/>
      <c r="B921" s="218"/>
      <c r="C921" s="218"/>
      <c r="D921" s="218"/>
      <c r="E921" s="218"/>
      <c r="F921" s="218"/>
      <c r="G921" s="218"/>
      <c r="H921" s="219"/>
      <c r="I921" s="219"/>
      <c r="J921" s="218"/>
      <c r="K921" s="221"/>
      <c r="L921" s="218"/>
      <c r="M921" s="221"/>
      <c r="N921" s="218"/>
      <c r="O921" s="218"/>
      <c r="P921" s="211"/>
      <c r="Q921" s="211"/>
      <c r="R921" s="211"/>
      <c r="S921" s="211"/>
      <c r="T921" s="211"/>
      <c r="U921" s="211"/>
      <c r="V921" s="211"/>
      <c r="W921" s="211"/>
      <c r="X921" s="211"/>
      <c r="Y921" s="211"/>
      <c r="Z921" s="211"/>
    </row>
    <row r="922" spans="1:26" ht="15.75" customHeight="1">
      <c r="A922" s="218"/>
      <c r="B922" s="218"/>
      <c r="C922" s="218"/>
      <c r="D922" s="218"/>
      <c r="E922" s="218"/>
      <c r="F922" s="218"/>
      <c r="G922" s="218"/>
      <c r="H922" s="219"/>
      <c r="I922" s="219"/>
      <c r="J922" s="218"/>
      <c r="K922" s="221"/>
      <c r="L922" s="218"/>
      <c r="M922" s="221"/>
      <c r="N922" s="218"/>
      <c r="O922" s="218"/>
      <c r="P922" s="211"/>
      <c r="Q922" s="211"/>
      <c r="R922" s="211"/>
      <c r="S922" s="211"/>
      <c r="T922" s="211"/>
      <c r="U922" s="211"/>
      <c r="V922" s="211"/>
      <c r="W922" s="211"/>
      <c r="X922" s="211"/>
      <c r="Y922" s="211"/>
      <c r="Z922" s="211"/>
    </row>
    <row r="923" spans="1:26" ht="15.75" customHeight="1">
      <c r="A923" s="218"/>
      <c r="B923" s="218"/>
      <c r="C923" s="218"/>
      <c r="D923" s="218"/>
      <c r="E923" s="218"/>
      <c r="F923" s="218"/>
      <c r="G923" s="218"/>
      <c r="H923" s="219"/>
      <c r="I923" s="219"/>
      <c r="J923" s="218"/>
      <c r="K923" s="221"/>
      <c r="L923" s="218"/>
      <c r="M923" s="221"/>
      <c r="N923" s="218"/>
      <c r="O923" s="218"/>
      <c r="P923" s="211"/>
      <c r="Q923" s="211"/>
      <c r="R923" s="211"/>
      <c r="S923" s="211"/>
      <c r="T923" s="211"/>
      <c r="U923" s="211"/>
      <c r="V923" s="211"/>
      <c r="W923" s="211"/>
      <c r="X923" s="211"/>
      <c r="Y923" s="211"/>
      <c r="Z923" s="211"/>
    </row>
    <row r="924" spans="1:26" ht="15.75" customHeight="1">
      <c r="A924" s="218"/>
      <c r="B924" s="218"/>
      <c r="C924" s="218"/>
      <c r="D924" s="218"/>
      <c r="E924" s="218"/>
      <c r="F924" s="218"/>
      <c r="G924" s="218"/>
      <c r="H924" s="219"/>
      <c r="I924" s="219"/>
      <c r="J924" s="218"/>
      <c r="K924" s="221"/>
      <c r="L924" s="218"/>
      <c r="M924" s="221"/>
      <c r="N924" s="218"/>
      <c r="O924" s="218"/>
      <c r="P924" s="211"/>
      <c r="Q924" s="211"/>
      <c r="R924" s="211"/>
      <c r="S924" s="211"/>
      <c r="T924" s="211"/>
      <c r="U924" s="211"/>
      <c r="V924" s="211"/>
      <c r="W924" s="211"/>
      <c r="X924" s="211"/>
      <c r="Y924" s="211"/>
      <c r="Z924" s="211"/>
    </row>
    <row r="925" spans="1:26" ht="15.75" customHeight="1">
      <c r="A925" s="218"/>
      <c r="B925" s="218"/>
      <c r="C925" s="218"/>
      <c r="D925" s="218"/>
      <c r="E925" s="218"/>
      <c r="F925" s="218"/>
      <c r="G925" s="218"/>
      <c r="H925" s="219"/>
      <c r="I925" s="219"/>
      <c r="J925" s="218"/>
      <c r="K925" s="221"/>
      <c r="L925" s="218"/>
      <c r="M925" s="221"/>
      <c r="N925" s="218"/>
      <c r="O925" s="218"/>
      <c r="P925" s="211"/>
      <c r="Q925" s="211"/>
      <c r="R925" s="211"/>
      <c r="S925" s="211"/>
      <c r="T925" s="211"/>
      <c r="U925" s="211"/>
      <c r="V925" s="211"/>
      <c r="W925" s="211"/>
      <c r="X925" s="211"/>
      <c r="Y925" s="211"/>
      <c r="Z925" s="211"/>
    </row>
    <row r="926" spans="1:26" ht="15.75" customHeight="1">
      <c r="A926" s="218"/>
      <c r="B926" s="218"/>
      <c r="C926" s="218"/>
      <c r="D926" s="218"/>
      <c r="E926" s="218"/>
      <c r="F926" s="218"/>
      <c r="G926" s="218"/>
      <c r="H926" s="219"/>
      <c r="I926" s="219"/>
      <c r="J926" s="218"/>
      <c r="K926" s="221"/>
      <c r="L926" s="218"/>
      <c r="M926" s="221"/>
      <c r="N926" s="218"/>
      <c r="O926" s="218"/>
      <c r="P926" s="211"/>
      <c r="Q926" s="211"/>
      <c r="R926" s="211"/>
      <c r="S926" s="211"/>
      <c r="T926" s="211"/>
      <c r="U926" s="211"/>
      <c r="V926" s="211"/>
      <c r="W926" s="211"/>
      <c r="X926" s="211"/>
      <c r="Y926" s="211"/>
      <c r="Z926" s="211"/>
    </row>
    <row r="927" spans="1:26" ht="15.75" customHeight="1">
      <c r="A927" s="218"/>
      <c r="B927" s="218"/>
      <c r="C927" s="218"/>
      <c r="D927" s="218"/>
      <c r="E927" s="218"/>
      <c r="F927" s="218"/>
      <c r="G927" s="218"/>
      <c r="H927" s="219"/>
      <c r="I927" s="219"/>
      <c r="J927" s="218"/>
      <c r="K927" s="221"/>
      <c r="L927" s="218"/>
      <c r="M927" s="221"/>
      <c r="N927" s="218"/>
      <c r="O927" s="218"/>
      <c r="P927" s="211"/>
      <c r="Q927" s="211"/>
      <c r="R927" s="211"/>
      <c r="S927" s="211"/>
      <c r="T927" s="211"/>
      <c r="U927" s="211"/>
      <c r="V927" s="211"/>
      <c r="W927" s="211"/>
      <c r="X927" s="211"/>
      <c r="Y927" s="211"/>
      <c r="Z927" s="211"/>
    </row>
    <row r="928" spans="1:26" ht="15.75" customHeight="1">
      <c r="A928" s="218"/>
      <c r="B928" s="218"/>
      <c r="C928" s="218"/>
      <c r="D928" s="218"/>
      <c r="E928" s="218"/>
      <c r="F928" s="218"/>
      <c r="G928" s="218"/>
      <c r="H928" s="219"/>
      <c r="I928" s="219"/>
      <c r="J928" s="218"/>
      <c r="K928" s="221"/>
      <c r="L928" s="218"/>
      <c r="M928" s="221"/>
      <c r="N928" s="218"/>
      <c r="O928" s="218"/>
      <c r="P928" s="211"/>
      <c r="Q928" s="211"/>
      <c r="R928" s="211"/>
      <c r="S928" s="211"/>
      <c r="T928" s="211"/>
      <c r="U928" s="211"/>
      <c r="V928" s="211"/>
      <c r="W928" s="211"/>
      <c r="X928" s="211"/>
      <c r="Y928" s="211"/>
      <c r="Z928" s="211"/>
    </row>
    <row r="929" spans="1:26" ht="15.75" customHeight="1">
      <c r="A929" s="218"/>
      <c r="B929" s="218"/>
      <c r="C929" s="218"/>
      <c r="D929" s="218"/>
      <c r="E929" s="218"/>
      <c r="F929" s="218"/>
      <c r="G929" s="218"/>
      <c r="H929" s="219"/>
      <c r="I929" s="219"/>
      <c r="J929" s="218"/>
      <c r="K929" s="221"/>
      <c r="L929" s="218"/>
      <c r="M929" s="221"/>
      <c r="N929" s="218"/>
      <c r="O929" s="218"/>
      <c r="P929" s="211"/>
      <c r="Q929" s="211"/>
      <c r="R929" s="211"/>
      <c r="S929" s="211"/>
      <c r="T929" s="211"/>
      <c r="U929" s="211"/>
      <c r="V929" s="211"/>
      <c r="W929" s="211"/>
      <c r="X929" s="211"/>
      <c r="Y929" s="211"/>
      <c r="Z929" s="211"/>
    </row>
    <row r="930" spans="1:26" ht="15.75" customHeight="1">
      <c r="A930" s="218"/>
      <c r="B930" s="218"/>
      <c r="C930" s="218"/>
      <c r="D930" s="218"/>
      <c r="E930" s="218"/>
      <c r="F930" s="218"/>
      <c r="G930" s="218"/>
      <c r="H930" s="219"/>
      <c r="I930" s="219"/>
      <c r="J930" s="218"/>
      <c r="K930" s="221"/>
      <c r="L930" s="218"/>
      <c r="M930" s="221"/>
      <c r="N930" s="218"/>
      <c r="O930" s="218"/>
      <c r="P930" s="211"/>
      <c r="Q930" s="211"/>
      <c r="R930" s="211"/>
      <c r="S930" s="211"/>
      <c r="T930" s="211"/>
      <c r="U930" s="211"/>
      <c r="V930" s="211"/>
      <c r="W930" s="211"/>
      <c r="X930" s="211"/>
      <c r="Y930" s="211"/>
      <c r="Z930" s="211"/>
    </row>
    <row r="931" spans="1:26" ht="15.75" customHeight="1">
      <c r="A931" s="218"/>
      <c r="B931" s="218"/>
      <c r="C931" s="218"/>
      <c r="D931" s="218"/>
      <c r="E931" s="218"/>
      <c r="F931" s="218"/>
      <c r="G931" s="218"/>
      <c r="H931" s="219"/>
      <c r="I931" s="219"/>
      <c r="J931" s="218"/>
      <c r="K931" s="221"/>
      <c r="L931" s="218"/>
      <c r="M931" s="221"/>
      <c r="N931" s="218"/>
      <c r="O931" s="218"/>
      <c r="P931" s="211"/>
      <c r="Q931" s="211"/>
      <c r="R931" s="211"/>
      <c r="S931" s="211"/>
      <c r="T931" s="211"/>
      <c r="U931" s="211"/>
      <c r="V931" s="211"/>
      <c r="W931" s="211"/>
      <c r="X931" s="211"/>
      <c r="Y931" s="211"/>
      <c r="Z931" s="211"/>
    </row>
    <row r="932" spans="1:26" ht="15.75" customHeight="1">
      <c r="A932" s="218"/>
      <c r="B932" s="218"/>
      <c r="C932" s="218"/>
      <c r="D932" s="218"/>
      <c r="E932" s="218"/>
      <c r="F932" s="218"/>
      <c r="G932" s="218"/>
      <c r="H932" s="219"/>
      <c r="I932" s="219"/>
      <c r="J932" s="218"/>
      <c r="K932" s="221"/>
      <c r="L932" s="218"/>
      <c r="M932" s="221"/>
      <c r="N932" s="218"/>
      <c r="O932" s="218"/>
      <c r="P932" s="211"/>
      <c r="Q932" s="211"/>
      <c r="R932" s="211"/>
      <c r="S932" s="211"/>
      <c r="T932" s="211"/>
      <c r="U932" s="211"/>
      <c r="V932" s="211"/>
      <c r="W932" s="211"/>
      <c r="X932" s="211"/>
      <c r="Y932" s="211"/>
      <c r="Z932" s="211"/>
    </row>
    <row r="933" spans="1:26" ht="15.75" customHeight="1">
      <c r="A933" s="218"/>
      <c r="B933" s="218"/>
      <c r="C933" s="218"/>
      <c r="D933" s="218"/>
      <c r="E933" s="218"/>
      <c r="F933" s="218"/>
      <c r="G933" s="218"/>
      <c r="H933" s="219"/>
      <c r="I933" s="219"/>
      <c r="J933" s="218"/>
      <c r="K933" s="221"/>
      <c r="L933" s="218"/>
      <c r="M933" s="221"/>
      <c r="N933" s="218"/>
      <c r="O933" s="218"/>
      <c r="P933" s="211"/>
      <c r="Q933" s="211"/>
      <c r="R933" s="211"/>
      <c r="S933" s="211"/>
      <c r="T933" s="211"/>
      <c r="U933" s="211"/>
      <c r="V933" s="211"/>
      <c r="W933" s="211"/>
      <c r="X933" s="211"/>
      <c r="Y933" s="211"/>
      <c r="Z933" s="211"/>
    </row>
    <row r="934" spans="1:26" ht="15.75" customHeight="1">
      <c r="A934" s="218"/>
      <c r="B934" s="218"/>
      <c r="C934" s="218"/>
      <c r="D934" s="218"/>
      <c r="E934" s="218"/>
      <c r="F934" s="218"/>
      <c r="G934" s="218"/>
      <c r="H934" s="219"/>
      <c r="I934" s="219"/>
      <c r="J934" s="218"/>
      <c r="K934" s="221"/>
      <c r="L934" s="218"/>
      <c r="M934" s="221"/>
      <c r="N934" s="218"/>
      <c r="O934" s="218"/>
      <c r="P934" s="211"/>
      <c r="Q934" s="211"/>
      <c r="R934" s="211"/>
      <c r="S934" s="211"/>
      <c r="T934" s="211"/>
      <c r="U934" s="211"/>
      <c r="V934" s="211"/>
      <c r="W934" s="211"/>
      <c r="X934" s="211"/>
      <c r="Y934" s="211"/>
      <c r="Z934" s="211"/>
    </row>
    <row r="935" spans="1:26" ht="15.75" customHeight="1">
      <c r="A935" s="218"/>
      <c r="B935" s="218"/>
      <c r="C935" s="218"/>
      <c r="D935" s="218"/>
      <c r="E935" s="218"/>
      <c r="F935" s="218"/>
      <c r="G935" s="218"/>
      <c r="H935" s="219"/>
      <c r="I935" s="219"/>
      <c r="J935" s="218"/>
      <c r="K935" s="221"/>
      <c r="L935" s="218"/>
      <c r="M935" s="221"/>
      <c r="N935" s="218"/>
      <c r="O935" s="218"/>
      <c r="P935" s="211"/>
      <c r="Q935" s="211"/>
      <c r="R935" s="211"/>
      <c r="S935" s="211"/>
      <c r="T935" s="211"/>
      <c r="U935" s="211"/>
      <c r="V935" s="211"/>
      <c r="W935" s="211"/>
      <c r="X935" s="211"/>
      <c r="Y935" s="211"/>
      <c r="Z935" s="211"/>
    </row>
    <row r="936" spans="1:26" ht="15.75" customHeight="1">
      <c r="A936" s="218"/>
      <c r="B936" s="218"/>
      <c r="C936" s="218"/>
      <c r="D936" s="218"/>
      <c r="E936" s="218"/>
      <c r="F936" s="218"/>
      <c r="G936" s="218"/>
      <c r="H936" s="219"/>
      <c r="I936" s="219"/>
      <c r="J936" s="218"/>
      <c r="K936" s="221"/>
      <c r="L936" s="218"/>
      <c r="M936" s="221"/>
      <c r="N936" s="218"/>
      <c r="O936" s="218"/>
      <c r="P936" s="211"/>
      <c r="Q936" s="211"/>
      <c r="R936" s="211"/>
      <c r="S936" s="211"/>
      <c r="T936" s="211"/>
      <c r="U936" s="211"/>
      <c r="V936" s="211"/>
      <c r="W936" s="211"/>
      <c r="X936" s="211"/>
      <c r="Y936" s="211"/>
      <c r="Z936" s="211"/>
    </row>
    <row r="937" spans="1:26" ht="15.75" customHeight="1">
      <c r="A937" s="218"/>
      <c r="B937" s="218"/>
      <c r="C937" s="218"/>
      <c r="D937" s="218"/>
      <c r="E937" s="218"/>
      <c r="F937" s="218"/>
      <c r="G937" s="218"/>
      <c r="H937" s="219"/>
      <c r="I937" s="219"/>
      <c r="J937" s="218"/>
      <c r="K937" s="221"/>
      <c r="L937" s="218"/>
      <c r="M937" s="221"/>
      <c r="N937" s="218"/>
      <c r="O937" s="218"/>
      <c r="P937" s="211"/>
      <c r="Q937" s="211"/>
      <c r="R937" s="211"/>
      <c r="S937" s="211"/>
      <c r="T937" s="211"/>
      <c r="U937" s="211"/>
      <c r="V937" s="211"/>
      <c r="W937" s="211"/>
      <c r="X937" s="211"/>
      <c r="Y937" s="211"/>
      <c r="Z937" s="211"/>
    </row>
    <row r="938" spans="1:26" ht="15.75" customHeight="1">
      <c r="A938" s="218"/>
      <c r="B938" s="218"/>
      <c r="C938" s="218"/>
      <c r="D938" s="218"/>
      <c r="E938" s="218"/>
      <c r="F938" s="218"/>
      <c r="G938" s="218"/>
      <c r="H938" s="219"/>
      <c r="I938" s="219"/>
      <c r="J938" s="218"/>
      <c r="K938" s="221"/>
      <c r="L938" s="218"/>
      <c r="M938" s="221"/>
      <c r="N938" s="218"/>
      <c r="O938" s="218"/>
      <c r="P938" s="211"/>
      <c r="Q938" s="211"/>
      <c r="R938" s="211"/>
      <c r="S938" s="211"/>
      <c r="T938" s="211"/>
      <c r="U938" s="211"/>
      <c r="V938" s="211"/>
      <c r="W938" s="211"/>
      <c r="X938" s="211"/>
      <c r="Y938" s="211"/>
      <c r="Z938" s="211"/>
    </row>
    <row r="939" spans="1:26" ht="15.75" customHeight="1">
      <c r="A939" s="218"/>
      <c r="B939" s="218"/>
      <c r="C939" s="218"/>
      <c r="D939" s="218"/>
      <c r="E939" s="218"/>
      <c r="F939" s="218"/>
      <c r="G939" s="218"/>
      <c r="H939" s="219"/>
      <c r="I939" s="219"/>
      <c r="J939" s="218"/>
      <c r="K939" s="221"/>
      <c r="L939" s="218"/>
      <c r="M939" s="221"/>
      <c r="N939" s="218"/>
      <c r="O939" s="218"/>
      <c r="P939" s="211"/>
      <c r="Q939" s="211"/>
      <c r="R939" s="211"/>
      <c r="S939" s="211"/>
      <c r="T939" s="211"/>
      <c r="U939" s="211"/>
      <c r="V939" s="211"/>
      <c r="W939" s="211"/>
      <c r="X939" s="211"/>
      <c r="Y939" s="211"/>
      <c r="Z939" s="211"/>
    </row>
    <row r="940" spans="1:26" ht="15.75" customHeight="1">
      <c r="A940" s="218"/>
      <c r="B940" s="218"/>
      <c r="C940" s="218"/>
      <c r="D940" s="218"/>
      <c r="E940" s="218"/>
      <c r="F940" s="218"/>
      <c r="G940" s="218"/>
      <c r="H940" s="219"/>
      <c r="I940" s="219"/>
      <c r="J940" s="218"/>
      <c r="K940" s="221"/>
      <c r="L940" s="218"/>
      <c r="M940" s="221"/>
      <c r="N940" s="218"/>
      <c r="O940" s="218"/>
      <c r="P940" s="211"/>
      <c r="Q940" s="211"/>
      <c r="R940" s="211"/>
      <c r="S940" s="211"/>
      <c r="T940" s="211"/>
      <c r="U940" s="211"/>
      <c r="V940" s="211"/>
      <c r="W940" s="211"/>
      <c r="X940" s="211"/>
      <c r="Y940" s="211"/>
      <c r="Z940" s="211"/>
    </row>
    <row r="941" spans="1:26" ht="15.75" customHeight="1">
      <c r="A941" s="218"/>
      <c r="B941" s="218"/>
      <c r="C941" s="218"/>
      <c r="D941" s="218"/>
      <c r="E941" s="218"/>
      <c r="F941" s="218"/>
      <c r="G941" s="218"/>
      <c r="H941" s="219"/>
      <c r="I941" s="219"/>
      <c r="J941" s="218"/>
      <c r="K941" s="221"/>
      <c r="L941" s="218"/>
      <c r="M941" s="221"/>
      <c r="N941" s="218"/>
      <c r="O941" s="218"/>
      <c r="P941" s="211"/>
      <c r="Q941" s="211"/>
      <c r="R941" s="211"/>
      <c r="S941" s="211"/>
      <c r="T941" s="211"/>
      <c r="U941" s="211"/>
      <c r="V941" s="211"/>
      <c r="W941" s="211"/>
      <c r="X941" s="211"/>
      <c r="Y941" s="211"/>
      <c r="Z941" s="211"/>
    </row>
    <row r="942" spans="1:26" ht="15.75" customHeight="1">
      <c r="A942" s="218"/>
      <c r="B942" s="218"/>
      <c r="C942" s="218"/>
      <c r="D942" s="218"/>
      <c r="E942" s="218"/>
      <c r="F942" s="218"/>
      <c r="G942" s="218"/>
      <c r="H942" s="219"/>
      <c r="I942" s="219"/>
      <c r="J942" s="218"/>
      <c r="K942" s="221"/>
      <c r="L942" s="218"/>
      <c r="M942" s="221"/>
      <c r="N942" s="218"/>
      <c r="O942" s="218"/>
      <c r="P942" s="211"/>
      <c r="Q942" s="211"/>
      <c r="R942" s="211"/>
      <c r="S942" s="211"/>
      <c r="T942" s="211"/>
      <c r="U942" s="211"/>
      <c r="V942" s="211"/>
      <c r="W942" s="211"/>
      <c r="X942" s="211"/>
      <c r="Y942" s="211"/>
      <c r="Z942" s="211"/>
    </row>
    <row r="943" spans="1:26" ht="15.75" customHeight="1">
      <c r="A943" s="218"/>
      <c r="B943" s="218"/>
      <c r="C943" s="218"/>
      <c r="D943" s="218"/>
      <c r="E943" s="218"/>
      <c r="F943" s="218"/>
      <c r="G943" s="218"/>
      <c r="H943" s="219"/>
      <c r="I943" s="219"/>
      <c r="J943" s="218"/>
      <c r="K943" s="221"/>
      <c r="L943" s="218"/>
      <c r="M943" s="221"/>
      <c r="N943" s="218"/>
      <c r="O943" s="218"/>
      <c r="P943" s="211"/>
      <c r="Q943" s="211"/>
      <c r="R943" s="211"/>
      <c r="S943" s="211"/>
      <c r="T943" s="211"/>
      <c r="U943" s="211"/>
      <c r="V943" s="211"/>
      <c r="W943" s="211"/>
      <c r="X943" s="211"/>
      <c r="Y943" s="211"/>
      <c r="Z943" s="211"/>
    </row>
    <row r="944" spans="1:26" ht="15.75" customHeight="1">
      <c r="A944" s="218"/>
      <c r="B944" s="218"/>
      <c r="C944" s="218"/>
      <c r="D944" s="218"/>
      <c r="E944" s="218"/>
      <c r="F944" s="218"/>
      <c r="G944" s="218"/>
      <c r="H944" s="219"/>
      <c r="I944" s="219"/>
      <c r="J944" s="218"/>
      <c r="K944" s="221"/>
      <c r="L944" s="218"/>
      <c r="M944" s="221"/>
      <c r="N944" s="218"/>
      <c r="O944" s="218"/>
      <c r="P944" s="211"/>
      <c r="Q944" s="211"/>
      <c r="R944" s="211"/>
      <c r="S944" s="211"/>
      <c r="T944" s="211"/>
      <c r="U944" s="211"/>
      <c r="V944" s="211"/>
      <c r="W944" s="211"/>
      <c r="X944" s="211"/>
      <c r="Y944" s="211"/>
      <c r="Z944" s="211"/>
    </row>
    <row r="945" spans="1:26" ht="15.75" customHeight="1">
      <c r="A945" s="218"/>
      <c r="B945" s="218"/>
      <c r="C945" s="218"/>
      <c r="D945" s="218"/>
      <c r="E945" s="218"/>
      <c r="F945" s="218"/>
      <c r="G945" s="218"/>
      <c r="H945" s="219"/>
      <c r="I945" s="219"/>
      <c r="J945" s="218"/>
      <c r="K945" s="221"/>
      <c r="L945" s="218"/>
      <c r="M945" s="221"/>
      <c r="N945" s="218"/>
      <c r="O945" s="218"/>
      <c r="P945" s="211"/>
      <c r="Q945" s="211"/>
      <c r="R945" s="211"/>
      <c r="S945" s="211"/>
      <c r="T945" s="211"/>
      <c r="U945" s="211"/>
      <c r="V945" s="211"/>
      <c r="W945" s="211"/>
      <c r="X945" s="211"/>
      <c r="Y945" s="211"/>
      <c r="Z945" s="211"/>
    </row>
    <row r="946" spans="1:26" ht="15.75" customHeight="1">
      <c r="A946" s="218"/>
      <c r="B946" s="218"/>
      <c r="C946" s="218"/>
      <c r="D946" s="218"/>
      <c r="E946" s="218"/>
      <c r="F946" s="218"/>
      <c r="G946" s="218"/>
      <c r="H946" s="219"/>
      <c r="I946" s="219"/>
      <c r="J946" s="218"/>
      <c r="K946" s="221"/>
      <c r="L946" s="218"/>
      <c r="M946" s="221"/>
      <c r="N946" s="218"/>
      <c r="O946" s="218"/>
      <c r="P946" s="211"/>
      <c r="Q946" s="211"/>
      <c r="R946" s="211"/>
      <c r="S946" s="211"/>
      <c r="T946" s="211"/>
      <c r="U946" s="211"/>
      <c r="V946" s="211"/>
      <c r="W946" s="211"/>
      <c r="X946" s="211"/>
      <c r="Y946" s="211"/>
      <c r="Z946" s="211"/>
    </row>
    <row r="947" spans="1:26" ht="15.75" customHeight="1">
      <c r="A947" s="218"/>
      <c r="B947" s="218"/>
      <c r="C947" s="218"/>
      <c r="D947" s="218"/>
      <c r="E947" s="218"/>
      <c r="F947" s="218"/>
      <c r="G947" s="218"/>
      <c r="H947" s="219"/>
      <c r="I947" s="219"/>
      <c r="J947" s="218"/>
      <c r="K947" s="221"/>
      <c r="L947" s="218"/>
      <c r="M947" s="221"/>
      <c r="N947" s="218"/>
      <c r="O947" s="218"/>
      <c r="P947" s="211"/>
      <c r="Q947" s="211"/>
      <c r="R947" s="211"/>
      <c r="S947" s="211"/>
      <c r="T947" s="211"/>
      <c r="U947" s="211"/>
      <c r="V947" s="211"/>
      <c r="W947" s="211"/>
      <c r="X947" s="211"/>
      <c r="Y947" s="211"/>
      <c r="Z947" s="211"/>
    </row>
    <row r="948" spans="1:26" ht="15.75" customHeight="1">
      <c r="A948" s="218"/>
      <c r="B948" s="218"/>
      <c r="C948" s="218"/>
      <c r="D948" s="218"/>
      <c r="E948" s="218"/>
      <c r="F948" s="218"/>
      <c r="G948" s="218"/>
      <c r="H948" s="219"/>
      <c r="I948" s="219"/>
      <c r="J948" s="218"/>
      <c r="K948" s="221"/>
      <c r="L948" s="218"/>
      <c r="M948" s="221"/>
      <c r="N948" s="218"/>
      <c r="O948" s="218"/>
      <c r="P948" s="211"/>
      <c r="Q948" s="211"/>
      <c r="R948" s="211"/>
      <c r="S948" s="211"/>
      <c r="T948" s="211"/>
      <c r="U948" s="211"/>
      <c r="V948" s="211"/>
      <c r="W948" s="211"/>
      <c r="X948" s="211"/>
      <c r="Y948" s="211"/>
      <c r="Z948" s="211"/>
    </row>
    <row r="949" spans="1:26" ht="15.75" customHeight="1">
      <c r="A949" s="218"/>
      <c r="B949" s="218"/>
      <c r="C949" s="218"/>
      <c r="D949" s="218"/>
      <c r="E949" s="218"/>
      <c r="F949" s="218"/>
      <c r="G949" s="218"/>
      <c r="H949" s="219"/>
      <c r="I949" s="219"/>
      <c r="J949" s="218"/>
      <c r="K949" s="221"/>
      <c r="L949" s="218"/>
      <c r="M949" s="221"/>
      <c r="N949" s="218"/>
      <c r="O949" s="218"/>
      <c r="P949" s="211"/>
      <c r="Q949" s="211"/>
      <c r="R949" s="211"/>
      <c r="S949" s="211"/>
      <c r="T949" s="211"/>
      <c r="U949" s="211"/>
      <c r="V949" s="211"/>
      <c r="W949" s="211"/>
      <c r="X949" s="211"/>
      <c r="Y949" s="211"/>
      <c r="Z949" s="211"/>
    </row>
    <row r="950" spans="1:26" ht="15.75" customHeight="1">
      <c r="A950" s="218"/>
      <c r="B950" s="218"/>
      <c r="C950" s="218"/>
      <c r="D950" s="218"/>
      <c r="E950" s="218"/>
      <c r="F950" s="218"/>
      <c r="G950" s="218"/>
      <c r="H950" s="219"/>
      <c r="I950" s="219"/>
      <c r="J950" s="218"/>
      <c r="K950" s="221"/>
      <c r="L950" s="218"/>
      <c r="M950" s="221"/>
      <c r="N950" s="218"/>
      <c r="O950" s="218"/>
      <c r="P950" s="211"/>
      <c r="Q950" s="211"/>
      <c r="R950" s="211"/>
      <c r="S950" s="211"/>
      <c r="T950" s="211"/>
      <c r="U950" s="211"/>
      <c r="V950" s="211"/>
      <c r="W950" s="211"/>
      <c r="X950" s="211"/>
      <c r="Y950" s="211"/>
      <c r="Z950" s="211"/>
    </row>
    <row r="951" spans="1:26" ht="15.75" customHeight="1">
      <c r="A951" s="218"/>
      <c r="B951" s="218"/>
      <c r="C951" s="218"/>
      <c r="D951" s="218"/>
      <c r="E951" s="218"/>
      <c r="F951" s="218"/>
      <c r="G951" s="218"/>
      <c r="H951" s="219"/>
      <c r="I951" s="219"/>
      <c r="J951" s="218"/>
      <c r="K951" s="221"/>
      <c r="L951" s="218"/>
      <c r="M951" s="221"/>
      <c r="N951" s="218"/>
      <c r="O951" s="218"/>
      <c r="P951" s="211"/>
      <c r="Q951" s="211"/>
      <c r="R951" s="211"/>
      <c r="S951" s="211"/>
      <c r="T951" s="211"/>
      <c r="U951" s="211"/>
      <c r="V951" s="211"/>
      <c r="W951" s="211"/>
      <c r="X951" s="211"/>
      <c r="Y951" s="211"/>
      <c r="Z951" s="211"/>
    </row>
    <row r="952" spans="1:26" ht="15.75" customHeight="1">
      <c r="A952" s="218"/>
      <c r="B952" s="218"/>
      <c r="C952" s="218"/>
      <c r="D952" s="218"/>
      <c r="E952" s="218"/>
      <c r="F952" s="218"/>
      <c r="G952" s="218"/>
      <c r="H952" s="219"/>
      <c r="I952" s="219"/>
      <c r="J952" s="218"/>
      <c r="K952" s="221"/>
      <c r="L952" s="218"/>
      <c r="M952" s="221"/>
      <c r="N952" s="218"/>
      <c r="O952" s="218"/>
      <c r="P952" s="211"/>
      <c r="Q952" s="211"/>
      <c r="R952" s="211"/>
      <c r="S952" s="211"/>
      <c r="T952" s="211"/>
      <c r="U952" s="211"/>
      <c r="V952" s="211"/>
      <c r="W952" s="211"/>
      <c r="X952" s="211"/>
      <c r="Y952" s="211"/>
      <c r="Z952" s="211"/>
    </row>
    <row r="953" spans="1:26" ht="15.75" customHeight="1">
      <c r="A953" s="218"/>
      <c r="B953" s="218"/>
      <c r="C953" s="218"/>
      <c r="D953" s="218"/>
      <c r="E953" s="218"/>
      <c r="F953" s="218"/>
      <c r="G953" s="218"/>
      <c r="H953" s="219"/>
      <c r="I953" s="219"/>
      <c r="J953" s="218"/>
      <c r="K953" s="221"/>
      <c r="L953" s="218"/>
      <c r="M953" s="221"/>
      <c r="N953" s="218"/>
      <c r="O953" s="218"/>
      <c r="P953" s="211"/>
      <c r="Q953" s="211"/>
      <c r="R953" s="211"/>
      <c r="S953" s="211"/>
      <c r="T953" s="211"/>
      <c r="U953" s="211"/>
      <c r="V953" s="211"/>
      <c r="W953" s="211"/>
      <c r="X953" s="211"/>
      <c r="Y953" s="211"/>
      <c r="Z953" s="211"/>
    </row>
    <row r="954" spans="1:26" ht="15.75" customHeight="1">
      <c r="A954" s="218"/>
      <c r="B954" s="218"/>
      <c r="C954" s="218"/>
      <c r="D954" s="218"/>
      <c r="E954" s="218"/>
      <c r="F954" s="218"/>
      <c r="G954" s="218"/>
      <c r="H954" s="219"/>
      <c r="I954" s="219"/>
      <c r="J954" s="218"/>
      <c r="K954" s="221"/>
      <c r="L954" s="218"/>
      <c r="M954" s="221"/>
      <c r="N954" s="218"/>
      <c r="O954" s="218"/>
      <c r="P954" s="211"/>
      <c r="Q954" s="211"/>
      <c r="R954" s="211"/>
      <c r="S954" s="211"/>
      <c r="T954" s="211"/>
      <c r="U954" s="211"/>
      <c r="V954" s="211"/>
      <c r="W954" s="211"/>
      <c r="X954" s="211"/>
      <c r="Y954" s="211"/>
      <c r="Z954" s="211"/>
    </row>
    <row r="955" spans="1:26" ht="15.75" customHeight="1">
      <c r="A955" s="218"/>
      <c r="B955" s="218"/>
      <c r="C955" s="218"/>
      <c r="D955" s="218"/>
      <c r="E955" s="218"/>
      <c r="F955" s="218"/>
      <c r="G955" s="218"/>
      <c r="H955" s="219"/>
      <c r="I955" s="219"/>
      <c r="J955" s="218"/>
      <c r="K955" s="221"/>
      <c r="L955" s="218"/>
      <c r="M955" s="221"/>
      <c r="N955" s="218"/>
      <c r="O955" s="218"/>
      <c r="P955" s="211"/>
      <c r="Q955" s="211"/>
      <c r="R955" s="211"/>
      <c r="S955" s="211"/>
      <c r="T955" s="211"/>
      <c r="U955" s="211"/>
      <c r="V955" s="211"/>
      <c r="W955" s="211"/>
      <c r="X955" s="211"/>
      <c r="Y955" s="211"/>
      <c r="Z955" s="211"/>
    </row>
    <row r="956" spans="1:26" ht="15.75" customHeight="1">
      <c r="A956" s="218"/>
      <c r="B956" s="218"/>
      <c r="C956" s="218"/>
      <c r="D956" s="218"/>
      <c r="E956" s="218"/>
      <c r="F956" s="218"/>
      <c r="G956" s="218"/>
      <c r="H956" s="219"/>
      <c r="I956" s="219"/>
      <c r="J956" s="218"/>
      <c r="K956" s="221"/>
      <c r="L956" s="218"/>
      <c r="M956" s="221"/>
      <c r="N956" s="218"/>
      <c r="O956" s="218"/>
      <c r="P956" s="211"/>
      <c r="Q956" s="211"/>
      <c r="R956" s="211"/>
      <c r="S956" s="211"/>
      <c r="T956" s="211"/>
      <c r="U956" s="211"/>
      <c r="V956" s="211"/>
      <c r="W956" s="211"/>
      <c r="X956" s="211"/>
      <c r="Y956" s="211"/>
      <c r="Z956" s="211"/>
    </row>
    <row r="957" spans="1:26" ht="15.75" customHeight="1">
      <c r="A957" s="218"/>
      <c r="B957" s="218"/>
      <c r="C957" s="218"/>
      <c r="D957" s="218"/>
      <c r="E957" s="218"/>
      <c r="F957" s="218"/>
      <c r="G957" s="218"/>
      <c r="H957" s="219"/>
      <c r="I957" s="219"/>
      <c r="J957" s="218"/>
      <c r="K957" s="221"/>
      <c r="L957" s="218"/>
      <c r="M957" s="221"/>
      <c r="N957" s="218"/>
      <c r="O957" s="218"/>
      <c r="P957" s="211"/>
      <c r="Q957" s="211"/>
      <c r="R957" s="211"/>
      <c r="S957" s="211"/>
      <c r="T957" s="211"/>
      <c r="U957" s="211"/>
      <c r="V957" s="211"/>
      <c r="W957" s="211"/>
      <c r="X957" s="211"/>
      <c r="Y957" s="211"/>
      <c r="Z957" s="211"/>
    </row>
    <row r="958" spans="1:26" ht="15.75" customHeight="1">
      <c r="A958" s="218"/>
      <c r="B958" s="218"/>
      <c r="C958" s="218"/>
      <c r="D958" s="218"/>
      <c r="E958" s="218"/>
      <c r="F958" s="218"/>
      <c r="G958" s="218"/>
      <c r="H958" s="219"/>
      <c r="I958" s="219"/>
      <c r="J958" s="218"/>
      <c r="K958" s="221"/>
      <c r="L958" s="218"/>
      <c r="M958" s="221"/>
      <c r="N958" s="218"/>
      <c r="O958" s="218"/>
      <c r="P958" s="211"/>
      <c r="Q958" s="211"/>
      <c r="R958" s="211"/>
      <c r="S958" s="211"/>
      <c r="T958" s="211"/>
      <c r="U958" s="211"/>
      <c r="V958" s="211"/>
      <c r="W958" s="211"/>
      <c r="X958" s="211"/>
      <c r="Y958" s="211"/>
      <c r="Z958" s="211"/>
    </row>
    <row r="959" spans="1:26" ht="15.75" customHeight="1">
      <c r="A959" s="218"/>
      <c r="B959" s="218"/>
      <c r="C959" s="218"/>
      <c r="D959" s="218"/>
      <c r="E959" s="218"/>
      <c r="F959" s="218"/>
      <c r="G959" s="218"/>
      <c r="H959" s="219"/>
      <c r="I959" s="219"/>
      <c r="J959" s="218"/>
      <c r="K959" s="221"/>
      <c r="L959" s="218"/>
      <c r="M959" s="221"/>
      <c r="N959" s="218"/>
      <c r="O959" s="218"/>
      <c r="P959" s="211"/>
      <c r="Q959" s="211"/>
      <c r="R959" s="211"/>
      <c r="S959" s="211"/>
      <c r="T959" s="211"/>
      <c r="U959" s="211"/>
      <c r="V959" s="211"/>
      <c r="W959" s="211"/>
      <c r="X959" s="211"/>
      <c r="Y959" s="211"/>
      <c r="Z959" s="211"/>
    </row>
    <row r="960" spans="1:26" ht="15.75" customHeight="1">
      <c r="A960" s="218"/>
      <c r="B960" s="218"/>
      <c r="C960" s="218"/>
      <c r="D960" s="218"/>
      <c r="E960" s="218"/>
      <c r="F960" s="218"/>
      <c r="G960" s="218"/>
      <c r="H960" s="219"/>
      <c r="I960" s="219"/>
      <c r="J960" s="218"/>
      <c r="K960" s="221"/>
      <c r="L960" s="218"/>
      <c r="M960" s="221"/>
      <c r="N960" s="218"/>
      <c r="O960" s="218"/>
      <c r="P960" s="211"/>
      <c r="Q960" s="211"/>
      <c r="R960" s="211"/>
      <c r="S960" s="211"/>
      <c r="T960" s="211"/>
      <c r="U960" s="211"/>
      <c r="V960" s="211"/>
      <c r="W960" s="211"/>
      <c r="X960" s="211"/>
      <c r="Y960" s="211"/>
      <c r="Z960" s="211"/>
    </row>
    <row r="961" spans="1:26" ht="15.75" customHeight="1">
      <c r="A961" s="218"/>
      <c r="B961" s="218"/>
      <c r="C961" s="218"/>
      <c r="D961" s="218"/>
      <c r="E961" s="218"/>
      <c r="F961" s="218"/>
      <c r="G961" s="218"/>
      <c r="H961" s="219"/>
      <c r="I961" s="219"/>
      <c r="J961" s="218"/>
      <c r="K961" s="221"/>
      <c r="L961" s="218"/>
      <c r="M961" s="221"/>
      <c r="N961" s="218"/>
      <c r="O961" s="218"/>
      <c r="P961" s="211"/>
      <c r="Q961" s="211"/>
      <c r="R961" s="211"/>
      <c r="S961" s="211"/>
      <c r="T961" s="211"/>
      <c r="U961" s="211"/>
      <c r="V961" s="211"/>
      <c r="W961" s="211"/>
      <c r="X961" s="211"/>
      <c r="Y961" s="211"/>
      <c r="Z961" s="211"/>
    </row>
    <row r="962" spans="1:26" ht="15.75" customHeight="1">
      <c r="A962" s="218"/>
      <c r="B962" s="218"/>
      <c r="C962" s="218"/>
      <c r="D962" s="218"/>
      <c r="E962" s="218"/>
      <c r="F962" s="218"/>
      <c r="G962" s="218"/>
      <c r="H962" s="219"/>
      <c r="I962" s="219"/>
      <c r="J962" s="218"/>
      <c r="K962" s="221"/>
      <c r="L962" s="218"/>
      <c r="M962" s="221"/>
      <c r="N962" s="218"/>
      <c r="O962" s="218"/>
      <c r="P962" s="211"/>
      <c r="Q962" s="211"/>
      <c r="R962" s="211"/>
      <c r="S962" s="211"/>
      <c r="T962" s="211"/>
      <c r="U962" s="211"/>
      <c r="V962" s="211"/>
      <c r="W962" s="211"/>
      <c r="X962" s="211"/>
      <c r="Y962" s="211"/>
      <c r="Z962" s="211"/>
    </row>
    <row r="963" spans="1:26" ht="15.75" customHeight="1">
      <c r="A963" s="218"/>
      <c r="B963" s="218"/>
      <c r="C963" s="218"/>
      <c r="D963" s="218"/>
      <c r="E963" s="218"/>
      <c r="F963" s="218"/>
      <c r="G963" s="218"/>
      <c r="H963" s="219"/>
      <c r="I963" s="219"/>
      <c r="J963" s="218"/>
      <c r="K963" s="221"/>
      <c r="L963" s="218"/>
      <c r="M963" s="221"/>
      <c r="N963" s="218"/>
      <c r="O963" s="218"/>
      <c r="P963" s="211"/>
      <c r="Q963" s="211"/>
      <c r="R963" s="211"/>
      <c r="S963" s="211"/>
      <c r="T963" s="211"/>
      <c r="U963" s="211"/>
      <c r="V963" s="211"/>
      <c r="W963" s="211"/>
      <c r="X963" s="211"/>
      <c r="Y963" s="211"/>
      <c r="Z963" s="211"/>
    </row>
    <row r="964" spans="1:26" ht="15.75" customHeight="1">
      <c r="A964" s="218"/>
      <c r="B964" s="218"/>
      <c r="C964" s="218"/>
      <c r="D964" s="218"/>
      <c r="E964" s="218"/>
      <c r="F964" s="218"/>
      <c r="G964" s="218"/>
      <c r="H964" s="219"/>
      <c r="I964" s="219"/>
      <c r="J964" s="218"/>
      <c r="K964" s="221"/>
      <c r="L964" s="218"/>
      <c r="M964" s="221"/>
      <c r="N964" s="218"/>
      <c r="O964" s="218"/>
      <c r="P964" s="211"/>
      <c r="Q964" s="211"/>
      <c r="R964" s="211"/>
      <c r="S964" s="211"/>
      <c r="T964" s="211"/>
      <c r="U964" s="211"/>
      <c r="V964" s="211"/>
      <c r="W964" s="211"/>
      <c r="X964" s="211"/>
      <c r="Y964" s="211"/>
      <c r="Z964" s="211"/>
    </row>
    <row r="965" spans="1:26" ht="15.75" customHeight="1">
      <c r="A965" s="218"/>
      <c r="B965" s="218"/>
      <c r="C965" s="218"/>
      <c r="D965" s="218"/>
      <c r="E965" s="218"/>
      <c r="F965" s="218"/>
      <c r="G965" s="218"/>
      <c r="H965" s="219"/>
      <c r="I965" s="219"/>
      <c r="J965" s="218"/>
      <c r="K965" s="221"/>
      <c r="L965" s="218"/>
      <c r="M965" s="221"/>
      <c r="N965" s="218"/>
      <c r="O965" s="218"/>
      <c r="P965" s="211"/>
      <c r="Q965" s="211"/>
      <c r="R965" s="211"/>
      <c r="S965" s="211"/>
      <c r="T965" s="211"/>
      <c r="U965" s="211"/>
      <c r="V965" s="211"/>
      <c r="W965" s="211"/>
      <c r="X965" s="211"/>
      <c r="Y965" s="211"/>
      <c r="Z965" s="211"/>
    </row>
    <row r="966" spans="1:26" ht="15.75" customHeight="1">
      <c r="A966" s="218"/>
      <c r="B966" s="218"/>
      <c r="C966" s="218"/>
      <c r="D966" s="218"/>
      <c r="E966" s="218"/>
      <c r="F966" s="218"/>
      <c r="G966" s="218"/>
      <c r="H966" s="219"/>
      <c r="I966" s="219"/>
      <c r="J966" s="218"/>
      <c r="K966" s="221"/>
      <c r="L966" s="218"/>
      <c r="M966" s="221"/>
      <c r="N966" s="218"/>
      <c r="O966" s="218"/>
      <c r="P966" s="211"/>
      <c r="Q966" s="211"/>
      <c r="R966" s="211"/>
      <c r="S966" s="211"/>
      <c r="T966" s="211"/>
      <c r="U966" s="211"/>
      <c r="V966" s="211"/>
      <c r="W966" s="211"/>
      <c r="X966" s="211"/>
      <c r="Y966" s="211"/>
      <c r="Z966" s="211"/>
    </row>
    <row r="967" spans="1:26" ht="15.75" customHeight="1">
      <c r="A967" s="218"/>
      <c r="B967" s="218"/>
      <c r="C967" s="218"/>
      <c r="D967" s="218"/>
      <c r="E967" s="218"/>
      <c r="F967" s="218"/>
      <c r="G967" s="218"/>
      <c r="H967" s="219"/>
      <c r="I967" s="219"/>
      <c r="J967" s="218"/>
      <c r="K967" s="221"/>
      <c r="L967" s="218"/>
      <c r="M967" s="221"/>
      <c r="N967" s="218"/>
      <c r="O967" s="218"/>
      <c r="P967" s="211"/>
      <c r="Q967" s="211"/>
      <c r="R967" s="211"/>
      <c r="S967" s="211"/>
      <c r="T967" s="211"/>
      <c r="U967" s="211"/>
      <c r="V967" s="211"/>
      <c r="W967" s="211"/>
      <c r="X967" s="211"/>
      <c r="Y967" s="211"/>
      <c r="Z967" s="211"/>
    </row>
    <row r="968" spans="1:26" ht="15.75" customHeight="1">
      <c r="A968" s="218"/>
      <c r="B968" s="218"/>
      <c r="C968" s="218"/>
      <c r="D968" s="218"/>
      <c r="E968" s="218"/>
      <c r="F968" s="218"/>
      <c r="G968" s="218"/>
      <c r="H968" s="219"/>
      <c r="I968" s="219"/>
      <c r="J968" s="218"/>
      <c r="K968" s="221"/>
      <c r="L968" s="218"/>
      <c r="M968" s="221"/>
      <c r="N968" s="218"/>
      <c r="O968" s="218"/>
      <c r="P968" s="211"/>
      <c r="Q968" s="211"/>
      <c r="R968" s="211"/>
      <c r="S968" s="211"/>
      <c r="T968" s="211"/>
      <c r="U968" s="211"/>
      <c r="V968" s="211"/>
      <c r="W968" s="211"/>
      <c r="X968" s="211"/>
      <c r="Y968" s="211"/>
      <c r="Z968" s="211"/>
    </row>
    <row r="969" spans="1:26" ht="15.75" customHeight="1">
      <c r="A969" s="218"/>
      <c r="B969" s="218"/>
      <c r="C969" s="218"/>
      <c r="D969" s="218"/>
      <c r="E969" s="218"/>
      <c r="F969" s="218"/>
      <c r="G969" s="218"/>
      <c r="H969" s="219"/>
      <c r="I969" s="219"/>
      <c r="J969" s="218"/>
      <c r="K969" s="221"/>
      <c r="L969" s="218"/>
      <c r="M969" s="221"/>
      <c r="N969" s="218"/>
      <c r="O969" s="218"/>
      <c r="P969" s="211"/>
      <c r="Q969" s="211"/>
      <c r="R969" s="211"/>
      <c r="S969" s="211"/>
      <c r="T969" s="211"/>
      <c r="U969" s="211"/>
      <c r="V969" s="211"/>
      <c r="W969" s="211"/>
      <c r="X969" s="211"/>
      <c r="Y969" s="211"/>
      <c r="Z969" s="211"/>
    </row>
    <row r="970" spans="1:26" ht="15.75" customHeight="1">
      <c r="A970" s="218"/>
      <c r="B970" s="218"/>
      <c r="C970" s="218"/>
      <c r="D970" s="218"/>
      <c r="E970" s="218"/>
      <c r="F970" s="218"/>
      <c r="G970" s="218"/>
      <c r="H970" s="219"/>
      <c r="I970" s="219"/>
      <c r="J970" s="218"/>
      <c r="K970" s="221"/>
      <c r="L970" s="218"/>
      <c r="M970" s="221"/>
      <c r="N970" s="218"/>
      <c r="O970" s="218"/>
      <c r="P970" s="211"/>
      <c r="Q970" s="211"/>
      <c r="R970" s="211"/>
      <c r="S970" s="211"/>
      <c r="T970" s="211"/>
      <c r="U970" s="211"/>
      <c r="V970" s="211"/>
      <c r="W970" s="211"/>
      <c r="X970" s="211"/>
      <c r="Y970" s="211"/>
      <c r="Z970" s="211"/>
    </row>
    <row r="971" spans="1:26" ht="15.75" customHeight="1">
      <c r="A971" s="218"/>
      <c r="B971" s="218"/>
      <c r="C971" s="218"/>
      <c r="D971" s="218"/>
      <c r="E971" s="218"/>
      <c r="F971" s="218"/>
      <c r="G971" s="218"/>
      <c r="H971" s="219"/>
      <c r="I971" s="219"/>
      <c r="J971" s="218"/>
      <c r="K971" s="221"/>
      <c r="L971" s="218"/>
      <c r="M971" s="221"/>
      <c r="N971" s="218"/>
      <c r="O971" s="218"/>
      <c r="P971" s="211"/>
      <c r="Q971" s="211"/>
      <c r="R971" s="211"/>
      <c r="S971" s="211"/>
      <c r="T971" s="211"/>
      <c r="U971" s="211"/>
      <c r="V971" s="211"/>
      <c r="W971" s="211"/>
      <c r="X971" s="211"/>
      <c r="Y971" s="211"/>
      <c r="Z971" s="211"/>
    </row>
    <row r="972" spans="1:26" ht="15.75" customHeight="1">
      <c r="A972" s="218"/>
      <c r="B972" s="218"/>
      <c r="C972" s="218"/>
      <c r="D972" s="218"/>
      <c r="E972" s="218"/>
      <c r="F972" s="218"/>
      <c r="G972" s="218"/>
      <c r="H972" s="219"/>
      <c r="I972" s="219"/>
      <c r="J972" s="218"/>
      <c r="K972" s="221"/>
      <c r="L972" s="218"/>
      <c r="M972" s="221"/>
      <c r="N972" s="218"/>
      <c r="O972" s="218"/>
      <c r="P972" s="211"/>
      <c r="Q972" s="211"/>
      <c r="R972" s="211"/>
      <c r="S972" s="211"/>
      <c r="T972" s="211"/>
      <c r="U972" s="211"/>
      <c r="V972" s="211"/>
      <c r="W972" s="211"/>
      <c r="X972" s="211"/>
      <c r="Y972" s="211"/>
      <c r="Z972" s="211"/>
    </row>
    <row r="973" spans="1:26" ht="15.75" customHeight="1">
      <c r="A973" s="218"/>
      <c r="B973" s="218"/>
      <c r="C973" s="218"/>
      <c r="D973" s="218"/>
      <c r="E973" s="218"/>
      <c r="F973" s="218"/>
      <c r="G973" s="218"/>
      <c r="H973" s="219"/>
      <c r="I973" s="219"/>
      <c r="J973" s="218"/>
      <c r="K973" s="221"/>
      <c r="L973" s="218"/>
      <c r="M973" s="221"/>
      <c r="N973" s="218"/>
      <c r="O973" s="218"/>
      <c r="P973" s="211"/>
      <c r="Q973" s="211"/>
      <c r="R973" s="211"/>
      <c r="S973" s="211"/>
      <c r="T973" s="211"/>
      <c r="U973" s="211"/>
      <c r="V973" s="211"/>
      <c r="W973" s="211"/>
      <c r="X973" s="211"/>
      <c r="Y973" s="211"/>
      <c r="Z973" s="211"/>
    </row>
    <row r="974" spans="1:26" ht="15.75" customHeight="1">
      <c r="A974" s="218"/>
      <c r="B974" s="218"/>
      <c r="C974" s="218"/>
      <c r="D974" s="218"/>
      <c r="E974" s="218"/>
      <c r="F974" s="218"/>
      <c r="G974" s="218"/>
      <c r="H974" s="219"/>
      <c r="I974" s="219"/>
      <c r="J974" s="218"/>
      <c r="K974" s="221"/>
      <c r="L974" s="218"/>
      <c r="M974" s="221"/>
      <c r="N974" s="218"/>
      <c r="O974" s="218"/>
      <c r="P974" s="211"/>
      <c r="Q974" s="211"/>
      <c r="R974" s="211"/>
      <c r="S974" s="211"/>
      <c r="T974" s="211"/>
      <c r="U974" s="211"/>
      <c r="V974" s="211"/>
      <c r="W974" s="211"/>
      <c r="X974" s="211"/>
      <c r="Y974" s="211"/>
      <c r="Z974" s="211"/>
    </row>
    <row r="975" spans="1:26" ht="15.75" customHeight="1">
      <c r="A975" s="218"/>
      <c r="B975" s="218"/>
      <c r="C975" s="218"/>
      <c r="D975" s="218"/>
      <c r="E975" s="218"/>
      <c r="F975" s="218"/>
      <c r="G975" s="218"/>
      <c r="H975" s="219"/>
      <c r="I975" s="219"/>
      <c r="J975" s="218"/>
      <c r="K975" s="221"/>
      <c r="L975" s="218"/>
      <c r="M975" s="221"/>
      <c r="N975" s="218"/>
      <c r="O975" s="218"/>
      <c r="P975" s="211"/>
      <c r="Q975" s="211"/>
      <c r="R975" s="211"/>
      <c r="S975" s="211"/>
      <c r="T975" s="211"/>
      <c r="U975" s="211"/>
      <c r="V975" s="211"/>
      <c r="W975" s="211"/>
      <c r="X975" s="211"/>
      <c r="Y975" s="211"/>
      <c r="Z975" s="211"/>
    </row>
    <row r="976" spans="1:26" ht="15.75" customHeight="1">
      <c r="A976" s="218"/>
      <c r="B976" s="218"/>
      <c r="C976" s="218"/>
      <c r="D976" s="218"/>
      <c r="E976" s="218"/>
      <c r="F976" s="218"/>
      <c r="G976" s="218"/>
      <c r="H976" s="219"/>
      <c r="I976" s="219"/>
      <c r="J976" s="218"/>
      <c r="K976" s="221"/>
      <c r="L976" s="218"/>
      <c r="M976" s="221"/>
      <c r="N976" s="218"/>
      <c r="O976" s="218"/>
      <c r="P976" s="211"/>
      <c r="Q976" s="211"/>
      <c r="R976" s="211"/>
      <c r="S976" s="211"/>
      <c r="T976" s="211"/>
      <c r="U976" s="211"/>
      <c r="V976" s="211"/>
      <c r="W976" s="211"/>
      <c r="X976" s="211"/>
      <c r="Y976" s="211"/>
      <c r="Z976" s="211"/>
    </row>
    <row r="977" spans="1:26" ht="15.75" customHeight="1">
      <c r="A977" s="218"/>
      <c r="B977" s="218"/>
      <c r="C977" s="218"/>
      <c r="D977" s="218"/>
      <c r="E977" s="218"/>
      <c r="F977" s="218"/>
      <c r="G977" s="218"/>
      <c r="H977" s="219"/>
      <c r="I977" s="219"/>
      <c r="J977" s="218"/>
      <c r="K977" s="221"/>
      <c r="L977" s="218"/>
      <c r="M977" s="221"/>
      <c r="N977" s="218"/>
      <c r="O977" s="218"/>
      <c r="P977" s="211"/>
      <c r="Q977" s="211"/>
      <c r="R977" s="211"/>
      <c r="S977" s="211"/>
      <c r="T977" s="211"/>
      <c r="U977" s="211"/>
      <c r="V977" s="211"/>
      <c r="W977" s="211"/>
      <c r="X977" s="211"/>
      <c r="Y977" s="211"/>
      <c r="Z977" s="211"/>
    </row>
    <row r="978" spans="1:26" ht="15.75" customHeight="1">
      <c r="A978" s="218"/>
      <c r="B978" s="218"/>
      <c r="C978" s="218"/>
      <c r="D978" s="218"/>
      <c r="E978" s="218"/>
      <c r="F978" s="218"/>
      <c r="G978" s="218"/>
      <c r="H978" s="219"/>
      <c r="I978" s="219"/>
      <c r="J978" s="218"/>
      <c r="K978" s="221"/>
      <c r="L978" s="218"/>
      <c r="M978" s="221"/>
      <c r="N978" s="218"/>
      <c r="O978" s="218"/>
      <c r="P978" s="211"/>
      <c r="Q978" s="211"/>
      <c r="R978" s="211"/>
      <c r="S978" s="211"/>
      <c r="T978" s="211"/>
      <c r="U978" s="211"/>
      <c r="V978" s="211"/>
      <c r="W978" s="211"/>
      <c r="X978" s="211"/>
      <c r="Y978" s="211"/>
      <c r="Z978" s="211"/>
    </row>
    <row r="979" spans="1:26" ht="15.75" customHeight="1">
      <c r="A979" s="218"/>
      <c r="B979" s="218"/>
      <c r="C979" s="218"/>
      <c r="D979" s="218"/>
      <c r="E979" s="218"/>
      <c r="F979" s="218"/>
      <c r="G979" s="218"/>
      <c r="H979" s="219"/>
      <c r="I979" s="219"/>
      <c r="J979" s="218"/>
      <c r="K979" s="221"/>
      <c r="L979" s="218"/>
      <c r="M979" s="221"/>
      <c r="N979" s="218"/>
      <c r="O979" s="218"/>
      <c r="P979" s="211"/>
      <c r="Q979" s="211"/>
      <c r="R979" s="211"/>
      <c r="S979" s="211"/>
      <c r="T979" s="211"/>
      <c r="U979" s="211"/>
      <c r="V979" s="211"/>
      <c r="W979" s="211"/>
      <c r="X979" s="211"/>
      <c r="Y979" s="211"/>
      <c r="Z979" s="211"/>
    </row>
    <row r="980" spans="1:26" ht="15.75" customHeight="1">
      <c r="A980" s="218"/>
      <c r="B980" s="218"/>
      <c r="C980" s="218"/>
      <c r="D980" s="218"/>
      <c r="E980" s="218"/>
      <c r="F980" s="218"/>
      <c r="G980" s="218"/>
      <c r="H980" s="219"/>
      <c r="I980" s="219"/>
      <c r="J980" s="218"/>
      <c r="K980" s="221"/>
      <c r="L980" s="218"/>
      <c r="M980" s="221"/>
      <c r="N980" s="218"/>
      <c r="O980" s="218"/>
      <c r="P980" s="211"/>
      <c r="Q980" s="211"/>
      <c r="R980" s="211"/>
      <c r="S980" s="211"/>
      <c r="T980" s="211"/>
      <c r="U980" s="211"/>
      <c r="V980" s="211"/>
      <c r="W980" s="211"/>
      <c r="X980" s="211"/>
      <c r="Y980" s="211"/>
      <c r="Z980" s="211"/>
    </row>
    <row r="981" spans="1:26" ht="15.75" customHeight="1">
      <c r="A981" s="218"/>
      <c r="B981" s="218"/>
      <c r="C981" s="218"/>
      <c r="D981" s="218"/>
      <c r="E981" s="218"/>
      <c r="F981" s="218"/>
      <c r="G981" s="218"/>
      <c r="H981" s="219"/>
      <c r="I981" s="219"/>
      <c r="J981" s="218"/>
      <c r="K981" s="221"/>
      <c r="L981" s="218"/>
      <c r="M981" s="221"/>
      <c r="N981" s="218"/>
      <c r="O981" s="218"/>
      <c r="P981" s="211"/>
      <c r="Q981" s="211"/>
      <c r="R981" s="211"/>
      <c r="S981" s="211"/>
      <c r="T981" s="211"/>
      <c r="U981" s="211"/>
      <c r="V981" s="211"/>
      <c r="W981" s="211"/>
      <c r="X981" s="211"/>
      <c r="Y981" s="211"/>
      <c r="Z981" s="211"/>
    </row>
    <row r="982" spans="1:26" ht="15.75" customHeight="1">
      <c r="A982" s="218"/>
      <c r="B982" s="218"/>
      <c r="C982" s="218"/>
      <c r="D982" s="218"/>
      <c r="E982" s="218"/>
      <c r="F982" s="218"/>
      <c r="G982" s="218"/>
      <c r="H982" s="219"/>
      <c r="I982" s="219"/>
      <c r="J982" s="218"/>
      <c r="K982" s="221"/>
      <c r="L982" s="218"/>
      <c r="M982" s="221"/>
      <c r="N982" s="218"/>
      <c r="O982" s="218"/>
      <c r="P982" s="211"/>
      <c r="Q982" s="211"/>
      <c r="R982" s="211"/>
      <c r="S982" s="211"/>
      <c r="T982" s="211"/>
      <c r="U982" s="211"/>
      <c r="V982" s="211"/>
      <c r="W982" s="211"/>
      <c r="X982" s="211"/>
      <c r="Y982" s="211"/>
      <c r="Z982" s="211"/>
    </row>
    <row r="983" spans="1:26" ht="15.75" customHeight="1">
      <c r="A983" s="218"/>
      <c r="B983" s="218"/>
      <c r="C983" s="218"/>
      <c r="D983" s="218"/>
      <c r="E983" s="218"/>
      <c r="F983" s="218"/>
      <c r="G983" s="218"/>
      <c r="H983" s="219"/>
      <c r="I983" s="219"/>
      <c r="J983" s="218"/>
      <c r="K983" s="221"/>
      <c r="L983" s="218"/>
      <c r="M983" s="221"/>
      <c r="N983" s="218"/>
      <c r="O983" s="218"/>
      <c r="P983" s="211"/>
      <c r="Q983" s="211"/>
      <c r="R983" s="211"/>
      <c r="S983" s="211"/>
      <c r="T983" s="211"/>
      <c r="U983" s="211"/>
      <c r="V983" s="211"/>
      <c r="W983" s="211"/>
      <c r="X983" s="211"/>
      <c r="Y983" s="211"/>
      <c r="Z983" s="211"/>
    </row>
    <row r="984" spans="1:26" ht="15.75" customHeight="1">
      <c r="A984" s="218"/>
      <c r="B984" s="218"/>
      <c r="C984" s="218"/>
      <c r="D984" s="218"/>
      <c r="E984" s="218"/>
      <c r="F984" s="218"/>
      <c r="G984" s="218"/>
      <c r="H984" s="219"/>
      <c r="I984" s="219"/>
      <c r="J984" s="218"/>
      <c r="K984" s="221"/>
      <c r="L984" s="218"/>
      <c r="M984" s="221"/>
      <c r="N984" s="218"/>
      <c r="O984" s="218"/>
      <c r="P984" s="211"/>
      <c r="Q984" s="211"/>
      <c r="R984" s="211"/>
      <c r="S984" s="211"/>
      <c r="T984" s="211"/>
      <c r="U984" s="211"/>
      <c r="V984" s="211"/>
      <c r="W984" s="211"/>
      <c r="X984" s="211"/>
      <c r="Y984" s="211"/>
      <c r="Z984" s="211"/>
    </row>
    <row r="985" spans="1:26" ht="15.75" customHeight="1">
      <c r="A985" s="218"/>
      <c r="B985" s="218"/>
      <c r="C985" s="218"/>
      <c r="D985" s="218"/>
      <c r="E985" s="218"/>
      <c r="F985" s="218"/>
      <c r="G985" s="218"/>
      <c r="H985" s="219"/>
      <c r="I985" s="219"/>
      <c r="J985" s="218"/>
      <c r="K985" s="221"/>
      <c r="L985" s="218"/>
      <c r="M985" s="221"/>
      <c r="N985" s="218"/>
      <c r="O985" s="218"/>
      <c r="P985" s="211"/>
      <c r="Q985" s="211"/>
      <c r="R985" s="211"/>
      <c r="S985" s="211"/>
      <c r="T985" s="211"/>
      <c r="U985" s="211"/>
      <c r="V985" s="211"/>
      <c r="W985" s="211"/>
      <c r="X985" s="211"/>
      <c r="Y985" s="211"/>
      <c r="Z985" s="211"/>
    </row>
    <row r="986" spans="1:26" ht="15.75" customHeight="1">
      <c r="A986" s="218"/>
      <c r="B986" s="218"/>
      <c r="C986" s="218"/>
      <c r="D986" s="218"/>
      <c r="E986" s="218"/>
      <c r="F986" s="218"/>
      <c r="G986" s="218"/>
      <c r="H986" s="219"/>
      <c r="I986" s="219"/>
      <c r="J986" s="218"/>
      <c r="K986" s="221"/>
      <c r="L986" s="218"/>
      <c r="M986" s="221"/>
      <c r="N986" s="218"/>
      <c r="O986" s="218"/>
      <c r="P986" s="211"/>
      <c r="Q986" s="211"/>
      <c r="R986" s="211"/>
      <c r="S986" s="211"/>
      <c r="T986" s="211"/>
      <c r="U986" s="211"/>
      <c r="V986" s="211"/>
      <c r="W986" s="211"/>
      <c r="X986" s="211"/>
      <c r="Y986" s="211"/>
      <c r="Z986" s="211"/>
    </row>
    <row r="987" spans="1:26" ht="15.75" customHeight="1">
      <c r="A987" s="218"/>
      <c r="B987" s="218"/>
      <c r="C987" s="218"/>
      <c r="D987" s="218"/>
      <c r="E987" s="218"/>
      <c r="F987" s="218"/>
      <c r="G987" s="218"/>
      <c r="H987" s="219"/>
      <c r="I987" s="219"/>
      <c r="J987" s="218"/>
      <c r="K987" s="221"/>
      <c r="L987" s="218"/>
      <c r="M987" s="221"/>
      <c r="N987" s="218"/>
      <c r="O987" s="218"/>
      <c r="P987" s="211"/>
      <c r="Q987" s="211"/>
      <c r="R987" s="211"/>
      <c r="S987" s="211"/>
      <c r="T987" s="211"/>
      <c r="U987" s="211"/>
      <c r="V987" s="211"/>
      <c r="W987" s="211"/>
      <c r="X987" s="211"/>
      <c r="Y987" s="211"/>
      <c r="Z987" s="211"/>
    </row>
    <row r="988" spans="1:26" ht="15.75" customHeight="1">
      <c r="A988" s="218"/>
      <c r="B988" s="218"/>
      <c r="C988" s="218"/>
      <c r="D988" s="218"/>
      <c r="E988" s="218"/>
      <c r="F988" s="218"/>
      <c r="G988" s="218"/>
      <c r="H988" s="219"/>
      <c r="I988" s="219"/>
      <c r="J988" s="218"/>
      <c r="K988" s="221"/>
      <c r="L988" s="218"/>
      <c r="M988" s="221"/>
      <c r="N988" s="218"/>
      <c r="O988" s="218"/>
      <c r="P988" s="211"/>
      <c r="Q988" s="211"/>
      <c r="R988" s="211"/>
      <c r="S988" s="211"/>
      <c r="T988" s="211"/>
      <c r="U988" s="211"/>
      <c r="V988" s="211"/>
      <c r="W988" s="211"/>
      <c r="X988" s="211"/>
      <c r="Y988" s="211"/>
      <c r="Z988" s="211"/>
    </row>
    <row r="989" spans="1:26" ht="15.75" customHeight="1">
      <c r="A989" s="218"/>
      <c r="B989" s="218"/>
      <c r="C989" s="218"/>
      <c r="D989" s="218"/>
      <c r="E989" s="218"/>
      <c r="F989" s="218"/>
      <c r="G989" s="218"/>
      <c r="H989" s="219"/>
      <c r="I989" s="219"/>
      <c r="J989" s="218"/>
      <c r="K989" s="221"/>
      <c r="L989" s="218"/>
      <c r="M989" s="221"/>
      <c r="N989" s="218"/>
      <c r="O989" s="218"/>
      <c r="P989" s="211"/>
      <c r="Q989" s="211"/>
      <c r="R989" s="211"/>
      <c r="S989" s="211"/>
      <c r="T989" s="211"/>
      <c r="U989" s="211"/>
      <c r="V989" s="211"/>
      <c r="W989" s="211"/>
      <c r="X989" s="211"/>
      <c r="Y989" s="211"/>
      <c r="Z989" s="211"/>
    </row>
    <row r="990" spans="1:26" ht="15.75" customHeight="1">
      <c r="A990" s="218"/>
      <c r="B990" s="218"/>
      <c r="C990" s="218"/>
      <c r="D990" s="218"/>
      <c r="E990" s="218"/>
      <c r="F990" s="218"/>
      <c r="G990" s="218"/>
      <c r="H990" s="219"/>
      <c r="I990" s="219"/>
      <c r="J990" s="218"/>
      <c r="K990" s="221"/>
      <c r="L990" s="218"/>
      <c r="M990" s="221"/>
      <c r="N990" s="218"/>
      <c r="O990" s="218"/>
      <c r="P990" s="211"/>
      <c r="Q990" s="211"/>
      <c r="R990" s="211"/>
      <c r="S990" s="211"/>
      <c r="T990" s="211"/>
      <c r="U990" s="211"/>
      <c r="V990" s="211"/>
      <c r="W990" s="211"/>
      <c r="X990" s="211"/>
      <c r="Y990" s="211"/>
      <c r="Z990" s="211"/>
    </row>
    <row r="991" spans="1:26" ht="15.75" customHeight="1">
      <c r="A991" s="218"/>
      <c r="B991" s="218"/>
      <c r="C991" s="218"/>
      <c r="D991" s="218"/>
      <c r="E991" s="218"/>
      <c r="F991" s="218"/>
      <c r="G991" s="218"/>
      <c r="H991" s="219"/>
      <c r="I991" s="219"/>
      <c r="J991" s="218"/>
      <c r="K991" s="221"/>
      <c r="L991" s="218"/>
      <c r="M991" s="221"/>
      <c r="N991" s="218"/>
      <c r="O991" s="218"/>
      <c r="P991" s="211"/>
      <c r="Q991" s="211"/>
      <c r="R991" s="211"/>
      <c r="S991" s="211"/>
      <c r="T991" s="211"/>
      <c r="U991" s="211"/>
      <c r="V991" s="211"/>
      <c r="W991" s="211"/>
      <c r="X991" s="211"/>
      <c r="Y991" s="211"/>
      <c r="Z991" s="211"/>
    </row>
    <row r="992" spans="1:26" ht="15.75" customHeight="1">
      <c r="A992" s="218"/>
      <c r="B992" s="218"/>
      <c r="C992" s="218"/>
      <c r="D992" s="218"/>
      <c r="E992" s="218"/>
      <c r="F992" s="218"/>
      <c r="G992" s="218"/>
      <c r="H992" s="219"/>
      <c r="I992" s="219"/>
      <c r="J992" s="218"/>
      <c r="K992" s="221"/>
      <c r="L992" s="218"/>
      <c r="M992" s="221"/>
      <c r="N992" s="218"/>
      <c r="O992" s="218"/>
      <c r="P992" s="211"/>
      <c r="Q992" s="211"/>
      <c r="R992" s="211"/>
      <c r="S992" s="211"/>
      <c r="T992" s="211"/>
      <c r="U992" s="211"/>
      <c r="V992" s="211"/>
      <c r="W992" s="211"/>
      <c r="X992" s="211"/>
      <c r="Y992" s="211"/>
      <c r="Z992" s="211"/>
    </row>
    <row r="993" spans="1:26" ht="15.75" customHeight="1">
      <c r="A993" s="218"/>
      <c r="B993" s="218"/>
      <c r="C993" s="218"/>
      <c r="D993" s="218"/>
      <c r="E993" s="218"/>
      <c r="F993" s="218"/>
      <c r="G993" s="218"/>
      <c r="H993" s="219"/>
      <c r="I993" s="219"/>
      <c r="J993" s="218"/>
      <c r="K993" s="221"/>
      <c r="L993" s="218"/>
      <c r="M993" s="221"/>
      <c r="N993" s="218"/>
      <c r="O993" s="218"/>
      <c r="P993" s="211"/>
      <c r="Q993" s="211"/>
      <c r="R993" s="211"/>
      <c r="S993" s="211"/>
      <c r="T993" s="211"/>
      <c r="U993" s="211"/>
      <c r="V993" s="211"/>
      <c r="W993" s="211"/>
      <c r="X993" s="211"/>
      <c r="Y993" s="211"/>
      <c r="Z993" s="211"/>
    </row>
    <row r="994" spans="1:26" ht="15.75" customHeight="1">
      <c r="A994" s="218"/>
      <c r="B994" s="218"/>
      <c r="C994" s="218"/>
      <c r="D994" s="218"/>
      <c r="E994" s="218"/>
      <c r="F994" s="218"/>
      <c r="G994" s="218"/>
      <c r="H994" s="219"/>
      <c r="I994" s="219"/>
      <c r="J994" s="218"/>
      <c r="K994" s="221"/>
      <c r="L994" s="218"/>
      <c r="M994" s="221"/>
      <c r="N994" s="218"/>
      <c r="O994" s="218"/>
      <c r="P994" s="211"/>
      <c r="Q994" s="211"/>
      <c r="R994" s="211"/>
      <c r="S994" s="211"/>
      <c r="T994" s="211"/>
      <c r="U994" s="211"/>
      <c r="V994" s="211"/>
      <c r="W994" s="211"/>
      <c r="X994" s="211"/>
      <c r="Y994" s="211"/>
      <c r="Z994" s="211"/>
    </row>
    <row r="995" spans="1:26" ht="15.75" customHeight="1">
      <c r="A995" s="218"/>
      <c r="B995" s="218"/>
      <c r="C995" s="218"/>
      <c r="D995" s="218"/>
      <c r="E995" s="218"/>
      <c r="F995" s="218"/>
      <c r="G995" s="218"/>
      <c r="H995" s="219"/>
      <c r="I995" s="219"/>
      <c r="J995" s="218"/>
      <c r="K995" s="221"/>
      <c r="L995" s="218"/>
      <c r="M995" s="221"/>
      <c r="N995" s="218"/>
      <c r="O995" s="218"/>
      <c r="P995" s="211"/>
      <c r="Q995" s="211"/>
      <c r="R995" s="211"/>
      <c r="S995" s="211"/>
      <c r="T995" s="211"/>
      <c r="U995" s="211"/>
      <c r="V995" s="211"/>
      <c r="W995" s="211"/>
      <c r="X995" s="211"/>
      <c r="Y995" s="211"/>
      <c r="Z995" s="211"/>
    </row>
    <row r="996" spans="1:26" ht="15.75" customHeight="1">
      <c r="A996" s="218"/>
      <c r="B996" s="218"/>
      <c r="C996" s="218"/>
      <c r="D996" s="218"/>
      <c r="E996" s="218"/>
      <c r="F996" s="218"/>
      <c r="G996" s="218"/>
      <c r="H996" s="219"/>
      <c r="I996" s="219"/>
      <c r="J996" s="218"/>
      <c r="K996" s="221"/>
      <c r="L996" s="218"/>
      <c r="M996" s="221"/>
      <c r="N996" s="218"/>
      <c r="O996" s="218"/>
      <c r="P996" s="211"/>
      <c r="Q996" s="211"/>
      <c r="R996" s="211"/>
      <c r="S996" s="211"/>
      <c r="T996" s="211"/>
      <c r="U996" s="211"/>
      <c r="V996" s="211"/>
      <c r="W996" s="211"/>
      <c r="X996" s="211"/>
      <c r="Y996" s="211"/>
      <c r="Z996" s="211"/>
    </row>
    <row r="997" spans="1:26" ht="15.75" customHeight="1">
      <c r="A997" s="218"/>
      <c r="B997" s="218"/>
      <c r="C997" s="218"/>
      <c r="D997" s="218"/>
      <c r="E997" s="218"/>
      <c r="F997" s="218"/>
      <c r="G997" s="218"/>
      <c r="H997" s="219"/>
      <c r="I997" s="219"/>
      <c r="J997" s="218"/>
      <c r="K997" s="221"/>
      <c r="L997" s="218"/>
      <c r="M997" s="221"/>
      <c r="N997" s="218"/>
      <c r="O997" s="218"/>
      <c r="P997" s="211"/>
      <c r="Q997" s="211"/>
      <c r="R997" s="211"/>
      <c r="S997" s="211"/>
      <c r="T997" s="211"/>
      <c r="U997" s="211"/>
      <c r="V997" s="211"/>
      <c r="W997" s="211"/>
      <c r="X997" s="211"/>
      <c r="Y997" s="211"/>
      <c r="Z997" s="211"/>
    </row>
    <row r="998" spans="1:26" ht="15.75" customHeight="1">
      <c r="A998" s="218"/>
      <c r="B998" s="218"/>
      <c r="C998" s="218"/>
      <c r="D998" s="218"/>
      <c r="E998" s="218"/>
      <c r="F998" s="218"/>
      <c r="G998" s="218"/>
      <c r="H998" s="219"/>
      <c r="I998" s="219"/>
      <c r="J998" s="218"/>
      <c r="K998" s="221"/>
      <c r="L998" s="218"/>
      <c r="M998" s="221"/>
      <c r="N998" s="218"/>
      <c r="O998" s="218"/>
      <c r="P998" s="211"/>
      <c r="Q998" s="211"/>
      <c r="R998" s="211"/>
      <c r="S998" s="211"/>
      <c r="T998" s="211"/>
      <c r="U998" s="211"/>
      <c r="V998" s="211"/>
      <c r="W998" s="211"/>
      <c r="X998" s="211"/>
      <c r="Y998" s="211"/>
      <c r="Z998" s="211"/>
    </row>
    <row r="999" spans="1:26" ht="15.75" customHeight="1">
      <c r="A999" s="218"/>
      <c r="B999" s="218"/>
      <c r="C999" s="218"/>
      <c r="D999" s="218"/>
      <c r="E999" s="218"/>
      <c r="F999" s="218"/>
      <c r="G999" s="218"/>
      <c r="H999" s="219"/>
      <c r="I999" s="219"/>
      <c r="J999" s="218"/>
      <c r="K999" s="221"/>
      <c r="L999" s="218"/>
      <c r="M999" s="221"/>
      <c r="N999" s="218"/>
      <c r="O999" s="218"/>
      <c r="P999" s="211"/>
      <c r="Q999" s="211"/>
      <c r="R999" s="211"/>
      <c r="S999" s="211"/>
      <c r="T999" s="211"/>
      <c r="U999" s="211"/>
      <c r="V999" s="211"/>
      <c r="W999" s="211"/>
      <c r="X999" s="211"/>
      <c r="Y999" s="211"/>
      <c r="Z999" s="211"/>
    </row>
    <row r="1000" spans="1:26" ht="15.75" customHeight="1">
      <c r="A1000" s="218"/>
      <c r="B1000" s="218"/>
      <c r="C1000" s="218"/>
      <c r="D1000" s="218"/>
      <c r="E1000" s="218"/>
      <c r="F1000" s="218"/>
      <c r="G1000" s="218"/>
      <c r="H1000" s="219"/>
      <c r="I1000" s="219"/>
      <c r="J1000" s="218"/>
      <c r="K1000" s="221"/>
      <c r="L1000" s="218"/>
      <c r="M1000" s="221"/>
      <c r="N1000" s="218"/>
      <c r="O1000" s="218"/>
      <c r="P1000" s="211"/>
      <c r="Q1000" s="211"/>
      <c r="R1000" s="211"/>
      <c r="S1000" s="211"/>
      <c r="T1000" s="211"/>
      <c r="U1000" s="211"/>
      <c r="V1000" s="211"/>
      <c r="W1000" s="211"/>
      <c r="X1000" s="211"/>
      <c r="Y1000" s="211"/>
      <c r="Z1000" s="211"/>
    </row>
  </sheetData>
  <mergeCells count="11">
    <mergeCell ref="H1:H2"/>
    <mergeCell ref="I1:I2"/>
    <mergeCell ref="J1:M1"/>
    <mergeCell ref="N1:P1"/>
    <mergeCell ref="A1:A2"/>
    <mergeCell ref="B1:B2"/>
    <mergeCell ref="C1:C2"/>
    <mergeCell ref="D1:D2"/>
    <mergeCell ref="E1:E2"/>
    <mergeCell ref="F1:F2"/>
    <mergeCell ref="G1:G2"/>
  </mergeCell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B1" zoomScale="90" zoomScaleNormal="90" workbookViewId="0">
      <pane xSplit="8" ySplit="2" topLeftCell="J3" activePane="bottomRight" state="frozen"/>
      <selection activeCell="B1" sqref="B1"/>
      <selection pane="topRight" activeCell="J1" sqref="J1"/>
      <selection pane="bottomLeft" activeCell="B3" sqref="B3"/>
      <selection pane="bottomRight" activeCell="J3" sqref="J3"/>
    </sheetView>
  </sheetViews>
  <sheetFormatPr baseColWidth="10" defaultColWidth="12.625" defaultRowHeight="15" customHeight="1"/>
  <cols>
    <col min="1" max="1" width="6.5" customWidth="1"/>
    <col min="2" max="2" width="13.875" customWidth="1"/>
    <col min="3" max="3" width="16.5" customWidth="1"/>
    <col min="4" max="4" width="10.25" customWidth="1"/>
    <col min="5" max="5" width="48.5" customWidth="1"/>
    <col min="6" max="6" width="9" customWidth="1"/>
    <col min="7" max="7" width="38.875" customWidth="1"/>
    <col min="8" max="8" width="5.125" customWidth="1"/>
    <col min="9" max="9" width="4.625" customWidth="1"/>
    <col min="10" max="10" width="36.5" customWidth="1"/>
    <col min="11" max="11" width="9.125" customWidth="1"/>
    <col min="12" max="12" width="25.5" customWidth="1"/>
    <col min="13" max="13" width="9.125" customWidth="1"/>
    <col min="14" max="15" width="53.125" customWidth="1"/>
    <col min="16" max="26" width="38.5" customWidth="1"/>
  </cols>
  <sheetData>
    <row r="1" spans="1:26" ht="16.5" customHeight="1">
      <c r="A1" s="682" t="s">
        <v>0</v>
      </c>
      <c r="B1" s="684" t="s">
        <v>1</v>
      </c>
      <c r="C1" s="684" t="s">
        <v>2</v>
      </c>
      <c r="D1" s="684" t="s">
        <v>3</v>
      </c>
      <c r="E1" s="685" t="s">
        <v>3</v>
      </c>
      <c r="F1" s="682" t="s">
        <v>4</v>
      </c>
      <c r="G1" s="684" t="s">
        <v>4</v>
      </c>
      <c r="H1" s="675" t="s">
        <v>2259</v>
      </c>
      <c r="I1" s="677" t="s">
        <v>2260</v>
      </c>
      <c r="J1" s="679" t="s">
        <v>2261</v>
      </c>
      <c r="K1" s="680"/>
      <c r="L1" s="680"/>
      <c r="M1" s="680"/>
      <c r="N1" s="679" t="s">
        <v>2262</v>
      </c>
      <c r="O1" s="680"/>
      <c r="P1" s="681"/>
      <c r="Q1" s="14"/>
      <c r="R1" s="14"/>
      <c r="S1" s="14"/>
      <c r="T1" s="14"/>
      <c r="U1" s="14"/>
      <c r="V1" s="14"/>
      <c r="W1" s="14"/>
      <c r="X1" s="14"/>
      <c r="Y1" s="14"/>
      <c r="Z1" s="14"/>
    </row>
    <row r="2" spans="1:26" ht="100.5" customHeight="1">
      <c r="A2" s="683"/>
      <c r="B2" s="676"/>
      <c r="C2" s="676"/>
      <c r="D2" s="676"/>
      <c r="E2" s="678"/>
      <c r="F2" s="683"/>
      <c r="G2" s="676"/>
      <c r="H2" s="676"/>
      <c r="I2" s="678"/>
      <c r="J2" s="15" t="s">
        <v>8</v>
      </c>
      <c r="K2" s="16" t="s">
        <v>9</v>
      </c>
      <c r="L2" s="1" t="s">
        <v>10</v>
      </c>
      <c r="M2" s="34" t="s">
        <v>9</v>
      </c>
      <c r="N2" s="15" t="s">
        <v>2263</v>
      </c>
      <c r="O2" s="1" t="s">
        <v>2264</v>
      </c>
      <c r="P2" s="17" t="s">
        <v>9</v>
      </c>
      <c r="Q2" s="14"/>
      <c r="R2" s="14"/>
      <c r="S2" s="14"/>
      <c r="T2" s="14"/>
      <c r="U2" s="14"/>
      <c r="V2" s="14"/>
      <c r="W2" s="14"/>
      <c r="X2" s="14"/>
      <c r="Y2" s="14"/>
      <c r="Z2" s="14"/>
    </row>
    <row r="3" spans="1:26" ht="99.95" customHeight="1">
      <c r="A3" s="35" t="s">
        <v>16</v>
      </c>
      <c r="B3" s="36" t="s">
        <v>17</v>
      </c>
      <c r="C3" s="36" t="s">
        <v>18</v>
      </c>
      <c r="D3" s="37" t="s">
        <v>19</v>
      </c>
      <c r="E3" s="38" t="s">
        <v>20</v>
      </c>
      <c r="F3" s="37" t="s">
        <v>21</v>
      </c>
      <c r="G3" s="38" t="s">
        <v>22</v>
      </c>
      <c r="H3" s="39" t="s">
        <v>23</v>
      </c>
      <c r="I3" s="40"/>
      <c r="J3" s="41" t="s">
        <v>24</v>
      </c>
      <c r="K3" s="42">
        <v>10000000</v>
      </c>
      <c r="L3" s="38" t="s">
        <v>25</v>
      </c>
      <c r="M3" s="43">
        <v>20000000</v>
      </c>
      <c r="N3" s="21" t="s">
        <v>2294</v>
      </c>
      <c r="O3" s="10" t="s">
        <v>2295</v>
      </c>
      <c r="P3" s="22" t="s">
        <v>2296</v>
      </c>
      <c r="Q3" s="11"/>
      <c r="R3" s="11"/>
      <c r="S3" s="11"/>
      <c r="T3" s="11"/>
      <c r="U3" s="11"/>
      <c r="V3" s="11"/>
      <c r="W3" s="11"/>
      <c r="X3" s="11"/>
      <c r="Y3" s="11"/>
      <c r="Z3" s="11"/>
    </row>
    <row r="4" spans="1:26" ht="99.95" customHeight="1">
      <c r="A4" s="44" t="s">
        <v>16</v>
      </c>
      <c r="B4" s="3" t="s">
        <v>17</v>
      </c>
      <c r="C4" s="3" t="s">
        <v>18</v>
      </c>
      <c r="D4" s="2" t="s">
        <v>19</v>
      </c>
      <c r="E4" s="4" t="s">
        <v>20</v>
      </c>
      <c r="F4" s="2" t="s">
        <v>34</v>
      </c>
      <c r="G4" s="4" t="s">
        <v>35</v>
      </c>
      <c r="H4" s="5" t="s">
        <v>23</v>
      </c>
      <c r="I4" s="45"/>
      <c r="J4" s="20" t="s">
        <v>36</v>
      </c>
      <c r="K4" s="23">
        <v>20000000</v>
      </c>
      <c r="L4" s="4" t="s">
        <v>37</v>
      </c>
      <c r="M4" s="46">
        <v>40000000</v>
      </c>
      <c r="N4" s="21" t="s">
        <v>2297</v>
      </c>
      <c r="O4" s="10" t="s">
        <v>2298</v>
      </c>
      <c r="P4" s="22" t="s">
        <v>2299</v>
      </c>
      <c r="Q4" s="11"/>
      <c r="R4" s="11"/>
      <c r="S4" s="11"/>
      <c r="T4" s="11"/>
      <c r="U4" s="11"/>
      <c r="V4" s="11"/>
      <c r="W4" s="11"/>
      <c r="X4" s="11"/>
      <c r="Y4" s="11"/>
      <c r="Z4" s="11"/>
    </row>
    <row r="5" spans="1:26" ht="99.95" customHeight="1">
      <c r="A5" s="44" t="s">
        <v>16</v>
      </c>
      <c r="B5" s="3" t="s">
        <v>17</v>
      </c>
      <c r="C5" s="3" t="s">
        <v>18</v>
      </c>
      <c r="D5" s="2" t="s">
        <v>19</v>
      </c>
      <c r="E5" s="4" t="s">
        <v>20</v>
      </c>
      <c r="F5" s="2" t="s">
        <v>44</v>
      </c>
      <c r="G5" s="4" t="s">
        <v>45</v>
      </c>
      <c r="H5" s="5" t="s">
        <v>23</v>
      </c>
      <c r="I5" s="45"/>
      <c r="J5" s="20" t="s">
        <v>46</v>
      </c>
      <c r="K5" s="23">
        <v>8000000</v>
      </c>
      <c r="L5" s="4" t="s">
        <v>47</v>
      </c>
      <c r="M5" s="46">
        <v>10000000</v>
      </c>
      <c r="N5" s="21" t="s">
        <v>2300</v>
      </c>
      <c r="O5" s="10" t="s">
        <v>2301</v>
      </c>
      <c r="P5" s="47"/>
      <c r="Q5" s="11"/>
      <c r="R5" s="11"/>
      <c r="S5" s="11"/>
      <c r="T5" s="11"/>
      <c r="U5" s="11"/>
      <c r="V5" s="11"/>
      <c r="W5" s="11"/>
      <c r="X5" s="11"/>
      <c r="Y5" s="11"/>
      <c r="Z5" s="11"/>
    </row>
    <row r="6" spans="1:26" ht="99.95" customHeight="1">
      <c r="A6" s="44" t="s">
        <v>16</v>
      </c>
      <c r="B6" s="3" t="s">
        <v>17</v>
      </c>
      <c r="C6" s="3" t="s">
        <v>18</v>
      </c>
      <c r="D6" s="2" t="s">
        <v>19</v>
      </c>
      <c r="E6" s="4" t="s">
        <v>20</v>
      </c>
      <c r="F6" s="2" t="s">
        <v>71</v>
      </c>
      <c r="G6" s="4" t="s">
        <v>72</v>
      </c>
      <c r="H6" s="5" t="s">
        <v>23</v>
      </c>
      <c r="I6" s="45"/>
      <c r="J6" s="20" t="s">
        <v>73</v>
      </c>
      <c r="K6" s="23">
        <v>15000000</v>
      </c>
      <c r="L6" s="4" t="s">
        <v>74</v>
      </c>
      <c r="M6" s="46">
        <v>50000000</v>
      </c>
      <c r="N6" s="48" t="s">
        <v>2302</v>
      </c>
      <c r="O6" s="10" t="s">
        <v>2303</v>
      </c>
      <c r="P6" s="47"/>
      <c r="Q6" s="11"/>
      <c r="R6" s="11"/>
      <c r="S6" s="11"/>
      <c r="T6" s="11"/>
      <c r="U6" s="11"/>
      <c r="V6" s="11"/>
      <c r="W6" s="11"/>
      <c r="X6" s="11"/>
      <c r="Y6" s="11"/>
      <c r="Z6" s="11"/>
    </row>
    <row r="7" spans="1:26" ht="99.95" customHeight="1">
      <c r="A7" s="49" t="s">
        <v>16</v>
      </c>
      <c r="B7" s="50" t="s">
        <v>17</v>
      </c>
      <c r="C7" s="50" t="s">
        <v>18</v>
      </c>
      <c r="D7" s="51" t="s">
        <v>19</v>
      </c>
      <c r="E7" s="27" t="s">
        <v>20</v>
      </c>
      <c r="F7" s="51" t="s">
        <v>77</v>
      </c>
      <c r="G7" s="27" t="s">
        <v>78</v>
      </c>
      <c r="H7" s="52" t="s">
        <v>23</v>
      </c>
      <c r="I7" s="53"/>
      <c r="J7" s="25" t="s">
        <v>79</v>
      </c>
      <c r="K7" s="26">
        <v>5000000</v>
      </c>
      <c r="L7" s="27" t="s">
        <v>80</v>
      </c>
      <c r="M7" s="54">
        <v>5000000</v>
      </c>
      <c r="N7" s="28" t="s">
        <v>2304</v>
      </c>
      <c r="O7" s="55" t="s">
        <v>2305</v>
      </c>
      <c r="P7" s="56"/>
      <c r="Q7" s="11"/>
      <c r="R7" s="11"/>
      <c r="S7" s="11"/>
      <c r="T7" s="11"/>
      <c r="U7" s="11"/>
      <c r="V7" s="11"/>
      <c r="W7" s="11"/>
      <c r="X7" s="11"/>
      <c r="Y7" s="11"/>
      <c r="Z7" s="11"/>
    </row>
    <row r="8" spans="1:26" ht="16.5" customHeight="1">
      <c r="A8" s="37"/>
      <c r="B8" s="38"/>
      <c r="C8" s="38"/>
      <c r="D8" s="37"/>
      <c r="E8" s="38"/>
      <c r="F8" s="37"/>
      <c r="G8" s="38"/>
      <c r="H8" s="39"/>
      <c r="I8" s="39"/>
      <c r="J8" s="38"/>
      <c r="K8" s="57"/>
      <c r="L8" s="38"/>
      <c r="M8" s="42"/>
      <c r="N8" s="11"/>
      <c r="O8" s="58"/>
      <c r="P8" s="11"/>
      <c r="Q8" s="11"/>
      <c r="R8" s="11"/>
      <c r="S8" s="11"/>
      <c r="T8" s="11"/>
      <c r="U8" s="11"/>
      <c r="V8" s="11"/>
      <c r="W8" s="11"/>
      <c r="X8" s="11"/>
      <c r="Y8" s="11"/>
      <c r="Z8" s="11"/>
    </row>
    <row r="9" spans="1:26" ht="16.5" customHeight="1">
      <c r="A9" s="2"/>
      <c r="B9" s="4"/>
      <c r="C9" s="4"/>
      <c r="D9" s="2"/>
      <c r="E9" s="4"/>
      <c r="F9" s="2"/>
      <c r="G9" s="4"/>
      <c r="H9" s="5"/>
      <c r="I9" s="5"/>
      <c r="J9" s="4"/>
      <c r="K9" s="59"/>
      <c r="L9" s="4"/>
      <c r="M9" s="23"/>
      <c r="N9" s="4"/>
      <c r="O9" s="60"/>
      <c r="P9" s="11"/>
      <c r="Q9" s="11"/>
      <c r="R9" s="11"/>
      <c r="S9" s="11"/>
      <c r="T9" s="11"/>
      <c r="U9" s="11"/>
      <c r="V9" s="11"/>
      <c r="W9" s="11"/>
      <c r="X9" s="11"/>
      <c r="Y9" s="11"/>
      <c r="Z9" s="11"/>
    </row>
    <row r="10" spans="1:26" ht="16.5" customHeight="1">
      <c r="A10" s="2"/>
      <c r="B10" s="4"/>
      <c r="C10" s="4"/>
      <c r="D10" s="2"/>
      <c r="E10" s="4"/>
      <c r="F10" s="2"/>
      <c r="G10" s="4"/>
      <c r="H10" s="5"/>
      <c r="I10" s="5"/>
      <c r="J10" s="4"/>
      <c r="K10" s="59"/>
      <c r="L10" s="4"/>
      <c r="M10" s="23"/>
      <c r="N10" s="4"/>
      <c r="O10" s="60"/>
      <c r="P10" s="11"/>
      <c r="Q10" s="11"/>
      <c r="R10" s="11"/>
      <c r="S10" s="11"/>
      <c r="T10" s="11"/>
      <c r="U10" s="11"/>
      <c r="V10" s="11"/>
      <c r="W10" s="11"/>
      <c r="X10" s="11"/>
      <c r="Y10" s="11"/>
      <c r="Z10" s="11"/>
    </row>
    <row r="11" spans="1:26" ht="16.5" customHeight="1">
      <c r="A11" s="2"/>
      <c r="B11" s="4"/>
      <c r="C11" s="4"/>
      <c r="D11" s="2"/>
      <c r="E11" s="4"/>
      <c r="F11" s="2"/>
      <c r="G11" s="4"/>
      <c r="H11" s="5"/>
      <c r="I11" s="5"/>
      <c r="J11" s="4"/>
      <c r="K11" s="59"/>
      <c r="L11" s="4"/>
      <c r="M11" s="23"/>
      <c r="N11" s="4"/>
      <c r="O11" s="60"/>
      <c r="P11" s="11"/>
      <c r="Q11" s="11"/>
      <c r="R11" s="11"/>
      <c r="S11" s="11"/>
      <c r="T11" s="11"/>
      <c r="U11" s="11"/>
      <c r="V11" s="11"/>
      <c r="W11" s="11"/>
      <c r="X11" s="11"/>
      <c r="Y11" s="11"/>
      <c r="Z11" s="11"/>
    </row>
    <row r="12" spans="1:26" ht="16.5" customHeight="1">
      <c r="A12" s="2"/>
      <c r="B12" s="4"/>
      <c r="C12" s="4"/>
      <c r="D12" s="2"/>
      <c r="E12" s="4"/>
      <c r="F12" s="2"/>
      <c r="G12" s="4"/>
      <c r="H12" s="5"/>
      <c r="I12" s="5"/>
      <c r="J12" s="4"/>
      <c r="K12" s="59"/>
      <c r="L12" s="4"/>
      <c r="M12" s="23"/>
      <c r="N12" s="4"/>
      <c r="O12" s="60"/>
      <c r="P12" s="11"/>
      <c r="Q12" s="11"/>
      <c r="R12" s="11"/>
      <c r="S12" s="11"/>
      <c r="T12" s="11"/>
      <c r="U12" s="11"/>
      <c r="V12" s="11"/>
      <c r="W12" s="11"/>
      <c r="X12" s="11"/>
      <c r="Y12" s="11"/>
      <c r="Z12" s="11"/>
    </row>
    <row r="13" spans="1:26" ht="16.5" customHeight="1">
      <c r="A13" s="2"/>
      <c r="B13" s="4"/>
      <c r="C13" s="4"/>
      <c r="D13" s="2"/>
      <c r="E13" s="4"/>
      <c r="F13" s="2"/>
      <c r="G13" s="4"/>
      <c r="H13" s="5"/>
      <c r="I13" s="5"/>
      <c r="J13" s="4"/>
      <c r="K13" s="59"/>
      <c r="L13" s="4"/>
      <c r="M13" s="23"/>
      <c r="N13" s="4"/>
      <c r="O13" s="60"/>
      <c r="P13" s="11"/>
      <c r="Q13" s="11"/>
      <c r="R13" s="11"/>
      <c r="S13" s="11"/>
      <c r="T13" s="11"/>
      <c r="U13" s="11"/>
      <c r="V13" s="11"/>
      <c r="W13" s="11"/>
      <c r="X13" s="11"/>
      <c r="Y13" s="11"/>
      <c r="Z13" s="11"/>
    </row>
    <row r="14" spans="1:26" ht="16.5" customHeight="1">
      <c r="A14" s="2"/>
      <c r="B14" s="4"/>
      <c r="C14" s="4"/>
      <c r="D14" s="2"/>
      <c r="E14" s="4"/>
      <c r="F14" s="2"/>
      <c r="G14" s="4"/>
      <c r="H14" s="5"/>
      <c r="I14" s="5"/>
      <c r="J14" s="4"/>
      <c r="K14" s="59"/>
      <c r="L14" s="4"/>
      <c r="M14" s="23"/>
      <c r="N14" s="4"/>
      <c r="O14" s="60"/>
      <c r="P14" s="11"/>
      <c r="Q14" s="11"/>
      <c r="R14" s="11"/>
      <c r="S14" s="11"/>
      <c r="T14" s="11"/>
      <c r="U14" s="11"/>
      <c r="V14" s="11"/>
      <c r="W14" s="11"/>
      <c r="X14" s="11"/>
      <c r="Y14" s="11"/>
      <c r="Z14" s="11"/>
    </row>
    <row r="15" spans="1:26" ht="16.5" customHeight="1">
      <c r="A15" s="2"/>
      <c r="B15" s="4"/>
      <c r="C15" s="4"/>
      <c r="D15" s="2"/>
      <c r="E15" s="4"/>
      <c r="F15" s="2"/>
      <c r="G15" s="4"/>
      <c r="H15" s="5"/>
      <c r="I15" s="5"/>
      <c r="J15" s="4"/>
      <c r="K15" s="59"/>
      <c r="L15" s="4"/>
      <c r="M15" s="23"/>
      <c r="N15" s="4"/>
      <c r="O15" s="60"/>
      <c r="P15" s="11"/>
      <c r="Q15" s="11"/>
      <c r="R15" s="11"/>
      <c r="S15" s="11"/>
      <c r="T15" s="11"/>
      <c r="U15" s="11"/>
      <c r="V15" s="11"/>
      <c r="W15" s="11"/>
      <c r="X15" s="11"/>
      <c r="Y15" s="11"/>
      <c r="Z15" s="11"/>
    </row>
    <row r="16" spans="1:26" ht="16.5" customHeight="1">
      <c r="A16" s="2"/>
      <c r="B16" s="4"/>
      <c r="C16" s="4"/>
      <c r="D16" s="2"/>
      <c r="E16" s="4"/>
      <c r="F16" s="2"/>
      <c r="G16" s="4"/>
      <c r="H16" s="5"/>
      <c r="I16" s="5"/>
      <c r="J16" s="4"/>
      <c r="K16" s="59"/>
      <c r="L16" s="4"/>
      <c r="M16" s="23"/>
      <c r="N16" s="4"/>
      <c r="O16" s="60"/>
      <c r="P16" s="11"/>
      <c r="Q16" s="11"/>
      <c r="R16" s="11"/>
      <c r="S16" s="11"/>
      <c r="T16" s="11"/>
      <c r="U16" s="11"/>
      <c r="V16" s="11"/>
      <c r="W16" s="11"/>
      <c r="X16" s="11"/>
      <c r="Y16" s="11"/>
      <c r="Z16" s="11"/>
    </row>
    <row r="17" spans="1:26" ht="16.5" customHeight="1">
      <c r="A17" s="2"/>
      <c r="B17" s="4"/>
      <c r="C17" s="4"/>
      <c r="D17" s="2"/>
      <c r="E17" s="4"/>
      <c r="F17" s="2"/>
      <c r="G17" s="4"/>
      <c r="H17" s="5"/>
      <c r="I17" s="5"/>
      <c r="J17" s="4"/>
      <c r="K17" s="59"/>
      <c r="L17" s="4"/>
      <c r="M17" s="23"/>
      <c r="N17" s="4"/>
      <c r="O17" s="60"/>
      <c r="P17" s="11"/>
      <c r="Q17" s="11"/>
      <c r="R17" s="11"/>
      <c r="S17" s="11"/>
      <c r="T17" s="11"/>
      <c r="U17" s="11"/>
      <c r="V17" s="11"/>
      <c r="W17" s="11"/>
      <c r="X17" s="11"/>
      <c r="Y17" s="11"/>
      <c r="Z17" s="11"/>
    </row>
    <row r="18" spans="1:26" ht="16.5" customHeight="1">
      <c r="A18" s="2"/>
      <c r="B18" s="4"/>
      <c r="C18" s="4"/>
      <c r="D18" s="2"/>
      <c r="E18" s="4"/>
      <c r="F18" s="2"/>
      <c r="G18" s="4"/>
      <c r="H18" s="5"/>
      <c r="I18" s="5"/>
      <c r="J18" s="4"/>
      <c r="K18" s="59"/>
      <c r="L18" s="4"/>
      <c r="M18" s="23"/>
      <c r="N18" s="4"/>
      <c r="O18" s="4"/>
      <c r="P18" s="11"/>
      <c r="Q18" s="11"/>
      <c r="R18" s="11"/>
      <c r="S18" s="11"/>
      <c r="T18" s="11"/>
      <c r="U18" s="11"/>
      <c r="V18" s="11"/>
      <c r="W18" s="11"/>
      <c r="X18" s="11"/>
      <c r="Y18" s="11"/>
      <c r="Z18" s="11"/>
    </row>
    <row r="19" spans="1:26" ht="16.5" customHeight="1">
      <c r="A19" s="2"/>
      <c r="B19" s="4"/>
      <c r="C19" s="4"/>
      <c r="D19" s="2"/>
      <c r="E19" s="4"/>
      <c r="F19" s="2"/>
      <c r="G19" s="4"/>
      <c r="H19" s="5"/>
      <c r="I19" s="5"/>
      <c r="J19" s="4"/>
      <c r="K19" s="59"/>
      <c r="L19" s="4"/>
      <c r="M19" s="23"/>
      <c r="N19" s="4"/>
      <c r="O19" s="4"/>
      <c r="P19" s="11"/>
      <c r="Q19" s="11"/>
      <c r="R19" s="11"/>
      <c r="S19" s="11"/>
      <c r="T19" s="11"/>
      <c r="U19" s="11"/>
      <c r="V19" s="11"/>
      <c r="W19" s="11"/>
      <c r="X19" s="11"/>
      <c r="Y19" s="11"/>
      <c r="Z19" s="11"/>
    </row>
    <row r="20" spans="1:26" ht="16.5" customHeight="1">
      <c r="A20" s="2"/>
      <c r="B20" s="4"/>
      <c r="C20" s="4"/>
      <c r="D20" s="2"/>
      <c r="E20" s="4"/>
      <c r="F20" s="2"/>
      <c r="G20" s="4"/>
      <c r="H20" s="5"/>
      <c r="I20" s="5"/>
      <c r="J20" s="4"/>
      <c r="K20" s="59"/>
      <c r="L20" s="4"/>
      <c r="M20" s="23"/>
      <c r="N20" s="4"/>
      <c r="O20" s="4"/>
      <c r="P20" s="11"/>
      <c r="Q20" s="11"/>
      <c r="R20" s="11"/>
      <c r="S20" s="11"/>
      <c r="T20" s="11"/>
      <c r="U20" s="11"/>
      <c r="V20" s="11"/>
      <c r="W20" s="11"/>
      <c r="X20" s="11"/>
      <c r="Y20" s="11"/>
      <c r="Z20" s="11"/>
    </row>
    <row r="21" spans="1:26" ht="16.5" customHeight="1">
      <c r="A21" s="2"/>
      <c r="B21" s="4"/>
      <c r="C21" s="4"/>
      <c r="D21" s="2"/>
      <c r="E21" s="4"/>
      <c r="F21" s="2"/>
      <c r="G21" s="4"/>
      <c r="H21" s="5"/>
      <c r="I21" s="5"/>
      <c r="J21" s="4"/>
      <c r="K21" s="59"/>
      <c r="L21" s="4"/>
      <c r="M21" s="23"/>
      <c r="N21" s="4"/>
      <c r="O21" s="4"/>
      <c r="P21" s="11"/>
      <c r="Q21" s="11"/>
      <c r="R21" s="11"/>
      <c r="S21" s="11"/>
      <c r="T21" s="11"/>
      <c r="U21" s="11"/>
      <c r="V21" s="11"/>
      <c r="W21" s="11"/>
      <c r="X21" s="11"/>
      <c r="Y21" s="11"/>
      <c r="Z21" s="11"/>
    </row>
    <row r="22" spans="1:26" ht="16.5" customHeight="1">
      <c r="A22" s="2"/>
      <c r="B22" s="4"/>
      <c r="C22" s="4"/>
      <c r="D22" s="2"/>
      <c r="E22" s="4"/>
      <c r="F22" s="2"/>
      <c r="G22" s="4"/>
      <c r="H22" s="5"/>
      <c r="I22" s="5"/>
      <c r="J22" s="4"/>
      <c r="K22" s="59"/>
      <c r="L22" s="4"/>
      <c r="M22" s="23"/>
      <c r="N22" s="4"/>
      <c r="O22" s="4"/>
      <c r="P22" s="11"/>
      <c r="Q22" s="11"/>
      <c r="R22" s="11"/>
      <c r="S22" s="11"/>
      <c r="T22" s="11"/>
      <c r="U22" s="11"/>
      <c r="V22" s="11"/>
      <c r="W22" s="11"/>
      <c r="X22" s="11"/>
      <c r="Y22" s="11"/>
      <c r="Z22" s="11"/>
    </row>
    <row r="23" spans="1:26" ht="16.5" customHeight="1">
      <c r="A23" s="2"/>
      <c r="B23" s="4"/>
      <c r="C23" s="4"/>
      <c r="D23" s="2"/>
      <c r="E23" s="4"/>
      <c r="F23" s="2"/>
      <c r="G23" s="4"/>
      <c r="H23" s="5"/>
      <c r="I23" s="5"/>
      <c r="J23" s="4"/>
      <c r="K23" s="59"/>
      <c r="L23" s="4"/>
      <c r="M23" s="23"/>
      <c r="N23" s="4"/>
      <c r="O23" s="4"/>
      <c r="P23" s="11"/>
      <c r="Q23" s="11"/>
      <c r="R23" s="11"/>
      <c r="S23" s="11"/>
      <c r="T23" s="11"/>
      <c r="U23" s="11"/>
      <c r="V23" s="11"/>
      <c r="W23" s="11"/>
      <c r="X23" s="11"/>
      <c r="Y23" s="11"/>
      <c r="Z23" s="11"/>
    </row>
    <row r="24" spans="1:26" ht="16.5" customHeight="1">
      <c r="A24" s="2"/>
      <c r="B24" s="4"/>
      <c r="C24" s="4"/>
      <c r="D24" s="2"/>
      <c r="E24" s="4"/>
      <c r="F24" s="2"/>
      <c r="G24" s="4"/>
      <c r="H24" s="5"/>
      <c r="I24" s="5"/>
      <c r="J24" s="4"/>
      <c r="K24" s="59"/>
      <c r="L24" s="4"/>
      <c r="M24" s="23"/>
      <c r="N24" s="4"/>
      <c r="O24" s="4"/>
      <c r="P24" s="11"/>
      <c r="Q24" s="11"/>
      <c r="R24" s="11"/>
      <c r="S24" s="11"/>
      <c r="T24" s="11"/>
      <c r="U24" s="11"/>
      <c r="V24" s="11"/>
      <c r="W24" s="11"/>
      <c r="X24" s="11"/>
      <c r="Y24" s="11"/>
      <c r="Z24" s="11"/>
    </row>
    <row r="25" spans="1:26" ht="16.5" customHeight="1">
      <c r="A25" s="2"/>
      <c r="B25" s="4"/>
      <c r="C25" s="4"/>
      <c r="D25" s="2"/>
      <c r="E25" s="4"/>
      <c r="F25" s="2"/>
      <c r="G25" s="4"/>
      <c r="H25" s="5"/>
      <c r="I25" s="5"/>
      <c r="J25" s="4"/>
      <c r="K25" s="59"/>
      <c r="L25" s="4"/>
      <c r="M25" s="23"/>
      <c r="N25" s="4"/>
      <c r="O25" s="4"/>
      <c r="P25" s="11"/>
      <c r="Q25" s="11"/>
      <c r="R25" s="11"/>
      <c r="S25" s="11"/>
      <c r="T25" s="11"/>
      <c r="U25" s="11"/>
      <c r="V25" s="11"/>
      <c r="W25" s="11"/>
      <c r="X25" s="11"/>
      <c r="Y25" s="11"/>
      <c r="Z25" s="11"/>
    </row>
    <row r="26" spans="1:26" ht="16.5" customHeight="1">
      <c r="A26" s="2"/>
      <c r="B26" s="4"/>
      <c r="C26" s="4"/>
      <c r="D26" s="2"/>
      <c r="E26" s="4"/>
      <c r="F26" s="2"/>
      <c r="G26" s="4"/>
      <c r="H26" s="5"/>
      <c r="I26" s="5"/>
      <c r="J26" s="4"/>
      <c r="K26" s="59"/>
      <c r="L26" s="4"/>
      <c r="M26" s="23"/>
      <c r="N26" s="4"/>
      <c r="O26" s="4"/>
      <c r="P26" s="11"/>
      <c r="Q26" s="11"/>
      <c r="R26" s="11"/>
      <c r="S26" s="11"/>
      <c r="T26" s="11"/>
      <c r="U26" s="11"/>
      <c r="V26" s="11"/>
      <c r="W26" s="11"/>
      <c r="X26" s="11"/>
      <c r="Y26" s="11"/>
      <c r="Z26" s="11"/>
    </row>
    <row r="27" spans="1:26" ht="16.5" customHeight="1">
      <c r="A27" s="2"/>
      <c r="B27" s="4"/>
      <c r="C27" s="4"/>
      <c r="D27" s="2"/>
      <c r="E27" s="4"/>
      <c r="F27" s="2"/>
      <c r="G27" s="4"/>
      <c r="H27" s="5"/>
      <c r="I27" s="5"/>
      <c r="J27" s="4"/>
      <c r="K27" s="59"/>
      <c r="L27" s="4"/>
      <c r="M27" s="23"/>
      <c r="N27" s="4"/>
      <c r="O27" s="4"/>
      <c r="P27" s="11"/>
      <c r="Q27" s="11"/>
      <c r="R27" s="11"/>
      <c r="S27" s="11"/>
      <c r="T27" s="11"/>
      <c r="U27" s="11"/>
      <c r="V27" s="11"/>
      <c r="W27" s="11"/>
      <c r="X27" s="11"/>
      <c r="Y27" s="11"/>
      <c r="Z27" s="11"/>
    </row>
    <row r="28" spans="1:26" ht="16.5" customHeight="1">
      <c r="A28" s="2"/>
      <c r="B28" s="4"/>
      <c r="C28" s="4"/>
      <c r="D28" s="2"/>
      <c r="E28" s="4"/>
      <c r="F28" s="2"/>
      <c r="G28" s="4"/>
      <c r="H28" s="5"/>
      <c r="I28" s="5"/>
      <c r="J28" s="4"/>
      <c r="K28" s="59"/>
      <c r="L28" s="4"/>
      <c r="M28" s="23"/>
      <c r="N28" s="4"/>
      <c r="O28" s="4"/>
      <c r="P28" s="11"/>
      <c r="Q28" s="11"/>
      <c r="R28" s="11"/>
      <c r="S28" s="11"/>
      <c r="T28" s="11"/>
      <c r="U28" s="11"/>
      <c r="V28" s="11"/>
      <c r="W28" s="11"/>
      <c r="X28" s="11"/>
      <c r="Y28" s="11"/>
      <c r="Z28" s="11"/>
    </row>
    <row r="29" spans="1:26" ht="16.5" customHeight="1">
      <c r="A29" s="2"/>
      <c r="B29" s="4"/>
      <c r="C29" s="4"/>
      <c r="D29" s="2"/>
      <c r="E29" s="4"/>
      <c r="F29" s="2"/>
      <c r="G29" s="4"/>
      <c r="H29" s="5"/>
      <c r="I29" s="5"/>
      <c r="J29" s="4"/>
      <c r="K29" s="59"/>
      <c r="L29" s="4"/>
      <c r="M29" s="23"/>
      <c r="N29" s="4"/>
      <c r="O29" s="4"/>
      <c r="P29" s="11"/>
      <c r="Q29" s="11"/>
      <c r="R29" s="11"/>
      <c r="S29" s="11"/>
      <c r="T29" s="11"/>
      <c r="U29" s="11"/>
      <c r="V29" s="11"/>
      <c r="W29" s="11"/>
      <c r="X29" s="11"/>
      <c r="Y29" s="11"/>
      <c r="Z29" s="11"/>
    </row>
    <row r="30" spans="1:26" ht="16.5" customHeight="1">
      <c r="A30" s="2"/>
      <c r="B30" s="4"/>
      <c r="C30" s="4"/>
      <c r="D30" s="2"/>
      <c r="E30" s="4"/>
      <c r="F30" s="2"/>
      <c r="G30" s="4"/>
      <c r="H30" s="5"/>
      <c r="I30" s="5"/>
      <c r="J30" s="4"/>
      <c r="K30" s="59"/>
      <c r="L30" s="4"/>
      <c r="M30" s="23"/>
      <c r="N30" s="4"/>
      <c r="O30" s="4"/>
      <c r="P30" s="11"/>
      <c r="Q30" s="11"/>
      <c r="R30" s="11"/>
      <c r="S30" s="11"/>
      <c r="T30" s="11"/>
      <c r="U30" s="11"/>
      <c r="V30" s="11"/>
      <c r="W30" s="11"/>
      <c r="X30" s="11"/>
      <c r="Y30" s="11"/>
      <c r="Z30" s="11"/>
    </row>
    <row r="31" spans="1:26" ht="16.5" customHeight="1">
      <c r="A31" s="2"/>
      <c r="B31" s="4"/>
      <c r="C31" s="4"/>
      <c r="D31" s="2"/>
      <c r="E31" s="4"/>
      <c r="F31" s="2"/>
      <c r="G31" s="4"/>
      <c r="H31" s="5"/>
      <c r="I31" s="5"/>
      <c r="J31" s="4"/>
      <c r="K31" s="59"/>
      <c r="L31" s="4"/>
      <c r="M31" s="23"/>
      <c r="N31" s="4"/>
      <c r="O31" s="4"/>
      <c r="P31" s="11"/>
      <c r="Q31" s="11"/>
      <c r="R31" s="11"/>
      <c r="S31" s="11"/>
      <c r="T31" s="11"/>
      <c r="U31" s="11"/>
      <c r="V31" s="11"/>
      <c r="W31" s="11"/>
      <c r="X31" s="11"/>
      <c r="Y31" s="11"/>
      <c r="Z31" s="11"/>
    </row>
    <row r="32" spans="1:26" ht="16.5" customHeight="1">
      <c r="A32" s="2"/>
      <c r="B32" s="4"/>
      <c r="C32" s="4"/>
      <c r="D32" s="2"/>
      <c r="E32" s="4"/>
      <c r="F32" s="2"/>
      <c r="G32" s="4"/>
      <c r="H32" s="5"/>
      <c r="I32" s="5"/>
      <c r="J32" s="4"/>
      <c r="K32" s="59"/>
      <c r="L32" s="4"/>
      <c r="M32" s="23"/>
      <c r="N32" s="4"/>
      <c r="O32" s="4"/>
      <c r="P32" s="11"/>
      <c r="Q32" s="11"/>
      <c r="R32" s="11"/>
      <c r="S32" s="11"/>
      <c r="T32" s="11"/>
      <c r="U32" s="11"/>
      <c r="V32" s="11"/>
      <c r="W32" s="11"/>
      <c r="X32" s="11"/>
      <c r="Y32" s="11"/>
      <c r="Z32" s="11"/>
    </row>
    <row r="33" spans="1:26" ht="16.5" customHeight="1">
      <c r="A33" s="2"/>
      <c r="B33" s="4"/>
      <c r="C33" s="4"/>
      <c r="D33" s="2"/>
      <c r="E33" s="4"/>
      <c r="F33" s="2"/>
      <c r="G33" s="4"/>
      <c r="H33" s="5"/>
      <c r="I33" s="5"/>
      <c r="J33" s="4"/>
      <c r="K33" s="59"/>
      <c r="L33" s="4"/>
      <c r="M33" s="23"/>
      <c r="N33" s="4"/>
      <c r="O33" s="4"/>
      <c r="P33" s="11"/>
      <c r="Q33" s="11"/>
      <c r="R33" s="11"/>
      <c r="S33" s="11"/>
      <c r="T33" s="11"/>
      <c r="U33" s="11"/>
      <c r="V33" s="11"/>
      <c r="W33" s="11"/>
      <c r="X33" s="11"/>
      <c r="Y33" s="11"/>
      <c r="Z33" s="11"/>
    </row>
    <row r="34" spans="1:26" ht="16.5" customHeight="1">
      <c r="A34" s="2"/>
      <c r="B34" s="4"/>
      <c r="C34" s="4"/>
      <c r="D34" s="2"/>
      <c r="E34" s="4"/>
      <c r="F34" s="2"/>
      <c r="G34" s="4"/>
      <c r="H34" s="5"/>
      <c r="I34" s="5"/>
      <c r="J34" s="4"/>
      <c r="K34" s="59"/>
      <c r="L34" s="4"/>
      <c r="M34" s="23"/>
      <c r="N34" s="4"/>
      <c r="O34" s="4"/>
      <c r="P34" s="11"/>
      <c r="Q34" s="11"/>
      <c r="R34" s="11"/>
      <c r="S34" s="11"/>
      <c r="T34" s="11"/>
      <c r="U34" s="11"/>
      <c r="V34" s="11"/>
      <c r="W34" s="11"/>
      <c r="X34" s="11"/>
      <c r="Y34" s="11"/>
      <c r="Z34" s="11"/>
    </row>
    <row r="35" spans="1:26" ht="16.5" customHeight="1">
      <c r="A35" s="2"/>
      <c r="B35" s="4"/>
      <c r="C35" s="4"/>
      <c r="D35" s="2"/>
      <c r="E35" s="4"/>
      <c r="F35" s="2"/>
      <c r="G35" s="4"/>
      <c r="H35" s="5"/>
      <c r="I35" s="5"/>
      <c r="J35" s="4"/>
      <c r="K35" s="59"/>
      <c r="L35" s="4"/>
      <c r="M35" s="23"/>
      <c r="N35" s="4"/>
      <c r="O35" s="4"/>
      <c r="P35" s="11"/>
      <c r="Q35" s="11"/>
      <c r="R35" s="11"/>
      <c r="S35" s="11"/>
      <c r="T35" s="11"/>
      <c r="U35" s="11"/>
      <c r="V35" s="11"/>
      <c r="W35" s="11"/>
      <c r="X35" s="11"/>
      <c r="Y35" s="11"/>
      <c r="Z35" s="11"/>
    </row>
    <row r="36" spans="1:26" ht="16.5" customHeight="1">
      <c r="A36" s="2"/>
      <c r="B36" s="4"/>
      <c r="C36" s="4"/>
      <c r="D36" s="2"/>
      <c r="E36" s="4"/>
      <c r="F36" s="2"/>
      <c r="G36" s="4"/>
      <c r="H36" s="5"/>
      <c r="I36" s="5"/>
      <c r="J36" s="4"/>
      <c r="K36" s="59"/>
      <c r="L36" s="4"/>
      <c r="M36" s="23"/>
      <c r="N36" s="4"/>
      <c r="O36" s="4"/>
      <c r="P36" s="11"/>
      <c r="Q36" s="11"/>
      <c r="R36" s="11"/>
      <c r="S36" s="11"/>
      <c r="T36" s="11"/>
      <c r="U36" s="11"/>
      <c r="V36" s="11"/>
      <c r="W36" s="11"/>
      <c r="X36" s="11"/>
      <c r="Y36" s="11"/>
      <c r="Z36" s="11"/>
    </row>
    <row r="37" spans="1:26" ht="16.5" customHeight="1">
      <c r="A37" s="2"/>
      <c r="B37" s="4"/>
      <c r="C37" s="4"/>
      <c r="D37" s="2"/>
      <c r="E37" s="4"/>
      <c r="F37" s="2"/>
      <c r="G37" s="4"/>
      <c r="H37" s="5"/>
      <c r="I37" s="5"/>
      <c r="J37" s="4"/>
      <c r="K37" s="59"/>
      <c r="L37" s="4"/>
      <c r="M37" s="23"/>
      <c r="N37" s="4"/>
      <c r="O37" s="4"/>
      <c r="P37" s="11"/>
      <c r="Q37" s="11"/>
      <c r="R37" s="11"/>
      <c r="S37" s="11"/>
      <c r="T37" s="11"/>
      <c r="U37" s="11"/>
      <c r="V37" s="11"/>
      <c r="W37" s="11"/>
      <c r="X37" s="11"/>
      <c r="Y37" s="11"/>
      <c r="Z37" s="11"/>
    </row>
    <row r="38" spans="1:26" ht="16.5" customHeight="1">
      <c r="A38" s="2"/>
      <c r="B38" s="4"/>
      <c r="C38" s="4"/>
      <c r="D38" s="2"/>
      <c r="E38" s="4"/>
      <c r="F38" s="2"/>
      <c r="G38" s="4"/>
      <c r="H38" s="5"/>
      <c r="I38" s="5"/>
      <c r="J38" s="4"/>
      <c r="K38" s="59"/>
      <c r="L38" s="4"/>
      <c r="M38" s="23"/>
      <c r="N38" s="4"/>
      <c r="O38" s="4"/>
      <c r="P38" s="11"/>
      <c r="Q38" s="11"/>
      <c r="R38" s="11"/>
      <c r="S38" s="11"/>
      <c r="T38" s="11"/>
      <c r="U38" s="11"/>
      <c r="V38" s="11"/>
      <c r="W38" s="11"/>
      <c r="X38" s="11"/>
      <c r="Y38" s="11"/>
      <c r="Z38" s="11"/>
    </row>
    <row r="39" spans="1:26" ht="16.5" customHeight="1">
      <c r="A39" s="2"/>
      <c r="B39" s="4"/>
      <c r="C39" s="4"/>
      <c r="D39" s="2"/>
      <c r="E39" s="4"/>
      <c r="F39" s="2"/>
      <c r="G39" s="4"/>
      <c r="H39" s="5"/>
      <c r="I39" s="5"/>
      <c r="J39" s="4"/>
      <c r="K39" s="59"/>
      <c r="L39" s="4"/>
      <c r="M39" s="23"/>
      <c r="N39" s="4"/>
      <c r="O39" s="4"/>
      <c r="P39" s="11"/>
      <c r="Q39" s="11"/>
      <c r="R39" s="11"/>
      <c r="S39" s="11"/>
      <c r="T39" s="11"/>
      <c r="U39" s="11"/>
      <c r="V39" s="11"/>
      <c r="W39" s="11"/>
      <c r="X39" s="11"/>
      <c r="Y39" s="11"/>
      <c r="Z39" s="11"/>
    </row>
    <row r="40" spans="1:26" ht="16.5" customHeight="1">
      <c r="A40" s="2"/>
      <c r="B40" s="4"/>
      <c r="C40" s="4"/>
      <c r="D40" s="2"/>
      <c r="E40" s="4"/>
      <c r="F40" s="2"/>
      <c r="G40" s="4"/>
      <c r="H40" s="5"/>
      <c r="I40" s="5"/>
      <c r="J40" s="4"/>
      <c r="K40" s="59"/>
      <c r="L40" s="4"/>
      <c r="M40" s="23"/>
      <c r="N40" s="4"/>
      <c r="O40" s="4"/>
      <c r="P40" s="11"/>
      <c r="Q40" s="11"/>
      <c r="R40" s="11"/>
      <c r="S40" s="11"/>
      <c r="T40" s="11"/>
      <c r="U40" s="11"/>
      <c r="V40" s="11"/>
      <c r="W40" s="11"/>
      <c r="X40" s="11"/>
      <c r="Y40" s="11"/>
      <c r="Z40" s="11"/>
    </row>
    <row r="41" spans="1:26" ht="16.5" customHeight="1">
      <c r="A41" s="2"/>
      <c r="B41" s="4"/>
      <c r="C41" s="4"/>
      <c r="D41" s="2"/>
      <c r="E41" s="4"/>
      <c r="F41" s="2"/>
      <c r="G41" s="4"/>
      <c r="H41" s="5"/>
      <c r="I41" s="5"/>
      <c r="J41" s="4"/>
      <c r="K41" s="59"/>
      <c r="L41" s="4"/>
      <c r="M41" s="23"/>
      <c r="N41" s="4"/>
      <c r="O41" s="4"/>
      <c r="P41" s="11"/>
      <c r="Q41" s="11"/>
      <c r="R41" s="11"/>
      <c r="S41" s="11"/>
      <c r="T41" s="11"/>
      <c r="U41" s="11"/>
      <c r="V41" s="11"/>
      <c r="W41" s="11"/>
      <c r="X41" s="11"/>
      <c r="Y41" s="11"/>
      <c r="Z41" s="11"/>
    </row>
    <row r="42" spans="1:26" ht="16.5" customHeight="1">
      <c r="A42" s="2"/>
      <c r="B42" s="4"/>
      <c r="C42" s="4"/>
      <c r="D42" s="2"/>
      <c r="E42" s="4"/>
      <c r="F42" s="2"/>
      <c r="G42" s="4"/>
      <c r="H42" s="5"/>
      <c r="I42" s="5"/>
      <c r="J42" s="4"/>
      <c r="K42" s="59"/>
      <c r="L42" s="4"/>
      <c r="M42" s="23"/>
      <c r="N42" s="4"/>
      <c r="O42" s="4"/>
      <c r="P42" s="11"/>
      <c r="Q42" s="11"/>
      <c r="R42" s="11"/>
      <c r="S42" s="11"/>
      <c r="T42" s="11"/>
      <c r="U42" s="11"/>
      <c r="V42" s="11"/>
      <c r="W42" s="11"/>
      <c r="X42" s="11"/>
      <c r="Y42" s="11"/>
      <c r="Z42" s="11"/>
    </row>
    <row r="43" spans="1:26" ht="16.5" customHeight="1">
      <c r="A43" s="2"/>
      <c r="B43" s="4"/>
      <c r="C43" s="4"/>
      <c r="D43" s="2"/>
      <c r="E43" s="4"/>
      <c r="F43" s="2"/>
      <c r="G43" s="4"/>
      <c r="H43" s="5"/>
      <c r="I43" s="5"/>
      <c r="J43" s="4"/>
      <c r="K43" s="59"/>
      <c r="L43" s="4"/>
      <c r="M43" s="23"/>
      <c r="N43" s="4"/>
      <c r="O43" s="4"/>
      <c r="P43" s="11"/>
      <c r="Q43" s="11"/>
      <c r="R43" s="11"/>
      <c r="S43" s="11"/>
      <c r="T43" s="11"/>
      <c r="U43" s="11"/>
      <c r="V43" s="11"/>
      <c r="W43" s="11"/>
      <c r="X43" s="11"/>
      <c r="Y43" s="11"/>
      <c r="Z43" s="11"/>
    </row>
    <row r="44" spans="1:26" ht="16.5" customHeight="1">
      <c r="A44" s="2"/>
      <c r="B44" s="4"/>
      <c r="C44" s="4"/>
      <c r="D44" s="2"/>
      <c r="E44" s="4"/>
      <c r="F44" s="2"/>
      <c r="G44" s="4"/>
      <c r="H44" s="5"/>
      <c r="I44" s="5"/>
      <c r="J44" s="4"/>
      <c r="K44" s="59"/>
      <c r="L44" s="4"/>
      <c r="M44" s="23"/>
      <c r="N44" s="4"/>
      <c r="O44" s="4"/>
      <c r="P44" s="11"/>
      <c r="Q44" s="11"/>
      <c r="R44" s="11"/>
      <c r="S44" s="11"/>
      <c r="T44" s="11"/>
      <c r="U44" s="11"/>
      <c r="V44" s="11"/>
      <c r="W44" s="11"/>
      <c r="X44" s="11"/>
      <c r="Y44" s="11"/>
      <c r="Z44" s="11"/>
    </row>
    <row r="45" spans="1:26" ht="16.5" customHeight="1">
      <c r="A45" s="2"/>
      <c r="B45" s="4"/>
      <c r="C45" s="4"/>
      <c r="D45" s="2"/>
      <c r="E45" s="4"/>
      <c r="F45" s="2"/>
      <c r="G45" s="4"/>
      <c r="H45" s="5"/>
      <c r="I45" s="5"/>
      <c r="J45" s="4"/>
      <c r="K45" s="59"/>
      <c r="L45" s="4"/>
      <c r="M45" s="23"/>
      <c r="N45" s="4"/>
      <c r="O45" s="4"/>
      <c r="P45" s="11"/>
      <c r="Q45" s="11"/>
      <c r="R45" s="11"/>
      <c r="S45" s="11"/>
      <c r="T45" s="11"/>
      <c r="U45" s="11"/>
      <c r="V45" s="11"/>
      <c r="W45" s="11"/>
      <c r="X45" s="11"/>
      <c r="Y45" s="11"/>
      <c r="Z45" s="11"/>
    </row>
    <row r="46" spans="1:26" ht="16.5" customHeight="1">
      <c r="A46" s="2"/>
      <c r="B46" s="4"/>
      <c r="C46" s="4"/>
      <c r="D46" s="2"/>
      <c r="E46" s="4"/>
      <c r="F46" s="2"/>
      <c r="G46" s="4"/>
      <c r="H46" s="5"/>
      <c r="I46" s="5"/>
      <c r="J46" s="4"/>
      <c r="K46" s="59"/>
      <c r="L46" s="4"/>
      <c r="M46" s="23"/>
      <c r="N46" s="4"/>
      <c r="O46" s="4"/>
      <c r="P46" s="11"/>
      <c r="Q46" s="11"/>
      <c r="R46" s="11"/>
      <c r="S46" s="11"/>
      <c r="T46" s="11"/>
      <c r="U46" s="11"/>
      <c r="V46" s="11"/>
      <c r="W46" s="11"/>
      <c r="X46" s="11"/>
      <c r="Y46" s="11"/>
      <c r="Z46" s="11"/>
    </row>
    <row r="47" spans="1:26" ht="16.5" customHeight="1">
      <c r="A47" s="2"/>
      <c r="B47" s="4"/>
      <c r="C47" s="4"/>
      <c r="D47" s="2"/>
      <c r="E47" s="4"/>
      <c r="F47" s="2"/>
      <c r="G47" s="4"/>
      <c r="H47" s="5"/>
      <c r="I47" s="5"/>
      <c r="J47" s="4"/>
      <c r="K47" s="59"/>
      <c r="L47" s="4"/>
      <c r="M47" s="23"/>
      <c r="N47" s="4"/>
      <c r="O47" s="4"/>
      <c r="P47" s="11"/>
      <c r="Q47" s="11"/>
      <c r="R47" s="11"/>
      <c r="S47" s="11"/>
      <c r="T47" s="11"/>
      <c r="U47" s="11"/>
      <c r="V47" s="11"/>
      <c r="W47" s="11"/>
      <c r="X47" s="11"/>
      <c r="Y47" s="11"/>
      <c r="Z47" s="11"/>
    </row>
    <row r="48" spans="1:26" ht="16.5" customHeight="1">
      <c r="A48" s="2"/>
      <c r="B48" s="4"/>
      <c r="C48" s="4"/>
      <c r="D48" s="2"/>
      <c r="E48" s="4"/>
      <c r="F48" s="2"/>
      <c r="G48" s="4"/>
      <c r="H48" s="5"/>
      <c r="I48" s="5"/>
      <c r="J48" s="4"/>
      <c r="K48" s="59"/>
      <c r="L48" s="4"/>
      <c r="M48" s="23"/>
      <c r="N48" s="4"/>
      <c r="O48" s="4"/>
      <c r="P48" s="11"/>
      <c r="Q48" s="11"/>
      <c r="R48" s="11"/>
      <c r="S48" s="11"/>
      <c r="T48" s="11"/>
      <c r="U48" s="11"/>
      <c r="V48" s="11"/>
      <c r="W48" s="11"/>
      <c r="X48" s="11"/>
      <c r="Y48" s="11"/>
      <c r="Z48" s="11"/>
    </row>
    <row r="49" spans="1:26" ht="16.5" customHeight="1">
      <c r="A49" s="2"/>
      <c r="B49" s="4"/>
      <c r="C49" s="4"/>
      <c r="D49" s="2"/>
      <c r="E49" s="4"/>
      <c r="F49" s="2"/>
      <c r="G49" s="4"/>
      <c r="H49" s="5"/>
      <c r="I49" s="5"/>
      <c r="J49" s="4"/>
      <c r="K49" s="59"/>
      <c r="L49" s="4"/>
      <c r="M49" s="23"/>
      <c r="N49" s="4"/>
      <c r="O49" s="4"/>
      <c r="P49" s="11"/>
      <c r="Q49" s="11"/>
      <c r="R49" s="11"/>
      <c r="S49" s="11"/>
      <c r="T49" s="11"/>
      <c r="U49" s="11"/>
      <c r="V49" s="11"/>
      <c r="W49" s="11"/>
      <c r="X49" s="11"/>
      <c r="Y49" s="11"/>
      <c r="Z49" s="11"/>
    </row>
    <row r="50" spans="1:26" ht="16.5" customHeight="1">
      <c r="A50" s="2"/>
      <c r="B50" s="4"/>
      <c r="C50" s="4"/>
      <c r="D50" s="2"/>
      <c r="E50" s="4"/>
      <c r="F50" s="2"/>
      <c r="G50" s="4"/>
      <c r="H50" s="5"/>
      <c r="I50" s="5"/>
      <c r="J50" s="4"/>
      <c r="K50" s="59"/>
      <c r="L50" s="4"/>
      <c r="M50" s="23"/>
      <c r="N50" s="4"/>
      <c r="O50" s="4"/>
      <c r="P50" s="11"/>
      <c r="Q50" s="11"/>
      <c r="R50" s="11"/>
      <c r="S50" s="11"/>
      <c r="T50" s="11"/>
      <c r="U50" s="11"/>
      <c r="V50" s="11"/>
      <c r="W50" s="11"/>
      <c r="X50" s="11"/>
      <c r="Y50" s="11"/>
      <c r="Z50" s="11"/>
    </row>
    <row r="51" spans="1:26" ht="16.5" customHeight="1">
      <c r="A51" s="2"/>
      <c r="B51" s="4"/>
      <c r="C51" s="4"/>
      <c r="D51" s="2"/>
      <c r="E51" s="4"/>
      <c r="F51" s="2"/>
      <c r="G51" s="4"/>
      <c r="H51" s="5"/>
      <c r="I51" s="5"/>
      <c r="J51" s="4"/>
      <c r="K51" s="59"/>
      <c r="L51" s="4"/>
      <c r="M51" s="23"/>
      <c r="N51" s="4"/>
      <c r="O51" s="4"/>
      <c r="P51" s="11"/>
      <c r="Q51" s="11"/>
      <c r="R51" s="11"/>
      <c r="S51" s="11"/>
      <c r="T51" s="11"/>
      <c r="U51" s="11"/>
      <c r="V51" s="11"/>
      <c r="W51" s="11"/>
      <c r="X51" s="11"/>
      <c r="Y51" s="11"/>
      <c r="Z51" s="11"/>
    </row>
    <row r="52" spans="1:26" ht="16.5" customHeight="1">
      <c r="A52" s="2"/>
      <c r="B52" s="4"/>
      <c r="C52" s="4"/>
      <c r="D52" s="2"/>
      <c r="E52" s="4"/>
      <c r="F52" s="2"/>
      <c r="G52" s="4"/>
      <c r="H52" s="5"/>
      <c r="I52" s="5"/>
      <c r="J52" s="4"/>
      <c r="K52" s="59"/>
      <c r="L52" s="4"/>
      <c r="M52" s="23"/>
      <c r="N52" s="4"/>
      <c r="O52" s="4"/>
      <c r="P52" s="11"/>
      <c r="Q52" s="11"/>
      <c r="R52" s="11"/>
      <c r="S52" s="11"/>
      <c r="T52" s="11"/>
      <c r="U52" s="11"/>
      <c r="V52" s="11"/>
      <c r="W52" s="11"/>
      <c r="X52" s="11"/>
      <c r="Y52" s="11"/>
      <c r="Z52" s="11"/>
    </row>
    <row r="53" spans="1:26" ht="16.5" customHeight="1">
      <c r="A53" s="2"/>
      <c r="B53" s="4"/>
      <c r="C53" s="4"/>
      <c r="D53" s="2"/>
      <c r="E53" s="4"/>
      <c r="F53" s="2"/>
      <c r="G53" s="4"/>
      <c r="H53" s="5"/>
      <c r="I53" s="5"/>
      <c r="J53" s="4"/>
      <c r="K53" s="59"/>
      <c r="L53" s="4"/>
      <c r="M53" s="23"/>
      <c r="N53" s="4"/>
      <c r="O53" s="4"/>
      <c r="P53" s="11"/>
      <c r="Q53" s="11"/>
      <c r="R53" s="11"/>
      <c r="S53" s="11"/>
      <c r="T53" s="11"/>
      <c r="U53" s="11"/>
      <c r="V53" s="11"/>
      <c r="W53" s="11"/>
      <c r="X53" s="11"/>
      <c r="Y53" s="11"/>
      <c r="Z53" s="11"/>
    </row>
    <row r="54" spans="1:26" ht="16.5" customHeight="1">
      <c r="A54" s="2"/>
      <c r="B54" s="4"/>
      <c r="C54" s="4"/>
      <c r="D54" s="2"/>
      <c r="E54" s="4"/>
      <c r="F54" s="2"/>
      <c r="G54" s="4"/>
      <c r="H54" s="5"/>
      <c r="I54" s="5"/>
      <c r="J54" s="4"/>
      <c r="K54" s="59"/>
      <c r="L54" s="4"/>
      <c r="M54" s="23"/>
      <c r="N54" s="4"/>
      <c r="O54" s="4"/>
      <c r="P54" s="11"/>
      <c r="Q54" s="11"/>
      <c r="R54" s="11"/>
      <c r="S54" s="11"/>
      <c r="T54" s="11"/>
      <c r="U54" s="11"/>
      <c r="V54" s="11"/>
      <c r="W54" s="11"/>
      <c r="X54" s="11"/>
      <c r="Y54" s="11"/>
      <c r="Z54" s="11"/>
    </row>
    <row r="55" spans="1:26" ht="16.5" customHeight="1">
      <c r="A55" s="2"/>
      <c r="B55" s="4"/>
      <c r="C55" s="4"/>
      <c r="D55" s="2"/>
      <c r="E55" s="4"/>
      <c r="F55" s="2"/>
      <c r="G55" s="4"/>
      <c r="H55" s="5"/>
      <c r="I55" s="5"/>
      <c r="J55" s="4"/>
      <c r="K55" s="59"/>
      <c r="L55" s="4"/>
      <c r="M55" s="23"/>
      <c r="N55" s="4"/>
      <c r="O55" s="4"/>
      <c r="P55" s="11"/>
      <c r="Q55" s="11"/>
      <c r="R55" s="11"/>
      <c r="S55" s="11"/>
      <c r="T55" s="11"/>
      <c r="U55" s="11"/>
      <c r="V55" s="11"/>
      <c r="W55" s="11"/>
      <c r="X55" s="11"/>
      <c r="Y55" s="11"/>
      <c r="Z55" s="11"/>
    </row>
    <row r="56" spans="1:26" ht="16.5" customHeight="1">
      <c r="A56" s="2"/>
      <c r="B56" s="4"/>
      <c r="C56" s="4"/>
      <c r="D56" s="2"/>
      <c r="E56" s="4"/>
      <c r="F56" s="2"/>
      <c r="G56" s="4"/>
      <c r="H56" s="5"/>
      <c r="I56" s="5"/>
      <c r="J56" s="4"/>
      <c r="K56" s="59"/>
      <c r="L56" s="4"/>
      <c r="M56" s="23"/>
      <c r="N56" s="4"/>
      <c r="O56" s="4"/>
      <c r="P56" s="11"/>
      <c r="Q56" s="11"/>
      <c r="R56" s="11"/>
      <c r="S56" s="11"/>
      <c r="T56" s="11"/>
      <c r="U56" s="11"/>
      <c r="V56" s="11"/>
      <c r="W56" s="11"/>
      <c r="X56" s="11"/>
      <c r="Y56" s="11"/>
      <c r="Z56" s="11"/>
    </row>
    <row r="57" spans="1:26" ht="16.5" customHeight="1">
      <c r="A57" s="2"/>
      <c r="B57" s="4"/>
      <c r="C57" s="4"/>
      <c r="D57" s="2"/>
      <c r="E57" s="4"/>
      <c r="F57" s="2"/>
      <c r="G57" s="4"/>
      <c r="H57" s="5"/>
      <c r="I57" s="5"/>
      <c r="J57" s="4"/>
      <c r="K57" s="59"/>
      <c r="L57" s="4"/>
      <c r="M57" s="23"/>
      <c r="N57" s="4"/>
      <c r="O57" s="4"/>
      <c r="P57" s="11"/>
      <c r="Q57" s="11"/>
      <c r="R57" s="11"/>
      <c r="S57" s="11"/>
      <c r="T57" s="11"/>
      <c r="U57" s="11"/>
      <c r="V57" s="11"/>
      <c r="W57" s="11"/>
      <c r="X57" s="11"/>
      <c r="Y57" s="11"/>
      <c r="Z57" s="11"/>
    </row>
    <row r="58" spans="1:26" ht="16.5" customHeight="1">
      <c r="A58" s="2"/>
      <c r="B58" s="4"/>
      <c r="C58" s="4"/>
      <c r="D58" s="2"/>
      <c r="E58" s="4"/>
      <c r="F58" s="2"/>
      <c r="G58" s="4"/>
      <c r="H58" s="5"/>
      <c r="I58" s="5"/>
      <c r="J58" s="4"/>
      <c r="K58" s="59"/>
      <c r="L58" s="4"/>
      <c r="M58" s="23"/>
      <c r="N58" s="4"/>
      <c r="O58" s="4"/>
      <c r="P58" s="11"/>
      <c r="Q58" s="11"/>
      <c r="R58" s="11"/>
      <c r="S58" s="11"/>
      <c r="T58" s="11"/>
      <c r="U58" s="11"/>
      <c r="V58" s="11"/>
      <c r="W58" s="11"/>
      <c r="X58" s="11"/>
      <c r="Y58" s="11"/>
      <c r="Z58" s="11"/>
    </row>
    <row r="59" spans="1:26" ht="16.5" customHeight="1">
      <c r="A59" s="2"/>
      <c r="B59" s="4"/>
      <c r="C59" s="4"/>
      <c r="D59" s="2"/>
      <c r="E59" s="4"/>
      <c r="F59" s="2"/>
      <c r="G59" s="4"/>
      <c r="H59" s="5"/>
      <c r="I59" s="5"/>
      <c r="J59" s="4"/>
      <c r="K59" s="59"/>
      <c r="L59" s="4"/>
      <c r="M59" s="23"/>
      <c r="N59" s="4"/>
      <c r="O59" s="4"/>
      <c r="P59" s="11"/>
      <c r="Q59" s="11"/>
      <c r="R59" s="11"/>
      <c r="S59" s="11"/>
      <c r="T59" s="11"/>
      <c r="U59" s="11"/>
      <c r="V59" s="11"/>
      <c r="W59" s="11"/>
      <c r="X59" s="11"/>
      <c r="Y59" s="11"/>
      <c r="Z59" s="11"/>
    </row>
    <row r="60" spans="1:26" ht="16.5" customHeight="1">
      <c r="A60" s="2"/>
      <c r="B60" s="4"/>
      <c r="C60" s="4"/>
      <c r="D60" s="2"/>
      <c r="E60" s="4"/>
      <c r="F60" s="2"/>
      <c r="G60" s="4"/>
      <c r="H60" s="5"/>
      <c r="I60" s="5"/>
      <c r="J60" s="4"/>
      <c r="K60" s="59"/>
      <c r="L60" s="4"/>
      <c r="M60" s="23"/>
      <c r="N60" s="4"/>
      <c r="O60" s="4"/>
      <c r="P60" s="11"/>
      <c r="Q60" s="11"/>
      <c r="R60" s="11"/>
      <c r="S60" s="11"/>
      <c r="T60" s="11"/>
      <c r="U60" s="11"/>
      <c r="V60" s="11"/>
      <c r="W60" s="11"/>
      <c r="X60" s="11"/>
      <c r="Y60" s="11"/>
      <c r="Z60" s="11"/>
    </row>
    <row r="61" spans="1:26" ht="16.5" customHeight="1">
      <c r="A61" s="2"/>
      <c r="B61" s="4"/>
      <c r="C61" s="4"/>
      <c r="D61" s="2"/>
      <c r="E61" s="4"/>
      <c r="F61" s="2"/>
      <c r="G61" s="4"/>
      <c r="H61" s="5"/>
      <c r="I61" s="5"/>
      <c r="J61" s="4"/>
      <c r="K61" s="59"/>
      <c r="L61" s="4"/>
      <c r="M61" s="23"/>
      <c r="N61" s="4"/>
      <c r="O61" s="4"/>
      <c r="P61" s="11"/>
      <c r="Q61" s="11"/>
      <c r="R61" s="11"/>
      <c r="S61" s="11"/>
      <c r="T61" s="11"/>
      <c r="U61" s="11"/>
      <c r="V61" s="11"/>
      <c r="W61" s="11"/>
      <c r="X61" s="11"/>
      <c r="Y61" s="11"/>
      <c r="Z61" s="11"/>
    </row>
    <row r="62" spans="1:26" ht="16.5" customHeight="1">
      <c r="A62" s="2"/>
      <c r="B62" s="4"/>
      <c r="C62" s="4"/>
      <c r="D62" s="2"/>
      <c r="E62" s="4"/>
      <c r="F62" s="2"/>
      <c r="G62" s="4"/>
      <c r="H62" s="5"/>
      <c r="I62" s="5"/>
      <c r="J62" s="4"/>
      <c r="K62" s="59"/>
      <c r="L62" s="4"/>
      <c r="M62" s="23"/>
      <c r="N62" s="4"/>
      <c r="O62" s="4"/>
      <c r="P62" s="11"/>
      <c r="Q62" s="11"/>
      <c r="R62" s="11"/>
      <c r="S62" s="11"/>
      <c r="T62" s="11"/>
      <c r="U62" s="11"/>
      <c r="V62" s="11"/>
      <c r="W62" s="11"/>
      <c r="X62" s="11"/>
      <c r="Y62" s="11"/>
      <c r="Z62" s="11"/>
    </row>
    <row r="63" spans="1:26" ht="16.5" customHeight="1">
      <c r="A63" s="2"/>
      <c r="B63" s="4"/>
      <c r="C63" s="4"/>
      <c r="D63" s="2"/>
      <c r="E63" s="4"/>
      <c r="F63" s="2"/>
      <c r="G63" s="4"/>
      <c r="H63" s="5"/>
      <c r="I63" s="5"/>
      <c r="J63" s="4"/>
      <c r="K63" s="59"/>
      <c r="L63" s="4"/>
      <c r="M63" s="23"/>
      <c r="N63" s="4"/>
      <c r="O63" s="4"/>
      <c r="P63" s="11"/>
      <c r="Q63" s="11"/>
      <c r="R63" s="11"/>
      <c r="S63" s="11"/>
      <c r="T63" s="11"/>
      <c r="U63" s="11"/>
      <c r="V63" s="11"/>
      <c r="W63" s="11"/>
      <c r="X63" s="11"/>
      <c r="Y63" s="11"/>
      <c r="Z63" s="11"/>
    </row>
    <row r="64" spans="1:26" ht="16.5" customHeight="1">
      <c r="A64" s="2"/>
      <c r="B64" s="4"/>
      <c r="C64" s="4"/>
      <c r="D64" s="2"/>
      <c r="E64" s="4"/>
      <c r="F64" s="2"/>
      <c r="G64" s="4"/>
      <c r="H64" s="5"/>
      <c r="I64" s="5"/>
      <c r="J64" s="4"/>
      <c r="K64" s="59"/>
      <c r="L64" s="4"/>
      <c r="M64" s="23"/>
      <c r="N64" s="4"/>
      <c r="O64" s="4"/>
      <c r="P64" s="11"/>
      <c r="Q64" s="11"/>
      <c r="R64" s="11"/>
      <c r="S64" s="11"/>
      <c r="T64" s="11"/>
      <c r="U64" s="11"/>
      <c r="V64" s="11"/>
      <c r="W64" s="11"/>
      <c r="X64" s="11"/>
      <c r="Y64" s="11"/>
      <c r="Z64" s="11"/>
    </row>
    <row r="65" spans="1:26" ht="16.5" customHeight="1">
      <c r="A65" s="2"/>
      <c r="B65" s="4"/>
      <c r="C65" s="4"/>
      <c r="D65" s="2"/>
      <c r="E65" s="4"/>
      <c r="F65" s="2"/>
      <c r="G65" s="4"/>
      <c r="H65" s="5"/>
      <c r="I65" s="5"/>
      <c r="J65" s="4"/>
      <c r="K65" s="59"/>
      <c r="L65" s="4"/>
      <c r="M65" s="23"/>
      <c r="N65" s="4"/>
      <c r="O65" s="4"/>
      <c r="P65" s="11"/>
      <c r="Q65" s="11"/>
      <c r="R65" s="11"/>
      <c r="S65" s="11"/>
      <c r="T65" s="11"/>
      <c r="U65" s="11"/>
      <c r="V65" s="11"/>
      <c r="W65" s="11"/>
      <c r="X65" s="11"/>
      <c r="Y65" s="11"/>
      <c r="Z65" s="11"/>
    </row>
    <row r="66" spans="1:26" ht="16.5" customHeight="1">
      <c r="A66" s="2"/>
      <c r="B66" s="4"/>
      <c r="C66" s="4"/>
      <c r="D66" s="2"/>
      <c r="E66" s="4"/>
      <c r="F66" s="2"/>
      <c r="G66" s="4"/>
      <c r="H66" s="5"/>
      <c r="I66" s="5"/>
      <c r="J66" s="4"/>
      <c r="K66" s="59"/>
      <c r="L66" s="4"/>
      <c r="M66" s="23"/>
      <c r="N66" s="4"/>
      <c r="O66" s="4"/>
      <c r="P66" s="11"/>
      <c r="Q66" s="11"/>
      <c r="R66" s="11"/>
      <c r="S66" s="11"/>
      <c r="T66" s="11"/>
      <c r="U66" s="11"/>
      <c r="V66" s="11"/>
      <c r="W66" s="11"/>
      <c r="X66" s="11"/>
      <c r="Y66" s="11"/>
      <c r="Z66" s="11"/>
    </row>
    <row r="67" spans="1:26" ht="16.5" customHeight="1">
      <c r="A67" s="2"/>
      <c r="B67" s="4"/>
      <c r="C67" s="4"/>
      <c r="D67" s="2"/>
      <c r="E67" s="4"/>
      <c r="F67" s="2"/>
      <c r="G67" s="4"/>
      <c r="H67" s="5"/>
      <c r="I67" s="5"/>
      <c r="J67" s="4"/>
      <c r="K67" s="59"/>
      <c r="L67" s="4"/>
      <c r="M67" s="23"/>
      <c r="N67" s="4"/>
      <c r="O67" s="4"/>
      <c r="P67" s="11"/>
      <c r="Q67" s="11"/>
      <c r="R67" s="11"/>
      <c r="S67" s="11"/>
      <c r="T67" s="11"/>
      <c r="U67" s="11"/>
      <c r="V67" s="11"/>
      <c r="W67" s="11"/>
      <c r="X67" s="11"/>
      <c r="Y67" s="11"/>
      <c r="Z67" s="11"/>
    </row>
    <row r="68" spans="1:26" ht="16.5" customHeight="1">
      <c r="A68" s="2"/>
      <c r="B68" s="4"/>
      <c r="C68" s="4"/>
      <c r="D68" s="2"/>
      <c r="E68" s="4"/>
      <c r="F68" s="2"/>
      <c r="G68" s="4"/>
      <c r="H68" s="5"/>
      <c r="I68" s="5"/>
      <c r="J68" s="4"/>
      <c r="K68" s="59"/>
      <c r="L68" s="4"/>
      <c r="M68" s="23"/>
      <c r="N68" s="4"/>
      <c r="O68" s="4"/>
      <c r="P68" s="11"/>
      <c r="Q68" s="11"/>
      <c r="R68" s="11"/>
      <c r="S68" s="11"/>
      <c r="T68" s="11"/>
      <c r="U68" s="11"/>
      <c r="V68" s="11"/>
      <c r="W68" s="11"/>
      <c r="X68" s="11"/>
      <c r="Y68" s="11"/>
      <c r="Z68" s="11"/>
    </row>
    <row r="69" spans="1:26" ht="16.5" customHeight="1">
      <c r="A69" s="2"/>
      <c r="B69" s="4"/>
      <c r="C69" s="4"/>
      <c r="D69" s="2"/>
      <c r="E69" s="4"/>
      <c r="F69" s="2"/>
      <c r="G69" s="4"/>
      <c r="H69" s="5"/>
      <c r="I69" s="5"/>
      <c r="J69" s="4"/>
      <c r="K69" s="59"/>
      <c r="L69" s="4"/>
      <c r="M69" s="23"/>
      <c r="N69" s="4"/>
      <c r="O69" s="4"/>
      <c r="P69" s="11"/>
      <c r="Q69" s="11"/>
      <c r="R69" s="11"/>
      <c r="S69" s="11"/>
      <c r="T69" s="11"/>
      <c r="U69" s="11"/>
      <c r="V69" s="11"/>
      <c r="W69" s="11"/>
      <c r="X69" s="11"/>
      <c r="Y69" s="11"/>
      <c r="Z69" s="11"/>
    </row>
    <row r="70" spans="1:26" ht="16.5" customHeight="1">
      <c r="A70" s="2"/>
      <c r="B70" s="4"/>
      <c r="C70" s="4"/>
      <c r="D70" s="2"/>
      <c r="E70" s="4"/>
      <c r="F70" s="2"/>
      <c r="G70" s="4"/>
      <c r="H70" s="5"/>
      <c r="I70" s="5"/>
      <c r="J70" s="4"/>
      <c r="K70" s="59"/>
      <c r="L70" s="4"/>
      <c r="M70" s="23"/>
      <c r="N70" s="4"/>
      <c r="O70" s="4"/>
      <c r="P70" s="11"/>
      <c r="Q70" s="11"/>
      <c r="R70" s="11"/>
      <c r="S70" s="11"/>
      <c r="T70" s="11"/>
      <c r="U70" s="11"/>
      <c r="V70" s="11"/>
      <c r="W70" s="11"/>
      <c r="X70" s="11"/>
      <c r="Y70" s="11"/>
      <c r="Z70" s="11"/>
    </row>
    <row r="71" spans="1:26" ht="16.5" customHeight="1">
      <c r="A71" s="2"/>
      <c r="B71" s="4"/>
      <c r="C71" s="4"/>
      <c r="D71" s="2"/>
      <c r="E71" s="4"/>
      <c r="F71" s="2"/>
      <c r="G71" s="4"/>
      <c r="H71" s="5"/>
      <c r="I71" s="5"/>
      <c r="J71" s="4"/>
      <c r="K71" s="59"/>
      <c r="L71" s="4"/>
      <c r="M71" s="23"/>
      <c r="N71" s="4"/>
      <c r="O71" s="4"/>
      <c r="P71" s="11"/>
      <c r="Q71" s="11"/>
      <c r="R71" s="11"/>
      <c r="S71" s="11"/>
      <c r="T71" s="11"/>
      <c r="U71" s="11"/>
      <c r="V71" s="11"/>
      <c r="W71" s="11"/>
      <c r="X71" s="11"/>
      <c r="Y71" s="11"/>
      <c r="Z71" s="11"/>
    </row>
    <row r="72" spans="1:26" ht="16.5" customHeight="1">
      <c r="A72" s="2"/>
      <c r="B72" s="4"/>
      <c r="C72" s="4"/>
      <c r="D72" s="2"/>
      <c r="E72" s="4"/>
      <c r="F72" s="2"/>
      <c r="G72" s="4"/>
      <c r="H72" s="5"/>
      <c r="I72" s="5"/>
      <c r="J72" s="4"/>
      <c r="K72" s="59"/>
      <c r="L72" s="4"/>
      <c r="M72" s="23"/>
      <c r="N72" s="4"/>
      <c r="O72" s="4"/>
      <c r="P72" s="11"/>
      <c r="Q72" s="11"/>
      <c r="R72" s="11"/>
      <c r="S72" s="11"/>
      <c r="T72" s="11"/>
      <c r="U72" s="11"/>
      <c r="V72" s="11"/>
      <c r="W72" s="11"/>
      <c r="X72" s="11"/>
      <c r="Y72" s="11"/>
      <c r="Z72" s="11"/>
    </row>
    <row r="73" spans="1:26" ht="16.5" customHeight="1">
      <c r="A73" s="2"/>
      <c r="B73" s="4"/>
      <c r="C73" s="4"/>
      <c r="D73" s="2"/>
      <c r="E73" s="4"/>
      <c r="F73" s="2"/>
      <c r="G73" s="4"/>
      <c r="H73" s="5"/>
      <c r="I73" s="5"/>
      <c r="J73" s="4"/>
      <c r="K73" s="59"/>
      <c r="L73" s="4"/>
      <c r="M73" s="23"/>
      <c r="N73" s="4"/>
      <c r="O73" s="4"/>
      <c r="P73" s="11"/>
      <c r="Q73" s="11"/>
      <c r="R73" s="11"/>
      <c r="S73" s="11"/>
      <c r="T73" s="11"/>
      <c r="U73" s="11"/>
      <c r="V73" s="11"/>
      <c r="W73" s="11"/>
      <c r="X73" s="11"/>
      <c r="Y73" s="11"/>
      <c r="Z73" s="11"/>
    </row>
    <row r="74" spans="1:26" ht="16.5" customHeight="1">
      <c r="A74" s="2"/>
      <c r="B74" s="4"/>
      <c r="C74" s="4"/>
      <c r="D74" s="2"/>
      <c r="E74" s="4"/>
      <c r="F74" s="2"/>
      <c r="G74" s="4"/>
      <c r="H74" s="5"/>
      <c r="I74" s="5"/>
      <c r="J74" s="4"/>
      <c r="K74" s="59"/>
      <c r="L74" s="4"/>
      <c r="M74" s="23"/>
      <c r="N74" s="4"/>
      <c r="O74" s="4"/>
      <c r="P74" s="11"/>
      <c r="Q74" s="11"/>
      <c r="R74" s="11"/>
      <c r="S74" s="11"/>
      <c r="T74" s="11"/>
      <c r="U74" s="11"/>
      <c r="V74" s="11"/>
      <c r="W74" s="11"/>
      <c r="X74" s="11"/>
      <c r="Y74" s="11"/>
      <c r="Z74" s="11"/>
    </row>
    <row r="75" spans="1:26" ht="16.5" customHeight="1">
      <c r="A75" s="2"/>
      <c r="B75" s="4"/>
      <c r="C75" s="4"/>
      <c r="D75" s="2"/>
      <c r="E75" s="4"/>
      <c r="F75" s="2"/>
      <c r="G75" s="4"/>
      <c r="H75" s="5"/>
      <c r="I75" s="5"/>
      <c r="J75" s="4"/>
      <c r="K75" s="59"/>
      <c r="L75" s="4"/>
      <c r="M75" s="23"/>
      <c r="N75" s="4"/>
      <c r="O75" s="4"/>
      <c r="P75" s="11"/>
      <c r="Q75" s="11"/>
      <c r="R75" s="11"/>
      <c r="S75" s="11"/>
      <c r="T75" s="11"/>
      <c r="U75" s="11"/>
      <c r="V75" s="11"/>
      <c r="W75" s="11"/>
      <c r="X75" s="11"/>
      <c r="Y75" s="11"/>
      <c r="Z75" s="11"/>
    </row>
    <row r="76" spans="1:26" ht="16.5" customHeight="1">
      <c r="A76" s="2"/>
      <c r="B76" s="4"/>
      <c r="C76" s="4"/>
      <c r="D76" s="2"/>
      <c r="E76" s="4"/>
      <c r="F76" s="2"/>
      <c r="G76" s="4"/>
      <c r="H76" s="5"/>
      <c r="I76" s="5"/>
      <c r="J76" s="4"/>
      <c r="K76" s="59"/>
      <c r="L76" s="4"/>
      <c r="M76" s="23"/>
      <c r="N76" s="4"/>
      <c r="O76" s="4"/>
      <c r="P76" s="11"/>
      <c r="Q76" s="11"/>
      <c r="R76" s="11"/>
      <c r="S76" s="11"/>
      <c r="T76" s="11"/>
      <c r="U76" s="11"/>
      <c r="V76" s="11"/>
      <c r="W76" s="11"/>
      <c r="X76" s="11"/>
      <c r="Y76" s="11"/>
      <c r="Z76" s="11"/>
    </row>
    <row r="77" spans="1:26" ht="16.5" customHeight="1">
      <c r="A77" s="2"/>
      <c r="B77" s="4"/>
      <c r="C77" s="4"/>
      <c r="D77" s="2"/>
      <c r="E77" s="4"/>
      <c r="F77" s="2"/>
      <c r="G77" s="4"/>
      <c r="H77" s="5"/>
      <c r="I77" s="5"/>
      <c r="J77" s="4"/>
      <c r="K77" s="59"/>
      <c r="L77" s="4"/>
      <c r="M77" s="23"/>
      <c r="N77" s="4"/>
      <c r="O77" s="4"/>
      <c r="P77" s="11"/>
      <c r="Q77" s="11"/>
      <c r="R77" s="11"/>
      <c r="S77" s="11"/>
      <c r="T77" s="11"/>
      <c r="U77" s="11"/>
      <c r="V77" s="11"/>
      <c r="W77" s="11"/>
      <c r="X77" s="11"/>
      <c r="Y77" s="11"/>
      <c r="Z77" s="11"/>
    </row>
    <row r="78" spans="1:26" ht="16.5" customHeight="1">
      <c r="A78" s="2"/>
      <c r="B78" s="4"/>
      <c r="C78" s="4"/>
      <c r="D78" s="2"/>
      <c r="E78" s="4"/>
      <c r="F78" s="2"/>
      <c r="G78" s="4"/>
      <c r="H78" s="5"/>
      <c r="I78" s="5"/>
      <c r="J78" s="4"/>
      <c r="K78" s="59"/>
      <c r="L78" s="4"/>
      <c r="M78" s="23"/>
      <c r="N78" s="4"/>
      <c r="O78" s="4"/>
      <c r="P78" s="11"/>
      <c r="Q78" s="11"/>
      <c r="R78" s="11"/>
      <c r="S78" s="11"/>
      <c r="T78" s="11"/>
      <c r="U78" s="11"/>
      <c r="V78" s="11"/>
      <c r="W78" s="11"/>
      <c r="X78" s="11"/>
      <c r="Y78" s="11"/>
      <c r="Z78" s="11"/>
    </row>
    <row r="79" spans="1:26" ht="16.5" customHeight="1">
      <c r="A79" s="2"/>
      <c r="B79" s="4"/>
      <c r="C79" s="4"/>
      <c r="D79" s="2"/>
      <c r="E79" s="4"/>
      <c r="F79" s="2"/>
      <c r="G79" s="4"/>
      <c r="H79" s="5"/>
      <c r="I79" s="5"/>
      <c r="J79" s="4"/>
      <c r="K79" s="59"/>
      <c r="L79" s="4"/>
      <c r="M79" s="23"/>
      <c r="N79" s="4"/>
      <c r="O79" s="4"/>
      <c r="P79" s="11"/>
      <c r="Q79" s="11"/>
      <c r="R79" s="11"/>
      <c r="S79" s="11"/>
      <c r="T79" s="11"/>
      <c r="U79" s="11"/>
      <c r="V79" s="11"/>
      <c r="W79" s="11"/>
      <c r="X79" s="11"/>
      <c r="Y79" s="11"/>
      <c r="Z79" s="11"/>
    </row>
    <row r="80" spans="1:26" ht="16.5" customHeight="1">
      <c r="A80" s="2"/>
      <c r="B80" s="4"/>
      <c r="C80" s="4"/>
      <c r="D80" s="2"/>
      <c r="E80" s="4"/>
      <c r="F80" s="2"/>
      <c r="G80" s="4"/>
      <c r="H80" s="5"/>
      <c r="I80" s="5"/>
      <c r="J80" s="4"/>
      <c r="K80" s="59"/>
      <c r="L80" s="4"/>
      <c r="M80" s="23"/>
      <c r="N80" s="4"/>
      <c r="O80" s="4"/>
      <c r="P80" s="11"/>
      <c r="Q80" s="11"/>
      <c r="R80" s="11"/>
      <c r="S80" s="11"/>
      <c r="T80" s="11"/>
      <c r="U80" s="11"/>
      <c r="V80" s="11"/>
      <c r="W80" s="11"/>
      <c r="X80" s="11"/>
      <c r="Y80" s="11"/>
      <c r="Z80" s="11"/>
    </row>
    <row r="81" spans="1:26" ht="16.5" customHeight="1">
      <c r="A81" s="2"/>
      <c r="B81" s="4"/>
      <c r="C81" s="4"/>
      <c r="D81" s="2"/>
      <c r="E81" s="4"/>
      <c r="F81" s="2"/>
      <c r="G81" s="4"/>
      <c r="H81" s="5"/>
      <c r="I81" s="5"/>
      <c r="J81" s="4"/>
      <c r="K81" s="59"/>
      <c r="L81" s="4"/>
      <c r="M81" s="23"/>
      <c r="N81" s="4"/>
      <c r="O81" s="4"/>
      <c r="P81" s="11"/>
      <c r="Q81" s="11"/>
      <c r="R81" s="11"/>
      <c r="S81" s="11"/>
      <c r="T81" s="11"/>
      <c r="U81" s="11"/>
      <c r="V81" s="11"/>
      <c r="W81" s="11"/>
      <c r="X81" s="11"/>
      <c r="Y81" s="11"/>
      <c r="Z81" s="11"/>
    </row>
    <row r="82" spans="1:26" ht="16.5" customHeight="1">
      <c r="A82" s="2"/>
      <c r="B82" s="4"/>
      <c r="C82" s="4"/>
      <c r="D82" s="2"/>
      <c r="E82" s="4"/>
      <c r="F82" s="2"/>
      <c r="G82" s="4"/>
      <c r="H82" s="5"/>
      <c r="I82" s="5"/>
      <c r="J82" s="4"/>
      <c r="K82" s="59"/>
      <c r="L82" s="4"/>
      <c r="M82" s="23"/>
      <c r="N82" s="4"/>
      <c r="O82" s="4"/>
      <c r="P82" s="11"/>
      <c r="Q82" s="11"/>
      <c r="R82" s="11"/>
      <c r="S82" s="11"/>
      <c r="T82" s="11"/>
      <c r="U82" s="11"/>
      <c r="V82" s="11"/>
      <c r="W82" s="11"/>
      <c r="X82" s="11"/>
      <c r="Y82" s="11"/>
      <c r="Z82" s="11"/>
    </row>
    <row r="83" spans="1:26" ht="16.5" customHeight="1">
      <c r="A83" s="2"/>
      <c r="B83" s="4"/>
      <c r="C83" s="4"/>
      <c r="D83" s="2"/>
      <c r="E83" s="4"/>
      <c r="F83" s="2"/>
      <c r="G83" s="4"/>
      <c r="H83" s="5"/>
      <c r="I83" s="5"/>
      <c r="J83" s="4"/>
      <c r="K83" s="59"/>
      <c r="L83" s="4"/>
      <c r="M83" s="23"/>
      <c r="N83" s="4"/>
      <c r="O83" s="4"/>
      <c r="P83" s="11"/>
      <c r="Q83" s="11"/>
      <c r="R83" s="11"/>
      <c r="S83" s="11"/>
      <c r="T83" s="11"/>
      <c r="U83" s="11"/>
      <c r="V83" s="11"/>
      <c r="W83" s="11"/>
      <c r="X83" s="11"/>
      <c r="Y83" s="11"/>
      <c r="Z83" s="11"/>
    </row>
    <row r="84" spans="1:26" ht="16.5" customHeight="1">
      <c r="A84" s="2"/>
      <c r="B84" s="4"/>
      <c r="C84" s="4"/>
      <c r="D84" s="2"/>
      <c r="E84" s="4"/>
      <c r="F84" s="2"/>
      <c r="G84" s="4"/>
      <c r="H84" s="5"/>
      <c r="I84" s="5"/>
      <c r="J84" s="4"/>
      <c r="K84" s="59"/>
      <c r="L84" s="4"/>
      <c r="M84" s="23"/>
      <c r="N84" s="4"/>
      <c r="O84" s="4"/>
      <c r="P84" s="11"/>
      <c r="Q84" s="11"/>
      <c r="R84" s="11"/>
      <c r="S84" s="11"/>
      <c r="T84" s="11"/>
      <c r="U84" s="11"/>
      <c r="V84" s="11"/>
      <c r="W84" s="11"/>
      <c r="X84" s="11"/>
      <c r="Y84" s="11"/>
      <c r="Z84" s="11"/>
    </row>
    <row r="85" spans="1:26" ht="16.5" customHeight="1">
      <c r="A85" s="2"/>
      <c r="B85" s="4"/>
      <c r="C85" s="4"/>
      <c r="D85" s="2"/>
      <c r="E85" s="4"/>
      <c r="F85" s="2"/>
      <c r="G85" s="4"/>
      <c r="H85" s="5"/>
      <c r="I85" s="5"/>
      <c r="J85" s="4"/>
      <c r="K85" s="59"/>
      <c r="L85" s="4"/>
      <c r="M85" s="23"/>
      <c r="N85" s="4"/>
      <c r="O85" s="4"/>
      <c r="P85" s="11"/>
      <c r="Q85" s="11"/>
      <c r="R85" s="11"/>
      <c r="S85" s="11"/>
      <c r="T85" s="11"/>
      <c r="U85" s="11"/>
      <c r="V85" s="11"/>
      <c r="W85" s="11"/>
      <c r="X85" s="11"/>
      <c r="Y85" s="11"/>
      <c r="Z85" s="11"/>
    </row>
    <row r="86" spans="1:26" ht="16.5" customHeight="1">
      <c r="A86" s="2"/>
      <c r="B86" s="4"/>
      <c r="C86" s="4"/>
      <c r="D86" s="2"/>
      <c r="E86" s="4"/>
      <c r="F86" s="2"/>
      <c r="G86" s="4"/>
      <c r="H86" s="5"/>
      <c r="I86" s="5"/>
      <c r="J86" s="4"/>
      <c r="K86" s="59"/>
      <c r="L86" s="4"/>
      <c r="M86" s="23"/>
      <c r="N86" s="4"/>
      <c r="O86" s="4"/>
      <c r="P86" s="11"/>
      <c r="Q86" s="11"/>
      <c r="R86" s="11"/>
      <c r="S86" s="11"/>
      <c r="T86" s="11"/>
      <c r="U86" s="11"/>
      <c r="V86" s="11"/>
      <c r="W86" s="11"/>
      <c r="X86" s="11"/>
      <c r="Y86" s="11"/>
      <c r="Z86" s="11"/>
    </row>
    <row r="87" spans="1:26" ht="16.5" customHeight="1">
      <c r="A87" s="2"/>
      <c r="B87" s="4"/>
      <c r="C87" s="4"/>
      <c r="D87" s="2"/>
      <c r="E87" s="4"/>
      <c r="F87" s="2"/>
      <c r="G87" s="4"/>
      <c r="H87" s="5"/>
      <c r="I87" s="5"/>
      <c r="J87" s="4"/>
      <c r="K87" s="59"/>
      <c r="L87" s="4"/>
      <c r="M87" s="23"/>
      <c r="N87" s="4"/>
      <c r="O87" s="4"/>
      <c r="P87" s="11"/>
      <c r="Q87" s="11"/>
      <c r="R87" s="11"/>
      <c r="S87" s="11"/>
      <c r="T87" s="11"/>
      <c r="U87" s="11"/>
      <c r="V87" s="11"/>
      <c r="W87" s="11"/>
      <c r="X87" s="11"/>
      <c r="Y87" s="11"/>
      <c r="Z87" s="11"/>
    </row>
    <row r="88" spans="1:26" ht="16.5" customHeight="1">
      <c r="A88" s="2"/>
      <c r="B88" s="4"/>
      <c r="C88" s="4"/>
      <c r="D88" s="2"/>
      <c r="E88" s="4"/>
      <c r="F88" s="2"/>
      <c r="G88" s="4"/>
      <c r="H88" s="5"/>
      <c r="I88" s="5"/>
      <c r="J88" s="4"/>
      <c r="K88" s="59"/>
      <c r="L88" s="4"/>
      <c r="M88" s="23"/>
      <c r="N88" s="4"/>
      <c r="O88" s="4"/>
      <c r="P88" s="11"/>
      <c r="Q88" s="11"/>
      <c r="R88" s="11"/>
      <c r="S88" s="11"/>
      <c r="T88" s="11"/>
      <c r="U88" s="11"/>
      <c r="V88" s="11"/>
      <c r="W88" s="11"/>
      <c r="X88" s="11"/>
      <c r="Y88" s="11"/>
      <c r="Z88" s="11"/>
    </row>
    <row r="89" spans="1:26" ht="16.5" customHeight="1">
      <c r="A89" s="2"/>
      <c r="B89" s="4"/>
      <c r="C89" s="4"/>
      <c r="D89" s="2"/>
      <c r="E89" s="4"/>
      <c r="F89" s="2"/>
      <c r="G89" s="4"/>
      <c r="H89" s="5"/>
      <c r="I89" s="5"/>
      <c r="J89" s="4"/>
      <c r="K89" s="59"/>
      <c r="L89" s="4"/>
      <c r="M89" s="23"/>
      <c r="N89" s="4"/>
      <c r="O89" s="4"/>
      <c r="P89" s="11"/>
      <c r="Q89" s="11"/>
      <c r="R89" s="11"/>
      <c r="S89" s="11"/>
      <c r="T89" s="11"/>
      <c r="U89" s="11"/>
      <c r="V89" s="11"/>
      <c r="W89" s="11"/>
      <c r="X89" s="11"/>
      <c r="Y89" s="11"/>
      <c r="Z89" s="11"/>
    </row>
    <row r="90" spans="1:26" ht="16.5" customHeight="1">
      <c r="A90" s="2"/>
      <c r="B90" s="4"/>
      <c r="C90" s="4"/>
      <c r="D90" s="2"/>
      <c r="E90" s="4"/>
      <c r="F90" s="2"/>
      <c r="G90" s="4"/>
      <c r="H90" s="5"/>
      <c r="I90" s="5"/>
      <c r="J90" s="4"/>
      <c r="K90" s="59"/>
      <c r="L90" s="4"/>
      <c r="M90" s="23"/>
      <c r="N90" s="4"/>
      <c r="O90" s="4"/>
      <c r="P90" s="11"/>
      <c r="Q90" s="11"/>
      <c r="R90" s="11"/>
      <c r="S90" s="11"/>
      <c r="T90" s="11"/>
      <c r="U90" s="11"/>
      <c r="V90" s="11"/>
      <c r="W90" s="11"/>
      <c r="X90" s="11"/>
      <c r="Y90" s="11"/>
      <c r="Z90" s="11"/>
    </row>
    <row r="91" spans="1:26" ht="16.5" customHeight="1">
      <c r="A91" s="2"/>
      <c r="B91" s="4"/>
      <c r="C91" s="4"/>
      <c r="D91" s="2"/>
      <c r="E91" s="4"/>
      <c r="F91" s="2"/>
      <c r="G91" s="4"/>
      <c r="H91" s="5"/>
      <c r="I91" s="5"/>
      <c r="J91" s="4"/>
      <c r="K91" s="59"/>
      <c r="L91" s="4"/>
      <c r="M91" s="23"/>
      <c r="N91" s="4"/>
      <c r="O91" s="4"/>
      <c r="P91" s="11"/>
      <c r="Q91" s="11"/>
      <c r="R91" s="11"/>
      <c r="S91" s="11"/>
      <c r="T91" s="11"/>
      <c r="U91" s="11"/>
      <c r="V91" s="11"/>
      <c r="W91" s="11"/>
      <c r="X91" s="11"/>
      <c r="Y91" s="11"/>
      <c r="Z91" s="11"/>
    </row>
    <row r="92" spans="1:26" ht="16.5" customHeight="1">
      <c r="A92" s="2"/>
      <c r="B92" s="4"/>
      <c r="C92" s="4"/>
      <c r="D92" s="2"/>
      <c r="E92" s="4"/>
      <c r="F92" s="2"/>
      <c r="G92" s="4"/>
      <c r="H92" s="5"/>
      <c r="I92" s="5"/>
      <c r="J92" s="4"/>
      <c r="K92" s="59"/>
      <c r="L92" s="4"/>
      <c r="M92" s="23"/>
      <c r="N92" s="4"/>
      <c r="O92" s="4"/>
      <c r="P92" s="11"/>
      <c r="Q92" s="11"/>
      <c r="R92" s="11"/>
      <c r="S92" s="11"/>
      <c r="T92" s="11"/>
      <c r="U92" s="11"/>
      <c r="V92" s="11"/>
      <c r="W92" s="11"/>
      <c r="X92" s="11"/>
      <c r="Y92" s="11"/>
      <c r="Z92" s="11"/>
    </row>
    <row r="93" spans="1:26" ht="16.5" customHeight="1">
      <c r="A93" s="2"/>
      <c r="B93" s="4"/>
      <c r="C93" s="4"/>
      <c r="D93" s="2"/>
      <c r="E93" s="4"/>
      <c r="F93" s="2"/>
      <c r="G93" s="4"/>
      <c r="H93" s="5"/>
      <c r="I93" s="5"/>
      <c r="J93" s="4"/>
      <c r="K93" s="59"/>
      <c r="L93" s="4"/>
      <c r="M93" s="23"/>
      <c r="N93" s="4"/>
      <c r="O93" s="4"/>
      <c r="P93" s="11"/>
      <c r="Q93" s="11"/>
      <c r="R93" s="11"/>
      <c r="S93" s="11"/>
      <c r="T93" s="11"/>
      <c r="U93" s="11"/>
      <c r="V93" s="11"/>
      <c r="W93" s="11"/>
      <c r="X93" s="11"/>
      <c r="Y93" s="11"/>
      <c r="Z93" s="11"/>
    </row>
    <row r="94" spans="1:26" ht="16.5" customHeight="1">
      <c r="A94" s="2"/>
      <c r="B94" s="4"/>
      <c r="C94" s="4"/>
      <c r="D94" s="2"/>
      <c r="E94" s="4"/>
      <c r="F94" s="2"/>
      <c r="G94" s="4"/>
      <c r="H94" s="5"/>
      <c r="I94" s="5"/>
      <c r="J94" s="4"/>
      <c r="K94" s="59"/>
      <c r="L94" s="4"/>
      <c r="M94" s="23"/>
      <c r="N94" s="4"/>
      <c r="O94" s="4"/>
      <c r="P94" s="11"/>
      <c r="Q94" s="11"/>
      <c r="R94" s="11"/>
      <c r="S94" s="11"/>
      <c r="T94" s="11"/>
      <c r="U94" s="11"/>
      <c r="V94" s="11"/>
      <c r="W94" s="11"/>
      <c r="X94" s="11"/>
      <c r="Y94" s="11"/>
      <c r="Z94" s="11"/>
    </row>
    <row r="95" spans="1:26" ht="16.5" customHeight="1">
      <c r="A95" s="2"/>
      <c r="B95" s="4"/>
      <c r="C95" s="4"/>
      <c r="D95" s="2"/>
      <c r="E95" s="4"/>
      <c r="F95" s="2"/>
      <c r="G95" s="4"/>
      <c r="H95" s="5"/>
      <c r="I95" s="5"/>
      <c r="J95" s="4"/>
      <c r="K95" s="59"/>
      <c r="L95" s="4"/>
      <c r="M95" s="23"/>
      <c r="N95" s="4"/>
      <c r="O95" s="4"/>
      <c r="P95" s="11"/>
      <c r="Q95" s="11"/>
      <c r="R95" s="11"/>
      <c r="S95" s="11"/>
      <c r="T95" s="11"/>
      <c r="U95" s="11"/>
      <c r="V95" s="11"/>
      <c r="W95" s="11"/>
      <c r="X95" s="11"/>
      <c r="Y95" s="11"/>
      <c r="Z95" s="11"/>
    </row>
    <row r="96" spans="1:26" ht="16.5" customHeight="1">
      <c r="A96" s="2"/>
      <c r="B96" s="4"/>
      <c r="C96" s="4"/>
      <c r="D96" s="2"/>
      <c r="E96" s="4"/>
      <c r="F96" s="2"/>
      <c r="G96" s="4"/>
      <c r="H96" s="5"/>
      <c r="I96" s="5"/>
      <c r="J96" s="4"/>
      <c r="K96" s="59"/>
      <c r="L96" s="4"/>
      <c r="M96" s="23"/>
      <c r="N96" s="4"/>
      <c r="O96" s="4"/>
      <c r="P96" s="11"/>
      <c r="Q96" s="11"/>
      <c r="R96" s="11"/>
      <c r="S96" s="11"/>
      <c r="T96" s="11"/>
      <c r="U96" s="11"/>
      <c r="V96" s="11"/>
      <c r="W96" s="11"/>
      <c r="X96" s="11"/>
      <c r="Y96" s="11"/>
      <c r="Z96" s="11"/>
    </row>
    <row r="97" spans="1:26" ht="16.5" customHeight="1">
      <c r="A97" s="2"/>
      <c r="B97" s="4"/>
      <c r="C97" s="4"/>
      <c r="D97" s="2"/>
      <c r="E97" s="4"/>
      <c r="F97" s="2"/>
      <c r="G97" s="4"/>
      <c r="H97" s="5"/>
      <c r="I97" s="5"/>
      <c r="J97" s="4"/>
      <c r="K97" s="59"/>
      <c r="L97" s="4"/>
      <c r="M97" s="23"/>
      <c r="N97" s="4"/>
      <c r="O97" s="4"/>
      <c r="P97" s="11"/>
      <c r="Q97" s="11"/>
      <c r="R97" s="11"/>
      <c r="S97" s="11"/>
      <c r="T97" s="11"/>
      <c r="U97" s="11"/>
      <c r="V97" s="11"/>
      <c r="W97" s="11"/>
      <c r="X97" s="11"/>
      <c r="Y97" s="11"/>
      <c r="Z97" s="11"/>
    </row>
    <row r="98" spans="1:26" ht="16.5" customHeight="1">
      <c r="A98" s="2"/>
      <c r="B98" s="4"/>
      <c r="C98" s="4"/>
      <c r="D98" s="2"/>
      <c r="E98" s="4"/>
      <c r="F98" s="2"/>
      <c r="G98" s="4"/>
      <c r="H98" s="5"/>
      <c r="I98" s="5"/>
      <c r="J98" s="4"/>
      <c r="K98" s="59"/>
      <c r="L98" s="4"/>
      <c r="M98" s="23"/>
      <c r="N98" s="4"/>
      <c r="O98" s="4"/>
      <c r="P98" s="11"/>
      <c r="Q98" s="11"/>
      <c r="R98" s="11"/>
      <c r="S98" s="11"/>
      <c r="T98" s="11"/>
      <c r="U98" s="11"/>
      <c r="V98" s="11"/>
      <c r="W98" s="11"/>
      <c r="X98" s="11"/>
      <c r="Y98" s="11"/>
      <c r="Z98" s="11"/>
    </row>
    <row r="99" spans="1:26" ht="16.5" customHeight="1">
      <c r="A99" s="2"/>
      <c r="B99" s="4"/>
      <c r="C99" s="4"/>
      <c r="D99" s="2"/>
      <c r="E99" s="4"/>
      <c r="F99" s="2"/>
      <c r="G99" s="4"/>
      <c r="H99" s="5"/>
      <c r="I99" s="5"/>
      <c r="J99" s="4"/>
      <c r="K99" s="59"/>
      <c r="L99" s="4"/>
      <c r="M99" s="23"/>
      <c r="N99" s="4"/>
      <c r="O99" s="4"/>
      <c r="P99" s="11"/>
      <c r="Q99" s="11"/>
      <c r="R99" s="11"/>
      <c r="S99" s="11"/>
      <c r="T99" s="11"/>
      <c r="U99" s="11"/>
      <c r="V99" s="11"/>
      <c r="W99" s="11"/>
      <c r="X99" s="11"/>
      <c r="Y99" s="11"/>
      <c r="Z99" s="11"/>
    </row>
    <row r="100" spans="1:26" ht="16.5" customHeight="1">
      <c r="A100" s="2"/>
      <c r="B100" s="4"/>
      <c r="C100" s="4"/>
      <c r="D100" s="2"/>
      <c r="E100" s="4"/>
      <c r="F100" s="2"/>
      <c r="G100" s="4"/>
      <c r="H100" s="5"/>
      <c r="I100" s="5"/>
      <c r="J100" s="4"/>
      <c r="K100" s="59"/>
      <c r="L100" s="4"/>
      <c r="M100" s="23"/>
      <c r="N100" s="4"/>
      <c r="O100" s="4"/>
      <c r="P100" s="11"/>
      <c r="Q100" s="11"/>
      <c r="R100" s="11"/>
      <c r="S100" s="11"/>
      <c r="T100" s="11"/>
      <c r="U100" s="11"/>
      <c r="V100" s="11"/>
      <c r="W100" s="11"/>
      <c r="X100" s="11"/>
      <c r="Y100" s="11"/>
      <c r="Z100" s="11"/>
    </row>
    <row r="101" spans="1:26" ht="16.5" customHeight="1">
      <c r="A101" s="2"/>
      <c r="B101" s="4"/>
      <c r="C101" s="4"/>
      <c r="D101" s="2"/>
      <c r="E101" s="4"/>
      <c r="F101" s="2"/>
      <c r="G101" s="4"/>
      <c r="H101" s="5"/>
      <c r="I101" s="5"/>
      <c r="J101" s="4"/>
      <c r="K101" s="59"/>
      <c r="L101" s="4"/>
      <c r="M101" s="23"/>
      <c r="N101" s="4"/>
      <c r="O101" s="4"/>
      <c r="P101" s="11"/>
      <c r="Q101" s="11"/>
      <c r="R101" s="11"/>
      <c r="S101" s="11"/>
      <c r="T101" s="11"/>
      <c r="U101" s="11"/>
      <c r="V101" s="11"/>
      <c r="W101" s="11"/>
      <c r="X101" s="11"/>
      <c r="Y101" s="11"/>
      <c r="Z101" s="11"/>
    </row>
    <row r="102" spans="1:26" ht="16.5" customHeight="1">
      <c r="A102" s="2"/>
      <c r="B102" s="4"/>
      <c r="C102" s="4"/>
      <c r="D102" s="2"/>
      <c r="E102" s="4"/>
      <c r="F102" s="2"/>
      <c r="G102" s="4"/>
      <c r="H102" s="5"/>
      <c r="I102" s="5"/>
      <c r="J102" s="4"/>
      <c r="K102" s="59"/>
      <c r="L102" s="4"/>
      <c r="M102" s="23"/>
      <c r="N102" s="4"/>
      <c r="O102" s="4"/>
      <c r="P102" s="11"/>
      <c r="Q102" s="11"/>
      <c r="R102" s="11"/>
      <c r="S102" s="11"/>
      <c r="T102" s="11"/>
      <c r="U102" s="11"/>
      <c r="V102" s="11"/>
      <c r="W102" s="11"/>
      <c r="X102" s="11"/>
      <c r="Y102" s="11"/>
      <c r="Z102" s="11"/>
    </row>
    <row r="103" spans="1:26" ht="16.5" customHeight="1">
      <c r="A103" s="2"/>
      <c r="B103" s="4"/>
      <c r="C103" s="4"/>
      <c r="D103" s="2"/>
      <c r="E103" s="4"/>
      <c r="F103" s="2"/>
      <c r="G103" s="4"/>
      <c r="H103" s="5"/>
      <c r="I103" s="5"/>
      <c r="J103" s="4"/>
      <c r="K103" s="59"/>
      <c r="L103" s="4"/>
      <c r="M103" s="23"/>
      <c r="N103" s="4"/>
      <c r="O103" s="4"/>
      <c r="P103" s="11"/>
      <c r="Q103" s="11"/>
      <c r="R103" s="11"/>
      <c r="S103" s="11"/>
      <c r="T103" s="11"/>
      <c r="U103" s="11"/>
      <c r="V103" s="11"/>
      <c r="W103" s="11"/>
      <c r="X103" s="11"/>
      <c r="Y103" s="11"/>
      <c r="Z103" s="11"/>
    </row>
    <row r="104" spans="1:26" ht="16.5" customHeight="1">
      <c r="A104" s="2"/>
      <c r="B104" s="4"/>
      <c r="C104" s="4"/>
      <c r="D104" s="2"/>
      <c r="E104" s="4"/>
      <c r="F104" s="2"/>
      <c r="G104" s="4"/>
      <c r="H104" s="5"/>
      <c r="I104" s="5"/>
      <c r="J104" s="4"/>
      <c r="K104" s="59"/>
      <c r="L104" s="4"/>
      <c r="M104" s="23"/>
      <c r="N104" s="4"/>
      <c r="O104" s="4"/>
      <c r="P104" s="11"/>
      <c r="Q104" s="11"/>
      <c r="R104" s="11"/>
      <c r="S104" s="11"/>
      <c r="T104" s="11"/>
      <c r="U104" s="11"/>
      <c r="V104" s="11"/>
      <c r="W104" s="11"/>
      <c r="X104" s="11"/>
      <c r="Y104" s="11"/>
      <c r="Z104" s="11"/>
    </row>
    <row r="105" spans="1:26" ht="16.5" customHeight="1">
      <c r="A105" s="2"/>
      <c r="B105" s="4"/>
      <c r="C105" s="4"/>
      <c r="D105" s="2"/>
      <c r="E105" s="4"/>
      <c r="F105" s="2"/>
      <c r="G105" s="4"/>
      <c r="H105" s="5"/>
      <c r="I105" s="5"/>
      <c r="J105" s="4"/>
      <c r="K105" s="59"/>
      <c r="L105" s="4"/>
      <c r="M105" s="23"/>
      <c r="N105" s="4"/>
      <c r="O105" s="4"/>
      <c r="P105" s="11"/>
      <c r="Q105" s="11"/>
      <c r="R105" s="11"/>
      <c r="S105" s="11"/>
      <c r="T105" s="11"/>
      <c r="U105" s="11"/>
      <c r="V105" s="11"/>
      <c r="W105" s="11"/>
      <c r="X105" s="11"/>
      <c r="Y105" s="11"/>
      <c r="Z105" s="11"/>
    </row>
    <row r="106" spans="1:26" ht="16.5" customHeight="1">
      <c r="A106" s="2"/>
      <c r="B106" s="4"/>
      <c r="C106" s="4"/>
      <c r="D106" s="2"/>
      <c r="E106" s="4"/>
      <c r="F106" s="2"/>
      <c r="G106" s="4"/>
      <c r="H106" s="5"/>
      <c r="I106" s="5"/>
      <c r="J106" s="4"/>
      <c r="K106" s="59"/>
      <c r="L106" s="4"/>
      <c r="M106" s="23"/>
      <c r="N106" s="4"/>
      <c r="O106" s="4"/>
      <c r="P106" s="11"/>
      <c r="Q106" s="11"/>
      <c r="R106" s="11"/>
      <c r="S106" s="11"/>
      <c r="T106" s="11"/>
      <c r="U106" s="11"/>
      <c r="V106" s="11"/>
      <c r="W106" s="11"/>
      <c r="X106" s="11"/>
      <c r="Y106" s="11"/>
      <c r="Z106" s="11"/>
    </row>
    <row r="107" spans="1:26" ht="16.5" customHeight="1">
      <c r="A107" s="2"/>
      <c r="B107" s="4"/>
      <c r="C107" s="4"/>
      <c r="D107" s="2"/>
      <c r="E107" s="4"/>
      <c r="F107" s="2"/>
      <c r="G107" s="4"/>
      <c r="H107" s="5"/>
      <c r="I107" s="5"/>
      <c r="J107" s="4"/>
      <c r="K107" s="59"/>
      <c r="L107" s="4"/>
      <c r="M107" s="23"/>
      <c r="N107" s="4"/>
      <c r="O107" s="4"/>
      <c r="P107" s="11"/>
      <c r="Q107" s="11"/>
      <c r="R107" s="11"/>
      <c r="S107" s="11"/>
      <c r="T107" s="11"/>
      <c r="U107" s="11"/>
      <c r="V107" s="11"/>
      <c r="W107" s="11"/>
      <c r="X107" s="11"/>
      <c r="Y107" s="11"/>
      <c r="Z107" s="11"/>
    </row>
    <row r="108" spans="1:26" ht="16.5" customHeight="1">
      <c r="A108" s="2"/>
      <c r="B108" s="4"/>
      <c r="C108" s="4"/>
      <c r="D108" s="2"/>
      <c r="E108" s="4"/>
      <c r="F108" s="2"/>
      <c r="G108" s="4"/>
      <c r="H108" s="5"/>
      <c r="I108" s="5"/>
      <c r="J108" s="4"/>
      <c r="K108" s="59"/>
      <c r="L108" s="4"/>
      <c r="M108" s="23"/>
      <c r="N108" s="4"/>
      <c r="O108" s="4"/>
      <c r="P108" s="11"/>
      <c r="Q108" s="11"/>
      <c r="R108" s="11"/>
      <c r="S108" s="11"/>
      <c r="T108" s="11"/>
      <c r="U108" s="11"/>
      <c r="V108" s="11"/>
      <c r="W108" s="11"/>
      <c r="X108" s="11"/>
      <c r="Y108" s="11"/>
      <c r="Z108" s="11"/>
    </row>
    <row r="109" spans="1:26" ht="16.5" customHeight="1">
      <c r="A109" s="2"/>
      <c r="B109" s="4"/>
      <c r="C109" s="4"/>
      <c r="D109" s="2"/>
      <c r="E109" s="4"/>
      <c r="F109" s="2"/>
      <c r="G109" s="4"/>
      <c r="H109" s="5"/>
      <c r="I109" s="5"/>
      <c r="J109" s="4"/>
      <c r="K109" s="59"/>
      <c r="L109" s="4"/>
      <c r="M109" s="23"/>
      <c r="N109" s="4"/>
      <c r="O109" s="4"/>
      <c r="P109" s="11"/>
      <c r="Q109" s="11"/>
      <c r="R109" s="11"/>
      <c r="S109" s="11"/>
      <c r="T109" s="11"/>
      <c r="U109" s="11"/>
      <c r="V109" s="11"/>
      <c r="W109" s="11"/>
      <c r="X109" s="11"/>
      <c r="Y109" s="11"/>
      <c r="Z109" s="11"/>
    </row>
    <row r="110" spans="1:26" ht="16.5" customHeight="1">
      <c r="A110" s="2"/>
      <c r="B110" s="4"/>
      <c r="C110" s="4"/>
      <c r="D110" s="2"/>
      <c r="E110" s="4"/>
      <c r="F110" s="2"/>
      <c r="G110" s="4"/>
      <c r="H110" s="5"/>
      <c r="I110" s="5"/>
      <c r="J110" s="4"/>
      <c r="K110" s="59"/>
      <c r="L110" s="4"/>
      <c r="M110" s="23"/>
      <c r="N110" s="4"/>
      <c r="O110" s="4"/>
      <c r="P110" s="11"/>
      <c r="Q110" s="11"/>
      <c r="R110" s="11"/>
      <c r="S110" s="11"/>
      <c r="T110" s="11"/>
      <c r="U110" s="11"/>
      <c r="V110" s="11"/>
      <c r="W110" s="11"/>
      <c r="X110" s="11"/>
      <c r="Y110" s="11"/>
      <c r="Z110" s="11"/>
    </row>
    <row r="111" spans="1:26" ht="16.5" customHeight="1">
      <c r="A111" s="2"/>
      <c r="B111" s="4"/>
      <c r="C111" s="4"/>
      <c r="D111" s="2"/>
      <c r="E111" s="4"/>
      <c r="F111" s="2"/>
      <c r="G111" s="4"/>
      <c r="H111" s="5"/>
      <c r="I111" s="5"/>
      <c r="J111" s="4"/>
      <c r="K111" s="59"/>
      <c r="L111" s="4"/>
      <c r="M111" s="23"/>
      <c r="N111" s="4"/>
      <c r="O111" s="4"/>
      <c r="P111" s="11"/>
      <c r="Q111" s="11"/>
      <c r="R111" s="11"/>
      <c r="S111" s="11"/>
      <c r="T111" s="11"/>
      <c r="U111" s="11"/>
      <c r="V111" s="11"/>
      <c r="W111" s="11"/>
      <c r="X111" s="11"/>
      <c r="Y111" s="11"/>
      <c r="Z111" s="11"/>
    </row>
    <row r="112" spans="1:26" ht="16.5" customHeight="1">
      <c r="A112" s="2"/>
      <c r="B112" s="4"/>
      <c r="C112" s="4"/>
      <c r="D112" s="2"/>
      <c r="E112" s="4"/>
      <c r="F112" s="2"/>
      <c r="G112" s="4"/>
      <c r="H112" s="5"/>
      <c r="I112" s="5"/>
      <c r="J112" s="4"/>
      <c r="K112" s="59"/>
      <c r="L112" s="4"/>
      <c r="M112" s="23"/>
      <c r="N112" s="4"/>
      <c r="O112" s="4"/>
      <c r="P112" s="11"/>
      <c r="Q112" s="11"/>
      <c r="R112" s="11"/>
      <c r="S112" s="11"/>
      <c r="T112" s="11"/>
      <c r="U112" s="11"/>
      <c r="V112" s="11"/>
      <c r="W112" s="11"/>
      <c r="X112" s="11"/>
      <c r="Y112" s="11"/>
      <c r="Z112" s="11"/>
    </row>
    <row r="113" spans="1:26" ht="16.5" customHeight="1">
      <c r="A113" s="2"/>
      <c r="B113" s="4"/>
      <c r="C113" s="4"/>
      <c r="D113" s="2"/>
      <c r="E113" s="4"/>
      <c r="F113" s="2"/>
      <c r="G113" s="4"/>
      <c r="H113" s="5"/>
      <c r="I113" s="5"/>
      <c r="J113" s="4"/>
      <c r="K113" s="59"/>
      <c r="L113" s="4"/>
      <c r="M113" s="23"/>
      <c r="N113" s="4"/>
      <c r="O113" s="4"/>
      <c r="P113" s="11"/>
      <c r="Q113" s="11"/>
      <c r="R113" s="11"/>
      <c r="S113" s="11"/>
      <c r="T113" s="11"/>
      <c r="U113" s="11"/>
      <c r="V113" s="11"/>
      <c r="W113" s="11"/>
      <c r="X113" s="11"/>
      <c r="Y113" s="11"/>
      <c r="Z113" s="11"/>
    </row>
    <row r="114" spans="1:26" ht="16.5" customHeight="1">
      <c r="A114" s="2"/>
      <c r="B114" s="4"/>
      <c r="C114" s="4"/>
      <c r="D114" s="2"/>
      <c r="E114" s="4"/>
      <c r="F114" s="2"/>
      <c r="G114" s="4"/>
      <c r="H114" s="5"/>
      <c r="I114" s="5"/>
      <c r="J114" s="4"/>
      <c r="K114" s="59"/>
      <c r="L114" s="4"/>
      <c r="M114" s="23"/>
      <c r="N114" s="4"/>
      <c r="O114" s="4"/>
      <c r="P114" s="11"/>
      <c r="Q114" s="11"/>
      <c r="R114" s="11"/>
      <c r="S114" s="11"/>
      <c r="T114" s="11"/>
      <c r="U114" s="11"/>
      <c r="V114" s="11"/>
      <c r="W114" s="11"/>
      <c r="X114" s="11"/>
      <c r="Y114" s="11"/>
      <c r="Z114" s="11"/>
    </row>
    <row r="115" spans="1:26" ht="16.5" customHeight="1">
      <c r="A115" s="2"/>
      <c r="B115" s="4"/>
      <c r="C115" s="4"/>
      <c r="D115" s="2"/>
      <c r="E115" s="4"/>
      <c r="F115" s="2"/>
      <c r="G115" s="4"/>
      <c r="H115" s="5"/>
      <c r="I115" s="5"/>
      <c r="J115" s="4"/>
      <c r="K115" s="59"/>
      <c r="L115" s="4"/>
      <c r="M115" s="23"/>
      <c r="N115" s="4"/>
      <c r="O115" s="4"/>
      <c r="P115" s="11"/>
      <c r="Q115" s="11"/>
      <c r="R115" s="11"/>
      <c r="S115" s="11"/>
      <c r="T115" s="11"/>
      <c r="U115" s="11"/>
      <c r="V115" s="11"/>
      <c r="W115" s="11"/>
      <c r="X115" s="11"/>
      <c r="Y115" s="11"/>
      <c r="Z115" s="11"/>
    </row>
    <row r="116" spans="1:26" ht="16.5" customHeight="1">
      <c r="A116" s="2"/>
      <c r="B116" s="4"/>
      <c r="C116" s="4"/>
      <c r="D116" s="2"/>
      <c r="E116" s="4"/>
      <c r="F116" s="2"/>
      <c r="G116" s="4"/>
      <c r="H116" s="5"/>
      <c r="I116" s="5"/>
      <c r="J116" s="4"/>
      <c r="K116" s="59"/>
      <c r="L116" s="4"/>
      <c r="M116" s="23"/>
      <c r="N116" s="4"/>
      <c r="O116" s="4"/>
      <c r="P116" s="11"/>
      <c r="Q116" s="11"/>
      <c r="R116" s="11"/>
      <c r="S116" s="11"/>
      <c r="T116" s="11"/>
      <c r="U116" s="11"/>
      <c r="V116" s="11"/>
      <c r="W116" s="11"/>
      <c r="X116" s="11"/>
      <c r="Y116" s="11"/>
      <c r="Z116" s="11"/>
    </row>
    <row r="117" spans="1:26" ht="16.5" customHeight="1">
      <c r="A117" s="2"/>
      <c r="B117" s="4"/>
      <c r="C117" s="4"/>
      <c r="D117" s="2"/>
      <c r="E117" s="4"/>
      <c r="F117" s="2"/>
      <c r="G117" s="4"/>
      <c r="H117" s="5"/>
      <c r="I117" s="5"/>
      <c r="J117" s="4"/>
      <c r="K117" s="59"/>
      <c r="L117" s="4"/>
      <c r="M117" s="23"/>
      <c r="N117" s="4"/>
      <c r="O117" s="4"/>
      <c r="P117" s="11"/>
      <c r="Q117" s="11"/>
      <c r="R117" s="11"/>
      <c r="S117" s="11"/>
      <c r="T117" s="11"/>
      <c r="U117" s="11"/>
      <c r="V117" s="11"/>
      <c r="W117" s="11"/>
      <c r="X117" s="11"/>
      <c r="Y117" s="11"/>
      <c r="Z117" s="11"/>
    </row>
    <row r="118" spans="1:26" ht="16.5" customHeight="1">
      <c r="A118" s="2"/>
      <c r="B118" s="4"/>
      <c r="C118" s="4"/>
      <c r="D118" s="2"/>
      <c r="E118" s="4"/>
      <c r="F118" s="2"/>
      <c r="G118" s="4"/>
      <c r="H118" s="5"/>
      <c r="I118" s="5"/>
      <c r="J118" s="4"/>
      <c r="K118" s="59"/>
      <c r="L118" s="4"/>
      <c r="M118" s="23"/>
      <c r="N118" s="4"/>
      <c r="O118" s="4"/>
      <c r="P118" s="11"/>
      <c r="Q118" s="11"/>
      <c r="R118" s="11"/>
      <c r="S118" s="11"/>
      <c r="T118" s="11"/>
      <c r="U118" s="11"/>
      <c r="V118" s="11"/>
      <c r="W118" s="11"/>
      <c r="X118" s="11"/>
      <c r="Y118" s="11"/>
      <c r="Z118" s="11"/>
    </row>
    <row r="119" spans="1:26" ht="16.5" customHeight="1">
      <c r="A119" s="2"/>
      <c r="B119" s="4"/>
      <c r="C119" s="4"/>
      <c r="D119" s="2"/>
      <c r="E119" s="4"/>
      <c r="F119" s="2"/>
      <c r="G119" s="4"/>
      <c r="H119" s="5"/>
      <c r="I119" s="5"/>
      <c r="J119" s="4"/>
      <c r="K119" s="59"/>
      <c r="L119" s="4"/>
      <c r="M119" s="23"/>
      <c r="N119" s="4"/>
      <c r="O119" s="4"/>
      <c r="P119" s="11"/>
      <c r="Q119" s="11"/>
      <c r="R119" s="11"/>
      <c r="S119" s="11"/>
      <c r="T119" s="11"/>
      <c r="U119" s="11"/>
      <c r="V119" s="11"/>
      <c r="W119" s="11"/>
      <c r="X119" s="11"/>
      <c r="Y119" s="11"/>
      <c r="Z119" s="11"/>
    </row>
    <row r="120" spans="1:26" ht="16.5" customHeight="1">
      <c r="A120" s="2"/>
      <c r="B120" s="4"/>
      <c r="C120" s="4"/>
      <c r="D120" s="2"/>
      <c r="E120" s="4"/>
      <c r="F120" s="2"/>
      <c r="G120" s="4"/>
      <c r="H120" s="5"/>
      <c r="I120" s="5"/>
      <c r="J120" s="4"/>
      <c r="K120" s="59"/>
      <c r="L120" s="4"/>
      <c r="M120" s="23"/>
      <c r="N120" s="4"/>
      <c r="O120" s="4"/>
      <c r="P120" s="11"/>
      <c r="Q120" s="11"/>
      <c r="R120" s="11"/>
      <c r="S120" s="11"/>
      <c r="T120" s="11"/>
      <c r="U120" s="11"/>
      <c r="V120" s="11"/>
      <c r="W120" s="11"/>
      <c r="X120" s="11"/>
      <c r="Y120" s="11"/>
      <c r="Z120" s="11"/>
    </row>
    <row r="121" spans="1:26" ht="16.5" customHeight="1">
      <c r="A121" s="2"/>
      <c r="B121" s="4"/>
      <c r="C121" s="4"/>
      <c r="D121" s="2"/>
      <c r="E121" s="4"/>
      <c r="F121" s="2"/>
      <c r="G121" s="4"/>
      <c r="H121" s="5"/>
      <c r="I121" s="5"/>
      <c r="J121" s="4"/>
      <c r="K121" s="59"/>
      <c r="L121" s="4"/>
      <c r="M121" s="23"/>
      <c r="N121" s="4"/>
      <c r="O121" s="4"/>
      <c r="P121" s="11"/>
      <c r="Q121" s="11"/>
      <c r="R121" s="11"/>
      <c r="S121" s="11"/>
      <c r="T121" s="11"/>
      <c r="U121" s="11"/>
      <c r="V121" s="11"/>
      <c r="W121" s="11"/>
      <c r="X121" s="11"/>
      <c r="Y121" s="11"/>
      <c r="Z121" s="11"/>
    </row>
    <row r="122" spans="1:26" ht="16.5" customHeight="1">
      <c r="A122" s="2"/>
      <c r="B122" s="4"/>
      <c r="C122" s="4"/>
      <c r="D122" s="2"/>
      <c r="E122" s="4"/>
      <c r="F122" s="2"/>
      <c r="G122" s="4"/>
      <c r="H122" s="5"/>
      <c r="I122" s="5"/>
      <c r="J122" s="4"/>
      <c r="K122" s="59"/>
      <c r="L122" s="4"/>
      <c r="M122" s="23"/>
      <c r="N122" s="4"/>
      <c r="O122" s="4"/>
      <c r="P122" s="11"/>
      <c r="Q122" s="11"/>
      <c r="R122" s="11"/>
      <c r="S122" s="11"/>
      <c r="T122" s="11"/>
      <c r="U122" s="11"/>
      <c r="V122" s="11"/>
      <c r="W122" s="11"/>
      <c r="X122" s="11"/>
      <c r="Y122" s="11"/>
      <c r="Z122" s="11"/>
    </row>
    <row r="123" spans="1:26" ht="16.5" customHeight="1">
      <c r="A123" s="2"/>
      <c r="B123" s="4"/>
      <c r="C123" s="4"/>
      <c r="D123" s="2"/>
      <c r="E123" s="4"/>
      <c r="F123" s="2"/>
      <c r="G123" s="4"/>
      <c r="H123" s="5"/>
      <c r="I123" s="5"/>
      <c r="J123" s="4"/>
      <c r="K123" s="59"/>
      <c r="L123" s="4"/>
      <c r="M123" s="23"/>
      <c r="N123" s="4"/>
      <c r="O123" s="4"/>
      <c r="P123" s="11"/>
      <c r="Q123" s="11"/>
      <c r="R123" s="11"/>
      <c r="S123" s="11"/>
      <c r="T123" s="11"/>
      <c r="U123" s="11"/>
      <c r="V123" s="11"/>
      <c r="W123" s="11"/>
      <c r="X123" s="11"/>
      <c r="Y123" s="11"/>
      <c r="Z123" s="11"/>
    </row>
    <row r="124" spans="1:26" ht="16.5" customHeight="1">
      <c r="A124" s="2"/>
      <c r="B124" s="4"/>
      <c r="C124" s="4"/>
      <c r="D124" s="2"/>
      <c r="E124" s="4"/>
      <c r="F124" s="2"/>
      <c r="G124" s="4"/>
      <c r="H124" s="5"/>
      <c r="I124" s="5"/>
      <c r="J124" s="4"/>
      <c r="K124" s="59"/>
      <c r="L124" s="4"/>
      <c r="M124" s="23"/>
      <c r="N124" s="4"/>
      <c r="O124" s="4"/>
      <c r="P124" s="11"/>
      <c r="Q124" s="11"/>
      <c r="R124" s="11"/>
      <c r="S124" s="11"/>
      <c r="T124" s="11"/>
      <c r="U124" s="11"/>
      <c r="V124" s="11"/>
      <c r="W124" s="11"/>
      <c r="X124" s="11"/>
      <c r="Y124" s="11"/>
      <c r="Z124" s="11"/>
    </row>
    <row r="125" spans="1:26" ht="16.5" customHeight="1">
      <c r="A125" s="2"/>
      <c r="B125" s="4"/>
      <c r="C125" s="4"/>
      <c r="D125" s="2"/>
      <c r="E125" s="4"/>
      <c r="F125" s="2"/>
      <c r="G125" s="4"/>
      <c r="H125" s="5"/>
      <c r="I125" s="5"/>
      <c r="J125" s="4"/>
      <c r="K125" s="59"/>
      <c r="L125" s="4"/>
      <c r="M125" s="23"/>
      <c r="N125" s="4"/>
      <c r="O125" s="4"/>
      <c r="P125" s="11"/>
      <c r="Q125" s="11"/>
      <c r="R125" s="11"/>
      <c r="S125" s="11"/>
      <c r="T125" s="11"/>
      <c r="U125" s="11"/>
      <c r="V125" s="11"/>
      <c r="W125" s="11"/>
      <c r="X125" s="11"/>
      <c r="Y125" s="11"/>
      <c r="Z125" s="11"/>
    </row>
    <row r="126" spans="1:26" ht="16.5" customHeight="1">
      <c r="A126" s="2"/>
      <c r="B126" s="4"/>
      <c r="C126" s="4"/>
      <c r="D126" s="2"/>
      <c r="E126" s="4"/>
      <c r="F126" s="2"/>
      <c r="G126" s="4"/>
      <c r="H126" s="5"/>
      <c r="I126" s="5"/>
      <c r="J126" s="4"/>
      <c r="K126" s="59"/>
      <c r="L126" s="4"/>
      <c r="M126" s="23"/>
      <c r="N126" s="4"/>
      <c r="O126" s="4"/>
      <c r="P126" s="11"/>
      <c r="Q126" s="11"/>
      <c r="R126" s="11"/>
      <c r="S126" s="11"/>
      <c r="T126" s="11"/>
      <c r="U126" s="11"/>
      <c r="V126" s="11"/>
      <c r="W126" s="11"/>
      <c r="X126" s="11"/>
      <c r="Y126" s="11"/>
      <c r="Z126" s="11"/>
    </row>
    <row r="127" spans="1:26" ht="16.5" customHeight="1">
      <c r="A127" s="2"/>
      <c r="B127" s="4"/>
      <c r="C127" s="4"/>
      <c r="D127" s="2"/>
      <c r="E127" s="4"/>
      <c r="F127" s="2"/>
      <c r="G127" s="4"/>
      <c r="H127" s="5"/>
      <c r="I127" s="5"/>
      <c r="J127" s="4"/>
      <c r="K127" s="59"/>
      <c r="L127" s="4"/>
      <c r="M127" s="23"/>
      <c r="N127" s="4"/>
      <c r="O127" s="4"/>
      <c r="P127" s="11"/>
      <c r="Q127" s="11"/>
      <c r="R127" s="11"/>
      <c r="S127" s="11"/>
      <c r="T127" s="11"/>
      <c r="U127" s="11"/>
      <c r="V127" s="11"/>
      <c r="W127" s="11"/>
      <c r="X127" s="11"/>
      <c r="Y127" s="11"/>
      <c r="Z127" s="11"/>
    </row>
    <row r="128" spans="1:26" ht="16.5" customHeight="1">
      <c r="A128" s="2"/>
      <c r="B128" s="4"/>
      <c r="C128" s="4"/>
      <c r="D128" s="2"/>
      <c r="E128" s="4"/>
      <c r="F128" s="2"/>
      <c r="G128" s="4"/>
      <c r="H128" s="5"/>
      <c r="I128" s="5"/>
      <c r="J128" s="4"/>
      <c r="K128" s="59"/>
      <c r="L128" s="4"/>
      <c r="M128" s="23"/>
      <c r="N128" s="4"/>
      <c r="O128" s="4"/>
      <c r="P128" s="11"/>
      <c r="Q128" s="11"/>
      <c r="R128" s="11"/>
      <c r="S128" s="11"/>
      <c r="T128" s="11"/>
      <c r="U128" s="11"/>
      <c r="V128" s="11"/>
      <c r="W128" s="11"/>
      <c r="X128" s="11"/>
      <c r="Y128" s="11"/>
      <c r="Z128" s="11"/>
    </row>
    <row r="129" spans="1:26" ht="16.5" customHeight="1">
      <c r="A129" s="2"/>
      <c r="B129" s="4"/>
      <c r="C129" s="4"/>
      <c r="D129" s="2"/>
      <c r="E129" s="4"/>
      <c r="F129" s="2"/>
      <c r="G129" s="4"/>
      <c r="H129" s="5"/>
      <c r="I129" s="5"/>
      <c r="J129" s="4"/>
      <c r="K129" s="59"/>
      <c r="L129" s="4"/>
      <c r="M129" s="23"/>
      <c r="N129" s="4"/>
      <c r="O129" s="4"/>
      <c r="P129" s="11"/>
      <c r="Q129" s="11"/>
      <c r="R129" s="11"/>
      <c r="S129" s="11"/>
      <c r="T129" s="11"/>
      <c r="U129" s="11"/>
      <c r="V129" s="11"/>
      <c r="W129" s="11"/>
      <c r="X129" s="11"/>
      <c r="Y129" s="11"/>
      <c r="Z129" s="11"/>
    </row>
    <row r="130" spans="1:26" ht="16.5" customHeight="1">
      <c r="A130" s="2"/>
      <c r="B130" s="4"/>
      <c r="C130" s="4"/>
      <c r="D130" s="2"/>
      <c r="E130" s="4"/>
      <c r="F130" s="2"/>
      <c r="G130" s="4"/>
      <c r="H130" s="5"/>
      <c r="I130" s="5"/>
      <c r="J130" s="4"/>
      <c r="K130" s="59"/>
      <c r="L130" s="4"/>
      <c r="M130" s="23"/>
      <c r="N130" s="4"/>
      <c r="O130" s="4"/>
      <c r="P130" s="11"/>
      <c r="Q130" s="11"/>
      <c r="R130" s="11"/>
      <c r="S130" s="11"/>
      <c r="T130" s="11"/>
      <c r="U130" s="11"/>
      <c r="V130" s="11"/>
      <c r="W130" s="11"/>
      <c r="X130" s="11"/>
      <c r="Y130" s="11"/>
      <c r="Z130" s="11"/>
    </row>
    <row r="131" spans="1:26" ht="16.5" customHeight="1">
      <c r="A131" s="2"/>
      <c r="B131" s="4"/>
      <c r="C131" s="4"/>
      <c r="D131" s="2"/>
      <c r="E131" s="4"/>
      <c r="F131" s="2"/>
      <c r="G131" s="4"/>
      <c r="H131" s="5"/>
      <c r="I131" s="5"/>
      <c r="J131" s="4"/>
      <c r="K131" s="59"/>
      <c r="L131" s="4"/>
      <c r="M131" s="23"/>
      <c r="N131" s="4"/>
      <c r="O131" s="4"/>
      <c r="P131" s="11"/>
      <c r="Q131" s="11"/>
      <c r="R131" s="11"/>
      <c r="S131" s="11"/>
      <c r="T131" s="11"/>
      <c r="U131" s="11"/>
      <c r="V131" s="11"/>
      <c r="W131" s="11"/>
      <c r="X131" s="11"/>
      <c r="Y131" s="11"/>
      <c r="Z131" s="11"/>
    </row>
    <row r="132" spans="1:26" ht="16.5" customHeight="1">
      <c r="A132" s="2"/>
      <c r="B132" s="4"/>
      <c r="C132" s="4"/>
      <c r="D132" s="2"/>
      <c r="E132" s="4"/>
      <c r="F132" s="2"/>
      <c r="G132" s="4"/>
      <c r="H132" s="5"/>
      <c r="I132" s="5"/>
      <c r="J132" s="4"/>
      <c r="K132" s="59"/>
      <c r="L132" s="4"/>
      <c r="M132" s="23"/>
      <c r="N132" s="4"/>
      <c r="O132" s="4"/>
      <c r="P132" s="11"/>
      <c r="Q132" s="11"/>
      <c r="R132" s="11"/>
      <c r="S132" s="11"/>
      <c r="T132" s="11"/>
      <c r="U132" s="11"/>
      <c r="V132" s="11"/>
      <c r="W132" s="11"/>
      <c r="X132" s="11"/>
      <c r="Y132" s="11"/>
      <c r="Z132" s="11"/>
    </row>
    <row r="133" spans="1:26" ht="16.5" customHeight="1">
      <c r="A133" s="2"/>
      <c r="B133" s="4"/>
      <c r="C133" s="4"/>
      <c r="D133" s="2"/>
      <c r="E133" s="4"/>
      <c r="F133" s="2"/>
      <c r="G133" s="4"/>
      <c r="H133" s="5"/>
      <c r="I133" s="5"/>
      <c r="J133" s="4"/>
      <c r="K133" s="59"/>
      <c r="L133" s="4"/>
      <c r="M133" s="23"/>
      <c r="N133" s="4"/>
      <c r="O133" s="4"/>
      <c r="P133" s="11"/>
      <c r="Q133" s="11"/>
      <c r="R133" s="11"/>
      <c r="S133" s="11"/>
      <c r="T133" s="11"/>
      <c r="U133" s="11"/>
      <c r="V133" s="11"/>
      <c r="W133" s="11"/>
      <c r="X133" s="11"/>
      <c r="Y133" s="11"/>
      <c r="Z133" s="11"/>
    </row>
    <row r="134" spans="1:26" ht="16.5" customHeight="1">
      <c r="A134" s="2"/>
      <c r="B134" s="4"/>
      <c r="C134" s="4"/>
      <c r="D134" s="2"/>
      <c r="E134" s="4"/>
      <c r="F134" s="2"/>
      <c r="G134" s="4"/>
      <c r="H134" s="5"/>
      <c r="I134" s="5"/>
      <c r="J134" s="4"/>
      <c r="K134" s="59"/>
      <c r="L134" s="4"/>
      <c r="M134" s="23"/>
      <c r="N134" s="4"/>
      <c r="O134" s="4"/>
      <c r="P134" s="11"/>
      <c r="Q134" s="11"/>
      <c r="R134" s="11"/>
      <c r="S134" s="11"/>
      <c r="T134" s="11"/>
      <c r="U134" s="11"/>
      <c r="V134" s="11"/>
      <c r="W134" s="11"/>
      <c r="X134" s="11"/>
      <c r="Y134" s="11"/>
      <c r="Z134" s="11"/>
    </row>
    <row r="135" spans="1:26" ht="16.5" customHeight="1">
      <c r="A135" s="2"/>
      <c r="B135" s="4"/>
      <c r="C135" s="4"/>
      <c r="D135" s="2"/>
      <c r="E135" s="4"/>
      <c r="F135" s="2"/>
      <c r="G135" s="4"/>
      <c r="H135" s="5"/>
      <c r="I135" s="5"/>
      <c r="J135" s="4"/>
      <c r="K135" s="59"/>
      <c r="L135" s="4"/>
      <c r="M135" s="23"/>
      <c r="N135" s="4"/>
      <c r="O135" s="4"/>
      <c r="P135" s="11"/>
      <c r="Q135" s="11"/>
      <c r="R135" s="11"/>
      <c r="S135" s="11"/>
      <c r="T135" s="11"/>
      <c r="U135" s="11"/>
      <c r="V135" s="11"/>
      <c r="W135" s="11"/>
      <c r="X135" s="11"/>
      <c r="Y135" s="11"/>
      <c r="Z135" s="11"/>
    </row>
    <row r="136" spans="1:26" ht="16.5" customHeight="1">
      <c r="A136" s="2"/>
      <c r="B136" s="4"/>
      <c r="C136" s="4"/>
      <c r="D136" s="2"/>
      <c r="E136" s="4"/>
      <c r="F136" s="2"/>
      <c r="G136" s="4"/>
      <c r="H136" s="5"/>
      <c r="I136" s="5"/>
      <c r="J136" s="4"/>
      <c r="K136" s="59"/>
      <c r="L136" s="4"/>
      <c r="M136" s="23"/>
      <c r="N136" s="4"/>
      <c r="O136" s="4"/>
      <c r="P136" s="11"/>
      <c r="Q136" s="11"/>
      <c r="R136" s="11"/>
      <c r="S136" s="11"/>
      <c r="T136" s="11"/>
      <c r="U136" s="11"/>
      <c r="V136" s="11"/>
      <c r="W136" s="11"/>
      <c r="X136" s="11"/>
      <c r="Y136" s="11"/>
      <c r="Z136" s="11"/>
    </row>
    <row r="137" spans="1:26" ht="16.5" customHeight="1">
      <c r="A137" s="2"/>
      <c r="B137" s="4"/>
      <c r="C137" s="4"/>
      <c r="D137" s="2"/>
      <c r="E137" s="4"/>
      <c r="F137" s="2"/>
      <c r="G137" s="4"/>
      <c r="H137" s="5"/>
      <c r="I137" s="5"/>
      <c r="J137" s="4"/>
      <c r="K137" s="59"/>
      <c r="L137" s="4"/>
      <c r="M137" s="23"/>
      <c r="N137" s="4"/>
      <c r="O137" s="4"/>
      <c r="P137" s="11"/>
      <c r="Q137" s="11"/>
      <c r="R137" s="11"/>
      <c r="S137" s="11"/>
      <c r="T137" s="11"/>
      <c r="U137" s="11"/>
      <c r="V137" s="11"/>
      <c r="W137" s="11"/>
      <c r="X137" s="11"/>
      <c r="Y137" s="11"/>
      <c r="Z137" s="11"/>
    </row>
    <row r="138" spans="1:26" ht="16.5" customHeight="1">
      <c r="A138" s="2"/>
      <c r="B138" s="4"/>
      <c r="C138" s="4"/>
      <c r="D138" s="2"/>
      <c r="E138" s="4"/>
      <c r="F138" s="2"/>
      <c r="G138" s="4"/>
      <c r="H138" s="5"/>
      <c r="I138" s="5"/>
      <c r="J138" s="4"/>
      <c r="K138" s="59"/>
      <c r="L138" s="4"/>
      <c r="M138" s="23"/>
      <c r="N138" s="4"/>
      <c r="O138" s="4"/>
      <c r="P138" s="11"/>
      <c r="Q138" s="11"/>
      <c r="R138" s="11"/>
      <c r="S138" s="11"/>
      <c r="T138" s="11"/>
      <c r="U138" s="11"/>
      <c r="V138" s="11"/>
      <c r="W138" s="11"/>
      <c r="X138" s="11"/>
      <c r="Y138" s="11"/>
      <c r="Z138" s="11"/>
    </row>
    <row r="139" spans="1:26" ht="16.5" customHeight="1">
      <c r="A139" s="2"/>
      <c r="B139" s="4"/>
      <c r="C139" s="4"/>
      <c r="D139" s="2"/>
      <c r="E139" s="4"/>
      <c r="F139" s="2"/>
      <c r="G139" s="4"/>
      <c r="H139" s="5"/>
      <c r="I139" s="5"/>
      <c r="J139" s="4"/>
      <c r="K139" s="59"/>
      <c r="L139" s="4"/>
      <c r="M139" s="23"/>
      <c r="N139" s="4"/>
      <c r="O139" s="4"/>
      <c r="P139" s="11"/>
      <c r="Q139" s="11"/>
      <c r="R139" s="11"/>
      <c r="S139" s="11"/>
      <c r="T139" s="11"/>
      <c r="U139" s="11"/>
      <c r="V139" s="11"/>
      <c r="W139" s="11"/>
      <c r="X139" s="11"/>
      <c r="Y139" s="11"/>
      <c r="Z139" s="11"/>
    </row>
    <row r="140" spans="1:26" ht="16.5" customHeight="1">
      <c r="A140" s="2"/>
      <c r="B140" s="4"/>
      <c r="C140" s="4"/>
      <c r="D140" s="2"/>
      <c r="E140" s="4"/>
      <c r="F140" s="2"/>
      <c r="G140" s="4"/>
      <c r="H140" s="5"/>
      <c r="I140" s="5"/>
      <c r="J140" s="4"/>
      <c r="K140" s="59"/>
      <c r="L140" s="4"/>
      <c r="M140" s="23"/>
      <c r="N140" s="4"/>
      <c r="O140" s="4"/>
      <c r="P140" s="11"/>
      <c r="Q140" s="11"/>
      <c r="R140" s="11"/>
      <c r="S140" s="11"/>
      <c r="T140" s="11"/>
      <c r="U140" s="11"/>
      <c r="V140" s="11"/>
      <c r="W140" s="11"/>
      <c r="X140" s="11"/>
      <c r="Y140" s="11"/>
      <c r="Z140" s="11"/>
    </row>
    <row r="141" spans="1:26" ht="16.5" customHeight="1">
      <c r="A141" s="2"/>
      <c r="B141" s="4"/>
      <c r="C141" s="4"/>
      <c r="D141" s="2"/>
      <c r="E141" s="4"/>
      <c r="F141" s="2"/>
      <c r="G141" s="4"/>
      <c r="H141" s="5"/>
      <c r="I141" s="5"/>
      <c r="J141" s="4"/>
      <c r="K141" s="59"/>
      <c r="L141" s="4"/>
      <c r="M141" s="23"/>
      <c r="N141" s="4"/>
      <c r="O141" s="4"/>
      <c r="P141" s="11"/>
      <c r="Q141" s="11"/>
      <c r="R141" s="11"/>
      <c r="S141" s="11"/>
      <c r="T141" s="11"/>
      <c r="U141" s="11"/>
      <c r="V141" s="11"/>
      <c r="W141" s="11"/>
      <c r="X141" s="11"/>
      <c r="Y141" s="11"/>
      <c r="Z141" s="11"/>
    </row>
    <row r="142" spans="1:26" ht="16.5" customHeight="1">
      <c r="A142" s="2"/>
      <c r="B142" s="4"/>
      <c r="C142" s="4"/>
      <c r="D142" s="2"/>
      <c r="E142" s="4"/>
      <c r="F142" s="2"/>
      <c r="G142" s="4"/>
      <c r="H142" s="5"/>
      <c r="I142" s="5"/>
      <c r="J142" s="4"/>
      <c r="K142" s="59"/>
      <c r="L142" s="4"/>
      <c r="M142" s="23"/>
      <c r="N142" s="4"/>
      <c r="O142" s="4"/>
      <c r="P142" s="11"/>
      <c r="Q142" s="11"/>
      <c r="R142" s="11"/>
      <c r="S142" s="11"/>
      <c r="T142" s="11"/>
      <c r="U142" s="11"/>
      <c r="V142" s="11"/>
      <c r="W142" s="11"/>
      <c r="X142" s="11"/>
      <c r="Y142" s="11"/>
      <c r="Z142" s="11"/>
    </row>
    <row r="143" spans="1:26" ht="16.5" customHeight="1">
      <c r="A143" s="2"/>
      <c r="B143" s="4"/>
      <c r="C143" s="4"/>
      <c r="D143" s="2"/>
      <c r="E143" s="4"/>
      <c r="F143" s="2"/>
      <c r="G143" s="4"/>
      <c r="H143" s="5"/>
      <c r="I143" s="5"/>
      <c r="J143" s="4"/>
      <c r="K143" s="59"/>
      <c r="L143" s="4"/>
      <c r="M143" s="23"/>
      <c r="N143" s="4"/>
      <c r="O143" s="4"/>
      <c r="P143" s="11"/>
      <c r="Q143" s="11"/>
      <c r="R143" s="11"/>
      <c r="S143" s="11"/>
      <c r="T143" s="11"/>
      <c r="U143" s="11"/>
      <c r="V143" s="11"/>
      <c r="W143" s="11"/>
      <c r="X143" s="11"/>
      <c r="Y143" s="11"/>
      <c r="Z143" s="11"/>
    </row>
    <row r="144" spans="1:26" ht="16.5" customHeight="1">
      <c r="A144" s="2"/>
      <c r="B144" s="4"/>
      <c r="C144" s="4"/>
      <c r="D144" s="2"/>
      <c r="E144" s="4"/>
      <c r="F144" s="2"/>
      <c r="G144" s="4"/>
      <c r="H144" s="5"/>
      <c r="I144" s="5"/>
      <c r="J144" s="4"/>
      <c r="K144" s="59"/>
      <c r="L144" s="4"/>
      <c r="M144" s="23"/>
      <c r="N144" s="4"/>
      <c r="O144" s="4"/>
      <c r="P144" s="11"/>
      <c r="Q144" s="11"/>
      <c r="R144" s="11"/>
      <c r="S144" s="11"/>
      <c r="T144" s="11"/>
      <c r="U144" s="11"/>
      <c r="V144" s="11"/>
      <c r="W144" s="11"/>
      <c r="X144" s="11"/>
      <c r="Y144" s="11"/>
      <c r="Z144" s="11"/>
    </row>
    <row r="145" spans="1:26" ht="16.5" customHeight="1">
      <c r="A145" s="2"/>
      <c r="B145" s="4"/>
      <c r="C145" s="4"/>
      <c r="D145" s="2"/>
      <c r="E145" s="4"/>
      <c r="F145" s="2"/>
      <c r="G145" s="4"/>
      <c r="H145" s="5"/>
      <c r="I145" s="5"/>
      <c r="J145" s="4"/>
      <c r="K145" s="59"/>
      <c r="L145" s="4"/>
      <c r="M145" s="23"/>
      <c r="N145" s="4"/>
      <c r="O145" s="4"/>
      <c r="P145" s="11"/>
      <c r="Q145" s="11"/>
      <c r="R145" s="11"/>
      <c r="S145" s="11"/>
      <c r="T145" s="11"/>
      <c r="U145" s="11"/>
      <c r="V145" s="11"/>
      <c r="W145" s="11"/>
      <c r="X145" s="11"/>
      <c r="Y145" s="11"/>
      <c r="Z145" s="11"/>
    </row>
    <row r="146" spans="1:26" ht="16.5" customHeight="1">
      <c r="A146" s="2"/>
      <c r="B146" s="4"/>
      <c r="C146" s="4"/>
      <c r="D146" s="2"/>
      <c r="E146" s="4"/>
      <c r="F146" s="2"/>
      <c r="G146" s="4"/>
      <c r="H146" s="5"/>
      <c r="I146" s="5"/>
      <c r="J146" s="4"/>
      <c r="K146" s="59"/>
      <c r="L146" s="4"/>
      <c r="M146" s="23"/>
      <c r="N146" s="4"/>
      <c r="O146" s="4"/>
      <c r="P146" s="11"/>
      <c r="Q146" s="11"/>
      <c r="R146" s="11"/>
      <c r="S146" s="11"/>
      <c r="T146" s="11"/>
      <c r="U146" s="11"/>
      <c r="V146" s="11"/>
      <c r="W146" s="11"/>
      <c r="X146" s="11"/>
      <c r="Y146" s="11"/>
      <c r="Z146" s="11"/>
    </row>
    <row r="147" spans="1:26" ht="16.5" customHeight="1">
      <c r="A147" s="2"/>
      <c r="B147" s="4"/>
      <c r="C147" s="4"/>
      <c r="D147" s="2"/>
      <c r="E147" s="4"/>
      <c r="F147" s="2"/>
      <c r="G147" s="4"/>
      <c r="H147" s="5"/>
      <c r="I147" s="5"/>
      <c r="J147" s="4"/>
      <c r="K147" s="59"/>
      <c r="L147" s="4"/>
      <c r="M147" s="23"/>
      <c r="N147" s="4"/>
      <c r="O147" s="4"/>
      <c r="P147" s="11"/>
      <c r="Q147" s="11"/>
      <c r="R147" s="11"/>
      <c r="S147" s="11"/>
      <c r="T147" s="11"/>
      <c r="U147" s="11"/>
      <c r="V147" s="11"/>
      <c r="W147" s="11"/>
      <c r="X147" s="11"/>
      <c r="Y147" s="11"/>
      <c r="Z147" s="11"/>
    </row>
    <row r="148" spans="1:26" ht="16.5" customHeight="1">
      <c r="A148" s="2"/>
      <c r="B148" s="4"/>
      <c r="C148" s="4"/>
      <c r="D148" s="2"/>
      <c r="E148" s="4"/>
      <c r="F148" s="2"/>
      <c r="G148" s="4"/>
      <c r="H148" s="5"/>
      <c r="I148" s="5"/>
      <c r="J148" s="4"/>
      <c r="K148" s="59"/>
      <c r="L148" s="4"/>
      <c r="M148" s="23"/>
      <c r="N148" s="4"/>
      <c r="O148" s="4"/>
      <c r="P148" s="11"/>
      <c r="Q148" s="11"/>
      <c r="R148" s="11"/>
      <c r="S148" s="11"/>
      <c r="T148" s="11"/>
      <c r="U148" s="11"/>
      <c r="V148" s="11"/>
      <c r="W148" s="11"/>
      <c r="X148" s="11"/>
      <c r="Y148" s="11"/>
      <c r="Z148" s="11"/>
    </row>
    <row r="149" spans="1:26" ht="16.5" customHeight="1">
      <c r="A149" s="2"/>
      <c r="B149" s="4"/>
      <c r="C149" s="4"/>
      <c r="D149" s="2"/>
      <c r="E149" s="4"/>
      <c r="F149" s="2"/>
      <c r="G149" s="4"/>
      <c r="H149" s="5"/>
      <c r="I149" s="5"/>
      <c r="J149" s="4"/>
      <c r="K149" s="59"/>
      <c r="L149" s="4"/>
      <c r="M149" s="23"/>
      <c r="N149" s="4"/>
      <c r="O149" s="4"/>
      <c r="P149" s="11"/>
      <c r="Q149" s="11"/>
      <c r="R149" s="11"/>
      <c r="S149" s="11"/>
      <c r="T149" s="11"/>
      <c r="U149" s="11"/>
      <c r="V149" s="11"/>
      <c r="W149" s="11"/>
      <c r="X149" s="11"/>
      <c r="Y149" s="11"/>
      <c r="Z149" s="11"/>
    </row>
    <row r="150" spans="1:26" ht="16.5" customHeight="1">
      <c r="A150" s="2"/>
      <c r="B150" s="4"/>
      <c r="C150" s="4"/>
      <c r="D150" s="2"/>
      <c r="E150" s="4"/>
      <c r="F150" s="2"/>
      <c r="G150" s="4"/>
      <c r="H150" s="5"/>
      <c r="I150" s="5"/>
      <c r="J150" s="4"/>
      <c r="K150" s="59"/>
      <c r="L150" s="4"/>
      <c r="M150" s="23"/>
      <c r="N150" s="4"/>
      <c r="O150" s="4"/>
      <c r="P150" s="11"/>
      <c r="Q150" s="11"/>
      <c r="R150" s="11"/>
      <c r="S150" s="11"/>
      <c r="T150" s="11"/>
      <c r="U150" s="11"/>
      <c r="V150" s="11"/>
      <c r="W150" s="11"/>
      <c r="X150" s="11"/>
      <c r="Y150" s="11"/>
      <c r="Z150" s="11"/>
    </row>
    <row r="151" spans="1:26" ht="16.5" customHeight="1">
      <c r="A151" s="2"/>
      <c r="B151" s="4"/>
      <c r="C151" s="4"/>
      <c r="D151" s="2"/>
      <c r="E151" s="4"/>
      <c r="F151" s="2"/>
      <c r="G151" s="4"/>
      <c r="H151" s="5"/>
      <c r="I151" s="5"/>
      <c r="J151" s="4"/>
      <c r="K151" s="59"/>
      <c r="L151" s="4"/>
      <c r="M151" s="23"/>
      <c r="N151" s="4"/>
      <c r="O151" s="4"/>
      <c r="P151" s="11"/>
      <c r="Q151" s="11"/>
      <c r="R151" s="11"/>
      <c r="S151" s="11"/>
      <c r="T151" s="11"/>
      <c r="U151" s="11"/>
      <c r="V151" s="11"/>
      <c r="W151" s="11"/>
      <c r="X151" s="11"/>
      <c r="Y151" s="11"/>
      <c r="Z151" s="11"/>
    </row>
    <row r="152" spans="1:26" ht="16.5" customHeight="1">
      <c r="A152" s="2"/>
      <c r="B152" s="4"/>
      <c r="C152" s="4"/>
      <c r="D152" s="2"/>
      <c r="E152" s="4"/>
      <c r="F152" s="2"/>
      <c r="G152" s="4"/>
      <c r="H152" s="5"/>
      <c r="I152" s="5"/>
      <c r="J152" s="4"/>
      <c r="K152" s="59"/>
      <c r="L152" s="4"/>
      <c r="M152" s="23"/>
      <c r="N152" s="4"/>
      <c r="O152" s="4"/>
      <c r="P152" s="11"/>
      <c r="Q152" s="11"/>
      <c r="R152" s="11"/>
      <c r="S152" s="11"/>
      <c r="T152" s="11"/>
      <c r="U152" s="11"/>
      <c r="V152" s="11"/>
      <c r="W152" s="11"/>
      <c r="X152" s="11"/>
      <c r="Y152" s="11"/>
      <c r="Z152" s="11"/>
    </row>
    <row r="153" spans="1:26" ht="16.5" customHeight="1">
      <c r="A153" s="2"/>
      <c r="B153" s="4"/>
      <c r="C153" s="4"/>
      <c r="D153" s="2"/>
      <c r="E153" s="4"/>
      <c r="F153" s="2"/>
      <c r="G153" s="4"/>
      <c r="H153" s="5"/>
      <c r="I153" s="5"/>
      <c r="J153" s="4"/>
      <c r="K153" s="59"/>
      <c r="L153" s="4"/>
      <c r="M153" s="23"/>
      <c r="N153" s="4"/>
      <c r="O153" s="4"/>
      <c r="P153" s="11"/>
      <c r="Q153" s="11"/>
      <c r="R153" s="11"/>
      <c r="S153" s="11"/>
      <c r="T153" s="11"/>
      <c r="U153" s="11"/>
      <c r="V153" s="11"/>
      <c r="W153" s="11"/>
      <c r="X153" s="11"/>
      <c r="Y153" s="11"/>
      <c r="Z153" s="11"/>
    </row>
    <row r="154" spans="1:26" ht="16.5" customHeight="1">
      <c r="A154" s="2"/>
      <c r="B154" s="4"/>
      <c r="C154" s="4"/>
      <c r="D154" s="2"/>
      <c r="E154" s="4"/>
      <c r="F154" s="2"/>
      <c r="G154" s="4"/>
      <c r="H154" s="5"/>
      <c r="I154" s="5"/>
      <c r="J154" s="4"/>
      <c r="K154" s="59"/>
      <c r="L154" s="4"/>
      <c r="M154" s="23"/>
      <c r="N154" s="4"/>
      <c r="O154" s="4"/>
      <c r="P154" s="11"/>
      <c r="Q154" s="11"/>
      <c r="R154" s="11"/>
      <c r="S154" s="11"/>
      <c r="T154" s="11"/>
      <c r="U154" s="11"/>
      <c r="V154" s="11"/>
      <c r="W154" s="11"/>
      <c r="X154" s="11"/>
      <c r="Y154" s="11"/>
      <c r="Z154" s="11"/>
    </row>
    <row r="155" spans="1:26" ht="16.5" customHeight="1">
      <c r="A155" s="2"/>
      <c r="B155" s="4"/>
      <c r="C155" s="4"/>
      <c r="D155" s="2"/>
      <c r="E155" s="4"/>
      <c r="F155" s="2"/>
      <c r="G155" s="4"/>
      <c r="H155" s="5"/>
      <c r="I155" s="5"/>
      <c r="J155" s="4"/>
      <c r="K155" s="59"/>
      <c r="L155" s="4"/>
      <c r="M155" s="23"/>
      <c r="N155" s="4"/>
      <c r="O155" s="4"/>
      <c r="P155" s="11"/>
      <c r="Q155" s="11"/>
      <c r="R155" s="11"/>
      <c r="S155" s="11"/>
      <c r="T155" s="11"/>
      <c r="U155" s="11"/>
      <c r="V155" s="11"/>
      <c r="W155" s="11"/>
      <c r="X155" s="11"/>
      <c r="Y155" s="11"/>
      <c r="Z155" s="11"/>
    </row>
    <row r="156" spans="1:26" ht="16.5" customHeight="1">
      <c r="A156" s="2"/>
      <c r="B156" s="4"/>
      <c r="C156" s="4"/>
      <c r="D156" s="2"/>
      <c r="E156" s="4"/>
      <c r="F156" s="2"/>
      <c r="G156" s="4"/>
      <c r="H156" s="5"/>
      <c r="I156" s="5"/>
      <c r="J156" s="4"/>
      <c r="K156" s="59"/>
      <c r="L156" s="4"/>
      <c r="M156" s="23"/>
      <c r="N156" s="4"/>
      <c r="O156" s="4"/>
      <c r="P156" s="11"/>
      <c r="Q156" s="11"/>
      <c r="R156" s="11"/>
      <c r="S156" s="11"/>
      <c r="T156" s="11"/>
      <c r="U156" s="11"/>
      <c r="V156" s="11"/>
      <c r="W156" s="11"/>
      <c r="X156" s="11"/>
      <c r="Y156" s="11"/>
      <c r="Z156" s="11"/>
    </row>
    <row r="157" spans="1:26" ht="16.5" customHeight="1">
      <c r="A157" s="2"/>
      <c r="B157" s="4"/>
      <c r="C157" s="4"/>
      <c r="D157" s="2"/>
      <c r="E157" s="4"/>
      <c r="F157" s="2"/>
      <c r="G157" s="4"/>
      <c r="H157" s="5"/>
      <c r="I157" s="5"/>
      <c r="J157" s="4"/>
      <c r="K157" s="59"/>
      <c r="L157" s="4"/>
      <c r="M157" s="23"/>
      <c r="N157" s="4"/>
      <c r="O157" s="4"/>
      <c r="P157" s="11"/>
      <c r="Q157" s="11"/>
      <c r="R157" s="11"/>
      <c r="S157" s="11"/>
      <c r="T157" s="11"/>
      <c r="U157" s="11"/>
      <c r="V157" s="11"/>
      <c r="W157" s="11"/>
      <c r="X157" s="11"/>
      <c r="Y157" s="11"/>
      <c r="Z157" s="11"/>
    </row>
    <row r="158" spans="1:26" ht="16.5" customHeight="1">
      <c r="A158" s="2"/>
      <c r="B158" s="4"/>
      <c r="C158" s="4"/>
      <c r="D158" s="2"/>
      <c r="E158" s="4"/>
      <c r="F158" s="2"/>
      <c r="G158" s="4"/>
      <c r="H158" s="5"/>
      <c r="I158" s="5"/>
      <c r="J158" s="4"/>
      <c r="K158" s="59"/>
      <c r="L158" s="4"/>
      <c r="M158" s="23"/>
      <c r="N158" s="4"/>
      <c r="O158" s="4"/>
      <c r="P158" s="11"/>
      <c r="Q158" s="11"/>
      <c r="R158" s="11"/>
      <c r="S158" s="11"/>
      <c r="T158" s="11"/>
      <c r="U158" s="11"/>
      <c r="V158" s="11"/>
      <c r="W158" s="11"/>
      <c r="X158" s="11"/>
      <c r="Y158" s="11"/>
      <c r="Z158" s="11"/>
    </row>
    <row r="159" spans="1:26" ht="16.5" customHeight="1">
      <c r="A159" s="2"/>
      <c r="B159" s="4"/>
      <c r="C159" s="4"/>
      <c r="D159" s="2"/>
      <c r="E159" s="4"/>
      <c r="F159" s="2"/>
      <c r="G159" s="4"/>
      <c r="H159" s="5"/>
      <c r="I159" s="5"/>
      <c r="J159" s="4"/>
      <c r="K159" s="59"/>
      <c r="L159" s="4"/>
      <c r="M159" s="23"/>
      <c r="N159" s="4"/>
      <c r="O159" s="4"/>
      <c r="P159" s="11"/>
      <c r="Q159" s="11"/>
      <c r="R159" s="11"/>
      <c r="S159" s="11"/>
      <c r="T159" s="11"/>
      <c r="U159" s="11"/>
      <c r="V159" s="11"/>
      <c r="W159" s="11"/>
      <c r="X159" s="11"/>
      <c r="Y159" s="11"/>
      <c r="Z159" s="11"/>
    </row>
    <row r="160" spans="1:26" ht="16.5" customHeight="1">
      <c r="A160" s="2"/>
      <c r="B160" s="4"/>
      <c r="C160" s="4"/>
      <c r="D160" s="2"/>
      <c r="E160" s="4"/>
      <c r="F160" s="2"/>
      <c r="G160" s="4"/>
      <c r="H160" s="5"/>
      <c r="I160" s="5"/>
      <c r="J160" s="4"/>
      <c r="K160" s="59"/>
      <c r="L160" s="4"/>
      <c r="M160" s="23"/>
      <c r="N160" s="4"/>
      <c r="O160" s="4"/>
      <c r="P160" s="11"/>
      <c r="Q160" s="11"/>
      <c r="R160" s="11"/>
      <c r="S160" s="11"/>
      <c r="T160" s="11"/>
      <c r="U160" s="11"/>
      <c r="V160" s="11"/>
      <c r="W160" s="11"/>
      <c r="X160" s="11"/>
      <c r="Y160" s="11"/>
      <c r="Z160" s="11"/>
    </row>
    <row r="161" spans="1:26" ht="16.5" customHeight="1">
      <c r="A161" s="2"/>
      <c r="B161" s="4"/>
      <c r="C161" s="4"/>
      <c r="D161" s="2"/>
      <c r="E161" s="4"/>
      <c r="F161" s="2"/>
      <c r="G161" s="4"/>
      <c r="H161" s="5"/>
      <c r="I161" s="5"/>
      <c r="J161" s="4"/>
      <c r="K161" s="59"/>
      <c r="L161" s="4"/>
      <c r="M161" s="23"/>
      <c r="N161" s="4"/>
      <c r="O161" s="4"/>
      <c r="P161" s="11"/>
      <c r="Q161" s="11"/>
      <c r="R161" s="11"/>
      <c r="S161" s="11"/>
      <c r="T161" s="11"/>
      <c r="U161" s="11"/>
      <c r="V161" s="11"/>
      <c r="W161" s="11"/>
      <c r="X161" s="11"/>
      <c r="Y161" s="11"/>
      <c r="Z161" s="11"/>
    </row>
    <row r="162" spans="1:26" ht="16.5" customHeight="1">
      <c r="A162" s="2"/>
      <c r="B162" s="4"/>
      <c r="C162" s="4"/>
      <c r="D162" s="2"/>
      <c r="E162" s="4"/>
      <c r="F162" s="2"/>
      <c r="G162" s="4"/>
      <c r="H162" s="5"/>
      <c r="I162" s="5"/>
      <c r="J162" s="4"/>
      <c r="K162" s="59"/>
      <c r="L162" s="4"/>
      <c r="M162" s="23"/>
      <c r="N162" s="4"/>
      <c r="O162" s="4"/>
      <c r="P162" s="11"/>
      <c r="Q162" s="11"/>
      <c r="R162" s="11"/>
      <c r="S162" s="11"/>
      <c r="T162" s="11"/>
      <c r="U162" s="11"/>
      <c r="V162" s="11"/>
      <c r="W162" s="11"/>
      <c r="X162" s="11"/>
      <c r="Y162" s="11"/>
      <c r="Z162" s="11"/>
    </row>
    <row r="163" spans="1:26" ht="16.5" customHeight="1">
      <c r="A163" s="2"/>
      <c r="B163" s="4"/>
      <c r="C163" s="4"/>
      <c r="D163" s="2"/>
      <c r="E163" s="4"/>
      <c r="F163" s="2"/>
      <c r="G163" s="4"/>
      <c r="H163" s="5"/>
      <c r="I163" s="5"/>
      <c r="J163" s="4"/>
      <c r="K163" s="59"/>
      <c r="L163" s="4"/>
      <c r="M163" s="23"/>
      <c r="N163" s="4"/>
      <c r="O163" s="4"/>
      <c r="P163" s="11"/>
      <c r="Q163" s="11"/>
      <c r="R163" s="11"/>
      <c r="S163" s="11"/>
      <c r="T163" s="11"/>
      <c r="U163" s="11"/>
      <c r="V163" s="11"/>
      <c r="W163" s="11"/>
      <c r="X163" s="11"/>
      <c r="Y163" s="11"/>
      <c r="Z163" s="11"/>
    </row>
    <row r="164" spans="1:26" ht="16.5" customHeight="1">
      <c r="A164" s="2"/>
      <c r="B164" s="4"/>
      <c r="C164" s="4"/>
      <c r="D164" s="2"/>
      <c r="E164" s="4"/>
      <c r="F164" s="2"/>
      <c r="G164" s="4"/>
      <c r="H164" s="5"/>
      <c r="I164" s="5"/>
      <c r="J164" s="4"/>
      <c r="K164" s="59"/>
      <c r="L164" s="4"/>
      <c r="M164" s="23"/>
      <c r="N164" s="4"/>
      <c r="O164" s="4"/>
      <c r="P164" s="11"/>
      <c r="Q164" s="11"/>
      <c r="R164" s="11"/>
      <c r="S164" s="11"/>
      <c r="T164" s="11"/>
      <c r="U164" s="11"/>
      <c r="V164" s="11"/>
      <c r="W164" s="11"/>
      <c r="X164" s="11"/>
      <c r="Y164" s="11"/>
      <c r="Z164" s="11"/>
    </row>
    <row r="165" spans="1:26" ht="16.5" customHeight="1">
      <c r="A165" s="2"/>
      <c r="B165" s="4"/>
      <c r="C165" s="4"/>
      <c r="D165" s="2"/>
      <c r="E165" s="4"/>
      <c r="F165" s="2"/>
      <c r="G165" s="4"/>
      <c r="H165" s="5"/>
      <c r="I165" s="5"/>
      <c r="J165" s="4"/>
      <c r="K165" s="59"/>
      <c r="L165" s="4"/>
      <c r="M165" s="23"/>
      <c r="N165" s="4"/>
      <c r="O165" s="4"/>
      <c r="P165" s="11"/>
      <c r="Q165" s="11"/>
      <c r="R165" s="11"/>
      <c r="S165" s="11"/>
      <c r="T165" s="11"/>
      <c r="U165" s="11"/>
      <c r="V165" s="11"/>
      <c r="W165" s="11"/>
      <c r="X165" s="11"/>
      <c r="Y165" s="11"/>
      <c r="Z165" s="11"/>
    </row>
    <row r="166" spans="1:26" ht="16.5" customHeight="1">
      <c r="A166" s="2"/>
      <c r="B166" s="4"/>
      <c r="C166" s="4"/>
      <c r="D166" s="2"/>
      <c r="E166" s="4"/>
      <c r="F166" s="2"/>
      <c r="G166" s="4"/>
      <c r="H166" s="5"/>
      <c r="I166" s="5"/>
      <c r="J166" s="4"/>
      <c r="K166" s="59"/>
      <c r="L166" s="4"/>
      <c r="M166" s="23"/>
      <c r="N166" s="4"/>
      <c r="O166" s="4"/>
      <c r="P166" s="11"/>
      <c r="Q166" s="11"/>
      <c r="R166" s="11"/>
      <c r="S166" s="11"/>
      <c r="T166" s="11"/>
      <c r="U166" s="11"/>
      <c r="V166" s="11"/>
      <c r="W166" s="11"/>
      <c r="X166" s="11"/>
      <c r="Y166" s="11"/>
      <c r="Z166" s="11"/>
    </row>
    <row r="167" spans="1:26" ht="16.5" customHeight="1">
      <c r="A167" s="2"/>
      <c r="B167" s="4"/>
      <c r="C167" s="4"/>
      <c r="D167" s="2"/>
      <c r="E167" s="4"/>
      <c r="F167" s="2"/>
      <c r="G167" s="4"/>
      <c r="H167" s="5"/>
      <c r="I167" s="5"/>
      <c r="J167" s="4"/>
      <c r="K167" s="59"/>
      <c r="L167" s="4"/>
      <c r="M167" s="23"/>
      <c r="N167" s="4"/>
      <c r="O167" s="4"/>
      <c r="P167" s="11"/>
      <c r="Q167" s="11"/>
      <c r="R167" s="11"/>
      <c r="S167" s="11"/>
      <c r="T167" s="11"/>
      <c r="U167" s="11"/>
      <c r="V167" s="11"/>
      <c r="W167" s="11"/>
      <c r="X167" s="11"/>
      <c r="Y167" s="11"/>
      <c r="Z167" s="11"/>
    </row>
    <row r="168" spans="1:26" ht="16.5" customHeight="1">
      <c r="A168" s="2"/>
      <c r="B168" s="4"/>
      <c r="C168" s="4"/>
      <c r="D168" s="2"/>
      <c r="E168" s="4"/>
      <c r="F168" s="2"/>
      <c r="G168" s="4"/>
      <c r="H168" s="5"/>
      <c r="I168" s="5"/>
      <c r="J168" s="4"/>
      <c r="K168" s="59"/>
      <c r="L168" s="4"/>
      <c r="M168" s="23"/>
      <c r="N168" s="4"/>
      <c r="O168" s="4"/>
      <c r="P168" s="11"/>
      <c r="Q168" s="11"/>
      <c r="R168" s="11"/>
      <c r="S168" s="11"/>
      <c r="T168" s="11"/>
      <c r="U168" s="11"/>
      <c r="V168" s="11"/>
      <c r="W168" s="11"/>
      <c r="X168" s="11"/>
      <c r="Y168" s="11"/>
      <c r="Z168" s="11"/>
    </row>
    <row r="169" spans="1:26" ht="16.5" customHeight="1">
      <c r="A169" s="2"/>
      <c r="B169" s="4"/>
      <c r="C169" s="4"/>
      <c r="D169" s="2"/>
      <c r="E169" s="4"/>
      <c r="F169" s="2"/>
      <c r="G169" s="4"/>
      <c r="H169" s="5"/>
      <c r="I169" s="5"/>
      <c r="J169" s="4"/>
      <c r="K169" s="59"/>
      <c r="L169" s="4"/>
      <c r="M169" s="23"/>
      <c r="N169" s="4"/>
      <c r="O169" s="4"/>
      <c r="P169" s="11"/>
      <c r="Q169" s="11"/>
      <c r="R169" s="11"/>
      <c r="S169" s="11"/>
      <c r="T169" s="11"/>
      <c r="U169" s="11"/>
      <c r="V169" s="11"/>
      <c r="W169" s="11"/>
      <c r="X169" s="11"/>
      <c r="Y169" s="11"/>
      <c r="Z169" s="11"/>
    </row>
    <row r="170" spans="1:26" ht="16.5" customHeight="1">
      <c r="A170" s="2"/>
      <c r="B170" s="4"/>
      <c r="C170" s="4"/>
      <c r="D170" s="2"/>
      <c r="E170" s="4"/>
      <c r="F170" s="2"/>
      <c r="G170" s="4"/>
      <c r="H170" s="5"/>
      <c r="I170" s="5"/>
      <c r="J170" s="4"/>
      <c r="K170" s="59"/>
      <c r="L170" s="4"/>
      <c r="M170" s="23"/>
      <c r="N170" s="4"/>
      <c r="O170" s="4"/>
      <c r="P170" s="11"/>
      <c r="Q170" s="11"/>
      <c r="R170" s="11"/>
      <c r="S170" s="11"/>
      <c r="T170" s="11"/>
      <c r="U170" s="11"/>
      <c r="V170" s="11"/>
      <c r="W170" s="11"/>
      <c r="X170" s="11"/>
      <c r="Y170" s="11"/>
      <c r="Z170" s="11"/>
    </row>
    <row r="171" spans="1:26" ht="16.5" customHeight="1">
      <c r="A171" s="2"/>
      <c r="B171" s="4"/>
      <c r="C171" s="4"/>
      <c r="D171" s="2"/>
      <c r="E171" s="4"/>
      <c r="F171" s="2"/>
      <c r="G171" s="4"/>
      <c r="H171" s="5"/>
      <c r="I171" s="5"/>
      <c r="J171" s="4"/>
      <c r="K171" s="59"/>
      <c r="L171" s="4"/>
      <c r="M171" s="23"/>
      <c r="N171" s="4"/>
      <c r="O171" s="4"/>
      <c r="P171" s="11"/>
      <c r="Q171" s="11"/>
      <c r="R171" s="11"/>
      <c r="S171" s="11"/>
      <c r="T171" s="11"/>
      <c r="U171" s="11"/>
      <c r="V171" s="11"/>
      <c r="W171" s="11"/>
      <c r="X171" s="11"/>
      <c r="Y171" s="11"/>
      <c r="Z171" s="11"/>
    </row>
    <row r="172" spans="1:26" ht="16.5" customHeight="1">
      <c r="A172" s="2"/>
      <c r="B172" s="4"/>
      <c r="C172" s="4"/>
      <c r="D172" s="2"/>
      <c r="E172" s="4"/>
      <c r="F172" s="2"/>
      <c r="G172" s="4"/>
      <c r="H172" s="5"/>
      <c r="I172" s="5"/>
      <c r="J172" s="4"/>
      <c r="K172" s="59"/>
      <c r="L172" s="4"/>
      <c r="M172" s="23"/>
      <c r="N172" s="4"/>
      <c r="O172" s="4"/>
      <c r="P172" s="11"/>
      <c r="Q172" s="11"/>
      <c r="R172" s="11"/>
      <c r="S172" s="11"/>
      <c r="T172" s="11"/>
      <c r="U172" s="11"/>
      <c r="V172" s="11"/>
      <c r="W172" s="11"/>
      <c r="X172" s="11"/>
      <c r="Y172" s="11"/>
      <c r="Z172" s="11"/>
    </row>
    <row r="173" spans="1:26" ht="16.5" customHeight="1">
      <c r="A173" s="2"/>
      <c r="B173" s="4"/>
      <c r="C173" s="4"/>
      <c r="D173" s="2"/>
      <c r="E173" s="4"/>
      <c r="F173" s="2"/>
      <c r="G173" s="4"/>
      <c r="H173" s="5"/>
      <c r="I173" s="5"/>
      <c r="J173" s="4"/>
      <c r="K173" s="59"/>
      <c r="L173" s="4"/>
      <c r="M173" s="23"/>
      <c r="N173" s="4"/>
      <c r="O173" s="4"/>
      <c r="P173" s="11"/>
      <c r="Q173" s="11"/>
      <c r="R173" s="11"/>
      <c r="S173" s="11"/>
      <c r="T173" s="11"/>
      <c r="U173" s="11"/>
      <c r="V173" s="11"/>
      <c r="W173" s="11"/>
      <c r="X173" s="11"/>
      <c r="Y173" s="11"/>
      <c r="Z173" s="11"/>
    </row>
    <row r="174" spans="1:26" ht="16.5" customHeight="1">
      <c r="A174" s="2"/>
      <c r="B174" s="4"/>
      <c r="C174" s="4"/>
      <c r="D174" s="2"/>
      <c r="E174" s="4"/>
      <c r="F174" s="2"/>
      <c r="G174" s="4"/>
      <c r="H174" s="5"/>
      <c r="I174" s="5"/>
      <c r="J174" s="4"/>
      <c r="K174" s="59"/>
      <c r="L174" s="4"/>
      <c r="M174" s="23"/>
      <c r="N174" s="4"/>
      <c r="O174" s="4"/>
      <c r="P174" s="11"/>
      <c r="Q174" s="11"/>
      <c r="R174" s="11"/>
      <c r="S174" s="11"/>
      <c r="T174" s="11"/>
      <c r="U174" s="11"/>
      <c r="V174" s="11"/>
      <c r="W174" s="11"/>
      <c r="X174" s="11"/>
      <c r="Y174" s="11"/>
      <c r="Z174" s="11"/>
    </row>
    <row r="175" spans="1:26" ht="16.5" customHeight="1">
      <c r="A175" s="2"/>
      <c r="B175" s="4"/>
      <c r="C175" s="4"/>
      <c r="D175" s="2"/>
      <c r="E175" s="4"/>
      <c r="F175" s="2"/>
      <c r="G175" s="4"/>
      <c r="H175" s="5"/>
      <c r="I175" s="5"/>
      <c r="J175" s="4"/>
      <c r="K175" s="59"/>
      <c r="L175" s="4"/>
      <c r="M175" s="23"/>
      <c r="N175" s="4"/>
      <c r="O175" s="4"/>
      <c r="P175" s="11"/>
      <c r="Q175" s="11"/>
      <c r="R175" s="11"/>
      <c r="S175" s="11"/>
      <c r="T175" s="11"/>
      <c r="U175" s="11"/>
      <c r="V175" s="11"/>
      <c r="W175" s="11"/>
      <c r="X175" s="11"/>
      <c r="Y175" s="11"/>
      <c r="Z175" s="11"/>
    </row>
    <row r="176" spans="1:26" ht="16.5" customHeight="1">
      <c r="A176" s="2"/>
      <c r="B176" s="4"/>
      <c r="C176" s="4"/>
      <c r="D176" s="2"/>
      <c r="E176" s="4"/>
      <c r="F176" s="2"/>
      <c r="G176" s="4"/>
      <c r="H176" s="5"/>
      <c r="I176" s="5"/>
      <c r="J176" s="4"/>
      <c r="K176" s="59"/>
      <c r="L176" s="4"/>
      <c r="M176" s="23"/>
      <c r="N176" s="4"/>
      <c r="O176" s="4"/>
      <c r="P176" s="11"/>
      <c r="Q176" s="11"/>
      <c r="R176" s="11"/>
      <c r="S176" s="11"/>
      <c r="T176" s="11"/>
      <c r="U176" s="11"/>
      <c r="V176" s="11"/>
      <c r="W176" s="11"/>
      <c r="X176" s="11"/>
      <c r="Y176" s="11"/>
      <c r="Z176" s="11"/>
    </row>
    <row r="177" spans="1:26" ht="16.5" customHeight="1">
      <c r="A177" s="2"/>
      <c r="B177" s="4"/>
      <c r="C177" s="4"/>
      <c r="D177" s="2"/>
      <c r="E177" s="4"/>
      <c r="F177" s="2"/>
      <c r="G177" s="4"/>
      <c r="H177" s="5"/>
      <c r="I177" s="5"/>
      <c r="J177" s="4"/>
      <c r="K177" s="59"/>
      <c r="L177" s="4"/>
      <c r="M177" s="23"/>
      <c r="N177" s="4"/>
      <c r="O177" s="4"/>
      <c r="P177" s="11"/>
      <c r="Q177" s="11"/>
      <c r="R177" s="11"/>
      <c r="S177" s="11"/>
      <c r="T177" s="11"/>
      <c r="U177" s="11"/>
      <c r="V177" s="11"/>
      <c r="W177" s="11"/>
      <c r="X177" s="11"/>
      <c r="Y177" s="11"/>
      <c r="Z177" s="11"/>
    </row>
    <row r="178" spans="1:26" ht="16.5" customHeight="1">
      <c r="A178" s="2"/>
      <c r="B178" s="4"/>
      <c r="C178" s="4"/>
      <c r="D178" s="2"/>
      <c r="E178" s="4"/>
      <c r="F178" s="2"/>
      <c r="G178" s="4"/>
      <c r="H178" s="5"/>
      <c r="I178" s="5"/>
      <c r="J178" s="4"/>
      <c r="K178" s="59"/>
      <c r="L178" s="4"/>
      <c r="M178" s="23"/>
      <c r="N178" s="4"/>
      <c r="O178" s="4"/>
      <c r="P178" s="11"/>
      <c r="Q178" s="11"/>
      <c r="R178" s="11"/>
      <c r="S178" s="11"/>
      <c r="T178" s="11"/>
      <c r="U178" s="11"/>
      <c r="V178" s="11"/>
      <c r="W178" s="11"/>
      <c r="X178" s="11"/>
      <c r="Y178" s="11"/>
      <c r="Z178" s="11"/>
    </row>
    <row r="179" spans="1:26" ht="16.5" customHeight="1">
      <c r="A179" s="2"/>
      <c r="B179" s="4"/>
      <c r="C179" s="4"/>
      <c r="D179" s="2"/>
      <c r="E179" s="4"/>
      <c r="F179" s="2"/>
      <c r="G179" s="4"/>
      <c r="H179" s="5"/>
      <c r="I179" s="5"/>
      <c r="J179" s="4"/>
      <c r="K179" s="59"/>
      <c r="L179" s="4"/>
      <c r="M179" s="23"/>
      <c r="N179" s="4"/>
      <c r="O179" s="4"/>
      <c r="P179" s="11"/>
      <c r="Q179" s="11"/>
      <c r="R179" s="11"/>
      <c r="S179" s="11"/>
      <c r="T179" s="11"/>
      <c r="U179" s="11"/>
      <c r="V179" s="11"/>
      <c r="W179" s="11"/>
      <c r="X179" s="11"/>
      <c r="Y179" s="11"/>
      <c r="Z179" s="11"/>
    </row>
    <row r="180" spans="1:26" ht="16.5" customHeight="1">
      <c r="A180" s="2"/>
      <c r="B180" s="4"/>
      <c r="C180" s="4"/>
      <c r="D180" s="2"/>
      <c r="E180" s="4"/>
      <c r="F180" s="2"/>
      <c r="G180" s="4"/>
      <c r="H180" s="5"/>
      <c r="I180" s="5"/>
      <c r="J180" s="4"/>
      <c r="K180" s="59"/>
      <c r="L180" s="4"/>
      <c r="M180" s="23"/>
      <c r="N180" s="4"/>
      <c r="O180" s="4"/>
      <c r="P180" s="11"/>
      <c r="Q180" s="11"/>
      <c r="R180" s="11"/>
      <c r="S180" s="11"/>
      <c r="T180" s="11"/>
      <c r="U180" s="11"/>
      <c r="V180" s="11"/>
      <c r="W180" s="11"/>
      <c r="X180" s="11"/>
      <c r="Y180" s="11"/>
      <c r="Z180" s="11"/>
    </row>
    <row r="181" spans="1:26" ht="16.5" customHeight="1">
      <c r="A181" s="2"/>
      <c r="B181" s="4"/>
      <c r="C181" s="4"/>
      <c r="D181" s="2"/>
      <c r="E181" s="4"/>
      <c r="F181" s="2"/>
      <c r="G181" s="4"/>
      <c r="H181" s="5"/>
      <c r="I181" s="5"/>
      <c r="J181" s="4"/>
      <c r="K181" s="59"/>
      <c r="L181" s="4"/>
      <c r="M181" s="23"/>
      <c r="N181" s="4"/>
      <c r="O181" s="4"/>
      <c r="P181" s="11"/>
      <c r="Q181" s="11"/>
      <c r="R181" s="11"/>
      <c r="S181" s="11"/>
      <c r="T181" s="11"/>
      <c r="U181" s="11"/>
      <c r="V181" s="11"/>
      <c r="W181" s="11"/>
      <c r="X181" s="11"/>
      <c r="Y181" s="11"/>
      <c r="Z181" s="11"/>
    </row>
    <row r="182" spans="1:26" ht="16.5" customHeight="1">
      <c r="A182" s="2"/>
      <c r="B182" s="4"/>
      <c r="C182" s="4"/>
      <c r="D182" s="2"/>
      <c r="E182" s="4"/>
      <c r="F182" s="2"/>
      <c r="G182" s="4"/>
      <c r="H182" s="5"/>
      <c r="I182" s="5"/>
      <c r="J182" s="4"/>
      <c r="K182" s="59"/>
      <c r="L182" s="4"/>
      <c r="M182" s="23"/>
      <c r="N182" s="4"/>
      <c r="O182" s="4"/>
      <c r="P182" s="11"/>
      <c r="Q182" s="11"/>
      <c r="R182" s="11"/>
      <c r="S182" s="11"/>
      <c r="T182" s="11"/>
      <c r="U182" s="11"/>
      <c r="V182" s="11"/>
      <c r="W182" s="11"/>
      <c r="X182" s="11"/>
      <c r="Y182" s="11"/>
      <c r="Z182" s="11"/>
    </row>
    <row r="183" spans="1:26" ht="16.5" customHeight="1">
      <c r="A183" s="2"/>
      <c r="B183" s="4"/>
      <c r="C183" s="4"/>
      <c r="D183" s="2"/>
      <c r="E183" s="4"/>
      <c r="F183" s="2"/>
      <c r="G183" s="4"/>
      <c r="H183" s="5"/>
      <c r="I183" s="5"/>
      <c r="J183" s="4"/>
      <c r="K183" s="59"/>
      <c r="L183" s="4"/>
      <c r="M183" s="23"/>
      <c r="N183" s="4"/>
      <c r="O183" s="4"/>
      <c r="P183" s="11"/>
      <c r="Q183" s="11"/>
      <c r="R183" s="11"/>
      <c r="S183" s="11"/>
      <c r="T183" s="11"/>
      <c r="U183" s="11"/>
      <c r="V183" s="11"/>
      <c r="W183" s="11"/>
      <c r="X183" s="11"/>
      <c r="Y183" s="11"/>
      <c r="Z183" s="11"/>
    </row>
    <row r="184" spans="1:26" ht="16.5" customHeight="1">
      <c r="A184" s="2"/>
      <c r="B184" s="4"/>
      <c r="C184" s="4"/>
      <c r="D184" s="2"/>
      <c r="E184" s="4"/>
      <c r="F184" s="2"/>
      <c r="G184" s="4"/>
      <c r="H184" s="5"/>
      <c r="I184" s="5"/>
      <c r="J184" s="4"/>
      <c r="K184" s="59"/>
      <c r="L184" s="4"/>
      <c r="M184" s="23"/>
      <c r="N184" s="4"/>
      <c r="O184" s="4"/>
      <c r="P184" s="11"/>
      <c r="Q184" s="11"/>
      <c r="R184" s="11"/>
      <c r="S184" s="11"/>
      <c r="T184" s="11"/>
      <c r="U184" s="11"/>
      <c r="V184" s="11"/>
      <c r="W184" s="11"/>
      <c r="X184" s="11"/>
      <c r="Y184" s="11"/>
      <c r="Z184" s="11"/>
    </row>
    <row r="185" spans="1:26" ht="16.5" customHeight="1">
      <c r="A185" s="2"/>
      <c r="B185" s="4"/>
      <c r="C185" s="4"/>
      <c r="D185" s="2"/>
      <c r="E185" s="4"/>
      <c r="F185" s="2"/>
      <c r="G185" s="4"/>
      <c r="H185" s="5"/>
      <c r="I185" s="5"/>
      <c r="J185" s="4"/>
      <c r="K185" s="59"/>
      <c r="L185" s="4"/>
      <c r="M185" s="23"/>
      <c r="N185" s="4"/>
      <c r="O185" s="4"/>
      <c r="P185" s="11"/>
      <c r="Q185" s="11"/>
      <c r="R185" s="11"/>
      <c r="S185" s="11"/>
      <c r="T185" s="11"/>
      <c r="U185" s="11"/>
      <c r="V185" s="11"/>
      <c r="W185" s="11"/>
      <c r="X185" s="11"/>
      <c r="Y185" s="11"/>
      <c r="Z185" s="11"/>
    </row>
    <row r="186" spans="1:26" ht="16.5" customHeight="1">
      <c r="A186" s="2"/>
      <c r="B186" s="4"/>
      <c r="C186" s="4"/>
      <c r="D186" s="2"/>
      <c r="E186" s="4"/>
      <c r="F186" s="2"/>
      <c r="G186" s="4"/>
      <c r="H186" s="5"/>
      <c r="I186" s="5"/>
      <c r="J186" s="4"/>
      <c r="K186" s="59"/>
      <c r="L186" s="4"/>
      <c r="M186" s="23"/>
      <c r="N186" s="4"/>
      <c r="O186" s="4"/>
      <c r="P186" s="11"/>
      <c r="Q186" s="11"/>
      <c r="R186" s="11"/>
      <c r="S186" s="11"/>
      <c r="T186" s="11"/>
      <c r="U186" s="11"/>
      <c r="V186" s="11"/>
      <c r="W186" s="11"/>
      <c r="X186" s="11"/>
      <c r="Y186" s="11"/>
      <c r="Z186" s="11"/>
    </row>
    <row r="187" spans="1:26" ht="16.5" customHeight="1">
      <c r="A187" s="2"/>
      <c r="B187" s="4"/>
      <c r="C187" s="4"/>
      <c r="D187" s="2"/>
      <c r="E187" s="4"/>
      <c r="F187" s="2"/>
      <c r="G187" s="4"/>
      <c r="H187" s="5"/>
      <c r="I187" s="5"/>
      <c r="J187" s="4"/>
      <c r="K187" s="59"/>
      <c r="L187" s="4"/>
      <c r="M187" s="23"/>
      <c r="N187" s="4"/>
      <c r="O187" s="4"/>
      <c r="P187" s="11"/>
      <c r="Q187" s="11"/>
      <c r="R187" s="11"/>
      <c r="S187" s="11"/>
      <c r="T187" s="11"/>
      <c r="U187" s="11"/>
      <c r="V187" s="11"/>
      <c r="W187" s="11"/>
      <c r="X187" s="11"/>
      <c r="Y187" s="11"/>
      <c r="Z187" s="11"/>
    </row>
    <row r="188" spans="1:26" ht="16.5" customHeight="1">
      <c r="A188" s="2"/>
      <c r="B188" s="4"/>
      <c r="C188" s="4"/>
      <c r="D188" s="2"/>
      <c r="E188" s="4"/>
      <c r="F188" s="2"/>
      <c r="G188" s="4"/>
      <c r="H188" s="5"/>
      <c r="I188" s="5"/>
      <c r="J188" s="4"/>
      <c r="K188" s="59"/>
      <c r="L188" s="4"/>
      <c r="M188" s="23"/>
      <c r="N188" s="4"/>
      <c r="O188" s="4"/>
      <c r="P188" s="11"/>
      <c r="Q188" s="11"/>
      <c r="R188" s="11"/>
      <c r="S188" s="11"/>
      <c r="T188" s="11"/>
      <c r="U188" s="11"/>
      <c r="V188" s="11"/>
      <c r="W188" s="11"/>
      <c r="X188" s="11"/>
      <c r="Y188" s="11"/>
      <c r="Z188" s="11"/>
    </row>
    <row r="189" spans="1:26" ht="16.5" customHeight="1">
      <c r="A189" s="2"/>
      <c r="B189" s="4"/>
      <c r="C189" s="4"/>
      <c r="D189" s="2"/>
      <c r="E189" s="4"/>
      <c r="F189" s="2"/>
      <c r="G189" s="4"/>
      <c r="H189" s="5"/>
      <c r="I189" s="5"/>
      <c r="J189" s="4"/>
      <c r="K189" s="59"/>
      <c r="L189" s="4"/>
      <c r="M189" s="23"/>
      <c r="N189" s="4"/>
      <c r="O189" s="4"/>
      <c r="P189" s="11"/>
      <c r="Q189" s="11"/>
      <c r="R189" s="11"/>
      <c r="S189" s="11"/>
      <c r="T189" s="11"/>
      <c r="U189" s="11"/>
      <c r="V189" s="11"/>
      <c r="W189" s="11"/>
      <c r="X189" s="11"/>
      <c r="Y189" s="11"/>
      <c r="Z189" s="11"/>
    </row>
    <row r="190" spans="1:26" ht="16.5" customHeight="1">
      <c r="A190" s="2"/>
      <c r="B190" s="4"/>
      <c r="C190" s="4"/>
      <c r="D190" s="2"/>
      <c r="E190" s="4"/>
      <c r="F190" s="2"/>
      <c r="G190" s="4"/>
      <c r="H190" s="5"/>
      <c r="I190" s="5"/>
      <c r="J190" s="4"/>
      <c r="K190" s="59"/>
      <c r="L190" s="4"/>
      <c r="M190" s="23"/>
      <c r="N190" s="4"/>
      <c r="O190" s="4"/>
      <c r="P190" s="11"/>
      <c r="Q190" s="11"/>
      <c r="R190" s="11"/>
      <c r="S190" s="11"/>
      <c r="T190" s="11"/>
      <c r="U190" s="11"/>
      <c r="V190" s="11"/>
      <c r="W190" s="11"/>
      <c r="X190" s="11"/>
      <c r="Y190" s="11"/>
      <c r="Z190" s="11"/>
    </row>
    <row r="191" spans="1:26" ht="16.5" customHeight="1">
      <c r="A191" s="2"/>
      <c r="B191" s="4"/>
      <c r="C191" s="4"/>
      <c r="D191" s="2"/>
      <c r="E191" s="4"/>
      <c r="F191" s="2"/>
      <c r="G191" s="4"/>
      <c r="H191" s="5"/>
      <c r="I191" s="5"/>
      <c r="J191" s="4"/>
      <c r="K191" s="59"/>
      <c r="L191" s="4"/>
      <c r="M191" s="23"/>
      <c r="N191" s="4"/>
      <c r="O191" s="4"/>
      <c r="P191" s="11"/>
      <c r="Q191" s="11"/>
      <c r="R191" s="11"/>
      <c r="S191" s="11"/>
      <c r="T191" s="11"/>
      <c r="U191" s="11"/>
      <c r="V191" s="11"/>
      <c r="W191" s="11"/>
      <c r="X191" s="11"/>
      <c r="Y191" s="11"/>
      <c r="Z191" s="11"/>
    </row>
    <row r="192" spans="1:26" ht="16.5" customHeight="1">
      <c r="A192" s="2"/>
      <c r="B192" s="4"/>
      <c r="C192" s="4"/>
      <c r="D192" s="2"/>
      <c r="E192" s="4"/>
      <c r="F192" s="2"/>
      <c r="G192" s="4"/>
      <c r="H192" s="5"/>
      <c r="I192" s="5"/>
      <c r="J192" s="4"/>
      <c r="K192" s="59"/>
      <c r="L192" s="4"/>
      <c r="M192" s="23"/>
      <c r="N192" s="4"/>
      <c r="O192" s="4"/>
      <c r="P192" s="11"/>
      <c r="Q192" s="11"/>
      <c r="R192" s="11"/>
      <c r="S192" s="11"/>
      <c r="T192" s="11"/>
      <c r="U192" s="11"/>
      <c r="V192" s="11"/>
      <c r="W192" s="11"/>
      <c r="X192" s="11"/>
      <c r="Y192" s="11"/>
      <c r="Z192" s="11"/>
    </row>
    <row r="193" spans="1:26" ht="16.5" customHeight="1">
      <c r="A193" s="2"/>
      <c r="B193" s="4"/>
      <c r="C193" s="4"/>
      <c r="D193" s="2"/>
      <c r="E193" s="4"/>
      <c r="F193" s="2"/>
      <c r="G193" s="4"/>
      <c r="H193" s="5"/>
      <c r="I193" s="5"/>
      <c r="J193" s="4"/>
      <c r="K193" s="59"/>
      <c r="L193" s="4"/>
      <c r="M193" s="23"/>
      <c r="N193" s="4"/>
      <c r="O193" s="4"/>
      <c r="P193" s="11"/>
      <c r="Q193" s="11"/>
      <c r="R193" s="11"/>
      <c r="S193" s="11"/>
      <c r="T193" s="11"/>
      <c r="U193" s="11"/>
      <c r="V193" s="11"/>
      <c r="W193" s="11"/>
      <c r="X193" s="11"/>
      <c r="Y193" s="11"/>
      <c r="Z193" s="11"/>
    </row>
    <row r="194" spans="1:26" ht="16.5" customHeight="1">
      <c r="A194" s="2"/>
      <c r="B194" s="4"/>
      <c r="C194" s="4"/>
      <c r="D194" s="2"/>
      <c r="E194" s="4"/>
      <c r="F194" s="2"/>
      <c r="G194" s="4"/>
      <c r="H194" s="5"/>
      <c r="I194" s="5"/>
      <c r="J194" s="4"/>
      <c r="K194" s="59"/>
      <c r="L194" s="4"/>
      <c r="M194" s="23"/>
      <c r="N194" s="4"/>
      <c r="O194" s="4"/>
      <c r="P194" s="11"/>
      <c r="Q194" s="11"/>
      <c r="R194" s="11"/>
      <c r="S194" s="11"/>
      <c r="T194" s="11"/>
      <c r="U194" s="11"/>
      <c r="V194" s="11"/>
      <c r="W194" s="11"/>
      <c r="X194" s="11"/>
      <c r="Y194" s="11"/>
      <c r="Z194" s="11"/>
    </row>
    <row r="195" spans="1:26" ht="16.5" customHeight="1">
      <c r="A195" s="2"/>
      <c r="B195" s="4"/>
      <c r="C195" s="4"/>
      <c r="D195" s="2"/>
      <c r="E195" s="4"/>
      <c r="F195" s="2"/>
      <c r="G195" s="4"/>
      <c r="H195" s="5"/>
      <c r="I195" s="5"/>
      <c r="J195" s="4"/>
      <c r="K195" s="59"/>
      <c r="L195" s="4"/>
      <c r="M195" s="23"/>
      <c r="N195" s="4"/>
      <c r="O195" s="4"/>
      <c r="P195" s="11"/>
      <c r="Q195" s="11"/>
      <c r="R195" s="11"/>
      <c r="S195" s="11"/>
      <c r="T195" s="11"/>
      <c r="U195" s="11"/>
      <c r="V195" s="11"/>
      <c r="W195" s="11"/>
      <c r="X195" s="11"/>
      <c r="Y195" s="11"/>
      <c r="Z195" s="11"/>
    </row>
    <row r="196" spans="1:26" ht="16.5" customHeight="1">
      <c r="A196" s="2"/>
      <c r="B196" s="4"/>
      <c r="C196" s="4"/>
      <c r="D196" s="2"/>
      <c r="E196" s="4"/>
      <c r="F196" s="2"/>
      <c r="G196" s="4"/>
      <c r="H196" s="5"/>
      <c r="I196" s="5"/>
      <c r="J196" s="4"/>
      <c r="K196" s="59"/>
      <c r="L196" s="4"/>
      <c r="M196" s="23"/>
      <c r="N196" s="4"/>
      <c r="O196" s="4"/>
      <c r="P196" s="11"/>
      <c r="Q196" s="11"/>
      <c r="R196" s="11"/>
      <c r="S196" s="11"/>
      <c r="T196" s="11"/>
      <c r="U196" s="11"/>
      <c r="V196" s="11"/>
      <c r="W196" s="11"/>
      <c r="X196" s="11"/>
      <c r="Y196" s="11"/>
      <c r="Z196" s="11"/>
    </row>
    <row r="197" spans="1:26" ht="16.5" customHeight="1">
      <c r="A197" s="2"/>
      <c r="B197" s="4"/>
      <c r="C197" s="4"/>
      <c r="D197" s="2"/>
      <c r="E197" s="4"/>
      <c r="F197" s="2"/>
      <c r="G197" s="4"/>
      <c r="H197" s="5"/>
      <c r="I197" s="5"/>
      <c r="J197" s="4"/>
      <c r="K197" s="59"/>
      <c r="L197" s="4"/>
      <c r="M197" s="23"/>
      <c r="N197" s="4"/>
      <c r="O197" s="4"/>
      <c r="P197" s="11"/>
      <c r="Q197" s="11"/>
      <c r="R197" s="11"/>
      <c r="S197" s="11"/>
      <c r="T197" s="11"/>
      <c r="U197" s="11"/>
      <c r="V197" s="11"/>
      <c r="W197" s="11"/>
      <c r="X197" s="11"/>
      <c r="Y197" s="11"/>
      <c r="Z197" s="11"/>
    </row>
    <row r="198" spans="1:26" ht="16.5" customHeight="1">
      <c r="A198" s="2"/>
      <c r="B198" s="4"/>
      <c r="C198" s="4"/>
      <c r="D198" s="2"/>
      <c r="E198" s="4"/>
      <c r="F198" s="2"/>
      <c r="G198" s="4"/>
      <c r="H198" s="5"/>
      <c r="I198" s="5"/>
      <c r="J198" s="4"/>
      <c r="K198" s="59"/>
      <c r="L198" s="4"/>
      <c r="M198" s="23"/>
      <c r="N198" s="4"/>
      <c r="O198" s="4"/>
      <c r="P198" s="11"/>
      <c r="Q198" s="11"/>
      <c r="R198" s="11"/>
      <c r="S198" s="11"/>
      <c r="T198" s="11"/>
      <c r="U198" s="11"/>
      <c r="V198" s="11"/>
      <c r="W198" s="11"/>
      <c r="X198" s="11"/>
      <c r="Y198" s="11"/>
      <c r="Z198" s="11"/>
    </row>
    <row r="199" spans="1:26" ht="16.5" customHeight="1">
      <c r="A199" s="2"/>
      <c r="B199" s="4"/>
      <c r="C199" s="4"/>
      <c r="D199" s="2"/>
      <c r="E199" s="4"/>
      <c r="F199" s="2"/>
      <c r="G199" s="4"/>
      <c r="H199" s="5"/>
      <c r="I199" s="5"/>
      <c r="J199" s="4"/>
      <c r="K199" s="59"/>
      <c r="L199" s="4"/>
      <c r="M199" s="23"/>
      <c r="N199" s="4"/>
      <c r="O199" s="4"/>
      <c r="P199" s="11"/>
      <c r="Q199" s="11"/>
      <c r="R199" s="11"/>
      <c r="S199" s="11"/>
      <c r="T199" s="11"/>
      <c r="U199" s="11"/>
      <c r="V199" s="11"/>
      <c r="W199" s="11"/>
      <c r="X199" s="11"/>
      <c r="Y199" s="11"/>
      <c r="Z199" s="11"/>
    </row>
    <row r="200" spans="1:26" ht="16.5" customHeight="1">
      <c r="A200" s="2"/>
      <c r="B200" s="4"/>
      <c r="C200" s="4"/>
      <c r="D200" s="2"/>
      <c r="E200" s="4"/>
      <c r="F200" s="2"/>
      <c r="G200" s="4"/>
      <c r="H200" s="5"/>
      <c r="I200" s="5"/>
      <c r="J200" s="4"/>
      <c r="K200" s="59"/>
      <c r="L200" s="4"/>
      <c r="M200" s="23"/>
      <c r="N200" s="4"/>
      <c r="O200" s="4"/>
      <c r="P200" s="11"/>
      <c r="Q200" s="11"/>
      <c r="R200" s="11"/>
      <c r="S200" s="11"/>
      <c r="T200" s="11"/>
      <c r="U200" s="11"/>
      <c r="V200" s="11"/>
      <c r="W200" s="11"/>
      <c r="X200" s="11"/>
      <c r="Y200" s="11"/>
      <c r="Z200" s="11"/>
    </row>
    <row r="201" spans="1:26" ht="16.5" customHeight="1">
      <c r="A201" s="2"/>
      <c r="B201" s="4"/>
      <c r="C201" s="4"/>
      <c r="D201" s="2"/>
      <c r="E201" s="4"/>
      <c r="F201" s="2"/>
      <c r="G201" s="4"/>
      <c r="H201" s="5"/>
      <c r="I201" s="5"/>
      <c r="J201" s="4"/>
      <c r="K201" s="59"/>
      <c r="L201" s="4"/>
      <c r="M201" s="23"/>
      <c r="N201" s="4"/>
      <c r="O201" s="4"/>
      <c r="P201" s="11"/>
      <c r="Q201" s="11"/>
      <c r="R201" s="11"/>
      <c r="S201" s="11"/>
      <c r="T201" s="11"/>
      <c r="U201" s="11"/>
      <c r="V201" s="11"/>
      <c r="W201" s="11"/>
      <c r="X201" s="11"/>
      <c r="Y201" s="11"/>
      <c r="Z201" s="11"/>
    </row>
    <row r="202" spans="1:26" ht="16.5" customHeight="1">
      <c r="A202" s="2"/>
      <c r="B202" s="4"/>
      <c r="C202" s="4"/>
      <c r="D202" s="2"/>
      <c r="E202" s="4"/>
      <c r="F202" s="2"/>
      <c r="G202" s="4"/>
      <c r="H202" s="5"/>
      <c r="I202" s="5"/>
      <c r="J202" s="4"/>
      <c r="K202" s="59"/>
      <c r="L202" s="4"/>
      <c r="M202" s="23"/>
      <c r="N202" s="4"/>
      <c r="O202" s="4"/>
      <c r="P202" s="11"/>
      <c r="Q202" s="11"/>
      <c r="R202" s="11"/>
      <c r="S202" s="11"/>
      <c r="T202" s="11"/>
      <c r="U202" s="11"/>
      <c r="V202" s="11"/>
      <c r="W202" s="11"/>
      <c r="X202" s="11"/>
      <c r="Y202" s="11"/>
      <c r="Z202" s="11"/>
    </row>
    <row r="203" spans="1:26" ht="16.5" customHeight="1">
      <c r="A203" s="2"/>
      <c r="B203" s="4"/>
      <c r="C203" s="4"/>
      <c r="D203" s="2"/>
      <c r="E203" s="4"/>
      <c r="F203" s="2"/>
      <c r="G203" s="4"/>
      <c r="H203" s="5"/>
      <c r="I203" s="5"/>
      <c r="J203" s="4"/>
      <c r="K203" s="59"/>
      <c r="L203" s="4"/>
      <c r="M203" s="23"/>
      <c r="N203" s="4"/>
      <c r="O203" s="4"/>
      <c r="P203" s="11"/>
      <c r="Q203" s="11"/>
      <c r="R203" s="11"/>
      <c r="S203" s="11"/>
      <c r="T203" s="11"/>
      <c r="U203" s="11"/>
      <c r="V203" s="11"/>
      <c r="W203" s="11"/>
      <c r="X203" s="11"/>
      <c r="Y203" s="11"/>
      <c r="Z203" s="11"/>
    </row>
    <row r="204" spans="1:26" ht="16.5" customHeight="1">
      <c r="A204" s="2"/>
      <c r="B204" s="4"/>
      <c r="C204" s="4"/>
      <c r="D204" s="2"/>
      <c r="E204" s="4"/>
      <c r="F204" s="2"/>
      <c r="G204" s="4"/>
      <c r="H204" s="5"/>
      <c r="I204" s="5"/>
      <c r="J204" s="4"/>
      <c r="K204" s="59"/>
      <c r="L204" s="4"/>
      <c r="M204" s="23"/>
      <c r="N204" s="4"/>
      <c r="O204" s="4"/>
      <c r="P204" s="11"/>
      <c r="Q204" s="11"/>
      <c r="R204" s="11"/>
      <c r="S204" s="11"/>
      <c r="T204" s="11"/>
      <c r="U204" s="11"/>
      <c r="V204" s="11"/>
      <c r="W204" s="11"/>
      <c r="X204" s="11"/>
      <c r="Y204" s="11"/>
      <c r="Z204" s="11"/>
    </row>
    <row r="205" spans="1:26" ht="16.5" customHeight="1">
      <c r="A205" s="2"/>
      <c r="B205" s="4"/>
      <c r="C205" s="4"/>
      <c r="D205" s="2"/>
      <c r="E205" s="4"/>
      <c r="F205" s="2"/>
      <c r="G205" s="4"/>
      <c r="H205" s="5"/>
      <c r="I205" s="5"/>
      <c r="J205" s="4"/>
      <c r="K205" s="59"/>
      <c r="L205" s="4"/>
      <c r="M205" s="23"/>
      <c r="N205" s="4"/>
      <c r="O205" s="4"/>
      <c r="P205" s="11"/>
      <c r="Q205" s="11"/>
      <c r="R205" s="11"/>
      <c r="S205" s="11"/>
      <c r="T205" s="11"/>
      <c r="U205" s="11"/>
      <c r="V205" s="11"/>
      <c r="W205" s="11"/>
      <c r="X205" s="11"/>
      <c r="Y205" s="11"/>
      <c r="Z205" s="11"/>
    </row>
    <row r="206" spans="1:26" ht="16.5" customHeight="1">
      <c r="A206" s="2"/>
      <c r="B206" s="4"/>
      <c r="C206" s="4"/>
      <c r="D206" s="2"/>
      <c r="E206" s="4"/>
      <c r="F206" s="2"/>
      <c r="G206" s="4"/>
      <c r="H206" s="5"/>
      <c r="I206" s="5"/>
      <c r="J206" s="4"/>
      <c r="K206" s="59"/>
      <c r="L206" s="4"/>
      <c r="M206" s="23"/>
      <c r="N206" s="4"/>
      <c r="O206" s="4"/>
      <c r="P206" s="11"/>
      <c r="Q206" s="11"/>
      <c r="R206" s="11"/>
      <c r="S206" s="11"/>
      <c r="T206" s="11"/>
      <c r="U206" s="11"/>
      <c r="V206" s="11"/>
      <c r="W206" s="11"/>
      <c r="X206" s="11"/>
      <c r="Y206" s="11"/>
      <c r="Z206" s="11"/>
    </row>
    <row r="207" spans="1:26" ht="16.5" customHeight="1">
      <c r="A207" s="2"/>
      <c r="B207" s="4"/>
      <c r="C207" s="4"/>
      <c r="D207" s="2"/>
      <c r="E207" s="4"/>
      <c r="F207" s="2"/>
      <c r="G207" s="4"/>
      <c r="H207" s="5"/>
      <c r="I207" s="5"/>
      <c r="J207" s="4"/>
      <c r="K207" s="59"/>
      <c r="L207" s="4"/>
      <c r="M207" s="23"/>
      <c r="N207" s="4"/>
      <c r="O207" s="4"/>
      <c r="P207" s="11"/>
      <c r="Q207" s="11"/>
      <c r="R207" s="11"/>
      <c r="S207" s="11"/>
      <c r="T207" s="11"/>
      <c r="U207" s="11"/>
      <c r="V207" s="11"/>
      <c r="W207" s="11"/>
      <c r="X207" s="11"/>
      <c r="Y207" s="11"/>
      <c r="Z207" s="11"/>
    </row>
    <row r="208" spans="1:26" ht="16.5" customHeight="1">
      <c r="A208" s="2"/>
      <c r="B208" s="4"/>
      <c r="C208" s="4"/>
      <c r="D208" s="2"/>
      <c r="E208" s="4"/>
      <c r="F208" s="2"/>
      <c r="G208" s="4"/>
      <c r="H208" s="5"/>
      <c r="I208" s="5"/>
      <c r="J208" s="4"/>
      <c r="K208" s="59"/>
      <c r="L208" s="4"/>
      <c r="M208" s="23"/>
      <c r="N208" s="4"/>
      <c r="O208" s="4"/>
      <c r="P208" s="11"/>
      <c r="Q208" s="11"/>
      <c r="R208" s="11"/>
      <c r="S208" s="11"/>
      <c r="T208" s="11"/>
      <c r="U208" s="11"/>
      <c r="V208" s="11"/>
      <c r="W208" s="11"/>
      <c r="X208" s="11"/>
      <c r="Y208" s="11"/>
      <c r="Z208" s="11"/>
    </row>
    <row r="209" spans="1:26" ht="16.5" customHeight="1">
      <c r="A209" s="2"/>
      <c r="B209" s="4"/>
      <c r="C209" s="4"/>
      <c r="D209" s="2"/>
      <c r="E209" s="4"/>
      <c r="F209" s="2"/>
      <c r="G209" s="4"/>
      <c r="H209" s="5"/>
      <c r="I209" s="5"/>
      <c r="J209" s="4"/>
      <c r="K209" s="59"/>
      <c r="L209" s="4"/>
      <c r="M209" s="23"/>
      <c r="N209" s="4"/>
      <c r="O209" s="4"/>
      <c r="P209" s="11"/>
      <c r="Q209" s="11"/>
      <c r="R209" s="11"/>
      <c r="S209" s="11"/>
      <c r="T209" s="11"/>
      <c r="U209" s="11"/>
      <c r="V209" s="11"/>
      <c r="W209" s="11"/>
      <c r="X209" s="11"/>
      <c r="Y209" s="11"/>
      <c r="Z209" s="11"/>
    </row>
    <row r="210" spans="1:26" ht="16.5" customHeight="1">
      <c r="A210" s="2"/>
      <c r="B210" s="4"/>
      <c r="C210" s="4"/>
      <c r="D210" s="2"/>
      <c r="E210" s="4"/>
      <c r="F210" s="2"/>
      <c r="G210" s="4"/>
      <c r="H210" s="5"/>
      <c r="I210" s="5"/>
      <c r="J210" s="4"/>
      <c r="K210" s="59"/>
      <c r="L210" s="4"/>
      <c r="M210" s="23"/>
      <c r="N210" s="4"/>
      <c r="O210" s="4"/>
      <c r="P210" s="11"/>
      <c r="Q210" s="11"/>
      <c r="R210" s="11"/>
      <c r="S210" s="11"/>
      <c r="T210" s="11"/>
      <c r="U210" s="11"/>
      <c r="V210" s="11"/>
      <c r="W210" s="11"/>
      <c r="X210" s="11"/>
      <c r="Y210" s="11"/>
      <c r="Z210" s="11"/>
    </row>
    <row r="211" spans="1:26" ht="16.5" customHeight="1">
      <c r="A211" s="2"/>
      <c r="B211" s="4"/>
      <c r="C211" s="4"/>
      <c r="D211" s="2"/>
      <c r="E211" s="4"/>
      <c r="F211" s="2"/>
      <c r="G211" s="4"/>
      <c r="H211" s="5"/>
      <c r="I211" s="5"/>
      <c r="J211" s="4"/>
      <c r="K211" s="59"/>
      <c r="L211" s="4"/>
      <c r="M211" s="23"/>
      <c r="N211" s="4"/>
      <c r="O211" s="4"/>
      <c r="P211" s="11"/>
      <c r="Q211" s="11"/>
      <c r="R211" s="11"/>
      <c r="S211" s="11"/>
      <c r="T211" s="11"/>
      <c r="U211" s="11"/>
      <c r="V211" s="11"/>
      <c r="W211" s="11"/>
      <c r="X211" s="11"/>
      <c r="Y211" s="11"/>
      <c r="Z211" s="11"/>
    </row>
    <row r="212" spans="1:26" ht="16.5" customHeight="1">
      <c r="A212" s="2"/>
      <c r="B212" s="4"/>
      <c r="C212" s="4"/>
      <c r="D212" s="2"/>
      <c r="E212" s="4"/>
      <c r="F212" s="2"/>
      <c r="G212" s="4"/>
      <c r="H212" s="5"/>
      <c r="I212" s="5"/>
      <c r="J212" s="4"/>
      <c r="K212" s="59"/>
      <c r="L212" s="4"/>
      <c r="M212" s="23"/>
      <c r="N212" s="4"/>
      <c r="O212" s="4"/>
      <c r="P212" s="11"/>
      <c r="Q212" s="11"/>
      <c r="R212" s="11"/>
      <c r="S212" s="11"/>
      <c r="T212" s="11"/>
      <c r="U212" s="11"/>
      <c r="V212" s="11"/>
      <c r="W212" s="11"/>
      <c r="X212" s="11"/>
      <c r="Y212" s="11"/>
      <c r="Z212" s="11"/>
    </row>
    <row r="213" spans="1:26" ht="16.5" customHeight="1">
      <c r="A213" s="2"/>
      <c r="B213" s="4"/>
      <c r="C213" s="4"/>
      <c r="D213" s="2"/>
      <c r="E213" s="4"/>
      <c r="F213" s="2"/>
      <c r="G213" s="4"/>
      <c r="H213" s="5"/>
      <c r="I213" s="5"/>
      <c r="J213" s="4"/>
      <c r="K213" s="59"/>
      <c r="L213" s="4"/>
      <c r="M213" s="23"/>
      <c r="N213" s="4"/>
      <c r="O213" s="4"/>
      <c r="P213" s="11"/>
      <c r="Q213" s="11"/>
      <c r="R213" s="11"/>
      <c r="S213" s="11"/>
      <c r="T213" s="11"/>
      <c r="U213" s="11"/>
      <c r="V213" s="11"/>
      <c r="W213" s="11"/>
      <c r="X213" s="11"/>
      <c r="Y213" s="11"/>
      <c r="Z213" s="11"/>
    </row>
    <row r="214" spans="1:26" ht="16.5" customHeight="1">
      <c r="A214" s="2"/>
      <c r="B214" s="4"/>
      <c r="C214" s="4"/>
      <c r="D214" s="2"/>
      <c r="E214" s="4"/>
      <c r="F214" s="2"/>
      <c r="G214" s="4"/>
      <c r="H214" s="5"/>
      <c r="I214" s="5"/>
      <c r="J214" s="4"/>
      <c r="K214" s="59"/>
      <c r="L214" s="4"/>
      <c r="M214" s="23"/>
      <c r="N214" s="4"/>
      <c r="O214" s="4"/>
      <c r="P214" s="11"/>
      <c r="Q214" s="11"/>
      <c r="R214" s="11"/>
      <c r="S214" s="11"/>
      <c r="T214" s="11"/>
      <c r="U214" s="11"/>
      <c r="V214" s="11"/>
      <c r="W214" s="11"/>
      <c r="X214" s="11"/>
      <c r="Y214" s="11"/>
      <c r="Z214" s="11"/>
    </row>
    <row r="215" spans="1:26" ht="16.5" customHeight="1">
      <c r="A215" s="2"/>
      <c r="B215" s="4"/>
      <c r="C215" s="4"/>
      <c r="D215" s="2"/>
      <c r="E215" s="4"/>
      <c r="F215" s="2"/>
      <c r="G215" s="4"/>
      <c r="H215" s="5"/>
      <c r="I215" s="5"/>
      <c r="J215" s="4"/>
      <c r="K215" s="59"/>
      <c r="L215" s="4"/>
      <c r="M215" s="23"/>
      <c r="N215" s="4"/>
      <c r="O215" s="4"/>
      <c r="P215" s="11"/>
      <c r="Q215" s="11"/>
      <c r="R215" s="11"/>
      <c r="S215" s="11"/>
      <c r="T215" s="11"/>
      <c r="U215" s="11"/>
      <c r="V215" s="11"/>
      <c r="W215" s="11"/>
      <c r="X215" s="11"/>
      <c r="Y215" s="11"/>
      <c r="Z215" s="11"/>
    </row>
    <row r="216" spans="1:26" ht="16.5" customHeight="1">
      <c r="A216" s="2"/>
      <c r="B216" s="4"/>
      <c r="C216" s="4"/>
      <c r="D216" s="2"/>
      <c r="E216" s="4"/>
      <c r="F216" s="2"/>
      <c r="G216" s="4"/>
      <c r="H216" s="5"/>
      <c r="I216" s="5"/>
      <c r="J216" s="4"/>
      <c r="K216" s="59"/>
      <c r="L216" s="4"/>
      <c r="M216" s="23"/>
      <c r="N216" s="4"/>
      <c r="O216" s="4"/>
      <c r="P216" s="11"/>
      <c r="Q216" s="11"/>
      <c r="R216" s="11"/>
      <c r="S216" s="11"/>
      <c r="T216" s="11"/>
      <c r="U216" s="11"/>
      <c r="V216" s="11"/>
      <c r="W216" s="11"/>
      <c r="X216" s="11"/>
      <c r="Y216" s="11"/>
      <c r="Z216" s="11"/>
    </row>
    <row r="217" spans="1:26" ht="16.5" customHeight="1">
      <c r="A217" s="2"/>
      <c r="B217" s="4"/>
      <c r="C217" s="4"/>
      <c r="D217" s="2"/>
      <c r="E217" s="4"/>
      <c r="F217" s="2"/>
      <c r="G217" s="4"/>
      <c r="H217" s="5"/>
      <c r="I217" s="5"/>
      <c r="J217" s="4"/>
      <c r="K217" s="59"/>
      <c r="L217" s="4"/>
      <c r="M217" s="23"/>
      <c r="N217" s="4"/>
      <c r="O217" s="4"/>
      <c r="P217" s="11"/>
      <c r="Q217" s="11"/>
      <c r="R217" s="11"/>
      <c r="S217" s="11"/>
      <c r="T217" s="11"/>
      <c r="U217" s="11"/>
      <c r="V217" s="11"/>
      <c r="W217" s="11"/>
      <c r="X217" s="11"/>
      <c r="Y217" s="11"/>
      <c r="Z217" s="11"/>
    </row>
    <row r="218" spans="1:26" ht="16.5" customHeight="1">
      <c r="A218" s="2"/>
      <c r="B218" s="4"/>
      <c r="C218" s="4"/>
      <c r="D218" s="2"/>
      <c r="E218" s="4"/>
      <c r="F218" s="2"/>
      <c r="G218" s="4"/>
      <c r="H218" s="5"/>
      <c r="I218" s="5"/>
      <c r="J218" s="4"/>
      <c r="K218" s="59"/>
      <c r="L218" s="4"/>
      <c r="M218" s="23"/>
      <c r="N218" s="4"/>
      <c r="O218" s="4"/>
      <c r="P218" s="11"/>
      <c r="Q218" s="11"/>
      <c r="R218" s="11"/>
      <c r="S218" s="11"/>
      <c r="T218" s="11"/>
      <c r="U218" s="11"/>
      <c r="V218" s="11"/>
      <c r="W218" s="11"/>
      <c r="X218" s="11"/>
      <c r="Y218" s="11"/>
      <c r="Z218" s="11"/>
    </row>
    <row r="219" spans="1:26" ht="16.5" customHeight="1">
      <c r="A219" s="2"/>
      <c r="B219" s="4"/>
      <c r="C219" s="4"/>
      <c r="D219" s="2"/>
      <c r="E219" s="4"/>
      <c r="F219" s="2"/>
      <c r="G219" s="4"/>
      <c r="H219" s="5"/>
      <c r="I219" s="5"/>
      <c r="J219" s="4"/>
      <c r="K219" s="59"/>
      <c r="L219" s="4"/>
      <c r="M219" s="23"/>
      <c r="N219" s="4"/>
      <c r="O219" s="4"/>
      <c r="P219" s="11"/>
      <c r="Q219" s="11"/>
      <c r="R219" s="11"/>
      <c r="S219" s="11"/>
      <c r="T219" s="11"/>
      <c r="U219" s="11"/>
      <c r="V219" s="11"/>
      <c r="W219" s="11"/>
      <c r="X219" s="11"/>
      <c r="Y219" s="11"/>
      <c r="Z219" s="11"/>
    </row>
    <row r="220" spans="1:26" ht="16.5" customHeight="1">
      <c r="A220" s="2"/>
      <c r="B220" s="4"/>
      <c r="C220" s="4"/>
      <c r="D220" s="2"/>
      <c r="E220" s="4"/>
      <c r="F220" s="2"/>
      <c r="G220" s="4"/>
      <c r="H220" s="5"/>
      <c r="I220" s="5"/>
      <c r="J220" s="4"/>
      <c r="K220" s="59"/>
      <c r="L220" s="4"/>
      <c r="M220" s="23"/>
      <c r="N220" s="4"/>
      <c r="O220" s="4"/>
      <c r="P220" s="11"/>
      <c r="Q220" s="11"/>
      <c r="R220" s="11"/>
      <c r="S220" s="11"/>
      <c r="T220" s="11"/>
      <c r="U220" s="11"/>
      <c r="V220" s="11"/>
      <c r="W220" s="11"/>
      <c r="X220" s="11"/>
      <c r="Y220" s="11"/>
      <c r="Z220" s="11"/>
    </row>
    <row r="221" spans="1:26" ht="16.5" customHeight="1">
      <c r="A221" s="2"/>
      <c r="B221" s="4"/>
      <c r="C221" s="4"/>
      <c r="D221" s="2"/>
      <c r="E221" s="4"/>
      <c r="F221" s="2"/>
      <c r="G221" s="4"/>
      <c r="H221" s="5"/>
      <c r="I221" s="5"/>
      <c r="J221" s="4"/>
      <c r="K221" s="59"/>
      <c r="L221" s="4"/>
      <c r="M221" s="23"/>
      <c r="N221" s="4"/>
      <c r="O221" s="4"/>
      <c r="P221" s="11"/>
      <c r="Q221" s="11"/>
      <c r="R221" s="11"/>
      <c r="S221" s="11"/>
      <c r="T221" s="11"/>
      <c r="U221" s="11"/>
      <c r="V221" s="11"/>
      <c r="W221" s="11"/>
      <c r="X221" s="11"/>
      <c r="Y221" s="11"/>
      <c r="Z221" s="11"/>
    </row>
    <row r="222" spans="1:26" ht="16.5" customHeight="1">
      <c r="A222" s="2"/>
      <c r="B222" s="4"/>
      <c r="C222" s="4"/>
      <c r="D222" s="2"/>
      <c r="E222" s="4"/>
      <c r="F222" s="2"/>
      <c r="G222" s="4"/>
      <c r="H222" s="5"/>
      <c r="I222" s="5"/>
      <c r="J222" s="4"/>
      <c r="K222" s="59"/>
      <c r="L222" s="4"/>
      <c r="M222" s="23"/>
      <c r="N222" s="4"/>
      <c r="O222" s="4"/>
      <c r="P222" s="11"/>
      <c r="Q222" s="11"/>
      <c r="R222" s="11"/>
      <c r="S222" s="11"/>
      <c r="T222" s="11"/>
      <c r="U222" s="11"/>
      <c r="V222" s="11"/>
      <c r="W222" s="11"/>
      <c r="X222" s="11"/>
      <c r="Y222" s="11"/>
      <c r="Z222" s="11"/>
    </row>
    <row r="223" spans="1:26" ht="16.5" customHeight="1">
      <c r="A223" s="2"/>
      <c r="B223" s="4"/>
      <c r="C223" s="4"/>
      <c r="D223" s="2"/>
      <c r="E223" s="4"/>
      <c r="F223" s="2"/>
      <c r="G223" s="4"/>
      <c r="H223" s="5"/>
      <c r="I223" s="5"/>
      <c r="J223" s="4"/>
      <c r="K223" s="59"/>
      <c r="L223" s="4"/>
      <c r="M223" s="23"/>
      <c r="N223" s="4"/>
      <c r="O223" s="4"/>
      <c r="P223" s="11"/>
      <c r="Q223" s="11"/>
      <c r="R223" s="11"/>
      <c r="S223" s="11"/>
      <c r="T223" s="11"/>
      <c r="U223" s="11"/>
      <c r="V223" s="11"/>
      <c r="W223" s="11"/>
      <c r="X223" s="11"/>
      <c r="Y223" s="11"/>
      <c r="Z223" s="11"/>
    </row>
    <row r="224" spans="1:26" ht="16.5" customHeight="1">
      <c r="A224" s="2"/>
      <c r="B224" s="4"/>
      <c r="C224" s="4"/>
      <c r="D224" s="2"/>
      <c r="E224" s="4"/>
      <c r="F224" s="2"/>
      <c r="G224" s="4"/>
      <c r="H224" s="5"/>
      <c r="I224" s="5"/>
      <c r="J224" s="4"/>
      <c r="K224" s="59"/>
      <c r="L224" s="4"/>
      <c r="M224" s="23"/>
      <c r="N224" s="4"/>
      <c r="O224" s="4"/>
      <c r="P224" s="11"/>
      <c r="Q224" s="11"/>
      <c r="R224" s="11"/>
      <c r="S224" s="11"/>
      <c r="T224" s="11"/>
      <c r="U224" s="11"/>
      <c r="V224" s="11"/>
      <c r="W224" s="11"/>
      <c r="X224" s="11"/>
      <c r="Y224" s="11"/>
      <c r="Z224" s="11"/>
    </row>
    <row r="225" spans="1:26" ht="16.5" customHeight="1">
      <c r="A225" s="2"/>
      <c r="B225" s="4"/>
      <c r="C225" s="4"/>
      <c r="D225" s="2"/>
      <c r="E225" s="4"/>
      <c r="F225" s="2"/>
      <c r="G225" s="4"/>
      <c r="H225" s="5"/>
      <c r="I225" s="5"/>
      <c r="J225" s="4"/>
      <c r="K225" s="59"/>
      <c r="L225" s="4"/>
      <c r="M225" s="23"/>
      <c r="N225" s="4"/>
      <c r="O225" s="4"/>
      <c r="P225" s="11"/>
      <c r="Q225" s="11"/>
      <c r="R225" s="11"/>
      <c r="S225" s="11"/>
      <c r="T225" s="11"/>
      <c r="U225" s="11"/>
      <c r="V225" s="11"/>
      <c r="W225" s="11"/>
      <c r="X225" s="11"/>
      <c r="Y225" s="11"/>
      <c r="Z225" s="11"/>
    </row>
    <row r="226" spans="1:26" ht="16.5" customHeight="1">
      <c r="A226" s="2"/>
      <c r="B226" s="4"/>
      <c r="C226" s="4"/>
      <c r="D226" s="2"/>
      <c r="E226" s="4"/>
      <c r="F226" s="2"/>
      <c r="G226" s="4"/>
      <c r="H226" s="5"/>
      <c r="I226" s="5"/>
      <c r="J226" s="4"/>
      <c r="K226" s="59"/>
      <c r="L226" s="4"/>
      <c r="M226" s="23"/>
      <c r="N226" s="4"/>
      <c r="O226" s="4"/>
      <c r="P226" s="11"/>
      <c r="Q226" s="11"/>
      <c r="R226" s="11"/>
      <c r="S226" s="11"/>
      <c r="T226" s="11"/>
      <c r="U226" s="11"/>
      <c r="V226" s="11"/>
      <c r="W226" s="11"/>
      <c r="X226" s="11"/>
      <c r="Y226" s="11"/>
      <c r="Z226" s="11"/>
    </row>
    <row r="227" spans="1:26" ht="16.5" customHeight="1">
      <c r="A227" s="2"/>
      <c r="B227" s="4"/>
      <c r="C227" s="4"/>
      <c r="D227" s="2"/>
      <c r="E227" s="4"/>
      <c r="F227" s="2"/>
      <c r="G227" s="4"/>
      <c r="H227" s="5"/>
      <c r="I227" s="5"/>
      <c r="J227" s="4"/>
      <c r="K227" s="59"/>
      <c r="L227" s="4"/>
      <c r="M227" s="23"/>
      <c r="N227" s="4"/>
      <c r="O227" s="4"/>
      <c r="P227" s="11"/>
      <c r="Q227" s="11"/>
      <c r="R227" s="11"/>
      <c r="S227" s="11"/>
      <c r="T227" s="11"/>
      <c r="U227" s="11"/>
      <c r="V227" s="11"/>
      <c r="W227" s="11"/>
      <c r="X227" s="11"/>
      <c r="Y227" s="11"/>
      <c r="Z227" s="11"/>
    </row>
    <row r="228" spans="1:26" ht="16.5" customHeight="1">
      <c r="A228" s="2"/>
      <c r="B228" s="4"/>
      <c r="C228" s="4"/>
      <c r="D228" s="2"/>
      <c r="E228" s="4"/>
      <c r="F228" s="2"/>
      <c r="G228" s="4"/>
      <c r="H228" s="5"/>
      <c r="I228" s="5"/>
      <c r="J228" s="4"/>
      <c r="K228" s="59"/>
      <c r="L228" s="4"/>
      <c r="M228" s="23"/>
      <c r="N228" s="4"/>
      <c r="O228" s="4"/>
      <c r="P228" s="11"/>
      <c r="Q228" s="11"/>
      <c r="R228" s="11"/>
      <c r="S228" s="11"/>
      <c r="T228" s="11"/>
      <c r="U228" s="11"/>
      <c r="V228" s="11"/>
      <c r="W228" s="11"/>
      <c r="X228" s="11"/>
      <c r="Y228" s="11"/>
      <c r="Z228" s="11"/>
    </row>
    <row r="229" spans="1:26" ht="16.5" customHeight="1">
      <c r="A229" s="2"/>
      <c r="B229" s="4"/>
      <c r="C229" s="4"/>
      <c r="D229" s="2"/>
      <c r="E229" s="4"/>
      <c r="F229" s="2"/>
      <c r="G229" s="4"/>
      <c r="H229" s="5"/>
      <c r="I229" s="5"/>
      <c r="J229" s="4"/>
      <c r="K229" s="59"/>
      <c r="L229" s="4"/>
      <c r="M229" s="23"/>
      <c r="N229" s="4"/>
      <c r="O229" s="4"/>
      <c r="P229" s="11"/>
      <c r="Q229" s="11"/>
      <c r="R229" s="11"/>
      <c r="S229" s="11"/>
      <c r="T229" s="11"/>
      <c r="U229" s="11"/>
      <c r="V229" s="11"/>
      <c r="W229" s="11"/>
      <c r="X229" s="11"/>
      <c r="Y229" s="11"/>
      <c r="Z229" s="11"/>
    </row>
    <row r="230" spans="1:26" ht="16.5" customHeight="1">
      <c r="A230" s="2"/>
      <c r="B230" s="4"/>
      <c r="C230" s="4"/>
      <c r="D230" s="2"/>
      <c r="E230" s="4"/>
      <c r="F230" s="2"/>
      <c r="G230" s="4"/>
      <c r="H230" s="5"/>
      <c r="I230" s="5"/>
      <c r="J230" s="4"/>
      <c r="K230" s="59"/>
      <c r="L230" s="4"/>
      <c r="M230" s="23"/>
      <c r="N230" s="4"/>
      <c r="O230" s="4"/>
      <c r="P230" s="11"/>
      <c r="Q230" s="11"/>
      <c r="R230" s="11"/>
      <c r="S230" s="11"/>
      <c r="T230" s="11"/>
      <c r="U230" s="11"/>
      <c r="V230" s="11"/>
      <c r="W230" s="11"/>
      <c r="X230" s="11"/>
      <c r="Y230" s="11"/>
      <c r="Z230" s="11"/>
    </row>
    <row r="231" spans="1:26" ht="16.5" customHeight="1">
      <c r="A231" s="2"/>
      <c r="B231" s="4"/>
      <c r="C231" s="4"/>
      <c r="D231" s="2"/>
      <c r="E231" s="4"/>
      <c r="F231" s="2"/>
      <c r="G231" s="4"/>
      <c r="H231" s="5"/>
      <c r="I231" s="5"/>
      <c r="J231" s="4"/>
      <c r="K231" s="59"/>
      <c r="L231" s="4"/>
      <c r="M231" s="23"/>
      <c r="N231" s="4"/>
      <c r="O231" s="4"/>
      <c r="P231" s="11"/>
      <c r="Q231" s="11"/>
      <c r="R231" s="11"/>
      <c r="S231" s="11"/>
      <c r="T231" s="11"/>
      <c r="U231" s="11"/>
      <c r="V231" s="11"/>
      <c r="W231" s="11"/>
      <c r="X231" s="11"/>
      <c r="Y231" s="11"/>
      <c r="Z231" s="11"/>
    </row>
    <row r="232" spans="1:26" ht="16.5" customHeight="1">
      <c r="A232" s="2"/>
      <c r="B232" s="4"/>
      <c r="C232" s="4"/>
      <c r="D232" s="2"/>
      <c r="E232" s="4"/>
      <c r="F232" s="2"/>
      <c r="G232" s="4"/>
      <c r="H232" s="5"/>
      <c r="I232" s="5"/>
      <c r="J232" s="4"/>
      <c r="K232" s="59"/>
      <c r="L232" s="4"/>
      <c r="M232" s="23"/>
      <c r="N232" s="4"/>
      <c r="O232" s="4"/>
      <c r="P232" s="11"/>
      <c r="Q232" s="11"/>
      <c r="R232" s="11"/>
      <c r="S232" s="11"/>
      <c r="T232" s="11"/>
      <c r="U232" s="11"/>
      <c r="V232" s="11"/>
      <c r="W232" s="11"/>
      <c r="X232" s="11"/>
      <c r="Y232" s="11"/>
      <c r="Z232" s="11"/>
    </row>
    <row r="233" spans="1:26" ht="16.5" customHeight="1">
      <c r="A233" s="2"/>
      <c r="B233" s="4"/>
      <c r="C233" s="4"/>
      <c r="D233" s="2"/>
      <c r="E233" s="4"/>
      <c r="F233" s="2"/>
      <c r="G233" s="4"/>
      <c r="H233" s="5"/>
      <c r="I233" s="5"/>
      <c r="J233" s="4"/>
      <c r="K233" s="59"/>
      <c r="L233" s="4"/>
      <c r="M233" s="23"/>
      <c r="N233" s="4"/>
      <c r="O233" s="4"/>
      <c r="P233" s="11"/>
      <c r="Q233" s="11"/>
      <c r="R233" s="11"/>
      <c r="S233" s="11"/>
      <c r="T233" s="11"/>
      <c r="U233" s="11"/>
      <c r="V233" s="11"/>
      <c r="W233" s="11"/>
      <c r="X233" s="11"/>
      <c r="Y233" s="11"/>
      <c r="Z233" s="11"/>
    </row>
    <row r="234" spans="1:26" ht="16.5" customHeight="1">
      <c r="A234" s="2"/>
      <c r="B234" s="4"/>
      <c r="C234" s="4"/>
      <c r="D234" s="2"/>
      <c r="E234" s="4"/>
      <c r="F234" s="2"/>
      <c r="G234" s="4"/>
      <c r="H234" s="5"/>
      <c r="I234" s="5"/>
      <c r="J234" s="4"/>
      <c r="K234" s="59"/>
      <c r="L234" s="4"/>
      <c r="M234" s="23"/>
      <c r="N234" s="4"/>
      <c r="O234" s="4"/>
      <c r="P234" s="11"/>
      <c r="Q234" s="11"/>
      <c r="R234" s="11"/>
      <c r="S234" s="11"/>
      <c r="T234" s="11"/>
      <c r="U234" s="11"/>
      <c r="V234" s="11"/>
      <c r="W234" s="11"/>
      <c r="X234" s="11"/>
      <c r="Y234" s="11"/>
      <c r="Z234" s="11"/>
    </row>
    <row r="235" spans="1:26" ht="16.5" customHeight="1">
      <c r="A235" s="2"/>
      <c r="B235" s="4"/>
      <c r="C235" s="4"/>
      <c r="D235" s="2"/>
      <c r="E235" s="4"/>
      <c r="F235" s="2"/>
      <c r="G235" s="4"/>
      <c r="H235" s="5"/>
      <c r="I235" s="5"/>
      <c r="J235" s="4"/>
      <c r="K235" s="59"/>
      <c r="L235" s="4"/>
      <c r="M235" s="23"/>
      <c r="N235" s="4"/>
      <c r="O235" s="4"/>
      <c r="P235" s="11"/>
      <c r="Q235" s="11"/>
      <c r="R235" s="11"/>
      <c r="S235" s="11"/>
      <c r="T235" s="11"/>
      <c r="U235" s="11"/>
      <c r="V235" s="11"/>
      <c r="W235" s="11"/>
      <c r="X235" s="11"/>
      <c r="Y235" s="11"/>
      <c r="Z235" s="11"/>
    </row>
    <row r="236" spans="1:26" ht="16.5" customHeight="1">
      <c r="A236" s="2"/>
      <c r="B236" s="4"/>
      <c r="C236" s="4"/>
      <c r="D236" s="2"/>
      <c r="E236" s="4"/>
      <c r="F236" s="2"/>
      <c r="G236" s="4"/>
      <c r="H236" s="5"/>
      <c r="I236" s="5"/>
      <c r="J236" s="4"/>
      <c r="K236" s="59"/>
      <c r="L236" s="4"/>
      <c r="M236" s="23"/>
      <c r="N236" s="4"/>
      <c r="O236" s="4"/>
      <c r="P236" s="11"/>
      <c r="Q236" s="11"/>
      <c r="R236" s="11"/>
      <c r="S236" s="11"/>
      <c r="T236" s="11"/>
      <c r="U236" s="11"/>
      <c r="V236" s="11"/>
      <c r="W236" s="11"/>
      <c r="X236" s="11"/>
      <c r="Y236" s="11"/>
      <c r="Z236" s="11"/>
    </row>
    <row r="237" spans="1:26" ht="16.5" customHeight="1">
      <c r="A237" s="2"/>
      <c r="B237" s="4"/>
      <c r="C237" s="4"/>
      <c r="D237" s="2"/>
      <c r="E237" s="4"/>
      <c r="F237" s="2"/>
      <c r="G237" s="4"/>
      <c r="H237" s="5"/>
      <c r="I237" s="5"/>
      <c r="J237" s="4"/>
      <c r="K237" s="59"/>
      <c r="L237" s="4"/>
      <c r="M237" s="23"/>
      <c r="N237" s="4"/>
      <c r="O237" s="4"/>
      <c r="P237" s="11"/>
      <c r="Q237" s="11"/>
      <c r="R237" s="11"/>
      <c r="S237" s="11"/>
      <c r="T237" s="11"/>
      <c r="U237" s="11"/>
      <c r="V237" s="11"/>
      <c r="W237" s="11"/>
      <c r="X237" s="11"/>
      <c r="Y237" s="11"/>
      <c r="Z237" s="11"/>
    </row>
    <row r="238" spans="1:26" ht="16.5" customHeight="1">
      <c r="A238" s="2"/>
      <c r="B238" s="4"/>
      <c r="C238" s="4"/>
      <c r="D238" s="2"/>
      <c r="E238" s="4"/>
      <c r="F238" s="2"/>
      <c r="G238" s="4"/>
      <c r="H238" s="5"/>
      <c r="I238" s="5"/>
      <c r="J238" s="4"/>
      <c r="K238" s="59"/>
      <c r="L238" s="4"/>
      <c r="M238" s="23"/>
      <c r="N238" s="4"/>
      <c r="O238" s="4"/>
      <c r="P238" s="11"/>
      <c r="Q238" s="11"/>
      <c r="R238" s="11"/>
      <c r="S238" s="11"/>
      <c r="T238" s="11"/>
      <c r="U238" s="11"/>
      <c r="V238" s="11"/>
      <c r="W238" s="11"/>
      <c r="X238" s="11"/>
      <c r="Y238" s="11"/>
      <c r="Z238" s="11"/>
    </row>
    <row r="239" spans="1:26" ht="16.5" customHeight="1">
      <c r="A239" s="2"/>
      <c r="B239" s="4"/>
      <c r="C239" s="4"/>
      <c r="D239" s="2"/>
      <c r="E239" s="4"/>
      <c r="F239" s="2"/>
      <c r="G239" s="4"/>
      <c r="H239" s="5"/>
      <c r="I239" s="5"/>
      <c r="J239" s="4"/>
      <c r="K239" s="59"/>
      <c r="L239" s="4"/>
      <c r="M239" s="23"/>
      <c r="N239" s="4"/>
      <c r="O239" s="4"/>
      <c r="P239" s="11"/>
      <c r="Q239" s="11"/>
      <c r="R239" s="11"/>
      <c r="S239" s="11"/>
      <c r="T239" s="11"/>
      <c r="U239" s="11"/>
      <c r="V239" s="11"/>
      <c r="W239" s="11"/>
      <c r="X239" s="11"/>
      <c r="Y239" s="11"/>
      <c r="Z239" s="11"/>
    </row>
    <row r="240" spans="1:26" ht="16.5" customHeight="1">
      <c r="A240" s="2"/>
      <c r="B240" s="4"/>
      <c r="C240" s="4"/>
      <c r="D240" s="2"/>
      <c r="E240" s="4"/>
      <c r="F240" s="2"/>
      <c r="G240" s="4"/>
      <c r="H240" s="5"/>
      <c r="I240" s="5"/>
      <c r="J240" s="4"/>
      <c r="K240" s="59"/>
      <c r="L240" s="4"/>
      <c r="M240" s="23"/>
      <c r="N240" s="4"/>
      <c r="O240" s="4"/>
      <c r="P240" s="11"/>
      <c r="Q240" s="11"/>
      <c r="R240" s="11"/>
      <c r="S240" s="11"/>
      <c r="T240" s="11"/>
      <c r="U240" s="11"/>
      <c r="V240" s="11"/>
      <c r="W240" s="11"/>
      <c r="X240" s="11"/>
      <c r="Y240" s="11"/>
      <c r="Z240" s="11"/>
    </row>
    <row r="241" spans="1:26" ht="16.5" customHeight="1">
      <c r="A241" s="2"/>
      <c r="B241" s="4"/>
      <c r="C241" s="4"/>
      <c r="D241" s="2"/>
      <c r="E241" s="4"/>
      <c r="F241" s="2"/>
      <c r="G241" s="4"/>
      <c r="H241" s="5"/>
      <c r="I241" s="5"/>
      <c r="J241" s="4"/>
      <c r="K241" s="59"/>
      <c r="L241" s="4"/>
      <c r="M241" s="23"/>
      <c r="N241" s="4"/>
      <c r="O241" s="4"/>
      <c r="P241" s="11"/>
      <c r="Q241" s="11"/>
      <c r="R241" s="11"/>
      <c r="S241" s="11"/>
      <c r="T241" s="11"/>
      <c r="U241" s="11"/>
      <c r="V241" s="11"/>
      <c r="W241" s="11"/>
      <c r="X241" s="11"/>
      <c r="Y241" s="11"/>
      <c r="Z241" s="11"/>
    </row>
    <row r="242" spans="1:26" ht="16.5" customHeight="1">
      <c r="A242" s="2"/>
      <c r="B242" s="4"/>
      <c r="C242" s="4"/>
      <c r="D242" s="2"/>
      <c r="E242" s="4"/>
      <c r="F242" s="2"/>
      <c r="G242" s="4"/>
      <c r="H242" s="5"/>
      <c r="I242" s="5"/>
      <c r="J242" s="4"/>
      <c r="K242" s="59"/>
      <c r="L242" s="4"/>
      <c r="M242" s="23"/>
      <c r="N242" s="4"/>
      <c r="O242" s="4"/>
      <c r="P242" s="11"/>
      <c r="Q242" s="11"/>
      <c r="R242" s="11"/>
      <c r="S242" s="11"/>
      <c r="T242" s="11"/>
      <c r="U242" s="11"/>
      <c r="V242" s="11"/>
      <c r="W242" s="11"/>
      <c r="X242" s="11"/>
      <c r="Y242" s="11"/>
      <c r="Z242" s="11"/>
    </row>
    <row r="243" spans="1:26" ht="16.5" customHeight="1">
      <c r="A243" s="2"/>
      <c r="B243" s="4"/>
      <c r="C243" s="4"/>
      <c r="D243" s="2"/>
      <c r="E243" s="4"/>
      <c r="F243" s="2"/>
      <c r="G243" s="4"/>
      <c r="H243" s="5"/>
      <c r="I243" s="5"/>
      <c r="J243" s="4"/>
      <c r="K243" s="59"/>
      <c r="L243" s="4"/>
      <c r="M243" s="23"/>
      <c r="N243" s="4"/>
      <c r="O243" s="4"/>
      <c r="P243" s="11"/>
      <c r="Q243" s="11"/>
      <c r="R243" s="11"/>
      <c r="S243" s="11"/>
      <c r="T243" s="11"/>
      <c r="U243" s="11"/>
      <c r="V243" s="11"/>
      <c r="W243" s="11"/>
      <c r="X243" s="11"/>
      <c r="Y243" s="11"/>
      <c r="Z243" s="11"/>
    </row>
    <row r="244" spans="1:26" ht="16.5" customHeight="1">
      <c r="A244" s="2"/>
      <c r="B244" s="4"/>
      <c r="C244" s="4"/>
      <c r="D244" s="2"/>
      <c r="E244" s="4"/>
      <c r="F244" s="2"/>
      <c r="G244" s="4"/>
      <c r="H244" s="5"/>
      <c r="I244" s="5"/>
      <c r="J244" s="4"/>
      <c r="K244" s="59"/>
      <c r="L244" s="4"/>
      <c r="M244" s="23"/>
      <c r="N244" s="4"/>
      <c r="O244" s="4"/>
      <c r="P244" s="11"/>
      <c r="Q244" s="11"/>
      <c r="R244" s="11"/>
      <c r="S244" s="11"/>
      <c r="T244" s="11"/>
      <c r="U244" s="11"/>
      <c r="V244" s="11"/>
      <c r="W244" s="11"/>
      <c r="X244" s="11"/>
      <c r="Y244" s="11"/>
      <c r="Z244" s="11"/>
    </row>
    <row r="245" spans="1:26" ht="16.5" customHeight="1">
      <c r="A245" s="2"/>
      <c r="B245" s="4"/>
      <c r="C245" s="4"/>
      <c r="D245" s="2"/>
      <c r="E245" s="4"/>
      <c r="F245" s="2"/>
      <c r="G245" s="4"/>
      <c r="H245" s="5"/>
      <c r="I245" s="5"/>
      <c r="J245" s="4"/>
      <c r="K245" s="59"/>
      <c r="L245" s="4"/>
      <c r="M245" s="23"/>
      <c r="N245" s="4"/>
      <c r="O245" s="4"/>
      <c r="P245" s="11"/>
      <c r="Q245" s="11"/>
      <c r="R245" s="11"/>
      <c r="S245" s="11"/>
      <c r="T245" s="11"/>
      <c r="U245" s="11"/>
      <c r="V245" s="11"/>
      <c r="W245" s="11"/>
      <c r="X245" s="11"/>
      <c r="Y245" s="11"/>
      <c r="Z245" s="11"/>
    </row>
    <row r="246" spans="1:26" ht="16.5" customHeight="1">
      <c r="A246" s="2"/>
      <c r="B246" s="4"/>
      <c r="C246" s="4"/>
      <c r="D246" s="2"/>
      <c r="E246" s="4"/>
      <c r="F246" s="2"/>
      <c r="G246" s="4"/>
      <c r="H246" s="5"/>
      <c r="I246" s="5"/>
      <c r="J246" s="4"/>
      <c r="K246" s="59"/>
      <c r="L246" s="4"/>
      <c r="M246" s="23"/>
      <c r="N246" s="4"/>
      <c r="O246" s="4"/>
      <c r="P246" s="11"/>
      <c r="Q246" s="11"/>
      <c r="R246" s="11"/>
      <c r="S246" s="11"/>
      <c r="T246" s="11"/>
      <c r="U246" s="11"/>
      <c r="V246" s="11"/>
      <c r="W246" s="11"/>
      <c r="X246" s="11"/>
      <c r="Y246" s="11"/>
      <c r="Z246" s="11"/>
    </row>
    <row r="247" spans="1:26" ht="16.5" customHeight="1">
      <c r="A247" s="2"/>
      <c r="B247" s="4"/>
      <c r="C247" s="4"/>
      <c r="D247" s="2"/>
      <c r="E247" s="4"/>
      <c r="F247" s="2"/>
      <c r="G247" s="4"/>
      <c r="H247" s="5"/>
      <c r="I247" s="5"/>
      <c r="J247" s="4"/>
      <c r="K247" s="59"/>
      <c r="L247" s="4"/>
      <c r="M247" s="23"/>
      <c r="N247" s="4"/>
      <c r="O247" s="4"/>
      <c r="P247" s="11"/>
      <c r="Q247" s="11"/>
      <c r="R247" s="11"/>
      <c r="S247" s="11"/>
      <c r="T247" s="11"/>
      <c r="U247" s="11"/>
      <c r="V247" s="11"/>
      <c r="W247" s="11"/>
      <c r="X247" s="11"/>
      <c r="Y247" s="11"/>
      <c r="Z247" s="11"/>
    </row>
    <row r="248" spans="1:26" ht="16.5" customHeight="1">
      <c r="A248" s="2"/>
      <c r="B248" s="4"/>
      <c r="C248" s="4"/>
      <c r="D248" s="2"/>
      <c r="E248" s="4"/>
      <c r="F248" s="2"/>
      <c r="G248" s="4"/>
      <c r="H248" s="5"/>
      <c r="I248" s="5"/>
      <c r="J248" s="4"/>
      <c r="K248" s="59"/>
      <c r="L248" s="4"/>
      <c r="M248" s="23"/>
      <c r="N248" s="4"/>
      <c r="O248" s="4"/>
      <c r="P248" s="11"/>
      <c r="Q248" s="11"/>
      <c r="R248" s="11"/>
      <c r="S248" s="11"/>
      <c r="T248" s="11"/>
      <c r="U248" s="11"/>
      <c r="V248" s="11"/>
      <c r="W248" s="11"/>
      <c r="X248" s="11"/>
      <c r="Y248" s="11"/>
      <c r="Z248" s="11"/>
    </row>
    <row r="249" spans="1:26" ht="16.5" customHeight="1">
      <c r="A249" s="2"/>
      <c r="B249" s="4"/>
      <c r="C249" s="4"/>
      <c r="D249" s="2"/>
      <c r="E249" s="4"/>
      <c r="F249" s="2"/>
      <c r="G249" s="4"/>
      <c r="H249" s="5"/>
      <c r="I249" s="5"/>
      <c r="J249" s="4"/>
      <c r="K249" s="59"/>
      <c r="L249" s="4"/>
      <c r="M249" s="23"/>
      <c r="N249" s="4"/>
      <c r="O249" s="4"/>
      <c r="P249" s="11"/>
      <c r="Q249" s="11"/>
      <c r="R249" s="11"/>
      <c r="S249" s="11"/>
      <c r="T249" s="11"/>
      <c r="U249" s="11"/>
      <c r="V249" s="11"/>
      <c r="W249" s="11"/>
      <c r="X249" s="11"/>
      <c r="Y249" s="11"/>
      <c r="Z249" s="11"/>
    </row>
    <row r="250" spans="1:26" ht="16.5" customHeight="1">
      <c r="A250" s="2"/>
      <c r="B250" s="4"/>
      <c r="C250" s="4"/>
      <c r="D250" s="2"/>
      <c r="E250" s="4"/>
      <c r="F250" s="2"/>
      <c r="G250" s="4"/>
      <c r="H250" s="5"/>
      <c r="I250" s="5"/>
      <c r="J250" s="4"/>
      <c r="K250" s="59"/>
      <c r="L250" s="4"/>
      <c r="M250" s="23"/>
      <c r="N250" s="4"/>
      <c r="O250" s="4"/>
      <c r="P250" s="11"/>
      <c r="Q250" s="11"/>
      <c r="R250" s="11"/>
      <c r="S250" s="11"/>
      <c r="T250" s="11"/>
      <c r="U250" s="11"/>
      <c r="V250" s="11"/>
      <c r="W250" s="11"/>
      <c r="X250" s="11"/>
      <c r="Y250" s="11"/>
      <c r="Z250" s="11"/>
    </row>
    <row r="251" spans="1:26" ht="16.5" customHeight="1">
      <c r="A251" s="2"/>
      <c r="B251" s="4"/>
      <c r="C251" s="4"/>
      <c r="D251" s="2"/>
      <c r="E251" s="4"/>
      <c r="F251" s="2"/>
      <c r="G251" s="4"/>
      <c r="H251" s="5"/>
      <c r="I251" s="5"/>
      <c r="J251" s="4"/>
      <c r="K251" s="59"/>
      <c r="L251" s="4"/>
      <c r="M251" s="23"/>
      <c r="N251" s="4"/>
      <c r="O251" s="4"/>
      <c r="P251" s="11"/>
      <c r="Q251" s="11"/>
      <c r="R251" s="11"/>
      <c r="S251" s="11"/>
      <c r="T251" s="11"/>
      <c r="U251" s="11"/>
      <c r="V251" s="11"/>
      <c r="W251" s="11"/>
      <c r="X251" s="11"/>
      <c r="Y251" s="11"/>
      <c r="Z251" s="11"/>
    </row>
    <row r="252" spans="1:26" ht="16.5" customHeight="1">
      <c r="A252" s="2"/>
      <c r="B252" s="4"/>
      <c r="C252" s="4"/>
      <c r="D252" s="2"/>
      <c r="E252" s="4"/>
      <c r="F252" s="2"/>
      <c r="G252" s="4"/>
      <c r="H252" s="5"/>
      <c r="I252" s="5"/>
      <c r="J252" s="4"/>
      <c r="K252" s="59"/>
      <c r="L252" s="4"/>
      <c r="M252" s="23"/>
      <c r="N252" s="4"/>
      <c r="O252" s="4"/>
      <c r="P252" s="11"/>
      <c r="Q252" s="11"/>
      <c r="R252" s="11"/>
      <c r="S252" s="11"/>
      <c r="T252" s="11"/>
      <c r="U252" s="11"/>
      <c r="V252" s="11"/>
      <c r="W252" s="11"/>
      <c r="X252" s="11"/>
      <c r="Y252" s="11"/>
      <c r="Z252" s="11"/>
    </row>
    <row r="253" spans="1:26" ht="16.5" customHeight="1">
      <c r="A253" s="2"/>
      <c r="B253" s="4"/>
      <c r="C253" s="4"/>
      <c r="D253" s="2"/>
      <c r="E253" s="4"/>
      <c r="F253" s="2"/>
      <c r="G253" s="4"/>
      <c r="H253" s="5"/>
      <c r="I253" s="5"/>
      <c r="J253" s="4"/>
      <c r="K253" s="59"/>
      <c r="L253" s="4"/>
      <c r="M253" s="23"/>
      <c r="N253" s="4"/>
      <c r="O253" s="4"/>
      <c r="P253" s="11"/>
      <c r="Q253" s="11"/>
      <c r="R253" s="11"/>
      <c r="S253" s="11"/>
      <c r="T253" s="11"/>
      <c r="U253" s="11"/>
      <c r="V253" s="11"/>
      <c r="W253" s="11"/>
      <c r="X253" s="11"/>
      <c r="Y253" s="11"/>
      <c r="Z253" s="11"/>
    </row>
    <row r="254" spans="1:26" ht="16.5" customHeight="1">
      <c r="A254" s="2"/>
      <c r="B254" s="4"/>
      <c r="C254" s="4"/>
      <c r="D254" s="2"/>
      <c r="E254" s="4"/>
      <c r="F254" s="2"/>
      <c r="G254" s="4"/>
      <c r="H254" s="5"/>
      <c r="I254" s="5"/>
      <c r="J254" s="4"/>
      <c r="K254" s="59"/>
      <c r="L254" s="4"/>
      <c r="M254" s="23"/>
      <c r="N254" s="4"/>
      <c r="O254" s="4"/>
      <c r="P254" s="11"/>
      <c r="Q254" s="11"/>
      <c r="R254" s="11"/>
      <c r="S254" s="11"/>
      <c r="T254" s="11"/>
      <c r="U254" s="11"/>
      <c r="V254" s="11"/>
      <c r="W254" s="11"/>
      <c r="X254" s="11"/>
      <c r="Y254" s="11"/>
      <c r="Z254" s="11"/>
    </row>
    <row r="255" spans="1:26" ht="16.5" customHeight="1">
      <c r="A255" s="2"/>
      <c r="B255" s="4"/>
      <c r="C255" s="4"/>
      <c r="D255" s="2"/>
      <c r="E255" s="4"/>
      <c r="F255" s="2"/>
      <c r="G255" s="4"/>
      <c r="H255" s="5"/>
      <c r="I255" s="5"/>
      <c r="J255" s="4"/>
      <c r="K255" s="59"/>
      <c r="L255" s="4"/>
      <c r="M255" s="23"/>
      <c r="N255" s="4"/>
      <c r="O255" s="4"/>
      <c r="P255" s="11"/>
      <c r="Q255" s="11"/>
      <c r="R255" s="11"/>
      <c r="S255" s="11"/>
      <c r="T255" s="11"/>
      <c r="U255" s="11"/>
      <c r="V255" s="11"/>
      <c r="W255" s="11"/>
      <c r="X255" s="11"/>
      <c r="Y255" s="11"/>
      <c r="Z255" s="11"/>
    </row>
    <row r="256" spans="1:26" ht="16.5" customHeight="1">
      <c r="A256" s="2"/>
      <c r="B256" s="4"/>
      <c r="C256" s="4"/>
      <c r="D256" s="2"/>
      <c r="E256" s="4"/>
      <c r="F256" s="2"/>
      <c r="G256" s="4"/>
      <c r="H256" s="5"/>
      <c r="I256" s="5"/>
      <c r="J256" s="4"/>
      <c r="K256" s="59"/>
      <c r="L256" s="4"/>
      <c r="M256" s="23"/>
      <c r="N256" s="4"/>
      <c r="O256" s="4"/>
      <c r="P256" s="11"/>
      <c r="Q256" s="11"/>
      <c r="R256" s="11"/>
      <c r="S256" s="11"/>
      <c r="T256" s="11"/>
      <c r="U256" s="11"/>
      <c r="V256" s="11"/>
      <c r="W256" s="11"/>
      <c r="X256" s="11"/>
      <c r="Y256" s="11"/>
      <c r="Z256" s="11"/>
    </row>
    <row r="257" spans="1:26" ht="16.5" customHeight="1">
      <c r="A257" s="2"/>
      <c r="B257" s="4"/>
      <c r="C257" s="4"/>
      <c r="D257" s="2"/>
      <c r="E257" s="4"/>
      <c r="F257" s="2"/>
      <c r="G257" s="4"/>
      <c r="H257" s="5"/>
      <c r="I257" s="5"/>
      <c r="J257" s="4"/>
      <c r="K257" s="59"/>
      <c r="L257" s="4"/>
      <c r="M257" s="23"/>
      <c r="N257" s="4"/>
      <c r="O257" s="4"/>
      <c r="P257" s="11"/>
      <c r="Q257" s="11"/>
      <c r="R257" s="11"/>
      <c r="S257" s="11"/>
      <c r="T257" s="11"/>
      <c r="U257" s="11"/>
      <c r="V257" s="11"/>
      <c r="W257" s="11"/>
      <c r="X257" s="11"/>
      <c r="Y257" s="11"/>
      <c r="Z257" s="11"/>
    </row>
    <row r="258" spans="1:26" ht="16.5" customHeight="1">
      <c r="A258" s="2"/>
      <c r="B258" s="4"/>
      <c r="C258" s="4"/>
      <c r="D258" s="2"/>
      <c r="E258" s="4"/>
      <c r="F258" s="2"/>
      <c r="G258" s="4"/>
      <c r="H258" s="5"/>
      <c r="I258" s="5"/>
      <c r="J258" s="4"/>
      <c r="K258" s="59"/>
      <c r="L258" s="4"/>
      <c r="M258" s="23"/>
      <c r="N258" s="4"/>
      <c r="O258" s="4"/>
      <c r="P258" s="11"/>
      <c r="Q258" s="11"/>
      <c r="R258" s="11"/>
      <c r="S258" s="11"/>
      <c r="T258" s="11"/>
      <c r="U258" s="11"/>
      <c r="V258" s="11"/>
      <c r="W258" s="11"/>
      <c r="X258" s="11"/>
      <c r="Y258" s="11"/>
      <c r="Z258" s="11"/>
    </row>
    <row r="259" spans="1:26" ht="16.5" customHeight="1">
      <c r="A259" s="2"/>
      <c r="B259" s="4"/>
      <c r="C259" s="4"/>
      <c r="D259" s="2"/>
      <c r="E259" s="4"/>
      <c r="F259" s="2"/>
      <c r="G259" s="4"/>
      <c r="H259" s="5"/>
      <c r="I259" s="5"/>
      <c r="J259" s="4"/>
      <c r="K259" s="59"/>
      <c r="L259" s="4"/>
      <c r="M259" s="23"/>
      <c r="N259" s="4"/>
      <c r="O259" s="4"/>
      <c r="P259" s="11"/>
      <c r="Q259" s="11"/>
      <c r="R259" s="11"/>
      <c r="S259" s="11"/>
      <c r="T259" s="11"/>
      <c r="U259" s="11"/>
      <c r="V259" s="11"/>
      <c r="W259" s="11"/>
      <c r="X259" s="11"/>
      <c r="Y259" s="11"/>
      <c r="Z259" s="11"/>
    </row>
    <row r="260" spans="1:26" ht="16.5" customHeight="1">
      <c r="A260" s="2"/>
      <c r="B260" s="4"/>
      <c r="C260" s="4"/>
      <c r="D260" s="2"/>
      <c r="E260" s="4"/>
      <c r="F260" s="2"/>
      <c r="G260" s="4"/>
      <c r="H260" s="5"/>
      <c r="I260" s="5"/>
      <c r="J260" s="4"/>
      <c r="K260" s="59"/>
      <c r="L260" s="4"/>
      <c r="M260" s="23"/>
      <c r="N260" s="4"/>
      <c r="O260" s="4"/>
      <c r="P260" s="11"/>
      <c r="Q260" s="11"/>
      <c r="R260" s="11"/>
      <c r="S260" s="11"/>
      <c r="T260" s="11"/>
      <c r="U260" s="11"/>
      <c r="V260" s="11"/>
      <c r="W260" s="11"/>
      <c r="X260" s="11"/>
      <c r="Y260" s="11"/>
      <c r="Z260" s="11"/>
    </row>
    <row r="261" spans="1:26" ht="16.5" customHeight="1">
      <c r="A261" s="2"/>
      <c r="B261" s="4"/>
      <c r="C261" s="4"/>
      <c r="D261" s="2"/>
      <c r="E261" s="4"/>
      <c r="F261" s="2"/>
      <c r="G261" s="4"/>
      <c r="H261" s="5"/>
      <c r="I261" s="5"/>
      <c r="J261" s="4"/>
      <c r="K261" s="59"/>
      <c r="L261" s="4"/>
      <c r="M261" s="23"/>
      <c r="N261" s="4"/>
      <c r="O261" s="4"/>
      <c r="P261" s="11"/>
      <c r="Q261" s="11"/>
      <c r="R261" s="11"/>
      <c r="S261" s="11"/>
      <c r="T261" s="11"/>
      <c r="U261" s="11"/>
      <c r="V261" s="11"/>
      <c r="W261" s="11"/>
      <c r="X261" s="11"/>
      <c r="Y261" s="11"/>
      <c r="Z261" s="11"/>
    </row>
    <row r="262" spans="1:26" ht="16.5" customHeight="1">
      <c r="A262" s="2"/>
      <c r="B262" s="4"/>
      <c r="C262" s="4"/>
      <c r="D262" s="2"/>
      <c r="E262" s="4"/>
      <c r="F262" s="2"/>
      <c r="G262" s="4"/>
      <c r="H262" s="5"/>
      <c r="I262" s="5"/>
      <c r="J262" s="4"/>
      <c r="K262" s="59"/>
      <c r="L262" s="4"/>
      <c r="M262" s="23"/>
      <c r="N262" s="4"/>
      <c r="O262" s="4"/>
      <c r="P262" s="11"/>
      <c r="Q262" s="11"/>
      <c r="R262" s="11"/>
      <c r="S262" s="11"/>
      <c r="T262" s="11"/>
      <c r="U262" s="11"/>
      <c r="V262" s="11"/>
      <c r="W262" s="11"/>
      <c r="X262" s="11"/>
      <c r="Y262" s="11"/>
      <c r="Z262" s="11"/>
    </row>
    <row r="263" spans="1:26" ht="16.5" customHeight="1">
      <c r="A263" s="2"/>
      <c r="B263" s="4"/>
      <c r="C263" s="4"/>
      <c r="D263" s="2"/>
      <c r="E263" s="4"/>
      <c r="F263" s="2"/>
      <c r="G263" s="4"/>
      <c r="H263" s="5"/>
      <c r="I263" s="5"/>
      <c r="J263" s="4"/>
      <c r="K263" s="59"/>
      <c r="L263" s="4"/>
      <c r="M263" s="23"/>
      <c r="N263" s="4"/>
      <c r="O263" s="4"/>
      <c r="P263" s="11"/>
      <c r="Q263" s="11"/>
      <c r="R263" s="11"/>
      <c r="S263" s="11"/>
      <c r="T263" s="11"/>
      <c r="U263" s="11"/>
      <c r="V263" s="11"/>
      <c r="W263" s="11"/>
      <c r="X263" s="11"/>
      <c r="Y263" s="11"/>
      <c r="Z263" s="11"/>
    </row>
    <row r="264" spans="1:26" ht="16.5" customHeight="1">
      <c r="A264" s="2"/>
      <c r="B264" s="4"/>
      <c r="C264" s="4"/>
      <c r="D264" s="2"/>
      <c r="E264" s="4"/>
      <c r="F264" s="2"/>
      <c r="G264" s="4"/>
      <c r="H264" s="5"/>
      <c r="I264" s="5"/>
      <c r="J264" s="4"/>
      <c r="K264" s="59"/>
      <c r="L264" s="4"/>
      <c r="M264" s="23"/>
      <c r="N264" s="4"/>
      <c r="O264" s="4"/>
      <c r="P264" s="11"/>
      <c r="Q264" s="11"/>
      <c r="R264" s="11"/>
      <c r="S264" s="11"/>
      <c r="T264" s="11"/>
      <c r="U264" s="11"/>
      <c r="V264" s="11"/>
      <c r="W264" s="11"/>
      <c r="X264" s="11"/>
      <c r="Y264" s="11"/>
      <c r="Z264" s="11"/>
    </row>
    <row r="265" spans="1:26" ht="16.5" customHeight="1">
      <c r="A265" s="2"/>
      <c r="B265" s="4"/>
      <c r="C265" s="4"/>
      <c r="D265" s="2"/>
      <c r="E265" s="4"/>
      <c r="F265" s="2"/>
      <c r="G265" s="4"/>
      <c r="H265" s="5"/>
      <c r="I265" s="5"/>
      <c r="J265" s="4"/>
      <c r="K265" s="59"/>
      <c r="L265" s="4"/>
      <c r="M265" s="23"/>
      <c r="N265" s="4"/>
      <c r="O265" s="4"/>
      <c r="P265" s="11"/>
      <c r="Q265" s="11"/>
      <c r="R265" s="11"/>
      <c r="S265" s="11"/>
      <c r="T265" s="11"/>
      <c r="U265" s="11"/>
      <c r="V265" s="11"/>
      <c r="W265" s="11"/>
      <c r="X265" s="11"/>
      <c r="Y265" s="11"/>
      <c r="Z265" s="11"/>
    </row>
    <row r="266" spans="1:26" ht="16.5" customHeight="1">
      <c r="A266" s="2"/>
      <c r="B266" s="4"/>
      <c r="C266" s="4"/>
      <c r="D266" s="2"/>
      <c r="E266" s="4"/>
      <c r="F266" s="2"/>
      <c r="G266" s="4"/>
      <c r="H266" s="5"/>
      <c r="I266" s="5"/>
      <c r="J266" s="4"/>
      <c r="K266" s="59"/>
      <c r="L266" s="4"/>
      <c r="M266" s="23"/>
      <c r="N266" s="4"/>
      <c r="O266" s="4"/>
      <c r="P266" s="11"/>
      <c r="Q266" s="11"/>
      <c r="R266" s="11"/>
      <c r="S266" s="11"/>
      <c r="T266" s="11"/>
      <c r="U266" s="11"/>
      <c r="V266" s="11"/>
      <c r="W266" s="11"/>
      <c r="X266" s="11"/>
      <c r="Y266" s="11"/>
      <c r="Z266" s="11"/>
    </row>
    <row r="267" spans="1:26" ht="16.5" customHeight="1">
      <c r="A267" s="2"/>
      <c r="B267" s="4"/>
      <c r="C267" s="4"/>
      <c r="D267" s="2"/>
      <c r="E267" s="4"/>
      <c r="F267" s="2"/>
      <c r="G267" s="4"/>
      <c r="H267" s="5"/>
      <c r="I267" s="5"/>
      <c r="J267" s="4"/>
      <c r="K267" s="59"/>
      <c r="L267" s="4"/>
      <c r="M267" s="23"/>
      <c r="N267" s="4"/>
      <c r="O267" s="4"/>
      <c r="P267" s="11"/>
      <c r="Q267" s="11"/>
      <c r="R267" s="11"/>
      <c r="S267" s="11"/>
      <c r="T267" s="11"/>
      <c r="U267" s="11"/>
      <c r="V267" s="11"/>
      <c r="W267" s="11"/>
      <c r="X267" s="11"/>
      <c r="Y267" s="11"/>
      <c r="Z267" s="11"/>
    </row>
    <row r="268" spans="1:26" ht="16.5" customHeight="1">
      <c r="A268" s="2"/>
      <c r="B268" s="4"/>
      <c r="C268" s="4"/>
      <c r="D268" s="2"/>
      <c r="E268" s="4"/>
      <c r="F268" s="2"/>
      <c r="G268" s="4"/>
      <c r="H268" s="5"/>
      <c r="I268" s="5"/>
      <c r="J268" s="4"/>
      <c r="K268" s="59"/>
      <c r="L268" s="4"/>
      <c r="M268" s="23"/>
      <c r="N268" s="4"/>
      <c r="O268" s="4"/>
      <c r="P268" s="11"/>
      <c r="Q268" s="11"/>
      <c r="R268" s="11"/>
      <c r="S268" s="11"/>
      <c r="T268" s="11"/>
      <c r="U268" s="11"/>
      <c r="V268" s="11"/>
      <c r="W268" s="11"/>
      <c r="X268" s="11"/>
      <c r="Y268" s="11"/>
      <c r="Z268" s="11"/>
    </row>
    <row r="269" spans="1:26" ht="16.5" customHeight="1">
      <c r="A269" s="2"/>
      <c r="B269" s="4"/>
      <c r="C269" s="4"/>
      <c r="D269" s="2"/>
      <c r="E269" s="4"/>
      <c r="F269" s="2"/>
      <c r="G269" s="4"/>
      <c r="H269" s="5"/>
      <c r="I269" s="5"/>
      <c r="J269" s="4"/>
      <c r="K269" s="59"/>
      <c r="L269" s="4"/>
      <c r="M269" s="23"/>
      <c r="N269" s="4"/>
      <c r="O269" s="4"/>
      <c r="P269" s="11"/>
      <c r="Q269" s="11"/>
      <c r="R269" s="11"/>
      <c r="S269" s="11"/>
      <c r="T269" s="11"/>
      <c r="U269" s="11"/>
      <c r="V269" s="11"/>
      <c r="W269" s="11"/>
      <c r="X269" s="11"/>
      <c r="Y269" s="11"/>
      <c r="Z269" s="11"/>
    </row>
    <row r="270" spans="1:26" ht="16.5" customHeight="1">
      <c r="A270" s="2"/>
      <c r="B270" s="4"/>
      <c r="C270" s="4"/>
      <c r="D270" s="2"/>
      <c r="E270" s="4"/>
      <c r="F270" s="2"/>
      <c r="G270" s="4"/>
      <c r="H270" s="5"/>
      <c r="I270" s="5"/>
      <c r="J270" s="4"/>
      <c r="K270" s="59"/>
      <c r="L270" s="4"/>
      <c r="M270" s="23"/>
      <c r="N270" s="4"/>
      <c r="O270" s="4"/>
      <c r="P270" s="11"/>
      <c r="Q270" s="11"/>
      <c r="R270" s="11"/>
      <c r="S270" s="11"/>
      <c r="T270" s="11"/>
      <c r="U270" s="11"/>
      <c r="V270" s="11"/>
      <c r="W270" s="11"/>
      <c r="X270" s="11"/>
      <c r="Y270" s="11"/>
      <c r="Z270" s="11"/>
    </row>
    <row r="271" spans="1:26" ht="16.5" customHeight="1">
      <c r="A271" s="2"/>
      <c r="B271" s="4"/>
      <c r="C271" s="4"/>
      <c r="D271" s="2"/>
      <c r="E271" s="4"/>
      <c r="F271" s="2"/>
      <c r="G271" s="4"/>
      <c r="H271" s="5"/>
      <c r="I271" s="5"/>
      <c r="J271" s="4"/>
      <c r="K271" s="59"/>
      <c r="L271" s="4"/>
      <c r="M271" s="23"/>
      <c r="N271" s="4"/>
      <c r="O271" s="4"/>
      <c r="P271" s="11"/>
      <c r="Q271" s="11"/>
      <c r="R271" s="11"/>
      <c r="S271" s="11"/>
      <c r="T271" s="11"/>
      <c r="U271" s="11"/>
      <c r="V271" s="11"/>
      <c r="W271" s="11"/>
      <c r="X271" s="11"/>
      <c r="Y271" s="11"/>
      <c r="Z271" s="11"/>
    </row>
    <row r="272" spans="1:26" ht="16.5" customHeight="1">
      <c r="A272" s="2"/>
      <c r="B272" s="4"/>
      <c r="C272" s="4"/>
      <c r="D272" s="2"/>
      <c r="E272" s="4"/>
      <c r="F272" s="2"/>
      <c r="G272" s="4"/>
      <c r="H272" s="5"/>
      <c r="I272" s="5"/>
      <c r="J272" s="4"/>
      <c r="K272" s="59"/>
      <c r="L272" s="4"/>
      <c r="M272" s="23"/>
      <c r="N272" s="4"/>
      <c r="O272" s="4"/>
      <c r="P272" s="11"/>
      <c r="Q272" s="11"/>
      <c r="R272" s="11"/>
      <c r="S272" s="11"/>
      <c r="T272" s="11"/>
      <c r="U272" s="11"/>
      <c r="V272" s="11"/>
      <c r="W272" s="11"/>
      <c r="X272" s="11"/>
      <c r="Y272" s="11"/>
      <c r="Z272" s="11"/>
    </row>
    <row r="273" spans="1:26" ht="16.5" customHeight="1">
      <c r="A273" s="2"/>
      <c r="B273" s="4"/>
      <c r="C273" s="4"/>
      <c r="D273" s="2"/>
      <c r="E273" s="4"/>
      <c r="F273" s="2"/>
      <c r="G273" s="4"/>
      <c r="H273" s="5"/>
      <c r="I273" s="5"/>
      <c r="J273" s="4"/>
      <c r="K273" s="59"/>
      <c r="L273" s="4"/>
      <c r="M273" s="23"/>
      <c r="N273" s="4"/>
      <c r="O273" s="4"/>
      <c r="P273" s="11"/>
      <c r="Q273" s="11"/>
      <c r="R273" s="11"/>
      <c r="S273" s="11"/>
      <c r="T273" s="11"/>
      <c r="U273" s="11"/>
      <c r="V273" s="11"/>
      <c r="W273" s="11"/>
      <c r="X273" s="11"/>
      <c r="Y273" s="11"/>
      <c r="Z273" s="11"/>
    </row>
    <row r="274" spans="1:26" ht="16.5" customHeight="1">
      <c r="A274" s="2"/>
      <c r="B274" s="4"/>
      <c r="C274" s="4"/>
      <c r="D274" s="2"/>
      <c r="E274" s="4"/>
      <c r="F274" s="2"/>
      <c r="G274" s="4"/>
      <c r="H274" s="5"/>
      <c r="I274" s="5"/>
      <c r="J274" s="4"/>
      <c r="K274" s="59"/>
      <c r="L274" s="4"/>
      <c r="M274" s="23"/>
      <c r="N274" s="4"/>
      <c r="O274" s="4"/>
      <c r="P274" s="11"/>
      <c r="Q274" s="11"/>
      <c r="R274" s="11"/>
      <c r="S274" s="11"/>
      <c r="T274" s="11"/>
      <c r="U274" s="11"/>
      <c r="V274" s="11"/>
      <c r="W274" s="11"/>
      <c r="X274" s="11"/>
      <c r="Y274" s="11"/>
      <c r="Z274" s="11"/>
    </row>
    <row r="275" spans="1:26" ht="16.5" customHeight="1">
      <c r="A275" s="2"/>
      <c r="B275" s="4"/>
      <c r="C275" s="4"/>
      <c r="D275" s="2"/>
      <c r="E275" s="4"/>
      <c r="F275" s="2"/>
      <c r="G275" s="4"/>
      <c r="H275" s="5"/>
      <c r="I275" s="5"/>
      <c r="J275" s="4"/>
      <c r="K275" s="59"/>
      <c r="L275" s="4"/>
      <c r="M275" s="23"/>
      <c r="N275" s="4"/>
      <c r="O275" s="4"/>
      <c r="P275" s="11"/>
      <c r="Q275" s="11"/>
      <c r="R275" s="11"/>
      <c r="S275" s="11"/>
      <c r="T275" s="11"/>
      <c r="U275" s="11"/>
      <c r="V275" s="11"/>
      <c r="W275" s="11"/>
      <c r="X275" s="11"/>
      <c r="Y275" s="11"/>
      <c r="Z275" s="11"/>
    </row>
    <row r="276" spans="1:26" ht="16.5" customHeight="1">
      <c r="A276" s="2"/>
      <c r="B276" s="4"/>
      <c r="C276" s="4"/>
      <c r="D276" s="2"/>
      <c r="E276" s="4"/>
      <c r="F276" s="2"/>
      <c r="G276" s="4"/>
      <c r="H276" s="5"/>
      <c r="I276" s="5"/>
      <c r="J276" s="4"/>
      <c r="K276" s="59"/>
      <c r="L276" s="4"/>
      <c r="M276" s="23"/>
      <c r="N276" s="4"/>
      <c r="O276" s="4"/>
      <c r="P276" s="11"/>
      <c r="Q276" s="11"/>
      <c r="R276" s="11"/>
      <c r="S276" s="11"/>
      <c r="T276" s="11"/>
      <c r="U276" s="11"/>
      <c r="V276" s="11"/>
      <c r="W276" s="11"/>
      <c r="X276" s="11"/>
      <c r="Y276" s="11"/>
      <c r="Z276" s="11"/>
    </row>
    <row r="277" spans="1:26" ht="16.5" customHeight="1">
      <c r="A277" s="2"/>
      <c r="B277" s="4"/>
      <c r="C277" s="4"/>
      <c r="D277" s="2"/>
      <c r="E277" s="4"/>
      <c r="F277" s="2"/>
      <c r="G277" s="4"/>
      <c r="H277" s="5"/>
      <c r="I277" s="5"/>
      <c r="J277" s="4"/>
      <c r="K277" s="59"/>
      <c r="L277" s="4"/>
      <c r="M277" s="23"/>
      <c r="N277" s="4"/>
      <c r="O277" s="4"/>
      <c r="P277" s="11"/>
      <c r="Q277" s="11"/>
      <c r="R277" s="11"/>
      <c r="S277" s="11"/>
      <c r="T277" s="11"/>
      <c r="U277" s="11"/>
      <c r="V277" s="11"/>
      <c r="W277" s="11"/>
      <c r="X277" s="11"/>
      <c r="Y277" s="11"/>
      <c r="Z277" s="11"/>
    </row>
    <row r="278" spans="1:26" ht="16.5" customHeight="1">
      <c r="A278" s="2"/>
      <c r="B278" s="4"/>
      <c r="C278" s="4"/>
      <c r="D278" s="2"/>
      <c r="E278" s="4"/>
      <c r="F278" s="2"/>
      <c r="G278" s="4"/>
      <c r="H278" s="5"/>
      <c r="I278" s="5"/>
      <c r="J278" s="4"/>
      <c r="K278" s="59"/>
      <c r="L278" s="4"/>
      <c r="M278" s="23"/>
      <c r="N278" s="4"/>
      <c r="O278" s="4"/>
      <c r="P278" s="11"/>
      <c r="Q278" s="11"/>
      <c r="R278" s="11"/>
      <c r="S278" s="11"/>
      <c r="T278" s="11"/>
      <c r="U278" s="11"/>
      <c r="V278" s="11"/>
      <c r="W278" s="11"/>
      <c r="X278" s="11"/>
      <c r="Y278" s="11"/>
      <c r="Z278" s="11"/>
    </row>
    <row r="279" spans="1:26" ht="16.5" customHeight="1">
      <c r="A279" s="2"/>
      <c r="B279" s="4"/>
      <c r="C279" s="4"/>
      <c r="D279" s="2"/>
      <c r="E279" s="4"/>
      <c r="F279" s="2"/>
      <c r="G279" s="4"/>
      <c r="H279" s="5"/>
      <c r="I279" s="5"/>
      <c r="J279" s="4"/>
      <c r="K279" s="59"/>
      <c r="L279" s="4"/>
      <c r="M279" s="23"/>
      <c r="N279" s="4"/>
      <c r="O279" s="4"/>
      <c r="P279" s="11"/>
      <c r="Q279" s="11"/>
      <c r="R279" s="11"/>
      <c r="S279" s="11"/>
      <c r="T279" s="11"/>
      <c r="U279" s="11"/>
      <c r="V279" s="11"/>
      <c r="W279" s="11"/>
      <c r="X279" s="11"/>
      <c r="Y279" s="11"/>
      <c r="Z279" s="11"/>
    </row>
    <row r="280" spans="1:26" ht="16.5" customHeight="1">
      <c r="A280" s="2"/>
      <c r="B280" s="4"/>
      <c r="C280" s="4"/>
      <c r="D280" s="2"/>
      <c r="E280" s="4"/>
      <c r="F280" s="2"/>
      <c r="G280" s="4"/>
      <c r="H280" s="5"/>
      <c r="I280" s="5"/>
      <c r="J280" s="4"/>
      <c r="K280" s="59"/>
      <c r="L280" s="4"/>
      <c r="M280" s="23"/>
      <c r="N280" s="4"/>
      <c r="O280" s="4"/>
      <c r="P280" s="11"/>
      <c r="Q280" s="11"/>
      <c r="R280" s="11"/>
      <c r="S280" s="11"/>
      <c r="T280" s="11"/>
      <c r="U280" s="11"/>
      <c r="V280" s="11"/>
      <c r="W280" s="11"/>
      <c r="X280" s="11"/>
      <c r="Y280" s="11"/>
      <c r="Z280" s="11"/>
    </row>
    <row r="281" spans="1:26" ht="16.5" customHeight="1">
      <c r="A281" s="2"/>
      <c r="B281" s="4"/>
      <c r="C281" s="4"/>
      <c r="D281" s="2"/>
      <c r="E281" s="4"/>
      <c r="F281" s="2"/>
      <c r="G281" s="4"/>
      <c r="H281" s="5"/>
      <c r="I281" s="5"/>
      <c r="J281" s="4"/>
      <c r="K281" s="59"/>
      <c r="L281" s="4"/>
      <c r="M281" s="23"/>
      <c r="N281" s="4"/>
      <c r="O281" s="4"/>
      <c r="P281" s="11"/>
      <c r="Q281" s="11"/>
      <c r="R281" s="11"/>
      <c r="S281" s="11"/>
      <c r="T281" s="11"/>
      <c r="U281" s="11"/>
      <c r="V281" s="11"/>
      <c r="W281" s="11"/>
      <c r="X281" s="11"/>
      <c r="Y281" s="11"/>
      <c r="Z281" s="11"/>
    </row>
    <row r="282" spans="1:26" ht="16.5" customHeight="1">
      <c r="A282" s="2"/>
      <c r="B282" s="4"/>
      <c r="C282" s="4"/>
      <c r="D282" s="2"/>
      <c r="E282" s="4"/>
      <c r="F282" s="2"/>
      <c r="G282" s="4"/>
      <c r="H282" s="5"/>
      <c r="I282" s="5"/>
      <c r="J282" s="4"/>
      <c r="K282" s="59"/>
      <c r="L282" s="4"/>
      <c r="M282" s="23"/>
      <c r="N282" s="4"/>
      <c r="O282" s="4"/>
      <c r="P282" s="11"/>
      <c r="Q282" s="11"/>
      <c r="R282" s="11"/>
      <c r="S282" s="11"/>
      <c r="T282" s="11"/>
      <c r="U282" s="11"/>
      <c r="V282" s="11"/>
      <c r="W282" s="11"/>
      <c r="X282" s="11"/>
      <c r="Y282" s="11"/>
      <c r="Z282" s="11"/>
    </row>
    <row r="283" spans="1:26" ht="16.5" customHeight="1">
      <c r="A283" s="2"/>
      <c r="B283" s="4"/>
      <c r="C283" s="4"/>
      <c r="D283" s="2"/>
      <c r="E283" s="4"/>
      <c r="F283" s="2"/>
      <c r="G283" s="4"/>
      <c r="H283" s="5"/>
      <c r="I283" s="5"/>
      <c r="J283" s="4"/>
      <c r="K283" s="59"/>
      <c r="L283" s="4"/>
      <c r="M283" s="23"/>
      <c r="N283" s="4"/>
      <c r="O283" s="4"/>
      <c r="P283" s="11"/>
      <c r="Q283" s="11"/>
      <c r="R283" s="11"/>
      <c r="S283" s="11"/>
      <c r="T283" s="11"/>
      <c r="U283" s="11"/>
      <c r="V283" s="11"/>
      <c r="W283" s="11"/>
      <c r="X283" s="11"/>
      <c r="Y283" s="11"/>
      <c r="Z283" s="11"/>
    </row>
    <row r="284" spans="1:26" ht="16.5" customHeight="1">
      <c r="A284" s="2"/>
      <c r="B284" s="4"/>
      <c r="C284" s="4"/>
      <c r="D284" s="2"/>
      <c r="E284" s="4"/>
      <c r="F284" s="2"/>
      <c r="G284" s="4"/>
      <c r="H284" s="5"/>
      <c r="I284" s="5"/>
      <c r="J284" s="4"/>
      <c r="K284" s="59"/>
      <c r="L284" s="4"/>
      <c r="M284" s="23"/>
      <c r="N284" s="4"/>
      <c r="O284" s="4"/>
      <c r="P284" s="11"/>
      <c r="Q284" s="11"/>
      <c r="R284" s="11"/>
      <c r="S284" s="11"/>
      <c r="T284" s="11"/>
      <c r="U284" s="11"/>
      <c r="V284" s="11"/>
      <c r="W284" s="11"/>
      <c r="X284" s="11"/>
      <c r="Y284" s="11"/>
      <c r="Z284" s="11"/>
    </row>
    <row r="285" spans="1:26" ht="16.5" customHeight="1">
      <c r="A285" s="2"/>
      <c r="B285" s="4"/>
      <c r="C285" s="4"/>
      <c r="D285" s="2"/>
      <c r="E285" s="4"/>
      <c r="F285" s="2"/>
      <c r="G285" s="4"/>
      <c r="H285" s="5"/>
      <c r="I285" s="5"/>
      <c r="J285" s="4"/>
      <c r="K285" s="59"/>
      <c r="L285" s="4"/>
      <c r="M285" s="23"/>
      <c r="N285" s="4"/>
      <c r="O285" s="4"/>
      <c r="P285" s="11"/>
      <c r="Q285" s="11"/>
      <c r="R285" s="11"/>
      <c r="S285" s="11"/>
      <c r="T285" s="11"/>
      <c r="U285" s="11"/>
      <c r="V285" s="11"/>
      <c r="W285" s="11"/>
      <c r="X285" s="11"/>
      <c r="Y285" s="11"/>
      <c r="Z285" s="11"/>
    </row>
    <row r="286" spans="1:26" ht="16.5" customHeight="1">
      <c r="A286" s="2"/>
      <c r="B286" s="4"/>
      <c r="C286" s="4"/>
      <c r="D286" s="2"/>
      <c r="E286" s="4"/>
      <c r="F286" s="2"/>
      <c r="G286" s="4"/>
      <c r="H286" s="5"/>
      <c r="I286" s="5"/>
      <c r="J286" s="4"/>
      <c r="K286" s="59"/>
      <c r="L286" s="4"/>
      <c r="M286" s="23"/>
      <c r="N286" s="4"/>
      <c r="O286" s="4"/>
      <c r="P286" s="11"/>
      <c r="Q286" s="11"/>
      <c r="R286" s="11"/>
      <c r="S286" s="11"/>
      <c r="T286" s="11"/>
      <c r="U286" s="11"/>
      <c r="V286" s="11"/>
      <c r="W286" s="11"/>
      <c r="X286" s="11"/>
      <c r="Y286" s="11"/>
      <c r="Z286" s="11"/>
    </row>
    <row r="287" spans="1:26" ht="16.5" customHeight="1">
      <c r="A287" s="2"/>
      <c r="B287" s="4"/>
      <c r="C287" s="4"/>
      <c r="D287" s="2"/>
      <c r="E287" s="4"/>
      <c r="F287" s="2"/>
      <c r="G287" s="4"/>
      <c r="H287" s="5"/>
      <c r="I287" s="5"/>
      <c r="J287" s="4"/>
      <c r="K287" s="59"/>
      <c r="L287" s="4"/>
      <c r="M287" s="23"/>
      <c r="N287" s="4"/>
      <c r="O287" s="4"/>
      <c r="P287" s="11"/>
      <c r="Q287" s="11"/>
      <c r="R287" s="11"/>
      <c r="S287" s="11"/>
      <c r="T287" s="11"/>
      <c r="U287" s="11"/>
      <c r="V287" s="11"/>
      <c r="W287" s="11"/>
      <c r="X287" s="11"/>
      <c r="Y287" s="11"/>
      <c r="Z287" s="11"/>
    </row>
    <row r="288" spans="1:26" ht="16.5" customHeight="1">
      <c r="A288" s="2"/>
      <c r="B288" s="4"/>
      <c r="C288" s="4"/>
      <c r="D288" s="2"/>
      <c r="E288" s="4"/>
      <c r="F288" s="2"/>
      <c r="G288" s="4"/>
      <c r="H288" s="5"/>
      <c r="I288" s="5"/>
      <c r="J288" s="4"/>
      <c r="K288" s="59"/>
      <c r="L288" s="4"/>
      <c r="M288" s="23"/>
      <c r="N288" s="4"/>
      <c r="O288" s="4"/>
      <c r="P288" s="11"/>
      <c r="Q288" s="11"/>
      <c r="R288" s="11"/>
      <c r="S288" s="11"/>
      <c r="T288" s="11"/>
      <c r="U288" s="11"/>
      <c r="V288" s="11"/>
      <c r="W288" s="11"/>
      <c r="X288" s="11"/>
      <c r="Y288" s="11"/>
      <c r="Z288" s="11"/>
    </row>
    <row r="289" spans="1:26" ht="16.5" customHeight="1">
      <c r="A289" s="2"/>
      <c r="B289" s="4"/>
      <c r="C289" s="4"/>
      <c r="D289" s="2"/>
      <c r="E289" s="4"/>
      <c r="F289" s="2"/>
      <c r="G289" s="4"/>
      <c r="H289" s="5"/>
      <c r="I289" s="5"/>
      <c r="J289" s="4"/>
      <c r="K289" s="59"/>
      <c r="L289" s="4"/>
      <c r="M289" s="23"/>
      <c r="N289" s="4"/>
      <c r="O289" s="4"/>
      <c r="P289" s="11"/>
      <c r="Q289" s="11"/>
      <c r="R289" s="11"/>
      <c r="S289" s="11"/>
      <c r="T289" s="11"/>
      <c r="U289" s="11"/>
      <c r="V289" s="11"/>
      <c r="W289" s="11"/>
      <c r="X289" s="11"/>
      <c r="Y289" s="11"/>
      <c r="Z289" s="11"/>
    </row>
    <row r="290" spans="1:26" ht="16.5" customHeight="1">
      <c r="A290" s="2"/>
      <c r="B290" s="4"/>
      <c r="C290" s="4"/>
      <c r="D290" s="2"/>
      <c r="E290" s="4"/>
      <c r="F290" s="2"/>
      <c r="G290" s="4"/>
      <c r="H290" s="5"/>
      <c r="I290" s="5"/>
      <c r="J290" s="4"/>
      <c r="K290" s="59"/>
      <c r="L290" s="4"/>
      <c r="M290" s="23"/>
      <c r="N290" s="4"/>
      <c r="O290" s="4"/>
      <c r="P290" s="11"/>
      <c r="Q290" s="11"/>
      <c r="R290" s="11"/>
      <c r="S290" s="11"/>
      <c r="T290" s="11"/>
      <c r="U290" s="11"/>
      <c r="V290" s="11"/>
      <c r="W290" s="11"/>
      <c r="X290" s="11"/>
      <c r="Y290" s="11"/>
      <c r="Z290" s="11"/>
    </row>
    <row r="291" spans="1:26" ht="16.5" customHeight="1">
      <c r="A291" s="2"/>
      <c r="B291" s="4"/>
      <c r="C291" s="4"/>
      <c r="D291" s="2"/>
      <c r="E291" s="4"/>
      <c r="F291" s="2"/>
      <c r="G291" s="4"/>
      <c r="H291" s="5"/>
      <c r="I291" s="5"/>
      <c r="J291" s="4"/>
      <c r="K291" s="59"/>
      <c r="L291" s="4"/>
      <c r="M291" s="23"/>
      <c r="N291" s="4"/>
      <c r="O291" s="4"/>
      <c r="P291" s="11"/>
      <c r="Q291" s="11"/>
      <c r="R291" s="11"/>
      <c r="S291" s="11"/>
      <c r="T291" s="11"/>
      <c r="U291" s="11"/>
      <c r="V291" s="11"/>
      <c r="W291" s="11"/>
      <c r="X291" s="11"/>
      <c r="Y291" s="11"/>
      <c r="Z291" s="11"/>
    </row>
    <row r="292" spans="1:26" ht="16.5" customHeight="1">
      <c r="A292" s="2"/>
      <c r="B292" s="4"/>
      <c r="C292" s="4"/>
      <c r="D292" s="2"/>
      <c r="E292" s="4"/>
      <c r="F292" s="2"/>
      <c r="G292" s="4"/>
      <c r="H292" s="5"/>
      <c r="I292" s="5"/>
      <c r="J292" s="4"/>
      <c r="K292" s="59"/>
      <c r="L292" s="4"/>
      <c r="M292" s="23"/>
      <c r="N292" s="4"/>
      <c r="O292" s="4"/>
      <c r="P292" s="11"/>
      <c r="Q292" s="11"/>
      <c r="R292" s="11"/>
      <c r="S292" s="11"/>
      <c r="T292" s="11"/>
      <c r="U292" s="11"/>
      <c r="V292" s="11"/>
      <c r="W292" s="11"/>
      <c r="X292" s="11"/>
      <c r="Y292" s="11"/>
      <c r="Z292" s="11"/>
    </row>
    <row r="293" spans="1:26" ht="16.5" customHeight="1">
      <c r="A293" s="2"/>
      <c r="B293" s="4"/>
      <c r="C293" s="4"/>
      <c r="D293" s="2"/>
      <c r="E293" s="4"/>
      <c r="F293" s="2"/>
      <c r="G293" s="4"/>
      <c r="H293" s="5"/>
      <c r="I293" s="5"/>
      <c r="J293" s="4"/>
      <c r="K293" s="59"/>
      <c r="L293" s="4"/>
      <c r="M293" s="23"/>
      <c r="N293" s="4"/>
      <c r="O293" s="4"/>
      <c r="P293" s="11"/>
      <c r="Q293" s="11"/>
      <c r="R293" s="11"/>
      <c r="S293" s="11"/>
      <c r="T293" s="11"/>
      <c r="U293" s="11"/>
      <c r="V293" s="11"/>
      <c r="W293" s="11"/>
      <c r="X293" s="11"/>
      <c r="Y293" s="11"/>
      <c r="Z293" s="11"/>
    </row>
    <row r="294" spans="1:26" ht="16.5" customHeight="1">
      <c r="A294" s="2"/>
      <c r="B294" s="4"/>
      <c r="C294" s="4"/>
      <c r="D294" s="2"/>
      <c r="E294" s="4"/>
      <c r="F294" s="2"/>
      <c r="G294" s="4"/>
      <c r="H294" s="5"/>
      <c r="I294" s="5"/>
      <c r="J294" s="4"/>
      <c r="K294" s="59"/>
      <c r="L294" s="4"/>
      <c r="M294" s="23"/>
      <c r="N294" s="4"/>
      <c r="O294" s="4"/>
      <c r="P294" s="11"/>
      <c r="Q294" s="11"/>
      <c r="R294" s="11"/>
      <c r="S294" s="11"/>
      <c r="T294" s="11"/>
      <c r="U294" s="11"/>
      <c r="V294" s="11"/>
      <c r="W294" s="11"/>
      <c r="X294" s="11"/>
      <c r="Y294" s="11"/>
      <c r="Z294" s="11"/>
    </row>
    <row r="295" spans="1:26" ht="16.5" customHeight="1">
      <c r="A295" s="2"/>
      <c r="B295" s="4"/>
      <c r="C295" s="4"/>
      <c r="D295" s="2"/>
      <c r="E295" s="4"/>
      <c r="F295" s="2"/>
      <c r="G295" s="4"/>
      <c r="H295" s="5"/>
      <c r="I295" s="5"/>
      <c r="J295" s="4"/>
      <c r="K295" s="59"/>
      <c r="L295" s="4"/>
      <c r="M295" s="23"/>
      <c r="N295" s="4"/>
      <c r="O295" s="4"/>
      <c r="P295" s="11"/>
      <c r="Q295" s="11"/>
      <c r="R295" s="11"/>
      <c r="S295" s="11"/>
      <c r="T295" s="11"/>
      <c r="U295" s="11"/>
      <c r="V295" s="11"/>
      <c r="W295" s="11"/>
      <c r="X295" s="11"/>
      <c r="Y295" s="11"/>
      <c r="Z295" s="11"/>
    </row>
    <row r="296" spans="1:26" ht="16.5" customHeight="1">
      <c r="A296" s="2"/>
      <c r="B296" s="4"/>
      <c r="C296" s="4"/>
      <c r="D296" s="2"/>
      <c r="E296" s="4"/>
      <c r="F296" s="2"/>
      <c r="G296" s="4"/>
      <c r="H296" s="5"/>
      <c r="I296" s="5"/>
      <c r="J296" s="4"/>
      <c r="K296" s="59"/>
      <c r="L296" s="4"/>
      <c r="M296" s="23"/>
      <c r="N296" s="4"/>
      <c r="O296" s="4"/>
      <c r="P296" s="11"/>
      <c r="Q296" s="11"/>
      <c r="R296" s="11"/>
      <c r="S296" s="11"/>
      <c r="T296" s="11"/>
      <c r="U296" s="11"/>
      <c r="V296" s="11"/>
      <c r="W296" s="11"/>
      <c r="X296" s="11"/>
      <c r="Y296" s="11"/>
      <c r="Z296" s="11"/>
    </row>
    <row r="297" spans="1:26" ht="16.5" customHeight="1">
      <c r="A297" s="2"/>
      <c r="B297" s="4"/>
      <c r="C297" s="4"/>
      <c r="D297" s="2"/>
      <c r="E297" s="4"/>
      <c r="F297" s="2"/>
      <c r="G297" s="4"/>
      <c r="H297" s="5"/>
      <c r="I297" s="5"/>
      <c r="J297" s="4"/>
      <c r="K297" s="59"/>
      <c r="L297" s="4"/>
      <c r="M297" s="23"/>
      <c r="N297" s="4"/>
      <c r="O297" s="4"/>
      <c r="P297" s="11"/>
      <c r="Q297" s="11"/>
      <c r="R297" s="11"/>
      <c r="S297" s="11"/>
      <c r="T297" s="11"/>
      <c r="U297" s="11"/>
      <c r="V297" s="11"/>
      <c r="W297" s="11"/>
      <c r="X297" s="11"/>
      <c r="Y297" s="11"/>
      <c r="Z297" s="11"/>
    </row>
    <row r="298" spans="1:26" ht="16.5" customHeight="1">
      <c r="A298" s="2"/>
      <c r="B298" s="4"/>
      <c r="C298" s="4"/>
      <c r="D298" s="2"/>
      <c r="E298" s="4"/>
      <c r="F298" s="2"/>
      <c r="G298" s="4"/>
      <c r="H298" s="5"/>
      <c r="I298" s="5"/>
      <c r="J298" s="4"/>
      <c r="K298" s="59"/>
      <c r="L298" s="4"/>
      <c r="M298" s="23"/>
      <c r="N298" s="4"/>
      <c r="O298" s="4"/>
      <c r="P298" s="11"/>
      <c r="Q298" s="11"/>
      <c r="R298" s="11"/>
      <c r="S298" s="11"/>
      <c r="T298" s="11"/>
      <c r="U298" s="11"/>
      <c r="V298" s="11"/>
      <c r="W298" s="11"/>
      <c r="X298" s="11"/>
      <c r="Y298" s="11"/>
      <c r="Z298" s="11"/>
    </row>
    <row r="299" spans="1:26" ht="16.5" customHeight="1">
      <c r="A299" s="2"/>
      <c r="B299" s="4"/>
      <c r="C299" s="4"/>
      <c r="D299" s="2"/>
      <c r="E299" s="4"/>
      <c r="F299" s="2"/>
      <c r="G299" s="4"/>
      <c r="H299" s="5"/>
      <c r="I299" s="5"/>
      <c r="J299" s="4"/>
      <c r="K299" s="59"/>
      <c r="L299" s="4"/>
      <c r="M299" s="23"/>
      <c r="N299" s="4"/>
      <c r="O299" s="4"/>
      <c r="P299" s="11"/>
      <c r="Q299" s="11"/>
      <c r="R299" s="11"/>
      <c r="S299" s="11"/>
      <c r="T299" s="11"/>
      <c r="U299" s="11"/>
      <c r="V299" s="11"/>
      <c r="W299" s="11"/>
      <c r="X299" s="11"/>
      <c r="Y299" s="11"/>
      <c r="Z299" s="11"/>
    </row>
    <row r="300" spans="1:26" ht="16.5" customHeight="1">
      <c r="A300" s="2"/>
      <c r="B300" s="4"/>
      <c r="C300" s="4"/>
      <c r="D300" s="2"/>
      <c r="E300" s="4"/>
      <c r="F300" s="2"/>
      <c r="G300" s="4"/>
      <c r="H300" s="5"/>
      <c r="I300" s="5"/>
      <c r="J300" s="4"/>
      <c r="K300" s="59"/>
      <c r="L300" s="4"/>
      <c r="M300" s="23"/>
      <c r="N300" s="4"/>
      <c r="O300" s="4"/>
      <c r="P300" s="11"/>
      <c r="Q300" s="11"/>
      <c r="R300" s="11"/>
      <c r="S300" s="11"/>
      <c r="T300" s="11"/>
      <c r="U300" s="11"/>
      <c r="V300" s="11"/>
      <c r="W300" s="11"/>
      <c r="X300" s="11"/>
      <c r="Y300" s="11"/>
      <c r="Z300" s="11"/>
    </row>
    <row r="301" spans="1:26" ht="16.5" customHeight="1">
      <c r="A301" s="2"/>
      <c r="B301" s="4"/>
      <c r="C301" s="4"/>
      <c r="D301" s="2"/>
      <c r="E301" s="4"/>
      <c r="F301" s="2"/>
      <c r="G301" s="4"/>
      <c r="H301" s="5"/>
      <c r="I301" s="5"/>
      <c r="J301" s="4"/>
      <c r="K301" s="59"/>
      <c r="L301" s="4"/>
      <c r="M301" s="23"/>
      <c r="N301" s="4"/>
      <c r="O301" s="4"/>
      <c r="P301" s="11"/>
      <c r="Q301" s="11"/>
      <c r="R301" s="11"/>
      <c r="S301" s="11"/>
      <c r="T301" s="11"/>
      <c r="U301" s="11"/>
      <c r="V301" s="11"/>
      <c r="W301" s="11"/>
      <c r="X301" s="11"/>
      <c r="Y301" s="11"/>
      <c r="Z301" s="11"/>
    </row>
    <row r="302" spans="1:26" ht="16.5" customHeight="1">
      <c r="A302" s="2"/>
      <c r="B302" s="4"/>
      <c r="C302" s="4"/>
      <c r="D302" s="2"/>
      <c r="E302" s="4"/>
      <c r="F302" s="2"/>
      <c r="G302" s="4"/>
      <c r="H302" s="5"/>
      <c r="I302" s="5"/>
      <c r="J302" s="4"/>
      <c r="K302" s="59"/>
      <c r="L302" s="4"/>
      <c r="M302" s="23"/>
      <c r="N302" s="4"/>
      <c r="O302" s="4"/>
      <c r="P302" s="11"/>
      <c r="Q302" s="11"/>
      <c r="R302" s="11"/>
      <c r="S302" s="11"/>
      <c r="T302" s="11"/>
      <c r="U302" s="11"/>
      <c r="V302" s="11"/>
      <c r="W302" s="11"/>
      <c r="X302" s="11"/>
      <c r="Y302" s="11"/>
      <c r="Z302" s="11"/>
    </row>
    <row r="303" spans="1:26" ht="16.5" customHeight="1">
      <c r="A303" s="2"/>
      <c r="B303" s="4"/>
      <c r="C303" s="4"/>
      <c r="D303" s="2"/>
      <c r="E303" s="4"/>
      <c r="F303" s="2"/>
      <c r="G303" s="4"/>
      <c r="H303" s="5"/>
      <c r="I303" s="5"/>
      <c r="J303" s="4"/>
      <c r="K303" s="59"/>
      <c r="L303" s="4"/>
      <c r="M303" s="23"/>
      <c r="N303" s="4"/>
      <c r="O303" s="4"/>
      <c r="P303" s="11"/>
      <c r="Q303" s="11"/>
      <c r="R303" s="11"/>
      <c r="S303" s="11"/>
      <c r="T303" s="11"/>
      <c r="U303" s="11"/>
      <c r="V303" s="11"/>
      <c r="W303" s="11"/>
      <c r="X303" s="11"/>
      <c r="Y303" s="11"/>
      <c r="Z303" s="11"/>
    </row>
    <row r="304" spans="1:26" ht="16.5" customHeight="1">
      <c r="A304" s="2"/>
      <c r="B304" s="4"/>
      <c r="C304" s="4"/>
      <c r="D304" s="2"/>
      <c r="E304" s="4"/>
      <c r="F304" s="2"/>
      <c r="G304" s="4"/>
      <c r="H304" s="5"/>
      <c r="I304" s="5"/>
      <c r="J304" s="4"/>
      <c r="K304" s="59"/>
      <c r="L304" s="4"/>
      <c r="M304" s="23"/>
      <c r="N304" s="4"/>
      <c r="O304" s="4"/>
      <c r="P304" s="11"/>
      <c r="Q304" s="11"/>
      <c r="R304" s="11"/>
      <c r="S304" s="11"/>
      <c r="T304" s="11"/>
      <c r="U304" s="11"/>
      <c r="V304" s="11"/>
      <c r="W304" s="11"/>
      <c r="X304" s="11"/>
      <c r="Y304" s="11"/>
      <c r="Z304" s="11"/>
    </row>
    <row r="305" spans="1:26" ht="16.5" customHeight="1">
      <c r="A305" s="2"/>
      <c r="B305" s="4"/>
      <c r="C305" s="4"/>
      <c r="D305" s="2"/>
      <c r="E305" s="4"/>
      <c r="F305" s="2"/>
      <c r="G305" s="4"/>
      <c r="H305" s="5"/>
      <c r="I305" s="5"/>
      <c r="J305" s="4"/>
      <c r="K305" s="59"/>
      <c r="L305" s="4"/>
      <c r="M305" s="23"/>
      <c r="N305" s="4"/>
      <c r="O305" s="4"/>
      <c r="P305" s="11"/>
      <c r="Q305" s="11"/>
      <c r="R305" s="11"/>
      <c r="S305" s="11"/>
      <c r="T305" s="11"/>
      <c r="U305" s="11"/>
      <c r="V305" s="11"/>
      <c r="W305" s="11"/>
      <c r="X305" s="11"/>
      <c r="Y305" s="11"/>
      <c r="Z305" s="11"/>
    </row>
    <row r="306" spans="1:26" ht="16.5" customHeight="1">
      <c r="A306" s="2"/>
      <c r="B306" s="4"/>
      <c r="C306" s="4"/>
      <c r="D306" s="2"/>
      <c r="E306" s="4"/>
      <c r="F306" s="2"/>
      <c r="G306" s="4"/>
      <c r="H306" s="5"/>
      <c r="I306" s="5"/>
      <c r="J306" s="4"/>
      <c r="K306" s="59"/>
      <c r="L306" s="4"/>
      <c r="M306" s="23"/>
      <c r="N306" s="4"/>
      <c r="O306" s="4"/>
      <c r="P306" s="11"/>
      <c r="Q306" s="11"/>
      <c r="R306" s="11"/>
      <c r="S306" s="11"/>
      <c r="T306" s="11"/>
      <c r="U306" s="11"/>
      <c r="V306" s="11"/>
      <c r="W306" s="11"/>
      <c r="X306" s="11"/>
      <c r="Y306" s="11"/>
      <c r="Z306" s="11"/>
    </row>
    <row r="307" spans="1:26" ht="16.5" customHeight="1">
      <c r="A307" s="2"/>
      <c r="B307" s="4"/>
      <c r="C307" s="4"/>
      <c r="D307" s="2"/>
      <c r="E307" s="4"/>
      <c r="F307" s="2"/>
      <c r="G307" s="4"/>
      <c r="H307" s="5"/>
      <c r="I307" s="5"/>
      <c r="J307" s="4"/>
      <c r="K307" s="59"/>
      <c r="L307" s="4"/>
      <c r="M307" s="23"/>
      <c r="N307" s="4"/>
      <c r="O307" s="4"/>
      <c r="P307" s="11"/>
      <c r="Q307" s="11"/>
      <c r="R307" s="11"/>
      <c r="S307" s="11"/>
      <c r="T307" s="11"/>
      <c r="U307" s="11"/>
      <c r="V307" s="11"/>
      <c r="W307" s="11"/>
      <c r="X307" s="11"/>
      <c r="Y307" s="11"/>
      <c r="Z307" s="11"/>
    </row>
    <row r="308" spans="1:26" ht="16.5" customHeight="1">
      <c r="A308" s="2"/>
      <c r="B308" s="4"/>
      <c r="C308" s="4"/>
      <c r="D308" s="2"/>
      <c r="E308" s="4"/>
      <c r="F308" s="2"/>
      <c r="G308" s="4"/>
      <c r="H308" s="5"/>
      <c r="I308" s="5"/>
      <c r="J308" s="4"/>
      <c r="K308" s="59"/>
      <c r="L308" s="4"/>
      <c r="M308" s="23"/>
      <c r="N308" s="4"/>
      <c r="O308" s="4"/>
      <c r="P308" s="11"/>
      <c r="Q308" s="11"/>
      <c r="R308" s="11"/>
      <c r="S308" s="11"/>
      <c r="T308" s="11"/>
      <c r="U308" s="11"/>
      <c r="V308" s="11"/>
      <c r="W308" s="11"/>
      <c r="X308" s="11"/>
      <c r="Y308" s="11"/>
      <c r="Z308" s="11"/>
    </row>
    <row r="309" spans="1:26" ht="16.5" customHeight="1">
      <c r="A309" s="2"/>
      <c r="B309" s="4"/>
      <c r="C309" s="4"/>
      <c r="D309" s="2"/>
      <c r="E309" s="4"/>
      <c r="F309" s="2"/>
      <c r="G309" s="4"/>
      <c r="H309" s="5"/>
      <c r="I309" s="5"/>
      <c r="J309" s="4"/>
      <c r="K309" s="59"/>
      <c r="L309" s="4"/>
      <c r="M309" s="23"/>
      <c r="N309" s="4"/>
      <c r="O309" s="4"/>
      <c r="P309" s="11"/>
      <c r="Q309" s="11"/>
      <c r="R309" s="11"/>
      <c r="S309" s="11"/>
      <c r="T309" s="11"/>
      <c r="U309" s="11"/>
      <c r="V309" s="11"/>
      <c r="W309" s="11"/>
      <c r="X309" s="11"/>
      <c r="Y309" s="11"/>
      <c r="Z309" s="11"/>
    </row>
    <row r="310" spans="1:26" ht="16.5" customHeight="1">
      <c r="A310" s="2"/>
      <c r="B310" s="4"/>
      <c r="C310" s="4"/>
      <c r="D310" s="2"/>
      <c r="E310" s="4"/>
      <c r="F310" s="2"/>
      <c r="G310" s="4"/>
      <c r="H310" s="5"/>
      <c r="I310" s="5"/>
      <c r="J310" s="4"/>
      <c r="K310" s="59"/>
      <c r="L310" s="4"/>
      <c r="M310" s="23"/>
      <c r="N310" s="4"/>
      <c r="O310" s="4"/>
      <c r="P310" s="11"/>
      <c r="Q310" s="11"/>
      <c r="R310" s="11"/>
      <c r="S310" s="11"/>
      <c r="T310" s="11"/>
      <c r="U310" s="11"/>
      <c r="V310" s="11"/>
      <c r="W310" s="11"/>
      <c r="X310" s="11"/>
      <c r="Y310" s="11"/>
      <c r="Z310" s="11"/>
    </row>
    <row r="311" spans="1:26" ht="16.5" customHeight="1">
      <c r="A311" s="2"/>
      <c r="B311" s="4"/>
      <c r="C311" s="4"/>
      <c r="D311" s="2"/>
      <c r="E311" s="4"/>
      <c r="F311" s="2"/>
      <c r="G311" s="4"/>
      <c r="H311" s="5"/>
      <c r="I311" s="5"/>
      <c r="J311" s="4"/>
      <c r="K311" s="59"/>
      <c r="L311" s="4"/>
      <c r="M311" s="23"/>
      <c r="N311" s="4"/>
      <c r="O311" s="4"/>
      <c r="P311" s="11"/>
      <c r="Q311" s="11"/>
      <c r="R311" s="11"/>
      <c r="S311" s="11"/>
      <c r="T311" s="11"/>
      <c r="U311" s="11"/>
      <c r="V311" s="11"/>
      <c r="W311" s="11"/>
      <c r="X311" s="11"/>
      <c r="Y311" s="11"/>
      <c r="Z311" s="11"/>
    </row>
    <row r="312" spans="1:26" ht="16.5" customHeight="1">
      <c r="A312" s="2"/>
      <c r="B312" s="4"/>
      <c r="C312" s="4"/>
      <c r="D312" s="2"/>
      <c r="E312" s="4"/>
      <c r="F312" s="2"/>
      <c r="G312" s="4"/>
      <c r="H312" s="5"/>
      <c r="I312" s="5"/>
      <c r="J312" s="4"/>
      <c r="K312" s="59"/>
      <c r="L312" s="4"/>
      <c r="M312" s="23"/>
      <c r="N312" s="4"/>
      <c r="O312" s="4"/>
      <c r="P312" s="11"/>
      <c r="Q312" s="11"/>
      <c r="R312" s="11"/>
      <c r="S312" s="11"/>
      <c r="T312" s="11"/>
      <c r="U312" s="11"/>
      <c r="V312" s="11"/>
      <c r="W312" s="11"/>
      <c r="X312" s="11"/>
      <c r="Y312" s="11"/>
      <c r="Z312" s="11"/>
    </row>
    <row r="313" spans="1:26" ht="16.5" customHeight="1">
      <c r="A313" s="2"/>
      <c r="B313" s="4"/>
      <c r="C313" s="4"/>
      <c r="D313" s="2"/>
      <c r="E313" s="4"/>
      <c r="F313" s="2"/>
      <c r="G313" s="4"/>
      <c r="H313" s="5"/>
      <c r="I313" s="5"/>
      <c r="J313" s="4"/>
      <c r="K313" s="59"/>
      <c r="L313" s="4"/>
      <c r="M313" s="23"/>
      <c r="N313" s="4"/>
      <c r="O313" s="4"/>
      <c r="P313" s="11"/>
      <c r="Q313" s="11"/>
      <c r="R313" s="11"/>
      <c r="S313" s="11"/>
      <c r="T313" s="11"/>
      <c r="U313" s="11"/>
      <c r="V313" s="11"/>
      <c r="W313" s="11"/>
      <c r="X313" s="11"/>
      <c r="Y313" s="11"/>
      <c r="Z313" s="11"/>
    </row>
    <row r="314" spans="1:26" ht="16.5" customHeight="1">
      <c r="A314" s="2"/>
      <c r="B314" s="4"/>
      <c r="C314" s="4"/>
      <c r="D314" s="2"/>
      <c r="E314" s="4"/>
      <c r="F314" s="2"/>
      <c r="G314" s="4"/>
      <c r="H314" s="5"/>
      <c r="I314" s="5"/>
      <c r="J314" s="4"/>
      <c r="K314" s="59"/>
      <c r="L314" s="4"/>
      <c r="M314" s="23"/>
      <c r="N314" s="4"/>
      <c r="O314" s="4"/>
      <c r="P314" s="11"/>
      <c r="Q314" s="11"/>
      <c r="R314" s="11"/>
      <c r="S314" s="11"/>
      <c r="T314" s="11"/>
      <c r="U314" s="11"/>
      <c r="V314" s="11"/>
      <c r="W314" s="11"/>
      <c r="X314" s="11"/>
      <c r="Y314" s="11"/>
      <c r="Z314" s="11"/>
    </row>
    <row r="315" spans="1:26" ht="16.5" customHeight="1">
      <c r="A315" s="2"/>
      <c r="B315" s="4"/>
      <c r="C315" s="4"/>
      <c r="D315" s="2"/>
      <c r="E315" s="4"/>
      <c r="F315" s="2"/>
      <c r="G315" s="4"/>
      <c r="H315" s="5"/>
      <c r="I315" s="5"/>
      <c r="J315" s="4"/>
      <c r="K315" s="59"/>
      <c r="L315" s="4"/>
      <c r="M315" s="23"/>
      <c r="N315" s="4"/>
      <c r="O315" s="4"/>
      <c r="P315" s="11"/>
      <c r="Q315" s="11"/>
      <c r="R315" s="11"/>
      <c r="S315" s="11"/>
      <c r="T315" s="11"/>
      <c r="U315" s="11"/>
      <c r="V315" s="11"/>
      <c r="W315" s="11"/>
      <c r="X315" s="11"/>
      <c r="Y315" s="11"/>
      <c r="Z315" s="11"/>
    </row>
    <row r="316" spans="1:26" ht="16.5" customHeight="1">
      <c r="A316" s="2"/>
      <c r="B316" s="4"/>
      <c r="C316" s="4"/>
      <c r="D316" s="2"/>
      <c r="E316" s="4"/>
      <c r="F316" s="2"/>
      <c r="G316" s="4"/>
      <c r="H316" s="5"/>
      <c r="I316" s="5"/>
      <c r="J316" s="4"/>
      <c r="K316" s="59"/>
      <c r="L316" s="4"/>
      <c r="M316" s="23"/>
      <c r="N316" s="4"/>
      <c r="O316" s="4"/>
      <c r="P316" s="11"/>
      <c r="Q316" s="11"/>
      <c r="R316" s="11"/>
      <c r="S316" s="11"/>
      <c r="T316" s="11"/>
      <c r="U316" s="11"/>
      <c r="V316" s="11"/>
      <c r="W316" s="11"/>
      <c r="X316" s="11"/>
      <c r="Y316" s="11"/>
      <c r="Z316" s="11"/>
    </row>
    <row r="317" spans="1:26" ht="16.5" customHeight="1">
      <c r="A317" s="2"/>
      <c r="B317" s="4"/>
      <c r="C317" s="4"/>
      <c r="D317" s="2"/>
      <c r="E317" s="4"/>
      <c r="F317" s="2"/>
      <c r="G317" s="4"/>
      <c r="H317" s="5"/>
      <c r="I317" s="5"/>
      <c r="J317" s="4"/>
      <c r="K317" s="59"/>
      <c r="L317" s="4"/>
      <c r="M317" s="23"/>
      <c r="N317" s="4"/>
      <c r="O317" s="4"/>
      <c r="P317" s="11"/>
      <c r="Q317" s="11"/>
      <c r="R317" s="11"/>
      <c r="S317" s="11"/>
      <c r="T317" s="11"/>
      <c r="U317" s="11"/>
      <c r="V317" s="11"/>
      <c r="W317" s="11"/>
      <c r="X317" s="11"/>
      <c r="Y317" s="11"/>
      <c r="Z317" s="11"/>
    </row>
    <row r="318" spans="1:26" ht="16.5" customHeight="1">
      <c r="A318" s="2"/>
      <c r="B318" s="4"/>
      <c r="C318" s="4"/>
      <c r="D318" s="2"/>
      <c r="E318" s="4"/>
      <c r="F318" s="2"/>
      <c r="G318" s="4"/>
      <c r="H318" s="5"/>
      <c r="I318" s="5"/>
      <c r="J318" s="4"/>
      <c r="K318" s="59"/>
      <c r="L318" s="4"/>
      <c r="M318" s="23"/>
      <c r="N318" s="4"/>
      <c r="O318" s="4"/>
      <c r="P318" s="11"/>
      <c r="Q318" s="11"/>
      <c r="R318" s="11"/>
      <c r="S318" s="11"/>
      <c r="T318" s="11"/>
      <c r="U318" s="11"/>
      <c r="V318" s="11"/>
      <c r="W318" s="11"/>
      <c r="X318" s="11"/>
      <c r="Y318" s="11"/>
      <c r="Z318" s="11"/>
    </row>
    <row r="319" spans="1:26" ht="16.5" customHeight="1">
      <c r="A319" s="2"/>
      <c r="B319" s="4"/>
      <c r="C319" s="4"/>
      <c r="D319" s="2"/>
      <c r="E319" s="4"/>
      <c r="F319" s="2"/>
      <c r="G319" s="4"/>
      <c r="H319" s="5"/>
      <c r="I319" s="5"/>
      <c r="J319" s="4"/>
      <c r="K319" s="59"/>
      <c r="L319" s="4"/>
      <c r="M319" s="23"/>
      <c r="N319" s="4"/>
      <c r="O319" s="4"/>
      <c r="P319" s="11"/>
      <c r="Q319" s="11"/>
      <c r="R319" s="11"/>
      <c r="S319" s="11"/>
      <c r="T319" s="11"/>
      <c r="U319" s="11"/>
      <c r="V319" s="11"/>
      <c r="W319" s="11"/>
      <c r="X319" s="11"/>
      <c r="Y319" s="11"/>
      <c r="Z319" s="11"/>
    </row>
    <row r="320" spans="1:26" ht="16.5" customHeight="1">
      <c r="A320" s="2"/>
      <c r="B320" s="4"/>
      <c r="C320" s="4"/>
      <c r="D320" s="2"/>
      <c r="E320" s="4"/>
      <c r="F320" s="2"/>
      <c r="G320" s="4"/>
      <c r="H320" s="5"/>
      <c r="I320" s="5"/>
      <c r="J320" s="4"/>
      <c r="K320" s="59"/>
      <c r="L320" s="4"/>
      <c r="M320" s="23"/>
      <c r="N320" s="4"/>
      <c r="O320" s="4"/>
      <c r="P320" s="11"/>
      <c r="Q320" s="11"/>
      <c r="R320" s="11"/>
      <c r="S320" s="11"/>
      <c r="T320" s="11"/>
      <c r="U320" s="11"/>
      <c r="V320" s="11"/>
      <c r="W320" s="11"/>
      <c r="X320" s="11"/>
      <c r="Y320" s="11"/>
      <c r="Z320" s="11"/>
    </row>
    <row r="321" spans="1:26" ht="16.5" customHeight="1">
      <c r="A321" s="2"/>
      <c r="B321" s="4"/>
      <c r="C321" s="4"/>
      <c r="D321" s="2"/>
      <c r="E321" s="4"/>
      <c r="F321" s="2"/>
      <c r="G321" s="4"/>
      <c r="H321" s="5"/>
      <c r="I321" s="5"/>
      <c r="J321" s="4"/>
      <c r="K321" s="59"/>
      <c r="L321" s="4"/>
      <c r="M321" s="23"/>
      <c r="N321" s="4"/>
      <c r="O321" s="4"/>
      <c r="P321" s="11"/>
      <c r="Q321" s="11"/>
      <c r="R321" s="11"/>
      <c r="S321" s="11"/>
      <c r="T321" s="11"/>
      <c r="U321" s="11"/>
      <c r="V321" s="11"/>
      <c r="W321" s="11"/>
      <c r="X321" s="11"/>
      <c r="Y321" s="11"/>
      <c r="Z321" s="11"/>
    </row>
    <row r="322" spans="1:26" ht="16.5" customHeight="1">
      <c r="A322" s="2"/>
      <c r="B322" s="4"/>
      <c r="C322" s="4"/>
      <c r="D322" s="2"/>
      <c r="E322" s="4"/>
      <c r="F322" s="2"/>
      <c r="G322" s="4"/>
      <c r="H322" s="5"/>
      <c r="I322" s="5"/>
      <c r="J322" s="4"/>
      <c r="K322" s="59"/>
      <c r="L322" s="4"/>
      <c r="M322" s="23"/>
      <c r="N322" s="4"/>
      <c r="O322" s="4"/>
      <c r="P322" s="11"/>
      <c r="Q322" s="11"/>
      <c r="R322" s="11"/>
      <c r="S322" s="11"/>
      <c r="T322" s="11"/>
      <c r="U322" s="11"/>
      <c r="V322" s="11"/>
      <c r="W322" s="11"/>
      <c r="X322" s="11"/>
      <c r="Y322" s="11"/>
      <c r="Z322" s="11"/>
    </row>
    <row r="323" spans="1:26" ht="16.5" customHeight="1">
      <c r="A323" s="2"/>
      <c r="B323" s="4"/>
      <c r="C323" s="4"/>
      <c r="D323" s="2"/>
      <c r="E323" s="4"/>
      <c r="F323" s="2"/>
      <c r="G323" s="4"/>
      <c r="H323" s="5"/>
      <c r="I323" s="5"/>
      <c r="J323" s="4"/>
      <c r="K323" s="59"/>
      <c r="L323" s="4"/>
      <c r="M323" s="23"/>
      <c r="N323" s="4"/>
      <c r="O323" s="4"/>
      <c r="P323" s="11"/>
      <c r="Q323" s="11"/>
      <c r="R323" s="11"/>
      <c r="S323" s="11"/>
      <c r="T323" s="11"/>
      <c r="U323" s="11"/>
      <c r="V323" s="11"/>
      <c r="W323" s="11"/>
      <c r="X323" s="11"/>
      <c r="Y323" s="11"/>
      <c r="Z323" s="11"/>
    </row>
    <row r="324" spans="1:26" ht="16.5" customHeight="1">
      <c r="A324" s="2"/>
      <c r="B324" s="4"/>
      <c r="C324" s="4"/>
      <c r="D324" s="2"/>
      <c r="E324" s="4"/>
      <c r="F324" s="2"/>
      <c r="G324" s="4"/>
      <c r="H324" s="5"/>
      <c r="I324" s="5"/>
      <c r="J324" s="4"/>
      <c r="K324" s="59"/>
      <c r="L324" s="4"/>
      <c r="M324" s="23"/>
      <c r="N324" s="4"/>
      <c r="O324" s="4"/>
      <c r="P324" s="11"/>
      <c r="Q324" s="11"/>
      <c r="R324" s="11"/>
      <c r="S324" s="11"/>
      <c r="T324" s="11"/>
      <c r="U324" s="11"/>
      <c r="V324" s="11"/>
      <c r="W324" s="11"/>
      <c r="X324" s="11"/>
      <c r="Y324" s="11"/>
      <c r="Z324" s="11"/>
    </row>
    <row r="325" spans="1:26" ht="16.5" customHeight="1">
      <c r="A325" s="2"/>
      <c r="B325" s="4"/>
      <c r="C325" s="4"/>
      <c r="D325" s="2"/>
      <c r="E325" s="4"/>
      <c r="F325" s="2"/>
      <c r="G325" s="4"/>
      <c r="H325" s="5"/>
      <c r="I325" s="5"/>
      <c r="J325" s="4"/>
      <c r="K325" s="59"/>
      <c r="L325" s="4"/>
      <c r="M325" s="23"/>
      <c r="N325" s="4"/>
      <c r="O325" s="4"/>
      <c r="P325" s="11"/>
      <c r="Q325" s="11"/>
      <c r="R325" s="11"/>
      <c r="S325" s="11"/>
      <c r="T325" s="11"/>
      <c r="U325" s="11"/>
      <c r="V325" s="11"/>
      <c r="W325" s="11"/>
      <c r="X325" s="11"/>
      <c r="Y325" s="11"/>
      <c r="Z325" s="11"/>
    </row>
    <row r="326" spans="1:26" ht="16.5" customHeight="1">
      <c r="A326" s="2"/>
      <c r="B326" s="4"/>
      <c r="C326" s="4"/>
      <c r="D326" s="2"/>
      <c r="E326" s="4"/>
      <c r="F326" s="2"/>
      <c r="G326" s="4"/>
      <c r="H326" s="5"/>
      <c r="I326" s="5"/>
      <c r="J326" s="4"/>
      <c r="K326" s="59"/>
      <c r="L326" s="4"/>
      <c r="M326" s="23"/>
      <c r="N326" s="4"/>
      <c r="O326" s="4"/>
      <c r="P326" s="11"/>
      <c r="Q326" s="11"/>
      <c r="R326" s="11"/>
      <c r="S326" s="11"/>
      <c r="T326" s="11"/>
      <c r="U326" s="11"/>
      <c r="V326" s="11"/>
      <c r="W326" s="11"/>
      <c r="X326" s="11"/>
      <c r="Y326" s="11"/>
      <c r="Z326" s="11"/>
    </row>
    <row r="327" spans="1:26" ht="16.5" customHeight="1">
      <c r="A327" s="2"/>
      <c r="B327" s="4"/>
      <c r="C327" s="4"/>
      <c r="D327" s="2"/>
      <c r="E327" s="4"/>
      <c r="F327" s="2"/>
      <c r="G327" s="4"/>
      <c r="H327" s="5"/>
      <c r="I327" s="5"/>
      <c r="J327" s="4"/>
      <c r="K327" s="59"/>
      <c r="L327" s="4"/>
      <c r="M327" s="23"/>
      <c r="N327" s="4"/>
      <c r="O327" s="4"/>
      <c r="P327" s="11"/>
      <c r="Q327" s="11"/>
      <c r="R327" s="11"/>
      <c r="S327" s="11"/>
      <c r="T327" s="11"/>
      <c r="U327" s="11"/>
      <c r="V327" s="11"/>
      <c r="W327" s="11"/>
      <c r="X327" s="11"/>
      <c r="Y327" s="11"/>
      <c r="Z327" s="11"/>
    </row>
    <row r="328" spans="1:26" ht="16.5" customHeight="1">
      <c r="A328" s="2"/>
      <c r="B328" s="4"/>
      <c r="C328" s="4"/>
      <c r="D328" s="2"/>
      <c r="E328" s="4"/>
      <c r="F328" s="2"/>
      <c r="G328" s="4"/>
      <c r="H328" s="5"/>
      <c r="I328" s="5"/>
      <c r="J328" s="4"/>
      <c r="K328" s="59"/>
      <c r="L328" s="4"/>
      <c r="M328" s="23"/>
      <c r="N328" s="4"/>
      <c r="O328" s="4"/>
      <c r="P328" s="11"/>
      <c r="Q328" s="11"/>
      <c r="R328" s="11"/>
      <c r="S328" s="11"/>
      <c r="T328" s="11"/>
      <c r="U328" s="11"/>
      <c r="V328" s="11"/>
      <c r="W328" s="11"/>
      <c r="X328" s="11"/>
      <c r="Y328" s="11"/>
      <c r="Z328" s="11"/>
    </row>
    <row r="329" spans="1:26" ht="16.5" customHeight="1">
      <c r="A329" s="2"/>
      <c r="B329" s="4"/>
      <c r="C329" s="4"/>
      <c r="D329" s="2"/>
      <c r="E329" s="4"/>
      <c r="F329" s="2"/>
      <c r="G329" s="4"/>
      <c r="H329" s="5"/>
      <c r="I329" s="5"/>
      <c r="J329" s="4"/>
      <c r="K329" s="59"/>
      <c r="L329" s="4"/>
      <c r="M329" s="23"/>
      <c r="N329" s="4"/>
      <c r="O329" s="4"/>
      <c r="P329" s="11"/>
      <c r="Q329" s="11"/>
      <c r="R329" s="11"/>
      <c r="S329" s="11"/>
      <c r="T329" s="11"/>
      <c r="U329" s="11"/>
      <c r="V329" s="11"/>
      <c r="W329" s="11"/>
      <c r="X329" s="11"/>
      <c r="Y329" s="11"/>
      <c r="Z329" s="11"/>
    </row>
    <row r="330" spans="1:26" ht="16.5" customHeight="1">
      <c r="A330" s="2"/>
      <c r="B330" s="4"/>
      <c r="C330" s="4"/>
      <c r="D330" s="2"/>
      <c r="E330" s="4"/>
      <c r="F330" s="2"/>
      <c r="G330" s="4"/>
      <c r="H330" s="5"/>
      <c r="I330" s="5"/>
      <c r="J330" s="4"/>
      <c r="K330" s="59"/>
      <c r="L330" s="4"/>
      <c r="M330" s="23"/>
      <c r="N330" s="4"/>
      <c r="O330" s="4"/>
      <c r="P330" s="11"/>
      <c r="Q330" s="11"/>
      <c r="R330" s="11"/>
      <c r="S330" s="11"/>
      <c r="T330" s="11"/>
      <c r="U330" s="11"/>
      <c r="V330" s="11"/>
      <c r="W330" s="11"/>
      <c r="X330" s="11"/>
      <c r="Y330" s="11"/>
      <c r="Z330" s="11"/>
    </row>
    <row r="331" spans="1:26" ht="16.5" customHeight="1">
      <c r="A331" s="2"/>
      <c r="B331" s="4"/>
      <c r="C331" s="4"/>
      <c r="D331" s="2"/>
      <c r="E331" s="4"/>
      <c r="F331" s="2"/>
      <c r="G331" s="4"/>
      <c r="H331" s="5"/>
      <c r="I331" s="5"/>
      <c r="J331" s="4"/>
      <c r="K331" s="59"/>
      <c r="L331" s="4"/>
      <c r="M331" s="23"/>
      <c r="N331" s="4"/>
      <c r="O331" s="4"/>
      <c r="P331" s="11"/>
      <c r="Q331" s="11"/>
      <c r="R331" s="11"/>
      <c r="S331" s="11"/>
      <c r="T331" s="11"/>
      <c r="U331" s="11"/>
      <c r="V331" s="11"/>
      <c r="W331" s="11"/>
      <c r="X331" s="11"/>
      <c r="Y331" s="11"/>
      <c r="Z331" s="11"/>
    </row>
    <row r="332" spans="1:26" ht="16.5" customHeight="1">
      <c r="A332" s="2"/>
      <c r="B332" s="4"/>
      <c r="C332" s="4"/>
      <c r="D332" s="2"/>
      <c r="E332" s="4"/>
      <c r="F332" s="2"/>
      <c r="G332" s="4"/>
      <c r="H332" s="5"/>
      <c r="I332" s="5"/>
      <c r="J332" s="4"/>
      <c r="K332" s="59"/>
      <c r="L332" s="4"/>
      <c r="M332" s="23"/>
      <c r="N332" s="4"/>
      <c r="O332" s="4"/>
      <c r="P332" s="11"/>
      <c r="Q332" s="11"/>
      <c r="R332" s="11"/>
      <c r="S332" s="11"/>
      <c r="T332" s="11"/>
      <c r="U332" s="11"/>
      <c r="V332" s="11"/>
      <c r="W332" s="11"/>
      <c r="X332" s="11"/>
      <c r="Y332" s="11"/>
      <c r="Z332" s="11"/>
    </row>
    <row r="333" spans="1:26" ht="16.5" customHeight="1">
      <c r="A333" s="2"/>
      <c r="B333" s="4"/>
      <c r="C333" s="4"/>
      <c r="D333" s="2"/>
      <c r="E333" s="4"/>
      <c r="F333" s="2"/>
      <c r="G333" s="4"/>
      <c r="H333" s="5"/>
      <c r="I333" s="5"/>
      <c r="J333" s="4"/>
      <c r="K333" s="59"/>
      <c r="L333" s="4"/>
      <c r="M333" s="23"/>
      <c r="N333" s="4"/>
      <c r="O333" s="4"/>
      <c r="P333" s="11"/>
      <c r="Q333" s="11"/>
      <c r="R333" s="11"/>
      <c r="S333" s="11"/>
      <c r="T333" s="11"/>
      <c r="U333" s="11"/>
      <c r="V333" s="11"/>
      <c r="W333" s="11"/>
      <c r="X333" s="11"/>
      <c r="Y333" s="11"/>
      <c r="Z333" s="11"/>
    </row>
    <row r="334" spans="1:26" ht="16.5" customHeight="1">
      <c r="A334" s="2"/>
      <c r="B334" s="4"/>
      <c r="C334" s="4"/>
      <c r="D334" s="2"/>
      <c r="E334" s="4"/>
      <c r="F334" s="2"/>
      <c r="G334" s="4"/>
      <c r="H334" s="5"/>
      <c r="I334" s="5"/>
      <c r="J334" s="4"/>
      <c r="K334" s="59"/>
      <c r="L334" s="4"/>
      <c r="M334" s="23"/>
      <c r="N334" s="4"/>
      <c r="O334" s="4"/>
      <c r="P334" s="11"/>
      <c r="Q334" s="11"/>
      <c r="R334" s="11"/>
      <c r="S334" s="11"/>
      <c r="T334" s="11"/>
      <c r="U334" s="11"/>
      <c r="V334" s="11"/>
      <c r="W334" s="11"/>
      <c r="X334" s="11"/>
      <c r="Y334" s="11"/>
      <c r="Z334" s="11"/>
    </row>
    <row r="335" spans="1:26" ht="16.5" customHeight="1">
      <c r="A335" s="2"/>
      <c r="B335" s="4"/>
      <c r="C335" s="4"/>
      <c r="D335" s="2"/>
      <c r="E335" s="4"/>
      <c r="F335" s="2"/>
      <c r="G335" s="4"/>
      <c r="H335" s="5"/>
      <c r="I335" s="5"/>
      <c r="J335" s="4"/>
      <c r="K335" s="59"/>
      <c r="L335" s="4"/>
      <c r="M335" s="23"/>
      <c r="N335" s="4"/>
      <c r="O335" s="4"/>
      <c r="P335" s="11"/>
      <c r="Q335" s="11"/>
      <c r="R335" s="11"/>
      <c r="S335" s="11"/>
      <c r="T335" s="11"/>
      <c r="U335" s="11"/>
      <c r="V335" s="11"/>
      <c r="W335" s="11"/>
      <c r="X335" s="11"/>
      <c r="Y335" s="11"/>
      <c r="Z335" s="11"/>
    </row>
    <row r="336" spans="1:26" ht="16.5" customHeight="1">
      <c r="A336" s="2"/>
      <c r="B336" s="4"/>
      <c r="C336" s="4"/>
      <c r="D336" s="2"/>
      <c r="E336" s="4"/>
      <c r="F336" s="2"/>
      <c r="G336" s="4"/>
      <c r="H336" s="5"/>
      <c r="I336" s="5"/>
      <c r="J336" s="4"/>
      <c r="K336" s="59"/>
      <c r="L336" s="4"/>
      <c r="M336" s="23"/>
      <c r="N336" s="4"/>
      <c r="O336" s="4"/>
      <c r="P336" s="11"/>
      <c r="Q336" s="11"/>
      <c r="R336" s="11"/>
      <c r="S336" s="11"/>
      <c r="T336" s="11"/>
      <c r="U336" s="11"/>
      <c r="V336" s="11"/>
      <c r="W336" s="11"/>
      <c r="X336" s="11"/>
      <c r="Y336" s="11"/>
      <c r="Z336" s="11"/>
    </row>
    <row r="337" spans="1:26" ht="16.5" customHeight="1">
      <c r="A337" s="2"/>
      <c r="B337" s="4"/>
      <c r="C337" s="4"/>
      <c r="D337" s="2"/>
      <c r="E337" s="4"/>
      <c r="F337" s="2"/>
      <c r="G337" s="4"/>
      <c r="H337" s="5"/>
      <c r="I337" s="5"/>
      <c r="J337" s="4"/>
      <c r="K337" s="59"/>
      <c r="L337" s="4"/>
      <c r="M337" s="23"/>
      <c r="N337" s="4"/>
      <c r="O337" s="4"/>
      <c r="P337" s="11"/>
      <c r="Q337" s="11"/>
      <c r="R337" s="11"/>
      <c r="S337" s="11"/>
      <c r="T337" s="11"/>
      <c r="U337" s="11"/>
      <c r="V337" s="11"/>
      <c r="W337" s="11"/>
      <c r="X337" s="11"/>
      <c r="Y337" s="11"/>
      <c r="Z337" s="11"/>
    </row>
    <row r="338" spans="1:26" ht="16.5" customHeight="1">
      <c r="A338" s="2"/>
      <c r="B338" s="4"/>
      <c r="C338" s="4"/>
      <c r="D338" s="2"/>
      <c r="E338" s="4"/>
      <c r="F338" s="2"/>
      <c r="G338" s="4"/>
      <c r="H338" s="5"/>
      <c r="I338" s="5"/>
      <c r="J338" s="4"/>
      <c r="K338" s="59"/>
      <c r="L338" s="4"/>
      <c r="M338" s="23"/>
      <c r="N338" s="4"/>
      <c r="O338" s="4"/>
      <c r="P338" s="11"/>
      <c r="Q338" s="11"/>
      <c r="R338" s="11"/>
      <c r="S338" s="11"/>
      <c r="T338" s="11"/>
      <c r="U338" s="11"/>
      <c r="V338" s="11"/>
      <c r="W338" s="11"/>
      <c r="X338" s="11"/>
      <c r="Y338" s="11"/>
      <c r="Z338" s="11"/>
    </row>
    <row r="339" spans="1:26" ht="16.5" customHeight="1">
      <c r="A339" s="2"/>
      <c r="B339" s="4"/>
      <c r="C339" s="4"/>
      <c r="D339" s="2"/>
      <c r="E339" s="4"/>
      <c r="F339" s="2"/>
      <c r="G339" s="4"/>
      <c r="H339" s="5"/>
      <c r="I339" s="5"/>
      <c r="J339" s="4"/>
      <c r="K339" s="59"/>
      <c r="L339" s="4"/>
      <c r="M339" s="23"/>
      <c r="N339" s="4"/>
      <c r="O339" s="4"/>
      <c r="P339" s="11"/>
      <c r="Q339" s="11"/>
      <c r="R339" s="11"/>
      <c r="S339" s="11"/>
      <c r="T339" s="11"/>
      <c r="U339" s="11"/>
      <c r="V339" s="11"/>
      <c r="W339" s="11"/>
      <c r="X339" s="11"/>
      <c r="Y339" s="11"/>
      <c r="Z339" s="11"/>
    </row>
    <row r="340" spans="1:26" ht="16.5" customHeight="1">
      <c r="A340" s="2"/>
      <c r="B340" s="4"/>
      <c r="C340" s="4"/>
      <c r="D340" s="2"/>
      <c r="E340" s="4"/>
      <c r="F340" s="2"/>
      <c r="G340" s="4"/>
      <c r="H340" s="5"/>
      <c r="I340" s="5"/>
      <c r="J340" s="4"/>
      <c r="K340" s="59"/>
      <c r="L340" s="4"/>
      <c r="M340" s="23"/>
      <c r="N340" s="4"/>
      <c r="O340" s="4"/>
      <c r="P340" s="11"/>
      <c r="Q340" s="11"/>
      <c r="R340" s="11"/>
      <c r="S340" s="11"/>
      <c r="T340" s="11"/>
      <c r="U340" s="11"/>
      <c r="V340" s="11"/>
      <c r="W340" s="11"/>
      <c r="X340" s="11"/>
      <c r="Y340" s="11"/>
      <c r="Z340" s="11"/>
    </row>
    <row r="341" spans="1:26" ht="16.5" customHeight="1">
      <c r="A341" s="2"/>
      <c r="B341" s="4"/>
      <c r="C341" s="4"/>
      <c r="D341" s="2"/>
      <c r="E341" s="4"/>
      <c r="F341" s="2"/>
      <c r="G341" s="4"/>
      <c r="H341" s="5"/>
      <c r="I341" s="5"/>
      <c r="J341" s="4"/>
      <c r="K341" s="59"/>
      <c r="L341" s="4"/>
      <c r="M341" s="23"/>
      <c r="N341" s="4"/>
      <c r="O341" s="4"/>
      <c r="P341" s="11"/>
      <c r="Q341" s="11"/>
      <c r="R341" s="11"/>
      <c r="S341" s="11"/>
      <c r="T341" s="11"/>
      <c r="U341" s="11"/>
      <c r="V341" s="11"/>
      <c r="W341" s="11"/>
      <c r="X341" s="11"/>
      <c r="Y341" s="11"/>
      <c r="Z341" s="11"/>
    </row>
    <row r="342" spans="1:26" ht="16.5" customHeight="1">
      <c r="A342" s="2"/>
      <c r="B342" s="4"/>
      <c r="C342" s="4"/>
      <c r="D342" s="2"/>
      <c r="E342" s="4"/>
      <c r="F342" s="2"/>
      <c r="G342" s="4"/>
      <c r="H342" s="5"/>
      <c r="I342" s="5"/>
      <c r="J342" s="4"/>
      <c r="K342" s="59"/>
      <c r="L342" s="4"/>
      <c r="M342" s="23"/>
      <c r="N342" s="4"/>
      <c r="O342" s="4"/>
      <c r="P342" s="11"/>
      <c r="Q342" s="11"/>
      <c r="R342" s="11"/>
      <c r="S342" s="11"/>
      <c r="T342" s="11"/>
      <c r="U342" s="11"/>
      <c r="V342" s="11"/>
      <c r="W342" s="11"/>
      <c r="X342" s="11"/>
      <c r="Y342" s="11"/>
      <c r="Z342" s="11"/>
    </row>
    <row r="343" spans="1:26" ht="16.5" customHeight="1">
      <c r="A343" s="2"/>
      <c r="B343" s="4"/>
      <c r="C343" s="4"/>
      <c r="D343" s="2"/>
      <c r="E343" s="4"/>
      <c r="F343" s="2"/>
      <c r="G343" s="4"/>
      <c r="H343" s="5"/>
      <c r="I343" s="5"/>
      <c r="J343" s="4"/>
      <c r="K343" s="59"/>
      <c r="L343" s="4"/>
      <c r="M343" s="23"/>
      <c r="N343" s="4"/>
      <c r="O343" s="4"/>
      <c r="P343" s="11"/>
      <c r="Q343" s="11"/>
      <c r="R343" s="11"/>
      <c r="S343" s="11"/>
      <c r="T343" s="11"/>
      <c r="U343" s="11"/>
      <c r="V343" s="11"/>
      <c r="W343" s="11"/>
      <c r="X343" s="11"/>
      <c r="Y343" s="11"/>
      <c r="Z343" s="11"/>
    </row>
    <row r="344" spans="1:26" ht="16.5" customHeight="1">
      <c r="A344" s="2"/>
      <c r="B344" s="4"/>
      <c r="C344" s="4"/>
      <c r="D344" s="2"/>
      <c r="E344" s="4"/>
      <c r="F344" s="2"/>
      <c r="G344" s="4"/>
      <c r="H344" s="5"/>
      <c r="I344" s="5"/>
      <c r="J344" s="4"/>
      <c r="K344" s="59"/>
      <c r="L344" s="4"/>
      <c r="M344" s="23"/>
      <c r="N344" s="4"/>
      <c r="O344" s="4"/>
      <c r="P344" s="11"/>
      <c r="Q344" s="11"/>
      <c r="R344" s="11"/>
      <c r="S344" s="11"/>
      <c r="T344" s="11"/>
      <c r="U344" s="11"/>
      <c r="V344" s="11"/>
      <c r="W344" s="11"/>
      <c r="X344" s="11"/>
      <c r="Y344" s="11"/>
      <c r="Z344" s="11"/>
    </row>
    <row r="345" spans="1:26" ht="16.5" customHeight="1">
      <c r="A345" s="2"/>
      <c r="B345" s="4"/>
      <c r="C345" s="4"/>
      <c r="D345" s="2"/>
      <c r="E345" s="4"/>
      <c r="F345" s="2"/>
      <c r="G345" s="4"/>
      <c r="H345" s="5"/>
      <c r="I345" s="5"/>
      <c r="J345" s="4"/>
      <c r="K345" s="59"/>
      <c r="L345" s="4"/>
      <c r="M345" s="23"/>
      <c r="N345" s="4"/>
      <c r="O345" s="4"/>
      <c r="P345" s="11"/>
      <c r="Q345" s="11"/>
      <c r="R345" s="11"/>
      <c r="S345" s="11"/>
      <c r="T345" s="11"/>
      <c r="U345" s="11"/>
      <c r="V345" s="11"/>
      <c r="W345" s="11"/>
      <c r="X345" s="11"/>
      <c r="Y345" s="11"/>
      <c r="Z345" s="11"/>
    </row>
    <row r="346" spans="1:26" ht="16.5" customHeight="1">
      <c r="A346" s="2"/>
      <c r="B346" s="4"/>
      <c r="C346" s="4"/>
      <c r="D346" s="2"/>
      <c r="E346" s="4"/>
      <c r="F346" s="2"/>
      <c r="G346" s="4"/>
      <c r="H346" s="5"/>
      <c r="I346" s="5"/>
      <c r="J346" s="4"/>
      <c r="K346" s="59"/>
      <c r="L346" s="4"/>
      <c r="M346" s="23"/>
      <c r="N346" s="4"/>
      <c r="O346" s="4"/>
      <c r="P346" s="11"/>
      <c r="Q346" s="11"/>
      <c r="R346" s="11"/>
      <c r="S346" s="11"/>
      <c r="T346" s="11"/>
      <c r="U346" s="11"/>
      <c r="V346" s="11"/>
      <c r="W346" s="11"/>
      <c r="X346" s="11"/>
      <c r="Y346" s="11"/>
      <c r="Z346" s="11"/>
    </row>
    <row r="347" spans="1:26" ht="16.5" customHeight="1">
      <c r="A347" s="2"/>
      <c r="B347" s="4"/>
      <c r="C347" s="4"/>
      <c r="D347" s="2"/>
      <c r="E347" s="4"/>
      <c r="F347" s="2"/>
      <c r="G347" s="4"/>
      <c r="H347" s="5"/>
      <c r="I347" s="5"/>
      <c r="J347" s="4"/>
      <c r="K347" s="59"/>
      <c r="L347" s="4"/>
      <c r="M347" s="23"/>
      <c r="N347" s="4"/>
      <c r="O347" s="4"/>
      <c r="P347" s="11"/>
      <c r="Q347" s="11"/>
      <c r="R347" s="11"/>
      <c r="S347" s="11"/>
      <c r="T347" s="11"/>
      <c r="U347" s="11"/>
      <c r="V347" s="11"/>
      <c r="W347" s="11"/>
      <c r="X347" s="11"/>
      <c r="Y347" s="11"/>
      <c r="Z347" s="11"/>
    </row>
    <row r="348" spans="1:26" ht="16.5" customHeight="1">
      <c r="A348" s="2"/>
      <c r="B348" s="4"/>
      <c r="C348" s="4"/>
      <c r="D348" s="2"/>
      <c r="E348" s="4"/>
      <c r="F348" s="2"/>
      <c r="G348" s="4"/>
      <c r="H348" s="5"/>
      <c r="I348" s="5"/>
      <c r="J348" s="4"/>
      <c r="K348" s="59"/>
      <c r="L348" s="4"/>
      <c r="M348" s="23"/>
      <c r="N348" s="4"/>
      <c r="O348" s="4"/>
      <c r="P348" s="11"/>
      <c r="Q348" s="11"/>
      <c r="R348" s="11"/>
      <c r="S348" s="11"/>
      <c r="T348" s="11"/>
      <c r="U348" s="11"/>
      <c r="V348" s="11"/>
      <c r="W348" s="11"/>
      <c r="X348" s="11"/>
      <c r="Y348" s="11"/>
      <c r="Z348" s="11"/>
    </row>
    <row r="349" spans="1:26" ht="16.5" customHeight="1">
      <c r="A349" s="2"/>
      <c r="B349" s="4"/>
      <c r="C349" s="4"/>
      <c r="D349" s="2"/>
      <c r="E349" s="4"/>
      <c r="F349" s="2"/>
      <c r="G349" s="4"/>
      <c r="H349" s="5"/>
      <c r="I349" s="5"/>
      <c r="J349" s="4"/>
      <c r="K349" s="59"/>
      <c r="L349" s="4"/>
      <c r="M349" s="23"/>
      <c r="N349" s="4"/>
      <c r="O349" s="4"/>
      <c r="P349" s="11"/>
      <c r="Q349" s="11"/>
      <c r="R349" s="11"/>
      <c r="S349" s="11"/>
      <c r="T349" s="11"/>
      <c r="U349" s="11"/>
      <c r="V349" s="11"/>
      <c r="W349" s="11"/>
      <c r="X349" s="11"/>
      <c r="Y349" s="11"/>
      <c r="Z349" s="11"/>
    </row>
    <row r="350" spans="1:26" ht="16.5" customHeight="1">
      <c r="A350" s="2"/>
      <c r="B350" s="4"/>
      <c r="C350" s="4"/>
      <c r="D350" s="2"/>
      <c r="E350" s="4"/>
      <c r="F350" s="2"/>
      <c r="G350" s="4"/>
      <c r="H350" s="5"/>
      <c r="I350" s="5"/>
      <c r="J350" s="4"/>
      <c r="K350" s="59"/>
      <c r="L350" s="4"/>
      <c r="M350" s="23"/>
      <c r="N350" s="4"/>
      <c r="O350" s="4"/>
      <c r="P350" s="11"/>
      <c r="Q350" s="11"/>
      <c r="R350" s="11"/>
      <c r="S350" s="11"/>
      <c r="T350" s="11"/>
      <c r="U350" s="11"/>
      <c r="V350" s="11"/>
      <c r="W350" s="11"/>
      <c r="X350" s="11"/>
      <c r="Y350" s="11"/>
      <c r="Z350" s="11"/>
    </row>
    <row r="351" spans="1:26" ht="16.5" customHeight="1">
      <c r="A351" s="2"/>
      <c r="B351" s="4"/>
      <c r="C351" s="4"/>
      <c r="D351" s="2"/>
      <c r="E351" s="4"/>
      <c r="F351" s="2"/>
      <c r="G351" s="4"/>
      <c r="H351" s="5"/>
      <c r="I351" s="5"/>
      <c r="J351" s="4"/>
      <c r="K351" s="59"/>
      <c r="L351" s="4"/>
      <c r="M351" s="23"/>
      <c r="N351" s="4"/>
      <c r="O351" s="4"/>
      <c r="P351" s="11"/>
      <c r="Q351" s="11"/>
      <c r="R351" s="11"/>
      <c r="S351" s="11"/>
      <c r="T351" s="11"/>
      <c r="U351" s="11"/>
      <c r="V351" s="11"/>
      <c r="W351" s="11"/>
      <c r="X351" s="11"/>
      <c r="Y351" s="11"/>
      <c r="Z351" s="11"/>
    </row>
    <row r="352" spans="1:26" ht="16.5" customHeight="1">
      <c r="A352" s="2"/>
      <c r="B352" s="4"/>
      <c r="C352" s="4"/>
      <c r="D352" s="2"/>
      <c r="E352" s="4"/>
      <c r="F352" s="2"/>
      <c r="G352" s="4"/>
      <c r="H352" s="5"/>
      <c r="I352" s="5"/>
      <c r="J352" s="4"/>
      <c r="K352" s="59"/>
      <c r="L352" s="4"/>
      <c r="M352" s="23"/>
      <c r="N352" s="4"/>
      <c r="O352" s="4"/>
      <c r="P352" s="11"/>
      <c r="Q352" s="11"/>
      <c r="R352" s="11"/>
      <c r="S352" s="11"/>
      <c r="T352" s="11"/>
      <c r="U352" s="11"/>
      <c r="V352" s="11"/>
      <c r="W352" s="11"/>
      <c r="X352" s="11"/>
      <c r="Y352" s="11"/>
      <c r="Z352" s="11"/>
    </row>
    <row r="353" spans="1:26" ht="16.5" customHeight="1">
      <c r="A353" s="2"/>
      <c r="B353" s="4"/>
      <c r="C353" s="4"/>
      <c r="D353" s="2"/>
      <c r="E353" s="4"/>
      <c r="F353" s="2"/>
      <c r="G353" s="4"/>
      <c r="H353" s="5"/>
      <c r="I353" s="5"/>
      <c r="J353" s="4"/>
      <c r="K353" s="59"/>
      <c r="L353" s="4"/>
      <c r="M353" s="23"/>
      <c r="N353" s="4"/>
      <c r="O353" s="4"/>
      <c r="P353" s="11"/>
      <c r="Q353" s="11"/>
      <c r="R353" s="11"/>
      <c r="S353" s="11"/>
      <c r="T353" s="11"/>
      <c r="U353" s="11"/>
      <c r="V353" s="11"/>
      <c r="W353" s="11"/>
      <c r="X353" s="11"/>
      <c r="Y353" s="11"/>
      <c r="Z353" s="11"/>
    </row>
    <row r="354" spans="1:26" ht="16.5" customHeight="1">
      <c r="A354" s="2"/>
      <c r="B354" s="4"/>
      <c r="C354" s="4"/>
      <c r="D354" s="2"/>
      <c r="E354" s="4"/>
      <c r="F354" s="2"/>
      <c r="G354" s="4"/>
      <c r="H354" s="5"/>
      <c r="I354" s="5"/>
      <c r="J354" s="4"/>
      <c r="K354" s="59"/>
      <c r="L354" s="4"/>
      <c r="M354" s="23"/>
      <c r="N354" s="4"/>
      <c r="O354" s="4"/>
      <c r="P354" s="11"/>
      <c r="Q354" s="11"/>
      <c r="R354" s="11"/>
      <c r="S354" s="11"/>
      <c r="T354" s="11"/>
      <c r="U354" s="11"/>
      <c r="V354" s="11"/>
      <c r="W354" s="11"/>
      <c r="X354" s="11"/>
      <c r="Y354" s="11"/>
      <c r="Z354" s="11"/>
    </row>
    <row r="355" spans="1:26" ht="16.5" customHeight="1">
      <c r="A355" s="2"/>
      <c r="B355" s="4"/>
      <c r="C355" s="4"/>
      <c r="D355" s="2"/>
      <c r="E355" s="4"/>
      <c r="F355" s="2"/>
      <c r="G355" s="4"/>
      <c r="H355" s="5"/>
      <c r="I355" s="5"/>
      <c r="J355" s="4"/>
      <c r="K355" s="59"/>
      <c r="L355" s="4"/>
      <c r="M355" s="23"/>
      <c r="N355" s="4"/>
      <c r="O355" s="4"/>
      <c r="P355" s="11"/>
      <c r="Q355" s="11"/>
      <c r="R355" s="11"/>
      <c r="S355" s="11"/>
      <c r="T355" s="11"/>
      <c r="U355" s="11"/>
      <c r="V355" s="11"/>
      <c r="W355" s="11"/>
      <c r="X355" s="11"/>
      <c r="Y355" s="11"/>
      <c r="Z355" s="11"/>
    </row>
    <row r="356" spans="1:26" ht="16.5" customHeight="1">
      <c r="A356" s="2"/>
      <c r="B356" s="4"/>
      <c r="C356" s="4"/>
      <c r="D356" s="2"/>
      <c r="E356" s="4"/>
      <c r="F356" s="2"/>
      <c r="G356" s="4"/>
      <c r="H356" s="5"/>
      <c r="I356" s="5"/>
      <c r="J356" s="4"/>
      <c r="K356" s="59"/>
      <c r="L356" s="4"/>
      <c r="M356" s="23"/>
      <c r="N356" s="4"/>
      <c r="O356" s="4"/>
      <c r="P356" s="11"/>
      <c r="Q356" s="11"/>
      <c r="R356" s="11"/>
      <c r="S356" s="11"/>
      <c r="T356" s="11"/>
      <c r="U356" s="11"/>
      <c r="V356" s="11"/>
      <c r="W356" s="11"/>
      <c r="X356" s="11"/>
      <c r="Y356" s="11"/>
      <c r="Z356" s="11"/>
    </row>
    <row r="357" spans="1:26" ht="16.5" customHeight="1">
      <c r="A357" s="2"/>
      <c r="B357" s="4"/>
      <c r="C357" s="4"/>
      <c r="D357" s="2"/>
      <c r="E357" s="4"/>
      <c r="F357" s="2"/>
      <c r="G357" s="4"/>
      <c r="H357" s="5"/>
      <c r="I357" s="5"/>
      <c r="J357" s="4"/>
      <c r="K357" s="59"/>
      <c r="L357" s="4"/>
      <c r="M357" s="23"/>
      <c r="N357" s="4"/>
      <c r="O357" s="4"/>
      <c r="P357" s="11"/>
      <c r="Q357" s="11"/>
      <c r="R357" s="11"/>
      <c r="S357" s="11"/>
      <c r="T357" s="11"/>
      <c r="U357" s="11"/>
      <c r="V357" s="11"/>
      <c r="W357" s="11"/>
      <c r="X357" s="11"/>
      <c r="Y357" s="11"/>
      <c r="Z357" s="11"/>
    </row>
    <row r="358" spans="1:26" ht="16.5" customHeight="1">
      <c r="A358" s="2"/>
      <c r="B358" s="4"/>
      <c r="C358" s="4"/>
      <c r="D358" s="2"/>
      <c r="E358" s="4"/>
      <c r="F358" s="2"/>
      <c r="G358" s="4"/>
      <c r="H358" s="5"/>
      <c r="I358" s="5"/>
      <c r="J358" s="4"/>
      <c r="K358" s="59"/>
      <c r="L358" s="4"/>
      <c r="M358" s="23"/>
      <c r="N358" s="4"/>
      <c r="O358" s="4"/>
      <c r="P358" s="11"/>
      <c r="Q358" s="11"/>
      <c r="R358" s="11"/>
      <c r="S358" s="11"/>
      <c r="T358" s="11"/>
      <c r="U358" s="11"/>
      <c r="V358" s="11"/>
      <c r="W358" s="11"/>
      <c r="X358" s="11"/>
      <c r="Y358" s="11"/>
      <c r="Z358" s="11"/>
    </row>
    <row r="359" spans="1:26" ht="16.5" customHeight="1">
      <c r="A359" s="2"/>
      <c r="B359" s="4"/>
      <c r="C359" s="4"/>
      <c r="D359" s="2"/>
      <c r="E359" s="4"/>
      <c r="F359" s="2"/>
      <c r="G359" s="4"/>
      <c r="H359" s="5"/>
      <c r="I359" s="5"/>
      <c r="J359" s="4"/>
      <c r="K359" s="59"/>
      <c r="L359" s="4"/>
      <c r="M359" s="23"/>
      <c r="N359" s="4"/>
      <c r="O359" s="4"/>
      <c r="P359" s="11"/>
      <c r="Q359" s="11"/>
      <c r="R359" s="11"/>
      <c r="S359" s="11"/>
      <c r="T359" s="11"/>
      <c r="U359" s="11"/>
      <c r="V359" s="11"/>
      <c r="W359" s="11"/>
      <c r="X359" s="11"/>
      <c r="Y359" s="11"/>
      <c r="Z359" s="11"/>
    </row>
    <row r="360" spans="1:26" ht="16.5" customHeight="1">
      <c r="A360" s="2"/>
      <c r="B360" s="4"/>
      <c r="C360" s="4"/>
      <c r="D360" s="2"/>
      <c r="E360" s="4"/>
      <c r="F360" s="2"/>
      <c r="G360" s="4"/>
      <c r="H360" s="5"/>
      <c r="I360" s="5"/>
      <c r="J360" s="4"/>
      <c r="K360" s="59"/>
      <c r="L360" s="4"/>
      <c r="M360" s="23"/>
      <c r="N360" s="4"/>
      <c r="O360" s="4"/>
      <c r="P360" s="11"/>
      <c r="Q360" s="11"/>
      <c r="R360" s="11"/>
      <c r="S360" s="11"/>
      <c r="T360" s="11"/>
      <c r="U360" s="11"/>
      <c r="V360" s="11"/>
      <c r="W360" s="11"/>
      <c r="X360" s="11"/>
      <c r="Y360" s="11"/>
      <c r="Z360" s="11"/>
    </row>
    <row r="361" spans="1:26" ht="16.5" customHeight="1">
      <c r="A361" s="2"/>
      <c r="B361" s="4"/>
      <c r="C361" s="4"/>
      <c r="D361" s="2"/>
      <c r="E361" s="4"/>
      <c r="F361" s="2"/>
      <c r="G361" s="4"/>
      <c r="H361" s="5"/>
      <c r="I361" s="5"/>
      <c r="J361" s="4"/>
      <c r="K361" s="59"/>
      <c r="L361" s="4"/>
      <c r="M361" s="23"/>
      <c r="N361" s="4"/>
      <c r="O361" s="4"/>
      <c r="P361" s="11"/>
      <c r="Q361" s="11"/>
      <c r="R361" s="11"/>
      <c r="S361" s="11"/>
      <c r="T361" s="11"/>
      <c r="U361" s="11"/>
      <c r="V361" s="11"/>
      <c r="W361" s="11"/>
      <c r="X361" s="11"/>
      <c r="Y361" s="11"/>
      <c r="Z361" s="11"/>
    </row>
    <row r="362" spans="1:26" ht="16.5" customHeight="1">
      <c r="A362" s="2"/>
      <c r="B362" s="4"/>
      <c r="C362" s="4"/>
      <c r="D362" s="2"/>
      <c r="E362" s="4"/>
      <c r="F362" s="2"/>
      <c r="G362" s="4"/>
      <c r="H362" s="5"/>
      <c r="I362" s="5"/>
      <c r="J362" s="4"/>
      <c r="K362" s="59"/>
      <c r="L362" s="4"/>
      <c r="M362" s="23"/>
      <c r="N362" s="4"/>
      <c r="O362" s="4"/>
      <c r="P362" s="11"/>
      <c r="Q362" s="11"/>
      <c r="R362" s="11"/>
      <c r="S362" s="11"/>
      <c r="T362" s="11"/>
      <c r="U362" s="11"/>
      <c r="V362" s="11"/>
      <c r="W362" s="11"/>
      <c r="X362" s="11"/>
      <c r="Y362" s="11"/>
      <c r="Z362" s="11"/>
    </row>
    <row r="363" spans="1:26" ht="16.5" customHeight="1">
      <c r="A363" s="2"/>
      <c r="B363" s="4"/>
      <c r="C363" s="4"/>
      <c r="D363" s="2"/>
      <c r="E363" s="4"/>
      <c r="F363" s="2"/>
      <c r="G363" s="4"/>
      <c r="H363" s="5"/>
      <c r="I363" s="5"/>
      <c r="J363" s="4"/>
      <c r="K363" s="59"/>
      <c r="L363" s="4"/>
      <c r="M363" s="23"/>
      <c r="N363" s="4"/>
      <c r="O363" s="4"/>
      <c r="P363" s="11"/>
      <c r="Q363" s="11"/>
      <c r="R363" s="11"/>
      <c r="S363" s="11"/>
      <c r="T363" s="11"/>
      <c r="U363" s="11"/>
      <c r="V363" s="11"/>
      <c r="W363" s="11"/>
      <c r="X363" s="11"/>
      <c r="Y363" s="11"/>
      <c r="Z363" s="11"/>
    </row>
    <row r="364" spans="1:26" ht="16.5" customHeight="1">
      <c r="A364" s="2"/>
      <c r="B364" s="4"/>
      <c r="C364" s="4"/>
      <c r="D364" s="2"/>
      <c r="E364" s="4"/>
      <c r="F364" s="2"/>
      <c r="G364" s="4"/>
      <c r="H364" s="5"/>
      <c r="I364" s="5"/>
      <c r="J364" s="4"/>
      <c r="K364" s="59"/>
      <c r="L364" s="4"/>
      <c r="M364" s="23"/>
      <c r="N364" s="4"/>
      <c r="O364" s="4"/>
      <c r="P364" s="11"/>
      <c r="Q364" s="11"/>
      <c r="R364" s="11"/>
      <c r="S364" s="11"/>
      <c r="T364" s="11"/>
      <c r="U364" s="11"/>
      <c r="V364" s="11"/>
      <c r="W364" s="11"/>
      <c r="X364" s="11"/>
      <c r="Y364" s="11"/>
      <c r="Z364" s="11"/>
    </row>
    <row r="365" spans="1:26" ht="16.5" customHeight="1">
      <c r="A365" s="2"/>
      <c r="B365" s="4"/>
      <c r="C365" s="4"/>
      <c r="D365" s="2"/>
      <c r="E365" s="4"/>
      <c r="F365" s="2"/>
      <c r="G365" s="4"/>
      <c r="H365" s="5"/>
      <c r="I365" s="5"/>
      <c r="J365" s="4"/>
      <c r="K365" s="59"/>
      <c r="L365" s="4"/>
      <c r="M365" s="23"/>
      <c r="N365" s="4"/>
      <c r="O365" s="4"/>
      <c r="P365" s="11"/>
      <c r="Q365" s="11"/>
      <c r="R365" s="11"/>
      <c r="S365" s="11"/>
      <c r="T365" s="11"/>
      <c r="U365" s="11"/>
      <c r="V365" s="11"/>
      <c r="W365" s="11"/>
      <c r="X365" s="11"/>
      <c r="Y365" s="11"/>
      <c r="Z365" s="11"/>
    </row>
    <row r="366" spans="1:26" ht="16.5" customHeight="1">
      <c r="A366" s="2"/>
      <c r="B366" s="4"/>
      <c r="C366" s="4"/>
      <c r="D366" s="2"/>
      <c r="E366" s="4"/>
      <c r="F366" s="2"/>
      <c r="G366" s="4"/>
      <c r="H366" s="5"/>
      <c r="I366" s="5"/>
      <c r="J366" s="4"/>
      <c r="K366" s="59"/>
      <c r="L366" s="4"/>
      <c r="M366" s="23"/>
      <c r="N366" s="4"/>
      <c r="O366" s="4"/>
      <c r="P366" s="11"/>
      <c r="Q366" s="11"/>
      <c r="R366" s="11"/>
      <c r="S366" s="11"/>
      <c r="T366" s="11"/>
      <c r="U366" s="11"/>
      <c r="V366" s="11"/>
      <c r="W366" s="11"/>
      <c r="X366" s="11"/>
      <c r="Y366" s="11"/>
      <c r="Z366" s="11"/>
    </row>
    <row r="367" spans="1:26" ht="16.5" customHeight="1">
      <c r="A367" s="2"/>
      <c r="B367" s="4"/>
      <c r="C367" s="4"/>
      <c r="D367" s="2"/>
      <c r="E367" s="4"/>
      <c r="F367" s="2"/>
      <c r="G367" s="4"/>
      <c r="H367" s="5"/>
      <c r="I367" s="5"/>
      <c r="J367" s="4"/>
      <c r="K367" s="59"/>
      <c r="L367" s="4"/>
      <c r="M367" s="23"/>
      <c r="N367" s="4"/>
      <c r="O367" s="4"/>
      <c r="P367" s="11"/>
      <c r="Q367" s="11"/>
      <c r="R367" s="11"/>
      <c r="S367" s="11"/>
      <c r="T367" s="11"/>
      <c r="U367" s="11"/>
      <c r="V367" s="11"/>
      <c r="W367" s="11"/>
      <c r="X367" s="11"/>
      <c r="Y367" s="11"/>
      <c r="Z367" s="11"/>
    </row>
    <row r="368" spans="1:26" ht="16.5" customHeight="1">
      <c r="A368" s="2"/>
      <c r="B368" s="4"/>
      <c r="C368" s="4"/>
      <c r="D368" s="2"/>
      <c r="E368" s="4"/>
      <c r="F368" s="2"/>
      <c r="G368" s="4"/>
      <c r="H368" s="5"/>
      <c r="I368" s="5"/>
      <c r="J368" s="4"/>
      <c r="K368" s="59"/>
      <c r="L368" s="4"/>
      <c r="M368" s="23"/>
      <c r="N368" s="4"/>
      <c r="O368" s="4"/>
      <c r="P368" s="11"/>
      <c r="Q368" s="11"/>
      <c r="R368" s="11"/>
      <c r="S368" s="11"/>
      <c r="T368" s="11"/>
      <c r="U368" s="11"/>
      <c r="V368" s="11"/>
      <c r="W368" s="11"/>
      <c r="X368" s="11"/>
      <c r="Y368" s="11"/>
      <c r="Z368" s="11"/>
    </row>
    <row r="369" spans="1:26" ht="16.5" customHeight="1">
      <c r="A369" s="2"/>
      <c r="B369" s="4"/>
      <c r="C369" s="4"/>
      <c r="D369" s="2"/>
      <c r="E369" s="4"/>
      <c r="F369" s="2"/>
      <c r="G369" s="4"/>
      <c r="H369" s="5"/>
      <c r="I369" s="5"/>
      <c r="J369" s="4"/>
      <c r="K369" s="59"/>
      <c r="L369" s="4"/>
      <c r="M369" s="23"/>
      <c r="N369" s="4"/>
      <c r="O369" s="4"/>
      <c r="P369" s="11"/>
      <c r="Q369" s="11"/>
      <c r="R369" s="11"/>
      <c r="S369" s="11"/>
      <c r="T369" s="11"/>
      <c r="U369" s="11"/>
      <c r="V369" s="11"/>
      <c r="W369" s="11"/>
      <c r="X369" s="11"/>
      <c r="Y369" s="11"/>
      <c r="Z369" s="11"/>
    </row>
    <row r="370" spans="1:26" ht="16.5" customHeight="1">
      <c r="A370" s="2"/>
      <c r="B370" s="4"/>
      <c r="C370" s="4"/>
      <c r="D370" s="2"/>
      <c r="E370" s="4"/>
      <c r="F370" s="2"/>
      <c r="G370" s="4"/>
      <c r="H370" s="5"/>
      <c r="I370" s="5"/>
      <c r="J370" s="4"/>
      <c r="K370" s="59"/>
      <c r="L370" s="4"/>
      <c r="M370" s="23"/>
      <c r="N370" s="4"/>
      <c r="O370" s="4"/>
      <c r="P370" s="11"/>
      <c r="Q370" s="11"/>
      <c r="R370" s="11"/>
      <c r="S370" s="11"/>
      <c r="T370" s="11"/>
      <c r="U370" s="11"/>
      <c r="V370" s="11"/>
      <c r="W370" s="11"/>
      <c r="X370" s="11"/>
      <c r="Y370" s="11"/>
      <c r="Z370" s="11"/>
    </row>
    <row r="371" spans="1:26" ht="16.5" customHeight="1">
      <c r="A371" s="2"/>
      <c r="B371" s="4"/>
      <c r="C371" s="4"/>
      <c r="D371" s="2"/>
      <c r="E371" s="4"/>
      <c r="F371" s="2"/>
      <c r="G371" s="4"/>
      <c r="H371" s="5"/>
      <c r="I371" s="5"/>
      <c r="J371" s="4"/>
      <c r="K371" s="59"/>
      <c r="L371" s="4"/>
      <c r="M371" s="23"/>
      <c r="N371" s="4"/>
      <c r="O371" s="4"/>
      <c r="P371" s="11"/>
      <c r="Q371" s="11"/>
      <c r="R371" s="11"/>
      <c r="S371" s="11"/>
      <c r="T371" s="11"/>
      <c r="U371" s="11"/>
      <c r="V371" s="11"/>
      <c r="W371" s="11"/>
      <c r="X371" s="11"/>
      <c r="Y371" s="11"/>
      <c r="Z371" s="11"/>
    </row>
    <row r="372" spans="1:26" ht="16.5" customHeight="1">
      <c r="A372" s="2"/>
      <c r="B372" s="4"/>
      <c r="C372" s="4"/>
      <c r="D372" s="2"/>
      <c r="E372" s="4"/>
      <c r="F372" s="2"/>
      <c r="G372" s="4"/>
      <c r="H372" s="5"/>
      <c r="I372" s="5"/>
      <c r="J372" s="4"/>
      <c r="K372" s="59"/>
      <c r="L372" s="4"/>
      <c r="M372" s="23"/>
      <c r="N372" s="4"/>
      <c r="O372" s="4"/>
      <c r="P372" s="11"/>
      <c r="Q372" s="11"/>
      <c r="R372" s="11"/>
      <c r="S372" s="11"/>
      <c r="T372" s="11"/>
      <c r="U372" s="11"/>
      <c r="V372" s="11"/>
      <c r="W372" s="11"/>
      <c r="X372" s="11"/>
      <c r="Y372" s="11"/>
      <c r="Z372" s="11"/>
    </row>
    <row r="373" spans="1:26" ht="16.5" customHeight="1">
      <c r="A373" s="2"/>
      <c r="B373" s="4"/>
      <c r="C373" s="4"/>
      <c r="D373" s="2"/>
      <c r="E373" s="4"/>
      <c r="F373" s="2"/>
      <c r="G373" s="4"/>
      <c r="H373" s="5"/>
      <c r="I373" s="5"/>
      <c r="J373" s="4"/>
      <c r="K373" s="59"/>
      <c r="L373" s="4"/>
      <c r="M373" s="23"/>
      <c r="N373" s="4"/>
      <c r="O373" s="4"/>
      <c r="P373" s="11"/>
      <c r="Q373" s="11"/>
      <c r="R373" s="11"/>
      <c r="S373" s="11"/>
      <c r="T373" s="11"/>
      <c r="U373" s="11"/>
      <c r="V373" s="11"/>
      <c r="W373" s="11"/>
      <c r="X373" s="11"/>
      <c r="Y373" s="11"/>
      <c r="Z373" s="11"/>
    </row>
    <row r="374" spans="1:26" ht="16.5" customHeight="1">
      <c r="A374" s="2"/>
      <c r="B374" s="4"/>
      <c r="C374" s="4"/>
      <c r="D374" s="2"/>
      <c r="E374" s="4"/>
      <c r="F374" s="2"/>
      <c r="G374" s="4"/>
      <c r="H374" s="5"/>
      <c r="I374" s="5"/>
      <c r="J374" s="4"/>
      <c r="K374" s="59"/>
      <c r="L374" s="4"/>
      <c r="M374" s="23"/>
      <c r="N374" s="4"/>
      <c r="O374" s="4"/>
      <c r="P374" s="11"/>
      <c r="Q374" s="11"/>
      <c r="R374" s="11"/>
      <c r="S374" s="11"/>
      <c r="T374" s="11"/>
      <c r="U374" s="11"/>
      <c r="V374" s="11"/>
      <c r="W374" s="11"/>
      <c r="X374" s="11"/>
      <c r="Y374" s="11"/>
      <c r="Z374" s="11"/>
    </row>
    <row r="375" spans="1:26" ht="16.5" customHeight="1">
      <c r="A375" s="2"/>
      <c r="B375" s="4"/>
      <c r="C375" s="4"/>
      <c r="D375" s="2"/>
      <c r="E375" s="4"/>
      <c r="F375" s="2"/>
      <c r="G375" s="4"/>
      <c r="H375" s="5"/>
      <c r="I375" s="5"/>
      <c r="J375" s="4"/>
      <c r="K375" s="59"/>
      <c r="L375" s="4"/>
      <c r="M375" s="23"/>
      <c r="N375" s="4"/>
      <c r="O375" s="4"/>
      <c r="P375" s="11"/>
      <c r="Q375" s="11"/>
      <c r="R375" s="11"/>
      <c r="S375" s="11"/>
      <c r="T375" s="11"/>
      <c r="U375" s="11"/>
      <c r="V375" s="11"/>
      <c r="W375" s="11"/>
      <c r="X375" s="11"/>
      <c r="Y375" s="11"/>
      <c r="Z375" s="11"/>
    </row>
    <row r="376" spans="1:26" ht="16.5" customHeight="1">
      <c r="A376" s="2"/>
      <c r="B376" s="4"/>
      <c r="C376" s="4"/>
      <c r="D376" s="2"/>
      <c r="E376" s="4"/>
      <c r="F376" s="2"/>
      <c r="G376" s="4"/>
      <c r="H376" s="5"/>
      <c r="I376" s="5"/>
      <c r="J376" s="4"/>
      <c r="K376" s="59"/>
      <c r="L376" s="4"/>
      <c r="M376" s="23"/>
      <c r="N376" s="4"/>
      <c r="O376" s="4"/>
      <c r="P376" s="11"/>
      <c r="Q376" s="11"/>
      <c r="R376" s="11"/>
      <c r="S376" s="11"/>
      <c r="T376" s="11"/>
      <c r="U376" s="11"/>
      <c r="V376" s="11"/>
      <c r="W376" s="11"/>
      <c r="X376" s="11"/>
      <c r="Y376" s="11"/>
      <c r="Z376" s="11"/>
    </row>
    <row r="377" spans="1:26" ht="16.5" customHeight="1">
      <c r="A377" s="2"/>
      <c r="B377" s="4"/>
      <c r="C377" s="4"/>
      <c r="D377" s="2"/>
      <c r="E377" s="4"/>
      <c r="F377" s="2"/>
      <c r="G377" s="4"/>
      <c r="H377" s="5"/>
      <c r="I377" s="5"/>
      <c r="J377" s="4"/>
      <c r="K377" s="59"/>
      <c r="L377" s="4"/>
      <c r="M377" s="23"/>
      <c r="N377" s="4"/>
      <c r="O377" s="4"/>
      <c r="P377" s="11"/>
      <c r="Q377" s="11"/>
      <c r="R377" s="11"/>
      <c r="S377" s="11"/>
      <c r="T377" s="11"/>
      <c r="U377" s="11"/>
      <c r="V377" s="11"/>
      <c r="W377" s="11"/>
      <c r="X377" s="11"/>
      <c r="Y377" s="11"/>
      <c r="Z377" s="11"/>
    </row>
    <row r="378" spans="1:26" ht="16.5" customHeight="1">
      <c r="A378" s="2"/>
      <c r="B378" s="4"/>
      <c r="C378" s="4"/>
      <c r="D378" s="2"/>
      <c r="E378" s="4"/>
      <c r="F378" s="2"/>
      <c r="G378" s="4"/>
      <c r="H378" s="5"/>
      <c r="I378" s="5"/>
      <c r="J378" s="4"/>
      <c r="K378" s="59"/>
      <c r="L378" s="4"/>
      <c r="M378" s="23"/>
      <c r="N378" s="4"/>
      <c r="O378" s="4"/>
      <c r="P378" s="11"/>
      <c r="Q378" s="11"/>
      <c r="R378" s="11"/>
      <c r="S378" s="11"/>
      <c r="T378" s="11"/>
      <c r="U378" s="11"/>
      <c r="V378" s="11"/>
      <c r="W378" s="11"/>
      <c r="X378" s="11"/>
      <c r="Y378" s="11"/>
      <c r="Z378" s="11"/>
    </row>
    <row r="379" spans="1:26" ht="16.5" customHeight="1">
      <c r="A379" s="2"/>
      <c r="B379" s="4"/>
      <c r="C379" s="4"/>
      <c r="D379" s="2"/>
      <c r="E379" s="4"/>
      <c r="F379" s="2"/>
      <c r="G379" s="4"/>
      <c r="H379" s="5"/>
      <c r="I379" s="5"/>
      <c r="J379" s="4"/>
      <c r="K379" s="59"/>
      <c r="L379" s="4"/>
      <c r="M379" s="23"/>
      <c r="N379" s="4"/>
      <c r="O379" s="4"/>
      <c r="P379" s="11"/>
      <c r="Q379" s="11"/>
      <c r="R379" s="11"/>
      <c r="S379" s="11"/>
      <c r="T379" s="11"/>
      <c r="U379" s="11"/>
      <c r="V379" s="11"/>
      <c r="W379" s="11"/>
      <c r="X379" s="11"/>
      <c r="Y379" s="11"/>
      <c r="Z379" s="11"/>
    </row>
    <row r="380" spans="1:26" ht="16.5" customHeight="1">
      <c r="A380" s="2"/>
      <c r="B380" s="4"/>
      <c r="C380" s="4"/>
      <c r="D380" s="2"/>
      <c r="E380" s="4"/>
      <c r="F380" s="2"/>
      <c r="G380" s="4"/>
      <c r="H380" s="5"/>
      <c r="I380" s="5"/>
      <c r="J380" s="4"/>
      <c r="K380" s="59"/>
      <c r="L380" s="4"/>
      <c r="M380" s="23"/>
      <c r="N380" s="4"/>
      <c r="O380" s="4"/>
      <c r="P380" s="11"/>
      <c r="Q380" s="11"/>
      <c r="R380" s="11"/>
      <c r="S380" s="11"/>
      <c r="T380" s="11"/>
      <c r="U380" s="11"/>
      <c r="V380" s="11"/>
      <c r="W380" s="11"/>
      <c r="X380" s="11"/>
      <c r="Y380" s="11"/>
      <c r="Z380" s="11"/>
    </row>
    <row r="381" spans="1:26" ht="16.5" customHeight="1">
      <c r="A381" s="2"/>
      <c r="B381" s="4"/>
      <c r="C381" s="4"/>
      <c r="D381" s="2"/>
      <c r="E381" s="4"/>
      <c r="F381" s="2"/>
      <c r="G381" s="4"/>
      <c r="H381" s="5"/>
      <c r="I381" s="5"/>
      <c r="J381" s="4"/>
      <c r="K381" s="59"/>
      <c r="L381" s="4"/>
      <c r="M381" s="23"/>
      <c r="N381" s="4"/>
      <c r="O381" s="4"/>
      <c r="P381" s="11"/>
      <c r="Q381" s="11"/>
      <c r="R381" s="11"/>
      <c r="S381" s="11"/>
      <c r="T381" s="11"/>
      <c r="U381" s="11"/>
      <c r="V381" s="11"/>
      <c r="W381" s="11"/>
      <c r="X381" s="11"/>
      <c r="Y381" s="11"/>
      <c r="Z381" s="11"/>
    </row>
    <row r="382" spans="1:26" ht="16.5" customHeight="1">
      <c r="A382" s="2"/>
      <c r="B382" s="4"/>
      <c r="C382" s="4"/>
      <c r="D382" s="2"/>
      <c r="E382" s="4"/>
      <c r="F382" s="2"/>
      <c r="G382" s="4"/>
      <c r="H382" s="5"/>
      <c r="I382" s="5"/>
      <c r="J382" s="4"/>
      <c r="K382" s="59"/>
      <c r="L382" s="4"/>
      <c r="M382" s="23"/>
      <c r="N382" s="4"/>
      <c r="O382" s="4"/>
      <c r="P382" s="11"/>
      <c r="Q382" s="11"/>
      <c r="R382" s="11"/>
      <c r="S382" s="11"/>
      <c r="T382" s="11"/>
      <c r="U382" s="11"/>
      <c r="V382" s="11"/>
      <c r="W382" s="11"/>
      <c r="X382" s="11"/>
      <c r="Y382" s="11"/>
      <c r="Z382" s="11"/>
    </row>
    <row r="383" spans="1:26" ht="16.5" customHeight="1">
      <c r="A383" s="2"/>
      <c r="B383" s="4"/>
      <c r="C383" s="4"/>
      <c r="D383" s="2"/>
      <c r="E383" s="4"/>
      <c r="F383" s="2"/>
      <c r="G383" s="4"/>
      <c r="H383" s="5"/>
      <c r="I383" s="5"/>
      <c r="J383" s="4"/>
      <c r="K383" s="59"/>
      <c r="L383" s="4"/>
      <c r="M383" s="23"/>
      <c r="N383" s="4"/>
      <c r="O383" s="4"/>
      <c r="P383" s="11"/>
      <c r="Q383" s="11"/>
      <c r="R383" s="11"/>
      <c r="S383" s="11"/>
      <c r="T383" s="11"/>
      <c r="U383" s="11"/>
      <c r="V383" s="11"/>
      <c r="W383" s="11"/>
      <c r="X383" s="11"/>
      <c r="Y383" s="11"/>
      <c r="Z383" s="11"/>
    </row>
    <row r="384" spans="1:26" ht="16.5" customHeight="1">
      <c r="A384" s="2"/>
      <c r="B384" s="4"/>
      <c r="C384" s="4"/>
      <c r="D384" s="2"/>
      <c r="E384" s="4"/>
      <c r="F384" s="2"/>
      <c r="G384" s="4"/>
      <c r="H384" s="5"/>
      <c r="I384" s="5"/>
      <c r="J384" s="4"/>
      <c r="K384" s="59"/>
      <c r="L384" s="4"/>
      <c r="M384" s="23"/>
      <c r="N384" s="4"/>
      <c r="O384" s="4"/>
      <c r="P384" s="11"/>
      <c r="Q384" s="11"/>
      <c r="R384" s="11"/>
      <c r="S384" s="11"/>
      <c r="T384" s="11"/>
      <c r="U384" s="11"/>
      <c r="V384" s="11"/>
      <c r="W384" s="11"/>
      <c r="X384" s="11"/>
      <c r="Y384" s="11"/>
      <c r="Z384" s="11"/>
    </row>
    <row r="385" spans="1:26" ht="16.5" customHeight="1">
      <c r="A385" s="2"/>
      <c r="B385" s="4"/>
      <c r="C385" s="4"/>
      <c r="D385" s="2"/>
      <c r="E385" s="4"/>
      <c r="F385" s="2"/>
      <c r="G385" s="4"/>
      <c r="H385" s="5"/>
      <c r="I385" s="5"/>
      <c r="J385" s="4"/>
      <c r="K385" s="59"/>
      <c r="L385" s="4"/>
      <c r="M385" s="23"/>
      <c r="N385" s="4"/>
      <c r="O385" s="4"/>
      <c r="P385" s="11"/>
      <c r="Q385" s="11"/>
      <c r="R385" s="11"/>
      <c r="S385" s="11"/>
      <c r="T385" s="11"/>
      <c r="U385" s="11"/>
      <c r="V385" s="11"/>
      <c r="W385" s="11"/>
      <c r="X385" s="11"/>
      <c r="Y385" s="11"/>
      <c r="Z385" s="11"/>
    </row>
    <row r="386" spans="1:26" ht="16.5" customHeight="1">
      <c r="A386" s="2"/>
      <c r="B386" s="4"/>
      <c r="C386" s="4"/>
      <c r="D386" s="2"/>
      <c r="E386" s="4"/>
      <c r="F386" s="2"/>
      <c r="G386" s="4"/>
      <c r="H386" s="5"/>
      <c r="I386" s="5"/>
      <c r="J386" s="4"/>
      <c r="K386" s="59"/>
      <c r="L386" s="4"/>
      <c r="M386" s="23"/>
      <c r="N386" s="4"/>
      <c r="O386" s="4"/>
      <c r="P386" s="11"/>
      <c r="Q386" s="11"/>
      <c r="R386" s="11"/>
      <c r="S386" s="11"/>
      <c r="T386" s="11"/>
      <c r="U386" s="11"/>
      <c r="V386" s="11"/>
      <c r="W386" s="11"/>
      <c r="X386" s="11"/>
      <c r="Y386" s="11"/>
      <c r="Z386" s="11"/>
    </row>
    <row r="387" spans="1:26" ht="16.5" customHeight="1">
      <c r="A387" s="2"/>
      <c r="B387" s="4"/>
      <c r="C387" s="4"/>
      <c r="D387" s="2"/>
      <c r="E387" s="4"/>
      <c r="F387" s="2"/>
      <c r="G387" s="4"/>
      <c r="H387" s="5"/>
      <c r="I387" s="5"/>
      <c r="J387" s="4"/>
      <c r="K387" s="59"/>
      <c r="L387" s="4"/>
      <c r="M387" s="23"/>
      <c r="N387" s="4"/>
      <c r="O387" s="4"/>
      <c r="P387" s="11"/>
      <c r="Q387" s="11"/>
      <c r="R387" s="11"/>
      <c r="S387" s="11"/>
      <c r="T387" s="11"/>
      <c r="U387" s="11"/>
      <c r="V387" s="11"/>
      <c r="W387" s="11"/>
      <c r="X387" s="11"/>
      <c r="Y387" s="11"/>
      <c r="Z387" s="11"/>
    </row>
    <row r="388" spans="1:26" ht="16.5" customHeight="1">
      <c r="A388" s="2"/>
      <c r="B388" s="4"/>
      <c r="C388" s="4"/>
      <c r="D388" s="2"/>
      <c r="E388" s="4"/>
      <c r="F388" s="2"/>
      <c r="G388" s="4"/>
      <c r="H388" s="5"/>
      <c r="I388" s="5"/>
      <c r="J388" s="4"/>
      <c r="K388" s="59"/>
      <c r="L388" s="4"/>
      <c r="M388" s="23"/>
      <c r="N388" s="4"/>
      <c r="O388" s="4"/>
      <c r="P388" s="11"/>
      <c r="Q388" s="11"/>
      <c r="R388" s="11"/>
      <c r="S388" s="11"/>
      <c r="T388" s="11"/>
      <c r="U388" s="11"/>
      <c r="V388" s="11"/>
      <c r="W388" s="11"/>
      <c r="X388" s="11"/>
      <c r="Y388" s="11"/>
      <c r="Z388" s="11"/>
    </row>
    <row r="389" spans="1:26" ht="16.5" customHeight="1">
      <c r="A389" s="2"/>
      <c r="B389" s="4"/>
      <c r="C389" s="4"/>
      <c r="D389" s="2"/>
      <c r="E389" s="4"/>
      <c r="F389" s="2"/>
      <c r="G389" s="4"/>
      <c r="H389" s="5"/>
      <c r="I389" s="5"/>
      <c r="J389" s="4"/>
      <c r="K389" s="59"/>
      <c r="L389" s="4"/>
      <c r="M389" s="23"/>
      <c r="N389" s="4"/>
      <c r="O389" s="4"/>
      <c r="P389" s="11"/>
      <c r="Q389" s="11"/>
      <c r="R389" s="11"/>
      <c r="S389" s="11"/>
      <c r="T389" s="11"/>
      <c r="U389" s="11"/>
      <c r="V389" s="11"/>
      <c r="W389" s="11"/>
      <c r="X389" s="11"/>
      <c r="Y389" s="11"/>
      <c r="Z389" s="11"/>
    </row>
    <row r="390" spans="1:26" ht="16.5" customHeight="1">
      <c r="A390" s="2"/>
      <c r="B390" s="4"/>
      <c r="C390" s="4"/>
      <c r="D390" s="2"/>
      <c r="E390" s="4"/>
      <c r="F390" s="2"/>
      <c r="G390" s="4"/>
      <c r="H390" s="5"/>
      <c r="I390" s="5"/>
      <c r="J390" s="4"/>
      <c r="K390" s="59"/>
      <c r="L390" s="4"/>
      <c r="M390" s="23"/>
      <c r="N390" s="4"/>
      <c r="O390" s="4"/>
      <c r="P390" s="11"/>
      <c r="Q390" s="11"/>
      <c r="R390" s="11"/>
      <c r="S390" s="11"/>
      <c r="T390" s="11"/>
      <c r="U390" s="11"/>
      <c r="V390" s="11"/>
      <c r="W390" s="11"/>
      <c r="X390" s="11"/>
      <c r="Y390" s="11"/>
      <c r="Z390" s="11"/>
    </row>
    <row r="391" spans="1:26" ht="16.5" customHeight="1">
      <c r="A391" s="2"/>
      <c r="B391" s="4"/>
      <c r="C391" s="4"/>
      <c r="D391" s="2"/>
      <c r="E391" s="4"/>
      <c r="F391" s="2"/>
      <c r="G391" s="4"/>
      <c r="H391" s="5"/>
      <c r="I391" s="5"/>
      <c r="J391" s="4"/>
      <c r="K391" s="59"/>
      <c r="L391" s="4"/>
      <c r="M391" s="23"/>
      <c r="N391" s="4"/>
      <c r="O391" s="4"/>
      <c r="P391" s="11"/>
      <c r="Q391" s="11"/>
      <c r="R391" s="11"/>
      <c r="S391" s="11"/>
      <c r="T391" s="11"/>
      <c r="U391" s="11"/>
      <c r="V391" s="11"/>
      <c r="W391" s="11"/>
      <c r="X391" s="11"/>
      <c r="Y391" s="11"/>
      <c r="Z391" s="11"/>
    </row>
    <row r="392" spans="1:26" ht="16.5" customHeight="1">
      <c r="A392" s="2"/>
      <c r="B392" s="4"/>
      <c r="C392" s="4"/>
      <c r="D392" s="2"/>
      <c r="E392" s="4"/>
      <c r="F392" s="2"/>
      <c r="G392" s="4"/>
      <c r="H392" s="5"/>
      <c r="I392" s="5"/>
      <c r="J392" s="4"/>
      <c r="K392" s="59"/>
      <c r="L392" s="4"/>
      <c r="M392" s="23"/>
      <c r="N392" s="4"/>
      <c r="O392" s="4"/>
      <c r="P392" s="11"/>
      <c r="Q392" s="11"/>
      <c r="R392" s="11"/>
      <c r="S392" s="11"/>
      <c r="T392" s="11"/>
      <c r="U392" s="11"/>
      <c r="V392" s="11"/>
      <c r="W392" s="11"/>
      <c r="X392" s="11"/>
      <c r="Y392" s="11"/>
      <c r="Z392" s="11"/>
    </row>
    <row r="393" spans="1:26" ht="16.5" customHeight="1">
      <c r="A393" s="2"/>
      <c r="B393" s="4"/>
      <c r="C393" s="4"/>
      <c r="D393" s="2"/>
      <c r="E393" s="4"/>
      <c r="F393" s="2"/>
      <c r="G393" s="4"/>
      <c r="H393" s="5"/>
      <c r="I393" s="5"/>
      <c r="J393" s="4"/>
      <c r="K393" s="59"/>
      <c r="L393" s="4"/>
      <c r="M393" s="23"/>
      <c r="N393" s="4"/>
      <c r="O393" s="4"/>
      <c r="P393" s="11"/>
      <c r="Q393" s="11"/>
      <c r="R393" s="11"/>
      <c r="S393" s="11"/>
      <c r="T393" s="11"/>
      <c r="U393" s="11"/>
      <c r="V393" s="11"/>
      <c r="W393" s="11"/>
      <c r="X393" s="11"/>
      <c r="Y393" s="11"/>
      <c r="Z393" s="11"/>
    </row>
    <row r="394" spans="1:26" ht="16.5" customHeight="1">
      <c r="A394" s="2"/>
      <c r="B394" s="4"/>
      <c r="C394" s="4"/>
      <c r="D394" s="2"/>
      <c r="E394" s="4"/>
      <c r="F394" s="2"/>
      <c r="G394" s="4"/>
      <c r="H394" s="5"/>
      <c r="I394" s="5"/>
      <c r="J394" s="4"/>
      <c r="K394" s="59"/>
      <c r="L394" s="4"/>
      <c r="M394" s="23"/>
      <c r="N394" s="4"/>
      <c r="O394" s="4"/>
      <c r="P394" s="11"/>
      <c r="Q394" s="11"/>
      <c r="R394" s="11"/>
      <c r="S394" s="11"/>
      <c r="T394" s="11"/>
      <c r="U394" s="11"/>
      <c r="V394" s="11"/>
      <c r="W394" s="11"/>
      <c r="X394" s="11"/>
      <c r="Y394" s="11"/>
      <c r="Z394" s="11"/>
    </row>
    <row r="395" spans="1:26" ht="16.5" customHeight="1">
      <c r="A395" s="2"/>
      <c r="B395" s="4"/>
      <c r="C395" s="4"/>
      <c r="D395" s="2"/>
      <c r="E395" s="4"/>
      <c r="F395" s="2"/>
      <c r="G395" s="4"/>
      <c r="H395" s="5"/>
      <c r="I395" s="5"/>
      <c r="J395" s="4"/>
      <c r="K395" s="59"/>
      <c r="L395" s="4"/>
      <c r="M395" s="23"/>
      <c r="N395" s="4"/>
      <c r="O395" s="4"/>
      <c r="P395" s="11"/>
      <c r="Q395" s="11"/>
      <c r="R395" s="11"/>
      <c r="S395" s="11"/>
      <c r="T395" s="11"/>
      <c r="U395" s="11"/>
      <c r="V395" s="11"/>
      <c r="W395" s="11"/>
      <c r="X395" s="11"/>
      <c r="Y395" s="11"/>
      <c r="Z395" s="11"/>
    </row>
    <row r="396" spans="1:26" ht="16.5" customHeight="1">
      <c r="A396" s="2"/>
      <c r="B396" s="4"/>
      <c r="C396" s="4"/>
      <c r="D396" s="2"/>
      <c r="E396" s="4"/>
      <c r="F396" s="2"/>
      <c r="G396" s="4"/>
      <c r="H396" s="5"/>
      <c r="I396" s="5"/>
      <c r="J396" s="4"/>
      <c r="K396" s="59"/>
      <c r="L396" s="4"/>
      <c r="M396" s="23"/>
      <c r="N396" s="4"/>
      <c r="O396" s="4"/>
      <c r="P396" s="11"/>
      <c r="Q396" s="11"/>
      <c r="R396" s="11"/>
      <c r="S396" s="11"/>
      <c r="T396" s="11"/>
      <c r="U396" s="11"/>
      <c r="V396" s="11"/>
      <c r="W396" s="11"/>
      <c r="X396" s="11"/>
      <c r="Y396" s="11"/>
      <c r="Z396" s="11"/>
    </row>
    <row r="397" spans="1:26" ht="16.5" customHeight="1">
      <c r="A397" s="2"/>
      <c r="B397" s="4"/>
      <c r="C397" s="4"/>
      <c r="D397" s="2"/>
      <c r="E397" s="4"/>
      <c r="F397" s="2"/>
      <c r="G397" s="4"/>
      <c r="H397" s="5"/>
      <c r="I397" s="5"/>
      <c r="J397" s="4"/>
      <c r="K397" s="59"/>
      <c r="L397" s="4"/>
      <c r="M397" s="23"/>
      <c r="N397" s="4"/>
      <c r="O397" s="4"/>
      <c r="P397" s="11"/>
      <c r="Q397" s="11"/>
      <c r="R397" s="11"/>
      <c r="S397" s="11"/>
      <c r="T397" s="11"/>
      <c r="U397" s="11"/>
      <c r="V397" s="11"/>
      <c r="W397" s="11"/>
      <c r="X397" s="11"/>
      <c r="Y397" s="11"/>
      <c r="Z397" s="11"/>
    </row>
    <row r="398" spans="1:26" ht="16.5" customHeight="1">
      <c r="A398" s="2"/>
      <c r="B398" s="4"/>
      <c r="C398" s="4"/>
      <c r="D398" s="2"/>
      <c r="E398" s="4"/>
      <c r="F398" s="2"/>
      <c r="G398" s="4"/>
      <c r="H398" s="5"/>
      <c r="I398" s="5"/>
      <c r="J398" s="4"/>
      <c r="K398" s="59"/>
      <c r="L398" s="4"/>
      <c r="M398" s="23"/>
      <c r="N398" s="4"/>
      <c r="O398" s="4"/>
      <c r="P398" s="11"/>
      <c r="Q398" s="11"/>
      <c r="R398" s="11"/>
      <c r="S398" s="11"/>
      <c r="T398" s="11"/>
      <c r="U398" s="11"/>
      <c r="V398" s="11"/>
      <c r="W398" s="11"/>
      <c r="X398" s="11"/>
      <c r="Y398" s="11"/>
      <c r="Z398" s="11"/>
    </row>
    <row r="399" spans="1:26" ht="16.5" customHeight="1">
      <c r="A399" s="2"/>
      <c r="B399" s="4"/>
      <c r="C399" s="4"/>
      <c r="D399" s="2"/>
      <c r="E399" s="4"/>
      <c r="F399" s="2"/>
      <c r="G399" s="4"/>
      <c r="H399" s="5"/>
      <c r="I399" s="5"/>
      <c r="J399" s="4"/>
      <c r="K399" s="59"/>
      <c r="L399" s="4"/>
      <c r="M399" s="23"/>
      <c r="N399" s="4"/>
      <c r="O399" s="4"/>
      <c r="P399" s="11"/>
      <c r="Q399" s="11"/>
      <c r="R399" s="11"/>
      <c r="S399" s="11"/>
      <c r="T399" s="11"/>
      <c r="U399" s="11"/>
      <c r="V399" s="11"/>
      <c r="W399" s="11"/>
      <c r="X399" s="11"/>
      <c r="Y399" s="11"/>
      <c r="Z399" s="11"/>
    </row>
    <row r="400" spans="1:26" ht="16.5" customHeight="1">
      <c r="A400" s="2"/>
      <c r="B400" s="4"/>
      <c r="C400" s="4"/>
      <c r="D400" s="2"/>
      <c r="E400" s="4"/>
      <c r="F400" s="2"/>
      <c r="G400" s="4"/>
      <c r="H400" s="5"/>
      <c r="I400" s="5"/>
      <c r="J400" s="4"/>
      <c r="K400" s="59"/>
      <c r="L400" s="4"/>
      <c r="M400" s="23"/>
      <c r="N400" s="4"/>
      <c r="O400" s="4"/>
      <c r="P400" s="11"/>
      <c r="Q400" s="11"/>
      <c r="R400" s="11"/>
      <c r="S400" s="11"/>
      <c r="T400" s="11"/>
      <c r="U400" s="11"/>
      <c r="V400" s="11"/>
      <c r="W400" s="11"/>
      <c r="X400" s="11"/>
      <c r="Y400" s="11"/>
      <c r="Z400" s="11"/>
    </row>
    <row r="401" spans="1:26" ht="16.5" customHeight="1">
      <c r="A401" s="2"/>
      <c r="B401" s="4"/>
      <c r="C401" s="4"/>
      <c r="D401" s="2"/>
      <c r="E401" s="4"/>
      <c r="F401" s="2"/>
      <c r="G401" s="4"/>
      <c r="H401" s="5"/>
      <c r="I401" s="5"/>
      <c r="J401" s="4"/>
      <c r="K401" s="59"/>
      <c r="L401" s="4"/>
      <c r="M401" s="23"/>
      <c r="N401" s="4"/>
      <c r="O401" s="4"/>
      <c r="P401" s="11"/>
      <c r="Q401" s="11"/>
      <c r="R401" s="11"/>
      <c r="S401" s="11"/>
      <c r="T401" s="11"/>
      <c r="U401" s="11"/>
      <c r="V401" s="11"/>
      <c r="W401" s="11"/>
      <c r="X401" s="11"/>
      <c r="Y401" s="11"/>
      <c r="Z401" s="11"/>
    </row>
    <row r="402" spans="1:26" ht="16.5" customHeight="1">
      <c r="A402" s="2"/>
      <c r="B402" s="4"/>
      <c r="C402" s="4"/>
      <c r="D402" s="2"/>
      <c r="E402" s="4"/>
      <c r="F402" s="2"/>
      <c r="G402" s="4"/>
      <c r="H402" s="5"/>
      <c r="I402" s="5"/>
      <c r="J402" s="4"/>
      <c r="K402" s="59"/>
      <c r="L402" s="4"/>
      <c r="M402" s="23"/>
      <c r="N402" s="4"/>
      <c r="O402" s="4"/>
      <c r="P402" s="11"/>
      <c r="Q402" s="11"/>
      <c r="R402" s="11"/>
      <c r="S402" s="11"/>
      <c r="T402" s="11"/>
      <c r="U402" s="11"/>
      <c r="V402" s="11"/>
      <c r="W402" s="11"/>
      <c r="X402" s="11"/>
      <c r="Y402" s="11"/>
      <c r="Z402" s="11"/>
    </row>
    <row r="403" spans="1:26" ht="16.5" customHeight="1">
      <c r="A403" s="2"/>
      <c r="B403" s="4"/>
      <c r="C403" s="4"/>
      <c r="D403" s="2"/>
      <c r="E403" s="4"/>
      <c r="F403" s="2"/>
      <c r="G403" s="4"/>
      <c r="H403" s="5"/>
      <c r="I403" s="5"/>
      <c r="J403" s="4"/>
      <c r="K403" s="59"/>
      <c r="L403" s="4"/>
      <c r="M403" s="23"/>
      <c r="N403" s="4"/>
      <c r="O403" s="4"/>
      <c r="P403" s="11"/>
      <c r="Q403" s="11"/>
      <c r="R403" s="11"/>
      <c r="S403" s="11"/>
      <c r="T403" s="11"/>
      <c r="U403" s="11"/>
      <c r="V403" s="11"/>
      <c r="W403" s="11"/>
      <c r="X403" s="11"/>
      <c r="Y403" s="11"/>
      <c r="Z403" s="11"/>
    </row>
    <row r="404" spans="1:26" ht="16.5" customHeight="1">
      <c r="A404" s="2"/>
      <c r="B404" s="4"/>
      <c r="C404" s="4"/>
      <c r="D404" s="2"/>
      <c r="E404" s="4"/>
      <c r="F404" s="2"/>
      <c r="G404" s="4"/>
      <c r="H404" s="5"/>
      <c r="I404" s="5"/>
      <c r="J404" s="4"/>
      <c r="K404" s="59"/>
      <c r="L404" s="4"/>
      <c r="M404" s="23"/>
      <c r="N404" s="4"/>
      <c r="O404" s="4"/>
      <c r="P404" s="11"/>
      <c r="Q404" s="11"/>
      <c r="R404" s="11"/>
      <c r="S404" s="11"/>
      <c r="T404" s="11"/>
      <c r="U404" s="11"/>
      <c r="V404" s="11"/>
      <c r="W404" s="11"/>
      <c r="X404" s="11"/>
      <c r="Y404" s="11"/>
      <c r="Z404" s="11"/>
    </row>
    <row r="405" spans="1:26" ht="16.5" customHeight="1">
      <c r="A405" s="2"/>
      <c r="B405" s="4"/>
      <c r="C405" s="4"/>
      <c r="D405" s="2"/>
      <c r="E405" s="4"/>
      <c r="F405" s="2"/>
      <c r="G405" s="4"/>
      <c r="H405" s="5"/>
      <c r="I405" s="5"/>
      <c r="J405" s="4"/>
      <c r="K405" s="59"/>
      <c r="L405" s="4"/>
      <c r="M405" s="23"/>
      <c r="N405" s="4"/>
      <c r="O405" s="4"/>
      <c r="P405" s="11"/>
      <c r="Q405" s="11"/>
      <c r="R405" s="11"/>
      <c r="S405" s="11"/>
      <c r="T405" s="11"/>
      <c r="U405" s="11"/>
      <c r="V405" s="11"/>
      <c r="W405" s="11"/>
      <c r="X405" s="11"/>
      <c r="Y405" s="11"/>
      <c r="Z405" s="11"/>
    </row>
    <row r="406" spans="1:26" ht="16.5" customHeight="1">
      <c r="A406" s="2"/>
      <c r="B406" s="4"/>
      <c r="C406" s="4"/>
      <c r="D406" s="2"/>
      <c r="E406" s="4"/>
      <c r="F406" s="2"/>
      <c r="G406" s="4"/>
      <c r="H406" s="5"/>
      <c r="I406" s="5"/>
      <c r="J406" s="4"/>
      <c r="K406" s="59"/>
      <c r="L406" s="4"/>
      <c r="M406" s="23"/>
      <c r="N406" s="4"/>
      <c r="O406" s="4"/>
      <c r="P406" s="11"/>
      <c r="Q406" s="11"/>
      <c r="R406" s="11"/>
      <c r="S406" s="11"/>
      <c r="T406" s="11"/>
      <c r="U406" s="11"/>
      <c r="V406" s="11"/>
      <c r="W406" s="11"/>
      <c r="X406" s="11"/>
      <c r="Y406" s="11"/>
      <c r="Z406" s="11"/>
    </row>
    <row r="407" spans="1:26" ht="16.5" customHeight="1">
      <c r="A407" s="2"/>
      <c r="B407" s="4"/>
      <c r="C407" s="4"/>
      <c r="D407" s="2"/>
      <c r="E407" s="4"/>
      <c r="F407" s="2"/>
      <c r="G407" s="4"/>
      <c r="H407" s="5"/>
      <c r="I407" s="5"/>
      <c r="J407" s="4"/>
      <c r="K407" s="59"/>
      <c r="L407" s="4"/>
      <c r="M407" s="23"/>
      <c r="N407" s="4"/>
      <c r="O407" s="4"/>
      <c r="P407" s="11"/>
      <c r="Q407" s="11"/>
      <c r="R407" s="11"/>
      <c r="S407" s="11"/>
      <c r="T407" s="11"/>
      <c r="U407" s="11"/>
      <c r="V407" s="11"/>
      <c r="W407" s="11"/>
      <c r="X407" s="11"/>
      <c r="Y407" s="11"/>
      <c r="Z407" s="11"/>
    </row>
    <row r="408" spans="1:26" ht="16.5" customHeight="1">
      <c r="A408" s="2"/>
      <c r="B408" s="4"/>
      <c r="C408" s="4"/>
      <c r="D408" s="2"/>
      <c r="E408" s="4"/>
      <c r="F408" s="2"/>
      <c r="G408" s="4"/>
      <c r="H408" s="5"/>
      <c r="I408" s="5"/>
      <c r="J408" s="4"/>
      <c r="K408" s="59"/>
      <c r="L408" s="4"/>
      <c r="M408" s="23"/>
      <c r="N408" s="4"/>
      <c r="O408" s="4"/>
      <c r="P408" s="11"/>
      <c r="Q408" s="11"/>
      <c r="R408" s="11"/>
      <c r="S408" s="11"/>
      <c r="T408" s="11"/>
      <c r="U408" s="11"/>
      <c r="V408" s="11"/>
      <c r="W408" s="11"/>
      <c r="X408" s="11"/>
      <c r="Y408" s="11"/>
      <c r="Z408" s="11"/>
    </row>
    <row r="409" spans="1:26" ht="16.5" customHeight="1">
      <c r="A409" s="2"/>
      <c r="B409" s="4"/>
      <c r="C409" s="4"/>
      <c r="D409" s="2"/>
      <c r="E409" s="4"/>
      <c r="F409" s="2"/>
      <c r="G409" s="4"/>
      <c r="H409" s="5"/>
      <c r="I409" s="5"/>
      <c r="J409" s="4"/>
      <c r="K409" s="59"/>
      <c r="L409" s="4"/>
      <c r="M409" s="23"/>
      <c r="N409" s="4"/>
      <c r="O409" s="4"/>
      <c r="P409" s="11"/>
      <c r="Q409" s="11"/>
      <c r="R409" s="11"/>
      <c r="S409" s="11"/>
      <c r="T409" s="11"/>
      <c r="U409" s="11"/>
      <c r="V409" s="11"/>
      <c r="W409" s="11"/>
      <c r="X409" s="11"/>
      <c r="Y409" s="11"/>
      <c r="Z409" s="11"/>
    </row>
    <row r="410" spans="1:26" ht="16.5" customHeight="1">
      <c r="A410" s="2"/>
      <c r="B410" s="4"/>
      <c r="C410" s="4"/>
      <c r="D410" s="2"/>
      <c r="E410" s="4"/>
      <c r="F410" s="2"/>
      <c r="G410" s="4"/>
      <c r="H410" s="5"/>
      <c r="I410" s="5"/>
      <c r="J410" s="4"/>
      <c r="K410" s="59"/>
      <c r="L410" s="4"/>
      <c r="M410" s="23"/>
      <c r="N410" s="4"/>
      <c r="O410" s="4"/>
      <c r="P410" s="11"/>
      <c r="Q410" s="11"/>
      <c r="R410" s="11"/>
      <c r="S410" s="11"/>
      <c r="T410" s="11"/>
      <c r="U410" s="11"/>
      <c r="V410" s="11"/>
      <c r="W410" s="11"/>
      <c r="X410" s="11"/>
      <c r="Y410" s="11"/>
      <c r="Z410" s="11"/>
    </row>
    <row r="411" spans="1:26" ht="16.5" customHeight="1">
      <c r="A411" s="2"/>
      <c r="B411" s="4"/>
      <c r="C411" s="4"/>
      <c r="D411" s="2"/>
      <c r="E411" s="4"/>
      <c r="F411" s="2"/>
      <c r="G411" s="4"/>
      <c r="H411" s="5"/>
      <c r="I411" s="5"/>
      <c r="J411" s="4"/>
      <c r="K411" s="59"/>
      <c r="L411" s="4"/>
      <c r="M411" s="23"/>
      <c r="N411" s="4"/>
      <c r="O411" s="4"/>
      <c r="P411" s="11"/>
      <c r="Q411" s="11"/>
      <c r="R411" s="11"/>
      <c r="S411" s="11"/>
      <c r="T411" s="11"/>
      <c r="U411" s="11"/>
      <c r="V411" s="11"/>
      <c r="W411" s="11"/>
      <c r="X411" s="11"/>
      <c r="Y411" s="11"/>
      <c r="Z411" s="11"/>
    </row>
    <row r="412" spans="1:26" ht="16.5" customHeight="1">
      <c r="A412" s="2"/>
      <c r="B412" s="4"/>
      <c r="C412" s="4"/>
      <c r="D412" s="2"/>
      <c r="E412" s="4"/>
      <c r="F412" s="2"/>
      <c r="G412" s="4"/>
      <c r="H412" s="5"/>
      <c r="I412" s="5"/>
      <c r="J412" s="4"/>
      <c r="K412" s="59"/>
      <c r="L412" s="4"/>
      <c r="M412" s="23"/>
      <c r="N412" s="4"/>
      <c r="O412" s="4"/>
      <c r="P412" s="11"/>
      <c r="Q412" s="11"/>
      <c r="R412" s="11"/>
      <c r="S412" s="11"/>
      <c r="T412" s="11"/>
      <c r="U412" s="11"/>
      <c r="V412" s="11"/>
      <c r="W412" s="11"/>
      <c r="X412" s="11"/>
      <c r="Y412" s="11"/>
      <c r="Z412" s="11"/>
    </row>
    <row r="413" spans="1:26" ht="16.5" customHeight="1">
      <c r="A413" s="2"/>
      <c r="B413" s="4"/>
      <c r="C413" s="4"/>
      <c r="D413" s="2"/>
      <c r="E413" s="4"/>
      <c r="F413" s="2"/>
      <c r="G413" s="4"/>
      <c r="H413" s="5"/>
      <c r="I413" s="5"/>
      <c r="J413" s="4"/>
      <c r="K413" s="59"/>
      <c r="L413" s="4"/>
      <c r="M413" s="23"/>
      <c r="N413" s="4"/>
      <c r="O413" s="4"/>
      <c r="P413" s="11"/>
      <c r="Q413" s="11"/>
      <c r="R413" s="11"/>
      <c r="S413" s="11"/>
      <c r="T413" s="11"/>
      <c r="U413" s="11"/>
      <c r="V413" s="11"/>
      <c r="W413" s="11"/>
      <c r="X413" s="11"/>
      <c r="Y413" s="11"/>
      <c r="Z413" s="11"/>
    </row>
    <row r="414" spans="1:26" ht="16.5" customHeight="1">
      <c r="A414" s="2"/>
      <c r="B414" s="4"/>
      <c r="C414" s="4"/>
      <c r="D414" s="2"/>
      <c r="E414" s="4"/>
      <c r="F414" s="2"/>
      <c r="G414" s="4"/>
      <c r="H414" s="5"/>
      <c r="I414" s="5"/>
      <c r="J414" s="4"/>
      <c r="K414" s="59"/>
      <c r="L414" s="4"/>
      <c r="M414" s="23"/>
      <c r="N414" s="4"/>
      <c r="O414" s="4"/>
      <c r="P414" s="11"/>
      <c r="Q414" s="11"/>
      <c r="R414" s="11"/>
      <c r="S414" s="11"/>
      <c r="T414" s="11"/>
      <c r="U414" s="11"/>
      <c r="V414" s="11"/>
      <c r="W414" s="11"/>
      <c r="X414" s="11"/>
      <c r="Y414" s="11"/>
      <c r="Z414" s="11"/>
    </row>
    <row r="415" spans="1:26" ht="16.5" customHeight="1">
      <c r="A415" s="2"/>
      <c r="B415" s="4"/>
      <c r="C415" s="4"/>
      <c r="D415" s="2"/>
      <c r="E415" s="4"/>
      <c r="F415" s="2"/>
      <c r="G415" s="4"/>
      <c r="H415" s="5"/>
      <c r="I415" s="5"/>
      <c r="J415" s="4"/>
      <c r="K415" s="59"/>
      <c r="L415" s="4"/>
      <c r="M415" s="23"/>
      <c r="N415" s="4"/>
      <c r="O415" s="4"/>
      <c r="P415" s="11"/>
      <c r="Q415" s="11"/>
      <c r="R415" s="11"/>
      <c r="S415" s="11"/>
      <c r="T415" s="11"/>
      <c r="U415" s="11"/>
      <c r="V415" s="11"/>
      <c r="W415" s="11"/>
      <c r="X415" s="11"/>
      <c r="Y415" s="11"/>
      <c r="Z415" s="11"/>
    </row>
    <row r="416" spans="1:26" ht="16.5" customHeight="1">
      <c r="A416" s="2"/>
      <c r="B416" s="4"/>
      <c r="C416" s="4"/>
      <c r="D416" s="2"/>
      <c r="E416" s="4"/>
      <c r="F416" s="2"/>
      <c r="G416" s="4"/>
      <c r="H416" s="5"/>
      <c r="I416" s="5"/>
      <c r="J416" s="4"/>
      <c r="K416" s="59"/>
      <c r="L416" s="4"/>
      <c r="M416" s="23"/>
      <c r="N416" s="4"/>
      <c r="O416" s="4"/>
      <c r="P416" s="11"/>
      <c r="Q416" s="11"/>
      <c r="R416" s="11"/>
      <c r="S416" s="11"/>
      <c r="T416" s="11"/>
      <c r="U416" s="11"/>
      <c r="V416" s="11"/>
      <c r="W416" s="11"/>
      <c r="X416" s="11"/>
      <c r="Y416" s="11"/>
      <c r="Z416" s="11"/>
    </row>
    <row r="417" spans="1:26" ht="16.5" customHeight="1">
      <c r="A417" s="2"/>
      <c r="B417" s="4"/>
      <c r="C417" s="4"/>
      <c r="D417" s="2"/>
      <c r="E417" s="4"/>
      <c r="F417" s="2"/>
      <c r="G417" s="4"/>
      <c r="H417" s="5"/>
      <c r="I417" s="5"/>
      <c r="J417" s="4"/>
      <c r="K417" s="59"/>
      <c r="L417" s="4"/>
      <c r="M417" s="23"/>
      <c r="N417" s="4"/>
      <c r="O417" s="4"/>
      <c r="P417" s="11"/>
      <c r="Q417" s="11"/>
      <c r="R417" s="11"/>
      <c r="S417" s="11"/>
      <c r="T417" s="11"/>
      <c r="U417" s="11"/>
      <c r="V417" s="11"/>
      <c r="W417" s="11"/>
      <c r="X417" s="11"/>
      <c r="Y417" s="11"/>
      <c r="Z417" s="11"/>
    </row>
    <row r="418" spans="1:26" ht="16.5" customHeight="1">
      <c r="A418" s="2"/>
      <c r="B418" s="4"/>
      <c r="C418" s="4"/>
      <c r="D418" s="2"/>
      <c r="E418" s="4"/>
      <c r="F418" s="2"/>
      <c r="G418" s="4"/>
      <c r="H418" s="5"/>
      <c r="I418" s="5"/>
      <c r="J418" s="4"/>
      <c r="K418" s="59"/>
      <c r="L418" s="4"/>
      <c r="M418" s="23"/>
      <c r="N418" s="4"/>
      <c r="O418" s="4"/>
      <c r="P418" s="11"/>
      <c r="Q418" s="11"/>
      <c r="R418" s="11"/>
      <c r="S418" s="11"/>
      <c r="T418" s="11"/>
      <c r="U418" s="11"/>
      <c r="V418" s="11"/>
      <c r="W418" s="11"/>
      <c r="X418" s="11"/>
      <c r="Y418" s="11"/>
      <c r="Z418" s="11"/>
    </row>
    <row r="419" spans="1:26" ht="16.5" customHeight="1">
      <c r="A419" s="2"/>
      <c r="B419" s="4"/>
      <c r="C419" s="4"/>
      <c r="D419" s="2"/>
      <c r="E419" s="4"/>
      <c r="F419" s="2"/>
      <c r="G419" s="4"/>
      <c r="H419" s="5"/>
      <c r="I419" s="5"/>
      <c r="J419" s="4"/>
      <c r="K419" s="59"/>
      <c r="L419" s="4"/>
      <c r="M419" s="23"/>
      <c r="N419" s="4"/>
      <c r="O419" s="4"/>
      <c r="P419" s="11"/>
      <c r="Q419" s="11"/>
      <c r="R419" s="11"/>
      <c r="S419" s="11"/>
      <c r="T419" s="11"/>
      <c r="U419" s="11"/>
      <c r="V419" s="11"/>
      <c r="W419" s="11"/>
      <c r="X419" s="11"/>
      <c r="Y419" s="11"/>
      <c r="Z419" s="11"/>
    </row>
    <row r="420" spans="1:26" ht="16.5" customHeight="1">
      <c r="A420" s="2"/>
      <c r="B420" s="4"/>
      <c r="C420" s="4"/>
      <c r="D420" s="2"/>
      <c r="E420" s="4"/>
      <c r="F420" s="2"/>
      <c r="G420" s="4"/>
      <c r="H420" s="5"/>
      <c r="I420" s="5"/>
      <c r="J420" s="4"/>
      <c r="K420" s="59"/>
      <c r="L420" s="4"/>
      <c r="M420" s="23"/>
      <c r="N420" s="4"/>
      <c r="O420" s="4"/>
      <c r="P420" s="11"/>
      <c r="Q420" s="11"/>
      <c r="R420" s="11"/>
      <c r="S420" s="11"/>
      <c r="T420" s="11"/>
      <c r="U420" s="11"/>
      <c r="V420" s="11"/>
      <c r="W420" s="11"/>
      <c r="X420" s="11"/>
      <c r="Y420" s="11"/>
      <c r="Z420" s="11"/>
    </row>
    <row r="421" spans="1:26" ht="16.5" customHeight="1">
      <c r="A421" s="2"/>
      <c r="B421" s="4"/>
      <c r="C421" s="4"/>
      <c r="D421" s="2"/>
      <c r="E421" s="4"/>
      <c r="F421" s="2"/>
      <c r="G421" s="4"/>
      <c r="H421" s="5"/>
      <c r="I421" s="5"/>
      <c r="J421" s="4"/>
      <c r="K421" s="59"/>
      <c r="L421" s="4"/>
      <c r="M421" s="23"/>
      <c r="N421" s="4"/>
      <c r="O421" s="4"/>
      <c r="P421" s="11"/>
      <c r="Q421" s="11"/>
      <c r="R421" s="11"/>
      <c r="S421" s="11"/>
      <c r="T421" s="11"/>
      <c r="U421" s="11"/>
      <c r="V421" s="11"/>
      <c r="W421" s="11"/>
      <c r="X421" s="11"/>
      <c r="Y421" s="11"/>
      <c r="Z421" s="11"/>
    </row>
    <row r="422" spans="1:26" ht="16.5" customHeight="1">
      <c r="A422" s="2"/>
      <c r="B422" s="4"/>
      <c r="C422" s="4"/>
      <c r="D422" s="2"/>
      <c r="E422" s="4"/>
      <c r="F422" s="2"/>
      <c r="G422" s="4"/>
      <c r="H422" s="5"/>
      <c r="I422" s="5"/>
      <c r="J422" s="4"/>
      <c r="K422" s="59"/>
      <c r="L422" s="4"/>
      <c r="M422" s="23"/>
      <c r="N422" s="4"/>
      <c r="O422" s="4"/>
      <c r="P422" s="11"/>
      <c r="Q422" s="11"/>
      <c r="R422" s="11"/>
      <c r="S422" s="11"/>
      <c r="T422" s="11"/>
      <c r="U422" s="11"/>
      <c r="V422" s="11"/>
      <c r="W422" s="11"/>
      <c r="X422" s="11"/>
      <c r="Y422" s="11"/>
      <c r="Z422" s="11"/>
    </row>
    <row r="423" spans="1:26" ht="16.5" customHeight="1">
      <c r="A423" s="2"/>
      <c r="B423" s="4"/>
      <c r="C423" s="4"/>
      <c r="D423" s="2"/>
      <c r="E423" s="4"/>
      <c r="F423" s="2"/>
      <c r="G423" s="4"/>
      <c r="H423" s="5"/>
      <c r="I423" s="5"/>
      <c r="J423" s="4"/>
      <c r="K423" s="59"/>
      <c r="L423" s="4"/>
      <c r="M423" s="23"/>
      <c r="N423" s="4"/>
      <c r="O423" s="4"/>
      <c r="P423" s="11"/>
      <c r="Q423" s="11"/>
      <c r="R423" s="11"/>
      <c r="S423" s="11"/>
      <c r="T423" s="11"/>
      <c r="U423" s="11"/>
      <c r="V423" s="11"/>
      <c r="W423" s="11"/>
      <c r="X423" s="11"/>
      <c r="Y423" s="11"/>
      <c r="Z423" s="11"/>
    </row>
    <row r="424" spans="1:26" ht="16.5" customHeight="1">
      <c r="A424" s="2"/>
      <c r="B424" s="4"/>
      <c r="C424" s="4"/>
      <c r="D424" s="2"/>
      <c r="E424" s="4"/>
      <c r="F424" s="2"/>
      <c r="G424" s="4"/>
      <c r="H424" s="5"/>
      <c r="I424" s="5"/>
      <c r="J424" s="4"/>
      <c r="K424" s="59"/>
      <c r="L424" s="4"/>
      <c r="M424" s="23"/>
      <c r="N424" s="4"/>
      <c r="O424" s="4"/>
      <c r="P424" s="11"/>
      <c r="Q424" s="11"/>
      <c r="R424" s="11"/>
      <c r="S424" s="11"/>
      <c r="T424" s="11"/>
      <c r="U424" s="11"/>
      <c r="V424" s="11"/>
      <c r="W424" s="11"/>
      <c r="X424" s="11"/>
      <c r="Y424" s="11"/>
      <c r="Z424" s="11"/>
    </row>
    <row r="425" spans="1:26" ht="16.5" customHeight="1">
      <c r="A425" s="2"/>
      <c r="B425" s="4"/>
      <c r="C425" s="4"/>
      <c r="D425" s="2"/>
      <c r="E425" s="4"/>
      <c r="F425" s="2"/>
      <c r="G425" s="4"/>
      <c r="H425" s="5"/>
      <c r="I425" s="5"/>
      <c r="J425" s="4"/>
      <c r="K425" s="59"/>
      <c r="L425" s="4"/>
      <c r="M425" s="23"/>
      <c r="N425" s="4"/>
      <c r="O425" s="4"/>
      <c r="P425" s="11"/>
      <c r="Q425" s="11"/>
      <c r="R425" s="11"/>
      <c r="S425" s="11"/>
      <c r="T425" s="11"/>
      <c r="U425" s="11"/>
      <c r="V425" s="11"/>
      <c r="W425" s="11"/>
      <c r="X425" s="11"/>
      <c r="Y425" s="11"/>
      <c r="Z425" s="11"/>
    </row>
    <row r="426" spans="1:26" ht="16.5" customHeight="1">
      <c r="A426" s="2"/>
      <c r="B426" s="4"/>
      <c r="C426" s="4"/>
      <c r="D426" s="2"/>
      <c r="E426" s="4"/>
      <c r="F426" s="2"/>
      <c r="G426" s="4"/>
      <c r="H426" s="5"/>
      <c r="I426" s="5"/>
      <c r="J426" s="4"/>
      <c r="K426" s="59"/>
      <c r="L426" s="4"/>
      <c r="M426" s="23"/>
      <c r="N426" s="4"/>
      <c r="O426" s="4"/>
      <c r="P426" s="11"/>
      <c r="Q426" s="11"/>
      <c r="R426" s="11"/>
      <c r="S426" s="11"/>
      <c r="T426" s="11"/>
      <c r="U426" s="11"/>
      <c r="V426" s="11"/>
      <c r="W426" s="11"/>
      <c r="X426" s="11"/>
      <c r="Y426" s="11"/>
      <c r="Z426" s="11"/>
    </row>
    <row r="427" spans="1:26" ht="16.5" customHeight="1">
      <c r="A427" s="2"/>
      <c r="B427" s="4"/>
      <c r="C427" s="4"/>
      <c r="D427" s="2"/>
      <c r="E427" s="4"/>
      <c r="F427" s="2"/>
      <c r="G427" s="4"/>
      <c r="H427" s="5"/>
      <c r="I427" s="5"/>
      <c r="J427" s="4"/>
      <c r="K427" s="59"/>
      <c r="L427" s="4"/>
      <c r="M427" s="23"/>
      <c r="N427" s="4"/>
      <c r="O427" s="4"/>
      <c r="P427" s="11"/>
      <c r="Q427" s="11"/>
      <c r="R427" s="11"/>
      <c r="S427" s="11"/>
      <c r="T427" s="11"/>
      <c r="U427" s="11"/>
      <c r="V427" s="11"/>
      <c r="W427" s="11"/>
      <c r="X427" s="11"/>
      <c r="Y427" s="11"/>
      <c r="Z427" s="11"/>
    </row>
    <row r="428" spans="1:26" ht="16.5" customHeight="1">
      <c r="A428" s="2"/>
      <c r="B428" s="4"/>
      <c r="C428" s="4"/>
      <c r="D428" s="2"/>
      <c r="E428" s="4"/>
      <c r="F428" s="2"/>
      <c r="G428" s="4"/>
      <c r="H428" s="5"/>
      <c r="I428" s="5"/>
      <c r="J428" s="4"/>
      <c r="K428" s="59"/>
      <c r="L428" s="4"/>
      <c r="M428" s="23"/>
      <c r="N428" s="4"/>
      <c r="O428" s="4"/>
      <c r="P428" s="11"/>
      <c r="Q428" s="11"/>
      <c r="R428" s="11"/>
      <c r="S428" s="11"/>
      <c r="T428" s="11"/>
      <c r="U428" s="11"/>
      <c r="V428" s="11"/>
      <c r="W428" s="11"/>
      <c r="X428" s="11"/>
      <c r="Y428" s="11"/>
      <c r="Z428" s="11"/>
    </row>
    <row r="429" spans="1:26" ht="16.5" customHeight="1">
      <c r="A429" s="2"/>
      <c r="B429" s="4"/>
      <c r="C429" s="4"/>
      <c r="D429" s="2"/>
      <c r="E429" s="4"/>
      <c r="F429" s="2"/>
      <c r="G429" s="4"/>
      <c r="H429" s="5"/>
      <c r="I429" s="5"/>
      <c r="J429" s="4"/>
      <c r="K429" s="59"/>
      <c r="L429" s="4"/>
      <c r="M429" s="23"/>
      <c r="N429" s="4"/>
      <c r="O429" s="4"/>
      <c r="P429" s="11"/>
      <c r="Q429" s="11"/>
      <c r="R429" s="11"/>
      <c r="S429" s="11"/>
      <c r="T429" s="11"/>
      <c r="U429" s="11"/>
      <c r="V429" s="11"/>
      <c r="W429" s="11"/>
      <c r="X429" s="11"/>
      <c r="Y429" s="11"/>
      <c r="Z429" s="11"/>
    </row>
    <row r="430" spans="1:26" ht="16.5" customHeight="1">
      <c r="A430" s="2"/>
      <c r="B430" s="4"/>
      <c r="C430" s="4"/>
      <c r="D430" s="2"/>
      <c r="E430" s="4"/>
      <c r="F430" s="2"/>
      <c r="G430" s="4"/>
      <c r="H430" s="5"/>
      <c r="I430" s="5"/>
      <c r="J430" s="4"/>
      <c r="K430" s="59"/>
      <c r="L430" s="4"/>
      <c r="M430" s="23"/>
      <c r="N430" s="4"/>
      <c r="O430" s="4"/>
      <c r="P430" s="11"/>
      <c r="Q430" s="11"/>
      <c r="R430" s="11"/>
      <c r="S430" s="11"/>
      <c r="T430" s="11"/>
      <c r="U430" s="11"/>
      <c r="V430" s="11"/>
      <c r="W430" s="11"/>
      <c r="X430" s="11"/>
      <c r="Y430" s="11"/>
      <c r="Z430" s="11"/>
    </row>
    <row r="431" spans="1:26" ht="16.5" customHeight="1">
      <c r="A431" s="2"/>
      <c r="B431" s="4"/>
      <c r="C431" s="4"/>
      <c r="D431" s="2"/>
      <c r="E431" s="4"/>
      <c r="F431" s="2"/>
      <c r="G431" s="4"/>
      <c r="H431" s="5"/>
      <c r="I431" s="5"/>
      <c r="J431" s="4"/>
      <c r="K431" s="59"/>
      <c r="L431" s="4"/>
      <c r="M431" s="23"/>
      <c r="N431" s="4"/>
      <c r="O431" s="4"/>
      <c r="P431" s="11"/>
      <c r="Q431" s="11"/>
      <c r="R431" s="11"/>
      <c r="S431" s="11"/>
      <c r="T431" s="11"/>
      <c r="U431" s="11"/>
      <c r="V431" s="11"/>
      <c r="W431" s="11"/>
      <c r="X431" s="11"/>
      <c r="Y431" s="11"/>
      <c r="Z431" s="11"/>
    </row>
    <row r="432" spans="1:26" ht="16.5" customHeight="1">
      <c r="A432" s="2"/>
      <c r="B432" s="4"/>
      <c r="C432" s="4"/>
      <c r="D432" s="2"/>
      <c r="E432" s="4"/>
      <c r="F432" s="2"/>
      <c r="G432" s="4"/>
      <c r="H432" s="5"/>
      <c r="I432" s="5"/>
      <c r="J432" s="4"/>
      <c r="K432" s="59"/>
      <c r="L432" s="4"/>
      <c r="M432" s="23"/>
      <c r="N432" s="4"/>
      <c r="O432" s="4"/>
      <c r="P432" s="11"/>
      <c r="Q432" s="11"/>
      <c r="R432" s="11"/>
      <c r="S432" s="11"/>
      <c r="T432" s="11"/>
      <c r="U432" s="11"/>
      <c r="V432" s="11"/>
      <c r="W432" s="11"/>
      <c r="X432" s="11"/>
      <c r="Y432" s="11"/>
      <c r="Z432" s="11"/>
    </row>
    <row r="433" spans="1:26" ht="16.5" customHeight="1">
      <c r="A433" s="2"/>
      <c r="B433" s="4"/>
      <c r="C433" s="4"/>
      <c r="D433" s="2"/>
      <c r="E433" s="4"/>
      <c r="F433" s="2"/>
      <c r="G433" s="4"/>
      <c r="H433" s="5"/>
      <c r="I433" s="5"/>
      <c r="J433" s="4"/>
      <c r="K433" s="59"/>
      <c r="L433" s="4"/>
      <c r="M433" s="23"/>
      <c r="N433" s="4"/>
      <c r="O433" s="4"/>
      <c r="P433" s="11"/>
      <c r="Q433" s="11"/>
      <c r="R433" s="11"/>
      <c r="S433" s="11"/>
      <c r="T433" s="11"/>
      <c r="U433" s="11"/>
      <c r="V433" s="11"/>
      <c r="W433" s="11"/>
      <c r="X433" s="11"/>
      <c r="Y433" s="11"/>
      <c r="Z433" s="11"/>
    </row>
    <row r="434" spans="1:26" ht="16.5" customHeight="1">
      <c r="A434" s="2"/>
      <c r="B434" s="4"/>
      <c r="C434" s="4"/>
      <c r="D434" s="2"/>
      <c r="E434" s="4"/>
      <c r="F434" s="2"/>
      <c r="G434" s="4"/>
      <c r="H434" s="5"/>
      <c r="I434" s="5"/>
      <c r="J434" s="4"/>
      <c r="K434" s="59"/>
      <c r="L434" s="4"/>
      <c r="M434" s="23"/>
      <c r="N434" s="4"/>
      <c r="O434" s="4"/>
      <c r="P434" s="11"/>
      <c r="Q434" s="11"/>
      <c r="R434" s="11"/>
      <c r="S434" s="11"/>
      <c r="T434" s="11"/>
      <c r="U434" s="11"/>
      <c r="V434" s="11"/>
      <c r="W434" s="11"/>
      <c r="X434" s="11"/>
      <c r="Y434" s="11"/>
      <c r="Z434" s="11"/>
    </row>
    <row r="435" spans="1:26" ht="16.5" customHeight="1">
      <c r="A435" s="2"/>
      <c r="B435" s="4"/>
      <c r="C435" s="4"/>
      <c r="D435" s="2"/>
      <c r="E435" s="4"/>
      <c r="F435" s="2"/>
      <c r="G435" s="4"/>
      <c r="H435" s="5"/>
      <c r="I435" s="5"/>
      <c r="J435" s="4"/>
      <c r="K435" s="59"/>
      <c r="L435" s="4"/>
      <c r="M435" s="23"/>
      <c r="N435" s="4"/>
      <c r="O435" s="4"/>
      <c r="P435" s="11"/>
      <c r="Q435" s="11"/>
      <c r="R435" s="11"/>
      <c r="S435" s="11"/>
      <c r="T435" s="11"/>
      <c r="U435" s="11"/>
      <c r="V435" s="11"/>
      <c r="W435" s="11"/>
      <c r="X435" s="11"/>
      <c r="Y435" s="11"/>
      <c r="Z435" s="11"/>
    </row>
    <row r="436" spans="1:26" ht="16.5" customHeight="1">
      <c r="A436" s="2"/>
      <c r="B436" s="4"/>
      <c r="C436" s="4"/>
      <c r="D436" s="2"/>
      <c r="E436" s="4"/>
      <c r="F436" s="2"/>
      <c r="G436" s="4"/>
      <c r="H436" s="5"/>
      <c r="I436" s="5"/>
      <c r="J436" s="4"/>
      <c r="K436" s="59"/>
      <c r="L436" s="4"/>
      <c r="M436" s="23"/>
      <c r="N436" s="4"/>
      <c r="O436" s="4"/>
      <c r="P436" s="11"/>
      <c r="Q436" s="11"/>
      <c r="R436" s="11"/>
      <c r="S436" s="11"/>
      <c r="T436" s="11"/>
      <c r="U436" s="11"/>
      <c r="V436" s="11"/>
      <c r="W436" s="11"/>
      <c r="X436" s="11"/>
      <c r="Y436" s="11"/>
      <c r="Z436" s="11"/>
    </row>
    <row r="437" spans="1:26" ht="16.5" customHeight="1">
      <c r="A437" s="2"/>
      <c r="B437" s="4"/>
      <c r="C437" s="4"/>
      <c r="D437" s="2"/>
      <c r="E437" s="4"/>
      <c r="F437" s="2"/>
      <c r="G437" s="4"/>
      <c r="H437" s="5"/>
      <c r="I437" s="5"/>
      <c r="J437" s="4"/>
      <c r="K437" s="59"/>
      <c r="L437" s="4"/>
      <c r="M437" s="23"/>
      <c r="N437" s="4"/>
      <c r="O437" s="4"/>
      <c r="P437" s="11"/>
      <c r="Q437" s="11"/>
      <c r="R437" s="11"/>
      <c r="S437" s="11"/>
      <c r="T437" s="11"/>
      <c r="U437" s="11"/>
      <c r="V437" s="11"/>
      <c r="W437" s="11"/>
      <c r="X437" s="11"/>
      <c r="Y437" s="11"/>
      <c r="Z437" s="11"/>
    </row>
    <row r="438" spans="1:26" ht="16.5" customHeight="1">
      <c r="A438" s="2"/>
      <c r="B438" s="4"/>
      <c r="C438" s="4"/>
      <c r="D438" s="2"/>
      <c r="E438" s="4"/>
      <c r="F438" s="2"/>
      <c r="G438" s="4"/>
      <c r="H438" s="5"/>
      <c r="I438" s="5"/>
      <c r="J438" s="4"/>
      <c r="K438" s="59"/>
      <c r="L438" s="4"/>
      <c r="M438" s="23"/>
      <c r="N438" s="4"/>
      <c r="O438" s="4"/>
      <c r="P438" s="11"/>
      <c r="Q438" s="11"/>
      <c r="R438" s="11"/>
      <c r="S438" s="11"/>
      <c r="T438" s="11"/>
      <c r="U438" s="11"/>
      <c r="V438" s="11"/>
      <c r="W438" s="11"/>
      <c r="X438" s="11"/>
      <c r="Y438" s="11"/>
      <c r="Z438" s="11"/>
    </row>
    <row r="439" spans="1:26" ht="16.5" customHeight="1">
      <c r="A439" s="2"/>
      <c r="B439" s="4"/>
      <c r="C439" s="4"/>
      <c r="D439" s="2"/>
      <c r="E439" s="4"/>
      <c r="F439" s="2"/>
      <c r="G439" s="4"/>
      <c r="H439" s="5"/>
      <c r="I439" s="5"/>
      <c r="J439" s="4"/>
      <c r="K439" s="59"/>
      <c r="L439" s="4"/>
      <c r="M439" s="23"/>
      <c r="N439" s="4"/>
      <c r="O439" s="4"/>
      <c r="P439" s="11"/>
      <c r="Q439" s="11"/>
      <c r="R439" s="11"/>
      <c r="S439" s="11"/>
      <c r="T439" s="11"/>
      <c r="U439" s="11"/>
      <c r="V439" s="11"/>
      <c r="W439" s="11"/>
      <c r="X439" s="11"/>
      <c r="Y439" s="11"/>
      <c r="Z439" s="11"/>
    </row>
    <row r="440" spans="1:26" ht="16.5" customHeight="1">
      <c r="A440" s="2"/>
      <c r="B440" s="4"/>
      <c r="C440" s="4"/>
      <c r="D440" s="2"/>
      <c r="E440" s="4"/>
      <c r="F440" s="2"/>
      <c r="G440" s="4"/>
      <c r="H440" s="5"/>
      <c r="I440" s="5"/>
      <c r="J440" s="4"/>
      <c r="K440" s="59"/>
      <c r="L440" s="4"/>
      <c r="M440" s="23"/>
      <c r="N440" s="4"/>
      <c r="O440" s="4"/>
      <c r="P440" s="11"/>
      <c r="Q440" s="11"/>
      <c r="R440" s="11"/>
      <c r="S440" s="11"/>
      <c r="T440" s="11"/>
      <c r="U440" s="11"/>
      <c r="V440" s="11"/>
      <c r="W440" s="11"/>
      <c r="X440" s="11"/>
      <c r="Y440" s="11"/>
      <c r="Z440" s="11"/>
    </row>
    <row r="441" spans="1:26" ht="16.5" customHeight="1">
      <c r="A441" s="2"/>
      <c r="B441" s="4"/>
      <c r="C441" s="4"/>
      <c r="D441" s="2"/>
      <c r="E441" s="4"/>
      <c r="F441" s="2"/>
      <c r="G441" s="4"/>
      <c r="H441" s="5"/>
      <c r="I441" s="5"/>
      <c r="J441" s="4"/>
      <c r="K441" s="59"/>
      <c r="L441" s="4"/>
      <c r="M441" s="23"/>
      <c r="N441" s="4"/>
      <c r="O441" s="4"/>
      <c r="P441" s="11"/>
      <c r="Q441" s="11"/>
      <c r="R441" s="11"/>
      <c r="S441" s="11"/>
      <c r="T441" s="11"/>
      <c r="U441" s="11"/>
      <c r="V441" s="11"/>
      <c r="W441" s="11"/>
      <c r="X441" s="11"/>
      <c r="Y441" s="11"/>
      <c r="Z441" s="11"/>
    </row>
    <row r="442" spans="1:26" ht="16.5" customHeight="1">
      <c r="A442" s="2"/>
      <c r="B442" s="4"/>
      <c r="C442" s="4"/>
      <c r="D442" s="2"/>
      <c r="E442" s="4"/>
      <c r="F442" s="2"/>
      <c r="G442" s="4"/>
      <c r="H442" s="5"/>
      <c r="I442" s="5"/>
      <c r="J442" s="4"/>
      <c r="K442" s="59"/>
      <c r="L442" s="4"/>
      <c r="M442" s="23"/>
      <c r="N442" s="4"/>
      <c r="O442" s="4"/>
      <c r="P442" s="11"/>
      <c r="Q442" s="11"/>
      <c r="R442" s="11"/>
      <c r="S442" s="11"/>
      <c r="T442" s="11"/>
      <c r="U442" s="11"/>
      <c r="V442" s="11"/>
      <c r="W442" s="11"/>
      <c r="X442" s="11"/>
      <c r="Y442" s="11"/>
      <c r="Z442" s="11"/>
    </row>
    <row r="443" spans="1:26" ht="16.5" customHeight="1">
      <c r="A443" s="2"/>
      <c r="B443" s="4"/>
      <c r="C443" s="4"/>
      <c r="D443" s="2"/>
      <c r="E443" s="4"/>
      <c r="F443" s="2"/>
      <c r="G443" s="4"/>
      <c r="H443" s="5"/>
      <c r="I443" s="5"/>
      <c r="J443" s="4"/>
      <c r="K443" s="59"/>
      <c r="L443" s="4"/>
      <c r="M443" s="23"/>
      <c r="N443" s="4"/>
      <c r="O443" s="4"/>
      <c r="P443" s="11"/>
      <c r="Q443" s="11"/>
      <c r="R443" s="11"/>
      <c r="S443" s="11"/>
      <c r="T443" s="11"/>
      <c r="U443" s="11"/>
      <c r="V443" s="11"/>
      <c r="W443" s="11"/>
      <c r="X443" s="11"/>
      <c r="Y443" s="11"/>
      <c r="Z443" s="11"/>
    </row>
    <row r="444" spans="1:26" ht="16.5" customHeight="1">
      <c r="A444" s="2"/>
      <c r="B444" s="4"/>
      <c r="C444" s="4"/>
      <c r="D444" s="2"/>
      <c r="E444" s="4"/>
      <c r="F444" s="2"/>
      <c r="G444" s="4"/>
      <c r="H444" s="5"/>
      <c r="I444" s="5"/>
      <c r="J444" s="4"/>
      <c r="K444" s="59"/>
      <c r="L444" s="4"/>
      <c r="M444" s="23"/>
      <c r="N444" s="4"/>
      <c r="O444" s="4"/>
      <c r="P444" s="11"/>
      <c r="Q444" s="11"/>
      <c r="R444" s="11"/>
      <c r="S444" s="11"/>
      <c r="T444" s="11"/>
      <c r="U444" s="11"/>
      <c r="V444" s="11"/>
      <c r="W444" s="11"/>
      <c r="X444" s="11"/>
      <c r="Y444" s="11"/>
      <c r="Z444" s="11"/>
    </row>
    <row r="445" spans="1:26" ht="16.5" customHeight="1">
      <c r="A445" s="2"/>
      <c r="B445" s="4"/>
      <c r="C445" s="4"/>
      <c r="D445" s="2"/>
      <c r="E445" s="4"/>
      <c r="F445" s="2"/>
      <c r="G445" s="4"/>
      <c r="H445" s="5"/>
      <c r="I445" s="5"/>
      <c r="J445" s="4"/>
      <c r="K445" s="59"/>
      <c r="L445" s="4"/>
      <c r="M445" s="23"/>
      <c r="N445" s="4"/>
      <c r="O445" s="4"/>
      <c r="P445" s="11"/>
      <c r="Q445" s="11"/>
      <c r="R445" s="11"/>
      <c r="S445" s="11"/>
      <c r="T445" s="11"/>
      <c r="U445" s="11"/>
      <c r="V445" s="11"/>
      <c r="W445" s="11"/>
      <c r="X445" s="11"/>
      <c r="Y445" s="11"/>
      <c r="Z445" s="11"/>
    </row>
    <row r="446" spans="1:26" ht="16.5" customHeight="1">
      <c r="A446" s="2"/>
      <c r="B446" s="4"/>
      <c r="C446" s="4"/>
      <c r="D446" s="2"/>
      <c r="E446" s="4"/>
      <c r="F446" s="2"/>
      <c r="G446" s="4"/>
      <c r="H446" s="5"/>
      <c r="I446" s="5"/>
      <c r="J446" s="4"/>
      <c r="K446" s="59"/>
      <c r="L446" s="4"/>
      <c r="M446" s="23"/>
      <c r="N446" s="4"/>
      <c r="O446" s="4"/>
      <c r="P446" s="11"/>
      <c r="Q446" s="11"/>
      <c r="R446" s="11"/>
      <c r="S446" s="11"/>
      <c r="T446" s="11"/>
      <c r="U446" s="11"/>
      <c r="V446" s="11"/>
      <c r="W446" s="11"/>
      <c r="X446" s="11"/>
      <c r="Y446" s="11"/>
      <c r="Z446" s="11"/>
    </row>
    <row r="447" spans="1:26" ht="16.5" customHeight="1">
      <c r="A447" s="2"/>
      <c r="B447" s="4"/>
      <c r="C447" s="4"/>
      <c r="D447" s="2"/>
      <c r="E447" s="4"/>
      <c r="F447" s="2"/>
      <c r="G447" s="4"/>
      <c r="H447" s="5"/>
      <c r="I447" s="5"/>
      <c r="J447" s="4"/>
      <c r="K447" s="59"/>
      <c r="L447" s="4"/>
      <c r="M447" s="23"/>
      <c r="N447" s="4"/>
      <c r="O447" s="4"/>
      <c r="P447" s="11"/>
      <c r="Q447" s="11"/>
      <c r="R447" s="11"/>
      <c r="S447" s="11"/>
      <c r="T447" s="11"/>
      <c r="U447" s="11"/>
      <c r="V447" s="11"/>
      <c r="W447" s="11"/>
      <c r="X447" s="11"/>
      <c r="Y447" s="11"/>
      <c r="Z447" s="11"/>
    </row>
    <row r="448" spans="1:26" ht="16.5" customHeight="1">
      <c r="A448" s="2"/>
      <c r="B448" s="4"/>
      <c r="C448" s="4"/>
      <c r="D448" s="2"/>
      <c r="E448" s="4"/>
      <c r="F448" s="2"/>
      <c r="G448" s="4"/>
      <c r="H448" s="5"/>
      <c r="I448" s="5"/>
      <c r="J448" s="4"/>
      <c r="K448" s="59"/>
      <c r="L448" s="4"/>
      <c r="M448" s="23"/>
      <c r="N448" s="4"/>
      <c r="O448" s="4"/>
      <c r="P448" s="11"/>
      <c r="Q448" s="11"/>
      <c r="R448" s="11"/>
      <c r="S448" s="11"/>
      <c r="T448" s="11"/>
      <c r="U448" s="11"/>
      <c r="V448" s="11"/>
      <c r="W448" s="11"/>
      <c r="X448" s="11"/>
      <c r="Y448" s="11"/>
      <c r="Z448" s="11"/>
    </row>
    <row r="449" spans="1:26" ht="16.5" customHeight="1">
      <c r="A449" s="2"/>
      <c r="B449" s="4"/>
      <c r="C449" s="4"/>
      <c r="D449" s="2"/>
      <c r="E449" s="4"/>
      <c r="F449" s="2"/>
      <c r="G449" s="4"/>
      <c r="H449" s="5"/>
      <c r="I449" s="5"/>
      <c r="J449" s="4"/>
      <c r="K449" s="59"/>
      <c r="L449" s="4"/>
      <c r="M449" s="23"/>
      <c r="N449" s="4"/>
      <c r="O449" s="4"/>
      <c r="P449" s="11"/>
      <c r="Q449" s="11"/>
      <c r="R449" s="11"/>
      <c r="S449" s="11"/>
      <c r="T449" s="11"/>
      <c r="U449" s="11"/>
      <c r="V449" s="11"/>
      <c r="W449" s="11"/>
      <c r="X449" s="11"/>
      <c r="Y449" s="11"/>
      <c r="Z449" s="11"/>
    </row>
    <row r="450" spans="1:26" ht="16.5" customHeight="1">
      <c r="A450" s="2"/>
      <c r="B450" s="4"/>
      <c r="C450" s="4"/>
      <c r="D450" s="2"/>
      <c r="E450" s="4"/>
      <c r="F450" s="2"/>
      <c r="G450" s="4"/>
      <c r="H450" s="5"/>
      <c r="I450" s="5"/>
      <c r="J450" s="4"/>
      <c r="K450" s="59"/>
      <c r="L450" s="4"/>
      <c r="M450" s="23"/>
      <c r="N450" s="4"/>
      <c r="O450" s="4"/>
      <c r="P450" s="11"/>
      <c r="Q450" s="11"/>
      <c r="R450" s="11"/>
      <c r="S450" s="11"/>
      <c r="T450" s="11"/>
      <c r="U450" s="11"/>
      <c r="V450" s="11"/>
      <c r="W450" s="11"/>
      <c r="X450" s="11"/>
      <c r="Y450" s="11"/>
      <c r="Z450" s="11"/>
    </row>
    <row r="451" spans="1:26" ht="16.5" customHeight="1">
      <c r="A451" s="2"/>
      <c r="B451" s="4"/>
      <c r="C451" s="4"/>
      <c r="D451" s="2"/>
      <c r="E451" s="4"/>
      <c r="F451" s="2"/>
      <c r="G451" s="4"/>
      <c r="H451" s="5"/>
      <c r="I451" s="5"/>
      <c r="J451" s="4"/>
      <c r="K451" s="59"/>
      <c r="L451" s="4"/>
      <c r="M451" s="23"/>
      <c r="N451" s="4"/>
      <c r="O451" s="4"/>
      <c r="P451" s="11"/>
      <c r="Q451" s="11"/>
      <c r="R451" s="11"/>
      <c r="S451" s="11"/>
      <c r="T451" s="11"/>
      <c r="U451" s="11"/>
      <c r="V451" s="11"/>
      <c r="W451" s="11"/>
      <c r="X451" s="11"/>
      <c r="Y451" s="11"/>
      <c r="Z451" s="11"/>
    </row>
    <row r="452" spans="1:26" ht="16.5" customHeight="1">
      <c r="A452" s="2"/>
      <c r="B452" s="4"/>
      <c r="C452" s="4"/>
      <c r="D452" s="2"/>
      <c r="E452" s="4"/>
      <c r="F452" s="2"/>
      <c r="G452" s="4"/>
      <c r="H452" s="5"/>
      <c r="I452" s="5"/>
      <c r="J452" s="4"/>
      <c r="K452" s="59"/>
      <c r="L452" s="4"/>
      <c r="M452" s="23"/>
      <c r="N452" s="4"/>
      <c r="O452" s="4"/>
      <c r="P452" s="11"/>
      <c r="Q452" s="11"/>
      <c r="R452" s="11"/>
      <c r="S452" s="11"/>
      <c r="T452" s="11"/>
      <c r="U452" s="11"/>
      <c r="V452" s="11"/>
      <c r="W452" s="11"/>
      <c r="X452" s="11"/>
      <c r="Y452" s="11"/>
      <c r="Z452" s="11"/>
    </row>
    <row r="453" spans="1:26" ht="16.5" customHeight="1">
      <c r="A453" s="2"/>
      <c r="B453" s="4"/>
      <c r="C453" s="4"/>
      <c r="D453" s="2"/>
      <c r="E453" s="4"/>
      <c r="F453" s="2"/>
      <c r="G453" s="4"/>
      <c r="H453" s="5"/>
      <c r="I453" s="5"/>
      <c r="J453" s="4"/>
      <c r="K453" s="59"/>
      <c r="L453" s="4"/>
      <c r="M453" s="23"/>
      <c r="N453" s="4"/>
      <c r="O453" s="4"/>
      <c r="P453" s="11"/>
      <c r="Q453" s="11"/>
      <c r="R453" s="11"/>
      <c r="S453" s="11"/>
      <c r="T453" s="11"/>
      <c r="U453" s="11"/>
      <c r="V453" s="11"/>
      <c r="W453" s="11"/>
      <c r="X453" s="11"/>
      <c r="Y453" s="11"/>
      <c r="Z453" s="11"/>
    </row>
    <row r="454" spans="1:26" ht="16.5" customHeight="1">
      <c r="A454" s="2"/>
      <c r="B454" s="4"/>
      <c r="C454" s="4"/>
      <c r="D454" s="2"/>
      <c r="E454" s="4"/>
      <c r="F454" s="2"/>
      <c r="G454" s="4"/>
      <c r="H454" s="5"/>
      <c r="I454" s="5"/>
      <c r="J454" s="4"/>
      <c r="K454" s="59"/>
      <c r="L454" s="4"/>
      <c r="M454" s="23"/>
      <c r="N454" s="4"/>
      <c r="O454" s="4"/>
      <c r="P454" s="11"/>
      <c r="Q454" s="11"/>
      <c r="R454" s="11"/>
      <c r="S454" s="11"/>
      <c r="T454" s="11"/>
      <c r="U454" s="11"/>
      <c r="V454" s="11"/>
      <c r="W454" s="11"/>
      <c r="X454" s="11"/>
      <c r="Y454" s="11"/>
      <c r="Z454" s="11"/>
    </row>
    <row r="455" spans="1:26" ht="16.5" customHeight="1">
      <c r="A455" s="2"/>
      <c r="B455" s="4"/>
      <c r="C455" s="4"/>
      <c r="D455" s="2"/>
      <c r="E455" s="4"/>
      <c r="F455" s="2"/>
      <c r="G455" s="4"/>
      <c r="H455" s="5"/>
      <c r="I455" s="5"/>
      <c r="J455" s="4"/>
      <c r="K455" s="59"/>
      <c r="L455" s="4"/>
      <c r="M455" s="23"/>
      <c r="N455" s="4"/>
      <c r="O455" s="4"/>
      <c r="P455" s="11"/>
      <c r="Q455" s="11"/>
      <c r="R455" s="11"/>
      <c r="S455" s="11"/>
      <c r="T455" s="11"/>
      <c r="U455" s="11"/>
      <c r="V455" s="11"/>
      <c r="W455" s="11"/>
      <c r="X455" s="11"/>
      <c r="Y455" s="11"/>
      <c r="Z455" s="11"/>
    </row>
    <row r="456" spans="1:26" ht="16.5" customHeight="1">
      <c r="A456" s="2"/>
      <c r="B456" s="4"/>
      <c r="C456" s="4"/>
      <c r="D456" s="2"/>
      <c r="E456" s="4"/>
      <c r="F456" s="2"/>
      <c r="G456" s="4"/>
      <c r="H456" s="5"/>
      <c r="I456" s="5"/>
      <c r="J456" s="4"/>
      <c r="K456" s="59"/>
      <c r="L456" s="4"/>
      <c r="M456" s="23"/>
      <c r="N456" s="4"/>
      <c r="O456" s="4"/>
      <c r="P456" s="11"/>
      <c r="Q456" s="11"/>
      <c r="R456" s="11"/>
      <c r="S456" s="11"/>
      <c r="T456" s="11"/>
      <c r="U456" s="11"/>
      <c r="V456" s="11"/>
      <c r="W456" s="11"/>
      <c r="X456" s="11"/>
      <c r="Y456" s="11"/>
      <c r="Z456" s="11"/>
    </row>
    <row r="457" spans="1:26" ht="16.5" customHeight="1">
      <c r="A457" s="2"/>
      <c r="B457" s="4"/>
      <c r="C457" s="4"/>
      <c r="D457" s="2"/>
      <c r="E457" s="4"/>
      <c r="F457" s="2"/>
      <c r="G457" s="4"/>
      <c r="H457" s="5"/>
      <c r="I457" s="5"/>
      <c r="J457" s="4"/>
      <c r="K457" s="59"/>
      <c r="L457" s="4"/>
      <c r="M457" s="23"/>
      <c r="N457" s="4"/>
      <c r="O457" s="4"/>
      <c r="P457" s="11"/>
      <c r="Q457" s="11"/>
      <c r="R457" s="11"/>
      <c r="S457" s="11"/>
      <c r="T457" s="11"/>
      <c r="U457" s="11"/>
      <c r="V457" s="11"/>
      <c r="W457" s="11"/>
      <c r="X457" s="11"/>
      <c r="Y457" s="11"/>
      <c r="Z457" s="11"/>
    </row>
    <row r="458" spans="1:26" ht="16.5" customHeight="1">
      <c r="A458" s="2"/>
      <c r="B458" s="4"/>
      <c r="C458" s="4"/>
      <c r="D458" s="2"/>
      <c r="E458" s="4"/>
      <c r="F458" s="2"/>
      <c r="G458" s="4"/>
      <c r="H458" s="5"/>
      <c r="I458" s="5"/>
      <c r="J458" s="4"/>
      <c r="K458" s="59"/>
      <c r="L458" s="4"/>
      <c r="M458" s="23"/>
      <c r="N458" s="4"/>
      <c r="O458" s="4"/>
      <c r="P458" s="11"/>
      <c r="Q458" s="11"/>
      <c r="R458" s="11"/>
      <c r="S458" s="11"/>
      <c r="T458" s="11"/>
      <c r="U458" s="11"/>
      <c r="V458" s="11"/>
      <c r="W458" s="11"/>
      <c r="X458" s="11"/>
      <c r="Y458" s="11"/>
      <c r="Z458" s="11"/>
    </row>
    <row r="459" spans="1:26" ht="16.5" customHeight="1">
      <c r="A459" s="2"/>
      <c r="B459" s="4"/>
      <c r="C459" s="4"/>
      <c r="D459" s="2"/>
      <c r="E459" s="4"/>
      <c r="F459" s="2"/>
      <c r="G459" s="4"/>
      <c r="H459" s="5"/>
      <c r="I459" s="5"/>
      <c r="J459" s="4"/>
      <c r="K459" s="59"/>
      <c r="L459" s="4"/>
      <c r="M459" s="23"/>
      <c r="N459" s="4"/>
      <c r="O459" s="4"/>
      <c r="P459" s="11"/>
      <c r="Q459" s="11"/>
      <c r="R459" s="11"/>
      <c r="S459" s="11"/>
      <c r="T459" s="11"/>
      <c r="U459" s="11"/>
      <c r="V459" s="11"/>
      <c r="W459" s="11"/>
      <c r="X459" s="11"/>
      <c r="Y459" s="11"/>
      <c r="Z459" s="11"/>
    </row>
    <row r="460" spans="1:26" ht="16.5" customHeight="1">
      <c r="A460" s="2"/>
      <c r="B460" s="4"/>
      <c r="C460" s="4"/>
      <c r="D460" s="2"/>
      <c r="E460" s="4"/>
      <c r="F460" s="2"/>
      <c r="G460" s="4"/>
      <c r="H460" s="5"/>
      <c r="I460" s="5"/>
      <c r="J460" s="4"/>
      <c r="K460" s="59"/>
      <c r="L460" s="4"/>
      <c r="M460" s="23"/>
      <c r="N460" s="4"/>
      <c r="O460" s="4"/>
      <c r="P460" s="11"/>
      <c r="Q460" s="11"/>
      <c r="R460" s="11"/>
      <c r="S460" s="11"/>
      <c r="T460" s="11"/>
      <c r="U460" s="11"/>
      <c r="V460" s="11"/>
      <c r="W460" s="11"/>
      <c r="X460" s="11"/>
      <c r="Y460" s="11"/>
      <c r="Z460" s="11"/>
    </row>
    <row r="461" spans="1:26" ht="16.5" customHeight="1">
      <c r="A461" s="2"/>
      <c r="B461" s="4"/>
      <c r="C461" s="4"/>
      <c r="D461" s="2"/>
      <c r="E461" s="4"/>
      <c r="F461" s="2"/>
      <c r="G461" s="4"/>
      <c r="H461" s="5"/>
      <c r="I461" s="5"/>
      <c r="J461" s="4"/>
      <c r="K461" s="59"/>
      <c r="L461" s="4"/>
      <c r="M461" s="23"/>
      <c r="N461" s="4"/>
      <c r="O461" s="4"/>
      <c r="P461" s="11"/>
      <c r="Q461" s="11"/>
      <c r="R461" s="11"/>
      <c r="S461" s="11"/>
      <c r="T461" s="11"/>
      <c r="U461" s="11"/>
      <c r="V461" s="11"/>
      <c r="W461" s="11"/>
      <c r="X461" s="11"/>
      <c r="Y461" s="11"/>
      <c r="Z461" s="11"/>
    </row>
    <row r="462" spans="1:26" ht="16.5" customHeight="1">
      <c r="A462" s="2"/>
      <c r="B462" s="4"/>
      <c r="C462" s="4"/>
      <c r="D462" s="2"/>
      <c r="E462" s="4"/>
      <c r="F462" s="2"/>
      <c r="G462" s="4"/>
      <c r="H462" s="5"/>
      <c r="I462" s="5"/>
      <c r="J462" s="4"/>
      <c r="K462" s="59"/>
      <c r="L462" s="4"/>
      <c r="M462" s="23"/>
      <c r="N462" s="4"/>
      <c r="O462" s="4"/>
      <c r="P462" s="11"/>
      <c r="Q462" s="11"/>
      <c r="R462" s="11"/>
      <c r="S462" s="11"/>
      <c r="T462" s="11"/>
      <c r="U462" s="11"/>
      <c r="V462" s="11"/>
      <c r="W462" s="11"/>
      <c r="X462" s="11"/>
      <c r="Y462" s="11"/>
      <c r="Z462" s="11"/>
    </row>
    <row r="463" spans="1:26" ht="16.5" customHeight="1">
      <c r="A463" s="2"/>
      <c r="B463" s="4"/>
      <c r="C463" s="4"/>
      <c r="D463" s="2"/>
      <c r="E463" s="4"/>
      <c r="F463" s="2"/>
      <c r="G463" s="4"/>
      <c r="H463" s="5"/>
      <c r="I463" s="5"/>
      <c r="J463" s="4"/>
      <c r="K463" s="59"/>
      <c r="L463" s="4"/>
      <c r="M463" s="23"/>
      <c r="N463" s="4"/>
      <c r="O463" s="4"/>
      <c r="P463" s="11"/>
      <c r="Q463" s="11"/>
      <c r="R463" s="11"/>
      <c r="S463" s="11"/>
      <c r="T463" s="11"/>
      <c r="U463" s="11"/>
      <c r="V463" s="11"/>
      <c r="W463" s="11"/>
      <c r="X463" s="11"/>
      <c r="Y463" s="11"/>
      <c r="Z463" s="11"/>
    </row>
    <row r="464" spans="1:26" ht="16.5" customHeight="1">
      <c r="A464" s="2"/>
      <c r="B464" s="4"/>
      <c r="C464" s="4"/>
      <c r="D464" s="2"/>
      <c r="E464" s="4"/>
      <c r="F464" s="2"/>
      <c r="G464" s="4"/>
      <c r="H464" s="5"/>
      <c r="I464" s="5"/>
      <c r="J464" s="4"/>
      <c r="K464" s="59"/>
      <c r="L464" s="4"/>
      <c r="M464" s="23"/>
      <c r="N464" s="4"/>
      <c r="O464" s="4"/>
      <c r="P464" s="11"/>
      <c r="Q464" s="11"/>
      <c r="R464" s="11"/>
      <c r="S464" s="11"/>
      <c r="T464" s="11"/>
      <c r="U464" s="11"/>
      <c r="V464" s="11"/>
      <c r="W464" s="11"/>
      <c r="X464" s="11"/>
      <c r="Y464" s="11"/>
      <c r="Z464" s="11"/>
    </row>
    <row r="465" spans="1:26" ht="16.5" customHeight="1">
      <c r="A465" s="2"/>
      <c r="B465" s="4"/>
      <c r="C465" s="4"/>
      <c r="D465" s="2"/>
      <c r="E465" s="4"/>
      <c r="F465" s="2"/>
      <c r="G465" s="4"/>
      <c r="H465" s="5"/>
      <c r="I465" s="5"/>
      <c r="J465" s="4"/>
      <c r="K465" s="59"/>
      <c r="L465" s="4"/>
      <c r="M465" s="23"/>
      <c r="N465" s="4"/>
      <c r="O465" s="4"/>
      <c r="P465" s="11"/>
      <c r="Q465" s="11"/>
      <c r="R465" s="11"/>
      <c r="S465" s="11"/>
      <c r="T465" s="11"/>
      <c r="U465" s="11"/>
      <c r="V465" s="11"/>
      <c r="W465" s="11"/>
      <c r="X465" s="11"/>
      <c r="Y465" s="11"/>
      <c r="Z465" s="11"/>
    </row>
    <row r="466" spans="1:26" ht="16.5" customHeight="1">
      <c r="A466" s="2"/>
      <c r="B466" s="4"/>
      <c r="C466" s="4"/>
      <c r="D466" s="2"/>
      <c r="E466" s="4"/>
      <c r="F466" s="2"/>
      <c r="G466" s="4"/>
      <c r="H466" s="5"/>
      <c r="I466" s="5"/>
      <c r="J466" s="4"/>
      <c r="K466" s="59"/>
      <c r="L466" s="4"/>
      <c r="M466" s="23"/>
      <c r="N466" s="4"/>
      <c r="O466" s="4"/>
      <c r="P466" s="11"/>
      <c r="Q466" s="11"/>
      <c r="R466" s="11"/>
      <c r="S466" s="11"/>
      <c r="T466" s="11"/>
      <c r="U466" s="11"/>
      <c r="V466" s="11"/>
      <c r="W466" s="11"/>
      <c r="X466" s="11"/>
      <c r="Y466" s="11"/>
      <c r="Z466" s="11"/>
    </row>
    <row r="467" spans="1:26" ht="16.5" customHeight="1">
      <c r="A467" s="2"/>
      <c r="B467" s="4"/>
      <c r="C467" s="4"/>
      <c r="D467" s="2"/>
      <c r="E467" s="4"/>
      <c r="F467" s="2"/>
      <c r="G467" s="4"/>
      <c r="H467" s="5"/>
      <c r="I467" s="5"/>
      <c r="J467" s="4"/>
      <c r="K467" s="59"/>
      <c r="L467" s="4"/>
      <c r="M467" s="23"/>
      <c r="N467" s="4"/>
      <c r="O467" s="4"/>
      <c r="P467" s="11"/>
      <c r="Q467" s="11"/>
      <c r="R467" s="11"/>
      <c r="S467" s="11"/>
      <c r="T467" s="11"/>
      <c r="U467" s="11"/>
      <c r="V467" s="11"/>
      <c r="W467" s="11"/>
      <c r="X467" s="11"/>
      <c r="Y467" s="11"/>
      <c r="Z467" s="11"/>
    </row>
    <row r="468" spans="1:26" ht="16.5" customHeight="1">
      <c r="A468" s="2"/>
      <c r="B468" s="4"/>
      <c r="C468" s="4"/>
      <c r="D468" s="2"/>
      <c r="E468" s="4"/>
      <c r="F468" s="2"/>
      <c r="G468" s="4"/>
      <c r="H468" s="5"/>
      <c r="I468" s="5"/>
      <c r="J468" s="4"/>
      <c r="K468" s="59"/>
      <c r="L468" s="4"/>
      <c r="M468" s="23"/>
      <c r="N468" s="4"/>
      <c r="O468" s="4"/>
      <c r="P468" s="11"/>
      <c r="Q468" s="11"/>
      <c r="R468" s="11"/>
      <c r="S468" s="11"/>
      <c r="T468" s="11"/>
      <c r="U468" s="11"/>
      <c r="V468" s="11"/>
      <c r="W468" s="11"/>
      <c r="X468" s="11"/>
      <c r="Y468" s="11"/>
      <c r="Z468" s="11"/>
    </row>
    <row r="469" spans="1:26" ht="16.5" customHeight="1">
      <c r="A469" s="2"/>
      <c r="B469" s="4"/>
      <c r="C469" s="4"/>
      <c r="D469" s="2"/>
      <c r="E469" s="4"/>
      <c r="F469" s="2"/>
      <c r="G469" s="4"/>
      <c r="H469" s="5"/>
      <c r="I469" s="5"/>
      <c r="J469" s="4"/>
      <c r="K469" s="59"/>
      <c r="L469" s="4"/>
      <c r="M469" s="23"/>
      <c r="N469" s="4"/>
      <c r="O469" s="4"/>
      <c r="P469" s="11"/>
      <c r="Q469" s="11"/>
      <c r="R469" s="11"/>
      <c r="S469" s="11"/>
      <c r="T469" s="11"/>
      <c r="U469" s="11"/>
      <c r="V469" s="11"/>
      <c r="W469" s="11"/>
      <c r="X469" s="11"/>
      <c r="Y469" s="11"/>
      <c r="Z469" s="11"/>
    </row>
    <row r="470" spans="1:26" ht="16.5" customHeight="1">
      <c r="A470" s="2"/>
      <c r="B470" s="4"/>
      <c r="C470" s="4"/>
      <c r="D470" s="2"/>
      <c r="E470" s="4"/>
      <c r="F470" s="2"/>
      <c r="G470" s="4"/>
      <c r="H470" s="5"/>
      <c r="I470" s="5"/>
      <c r="J470" s="4"/>
      <c r="K470" s="59"/>
      <c r="L470" s="4"/>
      <c r="M470" s="23"/>
      <c r="N470" s="4"/>
      <c r="O470" s="4"/>
      <c r="P470" s="11"/>
      <c r="Q470" s="11"/>
      <c r="R470" s="11"/>
      <c r="S470" s="11"/>
      <c r="T470" s="11"/>
      <c r="U470" s="11"/>
      <c r="V470" s="11"/>
      <c r="W470" s="11"/>
      <c r="X470" s="11"/>
      <c r="Y470" s="11"/>
      <c r="Z470" s="11"/>
    </row>
    <row r="471" spans="1:26" ht="16.5" customHeight="1">
      <c r="A471" s="2"/>
      <c r="B471" s="4"/>
      <c r="C471" s="4"/>
      <c r="D471" s="2"/>
      <c r="E471" s="4"/>
      <c r="F471" s="2"/>
      <c r="G471" s="4"/>
      <c r="H471" s="5"/>
      <c r="I471" s="5"/>
      <c r="J471" s="4"/>
      <c r="K471" s="59"/>
      <c r="L471" s="4"/>
      <c r="M471" s="23"/>
      <c r="N471" s="4"/>
      <c r="O471" s="4"/>
      <c r="P471" s="11"/>
      <c r="Q471" s="11"/>
      <c r="R471" s="11"/>
      <c r="S471" s="11"/>
      <c r="T471" s="11"/>
      <c r="U471" s="11"/>
      <c r="V471" s="11"/>
      <c r="W471" s="11"/>
      <c r="X471" s="11"/>
      <c r="Y471" s="11"/>
      <c r="Z471" s="11"/>
    </row>
    <row r="472" spans="1:26" ht="16.5" customHeight="1">
      <c r="A472" s="2"/>
      <c r="B472" s="4"/>
      <c r="C472" s="4"/>
      <c r="D472" s="2"/>
      <c r="E472" s="4"/>
      <c r="F472" s="2"/>
      <c r="G472" s="4"/>
      <c r="H472" s="5"/>
      <c r="I472" s="5"/>
      <c r="J472" s="4"/>
      <c r="K472" s="59"/>
      <c r="L472" s="4"/>
      <c r="M472" s="23"/>
      <c r="N472" s="4"/>
      <c r="O472" s="4"/>
      <c r="P472" s="11"/>
      <c r="Q472" s="11"/>
      <c r="R472" s="11"/>
      <c r="S472" s="11"/>
      <c r="T472" s="11"/>
      <c r="U472" s="11"/>
      <c r="V472" s="11"/>
      <c r="W472" s="11"/>
      <c r="X472" s="11"/>
      <c r="Y472" s="11"/>
      <c r="Z472" s="11"/>
    </row>
    <row r="473" spans="1:26" ht="16.5" customHeight="1">
      <c r="A473" s="2"/>
      <c r="B473" s="4"/>
      <c r="C473" s="4"/>
      <c r="D473" s="2"/>
      <c r="E473" s="4"/>
      <c r="F473" s="2"/>
      <c r="G473" s="4"/>
      <c r="H473" s="5"/>
      <c r="I473" s="5"/>
      <c r="J473" s="4"/>
      <c r="K473" s="59"/>
      <c r="L473" s="4"/>
      <c r="M473" s="23"/>
      <c r="N473" s="4"/>
      <c r="O473" s="4"/>
      <c r="P473" s="11"/>
      <c r="Q473" s="11"/>
      <c r="R473" s="11"/>
      <c r="S473" s="11"/>
      <c r="T473" s="11"/>
      <c r="U473" s="11"/>
      <c r="V473" s="11"/>
      <c r="W473" s="11"/>
      <c r="X473" s="11"/>
      <c r="Y473" s="11"/>
      <c r="Z473" s="11"/>
    </row>
    <row r="474" spans="1:26" ht="16.5" customHeight="1">
      <c r="A474" s="2"/>
      <c r="B474" s="4"/>
      <c r="C474" s="4"/>
      <c r="D474" s="2"/>
      <c r="E474" s="4"/>
      <c r="F474" s="2"/>
      <c r="G474" s="4"/>
      <c r="H474" s="5"/>
      <c r="I474" s="5"/>
      <c r="J474" s="4"/>
      <c r="K474" s="59"/>
      <c r="L474" s="4"/>
      <c r="M474" s="23"/>
      <c r="N474" s="4"/>
      <c r="O474" s="4"/>
      <c r="P474" s="11"/>
      <c r="Q474" s="11"/>
      <c r="R474" s="11"/>
      <c r="S474" s="11"/>
      <c r="T474" s="11"/>
      <c r="U474" s="11"/>
      <c r="V474" s="11"/>
      <c r="W474" s="11"/>
      <c r="X474" s="11"/>
      <c r="Y474" s="11"/>
      <c r="Z474" s="11"/>
    </row>
    <row r="475" spans="1:26" ht="16.5" customHeight="1">
      <c r="A475" s="2"/>
      <c r="B475" s="4"/>
      <c r="C475" s="4"/>
      <c r="D475" s="2"/>
      <c r="E475" s="4"/>
      <c r="F475" s="2"/>
      <c r="G475" s="4"/>
      <c r="H475" s="5"/>
      <c r="I475" s="5"/>
      <c r="J475" s="4"/>
      <c r="K475" s="59"/>
      <c r="L475" s="4"/>
      <c r="M475" s="23"/>
      <c r="N475" s="4"/>
      <c r="O475" s="4"/>
      <c r="P475" s="11"/>
      <c r="Q475" s="11"/>
      <c r="R475" s="11"/>
      <c r="S475" s="11"/>
      <c r="T475" s="11"/>
      <c r="U475" s="11"/>
      <c r="V475" s="11"/>
      <c r="W475" s="11"/>
      <c r="X475" s="11"/>
      <c r="Y475" s="11"/>
      <c r="Z475" s="11"/>
    </row>
    <row r="476" spans="1:26" ht="16.5" customHeight="1">
      <c r="A476" s="2"/>
      <c r="B476" s="4"/>
      <c r="C476" s="4"/>
      <c r="D476" s="2"/>
      <c r="E476" s="4"/>
      <c r="F476" s="2"/>
      <c r="G476" s="4"/>
      <c r="H476" s="5"/>
      <c r="I476" s="5"/>
      <c r="J476" s="4"/>
      <c r="K476" s="59"/>
      <c r="L476" s="4"/>
      <c r="M476" s="23"/>
      <c r="N476" s="4"/>
      <c r="O476" s="4"/>
      <c r="P476" s="11"/>
      <c r="Q476" s="11"/>
      <c r="R476" s="11"/>
      <c r="S476" s="11"/>
      <c r="T476" s="11"/>
      <c r="U476" s="11"/>
      <c r="V476" s="11"/>
      <c r="W476" s="11"/>
      <c r="X476" s="11"/>
      <c r="Y476" s="11"/>
      <c r="Z476" s="11"/>
    </row>
    <row r="477" spans="1:26" ht="16.5" customHeight="1">
      <c r="A477" s="2"/>
      <c r="B477" s="4"/>
      <c r="C477" s="4"/>
      <c r="D477" s="2"/>
      <c r="E477" s="4"/>
      <c r="F477" s="2"/>
      <c r="G477" s="4"/>
      <c r="H477" s="5"/>
      <c r="I477" s="5"/>
      <c r="J477" s="4"/>
      <c r="K477" s="59"/>
      <c r="L477" s="4"/>
      <c r="M477" s="23"/>
      <c r="N477" s="4"/>
      <c r="O477" s="4"/>
      <c r="P477" s="11"/>
      <c r="Q477" s="11"/>
      <c r="R477" s="11"/>
      <c r="S477" s="11"/>
      <c r="T477" s="11"/>
      <c r="U477" s="11"/>
      <c r="V477" s="11"/>
      <c r="W477" s="11"/>
      <c r="X477" s="11"/>
      <c r="Y477" s="11"/>
      <c r="Z477" s="11"/>
    </row>
    <row r="478" spans="1:26" ht="16.5" customHeight="1">
      <c r="A478" s="2"/>
      <c r="B478" s="4"/>
      <c r="C478" s="4"/>
      <c r="D478" s="2"/>
      <c r="E478" s="4"/>
      <c r="F478" s="2"/>
      <c r="G478" s="4"/>
      <c r="H478" s="5"/>
      <c r="I478" s="5"/>
      <c r="J478" s="4"/>
      <c r="K478" s="59"/>
      <c r="L478" s="4"/>
      <c r="M478" s="23"/>
      <c r="N478" s="4"/>
      <c r="O478" s="4"/>
      <c r="P478" s="11"/>
      <c r="Q478" s="11"/>
      <c r="R478" s="11"/>
      <c r="S478" s="11"/>
      <c r="T478" s="11"/>
      <c r="U478" s="11"/>
      <c r="V478" s="11"/>
      <c r="W478" s="11"/>
      <c r="X478" s="11"/>
      <c r="Y478" s="11"/>
      <c r="Z478" s="11"/>
    </row>
    <row r="479" spans="1:26" ht="16.5" customHeight="1">
      <c r="A479" s="2"/>
      <c r="B479" s="4"/>
      <c r="C479" s="4"/>
      <c r="D479" s="2"/>
      <c r="E479" s="4"/>
      <c r="F479" s="2"/>
      <c r="G479" s="4"/>
      <c r="H479" s="5"/>
      <c r="I479" s="5"/>
      <c r="J479" s="4"/>
      <c r="K479" s="59"/>
      <c r="L479" s="4"/>
      <c r="M479" s="23"/>
      <c r="N479" s="4"/>
      <c r="O479" s="4"/>
      <c r="P479" s="11"/>
      <c r="Q479" s="11"/>
      <c r="R479" s="11"/>
      <c r="S479" s="11"/>
      <c r="T479" s="11"/>
      <c r="U479" s="11"/>
      <c r="V479" s="11"/>
      <c r="W479" s="11"/>
      <c r="X479" s="11"/>
      <c r="Y479" s="11"/>
      <c r="Z479" s="11"/>
    </row>
    <row r="480" spans="1:26" ht="16.5" customHeight="1">
      <c r="A480" s="2"/>
      <c r="B480" s="4"/>
      <c r="C480" s="4"/>
      <c r="D480" s="2"/>
      <c r="E480" s="4"/>
      <c r="F480" s="2"/>
      <c r="G480" s="4"/>
      <c r="H480" s="5"/>
      <c r="I480" s="5"/>
      <c r="J480" s="4"/>
      <c r="K480" s="59"/>
      <c r="L480" s="4"/>
      <c r="M480" s="23"/>
      <c r="N480" s="4"/>
      <c r="O480" s="4"/>
      <c r="P480" s="11"/>
      <c r="Q480" s="11"/>
      <c r="R480" s="11"/>
      <c r="S480" s="11"/>
      <c r="T480" s="11"/>
      <c r="U480" s="11"/>
      <c r="V480" s="11"/>
      <c r="W480" s="11"/>
      <c r="X480" s="11"/>
      <c r="Y480" s="11"/>
      <c r="Z480" s="11"/>
    </row>
    <row r="481" spans="1:26" ht="16.5" customHeight="1">
      <c r="A481" s="2"/>
      <c r="B481" s="4"/>
      <c r="C481" s="4"/>
      <c r="D481" s="2"/>
      <c r="E481" s="4"/>
      <c r="F481" s="2"/>
      <c r="G481" s="4"/>
      <c r="H481" s="5"/>
      <c r="I481" s="5"/>
      <c r="J481" s="4"/>
      <c r="K481" s="59"/>
      <c r="L481" s="4"/>
      <c r="M481" s="23"/>
      <c r="N481" s="4"/>
      <c r="O481" s="4"/>
      <c r="P481" s="11"/>
      <c r="Q481" s="11"/>
      <c r="R481" s="11"/>
      <c r="S481" s="11"/>
      <c r="T481" s="11"/>
      <c r="U481" s="11"/>
      <c r="V481" s="11"/>
      <c r="W481" s="11"/>
      <c r="X481" s="11"/>
      <c r="Y481" s="11"/>
      <c r="Z481" s="11"/>
    </row>
    <row r="482" spans="1:26" ht="16.5" customHeight="1">
      <c r="A482" s="2"/>
      <c r="B482" s="4"/>
      <c r="C482" s="4"/>
      <c r="D482" s="2"/>
      <c r="E482" s="4"/>
      <c r="F482" s="2"/>
      <c r="G482" s="4"/>
      <c r="H482" s="5"/>
      <c r="I482" s="5"/>
      <c r="J482" s="4"/>
      <c r="K482" s="59"/>
      <c r="L482" s="4"/>
      <c r="M482" s="23"/>
      <c r="N482" s="4"/>
      <c r="O482" s="4"/>
      <c r="P482" s="11"/>
      <c r="Q482" s="11"/>
      <c r="R482" s="11"/>
      <c r="S482" s="11"/>
      <c r="T482" s="11"/>
      <c r="U482" s="11"/>
      <c r="V482" s="11"/>
      <c r="W482" s="11"/>
      <c r="X482" s="11"/>
      <c r="Y482" s="11"/>
      <c r="Z482" s="11"/>
    </row>
    <row r="483" spans="1:26" ht="16.5" customHeight="1">
      <c r="A483" s="2"/>
      <c r="B483" s="4"/>
      <c r="C483" s="4"/>
      <c r="D483" s="2"/>
      <c r="E483" s="4"/>
      <c r="F483" s="2"/>
      <c r="G483" s="4"/>
      <c r="H483" s="5"/>
      <c r="I483" s="5"/>
      <c r="J483" s="4"/>
      <c r="K483" s="59"/>
      <c r="L483" s="4"/>
      <c r="M483" s="23"/>
      <c r="N483" s="4"/>
      <c r="O483" s="4"/>
      <c r="P483" s="11"/>
      <c r="Q483" s="11"/>
      <c r="R483" s="11"/>
      <c r="S483" s="11"/>
      <c r="T483" s="11"/>
      <c r="U483" s="11"/>
      <c r="V483" s="11"/>
      <c r="W483" s="11"/>
      <c r="X483" s="11"/>
      <c r="Y483" s="11"/>
      <c r="Z483" s="11"/>
    </row>
    <row r="484" spans="1:26" ht="16.5" customHeight="1">
      <c r="A484" s="2"/>
      <c r="B484" s="4"/>
      <c r="C484" s="4"/>
      <c r="D484" s="2"/>
      <c r="E484" s="4"/>
      <c r="F484" s="2"/>
      <c r="G484" s="4"/>
      <c r="H484" s="5"/>
      <c r="I484" s="5"/>
      <c r="J484" s="4"/>
      <c r="K484" s="59"/>
      <c r="L484" s="4"/>
      <c r="M484" s="23"/>
      <c r="N484" s="4"/>
      <c r="O484" s="4"/>
      <c r="P484" s="11"/>
      <c r="Q484" s="11"/>
      <c r="R484" s="11"/>
      <c r="S484" s="11"/>
      <c r="T484" s="11"/>
      <c r="U484" s="11"/>
      <c r="V484" s="11"/>
      <c r="W484" s="11"/>
      <c r="X484" s="11"/>
      <c r="Y484" s="11"/>
      <c r="Z484" s="11"/>
    </row>
    <row r="485" spans="1:26" ht="16.5" customHeight="1">
      <c r="A485" s="2"/>
      <c r="B485" s="4"/>
      <c r="C485" s="4"/>
      <c r="D485" s="2"/>
      <c r="E485" s="4"/>
      <c r="F485" s="2"/>
      <c r="G485" s="4"/>
      <c r="H485" s="5"/>
      <c r="I485" s="5"/>
      <c r="J485" s="4"/>
      <c r="K485" s="59"/>
      <c r="L485" s="4"/>
      <c r="M485" s="23"/>
      <c r="N485" s="4"/>
      <c r="O485" s="4"/>
      <c r="P485" s="11"/>
      <c r="Q485" s="11"/>
      <c r="R485" s="11"/>
      <c r="S485" s="11"/>
      <c r="T485" s="11"/>
      <c r="U485" s="11"/>
      <c r="V485" s="11"/>
      <c r="W485" s="11"/>
      <c r="X485" s="11"/>
      <c r="Y485" s="11"/>
      <c r="Z485" s="11"/>
    </row>
    <row r="486" spans="1:26" ht="16.5" customHeight="1">
      <c r="A486" s="2"/>
      <c r="B486" s="4"/>
      <c r="C486" s="4"/>
      <c r="D486" s="2"/>
      <c r="E486" s="4"/>
      <c r="F486" s="2"/>
      <c r="G486" s="4"/>
      <c r="H486" s="5"/>
      <c r="I486" s="5"/>
      <c r="J486" s="4"/>
      <c r="K486" s="59"/>
      <c r="L486" s="4"/>
      <c r="M486" s="23"/>
      <c r="N486" s="4"/>
      <c r="O486" s="4"/>
      <c r="P486" s="11"/>
      <c r="Q486" s="11"/>
      <c r="R486" s="11"/>
      <c r="S486" s="11"/>
      <c r="T486" s="11"/>
      <c r="U486" s="11"/>
      <c r="V486" s="11"/>
      <c r="W486" s="11"/>
      <c r="X486" s="11"/>
      <c r="Y486" s="11"/>
      <c r="Z486" s="11"/>
    </row>
    <row r="487" spans="1:26" ht="16.5" customHeight="1">
      <c r="A487" s="2"/>
      <c r="B487" s="4"/>
      <c r="C487" s="4"/>
      <c r="D487" s="2"/>
      <c r="E487" s="4"/>
      <c r="F487" s="2"/>
      <c r="G487" s="4"/>
      <c r="H487" s="5"/>
      <c r="I487" s="5"/>
      <c r="J487" s="4"/>
      <c r="K487" s="59"/>
      <c r="L487" s="4"/>
      <c r="M487" s="23"/>
      <c r="N487" s="4"/>
      <c r="O487" s="4"/>
      <c r="P487" s="11"/>
      <c r="Q487" s="11"/>
      <c r="R487" s="11"/>
      <c r="S487" s="11"/>
      <c r="T487" s="11"/>
      <c r="U487" s="11"/>
      <c r="V487" s="11"/>
      <c r="W487" s="11"/>
      <c r="X487" s="11"/>
      <c r="Y487" s="11"/>
      <c r="Z487" s="11"/>
    </row>
    <row r="488" spans="1:26" ht="16.5" customHeight="1">
      <c r="A488" s="2"/>
      <c r="B488" s="4"/>
      <c r="C488" s="4"/>
      <c r="D488" s="2"/>
      <c r="E488" s="4"/>
      <c r="F488" s="2"/>
      <c r="G488" s="4"/>
      <c r="H488" s="5"/>
      <c r="I488" s="5"/>
      <c r="J488" s="4"/>
      <c r="K488" s="59"/>
      <c r="L488" s="4"/>
      <c r="M488" s="23"/>
      <c r="N488" s="4"/>
      <c r="O488" s="4"/>
      <c r="P488" s="11"/>
      <c r="Q488" s="11"/>
      <c r="R488" s="11"/>
      <c r="S488" s="11"/>
      <c r="T488" s="11"/>
      <c r="U488" s="11"/>
      <c r="V488" s="11"/>
      <c r="W488" s="11"/>
      <c r="X488" s="11"/>
      <c r="Y488" s="11"/>
      <c r="Z488" s="11"/>
    </row>
    <row r="489" spans="1:26" ht="16.5" customHeight="1">
      <c r="A489" s="2"/>
      <c r="B489" s="4"/>
      <c r="C489" s="4"/>
      <c r="D489" s="2"/>
      <c r="E489" s="4"/>
      <c r="F489" s="2"/>
      <c r="G489" s="4"/>
      <c r="H489" s="5"/>
      <c r="I489" s="5"/>
      <c r="J489" s="4"/>
      <c r="K489" s="59"/>
      <c r="L489" s="4"/>
      <c r="M489" s="23"/>
      <c r="N489" s="4"/>
      <c r="O489" s="4"/>
      <c r="P489" s="11"/>
      <c r="Q489" s="11"/>
      <c r="R489" s="11"/>
      <c r="S489" s="11"/>
      <c r="T489" s="11"/>
      <c r="U489" s="11"/>
      <c r="V489" s="11"/>
      <c r="W489" s="11"/>
      <c r="X489" s="11"/>
      <c r="Y489" s="11"/>
      <c r="Z489" s="11"/>
    </row>
    <row r="490" spans="1:26" ht="16.5" customHeight="1">
      <c r="A490" s="2"/>
      <c r="B490" s="4"/>
      <c r="C490" s="4"/>
      <c r="D490" s="2"/>
      <c r="E490" s="4"/>
      <c r="F490" s="2"/>
      <c r="G490" s="4"/>
      <c r="H490" s="5"/>
      <c r="I490" s="5"/>
      <c r="J490" s="4"/>
      <c r="K490" s="59"/>
      <c r="L490" s="4"/>
      <c r="M490" s="23"/>
      <c r="N490" s="4"/>
      <c r="O490" s="4"/>
      <c r="P490" s="11"/>
      <c r="Q490" s="11"/>
      <c r="R490" s="11"/>
      <c r="S490" s="11"/>
      <c r="T490" s="11"/>
      <c r="U490" s="11"/>
      <c r="V490" s="11"/>
      <c r="W490" s="11"/>
      <c r="X490" s="11"/>
      <c r="Y490" s="11"/>
      <c r="Z490" s="11"/>
    </row>
    <row r="491" spans="1:26" ht="16.5" customHeight="1">
      <c r="A491" s="2"/>
      <c r="B491" s="4"/>
      <c r="C491" s="4"/>
      <c r="D491" s="2"/>
      <c r="E491" s="4"/>
      <c r="F491" s="2"/>
      <c r="G491" s="4"/>
      <c r="H491" s="5"/>
      <c r="I491" s="5"/>
      <c r="J491" s="4"/>
      <c r="K491" s="59"/>
      <c r="L491" s="4"/>
      <c r="M491" s="23"/>
      <c r="N491" s="4"/>
      <c r="O491" s="4"/>
      <c r="P491" s="11"/>
      <c r="Q491" s="11"/>
      <c r="R491" s="11"/>
      <c r="S491" s="11"/>
      <c r="T491" s="11"/>
      <c r="U491" s="11"/>
      <c r="V491" s="11"/>
      <c r="W491" s="11"/>
      <c r="X491" s="11"/>
      <c r="Y491" s="11"/>
      <c r="Z491" s="11"/>
    </row>
    <row r="492" spans="1:26" ht="16.5" customHeight="1">
      <c r="A492" s="2"/>
      <c r="B492" s="4"/>
      <c r="C492" s="4"/>
      <c r="D492" s="2"/>
      <c r="E492" s="4"/>
      <c r="F492" s="2"/>
      <c r="G492" s="4"/>
      <c r="H492" s="5"/>
      <c r="I492" s="5"/>
      <c r="J492" s="4"/>
      <c r="K492" s="59"/>
      <c r="L492" s="4"/>
      <c r="M492" s="23"/>
      <c r="N492" s="4"/>
      <c r="O492" s="4"/>
      <c r="P492" s="11"/>
      <c r="Q492" s="11"/>
      <c r="R492" s="11"/>
      <c r="S492" s="11"/>
      <c r="T492" s="11"/>
      <c r="U492" s="11"/>
      <c r="V492" s="11"/>
      <c r="W492" s="11"/>
      <c r="X492" s="11"/>
      <c r="Y492" s="11"/>
      <c r="Z492" s="11"/>
    </row>
    <row r="493" spans="1:26" ht="16.5" customHeight="1">
      <c r="A493" s="2"/>
      <c r="B493" s="4"/>
      <c r="C493" s="4"/>
      <c r="D493" s="2"/>
      <c r="E493" s="4"/>
      <c r="F493" s="2"/>
      <c r="G493" s="4"/>
      <c r="H493" s="5"/>
      <c r="I493" s="5"/>
      <c r="J493" s="4"/>
      <c r="K493" s="59"/>
      <c r="L493" s="4"/>
      <c r="M493" s="23"/>
      <c r="N493" s="4"/>
      <c r="O493" s="4"/>
      <c r="P493" s="11"/>
      <c r="Q493" s="11"/>
      <c r="R493" s="11"/>
      <c r="S493" s="11"/>
      <c r="T493" s="11"/>
      <c r="U493" s="11"/>
      <c r="V493" s="11"/>
      <c r="W493" s="11"/>
      <c r="X493" s="11"/>
      <c r="Y493" s="11"/>
      <c r="Z493" s="11"/>
    </row>
    <row r="494" spans="1:26" ht="16.5" customHeight="1">
      <c r="A494" s="2"/>
      <c r="B494" s="4"/>
      <c r="C494" s="4"/>
      <c r="D494" s="2"/>
      <c r="E494" s="4"/>
      <c r="F494" s="2"/>
      <c r="G494" s="4"/>
      <c r="H494" s="5"/>
      <c r="I494" s="5"/>
      <c r="J494" s="4"/>
      <c r="K494" s="59"/>
      <c r="L494" s="4"/>
      <c r="M494" s="23"/>
      <c r="N494" s="4"/>
      <c r="O494" s="4"/>
      <c r="P494" s="11"/>
      <c r="Q494" s="11"/>
      <c r="R494" s="11"/>
      <c r="S494" s="11"/>
      <c r="T494" s="11"/>
      <c r="U494" s="11"/>
      <c r="V494" s="11"/>
      <c r="W494" s="11"/>
      <c r="X494" s="11"/>
      <c r="Y494" s="11"/>
      <c r="Z494" s="11"/>
    </row>
    <row r="495" spans="1:26" ht="16.5" customHeight="1">
      <c r="A495" s="2"/>
      <c r="B495" s="4"/>
      <c r="C495" s="4"/>
      <c r="D495" s="2"/>
      <c r="E495" s="4"/>
      <c r="F495" s="2"/>
      <c r="G495" s="4"/>
      <c r="H495" s="5"/>
      <c r="I495" s="5"/>
      <c r="J495" s="4"/>
      <c r="K495" s="59"/>
      <c r="L495" s="4"/>
      <c r="M495" s="23"/>
      <c r="N495" s="4"/>
      <c r="O495" s="4"/>
      <c r="P495" s="11"/>
      <c r="Q495" s="11"/>
      <c r="R495" s="11"/>
      <c r="S495" s="11"/>
      <c r="T495" s="11"/>
      <c r="U495" s="11"/>
      <c r="V495" s="11"/>
      <c r="W495" s="11"/>
      <c r="X495" s="11"/>
      <c r="Y495" s="11"/>
      <c r="Z495" s="11"/>
    </row>
    <row r="496" spans="1:26" ht="16.5" customHeight="1">
      <c r="A496" s="2"/>
      <c r="B496" s="4"/>
      <c r="C496" s="4"/>
      <c r="D496" s="2"/>
      <c r="E496" s="4"/>
      <c r="F496" s="2"/>
      <c r="G496" s="4"/>
      <c r="H496" s="5"/>
      <c r="I496" s="5"/>
      <c r="J496" s="4"/>
      <c r="K496" s="59"/>
      <c r="L496" s="4"/>
      <c r="M496" s="23"/>
      <c r="N496" s="4"/>
      <c r="O496" s="4"/>
      <c r="P496" s="11"/>
      <c r="Q496" s="11"/>
      <c r="R496" s="11"/>
      <c r="S496" s="11"/>
      <c r="T496" s="11"/>
      <c r="U496" s="11"/>
      <c r="V496" s="11"/>
      <c r="W496" s="11"/>
      <c r="X496" s="11"/>
      <c r="Y496" s="11"/>
      <c r="Z496" s="11"/>
    </row>
    <row r="497" spans="1:26" ht="16.5" customHeight="1">
      <c r="A497" s="2"/>
      <c r="B497" s="4"/>
      <c r="C497" s="4"/>
      <c r="D497" s="2"/>
      <c r="E497" s="4"/>
      <c r="F497" s="2"/>
      <c r="G497" s="4"/>
      <c r="H497" s="5"/>
      <c r="I497" s="5"/>
      <c r="J497" s="4"/>
      <c r="K497" s="59"/>
      <c r="L497" s="4"/>
      <c r="M497" s="23"/>
      <c r="N497" s="4"/>
      <c r="O497" s="4"/>
      <c r="P497" s="11"/>
      <c r="Q497" s="11"/>
      <c r="R497" s="11"/>
      <c r="S497" s="11"/>
      <c r="T497" s="11"/>
      <c r="U497" s="11"/>
      <c r="V497" s="11"/>
      <c r="W497" s="11"/>
      <c r="X497" s="11"/>
      <c r="Y497" s="11"/>
      <c r="Z497" s="11"/>
    </row>
    <row r="498" spans="1:26" ht="16.5" customHeight="1">
      <c r="A498" s="2"/>
      <c r="B498" s="4"/>
      <c r="C498" s="4"/>
      <c r="D498" s="2"/>
      <c r="E498" s="4"/>
      <c r="F498" s="2"/>
      <c r="G498" s="4"/>
      <c r="H498" s="5"/>
      <c r="I498" s="5"/>
      <c r="J498" s="4"/>
      <c r="K498" s="59"/>
      <c r="L498" s="4"/>
      <c r="M498" s="23"/>
      <c r="N498" s="4"/>
      <c r="O498" s="4"/>
      <c r="P498" s="11"/>
      <c r="Q498" s="11"/>
      <c r="R498" s="11"/>
      <c r="S498" s="11"/>
      <c r="T498" s="11"/>
      <c r="U498" s="11"/>
      <c r="V498" s="11"/>
      <c r="W498" s="11"/>
      <c r="X498" s="11"/>
      <c r="Y498" s="11"/>
      <c r="Z498" s="11"/>
    </row>
    <row r="499" spans="1:26" ht="16.5" customHeight="1">
      <c r="A499" s="2"/>
      <c r="B499" s="4"/>
      <c r="C499" s="4"/>
      <c r="D499" s="2"/>
      <c r="E499" s="4"/>
      <c r="F499" s="2"/>
      <c r="G499" s="4"/>
      <c r="H499" s="5"/>
      <c r="I499" s="5"/>
      <c r="J499" s="4"/>
      <c r="K499" s="59"/>
      <c r="L499" s="4"/>
      <c r="M499" s="23"/>
      <c r="N499" s="4"/>
      <c r="O499" s="4"/>
      <c r="P499" s="11"/>
      <c r="Q499" s="11"/>
      <c r="R499" s="11"/>
      <c r="S499" s="11"/>
      <c r="T499" s="11"/>
      <c r="U499" s="11"/>
      <c r="V499" s="11"/>
      <c r="W499" s="11"/>
      <c r="X499" s="11"/>
      <c r="Y499" s="11"/>
      <c r="Z499" s="11"/>
    </row>
    <row r="500" spans="1:26" ht="16.5" customHeight="1">
      <c r="A500" s="2"/>
      <c r="B500" s="4"/>
      <c r="C500" s="4"/>
      <c r="D500" s="2"/>
      <c r="E500" s="4"/>
      <c r="F500" s="2"/>
      <c r="G500" s="4"/>
      <c r="H500" s="5"/>
      <c r="I500" s="5"/>
      <c r="J500" s="4"/>
      <c r="K500" s="59"/>
      <c r="L500" s="4"/>
      <c r="M500" s="23"/>
      <c r="N500" s="4"/>
      <c r="O500" s="4"/>
      <c r="P500" s="11"/>
      <c r="Q500" s="11"/>
      <c r="R500" s="11"/>
      <c r="S500" s="11"/>
      <c r="T500" s="11"/>
      <c r="U500" s="11"/>
      <c r="V500" s="11"/>
      <c r="W500" s="11"/>
      <c r="X500" s="11"/>
      <c r="Y500" s="11"/>
      <c r="Z500" s="11"/>
    </row>
    <row r="501" spans="1:26" ht="16.5" customHeight="1">
      <c r="A501" s="2"/>
      <c r="B501" s="4"/>
      <c r="C501" s="4"/>
      <c r="D501" s="2"/>
      <c r="E501" s="4"/>
      <c r="F501" s="2"/>
      <c r="G501" s="4"/>
      <c r="H501" s="5"/>
      <c r="I501" s="5"/>
      <c r="J501" s="4"/>
      <c r="K501" s="59"/>
      <c r="L501" s="4"/>
      <c r="M501" s="23"/>
      <c r="N501" s="4"/>
      <c r="O501" s="4"/>
      <c r="P501" s="11"/>
      <c r="Q501" s="11"/>
      <c r="R501" s="11"/>
      <c r="S501" s="11"/>
      <c r="T501" s="11"/>
      <c r="U501" s="11"/>
      <c r="V501" s="11"/>
      <c r="W501" s="11"/>
      <c r="X501" s="11"/>
      <c r="Y501" s="11"/>
      <c r="Z501" s="11"/>
    </row>
    <row r="502" spans="1:26" ht="16.5" customHeight="1">
      <c r="A502" s="2"/>
      <c r="B502" s="4"/>
      <c r="C502" s="4"/>
      <c r="D502" s="2"/>
      <c r="E502" s="4"/>
      <c r="F502" s="2"/>
      <c r="G502" s="4"/>
      <c r="H502" s="5"/>
      <c r="I502" s="5"/>
      <c r="J502" s="4"/>
      <c r="K502" s="59"/>
      <c r="L502" s="4"/>
      <c r="M502" s="23"/>
      <c r="N502" s="4"/>
      <c r="O502" s="4"/>
      <c r="P502" s="11"/>
      <c r="Q502" s="11"/>
      <c r="R502" s="11"/>
      <c r="S502" s="11"/>
      <c r="T502" s="11"/>
      <c r="U502" s="11"/>
      <c r="V502" s="11"/>
      <c r="W502" s="11"/>
      <c r="X502" s="11"/>
      <c r="Y502" s="11"/>
      <c r="Z502" s="11"/>
    </row>
    <row r="503" spans="1:26" ht="16.5" customHeight="1">
      <c r="A503" s="2"/>
      <c r="B503" s="4"/>
      <c r="C503" s="4"/>
      <c r="D503" s="2"/>
      <c r="E503" s="4"/>
      <c r="F503" s="2"/>
      <c r="G503" s="4"/>
      <c r="H503" s="5"/>
      <c r="I503" s="5"/>
      <c r="J503" s="4"/>
      <c r="K503" s="59"/>
      <c r="L503" s="4"/>
      <c r="M503" s="23"/>
      <c r="N503" s="4"/>
      <c r="O503" s="4"/>
      <c r="P503" s="11"/>
      <c r="Q503" s="11"/>
      <c r="R503" s="11"/>
      <c r="S503" s="11"/>
      <c r="T503" s="11"/>
      <c r="U503" s="11"/>
      <c r="V503" s="11"/>
      <c r="W503" s="11"/>
      <c r="X503" s="11"/>
      <c r="Y503" s="11"/>
      <c r="Z503" s="11"/>
    </row>
    <row r="504" spans="1:26" ht="16.5" customHeight="1">
      <c r="A504" s="2"/>
      <c r="B504" s="4"/>
      <c r="C504" s="4"/>
      <c r="D504" s="2"/>
      <c r="E504" s="4"/>
      <c r="F504" s="2"/>
      <c r="G504" s="4"/>
      <c r="H504" s="5"/>
      <c r="I504" s="5"/>
      <c r="J504" s="4"/>
      <c r="K504" s="59"/>
      <c r="L504" s="4"/>
      <c r="M504" s="23"/>
      <c r="N504" s="4"/>
      <c r="O504" s="4"/>
      <c r="P504" s="11"/>
      <c r="Q504" s="11"/>
      <c r="R504" s="11"/>
      <c r="S504" s="11"/>
      <c r="T504" s="11"/>
      <c r="U504" s="11"/>
      <c r="V504" s="11"/>
      <c r="W504" s="11"/>
      <c r="X504" s="11"/>
      <c r="Y504" s="11"/>
      <c r="Z504" s="11"/>
    </row>
    <row r="505" spans="1:26" ht="16.5" customHeight="1">
      <c r="A505" s="2"/>
      <c r="B505" s="4"/>
      <c r="C505" s="4"/>
      <c r="D505" s="2"/>
      <c r="E505" s="4"/>
      <c r="F505" s="2"/>
      <c r="G505" s="4"/>
      <c r="H505" s="5"/>
      <c r="I505" s="5"/>
      <c r="J505" s="4"/>
      <c r="K505" s="59"/>
      <c r="L505" s="4"/>
      <c r="M505" s="23"/>
      <c r="N505" s="4"/>
      <c r="O505" s="4"/>
      <c r="P505" s="11"/>
      <c r="Q505" s="11"/>
      <c r="R505" s="11"/>
      <c r="S505" s="11"/>
      <c r="T505" s="11"/>
      <c r="U505" s="11"/>
      <c r="V505" s="11"/>
      <c r="W505" s="11"/>
      <c r="X505" s="11"/>
      <c r="Y505" s="11"/>
      <c r="Z505" s="11"/>
    </row>
    <row r="506" spans="1:26" ht="16.5" customHeight="1">
      <c r="A506" s="2"/>
      <c r="B506" s="4"/>
      <c r="C506" s="4"/>
      <c r="D506" s="2"/>
      <c r="E506" s="4"/>
      <c r="F506" s="2"/>
      <c r="G506" s="4"/>
      <c r="H506" s="5"/>
      <c r="I506" s="5"/>
      <c r="J506" s="4"/>
      <c r="K506" s="59"/>
      <c r="L506" s="4"/>
      <c r="M506" s="23"/>
      <c r="N506" s="4"/>
      <c r="O506" s="4"/>
      <c r="P506" s="11"/>
      <c r="Q506" s="11"/>
      <c r="R506" s="11"/>
      <c r="S506" s="11"/>
      <c r="T506" s="11"/>
      <c r="U506" s="11"/>
      <c r="V506" s="11"/>
      <c r="W506" s="11"/>
      <c r="X506" s="11"/>
      <c r="Y506" s="11"/>
      <c r="Z506" s="11"/>
    </row>
    <row r="507" spans="1:26" ht="16.5" customHeight="1">
      <c r="A507" s="2"/>
      <c r="B507" s="4"/>
      <c r="C507" s="4"/>
      <c r="D507" s="2"/>
      <c r="E507" s="4"/>
      <c r="F507" s="2"/>
      <c r="G507" s="4"/>
      <c r="H507" s="5"/>
      <c r="I507" s="5"/>
      <c r="J507" s="4"/>
      <c r="K507" s="59"/>
      <c r="L507" s="4"/>
      <c r="M507" s="23"/>
      <c r="N507" s="4"/>
      <c r="O507" s="4"/>
      <c r="P507" s="11"/>
      <c r="Q507" s="11"/>
      <c r="R507" s="11"/>
      <c r="S507" s="11"/>
      <c r="T507" s="11"/>
      <c r="U507" s="11"/>
      <c r="V507" s="11"/>
      <c r="W507" s="11"/>
      <c r="X507" s="11"/>
      <c r="Y507" s="11"/>
      <c r="Z507" s="11"/>
    </row>
    <row r="508" spans="1:26" ht="16.5" customHeight="1">
      <c r="A508" s="2"/>
      <c r="B508" s="4"/>
      <c r="C508" s="4"/>
      <c r="D508" s="2"/>
      <c r="E508" s="4"/>
      <c r="F508" s="2"/>
      <c r="G508" s="4"/>
      <c r="H508" s="5"/>
      <c r="I508" s="5"/>
      <c r="J508" s="4"/>
      <c r="K508" s="59"/>
      <c r="L508" s="4"/>
      <c r="M508" s="23"/>
      <c r="N508" s="4"/>
      <c r="O508" s="4"/>
      <c r="P508" s="11"/>
      <c r="Q508" s="11"/>
      <c r="R508" s="11"/>
      <c r="S508" s="11"/>
      <c r="T508" s="11"/>
      <c r="U508" s="11"/>
      <c r="V508" s="11"/>
      <c r="W508" s="11"/>
      <c r="X508" s="11"/>
      <c r="Y508" s="11"/>
      <c r="Z508" s="11"/>
    </row>
    <row r="509" spans="1:26" ht="16.5" customHeight="1">
      <c r="A509" s="2"/>
      <c r="B509" s="4"/>
      <c r="C509" s="4"/>
      <c r="D509" s="2"/>
      <c r="E509" s="4"/>
      <c r="F509" s="2"/>
      <c r="G509" s="4"/>
      <c r="H509" s="5"/>
      <c r="I509" s="5"/>
      <c r="J509" s="4"/>
      <c r="K509" s="59"/>
      <c r="L509" s="4"/>
      <c r="M509" s="23"/>
      <c r="N509" s="4"/>
      <c r="O509" s="4"/>
      <c r="P509" s="11"/>
      <c r="Q509" s="11"/>
      <c r="R509" s="11"/>
      <c r="S509" s="11"/>
      <c r="T509" s="11"/>
      <c r="U509" s="11"/>
      <c r="V509" s="11"/>
      <c r="W509" s="11"/>
      <c r="X509" s="11"/>
      <c r="Y509" s="11"/>
      <c r="Z509" s="11"/>
    </row>
    <row r="510" spans="1:26" ht="16.5" customHeight="1">
      <c r="A510" s="2"/>
      <c r="B510" s="4"/>
      <c r="C510" s="4"/>
      <c r="D510" s="2"/>
      <c r="E510" s="4"/>
      <c r="F510" s="2"/>
      <c r="G510" s="4"/>
      <c r="H510" s="5"/>
      <c r="I510" s="5"/>
      <c r="J510" s="4"/>
      <c r="K510" s="59"/>
      <c r="L510" s="4"/>
      <c r="M510" s="23"/>
      <c r="N510" s="4"/>
      <c r="O510" s="4"/>
      <c r="P510" s="11"/>
      <c r="Q510" s="11"/>
      <c r="R510" s="11"/>
      <c r="S510" s="11"/>
      <c r="T510" s="11"/>
      <c r="U510" s="11"/>
      <c r="V510" s="11"/>
      <c r="W510" s="11"/>
      <c r="X510" s="11"/>
      <c r="Y510" s="11"/>
      <c r="Z510" s="11"/>
    </row>
    <row r="511" spans="1:26" ht="16.5" customHeight="1">
      <c r="A511" s="2"/>
      <c r="B511" s="4"/>
      <c r="C511" s="4"/>
      <c r="D511" s="2"/>
      <c r="E511" s="4"/>
      <c r="F511" s="2"/>
      <c r="G511" s="4"/>
      <c r="H511" s="5"/>
      <c r="I511" s="5"/>
      <c r="J511" s="4"/>
      <c r="K511" s="59"/>
      <c r="L511" s="4"/>
      <c r="M511" s="23"/>
      <c r="N511" s="4"/>
      <c r="O511" s="4"/>
      <c r="P511" s="11"/>
      <c r="Q511" s="11"/>
      <c r="R511" s="11"/>
      <c r="S511" s="11"/>
      <c r="T511" s="11"/>
      <c r="U511" s="11"/>
      <c r="V511" s="11"/>
      <c r="W511" s="11"/>
      <c r="X511" s="11"/>
      <c r="Y511" s="11"/>
      <c r="Z511" s="11"/>
    </row>
    <row r="512" spans="1:26" ht="16.5" customHeight="1">
      <c r="A512" s="2"/>
      <c r="B512" s="4"/>
      <c r="C512" s="4"/>
      <c r="D512" s="2"/>
      <c r="E512" s="4"/>
      <c r="F512" s="2"/>
      <c r="G512" s="4"/>
      <c r="H512" s="5"/>
      <c r="I512" s="5"/>
      <c r="J512" s="4"/>
      <c r="K512" s="59"/>
      <c r="L512" s="4"/>
      <c r="M512" s="23"/>
      <c r="N512" s="4"/>
      <c r="O512" s="4"/>
      <c r="P512" s="11"/>
      <c r="Q512" s="11"/>
      <c r="R512" s="11"/>
      <c r="S512" s="11"/>
      <c r="T512" s="11"/>
      <c r="U512" s="11"/>
      <c r="V512" s="11"/>
      <c r="W512" s="11"/>
      <c r="X512" s="11"/>
      <c r="Y512" s="11"/>
      <c r="Z512" s="11"/>
    </row>
    <row r="513" spans="1:26" ht="16.5" customHeight="1">
      <c r="A513" s="2"/>
      <c r="B513" s="4"/>
      <c r="C513" s="4"/>
      <c r="D513" s="2"/>
      <c r="E513" s="4"/>
      <c r="F513" s="2"/>
      <c r="G513" s="4"/>
      <c r="H513" s="5"/>
      <c r="I513" s="5"/>
      <c r="J513" s="4"/>
      <c r="K513" s="59"/>
      <c r="L513" s="4"/>
      <c r="M513" s="23"/>
      <c r="N513" s="4"/>
      <c r="O513" s="4"/>
      <c r="P513" s="11"/>
      <c r="Q513" s="11"/>
      <c r="R513" s="11"/>
      <c r="S513" s="11"/>
      <c r="T513" s="11"/>
      <c r="U513" s="11"/>
      <c r="V513" s="11"/>
      <c r="W513" s="11"/>
      <c r="X513" s="11"/>
      <c r="Y513" s="11"/>
      <c r="Z513" s="11"/>
    </row>
    <row r="514" spans="1:26" ht="16.5" customHeight="1">
      <c r="A514" s="2"/>
      <c r="B514" s="4"/>
      <c r="C514" s="4"/>
      <c r="D514" s="2"/>
      <c r="E514" s="4"/>
      <c r="F514" s="2"/>
      <c r="G514" s="4"/>
      <c r="H514" s="5"/>
      <c r="I514" s="5"/>
      <c r="J514" s="4"/>
      <c r="K514" s="59"/>
      <c r="L514" s="4"/>
      <c r="M514" s="23"/>
      <c r="N514" s="4"/>
      <c r="O514" s="4"/>
      <c r="P514" s="11"/>
      <c r="Q514" s="11"/>
      <c r="R514" s="11"/>
      <c r="S514" s="11"/>
      <c r="T514" s="11"/>
      <c r="U514" s="11"/>
      <c r="V514" s="11"/>
      <c r="W514" s="11"/>
      <c r="X514" s="11"/>
      <c r="Y514" s="11"/>
      <c r="Z514" s="11"/>
    </row>
    <row r="515" spans="1:26" ht="16.5" customHeight="1">
      <c r="A515" s="2"/>
      <c r="B515" s="4"/>
      <c r="C515" s="4"/>
      <c r="D515" s="2"/>
      <c r="E515" s="4"/>
      <c r="F515" s="2"/>
      <c r="G515" s="4"/>
      <c r="H515" s="5"/>
      <c r="I515" s="5"/>
      <c r="J515" s="4"/>
      <c r="K515" s="59"/>
      <c r="L515" s="4"/>
      <c r="M515" s="23"/>
      <c r="N515" s="4"/>
      <c r="O515" s="4"/>
      <c r="P515" s="11"/>
      <c r="Q515" s="11"/>
      <c r="R515" s="11"/>
      <c r="S515" s="11"/>
      <c r="T515" s="11"/>
      <c r="U515" s="11"/>
      <c r="V515" s="11"/>
      <c r="W515" s="11"/>
      <c r="X515" s="11"/>
      <c r="Y515" s="11"/>
      <c r="Z515" s="11"/>
    </row>
    <row r="516" spans="1:26" ht="16.5" customHeight="1">
      <c r="A516" s="2"/>
      <c r="B516" s="4"/>
      <c r="C516" s="4"/>
      <c r="D516" s="2"/>
      <c r="E516" s="4"/>
      <c r="F516" s="2"/>
      <c r="G516" s="4"/>
      <c r="H516" s="5"/>
      <c r="I516" s="5"/>
      <c r="J516" s="4"/>
      <c r="K516" s="59"/>
      <c r="L516" s="4"/>
      <c r="M516" s="23"/>
      <c r="N516" s="4"/>
      <c r="O516" s="4"/>
      <c r="P516" s="11"/>
      <c r="Q516" s="11"/>
      <c r="R516" s="11"/>
      <c r="S516" s="11"/>
      <c r="T516" s="11"/>
      <c r="U516" s="11"/>
      <c r="V516" s="11"/>
      <c r="W516" s="11"/>
      <c r="X516" s="11"/>
      <c r="Y516" s="11"/>
      <c r="Z516" s="11"/>
    </row>
    <row r="517" spans="1:26" ht="16.5" customHeight="1">
      <c r="A517" s="2"/>
      <c r="B517" s="4"/>
      <c r="C517" s="4"/>
      <c r="D517" s="2"/>
      <c r="E517" s="4"/>
      <c r="F517" s="2"/>
      <c r="G517" s="4"/>
      <c r="H517" s="5"/>
      <c r="I517" s="5"/>
      <c r="J517" s="4"/>
      <c r="K517" s="59"/>
      <c r="L517" s="4"/>
      <c r="M517" s="23"/>
      <c r="N517" s="4"/>
      <c r="O517" s="4"/>
      <c r="P517" s="11"/>
      <c r="Q517" s="11"/>
      <c r="R517" s="11"/>
      <c r="S517" s="11"/>
      <c r="T517" s="11"/>
      <c r="U517" s="11"/>
      <c r="V517" s="11"/>
      <c r="W517" s="11"/>
      <c r="X517" s="11"/>
      <c r="Y517" s="11"/>
      <c r="Z517" s="11"/>
    </row>
    <row r="518" spans="1:26" ht="16.5" customHeight="1">
      <c r="A518" s="2"/>
      <c r="B518" s="4"/>
      <c r="C518" s="4"/>
      <c r="D518" s="2"/>
      <c r="E518" s="4"/>
      <c r="F518" s="2"/>
      <c r="G518" s="4"/>
      <c r="H518" s="5"/>
      <c r="I518" s="5"/>
      <c r="J518" s="4"/>
      <c r="K518" s="59"/>
      <c r="L518" s="4"/>
      <c r="M518" s="23"/>
      <c r="N518" s="4"/>
      <c r="O518" s="4"/>
      <c r="P518" s="11"/>
      <c r="Q518" s="11"/>
      <c r="R518" s="11"/>
      <c r="S518" s="11"/>
      <c r="T518" s="11"/>
      <c r="U518" s="11"/>
      <c r="V518" s="11"/>
      <c r="W518" s="11"/>
      <c r="X518" s="11"/>
      <c r="Y518" s="11"/>
      <c r="Z518" s="11"/>
    </row>
    <row r="519" spans="1:26" ht="16.5" customHeight="1">
      <c r="A519" s="2"/>
      <c r="B519" s="4"/>
      <c r="C519" s="4"/>
      <c r="D519" s="2"/>
      <c r="E519" s="4"/>
      <c r="F519" s="2"/>
      <c r="G519" s="4"/>
      <c r="H519" s="5"/>
      <c r="I519" s="5"/>
      <c r="J519" s="4"/>
      <c r="K519" s="59"/>
      <c r="L519" s="4"/>
      <c r="M519" s="23"/>
      <c r="N519" s="4"/>
      <c r="O519" s="4"/>
      <c r="P519" s="11"/>
      <c r="Q519" s="11"/>
      <c r="R519" s="11"/>
      <c r="S519" s="11"/>
      <c r="T519" s="11"/>
      <c r="U519" s="11"/>
      <c r="V519" s="11"/>
      <c r="W519" s="11"/>
      <c r="X519" s="11"/>
      <c r="Y519" s="11"/>
      <c r="Z519" s="11"/>
    </row>
    <row r="520" spans="1:26" ht="16.5" customHeight="1">
      <c r="A520" s="2"/>
      <c r="B520" s="4"/>
      <c r="C520" s="4"/>
      <c r="D520" s="2"/>
      <c r="E520" s="4"/>
      <c r="F520" s="2"/>
      <c r="G520" s="4"/>
      <c r="H520" s="5"/>
      <c r="I520" s="5"/>
      <c r="J520" s="4"/>
      <c r="K520" s="59"/>
      <c r="L520" s="4"/>
      <c r="M520" s="23"/>
      <c r="N520" s="4"/>
      <c r="O520" s="4"/>
      <c r="P520" s="11"/>
      <c r="Q520" s="11"/>
      <c r="R520" s="11"/>
      <c r="S520" s="11"/>
      <c r="T520" s="11"/>
      <c r="U520" s="11"/>
      <c r="V520" s="11"/>
      <c r="W520" s="11"/>
      <c r="X520" s="11"/>
      <c r="Y520" s="11"/>
      <c r="Z520" s="11"/>
    </row>
    <row r="521" spans="1:26" ht="16.5" customHeight="1">
      <c r="A521" s="2"/>
      <c r="B521" s="4"/>
      <c r="C521" s="4"/>
      <c r="D521" s="2"/>
      <c r="E521" s="4"/>
      <c r="F521" s="2"/>
      <c r="G521" s="4"/>
      <c r="H521" s="5"/>
      <c r="I521" s="5"/>
      <c r="J521" s="4"/>
      <c r="K521" s="59"/>
      <c r="L521" s="4"/>
      <c r="M521" s="23"/>
      <c r="N521" s="4"/>
      <c r="O521" s="4"/>
      <c r="P521" s="11"/>
      <c r="Q521" s="11"/>
      <c r="R521" s="11"/>
      <c r="S521" s="11"/>
      <c r="T521" s="11"/>
      <c r="U521" s="11"/>
      <c r="V521" s="11"/>
      <c r="W521" s="11"/>
      <c r="X521" s="11"/>
      <c r="Y521" s="11"/>
      <c r="Z521" s="11"/>
    </row>
    <row r="522" spans="1:26" ht="16.5" customHeight="1">
      <c r="A522" s="2"/>
      <c r="B522" s="4"/>
      <c r="C522" s="4"/>
      <c r="D522" s="2"/>
      <c r="E522" s="4"/>
      <c r="F522" s="2"/>
      <c r="G522" s="4"/>
      <c r="H522" s="5"/>
      <c r="I522" s="5"/>
      <c r="J522" s="4"/>
      <c r="K522" s="59"/>
      <c r="L522" s="4"/>
      <c r="M522" s="23"/>
      <c r="N522" s="4"/>
      <c r="O522" s="4"/>
      <c r="P522" s="11"/>
      <c r="Q522" s="11"/>
      <c r="R522" s="11"/>
      <c r="S522" s="11"/>
      <c r="T522" s="11"/>
      <c r="U522" s="11"/>
      <c r="V522" s="11"/>
      <c r="W522" s="11"/>
      <c r="X522" s="11"/>
      <c r="Y522" s="11"/>
      <c r="Z522" s="11"/>
    </row>
    <row r="523" spans="1:26" ht="16.5" customHeight="1">
      <c r="A523" s="2"/>
      <c r="B523" s="4"/>
      <c r="C523" s="4"/>
      <c r="D523" s="2"/>
      <c r="E523" s="4"/>
      <c r="F523" s="2"/>
      <c r="G523" s="4"/>
      <c r="H523" s="5"/>
      <c r="I523" s="5"/>
      <c r="J523" s="4"/>
      <c r="K523" s="59"/>
      <c r="L523" s="4"/>
      <c r="M523" s="23"/>
      <c r="N523" s="4"/>
      <c r="O523" s="4"/>
      <c r="P523" s="11"/>
      <c r="Q523" s="11"/>
      <c r="R523" s="11"/>
      <c r="S523" s="11"/>
      <c r="T523" s="11"/>
      <c r="U523" s="11"/>
      <c r="V523" s="11"/>
      <c r="W523" s="11"/>
      <c r="X523" s="11"/>
      <c r="Y523" s="11"/>
      <c r="Z523" s="11"/>
    </row>
    <row r="524" spans="1:26" ht="16.5" customHeight="1">
      <c r="A524" s="2"/>
      <c r="B524" s="4"/>
      <c r="C524" s="4"/>
      <c r="D524" s="2"/>
      <c r="E524" s="4"/>
      <c r="F524" s="2"/>
      <c r="G524" s="4"/>
      <c r="H524" s="5"/>
      <c r="I524" s="5"/>
      <c r="J524" s="4"/>
      <c r="K524" s="59"/>
      <c r="L524" s="4"/>
      <c r="M524" s="23"/>
      <c r="N524" s="4"/>
      <c r="O524" s="4"/>
      <c r="P524" s="11"/>
      <c r="Q524" s="11"/>
      <c r="R524" s="11"/>
      <c r="S524" s="11"/>
      <c r="T524" s="11"/>
      <c r="U524" s="11"/>
      <c r="V524" s="11"/>
      <c r="W524" s="11"/>
      <c r="X524" s="11"/>
      <c r="Y524" s="11"/>
      <c r="Z524" s="11"/>
    </row>
    <row r="525" spans="1:26" ht="16.5" customHeight="1">
      <c r="A525" s="2"/>
      <c r="B525" s="4"/>
      <c r="C525" s="4"/>
      <c r="D525" s="2"/>
      <c r="E525" s="4"/>
      <c r="F525" s="2"/>
      <c r="G525" s="4"/>
      <c r="H525" s="5"/>
      <c r="I525" s="5"/>
      <c r="J525" s="4"/>
      <c r="K525" s="59"/>
      <c r="L525" s="4"/>
      <c r="M525" s="23"/>
      <c r="N525" s="4"/>
      <c r="O525" s="4"/>
      <c r="P525" s="11"/>
      <c r="Q525" s="11"/>
      <c r="R525" s="11"/>
      <c r="S525" s="11"/>
      <c r="T525" s="11"/>
      <c r="U525" s="11"/>
      <c r="V525" s="11"/>
      <c r="W525" s="11"/>
      <c r="X525" s="11"/>
      <c r="Y525" s="11"/>
      <c r="Z525" s="11"/>
    </row>
    <row r="526" spans="1:26" ht="16.5" customHeight="1">
      <c r="A526" s="2"/>
      <c r="B526" s="4"/>
      <c r="C526" s="4"/>
      <c r="D526" s="2"/>
      <c r="E526" s="4"/>
      <c r="F526" s="2"/>
      <c r="G526" s="4"/>
      <c r="H526" s="5"/>
      <c r="I526" s="5"/>
      <c r="J526" s="4"/>
      <c r="K526" s="59"/>
      <c r="L526" s="4"/>
      <c r="M526" s="23"/>
      <c r="N526" s="4"/>
      <c r="O526" s="4"/>
      <c r="P526" s="11"/>
      <c r="Q526" s="11"/>
      <c r="R526" s="11"/>
      <c r="S526" s="11"/>
      <c r="T526" s="11"/>
      <c r="U526" s="11"/>
      <c r="V526" s="11"/>
      <c r="W526" s="11"/>
      <c r="X526" s="11"/>
      <c r="Y526" s="11"/>
      <c r="Z526" s="11"/>
    </row>
    <row r="527" spans="1:26" ht="16.5" customHeight="1">
      <c r="A527" s="2"/>
      <c r="B527" s="4"/>
      <c r="C527" s="4"/>
      <c r="D527" s="2"/>
      <c r="E527" s="4"/>
      <c r="F527" s="2"/>
      <c r="G527" s="4"/>
      <c r="H527" s="5"/>
      <c r="I527" s="5"/>
      <c r="J527" s="4"/>
      <c r="K527" s="59"/>
      <c r="L527" s="4"/>
      <c r="M527" s="23"/>
      <c r="N527" s="4"/>
      <c r="O527" s="4"/>
      <c r="P527" s="11"/>
      <c r="Q527" s="11"/>
      <c r="R527" s="11"/>
      <c r="S527" s="11"/>
      <c r="T527" s="11"/>
      <c r="U527" s="11"/>
      <c r="V527" s="11"/>
      <c r="W527" s="11"/>
      <c r="X527" s="11"/>
      <c r="Y527" s="11"/>
      <c r="Z527" s="11"/>
    </row>
    <row r="528" spans="1:26" ht="16.5" customHeight="1">
      <c r="A528" s="2"/>
      <c r="B528" s="4"/>
      <c r="C528" s="4"/>
      <c r="D528" s="2"/>
      <c r="E528" s="4"/>
      <c r="F528" s="2"/>
      <c r="G528" s="4"/>
      <c r="H528" s="5"/>
      <c r="I528" s="5"/>
      <c r="J528" s="4"/>
      <c r="K528" s="59"/>
      <c r="L528" s="4"/>
      <c r="M528" s="23"/>
      <c r="N528" s="4"/>
      <c r="O528" s="4"/>
      <c r="P528" s="11"/>
      <c r="Q528" s="11"/>
      <c r="R528" s="11"/>
      <c r="S528" s="11"/>
      <c r="T528" s="11"/>
      <c r="U528" s="11"/>
      <c r="V528" s="11"/>
      <c r="W528" s="11"/>
      <c r="X528" s="11"/>
      <c r="Y528" s="11"/>
      <c r="Z528" s="11"/>
    </row>
    <row r="529" spans="1:26" ht="16.5" customHeight="1">
      <c r="A529" s="2"/>
      <c r="B529" s="4"/>
      <c r="C529" s="4"/>
      <c r="D529" s="2"/>
      <c r="E529" s="4"/>
      <c r="F529" s="2"/>
      <c r="G529" s="4"/>
      <c r="H529" s="5"/>
      <c r="I529" s="5"/>
      <c r="J529" s="4"/>
      <c r="K529" s="59"/>
      <c r="L529" s="4"/>
      <c r="M529" s="23"/>
      <c r="N529" s="4"/>
      <c r="O529" s="4"/>
      <c r="P529" s="11"/>
      <c r="Q529" s="11"/>
      <c r="R529" s="11"/>
      <c r="S529" s="11"/>
      <c r="T529" s="11"/>
      <c r="U529" s="11"/>
      <c r="V529" s="11"/>
      <c r="W529" s="11"/>
      <c r="X529" s="11"/>
      <c r="Y529" s="11"/>
      <c r="Z529" s="11"/>
    </row>
    <row r="530" spans="1:26" ht="16.5" customHeight="1">
      <c r="A530" s="2"/>
      <c r="B530" s="4"/>
      <c r="C530" s="4"/>
      <c r="D530" s="2"/>
      <c r="E530" s="4"/>
      <c r="F530" s="2"/>
      <c r="G530" s="4"/>
      <c r="H530" s="5"/>
      <c r="I530" s="5"/>
      <c r="J530" s="4"/>
      <c r="K530" s="59"/>
      <c r="L530" s="4"/>
      <c r="M530" s="23"/>
      <c r="N530" s="4"/>
      <c r="O530" s="4"/>
      <c r="P530" s="11"/>
      <c r="Q530" s="11"/>
      <c r="R530" s="11"/>
      <c r="S530" s="11"/>
      <c r="T530" s="11"/>
      <c r="U530" s="11"/>
      <c r="V530" s="11"/>
      <c r="W530" s="11"/>
      <c r="X530" s="11"/>
      <c r="Y530" s="11"/>
      <c r="Z530" s="11"/>
    </row>
    <row r="531" spans="1:26" ht="16.5" customHeight="1">
      <c r="A531" s="2"/>
      <c r="B531" s="4"/>
      <c r="C531" s="4"/>
      <c r="D531" s="2"/>
      <c r="E531" s="4"/>
      <c r="F531" s="2"/>
      <c r="G531" s="4"/>
      <c r="H531" s="5"/>
      <c r="I531" s="5"/>
      <c r="J531" s="4"/>
      <c r="K531" s="59"/>
      <c r="L531" s="4"/>
      <c r="M531" s="23"/>
      <c r="N531" s="4"/>
      <c r="O531" s="4"/>
      <c r="P531" s="11"/>
      <c r="Q531" s="11"/>
      <c r="R531" s="11"/>
      <c r="S531" s="11"/>
      <c r="T531" s="11"/>
      <c r="U531" s="11"/>
      <c r="V531" s="11"/>
      <c r="W531" s="11"/>
      <c r="X531" s="11"/>
      <c r="Y531" s="11"/>
      <c r="Z531" s="11"/>
    </row>
    <row r="532" spans="1:26" ht="16.5" customHeight="1">
      <c r="A532" s="2"/>
      <c r="B532" s="4"/>
      <c r="C532" s="4"/>
      <c r="D532" s="2"/>
      <c r="E532" s="4"/>
      <c r="F532" s="2"/>
      <c r="G532" s="4"/>
      <c r="H532" s="5"/>
      <c r="I532" s="5"/>
      <c r="J532" s="4"/>
      <c r="K532" s="59"/>
      <c r="L532" s="4"/>
      <c r="M532" s="23"/>
      <c r="N532" s="4"/>
      <c r="O532" s="4"/>
      <c r="P532" s="11"/>
      <c r="Q532" s="11"/>
      <c r="R532" s="11"/>
      <c r="S532" s="11"/>
      <c r="T532" s="11"/>
      <c r="U532" s="11"/>
      <c r="V532" s="11"/>
      <c r="W532" s="11"/>
      <c r="X532" s="11"/>
      <c r="Y532" s="11"/>
      <c r="Z532" s="11"/>
    </row>
    <row r="533" spans="1:26" ht="16.5" customHeight="1">
      <c r="A533" s="2"/>
      <c r="B533" s="4"/>
      <c r="C533" s="4"/>
      <c r="D533" s="2"/>
      <c r="E533" s="4"/>
      <c r="F533" s="2"/>
      <c r="G533" s="4"/>
      <c r="H533" s="5"/>
      <c r="I533" s="5"/>
      <c r="J533" s="4"/>
      <c r="K533" s="59"/>
      <c r="L533" s="4"/>
      <c r="M533" s="23"/>
      <c r="N533" s="4"/>
      <c r="O533" s="4"/>
      <c r="P533" s="11"/>
      <c r="Q533" s="11"/>
      <c r="R533" s="11"/>
      <c r="S533" s="11"/>
      <c r="T533" s="11"/>
      <c r="U533" s="11"/>
      <c r="V533" s="11"/>
      <c r="W533" s="11"/>
      <c r="X533" s="11"/>
      <c r="Y533" s="11"/>
      <c r="Z533" s="11"/>
    </row>
    <row r="534" spans="1:26" ht="16.5" customHeight="1">
      <c r="A534" s="2"/>
      <c r="B534" s="4"/>
      <c r="C534" s="4"/>
      <c r="D534" s="2"/>
      <c r="E534" s="4"/>
      <c r="F534" s="2"/>
      <c r="G534" s="4"/>
      <c r="H534" s="5"/>
      <c r="I534" s="5"/>
      <c r="J534" s="4"/>
      <c r="K534" s="59"/>
      <c r="L534" s="4"/>
      <c r="M534" s="23"/>
      <c r="N534" s="4"/>
      <c r="O534" s="4"/>
      <c r="P534" s="11"/>
      <c r="Q534" s="11"/>
      <c r="R534" s="11"/>
      <c r="S534" s="11"/>
      <c r="T534" s="11"/>
      <c r="U534" s="11"/>
      <c r="V534" s="11"/>
      <c r="W534" s="11"/>
      <c r="X534" s="11"/>
      <c r="Y534" s="11"/>
      <c r="Z534" s="11"/>
    </row>
    <row r="535" spans="1:26" ht="16.5" customHeight="1">
      <c r="A535" s="2"/>
      <c r="B535" s="4"/>
      <c r="C535" s="4"/>
      <c r="D535" s="2"/>
      <c r="E535" s="4"/>
      <c r="F535" s="2"/>
      <c r="G535" s="4"/>
      <c r="H535" s="5"/>
      <c r="I535" s="5"/>
      <c r="J535" s="4"/>
      <c r="K535" s="59"/>
      <c r="L535" s="4"/>
      <c r="M535" s="23"/>
      <c r="N535" s="4"/>
      <c r="O535" s="4"/>
      <c r="P535" s="11"/>
      <c r="Q535" s="11"/>
      <c r="R535" s="11"/>
      <c r="S535" s="11"/>
      <c r="T535" s="11"/>
      <c r="U535" s="11"/>
      <c r="V535" s="11"/>
      <c r="W535" s="11"/>
      <c r="X535" s="11"/>
      <c r="Y535" s="11"/>
      <c r="Z535" s="11"/>
    </row>
    <row r="536" spans="1:26" ht="16.5" customHeight="1">
      <c r="A536" s="2"/>
      <c r="B536" s="4"/>
      <c r="C536" s="4"/>
      <c r="D536" s="2"/>
      <c r="E536" s="4"/>
      <c r="F536" s="2"/>
      <c r="G536" s="4"/>
      <c r="H536" s="5"/>
      <c r="I536" s="5"/>
      <c r="J536" s="4"/>
      <c r="K536" s="59"/>
      <c r="L536" s="4"/>
      <c r="M536" s="23"/>
      <c r="N536" s="4"/>
      <c r="O536" s="4"/>
      <c r="P536" s="11"/>
      <c r="Q536" s="11"/>
      <c r="R536" s="11"/>
      <c r="S536" s="11"/>
      <c r="T536" s="11"/>
      <c r="U536" s="11"/>
      <c r="V536" s="11"/>
      <c r="W536" s="11"/>
      <c r="X536" s="11"/>
      <c r="Y536" s="11"/>
      <c r="Z536" s="11"/>
    </row>
    <row r="537" spans="1:26" ht="16.5" customHeight="1">
      <c r="A537" s="2"/>
      <c r="B537" s="4"/>
      <c r="C537" s="4"/>
      <c r="D537" s="2"/>
      <c r="E537" s="4"/>
      <c r="F537" s="2"/>
      <c r="G537" s="4"/>
      <c r="H537" s="5"/>
      <c r="I537" s="5"/>
      <c r="J537" s="4"/>
      <c r="K537" s="59"/>
      <c r="L537" s="4"/>
      <c r="M537" s="23"/>
      <c r="N537" s="4"/>
      <c r="O537" s="4"/>
      <c r="P537" s="11"/>
      <c r="Q537" s="11"/>
      <c r="R537" s="11"/>
      <c r="S537" s="11"/>
      <c r="T537" s="11"/>
      <c r="U537" s="11"/>
      <c r="V537" s="11"/>
      <c r="W537" s="11"/>
      <c r="X537" s="11"/>
      <c r="Y537" s="11"/>
      <c r="Z537" s="11"/>
    </row>
    <row r="538" spans="1:26" ht="16.5" customHeight="1">
      <c r="A538" s="2"/>
      <c r="B538" s="4"/>
      <c r="C538" s="4"/>
      <c r="D538" s="2"/>
      <c r="E538" s="4"/>
      <c r="F538" s="2"/>
      <c r="G538" s="4"/>
      <c r="H538" s="5"/>
      <c r="I538" s="5"/>
      <c r="J538" s="4"/>
      <c r="K538" s="59"/>
      <c r="L538" s="4"/>
      <c r="M538" s="23"/>
      <c r="N538" s="4"/>
      <c r="O538" s="4"/>
      <c r="P538" s="11"/>
      <c r="Q538" s="11"/>
      <c r="R538" s="11"/>
      <c r="S538" s="11"/>
      <c r="T538" s="11"/>
      <c r="U538" s="11"/>
      <c r="V538" s="11"/>
      <c r="W538" s="11"/>
      <c r="X538" s="11"/>
      <c r="Y538" s="11"/>
      <c r="Z538" s="11"/>
    </row>
    <row r="539" spans="1:26" ht="16.5" customHeight="1">
      <c r="A539" s="2"/>
      <c r="B539" s="4"/>
      <c r="C539" s="4"/>
      <c r="D539" s="2"/>
      <c r="E539" s="4"/>
      <c r="F539" s="2"/>
      <c r="G539" s="4"/>
      <c r="H539" s="5"/>
      <c r="I539" s="5"/>
      <c r="J539" s="4"/>
      <c r="K539" s="59"/>
      <c r="L539" s="4"/>
      <c r="M539" s="23"/>
      <c r="N539" s="4"/>
      <c r="O539" s="4"/>
      <c r="P539" s="11"/>
      <c r="Q539" s="11"/>
      <c r="R539" s="11"/>
      <c r="S539" s="11"/>
      <c r="T539" s="11"/>
      <c r="U539" s="11"/>
      <c r="V539" s="11"/>
      <c r="W539" s="11"/>
      <c r="X539" s="11"/>
      <c r="Y539" s="11"/>
      <c r="Z539" s="11"/>
    </row>
    <row r="540" spans="1:26" ht="16.5" customHeight="1">
      <c r="A540" s="2"/>
      <c r="B540" s="4"/>
      <c r="C540" s="4"/>
      <c r="D540" s="2"/>
      <c r="E540" s="4"/>
      <c r="F540" s="2"/>
      <c r="G540" s="4"/>
      <c r="H540" s="5"/>
      <c r="I540" s="5"/>
      <c r="J540" s="4"/>
      <c r="K540" s="59"/>
      <c r="L540" s="4"/>
      <c r="M540" s="23"/>
      <c r="N540" s="4"/>
      <c r="O540" s="4"/>
      <c r="P540" s="11"/>
      <c r="Q540" s="11"/>
      <c r="R540" s="11"/>
      <c r="S540" s="11"/>
      <c r="T540" s="11"/>
      <c r="U540" s="11"/>
      <c r="V540" s="11"/>
      <c r="W540" s="11"/>
      <c r="X540" s="11"/>
      <c r="Y540" s="11"/>
      <c r="Z540" s="11"/>
    </row>
    <row r="541" spans="1:26" ht="16.5" customHeight="1">
      <c r="A541" s="2"/>
      <c r="B541" s="4"/>
      <c r="C541" s="4"/>
      <c r="D541" s="2"/>
      <c r="E541" s="4"/>
      <c r="F541" s="2"/>
      <c r="G541" s="4"/>
      <c r="H541" s="5"/>
      <c r="I541" s="5"/>
      <c r="J541" s="4"/>
      <c r="K541" s="59"/>
      <c r="L541" s="4"/>
      <c r="M541" s="23"/>
      <c r="N541" s="4"/>
      <c r="O541" s="4"/>
      <c r="P541" s="11"/>
      <c r="Q541" s="11"/>
      <c r="R541" s="11"/>
      <c r="S541" s="11"/>
      <c r="T541" s="11"/>
      <c r="U541" s="11"/>
      <c r="V541" s="11"/>
      <c r="W541" s="11"/>
      <c r="X541" s="11"/>
      <c r="Y541" s="11"/>
      <c r="Z541" s="11"/>
    </row>
    <row r="542" spans="1:26" ht="16.5" customHeight="1">
      <c r="A542" s="2"/>
      <c r="B542" s="4"/>
      <c r="C542" s="4"/>
      <c r="D542" s="2"/>
      <c r="E542" s="4"/>
      <c r="F542" s="2"/>
      <c r="G542" s="4"/>
      <c r="H542" s="5"/>
      <c r="I542" s="5"/>
      <c r="J542" s="4"/>
      <c r="K542" s="59"/>
      <c r="L542" s="4"/>
      <c r="M542" s="23"/>
      <c r="N542" s="4"/>
      <c r="O542" s="4"/>
      <c r="P542" s="11"/>
      <c r="Q542" s="11"/>
      <c r="R542" s="11"/>
      <c r="S542" s="11"/>
      <c r="T542" s="11"/>
      <c r="U542" s="11"/>
      <c r="V542" s="11"/>
      <c r="W542" s="11"/>
      <c r="X542" s="11"/>
      <c r="Y542" s="11"/>
      <c r="Z542" s="11"/>
    </row>
    <row r="543" spans="1:26" ht="16.5" customHeight="1">
      <c r="A543" s="2"/>
      <c r="B543" s="4"/>
      <c r="C543" s="4"/>
      <c r="D543" s="2"/>
      <c r="E543" s="4"/>
      <c r="F543" s="2"/>
      <c r="G543" s="4"/>
      <c r="H543" s="5"/>
      <c r="I543" s="5"/>
      <c r="J543" s="4"/>
      <c r="K543" s="59"/>
      <c r="L543" s="4"/>
      <c r="M543" s="23"/>
      <c r="N543" s="4"/>
      <c r="O543" s="4"/>
      <c r="P543" s="11"/>
      <c r="Q543" s="11"/>
      <c r="R543" s="11"/>
      <c r="S543" s="11"/>
      <c r="T543" s="11"/>
      <c r="U543" s="11"/>
      <c r="V543" s="11"/>
      <c r="W543" s="11"/>
      <c r="X543" s="11"/>
      <c r="Y543" s="11"/>
      <c r="Z543" s="11"/>
    </row>
    <row r="544" spans="1:26" ht="16.5" customHeight="1">
      <c r="A544" s="2"/>
      <c r="B544" s="4"/>
      <c r="C544" s="4"/>
      <c r="D544" s="2"/>
      <c r="E544" s="4"/>
      <c r="F544" s="2"/>
      <c r="G544" s="4"/>
      <c r="H544" s="5"/>
      <c r="I544" s="5"/>
      <c r="J544" s="4"/>
      <c r="K544" s="59"/>
      <c r="L544" s="4"/>
      <c r="M544" s="23"/>
      <c r="N544" s="4"/>
      <c r="O544" s="4"/>
      <c r="P544" s="11"/>
      <c r="Q544" s="11"/>
      <c r="R544" s="11"/>
      <c r="S544" s="11"/>
      <c r="T544" s="11"/>
      <c r="U544" s="11"/>
      <c r="V544" s="11"/>
      <c r="W544" s="11"/>
      <c r="X544" s="11"/>
      <c r="Y544" s="11"/>
      <c r="Z544" s="11"/>
    </row>
    <row r="545" spans="1:26" ht="16.5" customHeight="1">
      <c r="A545" s="2"/>
      <c r="B545" s="4"/>
      <c r="C545" s="4"/>
      <c r="D545" s="2"/>
      <c r="E545" s="4"/>
      <c r="F545" s="2"/>
      <c r="G545" s="4"/>
      <c r="H545" s="5"/>
      <c r="I545" s="5"/>
      <c r="J545" s="4"/>
      <c r="K545" s="59"/>
      <c r="L545" s="4"/>
      <c r="M545" s="23"/>
      <c r="N545" s="4"/>
      <c r="O545" s="4"/>
      <c r="P545" s="11"/>
      <c r="Q545" s="11"/>
      <c r="R545" s="11"/>
      <c r="S545" s="11"/>
      <c r="T545" s="11"/>
      <c r="U545" s="11"/>
      <c r="V545" s="11"/>
      <c r="W545" s="11"/>
      <c r="X545" s="11"/>
      <c r="Y545" s="11"/>
      <c r="Z545" s="11"/>
    </row>
    <row r="546" spans="1:26" ht="16.5" customHeight="1">
      <c r="A546" s="2"/>
      <c r="B546" s="4"/>
      <c r="C546" s="4"/>
      <c r="D546" s="2"/>
      <c r="E546" s="4"/>
      <c r="F546" s="2"/>
      <c r="G546" s="4"/>
      <c r="H546" s="5"/>
      <c r="I546" s="5"/>
      <c r="J546" s="4"/>
      <c r="K546" s="59"/>
      <c r="L546" s="4"/>
      <c r="M546" s="23"/>
      <c r="N546" s="4"/>
      <c r="O546" s="4"/>
      <c r="P546" s="11"/>
      <c r="Q546" s="11"/>
      <c r="R546" s="11"/>
      <c r="S546" s="11"/>
      <c r="T546" s="11"/>
      <c r="U546" s="11"/>
      <c r="V546" s="11"/>
      <c r="W546" s="11"/>
      <c r="X546" s="11"/>
      <c r="Y546" s="11"/>
      <c r="Z546" s="11"/>
    </row>
    <row r="547" spans="1:26" ht="16.5" customHeight="1">
      <c r="A547" s="2"/>
      <c r="B547" s="4"/>
      <c r="C547" s="4"/>
      <c r="D547" s="2"/>
      <c r="E547" s="4"/>
      <c r="F547" s="2"/>
      <c r="G547" s="4"/>
      <c r="H547" s="5"/>
      <c r="I547" s="5"/>
      <c r="J547" s="4"/>
      <c r="K547" s="59"/>
      <c r="L547" s="4"/>
      <c r="M547" s="23"/>
      <c r="N547" s="4"/>
      <c r="O547" s="4"/>
      <c r="P547" s="11"/>
      <c r="Q547" s="11"/>
      <c r="R547" s="11"/>
      <c r="S547" s="11"/>
      <c r="T547" s="11"/>
      <c r="U547" s="11"/>
      <c r="V547" s="11"/>
      <c r="W547" s="11"/>
      <c r="X547" s="11"/>
      <c r="Y547" s="11"/>
      <c r="Z547" s="11"/>
    </row>
    <row r="548" spans="1:26" ht="16.5" customHeight="1">
      <c r="A548" s="2"/>
      <c r="B548" s="4"/>
      <c r="C548" s="4"/>
      <c r="D548" s="2"/>
      <c r="E548" s="4"/>
      <c r="F548" s="2"/>
      <c r="G548" s="4"/>
      <c r="H548" s="5"/>
      <c r="I548" s="5"/>
      <c r="J548" s="4"/>
      <c r="K548" s="59"/>
      <c r="L548" s="4"/>
      <c r="M548" s="23"/>
      <c r="N548" s="4"/>
      <c r="O548" s="4"/>
      <c r="P548" s="11"/>
      <c r="Q548" s="11"/>
      <c r="R548" s="11"/>
      <c r="S548" s="11"/>
      <c r="T548" s="11"/>
      <c r="U548" s="11"/>
      <c r="V548" s="11"/>
      <c r="W548" s="11"/>
      <c r="X548" s="11"/>
      <c r="Y548" s="11"/>
      <c r="Z548" s="11"/>
    </row>
    <row r="549" spans="1:26" ht="16.5" customHeight="1">
      <c r="A549" s="2"/>
      <c r="B549" s="4"/>
      <c r="C549" s="4"/>
      <c r="D549" s="2"/>
      <c r="E549" s="4"/>
      <c r="F549" s="2"/>
      <c r="G549" s="4"/>
      <c r="H549" s="5"/>
      <c r="I549" s="5"/>
      <c r="J549" s="4"/>
      <c r="K549" s="59"/>
      <c r="L549" s="4"/>
      <c r="M549" s="23"/>
      <c r="N549" s="4"/>
      <c r="O549" s="4"/>
      <c r="P549" s="11"/>
      <c r="Q549" s="11"/>
      <c r="R549" s="11"/>
      <c r="S549" s="11"/>
      <c r="T549" s="11"/>
      <c r="U549" s="11"/>
      <c r="V549" s="11"/>
      <c r="W549" s="11"/>
      <c r="X549" s="11"/>
      <c r="Y549" s="11"/>
      <c r="Z549" s="11"/>
    </row>
    <row r="550" spans="1:26" ht="16.5" customHeight="1">
      <c r="A550" s="2"/>
      <c r="B550" s="4"/>
      <c r="C550" s="4"/>
      <c r="D550" s="2"/>
      <c r="E550" s="4"/>
      <c r="F550" s="2"/>
      <c r="G550" s="4"/>
      <c r="H550" s="5"/>
      <c r="I550" s="5"/>
      <c r="J550" s="4"/>
      <c r="K550" s="59"/>
      <c r="L550" s="4"/>
      <c r="M550" s="23"/>
      <c r="N550" s="4"/>
      <c r="O550" s="4"/>
      <c r="P550" s="11"/>
      <c r="Q550" s="11"/>
      <c r="R550" s="11"/>
      <c r="S550" s="11"/>
      <c r="T550" s="11"/>
      <c r="U550" s="11"/>
      <c r="V550" s="11"/>
      <c r="W550" s="11"/>
      <c r="X550" s="11"/>
      <c r="Y550" s="11"/>
      <c r="Z550" s="11"/>
    </row>
    <row r="551" spans="1:26" ht="16.5" customHeight="1">
      <c r="A551" s="2"/>
      <c r="B551" s="4"/>
      <c r="C551" s="4"/>
      <c r="D551" s="2"/>
      <c r="E551" s="4"/>
      <c r="F551" s="2"/>
      <c r="G551" s="4"/>
      <c r="H551" s="5"/>
      <c r="I551" s="5"/>
      <c r="J551" s="4"/>
      <c r="K551" s="59"/>
      <c r="L551" s="4"/>
      <c r="M551" s="23"/>
      <c r="N551" s="4"/>
      <c r="O551" s="4"/>
      <c r="P551" s="11"/>
      <c r="Q551" s="11"/>
      <c r="R551" s="11"/>
      <c r="S551" s="11"/>
      <c r="T551" s="11"/>
      <c r="U551" s="11"/>
      <c r="V551" s="11"/>
      <c r="W551" s="11"/>
      <c r="X551" s="11"/>
      <c r="Y551" s="11"/>
      <c r="Z551" s="11"/>
    </row>
    <row r="552" spans="1:26" ht="16.5" customHeight="1">
      <c r="A552" s="2"/>
      <c r="B552" s="4"/>
      <c r="C552" s="4"/>
      <c r="D552" s="2"/>
      <c r="E552" s="4"/>
      <c r="F552" s="2"/>
      <c r="G552" s="4"/>
      <c r="H552" s="5"/>
      <c r="I552" s="5"/>
      <c r="J552" s="4"/>
      <c r="K552" s="59"/>
      <c r="L552" s="4"/>
      <c r="M552" s="23"/>
      <c r="N552" s="4"/>
      <c r="O552" s="4"/>
      <c r="P552" s="11"/>
      <c r="Q552" s="11"/>
      <c r="R552" s="11"/>
      <c r="S552" s="11"/>
      <c r="T552" s="11"/>
      <c r="U552" s="11"/>
      <c r="V552" s="11"/>
      <c r="W552" s="11"/>
      <c r="X552" s="11"/>
      <c r="Y552" s="11"/>
      <c r="Z552" s="11"/>
    </row>
    <row r="553" spans="1:26" ht="16.5" customHeight="1">
      <c r="A553" s="2"/>
      <c r="B553" s="4"/>
      <c r="C553" s="4"/>
      <c r="D553" s="2"/>
      <c r="E553" s="4"/>
      <c r="F553" s="2"/>
      <c r="G553" s="4"/>
      <c r="H553" s="5"/>
      <c r="I553" s="5"/>
      <c r="J553" s="4"/>
      <c r="K553" s="59"/>
      <c r="L553" s="4"/>
      <c r="M553" s="23"/>
      <c r="N553" s="4"/>
      <c r="O553" s="4"/>
      <c r="P553" s="11"/>
      <c r="Q553" s="11"/>
      <c r="R553" s="11"/>
      <c r="S553" s="11"/>
      <c r="T553" s="11"/>
      <c r="U553" s="11"/>
      <c r="V553" s="11"/>
      <c r="W553" s="11"/>
      <c r="X553" s="11"/>
      <c r="Y553" s="11"/>
      <c r="Z553" s="11"/>
    </row>
    <row r="554" spans="1:26" ht="16.5" customHeight="1">
      <c r="A554" s="2"/>
      <c r="B554" s="4"/>
      <c r="C554" s="4"/>
      <c r="D554" s="2"/>
      <c r="E554" s="4"/>
      <c r="F554" s="2"/>
      <c r="G554" s="4"/>
      <c r="H554" s="5"/>
      <c r="I554" s="5"/>
      <c r="J554" s="4"/>
      <c r="K554" s="59"/>
      <c r="L554" s="4"/>
      <c r="M554" s="23"/>
      <c r="N554" s="4"/>
      <c r="O554" s="4"/>
      <c r="P554" s="11"/>
      <c r="Q554" s="11"/>
      <c r="R554" s="11"/>
      <c r="S554" s="11"/>
      <c r="T554" s="11"/>
      <c r="U554" s="11"/>
      <c r="V554" s="11"/>
      <c r="W554" s="11"/>
      <c r="X554" s="11"/>
      <c r="Y554" s="11"/>
      <c r="Z554" s="11"/>
    </row>
    <row r="555" spans="1:26" ht="16.5" customHeight="1">
      <c r="A555" s="2"/>
      <c r="B555" s="4"/>
      <c r="C555" s="4"/>
      <c r="D555" s="2"/>
      <c r="E555" s="4"/>
      <c r="F555" s="2"/>
      <c r="G555" s="4"/>
      <c r="H555" s="5"/>
      <c r="I555" s="5"/>
      <c r="J555" s="4"/>
      <c r="K555" s="59"/>
      <c r="L555" s="4"/>
      <c r="M555" s="23"/>
      <c r="N555" s="4"/>
      <c r="O555" s="4"/>
      <c r="P555" s="11"/>
      <c r="Q555" s="11"/>
      <c r="R555" s="11"/>
      <c r="S555" s="11"/>
      <c r="T555" s="11"/>
      <c r="U555" s="11"/>
      <c r="V555" s="11"/>
      <c r="W555" s="11"/>
      <c r="X555" s="11"/>
      <c r="Y555" s="11"/>
      <c r="Z555" s="11"/>
    </row>
    <row r="556" spans="1:26" ht="16.5" customHeight="1">
      <c r="A556" s="2"/>
      <c r="B556" s="4"/>
      <c r="C556" s="4"/>
      <c r="D556" s="2"/>
      <c r="E556" s="4"/>
      <c r="F556" s="2"/>
      <c r="G556" s="4"/>
      <c r="H556" s="5"/>
      <c r="I556" s="5"/>
      <c r="J556" s="4"/>
      <c r="K556" s="59"/>
      <c r="L556" s="4"/>
      <c r="M556" s="23"/>
      <c r="N556" s="4"/>
      <c r="O556" s="4"/>
      <c r="P556" s="11"/>
      <c r="Q556" s="11"/>
      <c r="R556" s="11"/>
      <c r="S556" s="11"/>
      <c r="T556" s="11"/>
      <c r="U556" s="11"/>
      <c r="V556" s="11"/>
      <c r="W556" s="11"/>
      <c r="X556" s="11"/>
      <c r="Y556" s="11"/>
      <c r="Z556" s="11"/>
    </row>
    <row r="557" spans="1:26" ht="16.5" customHeight="1">
      <c r="A557" s="2"/>
      <c r="B557" s="4"/>
      <c r="C557" s="4"/>
      <c r="D557" s="2"/>
      <c r="E557" s="4"/>
      <c r="F557" s="2"/>
      <c r="G557" s="4"/>
      <c r="H557" s="5"/>
      <c r="I557" s="5"/>
      <c r="J557" s="4"/>
      <c r="K557" s="59"/>
      <c r="L557" s="4"/>
      <c r="M557" s="23"/>
      <c r="N557" s="4"/>
      <c r="O557" s="4"/>
      <c r="P557" s="11"/>
      <c r="Q557" s="11"/>
      <c r="R557" s="11"/>
      <c r="S557" s="11"/>
      <c r="T557" s="11"/>
      <c r="U557" s="11"/>
      <c r="V557" s="11"/>
      <c r="W557" s="11"/>
      <c r="X557" s="11"/>
      <c r="Y557" s="11"/>
      <c r="Z557" s="11"/>
    </row>
    <row r="558" spans="1:26" ht="16.5" customHeight="1">
      <c r="A558" s="2"/>
      <c r="B558" s="4"/>
      <c r="C558" s="4"/>
      <c r="D558" s="2"/>
      <c r="E558" s="4"/>
      <c r="F558" s="2"/>
      <c r="G558" s="4"/>
      <c r="H558" s="5"/>
      <c r="I558" s="5"/>
      <c r="J558" s="4"/>
      <c r="K558" s="59"/>
      <c r="L558" s="4"/>
      <c r="M558" s="23"/>
      <c r="N558" s="4"/>
      <c r="O558" s="4"/>
      <c r="P558" s="11"/>
      <c r="Q558" s="11"/>
      <c r="R558" s="11"/>
      <c r="S558" s="11"/>
      <c r="T558" s="11"/>
      <c r="U558" s="11"/>
      <c r="V558" s="11"/>
      <c r="W558" s="11"/>
      <c r="X558" s="11"/>
      <c r="Y558" s="11"/>
      <c r="Z558" s="11"/>
    </row>
    <row r="559" spans="1:26" ht="16.5" customHeight="1">
      <c r="A559" s="2"/>
      <c r="B559" s="4"/>
      <c r="C559" s="4"/>
      <c r="D559" s="2"/>
      <c r="E559" s="4"/>
      <c r="F559" s="2"/>
      <c r="G559" s="4"/>
      <c r="H559" s="5"/>
      <c r="I559" s="5"/>
      <c r="J559" s="4"/>
      <c r="K559" s="59"/>
      <c r="L559" s="4"/>
      <c r="M559" s="23"/>
      <c r="N559" s="4"/>
      <c r="O559" s="4"/>
      <c r="P559" s="11"/>
      <c r="Q559" s="11"/>
      <c r="R559" s="11"/>
      <c r="S559" s="11"/>
      <c r="T559" s="11"/>
      <c r="U559" s="11"/>
      <c r="V559" s="11"/>
      <c r="W559" s="11"/>
      <c r="X559" s="11"/>
      <c r="Y559" s="11"/>
      <c r="Z559" s="11"/>
    </row>
    <row r="560" spans="1:26" ht="16.5" customHeight="1">
      <c r="A560" s="2"/>
      <c r="B560" s="4"/>
      <c r="C560" s="4"/>
      <c r="D560" s="2"/>
      <c r="E560" s="4"/>
      <c r="F560" s="2"/>
      <c r="G560" s="4"/>
      <c r="H560" s="5"/>
      <c r="I560" s="5"/>
      <c r="J560" s="4"/>
      <c r="K560" s="59"/>
      <c r="L560" s="4"/>
      <c r="M560" s="23"/>
      <c r="N560" s="4"/>
      <c r="O560" s="4"/>
      <c r="P560" s="11"/>
      <c r="Q560" s="11"/>
      <c r="R560" s="11"/>
      <c r="S560" s="11"/>
      <c r="T560" s="11"/>
      <c r="U560" s="11"/>
      <c r="V560" s="11"/>
      <c r="W560" s="11"/>
      <c r="X560" s="11"/>
      <c r="Y560" s="11"/>
      <c r="Z560" s="11"/>
    </row>
    <row r="561" spans="1:26" ht="16.5" customHeight="1">
      <c r="A561" s="2"/>
      <c r="B561" s="4"/>
      <c r="C561" s="4"/>
      <c r="D561" s="2"/>
      <c r="E561" s="4"/>
      <c r="F561" s="2"/>
      <c r="G561" s="4"/>
      <c r="H561" s="5"/>
      <c r="I561" s="5"/>
      <c r="J561" s="4"/>
      <c r="K561" s="59"/>
      <c r="L561" s="4"/>
      <c r="M561" s="23"/>
      <c r="N561" s="4"/>
      <c r="O561" s="4"/>
      <c r="P561" s="11"/>
      <c r="Q561" s="11"/>
      <c r="R561" s="11"/>
      <c r="S561" s="11"/>
      <c r="T561" s="11"/>
      <c r="U561" s="11"/>
      <c r="V561" s="11"/>
      <c r="W561" s="11"/>
      <c r="X561" s="11"/>
      <c r="Y561" s="11"/>
      <c r="Z561" s="11"/>
    </row>
    <row r="562" spans="1:26" ht="16.5" customHeight="1">
      <c r="A562" s="2"/>
      <c r="B562" s="4"/>
      <c r="C562" s="4"/>
      <c r="D562" s="2"/>
      <c r="E562" s="4"/>
      <c r="F562" s="2"/>
      <c r="G562" s="4"/>
      <c r="H562" s="5"/>
      <c r="I562" s="5"/>
      <c r="J562" s="4"/>
      <c r="K562" s="59"/>
      <c r="L562" s="4"/>
      <c r="M562" s="23"/>
      <c r="N562" s="4"/>
      <c r="O562" s="4"/>
      <c r="P562" s="11"/>
      <c r="Q562" s="11"/>
      <c r="R562" s="11"/>
      <c r="S562" s="11"/>
      <c r="T562" s="11"/>
      <c r="U562" s="11"/>
      <c r="V562" s="11"/>
      <c r="W562" s="11"/>
      <c r="X562" s="11"/>
      <c r="Y562" s="11"/>
      <c r="Z562" s="11"/>
    </row>
    <row r="563" spans="1:26" ht="16.5" customHeight="1">
      <c r="A563" s="2"/>
      <c r="B563" s="4"/>
      <c r="C563" s="4"/>
      <c r="D563" s="2"/>
      <c r="E563" s="4"/>
      <c r="F563" s="2"/>
      <c r="G563" s="4"/>
      <c r="H563" s="5"/>
      <c r="I563" s="5"/>
      <c r="J563" s="4"/>
      <c r="K563" s="59"/>
      <c r="L563" s="4"/>
      <c r="M563" s="23"/>
      <c r="N563" s="4"/>
      <c r="O563" s="4"/>
      <c r="P563" s="11"/>
      <c r="Q563" s="11"/>
      <c r="R563" s="11"/>
      <c r="S563" s="11"/>
      <c r="T563" s="11"/>
      <c r="U563" s="11"/>
      <c r="V563" s="11"/>
      <c r="W563" s="11"/>
      <c r="X563" s="11"/>
      <c r="Y563" s="11"/>
      <c r="Z563" s="11"/>
    </row>
    <row r="564" spans="1:26" ht="16.5" customHeight="1">
      <c r="A564" s="2"/>
      <c r="B564" s="4"/>
      <c r="C564" s="4"/>
      <c r="D564" s="2"/>
      <c r="E564" s="4"/>
      <c r="F564" s="2"/>
      <c r="G564" s="4"/>
      <c r="H564" s="5"/>
      <c r="I564" s="5"/>
      <c r="J564" s="4"/>
      <c r="K564" s="59"/>
      <c r="L564" s="4"/>
      <c r="M564" s="23"/>
      <c r="N564" s="4"/>
      <c r="O564" s="4"/>
      <c r="P564" s="11"/>
      <c r="Q564" s="11"/>
      <c r="R564" s="11"/>
      <c r="S564" s="11"/>
      <c r="T564" s="11"/>
      <c r="U564" s="11"/>
      <c r="V564" s="11"/>
      <c r="W564" s="11"/>
      <c r="X564" s="11"/>
      <c r="Y564" s="11"/>
      <c r="Z564" s="11"/>
    </row>
    <row r="565" spans="1:26" ht="16.5" customHeight="1">
      <c r="A565" s="2"/>
      <c r="B565" s="4"/>
      <c r="C565" s="4"/>
      <c r="D565" s="2"/>
      <c r="E565" s="4"/>
      <c r="F565" s="2"/>
      <c r="G565" s="4"/>
      <c r="H565" s="5"/>
      <c r="I565" s="5"/>
      <c r="J565" s="4"/>
      <c r="K565" s="59"/>
      <c r="L565" s="4"/>
      <c r="M565" s="23"/>
      <c r="N565" s="4"/>
      <c r="O565" s="4"/>
      <c r="P565" s="11"/>
      <c r="Q565" s="11"/>
      <c r="R565" s="11"/>
      <c r="S565" s="11"/>
      <c r="T565" s="11"/>
      <c r="U565" s="11"/>
      <c r="V565" s="11"/>
      <c r="W565" s="11"/>
      <c r="X565" s="11"/>
      <c r="Y565" s="11"/>
      <c r="Z565" s="11"/>
    </row>
    <row r="566" spans="1:26" ht="16.5" customHeight="1">
      <c r="A566" s="2"/>
      <c r="B566" s="4"/>
      <c r="C566" s="4"/>
      <c r="D566" s="2"/>
      <c r="E566" s="4"/>
      <c r="F566" s="2"/>
      <c r="G566" s="4"/>
      <c r="H566" s="5"/>
      <c r="I566" s="5"/>
      <c r="J566" s="4"/>
      <c r="K566" s="59"/>
      <c r="L566" s="4"/>
      <c r="M566" s="23"/>
      <c r="N566" s="4"/>
      <c r="O566" s="4"/>
      <c r="P566" s="11"/>
      <c r="Q566" s="11"/>
      <c r="R566" s="11"/>
      <c r="S566" s="11"/>
      <c r="T566" s="11"/>
      <c r="U566" s="11"/>
      <c r="V566" s="11"/>
      <c r="W566" s="11"/>
      <c r="X566" s="11"/>
      <c r="Y566" s="11"/>
      <c r="Z566" s="11"/>
    </row>
    <row r="567" spans="1:26" ht="16.5" customHeight="1">
      <c r="A567" s="2"/>
      <c r="B567" s="4"/>
      <c r="C567" s="4"/>
      <c r="D567" s="2"/>
      <c r="E567" s="4"/>
      <c r="F567" s="2"/>
      <c r="G567" s="4"/>
      <c r="H567" s="5"/>
      <c r="I567" s="5"/>
      <c r="J567" s="4"/>
      <c r="K567" s="59"/>
      <c r="L567" s="4"/>
      <c r="M567" s="23"/>
      <c r="N567" s="4"/>
      <c r="O567" s="4"/>
      <c r="P567" s="11"/>
      <c r="Q567" s="11"/>
      <c r="R567" s="11"/>
      <c r="S567" s="11"/>
      <c r="T567" s="11"/>
      <c r="U567" s="11"/>
      <c r="V567" s="11"/>
      <c r="W567" s="11"/>
      <c r="X567" s="11"/>
      <c r="Y567" s="11"/>
      <c r="Z567" s="11"/>
    </row>
    <row r="568" spans="1:26" ht="16.5" customHeight="1">
      <c r="A568" s="2"/>
      <c r="B568" s="4"/>
      <c r="C568" s="4"/>
      <c r="D568" s="2"/>
      <c r="E568" s="4"/>
      <c r="F568" s="2"/>
      <c r="G568" s="4"/>
      <c r="H568" s="5"/>
      <c r="I568" s="5"/>
      <c r="J568" s="4"/>
      <c r="K568" s="59"/>
      <c r="L568" s="4"/>
      <c r="M568" s="23"/>
      <c r="N568" s="4"/>
      <c r="O568" s="4"/>
      <c r="P568" s="11"/>
      <c r="Q568" s="11"/>
      <c r="R568" s="11"/>
      <c r="S568" s="11"/>
      <c r="T568" s="11"/>
      <c r="U568" s="11"/>
      <c r="V568" s="11"/>
      <c r="W568" s="11"/>
      <c r="X568" s="11"/>
      <c r="Y568" s="11"/>
      <c r="Z568" s="11"/>
    </row>
    <row r="569" spans="1:26" ht="16.5" customHeight="1">
      <c r="A569" s="2"/>
      <c r="B569" s="4"/>
      <c r="C569" s="4"/>
      <c r="D569" s="2"/>
      <c r="E569" s="4"/>
      <c r="F569" s="2"/>
      <c r="G569" s="4"/>
      <c r="H569" s="5"/>
      <c r="I569" s="5"/>
      <c r="J569" s="4"/>
      <c r="K569" s="59"/>
      <c r="L569" s="4"/>
      <c r="M569" s="23"/>
      <c r="N569" s="4"/>
      <c r="O569" s="4"/>
      <c r="P569" s="11"/>
      <c r="Q569" s="11"/>
      <c r="R569" s="11"/>
      <c r="S569" s="11"/>
      <c r="T569" s="11"/>
      <c r="U569" s="11"/>
      <c r="V569" s="11"/>
      <c r="W569" s="11"/>
      <c r="X569" s="11"/>
      <c r="Y569" s="11"/>
      <c r="Z569" s="11"/>
    </row>
    <row r="570" spans="1:26" ht="16.5" customHeight="1">
      <c r="A570" s="2"/>
      <c r="B570" s="4"/>
      <c r="C570" s="4"/>
      <c r="D570" s="2"/>
      <c r="E570" s="4"/>
      <c r="F570" s="2"/>
      <c r="G570" s="4"/>
      <c r="H570" s="5"/>
      <c r="I570" s="5"/>
      <c r="J570" s="4"/>
      <c r="K570" s="59"/>
      <c r="L570" s="4"/>
      <c r="M570" s="23"/>
      <c r="N570" s="4"/>
      <c r="O570" s="4"/>
      <c r="P570" s="11"/>
      <c r="Q570" s="11"/>
      <c r="R570" s="11"/>
      <c r="S570" s="11"/>
      <c r="T570" s="11"/>
      <c r="U570" s="11"/>
      <c r="V570" s="11"/>
      <c r="W570" s="11"/>
      <c r="X570" s="11"/>
      <c r="Y570" s="11"/>
      <c r="Z570" s="11"/>
    </row>
    <row r="571" spans="1:26" ht="16.5" customHeight="1">
      <c r="A571" s="2"/>
      <c r="B571" s="4"/>
      <c r="C571" s="4"/>
      <c r="D571" s="2"/>
      <c r="E571" s="4"/>
      <c r="F571" s="2"/>
      <c r="G571" s="4"/>
      <c r="H571" s="5"/>
      <c r="I571" s="5"/>
      <c r="J571" s="4"/>
      <c r="K571" s="59"/>
      <c r="L571" s="4"/>
      <c r="M571" s="23"/>
      <c r="N571" s="4"/>
      <c r="O571" s="4"/>
      <c r="P571" s="11"/>
      <c r="Q571" s="11"/>
      <c r="R571" s="11"/>
      <c r="S571" s="11"/>
      <c r="T571" s="11"/>
      <c r="U571" s="11"/>
      <c r="V571" s="11"/>
      <c r="W571" s="11"/>
      <c r="X571" s="11"/>
      <c r="Y571" s="11"/>
      <c r="Z571" s="11"/>
    </row>
    <row r="572" spans="1:26" ht="16.5" customHeight="1">
      <c r="A572" s="2"/>
      <c r="B572" s="4"/>
      <c r="C572" s="4"/>
      <c r="D572" s="2"/>
      <c r="E572" s="4"/>
      <c r="F572" s="2"/>
      <c r="G572" s="4"/>
      <c r="H572" s="5"/>
      <c r="I572" s="5"/>
      <c r="J572" s="4"/>
      <c r="K572" s="59"/>
      <c r="L572" s="4"/>
      <c r="M572" s="23"/>
      <c r="N572" s="4"/>
      <c r="O572" s="4"/>
      <c r="P572" s="11"/>
      <c r="Q572" s="11"/>
      <c r="R572" s="11"/>
      <c r="S572" s="11"/>
      <c r="T572" s="11"/>
      <c r="U572" s="11"/>
      <c r="V572" s="11"/>
      <c r="W572" s="11"/>
      <c r="X572" s="11"/>
      <c r="Y572" s="11"/>
      <c r="Z572" s="11"/>
    </row>
    <row r="573" spans="1:26" ht="16.5" customHeight="1">
      <c r="A573" s="2"/>
      <c r="B573" s="4"/>
      <c r="C573" s="4"/>
      <c r="D573" s="2"/>
      <c r="E573" s="4"/>
      <c r="F573" s="2"/>
      <c r="G573" s="4"/>
      <c r="H573" s="5"/>
      <c r="I573" s="5"/>
      <c r="J573" s="4"/>
      <c r="K573" s="59"/>
      <c r="L573" s="4"/>
      <c r="M573" s="23"/>
      <c r="N573" s="4"/>
      <c r="O573" s="4"/>
      <c r="P573" s="11"/>
      <c r="Q573" s="11"/>
      <c r="R573" s="11"/>
      <c r="S573" s="11"/>
      <c r="T573" s="11"/>
      <c r="U573" s="11"/>
      <c r="V573" s="11"/>
      <c r="W573" s="11"/>
      <c r="X573" s="11"/>
      <c r="Y573" s="11"/>
      <c r="Z573" s="11"/>
    </row>
    <row r="574" spans="1:26" ht="16.5" customHeight="1">
      <c r="A574" s="2"/>
      <c r="B574" s="4"/>
      <c r="C574" s="4"/>
      <c r="D574" s="2"/>
      <c r="E574" s="4"/>
      <c r="F574" s="2"/>
      <c r="G574" s="4"/>
      <c r="H574" s="5"/>
      <c r="I574" s="5"/>
      <c r="J574" s="4"/>
      <c r="K574" s="59"/>
      <c r="L574" s="4"/>
      <c r="M574" s="23"/>
      <c r="N574" s="4"/>
      <c r="O574" s="4"/>
      <c r="P574" s="11"/>
      <c r="Q574" s="11"/>
      <c r="R574" s="11"/>
      <c r="S574" s="11"/>
      <c r="T574" s="11"/>
      <c r="U574" s="11"/>
      <c r="V574" s="11"/>
      <c r="W574" s="11"/>
      <c r="X574" s="11"/>
      <c r="Y574" s="11"/>
      <c r="Z574" s="11"/>
    </row>
    <row r="575" spans="1:26" ht="16.5" customHeight="1">
      <c r="A575" s="2"/>
      <c r="B575" s="4"/>
      <c r="C575" s="4"/>
      <c r="D575" s="2"/>
      <c r="E575" s="4"/>
      <c r="F575" s="2"/>
      <c r="G575" s="4"/>
      <c r="H575" s="5"/>
      <c r="I575" s="5"/>
      <c r="J575" s="4"/>
      <c r="K575" s="59"/>
      <c r="L575" s="4"/>
      <c r="M575" s="23"/>
      <c r="N575" s="4"/>
      <c r="O575" s="4"/>
      <c r="P575" s="11"/>
      <c r="Q575" s="11"/>
      <c r="R575" s="11"/>
      <c r="S575" s="11"/>
      <c r="T575" s="11"/>
      <c r="U575" s="11"/>
      <c r="V575" s="11"/>
      <c r="W575" s="11"/>
      <c r="X575" s="11"/>
      <c r="Y575" s="11"/>
      <c r="Z575" s="11"/>
    </row>
    <row r="576" spans="1:26" ht="16.5" customHeight="1">
      <c r="A576" s="2"/>
      <c r="B576" s="4"/>
      <c r="C576" s="4"/>
      <c r="D576" s="2"/>
      <c r="E576" s="4"/>
      <c r="F576" s="2"/>
      <c r="G576" s="4"/>
      <c r="H576" s="5"/>
      <c r="I576" s="5"/>
      <c r="J576" s="4"/>
      <c r="K576" s="59"/>
      <c r="L576" s="4"/>
      <c r="M576" s="23"/>
      <c r="N576" s="4"/>
      <c r="O576" s="4"/>
      <c r="P576" s="11"/>
      <c r="Q576" s="11"/>
      <c r="R576" s="11"/>
      <c r="S576" s="11"/>
      <c r="T576" s="11"/>
      <c r="U576" s="11"/>
      <c r="V576" s="11"/>
      <c r="W576" s="11"/>
      <c r="X576" s="11"/>
      <c r="Y576" s="11"/>
      <c r="Z576" s="11"/>
    </row>
    <row r="577" spans="1:26" ht="16.5" customHeight="1">
      <c r="A577" s="2"/>
      <c r="B577" s="4"/>
      <c r="C577" s="4"/>
      <c r="D577" s="2"/>
      <c r="E577" s="4"/>
      <c r="F577" s="2"/>
      <c r="G577" s="4"/>
      <c r="H577" s="5"/>
      <c r="I577" s="5"/>
      <c r="J577" s="4"/>
      <c r="K577" s="59"/>
      <c r="L577" s="4"/>
      <c r="M577" s="23"/>
      <c r="N577" s="4"/>
      <c r="O577" s="4"/>
      <c r="P577" s="11"/>
      <c r="Q577" s="11"/>
      <c r="R577" s="11"/>
      <c r="S577" s="11"/>
      <c r="T577" s="11"/>
      <c r="U577" s="11"/>
      <c r="V577" s="11"/>
      <c r="W577" s="11"/>
      <c r="X577" s="11"/>
      <c r="Y577" s="11"/>
      <c r="Z577" s="11"/>
    </row>
    <row r="578" spans="1:26" ht="16.5" customHeight="1">
      <c r="A578" s="2"/>
      <c r="B578" s="4"/>
      <c r="C578" s="4"/>
      <c r="D578" s="2"/>
      <c r="E578" s="4"/>
      <c r="F578" s="2"/>
      <c r="G578" s="4"/>
      <c r="H578" s="5"/>
      <c r="I578" s="5"/>
      <c r="J578" s="4"/>
      <c r="K578" s="59"/>
      <c r="L578" s="4"/>
      <c r="M578" s="23"/>
      <c r="N578" s="4"/>
      <c r="O578" s="4"/>
      <c r="P578" s="11"/>
      <c r="Q578" s="11"/>
      <c r="R578" s="11"/>
      <c r="S578" s="11"/>
      <c r="T578" s="11"/>
      <c r="U578" s="11"/>
      <c r="V578" s="11"/>
      <c r="W578" s="11"/>
      <c r="X578" s="11"/>
      <c r="Y578" s="11"/>
      <c r="Z578" s="11"/>
    </row>
    <row r="579" spans="1:26" ht="16.5" customHeight="1">
      <c r="A579" s="2"/>
      <c r="B579" s="4"/>
      <c r="C579" s="4"/>
      <c r="D579" s="2"/>
      <c r="E579" s="4"/>
      <c r="F579" s="2"/>
      <c r="G579" s="4"/>
      <c r="H579" s="5"/>
      <c r="I579" s="5"/>
      <c r="J579" s="4"/>
      <c r="K579" s="59"/>
      <c r="L579" s="4"/>
      <c r="M579" s="23"/>
      <c r="N579" s="4"/>
      <c r="O579" s="4"/>
      <c r="P579" s="11"/>
      <c r="Q579" s="11"/>
      <c r="R579" s="11"/>
      <c r="S579" s="11"/>
      <c r="T579" s="11"/>
      <c r="U579" s="11"/>
      <c r="V579" s="11"/>
      <c r="W579" s="11"/>
      <c r="X579" s="11"/>
      <c r="Y579" s="11"/>
      <c r="Z579" s="11"/>
    </row>
    <row r="580" spans="1:26" ht="16.5" customHeight="1">
      <c r="A580" s="2"/>
      <c r="B580" s="4"/>
      <c r="C580" s="4"/>
      <c r="D580" s="2"/>
      <c r="E580" s="4"/>
      <c r="F580" s="2"/>
      <c r="G580" s="4"/>
      <c r="H580" s="5"/>
      <c r="I580" s="5"/>
      <c r="J580" s="4"/>
      <c r="K580" s="59"/>
      <c r="L580" s="4"/>
      <c r="M580" s="23"/>
      <c r="N580" s="4"/>
      <c r="O580" s="4"/>
      <c r="P580" s="11"/>
      <c r="Q580" s="11"/>
      <c r="R580" s="11"/>
      <c r="S580" s="11"/>
      <c r="T580" s="11"/>
      <c r="U580" s="11"/>
      <c r="V580" s="11"/>
      <c r="W580" s="11"/>
      <c r="X580" s="11"/>
      <c r="Y580" s="11"/>
      <c r="Z580" s="11"/>
    </row>
    <row r="581" spans="1:26" ht="16.5" customHeight="1">
      <c r="A581" s="2"/>
      <c r="B581" s="4"/>
      <c r="C581" s="4"/>
      <c r="D581" s="2"/>
      <c r="E581" s="4"/>
      <c r="F581" s="2"/>
      <c r="G581" s="4"/>
      <c r="H581" s="5"/>
      <c r="I581" s="5"/>
      <c r="J581" s="4"/>
      <c r="K581" s="59"/>
      <c r="L581" s="4"/>
      <c r="M581" s="23"/>
      <c r="N581" s="4"/>
      <c r="O581" s="4"/>
      <c r="P581" s="11"/>
      <c r="Q581" s="11"/>
      <c r="R581" s="11"/>
      <c r="S581" s="11"/>
      <c r="T581" s="11"/>
      <c r="U581" s="11"/>
      <c r="V581" s="11"/>
      <c r="W581" s="11"/>
      <c r="X581" s="11"/>
      <c r="Y581" s="11"/>
      <c r="Z581" s="11"/>
    </row>
    <row r="582" spans="1:26" ht="16.5" customHeight="1">
      <c r="A582" s="2"/>
      <c r="B582" s="4"/>
      <c r="C582" s="4"/>
      <c r="D582" s="2"/>
      <c r="E582" s="4"/>
      <c r="F582" s="2"/>
      <c r="G582" s="4"/>
      <c r="H582" s="5"/>
      <c r="I582" s="5"/>
      <c r="J582" s="4"/>
      <c r="K582" s="59"/>
      <c r="L582" s="4"/>
      <c r="M582" s="23"/>
      <c r="N582" s="4"/>
      <c r="O582" s="4"/>
      <c r="P582" s="11"/>
      <c r="Q582" s="11"/>
      <c r="R582" s="11"/>
      <c r="S582" s="11"/>
      <c r="T582" s="11"/>
      <c r="U582" s="11"/>
      <c r="V582" s="11"/>
      <c r="W582" s="11"/>
      <c r="X582" s="11"/>
      <c r="Y582" s="11"/>
      <c r="Z582" s="11"/>
    </row>
    <row r="583" spans="1:26" ht="16.5" customHeight="1">
      <c r="A583" s="2"/>
      <c r="B583" s="4"/>
      <c r="C583" s="4"/>
      <c r="D583" s="2"/>
      <c r="E583" s="4"/>
      <c r="F583" s="2"/>
      <c r="G583" s="4"/>
      <c r="H583" s="5"/>
      <c r="I583" s="5"/>
      <c r="J583" s="4"/>
      <c r="K583" s="59"/>
      <c r="L583" s="4"/>
      <c r="M583" s="23"/>
      <c r="N583" s="4"/>
      <c r="O583" s="4"/>
      <c r="P583" s="11"/>
      <c r="Q583" s="11"/>
      <c r="R583" s="11"/>
      <c r="S583" s="11"/>
      <c r="T583" s="11"/>
      <c r="U583" s="11"/>
      <c r="V583" s="11"/>
      <c r="W583" s="11"/>
      <c r="X583" s="11"/>
      <c r="Y583" s="11"/>
      <c r="Z583" s="11"/>
    </row>
    <row r="584" spans="1:26" ht="16.5" customHeight="1">
      <c r="A584" s="2"/>
      <c r="B584" s="4"/>
      <c r="C584" s="4"/>
      <c r="D584" s="2"/>
      <c r="E584" s="4"/>
      <c r="F584" s="2"/>
      <c r="G584" s="4"/>
      <c r="H584" s="5"/>
      <c r="I584" s="5"/>
      <c r="J584" s="4"/>
      <c r="K584" s="59"/>
      <c r="L584" s="4"/>
      <c r="M584" s="23"/>
      <c r="N584" s="4"/>
      <c r="O584" s="4"/>
      <c r="P584" s="11"/>
      <c r="Q584" s="11"/>
      <c r="R584" s="11"/>
      <c r="S584" s="11"/>
      <c r="T584" s="11"/>
      <c r="U584" s="11"/>
      <c r="V584" s="11"/>
      <c r="W584" s="11"/>
      <c r="X584" s="11"/>
      <c r="Y584" s="11"/>
      <c r="Z584" s="11"/>
    </row>
    <row r="585" spans="1:26" ht="16.5" customHeight="1">
      <c r="A585" s="2"/>
      <c r="B585" s="4"/>
      <c r="C585" s="4"/>
      <c r="D585" s="2"/>
      <c r="E585" s="4"/>
      <c r="F585" s="2"/>
      <c r="G585" s="4"/>
      <c r="H585" s="5"/>
      <c r="I585" s="5"/>
      <c r="J585" s="4"/>
      <c r="K585" s="59"/>
      <c r="L585" s="4"/>
      <c r="M585" s="23"/>
      <c r="N585" s="4"/>
      <c r="O585" s="4"/>
      <c r="P585" s="11"/>
      <c r="Q585" s="11"/>
      <c r="R585" s="11"/>
      <c r="S585" s="11"/>
      <c r="T585" s="11"/>
      <c r="U585" s="11"/>
      <c r="V585" s="11"/>
      <c r="W585" s="11"/>
      <c r="X585" s="11"/>
      <c r="Y585" s="11"/>
      <c r="Z585" s="11"/>
    </row>
    <row r="586" spans="1:26" ht="16.5" customHeight="1">
      <c r="A586" s="2"/>
      <c r="B586" s="4"/>
      <c r="C586" s="4"/>
      <c r="D586" s="2"/>
      <c r="E586" s="4"/>
      <c r="F586" s="2"/>
      <c r="G586" s="4"/>
      <c r="H586" s="5"/>
      <c r="I586" s="5"/>
      <c r="J586" s="4"/>
      <c r="K586" s="59"/>
      <c r="L586" s="4"/>
      <c r="M586" s="23"/>
      <c r="N586" s="4"/>
      <c r="O586" s="4"/>
      <c r="P586" s="11"/>
      <c r="Q586" s="11"/>
      <c r="R586" s="11"/>
      <c r="S586" s="11"/>
      <c r="T586" s="11"/>
      <c r="U586" s="11"/>
      <c r="V586" s="11"/>
      <c r="W586" s="11"/>
      <c r="X586" s="11"/>
      <c r="Y586" s="11"/>
      <c r="Z586" s="11"/>
    </row>
    <row r="587" spans="1:26" ht="16.5" customHeight="1">
      <c r="A587" s="2"/>
      <c r="B587" s="4"/>
      <c r="C587" s="4"/>
      <c r="D587" s="2"/>
      <c r="E587" s="4"/>
      <c r="F587" s="2"/>
      <c r="G587" s="4"/>
      <c r="H587" s="5"/>
      <c r="I587" s="5"/>
      <c r="J587" s="4"/>
      <c r="K587" s="59"/>
      <c r="L587" s="4"/>
      <c r="M587" s="23"/>
      <c r="N587" s="4"/>
      <c r="O587" s="4"/>
      <c r="P587" s="11"/>
      <c r="Q587" s="11"/>
      <c r="R587" s="11"/>
      <c r="S587" s="11"/>
      <c r="T587" s="11"/>
      <c r="U587" s="11"/>
      <c r="V587" s="11"/>
      <c r="W587" s="11"/>
      <c r="X587" s="11"/>
      <c r="Y587" s="11"/>
      <c r="Z587" s="11"/>
    </row>
    <row r="588" spans="1:26" ht="16.5" customHeight="1">
      <c r="A588" s="2"/>
      <c r="B588" s="4"/>
      <c r="C588" s="4"/>
      <c r="D588" s="2"/>
      <c r="E588" s="4"/>
      <c r="F588" s="2"/>
      <c r="G588" s="4"/>
      <c r="H588" s="5"/>
      <c r="I588" s="5"/>
      <c r="J588" s="4"/>
      <c r="K588" s="59"/>
      <c r="L588" s="4"/>
      <c r="M588" s="23"/>
      <c r="N588" s="4"/>
      <c r="O588" s="4"/>
      <c r="P588" s="11"/>
      <c r="Q588" s="11"/>
      <c r="R588" s="11"/>
      <c r="S588" s="11"/>
      <c r="T588" s="11"/>
      <c r="U588" s="11"/>
      <c r="V588" s="11"/>
      <c r="W588" s="11"/>
      <c r="X588" s="11"/>
      <c r="Y588" s="11"/>
      <c r="Z588" s="11"/>
    </row>
    <row r="589" spans="1:26" ht="16.5" customHeight="1">
      <c r="A589" s="2"/>
      <c r="B589" s="4"/>
      <c r="C589" s="4"/>
      <c r="D589" s="2"/>
      <c r="E589" s="4"/>
      <c r="F589" s="2"/>
      <c r="G589" s="4"/>
      <c r="H589" s="5"/>
      <c r="I589" s="5"/>
      <c r="J589" s="4"/>
      <c r="K589" s="59"/>
      <c r="L589" s="4"/>
      <c r="M589" s="23"/>
      <c r="N589" s="4"/>
      <c r="O589" s="4"/>
      <c r="P589" s="11"/>
      <c r="Q589" s="11"/>
      <c r="R589" s="11"/>
      <c r="S589" s="11"/>
      <c r="T589" s="11"/>
      <c r="U589" s="11"/>
      <c r="V589" s="11"/>
      <c r="W589" s="11"/>
      <c r="X589" s="11"/>
      <c r="Y589" s="11"/>
      <c r="Z589" s="11"/>
    </row>
    <row r="590" spans="1:26" ht="16.5" customHeight="1">
      <c r="A590" s="2"/>
      <c r="B590" s="4"/>
      <c r="C590" s="4"/>
      <c r="D590" s="2"/>
      <c r="E590" s="4"/>
      <c r="F590" s="2"/>
      <c r="G590" s="4"/>
      <c r="H590" s="5"/>
      <c r="I590" s="5"/>
      <c r="J590" s="4"/>
      <c r="K590" s="59"/>
      <c r="L590" s="4"/>
      <c r="M590" s="23"/>
      <c r="N590" s="4"/>
      <c r="O590" s="4"/>
      <c r="P590" s="11"/>
      <c r="Q590" s="11"/>
      <c r="R590" s="11"/>
      <c r="S590" s="11"/>
      <c r="T590" s="11"/>
      <c r="U590" s="11"/>
      <c r="V590" s="11"/>
      <c r="W590" s="11"/>
      <c r="X590" s="11"/>
      <c r="Y590" s="11"/>
      <c r="Z590" s="11"/>
    </row>
    <row r="591" spans="1:26" ht="16.5" customHeight="1">
      <c r="A591" s="2"/>
      <c r="B591" s="4"/>
      <c r="C591" s="4"/>
      <c r="D591" s="2"/>
      <c r="E591" s="4"/>
      <c r="F591" s="2"/>
      <c r="G591" s="4"/>
      <c r="H591" s="5"/>
      <c r="I591" s="5"/>
      <c r="J591" s="4"/>
      <c r="K591" s="59"/>
      <c r="L591" s="4"/>
      <c r="M591" s="23"/>
      <c r="N591" s="4"/>
      <c r="O591" s="4"/>
      <c r="P591" s="11"/>
      <c r="Q591" s="11"/>
      <c r="R591" s="11"/>
      <c r="S591" s="11"/>
      <c r="T591" s="11"/>
      <c r="U591" s="11"/>
      <c r="V591" s="11"/>
      <c r="W591" s="11"/>
      <c r="X591" s="11"/>
      <c r="Y591" s="11"/>
      <c r="Z591" s="11"/>
    </row>
    <row r="592" spans="1:26" ht="16.5" customHeight="1">
      <c r="A592" s="2"/>
      <c r="B592" s="4"/>
      <c r="C592" s="4"/>
      <c r="D592" s="2"/>
      <c r="E592" s="4"/>
      <c r="F592" s="2"/>
      <c r="G592" s="4"/>
      <c r="H592" s="5"/>
      <c r="I592" s="5"/>
      <c r="J592" s="4"/>
      <c r="K592" s="59"/>
      <c r="L592" s="4"/>
      <c r="M592" s="23"/>
      <c r="N592" s="4"/>
      <c r="O592" s="4"/>
      <c r="P592" s="11"/>
      <c r="Q592" s="11"/>
      <c r="R592" s="11"/>
      <c r="S592" s="11"/>
      <c r="T592" s="11"/>
      <c r="U592" s="11"/>
      <c r="V592" s="11"/>
      <c r="W592" s="11"/>
      <c r="X592" s="11"/>
      <c r="Y592" s="11"/>
      <c r="Z592" s="11"/>
    </row>
    <row r="593" spans="1:26" ht="16.5" customHeight="1">
      <c r="A593" s="2"/>
      <c r="B593" s="4"/>
      <c r="C593" s="4"/>
      <c r="D593" s="2"/>
      <c r="E593" s="4"/>
      <c r="F593" s="2"/>
      <c r="G593" s="4"/>
      <c r="H593" s="5"/>
      <c r="I593" s="5"/>
      <c r="J593" s="4"/>
      <c r="K593" s="59"/>
      <c r="L593" s="4"/>
      <c r="M593" s="23"/>
      <c r="N593" s="4"/>
      <c r="O593" s="4"/>
      <c r="P593" s="11"/>
      <c r="Q593" s="11"/>
      <c r="R593" s="11"/>
      <c r="S593" s="11"/>
      <c r="T593" s="11"/>
      <c r="U593" s="11"/>
      <c r="V593" s="11"/>
      <c r="W593" s="11"/>
      <c r="X593" s="11"/>
      <c r="Y593" s="11"/>
      <c r="Z593" s="11"/>
    </row>
    <row r="594" spans="1:26" ht="16.5" customHeight="1">
      <c r="A594" s="2"/>
      <c r="B594" s="4"/>
      <c r="C594" s="4"/>
      <c r="D594" s="2"/>
      <c r="E594" s="4"/>
      <c r="F594" s="2"/>
      <c r="G594" s="4"/>
      <c r="H594" s="5"/>
      <c r="I594" s="5"/>
      <c r="J594" s="4"/>
      <c r="K594" s="59"/>
      <c r="L594" s="4"/>
      <c r="M594" s="23"/>
      <c r="N594" s="4"/>
      <c r="O594" s="4"/>
      <c r="P594" s="11"/>
      <c r="Q594" s="11"/>
      <c r="R594" s="11"/>
      <c r="S594" s="11"/>
      <c r="T594" s="11"/>
      <c r="U594" s="11"/>
      <c r="V594" s="11"/>
      <c r="W594" s="11"/>
      <c r="X594" s="11"/>
      <c r="Y594" s="11"/>
      <c r="Z594" s="11"/>
    </row>
    <row r="595" spans="1:26" ht="16.5" customHeight="1">
      <c r="A595" s="2"/>
      <c r="B595" s="4"/>
      <c r="C595" s="4"/>
      <c r="D595" s="2"/>
      <c r="E595" s="4"/>
      <c r="F595" s="2"/>
      <c r="G595" s="4"/>
      <c r="H595" s="5"/>
      <c r="I595" s="5"/>
      <c r="J595" s="4"/>
      <c r="K595" s="59"/>
      <c r="L595" s="4"/>
      <c r="M595" s="23"/>
      <c r="N595" s="4"/>
      <c r="O595" s="4"/>
      <c r="P595" s="11"/>
      <c r="Q595" s="11"/>
      <c r="R595" s="11"/>
      <c r="S595" s="11"/>
      <c r="T595" s="11"/>
      <c r="U595" s="11"/>
      <c r="V595" s="11"/>
      <c r="W595" s="11"/>
      <c r="X595" s="11"/>
      <c r="Y595" s="11"/>
      <c r="Z595" s="11"/>
    </row>
    <row r="596" spans="1:26" ht="16.5" customHeight="1">
      <c r="A596" s="2"/>
      <c r="B596" s="4"/>
      <c r="C596" s="4"/>
      <c r="D596" s="2"/>
      <c r="E596" s="4"/>
      <c r="F596" s="2"/>
      <c r="G596" s="4"/>
      <c r="H596" s="5"/>
      <c r="I596" s="5"/>
      <c r="J596" s="4"/>
      <c r="K596" s="59"/>
      <c r="L596" s="4"/>
      <c r="M596" s="23"/>
      <c r="N596" s="4"/>
      <c r="O596" s="4"/>
      <c r="P596" s="11"/>
      <c r="Q596" s="11"/>
      <c r="R596" s="11"/>
      <c r="S596" s="11"/>
      <c r="T596" s="11"/>
      <c r="U596" s="11"/>
      <c r="V596" s="11"/>
      <c r="W596" s="11"/>
      <c r="X596" s="11"/>
      <c r="Y596" s="11"/>
      <c r="Z596" s="11"/>
    </row>
    <row r="597" spans="1:26" ht="16.5" customHeight="1">
      <c r="A597" s="2"/>
      <c r="B597" s="4"/>
      <c r="C597" s="4"/>
      <c r="D597" s="2"/>
      <c r="E597" s="4"/>
      <c r="F597" s="2"/>
      <c r="G597" s="4"/>
      <c r="H597" s="5"/>
      <c r="I597" s="5"/>
      <c r="J597" s="4"/>
      <c r="K597" s="59"/>
      <c r="L597" s="4"/>
      <c r="M597" s="23"/>
      <c r="N597" s="4"/>
      <c r="O597" s="4"/>
      <c r="P597" s="11"/>
      <c r="Q597" s="11"/>
      <c r="R597" s="11"/>
      <c r="S597" s="11"/>
      <c r="T597" s="11"/>
      <c r="U597" s="11"/>
      <c r="V597" s="11"/>
      <c r="W597" s="11"/>
      <c r="X597" s="11"/>
      <c r="Y597" s="11"/>
      <c r="Z597" s="11"/>
    </row>
    <row r="598" spans="1:26" ht="16.5" customHeight="1">
      <c r="A598" s="2"/>
      <c r="B598" s="4"/>
      <c r="C598" s="4"/>
      <c r="D598" s="2"/>
      <c r="E598" s="4"/>
      <c r="F598" s="2"/>
      <c r="G598" s="4"/>
      <c r="H598" s="5"/>
      <c r="I598" s="5"/>
      <c r="J598" s="4"/>
      <c r="K598" s="59"/>
      <c r="L598" s="4"/>
      <c r="M598" s="23"/>
      <c r="N598" s="4"/>
      <c r="O598" s="4"/>
      <c r="P598" s="11"/>
      <c r="Q598" s="11"/>
      <c r="R598" s="11"/>
      <c r="S598" s="11"/>
      <c r="T598" s="11"/>
      <c r="U598" s="11"/>
      <c r="V598" s="11"/>
      <c r="W598" s="11"/>
      <c r="X598" s="11"/>
      <c r="Y598" s="11"/>
      <c r="Z598" s="11"/>
    </row>
    <row r="599" spans="1:26" ht="16.5" customHeight="1">
      <c r="A599" s="2"/>
      <c r="B599" s="4"/>
      <c r="C599" s="4"/>
      <c r="D599" s="2"/>
      <c r="E599" s="4"/>
      <c r="F599" s="2"/>
      <c r="G599" s="4"/>
      <c r="H599" s="5"/>
      <c r="I599" s="5"/>
      <c r="J599" s="4"/>
      <c r="K599" s="59"/>
      <c r="L599" s="4"/>
      <c r="M599" s="23"/>
      <c r="N599" s="4"/>
      <c r="O599" s="4"/>
      <c r="P599" s="11"/>
      <c r="Q599" s="11"/>
      <c r="R599" s="11"/>
      <c r="S599" s="11"/>
      <c r="T599" s="11"/>
      <c r="U599" s="11"/>
      <c r="V599" s="11"/>
      <c r="W599" s="11"/>
      <c r="X599" s="11"/>
      <c r="Y599" s="11"/>
      <c r="Z599" s="11"/>
    </row>
    <row r="600" spans="1:26" ht="16.5" customHeight="1">
      <c r="A600" s="2"/>
      <c r="B600" s="4"/>
      <c r="C600" s="4"/>
      <c r="D600" s="2"/>
      <c r="E600" s="4"/>
      <c r="F600" s="2"/>
      <c r="G600" s="4"/>
      <c r="H600" s="5"/>
      <c r="I600" s="5"/>
      <c r="J600" s="4"/>
      <c r="K600" s="59"/>
      <c r="L600" s="4"/>
      <c r="M600" s="23"/>
      <c r="N600" s="4"/>
      <c r="O600" s="4"/>
      <c r="P600" s="11"/>
      <c r="Q600" s="11"/>
      <c r="R600" s="11"/>
      <c r="S600" s="11"/>
      <c r="T600" s="11"/>
      <c r="U600" s="11"/>
      <c r="V600" s="11"/>
      <c r="W600" s="11"/>
      <c r="X600" s="11"/>
      <c r="Y600" s="11"/>
      <c r="Z600" s="11"/>
    </row>
    <row r="601" spans="1:26" ht="16.5" customHeight="1">
      <c r="A601" s="2"/>
      <c r="B601" s="4"/>
      <c r="C601" s="4"/>
      <c r="D601" s="2"/>
      <c r="E601" s="4"/>
      <c r="F601" s="2"/>
      <c r="G601" s="4"/>
      <c r="H601" s="5"/>
      <c r="I601" s="5"/>
      <c r="J601" s="4"/>
      <c r="K601" s="59"/>
      <c r="L601" s="4"/>
      <c r="M601" s="23"/>
      <c r="N601" s="4"/>
      <c r="O601" s="4"/>
      <c r="P601" s="11"/>
      <c r="Q601" s="11"/>
      <c r="R601" s="11"/>
      <c r="S601" s="11"/>
      <c r="T601" s="11"/>
      <c r="U601" s="11"/>
      <c r="V601" s="11"/>
      <c r="W601" s="11"/>
      <c r="X601" s="11"/>
      <c r="Y601" s="11"/>
      <c r="Z601" s="11"/>
    </row>
    <row r="602" spans="1:26" ht="16.5" customHeight="1">
      <c r="A602" s="2"/>
      <c r="B602" s="4"/>
      <c r="C602" s="4"/>
      <c r="D602" s="2"/>
      <c r="E602" s="4"/>
      <c r="F602" s="2"/>
      <c r="G602" s="4"/>
      <c r="H602" s="5"/>
      <c r="I602" s="5"/>
      <c r="J602" s="4"/>
      <c r="K602" s="59"/>
      <c r="L602" s="4"/>
      <c r="M602" s="23"/>
      <c r="N602" s="4"/>
      <c r="O602" s="4"/>
      <c r="P602" s="11"/>
      <c r="Q602" s="11"/>
      <c r="R602" s="11"/>
      <c r="S602" s="11"/>
      <c r="T602" s="11"/>
      <c r="U602" s="11"/>
      <c r="V602" s="11"/>
      <c r="W602" s="11"/>
      <c r="X602" s="11"/>
      <c r="Y602" s="11"/>
      <c r="Z602" s="11"/>
    </row>
    <row r="603" spans="1:26" ht="16.5" customHeight="1">
      <c r="A603" s="2"/>
      <c r="B603" s="4"/>
      <c r="C603" s="4"/>
      <c r="D603" s="2"/>
      <c r="E603" s="4"/>
      <c r="F603" s="2"/>
      <c r="G603" s="4"/>
      <c r="H603" s="5"/>
      <c r="I603" s="5"/>
      <c r="J603" s="4"/>
      <c r="K603" s="59"/>
      <c r="L603" s="4"/>
      <c r="M603" s="23"/>
      <c r="N603" s="4"/>
      <c r="O603" s="4"/>
      <c r="P603" s="11"/>
      <c r="Q603" s="11"/>
      <c r="R603" s="11"/>
      <c r="S603" s="11"/>
      <c r="T603" s="11"/>
      <c r="U603" s="11"/>
      <c r="V603" s="11"/>
      <c r="W603" s="11"/>
      <c r="X603" s="11"/>
      <c r="Y603" s="11"/>
      <c r="Z603" s="11"/>
    </row>
    <row r="604" spans="1:26" ht="16.5" customHeight="1">
      <c r="A604" s="2"/>
      <c r="B604" s="4"/>
      <c r="C604" s="4"/>
      <c r="D604" s="2"/>
      <c r="E604" s="4"/>
      <c r="F604" s="2"/>
      <c r="G604" s="4"/>
      <c r="H604" s="5"/>
      <c r="I604" s="5"/>
      <c r="J604" s="4"/>
      <c r="K604" s="59"/>
      <c r="L604" s="4"/>
      <c r="M604" s="23"/>
      <c r="N604" s="4"/>
      <c r="O604" s="4"/>
      <c r="P604" s="11"/>
      <c r="Q604" s="11"/>
      <c r="R604" s="11"/>
      <c r="S604" s="11"/>
      <c r="T604" s="11"/>
      <c r="U604" s="11"/>
      <c r="V604" s="11"/>
      <c r="W604" s="11"/>
      <c r="X604" s="11"/>
      <c r="Y604" s="11"/>
      <c r="Z604" s="11"/>
    </row>
    <row r="605" spans="1:26" ht="16.5" customHeight="1">
      <c r="A605" s="2"/>
      <c r="B605" s="4"/>
      <c r="C605" s="4"/>
      <c r="D605" s="2"/>
      <c r="E605" s="4"/>
      <c r="F605" s="2"/>
      <c r="G605" s="4"/>
      <c r="H605" s="5"/>
      <c r="I605" s="5"/>
      <c r="J605" s="4"/>
      <c r="K605" s="59"/>
      <c r="L605" s="4"/>
      <c r="M605" s="23"/>
      <c r="N605" s="4"/>
      <c r="O605" s="4"/>
      <c r="P605" s="11"/>
      <c r="Q605" s="11"/>
      <c r="R605" s="11"/>
      <c r="S605" s="11"/>
      <c r="T605" s="11"/>
      <c r="U605" s="11"/>
      <c r="V605" s="11"/>
      <c r="W605" s="11"/>
      <c r="X605" s="11"/>
      <c r="Y605" s="11"/>
      <c r="Z605" s="11"/>
    </row>
    <row r="606" spans="1:26" ht="16.5" customHeight="1">
      <c r="A606" s="2"/>
      <c r="B606" s="4"/>
      <c r="C606" s="4"/>
      <c r="D606" s="2"/>
      <c r="E606" s="4"/>
      <c r="F606" s="2"/>
      <c r="G606" s="4"/>
      <c r="H606" s="5"/>
      <c r="I606" s="5"/>
      <c r="J606" s="4"/>
      <c r="K606" s="59"/>
      <c r="L606" s="4"/>
      <c r="M606" s="23"/>
      <c r="N606" s="4"/>
      <c r="O606" s="4"/>
      <c r="P606" s="11"/>
      <c r="Q606" s="11"/>
      <c r="R606" s="11"/>
      <c r="S606" s="11"/>
      <c r="T606" s="11"/>
      <c r="U606" s="11"/>
      <c r="V606" s="11"/>
      <c r="W606" s="11"/>
      <c r="X606" s="11"/>
      <c r="Y606" s="11"/>
      <c r="Z606" s="11"/>
    </row>
    <row r="607" spans="1:26" ht="16.5" customHeight="1">
      <c r="A607" s="2"/>
      <c r="B607" s="4"/>
      <c r="C607" s="4"/>
      <c r="D607" s="2"/>
      <c r="E607" s="4"/>
      <c r="F607" s="2"/>
      <c r="G607" s="4"/>
      <c r="H607" s="5"/>
      <c r="I607" s="5"/>
      <c r="J607" s="4"/>
      <c r="K607" s="59"/>
      <c r="L607" s="4"/>
      <c r="M607" s="23"/>
      <c r="N607" s="4"/>
      <c r="O607" s="4"/>
      <c r="P607" s="11"/>
      <c r="Q607" s="11"/>
      <c r="R607" s="11"/>
      <c r="S607" s="11"/>
      <c r="T607" s="11"/>
      <c r="U607" s="11"/>
      <c r="V607" s="11"/>
      <c r="W607" s="11"/>
      <c r="X607" s="11"/>
      <c r="Y607" s="11"/>
      <c r="Z607" s="11"/>
    </row>
    <row r="608" spans="1:26" ht="16.5" customHeight="1">
      <c r="A608" s="2"/>
      <c r="B608" s="4"/>
      <c r="C608" s="4"/>
      <c r="D608" s="2"/>
      <c r="E608" s="4"/>
      <c r="F608" s="2"/>
      <c r="G608" s="4"/>
      <c r="H608" s="5"/>
      <c r="I608" s="5"/>
      <c r="J608" s="4"/>
      <c r="K608" s="59"/>
      <c r="L608" s="4"/>
      <c r="M608" s="23"/>
      <c r="N608" s="4"/>
      <c r="O608" s="4"/>
      <c r="P608" s="11"/>
      <c r="Q608" s="11"/>
      <c r="R608" s="11"/>
      <c r="S608" s="11"/>
      <c r="T608" s="11"/>
      <c r="U608" s="11"/>
      <c r="V608" s="11"/>
      <c r="W608" s="11"/>
      <c r="X608" s="11"/>
      <c r="Y608" s="11"/>
      <c r="Z608" s="11"/>
    </row>
    <row r="609" spans="1:26" ht="16.5" customHeight="1">
      <c r="A609" s="2"/>
      <c r="B609" s="4"/>
      <c r="C609" s="4"/>
      <c r="D609" s="2"/>
      <c r="E609" s="4"/>
      <c r="F609" s="2"/>
      <c r="G609" s="4"/>
      <c r="H609" s="5"/>
      <c r="I609" s="5"/>
      <c r="J609" s="4"/>
      <c r="K609" s="59"/>
      <c r="L609" s="4"/>
      <c r="M609" s="23"/>
      <c r="N609" s="4"/>
      <c r="O609" s="4"/>
      <c r="P609" s="11"/>
      <c r="Q609" s="11"/>
      <c r="R609" s="11"/>
      <c r="S609" s="11"/>
      <c r="T609" s="11"/>
      <c r="U609" s="11"/>
      <c r="V609" s="11"/>
      <c r="W609" s="11"/>
      <c r="X609" s="11"/>
      <c r="Y609" s="11"/>
      <c r="Z609" s="11"/>
    </row>
    <row r="610" spans="1:26" ht="16.5" customHeight="1">
      <c r="A610" s="2"/>
      <c r="B610" s="4"/>
      <c r="C610" s="4"/>
      <c r="D610" s="2"/>
      <c r="E610" s="4"/>
      <c r="F610" s="2"/>
      <c r="G610" s="4"/>
      <c r="H610" s="5"/>
      <c r="I610" s="5"/>
      <c r="J610" s="4"/>
      <c r="K610" s="59"/>
      <c r="L610" s="4"/>
      <c r="M610" s="23"/>
      <c r="N610" s="4"/>
      <c r="O610" s="4"/>
      <c r="P610" s="11"/>
      <c r="Q610" s="11"/>
      <c r="R610" s="11"/>
      <c r="S610" s="11"/>
      <c r="T610" s="11"/>
      <c r="U610" s="11"/>
      <c r="V610" s="11"/>
      <c r="W610" s="11"/>
      <c r="X610" s="11"/>
      <c r="Y610" s="11"/>
      <c r="Z610" s="11"/>
    </row>
    <row r="611" spans="1:26" ht="16.5" customHeight="1">
      <c r="A611" s="2"/>
      <c r="B611" s="4"/>
      <c r="C611" s="4"/>
      <c r="D611" s="2"/>
      <c r="E611" s="4"/>
      <c r="F611" s="2"/>
      <c r="G611" s="4"/>
      <c r="H611" s="5"/>
      <c r="I611" s="5"/>
      <c r="J611" s="4"/>
      <c r="K611" s="59"/>
      <c r="L611" s="4"/>
      <c r="M611" s="23"/>
      <c r="N611" s="4"/>
      <c r="O611" s="4"/>
      <c r="P611" s="11"/>
      <c r="Q611" s="11"/>
      <c r="R611" s="11"/>
      <c r="S611" s="11"/>
      <c r="T611" s="11"/>
      <c r="U611" s="11"/>
      <c r="V611" s="11"/>
      <c r="W611" s="11"/>
      <c r="X611" s="11"/>
      <c r="Y611" s="11"/>
      <c r="Z611" s="11"/>
    </row>
    <row r="612" spans="1:26" ht="16.5" customHeight="1">
      <c r="A612" s="2"/>
      <c r="B612" s="4"/>
      <c r="C612" s="4"/>
      <c r="D612" s="2"/>
      <c r="E612" s="4"/>
      <c r="F612" s="2"/>
      <c r="G612" s="4"/>
      <c r="H612" s="5"/>
      <c r="I612" s="5"/>
      <c r="J612" s="4"/>
      <c r="K612" s="59"/>
      <c r="L612" s="4"/>
      <c r="M612" s="23"/>
      <c r="N612" s="4"/>
      <c r="O612" s="4"/>
      <c r="P612" s="11"/>
      <c r="Q612" s="11"/>
      <c r="R612" s="11"/>
      <c r="S612" s="11"/>
      <c r="T612" s="11"/>
      <c r="U612" s="11"/>
      <c r="V612" s="11"/>
      <c r="W612" s="11"/>
      <c r="X612" s="11"/>
      <c r="Y612" s="11"/>
      <c r="Z612" s="11"/>
    </row>
    <row r="613" spans="1:26" ht="16.5" customHeight="1">
      <c r="A613" s="2"/>
      <c r="B613" s="4"/>
      <c r="C613" s="4"/>
      <c r="D613" s="2"/>
      <c r="E613" s="4"/>
      <c r="F613" s="2"/>
      <c r="G613" s="4"/>
      <c r="H613" s="5"/>
      <c r="I613" s="5"/>
      <c r="J613" s="4"/>
      <c r="K613" s="59"/>
      <c r="L613" s="4"/>
      <c r="M613" s="23"/>
      <c r="N613" s="4"/>
      <c r="O613" s="4"/>
      <c r="P613" s="11"/>
      <c r="Q613" s="11"/>
      <c r="R613" s="11"/>
      <c r="S613" s="11"/>
      <c r="T613" s="11"/>
      <c r="U613" s="11"/>
      <c r="V613" s="11"/>
      <c r="W613" s="11"/>
      <c r="X613" s="11"/>
      <c r="Y613" s="11"/>
      <c r="Z613" s="11"/>
    </row>
    <row r="614" spans="1:26" ht="16.5" customHeight="1">
      <c r="A614" s="2"/>
      <c r="B614" s="4"/>
      <c r="C614" s="4"/>
      <c r="D614" s="2"/>
      <c r="E614" s="4"/>
      <c r="F614" s="2"/>
      <c r="G614" s="4"/>
      <c r="H614" s="5"/>
      <c r="I614" s="5"/>
      <c r="J614" s="4"/>
      <c r="K614" s="59"/>
      <c r="L614" s="4"/>
      <c r="M614" s="23"/>
      <c r="N614" s="4"/>
      <c r="O614" s="4"/>
      <c r="P614" s="11"/>
      <c r="Q614" s="11"/>
      <c r="R614" s="11"/>
      <c r="S614" s="11"/>
      <c r="T614" s="11"/>
      <c r="U614" s="11"/>
      <c r="V614" s="11"/>
      <c r="W614" s="11"/>
      <c r="X614" s="11"/>
      <c r="Y614" s="11"/>
      <c r="Z614" s="11"/>
    </row>
    <row r="615" spans="1:26" ht="16.5" customHeight="1">
      <c r="A615" s="2"/>
      <c r="B615" s="4"/>
      <c r="C615" s="4"/>
      <c r="D615" s="2"/>
      <c r="E615" s="4"/>
      <c r="F615" s="2"/>
      <c r="G615" s="4"/>
      <c r="H615" s="5"/>
      <c r="I615" s="5"/>
      <c r="J615" s="4"/>
      <c r="K615" s="59"/>
      <c r="L615" s="4"/>
      <c r="M615" s="23"/>
      <c r="N615" s="4"/>
      <c r="O615" s="4"/>
      <c r="P615" s="11"/>
      <c r="Q615" s="11"/>
      <c r="R615" s="11"/>
      <c r="S615" s="11"/>
      <c r="T615" s="11"/>
      <c r="U615" s="11"/>
      <c r="V615" s="11"/>
      <c r="W615" s="11"/>
      <c r="X615" s="11"/>
      <c r="Y615" s="11"/>
      <c r="Z615" s="11"/>
    </row>
    <row r="616" spans="1:26" ht="16.5" customHeight="1">
      <c r="A616" s="2"/>
      <c r="B616" s="4"/>
      <c r="C616" s="4"/>
      <c r="D616" s="2"/>
      <c r="E616" s="4"/>
      <c r="F616" s="2"/>
      <c r="G616" s="4"/>
      <c r="H616" s="5"/>
      <c r="I616" s="5"/>
      <c r="J616" s="4"/>
      <c r="K616" s="59"/>
      <c r="L616" s="4"/>
      <c r="M616" s="23"/>
      <c r="N616" s="4"/>
      <c r="O616" s="4"/>
      <c r="P616" s="11"/>
      <c r="Q616" s="11"/>
      <c r="R616" s="11"/>
      <c r="S616" s="11"/>
      <c r="T616" s="11"/>
      <c r="U616" s="11"/>
      <c r="V616" s="11"/>
      <c r="W616" s="11"/>
      <c r="X616" s="11"/>
      <c r="Y616" s="11"/>
      <c r="Z616" s="11"/>
    </row>
    <row r="617" spans="1:26" ht="16.5" customHeight="1">
      <c r="A617" s="2"/>
      <c r="B617" s="4"/>
      <c r="C617" s="4"/>
      <c r="D617" s="2"/>
      <c r="E617" s="4"/>
      <c r="F617" s="2"/>
      <c r="G617" s="4"/>
      <c r="H617" s="5"/>
      <c r="I617" s="5"/>
      <c r="J617" s="4"/>
      <c r="K617" s="59"/>
      <c r="L617" s="4"/>
      <c r="M617" s="23"/>
      <c r="N617" s="4"/>
      <c r="O617" s="4"/>
      <c r="P617" s="11"/>
      <c r="Q617" s="11"/>
      <c r="R617" s="11"/>
      <c r="S617" s="11"/>
      <c r="T617" s="11"/>
      <c r="U617" s="11"/>
      <c r="V617" s="11"/>
      <c r="W617" s="11"/>
      <c r="X617" s="11"/>
      <c r="Y617" s="11"/>
      <c r="Z617" s="11"/>
    </row>
    <row r="618" spans="1:26" ht="16.5" customHeight="1">
      <c r="A618" s="2"/>
      <c r="B618" s="4"/>
      <c r="C618" s="4"/>
      <c r="D618" s="2"/>
      <c r="E618" s="4"/>
      <c r="F618" s="2"/>
      <c r="G618" s="4"/>
      <c r="H618" s="5"/>
      <c r="I618" s="5"/>
      <c r="J618" s="4"/>
      <c r="K618" s="59"/>
      <c r="L618" s="4"/>
      <c r="M618" s="23"/>
      <c r="N618" s="4"/>
      <c r="O618" s="4"/>
      <c r="P618" s="11"/>
      <c r="Q618" s="11"/>
      <c r="R618" s="11"/>
      <c r="S618" s="11"/>
      <c r="T618" s="11"/>
      <c r="U618" s="11"/>
      <c r="V618" s="11"/>
      <c r="W618" s="11"/>
      <c r="X618" s="11"/>
      <c r="Y618" s="11"/>
      <c r="Z618" s="11"/>
    </row>
    <row r="619" spans="1:26" ht="16.5" customHeight="1">
      <c r="A619" s="2"/>
      <c r="B619" s="4"/>
      <c r="C619" s="4"/>
      <c r="D619" s="2"/>
      <c r="E619" s="4"/>
      <c r="F619" s="2"/>
      <c r="G619" s="4"/>
      <c r="H619" s="5"/>
      <c r="I619" s="5"/>
      <c r="J619" s="4"/>
      <c r="K619" s="59"/>
      <c r="L619" s="4"/>
      <c r="M619" s="23"/>
      <c r="N619" s="4"/>
      <c r="O619" s="4"/>
      <c r="P619" s="11"/>
      <c r="Q619" s="11"/>
      <c r="R619" s="11"/>
      <c r="S619" s="11"/>
      <c r="T619" s="11"/>
      <c r="U619" s="11"/>
      <c r="V619" s="11"/>
      <c r="W619" s="11"/>
      <c r="X619" s="11"/>
      <c r="Y619" s="11"/>
      <c r="Z619" s="11"/>
    </row>
    <row r="620" spans="1:26" ht="16.5" customHeight="1">
      <c r="A620" s="2"/>
      <c r="B620" s="4"/>
      <c r="C620" s="4"/>
      <c r="D620" s="2"/>
      <c r="E620" s="4"/>
      <c r="F620" s="2"/>
      <c r="G620" s="4"/>
      <c r="H620" s="5"/>
      <c r="I620" s="5"/>
      <c r="J620" s="4"/>
      <c r="K620" s="59"/>
      <c r="L620" s="4"/>
      <c r="M620" s="23"/>
      <c r="N620" s="4"/>
      <c r="O620" s="4"/>
      <c r="P620" s="11"/>
      <c r="Q620" s="11"/>
      <c r="R620" s="11"/>
      <c r="S620" s="11"/>
      <c r="T620" s="11"/>
      <c r="U620" s="11"/>
      <c r="V620" s="11"/>
      <c r="W620" s="11"/>
      <c r="X620" s="11"/>
      <c r="Y620" s="11"/>
      <c r="Z620" s="11"/>
    </row>
    <row r="621" spans="1:26" ht="16.5" customHeight="1">
      <c r="A621" s="2"/>
      <c r="B621" s="4"/>
      <c r="C621" s="4"/>
      <c r="D621" s="2"/>
      <c r="E621" s="4"/>
      <c r="F621" s="2"/>
      <c r="G621" s="4"/>
      <c r="H621" s="5"/>
      <c r="I621" s="5"/>
      <c r="J621" s="4"/>
      <c r="K621" s="59"/>
      <c r="L621" s="4"/>
      <c r="M621" s="23"/>
      <c r="N621" s="4"/>
      <c r="O621" s="4"/>
      <c r="P621" s="11"/>
      <c r="Q621" s="11"/>
      <c r="R621" s="11"/>
      <c r="S621" s="11"/>
      <c r="T621" s="11"/>
      <c r="U621" s="11"/>
      <c r="V621" s="11"/>
      <c r="W621" s="11"/>
      <c r="X621" s="11"/>
      <c r="Y621" s="11"/>
      <c r="Z621" s="11"/>
    </row>
    <row r="622" spans="1:26" ht="16.5" customHeight="1">
      <c r="A622" s="2"/>
      <c r="B622" s="4"/>
      <c r="C622" s="4"/>
      <c r="D622" s="2"/>
      <c r="E622" s="4"/>
      <c r="F622" s="2"/>
      <c r="G622" s="4"/>
      <c r="H622" s="5"/>
      <c r="I622" s="5"/>
      <c r="J622" s="4"/>
      <c r="K622" s="59"/>
      <c r="L622" s="4"/>
      <c r="M622" s="23"/>
      <c r="N622" s="4"/>
      <c r="O622" s="4"/>
      <c r="P622" s="11"/>
      <c r="Q622" s="11"/>
      <c r="R622" s="11"/>
      <c r="S622" s="11"/>
      <c r="T622" s="11"/>
      <c r="U622" s="11"/>
      <c r="V622" s="11"/>
      <c r="W622" s="11"/>
      <c r="X622" s="11"/>
      <c r="Y622" s="11"/>
      <c r="Z622" s="11"/>
    </row>
    <row r="623" spans="1:26" ht="16.5" customHeight="1">
      <c r="A623" s="2"/>
      <c r="B623" s="4"/>
      <c r="C623" s="4"/>
      <c r="D623" s="2"/>
      <c r="E623" s="4"/>
      <c r="F623" s="2"/>
      <c r="G623" s="4"/>
      <c r="H623" s="5"/>
      <c r="I623" s="5"/>
      <c r="J623" s="4"/>
      <c r="K623" s="59"/>
      <c r="L623" s="4"/>
      <c r="M623" s="23"/>
      <c r="N623" s="4"/>
      <c r="O623" s="4"/>
      <c r="P623" s="11"/>
      <c r="Q623" s="11"/>
      <c r="R623" s="11"/>
      <c r="S623" s="11"/>
      <c r="T623" s="11"/>
      <c r="U623" s="11"/>
      <c r="V623" s="11"/>
      <c r="W623" s="11"/>
      <c r="X623" s="11"/>
      <c r="Y623" s="11"/>
      <c r="Z623" s="11"/>
    </row>
    <row r="624" spans="1:26" ht="16.5" customHeight="1">
      <c r="A624" s="2"/>
      <c r="B624" s="4"/>
      <c r="C624" s="4"/>
      <c r="D624" s="2"/>
      <c r="E624" s="4"/>
      <c r="F624" s="2"/>
      <c r="G624" s="4"/>
      <c r="H624" s="5"/>
      <c r="I624" s="5"/>
      <c r="J624" s="4"/>
      <c r="K624" s="59"/>
      <c r="L624" s="4"/>
      <c r="M624" s="23"/>
      <c r="N624" s="4"/>
      <c r="O624" s="4"/>
      <c r="P624" s="11"/>
      <c r="Q624" s="11"/>
      <c r="R624" s="11"/>
      <c r="S624" s="11"/>
      <c r="T624" s="11"/>
      <c r="U624" s="11"/>
      <c r="V624" s="11"/>
      <c r="W624" s="11"/>
      <c r="X624" s="11"/>
      <c r="Y624" s="11"/>
      <c r="Z624" s="11"/>
    </row>
    <row r="625" spans="1:26" ht="16.5" customHeight="1">
      <c r="A625" s="2"/>
      <c r="B625" s="4"/>
      <c r="C625" s="4"/>
      <c r="D625" s="2"/>
      <c r="E625" s="4"/>
      <c r="F625" s="2"/>
      <c r="G625" s="4"/>
      <c r="H625" s="5"/>
      <c r="I625" s="5"/>
      <c r="J625" s="4"/>
      <c r="K625" s="59"/>
      <c r="L625" s="4"/>
      <c r="M625" s="23"/>
      <c r="N625" s="4"/>
      <c r="O625" s="4"/>
      <c r="P625" s="11"/>
      <c r="Q625" s="11"/>
      <c r="R625" s="11"/>
      <c r="S625" s="11"/>
      <c r="T625" s="11"/>
      <c r="U625" s="11"/>
      <c r="V625" s="11"/>
      <c r="W625" s="11"/>
      <c r="X625" s="11"/>
      <c r="Y625" s="11"/>
      <c r="Z625" s="11"/>
    </row>
    <row r="626" spans="1:26" ht="16.5" customHeight="1">
      <c r="A626" s="2"/>
      <c r="B626" s="4"/>
      <c r="C626" s="4"/>
      <c r="D626" s="2"/>
      <c r="E626" s="4"/>
      <c r="F626" s="2"/>
      <c r="G626" s="4"/>
      <c r="H626" s="5"/>
      <c r="I626" s="5"/>
      <c r="J626" s="4"/>
      <c r="K626" s="59"/>
      <c r="L626" s="4"/>
      <c r="M626" s="23"/>
      <c r="N626" s="4"/>
      <c r="O626" s="4"/>
      <c r="P626" s="11"/>
      <c r="Q626" s="11"/>
      <c r="R626" s="11"/>
      <c r="S626" s="11"/>
      <c r="T626" s="11"/>
      <c r="U626" s="11"/>
      <c r="V626" s="11"/>
      <c r="W626" s="11"/>
      <c r="X626" s="11"/>
      <c r="Y626" s="11"/>
      <c r="Z626" s="11"/>
    </row>
    <row r="627" spans="1:26" ht="16.5" customHeight="1">
      <c r="A627" s="2"/>
      <c r="B627" s="4"/>
      <c r="C627" s="4"/>
      <c r="D627" s="2"/>
      <c r="E627" s="4"/>
      <c r="F627" s="2"/>
      <c r="G627" s="4"/>
      <c r="H627" s="5"/>
      <c r="I627" s="5"/>
      <c r="J627" s="4"/>
      <c r="K627" s="59"/>
      <c r="L627" s="4"/>
      <c r="M627" s="23"/>
      <c r="N627" s="4"/>
      <c r="O627" s="4"/>
      <c r="P627" s="11"/>
      <c r="Q627" s="11"/>
      <c r="R627" s="11"/>
      <c r="S627" s="11"/>
      <c r="T627" s="11"/>
      <c r="U627" s="11"/>
      <c r="V627" s="11"/>
      <c r="W627" s="11"/>
      <c r="X627" s="11"/>
      <c r="Y627" s="11"/>
      <c r="Z627" s="11"/>
    </row>
    <row r="628" spans="1:26" ht="16.5" customHeight="1">
      <c r="A628" s="2"/>
      <c r="B628" s="4"/>
      <c r="C628" s="4"/>
      <c r="D628" s="2"/>
      <c r="E628" s="4"/>
      <c r="F628" s="2"/>
      <c r="G628" s="4"/>
      <c r="H628" s="5"/>
      <c r="I628" s="5"/>
      <c r="J628" s="4"/>
      <c r="K628" s="59"/>
      <c r="L628" s="4"/>
      <c r="M628" s="23"/>
      <c r="N628" s="4"/>
      <c r="O628" s="4"/>
      <c r="P628" s="11"/>
      <c r="Q628" s="11"/>
      <c r="R628" s="11"/>
      <c r="S628" s="11"/>
      <c r="T628" s="11"/>
      <c r="U628" s="11"/>
      <c r="V628" s="11"/>
      <c r="W628" s="11"/>
      <c r="X628" s="11"/>
      <c r="Y628" s="11"/>
      <c r="Z628" s="11"/>
    </row>
    <row r="629" spans="1:26" ht="16.5" customHeight="1">
      <c r="A629" s="2"/>
      <c r="B629" s="4"/>
      <c r="C629" s="4"/>
      <c r="D629" s="2"/>
      <c r="E629" s="4"/>
      <c r="F629" s="2"/>
      <c r="G629" s="4"/>
      <c r="H629" s="5"/>
      <c r="I629" s="5"/>
      <c r="J629" s="4"/>
      <c r="K629" s="59"/>
      <c r="L629" s="4"/>
      <c r="M629" s="23"/>
      <c r="N629" s="4"/>
      <c r="O629" s="4"/>
      <c r="P629" s="11"/>
      <c r="Q629" s="11"/>
      <c r="R629" s="11"/>
      <c r="S629" s="11"/>
      <c r="T629" s="11"/>
      <c r="U629" s="11"/>
      <c r="V629" s="11"/>
      <c r="W629" s="11"/>
      <c r="X629" s="11"/>
      <c r="Y629" s="11"/>
      <c r="Z629" s="11"/>
    </row>
    <row r="630" spans="1:26" ht="16.5" customHeight="1">
      <c r="A630" s="2"/>
      <c r="B630" s="4"/>
      <c r="C630" s="4"/>
      <c r="D630" s="2"/>
      <c r="E630" s="4"/>
      <c r="F630" s="2"/>
      <c r="G630" s="4"/>
      <c r="H630" s="5"/>
      <c r="I630" s="5"/>
      <c r="J630" s="4"/>
      <c r="K630" s="59"/>
      <c r="L630" s="4"/>
      <c r="M630" s="23"/>
      <c r="N630" s="4"/>
      <c r="O630" s="4"/>
      <c r="P630" s="11"/>
      <c r="Q630" s="11"/>
      <c r="R630" s="11"/>
      <c r="S630" s="11"/>
      <c r="T630" s="11"/>
      <c r="U630" s="11"/>
      <c r="V630" s="11"/>
      <c r="W630" s="11"/>
      <c r="X630" s="11"/>
      <c r="Y630" s="11"/>
      <c r="Z630" s="11"/>
    </row>
    <row r="631" spans="1:26" ht="16.5" customHeight="1">
      <c r="A631" s="2"/>
      <c r="B631" s="4"/>
      <c r="C631" s="4"/>
      <c r="D631" s="2"/>
      <c r="E631" s="4"/>
      <c r="F631" s="2"/>
      <c r="G631" s="4"/>
      <c r="H631" s="5"/>
      <c r="I631" s="5"/>
      <c r="J631" s="4"/>
      <c r="K631" s="59"/>
      <c r="L631" s="4"/>
      <c r="M631" s="23"/>
      <c r="N631" s="4"/>
      <c r="O631" s="4"/>
      <c r="P631" s="11"/>
      <c r="Q631" s="11"/>
      <c r="R631" s="11"/>
      <c r="S631" s="11"/>
      <c r="T631" s="11"/>
      <c r="U631" s="11"/>
      <c r="V631" s="11"/>
      <c r="W631" s="11"/>
      <c r="X631" s="11"/>
      <c r="Y631" s="11"/>
      <c r="Z631" s="11"/>
    </row>
    <row r="632" spans="1:26" ht="16.5" customHeight="1">
      <c r="A632" s="2"/>
      <c r="B632" s="4"/>
      <c r="C632" s="4"/>
      <c r="D632" s="2"/>
      <c r="E632" s="4"/>
      <c r="F632" s="2"/>
      <c r="G632" s="4"/>
      <c r="H632" s="5"/>
      <c r="I632" s="5"/>
      <c r="J632" s="4"/>
      <c r="K632" s="59"/>
      <c r="L632" s="4"/>
      <c r="M632" s="23"/>
      <c r="N632" s="4"/>
      <c r="O632" s="4"/>
      <c r="P632" s="11"/>
      <c r="Q632" s="11"/>
      <c r="R632" s="11"/>
      <c r="S632" s="11"/>
      <c r="T632" s="11"/>
      <c r="U632" s="11"/>
      <c r="V632" s="11"/>
      <c r="W632" s="11"/>
      <c r="X632" s="11"/>
      <c r="Y632" s="11"/>
      <c r="Z632" s="11"/>
    </row>
    <row r="633" spans="1:26" ht="16.5" customHeight="1">
      <c r="A633" s="2"/>
      <c r="B633" s="4"/>
      <c r="C633" s="4"/>
      <c r="D633" s="2"/>
      <c r="E633" s="4"/>
      <c r="F633" s="2"/>
      <c r="G633" s="4"/>
      <c r="H633" s="5"/>
      <c r="I633" s="5"/>
      <c r="J633" s="4"/>
      <c r="K633" s="59"/>
      <c r="L633" s="4"/>
      <c r="M633" s="23"/>
      <c r="N633" s="4"/>
      <c r="O633" s="4"/>
      <c r="P633" s="11"/>
      <c r="Q633" s="11"/>
      <c r="R633" s="11"/>
      <c r="S633" s="11"/>
      <c r="T633" s="11"/>
      <c r="U633" s="11"/>
      <c r="V633" s="11"/>
      <c r="W633" s="11"/>
      <c r="X633" s="11"/>
      <c r="Y633" s="11"/>
      <c r="Z633" s="11"/>
    </row>
    <row r="634" spans="1:26" ht="16.5" customHeight="1">
      <c r="A634" s="2"/>
      <c r="B634" s="4"/>
      <c r="C634" s="4"/>
      <c r="D634" s="2"/>
      <c r="E634" s="4"/>
      <c r="F634" s="2"/>
      <c r="G634" s="4"/>
      <c r="H634" s="5"/>
      <c r="I634" s="5"/>
      <c r="J634" s="4"/>
      <c r="K634" s="59"/>
      <c r="L634" s="4"/>
      <c r="M634" s="23"/>
      <c r="N634" s="4"/>
      <c r="O634" s="4"/>
      <c r="P634" s="11"/>
      <c r="Q634" s="11"/>
      <c r="R634" s="11"/>
      <c r="S634" s="11"/>
      <c r="T634" s="11"/>
      <c r="U634" s="11"/>
      <c r="V634" s="11"/>
      <c r="W634" s="11"/>
      <c r="X634" s="11"/>
      <c r="Y634" s="11"/>
      <c r="Z634" s="11"/>
    </row>
    <row r="635" spans="1:26" ht="16.5" customHeight="1">
      <c r="A635" s="2"/>
      <c r="B635" s="4"/>
      <c r="C635" s="4"/>
      <c r="D635" s="2"/>
      <c r="E635" s="4"/>
      <c r="F635" s="2"/>
      <c r="G635" s="4"/>
      <c r="H635" s="5"/>
      <c r="I635" s="5"/>
      <c r="J635" s="4"/>
      <c r="K635" s="59"/>
      <c r="L635" s="4"/>
      <c r="M635" s="23"/>
      <c r="N635" s="4"/>
      <c r="O635" s="4"/>
      <c r="P635" s="11"/>
      <c r="Q635" s="11"/>
      <c r="R635" s="11"/>
      <c r="S635" s="11"/>
      <c r="T635" s="11"/>
      <c r="U635" s="11"/>
      <c r="V635" s="11"/>
      <c r="W635" s="11"/>
      <c r="X635" s="11"/>
      <c r="Y635" s="11"/>
      <c r="Z635" s="11"/>
    </row>
    <row r="636" spans="1:26" ht="16.5" customHeight="1">
      <c r="A636" s="2"/>
      <c r="B636" s="4"/>
      <c r="C636" s="4"/>
      <c r="D636" s="2"/>
      <c r="E636" s="4"/>
      <c r="F636" s="2"/>
      <c r="G636" s="4"/>
      <c r="H636" s="5"/>
      <c r="I636" s="5"/>
      <c r="J636" s="4"/>
      <c r="K636" s="59"/>
      <c r="L636" s="4"/>
      <c r="M636" s="23"/>
      <c r="N636" s="4"/>
      <c r="O636" s="4"/>
      <c r="P636" s="11"/>
      <c r="Q636" s="11"/>
      <c r="R636" s="11"/>
      <c r="S636" s="11"/>
      <c r="T636" s="11"/>
      <c r="U636" s="11"/>
      <c r="V636" s="11"/>
      <c r="W636" s="11"/>
      <c r="X636" s="11"/>
      <c r="Y636" s="11"/>
      <c r="Z636" s="11"/>
    </row>
    <row r="637" spans="1:26" ht="16.5" customHeight="1">
      <c r="A637" s="2"/>
      <c r="B637" s="4"/>
      <c r="C637" s="4"/>
      <c r="D637" s="2"/>
      <c r="E637" s="4"/>
      <c r="F637" s="2"/>
      <c r="G637" s="4"/>
      <c r="H637" s="5"/>
      <c r="I637" s="5"/>
      <c r="J637" s="4"/>
      <c r="K637" s="59"/>
      <c r="L637" s="4"/>
      <c r="M637" s="23"/>
      <c r="N637" s="4"/>
      <c r="O637" s="4"/>
      <c r="P637" s="11"/>
      <c r="Q637" s="11"/>
      <c r="R637" s="11"/>
      <c r="S637" s="11"/>
      <c r="T637" s="11"/>
      <c r="U637" s="11"/>
      <c r="V637" s="11"/>
      <c r="W637" s="11"/>
      <c r="X637" s="11"/>
      <c r="Y637" s="11"/>
      <c r="Z637" s="11"/>
    </row>
    <row r="638" spans="1:26" ht="16.5" customHeight="1">
      <c r="A638" s="2"/>
      <c r="B638" s="4"/>
      <c r="C638" s="4"/>
      <c r="D638" s="2"/>
      <c r="E638" s="4"/>
      <c r="F638" s="2"/>
      <c r="G638" s="4"/>
      <c r="H638" s="5"/>
      <c r="I638" s="5"/>
      <c r="J638" s="4"/>
      <c r="K638" s="59"/>
      <c r="L638" s="4"/>
      <c r="M638" s="23"/>
      <c r="N638" s="4"/>
      <c r="O638" s="4"/>
      <c r="P638" s="11"/>
      <c r="Q638" s="11"/>
      <c r="R638" s="11"/>
      <c r="S638" s="11"/>
      <c r="T638" s="11"/>
      <c r="U638" s="11"/>
      <c r="V638" s="11"/>
      <c r="W638" s="11"/>
      <c r="X638" s="11"/>
      <c r="Y638" s="11"/>
      <c r="Z638" s="11"/>
    </row>
    <row r="639" spans="1:26" ht="16.5" customHeight="1">
      <c r="A639" s="2"/>
      <c r="B639" s="4"/>
      <c r="C639" s="4"/>
      <c r="D639" s="2"/>
      <c r="E639" s="4"/>
      <c r="F639" s="2"/>
      <c r="G639" s="4"/>
      <c r="H639" s="5"/>
      <c r="I639" s="5"/>
      <c r="J639" s="4"/>
      <c r="K639" s="59"/>
      <c r="L639" s="4"/>
      <c r="M639" s="23"/>
      <c r="N639" s="4"/>
      <c r="O639" s="4"/>
      <c r="P639" s="11"/>
      <c r="Q639" s="11"/>
      <c r="R639" s="11"/>
      <c r="S639" s="11"/>
      <c r="T639" s="11"/>
      <c r="U639" s="11"/>
      <c r="V639" s="11"/>
      <c r="W639" s="11"/>
      <c r="X639" s="11"/>
      <c r="Y639" s="11"/>
      <c r="Z639" s="11"/>
    </row>
    <row r="640" spans="1:26" ht="16.5" customHeight="1">
      <c r="A640" s="2"/>
      <c r="B640" s="4"/>
      <c r="C640" s="4"/>
      <c r="D640" s="2"/>
      <c r="E640" s="4"/>
      <c r="F640" s="2"/>
      <c r="G640" s="4"/>
      <c r="H640" s="5"/>
      <c r="I640" s="5"/>
      <c r="J640" s="4"/>
      <c r="K640" s="59"/>
      <c r="L640" s="4"/>
      <c r="M640" s="23"/>
      <c r="N640" s="4"/>
      <c r="O640" s="4"/>
      <c r="P640" s="11"/>
      <c r="Q640" s="11"/>
      <c r="R640" s="11"/>
      <c r="S640" s="11"/>
      <c r="T640" s="11"/>
      <c r="U640" s="11"/>
      <c r="V640" s="11"/>
      <c r="W640" s="11"/>
      <c r="X640" s="11"/>
      <c r="Y640" s="11"/>
      <c r="Z640" s="11"/>
    </row>
    <row r="641" spans="1:26" ht="16.5" customHeight="1">
      <c r="A641" s="2"/>
      <c r="B641" s="4"/>
      <c r="C641" s="4"/>
      <c r="D641" s="2"/>
      <c r="E641" s="4"/>
      <c r="F641" s="2"/>
      <c r="G641" s="4"/>
      <c r="H641" s="5"/>
      <c r="I641" s="5"/>
      <c r="J641" s="4"/>
      <c r="K641" s="59"/>
      <c r="L641" s="4"/>
      <c r="M641" s="23"/>
      <c r="N641" s="4"/>
      <c r="O641" s="4"/>
      <c r="P641" s="11"/>
      <c r="Q641" s="11"/>
      <c r="R641" s="11"/>
      <c r="S641" s="11"/>
      <c r="T641" s="11"/>
      <c r="U641" s="11"/>
      <c r="V641" s="11"/>
      <c r="W641" s="11"/>
      <c r="X641" s="11"/>
      <c r="Y641" s="11"/>
      <c r="Z641" s="11"/>
    </row>
    <row r="642" spans="1:26" ht="16.5" customHeight="1">
      <c r="A642" s="2"/>
      <c r="B642" s="4"/>
      <c r="C642" s="4"/>
      <c r="D642" s="2"/>
      <c r="E642" s="4"/>
      <c r="F642" s="2"/>
      <c r="G642" s="4"/>
      <c r="H642" s="5"/>
      <c r="I642" s="5"/>
      <c r="J642" s="4"/>
      <c r="K642" s="59"/>
      <c r="L642" s="4"/>
      <c r="M642" s="23"/>
      <c r="N642" s="4"/>
      <c r="O642" s="4"/>
      <c r="P642" s="11"/>
      <c r="Q642" s="11"/>
      <c r="R642" s="11"/>
      <c r="S642" s="11"/>
      <c r="T642" s="11"/>
      <c r="U642" s="11"/>
      <c r="V642" s="11"/>
      <c r="W642" s="11"/>
      <c r="X642" s="11"/>
      <c r="Y642" s="11"/>
      <c r="Z642" s="11"/>
    </row>
    <row r="643" spans="1:26" ht="16.5" customHeight="1">
      <c r="A643" s="2"/>
      <c r="B643" s="4"/>
      <c r="C643" s="4"/>
      <c r="D643" s="2"/>
      <c r="E643" s="4"/>
      <c r="F643" s="2"/>
      <c r="G643" s="4"/>
      <c r="H643" s="5"/>
      <c r="I643" s="5"/>
      <c r="J643" s="4"/>
      <c r="K643" s="59"/>
      <c r="L643" s="4"/>
      <c r="M643" s="23"/>
      <c r="N643" s="4"/>
      <c r="O643" s="4"/>
      <c r="P643" s="11"/>
      <c r="Q643" s="11"/>
      <c r="R643" s="11"/>
      <c r="S643" s="11"/>
      <c r="T643" s="11"/>
      <c r="U643" s="11"/>
      <c r="V643" s="11"/>
      <c r="W643" s="11"/>
      <c r="X643" s="11"/>
      <c r="Y643" s="11"/>
      <c r="Z643" s="11"/>
    </row>
    <row r="644" spans="1:26" ht="16.5" customHeight="1">
      <c r="A644" s="2"/>
      <c r="B644" s="4"/>
      <c r="C644" s="4"/>
      <c r="D644" s="2"/>
      <c r="E644" s="4"/>
      <c r="F644" s="2"/>
      <c r="G644" s="4"/>
      <c r="H644" s="5"/>
      <c r="I644" s="5"/>
      <c r="J644" s="4"/>
      <c r="K644" s="59"/>
      <c r="L644" s="4"/>
      <c r="M644" s="23"/>
      <c r="N644" s="4"/>
      <c r="O644" s="4"/>
      <c r="P644" s="11"/>
      <c r="Q644" s="11"/>
      <c r="R644" s="11"/>
      <c r="S644" s="11"/>
      <c r="T644" s="11"/>
      <c r="U644" s="11"/>
      <c r="V644" s="11"/>
      <c r="W644" s="11"/>
      <c r="X644" s="11"/>
      <c r="Y644" s="11"/>
      <c r="Z644" s="11"/>
    </row>
    <row r="645" spans="1:26" ht="16.5" customHeight="1">
      <c r="A645" s="2"/>
      <c r="B645" s="4"/>
      <c r="C645" s="4"/>
      <c r="D645" s="2"/>
      <c r="E645" s="4"/>
      <c r="F645" s="2"/>
      <c r="G645" s="4"/>
      <c r="H645" s="5"/>
      <c r="I645" s="5"/>
      <c r="J645" s="4"/>
      <c r="K645" s="59"/>
      <c r="L645" s="4"/>
      <c r="M645" s="23"/>
      <c r="N645" s="4"/>
      <c r="O645" s="4"/>
      <c r="P645" s="11"/>
      <c r="Q645" s="11"/>
      <c r="R645" s="11"/>
      <c r="S645" s="11"/>
      <c r="T645" s="11"/>
      <c r="U645" s="11"/>
      <c r="V645" s="11"/>
      <c r="W645" s="11"/>
      <c r="X645" s="11"/>
      <c r="Y645" s="11"/>
      <c r="Z645" s="11"/>
    </row>
    <row r="646" spans="1:26" ht="16.5" customHeight="1">
      <c r="A646" s="2"/>
      <c r="B646" s="4"/>
      <c r="C646" s="4"/>
      <c r="D646" s="2"/>
      <c r="E646" s="4"/>
      <c r="F646" s="2"/>
      <c r="G646" s="4"/>
      <c r="H646" s="5"/>
      <c r="I646" s="5"/>
      <c r="J646" s="4"/>
      <c r="K646" s="59"/>
      <c r="L646" s="4"/>
      <c r="M646" s="23"/>
      <c r="N646" s="4"/>
      <c r="O646" s="4"/>
      <c r="P646" s="11"/>
      <c r="Q646" s="11"/>
      <c r="R646" s="11"/>
      <c r="S646" s="11"/>
      <c r="T646" s="11"/>
      <c r="U646" s="11"/>
      <c r="V646" s="11"/>
      <c r="W646" s="11"/>
      <c r="X646" s="11"/>
      <c r="Y646" s="11"/>
      <c r="Z646" s="11"/>
    </row>
    <row r="647" spans="1:26" ht="16.5" customHeight="1">
      <c r="A647" s="2"/>
      <c r="B647" s="4"/>
      <c r="C647" s="4"/>
      <c r="D647" s="2"/>
      <c r="E647" s="4"/>
      <c r="F647" s="2"/>
      <c r="G647" s="4"/>
      <c r="H647" s="5"/>
      <c r="I647" s="5"/>
      <c r="J647" s="4"/>
      <c r="K647" s="59"/>
      <c r="L647" s="4"/>
      <c r="M647" s="23"/>
      <c r="N647" s="4"/>
      <c r="O647" s="4"/>
      <c r="P647" s="11"/>
      <c r="Q647" s="11"/>
      <c r="R647" s="11"/>
      <c r="S647" s="11"/>
      <c r="T647" s="11"/>
      <c r="U647" s="11"/>
      <c r="V647" s="11"/>
      <c r="W647" s="11"/>
      <c r="X647" s="11"/>
      <c r="Y647" s="11"/>
      <c r="Z647" s="11"/>
    </row>
    <row r="648" spans="1:26" ht="16.5" customHeight="1">
      <c r="A648" s="2"/>
      <c r="B648" s="4"/>
      <c r="C648" s="4"/>
      <c r="D648" s="2"/>
      <c r="E648" s="4"/>
      <c r="F648" s="2"/>
      <c r="G648" s="4"/>
      <c r="H648" s="5"/>
      <c r="I648" s="5"/>
      <c r="J648" s="4"/>
      <c r="K648" s="59"/>
      <c r="L648" s="4"/>
      <c r="M648" s="23"/>
      <c r="N648" s="4"/>
      <c r="O648" s="4"/>
      <c r="P648" s="11"/>
      <c r="Q648" s="11"/>
      <c r="R648" s="11"/>
      <c r="S648" s="11"/>
      <c r="T648" s="11"/>
      <c r="U648" s="11"/>
      <c r="V648" s="11"/>
      <c r="W648" s="11"/>
      <c r="X648" s="11"/>
      <c r="Y648" s="11"/>
      <c r="Z648" s="11"/>
    </row>
    <row r="649" spans="1:26" ht="16.5" customHeight="1">
      <c r="A649" s="2"/>
      <c r="B649" s="4"/>
      <c r="C649" s="4"/>
      <c r="D649" s="2"/>
      <c r="E649" s="4"/>
      <c r="F649" s="2"/>
      <c r="G649" s="4"/>
      <c r="H649" s="5"/>
      <c r="I649" s="5"/>
      <c r="J649" s="4"/>
      <c r="K649" s="59"/>
      <c r="L649" s="4"/>
      <c r="M649" s="23"/>
      <c r="N649" s="4"/>
      <c r="O649" s="4"/>
      <c r="P649" s="11"/>
      <c r="Q649" s="11"/>
      <c r="R649" s="11"/>
      <c r="S649" s="11"/>
      <c r="T649" s="11"/>
      <c r="U649" s="11"/>
      <c r="V649" s="11"/>
      <c r="W649" s="11"/>
      <c r="X649" s="11"/>
      <c r="Y649" s="11"/>
      <c r="Z649" s="11"/>
    </row>
    <row r="650" spans="1:26" ht="16.5" customHeight="1">
      <c r="A650" s="2"/>
      <c r="B650" s="4"/>
      <c r="C650" s="4"/>
      <c r="D650" s="2"/>
      <c r="E650" s="4"/>
      <c r="F650" s="2"/>
      <c r="G650" s="4"/>
      <c r="H650" s="5"/>
      <c r="I650" s="5"/>
      <c r="J650" s="4"/>
      <c r="K650" s="59"/>
      <c r="L650" s="4"/>
      <c r="M650" s="23"/>
      <c r="N650" s="4"/>
      <c r="O650" s="4"/>
      <c r="P650" s="11"/>
      <c r="Q650" s="11"/>
      <c r="R650" s="11"/>
      <c r="S650" s="11"/>
      <c r="T650" s="11"/>
      <c r="U650" s="11"/>
      <c r="V650" s="11"/>
      <c r="W650" s="11"/>
      <c r="X650" s="11"/>
      <c r="Y650" s="11"/>
      <c r="Z650" s="11"/>
    </row>
    <row r="651" spans="1:26" ht="16.5" customHeight="1">
      <c r="A651" s="2"/>
      <c r="B651" s="4"/>
      <c r="C651" s="4"/>
      <c r="D651" s="2"/>
      <c r="E651" s="4"/>
      <c r="F651" s="2"/>
      <c r="G651" s="4"/>
      <c r="H651" s="5"/>
      <c r="I651" s="5"/>
      <c r="J651" s="4"/>
      <c r="K651" s="59"/>
      <c r="L651" s="4"/>
      <c r="M651" s="23"/>
      <c r="N651" s="4"/>
      <c r="O651" s="4"/>
      <c r="P651" s="11"/>
      <c r="Q651" s="11"/>
      <c r="R651" s="11"/>
      <c r="S651" s="11"/>
      <c r="T651" s="11"/>
      <c r="U651" s="11"/>
      <c r="V651" s="11"/>
      <c r="W651" s="11"/>
      <c r="X651" s="11"/>
      <c r="Y651" s="11"/>
      <c r="Z651" s="11"/>
    </row>
    <row r="652" spans="1:26" ht="16.5" customHeight="1">
      <c r="A652" s="2"/>
      <c r="B652" s="4"/>
      <c r="C652" s="4"/>
      <c r="D652" s="2"/>
      <c r="E652" s="4"/>
      <c r="F652" s="2"/>
      <c r="G652" s="4"/>
      <c r="H652" s="5"/>
      <c r="I652" s="5"/>
      <c r="J652" s="4"/>
      <c r="K652" s="59"/>
      <c r="L652" s="4"/>
      <c r="M652" s="23"/>
      <c r="N652" s="4"/>
      <c r="O652" s="4"/>
      <c r="P652" s="11"/>
      <c r="Q652" s="11"/>
      <c r="R652" s="11"/>
      <c r="S652" s="11"/>
      <c r="T652" s="11"/>
      <c r="U652" s="11"/>
      <c r="V652" s="11"/>
      <c r="W652" s="11"/>
      <c r="X652" s="11"/>
      <c r="Y652" s="11"/>
      <c r="Z652" s="11"/>
    </row>
    <row r="653" spans="1:26" ht="16.5" customHeight="1">
      <c r="A653" s="2"/>
      <c r="B653" s="4"/>
      <c r="C653" s="4"/>
      <c r="D653" s="2"/>
      <c r="E653" s="4"/>
      <c r="F653" s="2"/>
      <c r="G653" s="4"/>
      <c r="H653" s="5"/>
      <c r="I653" s="5"/>
      <c r="J653" s="4"/>
      <c r="K653" s="59"/>
      <c r="L653" s="4"/>
      <c r="M653" s="23"/>
      <c r="N653" s="4"/>
      <c r="O653" s="4"/>
      <c r="P653" s="11"/>
      <c r="Q653" s="11"/>
      <c r="R653" s="11"/>
      <c r="S653" s="11"/>
      <c r="T653" s="11"/>
      <c r="U653" s="11"/>
      <c r="V653" s="11"/>
      <c r="W653" s="11"/>
      <c r="X653" s="11"/>
      <c r="Y653" s="11"/>
      <c r="Z653" s="11"/>
    </row>
    <row r="654" spans="1:26" ht="16.5" customHeight="1">
      <c r="A654" s="2"/>
      <c r="B654" s="4"/>
      <c r="C654" s="4"/>
      <c r="D654" s="2"/>
      <c r="E654" s="4"/>
      <c r="F654" s="2"/>
      <c r="G654" s="4"/>
      <c r="H654" s="5"/>
      <c r="I654" s="5"/>
      <c r="J654" s="4"/>
      <c r="K654" s="59"/>
      <c r="L654" s="4"/>
      <c r="M654" s="23"/>
      <c r="N654" s="4"/>
      <c r="O654" s="4"/>
      <c r="P654" s="11"/>
      <c r="Q654" s="11"/>
      <c r="R654" s="11"/>
      <c r="S654" s="11"/>
      <c r="T654" s="11"/>
      <c r="U654" s="11"/>
      <c r="V654" s="11"/>
      <c r="W654" s="11"/>
      <c r="X654" s="11"/>
      <c r="Y654" s="11"/>
      <c r="Z654" s="11"/>
    </row>
    <row r="655" spans="1:26" ht="16.5" customHeight="1">
      <c r="A655" s="2"/>
      <c r="B655" s="4"/>
      <c r="C655" s="4"/>
      <c r="D655" s="2"/>
      <c r="E655" s="4"/>
      <c r="F655" s="2"/>
      <c r="G655" s="4"/>
      <c r="H655" s="5"/>
      <c r="I655" s="5"/>
      <c r="J655" s="4"/>
      <c r="K655" s="59"/>
      <c r="L655" s="4"/>
      <c r="M655" s="23"/>
      <c r="N655" s="4"/>
      <c r="O655" s="4"/>
      <c r="P655" s="11"/>
      <c r="Q655" s="11"/>
      <c r="R655" s="11"/>
      <c r="S655" s="11"/>
      <c r="T655" s="11"/>
      <c r="U655" s="11"/>
      <c r="V655" s="11"/>
      <c r="W655" s="11"/>
      <c r="X655" s="11"/>
      <c r="Y655" s="11"/>
      <c r="Z655" s="11"/>
    </row>
    <row r="656" spans="1:26" ht="16.5" customHeight="1">
      <c r="A656" s="2"/>
      <c r="B656" s="4"/>
      <c r="C656" s="4"/>
      <c r="D656" s="2"/>
      <c r="E656" s="4"/>
      <c r="F656" s="2"/>
      <c r="G656" s="4"/>
      <c r="H656" s="5"/>
      <c r="I656" s="5"/>
      <c r="J656" s="4"/>
      <c r="K656" s="59"/>
      <c r="L656" s="4"/>
      <c r="M656" s="23"/>
      <c r="N656" s="4"/>
      <c r="O656" s="4"/>
      <c r="P656" s="11"/>
      <c r="Q656" s="11"/>
      <c r="R656" s="11"/>
      <c r="S656" s="11"/>
      <c r="T656" s="11"/>
      <c r="U656" s="11"/>
      <c r="V656" s="11"/>
      <c r="W656" s="11"/>
      <c r="X656" s="11"/>
      <c r="Y656" s="11"/>
      <c r="Z656" s="11"/>
    </row>
    <row r="657" spans="1:26" ht="16.5" customHeight="1">
      <c r="A657" s="2"/>
      <c r="B657" s="4"/>
      <c r="C657" s="4"/>
      <c r="D657" s="2"/>
      <c r="E657" s="4"/>
      <c r="F657" s="2"/>
      <c r="G657" s="4"/>
      <c r="H657" s="5"/>
      <c r="I657" s="5"/>
      <c r="J657" s="4"/>
      <c r="K657" s="59"/>
      <c r="L657" s="4"/>
      <c r="M657" s="23"/>
      <c r="N657" s="4"/>
      <c r="O657" s="4"/>
      <c r="P657" s="11"/>
      <c r="Q657" s="11"/>
      <c r="R657" s="11"/>
      <c r="S657" s="11"/>
      <c r="T657" s="11"/>
      <c r="U657" s="11"/>
      <c r="V657" s="11"/>
      <c r="W657" s="11"/>
      <c r="X657" s="11"/>
      <c r="Y657" s="11"/>
      <c r="Z657" s="11"/>
    </row>
    <row r="658" spans="1:26" ht="16.5" customHeight="1">
      <c r="A658" s="2"/>
      <c r="B658" s="4"/>
      <c r="C658" s="4"/>
      <c r="D658" s="2"/>
      <c r="E658" s="4"/>
      <c r="F658" s="2"/>
      <c r="G658" s="4"/>
      <c r="H658" s="5"/>
      <c r="I658" s="5"/>
      <c r="J658" s="4"/>
      <c r="K658" s="59"/>
      <c r="L658" s="4"/>
      <c r="M658" s="23"/>
      <c r="N658" s="4"/>
      <c r="O658" s="4"/>
      <c r="P658" s="11"/>
      <c r="Q658" s="11"/>
      <c r="R658" s="11"/>
      <c r="S658" s="11"/>
      <c r="T658" s="11"/>
      <c r="U658" s="11"/>
      <c r="V658" s="11"/>
      <c r="W658" s="11"/>
      <c r="X658" s="11"/>
      <c r="Y658" s="11"/>
      <c r="Z658" s="11"/>
    </row>
    <row r="659" spans="1:26" ht="16.5" customHeight="1">
      <c r="A659" s="2"/>
      <c r="B659" s="4"/>
      <c r="C659" s="4"/>
      <c r="D659" s="2"/>
      <c r="E659" s="4"/>
      <c r="F659" s="2"/>
      <c r="G659" s="4"/>
      <c r="H659" s="5"/>
      <c r="I659" s="5"/>
      <c r="J659" s="4"/>
      <c r="K659" s="59"/>
      <c r="L659" s="4"/>
      <c r="M659" s="23"/>
      <c r="N659" s="4"/>
      <c r="O659" s="4"/>
      <c r="P659" s="11"/>
      <c r="Q659" s="11"/>
      <c r="R659" s="11"/>
      <c r="S659" s="11"/>
      <c r="T659" s="11"/>
      <c r="U659" s="11"/>
      <c r="V659" s="11"/>
      <c r="W659" s="11"/>
      <c r="X659" s="11"/>
      <c r="Y659" s="11"/>
      <c r="Z659" s="11"/>
    </row>
    <row r="660" spans="1:26" ht="16.5" customHeight="1">
      <c r="A660" s="2"/>
      <c r="B660" s="4"/>
      <c r="C660" s="4"/>
      <c r="D660" s="2"/>
      <c r="E660" s="4"/>
      <c r="F660" s="2"/>
      <c r="G660" s="4"/>
      <c r="H660" s="5"/>
      <c r="I660" s="5"/>
      <c r="J660" s="4"/>
      <c r="K660" s="59"/>
      <c r="L660" s="4"/>
      <c r="M660" s="23"/>
      <c r="N660" s="4"/>
      <c r="O660" s="4"/>
      <c r="P660" s="11"/>
      <c r="Q660" s="11"/>
      <c r="R660" s="11"/>
      <c r="S660" s="11"/>
      <c r="T660" s="11"/>
      <c r="U660" s="11"/>
      <c r="V660" s="11"/>
      <c r="W660" s="11"/>
      <c r="X660" s="11"/>
      <c r="Y660" s="11"/>
      <c r="Z660" s="11"/>
    </row>
    <row r="661" spans="1:26" ht="16.5" customHeight="1">
      <c r="A661" s="2"/>
      <c r="B661" s="4"/>
      <c r="C661" s="4"/>
      <c r="D661" s="2"/>
      <c r="E661" s="4"/>
      <c r="F661" s="2"/>
      <c r="G661" s="4"/>
      <c r="H661" s="5"/>
      <c r="I661" s="5"/>
      <c r="J661" s="4"/>
      <c r="K661" s="59"/>
      <c r="L661" s="4"/>
      <c r="M661" s="23"/>
      <c r="N661" s="4"/>
      <c r="O661" s="4"/>
      <c r="P661" s="11"/>
      <c r="Q661" s="11"/>
      <c r="R661" s="11"/>
      <c r="S661" s="11"/>
      <c r="T661" s="11"/>
      <c r="U661" s="11"/>
      <c r="V661" s="11"/>
      <c r="W661" s="11"/>
      <c r="X661" s="11"/>
      <c r="Y661" s="11"/>
      <c r="Z661" s="11"/>
    </row>
    <row r="662" spans="1:26" ht="16.5" customHeight="1">
      <c r="A662" s="2"/>
      <c r="B662" s="4"/>
      <c r="C662" s="4"/>
      <c r="D662" s="2"/>
      <c r="E662" s="4"/>
      <c r="F662" s="2"/>
      <c r="G662" s="4"/>
      <c r="H662" s="5"/>
      <c r="I662" s="5"/>
      <c r="J662" s="4"/>
      <c r="K662" s="59"/>
      <c r="L662" s="4"/>
      <c r="M662" s="23"/>
      <c r="N662" s="4"/>
      <c r="O662" s="4"/>
      <c r="P662" s="11"/>
      <c r="Q662" s="11"/>
      <c r="R662" s="11"/>
      <c r="S662" s="11"/>
      <c r="T662" s="11"/>
      <c r="U662" s="11"/>
      <c r="V662" s="11"/>
      <c r="W662" s="11"/>
      <c r="X662" s="11"/>
      <c r="Y662" s="11"/>
      <c r="Z662" s="11"/>
    </row>
    <row r="663" spans="1:26" ht="16.5" customHeight="1">
      <c r="A663" s="2"/>
      <c r="B663" s="4"/>
      <c r="C663" s="4"/>
      <c r="D663" s="2"/>
      <c r="E663" s="4"/>
      <c r="F663" s="2"/>
      <c r="G663" s="4"/>
      <c r="H663" s="5"/>
      <c r="I663" s="5"/>
      <c r="J663" s="4"/>
      <c r="K663" s="59"/>
      <c r="L663" s="4"/>
      <c r="M663" s="23"/>
      <c r="N663" s="4"/>
      <c r="O663" s="4"/>
      <c r="P663" s="11"/>
      <c r="Q663" s="11"/>
      <c r="R663" s="11"/>
      <c r="S663" s="11"/>
      <c r="T663" s="11"/>
      <c r="U663" s="11"/>
      <c r="V663" s="11"/>
      <c r="W663" s="11"/>
      <c r="X663" s="11"/>
      <c r="Y663" s="11"/>
      <c r="Z663" s="11"/>
    </row>
    <row r="664" spans="1:26" ht="16.5" customHeight="1">
      <c r="A664" s="2"/>
      <c r="B664" s="4"/>
      <c r="C664" s="4"/>
      <c r="D664" s="2"/>
      <c r="E664" s="4"/>
      <c r="F664" s="2"/>
      <c r="G664" s="4"/>
      <c r="H664" s="5"/>
      <c r="I664" s="5"/>
      <c r="J664" s="4"/>
      <c r="K664" s="59"/>
      <c r="L664" s="4"/>
      <c r="M664" s="23"/>
      <c r="N664" s="4"/>
      <c r="O664" s="4"/>
      <c r="P664" s="11"/>
      <c r="Q664" s="11"/>
      <c r="R664" s="11"/>
      <c r="S664" s="11"/>
      <c r="T664" s="11"/>
      <c r="U664" s="11"/>
      <c r="V664" s="11"/>
      <c r="W664" s="11"/>
      <c r="X664" s="11"/>
      <c r="Y664" s="11"/>
      <c r="Z664" s="11"/>
    </row>
    <row r="665" spans="1:26" ht="16.5" customHeight="1">
      <c r="A665" s="2"/>
      <c r="B665" s="4"/>
      <c r="C665" s="4"/>
      <c r="D665" s="2"/>
      <c r="E665" s="4"/>
      <c r="F665" s="2"/>
      <c r="G665" s="4"/>
      <c r="H665" s="5"/>
      <c r="I665" s="5"/>
      <c r="J665" s="4"/>
      <c r="K665" s="59"/>
      <c r="L665" s="4"/>
      <c r="M665" s="23"/>
      <c r="N665" s="4"/>
      <c r="O665" s="4"/>
      <c r="P665" s="11"/>
      <c r="Q665" s="11"/>
      <c r="R665" s="11"/>
      <c r="S665" s="11"/>
      <c r="T665" s="11"/>
      <c r="U665" s="11"/>
      <c r="V665" s="11"/>
      <c r="W665" s="11"/>
      <c r="X665" s="11"/>
      <c r="Y665" s="11"/>
      <c r="Z665" s="11"/>
    </row>
    <row r="666" spans="1:26" ht="16.5" customHeight="1">
      <c r="A666" s="2"/>
      <c r="B666" s="4"/>
      <c r="C666" s="4"/>
      <c r="D666" s="2"/>
      <c r="E666" s="4"/>
      <c r="F666" s="2"/>
      <c r="G666" s="4"/>
      <c r="H666" s="5"/>
      <c r="I666" s="5"/>
      <c r="J666" s="4"/>
      <c r="K666" s="59"/>
      <c r="L666" s="4"/>
      <c r="M666" s="23"/>
      <c r="N666" s="4"/>
      <c r="O666" s="4"/>
      <c r="P666" s="11"/>
      <c r="Q666" s="11"/>
      <c r="R666" s="11"/>
      <c r="S666" s="11"/>
      <c r="T666" s="11"/>
      <c r="U666" s="11"/>
      <c r="V666" s="11"/>
      <c r="W666" s="11"/>
      <c r="X666" s="11"/>
      <c r="Y666" s="11"/>
      <c r="Z666" s="11"/>
    </row>
    <row r="667" spans="1:26" ht="16.5" customHeight="1">
      <c r="A667" s="2"/>
      <c r="B667" s="4"/>
      <c r="C667" s="4"/>
      <c r="D667" s="2"/>
      <c r="E667" s="4"/>
      <c r="F667" s="2"/>
      <c r="G667" s="4"/>
      <c r="H667" s="5"/>
      <c r="I667" s="5"/>
      <c r="J667" s="4"/>
      <c r="K667" s="59"/>
      <c r="L667" s="4"/>
      <c r="M667" s="23"/>
      <c r="N667" s="4"/>
      <c r="O667" s="4"/>
      <c r="P667" s="11"/>
      <c r="Q667" s="11"/>
      <c r="R667" s="11"/>
      <c r="S667" s="11"/>
      <c r="T667" s="11"/>
      <c r="U667" s="11"/>
      <c r="V667" s="11"/>
      <c r="W667" s="11"/>
      <c r="X667" s="11"/>
      <c r="Y667" s="11"/>
      <c r="Z667" s="11"/>
    </row>
    <row r="668" spans="1:26" ht="16.5" customHeight="1">
      <c r="A668" s="2"/>
      <c r="B668" s="4"/>
      <c r="C668" s="4"/>
      <c r="D668" s="2"/>
      <c r="E668" s="4"/>
      <c r="F668" s="2"/>
      <c r="G668" s="4"/>
      <c r="H668" s="5"/>
      <c r="I668" s="5"/>
      <c r="J668" s="4"/>
      <c r="K668" s="59"/>
      <c r="L668" s="4"/>
      <c r="M668" s="23"/>
      <c r="N668" s="4"/>
      <c r="O668" s="4"/>
      <c r="P668" s="11"/>
      <c r="Q668" s="11"/>
      <c r="R668" s="11"/>
      <c r="S668" s="11"/>
      <c r="T668" s="11"/>
      <c r="U668" s="11"/>
      <c r="V668" s="11"/>
      <c r="W668" s="11"/>
      <c r="X668" s="11"/>
      <c r="Y668" s="11"/>
      <c r="Z668" s="11"/>
    </row>
    <row r="669" spans="1:26" ht="16.5" customHeight="1">
      <c r="A669" s="2"/>
      <c r="B669" s="4"/>
      <c r="C669" s="4"/>
      <c r="D669" s="2"/>
      <c r="E669" s="4"/>
      <c r="F669" s="2"/>
      <c r="G669" s="4"/>
      <c r="H669" s="5"/>
      <c r="I669" s="5"/>
      <c r="J669" s="4"/>
      <c r="K669" s="59"/>
      <c r="L669" s="4"/>
      <c r="M669" s="23"/>
      <c r="N669" s="4"/>
      <c r="O669" s="4"/>
      <c r="P669" s="11"/>
      <c r="Q669" s="11"/>
      <c r="R669" s="11"/>
      <c r="S669" s="11"/>
      <c r="T669" s="11"/>
      <c r="U669" s="11"/>
      <c r="V669" s="11"/>
      <c r="W669" s="11"/>
      <c r="X669" s="11"/>
      <c r="Y669" s="11"/>
      <c r="Z669" s="11"/>
    </row>
    <row r="670" spans="1:26" ht="16.5" customHeight="1">
      <c r="A670" s="2"/>
      <c r="B670" s="4"/>
      <c r="C670" s="4"/>
      <c r="D670" s="2"/>
      <c r="E670" s="4"/>
      <c r="F670" s="2"/>
      <c r="G670" s="4"/>
      <c r="H670" s="5"/>
      <c r="I670" s="5"/>
      <c r="J670" s="4"/>
      <c r="K670" s="59"/>
      <c r="L670" s="4"/>
      <c r="M670" s="23"/>
      <c r="N670" s="4"/>
      <c r="O670" s="4"/>
      <c r="P670" s="11"/>
      <c r="Q670" s="11"/>
      <c r="R670" s="11"/>
      <c r="S670" s="11"/>
      <c r="T670" s="11"/>
      <c r="U670" s="11"/>
      <c r="V670" s="11"/>
      <c r="W670" s="11"/>
      <c r="X670" s="11"/>
      <c r="Y670" s="11"/>
      <c r="Z670" s="11"/>
    </row>
    <row r="671" spans="1:26" ht="16.5" customHeight="1">
      <c r="A671" s="2"/>
      <c r="B671" s="4"/>
      <c r="C671" s="4"/>
      <c r="D671" s="2"/>
      <c r="E671" s="4"/>
      <c r="F671" s="2"/>
      <c r="G671" s="4"/>
      <c r="H671" s="5"/>
      <c r="I671" s="5"/>
      <c r="J671" s="4"/>
      <c r="K671" s="59"/>
      <c r="L671" s="4"/>
      <c r="M671" s="23"/>
      <c r="N671" s="4"/>
      <c r="O671" s="4"/>
      <c r="P671" s="11"/>
      <c r="Q671" s="11"/>
      <c r="R671" s="11"/>
      <c r="S671" s="11"/>
      <c r="T671" s="11"/>
      <c r="U671" s="11"/>
      <c r="V671" s="11"/>
      <c r="W671" s="11"/>
      <c r="X671" s="11"/>
      <c r="Y671" s="11"/>
      <c r="Z671" s="11"/>
    </row>
    <row r="672" spans="1:26" ht="16.5" customHeight="1">
      <c r="A672" s="2"/>
      <c r="B672" s="4"/>
      <c r="C672" s="4"/>
      <c r="D672" s="2"/>
      <c r="E672" s="4"/>
      <c r="F672" s="2"/>
      <c r="G672" s="4"/>
      <c r="H672" s="5"/>
      <c r="I672" s="5"/>
      <c r="J672" s="4"/>
      <c r="K672" s="59"/>
      <c r="L672" s="4"/>
      <c r="M672" s="23"/>
      <c r="N672" s="4"/>
      <c r="O672" s="4"/>
      <c r="P672" s="11"/>
      <c r="Q672" s="11"/>
      <c r="R672" s="11"/>
      <c r="S672" s="11"/>
      <c r="T672" s="11"/>
      <c r="U672" s="11"/>
      <c r="V672" s="11"/>
      <c r="W672" s="11"/>
      <c r="X672" s="11"/>
      <c r="Y672" s="11"/>
      <c r="Z672" s="11"/>
    </row>
    <row r="673" spans="1:26" ht="16.5" customHeight="1">
      <c r="A673" s="2"/>
      <c r="B673" s="4"/>
      <c r="C673" s="4"/>
      <c r="D673" s="2"/>
      <c r="E673" s="4"/>
      <c r="F673" s="2"/>
      <c r="G673" s="4"/>
      <c r="H673" s="5"/>
      <c r="I673" s="5"/>
      <c r="J673" s="4"/>
      <c r="K673" s="59"/>
      <c r="L673" s="4"/>
      <c r="M673" s="23"/>
      <c r="N673" s="4"/>
      <c r="O673" s="4"/>
      <c r="P673" s="11"/>
      <c r="Q673" s="11"/>
      <c r="R673" s="11"/>
      <c r="S673" s="11"/>
      <c r="T673" s="11"/>
      <c r="U673" s="11"/>
      <c r="V673" s="11"/>
      <c r="W673" s="11"/>
      <c r="X673" s="11"/>
      <c r="Y673" s="11"/>
      <c r="Z673" s="11"/>
    </row>
    <row r="674" spans="1:26" ht="16.5" customHeight="1">
      <c r="A674" s="2"/>
      <c r="B674" s="4"/>
      <c r="C674" s="4"/>
      <c r="D674" s="2"/>
      <c r="E674" s="4"/>
      <c r="F674" s="2"/>
      <c r="G674" s="4"/>
      <c r="H674" s="5"/>
      <c r="I674" s="5"/>
      <c r="J674" s="4"/>
      <c r="K674" s="59"/>
      <c r="L674" s="4"/>
      <c r="M674" s="23"/>
      <c r="N674" s="4"/>
      <c r="O674" s="4"/>
      <c r="P674" s="11"/>
      <c r="Q674" s="11"/>
      <c r="R674" s="11"/>
      <c r="S674" s="11"/>
      <c r="T674" s="11"/>
      <c r="U674" s="11"/>
      <c r="V674" s="11"/>
      <c r="W674" s="11"/>
      <c r="X674" s="11"/>
      <c r="Y674" s="11"/>
      <c r="Z674" s="11"/>
    </row>
    <row r="675" spans="1:26" ht="16.5" customHeight="1">
      <c r="A675" s="2"/>
      <c r="B675" s="4"/>
      <c r="C675" s="4"/>
      <c r="D675" s="2"/>
      <c r="E675" s="4"/>
      <c r="F675" s="2"/>
      <c r="G675" s="4"/>
      <c r="H675" s="5"/>
      <c r="I675" s="5"/>
      <c r="J675" s="4"/>
      <c r="K675" s="59"/>
      <c r="L675" s="4"/>
      <c r="M675" s="23"/>
      <c r="N675" s="4"/>
      <c r="O675" s="4"/>
      <c r="P675" s="11"/>
      <c r="Q675" s="11"/>
      <c r="R675" s="11"/>
      <c r="S675" s="11"/>
      <c r="T675" s="11"/>
      <c r="U675" s="11"/>
      <c r="V675" s="11"/>
      <c r="W675" s="11"/>
      <c r="X675" s="11"/>
      <c r="Y675" s="11"/>
      <c r="Z675" s="11"/>
    </row>
    <row r="676" spans="1:26" ht="16.5" customHeight="1">
      <c r="A676" s="2"/>
      <c r="B676" s="4"/>
      <c r="C676" s="4"/>
      <c r="D676" s="2"/>
      <c r="E676" s="4"/>
      <c r="F676" s="2"/>
      <c r="G676" s="4"/>
      <c r="H676" s="5"/>
      <c r="I676" s="5"/>
      <c r="J676" s="4"/>
      <c r="K676" s="59"/>
      <c r="L676" s="4"/>
      <c r="M676" s="23"/>
      <c r="N676" s="4"/>
      <c r="O676" s="4"/>
      <c r="P676" s="11"/>
      <c r="Q676" s="11"/>
      <c r="R676" s="11"/>
      <c r="S676" s="11"/>
      <c r="T676" s="11"/>
      <c r="U676" s="11"/>
      <c r="V676" s="11"/>
      <c r="W676" s="11"/>
      <c r="X676" s="11"/>
      <c r="Y676" s="11"/>
      <c r="Z676" s="11"/>
    </row>
    <row r="677" spans="1:26" ht="16.5" customHeight="1">
      <c r="A677" s="2"/>
      <c r="B677" s="4"/>
      <c r="C677" s="4"/>
      <c r="D677" s="2"/>
      <c r="E677" s="4"/>
      <c r="F677" s="2"/>
      <c r="G677" s="4"/>
      <c r="H677" s="5"/>
      <c r="I677" s="5"/>
      <c r="J677" s="4"/>
      <c r="K677" s="59"/>
      <c r="L677" s="4"/>
      <c r="M677" s="23"/>
      <c r="N677" s="4"/>
      <c r="O677" s="4"/>
      <c r="P677" s="11"/>
      <c r="Q677" s="11"/>
      <c r="R677" s="11"/>
      <c r="S677" s="11"/>
      <c r="T677" s="11"/>
      <c r="U677" s="11"/>
      <c r="V677" s="11"/>
      <c r="W677" s="11"/>
      <c r="X677" s="11"/>
      <c r="Y677" s="11"/>
      <c r="Z677" s="11"/>
    </row>
    <row r="678" spans="1:26" ht="16.5" customHeight="1">
      <c r="A678" s="2"/>
      <c r="B678" s="4"/>
      <c r="C678" s="4"/>
      <c r="D678" s="2"/>
      <c r="E678" s="4"/>
      <c r="F678" s="2"/>
      <c r="G678" s="4"/>
      <c r="H678" s="5"/>
      <c r="I678" s="5"/>
      <c r="J678" s="4"/>
      <c r="K678" s="59"/>
      <c r="L678" s="4"/>
      <c r="M678" s="23"/>
      <c r="N678" s="4"/>
      <c r="O678" s="4"/>
      <c r="P678" s="11"/>
      <c r="Q678" s="11"/>
      <c r="R678" s="11"/>
      <c r="S678" s="11"/>
      <c r="T678" s="11"/>
      <c r="U678" s="11"/>
      <c r="V678" s="11"/>
      <c r="W678" s="11"/>
      <c r="X678" s="11"/>
      <c r="Y678" s="11"/>
      <c r="Z678" s="11"/>
    </row>
    <row r="679" spans="1:26" ht="16.5" customHeight="1">
      <c r="A679" s="2"/>
      <c r="B679" s="4"/>
      <c r="C679" s="4"/>
      <c r="D679" s="2"/>
      <c r="E679" s="4"/>
      <c r="F679" s="2"/>
      <c r="G679" s="4"/>
      <c r="H679" s="5"/>
      <c r="I679" s="5"/>
      <c r="J679" s="4"/>
      <c r="K679" s="59"/>
      <c r="L679" s="4"/>
      <c r="M679" s="23"/>
      <c r="N679" s="4"/>
      <c r="O679" s="4"/>
      <c r="P679" s="11"/>
      <c r="Q679" s="11"/>
      <c r="R679" s="11"/>
      <c r="S679" s="11"/>
      <c r="T679" s="11"/>
      <c r="U679" s="11"/>
      <c r="V679" s="11"/>
      <c r="W679" s="11"/>
      <c r="X679" s="11"/>
      <c r="Y679" s="11"/>
      <c r="Z679" s="11"/>
    </row>
    <row r="680" spans="1:26" ht="16.5" customHeight="1">
      <c r="A680" s="2"/>
      <c r="B680" s="4"/>
      <c r="C680" s="4"/>
      <c r="D680" s="2"/>
      <c r="E680" s="4"/>
      <c r="F680" s="2"/>
      <c r="G680" s="4"/>
      <c r="H680" s="5"/>
      <c r="I680" s="5"/>
      <c r="J680" s="4"/>
      <c r="K680" s="59"/>
      <c r="L680" s="4"/>
      <c r="M680" s="23"/>
      <c r="N680" s="4"/>
      <c r="O680" s="4"/>
      <c r="P680" s="11"/>
      <c r="Q680" s="11"/>
      <c r="R680" s="11"/>
      <c r="S680" s="11"/>
      <c r="T680" s="11"/>
      <c r="U680" s="11"/>
      <c r="V680" s="11"/>
      <c r="W680" s="11"/>
      <c r="X680" s="11"/>
      <c r="Y680" s="11"/>
      <c r="Z680" s="11"/>
    </row>
    <row r="681" spans="1:26" ht="16.5" customHeight="1">
      <c r="A681" s="2"/>
      <c r="B681" s="4"/>
      <c r="C681" s="4"/>
      <c r="D681" s="2"/>
      <c r="E681" s="4"/>
      <c r="F681" s="2"/>
      <c r="G681" s="4"/>
      <c r="H681" s="5"/>
      <c r="I681" s="5"/>
      <c r="J681" s="4"/>
      <c r="K681" s="59"/>
      <c r="L681" s="4"/>
      <c r="M681" s="23"/>
      <c r="N681" s="4"/>
      <c r="O681" s="4"/>
      <c r="P681" s="11"/>
      <c r="Q681" s="11"/>
      <c r="R681" s="11"/>
      <c r="S681" s="11"/>
      <c r="T681" s="11"/>
      <c r="U681" s="11"/>
      <c r="V681" s="11"/>
      <c r="W681" s="11"/>
      <c r="X681" s="11"/>
      <c r="Y681" s="11"/>
      <c r="Z681" s="11"/>
    </row>
    <row r="682" spans="1:26" ht="16.5" customHeight="1">
      <c r="A682" s="2"/>
      <c r="B682" s="4"/>
      <c r="C682" s="4"/>
      <c r="D682" s="2"/>
      <c r="E682" s="4"/>
      <c r="F682" s="2"/>
      <c r="G682" s="4"/>
      <c r="H682" s="5"/>
      <c r="I682" s="5"/>
      <c r="J682" s="4"/>
      <c r="K682" s="59"/>
      <c r="L682" s="4"/>
      <c r="M682" s="23"/>
      <c r="N682" s="4"/>
      <c r="O682" s="4"/>
      <c r="P682" s="11"/>
      <c r="Q682" s="11"/>
      <c r="R682" s="11"/>
      <c r="S682" s="11"/>
      <c r="T682" s="11"/>
      <c r="U682" s="11"/>
      <c r="V682" s="11"/>
      <c r="W682" s="11"/>
      <c r="X682" s="11"/>
      <c r="Y682" s="11"/>
      <c r="Z682" s="11"/>
    </row>
    <row r="683" spans="1:26" ht="16.5" customHeight="1">
      <c r="A683" s="2"/>
      <c r="B683" s="4"/>
      <c r="C683" s="4"/>
      <c r="D683" s="2"/>
      <c r="E683" s="4"/>
      <c r="F683" s="2"/>
      <c r="G683" s="4"/>
      <c r="H683" s="5"/>
      <c r="I683" s="5"/>
      <c r="J683" s="4"/>
      <c r="K683" s="59"/>
      <c r="L683" s="4"/>
      <c r="M683" s="23"/>
      <c r="N683" s="4"/>
      <c r="O683" s="4"/>
      <c r="P683" s="11"/>
      <c r="Q683" s="11"/>
      <c r="R683" s="11"/>
      <c r="S683" s="11"/>
      <c r="T683" s="11"/>
      <c r="U683" s="11"/>
      <c r="V683" s="11"/>
      <c r="W683" s="11"/>
      <c r="X683" s="11"/>
      <c r="Y683" s="11"/>
      <c r="Z683" s="11"/>
    </row>
    <row r="684" spans="1:26" ht="16.5" customHeight="1">
      <c r="A684" s="2"/>
      <c r="B684" s="4"/>
      <c r="C684" s="4"/>
      <c r="D684" s="2"/>
      <c r="E684" s="4"/>
      <c r="F684" s="2"/>
      <c r="G684" s="4"/>
      <c r="H684" s="5"/>
      <c r="I684" s="5"/>
      <c r="J684" s="4"/>
      <c r="K684" s="59"/>
      <c r="L684" s="4"/>
      <c r="M684" s="23"/>
      <c r="N684" s="4"/>
      <c r="O684" s="4"/>
      <c r="P684" s="11"/>
      <c r="Q684" s="11"/>
      <c r="R684" s="11"/>
      <c r="S684" s="11"/>
      <c r="T684" s="11"/>
      <c r="U684" s="11"/>
      <c r="V684" s="11"/>
      <c r="W684" s="11"/>
      <c r="X684" s="11"/>
      <c r="Y684" s="11"/>
      <c r="Z684" s="11"/>
    </row>
    <row r="685" spans="1:26" ht="16.5" customHeight="1">
      <c r="A685" s="2"/>
      <c r="B685" s="4"/>
      <c r="C685" s="4"/>
      <c r="D685" s="2"/>
      <c r="E685" s="4"/>
      <c r="F685" s="2"/>
      <c r="G685" s="4"/>
      <c r="H685" s="5"/>
      <c r="I685" s="5"/>
      <c r="J685" s="4"/>
      <c r="K685" s="59"/>
      <c r="L685" s="4"/>
      <c r="M685" s="23"/>
      <c r="N685" s="4"/>
      <c r="O685" s="4"/>
      <c r="P685" s="11"/>
      <c r="Q685" s="11"/>
      <c r="R685" s="11"/>
      <c r="S685" s="11"/>
      <c r="T685" s="11"/>
      <c r="U685" s="11"/>
      <c r="V685" s="11"/>
      <c r="W685" s="11"/>
      <c r="X685" s="11"/>
      <c r="Y685" s="11"/>
      <c r="Z685" s="11"/>
    </row>
    <row r="686" spans="1:26" ht="16.5" customHeight="1">
      <c r="A686" s="2"/>
      <c r="B686" s="4"/>
      <c r="C686" s="4"/>
      <c r="D686" s="2"/>
      <c r="E686" s="4"/>
      <c r="F686" s="2"/>
      <c r="G686" s="4"/>
      <c r="H686" s="5"/>
      <c r="I686" s="5"/>
      <c r="J686" s="4"/>
      <c r="K686" s="59"/>
      <c r="L686" s="4"/>
      <c r="M686" s="23"/>
      <c r="N686" s="4"/>
      <c r="O686" s="4"/>
      <c r="P686" s="11"/>
      <c r="Q686" s="11"/>
      <c r="R686" s="11"/>
      <c r="S686" s="11"/>
      <c r="T686" s="11"/>
      <c r="U686" s="11"/>
      <c r="V686" s="11"/>
      <c r="W686" s="11"/>
      <c r="X686" s="11"/>
      <c r="Y686" s="11"/>
      <c r="Z686" s="11"/>
    </row>
    <row r="687" spans="1:26" ht="16.5" customHeight="1">
      <c r="A687" s="2"/>
      <c r="B687" s="4"/>
      <c r="C687" s="4"/>
      <c r="D687" s="2"/>
      <c r="E687" s="4"/>
      <c r="F687" s="2"/>
      <c r="G687" s="4"/>
      <c r="H687" s="5"/>
      <c r="I687" s="5"/>
      <c r="J687" s="4"/>
      <c r="K687" s="59"/>
      <c r="L687" s="4"/>
      <c r="M687" s="23"/>
      <c r="N687" s="4"/>
      <c r="O687" s="4"/>
      <c r="P687" s="11"/>
      <c r="Q687" s="11"/>
      <c r="R687" s="11"/>
      <c r="S687" s="11"/>
      <c r="T687" s="11"/>
      <c r="U687" s="11"/>
      <c r="V687" s="11"/>
      <c r="W687" s="11"/>
      <c r="X687" s="11"/>
      <c r="Y687" s="11"/>
      <c r="Z687" s="11"/>
    </row>
    <row r="688" spans="1:26" ht="16.5" customHeight="1">
      <c r="A688" s="2"/>
      <c r="B688" s="4"/>
      <c r="C688" s="4"/>
      <c r="D688" s="2"/>
      <c r="E688" s="4"/>
      <c r="F688" s="2"/>
      <c r="G688" s="4"/>
      <c r="H688" s="5"/>
      <c r="I688" s="5"/>
      <c r="J688" s="4"/>
      <c r="K688" s="59"/>
      <c r="L688" s="4"/>
      <c r="M688" s="23"/>
      <c r="N688" s="4"/>
      <c r="O688" s="4"/>
      <c r="P688" s="11"/>
      <c r="Q688" s="11"/>
      <c r="R688" s="11"/>
      <c r="S688" s="11"/>
      <c r="T688" s="11"/>
      <c r="U688" s="11"/>
      <c r="V688" s="11"/>
      <c r="W688" s="11"/>
      <c r="X688" s="11"/>
      <c r="Y688" s="11"/>
      <c r="Z688" s="11"/>
    </row>
    <row r="689" spans="1:26" ht="16.5" customHeight="1">
      <c r="A689" s="2"/>
      <c r="B689" s="4"/>
      <c r="C689" s="4"/>
      <c r="D689" s="2"/>
      <c r="E689" s="4"/>
      <c r="F689" s="2"/>
      <c r="G689" s="4"/>
      <c r="H689" s="5"/>
      <c r="I689" s="5"/>
      <c r="J689" s="4"/>
      <c r="K689" s="59"/>
      <c r="L689" s="4"/>
      <c r="M689" s="23"/>
      <c r="N689" s="4"/>
      <c r="O689" s="4"/>
      <c r="P689" s="11"/>
      <c r="Q689" s="11"/>
      <c r="R689" s="11"/>
      <c r="S689" s="11"/>
      <c r="T689" s="11"/>
      <c r="U689" s="11"/>
      <c r="V689" s="11"/>
      <c r="W689" s="11"/>
      <c r="X689" s="11"/>
      <c r="Y689" s="11"/>
      <c r="Z689" s="11"/>
    </row>
    <row r="690" spans="1:26" ht="16.5" customHeight="1">
      <c r="A690" s="2"/>
      <c r="B690" s="4"/>
      <c r="C690" s="4"/>
      <c r="D690" s="2"/>
      <c r="E690" s="4"/>
      <c r="F690" s="2"/>
      <c r="G690" s="4"/>
      <c r="H690" s="5"/>
      <c r="I690" s="5"/>
      <c r="J690" s="4"/>
      <c r="K690" s="59"/>
      <c r="L690" s="4"/>
      <c r="M690" s="23"/>
      <c r="N690" s="4"/>
      <c r="O690" s="4"/>
      <c r="P690" s="11"/>
      <c r="Q690" s="11"/>
      <c r="R690" s="11"/>
      <c r="S690" s="11"/>
      <c r="T690" s="11"/>
      <c r="U690" s="11"/>
      <c r="V690" s="11"/>
      <c r="W690" s="11"/>
      <c r="X690" s="11"/>
      <c r="Y690" s="11"/>
      <c r="Z690" s="11"/>
    </row>
    <row r="691" spans="1:26" ht="16.5" customHeight="1">
      <c r="A691" s="2"/>
      <c r="B691" s="4"/>
      <c r="C691" s="4"/>
      <c r="D691" s="2"/>
      <c r="E691" s="4"/>
      <c r="F691" s="2"/>
      <c r="G691" s="4"/>
      <c r="H691" s="5"/>
      <c r="I691" s="5"/>
      <c r="J691" s="4"/>
      <c r="K691" s="59"/>
      <c r="L691" s="4"/>
      <c r="M691" s="23"/>
      <c r="N691" s="4"/>
      <c r="O691" s="4"/>
      <c r="P691" s="11"/>
      <c r="Q691" s="11"/>
      <c r="R691" s="11"/>
      <c r="S691" s="11"/>
      <c r="T691" s="11"/>
      <c r="U691" s="11"/>
      <c r="V691" s="11"/>
      <c r="W691" s="11"/>
      <c r="X691" s="11"/>
      <c r="Y691" s="11"/>
      <c r="Z691" s="11"/>
    </row>
    <row r="692" spans="1:26" ht="16.5" customHeight="1">
      <c r="A692" s="2"/>
      <c r="B692" s="4"/>
      <c r="C692" s="4"/>
      <c r="D692" s="2"/>
      <c r="E692" s="4"/>
      <c r="F692" s="2"/>
      <c r="G692" s="4"/>
      <c r="H692" s="5"/>
      <c r="I692" s="5"/>
      <c r="J692" s="4"/>
      <c r="K692" s="59"/>
      <c r="L692" s="4"/>
      <c r="M692" s="23"/>
      <c r="N692" s="4"/>
      <c r="O692" s="4"/>
      <c r="P692" s="11"/>
      <c r="Q692" s="11"/>
      <c r="R692" s="11"/>
      <c r="S692" s="11"/>
      <c r="T692" s="11"/>
      <c r="U692" s="11"/>
      <c r="V692" s="11"/>
      <c r="W692" s="11"/>
      <c r="X692" s="11"/>
      <c r="Y692" s="11"/>
      <c r="Z692" s="11"/>
    </row>
    <row r="693" spans="1:26" ht="16.5" customHeight="1">
      <c r="A693" s="2"/>
      <c r="B693" s="4"/>
      <c r="C693" s="4"/>
      <c r="D693" s="2"/>
      <c r="E693" s="4"/>
      <c r="F693" s="2"/>
      <c r="G693" s="4"/>
      <c r="H693" s="5"/>
      <c r="I693" s="5"/>
      <c r="J693" s="4"/>
      <c r="K693" s="59"/>
      <c r="L693" s="4"/>
      <c r="M693" s="23"/>
      <c r="N693" s="4"/>
      <c r="O693" s="4"/>
      <c r="P693" s="11"/>
      <c r="Q693" s="11"/>
      <c r="R693" s="11"/>
      <c r="S693" s="11"/>
      <c r="T693" s="11"/>
      <c r="U693" s="11"/>
      <c r="V693" s="11"/>
      <c r="W693" s="11"/>
      <c r="X693" s="11"/>
      <c r="Y693" s="11"/>
      <c r="Z693" s="11"/>
    </row>
    <row r="694" spans="1:26" ht="16.5" customHeight="1">
      <c r="A694" s="2"/>
      <c r="B694" s="4"/>
      <c r="C694" s="4"/>
      <c r="D694" s="2"/>
      <c r="E694" s="4"/>
      <c r="F694" s="2"/>
      <c r="G694" s="4"/>
      <c r="H694" s="5"/>
      <c r="I694" s="5"/>
      <c r="J694" s="4"/>
      <c r="K694" s="59"/>
      <c r="L694" s="4"/>
      <c r="M694" s="23"/>
      <c r="N694" s="4"/>
      <c r="O694" s="4"/>
      <c r="P694" s="11"/>
      <c r="Q694" s="11"/>
      <c r="R694" s="11"/>
      <c r="S694" s="11"/>
      <c r="T694" s="11"/>
      <c r="U694" s="11"/>
      <c r="V694" s="11"/>
      <c r="W694" s="11"/>
      <c r="X694" s="11"/>
      <c r="Y694" s="11"/>
      <c r="Z694" s="11"/>
    </row>
    <row r="695" spans="1:26" ht="16.5" customHeight="1">
      <c r="A695" s="2"/>
      <c r="B695" s="4"/>
      <c r="C695" s="4"/>
      <c r="D695" s="2"/>
      <c r="E695" s="4"/>
      <c r="F695" s="2"/>
      <c r="G695" s="4"/>
      <c r="H695" s="5"/>
      <c r="I695" s="5"/>
      <c r="J695" s="4"/>
      <c r="K695" s="59"/>
      <c r="L695" s="4"/>
      <c r="M695" s="23"/>
      <c r="N695" s="4"/>
      <c r="O695" s="4"/>
      <c r="P695" s="11"/>
      <c r="Q695" s="11"/>
      <c r="R695" s="11"/>
      <c r="S695" s="11"/>
      <c r="T695" s="11"/>
      <c r="U695" s="11"/>
      <c r="V695" s="11"/>
      <c r="W695" s="11"/>
      <c r="X695" s="11"/>
      <c r="Y695" s="11"/>
      <c r="Z695" s="11"/>
    </row>
    <row r="696" spans="1:26" ht="16.5" customHeight="1">
      <c r="A696" s="2"/>
      <c r="B696" s="4"/>
      <c r="C696" s="4"/>
      <c r="D696" s="2"/>
      <c r="E696" s="4"/>
      <c r="F696" s="2"/>
      <c r="G696" s="4"/>
      <c r="H696" s="5"/>
      <c r="I696" s="5"/>
      <c r="J696" s="4"/>
      <c r="K696" s="59"/>
      <c r="L696" s="4"/>
      <c r="M696" s="23"/>
      <c r="N696" s="4"/>
      <c r="O696" s="4"/>
      <c r="P696" s="11"/>
      <c r="Q696" s="11"/>
      <c r="R696" s="11"/>
      <c r="S696" s="11"/>
      <c r="T696" s="11"/>
      <c r="U696" s="11"/>
      <c r="V696" s="11"/>
      <c r="W696" s="11"/>
      <c r="X696" s="11"/>
      <c r="Y696" s="11"/>
      <c r="Z696" s="11"/>
    </row>
    <row r="697" spans="1:26" ht="16.5" customHeight="1">
      <c r="A697" s="2"/>
      <c r="B697" s="4"/>
      <c r="C697" s="4"/>
      <c r="D697" s="2"/>
      <c r="E697" s="4"/>
      <c r="F697" s="2"/>
      <c r="G697" s="4"/>
      <c r="H697" s="5"/>
      <c r="I697" s="5"/>
      <c r="J697" s="4"/>
      <c r="K697" s="59"/>
      <c r="L697" s="4"/>
      <c r="M697" s="23"/>
      <c r="N697" s="4"/>
      <c r="O697" s="4"/>
      <c r="P697" s="11"/>
      <c r="Q697" s="11"/>
      <c r="R697" s="11"/>
      <c r="S697" s="11"/>
      <c r="T697" s="11"/>
      <c r="U697" s="11"/>
      <c r="V697" s="11"/>
      <c r="W697" s="11"/>
      <c r="X697" s="11"/>
      <c r="Y697" s="11"/>
      <c r="Z697" s="11"/>
    </row>
    <row r="698" spans="1:26" ht="16.5" customHeight="1">
      <c r="A698" s="2"/>
      <c r="B698" s="4"/>
      <c r="C698" s="4"/>
      <c r="D698" s="2"/>
      <c r="E698" s="4"/>
      <c r="F698" s="2"/>
      <c r="G698" s="4"/>
      <c r="H698" s="5"/>
      <c r="I698" s="5"/>
      <c r="J698" s="4"/>
      <c r="K698" s="59"/>
      <c r="L698" s="4"/>
      <c r="M698" s="23"/>
      <c r="N698" s="4"/>
      <c r="O698" s="4"/>
      <c r="P698" s="11"/>
      <c r="Q698" s="11"/>
      <c r="R698" s="11"/>
      <c r="S698" s="11"/>
      <c r="T698" s="11"/>
      <c r="U698" s="11"/>
      <c r="V698" s="11"/>
      <c r="W698" s="11"/>
      <c r="X698" s="11"/>
      <c r="Y698" s="11"/>
      <c r="Z698" s="11"/>
    </row>
    <row r="699" spans="1:26" ht="16.5" customHeight="1">
      <c r="A699" s="2"/>
      <c r="B699" s="4"/>
      <c r="C699" s="4"/>
      <c r="D699" s="2"/>
      <c r="E699" s="4"/>
      <c r="F699" s="2"/>
      <c r="G699" s="4"/>
      <c r="H699" s="5"/>
      <c r="I699" s="5"/>
      <c r="J699" s="4"/>
      <c r="K699" s="59"/>
      <c r="L699" s="4"/>
      <c r="M699" s="23"/>
      <c r="N699" s="4"/>
      <c r="O699" s="4"/>
      <c r="P699" s="11"/>
      <c r="Q699" s="11"/>
      <c r="R699" s="11"/>
      <c r="S699" s="11"/>
      <c r="T699" s="11"/>
      <c r="U699" s="11"/>
      <c r="V699" s="11"/>
      <c r="W699" s="11"/>
      <c r="X699" s="11"/>
      <c r="Y699" s="11"/>
      <c r="Z699" s="11"/>
    </row>
    <row r="700" spans="1:26" ht="16.5" customHeight="1">
      <c r="A700" s="2"/>
      <c r="B700" s="4"/>
      <c r="C700" s="4"/>
      <c r="D700" s="2"/>
      <c r="E700" s="4"/>
      <c r="F700" s="2"/>
      <c r="G700" s="4"/>
      <c r="H700" s="5"/>
      <c r="I700" s="5"/>
      <c r="J700" s="4"/>
      <c r="K700" s="59"/>
      <c r="L700" s="4"/>
      <c r="M700" s="23"/>
      <c r="N700" s="4"/>
      <c r="O700" s="4"/>
      <c r="P700" s="11"/>
      <c r="Q700" s="11"/>
      <c r="R700" s="11"/>
      <c r="S700" s="11"/>
      <c r="T700" s="11"/>
      <c r="U700" s="11"/>
      <c r="V700" s="11"/>
      <c r="W700" s="11"/>
      <c r="X700" s="11"/>
      <c r="Y700" s="11"/>
      <c r="Z700" s="11"/>
    </row>
    <row r="701" spans="1:26" ht="16.5" customHeight="1">
      <c r="A701" s="2"/>
      <c r="B701" s="4"/>
      <c r="C701" s="4"/>
      <c r="D701" s="2"/>
      <c r="E701" s="4"/>
      <c r="F701" s="2"/>
      <c r="G701" s="4"/>
      <c r="H701" s="5"/>
      <c r="I701" s="5"/>
      <c r="J701" s="4"/>
      <c r="K701" s="59"/>
      <c r="L701" s="4"/>
      <c r="M701" s="23"/>
      <c r="N701" s="4"/>
      <c r="O701" s="4"/>
      <c r="P701" s="11"/>
      <c r="Q701" s="11"/>
      <c r="R701" s="11"/>
      <c r="S701" s="11"/>
      <c r="T701" s="11"/>
      <c r="U701" s="11"/>
      <c r="V701" s="11"/>
      <c r="W701" s="11"/>
      <c r="X701" s="11"/>
      <c r="Y701" s="11"/>
      <c r="Z701" s="11"/>
    </row>
    <row r="702" spans="1:26" ht="16.5" customHeight="1">
      <c r="A702" s="2"/>
      <c r="B702" s="4"/>
      <c r="C702" s="4"/>
      <c r="D702" s="2"/>
      <c r="E702" s="4"/>
      <c r="F702" s="2"/>
      <c r="G702" s="4"/>
      <c r="H702" s="5"/>
      <c r="I702" s="5"/>
      <c r="J702" s="4"/>
      <c r="K702" s="59"/>
      <c r="L702" s="4"/>
      <c r="M702" s="23"/>
      <c r="N702" s="4"/>
      <c r="O702" s="4"/>
      <c r="P702" s="11"/>
      <c r="Q702" s="11"/>
      <c r="R702" s="11"/>
      <c r="S702" s="11"/>
      <c r="T702" s="11"/>
      <c r="U702" s="11"/>
      <c r="V702" s="11"/>
      <c r="W702" s="11"/>
      <c r="X702" s="11"/>
      <c r="Y702" s="11"/>
      <c r="Z702" s="11"/>
    </row>
    <row r="703" spans="1:26" ht="16.5" customHeight="1">
      <c r="A703" s="2"/>
      <c r="B703" s="4"/>
      <c r="C703" s="4"/>
      <c r="D703" s="2"/>
      <c r="E703" s="4"/>
      <c r="F703" s="2"/>
      <c r="G703" s="4"/>
      <c r="H703" s="5"/>
      <c r="I703" s="5"/>
      <c r="J703" s="4"/>
      <c r="K703" s="59"/>
      <c r="L703" s="4"/>
      <c r="M703" s="23"/>
      <c r="N703" s="4"/>
      <c r="O703" s="4"/>
      <c r="P703" s="11"/>
      <c r="Q703" s="11"/>
      <c r="R703" s="11"/>
      <c r="S703" s="11"/>
      <c r="T703" s="11"/>
      <c r="U703" s="11"/>
      <c r="V703" s="11"/>
      <c r="W703" s="11"/>
      <c r="X703" s="11"/>
      <c r="Y703" s="11"/>
      <c r="Z703" s="11"/>
    </row>
    <row r="704" spans="1:26" ht="16.5" customHeight="1">
      <c r="A704" s="2"/>
      <c r="B704" s="4"/>
      <c r="C704" s="4"/>
      <c r="D704" s="2"/>
      <c r="E704" s="4"/>
      <c r="F704" s="2"/>
      <c r="G704" s="4"/>
      <c r="H704" s="5"/>
      <c r="I704" s="5"/>
      <c r="J704" s="4"/>
      <c r="K704" s="59"/>
      <c r="L704" s="4"/>
      <c r="M704" s="23"/>
      <c r="N704" s="4"/>
      <c r="O704" s="4"/>
      <c r="P704" s="11"/>
      <c r="Q704" s="11"/>
      <c r="R704" s="11"/>
      <c r="S704" s="11"/>
      <c r="T704" s="11"/>
      <c r="U704" s="11"/>
      <c r="V704" s="11"/>
      <c r="W704" s="11"/>
      <c r="X704" s="11"/>
      <c r="Y704" s="11"/>
      <c r="Z704" s="11"/>
    </row>
    <row r="705" spans="1:26" ht="16.5" customHeight="1">
      <c r="A705" s="2"/>
      <c r="B705" s="4"/>
      <c r="C705" s="4"/>
      <c r="D705" s="2"/>
      <c r="E705" s="4"/>
      <c r="F705" s="2"/>
      <c r="G705" s="4"/>
      <c r="H705" s="5"/>
      <c r="I705" s="5"/>
      <c r="J705" s="4"/>
      <c r="K705" s="59"/>
      <c r="L705" s="4"/>
      <c r="M705" s="23"/>
      <c r="N705" s="4"/>
      <c r="O705" s="4"/>
      <c r="P705" s="11"/>
      <c r="Q705" s="11"/>
      <c r="R705" s="11"/>
      <c r="S705" s="11"/>
      <c r="T705" s="11"/>
      <c r="U705" s="11"/>
      <c r="V705" s="11"/>
      <c r="W705" s="11"/>
      <c r="X705" s="11"/>
      <c r="Y705" s="11"/>
      <c r="Z705" s="11"/>
    </row>
    <row r="706" spans="1:26" ht="16.5" customHeight="1">
      <c r="A706" s="2"/>
      <c r="B706" s="4"/>
      <c r="C706" s="4"/>
      <c r="D706" s="2"/>
      <c r="E706" s="4"/>
      <c r="F706" s="2"/>
      <c r="G706" s="4"/>
      <c r="H706" s="5"/>
      <c r="I706" s="5"/>
      <c r="J706" s="4"/>
      <c r="K706" s="59"/>
      <c r="L706" s="4"/>
      <c r="M706" s="23"/>
      <c r="N706" s="4"/>
      <c r="O706" s="4"/>
      <c r="P706" s="11"/>
      <c r="Q706" s="11"/>
      <c r="R706" s="11"/>
      <c r="S706" s="11"/>
      <c r="T706" s="11"/>
      <c r="U706" s="11"/>
      <c r="V706" s="11"/>
      <c r="W706" s="11"/>
      <c r="X706" s="11"/>
      <c r="Y706" s="11"/>
      <c r="Z706" s="11"/>
    </row>
    <row r="707" spans="1:26" ht="16.5" customHeight="1">
      <c r="A707" s="2"/>
      <c r="B707" s="4"/>
      <c r="C707" s="4"/>
      <c r="D707" s="2"/>
      <c r="E707" s="4"/>
      <c r="F707" s="2"/>
      <c r="G707" s="4"/>
      <c r="H707" s="5"/>
      <c r="I707" s="5"/>
      <c r="J707" s="4"/>
      <c r="K707" s="59"/>
      <c r="L707" s="4"/>
      <c r="M707" s="23"/>
      <c r="N707" s="4"/>
      <c r="O707" s="4"/>
      <c r="P707" s="11"/>
      <c r="Q707" s="11"/>
      <c r="R707" s="11"/>
      <c r="S707" s="11"/>
      <c r="T707" s="11"/>
      <c r="U707" s="11"/>
      <c r="V707" s="11"/>
      <c r="W707" s="11"/>
      <c r="X707" s="11"/>
      <c r="Y707" s="11"/>
      <c r="Z707" s="11"/>
    </row>
    <row r="708" spans="1:26" ht="16.5" customHeight="1">
      <c r="A708" s="2"/>
      <c r="B708" s="4"/>
      <c r="C708" s="4"/>
      <c r="D708" s="2"/>
      <c r="E708" s="4"/>
      <c r="F708" s="2"/>
      <c r="G708" s="4"/>
      <c r="H708" s="5"/>
      <c r="I708" s="5"/>
      <c r="J708" s="4"/>
      <c r="K708" s="59"/>
      <c r="L708" s="4"/>
      <c r="M708" s="23"/>
      <c r="N708" s="4"/>
      <c r="O708" s="4"/>
      <c r="P708" s="11"/>
      <c r="Q708" s="11"/>
      <c r="R708" s="11"/>
      <c r="S708" s="11"/>
      <c r="T708" s="11"/>
      <c r="U708" s="11"/>
      <c r="V708" s="11"/>
      <c r="W708" s="11"/>
      <c r="X708" s="11"/>
      <c r="Y708" s="11"/>
      <c r="Z708" s="11"/>
    </row>
    <row r="709" spans="1:26" ht="16.5" customHeight="1">
      <c r="A709" s="2"/>
      <c r="B709" s="4"/>
      <c r="C709" s="4"/>
      <c r="D709" s="2"/>
      <c r="E709" s="4"/>
      <c r="F709" s="2"/>
      <c r="G709" s="4"/>
      <c r="H709" s="5"/>
      <c r="I709" s="5"/>
      <c r="J709" s="4"/>
      <c r="K709" s="59"/>
      <c r="L709" s="4"/>
      <c r="M709" s="23"/>
      <c r="N709" s="4"/>
      <c r="O709" s="4"/>
      <c r="P709" s="11"/>
      <c r="Q709" s="11"/>
      <c r="R709" s="11"/>
      <c r="S709" s="11"/>
      <c r="T709" s="11"/>
      <c r="U709" s="11"/>
      <c r="V709" s="11"/>
      <c r="W709" s="11"/>
      <c r="X709" s="11"/>
      <c r="Y709" s="11"/>
      <c r="Z709" s="11"/>
    </row>
    <row r="710" spans="1:26" ht="16.5" customHeight="1">
      <c r="A710" s="2"/>
      <c r="B710" s="4"/>
      <c r="C710" s="4"/>
      <c r="D710" s="2"/>
      <c r="E710" s="4"/>
      <c r="F710" s="2"/>
      <c r="G710" s="4"/>
      <c r="H710" s="5"/>
      <c r="I710" s="5"/>
      <c r="J710" s="4"/>
      <c r="K710" s="59"/>
      <c r="L710" s="4"/>
      <c r="M710" s="23"/>
      <c r="N710" s="4"/>
      <c r="O710" s="4"/>
      <c r="P710" s="11"/>
      <c r="Q710" s="11"/>
      <c r="R710" s="11"/>
      <c r="S710" s="11"/>
      <c r="T710" s="11"/>
      <c r="U710" s="11"/>
      <c r="V710" s="11"/>
      <c r="W710" s="11"/>
      <c r="X710" s="11"/>
      <c r="Y710" s="11"/>
      <c r="Z710" s="11"/>
    </row>
    <row r="711" spans="1:26" ht="16.5" customHeight="1">
      <c r="A711" s="2"/>
      <c r="B711" s="4"/>
      <c r="C711" s="4"/>
      <c r="D711" s="2"/>
      <c r="E711" s="4"/>
      <c r="F711" s="2"/>
      <c r="G711" s="4"/>
      <c r="H711" s="5"/>
      <c r="I711" s="5"/>
      <c r="J711" s="4"/>
      <c r="K711" s="59"/>
      <c r="L711" s="4"/>
      <c r="M711" s="23"/>
      <c r="N711" s="4"/>
      <c r="O711" s="4"/>
      <c r="P711" s="11"/>
      <c r="Q711" s="11"/>
      <c r="R711" s="11"/>
      <c r="S711" s="11"/>
      <c r="T711" s="11"/>
      <c r="U711" s="11"/>
      <c r="V711" s="11"/>
      <c r="W711" s="11"/>
      <c r="X711" s="11"/>
      <c r="Y711" s="11"/>
      <c r="Z711" s="11"/>
    </row>
    <row r="712" spans="1:26" ht="16.5" customHeight="1">
      <c r="A712" s="2"/>
      <c r="B712" s="4"/>
      <c r="C712" s="4"/>
      <c r="D712" s="2"/>
      <c r="E712" s="4"/>
      <c r="F712" s="2"/>
      <c r="G712" s="4"/>
      <c r="H712" s="5"/>
      <c r="I712" s="5"/>
      <c r="J712" s="4"/>
      <c r="K712" s="59"/>
      <c r="L712" s="4"/>
      <c r="M712" s="23"/>
      <c r="N712" s="4"/>
      <c r="O712" s="4"/>
      <c r="P712" s="11"/>
      <c r="Q712" s="11"/>
      <c r="R712" s="11"/>
      <c r="S712" s="11"/>
      <c r="T712" s="11"/>
      <c r="U712" s="11"/>
      <c r="V712" s="11"/>
      <c r="W712" s="11"/>
      <c r="X712" s="11"/>
      <c r="Y712" s="11"/>
      <c r="Z712" s="11"/>
    </row>
    <row r="713" spans="1:26" ht="16.5" customHeight="1">
      <c r="A713" s="2"/>
      <c r="B713" s="4"/>
      <c r="C713" s="4"/>
      <c r="D713" s="2"/>
      <c r="E713" s="4"/>
      <c r="F713" s="2"/>
      <c r="G713" s="4"/>
      <c r="H713" s="5"/>
      <c r="I713" s="5"/>
      <c r="J713" s="4"/>
      <c r="K713" s="59"/>
      <c r="L713" s="4"/>
      <c r="M713" s="23"/>
      <c r="N713" s="4"/>
      <c r="O713" s="4"/>
      <c r="P713" s="11"/>
      <c r="Q713" s="11"/>
      <c r="R713" s="11"/>
      <c r="S713" s="11"/>
      <c r="T713" s="11"/>
      <c r="U713" s="11"/>
      <c r="V713" s="11"/>
      <c r="W713" s="11"/>
      <c r="X713" s="11"/>
      <c r="Y713" s="11"/>
      <c r="Z713" s="11"/>
    </row>
    <row r="714" spans="1:26" ht="16.5" customHeight="1">
      <c r="A714" s="2"/>
      <c r="B714" s="4"/>
      <c r="C714" s="4"/>
      <c r="D714" s="2"/>
      <c r="E714" s="4"/>
      <c r="F714" s="2"/>
      <c r="G714" s="4"/>
      <c r="H714" s="5"/>
      <c r="I714" s="5"/>
      <c r="J714" s="4"/>
      <c r="K714" s="59"/>
      <c r="L714" s="4"/>
      <c r="M714" s="23"/>
      <c r="N714" s="4"/>
      <c r="O714" s="4"/>
      <c r="P714" s="11"/>
      <c r="Q714" s="11"/>
      <c r="R714" s="11"/>
      <c r="S714" s="11"/>
      <c r="T714" s="11"/>
      <c r="U714" s="11"/>
      <c r="V714" s="11"/>
      <c r="W714" s="11"/>
      <c r="X714" s="11"/>
      <c r="Y714" s="11"/>
      <c r="Z714" s="11"/>
    </row>
    <row r="715" spans="1:26" ht="16.5" customHeight="1">
      <c r="A715" s="2"/>
      <c r="B715" s="4"/>
      <c r="C715" s="4"/>
      <c r="D715" s="2"/>
      <c r="E715" s="4"/>
      <c r="F715" s="2"/>
      <c r="G715" s="4"/>
      <c r="H715" s="5"/>
      <c r="I715" s="5"/>
      <c r="J715" s="4"/>
      <c r="K715" s="59"/>
      <c r="L715" s="4"/>
      <c r="M715" s="23"/>
      <c r="N715" s="4"/>
      <c r="O715" s="4"/>
      <c r="P715" s="11"/>
      <c r="Q715" s="11"/>
      <c r="R715" s="11"/>
      <c r="S715" s="11"/>
      <c r="T715" s="11"/>
      <c r="U715" s="11"/>
      <c r="V715" s="11"/>
      <c r="W715" s="11"/>
      <c r="X715" s="11"/>
      <c r="Y715" s="11"/>
      <c r="Z715" s="11"/>
    </row>
    <row r="716" spans="1:26" ht="16.5" customHeight="1">
      <c r="A716" s="2"/>
      <c r="B716" s="4"/>
      <c r="C716" s="4"/>
      <c r="D716" s="2"/>
      <c r="E716" s="4"/>
      <c r="F716" s="2"/>
      <c r="G716" s="4"/>
      <c r="H716" s="5"/>
      <c r="I716" s="5"/>
      <c r="J716" s="4"/>
      <c r="K716" s="59"/>
      <c r="L716" s="4"/>
      <c r="M716" s="23"/>
      <c r="N716" s="4"/>
      <c r="O716" s="4"/>
      <c r="P716" s="11"/>
      <c r="Q716" s="11"/>
      <c r="R716" s="11"/>
      <c r="S716" s="11"/>
      <c r="T716" s="11"/>
      <c r="U716" s="11"/>
      <c r="V716" s="11"/>
      <c r="W716" s="11"/>
      <c r="X716" s="11"/>
      <c r="Y716" s="11"/>
      <c r="Z716" s="11"/>
    </row>
    <row r="717" spans="1:26" ht="16.5" customHeight="1">
      <c r="A717" s="2"/>
      <c r="B717" s="4"/>
      <c r="C717" s="4"/>
      <c r="D717" s="2"/>
      <c r="E717" s="4"/>
      <c r="F717" s="2"/>
      <c r="G717" s="4"/>
      <c r="H717" s="5"/>
      <c r="I717" s="5"/>
      <c r="J717" s="4"/>
      <c r="K717" s="59"/>
      <c r="L717" s="4"/>
      <c r="M717" s="23"/>
      <c r="N717" s="4"/>
      <c r="O717" s="4"/>
      <c r="P717" s="11"/>
      <c r="Q717" s="11"/>
      <c r="R717" s="11"/>
      <c r="S717" s="11"/>
      <c r="T717" s="11"/>
      <c r="U717" s="11"/>
      <c r="V717" s="11"/>
      <c r="W717" s="11"/>
      <c r="X717" s="11"/>
      <c r="Y717" s="11"/>
      <c r="Z717" s="11"/>
    </row>
    <row r="718" spans="1:26" ht="16.5" customHeight="1">
      <c r="A718" s="2"/>
      <c r="B718" s="4"/>
      <c r="C718" s="4"/>
      <c r="D718" s="2"/>
      <c r="E718" s="4"/>
      <c r="F718" s="2"/>
      <c r="G718" s="4"/>
      <c r="H718" s="5"/>
      <c r="I718" s="5"/>
      <c r="J718" s="4"/>
      <c r="K718" s="59"/>
      <c r="L718" s="4"/>
      <c r="M718" s="23"/>
      <c r="N718" s="4"/>
      <c r="O718" s="4"/>
      <c r="P718" s="11"/>
      <c r="Q718" s="11"/>
      <c r="R718" s="11"/>
      <c r="S718" s="11"/>
      <c r="T718" s="11"/>
      <c r="U718" s="11"/>
      <c r="V718" s="11"/>
      <c r="W718" s="11"/>
      <c r="X718" s="11"/>
      <c r="Y718" s="11"/>
      <c r="Z718" s="11"/>
    </row>
    <row r="719" spans="1:26" ht="16.5" customHeight="1">
      <c r="A719" s="2"/>
      <c r="B719" s="4"/>
      <c r="C719" s="4"/>
      <c r="D719" s="2"/>
      <c r="E719" s="4"/>
      <c r="F719" s="2"/>
      <c r="G719" s="4"/>
      <c r="H719" s="5"/>
      <c r="I719" s="5"/>
      <c r="J719" s="4"/>
      <c r="K719" s="59"/>
      <c r="L719" s="4"/>
      <c r="M719" s="23"/>
      <c r="N719" s="4"/>
      <c r="O719" s="4"/>
      <c r="P719" s="11"/>
      <c r="Q719" s="11"/>
      <c r="R719" s="11"/>
      <c r="S719" s="11"/>
      <c r="T719" s="11"/>
      <c r="U719" s="11"/>
      <c r="V719" s="11"/>
      <c r="W719" s="11"/>
      <c r="X719" s="11"/>
      <c r="Y719" s="11"/>
      <c r="Z719" s="11"/>
    </row>
    <row r="720" spans="1:26" ht="16.5" customHeight="1">
      <c r="A720" s="2"/>
      <c r="B720" s="4"/>
      <c r="C720" s="4"/>
      <c r="D720" s="2"/>
      <c r="E720" s="4"/>
      <c r="F720" s="2"/>
      <c r="G720" s="4"/>
      <c r="H720" s="5"/>
      <c r="I720" s="5"/>
      <c r="J720" s="4"/>
      <c r="K720" s="59"/>
      <c r="L720" s="4"/>
      <c r="M720" s="23"/>
      <c r="N720" s="4"/>
      <c r="O720" s="4"/>
      <c r="P720" s="11"/>
      <c r="Q720" s="11"/>
      <c r="R720" s="11"/>
      <c r="S720" s="11"/>
      <c r="T720" s="11"/>
      <c r="U720" s="11"/>
      <c r="V720" s="11"/>
      <c r="W720" s="11"/>
      <c r="X720" s="11"/>
      <c r="Y720" s="11"/>
      <c r="Z720" s="11"/>
    </row>
    <row r="721" spans="1:26" ht="16.5" customHeight="1">
      <c r="A721" s="2"/>
      <c r="B721" s="4"/>
      <c r="C721" s="4"/>
      <c r="D721" s="2"/>
      <c r="E721" s="4"/>
      <c r="F721" s="2"/>
      <c r="G721" s="4"/>
      <c r="H721" s="5"/>
      <c r="I721" s="5"/>
      <c r="J721" s="4"/>
      <c r="K721" s="59"/>
      <c r="L721" s="4"/>
      <c r="M721" s="23"/>
      <c r="N721" s="4"/>
      <c r="O721" s="4"/>
      <c r="P721" s="11"/>
      <c r="Q721" s="11"/>
      <c r="R721" s="11"/>
      <c r="S721" s="11"/>
      <c r="T721" s="11"/>
      <c r="U721" s="11"/>
      <c r="V721" s="11"/>
      <c r="W721" s="11"/>
      <c r="X721" s="11"/>
      <c r="Y721" s="11"/>
      <c r="Z721" s="11"/>
    </row>
    <row r="722" spans="1:26" ht="16.5" customHeight="1">
      <c r="A722" s="2"/>
      <c r="B722" s="4"/>
      <c r="C722" s="4"/>
      <c r="D722" s="2"/>
      <c r="E722" s="4"/>
      <c r="F722" s="2"/>
      <c r="G722" s="4"/>
      <c r="H722" s="5"/>
      <c r="I722" s="5"/>
      <c r="J722" s="4"/>
      <c r="K722" s="59"/>
      <c r="L722" s="4"/>
      <c r="M722" s="23"/>
      <c r="N722" s="4"/>
      <c r="O722" s="4"/>
      <c r="P722" s="11"/>
      <c r="Q722" s="11"/>
      <c r="R722" s="11"/>
      <c r="S722" s="11"/>
      <c r="T722" s="11"/>
      <c r="U722" s="11"/>
      <c r="V722" s="11"/>
      <c r="W722" s="11"/>
      <c r="X722" s="11"/>
      <c r="Y722" s="11"/>
      <c r="Z722" s="11"/>
    </row>
    <row r="723" spans="1:26" ht="16.5" customHeight="1">
      <c r="A723" s="2"/>
      <c r="B723" s="4"/>
      <c r="C723" s="4"/>
      <c r="D723" s="2"/>
      <c r="E723" s="4"/>
      <c r="F723" s="2"/>
      <c r="G723" s="4"/>
      <c r="H723" s="5"/>
      <c r="I723" s="5"/>
      <c r="J723" s="4"/>
      <c r="K723" s="59"/>
      <c r="L723" s="4"/>
      <c r="M723" s="23"/>
      <c r="N723" s="4"/>
      <c r="O723" s="4"/>
      <c r="P723" s="11"/>
      <c r="Q723" s="11"/>
      <c r="R723" s="11"/>
      <c r="S723" s="11"/>
      <c r="T723" s="11"/>
      <c r="U723" s="11"/>
      <c r="V723" s="11"/>
      <c r="W723" s="11"/>
      <c r="X723" s="11"/>
      <c r="Y723" s="11"/>
      <c r="Z723" s="11"/>
    </row>
    <row r="724" spans="1:26" ht="16.5" customHeight="1">
      <c r="A724" s="2"/>
      <c r="B724" s="4"/>
      <c r="C724" s="4"/>
      <c r="D724" s="2"/>
      <c r="E724" s="4"/>
      <c r="F724" s="2"/>
      <c r="G724" s="4"/>
      <c r="H724" s="5"/>
      <c r="I724" s="5"/>
      <c r="J724" s="4"/>
      <c r="K724" s="59"/>
      <c r="L724" s="4"/>
      <c r="M724" s="23"/>
      <c r="N724" s="4"/>
      <c r="O724" s="4"/>
      <c r="P724" s="11"/>
      <c r="Q724" s="11"/>
      <c r="R724" s="11"/>
      <c r="S724" s="11"/>
      <c r="T724" s="11"/>
      <c r="U724" s="11"/>
      <c r="V724" s="11"/>
      <c r="W724" s="11"/>
      <c r="X724" s="11"/>
      <c r="Y724" s="11"/>
      <c r="Z724" s="11"/>
    </row>
    <row r="725" spans="1:26" ht="16.5" customHeight="1">
      <c r="A725" s="2"/>
      <c r="B725" s="4"/>
      <c r="C725" s="4"/>
      <c r="D725" s="2"/>
      <c r="E725" s="4"/>
      <c r="F725" s="2"/>
      <c r="G725" s="4"/>
      <c r="H725" s="5"/>
      <c r="I725" s="5"/>
      <c r="J725" s="4"/>
      <c r="K725" s="59"/>
      <c r="L725" s="4"/>
      <c r="M725" s="23"/>
      <c r="N725" s="4"/>
      <c r="O725" s="4"/>
      <c r="P725" s="11"/>
      <c r="Q725" s="11"/>
      <c r="R725" s="11"/>
      <c r="S725" s="11"/>
      <c r="T725" s="11"/>
      <c r="U725" s="11"/>
      <c r="V725" s="11"/>
      <c r="W725" s="11"/>
      <c r="X725" s="11"/>
      <c r="Y725" s="11"/>
      <c r="Z725" s="11"/>
    </row>
    <row r="726" spans="1:26" ht="16.5" customHeight="1">
      <c r="A726" s="2"/>
      <c r="B726" s="4"/>
      <c r="C726" s="4"/>
      <c r="D726" s="2"/>
      <c r="E726" s="4"/>
      <c r="F726" s="2"/>
      <c r="G726" s="4"/>
      <c r="H726" s="5"/>
      <c r="I726" s="5"/>
      <c r="J726" s="4"/>
      <c r="K726" s="59"/>
      <c r="L726" s="4"/>
      <c r="M726" s="23"/>
      <c r="N726" s="4"/>
      <c r="O726" s="4"/>
      <c r="P726" s="11"/>
      <c r="Q726" s="11"/>
      <c r="R726" s="11"/>
      <c r="S726" s="11"/>
      <c r="T726" s="11"/>
      <c r="U726" s="11"/>
      <c r="V726" s="11"/>
      <c r="W726" s="11"/>
      <c r="X726" s="11"/>
      <c r="Y726" s="11"/>
      <c r="Z726" s="11"/>
    </row>
    <row r="727" spans="1:26" ht="16.5" customHeight="1">
      <c r="A727" s="2"/>
      <c r="B727" s="4"/>
      <c r="C727" s="4"/>
      <c r="D727" s="2"/>
      <c r="E727" s="4"/>
      <c r="F727" s="2"/>
      <c r="G727" s="4"/>
      <c r="H727" s="5"/>
      <c r="I727" s="5"/>
      <c r="J727" s="4"/>
      <c r="K727" s="59"/>
      <c r="L727" s="4"/>
      <c r="M727" s="23"/>
      <c r="N727" s="4"/>
      <c r="O727" s="4"/>
      <c r="P727" s="11"/>
      <c r="Q727" s="11"/>
      <c r="R727" s="11"/>
      <c r="S727" s="11"/>
      <c r="T727" s="11"/>
      <c r="U727" s="11"/>
      <c r="V727" s="11"/>
      <c r="W727" s="11"/>
      <c r="X727" s="11"/>
      <c r="Y727" s="11"/>
      <c r="Z727" s="11"/>
    </row>
    <row r="728" spans="1:26" ht="16.5" customHeight="1">
      <c r="A728" s="2"/>
      <c r="B728" s="4"/>
      <c r="C728" s="4"/>
      <c r="D728" s="2"/>
      <c r="E728" s="4"/>
      <c r="F728" s="2"/>
      <c r="G728" s="4"/>
      <c r="H728" s="5"/>
      <c r="I728" s="5"/>
      <c r="J728" s="4"/>
      <c r="K728" s="59"/>
      <c r="L728" s="4"/>
      <c r="M728" s="23"/>
      <c r="N728" s="4"/>
      <c r="O728" s="4"/>
      <c r="P728" s="11"/>
      <c r="Q728" s="11"/>
      <c r="R728" s="11"/>
      <c r="S728" s="11"/>
      <c r="T728" s="11"/>
      <c r="U728" s="11"/>
      <c r="V728" s="11"/>
      <c r="W728" s="11"/>
      <c r="X728" s="11"/>
      <c r="Y728" s="11"/>
      <c r="Z728" s="11"/>
    </row>
    <row r="729" spans="1:26" ht="16.5" customHeight="1">
      <c r="A729" s="2"/>
      <c r="B729" s="4"/>
      <c r="C729" s="4"/>
      <c r="D729" s="2"/>
      <c r="E729" s="4"/>
      <c r="F729" s="2"/>
      <c r="G729" s="4"/>
      <c r="H729" s="5"/>
      <c r="I729" s="5"/>
      <c r="J729" s="4"/>
      <c r="K729" s="59"/>
      <c r="L729" s="4"/>
      <c r="M729" s="23"/>
      <c r="N729" s="4"/>
      <c r="O729" s="4"/>
      <c r="P729" s="11"/>
      <c r="Q729" s="11"/>
      <c r="R729" s="11"/>
      <c r="S729" s="11"/>
      <c r="T729" s="11"/>
      <c r="U729" s="11"/>
      <c r="V729" s="11"/>
      <c r="W729" s="11"/>
      <c r="X729" s="11"/>
      <c r="Y729" s="11"/>
      <c r="Z729" s="11"/>
    </row>
    <row r="730" spans="1:26" ht="16.5" customHeight="1">
      <c r="A730" s="2"/>
      <c r="B730" s="4"/>
      <c r="C730" s="4"/>
      <c r="D730" s="2"/>
      <c r="E730" s="4"/>
      <c r="F730" s="2"/>
      <c r="G730" s="4"/>
      <c r="H730" s="5"/>
      <c r="I730" s="5"/>
      <c r="J730" s="4"/>
      <c r="K730" s="59"/>
      <c r="L730" s="4"/>
      <c r="M730" s="23"/>
      <c r="N730" s="4"/>
      <c r="O730" s="4"/>
      <c r="P730" s="11"/>
      <c r="Q730" s="11"/>
      <c r="R730" s="11"/>
      <c r="S730" s="11"/>
      <c r="T730" s="11"/>
      <c r="U730" s="11"/>
      <c r="V730" s="11"/>
      <c r="W730" s="11"/>
      <c r="X730" s="11"/>
      <c r="Y730" s="11"/>
      <c r="Z730" s="11"/>
    </row>
    <row r="731" spans="1:26" ht="16.5" customHeight="1">
      <c r="A731" s="2"/>
      <c r="B731" s="4"/>
      <c r="C731" s="4"/>
      <c r="D731" s="2"/>
      <c r="E731" s="4"/>
      <c r="F731" s="2"/>
      <c r="G731" s="4"/>
      <c r="H731" s="5"/>
      <c r="I731" s="5"/>
      <c r="J731" s="4"/>
      <c r="K731" s="59"/>
      <c r="L731" s="4"/>
      <c r="M731" s="23"/>
      <c r="N731" s="4"/>
      <c r="O731" s="4"/>
      <c r="P731" s="11"/>
      <c r="Q731" s="11"/>
      <c r="R731" s="11"/>
      <c r="S731" s="11"/>
      <c r="T731" s="11"/>
      <c r="U731" s="11"/>
      <c r="V731" s="11"/>
      <c r="W731" s="11"/>
      <c r="X731" s="11"/>
      <c r="Y731" s="11"/>
      <c r="Z731" s="11"/>
    </row>
    <row r="732" spans="1:26" ht="16.5" customHeight="1">
      <c r="A732" s="2"/>
      <c r="B732" s="4"/>
      <c r="C732" s="4"/>
      <c r="D732" s="2"/>
      <c r="E732" s="4"/>
      <c r="F732" s="2"/>
      <c r="G732" s="4"/>
      <c r="H732" s="5"/>
      <c r="I732" s="5"/>
      <c r="J732" s="4"/>
      <c r="K732" s="59"/>
      <c r="L732" s="4"/>
      <c r="M732" s="23"/>
      <c r="N732" s="4"/>
      <c r="O732" s="4"/>
      <c r="P732" s="11"/>
      <c r="Q732" s="11"/>
      <c r="R732" s="11"/>
      <c r="S732" s="11"/>
      <c r="T732" s="11"/>
      <c r="U732" s="11"/>
      <c r="V732" s="11"/>
      <c r="W732" s="11"/>
      <c r="X732" s="11"/>
      <c r="Y732" s="11"/>
      <c r="Z732" s="11"/>
    </row>
    <row r="733" spans="1:26" ht="16.5" customHeight="1">
      <c r="A733" s="2"/>
      <c r="B733" s="4"/>
      <c r="C733" s="4"/>
      <c r="D733" s="2"/>
      <c r="E733" s="4"/>
      <c r="F733" s="2"/>
      <c r="G733" s="4"/>
      <c r="H733" s="5"/>
      <c r="I733" s="5"/>
      <c r="J733" s="4"/>
      <c r="K733" s="59"/>
      <c r="L733" s="4"/>
      <c r="M733" s="23"/>
      <c r="N733" s="4"/>
      <c r="O733" s="4"/>
      <c r="P733" s="11"/>
      <c r="Q733" s="11"/>
      <c r="R733" s="11"/>
      <c r="S733" s="11"/>
      <c r="T733" s="11"/>
      <c r="U733" s="11"/>
      <c r="V733" s="11"/>
      <c r="W733" s="11"/>
      <c r="X733" s="11"/>
      <c r="Y733" s="11"/>
      <c r="Z733" s="11"/>
    </row>
    <row r="734" spans="1:26" ht="16.5" customHeight="1">
      <c r="A734" s="2"/>
      <c r="B734" s="4"/>
      <c r="C734" s="4"/>
      <c r="D734" s="2"/>
      <c r="E734" s="4"/>
      <c r="F734" s="2"/>
      <c r="G734" s="4"/>
      <c r="H734" s="5"/>
      <c r="I734" s="5"/>
      <c r="J734" s="4"/>
      <c r="K734" s="59"/>
      <c r="L734" s="4"/>
      <c r="M734" s="23"/>
      <c r="N734" s="4"/>
      <c r="O734" s="4"/>
      <c r="P734" s="11"/>
      <c r="Q734" s="11"/>
      <c r="R734" s="11"/>
      <c r="S734" s="11"/>
      <c r="T734" s="11"/>
      <c r="U734" s="11"/>
      <c r="V734" s="11"/>
      <c r="W734" s="11"/>
      <c r="X734" s="11"/>
      <c r="Y734" s="11"/>
      <c r="Z734" s="11"/>
    </row>
    <row r="735" spans="1:26" ht="16.5" customHeight="1">
      <c r="A735" s="2"/>
      <c r="B735" s="4"/>
      <c r="C735" s="4"/>
      <c r="D735" s="2"/>
      <c r="E735" s="4"/>
      <c r="F735" s="2"/>
      <c r="G735" s="4"/>
      <c r="H735" s="5"/>
      <c r="I735" s="5"/>
      <c r="J735" s="4"/>
      <c r="K735" s="59"/>
      <c r="L735" s="4"/>
      <c r="M735" s="23"/>
      <c r="N735" s="4"/>
      <c r="O735" s="4"/>
      <c r="P735" s="11"/>
      <c r="Q735" s="11"/>
      <c r="R735" s="11"/>
      <c r="S735" s="11"/>
      <c r="T735" s="11"/>
      <c r="U735" s="11"/>
      <c r="V735" s="11"/>
      <c r="W735" s="11"/>
      <c r="X735" s="11"/>
      <c r="Y735" s="11"/>
      <c r="Z735" s="11"/>
    </row>
    <row r="736" spans="1:26" ht="16.5" customHeight="1">
      <c r="A736" s="2"/>
      <c r="B736" s="4"/>
      <c r="C736" s="4"/>
      <c r="D736" s="2"/>
      <c r="E736" s="4"/>
      <c r="F736" s="2"/>
      <c r="G736" s="4"/>
      <c r="H736" s="5"/>
      <c r="I736" s="5"/>
      <c r="J736" s="4"/>
      <c r="K736" s="59"/>
      <c r="L736" s="4"/>
      <c r="M736" s="23"/>
      <c r="N736" s="4"/>
      <c r="O736" s="4"/>
      <c r="P736" s="11"/>
      <c r="Q736" s="11"/>
      <c r="R736" s="11"/>
      <c r="S736" s="11"/>
      <c r="T736" s="11"/>
      <c r="U736" s="11"/>
      <c r="V736" s="11"/>
      <c r="W736" s="11"/>
      <c r="X736" s="11"/>
      <c r="Y736" s="11"/>
      <c r="Z736" s="11"/>
    </row>
    <row r="737" spans="1:26" ht="16.5" customHeight="1">
      <c r="A737" s="2"/>
      <c r="B737" s="4"/>
      <c r="C737" s="4"/>
      <c r="D737" s="2"/>
      <c r="E737" s="4"/>
      <c r="F737" s="2"/>
      <c r="G737" s="4"/>
      <c r="H737" s="5"/>
      <c r="I737" s="5"/>
      <c r="J737" s="4"/>
      <c r="K737" s="59"/>
      <c r="L737" s="4"/>
      <c r="M737" s="23"/>
      <c r="N737" s="4"/>
      <c r="O737" s="4"/>
      <c r="P737" s="11"/>
      <c r="Q737" s="11"/>
      <c r="R737" s="11"/>
      <c r="S737" s="11"/>
      <c r="T737" s="11"/>
      <c r="U737" s="11"/>
      <c r="V737" s="11"/>
      <c r="W737" s="11"/>
      <c r="X737" s="11"/>
      <c r="Y737" s="11"/>
      <c r="Z737" s="11"/>
    </row>
    <row r="738" spans="1:26" ht="16.5" customHeight="1">
      <c r="A738" s="2"/>
      <c r="B738" s="4"/>
      <c r="C738" s="4"/>
      <c r="D738" s="2"/>
      <c r="E738" s="4"/>
      <c r="F738" s="2"/>
      <c r="G738" s="4"/>
      <c r="H738" s="5"/>
      <c r="I738" s="5"/>
      <c r="J738" s="4"/>
      <c r="K738" s="59"/>
      <c r="L738" s="4"/>
      <c r="M738" s="23"/>
      <c r="N738" s="4"/>
      <c r="O738" s="4"/>
      <c r="P738" s="11"/>
      <c r="Q738" s="11"/>
      <c r="R738" s="11"/>
      <c r="S738" s="11"/>
      <c r="T738" s="11"/>
      <c r="U738" s="11"/>
      <c r="V738" s="11"/>
      <c r="W738" s="11"/>
      <c r="X738" s="11"/>
      <c r="Y738" s="11"/>
      <c r="Z738" s="11"/>
    </row>
    <row r="739" spans="1:26" ht="16.5" customHeight="1">
      <c r="A739" s="2"/>
      <c r="B739" s="4"/>
      <c r="C739" s="4"/>
      <c r="D739" s="2"/>
      <c r="E739" s="4"/>
      <c r="F739" s="2"/>
      <c r="G739" s="4"/>
      <c r="H739" s="5"/>
      <c r="I739" s="5"/>
      <c r="J739" s="4"/>
      <c r="K739" s="59"/>
      <c r="L739" s="4"/>
      <c r="M739" s="23"/>
      <c r="N739" s="4"/>
      <c r="O739" s="4"/>
      <c r="P739" s="11"/>
      <c r="Q739" s="11"/>
      <c r="R739" s="11"/>
      <c r="S739" s="11"/>
      <c r="T739" s="11"/>
      <c r="U739" s="11"/>
      <c r="V739" s="11"/>
      <c r="W739" s="11"/>
      <c r="X739" s="11"/>
      <c r="Y739" s="11"/>
      <c r="Z739" s="11"/>
    </row>
    <row r="740" spans="1:26" ht="16.5" customHeight="1">
      <c r="A740" s="2"/>
      <c r="B740" s="4"/>
      <c r="C740" s="4"/>
      <c r="D740" s="2"/>
      <c r="E740" s="4"/>
      <c r="F740" s="2"/>
      <c r="G740" s="4"/>
      <c r="H740" s="5"/>
      <c r="I740" s="5"/>
      <c r="J740" s="4"/>
      <c r="K740" s="59"/>
      <c r="L740" s="4"/>
      <c r="M740" s="23"/>
      <c r="N740" s="4"/>
      <c r="O740" s="4"/>
      <c r="P740" s="11"/>
      <c r="Q740" s="11"/>
      <c r="R740" s="11"/>
      <c r="S740" s="11"/>
      <c r="T740" s="11"/>
      <c r="U740" s="11"/>
      <c r="V740" s="11"/>
      <c r="W740" s="11"/>
      <c r="X740" s="11"/>
      <c r="Y740" s="11"/>
      <c r="Z740" s="11"/>
    </row>
    <row r="741" spans="1:26" ht="16.5" customHeight="1">
      <c r="A741" s="2"/>
      <c r="B741" s="4"/>
      <c r="C741" s="4"/>
      <c r="D741" s="2"/>
      <c r="E741" s="4"/>
      <c r="F741" s="2"/>
      <c r="G741" s="4"/>
      <c r="H741" s="5"/>
      <c r="I741" s="5"/>
      <c r="J741" s="4"/>
      <c r="K741" s="59"/>
      <c r="L741" s="4"/>
      <c r="M741" s="23"/>
      <c r="N741" s="4"/>
      <c r="O741" s="4"/>
      <c r="P741" s="11"/>
      <c r="Q741" s="11"/>
      <c r="R741" s="11"/>
      <c r="S741" s="11"/>
      <c r="T741" s="11"/>
      <c r="U741" s="11"/>
      <c r="V741" s="11"/>
      <c r="W741" s="11"/>
      <c r="X741" s="11"/>
      <c r="Y741" s="11"/>
      <c r="Z741" s="11"/>
    </row>
    <row r="742" spans="1:26" ht="16.5" customHeight="1">
      <c r="A742" s="2"/>
      <c r="B742" s="4"/>
      <c r="C742" s="4"/>
      <c r="D742" s="2"/>
      <c r="E742" s="4"/>
      <c r="F742" s="2"/>
      <c r="G742" s="4"/>
      <c r="H742" s="5"/>
      <c r="I742" s="5"/>
      <c r="J742" s="4"/>
      <c r="K742" s="59"/>
      <c r="L742" s="4"/>
      <c r="M742" s="23"/>
      <c r="N742" s="4"/>
      <c r="O742" s="4"/>
      <c r="P742" s="11"/>
      <c r="Q742" s="11"/>
      <c r="R742" s="11"/>
      <c r="S742" s="11"/>
      <c r="T742" s="11"/>
      <c r="U742" s="11"/>
      <c r="V742" s="11"/>
      <c r="W742" s="11"/>
      <c r="X742" s="11"/>
      <c r="Y742" s="11"/>
      <c r="Z742" s="11"/>
    </row>
    <row r="743" spans="1:26" ht="16.5" customHeight="1">
      <c r="A743" s="2"/>
      <c r="B743" s="4"/>
      <c r="C743" s="4"/>
      <c r="D743" s="2"/>
      <c r="E743" s="4"/>
      <c r="F743" s="2"/>
      <c r="G743" s="4"/>
      <c r="H743" s="5"/>
      <c r="I743" s="5"/>
      <c r="J743" s="4"/>
      <c r="K743" s="59"/>
      <c r="L743" s="4"/>
      <c r="M743" s="23"/>
      <c r="N743" s="4"/>
      <c r="O743" s="4"/>
      <c r="P743" s="11"/>
      <c r="Q743" s="11"/>
      <c r="R743" s="11"/>
      <c r="S743" s="11"/>
      <c r="T743" s="11"/>
      <c r="U743" s="11"/>
      <c r="V743" s="11"/>
      <c r="W743" s="11"/>
      <c r="X743" s="11"/>
      <c r="Y743" s="11"/>
      <c r="Z743" s="11"/>
    </row>
    <row r="744" spans="1:26" ht="16.5" customHeight="1">
      <c r="A744" s="2"/>
      <c r="B744" s="4"/>
      <c r="C744" s="4"/>
      <c r="D744" s="2"/>
      <c r="E744" s="4"/>
      <c r="F744" s="2"/>
      <c r="G744" s="4"/>
      <c r="H744" s="5"/>
      <c r="I744" s="5"/>
      <c r="J744" s="4"/>
      <c r="K744" s="59"/>
      <c r="L744" s="4"/>
      <c r="M744" s="23"/>
      <c r="N744" s="4"/>
      <c r="O744" s="4"/>
      <c r="P744" s="11"/>
      <c r="Q744" s="11"/>
      <c r="R744" s="11"/>
      <c r="S744" s="11"/>
      <c r="T744" s="11"/>
      <c r="U744" s="11"/>
      <c r="V744" s="11"/>
      <c r="W744" s="11"/>
      <c r="X744" s="11"/>
      <c r="Y744" s="11"/>
      <c r="Z744" s="11"/>
    </row>
    <row r="745" spans="1:26" ht="16.5" customHeight="1">
      <c r="A745" s="2"/>
      <c r="B745" s="4"/>
      <c r="C745" s="4"/>
      <c r="D745" s="2"/>
      <c r="E745" s="4"/>
      <c r="F745" s="2"/>
      <c r="G745" s="4"/>
      <c r="H745" s="5"/>
      <c r="I745" s="5"/>
      <c r="J745" s="4"/>
      <c r="K745" s="59"/>
      <c r="L745" s="4"/>
      <c r="M745" s="23"/>
      <c r="N745" s="4"/>
      <c r="O745" s="4"/>
      <c r="P745" s="11"/>
      <c r="Q745" s="11"/>
      <c r="R745" s="11"/>
      <c r="S745" s="11"/>
      <c r="T745" s="11"/>
      <c r="U745" s="11"/>
      <c r="V745" s="11"/>
      <c r="W745" s="11"/>
      <c r="X745" s="11"/>
      <c r="Y745" s="11"/>
      <c r="Z745" s="11"/>
    </row>
    <row r="746" spans="1:26" ht="16.5" customHeight="1">
      <c r="A746" s="2"/>
      <c r="B746" s="4"/>
      <c r="C746" s="4"/>
      <c r="D746" s="2"/>
      <c r="E746" s="4"/>
      <c r="F746" s="2"/>
      <c r="G746" s="4"/>
      <c r="H746" s="5"/>
      <c r="I746" s="5"/>
      <c r="J746" s="4"/>
      <c r="K746" s="59"/>
      <c r="L746" s="4"/>
      <c r="M746" s="23"/>
      <c r="N746" s="4"/>
      <c r="O746" s="4"/>
      <c r="P746" s="11"/>
      <c r="Q746" s="11"/>
      <c r="R746" s="11"/>
      <c r="S746" s="11"/>
      <c r="T746" s="11"/>
      <c r="U746" s="11"/>
      <c r="V746" s="11"/>
      <c r="W746" s="11"/>
      <c r="X746" s="11"/>
      <c r="Y746" s="11"/>
      <c r="Z746" s="11"/>
    </row>
    <row r="747" spans="1:26" ht="16.5" customHeight="1">
      <c r="A747" s="2"/>
      <c r="B747" s="4"/>
      <c r="C747" s="4"/>
      <c r="D747" s="2"/>
      <c r="E747" s="4"/>
      <c r="F747" s="2"/>
      <c r="G747" s="4"/>
      <c r="H747" s="5"/>
      <c r="I747" s="5"/>
      <c r="J747" s="4"/>
      <c r="K747" s="59"/>
      <c r="L747" s="4"/>
      <c r="M747" s="23"/>
      <c r="N747" s="4"/>
      <c r="O747" s="4"/>
      <c r="P747" s="11"/>
      <c r="Q747" s="11"/>
      <c r="R747" s="11"/>
      <c r="S747" s="11"/>
      <c r="T747" s="11"/>
      <c r="U747" s="11"/>
      <c r="V747" s="11"/>
      <c r="W747" s="11"/>
      <c r="X747" s="11"/>
      <c r="Y747" s="11"/>
      <c r="Z747" s="11"/>
    </row>
    <row r="748" spans="1:26" ht="16.5" customHeight="1">
      <c r="A748" s="2"/>
      <c r="B748" s="4"/>
      <c r="C748" s="4"/>
      <c r="D748" s="2"/>
      <c r="E748" s="4"/>
      <c r="F748" s="2"/>
      <c r="G748" s="4"/>
      <c r="H748" s="5"/>
      <c r="I748" s="5"/>
      <c r="J748" s="4"/>
      <c r="K748" s="59"/>
      <c r="L748" s="4"/>
      <c r="M748" s="23"/>
      <c r="N748" s="4"/>
      <c r="O748" s="4"/>
      <c r="P748" s="11"/>
      <c r="Q748" s="11"/>
      <c r="R748" s="11"/>
      <c r="S748" s="11"/>
      <c r="T748" s="11"/>
      <c r="U748" s="11"/>
      <c r="V748" s="11"/>
      <c r="W748" s="11"/>
      <c r="X748" s="11"/>
      <c r="Y748" s="11"/>
      <c r="Z748" s="11"/>
    </row>
    <row r="749" spans="1:26" ht="16.5" customHeight="1">
      <c r="A749" s="2"/>
      <c r="B749" s="4"/>
      <c r="C749" s="4"/>
      <c r="D749" s="2"/>
      <c r="E749" s="4"/>
      <c r="F749" s="2"/>
      <c r="G749" s="4"/>
      <c r="H749" s="5"/>
      <c r="I749" s="5"/>
      <c r="J749" s="4"/>
      <c r="K749" s="59"/>
      <c r="L749" s="4"/>
      <c r="M749" s="23"/>
      <c r="N749" s="4"/>
      <c r="O749" s="4"/>
      <c r="P749" s="11"/>
      <c r="Q749" s="11"/>
      <c r="R749" s="11"/>
      <c r="S749" s="11"/>
      <c r="T749" s="11"/>
      <c r="U749" s="11"/>
      <c r="V749" s="11"/>
      <c r="W749" s="11"/>
      <c r="X749" s="11"/>
      <c r="Y749" s="11"/>
      <c r="Z749" s="11"/>
    </row>
    <row r="750" spans="1:26" ht="16.5" customHeight="1">
      <c r="A750" s="2"/>
      <c r="B750" s="4"/>
      <c r="C750" s="4"/>
      <c r="D750" s="2"/>
      <c r="E750" s="4"/>
      <c r="F750" s="2"/>
      <c r="G750" s="4"/>
      <c r="H750" s="5"/>
      <c r="I750" s="5"/>
      <c r="J750" s="4"/>
      <c r="K750" s="59"/>
      <c r="L750" s="4"/>
      <c r="M750" s="23"/>
      <c r="N750" s="4"/>
      <c r="O750" s="4"/>
      <c r="P750" s="11"/>
      <c r="Q750" s="11"/>
      <c r="R750" s="11"/>
      <c r="S750" s="11"/>
      <c r="T750" s="11"/>
      <c r="U750" s="11"/>
      <c r="V750" s="11"/>
      <c r="W750" s="11"/>
      <c r="X750" s="11"/>
      <c r="Y750" s="11"/>
      <c r="Z750" s="11"/>
    </row>
    <row r="751" spans="1:26" ht="16.5" customHeight="1">
      <c r="A751" s="2"/>
      <c r="B751" s="4"/>
      <c r="C751" s="4"/>
      <c r="D751" s="2"/>
      <c r="E751" s="4"/>
      <c r="F751" s="2"/>
      <c r="G751" s="4"/>
      <c r="H751" s="5"/>
      <c r="I751" s="5"/>
      <c r="J751" s="4"/>
      <c r="K751" s="59"/>
      <c r="L751" s="4"/>
      <c r="M751" s="23"/>
      <c r="N751" s="4"/>
      <c r="O751" s="4"/>
      <c r="P751" s="11"/>
      <c r="Q751" s="11"/>
      <c r="R751" s="11"/>
      <c r="S751" s="11"/>
      <c r="T751" s="11"/>
      <c r="U751" s="11"/>
      <c r="V751" s="11"/>
      <c r="W751" s="11"/>
      <c r="X751" s="11"/>
      <c r="Y751" s="11"/>
      <c r="Z751" s="11"/>
    </row>
    <row r="752" spans="1:26" ht="16.5" customHeight="1">
      <c r="A752" s="2"/>
      <c r="B752" s="4"/>
      <c r="C752" s="4"/>
      <c r="D752" s="2"/>
      <c r="E752" s="4"/>
      <c r="F752" s="2"/>
      <c r="G752" s="4"/>
      <c r="H752" s="5"/>
      <c r="I752" s="5"/>
      <c r="J752" s="4"/>
      <c r="K752" s="59"/>
      <c r="L752" s="4"/>
      <c r="M752" s="23"/>
      <c r="N752" s="4"/>
      <c r="O752" s="4"/>
      <c r="P752" s="11"/>
      <c r="Q752" s="11"/>
      <c r="R752" s="11"/>
      <c r="S752" s="11"/>
      <c r="T752" s="11"/>
      <c r="U752" s="11"/>
      <c r="V752" s="11"/>
      <c r="W752" s="11"/>
      <c r="X752" s="11"/>
      <c r="Y752" s="11"/>
      <c r="Z752" s="11"/>
    </row>
    <row r="753" spans="1:26" ht="16.5" customHeight="1">
      <c r="A753" s="2"/>
      <c r="B753" s="4"/>
      <c r="C753" s="4"/>
      <c r="D753" s="2"/>
      <c r="E753" s="4"/>
      <c r="F753" s="2"/>
      <c r="G753" s="4"/>
      <c r="H753" s="5"/>
      <c r="I753" s="5"/>
      <c r="J753" s="4"/>
      <c r="K753" s="59"/>
      <c r="L753" s="4"/>
      <c r="M753" s="23"/>
      <c r="N753" s="4"/>
      <c r="O753" s="4"/>
      <c r="P753" s="11"/>
      <c r="Q753" s="11"/>
      <c r="R753" s="11"/>
      <c r="S753" s="11"/>
      <c r="T753" s="11"/>
      <c r="U753" s="11"/>
      <c r="V753" s="11"/>
      <c r="W753" s="11"/>
      <c r="X753" s="11"/>
      <c r="Y753" s="11"/>
      <c r="Z753" s="11"/>
    </row>
    <row r="754" spans="1:26" ht="16.5" customHeight="1">
      <c r="A754" s="2"/>
      <c r="B754" s="4"/>
      <c r="C754" s="4"/>
      <c r="D754" s="2"/>
      <c r="E754" s="4"/>
      <c r="F754" s="2"/>
      <c r="G754" s="4"/>
      <c r="H754" s="5"/>
      <c r="I754" s="5"/>
      <c r="J754" s="4"/>
      <c r="K754" s="59"/>
      <c r="L754" s="4"/>
      <c r="M754" s="23"/>
      <c r="N754" s="4"/>
      <c r="O754" s="4"/>
      <c r="P754" s="11"/>
      <c r="Q754" s="11"/>
      <c r="R754" s="11"/>
      <c r="S754" s="11"/>
      <c r="T754" s="11"/>
      <c r="U754" s="11"/>
      <c r="V754" s="11"/>
      <c r="W754" s="11"/>
      <c r="X754" s="11"/>
      <c r="Y754" s="11"/>
      <c r="Z754" s="11"/>
    </row>
    <row r="755" spans="1:26" ht="16.5" customHeight="1">
      <c r="A755" s="2"/>
      <c r="B755" s="4"/>
      <c r="C755" s="4"/>
      <c r="D755" s="2"/>
      <c r="E755" s="4"/>
      <c r="F755" s="2"/>
      <c r="G755" s="4"/>
      <c r="H755" s="5"/>
      <c r="I755" s="5"/>
      <c r="J755" s="4"/>
      <c r="K755" s="59"/>
      <c r="L755" s="4"/>
      <c r="M755" s="23"/>
      <c r="N755" s="4"/>
      <c r="O755" s="4"/>
      <c r="P755" s="11"/>
      <c r="Q755" s="11"/>
      <c r="R755" s="11"/>
      <c r="S755" s="11"/>
      <c r="T755" s="11"/>
      <c r="U755" s="11"/>
      <c r="V755" s="11"/>
      <c r="W755" s="11"/>
      <c r="X755" s="11"/>
      <c r="Y755" s="11"/>
      <c r="Z755" s="11"/>
    </row>
    <row r="756" spans="1:26" ht="16.5" customHeight="1">
      <c r="A756" s="2"/>
      <c r="B756" s="4"/>
      <c r="C756" s="4"/>
      <c r="D756" s="2"/>
      <c r="E756" s="4"/>
      <c r="F756" s="2"/>
      <c r="G756" s="4"/>
      <c r="H756" s="5"/>
      <c r="I756" s="5"/>
      <c r="J756" s="4"/>
      <c r="K756" s="59"/>
      <c r="L756" s="4"/>
      <c r="M756" s="23"/>
      <c r="N756" s="4"/>
      <c r="O756" s="4"/>
      <c r="P756" s="11"/>
      <c r="Q756" s="11"/>
      <c r="R756" s="11"/>
      <c r="S756" s="11"/>
      <c r="T756" s="11"/>
      <c r="U756" s="11"/>
      <c r="V756" s="11"/>
      <c r="W756" s="11"/>
      <c r="X756" s="11"/>
      <c r="Y756" s="11"/>
      <c r="Z756" s="11"/>
    </row>
    <row r="757" spans="1:26" ht="16.5" customHeight="1">
      <c r="A757" s="2"/>
      <c r="B757" s="4"/>
      <c r="C757" s="4"/>
      <c r="D757" s="2"/>
      <c r="E757" s="4"/>
      <c r="F757" s="2"/>
      <c r="G757" s="4"/>
      <c r="H757" s="5"/>
      <c r="I757" s="5"/>
      <c r="J757" s="4"/>
      <c r="K757" s="59"/>
      <c r="L757" s="4"/>
      <c r="M757" s="23"/>
      <c r="N757" s="4"/>
      <c r="O757" s="4"/>
      <c r="P757" s="11"/>
      <c r="Q757" s="11"/>
      <c r="R757" s="11"/>
      <c r="S757" s="11"/>
      <c r="T757" s="11"/>
      <c r="U757" s="11"/>
      <c r="V757" s="11"/>
      <c r="W757" s="11"/>
      <c r="X757" s="11"/>
      <c r="Y757" s="11"/>
      <c r="Z757" s="11"/>
    </row>
    <row r="758" spans="1:26" ht="16.5" customHeight="1">
      <c r="A758" s="2"/>
      <c r="B758" s="4"/>
      <c r="C758" s="4"/>
      <c r="D758" s="2"/>
      <c r="E758" s="4"/>
      <c r="F758" s="2"/>
      <c r="G758" s="4"/>
      <c r="H758" s="5"/>
      <c r="I758" s="5"/>
      <c r="J758" s="4"/>
      <c r="K758" s="59"/>
      <c r="L758" s="4"/>
      <c r="M758" s="23"/>
      <c r="N758" s="4"/>
      <c r="O758" s="4"/>
      <c r="P758" s="11"/>
      <c r="Q758" s="11"/>
      <c r="R758" s="11"/>
      <c r="S758" s="11"/>
      <c r="T758" s="11"/>
      <c r="U758" s="11"/>
      <c r="V758" s="11"/>
      <c r="W758" s="11"/>
      <c r="X758" s="11"/>
      <c r="Y758" s="11"/>
      <c r="Z758" s="11"/>
    </row>
    <row r="759" spans="1:26" ht="16.5" customHeight="1">
      <c r="A759" s="2"/>
      <c r="B759" s="4"/>
      <c r="C759" s="4"/>
      <c r="D759" s="2"/>
      <c r="E759" s="4"/>
      <c r="F759" s="2"/>
      <c r="G759" s="4"/>
      <c r="H759" s="5"/>
      <c r="I759" s="5"/>
      <c r="J759" s="4"/>
      <c r="K759" s="59"/>
      <c r="L759" s="4"/>
      <c r="M759" s="23"/>
      <c r="N759" s="4"/>
      <c r="O759" s="4"/>
      <c r="P759" s="11"/>
      <c r="Q759" s="11"/>
      <c r="R759" s="11"/>
      <c r="S759" s="11"/>
      <c r="T759" s="11"/>
      <c r="U759" s="11"/>
      <c r="V759" s="11"/>
      <c r="W759" s="11"/>
      <c r="X759" s="11"/>
      <c r="Y759" s="11"/>
      <c r="Z759" s="11"/>
    </row>
    <row r="760" spans="1:26" ht="16.5" customHeight="1">
      <c r="A760" s="2"/>
      <c r="B760" s="4"/>
      <c r="C760" s="4"/>
      <c r="D760" s="2"/>
      <c r="E760" s="4"/>
      <c r="F760" s="2"/>
      <c r="G760" s="4"/>
      <c r="H760" s="5"/>
      <c r="I760" s="5"/>
      <c r="J760" s="4"/>
      <c r="K760" s="59"/>
      <c r="L760" s="4"/>
      <c r="M760" s="23"/>
      <c r="N760" s="4"/>
      <c r="O760" s="4"/>
      <c r="P760" s="11"/>
      <c r="Q760" s="11"/>
      <c r="R760" s="11"/>
      <c r="S760" s="11"/>
      <c r="T760" s="11"/>
      <c r="U760" s="11"/>
      <c r="V760" s="11"/>
      <c r="W760" s="11"/>
      <c r="X760" s="11"/>
      <c r="Y760" s="11"/>
      <c r="Z760" s="11"/>
    </row>
    <row r="761" spans="1:26" ht="16.5" customHeight="1">
      <c r="A761" s="2"/>
      <c r="B761" s="4"/>
      <c r="C761" s="4"/>
      <c r="D761" s="2"/>
      <c r="E761" s="4"/>
      <c r="F761" s="2"/>
      <c r="G761" s="4"/>
      <c r="H761" s="5"/>
      <c r="I761" s="5"/>
      <c r="J761" s="4"/>
      <c r="K761" s="59"/>
      <c r="L761" s="4"/>
      <c r="M761" s="23"/>
      <c r="N761" s="4"/>
      <c r="O761" s="4"/>
      <c r="P761" s="11"/>
      <c r="Q761" s="11"/>
      <c r="R761" s="11"/>
      <c r="S761" s="11"/>
      <c r="T761" s="11"/>
      <c r="U761" s="11"/>
      <c r="V761" s="11"/>
      <c r="W761" s="11"/>
      <c r="X761" s="11"/>
      <c r="Y761" s="11"/>
      <c r="Z761" s="11"/>
    </row>
    <row r="762" spans="1:26" ht="16.5" customHeight="1">
      <c r="A762" s="2"/>
      <c r="B762" s="4"/>
      <c r="C762" s="4"/>
      <c r="D762" s="2"/>
      <c r="E762" s="4"/>
      <c r="F762" s="2"/>
      <c r="G762" s="4"/>
      <c r="H762" s="5"/>
      <c r="I762" s="5"/>
      <c r="J762" s="4"/>
      <c r="K762" s="59"/>
      <c r="L762" s="4"/>
      <c r="M762" s="23"/>
      <c r="N762" s="4"/>
      <c r="O762" s="4"/>
      <c r="P762" s="11"/>
      <c r="Q762" s="11"/>
      <c r="R762" s="11"/>
      <c r="S762" s="11"/>
      <c r="T762" s="11"/>
      <c r="U762" s="11"/>
      <c r="V762" s="11"/>
      <c r="W762" s="11"/>
      <c r="X762" s="11"/>
      <c r="Y762" s="11"/>
      <c r="Z762" s="11"/>
    </row>
    <row r="763" spans="1:26" ht="16.5" customHeight="1">
      <c r="A763" s="2"/>
      <c r="B763" s="4"/>
      <c r="C763" s="4"/>
      <c r="D763" s="2"/>
      <c r="E763" s="4"/>
      <c r="F763" s="2"/>
      <c r="G763" s="4"/>
      <c r="H763" s="5"/>
      <c r="I763" s="5"/>
      <c r="J763" s="4"/>
      <c r="K763" s="59"/>
      <c r="L763" s="4"/>
      <c r="M763" s="23"/>
      <c r="N763" s="4"/>
      <c r="O763" s="4"/>
      <c r="P763" s="11"/>
      <c r="Q763" s="11"/>
      <c r="R763" s="11"/>
      <c r="S763" s="11"/>
      <c r="T763" s="11"/>
      <c r="U763" s="11"/>
      <c r="V763" s="11"/>
      <c r="W763" s="11"/>
      <c r="X763" s="11"/>
      <c r="Y763" s="11"/>
      <c r="Z763" s="11"/>
    </row>
    <row r="764" spans="1:26" ht="16.5" customHeight="1">
      <c r="A764" s="2"/>
      <c r="B764" s="4"/>
      <c r="C764" s="4"/>
      <c r="D764" s="2"/>
      <c r="E764" s="4"/>
      <c r="F764" s="2"/>
      <c r="G764" s="4"/>
      <c r="H764" s="5"/>
      <c r="I764" s="5"/>
      <c r="J764" s="4"/>
      <c r="K764" s="59"/>
      <c r="L764" s="4"/>
      <c r="M764" s="23"/>
      <c r="N764" s="4"/>
      <c r="O764" s="4"/>
      <c r="P764" s="11"/>
      <c r="Q764" s="11"/>
      <c r="R764" s="11"/>
      <c r="S764" s="11"/>
      <c r="T764" s="11"/>
      <c r="U764" s="11"/>
      <c r="V764" s="11"/>
      <c r="W764" s="11"/>
      <c r="X764" s="11"/>
      <c r="Y764" s="11"/>
      <c r="Z764" s="11"/>
    </row>
    <row r="765" spans="1:26" ht="16.5" customHeight="1">
      <c r="A765" s="2"/>
      <c r="B765" s="4"/>
      <c r="C765" s="4"/>
      <c r="D765" s="2"/>
      <c r="E765" s="4"/>
      <c r="F765" s="2"/>
      <c r="G765" s="4"/>
      <c r="H765" s="5"/>
      <c r="I765" s="5"/>
      <c r="J765" s="4"/>
      <c r="K765" s="59"/>
      <c r="L765" s="4"/>
      <c r="M765" s="23"/>
      <c r="N765" s="4"/>
      <c r="O765" s="4"/>
      <c r="P765" s="11"/>
      <c r="Q765" s="11"/>
      <c r="R765" s="11"/>
      <c r="S765" s="11"/>
      <c r="T765" s="11"/>
      <c r="U765" s="11"/>
      <c r="V765" s="11"/>
      <c r="W765" s="11"/>
      <c r="X765" s="11"/>
      <c r="Y765" s="11"/>
      <c r="Z765" s="11"/>
    </row>
    <row r="766" spans="1:26" ht="16.5" customHeight="1">
      <c r="A766" s="2"/>
      <c r="B766" s="4"/>
      <c r="C766" s="4"/>
      <c r="D766" s="2"/>
      <c r="E766" s="4"/>
      <c r="F766" s="2"/>
      <c r="G766" s="4"/>
      <c r="H766" s="5"/>
      <c r="I766" s="5"/>
      <c r="J766" s="4"/>
      <c r="K766" s="59"/>
      <c r="L766" s="4"/>
      <c r="M766" s="23"/>
      <c r="N766" s="4"/>
      <c r="O766" s="4"/>
      <c r="P766" s="11"/>
      <c r="Q766" s="11"/>
      <c r="R766" s="11"/>
      <c r="S766" s="11"/>
      <c r="T766" s="11"/>
      <c r="U766" s="11"/>
      <c r="V766" s="11"/>
      <c r="W766" s="11"/>
      <c r="X766" s="11"/>
      <c r="Y766" s="11"/>
      <c r="Z766" s="11"/>
    </row>
    <row r="767" spans="1:26" ht="16.5" customHeight="1">
      <c r="A767" s="2"/>
      <c r="B767" s="4"/>
      <c r="C767" s="4"/>
      <c r="D767" s="2"/>
      <c r="E767" s="4"/>
      <c r="F767" s="2"/>
      <c r="G767" s="4"/>
      <c r="H767" s="5"/>
      <c r="I767" s="5"/>
      <c r="J767" s="4"/>
      <c r="K767" s="59"/>
      <c r="L767" s="4"/>
      <c r="M767" s="23"/>
      <c r="N767" s="4"/>
      <c r="O767" s="4"/>
      <c r="P767" s="11"/>
      <c r="Q767" s="11"/>
      <c r="R767" s="11"/>
      <c r="S767" s="11"/>
      <c r="T767" s="11"/>
      <c r="U767" s="11"/>
      <c r="V767" s="11"/>
      <c r="W767" s="11"/>
      <c r="X767" s="11"/>
      <c r="Y767" s="11"/>
      <c r="Z767" s="11"/>
    </row>
    <row r="768" spans="1:26" ht="16.5" customHeight="1">
      <c r="A768" s="2"/>
      <c r="B768" s="4"/>
      <c r="C768" s="4"/>
      <c r="D768" s="2"/>
      <c r="E768" s="4"/>
      <c r="F768" s="2"/>
      <c r="G768" s="4"/>
      <c r="H768" s="5"/>
      <c r="I768" s="5"/>
      <c r="J768" s="4"/>
      <c r="K768" s="59"/>
      <c r="L768" s="4"/>
      <c r="M768" s="23"/>
      <c r="N768" s="4"/>
      <c r="O768" s="4"/>
      <c r="P768" s="11"/>
      <c r="Q768" s="11"/>
      <c r="R768" s="11"/>
      <c r="S768" s="11"/>
      <c r="T768" s="11"/>
      <c r="U768" s="11"/>
      <c r="V768" s="11"/>
      <c r="W768" s="11"/>
      <c r="X768" s="11"/>
      <c r="Y768" s="11"/>
      <c r="Z768" s="11"/>
    </row>
    <row r="769" spans="1:26" ht="16.5" customHeight="1">
      <c r="A769" s="2"/>
      <c r="B769" s="4"/>
      <c r="C769" s="4"/>
      <c r="D769" s="2"/>
      <c r="E769" s="4"/>
      <c r="F769" s="2"/>
      <c r="G769" s="4"/>
      <c r="H769" s="5"/>
      <c r="I769" s="5"/>
      <c r="J769" s="4"/>
      <c r="K769" s="59"/>
      <c r="L769" s="4"/>
      <c r="M769" s="23"/>
      <c r="N769" s="4"/>
      <c r="O769" s="4"/>
      <c r="P769" s="11"/>
      <c r="Q769" s="11"/>
      <c r="R769" s="11"/>
      <c r="S769" s="11"/>
      <c r="T769" s="11"/>
      <c r="U769" s="11"/>
      <c r="V769" s="11"/>
      <c r="W769" s="11"/>
      <c r="X769" s="11"/>
      <c r="Y769" s="11"/>
      <c r="Z769" s="11"/>
    </row>
    <row r="770" spans="1:26" ht="16.5" customHeight="1">
      <c r="A770" s="2"/>
      <c r="B770" s="4"/>
      <c r="C770" s="4"/>
      <c r="D770" s="2"/>
      <c r="E770" s="4"/>
      <c r="F770" s="2"/>
      <c r="G770" s="4"/>
      <c r="H770" s="5"/>
      <c r="I770" s="5"/>
      <c r="J770" s="4"/>
      <c r="K770" s="59"/>
      <c r="L770" s="4"/>
      <c r="M770" s="23"/>
      <c r="N770" s="4"/>
      <c r="O770" s="4"/>
      <c r="P770" s="11"/>
      <c r="Q770" s="11"/>
      <c r="R770" s="11"/>
      <c r="S770" s="11"/>
      <c r="T770" s="11"/>
      <c r="U770" s="11"/>
      <c r="V770" s="11"/>
      <c r="W770" s="11"/>
      <c r="X770" s="11"/>
      <c r="Y770" s="11"/>
      <c r="Z770" s="11"/>
    </row>
    <row r="771" spans="1:26" ht="16.5" customHeight="1">
      <c r="A771" s="2"/>
      <c r="B771" s="4"/>
      <c r="C771" s="4"/>
      <c r="D771" s="2"/>
      <c r="E771" s="4"/>
      <c r="F771" s="2"/>
      <c r="G771" s="4"/>
      <c r="H771" s="5"/>
      <c r="I771" s="5"/>
      <c r="J771" s="4"/>
      <c r="K771" s="59"/>
      <c r="L771" s="4"/>
      <c r="M771" s="23"/>
      <c r="N771" s="4"/>
      <c r="O771" s="4"/>
      <c r="P771" s="11"/>
      <c r="Q771" s="11"/>
      <c r="R771" s="11"/>
      <c r="S771" s="11"/>
      <c r="T771" s="11"/>
      <c r="U771" s="11"/>
      <c r="V771" s="11"/>
      <c r="W771" s="11"/>
      <c r="X771" s="11"/>
      <c r="Y771" s="11"/>
      <c r="Z771" s="11"/>
    </row>
    <row r="772" spans="1:26" ht="16.5" customHeight="1">
      <c r="A772" s="2"/>
      <c r="B772" s="4"/>
      <c r="C772" s="4"/>
      <c r="D772" s="2"/>
      <c r="E772" s="4"/>
      <c r="F772" s="2"/>
      <c r="G772" s="4"/>
      <c r="H772" s="5"/>
      <c r="I772" s="5"/>
      <c r="J772" s="4"/>
      <c r="K772" s="59"/>
      <c r="L772" s="4"/>
      <c r="M772" s="23"/>
      <c r="N772" s="4"/>
      <c r="O772" s="4"/>
      <c r="P772" s="11"/>
      <c r="Q772" s="11"/>
      <c r="R772" s="11"/>
      <c r="S772" s="11"/>
      <c r="T772" s="11"/>
      <c r="U772" s="11"/>
      <c r="V772" s="11"/>
      <c r="W772" s="11"/>
      <c r="X772" s="11"/>
      <c r="Y772" s="11"/>
      <c r="Z772" s="11"/>
    </row>
    <row r="773" spans="1:26" ht="16.5" customHeight="1">
      <c r="A773" s="2"/>
      <c r="B773" s="4"/>
      <c r="C773" s="4"/>
      <c r="D773" s="2"/>
      <c r="E773" s="4"/>
      <c r="F773" s="2"/>
      <c r="G773" s="4"/>
      <c r="H773" s="5"/>
      <c r="I773" s="5"/>
      <c r="J773" s="4"/>
      <c r="K773" s="59"/>
      <c r="L773" s="4"/>
      <c r="M773" s="23"/>
      <c r="N773" s="4"/>
      <c r="O773" s="4"/>
      <c r="P773" s="11"/>
      <c r="Q773" s="11"/>
      <c r="R773" s="11"/>
      <c r="S773" s="11"/>
      <c r="T773" s="11"/>
      <c r="U773" s="11"/>
      <c r="V773" s="11"/>
      <c r="W773" s="11"/>
      <c r="X773" s="11"/>
      <c r="Y773" s="11"/>
      <c r="Z773" s="11"/>
    </row>
    <row r="774" spans="1:26" ht="16.5" customHeight="1">
      <c r="A774" s="2"/>
      <c r="B774" s="4"/>
      <c r="C774" s="4"/>
      <c r="D774" s="2"/>
      <c r="E774" s="4"/>
      <c r="F774" s="2"/>
      <c r="G774" s="4"/>
      <c r="H774" s="5"/>
      <c r="I774" s="5"/>
      <c r="J774" s="4"/>
      <c r="K774" s="59"/>
      <c r="L774" s="4"/>
      <c r="M774" s="23"/>
      <c r="N774" s="4"/>
      <c r="O774" s="4"/>
      <c r="P774" s="11"/>
      <c r="Q774" s="11"/>
      <c r="R774" s="11"/>
      <c r="S774" s="11"/>
      <c r="T774" s="11"/>
      <c r="U774" s="11"/>
      <c r="V774" s="11"/>
      <c r="W774" s="11"/>
      <c r="X774" s="11"/>
      <c r="Y774" s="11"/>
      <c r="Z774" s="11"/>
    </row>
    <row r="775" spans="1:26" ht="16.5" customHeight="1">
      <c r="A775" s="2"/>
      <c r="B775" s="4"/>
      <c r="C775" s="4"/>
      <c r="D775" s="2"/>
      <c r="E775" s="4"/>
      <c r="F775" s="2"/>
      <c r="G775" s="4"/>
      <c r="H775" s="5"/>
      <c r="I775" s="5"/>
      <c r="J775" s="4"/>
      <c r="K775" s="59"/>
      <c r="L775" s="4"/>
      <c r="M775" s="23"/>
      <c r="N775" s="4"/>
      <c r="O775" s="4"/>
      <c r="P775" s="11"/>
      <c r="Q775" s="11"/>
      <c r="R775" s="11"/>
      <c r="S775" s="11"/>
      <c r="T775" s="11"/>
      <c r="U775" s="11"/>
      <c r="V775" s="11"/>
      <c r="W775" s="11"/>
      <c r="X775" s="11"/>
      <c r="Y775" s="11"/>
      <c r="Z775" s="11"/>
    </row>
    <row r="776" spans="1:26" ht="16.5" customHeight="1">
      <c r="A776" s="2"/>
      <c r="B776" s="4"/>
      <c r="C776" s="4"/>
      <c r="D776" s="2"/>
      <c r="E776" s="4"/>
      <c r="F776" s="2"/>
      <c r="G776" s="4"/>
      <c r="H776" s="5"/>
      <c r="I776" s="5"/>
      <c r="J776" s="4"/>
      <c r="K776" s="59"/>
      <c r="L776" s="4"/>
      <c r="M776" s="23"/>
      <c r="N776" s="4"/>
      <c r="O776" s="4"/>
      <c r="P776" s="11"/>
      <c r="Q776" s="11"/>
      <c r="R776" s="11"/>
      <c r="S776" s="11"/>
      <c r="T776" s="11"/>
      <c r="U776" s="11"/>
      <c r="V776" s="11"/>
      <c r="W776" s="11"/>
      <c r="X776" s="11"/>
      <c r="Y776" s="11"/>
      <c r="Z776" s="11"/>
    </row>
    <row r="777" spans="1:26" ht="16.5" customHeight="1">
      <c r="A777" s="2"/>
      <c r="B777" s="4"/>
      <c r="C777" s="4"/>
      <c r="D777" s="2"/>
      <c r="E777" s="4"/>
      <c r="F777" s="2"/>
      <c r="G777" s="4"/>
      <c r="H777" s="5"/>
      <c r="I777" s="5"/>
      <c r="J777" s="4"/>
      <c r="K777" s="59"/>
      <c r="L777" s="4"/>
      <c r="M777" s="23"/>
      <c r="N777" s="4"/>
      <c r="O777" s="4"/>
      <c r="P777" s="11"/>
      <c r="Q777" s="11"/>
      <c r="R777" s="11"/>
      <c r="S777" s="11"/>
      <c r="T777" s="11"/>
      <c r="U777" s="11"/>
      <c r="V777" s="11"/>
      <c r="W777" s="11"/>
      <c r="X777" s="11"/>
      <c r="Y777" s="11"/>
      <c r="Z777" s="11"/>
    </row>
    <row r="778" spans="1:26" ht="16.5" customHeight="1">
      <c r="A778" s="2"/>
      <c r="B778" s="4"/>
      <c r="C778" s="4"/>
      <c r="D778" s="2"/>
      <c r="E778" s="4"/>
      <c r="F778" s="2"/>
      <c r="G778" s="4"/>
      <c r="H778" s="5"/>
      <c r="I778" s="5"/>
      <c r="J778" s="4"/>
      <c r="K778" s="59"/>
      <c r="L778" s="4"/>
      <c r="M778" s="23"/>
      <c r="N778" s="4"/>
      <c r="O778" s="4"/>
      <c r="P778" s="11"/>
      <c r="Q778" s="11"/>
      <c r="R778" s="11"/>
      <c r="S778" s="11"/>
      <c r="T778" s="11"/>
      <c r="U778" s="11"/>
      <c r="V778" s="11"/>
      <c r="W778" s="11"/>
      <c r="X778" s="11"/>
      <c r="Y778" s="11"/>
      <c r="Z778" s="11"/>
    </row>
    <row r="779" spans="1:26" ht="16.5" customHeight="1">
      <c r="A779" s="2"/>
      <c r="B779" s="4"/>
      <c r="C779" s="4"/>
      <c r="D779" s="2"/>
      <c r="E779" s="4"/>
      <c r="F779" s="2"/>
      <c r="G779" s="4"/>
      <c r="H779" s="5"/>
      <c r="I779" s="5"/>
      <c r="J779" s="4"/>
      <c r="K779" s="59"/>
      <c r="L779" s="4"/>
      <c r="M779" s="23"/>
      <c r="N779" s="4"/>
      <c r="O779" s="4"/>
      <c r="P779" s="11"/>
      <c r="Q779" s="11"/>
      <c r="R779" s="11"/>
      <c r="S779" s="11"/>
      <c r="T779" s="11"/>
      <c r="U779" s="11"/>
      <c r="V779" s="11"/>
      <c r="W779" s="11"/>
      <c r="X779" s="11"/>
      <c r="Y779" s="11"/>
      <c r="Z779" s="11"/>
    </row>
    <row r="780" spans="1:26" ht="16.5" customHeight="1">
      <c r="A780" s="2"/>
      <c r="B780" s="4"/>
      <c r="C780" s="4"/>
      <c r="D780" s="2"/>
      <c r="E780" s="4"/>
      <c r="F780" s="2"/>
      <c r="G780" s="4"/>
      <c r="H780" s="5"/>
      <c r="I780" s="5"/>
      <c r="J780" s="4"/>
      <c r="K780" s="59"/>
      <c r="L780" s="4"/>
      <c r="M780" s="23"/>
      <c r="N780" s="4"/>
      <c r="O780" s="4"/>
      <c r="P780" s="11"/>
      <c r="Q780" s="11"/>
      <c r="R780" s="11"/>
      <c r="S780" s="11"/>
      <c r="T780" s="11"/>
      <c r="U780" s="11"/>
      <c r="V780" s="11"/>
      <c r="W780" s="11"/>
      <c r="X780" s="11"/>
      <c r="Y780" s="11"/>
      <c r="Z780" s="11"/>
    </row>
    <row r="781" spans="1:26" ht="16.5" customHeight="1">
      <c r="A781" s="2"/>
      <c r="B781" s="4"/>
      <c r="C781" s="4"/>
      <c r="D781" s="2"/>
      <c r="E781" s="4"/>
      <c r="F781" s="2"/>
      <c r="G781" s="4"/>
      <c r="H781" s="5"/>
      <c r="I781" s="5"/>
      <c r="J781" s="4"/>
      <c r="K781" s="59"/>
      <c r="L781" s="4"/>
      <c r="M781" s="23"/>
      <c r="N781" s="4"/>
      <c r="O781" s="4"/>
      <c r="P781" s="11"/>
      <c r="Q781" s="11"/>
      <c r="R781" s="11"/>
      <c r="S781" s="11"/>
      <c r="T781" s="11"/>
      <c r="U781" s="11"/>
      <c r="V781" s="11"/>
      <c r="W781" s="11"/>
      <c r="X781" s="11"/>
      <c r="Y781" s="11"/>
      <c r="Z781" s="11"/>
    </row>
    <row r="782" spans="1:26" ht="16.5" customHeight="1">
      <c r="A782" s="2"/>
      <c r="B782" s="4"/>
      <c r="C782" s="4"/>
      <c r="D782" s="2"/>
      <c r="E782" s="4"/>
      <c r="F782" s="2"/>
      <c r="G782" s="4"/>
      <c r="H782" s="5"/>
      <c r="I782" s="5"/>
      <c r="J782" s="4"/>
      <c r="K782" s="59"/>
      <c r="L782" s="4"/>
      <c r="M782" s="23"/>
      <c r="N782" s="4"/>
      <c r="O782" s="4"/>
      <c r="P782" s="11"/>
      <c r="Q782" s="11"/>
      <c r="R782" s="11"/>
      <c r="S782" s="11"/>
      <c r="T782" s="11"/>
      <c r="U782" s="11"/>
      <c r="V782" s="11"/>
      <c r="W782" s="11"/>
      <c r="X782" s="11"/>
      <c r="Y782" s="11"/>
      <c r="Z782" s="11"/>
    </row>
    <row r="783" spans="1:26" ht="16.5" customHeight="1">
      <c r="A783" s="2"/>
      <c r="B783" s="4"/>
      <c r="C783" s="4"/>
      <c r="D783" s="2"/>
      <c r="E783" s="4"/>
      <c r="F783" s="2"/>
      <c r="G783" s="4"/>
      <c r="H783" s="5"/>
      <c r="I783" s="5"/>
      <c r="J783" s="4"/>
      <c r="K783" s="59"/>
      <c r="L783" s="4"/>
      <c r="M783" s="23"/>
      <c r="N783" s="4"/>
      <c r="O783" s="4"/>
      <c r="P783" s="11"/>
      <c r="Q783" s="11"/>
      <c r="R783" s="11"/>
      <c r="S783" s="11"/>
      <c r="T783" s="11"/>
      <c r="U783" s="11"/>
      <c r="V783" s="11"/>
      <c r="W783" s="11"/>
      <c r="X783" s="11"/>
      <c r="Y783" s="11"/>
      <c r="Z783" s="11"/>
    </row>
    <row r="784" spans="1:26" ht="16.5" customHeight="1">
      <c r="A784" s="2"/>
      <c r="B784" s="4"/>
      <c r="C784" s="4"/>
      <c r="D784" s="2"/>
      <c r="E784" s="4"/>
      <c r="F784" s="2"/>
      <c r="G784" s="4"/>
      <c r="H784" s="5"/>
      <c r="I784" s="5"/>
      <c r="J784" s="4"/>
      <c r="K784" s="59"/>
      <c r="L784" s="4"/>
      <c r="M784" s="23"/>
      <c r="N784" s="4"/>
      <c r="O784" s="4"/>
      <c r="P784" s="11"/>
      <c r="Q784" s="11"/>
      <c r="R784" s="11"/>
      <c r="S784" s="11"/>
      <c r="T784" s="11"/>
      <c r="U784" s="11"/>
      <c r="V784" s="11"/>
      <c r="W784" s="11"/>
      <c r="X784" s="11"/>
      <c r="Y784" s="11"/>
      <c r="Z784" s="11"/>
    </row>
    <row r="785" spans="1:26" ht="16.5" customHeight="1">
      <c r="A785" s="2"/>
      <c r="B785" s="4"/>
      <c r="C785" s="4"/>
      <c r="D785" s="2"/>
      <c r="E785" s="4"/>
      <c r="F785" s="2"/>
      <c r="G785" s="4"/>
      <c r="H785" s="5"/>
      <c r="I785" s="5"/>
      <c r="J785" s="4"/>
      <c r="K785" s="59"/>
      <c r="L785" s="4"/>
      <c r="M785" s="23"/>
      <c r="N785" s="4"/>
      <c r="O785" s="4"/>
      <c r="P785" s="11"/>
      <c r="Q785" s="11"/>
      <c r="R785" s="11"/>
      <c r="S785" s="11"/>
      <c r="T785" s="11"/>
      <c r="U785" s="11"/>
      <c r="V785" s="11"/>
      <c r="W785" s="11"/>
      <c r="X785" s="11"/>
      <c r="Y785" s="11"/>
      <c r="Z785" s="11"/>
    </row>
    <row r="786" spans="1:26" ht="16.5" customHeight="1">
      <c r="A786" s="2"/>
      <c r="B786" s="4"/>
      <c r="C786" s="4"/>
      <c r="D786" s="2"/>
      <c r="E786" s="4"/>
      <c r="F786" s="2"/>
      <c r="G786" s="4"/>
      <c r="H786" s="5"/>
      <c r="I786" s="5"/>
      <c r="J786" s="4"/>
      <c r="K786" s="59"/>
      <c r="L786" s="4"/>
      <c r="M786" s="23"/>
      <c r="N786" s="4"/>
      <c r="O786" s="4"/>
      <c r="P786" s="11"/>
      <c r="Q786" s="11"/>
      <c r="R786" s="11"/>
      <c r="S786" s="11"/>
      <c r="T786" s="11"/>
      <c r="U786" s="11"/>
      <c r="V786" s="11"/>
      <c r="W786" s="11"/>
      <c r="X786" s="11"/>
      <c r="Y786" s="11"/>
      <c r="Z786" s="11"/>
    </row>
    <row r="787" spans="1:26" ht="16.5" customHeight="1">
      <c r="A787" s="2"/>
      <c r="B787" s="4"/>
      <c r="C787" s="4"/>
      <c r="D787" s="2"/>
      <c r="E787" s="4"/>
      <c r="F787" s="2"/>
      <c r="G787" s="4"/>
      <c r="H787" s="5"/>
      <c r="I787" s="5"/>
      <c r="J787" s="4"/>
      <c r="K787" s="59"/>
      <c r="L787" s="4"/>
      <c r="M787" s="23"/>
      <c r="N787" s="4"/>
      <c r="O787" s="4"/>
      <c r="P787" s="11"/>
      <c r="Q787" s="11"/>
      <c r="R787" s="11"/>
      <c r="S787" s="11"/>
      <c r="T787" s="11"/>
      <c r="U787" s="11"/>
      <c r="V787" s="11"/>
      <c r="W787" s="11"/>
      <c r="X787" s="11"/>
      <c r="Y787" s="11"/>
      <c r="Z787" s="11"/>
    </row>
    <row r="788" spans="1:26" ht="16.5" customHeight="1">
      <c r="A788" s="2"/>
      <c r="B788" s="4"/>
      <c r="C788" s="4"/>
      <c r="D788" s="2"/>
      <c r="E788" s="4"/>
      <c r="F788" s="2"/>
      <c r="G788" s="4"/>
      <c r="H788" s="5"/>
      <c r="I788" s="5"/>
      <c r="J788" s="4"/>
      <c r="K788" s="59"/>
      <c r="L788" s="4"/>
      <c r="M788" s="23"/>
      <c r="N788" s="4"/>
      <c r="O788" s="4"/>
      <c r="P788" s="11"/>
      <c r="Q788" s="11"/>
      <c r="R788" s="11"/>
      <c r="S788" s="11"/>
      <c r="T788" s="11"/>
      <c r="U788" s="11"/>
      <c r="V788" s="11"/>
      <c r="W788" s="11"/>
      <c r="X788" s="11"/>
      <c r="Y788" s="11"/>
      <c r="Z788" s="11"/>
    </row>
    <row r="789" spans="1:26" ht="16.5" customHeight="1">
      <c r="A789" s="2"/>
      <c r="B789" s="4"/>
      <c r="C789" s="4"/>
      <c r="D789" s="2"/>
      <c r="E789" s="4"/>
      <c r="F789" s="2"/>
      <c r="G789" s="4"/>
      <c r="H789" s="5"/>
      <c r="I789" s="5"/>
      <c r="J789" s="4"/>
      <c r="K789" s="59"/>
      <c r="L789" s="4"/>
      <c r="M789" s="23"/>
      <c r="N789" s="4"/>
      <c r="O789" s="4"/>
      <c r="P789" s="11"/>
      <c r="Q789" s="11"/>
      <c r="R789" s="11"/>
      <c r="S789" s="11"/>
      <c r="T789" s="11"/>
      <c r="U789" s="11"/>
      <c r="V789" s="11"/>
      <c r="W789" s="11"/>
      <c r="X789" s="11"/>
      <c r="Y789" s="11"/>
      <c r="Z789" s="11"/>
    </row>
    <row r="790" spans="1:26" ht="16.5" customHeight="1">
      <c r="A790" s="2"/>
      <c r="B790" s="4"/>
      <c r="C790" s="4"/>
      <c r="D790" s="2"/>
      <c r="E790" s="4"/>
      <c r="F790" s="2"/>
      <c r="G790" s="4"/>
      <c r="H790" s="5"/>
      <c r="I790" s="5"/>
      <c r="J790" s="4"/>
      <c r="K790" s="59"/>
      <c r="L790" s="4"/>
      <c r="M790" s="23"/>
      <c r="N790" s="4"/>
      <c r="O790" s="4"/>
      <c r="P790" s="11"/>
      <c r="Q790" s="11"/>
      <c r="R790" s="11"/>
      <c r="S790" s="11"/>
      <c r="T790" s="11"/>
      <c r="U790" s="11"/>
      <c r="V790" s="11"/>
      <c r="W790" s="11"/>
      <c r="X790" s="11"/>
      <c r="Y790" s="11"/>
      <c r="Z790" s="11"/>
    </row>
    <row r="791" spans="1:26" ht="16.5" customHeight="1">
      <c r="A791" s="2"/>
      <c r="B791" s="4"/>
      <c r="C791" s="4"/>
      <c r="D791" s="2"/>
      <c r="E791" s="4"/>
      <c r="F791" s="2"/>
      <c r="G791" s="4"/>
      <c r="H791" s="5"/>
      <c r="I791" s="5"/>
      <c r="J791" s="4"/>
      <c r="K791" s="59"/>
      <c r="L791" s="4"/>
      <c r="M791" s="23"/>
      <c r="N791" s="4"/>
      <c r="O791" s="4"/>
      <c r="P791" s="11"/>
      <c r="Q791" s="11"/>
      <c r="R791" s="11"/>
      <c r="S791" s="11"/>
      <c r="T791" s="11"/>
      <c r="U791" s="11"/>
      <c r="V791" s="11"/>
      <c r="W791" s="11"/>
      <c r="X791" s="11"/>
      <c r="Y791" s="11"/>
      <c r="Z791" s="11"/>
    </row>
    <row r="792" spans="1:26" ht="16.5" customHeight="1">
      <c r="A792" s="2"/>
      <c r="B792" s="4"/>
      <c r="C792" s="4"/>
      <c r="D792" s="2"/>
      <c r="E792" s="4"/>
      <c r="F792" s="2"/>
      <c r="G792" s="4"/>
      <c r="H792" s="5"/>
      <c r="I792" s="5"/>
      <c r="J792" s="4"/>
      <c r="K792" s="59"/>
      <c r="L792" s="4"/>
      <c r="M792" s="23"/>
      <c r="N792" s="4"/>
      <c r="O792" s="4"/>
      <c r="P792" s="11"/>
      <c r="Q792" s="11"/>
      <c r="R792" s="11"/>
      <c r="S792" s="11"/>
      <c r="T792" s="11"/>
      <c r="U792" s="11"/>
      <c r="V792" s="11"/>
      <c r="W792" s="11"/>
      <c r="X792" s="11"/>
      <c r="Y792" s="11"/>
      <c r="Z792" s="11"/>
    </row>
    <row r="793" spans="1:26" ht="16.5" customHeight="1">
      <c r="A793" s="2"/>
      <c r="B793" s="4"/>
      <c r="C793" s="4"/>
      <c r="D793" s="2"/>
      <c r="E793" s="4"/>
      <c r="F793" s="2"/>
      <c r="G793" s="4"/>
      <c r="H793" s="5"/>
      <c r="I793" s="5"/>
      <c r="J793" s="4"/>
      <c r="K793" s="59"/>
      <c r="L793" s="4"/>
      <c r="M793" s="23"/>
      <c r="N793" s="4"/>
      <c r="O793" s="4"/>
      <c r="P793" s="11"/>
      <c r="Q793" s="11"/>
      <c r="R793" s="11"/>
      <c r="S793" s="11"/>
      <c r="T793" s="11"/>
      <c r="U793" s="11"/>
      <c r="V793" s="11"/>
      <c r="W793" s="11"/>
      <c r="X793" s="11"/>
      <c r="Y793" s="11"/>
      <c r="Z793" s="11"/>
    </row>
    <row r="794" spans="1:26" ht="16.5" customHeight="1">
      <c r="A794" s="2"/>
      <c r="B794" s="4"/>
      <c r="C794" s="4"/>
      <c r="D794" s="2"/>
      <c r="E794" s="4"/>
      <c r="F794" s="2"/>
      <c r="G794" s="4"/>
      <c r="H794" s="5"/>
      <c r="I794" s="5"/>
      <c r="J794" s="4"/>
      <c r="K794" s="59"/>
      <c r="L794" s="4"/>
      <c r="M794" s="23"/>
      <c r="N794" s="4"/>
      <c r="O794" s="4"/>
      <c r="P794" s="11"/>
      <c r="Q794" s="11"/>
      <c r="R794" s="11"/>
      <c r="S794" s="11"/>
      <c r="T794" s="11"/>
      <c r="U794" s="11"/>
      <c r="V794" s="11"/>
      <c r="W794" s="11"/>
      <c r="X794" s="11"/>
      <c r="Y794" s="11"/>
      <c r="Z794" s="11"/>
    </row>
    <row r="795" spans="1:26" ht="16.5" customHeight="1">
      <c r="A795" s="2"/>
      <c r="B795" s="4"/>
      <c r="C795" s="4"/>
      <c r="D795" s="2"/>
      <c r="E795" s="4"/>
      <c r="F795" s="2"/>
      <c r="G795" s="4"/>
      <c r="H795" s="5"/>
      <c r="I795" s="5"/>
      <c r="J795" s="4"/>
      <c r="K795" s="59"/>
      <c r="L795" s="4"/>
      <c r="M795" s="23"/>
      <c r="N795" s="4"/>
      <c r="O795" s="4"/>
      <c r="P795" s="11"/>
      <c r="Q795" s="11"/>
      <c r="R795" s="11"/>
      <c r="S795" s="11"/>
      <c r="T795" s="11"/>
      <c r="U795" s="11"/>
      <c r="V795" s="11"/>
      <c r="W795" s="11"/>
      <c r="X795" s="11"/>
      <c r="Y795" s="11"/>
      <c r="Z795" s="11"/>
    </row>
    <row r="796" spans="1:26" ht="16.5" customHeight="1">
      <c r="A796" s="2"/>
      <c r="B796" s="4"/>
      <c r="C796" s="4"/>
      <c r="D796" s="2"/>
      <c r="E796" s="4"/>
      <c r="F796" s="2"/>
      <c r="G796" s="4"/>
      <c r="H796" s="5"/>
      <c r="I796" s="5"/>
      <c r="J796" s="4"/>
      <c r="K796" s="59"/>
      <c r="L796" s="4"/>
      <c r="M796" s="23"/>
      <c r="N796" s="4"/>
      <c r="O796" s="4"/>
      <c r="P796" s="11"/>
      <c r="Q796" s="11"/>
      <c r="R796" s="11"/>
      <c r="S796" s="11"/>
      <c r="T796" s="11"/>
      <c r="U796" s="11"/>
      <c r="V796" s="11"/>
      <c r="W796" s="11"/>
      <c r="X796" s="11"/>
      <c r="Y796" s="11"/>
      <c r="Z796" s="11"/>
    </row>
    <row r="797" spans="1:26" ht="16.5" customHeight="1">
      <c r="A797" s="2"/>
      <c r="B797" s="4"/>
      <c r="C797" s="4"/>
      <c r="D797" s="2"/>
      <c r="E797" s="4"/>
      <c r="F797" s="2"/>
      <c r="G797" s="4"/>
      <c r="H797" s="5"/>
      <c r="I797" s="5"/>
      <c r="J797" s="4"/>
      <c r="K797" s="59"/>
      <c r="L797" s="4"/>
      <c r="M797" s="23"/>
      <c r="N797" s="4"/>
      <c r="O797" s="4"/>
      <c r="P797" s="11"/>
      <c r="Q797" s="11"/>
      <c r="R797" s="11"/>
      <c r="S797" s="11"/>
      <c r="T797" s="11"/>
      <c r="U797" s="11"/>
      <c r="V797" s="11"/>
      <c r="W797" s="11"/>
      <c r="X797" s="11"/>
      <c r="Y797" s="11"/>
      <c r="Z797" s="11"/>
    </row>
    <row r="798" spans="1:26" ht="16.5" customHeight="1">
      <c r="A798" s="2"/>
      <c r="B798" s="4"/>
      <c r="C798" s="4"/>
      <c r="D798" s="2"/>
      <c r="E798" s="4"/>
      <c r="F798" s="2"/>
      <c r="G798" s="4"/>
      <c r="H798" s="5"/>
      <c r="I798" s="5"/>
      <c r="J798" s="4"/>
      <c r="K798" s="59"/>
      <c r="L798" s="4"/>
      <c r="M798" s="23"/>
      <c r="N798" s="4"/>
      <c r="O798" s="4"/>
      <c r="P798" s="11"/>
      <c r="Q798" s="11"/>
      <c r="R798" s="11"/>
      <c r="S798" s="11"/>
      <c r="T798" s="11"/>
      <c r="U798" s="11"/>
      <c r="V798" s="11"/>
      <c r="W798" s="11"/>
      <c r="X798" s="11"/>
      <c r="Y798" s="11"/>
      <c r="Z798" s="11"/>
    </row>
    <row r="799" spans="1:26" ht="16.5" customHeight="1">
      <c r="A799" s="2"/>
      <c r="B799" s="4"/>
      <c r="C799" s="4"/>
      <c r="D799" s="2"/>
      <c r="E799" s="4"/>
      <c r="F799" s="2"/>
      <c r="G799" s="4"/>
      <c r="H799" s="5"/>
      <c r="I799" s="5"/>
      <c r="J799" s="4"/>
      <c r="K799" s="59"/>
      <c r="L799" s="4"/>
      <c r="M799" s="23"/>
      <c r="N799" s="4"/>
      <c r="O799" s="4"/>
      <c r="P799" s="11"/>
      <c r="Q799" s="11"/>
      <c r="R799" s="11"/>
      <c r="S799" s="11"/>
      <c r="T799" s="11"/>
      <c r="U799" s="11"/>
      <c r="V799" s="11"/>
      <c r="W799" s="11"/>
      <c r="X799" s="11"/>
      <c r="Y799" s="11"/>
      <c r="Z799" s="11"/>
    </row>
    <row r="800" spans="1:26" ht="16.5" customHeight="1">
      <c r="A800" s="2"/>
      <c r="B800" s="4"/>
      <c r="C800" s="4"/>
      <c r="D800" s="2"/>
      <c r="E800" s="4"/>
      <c r="F800" s="2"/>
      <c r="G800" s="4"/>
      <c r="H800" s="5"/>
      <c r="I800" s="5"/>
      <c r="J800" s="4"/>
      <c r="K800" s="59"/>
      <c r="L800" s="4"/>
      <c r="M800" s="23"/>
      <c r="N800" s="4"/>
      <c r="O800" s="4"/>
      <c r="P800" s="11"/>
      <c r="Q800" s="11"/>
      <c r="R800" s="11"/>
      <c r="S800" s="11"/>
      <c r="T800" s="11"/>
      <c r="U800" s="11"/>
      <c r="V800" s="11"/>
      <c r="W800" s="11"/>
      <c r="X800" s="11"/>
      <c r="Y800" s="11"/>
      <c r="Z800" s="11"/>
    </row>
    <row r="801" spans="1:26" ht="16.5" customHeight="1">
      <c r="A801" s="2"/>
      <c r="B801" s="4"/>
      <c r="C801" s="4"/>
      <c r="D801" s="2"/>
      <c r="E801" s="4"/>
      <c r="F801" s="2"/>
      <c r="G801" s="4"/>
      <c r="H801" s="5"/>
      <c r="I801" s="5"/>
      <c r="J801" s="4"/>
      <c r="K801" s="59"/>
      <c r="L801" s="4"/>
      <c r="M801" s="23"/>
      <c r="N801" s="4"/>
      <c r="O801" s="4"/>
      <c r="P801" s="11"/>
      <c r="Q801" s="11"/>
      <c r="R801" s="11"/>
      <c r="S801" s="11"/>
      <c r="T801" s="11"/>
      <c r="U801" s="11"/>
      <c r="V801" s="11"/>
      <c r="W801" s="11"/>
      <c r="X801" s="11"/>
      <c r="Y801" s="11"/>
      <c r="Z801" s="11"/>
    </row>
    <row r="802" spans="1:26" ht="16.5" customHeight="1">
      <c r="A802" s="2"/>
      <c r="B802" s="4"/>
      <c r="C802" s="4"/>
      <c r="D802" s="2"/>
      <c r="E802" s="4"/>
      <c r="F802" s="2"/>
      <c r="G802" s="4"/>
      <c r="H802" s="5"/>
      <c r="I802" s="5"/>
      <c r="J802" s="4"/>
      <c r="K802" s="59"/>
      <c r="L802" s="4"/>
      <c r="M802" s="23"/>
      <c r="N802" s="4"/>
      <c r="O802" s="4"/>
      <c r="P802" s="11"/>
      <c r="Q802" s="11"/>
      <c r="R802" s="11"/>
      <c r="S802" s="11"/>
      <c r="T802" s="11"/>
      <c r="U802" s="11"/>
      <c r="V802" s="11"/>
      <c r="W802" s="11"/>
      <c r="X802" s="11"/>
      <c r="Y802" s="11"/>
      <c r="Z802" s="11"/>
    </row>
    <row r="803" spans="1:26" ht="16.5" customHeight="1">
      <c r="A803" s="2"/>
      <c r="B803" s="4"/>
      <c r="C803" s="4"/>
      <c r="D803" s="2"/>
      <c r="E803" s="4"/>
      <c r="F803" s="2"/>
      <c r="G803" s="4"/>
      <c r="H803" s="5"/>
      <c r="I803" s="5"/>
      <c r="J803" s="4"/>
      <c r="K803" s="59"/>
      <c r="L803" s="4"/>
      <c r="M803" s="23"/>
      <c r="N803" s="4"/>
      <c r="O803" s="4"/>
      <c r="P803" s="11"/>
      <c r="Q803" s="11"/>
      <c r="R803" s="11"/>
      <c r="S803" s="11"/>
      <c r="T803" s="11"/>
      <c r="U803" s="11"/>
      <c r="V803" s="11"/>
      <c r="W803" s="11"/>
      <c r="X803" s="11"/>
      <c r="Y803" s="11"/>
      <c r="Z803" s="11"/>
    </row>
    <row r="804" spans="1:26" ht="16.5" customHeight="1">
      <c r="A804" s="2"/>
      <c r="B804" s="4"/>
      <c r="C804" s="4"/>
      <c r="D804" s="2"/>
      <c r="E804" s="4"/>
      <c r="F804" s="2"/>
      <c r="G804" s="4"/>
      <c r="H804" s="5"/>
      <c r="I804" s="5"/>
      <c r="J804" s="4"/>
      <c r="K804" s="59"/>
      <c r="L804" s="4"/>
      <c r="M804" s="23"/>
      <c r="N804" s="4"/>
      <c r="O804" s="4"/>
      <c r="P804" s="11"/>
      <c r="Q804" s="11"/>
      <c r="R804" s="11"/>
      <c r="S804" s="11"/>
      <c r="T804" s="11"/>
      <c r="U804" s="11"/>
      <c r="V804" s="11"/>
      <c r="W804" s="11"/>
      <c r="X804" s="11"/>
      <c r="Y804" s="11"/>
      <c r="Z804" s="11"/>
    </row>
    <row r="805" spans="1:26" ht="16.5" customHeight="1">
      <c r="A805" s="2"/>
      <c r="B805" s="4"/>
      <c r="C805" s="4"/>
      <c r="D805" s="2"/>
      <c r="E805" s="4"/>
      <c r="F805" s="2"/>
      <c r="G805" s="4"/>
      <c r="H805" s="5"/>
      <c r="I805" s="5"/>
      <c r="J805" s="4"/>
      <c r="K805" s="59"/>
      <c r="L805" s="4"/>
      <c r="M805" s="23"/>
      <c r="N805" s="4"/>
      <c r="O805" s="4"/>
      <c r="P805" s="11"/>
      <c r="Q805" s="11"/>
      <c r="R805" s="11"/>
      <c r="S805" s="11"/>
      <c r="T805" s="11"/>
      <c r="U805" s="11"/>
      <c r="V805" s="11"/>
      <c r="W805" s="11"/>
      <c r="X805" s="11"/>
      <c r="Y805" s="11"/>
      <c r="Z805" s="11"/>
    </row>
    <row r="806" spans="1:26" ht="16.5" customHeight="1">
      <c r="A806" s="2"/>
      <c r="B806" s="4"/>
      <c r="C806" s="4"/>
      <c r="D806" s="2"/>
      <c r="E806" s="4"/>
      <c r="F806" s="2"/>
      <c r="G806" s="4"/>
      <c r="H806" s="5"/>
      <c r="I806" s="5"/>
      <c r="J806" s="4"/>
      <c r="K806" s="59"/>
      <c r="L806" s="4"/>
      <c r="M806" s="23"/>
      <c r="N806" s="4"/>
      <c r="O806" s="4"/>
      <c r="P806" s="11"/>
      <c r="Q806" s="11"/>
      <c r="R806" s="11"/>
      <c r="S806" s="11"/>
      <c r="T806" s="11"/>
      <c r="U806" s="11"/>
      <c r="V806" s="11"/>
      <c r="W806" s="11"/>
      <c r="X806" s="11"/>
      <c r="Y806" s="11"/>
      <c r="Z806" s="11"/>
    </row>
    <row r="807" spans="1:26" ht="16.5" customHeight="1">
      <c r="A807" s="2"/>
      <c r="B807" s="4"/>
      <c r="C807" s="4"/>
      <c r="D807" s="2"/>
      <c r="E807" s="4"/>
      <c r="F807" s="2"/>
      <c r="G807" s="4"/>
      <c r="H807" s="5"/>
      <c r="I807" s="5"/>
      <c r="J807" s="4"/>
      <c r="K807" s="59"/>
      <c r="L807" s="4"/>
      <c r="M807" s="23"/>
      <c r="N807" s="4"/>
      <c r="O807" s="4"/>
      <c r="P807" s="11"/>
      <c r="Q807" s="11"/>
      <c r="R807" s="11"/>
      <c r="S807" s="11"/>
      <c r="T807" s="11"/>
      <c r="U807" s="11"/>
      <c r="V807" s="11"/>
      <c r="W807" s="11"/>
      <c r="X807" s="11"/>
      <c r="Y807" s="11"/>
      <c r="Z807" s="11"/>
    </row>
    <row r="808" spans="1:26" ht="16.5" customHeight="1">
      <c r="A808" s="2"/>
      <c r="B808" s="4"/>
      <c r="C808" s="4"/>
      <c r="D808" s="2"/>
      <c r="E808" s="4"/>
      <c r="F808" s="2"/>
      <c r="G808" s="4"/>
      <c r="H808" s="5"/>
      <c r="I808" s="5"/>
      <c r="J808" s="4"/>
      <c r="K808" s="59"/>
      <c r="L808" s="4"/>
      <c r="M808" s="23"/>
      <c r="N808" s="4"/>
      <c r="O808" s="4"/>
      <c r="P808" s="11"/>
      <c r="Q808" s="11"/>
      <c r="R808" s="11"/>
      <c r="S808" s="11"/>
      <c r="T808" s="11"/>
      <c r="U808" s="11"/>
      <c r="V808" s="11"/>
      <c r="W808" s="11"/>
      <c r="X808" s="11"/>
      <c r="Y808" s="11"/>
      <c r="Z808" s="11"/>
    </row>
    <row r="809" spans="1:26" ht="16.5" customHeight="1">
      <c r="A809" s="2"/>
      <c r="B809" s="4"/>
      <c r="C809" s="4"/>
      <c r="D809" s="2"/>
      <c r="E809" s="4"/>
      <c r="F809" s="2"/>
      <c r="G809" s="4"/>
      <c r="H809" s="5"/>
      <c r="I809" s="5"/>
      <c r="J809" s="4"/>
      <c r="K809" s="59"/>
      <c r="L809" s="4"/>
      <c r="M809" s="23"/>
      <c r="N809" s="4"/>
      <c r="O809" s="4"/>
      <c r="P809" s="11"/>
      <c r="Q809" s="11"/>
      <c r="R809" s="11"/>
      <c r="S809" s="11"/>
      <c r="T809" s="11"/>
      <c r="U809" s="11"/>
      <c r="V809" s="11"/>
      <c r="W809" s="11"/>
      <c r="X809" s="11"/>
      <c r="Y809" s="11"/>
      <c r="Z809" s="11"/>
    </row>
    <row r="810" spans="1:26" ht="16.5" customHeight="1">
      <c r="A810" s="2"/>
      <c r="B810" s="4"/>
      <c r="C810" s="4"/>
      <c r="D810" s="2"/>
      <c r="E810" s="4"/>
      <c r="F810" s="2"/>
      <c r="G810" s="4"/>
      <c r="H810" s="5"/>
      <c r="I810" s="5"/>
      <c r="J810" s="4"/>
      <c r="K810" s="59"/>
      <c r="L810" s="4"/>
      <c r="M810" s="23"/>
      <c r="N810" s="4"/>
      <c r="O810" s="4"/>
      <c r="P810" s="11"/>
      <c r="Q810" s="11"/>
      <c r="R810" s="11"/>
      <c r="S810" s="11"/>
      <c r="T810" s="11"/>
      <c r="U810" s="11"/>
      <c r="V810" s="11"/>
      <c r="W810" s="11"/>
      <c r="X810" s="11"/>
      <c r="Y810" s="11"/>
      <c r="Z810" s="11"/>
    </row>
    <row r="811" spans="1:26" ht="16.5" customHeight="1">
      <c r="A811" s="2"/>
      <c r="B811" s="4"/>
      <c r="C811" s="4"/>
      <c r="D811" s="2"/>
      <c r="E811" s="4"/>
      <c r="F811" s="2"/>
      <c r="G811" s="4"/>
      <c r="H811" s="5"/>
      <c r="I811" s="5"/>
      <c r="J811" s="4"/>
      <c r="K811" s="59"/>
      <c r="L811" s="4"/>
      <c r="M811" s="23"/>
      <c r="N811" s="4"/>
      <c r="O811" s="4"/>
      <c r="P811" s="11"/>
      <c r="Q811" s="11"/>
      <c r="R811" s="11"/>
      <c r="S811" s="11"/>
      <c r="T811" s="11"/>
      <c r="U811" s="11"/>
      <c r="V811" s="11"/>
      <c r="W811" s="11"/>
      <c r="X811" s="11"/>
      <c r="Y811" s="11"/>
      <c r="Z811" s="11"/>
    </row>
    <row r="812" spans="1:26" ht="16.5" customHeight="1">
      <c r="A812" s="2"/>
      <c r="B812" s="4"/>
      <c r="C812" s="4"/>
      <c r="D812" s="2"/>
      <c r="E812" s="4"/>
      <c r="F812" s="2"/>
      <c r="G812" s="4"/>
      <c r="H812" s="5"/>
      <c r="I812" s="5"/>
      <c r="J812" s="4"/>
      <c r="K812" s="59"/>
      <c r="L812" s="4"/>
      <c r="M812" s="23"/>
      <c r="N812" s="4"/>
      <c r="O812" s="4"/>
      <c r="P812" s="11"/>
      <c r="Q812" s="11"/>
      <c r="R812" s="11"/>
      <c r="S812" s="11"/>
      <c r="T812" s="11"/>
      <c r="U812" s="11"/>
      <c r="V812" s="11"/>
      <c r="W812" s="11"/>
      <c r="X812" s="11"/>
      <c r="Y812" s="11"/>
      <c r="Z812" s="11"/>
    </row>
    <row r="813" spans="1:26" ht="16.5" customHeight="1">
      <c r="A813" s="2"/>
      <c r="B813" s="4"/>
      <c r="C813" s="4"/>
      <c r="D813" s="2"/>
      <c r="E813" s="4"/>
      <c r="F813" s="2"/>
      <c r="G813" s="4"/>
      <c r="H813" s="5"/>
      <c r="I813" s="5"/>
      <c r="J813" s="4"/>
      <c r="K813" s="59"/>
      <c r="L813" s="4"/>
      <c r="M813" s="23"/>
      <c r="N813" s="4"/>
      <c r="O813" s="4"/>
      <c r="P813" s="11"/>
      <c r="Q813" s="11"/>
      <c r="R813" s="11"/>
      <c r="S813" s="11"/>
      <c r="T813" s="11"/>
      <c r="U813" s="11"/>
      <c r="V813" s="11"/>
      <c r="W813" s="11"/>
      <c r="X813" s="11"/>
      <c r="Y813" s="11"/>
      <c r="Z813" s="11"/>
    </row>
    <row r="814" spans="1:26" ht="16.5" customHeight="1">
      <c r="A814" s="2"/>
      <c r="B814" s="4"/>
      <c r="C814" s="4"/>
      <c r="D814" s="2"/>
      <c r="E814" s="4"/>
      <c r="F814" s="2"/>
      <c r="G814" s="4"/>
      <c r="H814" s="5"/>
      <c r="I814" s="5"/>
      <c r="J814" s="4"/>
      <c r="K814" s="59"/>
      <c r="L814" s="4"/>
      <c r="M814" s="23"/>
      <c r="N814" s="4"/>
      <c r="O814" s="4"/>
      <c r="P814" s="11"/>
      <c r="Q814" s="11"/>
      <c r="R814" s="11"/>
      <c r="S814" s="11"/>
      <c r="T814" s="11"/>
      <c r="U814" s="11"/>
      <c r="V814" s="11"/>
      <c r="W814" s="11"/>
      <c r="X814" s="11"/>
      <c r="Y814" s="11"/>
      <c r="Z814" s="11"/>
    </row>
    <row r="815" spans="1:26" ht="16.5" customHeight="1">
      <c r="A815" s="2"/>
      <c r="B815" s="4"/>
      <c r="C815" s="4"/>
      <c r="D815" s="2"/>
      <c r="E815" s="4"/>
      <c r="F815" s="2"/>
      <c r="G815" s="4"/>
      <c r="H815" s="5"/>
      <c r="I815" s="5"/>
      <c r="J815" s="4"/>
      <c r="K815" s="59"/>
      <c r="L815" s="4"/>
      <c r="M815" s="23"/>
      <c r="N815" s="4"/>
      <c r="O815" s="4"/>
      <c r="P815" s="11"/>
      <c r="Q815" s="11"/>
      <c r="R815" s="11"/>
      <c r="S815" s="11"/>
      <c r="T815" s="11"/>
      <c r="U815" s="11"/>
      <c r="V815" s="11"/>
      <c r="W815" s="11"/>
      <c r="X815" s="11"/>
      <c r="Y815" s="11"/>
      <c r="Z815" s="11"/>
    </row>
    <row r="816" spans="1:26" ht="16.5" customHeight="1">
      <c r="A816" s="2"/>
      <c r="B816" s="4"/>
      <c r="C816" s="4"/>
      <c r="D816" s="2"/>
      <c r="E816" s="4"/>
      <c r="F816" s="2"/>
      <c r="G816" s="4"/>
      <c r="H816" s="5"/>
      <c r="I816" s="5"/>
      <c r="J816" s="4"/>
      <c r="K816" s="59"/>
      <c r="L816" s="4"/>
      <c r="M816" s="23"/>
      <c r="N816" s="4"/>
      <c r="O816" s="4"/>
      <c r="P816" s="11"/>
      <c r="Q816" s="11"/>
      <c r="R816" s="11"/>
      <c r="S816" s="11"/>
      <c r="T816" s="11"/>
      <c r="U816" s="11"/>
      <c r="V816" s="11"/>
      <c r="W816" s="11"/>
      <c r="X816" s="11"/>
      <c r="Y816" s="11"/>
      <c r="Z816" s="11"/>
    </row>
    <row r="817" spans="1:26" ht="16.5" customHeight="1">
      <c r="A817" s="2"/>
      <c r="B817" s="4"/>
      <c r="C817" s="4"/>
      <c r="D817" s="2"/>
      <c r="E817" s="4"/>
      <c r="F817" s="2"/>
      <c r="G817" s="4"/>
      <c r="H817" s="5"/>
      <c r="I817" s="5"/>
      <c r="J817" s="4"/>
      <c r="K817" s="59"/>
      <c r="L817" s="4"/>
      <c r="M817" s="23"/>
      <c r="N817" s="4"/>
      <c r="O817" s="4"/>
      <c r="P817" s="11"/>
      <c r="Q817" s="11"/>
      <c r="R817" s="11"/>
      <c r="S817" s="11"/>
      <c r="T817" s="11"/>
      <c r="U817" s="11"/>
      <c r="V817" s="11"/>
      <c r="W817" s="11"/>
      <c r="X817" s="11"/>
      <c r="Y817" s="11"/>
      <c r="Z817" s="11"/>
    </row>
    <row r="818" spans="1:26" ht="16.5" customHeight="1">
      <c r="A818" s="2"/>
      <c r="B818" s="4"/>
      <c r="C818" s="4"/>
      <c r="D818" s="2"/>
      <c r="E818" s="4"/>
      <c r="F818" s="2"/>
      <c r="G818" s="4"/>
      <c r="H818" s="5"/>
      <c r="I818" s="5"/>
      <c r="J818" s="4"/>
      <c r="K818" s="59"/>
      <c r="L818" s="4"/>
      <c r="M818" s="23"/>
      <c r="N818" s="4"/>
      <c r="O818" s="4"/>
      <c r="P818" s="11"/>
      <c r="Q818" s="11"/>
      <c r="R818" s="11"/>
      <c r="S818" s="11"/>
      <c r="T818" s="11"/>
      <c r="U818" s="11"/>
      <c r="V818" s="11"/>
      <c r="W818" s="11"/>
      <c r="X818" s="11"/>
      <c r="Y818" s="11"/>
      <c r="Z818" s="11"/>
    </row>
    <row r="819" spans="1:26" ht="16.5" customHeight="1">
      <c r="A819" s="2"/>
      <c r="B819" s="4"/>
      <c r="C819" s="4"/>
      <c r="D819" s="2"/>
      <c r="E819" s="4"/>
      <c r="F819" s="2"/>
      <c r="G819" s="4"/>
      <c r="H819" s="5"/>
      <c r="I819" s="5"/>
      <c r="J819" s="4"/>
      <c r="K819" s="59"/>
      <c r="L819" s="4"/>
      <c r="M819" s="23"/>
      <c r="N819" s="4"/>
      <c r="O819" s="4"/>
      <c r="P819" s="11"/>
      <c r="Q819" s="11"/>
      <c r="R819" s="11"/>
      <c r="S819" s="11"/>
      <c r="T819" s="11"/>
      <c r="U819" s="11"/>
      <c r="V819" s="11"/>
      <c r="W819" s="11"/>
      <c r="X819" s="11"/>
      <c r="Y819" s="11"/>
      <c r="Z819" s="11"/>
    </row>
    <row r="820" spans="1:26" ht="16.5" customHeight="1">
      <c r="A820" s="2"/>
      <c r="B820" s="4"/>
      <c r="C820" s="4"/>
      <c r="D820" s="2"/>
      <c r="E820" s="4"/>
      <c r="F820" s="2"/>
      <c r="G820" s="4"/>
      <c r="H820" s="5"/>
      <c r="I820" s="5"/>
      <c r="J820" s="4"/>
      <c r="K820" s="59"/>
      <c r="L820" s="4"/>
      <c r="M820" s="23"/>
      <c r="N820" s="4"/>
      <c r="O820" s="4"/>
      <c r="P820" s="11"/>
      <c r="Q820" s="11"/>
      <c r="R820" s="11"/>
      <c r="S820" s="11"/>
      <c r="T820" s="11"/>
      <c r="U820" s="11"/>
      <c r="V820" s="11"/>
      <c r="W820" s="11"/>
      <c r="X820" s="11"/>
      <c r="Y820" s="11"/>
      <c r="Z820" s="11"/>
    </row>
    <row r="821" spans="1:26" ht="16.5" customHeight="1">
      <c r="A821" s="2"/>
      <c r="B821" s="4"/>
      <c r="C821" s="4"/>
      <c r="D821" s="2"/>
      <c r="E821" s="4"/>
      <c r="F821" s="2"/>
      <c r="G821" s="4"/>
      <c r="H821" s="5"/>
      <c r="I821" s="5"/>
      <c r="J821" s="4"/>
      <c r="K821" s="59"/>
      <c r="L821" s="4"/>
      <c r="M821" s="23"/>
      <c r="N821" s="4"/>
      <c r="O821" s="4"/>
      <c r="P821" s="11"/>
      <c r="Q821" s="11"/>
      <c r="R821" s="11"/>
      <c r="S821" s="11"/>
      <c r="T821" s="11"/>
      <c r="U821" s="11"/>
      <c r="V821" s="11"/>
      <c r="W821" s="11"/>
      <c r="X821" s="11"/>
      <c r="Y821" s="11"/>
      <c r="Z821" s="11"/>
    </row>
    <row r="822" spans="1:26" ht="16.5" customHeight="1">
      <c r="A822" s="2"/>
      <c r="B822" s="4"/>
      <c r="C822" s="4"/>
      <c r="D822" s="2"/>
      <c r="E822" s="4"/>
      <c r="F822" s="2"/>
      <c r="G822" s="4"/>
      <c r="H822" s="5"/>
      <c r="I822" s="5"/>
      <c r="J822" s="4"/>
      <c r="K822" s="59"/>
      <c r="L822" s="4"/>
      <c r="M822" s="23"/>
      <c r="N822" s="4"/>
      <c r="O822" s="4"/>
      <c r="P822" s="11"/>
      <c r="Q822" s="11"/>
      <c r="R822" s="11"/>
      <c r="S822" s="11"/>
      <c r="T822" s="11"/>
      <c r="U822" s="11"/>
      <c r="V822" s="11"/>
      <c r="W822" s="11"/>
      <c r="X822" s="11"/>
      <c r="Y822" s="11"/>
      <c r="Z822" s="11"/>
    </row>
    <row r="823" spans="1:26" ht="16.5" customHeight="1">
      <c r="A823" s="2"/>
      <c r="B823" s="4"/>
      <c r="C823" s="4"/>
      <c r="D823" s="2"/>
      <c r="E823" s="4"/>
      <c r="F823" s="2"/>
      <c r="G823" s="4"/>
      <c r="H823" s="5"/>
      <c r="I823" s="5"/>
      <c r="J823" s="4"/>
      <c r="K823" s="59"/>
      <c r="L823" s="4"/>
      <c r="M823" s="23"/>
      <c r="N823" s="4"/>
      <c r="O823" s="4"/>
      <c r="P823" s="11"/>
      <c r="Q823" s="11"/>
      <c r="R823" s="11"/>
      <c r="S823" s="11"/>
      <c r="T823" s="11"/>
      <c r="U823" s="11"/>
      <c r="V823" s="11"/>
      <c r="W823" s="11"/>
      <c r="X823" s="11"/>
      <c r="Y823" s="11"/>
      <c r="Z823" s="11"/>
    </row>
    <row r="824" spans="1:26" ht="16.5" customHeight="1">
      <c r="A824" s="2"/>
      <c r="B824" s="4"/>
      <c r="C824" s="4"/>
      <c r="D824" s="2"/>
      <c r="E824" s="4"/>
      <c r="F824" s="2"/>
      <c r="G824" s="4"/>
      <c r="H824" s="5"/>
      <c r="I824" s="5"/>
      <c r="J824" s="4"/>
      <c r="K824" s="59"/>
      <c r="L824" s="4"/>
      <c r="M824" s="23"/>
      <c r="N824" s="4"/>
      <c r="O824" s="4"/>
      <c r="P824" s="11"/>
      <c r="Q824" s="11"/>
      <c r="R824" s="11"/>
      <c r="S824" s="11"/>
      <c r="T824" s="11"/>
      <c r="U824" s="11"/>
      <c r="V824" s="11"/>
      <c r="W824" s="11"/>
      <c r="X824" s="11"/>
      <c r="Y824" s="11"/>
      <c r="Z824" s="11"/>
    </row>
    <row r="825" spans="1:26" ht="16.5" customHeight="1">
      <c r="A825" s="2"/>
      <c r="B825" s="4"/>
      <c r="C825" s="4"/>
      <c r="D825" s="2"/>
      <c r="E825" s="4"/>
      <c r="F825" s="2"/>
      <c r="G825" s="4"/>
      <c r="H825" s="5"/>
      <c r="I825" s="5"/>
      <c r="J825" s="4"/>
      <c r="K825" s="59"/>
      <c r="L825" s="4"/>
      <c r="M825" s="23"/>
      <c r="N825" s="4"/>
      <c r="O825" s="4"/>
      <c r="P825" s="11"/>
      <c r="Q825" s="11"/>
      <c r="R825" s="11"/>
      <c r="S825" s="11"/>
      <c r="T825" s="11"/>
      <c r="U825" s="11"/>
      <c r="V825" s="11"/>
      <c r="W825" s="11"/>
      <c r="X825" s="11"/>
      <c r="Y825" s="11"/>
      <c r="Z825" s="11"/>
    </row>
    <row r="826" spans="1:26" ht="16.5" customHeight="1">
      <c r="A826" s="2"/>
      <c r="B826" s="4"/>
      <c r="C826" s="4"/>
      <c r="D826" s="2"/>
      <c r="E826" s="4"/>
      <c r="F826" s="2"/>
      <c r="G826" s="4"/>
      <c r="H826" s="5"/>
      <c r="I826" s="5"/>
      <c r="J826" s="4"/>
      <c r="K826" s="59"/>
      <c r="L826" s="4"/>
      <c r="M826" s="23"/>
      <c r="N826" s="4"/>
      <c r="O826" s="4"/>
      <c r="P826" s="11"/>
      <c r="Q826" s="11"/>
      <c r="R826" s="11"/>
      <c r="S826" s="11"/>
      <c r="T826" s="11"/>
      <c r="U826" s="11"/>
      <c r="V826" s="11"/>
      <c r="W826" s="11"/>
      <c r="X826" s="11"/>
      <c r="Y826" s="11"/>
      <c r="Z826" s="11"/>
    </row>
    <row r="827" spans="1:26" ht="16.5" customHeight="1">
      <c r="A827" s="2"/>
      <c r="B827" s="4"/>
      <c r="C827" s="4"/>
      <c r="D827" s="2"/>
      <c r="E827" s="4"/>
      <c r="F827" s="2"/>
      <c r="G827" s="4"/>
      <c r="H827" s="5"/>
      <c r="I827" s="5"/>
      <c r="J827" s="4"/>
      <c r="K827" s="59"/>
      <c r="L827" s="4"/>
      <c r="M827" s="23"/>
      <c r="N827" s="4"/>
      <c r="O827" s="4"/>
      <c r="P827" s="11"/>
      <c r="Q827" s="11"/>
      <c r="R827" s="11"/>
      <c r="S827" s="11"/>
      <c r="T827" s="11"/>
      <c r="U827" s="11"/>
      <c r="V827" s="11"/>
      <c r="W827" s="11"/>
      <c r="X827" s="11"/>
      <c r="Y827" s="11"/>
      <c r="Z827" s="11"/>
    </row>
    <row r="828" spans="1:26" ht="16.5" customHeight="1">
      <c r="A828" s="2"/>
      <c r="B828" s="4"/>
      <c r="C828" s="4"/>
      <c r="D828" s="2"/>
      <c r="E828" s="4"/>
      <c r="F828" s="2"/>
      <c r="G828" s="4"/>
      <c r="H828" s="5"/>
      <c r="I828" s="5"/>
      <c r="J828" s="4"/>
      <c r="K828" s="59"/>
      <c r="L828" s="4"/>
      <c r="M828" s="23"/>
      <c r="N828" s="4"/>
      <c r="O828" s="4"/>
      <c r="P828" s="11"/>
      <c r="Q828" s="11"/>
      <c r="R828" s="11"/>
      <c r="S828" s="11"/>
      <c r="T828" s="11"/>
      <c r="U828" s="11"/>
      <c r="V828" s="11"/>
      <c r="W828" s="11"/>
      <c r="X828" s="11"/>
      <c r="Y828" s="11"/>
      <c r="Z828" s="11"/>
    </row>
    <row r="829" spans="1:26" ht="16.5" customHeight="1">
      <c r="A829" s="2"/>
      <c r="B829" s="4"/>
      <c r="C829" s="4"/>
      <c r="D829" s="2"/>
      <c r="E829" s="4"/>
      <c r="F829" s="2"/>
      <c r="G829" s="4"/>
      <c r="H829" s="5"/>
      <c r="I829" s="5"/>
      <c r="J829" s="4"/>
      <c r="K829" s="59"/>
      <c r="L829" s="4"/>
      <c r="M829" s="23"/>
      <c r="N829" s="4"/>
      <c r="O829" s="4"/>
      <c r="P829" s="11"/>
      <c r="Q829" s="11"/>
      <c r="R829" s="11"/>
      <c r="S829" s="11"/>
      <c r="T829" s="11"/>
      <c r="U829" s="11"/>
      <c r="V829" s="11"/>
      <c r="W829" s="11"/>
      <c r="X829" s="11"/>
      <c r="Y829" s="11"/>
      <c r="Z829" s="11"/>
    </row>
    <row r="830" spans="1:26" ht="16.5" customHeight="1">
      <c r="A830" s="2"/>
      <c r="B830" s="4"/>
      <c r="C830" s="4"/>
      <c r="D830" s="2"/>
      <c r="E830" s="4"/>
      <c r="F830" s="2"/>
      <c r="G830" s="4"/>
      <c r="H830" s="5"/>
      <c r="I830" s="5"/>
      <c r="J830" s="4"/>
      <c r="K830" s="59"/>
      <c r="L830" s="4"/>
      <c r="M830" s="23"/>
      <c r="N830" s="4"/>
      <c r="O830" s="4"/>
      <c r="P830" s="11"/>
      <c r="Q830" s="11"/>
      <c r="R830" s="11"/>
      <c r="S830" s="11"/>
      <c r="T830" s="11"/>
      <c r="U830" s="11"/>
      <c r="V830" s="11"/>
      <c r="W830" s="11"/>
      <c r="X830" s="11"/>
      <c r="Y830" s="11"/>
      <c r="Z830" s="11"/>
    </row>
    <row r="831" spans="1:26" ht="16.5" customHeight="1">
      <c r="A831" s="2"/>
      <c r="B831" s="4"/>
      <c r="C831" s="4"/>
      <c r="D831" s="2"/>
      <c r="E831" s="4"/>
      <c r="F831" s="2"/>
      <c r="G831" s="4"/>
      <c r="H831" s="5"/>
      <c r="I831" s="5"/>
      <c r="J831" s="4"/>
      <c r="K831" s="59"/>
      <c r="L831" s="4"/>
      <c r="M831" s="23"/>
      <c r="N831" s="4"/>
      <c r="O831" s="4"/>
      <c r="P831" s="11"/>
      <c r="Q831" s="11"/>
      <c r="R831" s="11"/>
      <c r="S831" s="11"/>
      <c r="T831" s="11"/>
      <c r="U831" s="11"/>
      <c r="V831" s="11"/>
      <c r="W831" s="11"/>
      <c r="X831" s="11"/>
      <c r="Y831" s="11"/>
      <c r="Z831" s="11"/>
    </row>
    <row r="832" spans="1:26" ht="16.5" customHeight="1">
      <c r="A832" s="2"/>
      <c r="B832" s="4"/>
      <c r="C832" s="4"/>
      <c r="D832" s="2"/>
      <c r="E832" s="4"/>
      <c r="F832" s="2"/>
      <c r="G832" s="4"/>
      <c r="H832" s="5"/>
      <c r="I832" s="5"/>
      <c r="J832" s="4"/>
      <c r="K832" s="59"/>
      <c r="L832" s="4"/>
      <c r="M832" s="23"/>
      <c r="N832" s="4"/>
      <c r="O832" s="4"/>
      <c r="P832" s="11"/>
      <c r="Q832" s="11"/>
      <c r="R832" s="11"/>
      <c r="S832" s="11"/>
      <c r="T832" s="11"/>
      <c r="U832" s="11"/>
      <c r="V832" s="11"/>
      <c r="W832" s="11"/>
      <c r="X832" s="11"/>
      <c r="Y832" s="11"/>
      <c r="Z832" s="11"/>
    </row>
    <row r="833" spans="1:26" ht="16.5" customHeight="1">
      <c r="A833" s="2"/>
      <c r="B833" s="4"/>
      <c r="C833" s="4"/>
      <c r="D833" s="2"/>
      <c r="E833" s="4"/>
      <c r="F833" s="2"/>
      <c r="G833" s="4"/>
      <c r="H833" s="5"/>
      <c r="I833" s="5"/>
      <c r="J833" s="4"/>
      <c r="K833" s="59"/>
      <c r="L833" s="4"/>
      <c r="M833" s="23"/>
      <c r="N833" s="4"/>
      <c r="O833" s="4"/>
      <c r="P833" s="11"/>
      <c r="Q833" s="11"/>
      <c r="R833" s="11"/>
      <c r="S833" s="11"/>
      <c r="T833" s="11"/>
      <c r="U833" s="11"/>
      <c r="V833" s="11"/>
      <c r="W833" s="11"/>
      <c r="X833" s="11"/>
      <c r="Y833" s="11"/>
      <c r="Z833" s="11"/>
    </row>
    <row r="834" spans="1:26" ht="16.5" customHeight="1">
      <c r="A834" s="2"/>
      <c r="B834" s="4"/>
      <c r="C834" s="4"/>
      <c r="D834" s="2"/>
      <c r="E834" s="4"/>
      <c r="F834" s="2"/>
      <c r="G834" s="4"/>
      <c r="H834" s="5"/>
      <c r="I834" s="5"/>
      <c r="J834" s="4"/>
      <c r="K834" s="59"/>
      <c r="L834" s="4"/>
      <c r="M834" s="23"/>
      <c r="N834" s="4"/>
      <c r="O834" s="4"/>
      <c r="P834" s="11"/>
      <c r="Q834" s="11"/>
      <c r="R834" s="11"/>
      <c r="S834" s="11"/>
      <c r="T834" s="11"/>
      <c r="U834" s="11"/>
      <c r="V834" s="11"/>
      <c r="W834" s="11"/>
      <c r="X834" s="11"/>
      <c r="Y834" s="11"/>
      <c r="Z834" s="11"/>
    </row>
    <row r="835" spans="1:26" ht="16.5" customHeight="1">
      <c r="A835" s="2"/>
      <c r="B835" s="4"/>
      <c r="C835" s="4"/>
      <c r="D835" s="2"/>
      <c r="E835" s="4"/>
      <c r="F835" s="2"/>
      <c r="G835" s="4"/>
      <c r="H835" s="5"/>
      <c r="I835" s="5"/>
      <c r="J835" s="4"/>
      <c r="K835" s="59"/>
      <c r="L835" s="4"/>
      <c r="M835" s="23"/>
      <c r="N835" s="4"/>
      <c r="O835" s="4"/>
      <c r="P835" s="11"/>
      <c r="Q835" s="11"/>
      <c r="R835" s="11"/>
      <c r="S835" s="11"/>
      <c r="T835" s="11"/>
      <c r="U835" s="11"/>
      <c r="V835" s="11"/>
      <c r="W835" s="11"/>
      <c r="X835" s="11"/>
      <c r="Y835" s="11"/>
      <c r="Z835" s="11"/>
    </row>
    <row r="836" spans="1:26" ht="16.5" customHeight="1">
      <c r="A836" s="2"/>
      <c r="B836" s="4"/>
      <c r="C836" s="4"/>
      <c r="D836" s="2"/>
      <c r="E836" s="4"/>
      <c r="F836" s="2"/>
      <c r="G836" s="4"/>
      <c r="H836" s="5"/>
      <c r="I836" s="5"/>
      <c r="J836" s="4"/>
      <c r="K836" s="59"/>
      <c r="L836" s="4"/>
      <c r="M836" s="23"/>
      <c r="N836" s="4"/>
      <c r="O836" s="4"/>
      <c r="P836" s="11"/>
      <c r="Q836" s="11"/>
      <c r="R836" s="11"/>
      <c r="S836" s="11"/>
      <c r="T836" s="11"/>
      <c r="U836" s="11"/>
      <c r="V836" s="11"/>
      <c r="W836" s="11"/>
      <c r="X836" s="11"/>
      <c r="Y836" s="11"/>
      <c r="Z836" s="11"/>
    </row>
    <row r="837" spans="1:26" ht="16.5" customHeight="1">
      <c r="A837" s="2"/>
      <c r="B837" s="4"/>
      <c r="C837" s="4"/>
      <c r="D837" s="2"/>
      <c r="E837" s="4"/>
      <c r="F837" s="2"/>
      <c r="G837" s="4"/>
      <c r="H837" s="5"/>
      <c r="I837" s="5"/>
      <c r="J837" s="4"/>
      <c r="K837" s="59"/>
      <c r="L837" s="4"/>
      <c r="M837" s="23"/>
      <c r="N837" s="4"/>
      <c r="O837" s="4"/>
      <c r="P837" s="11"/>
      <c r="Q837" s="11"/>
      <c r="R837" s="11"/>
      <c r="S837" s="11"/>
      <c r="T837" s="11"/>
      <c r="U837" s="11"/>
      <c r="V837" s="11"/>
      <c r="W837" s="11"/>
      <c r="X837" s="11"/>
      <c r="Y837" s="11"/>
      <c r="Z837" s="11"/>
    </row>
    <row r="838" spans="1:26" ht="16.5" customHeight="1">
      <c r="A838" s="2"/>
      <c r="B838" s="4"/>
      <c r="C838" s="4"/>
      <c r="D838" s="2"/>
      <c r="E838" s="4"/>
      <c r="F838" s="2"/>
      <c r="G838" s="4"/>
      <c r="H838" s="5"/>
      <c r="I838" s="5"/>
      <c r="J838" s="4"/>
      <c r="K838" s="59"/>
      <c r="L838" s="4"/>
      <c r="M838" s="23"/>
      <c r="N838" s="4"/>
      <c r="O838" s="4"/>
      <c r="P838" s="11"/>
      <c r="Q838" s="11"/>
      <c r="R838" s="11"/>
      <c r="S838" s="11"/>
      <c r="T838" s="11"/>
      <c r="U838" s="11"/>
      <c r="V838" s="11"/>
      <c r="W838" s="11"/>
      <c r="X838" s="11"/>
      <c r="Y838" s="11"/>
      <c r="Z838" s="11"/>
    </row>
    <row r="839" spans="1:26" ht="16.5" customHeight="1">
      <c r="A839" s="2"/>
      <c r="B839" s="4"/>
      <c r="C839" s="4"/>
      <c r="D839" s="2"/>
      <c r="E839" s="4"/>
      <c r="F839" s="2"/>
      <c r="G839" s="4"/>
      <c r="H839" s="5"/>
      <c r="I839" s="5"/>
      <c r="J839" s="4"/>
      <c r="K839" s="59"/>
      <c r="L839" s="4"/>
      <c r="M839" s="23"/>
      <c r="N839" s="4"/>
      <c r="O839" s="4"/>
      <c r="P839" s="11"/>
      <c r="Q839" s="11"/>
      <c r="R839" s="11"/>
      <c r="S839" s="11"/>
      <c r="T839" s="11"/>
      <c r="U839" s="11"/>
      <c r="V839" s="11"/>
      <c r="W839" s="11"/>
      <c r="X839" s="11"/>
      <c r="Y839" s="11"/>
      <c r="Z839" s="11"/>
    </row>
    <row r="840" spans="1:26" ht="16.5" customHeight="1">
      <c r="A840" s="2"/>
      <c r="B840" s="4"/>
      <c r="C840" s="4"/>
      <c r="D840" s="2"/>
      <c r="E840" s="4"/>
      <c r="F840" s="2"/>
      <c r="G840" s="4"/>
      <c r="H840" s="5"/>
      <c r="I840" s="5"/>
      <c r="J840" s="4"/>
      <c r="K840" s="59"/>
      <c r="L840" s="4"/>
      <c r="M840" s="23"/>
      <c r="N840" s="4"/>
      <c r="O840" s="4"/>
      <c r="P840" s="11"/>
      <c r="Q840" s="11"/>
      <c r="R840" s="11"/>
      <c r="S840" s="11"/>
      <c r="T840" s="11"/>
      <c r="U840" s="11"/>
      <c r="V840" s="11"/>
      <c r="W840" s="11"/>
      <c r="X840" s="11"/>
      <c r="Y840" s="11"/>
      <c r="Z840" s="11"/>
    </row>
    <row r="841" spans="1:26" ht="16.5" customHeight="1">
      <c r="A841" s="2"/>
      <c r="B841" s="4"/>
      <c r="C841" s="4"/>
      <c r="D841" s="2"/>
      <c r="E841" s="4"/>
      <c r="F841" s="2"/>
      <c r="G841" s="4"/>
      <c r="H841" s="5"/>
      <c r="I841" s="5"/>
      <c r="J841" s="4"/>
      <c r="K841" s="59"/>
      <c r="L841" s="4"/>
      <c r="M841" s="23"/>
      <c r="N841" s="4"/>
      <c r="O841" s="4"/>
      <c r="P841" s="11"/>
      <c r="Q841" s="11"/>
      <c r="R841" s="11"/>
      <c r="S841" s="11"/>
      <c r="T841" s="11"/>
      <c r="U841" s="11"/>
      <c r="V841" s="11"/>
      <c r="W841" s="11"/>
      <c r="X841" s="11"/>
      <c r="Y841" s="11"/>
      <c r="Z841" s="11"/>
    </row>
    <row r="842" spans="1:26" ht="16.5" customHeight="1">
      <c r="A842" s="2"/>
      <c r="B842" s="4"/>
      <c r="C842" s="4"/>
      <c r="D842" s="2"/>
      <c r="E842" s="4"/>
      <c r="F842" s="2"/>
      <c r="G842" s="4"/>
      <c r="H842" s="5"/>
      <c r="I842" s="5"/>
      <c r="J842" s="4"/>
      <c r="K842" s="59"/>
      <c r="L842" s="4"/>
      <c r="M842" s="23"/>
      <c r="N842" s="4"/>
      <c r="O842" s="4"/>
      <c r="P842" s="11"/>
      <c r="Q842" s="11"/>
      <c r="R842" s="11"/>
      <c r="S842" s="11"/>
      <c r="T842" s="11"/>
      <c r="U842" s="11"/>
      <c r="V842" s="11"/>
      <c r="W842" s="11"/>
      <c r="X842" s="11"/>
      <c r="Y842" s="11"/>
      <c r="Z842" s="11"/>
    </row>
    <row r="843" spans="1:26" ht="16.5" customHeight="1">
      <c r="A843" s="2"/>
      <c r="B843" s="4"/>
      <c r="C843" s="4"/>
      <c r="D843" s="2"/>
      <c r="E843" s="4"/>
      <c r="F843" s="2"/>
      <c r="G843" s="4"/>
      <c r="H843" s="5"/>
      <c r="I843" s="5"/>
      <c r="J843" s="4"/>
      <c r="K843" s="59"/>
      <c r="L843" s="4"/>
      <c r="M843" s="23"/>
      <c r="N843" s="4"/>
      <c r="O843" s="4"/>
      <c r="P843" s="11"/>
      <c r="Q843" s="11"/>
      <c r="R843" s="11"/>
      <c r="S843" s="11"/>
      <c r="T843" s="11"/>
      <c r="U843" s="11"/>
      <c r="V843" s="11"/>
      <c r="W843" s="11"/>
      <c r="X843" s="11"/>
      <c r="Y843" s="11"/>
      <c r="Z843" s="11"/>
    </row>
    <row r="844" spans="1:26" ht="16.5" customHeight="1">
      <c r="A844" s="2"/>
      <c r="B844" s="4"/>
      <c r="C844" s="4"/>
      <c r="D844" s="2"/>
      <c r="E844" s="4"/>
      <c r="F844" s="2"/>
      <c r="G844" s="4"/>
      <c r="H844" s="5"/>
      <c r="I844" s="5"/>
      <c r="J844" s="4"/>
      <c r="K844" s="59"/>
      <c r="L844" s="4"/>
      <c r="M844" s="23"/>
      <c r="N844" s="4"/>
      <c r="O844" s="4"/>
      <c r="P844" s="11"/>
      <c r="Q844" s="11"/>
      <c r="R844" s="11"/>
      <c r="S844" s="11"/>
      <c r="T844" s="11"/>
      <c r="U844" s="11"/>
      <c r="V844" s="11"/>
      <c r="W844" s="11"/>
      <c r="X844" s="11"/>
      <c r="Y844" s="11"/>
      <c r="Z844" s="11"/>
    </row>
    <row r="845" spans="1:26" ht="16.5" customHeight="1">
      <c r="A845" s="2"/>
      <c r="B845" s="4"/>
      <c r="C845" s="4"/>
      <c r="D845" s="2"/>
      <c r="E845" s="4"/>
      <c r="F845" s="2"/>
      <c r="G845" s="4"/>
      <c r="H845" s="5"/>
      <c r="I845" s="5"/>
      <c r="J845" s="4"/>
      <c r="K845" s="59"/>
      <c r="L845" s="4"/>
      <c r="M845" s="23"/>
      <c r="N845" s="4"/>
      <c r="O845" s="4"/>
      <c r="P845" s="11"/>
      <c r="Q845" s="11"/>
      <c r="R845" s="11"/>
      <c r="S845" s="11"/>
      <c r="T845" s="11"/>
      <c r="U845" s="11"/>
      <c r="V845" s="11"/>
      <c r="W845" s="11"/>
      <c r="X845" s="11"/>
      <c r="Y845" s="11"/>
      <c r="Z845" s="11"/>
    </row>
    <row r="846" spans="1:26" ht="16.5" customHeight="1">
      <c r="A846" s="2"/>
      <c r="B846" s="4"/>
      <c r="C846" s="4"/>
      <c r="D846" s="2"/>
      <c r="E846" s="4"/>
      <c r="F846" s="2"/>
      <c r="G846" s="4"/>
      <c r="H846" s="5"/>
      <c r="I846" s="5"/>
      <c r="J846" s="4"/>
      <c r="K846" s="59"/>
      <c r="L846" s="4"/>
      <c r="M846" s="23"/>
      <c r="N846" s="4"/>
      <c r="O846" s="4"/>
      <c r="P846" s="11"/>
      <c r="Q846" s="11"/>
      <c r="R846" s="11"/>
      <c r="S846" s="11"/>
      <c r="T846" s="11"/>
      <c r="U846" s="11"/>
      <c r="V846" s="11"/>
      <c r="W846" s="11"/>
      <c r="X846" s="11"/>
      <c r="Y846" s="11"/>
      <c r="Z846" s="11"/>
    </row>
    <row r="847" spans="1:26" ht="16.5" customHeight="1">
      <c r="A847" s="2"/>
      <c r="B847" s="4"/>
      <c r="C847" s="4"/>
      <c r="D847" s="2"/>
      <c r="E847" s="4"/>
      <c r="F847" s="2"/>
      <c r="G847" s="4"/>
      <c r="H847" s="5"/>
      <c r="I847" s="5"/>
      <c r="J847" s="4"/>
      <c r="K847" s="59"/>
      <c r="L847" s="4"/>
      <c r="M847" s="23"/>
      <c r="N847" s="4"/>
      <c r="O847" s="4"/>
      <c r="P847" s="11"/>
      <c r="Q847" s="11"/>
      <c r="R847" s="11"/>
      <c r="S847" s="11"/>
      <c r="T847" s="11"/>
      <c r="U847" s="11"/>
      <c r="V847" s="11"/>
      <c r="W847" s="11"/>
      <c r="X847" s="11"/>
      <c r="Y847" s="11"/>
      <c r="Z847" s="11"/>
    </row>
    <row r="848" spans="1:26" ht="16.5" customHeight="1">
      <c r="A848" s="2"/>
      <c r="B848" s="4"/>
      <c r="C848" s="4"/>
      <c r="D848" s="2"/>
      <c r="E848" s="4"/>
      <c r="F848" s="2"/>
      <c r="G848" s="4"/>
      <c r="H848" s="5"/>
      <c r="I848" s="5"/>
      <c r="J848" s="4"/>
      <c r="K848" s="59"/>
      <c r="L848" s="4"/>
      <c r="M848" s="23"/>
      <c r="N848" s="4"/>
      <c r="O848" s="4"/>
      <c r="P848" s="11"/>
      <c r="Q848" s="11"/>
      <c r="R848" s="11"/>
      <c r="S848" s="11"/>
      <c r="T848" s="11"/>
      <c r="U848" s="11"/>
      <c r="V848" s="11"/>
      <c r="W848" s="11"/>
      <c r="X848" s="11"/>
      <c r="Y848" s="11"/>
      <c r="Z848" s="11"/>
    </row>
    <row r="849" spans="1:26" ht="16.5" customHeight="1">
      <c r="A849" s="2"/>
      <c r="B849" s="4"/>
      <c r="C849" s="4"/>
      <c r="D849" s="2"/>
      <c r="E849" s="4"/>
      <c r="F849" s="2"/>
      <c r="G849" s="4"/>
      <c r="H849" s="5"/>
      <c r="I849" s="5"/>
      <c r="J849" s="4"/>
      <c r="K849" s="59"/>
      <c r="L849" s="4"/>
      <c r="M849" s="23"/>
      <c r="N849" s="4"/>
      <c r="O849" s="4"/>
      <c r="P849" s="11"/>
      <c r="Q849" s="11"/>
      <c r="R849" s="11"/>
      <c r="S849" s="11"/>
      <c r="T849" s="11"/>
      <c r="U849" s="11"/>
      <c r="V849" s="11"/>
      <c r="W849" s="11"/>
      <c r="X849" s="11"/>
      <c r="Y849" s="11"/>
      <c r="Z849" s="11"/>
    </row>
    <row r="850" spans="1:26" ht="16.5" customHeight="1">
      <c r="A850" s="2"/>
      <c r="B850" s="4"/>
      <c r="C850" s="4"/>
      <c r="D850" s="2"/>
      <c r="E850" s="4"/>
      <c r="F850" s="2"/>
      <c r="G850" s="4"/>
      <c r="H850" s="5"/>
      <c r="I850" s="5"/>
      <c r="J850" s="4"/>
      <c r="K850" s="59"/>
      <c r="L850" s="4"/>
      <c r="M850" s="23"/>
      <c r="N850" s="4"/>
      <c r="O850" s="4"/>
      <c r="P850" s="11"/>
      <c r="Q850" s="11"/>
      <c r="R850" s="11"/>
      <c r="S850" s="11"/>
      <c r="T850" s="11"/>
      <c r="U850" s="11"/>
      <c r="V850" s="11"/>
      <c r="W850" s="11"/>
      <c r="X850" s="11"/>
      <c r="Y850" s="11"/>
      <c r="Z850" s="11"/>
    </row>
    <row r="851" spans="1:26" ht="16.5" customHeight="1">
      <c r="A851" s="2"/>
      <c r="B851" s="4"/>
      <c r="C851" s="4"/>
      <c r="D851" s="2"/>
      <c r="E851" s="4"/>
      <c r="F851" s="2"/>
      <c r="G851" s="4"/>
      <c r="H851" s="5"/>
      <c r="I851" s="5"/>
      <c r="J851" s="4"/>
      <c r="K851" s="59"/>
      <c r="L851" s="4"/>
      <c r="M851" s="23"/>
      <c r="N851" s="4"/>
      <c r="O851" s="4"/>
      <c r="P851" s="11"/>
      <c r="Q851" s="11"/>
      <c r="R851" s="11"/>
      <c r="S851" s="11"/>
      <c r="T851" s="11"/>
      <c r="U851" s="11"/>
      <c r="V851" s="11"/>
      <c r="W851" s="11"/>
      <c r="X851" s="11"/>
      <c r="Y851" s="11"/>
      <c r="Z851" s="11"/>
    </row>
    <row r="852" spans="1:26" ht="16.5" customHeight="1">
      <c r="A852" s="2"/>
      <c r="B852" s="4"/>
      <c r="C852" s="4"/>
      <c r="D852" s="2"/>
      <c r="E852" s="4"/>
      <c r="F852" s="2"/>
      <c r="G852" s="4"/>
      <c r="H852" s="5"/>
      <c r="I852" s="5"/>
      <c r="J852" s="4"/>
      <c r="K852" s="59"/>
      <c r="L852" s="4"/>
      <c r="M852" s="23"/>
      <c r="N852" s="4"/>
      <c r="O852" s="4"/>
      <c r="P852" s="11"/>
      <c r="Q852" s="11"/>
      <c r="R852" s="11"/>
      <c r="S852" s="11"/>
      <c r="T852" s="11"/>
      <c r="U852" s="11"/>
      <c r="V852" s="11"/>
      <c r="W852" s="11"/>
      <c r="X852" s="11"/>
      <c r="Y852" s="11"/>
      <c r="Z852" s="11"/>
    </row>
    <row r="853" spans="1:26" ht="16.5" customHeight="1">
      <c r="A853" s="2"/>
      <c r="B853" s="4"/>
      <c r="C853" s="4"/>
      <c r="D853" s="2"/>
      <c r="E853" s="4"/>
      <c r="F853" s="2"/>
      <c r="G853" s="4"/>
      <c r="H853" s="5"/>
      <c r="I853" s="5"/>
      <c r="J853" s="4"/>
      <c r="K853" s="59"/>
      <c r="L853" s="4"/>
      <c r="M853" s="23"/>
      <c r="N853" s="4"/>
      <c r="O853" s="4"/>
      <c r="P853" s="11"/>
      <c r="Q853" s="11"/>
      <c r="R853" s="11"/>
      <c r="S853" s="11"/>
      <c r="T853" s="11"/>
      <c r="U853" s="11"/>
      <c r="V853" s="11"/>
      <c r="W853" s="11"/>
      <c r="X853" s="11"/>
      <c r="Y853" s="11"/>
      <c r="Z853" s="11"/>
    </row>
    <row r="854" spans="1:26" ht="16.5" customHeight="1">
      <c r="A854" s="2"/>
      <c r="B854" s="4"/>
      <c r="C854" s="4"/>
      <c r="D854" s="2"/>
      <c r="E854" s="4"/>
      <c r="F854" s="2"/>
      <c r="G854" s="4"/>
      <c r="H854" s="5"/>
      <c r="I854" s="5"/>
      <c r="J854" s="4"/>
      <c r="K854" s="59"/>
      <c r="L854" s="4"/>
      <c r="M854" s="23"/>
      <c r="N854" s="4"/>
      <c r="O854" s="4"/>
      <c r="P854" s="11"/>
      <c r="Q854" s="11"/>
      <c r="R854" s="11"/>
      <c r="S854" s="11"/>
      <c r="T854" s="11"/>
      <c r="U854" s="11"/>
      <c r="V854" s="11"/>
      <c r="W854" s="11"/>
      <c r="X854" s="11"/>
      <c r="Y854" s="11"/>
      <c r="Z854" s="11"/>
    </row>
    <row r="855" spans="1:26" ht="16.5" customHeight="1">
      <c r="A855" s="2"/>
      <c r="B855" s="4"/>
      <c r="C855" s="4"/>
      <c r="D855" s="2"/>
      <c r="E855" s="4"/>
      <c r="F855" s="2"/>
      <c r="G855" s="4"/>
      <c r="H855" s="5"/>
      <c r="I855" s="5"/>
      <c r="J855" s="4"/>
      <c r="K855" s="59"/>
      <c r="L855" s="4"/>
      <c r="M855" s="23"/>
      <c r="N855" s="4"/>
      <c r="O855" s="4"/>
      <c r="P855" s="11"/>
      <c r="Q855" s="11"/>
      <c r="R855" s="11"/>
      <c r="S855" s="11"/>
      <c r="T855" s="11"/>
      <c r="U855" s="11"/>
      <c r="V855" s="11"/>
      <c r="W855" s="11"/>
      <c r="X855" s="11"/>
      <c r="Y855" s="11"/>
      <c r="Z855" s="11"/>
    </row>
    <row r="856" spans="1:26" ht="16.5" customHeight="1">
      <c r="A856" s="2"/>
      <c r="B856" s="4"/>
      <c r="C856" s="4"/>
      <c r="D856" s="2"/>
      <c r="E856" s="4"/>
      <c r="F856" s="2"/>
      <c r="G856" s="4"/>
      <c r="H856" s="5"/>
      <c r="I856" s="5"/>
      <c r="J856" s="4"/>
      <c r="K856" s="59"/>
      <c r="L856" s="4"/>
      <c r="M856" s="23"/>
      <c r="N856" s="4"/>
      <c r="O856" s="4"/>
      <c r="P856" s="11"/>
      <c r="Q856" s="11"/>
      <c r="R856" s="11"/>
      <c r="S856" s="11"/>
      <c r="T856" s="11"/>
      <c r="U856" s="11"/>
      <c r="V856" s="11"/>
      <c r="W856" s="11"/>
      <c r="X856" s="11"/>
      <c r="Y856" s="11"/>
      <c r="Z856" s="11"/>
    </row>
    <row r="857" spans="1:26" ht="16.5" customHeight="1">
      <c r="A857" s="2"/>
      <c r="B857" s="4"/>
      <c r="C857" s="4"/>
      <c r="D857" s="2"/>
      <c r="E857" s="4"/>
      <c r="F857" s="2"/>
      <c r="G857" s="4"/>
      <c r="H857" s="5"/>
      <c r="I857" s="5"/>
      <c r="J857" s="4"/>
      <c r="K857" s="59"/>
      <c r="L857" s="4"/>
      <c r="M857" s="23"/>
      <c r="N857" s="4"/>
      <c r="O857" s="4"/>
      <c r="P857" s="11"/>
      <c r="Q857" s="11"/>
      <c r="R857" s="11"/>
      <c r="S857" s="11"/>
      <c r="T857" s="11"/>
      <c r="U857" s="11"/>
      <c r="V857" s="11"/>
      <c r="W857" s="11"/>
      <c r="X857" s="11"/>
      <c r="Y857" s="11"/>
      <c r="Z857" s="11"/>
    </row>
    <row r="858" spans="1:26" ht="16.5" customHeight="1">
      <c r="A858" s="2"/>
      <c r="B858" s="4"/>
      <c r="C858" s="4"/>
      <c r="D858" s="2"/>
      <c r="E858" s="4"/>
      <c r="F858" s="2"/>
      <c r="G858" s="4"/>
      <c r="H858" s="5"/>
      <c r="I858" s="5"/>
      <c r="J858" s="4"/>
      <c r="K858" s="59"/>
      <c r="L858" s="4"/>
      <c r="M858" s="23"/>
      <c r="N858" s="4"/>
      <c r="O858" s="4"/>
      <c r="P858" s="11"/>
      <c r="Q858" s="11"/>
      <c r="R858" s="11"/>
      <c r="S858" s="11"/>
      <c r="T858" s="11"/>
      <c r="U858" s="11"/>
      <c r="V858" s="11"/>
      <c r="W858" s="11"/>
      <c r="X858" s="11"/>
      <c r="Y858" s="11"/>
      <c r="Z858" s="11"/>
    </row>
    <row r="859" spans="1:26" ht="16.5" customHeight="1">
      <c r="A859" s="2"/>
      <c r="B859" s="4"/>
      <c r="C859" s="4"/>
      <c r="D859" s="2"/>
      <c r="E859" s="4"/>
      <c r="F859" s="2"/>
      <c r="G859" s="4"/>
      <c r="H859" s="5"/>
      <c r="I859" s="5"/>
      <c r="J859" s="4"/>
      <c r="K859" s="59"/>
      <c r="L859" s="4"/>
      <c r="M859" s="23"/>
      <c r="N859" s="4"/>
      <c r="O859" s="4"/>
      <c r="P859" s="11"/>
      <c r="Q859" s="11"/>
      <c r="R859" s="11"/>
      <c r="S859" s="11"/>
      <c r="T859" s="11"/>
      <c r="U859" s="11"/>
      <c r="V859" s="11"/>
      <c r="W859" s="11"/>
      <c r="X859" s="11"/>
      <c r="Y859" s="11"/>
      <c r="Z859" s="11"/>
    </row>
    <row r="860" spans="1:26" ht="16.5" customHeight="1">
      <c r="A860" s="2"/>
      <c r="B860" s="4"/>
      <c r="C860" s="4"/>
      <c r="D860" s="2"/>
      <c r="E860" s="4"/>
      <c r="F860" s="2"/>
      <c r="G860" s="4"/>
      <c r="H860" s="5"/>
      <c r="I860" s="5"/>
      <c r="J860" s="4"/>
      <c r="K860" s="59"/>
      <c r="L860" s="4"/>
      <c r="M860" s="23"/>
      <c r="N860" s="4"/>
      <c r="O860" s="4"/>
      <c r="P860" s="11"/>
      <c r="Q860" s="11"/>
      <c r="R860" s="11"/>
      <c r="S860" s="11"/>
      <c r="T860" s="11"/>
      <c r="U860" s="11"/>
      <c r="V860" s="11"/>
      <c r="W860" s="11"/>
      <c r="X860" s="11"/>
      <c r="Y860" s="11"/>
      <c r="Z860" s="11"/>
    </row>
    <row r="861" spans="1:26" ht="16.5" customHeight="1">
      <c r="A861" s="2"/>
      <c r="B861" s="4"/>
      <c r="C861" s="4"/>
      <c r="D861" s="2"/>
      <c r="E861" s="4"/>
      <c r="F861" s="2"/>
      <c r="G861" s="4"/>
      <c r="H861" s="5"/>
      <c r="I861" s="5"/>
      <c r="J861" s="4"/>
      <c r="K861" s="59"/>
      <c r="L861" s="4"/>
      <c r="M861" s="23"/>
      <c r="N861" s="4"/>
      <c r="O861" s="4"/>
      <c r="P861" s="11"/>
      <c r="Q861" s="11"/>
      <c r="R861" s="11"/>
      <c r="S861" s="11"/>
      <c r="T861" s="11"/>
      <c r="U861" s="11"/>
      <c r="V861" s="11"/>
      <c r="W861" s="11"/>
      <c r="X861" s="11"/>
      <c r="Y861" s="11"/>
      <c r="Z861" s="11"/>
    </row>
    <row r="862" spans="1:26" ht="16.5" customHeight="1">
      <c r="A862" s="2"/>
      <c r="B862" s="4"/>
      <c r="C862" s="4"/>
      <c r="D862" s="2"/>
      <c r="E862" s="4"/>
      <c r="F862" s="2"/>
      <c r="G862" s="4"/>
      <c r="H862" s="5"/>
      <c r="I862" s="5"/>
      <c r="J862" s="4"/>
      <c r="K862" s="59"/>
      <c r="L862" s="4"/>
      <c r="M862" s="23"/>
      <c r="N862" s="4"/>
      <c r="O862" s="4"/>
      <c r="P862" s="11"/>
      <c r="Q862" s="11"/>
      <c r="R862" s="11"/>
      <c r="S862" s="11"/>
      <c r="T862" s="11"/>
      <c r="U862" s="11"/>
      <c r="V862" s="11"/>
      <c r="W862" s="11"/>
      <c r="X862" s="11"/>
      <c r="Y862" s="11"/>
      <c r="Z862" s="11"/>
    </row>
    <row r="863" spans="1:26" ht="16.5" customHeight="1">
      <c r="A863" s="2"/>
      <c r="B863" s="4"/>
      <c r="C863" s="4"/>
      <c r="D863" s="2"/>
      <c r="E863" s="4"/>
      <c r="F863" s="2"/>
      <c r="G863" s="4"/>
      <c r="H863" s="5"/>
      <c r="I863" s="5"/>
      <c r="J863" s="4"/>
      <c r="K863" s="59"/>
      <c r="L863" s="4"/>
      <c r="M863" s="23"/>
      <c r="N863" s="4"/>
      <c r="O863" s="4"/>
      <c r="P863" s="11"/>
      <c r="Q863" s="11"/>
      <c r="R863" s="11"/>
      <c r="S863" s="11"/>
      <c r="T863" s="11"/>
      <c r="U863" s="11"/>
      <c r="V863" s="11"/>
      <c r="W863" s="11"/>
      <c r="X863" s="11"/>
      <c r="Y863" s="11"/>
      <c r="Z863" s="11"/>
    </row>
    <row r="864" spans="1:26" ht="16.5" customHeight="1">
      <c r="A864" s="2"/>
      <c r="B864" s="4"/>
      <c r="C864" s="4"/>
      <c r="D864" s="2"/>
      <c r="E864" s="4"/>
      <c r="F864" s="2"/>
      <c r="G864" s="4"/>
      <c r="H864" s="5"/>
      <c r="I864" s="5"/>
      <c r="J864" s="4"/>
      <c r="K864" s="59"/>
      <c r="L864" s="4"/>
      <c r="M864" s="23"/>
      <c r="N864" s="4"/>
      <c r="O864" s="4"/>
      <c r="P864" s="11"/>
      <c r="Q864" s="11"/>
      <c r="R864" s="11"/>
      <c r="S864" s="11"/>
      <c r="T864" s="11"/>
      <c r="U864" s="11"/>
      <c r="V864" s="11"/>
      <c r="W864" s="11"/>
      <c r="X864" s="11"/>
      <c r="Y864" s="11"/>
      <c r="Z864" s="11"/>
    </row>
    <row r="865" spans="1:26" ht="16.5" customHeight="1">
      <c r="A865" s="2"/>
      <c r="B865" s="4"/>
      <c r="C865" s="4"/>
      <c r="D865" s="2"/>
      <c r="E865" s="4"/>
      <c r="F865" s="2"/>
      <c r="G865" s="4"/>
      <c r="H865" s="5"/>
      <c r="I865" s="5"/>
      <c r="J865" s="4"/>
      <c r="K865" s="59"/>
      <c r="L865" s="4"/>
      <c r="M865" s="23"/>
      <c r="N865" s="4"/>
      <c r="O865" s="4"/>
      <c r="P865" s="11"/>
      <c r="Q865" s="11"/>
      <c r="R865" s="11"/>
      <c r="S865" s="11"/>
      <c r="T865" s="11"/>
      <c r="U865" s="11"/>
      <c r="V865" s="11"/>
      <c r="W865" s="11"/>
      <c r="X865" s="11"/>
      <c r="Y865" s="11"/>
      <c r="Z865" s="11"/>
    </row>
    <row r="866" spans="1:26" ht="16.5" customHeight="1">
      <c r="A866" s="2"/>
      <c r="B866" s="4"/>
      <c r="C866" s="4"/>
      <c r="D866" s="2"/>
      <c r="E866" s="4"/>
      <c r="F866" s="2"/>
      <c r="G866" s="4"/>
      <c r="H866" s="5"/>
      <c r="I866" s="5"/>
      <c r="J866" s="4"/>
      <c r="K866" s="59"/>
      <c r="L866" s="4"/>
      <c r="M866" s="23"/>
      <c r="N866" s="4"/>
      <c r="O866" s="4"/>
      <c r="P866" s="11"/>
      <c r="Q866" s="11"/>
      <c r="R866" s="11"/>
      <c r="S866" s="11"/>
      <c r="T866" s="11"/>
      <c r="U866" s="11"/>
      <c r="V866" s="11"/>
      <c r="W866" s="11"/>
      <c r="X866" s="11"/>
      <c r="Y866" s="11"/>
      <c r="Z866" s="11"/>
    </row>
    <row r="867" spans="1:26" ht="16.5" customHeight="1">
      <c r="A867" s="2"/>
      <c r="B867" s="4"/>
      <c r="C867" s="4"/>
      <c r="D867" s="2"/>
      <c r="E867" s="4"/>
      <c r="F867" s="2"/>
      <c r="G867" s="4"/>
      <c r="H867" s="5"/>
      <c r="I867" s="5"/>
      <c r="J867" s="4"/>
      <c r="K867" s="59"/>
      <c r="L867" s="4"/>
      <c r="M867" s="23"/>
      <c r="N867" s="4"/>
      <c r="O867" s="4"/>
      <c r="P867" s="11"/>
      <c r="Q867" s="11"/>
      <c r="R867" s="11"/>
      <c r="S867" s="11"/>
      <c r="T867" s="11"/>
      <c r="U867" s="11"/>
      <c r="V867" s="11"/>
      <c r="W867" s="11"/>
      <c r="X867" s="11"/>
      <c r="Y867" s="11"/>
      <c r="Z867" s="11"/>
    </row>
    <row r="868" spans="1:26" ht="16.5" customHeight="1">
      <c r="A868" s="2"/>
      <c r="B868" s="4"/>
      <c r="C868" s="4"/>
      <c r="D868" s="2"/>
      <c r="E868" s="4"/>
      <c r="F868" s="2"/>
      <c r="G868" s="4"/>
      <c r="H868" s="5"/>
      <c r="I868" s="5"/>
      <c r="J868" s="4"/>
      <c r="K868" s="59"/>
      <c r="L868" s="4"/>
      <c r="M868" s="23"/>
      <c r="N868" s="4"/>
      <c r="O868" s="4"/>
      <c r="P868" s="11"/>
      <c r="Q868" s="11"/>
      <c r="R868" s="11"/>
      <c r="S868" s="11"/>
      <c r="T868" s="11"/>
      <c r="U868" s="11"/>
      <c r="V868" s="11"/>
      <c r="W868" s="11"/>
      <c r="X868" s="11"/>
      <c r="Y868" s="11"/>
      <c r="Z868" s="11"/>
    </row>
    <row r="869" spans="1:26" ht="16.5" customHeight="1">
      <c r="A869" s="2"/>
      <c r="B869" s="4"/>
      <c r="C869" s="4"/>
      <c r="D869" s="2"/>
      <c r="E869" s="4"/>
      <c r="F869" s="2"/>
      <c r="G869" s="4"/>
      <c r="H869" s="5"/>
      <c r="I869" s="5"/>
      <c r="J869" s="4"/>
      <c r="K869" s="59"/>
      <c r="L869" s="4"/>
      <c r="M869" s="23"/>
      <c r="N869" s="4"/>
      <c r="O869" s="4"/>
      <c r="P869" s="11"/>
      <c r="Q869" s="11"/>
      <c r="R869" s="11"/>
      <c r="S869" s="11"/>
      <c r="T869" s="11"/>
      <c r="U869" s="11"/>
      <c r="V869" s="11"/>
      <c r="W869" s="11"/>
      <c r="X869" s="11"/>
      <c r="Y869" s="11"/>
      <c r="Z869" s="11"/>
    </row>
    <row r="870" spans="1:26" ht="16.5" customHeight="1">
      <c r="A870" s="2"/>
      <c r="B870" s="4"/>
      <c r="C870" s="4"/>
      <c r="D870" s="2"/>
      <c r="E870" s="4"/>
      <c r="F870" s="2"/>
      <c r="G870" s="4"/>
      <c r="H870" s="5"/>
      <c r="I870" s="5"/>
      <c r="J870" s="4"/>
      <c r="K870" s="59"/>
      <c r="L870" s="4"/>
      <c r="M870" s="23"/>
      <c r="N870" s="4"/>
      <c r="O870" s="4"/>
      <c r="P870" s="11"/>
      <c r="Q870" s="11"/>
      <c r="R870" s="11"/>
      <c r="S870" s="11"/>
      <c r="T870" s="11"/>
      <c r="U870" s="11"/>
      <c r="V870" s="11"/>
      <c r="W870" s="11"/>
      <c r="X870" s="11"/>
      <c r="Y870" s="11"/>
      <c r="Z870" s="11"/>
    </row>
    <row r="871" spans="1:26" ht="16.5" customHeight="1">
      <c r="A871" s="2"/>
      <c r="B871" s="4"/>
      <c r="C871" s="4"/>
      <c r="D871" s="2"/>
      <c r="E871" s="4"/>
      <c r="F871" s="2"/>
      <c r="G871" s="4"/>
      <c r="H871" s="5"/>
      <c r="I871" s="5"/>
      <c r="J871" s="4"/>
      <c r="K871" s="59"/>
      <c r="L871" s="4"/>
      <c r="M871" s="23"/>
      <c r="N871" s="4"/>
      <c r="O871" s="4"/>
      <c r="P871" s="11"/>
      <c r="Q871" s="11"/>
      <c r="R871" s="11"/>
      <c r="S871" s="11"/>
      <c r="T871" s="11"/>
      <c r="U871" s="11"/>
      <c r="V871" s="11"/>
      <c r="W871" s="11"/>
      <c r="X871" s="11"/>
      <c r="Y871" s="11"/>
      <c r="Z871" s="11"/>
    </row>
    <row r="872" spans="1:26" ht="16.5" customHeight="1">
      <c r="A872" s="2"/>
      <c r="B872" s="4"/>
      <c r="C872" s="4"/>
      <c r="D872" s="2"/>
      <c r="E872" s="4"/>
      <c r="F872" s="2"/>
      <c r="G872" s="4"/>
      <c r="H872" s="5"/>
      <c r="I872" s="5"/>
      <c r="J872" s="4"/>
      <c r="K872" s="59"/>
      <c r="L872" s="4"/>
      <c r="M872" s="23"/>
      <c r="N872" s="4"/>
      <c r="O872" s="4"/>
      <c r="P872" s="11"/>
      <c r="Q872" s="11"/>
      <c r="R872" s="11"/>
      <c r="S872" s="11"/>
      <c r="T872" s="11"/>
      <c r="U872" s="11"/>
      <c r="V872" s="11"/>
      <c r="W872" s="11"/>
      <c r="X872" s="11"/>
      <c r="Y872" s="11"/>
      <c r="Z872" s="11"/>
    </row>
    <row r="873" spans="1:26" ht="16.5" customHeight="1">
      <c r="A873" s="2"/>
      <c r="B873" s="4"/>
      <c r="C873" s="4"/>
      <c r="D873" s="2"/>
      <c r="E873" s="4"/>
      <c r="F873" s="2"/>
      <c r="G873" s="4"/>
      <c r="H873" s="5"/>
      <c r="I873" s="5"/>
      <c r="J873" s="4"/>
      <c r="K873" s="59"/>
      <c r="L873" s="4"/>
      <c r="M873" s="23"/>
      <c r="N873" s="4"/>
      <c r="O873" s="4"/>
      <c r="P873" s="11"/>
      <c r="Q873" s="11"/>
      <c r="R873" s="11"/>
      <c r="S873" s="11"/>
      <c r="T873" s="11"/>
      <c r="U873" s="11"/>
      <c r="V873" s="11"/>
      <c r="W873" s="11"/>
      <c r="X873" s="11"/>
      <c r="Y873" s="11"/>
      <c r="Z873" s="11"/>
    </row>
    <row r="874" spans="1:26" ht="16.5" customHeight="1">
      <c r="A874" s="2"/>
      <c r="B874" s="4"/>
      <c r="C874" s="4"/>
      <c r="D874" s="2"/>
      <c r="E874" s="4"/>
      <c r="F874" s="2"/>
      <c r="G874" s="4"/>
      <c r="H874" s="5"/>
      <c r="I874" s="5"/>
      <c r="J874" s="4"/>
      <c r="K874" s="59"/>
      <c r="L874" s="4"/>
      <c r="M874" s="23"/>
      <c r="N874" s="4"/>
      <c r="O874" s="4"/>
      <c r="P874" s="11"/>
      <c r="Q874" s="11"/>
      <c r="R874" s="11"/>
      <c r="S874" s="11"/>
      <c r="T874" s="11"/>
      <c r="U874" s="11"/>
      <c r="V874" s="11"/>
      <c r="W874" s="11"/>
      <c r="X874" s="11"/>
      <c r="Y874" s="11"/>
      <c r="Z874" s="11"/>
    </row>
    <row r="875" spans="1:26" ht="16.5" customHeight="1">
      <c r="A875" s="2"/>
      <c r="B875" s="4"/>
      <c r="C875" s="4"/>
      <c r="D875" s="2"/>
      <c r="E875" s="4"/>
      <c r="F875" s="2"/>
      <c r="G875" s="4"/>
      <c r="H875" s="5"/>
      <c r="I875" s="5"/>
      <c r="J875" s="4"/>
      <c r="K875" s="59"/>
      <c r="L875" s="4"/>
      <c r="M875" s="23"/>
      <c r="N875" s="4"/>
      <c r="O875" s="4"/>
      <c r="P875" s="11"/>
      <c r="Q875" s="11"/>
      <c r="R875" s="11"/>
      <c r="S875" s="11"/>
      <c r="T875" s="11"/>
      <c r="U875" s="11"/>
      <c r="V875" s="11"/>
      <c r="W875" s="11"/>
      <c r="X875" s="11"/>
      <c r="Y875" s="11"/>
      <c r="Z875" s="11"/>
    </row>
    <row r="876" spans="1:26" ht="16.5" customHeight="1">
      <c r="A876" s="2"/>
      <c r="B876" s="4"/>
      <c r="C876" s="4"/>
      <c r="D876" s="2"/>
      <c r="E876" s="4"/>
      <c r="F876" s="2"/>
      <c r="G876" s="4"/>
      <c r="H876" s="5"/>
      <c r="I876" s="5"/>
      <c r="J876" s="4"/>
      <c r="K876" s="59"/>
      <c r="L876" s="4"/>
      <c r="M876" s="23"/>
      <c r="N876" s="4"/>
      <c r="O876" s="4"/>
      <c r="P876" s="11"/>
      <c r="Q876" s="11"/>
      <c r="R876" s="11"/>
      <c r="S876" s="11"/>
      <c r="T876" s="11"/>
      <c r="U876" s="11"/>
      <c r="V876" s="11"/>
      <c r="W876" s="11"/>
      <c r="X876" s="11"/>
      <c r="Y876" s="11"/>
      <c r="Z876" s="11"/>
    </row>
    <row r="877" spans="1:26" ht="16.5" customHeight="1">
      <c r="A877" s="2"/>
      <c r="B877" s="4"/>
      <c r="C877" s="4"/>
      <c r="D877" s="2"/>
      <c r="E877" s="4"/>
      <c r="F877" s="2"/>
      <c r="G877" s="4"/>
      <c r="H877" s="5"/>
      <c r="I877" s="5"/>
      <c r="J877" s="4"/>
      <c r="K877" s="59"/>
      <c r="L877" s="4"/>
      <c r="M877" s="23"/>
      <c r="N877" s="4"/>
      <c r="O877" s="4"/>
      <c r="P877" s="11"/>
      <c r="Q877" s="11"/>
      <c r="R877" s="11"/>
      <c r="S877" s="11"/>
      <c r="T877" s="11"/>
      <c r="U877" s="11"/>
      <c r="V877" s="11"/>
      <c r="W877" s="11"/>
      <c r="X877" s="11"/>
      <c r="Y877" s="11"/>
      <c r="Z877" s="11"/>
    </row>
    <row r="878" spans="1:26" ht="16.5" customHeight="1">
      <c r="A878" s="2"/>
      <c r="B878" s="4"/>
      <c r="C878" s="4"/>
      <c r="D878" s="2"/>
      <c r="E878" s="4"/>
      <c r="F878" s="2"/>
      <c r="G878" s="4"/>
      <c r="H878" s="5"/>
      <c r="I878" s="5"/>
      <c r="J878" s="4"/>
      <c r="K878" s="59"/>
      <c r="L878" s="4"/>
      <c r="M878" s="23"/>
      <c r="N878" s="4"/>
      <c r="O878" s="4"/>
      <c r="P878" s="11"/>
      <c r="Q878" s="11"/>
      <c r="R878" s="11"/>
      <c r="S878" s="11"/>
      <c r="T878" s="11"/>
      <c r="U878" s="11"/>
      <c r="V878" s="11"/>
      <c r="W878" s="11"/>
      <c r="X878" s="11"/>
      <c r="Y878" s="11"/>
      <c r="Z878" s="11"/>
    </row>
    <row r="879" spans="1:26" ht="16.5" customHeight="1">
      <c r="A879" s="2"/>
      <c r="B879" s="4"/>
      <c r="C879" s="4"/>
      <c r="D879" s="2"/>
      <c r="E879" s="4"/>
      <c r="F879" s="2"/>
      <c r="G879" s="4"/>
      <c r="H879" s="5"/>
      <c r="I879" s="5"/>
      <c r="J879" s="4"/>
      <c r="K879" s="59"/>
      <c r="L879" s="4"/>
      <c r="M879" s="23"/>
      <c r="N879" s="4"/>
      <c r="O879" s="4"/>
      <c r="P879" s="11"/>
      <c r="Q879" s="11"/>
      <c r="R879" s="11"/>
      <c r="S879" s="11"/>
      <c r="T879" s="11"/>
      <c r="U879" s="11"/>
      <c r="V879" s="11"/>
      <c r="W879" s="11"/>
      <c r="X879" s="11"/>
      <c r="Y879" s="11"/>
      <c r="Z879" s="11"/>
    </row>
    <row r="880" spans="1:26" ht="16.5" customHeight="1">
      <c r="A880" s="2"/>
      <c r="B880" s="4"/>
      <c r="C880" s="4"/>
      <c r="D880" s="2"/>
      <c r="E880" s="4"/>
      <c r="F880" s="2"/>
      <c r="G880" s="4"/>
      <c r="H880" s="5"/>
      <c r="I880" s="5"/>
      <c r="J880" s="4"/>
      <c r="K880" s="59"/>
      <c r="L880" s="4"/>
      <c r="M880" s="23"/>
      <c r="N880" s="4"/>
      <c r="O880" s="4"/>
      <c r="P880" s="11"/>
      <c r="Q880" s="11"/>
      <c r="R880" s="11"/>
      <c r="S880" s="11"/>
      <c r="T880" s="11"/>
      <c r="U880" s="11"/>
      <c r="V880" s="11"/>
      <c r="W880" s="11"/>
      <c r="X880" s="11"/>
      <c r="Y880" s="11"/>
      <c r="Z880" s="11"/>
    </row>
    <row r="881" spans="1:26" ht="16.5" customHeight="1">
      <c r="A881" s="2"/>
      <c r="B881" s="4"/>
      <c r="C881" s="4"/>
      <c r="D881" s="2"/>
      <c r="E881" s="4"/>
      <c r="F881" s="2"/>
      <c r="G881" s="4"/>
      <c r="H881" s="5"/>
      <c r="I881" s="5"/>
      <c r="J881" s="4"/>
      <c r="K881" s="59"/>
      <c r="L881" s="4"/>
      <c r="M881" s="23"/>
      <c r="N881" s="4"/>
      <c r="O881" s="4"/>
      <c r="P881" s="11"/>
      <c r="Q881" s="11"/>
      <c r="R881" s="11"/>
      <c r="S881" s="11"/>
      <c r="T881" s="11"/>
      <c r="U881" s="11"/>
      <c r="V881" s="11"/>
      <c r="W881" s="11"/>
      <c r="X881" s="11"/>
      <c r="Y881" s="11"/>
      <c r="Z881" s="11"/>
    </row>
    <row r="882" spans="1:26" ht="16.5" customHeight="1">
      <c r="A882" s="2"/>
      <c r="B882" s="4"/>
      <c r="C882" s="4"/>
      <c r="D882" s="2"/>
      <c r="E882" s="4"/>
      <c r="F882" s="2"/>
      <c r="G882" s="4"/>
      <c r="H882" s="5"/>
      <c r="I882" s="5"/>
      <c r="J882" s="4"/>
      <c r="K882" s="59"/>
      <c r="L882" s="4"/>
      <c r="M882" s="23"/>
      <c r="N882" s="4"/>
      <c r="O882" s="4"/>
      <c r="P882" s="11"/>
      <c r="Q882" s="11"/>
      <c r="R882" s="11"/>
      <c r="S882" s="11"/>
      <c r="T882" s="11"/>
      <c r="U882" s="11"/>
      <c r="V882" s="11"/>
      <c r="W882" s="11"/>
      <c r="X882" s="11"/>
      <c r="Y882" s="11"/>
      <c r="Z882" s="11"/>
    </row>
    <row r="883" spans="1:26" ht="16.5" customHeight="1">
      <c r="A883" s="2"/>
      <c r="B883" s="4"/>
      <c r="C883" s="4"/>
      <c r="D883" s="2"/>
      <c r="E883" s="4"/>
      <c r="F883" s="2"/>
      <c r="G883" s="4"/>
      <c r="H883" s="5"/>
      <c r="I883" s="5"/>
      <c r="J883" s="4"/>
      <c r="K883" s="59"/>
      <c r="L883" s="4"/>
      <c r="M883" s="23"/>
      <c r="N883" s="4"/>
      <c r="O883" s="4"/>
      <c r="P883" s="11"/>
      <c r="Q883" s="11"/>
      <c r="R883" s="11"/>
      <c r="S883" s="11"/>
      <c r="T883" s="11"/>
      <c r="U883" s="11"/>
      <c r="V883" s="11"/>
      <c r="W883" s="11"/>
      <c r="X883" s="11"/>
      <c r="Y883" s="11"/>
      <c r="Z883" s="11"/>
    </row>
    <row r="884" spans="1:26" ht="16.5" customHeight="1">
      <c r="A884" s="2"/>
      <c r="B884" s="4"/>
      <c r="C884" s="4"/>
      <c r="D884" s="2"/>
      <c r="E884" s="4"/>
      <c r="F884" s="2"/>
      <c r="G884" s="4"/>
      <c r="H884" s="5"/>
      <c r="I884" s="5"/>
      <c r="J884" s="4"/>
      <c r="K884" s="59"/>
      <c r="L884" s="4"/>
      <c r="M884" s="23"/>
      <c r="N884" s="4"/>
      <c r="O884" s="4"/>
      <c r="P884" s="11"/>
      <c r="Q884" s="11"/>
      <c r="R884" s="11"/>
      <c r="S884" s="11"/>
      <c r="T884" s="11"/>
      <c r="U884" s="11"/>
      <c r="V884" s="11"/>
      <c r="W884" s="11"/>
      <c r="X884" s="11"/>
      <c r="Y884" s="11"/>
      <c r="Z884" s="11"/>
    </row>
    <row r="885" spans="1:26" ht="16.5" customHeight="1">
      <c r="A885" s="2"/>
      <c r="B885" s="4"/>
      <c r="C885" s="4"/>
      <c r="D885" s="2"/>
      <c r="E885" s="4"/>
      <c r="F885" s="2"/>
      <c r="G885" s="4"/>
      <c r="H885" s="5"/>
      <c r="I885" s="5"/>
      <c r="J885" s="4"/>
      <c r="K885" s="59"/>
      <c r="L885" s="4"/>
      <c r="M885" s="23"/>
      <c r="N885" s="4"/>
      <c r="O885" s="4"/>
      <c r="P885" s="11"/>
      <c r="Q885" s="11"/>
      <c r="R885" s="11"/>
      <c r="S885" s="11"/>
      <c r="T885" s="11"/>
      <c r="U885" s="11"/>
      <c r="V885" s="11"/>
      <c r="W885" s="11"/>
      <c r="X885" s="11"/>
      <c r="Y885" s="11"/>
      <c r="Z885" s="11"/>
    </row>
    <row r="886" spans="1:26" ht="16.5" customHeight="1">
      <c r="A886" s="2"/>
      <c r="B886" s="4"/>
      <c r="C886" s="4"/>
      <c r="D886" s="2"/>
      <c r="E886" s="4"/>
      <c r="F886" s="2"/>
      <c r="G886" s="4"/>
      <c r="H886" s="5"/>
      <c r="I886" s="5"/>
      <c r="J886" s="4"/>
      <c r="K886" s="59"/>
      <c r="L886" s="4"/>
      <c r="M886" s="23"/>
      <c r="N886" s="4"/>
      <c r="O886" s="4"/>
      <c r="P886" s="11"/>
      <c r="Q886" s="11"/>
      <c r="R886" s="11"/>
      <c r="S886" s="11"/>
      <c r="T886" s="11"/>
      <c r="U886" s="11"/>
      <c r="V886" s="11"/>
      <c r="W886" s="11"/>
      <c r="X886" s="11"/>
      <c r="Y886" s="11"/>
      <c r="Z886" s="11"/>
    </row>
    <row r="887" spans="1:26" ht="16.5" customHeight="1">
      <c r="A887" s="2"/>
      <c r="B887" s="4"/>
      <c r="C887" s="4"/>
      <c r="D887" s="2"/>
      <c r="E887" s="4"/>
      <c r="F887" s="2"/>
      <c r="G887" s="4"/>
      <c r="H887" s="5"/>
      <c r="I887" s="5"/>
      <c r="J887" s="4"/>
      <c r="K887" s="59"/>
      <c r="L887" s="4"/>
      <c r="M887" s="23"/>
      <c r="N887" s="4"/>
      <c r="O887" s="4"/>
      <c r="P887" s="11"/>
      <c r="Q887" s="11"/>
      <c r="R887" s="11"/>
      <c r="S887" s="11"/>
      <c r="T887" s="11"/>
      <c r="U887" s="11"/>
      <c r="V887" s="11"/>
      <c r="W887" s="11"/>
      <c r="X887" s="11"/>
      <c r="Y887" s="11"/>
      <c r="Z887" s="11"/>
    </row>
    <row r="888" spans="1:26" ht="16.5" customHeight="1">
      <c r="A888" s="2"/>
      <c r="B888" s="4"/>
      <c r="C888" s="4"/>
      <c r="D888" s="2"/>
      <c r="E888" s="4"/>
      <c r="F888" s="2"/>
      <c r="G888" s="4"/>
      <c r="H888" s="5"/>
      <c r="I888" s="5"/>
      <c r="J888" s="4"/>
      <c r="K888" s="59"/>
      <c r="L888" s="4"/>
      <c r="M888" s="23"/>
      <c r="N888" s="4"/>
      <c r="O888" s="4"/>
      <c r="P888" s="11"/>
      <c r="Q888" s="11"/>
      <c r="R888" s="11"/>
      <c r="S888" s="11"/>
      <c r="T888" s="11"/>
      <c r="U888" s="11"/>
      <c r="V888" s="11"/>
      <c r="W888" s="11"/>
      <c r="X888" s="11"/>
      <c r="Y888" s="11"/>
      <c r="Z888" s="11"/>
    </row>
    <row r="889" spans="1:26" ht="16.5" customHeight="1">
      <c r="A889" s="2"/>
      <c r="B889" s="4"/>
      <c r="C889" s="4"/>
      <c r="D889" s="2"/>
      <c r="E889" s="4"/>
      <c r="F889" s="2"/>
      <c r="G889" s="4"/>
      <c r="H889" s="5"/>
      <c r="I889" s="5"/>
      <c r="J889" s="4"/>
      <c r="K889" s="59"/>
      <c r="L889" s="4"/>
      <c r="M889" s="23"/>
      <c r="N889" s="4"/>
      <c r="O889" s="4"/>
      <c r="P889" s="11"/>
      <c r="Q889" s="11"/>
      <c r="R889" s="11"/>
      <c r="S889" s="11"/>
      <c r="T889" s="11"/>
      <c r="U889" s="11"/>
      <c r="V889" s="11"/>
      <c r="W889" s="11"/>
      <c r="X889" s="11"/>
      <c r="Y889" s="11"/>
      <c r="Z889" s="11"/>
    </row>
    <row r="890" spans="1:26" ht="16.5" customHeight="1">
      <c r="A890" s="2"/>
      <c r="B890" s="4"/>
      <c r="C890" s="4"/>
      <c r="D890" s="2"/>
      <c r="E890" s="4"/>
      <c r="F890" s="2"/>
      <c r="G890" s="4"/>
      <c r="H890" s="5"/>
      <c r="I890" s="5"/>
      <c r="J890" s="4"/>
      <c r="K890" s="59"/>
      <c r="L890" s="4"/>
      <c r="M890" s="23"/>
      <c r="N890" s="4"/>
      <c r="O890" s="4"/>
      <c r="P890" s="11"/>
      <c r="Q890" s="11"/>
      <c r="R890" s="11"/>
      <c r="S890" s="11"/>
      <c r="T890" s="11"/>
      <c r="U890" s="11"/>
      <c r="V890" s="11"/>
      <c r="W890" s="11"/>
      <c r="X890" s="11"/>
      <c r="Y890" s="11"/>
      <c r="Z890" s="11"/>
    </row>
    <row r="891" spans="1:26" ht="16.5" customHeight="1">
      <c r="A891" s="2"/>
      <c r="B891" s="4"/>
      <c r="C891" s="4"/>
      <c r="D891" s="2"/>
      <c r="E891" s="4"/>
      <c r="F891" s="2"/>
      <c r="G891" s="4"/>
      <c r="H891" s="5"/>
      <c r="I891" s="5"/>
      <c r="J891" s="4"/>
      <c r="K891" s="59"/>
      <c r="L891" s="4"/>
      <c r="M891" s="23"/>
      <c r="N891" s="4"/>
      <c r="O891" s="4"/>
      <c r="P891" s="11"/>
      <c r="Q891" s="11"/>
      <c r="R891" s="11"/>
      <c r="S891" s="11"/>
      <c r="T891" s="11"/>
      <c r="U891" s="11"/>
      <c r="V891" s="11"/>
      <c r="W891" s="11"/>
      <c r="X891" s="11"/>
      <c r="Y891" s="11"/>
      <c r="Z891" s="11"/>
    </row>
    <row r="892" spans="1:26" ht="16.5" customHeight="1">
      <c r="A892" s="2"/>
      <c r="B892" s="4"/>
      <c r="C892" s="4"/>
      <c r="D892" s="2"/>
      <c r="E892" s="4"/>
      <c r="F892" s="2"/>
      <c r="G892" s="4"/>
      <c r="H892" s="5"/>
      <c r="I892" s="5"/>
      <c r="J892" s="4"/>
      <c r="K892" s="59"/>
      <c r="L892" s="4"/>
      <c r="M892" s="23"/>
      <c r="N892" s="4"/>
      <c r="O892" s="4"/>
      <c r="P892" s="11"/>
      <c r="Q892" s="11"/>
      <c r="R892" s="11"/>
      <c r="S892" s="11"/>
      <c r="T892" s="11"/>
      <c r="U892" s="11"/>
      <c r="V892" s="11"/>
      <c r="W892" s="11"/>
      <c r="X892" s="11"/>
      <c r="Y892" s="11"/>
      <c r="Z892" s="11"/>
    </row>
    <row r="893" spans="1:26" ht="16.5" customHeight="1">
      <c r="A893" s="2"/>
      <c r="B893" s="4"/>
      <c r="C893" s="4"/>
      <c r="D893" s="2"/>
      <c r="E893" s="4"/>
      <c r="F893" s="2"/>
      <c r="G893" s="4"/>
      <c r="H893" s="5"/>
      <c r="I893" s="5"/>
      <c r="J893" s="4"/>
      <c r="K893" s="59"/>
      <c r="L893" s="4"/>
      <c r="M893" s="23"/>
      <c r="N893" s="4"/>
      <c r="O893" s="4"/>
      <c r="P893" s="11"/>
      <c r="Q893" s="11"/>
      <c r="R893" s="11"/>
      <c r="S893" s="11"/>
      <c r="T893" s="11"/>
      <c r="U893" s="11"/>
      <c r="V893" s="11"/>
      <c r="W893" s="11"/>
      <c r="X893" s="11"/>
      <c r="Y893" s="11"/>
      <c r="Z893" s="11"/>
    </row>
    <row r="894" spans="1:26" ht="16.5" customHeight="1">
      <c r="A894" s="2"/>
      <c r="B894" s="4"/>
      <c r="C894" s="4"/>
      <c r="D894" s="2"/>
      <c r="E894" s="4"/>
      <c r="F894" s="2"/>
      <c r="G894" s="4"/>
      <c r="H894" s="5"/>
      <c r="I894" s="5"/>
      <c r="J894" s="4"/>
      <c r="K894" s="59"/>
      <c r="L894" s="4"/>
      <c r="M894" s="23"/>
      <c r="N894" s="4"/>
      <c r="O894" s="4"/>
      <c r="P894" s="11"/>
      <c r="Q894" s="11"/>
      <c r="R894" s="11"/>
      <c r="S894" s="11"/>
      <c r="T894" s="11"/>
      <c r="U894" s="11"/>
      <c r="V894" s="11"/>
      <c r="W894" s="11"/>
      <c r="X894" s="11"/>
      <c r="Y894" s="11"/>
      <c r="Z894" s="11"/>
    </row>
    <row r="895" spans="1:26" ht="16.5" customHeight="1">
      <c r="A895" s="2"/>
      <c r="B895" s="4"/>
      <c r="C895" s="4"/>
      <c r="D895" s="2"/>
      <c r="E895" s="4"/>
      <c r="F895" s="2"/>
      <c r="G895" s="4"/>
      <c r="H895" s="5"/>
      <c r="I895" s="5"/>
      <c r="J895" s="4"/>
      <c r="K895" s="59"/>
      <c r="L895" s="4"/>
      <c r="M895" s="23"/>
      <c r="N895" s="4"/>
      <c r="O895" s="4"/>
      <c r="P895" s="11"/>
      <c r="Q895" s="11"/>
      <c r="R895" s="11"/>
      <c r="S895" s="11"/>
      <c r="T895" s="11"/>
      <c r="U895" s="11"/>
      <c r="V895" s="11"/>
      <c r="W895" s="11"/>
      <c r="X895" s="11"/>
      <c r="Y895" s="11"/>
      <c r="Z895" s="11"/>
    </row>
    <row r="896" spans="1:26" ht="16.5" customHeight="1">
      <c r="A896" s="2"/>
      <c r="B896" s="4"/>
      <c r="C896" s="4"/>
      <c r="D896" s="2"/>
      <c r="E896" s="4"/>
      <c r="F896" s="2"/>
      <c r="G896" s="4"/>
      <c r="H896" s="5"/>
      <c r="I896" s="5"/>
      <c r="J896" s="4"/>
      <c r="K896" s="59"/>
      <c r="L896" s="4"/>
      <c r="M896" s="23"/>
      <c r="N896" s="4"/>
      <c r="O896" s="4"/>
      <c r="P896" s="11"/>
      <c r="Q896" s="11"/>
      <c r="R896" s="11"/>
      <c r="S896" s="11"/>
      <c r="T896" s="11"/>
      <c r="U896" s="11"/>
      <c r="V896" s="11"/>
      <c r="W896" s="11"/>
      <c r="X896" s="11"/>
      <c r="Y896" s="11"/>
      <c r="Z896" s="11"/>
    </row>
    <row r="897" spans="1:26" ht="16.5" customHeight="1">
      <c r="A897" s="2"/>
      <c r="B897" s="4"/>
      <c r="C897" s="4"/>
      <c r="D897" s="2"/>
      <c r="E897" s="4"/>
      <c r="F897" s="2"/>
      <c r="G897" s="4"/>
      <c r="H897" s="5"/>
      <c r="I897" s="5"/>
      <c r="J897" s="4"/>
      <c r="K897" s="59"/>
      <c r="L897" s="4"/>
      <c r="M897" s="23"/>
      <c r="N897" s="4"/>
      <c r="O897" s="4"/>
      <c r="P897" s="11"/>
      <c r="Q897" s="11"/>
      <c r="R897" s="11"/>
      <c r="S897" s="11"/>
      <c r="T897" s="11"/>
      <c r="U897" s="11"/>
      <c r="V897" s="11"/>
      <c r="W897" s="11"/>
      <c r="X897" s="11"/>
      <c r="Y897" s="11"/>
      <c r="Z897" s="11"/>
    </row>
    <row r="898" spans="1:26" ht="16.5" customHeight="1">
      <c r="A898" s="2"/>
      <c r="B898" s="4"/>
      <c r="C898" s="4"/>
      <c r="D898" s="2"/>
      <c r="E898" s="4"/>
      <c r="F898" s="2"/>
      <c r="G898" s="4"/>
      <c r="H898" s="5"/>
      <c r="I898" s="5"/>
      <c r="J898" s="4"/>
      <c r="K898" s="59"/>
      <c r="L898" s="4"/>
      <c r="M898" s="23"/>
      <c r="N898" s="4"/>
      <c r="O898" s="4"/>
      <c r="P898" s="11"/>
      <c r="Q898" s="11"/>
      <c r="R898" s="11"/>
      <c r="S898" s="11"/>
      <c r="T898" s="11"/>
      <c r="U898" s="11"/>
      <c r="V898" s="11"/>
      <c r="W898" s="11"/>
      <c r="X898" s="11"/>
      <c r="Y898" s="11"/>
      <c r="Z898" s="11"/>
    </row>
    <row r="899" spans="1:26" ht="16.5" customHeight="1">
      <c r="A899" s="2"/>
      <c r="B899" s="4"/>
      <c r="C899" s="4"/>
      <c r="D899" s="2"/>
      <c r="E899" s="4"/>
      <c r="F899" s="2"/>
      <c r="G899" s="4"/>
      <c r="H899" s="5"/>
      <c r="I899" s="5"/>
      <c r="J899" s="4"/>
      <c r="K899" s="59"/>
      <c r="L899" s="4"/>
      <c r="M899" s="23"/>
      <c r="N899" s="4"/>
      <c r="O899" s="4"/>
      <c r="P899" s="11"/>
      <c r="Q899" s="11"/>
      <c r="R899" s="11"/>
      <c r="S899" s="11"/>
      <c r="T899" s="11"/>
      <c r="U899" s="11"/>
      <c r="V899" s="11"/>
      <c r="W899" s="11"/>
      <c r="X899" s="11"/>
      <c r="Y899" s="11"/>
      <c r="Z899" s="11"/>
    </row>
    <row r="900" spans="1:26" ht="16.5" customHeight="1">
      <c r="A900" s="2"/>
      <c r="B900" s="4"/>
      <c r="C900" s="4"/>
      <c r="D900" s="2"/>
      <c r="E900" s="4"/>
      <c r="F900" s="2"/>
      <c r="G900" s="4"/>
      <c r="H900" s="5"/>
      <c r="I900" s="5"/>
      <c r="J900" s="4"/>
      <c r="K900" s="59"/>
      <c r="L900" s="4"/>
      <c r="M900" s="23"/>
      <c r="N900" s="4"/>
      <c r="O900" s="4"/>
      <c r="P900" s="11"/>
      <c r="Q900" s="11"/>
      <c r="R900" s="11"/>
      <c r="S900" s="11"/>
      <c r="T900" s="11"/>
      <c r="U900" s="11"/>
      <c r="V900" s="11"/>
      <c r="W900" s="11"/>
      <c r="X900" s="11"/>
      <c r="Y900" s="11"/>
      <c r="Z900" s="11"/>
    </row>
    <row r="901" spans="1:26" ht="16.5" customHeight="1">
      <c r="A901" s="2"/>
      <c r="B901" s="4"/>
      <c r="C901" s="4"/>
      <c r="D901" s="2"/>
      <c r="E901" s="4"/>
      <c r="F901" s="2"/>
      <c r="G901" s="4"/>
      <c r="H901" s="5"/>
      <c r="I901" s="5"/>
      <c r="J901" s="4"/>
      <c r="K901" s="59"/>
      <c r="L901" s="4"/>
      <c r="M901" s="23"/>
      <c r="N901" s="4"/>
      <c r="O901" s="4"/>
      <c r="P901" s="11"/>
      <c r="Q901" s="11"/>
      <c r="R901" s="11"/>
      <c r="S901" s="11"/>
      <c r="T901" s="11"/>
      <c r="U901" s="11"/>
      <c r="V901" s="11"/>
      <c r="W901" s="11"/>
      <c r="X901" s="11"/>
      <c r="Y901" s="11"/>
      <c r="Z901" s="11"/>
    </row>
    <row r="902" spans="1:26" ht="16.5" customHeight="1">
      <c r="A902" s="2"/>
      <c r="B902" s="4"/>
      <c r="C902" s="4"/>
      <c r="D902" s="2"/>
      <c r="E902" s="4"/>
      <c r="F902" s="2"/>
      <c r="G902" s="4"/>
      <c r="H902" s="5"/>
      <c r="I902" s="5"/>
      <c r="J902" s="4"/>
      <c r="K902" s="59"/>
      <c r="L902" s="4"/>
      <c r="M902" s="23"/>
      <c r="N902" s="4"/>
      <c r="O902" s="4"/>
      <c r="P902" s="11"/>
      <c r="Q902" s="11"/>
      <c r="R902" s="11"/>
      <c r="S902" s="11"/>
      <c r="T902" s="11"/>
      <c r="U902" s="11"/>
      <c r="V902" s="11"/>
      <c r="W902" s="11"/>
      <c r="X902" s="11"/>
      <c r="Y902" s="11"/>
      <c r="Z902" s="11"/>
    </row>
    <row r="903" spans="1:26" ht="16.5" customHeight="1">
      <c r="A903" s="2"/>
      <c r="B903" s="4"/>
      <c r="C903" s="4"/>
      <c r="D903" s="2"/>
      <c r="E903" s="4"/>
      <c r="F903" s="2"/>
      <c r="G903" s="4"/>
      <c r="H903" s="5"/>
      <c r="I903" s="5"/>
      <c r="J903" s="4"/>
      <c r="K903" s="59"/>
      <c r="L903" s="4"/>
      <c r="M903" s="23"/>
      <c r="N903" s="4"/>
      <c r="O903" s="4"/>
      <c r="P903" s="11"/>
      <c r="Q903" s="11"/>
      <c r="R903" s="11"/>
      <c r="S903" s="11"/>
      <c r="T903" s="11"/>
      <c r="U903" s="11"/>
      <c r="V903" s="11"/>
      <c r="W903" s="11"/>
      <c r="X903" s="11"/>
      <c r="Y903" s="11"/>
      <c r="Z903" s="11"/>
    </row>
    <row r="904" spans="1:26" ht="16.5" customHeight="1">
      <c r="A904" s="2"/>
      <c r="B904" s="4"/>
      <c r="C904" s="4"/>
      <c r="D904" s="2"/>
      <c r="E904" s="4"/>
      <c r="F904" s="2"/>
      <c r="G904" s="4"/>
      <c r="H904" s="5"/>
      <c r="I904" s="5"/>
      <c r="J904" s="4"/>
      <c r="K904" s="59"/>
      <c r="L904" s="4"/>
      <c r="M904" s="23"/>
      <c r="N904" s="4"/>
      <c r="O904" s="4"/>
      <c r="P904" s="11"/>
      <c r="Q904" s="11"/>
      <c r="R904" s="11"/>
      <c r="S904" s="11"/>
      <c r="T904" s="11"/>
      <c r="U904" s="11"/>
      <c r="V904" s="11"/>
      <c r="W904" s="11"/>
      <c r="X904" s="11"/>
      <c r="Y904" s="11"/>
      <c r="Z904" s="11"/>
    </row>
    <row r="905" spans="1:26" ht="16.5" customHeight="1">
      <c r="A905" s="2"/>
      <c r="B905" s="4"/>
      <c r="C905" s="4"/>
      <c r="D905" s="2"/>
      <c r="E905" s="4"/>
      <c r="F905" s="2"/>
      <c r="G905" s="4"/>
      <c r="H905" s="5"/>
      <c r="I905" s="5"/>
      <c r="J905" s="4"/>
      <c r="K905" s="59"/>
      <c r="L905" s="4"/>
      <c r="M905" s="23"/>
      <c r="N905" s="4"/>
      <c r="O905" s="4"/>
      <c r="P905" s="11"/>
      <c r="Q905" s="11"/>
      <c r="R905" s="11"/>
      <c r="S905" s="11"/>
      <c r="T905" s="11"/>
      <c r="U905" s="11"/>
      <c r="V905" s="11"/>
      <c r="W905" s="11"/>
      <c r="X905" s="11"/>
      <c r="Y905" s="11"/>
      <c r="Z905" s="11"/>
    </row>
    <row r="906" spans="1:26" ht="16.5" customHeight="1">
      <c r="A906" s="2"/>
      <c r="B906" s="4"/>
      <c r="C906" s="4"/>
      <c r="D906" s="2"/>
      <c r="E906" s="4"/>
      <c r="F906" s="2"/>
      <c r="G906" s="4"/>
      <c r="H906" s="5"/>
      <c r="I906" s="5"/>
      <c r="J906" s="4"/>
      <c r="K906" s="59"/>
      <c r="L906" s="4"/>
      <c r="M906" s="23"/>
      <c r="N906" s="4"/>
      <c r="O906" s="4"/>
      <c r="P906" s="11"/>
      <c r="Q906" s="11"/>
      <c r="R906" s="11"/>
      <c r="S906" s="11"/>
      <c r="T906" s="11"/>
      <c r="U906" s="11"/>
      <c r="V906" s="11"/>
      <c r="W906" s="11"/>
      <c r="X906" s="11"/>
      <c r="Y906" s="11"/>
      <c r="Z906" s="11"/>
    </row>
    <row r="907" spans="1:26" ht="16.5" customHeight="1">
      <c r="A907" s="2"/>
      <c r="B907" s="4"/>
      <c r="C907" s="4"/>
      <c r="D907" s="2"/>
      <c r="E907" s="4"/>
      <c r="F907" s="2"/>
      <c r="G907" s="4"/>
      <c r="H907" s="5"/>
      <c r="I907" s="5"/>
      <c r="J907" s="4"/>
      <c r="K907" s="59"/>
      <c r="L907" s="4"/>
      <c r="M907" s="23"/>
      <c r="N907" s="4"/>
      <c r="O907" s="4"/>
      <c r="P907" s="11"/>
      <c r="Q907" s="11"/>
      <c r="R907" s="11"/>
      <c r="S907" s="11"/>
      <c r="T907" s="11"/>
      <c r="U907" s="11"/>
      <c r="V907" s="11"/>
      <c r="W907" s="11"/>
      <c r="X907" s="11"/>
      <c r="Y907" s="11"/>
      <c r="Z907" s="11"/>
    </row>
    <row r="908" spans="1:26" ht="16.5" customHeight="1">
      <c r="A908" s="2"/>
      <c r="B908" s="4"/>
      <c r="C908" s="4"/>
      <c r="D908" s="2"/>
      <c r="E908" s="4"/>
      <c r="F908" s="2"/>
      <c r="G908" s="4"/>
      <c r="H908" s="5"/>
      <c r="I908" s="5"/>
      <c r="J908" s="4"/>
      <c r="K908" s="59"/>
      <c r="L908" s="4"/>
      <c r="M908" s="23"/>
      <c r="N908" s="4"/>
      <c r="O908" s="4"/>
      <c r="P908" s="11"/>
      <c r="Q908" s="11"/>
      <c r="R908" s="11"/>
      <c r="S908" s="11"/>
      <c r="T908" s="11"/>
      <c r="U908" s="11"/>
      <c r="V908" s="11"/>
      <c r="W908" s="11"/>
      <c r="X908" s="11"/>
      <c r="Y908" s="11"/>
      <c r="Z908" s="11"/>
    </row>
    <row r="909" spans="1:26" ht="16.5" customHeight="1">
      <c r="A909" s="2"/>
      <c r="B909" s="4"/>
      <c r="C909" s="4"/>
      <c r="D909" s="2"/>
      <c r="E909" s="4"/>
      <c r="F909" s="2"/>
      <c r="G909" s="4"/>
      <c r="H909" s="5"/>
      <c r="I909" s="5"/>
      <c r="J909" s="4"/>
      <c r="K909" s="59"/>
      <c r="L909" s="4"/>
      <c r="M909" s="23"/>
      <c r="N909" s="4"/>
      <c r="O909" s="4"/>
      <c r="P909" s="11"/>
      <c r="Q909" s="11"/>
      <c r="R909" s="11"/>
      <c r="S909" s="11"/>
      <c r="T909" s="11"/>
      <c r="U909" s="11"/>
      <c r="V909" s="11"/>
      <c r="W909" s="11"/>
      <c r="X909" s="11"/>
      <c r="Y909" s="11"/>
      <c r="Z909" s="11"/>
    </row>
    <row r="910" spans="1:26" ht="16.5" customHeight="1">
      <c r="A910" s="2"/>
      <c r="B910" s="4"/>
      <c r="C910" s="4"/>
      <c r="D910" s="2"/>
      <c r="E910" s="4"/>
      <c r="F910" s="2"/>
      <c r="G910" s="4"/>
      <c r="H910" s="5"/>
      <c r="I910" s="5"/>
      <c r="J910" s="4"/>
      <c r="K910" s="59"/>
      <c r="L910" s="4"/>
      <c r="M910" s="23"/>
      <c r="N910" s="4"/>
      <c r="O910" s="4"/>
      <c r="P910" s="11"/>
      <c r="Q910" s="11"/>
      <c r="R910" s="11"/>
      <c r="S910" s="11"/>
      <c r="T910" s="11"/>
      <c r="U910" s="11"/>
      <c r="V910" s="11"/>
      <c r="W910" s="11"/>
      <c r="X910" s="11"/>
      <c r="Y910" s="11"/>
      <c r="Z910" s="11"/>
    </row>
    <row r="911" spans="1:26" ht="16.5" customHeight="1">
      <c r="A911" s="2"/>
      <c r="B911" s="4"/>
      <c r="C911" s="4"/>
      <c r="D911" s="2"/>
      <c r="E911" s="4"/>
      <c r="F911" s="2"/>
      <c r="G911" s="4"/>
      <c r="H911" s="5"/>
      <c r="I911" s="5"/>
      <c r="J911" s="4"/>
      <c r="K911" s="59"/>
      <c r="L911" s="4"/>
      <c r="M911" s="23"/>
      <c r="N911" s="4"/>
      <c r="O911" s="4"/>
      <c r="P911" s="11"/>
      <c r="Q911" s="11"/>
      <c r="R911" s="11"/>
      <c r="S911" s="11"/>
      <c r="T911" s="11"/>
      <c r="U911" s="11"/>
      <c r="V911" s="11"/>
      <c r="W911" s="11"/>
      <c r="X911" s="11"/>
      <c r="Y911" s="11"/>
      <c r="Z911" s="11"/>
    </row>
    <row r="912" spans="1:26" ht="16.5" customHeight="1">
      <c r="A912" s="2"/>
      <c r="B912" s="4"/>
      <c r="C912" s="4"/>
      <c r="D912" s="2"/>
      <c r="E912" s="4"/>
      <c r="F912" s="2"/>
      <c r="G912" s="4"/>
      <c r="H912" s="5"/>
      <c r="I912" s="5"/>
      <c r="J912" s="4"/>
      <c r="K912" s="59"/>
      <c r="L912" s="4"/>
      <c r="M912" s="23"/>
      <c r="N912" s="4"/>
      <c r="O912" s="4"/>
      <c r="P912" s="11"/>
      <c r="Q912" s="11"/>
      <c r="R912" s="11"/>
      <c r="S912" s="11"/>
      <c r="T912" s="11"/>
      <c r="U912" s="11"/>
      <c r="V912" s="11"/>
      <c r="W912" s="11"/>
      <c r="X912" s="11"/>
      <c r="Y912" s="11"/>
      <c r="Z912" s="11"/>
    </row>
    <row r="913" spans="1:26" ht="16.5" customHeight="1">
      <c r="A913" s="2"/>
      <c r="B913" s="4"/>
      <c r="C913" s="4"/>
      <c r="D913" s="2"/>
      <c r="E913" s="4"/>
      <c r="F913" s="2"/>
      <c r="G913" s="4"/>
      <c r="H913" s="5"/>
      <c r="I913" s="5"/>
      <c r="J913" s="4"/>
      <c r="K913" s="59"/>
      <c r="L913" s="4"/>
      <c r="M913" s="23"/>
      <c r="N913" s="4"/>
      <c r="O913" s="4"/>
      <c r="P913" s="11"/>
      <c r="Q913" s="11"/>
      <c r="R913" s="11"/>
      <c r="S913" s="11"/>
      <c r="T913" s="11"/>
      <c r="U913" s="11"/>
      <c r="V913" s="11"/>
      <c r="W913" s="11"/>
      <c r="X913" s="11"/>
      <c r="Y913" s="11"/>
      <c r="Z913" s="11"/>
    </row>
    <row r="914" spans="1:26" ht="16.5" customHeight="1">
      <c r="A914" s="2"/>
      <c r="B914" s="4"/>
      <c r="C914" s="4"/>
      <c r="D914" s="2"/>
      <c r="E914" s="4"/>
      <c r="F914" s="2"/>
      <c r="G914" s="4"/>
      <c r="H914" s="5"/>
      <c r="I914" s="5"/>
      <c r="J914" s="4"/>
      <c r="K914" s="59"/>
      <c r="L914" s="4"/>
      <c r="M914" s="23"/>
      <c r="N914" s="4"/>
      <c r="O914" s="4"/>
      <c r="P914" s="11"/>
      <c r="Q914" s="11"/>
      <c r="R914" s="11"/>
      <c r="S914" s="11"/>
      <c r="T914" s="11"/>
      <c r="U914" s="11"/>
      <c r="V914" s="11"/>
      <c r="W914" s="11"/>
      <c r="X914" s="11"/>
      <c r="Y914" s="11"/>
      <c r="Z914" s="11"/>
    </row>
    <row r="915" spans="1:26" ht="16.5" customHeight="1">
      <c r="A915" s="2"/>
      <c r="B915" s="4"/>
      <c r="C915" s="4"/>
      <c r="D915" s="2"/>
      <c r="E915" s="4"/>
      <c r="F915" s="2"/>
      <c r="G915" s="4"/>
      <c r="H915" s="5"/>
      <c r="I915" s="5"/>
      <c r="J915" s="4"/>
      <c r="K915" s="59"/>
      <c r="L915" s="4"/>
      <c r="M915" s="23"/>
      <c r="N915" s="4"/>
      <c r="O915" s="4"/>
      <c r="P915" s="11"/>
      <c r="Q915" s="11"/>
      <c r="R915" s="11"/>
      <c r="S915" s="11"/>
      <c r="T915" s="11"/>
      <c r="U915" s="11"/>
      <c r="V915" s="11"/>
      <c r="W915" s="11"/>
      <c r="X915" s="11"/>
      <c r="Y915" s="11"/>
      <c r="Z915" s="11"/>
    </row>
    <row r="916" spans="1:26" ht="16.5" customHeight="1">
      <c r="A916" s="2"/>
      <c r="B916" s="4"/>
      <c r="C916" s="4"/>
      <c r="D916" s="2"/>
      <c r="E916" s="4"/>
      <c r="F916" s="2"/>
      <c r="G916" s="4"/>
      <c r="H916" s="5"/>
      <c r="I916" s="5"/>
      <c r="J916" s="4"/>
      <c r="K916" s="59"/>
      <c r="L916" s="4"/>
      <c r="M916" s="23"/>
      <c r="N916" s="4"/>
      <c r="O916" s="4"/>
      <c r="P916" s="11"/>
      <c r="Q916" s="11"/>
      <c r="R916" s="11"/>
      <c r="S916" s="11"/>
      <c r="T916" s="11"/>
      <c r="U916" s="11"/>
      <c r="V916" s="11"/>
      <c r="W916" s="11"/>
      <c r="X916" s="11"/>
      <c r="Y916" s="11"/>
      <c r="Z916" s="11"/>
    </row>
    <row r="917" spans="1:26" ht="16.5" customHeight="1">
      <c r="A917" s="2"/>
      <c r="B917" s="4"/>
      <c r="C917" s="4"/>
      <c r="D917" s="2"/>
      <c r="E917" s="4"/>
      <c r="F917" s="2"/>
      <c r="G917" s="4"/>
      <c r="H917" s="5"/>
      <c r="I917" s="5"/>
      <c r="J917" s="4"/>
      <c r="K917" s="59"/>
      <c r="L917" s="4"/>
      <c r="M917" s="23"/>
      <c r="N917" s="4"/>
      <c r="O917" s="4"/>
      <c r="P917" s="11"/>
      <c r="Q917" s="11"/>
      <c r="R917" s="11"/>
      <c r="S917" s="11"/>
      <c r="T917" s="11"/>
      <c r="U917" s="11"/>
      <c r="V917" s="11"/>
      <c r="W917" s="11"/>
      <c r="X917" s="11"/>
      <c r="Y917" s="11"/>
      <c r="Z917" s="11"/>
    </row>
    <row r="918" spans="1:26" ht="16.5" customHeight="1">
      <c r="A918" s="2"/>
      <c r="B918" s="4"/>
      <c r="C918" s="4"/>
      <c r="D918" s="2"/>
      <c r="E918" s="4"/>
      <c r="F918" s="2"/>
      <c r="G918" s="4"/>
      <c r="H918" s="5"/>
      <c r="I918" s="5"/>
      <c r="J918" s="4"/>
      <c r="K918" s="59"/>
      <c r="L918" s="4"/>
      <c r="M918" s="23"/>
      <c r="N918" s="4"/>
      <c r="O918" s="4"/>
      <c r="P918" s="11"/>
      <c r="Q918" s="11"/>
      <c r="R918" s="11"/>
      <c r="S918" s="11"/>
      <c r="T918" s="11"/>
      <c r="U918" s="11"/>
      <c r="V918" s="11"/>
      <c r="W918" s="11"/>
      <c r="X918" s="11"/>
      <c r="Y918" s="11"/>
      <c r="Z918" s="11"/>
    </row>
    <row r="919" spans="1:26" ht="16.5" customHeight="1">
      <c r="A919" s="2"/>
      <c r="B919" s="4"/>
      <c r="C919" s="4"/>
      <c r="D919" s="2"/>
      <c r="E919" s="4"/>
      <c r="F919" s="2"/>
      <c r="G919" s="4"/>
      <c r="H919" s="5"/>
      <c r="I919" s="5"/>
      <c r="J919" s="4"/>
      <c r="K919" s="59"/>
      <c r="L919" s="4"/>
      <c r="M919" s="23"/>
      <c r="N919" s="4"/>
      <c r="O919" s="4"/>
      <c r="P919" s="11"/>
      <c r="Q919" s="11"/>
      <c r="R919" s="11"/>
      <c r="S919" s="11"/>
      <c r="T919" s="11"/>
      <c r="U919" s="11"/>
      <c r="V919" s="11"/>
      <c r="W919" s="11"/>
      <c r="X919" s="11"/>
      <c r="Y919" s="11"/>
      <c r="Z919" s="11"/>
    </row>
    <row r="920" spans="1:26" ht="16.5" customHeight="1">
      <c r="A920" s="2"/>
      <c r="B920" s="4"/>
      <c r="C920" s="4"/>
      <c r="D920" s="2"/>
      <c r="E920" s="4"/>
      <c r="F920" s="2"/>
      <c r="G920" s="4"/>
      <c r="H920" s="5"/>
      <c r="I920" s="5"/>
      <c r="J920" s="4"/>
      <c r="K920" s="59"/>
      <c r="L920" s="4"/>
      <c r="M920" s="23"/>
      <c r="N920" s="4"/>
      <c r="O920" s="4"/>
      <c r="P920" s="11"/>
      <c r="Q920" s="11"/>
      <c r="R920" s="11"/>
      <c r="S920" s="11"/>
      <c r="T920" s="11"/>
      <c r="U920" s="11"/>
      <c r="V920" s="11"/>
      <c r="W920" s="11"/>
      <c r="X920" s="11"/>
      <c r="Y920" s="11"/>
      <c r="Z920" s="11"/>
    </row>
    <row r="921" spans="1:26" ht="16.5" customHeight="1">
      <c r="A921" s="2"/>
      <c r="B921" s="4"/>
      <c r="C921" s="4"/>
      <c r="D921" s="2"/>
      <c r="E921" s="4"/>
      <c r="F921" s="2"/>
      <c r="G921" s="4"/>
      <c r="H921" s="5"/>
      <c r="I921" s="5"/>
      <c r="J921" s="4"/>
      <c r="K921" s="59"/>
      <c r="L921" s="4"/>
      <c r="M921" s="23"/>
      <c r="N921" s="4"/>
      <c r="O921" s="4"/>
      <c r="P921" s="11"/>
      <c r="Q921" s="11"/>
      <c r="R921" s="11"/>
      <c r="S921" s="11"/>
      <c r="T921" s="11"/>
      <c r="U921" s="11"/>
      <c r="V921" s="11"/>
      <c r="W921" s="11"/>
      <c r="X921" s="11"/>
      <c r="Y921" s="11"/>
      <c r="Z921" s="11"/>
    </row>
    <row r="922" spans="1:26" ht="16.5" customHeight="1">
      <c r="A922" s="2"/>
      <c r="B922" s="4"/>
      <c r="C922" s="4"/>
      <c r="D922" s="2"/>
      <c r="E922" s="4"/>
      <c r="F922" s="2"/>
      <c r="G922" s="4"/>
      <c r="H922" s="5"/>
      <c r="I922" s="5"/>
      <c r="J922" s="4"/>
      <c r="K922" s="59"/>
      <c r="L922" s="4"/>
      <c r="M922" s="23"/>
      <c r="N922" s="4"/>
      <c r="O922" s="4"/>
      <c r="P922" s="11"/>
      <c r="Q922" s="11"/>
      <c r="R922" s="11"/>
      <c r="S922" s="11"/>
      <c r="T922" s="11"/>
      <c r="U922" s="11"/>
      <c r="V922" s="11"/>
      <c r="W922" s="11"/>
      <c r="X922" s="11"/>
      <c r="Y922" s="11"/>
      <c r="Z922" s="11"/>
    </row>
    <row r="923" spans="1:26" ht="16.5" customHeight="1">
      <c r="A923" s="2"/>
      <c r="B923" s="4"/>
      <c r="C923" s="4"/>
      <c r="D923" s="2"/>
      <c r="E923" s="4"/>
      <c r="F923" s="2"/>
      <c r="G923" s="4"/>
      <c r="H923" s="5"/>
      <c r="I923" s="5"/>
      <c r="J923" s="4"/>
      <c r="K923" s="59"/>
      <c r="L923" s="4"/>
      <c r="M923" s="23"/>
      <c r="N923" s="4"/>
      <c r="O923" s="4"/>
      <c r="P923" s="11"/>
      <c r="Q923" s="11"/>
      <c r="R923" s="11"/>
      <c r="S923" s="11"/>
      <c r="T923" s="11"/>
      <c r="U923" s="11"/>
      <c r="V923" s="11"/>
      <c r="W923" s="11"/>
      <c r="X923" s="11"/>
      <c r="Y923" s="11"/>
      <c r="Z923" s="11"/>
    </row>
    <row r="924" spans="1:26" ht="16.5" customHeight="1">
      <c r="A924" s="2"/>
      <c r="B924" s="4"/>
      <c r="C924" s="4"/>
      <c r="D924" s="2"/>
      <c r="E924" s="4"/>
      <c r="F924" s="2"/>
      <c r="G924" s="4"/>
      <c r="H924" s="5"/>
      <c r="I924" s="5"/>
      <c r="J924" s="4"/>
      <c r="K924" s="59"/>
      <c r="L924" s="4"/>
      <c r="M924" s="23"/>
      <c r="N924" s="4"/>
      <c r="O924" s="4"/>
      <c r="P924" s="11"/>
      <c r="Q924" s="11"/>
      <c r="R924" s="11"/>
      <c r="S924" s="11"/>
      <c r="T924" s="11"/>
      <c r="U924" s="11"/>
      <c r="V924" s="11"/>
      <c r="W924" s="11"/>
      <c r="X924" s="11"/>
      <c r="Y924" s="11"/>
      <c r="Z924" s="11"/>
    </row>
    <row r="925" spans="1:26" ht="16.5" customHeight="1">
      <c r="A925" s="2"/>
      <c r="B925" s="4"/>
      <c r="C925" s="4"/>
      <c r="D925" s="2"/>
      <c r="E925" s="4"/>
      <c r="F925" s="2"/>
      <c r="G925" s="4"/>
      <c r="H925" s="5"/>
      <c r="I925" s="5"/>
      <c r="J925" s="4"/>
      <c r="K925" s="59"/>
      <c r="L925" s="4"/>
      <c r="M925" s="23"/>
      <c r="N925" s="4"/>
      <c r="O925" s="4"/>
      <c r="P925" s="11"/>
      <c r="Q925" s="11"/>
      <c r="R925" s="11"/>
      <c r="S925" s="11"/>
      <c r="T925" s="11"/>
      <c r="U925" s="11"/>
      <c r="V925" s="11"/>
      <c r="W925" s="11"/>
      <c r="X925" s="11"/>
      <c r="Y925" s="11"/>
      <c r="Z925" s="11"/>
    </row>
    <row r="926" spans="1:26" ht="16.5" customHeight="1">
      <c r="A926" s="2"/>
      <c r="B926" s="4"/>
      <c r="C926" s="4"/>
      <c r="D926" s="2"/>
      <c r="E926" s="4"/>
      <c r="F926" s="2"/>
      <c r="G926" s="4"/>
      <c r="H926" s="5"/>
      <c r="I926" s="5"/>
      <c r="J926" s="4"/>
      <c r="K926" s="59"/>
      <c r="L926" s="4"/>
      <c r="M926" s="23"/>
      <c r="N926" s="4"/>
      <c r="O926" s="4"/>
      <c r="P926" s="11"/>
      <c r="Q926" s="11"/>
      <c r="R926" s="11"/>
      <c r="S926" s="11"/>
      <c r="T926" s="11"/>
      <c r="U926" s="11"/>
      <c r="V926" s="11"/>
      <c r="W926" s="11"/>
      <c r="X926" s="11"/>
      <c r="Y926" s="11"/>
      <c r="Z926" s="11"/>
    </row>
    <row r="927" spans="1:26" ht="16.5" customHeight="1">
      <c r="A927" s="2"/>
      <c r="B927" s="4"/>
      <c r="C927" s="4"/>
      <c r="D927" s="2"/>
      <c r="E927" s="4"/>
      <c r="F927" s="2"/>
      <c r="G927" s="4"/>
      <c r="H927" s="5"/>
      <c r="I927" s="5"/>
      <c r="J927" s="4"/>
      <c r="K927" s="59"/>
      <c r="L927" s="4"/>
      <c r="M927" s="23"/>
      <c r="N927" s="4"/>
      <c r="O927" s="4"/>
      <c r="P927" s="11"/>
      <c r="Q927" s="11"/>
      <c r="R927" s="11"/>
      <c r="S927" s="11"/>
      <c r="T927" s="11"/>
      <c r="U927" s="11"/>
      <c r="V927" s="11"/>
      <c r="W927" s="11"/>
      <c r="X927" s="11"/>
      <c r="Y927" s="11"/>
      <c r="Z927" s="11"/>
    </row>
    <row r="928" spans="1:26" ht="16.5" customHeight="1">
      <c r="A928" s="2"/>
      <c r="B928" s="4"/>
      <c r="C928" s="4"/>
      <c r="D928" s="2"/>
      <c r="E928" s="4"/>
      <c r="F928" s="2"/>
      <c r="G928" s="4"/>
      <c r="H928" s="5"/>
      <c r="I928" s="5"/>
      <c r="J928" s="4"/>
      <c r="K928" s="59"/>
      <c r="L928" s="4"/>
      <c r="M928" s="23"/>
      <c r="N928" s="4"/>
      <c r="O928" s="4"/>
      <c r="P928" s="11"/>
      <c r="Q928" s="11"/>
      <c r="R928" s="11"/>
      <c r="S928" s="11"/>
      <c r="T928" s="11"/>
      <c r="U928" s="11"/>
      <c r="V928" s="11"/>
      <c r="W928" s="11"/>
      <c r="X928" s="11"/>
      <c r="Y928" s="11"/>
      <c r="Z928" s="11"/>
    </row>
    <row r="929" spans="1:26" ht="16.5" customHeight="1">
      <c r="A929" s="2"/>
      <c r="B929" s="4"/>
      <c r="C929" s="4"/>
      <c r="D929" s="2"/>
      <c r="E929" s="4"/>
      <c r="F929" s="2"/>
      <c r="G929" s="4"/>
      <c r="H929" s="5"/>
      <c r="I929" s="5"/>
      <c r="J929" s="4"/>
      <c r="K929" s="59"/>
      <c r="L929" s="4"/>
      <c r="M929" s="23"/>
      <c r="N929" s="4"/>
      <c r="O929" s="4"/>
      <c r="P929" s="11"/>
      <c r="Q929" s="11"/>
      <c r="R929" s="11"/>
      <c r="S929" s="11"/>
      <c r="T929" s="11"/>
      <c r="U929" s="11"/>
      <c r="V929" s="11"/>
      <c r="W929" s="11"/>
      <c r="X929" s="11"/>
      <c r="Y929" s="11"/>
      <c r="Z929" s="11"/>
    </row>
    <row r="930" spans="1:26" ht="16.5" customHeight="1">
      <c r="A930" s="2"/>
      <c r="B930" s="4"/>
      <c r="C930" s="4"/>
      <c r="D930" s="2"/>
      <c r="E930" s="4"/>
      <c r="F930" s="2"/>
      <c r="G930" s="4"/>
      <c r="H930" s="5"/>
      <c r="I930" s="5"/>
      <c r="J930" s="4"/>
      <c r="K930" s="59"/>
      <c r="L930" s="4"/>
      <c r="M930" s="23"/>
      <c r="N930" s="4"/>
      <c r="O930" s="4"/>
      <c r="P930" s="11"/>
      <c r="Q930" s="11"/>
      <c r="R930" s="11"/>
      <c r="S930" s="11"/>
      <c r="T930" s="11"/>
      <c r="U930" s="11"/>
      <c r="V930" s="11"/>
      <c r="W930" s="11"/>
      <c r="X930" s="11"/>
      <c r="Y930" s="11"/>
      <c r="Z930" s="11"/>
    </row>
    <row r="931" spans="1:26" ht="16.5" customHeight="1">
      <c r="A931" s="2"/>
      <c r="B931" s="4"/>
      <c r="C931" s="4"/>
      <c r="D931" s="2"/>
      <c r="E931" s="4"/>
      <c r="F931" s="2"/>
      <c r="G931" s="4"/>
      <c r="H931" s="5"/>
      <c r="I931" s="5"/>
      <c r="J931" s="4"/>
      <c r="K931" s="59"/>
      <c r="L931" s="4"/>
      <c r="M931" s="23"/>
      <c r="N931" s="4"/>
      <c r="O931" s="4"/>
      <c r="P931" s="11"/>
      <c r="Q931" s="11"/>
      <c r="R931" s="11"/>
      <c r="S931" s="11"/>
      <c r="T931" s="11"/>
      <c r="U931" s="11"/>
      <c r="V931" s="11"/>
      <c r="W931" s="11"/>
      <c r="X931" s="11"/>
      <c r="Y931" s="11"/>
      <c r="Z931" s="11"/>
    </row>
    <row r="932" spans="1:26" ht="16.5" customHeight="1">
      <c r="A932" s="2"/>
      <c r="B932" s="4"/>
      <c r="C932" s="4"/>
      <c r="D932" s="2"/>
      <c r="E932" s="4"/>
      <c r="F932" s="2"/>
      <c r="G932" s="4"/>
      <c r="H932" s="5"/>
      <c r="I932" s="5"/>
      <c r="J932" s="4"/>
      <c r="K932" s="59"/>
      <c r="L932" s="4"/>
      <c r="M932" s="23"/>
      <c r="N932" s="4"/>
      <c r="O932" s="4"/>
      <c r="P932" s="11"/>
      <c r="Q932" s="11"/>
      <c r="R932" s="11"/>
      <c r="S932" s="11"/>
      <c r="T932" s="11"/>
      <c r="U932" s="11"/>
      <c r="V932" s="11"/>
      <c r="W932" s="11"/>
      <c r="X932" s="11"/>
      <c r="Y932" s="11"/>
      <c r="Z932" s="11"/>
    </row>
    <row r="933" spans="1:26" ht="16.5" customHeight="1">
      <c r="A933" s="2"/>
      <c r="B933" s="4"/>
      <c r="C933" s="4"/>
      <c r="D933" s="2"/>
      <c r="E933" s="4"/>
      <c r="F933" s="2"/>
      <c r="G933" s="4"/>
      <c r="H933" s="5"/>
      <c r="I933" s="5"/>
      <c r="J933" s="4"/>
      <c r="K933" s="59"/>
      <c r="L933" s="4"/>
      <c r="M933" s="23"/>
      <c r="N933" s="4"/>
      <c r="O933" s="4"/>
      <c r="P933" s="11"/>
      <c r="Q933" s="11"/>
      <c r="R933" s="11"/>
      <c r="S933" s="11"/>
      <c r="T933" s="11"/>
      <c r="U933" s="11"/>
      <c r="V933" s="11"/>
      <c r="W933" s="11"/>
      <c r="X933" s="11"/>
      <c r="Y933" s="11"/>
      <c r="Z933" s="11"/>
    </row>
    <row r="934" spans="1:26" ht="16.5" customHeight="1">
      <c r="A934" s="2"/>
      <c r="B934" s="4"/>
      <c r="C934" s="4"/>
      <c r="D934" s="2"/>
      <c r="E934" s="4"/>
      <c r="F934" s="2"/>
      <c r="G934" s="4"/>
      <c r="H934" s="5"/>
      <c r="I934" s="5"/>
      <c r="J934" s="4"/>
      <c r="K934" s="59"/>
      <c r="L934" s="4"/>
      <c r="M934" s="23"/>
      <c r="N934" s="4"/>
      <c r="O934" s="4"/>
      <c r="P934" s="11"/>
      <c r="Q934" s="11"/>
      <c r="R934" s="11"/>
      <c r="S934" s="11"/>
      <c r="T934" s="11"/>
      <c r="U934" s="11"/>
      <c r="V934" s="11"/>
      <c r="W934" s="11"/>
      <c r="X934" s="11"/>
      <c r="Y934" s="11"/>
      <c r="Z934" s="11"/>
    </row>
    <row r="935" spans="1:26" ht="16.5" customHeight="1">
      <c r="A935" s="2"/>
      <c r="B935" s="4"/>
      <c r="C935" s="4"/>
      <c r="D935" s="2"/>
      <c r="E935" s="4"/>
      <c r="F935" s="2"/>
      <c r="G935" s="4"/>
      <c r="H935" s="5"/>
      <c r="I935" s="5"/>
      <c r="J935" s="4"/>
      <c r="K935" s="59"/>
      <c r="L935" s="4"/>
      <c r="M935" s="23"/>
      <c r="N935" s="4"/>
      <c r="O935" s="4"/>
      <c r="P935" s="11"/>
      <c r="Q935" s="11"/>
      <c r="R935" s="11"/>
      <c r="S935" s="11"/>
      <c r="T935" s="11"/>
      <c r="U935" s="11"/>
      <c r="V935" s="11"/>
      <c r="W935" s="11"/>
      <c r="X935" s="11"/>
      <c r="Y935" s="11"/>
      <c r="Z935" s="11"/>
    </row>
    <row r="936" spans="1:26" ht="16.5" customHeight="1">
      <c r="A936" s="2"/>
      <c r="B936" s="4"/>
      <c r="C936" s="4"/>
      <c r="D936" s="2"/>
      <c r="E936" s="4"/>
      <c r="F936" s="2"/>
      <c r="G936" s="4"/>
      <c r="H936" s="5"/>
      <c r="I936" s="5"/>
      <c r="J936" s="4"/>
      <c r="K936" s="59"/>
      <c r="L936" s="4"/>
      <c r="M936" s="23"/>
      <c r="N936" s="4"/>
      <c r="O936" s="4"/>
      <c r="P936" s="11"/>
      <c r="Q936" s="11"/>
      <c r="R936" s="11"/>
      <c r="S936" s="11"/>
      <c r="T936" s="11"/>
      <c r="U936" s="11"/>
      <c r="V936" s="11"/>
      <c r="W936" s="11"/>
      <c r="X936" s="11"/>
      <c r="Y936" s="11"/>
      <c r="Z936" s="11"/>
    </row>
    <row r="937" spans="1:26" ht="16.5" customHeight="1">
      <c r="A937" s="2"/>
      <c r="B937" s="4"/>
      <c r="C937" s="4"/>
      <c r="D937" s="2"/>
      <c r="E937" s="4"/>
      <c r="F937" s="2"/>
      <c r="G937" s="4"/>
      <c r="H937" s="5"/>
      <c r="I937" s="5"/>
      <c r="J937" s="4"/>
      <c r="K937" s="59"/>
      <c r="L937" s="4"/>
      <c r="M937" s="23"/>
      <c r="N937" s="4"/>
      <c r="O937" s="4"/>
      <c r="P937" s="11"/>
      <c r="Q937" s="11"/>
      <c r="R937" s="11"/>
      <c r="S937" s="11"/>
      <c r="T937" s="11"/>
      <c r="U937" s="11"/>
      <c r="V937" s="11"/>
      <c r="W937" s="11"/>
      <c r="X937" s="11"/>
      <c r="Y937" s="11"/>
      <c r="Z937" s="11"/>
    </row>
    <row r="938" spans="1:26" ht="16.5" customHeight="1">
      <c r="A938" s="2"/>
      <c r="B938" s="4"/>
      <c r="C938" s="4"/>
      <c r="D938" s="2"/>
      <c r="E938" s="4"/>
      <c r="F938" s="2"/>
      <c r="G938" s="4"/>
      <c r="H938" s="5"/>
      <c r="I938" s="5"/>
      <c r="J938" s="4"/>
      <c r="K938" s="59"/>
      <c r="L938" s="4"/>
      <c r="M938" s="23"/>
      <c r="N938" s="4"/>
      <c r="O938" s="4"/>
      <c r="P938" s="11"/>
      <c r="Q938" s="11"/>
      <c r="R938" s="11"/>
      <c r="S938" s="11"/>
      <c r="T938" s="11"/>
      <c r="U938" s="11"/>
      <c r="V938" s="11"/>
      <c r="W938" s="11"/>
      <c r="X938" s="11"/>
      <c r="Y938" s="11"/>
      <c r="Z938" s="11"/>
    </row>
    <row r="939" spans="1:26" ht="16.5" customHeight="1">
      <c r="A939" s="2"/>
      <c r="B939" s="4"/>
      <c r="C939" s="4"/>
      <c r="D939" s="2"/>
      <c r="E939" s="4"/>
      <c r="F939" s="2"/>
      <c r="G939" s="4"/>
      <c r="H939" s="5"/>
      <c r="I939" s="5"/>
      <c r="J939" s="4"/>
      <c r="K939" s="59"/>
      <c r="L939" s="4"/>
      <c r="M939" s="23"/>
      <c r="N939" s="4"/>
      <c r="O939" s="4"/>
      <c r="P939" s="11"/>
      <c r="Q939" s="11"/>
      <c r="R939" s="11"/>
      <c r="S939" s="11"/>
      <c r="T939" s="11"/>
      <c r="U939" s="11"/>
      <c r="V939" s="11"/>
      <c r="W939" s="11"/>
      <c r="X939" s="11"/>
      <c r="Y939" s="11"/>
      <c r="Z939" s="11"/>
    </row>
    <row r="940" spans="1:26" ht="16.5" customHeight="1">
      <c r="A940" s="2"/>
      <c r="B940" s="4"/>
      <c r="C940" s="4"/>
      <c r="D940" s="2"/>
      <c r="E940" s="4"/>
      <c r="F940" s="2"/>
      <c r="G940" s="4"/>
      <c r="H940" s="5"/>
      <c r="I940" s="5"/>
      <c r="J940" s="4"/>
      <c r="K940" s="59"/>
      <c r="L940" s="4"/>
      <c r="M940" s="23"/>
      <c r="N940" s="4"/>
      <c r="O940" s="4"/>
      <c r="P940" s="11"/>
      <c r="Q940" s="11"/>
      <c r="R940" s="11"/>
      <c r="S940" s="11"/>
      <c r="T940" s="11"/>
      <c r="U940" s="11"/>
      <c r="V940" s="11"/>
      <c r="W940" s="11"/>
      <c r="X940" s="11"/>
      <c r="Y940" s="11"/>
      <c r="Z940" s="11"/>
    </row>
    <row r="941" spans="1:26" ht="16.5" customHeight="1">
      <c r="A941" s="2"/>
      <c r="B941" s="4"/>
      <c r="C941" s="4"/>
      <c r="D941" s="2"/>
      <c r="E941" s="4"/>
      <c r="F941" s="2"/>
      <c r="G941" s="4"/>
      <c r="H941" s="5"/>
      <c r="I941" s="5"/>
      <c r="J941" s="4"/>
      <c r="K941" s="59"/>
      <c r="L941" s="4"/>
      <c r="M941" s="23"/>
      <c r="N941" s="4"/>
      <c r="O941" s="4"/>
      <c r="P941" s="11"/>
      <c r="Q941" s="11"/>
      <c r="R941" s="11"/>
      <c r="S941" s="11"/>
      <c r="T941" s="11"/>
      <c r="U941" s="11"/>
      <c r="V941" s="11"/>
      <c r="W941" s="11"/>
      <c r="X941" s="11"/>
      <c r="Y941" s="11"/>
      <c r="Z941" s="11"/>
    </row>
    <row r="942" spans="1:26" ht="16.5" customHeight="1">
      <c r="A942" s="2"/>
      <c r="B942" s="4"/>
      <c r="C942" s="4"/>
      <c r="D942" s="2"/>
      <c r="E942" s="4"/>
      <c r="F942" s="2"/>
      <c r="G942" s="4"/>
      <c r="H942" s="5"/>
      <c r="I942" s="5"/>
      <c r="J942" s="4"/>
      <c r="K942" s="59"/>
      <c r="L942" s="4"/>
      <c r="M942" s="23"/>
      <c r="N942" s="4"/>
      <c r="O942" s="4"/>
      <c r="P942" s="11"/>
      <c r="Q942" s="11"/>
      <c r="R942" s="11"/>
      <c r="S942" s="11"/>
      <c r="T942" s="11"/>
      <c r="U942" s="11"/>
      <c r="V942" s="11"/>
      <c r="W942" s="11"/>
      <c r="X942" s="11"/>
      <c r="Y942" s="11"/>
      <c r="Z942" s="11"/>
    </row>
    <row r="943" spans="1:26" ht="16.5" customHeight="1">
      <c r="A943" s="2"/>
      <c r="B943" s="4"/>
      <c r="C943" s="4"/>
      <c r="D943" s="2"/>
      <c r="E943" s="4"/>
      <c r="F943" s="2"/>
      <c r="G943" s="4"/>
      <c r="H943" s="5"/>
      <c r="I943" s="5"/>
      <c r="J943" s="4"/>
      <c r="K943" s="59"/>
      <c r="L943" s="4"/>
      <c r="M943" s="23"/>
      <c r="N943" s="4"/>
      <c r="O943" s="4"/>
      <c r="P943" s="11"/>
      <c r="Q943" s="11"/>
      <c r="R943" s="11"/>
      <c r="S943" s="11"/>
      <c r="T943" s="11"/>
      <c r="U943" s="11"/>
      <c r="V943" s="11"/>
      <c r="W943" s="11"/>
      <c r="X943" s="11"/>
      <c r="Y943" s="11"/>
      <c r="Z943" s="11"/>
    </row>
    <row r="944" spans="1:26" ht="16.5" customHeight="1">
      <c r="A944" s="2"/>
      <c r="B944" s="4"/>
      <c r="C944" s="4"/>
      <c r="D944" s="2"/>
      <c r="E944" s="4"/>
      <c r="F944" s="2"/>
      <c r="G944" s="4"/>
      <c r="H944" s="5"/>
      <c r="I944" s="5"/>
      <c r="J944" s="4"/>
      <c r="K944" s="59"/>
      <c r="L944" s="4"/>
      <c r="M944" s="23"/>
      <c r="N944" s="4"/>
      <c r="O944" s="4"/>
      <c r="P944" s="11"/>
      <c r="Q944" s="11"/>
      <c r="R944" s="11"/>
      <c r="S944" s="11"/>
      <c r="T944" s="11"/>
      <c r="U944" s="11"/>
      <c r="V944" s="11"/>
      <c r="W944" s="11"/>
      <c r="X944" s="11"/>
      <c r="Y944" s="11"/>
      <c r="Z944" s="11"/>
    </row>
    <row r="945" spans="1:26" ht="16.5" customHeight="1">
      <c r="A945" s="2"/>
      <c r="B945" s="4"/>
      <c r="C945" s="4"/>
      <c r="D945" s="2"/>
      <c r="E945" s="4"/>
      <c r="F945" s="2"/>
      <c r="G945" s="4"/>
      <c r="H945" s="5"/>
      <c r="I945" s="5"/>
      <c r="J945" s="4"/>
      <c r="K945" s="59"/>
      <c r="L945" s="4"/>
      <c r="M945" s="23"/>
      <c r="N945" s="4"/>
      <c r="O945" s="4"/>
      <c r="P945" s="11"/>
      <c r="Q945" s="11"/>
      <c r="R945" s="11"/>
      <c r="S945" s="11"/>
      <c r="T945" s="11"/>
      <c r="U945" s="11"/>
      <c r="V945" s="11"/>
      <c r="W945" s="11"/>
      <c r="X945" s="11"/>
      <c r="Y945" s="11"/>
      <c r="Z945" s="11"/>
    </row>
    <row r="946" spans="1:26" ht="16.5" customHeight="1">
      <c r="A946" s="2"/>
      <c r="B946" s="4"/>
      <c r="C946" s="4"/>
      <c r="D946" s="2"/>
      <c r="E946" s="4"/>
      <c r="F946" s="2"/>
      <c r="G946" s="4"/>
      <c r="H946" s="5"/>
      <c r="I946" s="5"/>
      <c r="J946" s="4"/>
      <c r="K946" s="59"/>
      <c r="L946" s="4"/>
      <c r="M946" s="23"/>
      <c r="N946" s="4"/>
      <c r="O946" s="4"/>
      <c r="P946" s="11"/>
      <c r="Q946" s="11"/>
      <c r="R946" s="11"/>
      <c r="S946" s="11"/>
      <c r="T946" s="11"/>
      <c r="U946" s="11"/>
      <c r="V946" s="11"/>
      <c r="W946" s="11"/>
      <c r="X946" s="11"/>
      <c r="Y946" s="11"/>
      <c r="Z946" s="11"/>
    </row>
    <row r="947" spans="1:26" ht="16.5" customHeight="1">
      <c r="A947" s="2"/>
      <c r="B947" s="4"/>
      <c r="C947" s="4"/>
      <c r="D947" s="2"/>
      <c r="E947" s="4"/>
      <c r="F947" s="2"/>
      <c r="G947" s="4"/>
      <c r="H947" s="5"/>
      <c r="I947" s="5"/>
      <c r="J947" s="4"/>
      <c r="K947" s="59"/>
      <c r="L947" s="4"/>
      <c r="M947" s="23"/>
      <c r="N947" s="4"/>
      <c r="O947" s="4"/>
      <c r="P947" s="11"/>
      <c r="Q947" s="11"/>
      <c r="R947" s="11"/>
      <c r="S947" s="11"/>
      <c r="T947" s="11"/>
      <c r="U947" s="11"/>
      <c r="V947" s="11"/>
      <c r="W947" s="11"/>
      <c r="X947" s="11"/>
      <c r="Y947" s="11"/>
      <c r="Z947" s="11"/>
    </row>
    <row r="948" spans="1:26" ht="16.5" customHeight="1">
      <c r="A948" s="2"/>
      <c r="B948" s="4"/>
      <c r="C948" s="4"/>
      <c r="D948" s="2"/>
      <c r="E948" s="4"/>
      <c r="F948" s="2"/>
      <c r="G948" s="4"/>
      <c r="H948" s="5"/>
      <c r="I948" s="5"/>
      <c r="J948" s="4"/>
      <c r="K948" s="59"/>
      <c r="L948" s="4"/>
      <c r="M948" s="23"/>
      <c r="N948" s="4"/>
      <c r="O948" s="4"/>
      <c r="P948" s="11"/>
      <c r="Q948" s="11"/>
      <c r="R948" s="11"/>
      <c r="S948" s="11"/>
      <c r="T948" s="11"/>
      <c r="U948" s="11"/>
      <c r="V948" s="11"/>
      <c r="W948" s="11"/>
      <c r="X948" s="11"/>
      <c r="Y948" s="11"/>
      <c r="Z948" s="11"/>
    </row>
    <row r="949" spans="1:26" ht="16.5" customHeight="1">
      <c r="A949" s="2"/>
      <c r="B949" s="4"/>
      <c r="C949" s="4"/>
      <c r="D949" s="2"/>
      <c r="E949" s="4"/>
      <c r="F949" s="2"/>
      <c r="G949" s="4"/>
      <c r="H949" s="5"/>
      <c r="I949" s="5"/>
      <c r="J949" s="4"/>
      <c r="K949" s="59"/>
      <c r="L949" s="4"/>
      <c r="M949" s="23"/>
      <c r="N949" s="4"/>
      <c r="O949" s="4"/>
      <c r="P949" s="11"/>
      <c r="Q949" s="11"/>
      <c r="R949" s="11"/>
      <c r="S949" s="11"/>
      <c r="T949" s="11"/>
      <c r="U949" s="11"/>
      <c r="V949" s="11"/>
      <c r="W949" s="11"/>
      <c r="X949" s="11"/>
      <c r="Y949" s="11"/>
      <c r="Z949" s="11"/>
    </row>
    <row r="950" spans="1:26" ht="16.5" customHeight="1">
      <c r="A950" s="2"/>
      <c r="B950" s="4"/>
      <c r="C950" s="4"/>
      <c r="D950" s="2"/>
      <c r="E950" s="4"/>
      <c r="F950" s="2"/>
      <c r="G950" s="4"/>
      <c r="H950" s="5"/>
      <c r="I950" s="5"/>
      <c r="J950" s="4"/>
      <c r="K950" s="59"/>
      <c r="L950" s="4"/>
      <c r="M950" s="23"/>
      <c r="N950" s="4"/>
      <c r="O950" s="4"/>
      <c r="P950" s="11"/>
      <c r="Q950" s="11"/>
      <c r="R950" s="11"/>
      <c r="S950" s="11"/>
      <c r="T950" s="11"/>
      <c r="U950" s="11"/>
      <c r="V950" s="11"/>
      <c r="W950" s="11"/>
      <c r="X950" s="11"/>
      <c r="Y950" s="11"/>
      <c r="Z950" s="11"/>
    </row>
    <row r="951" spans="1:26" ht="16.5" customHeight="1">
      <c r="A951" s="2"/>
      <c r="B951" s="4"/>
      <c r="C951" s="4"/>
      <c r="D951" s="2"/>
      <c r="E951" s="4"/>
      <c r="F951" s="2"/>
      <c r="G951" s="4"/>
      <c r="H951" s="5"/>
      <c r="I951" s="5"/>
      <c r="J951" s="4"/>
      <c r="K951" s="59"/>
      <c r="L951" s="4"/>
      <c r="M951" s="23"/>
      <c r="N951" s="4"/>
      <c r="O951" s="4"/>
      <c r="P951" s="11"/>
      <c r="Q951" s="11"/>
      <c r="R951" s="11"/>
      <c r="S951" s="11"/>
      <c r="T951" s="11"/>
      <c r="U951" s="11"/>
      <c r="V951" s="11"/>
      <c r="W951" s="11"/>
      <c r="X951" s="11"/>
      <c r="Y951" s="11"/>
      <c r="Z951" s="11"/>
    </row>
    <row r="952" spans="1:26" ht="16.5" customHeight="1">
      <c r="A952" s="2"/>
      <c r="B952" s="4"/>
      <c r="C952" s="4"/>
      <c r="D952" s="2"/>
      <c r="E952" s="4"/>
      <c r="F952" s="2"/>
      <c r="G952" s="4"/>
      <c r="H952" s="5"/>
      <c r="I952" s="5"/>
      <c r="J952" s="4"/>
      <c r="K952" s="59"/>
      <c r="L952" s="4"/>
      <c r="M952" s="23"/>
      <c r="N952" s="4"/>
      <c r="O952" s="4"/>
      <c r="P952" s="11"/>
      <c r="Q952" s="11"/>
      <c r="R952" s="11"/>
      <c r="S952" s="11"/>
      <c r="T952" s="11"/>
      <c r="U952" s="11"/>
      <c r="V952" s="11"/>
      <c r="W952" s="11"/>
      <c r="X952" s="11"/>
      <c r="Y952" s="11"/>
      <c r="Z952" s="11"/>
    </row>
    <row r="953" spans="1:26" ht="16.5" customHeight="1">
      <c r="A953" s="2"/>
      <c r="B953" s="4"/>
      <c r="C953" s="4"/>
      <c r="D953" s="2"/>
      <c r="E953" s="4"/>
      <c r="F953" s="2"/>
      <c r="G953" s="4"/>
      <c r="H953" s="5"/>
      <c r="I953" s="5"/>
      <c r="J953" s="4"/>
      <c r="K953" s="59"/>
      <c r="L953" s="4"/>
      <c r="M953" s="23"/>
      <c r="N953" s="4"/>
      <c r="O953" s="4"/>
      <c r="P953" s="11"/>
      <c r="Q953" s="11"/>
      <c r="R953" s="11"/>
      <c r="S953" s="11"/>
      <c r="T953" s="11"/>
      <c r="U953" s="11"/>
      <c r="V953" s="11"/>
      <c r="W953" s="11"/>
      <c r="X953" s="11"/>
      <c r="Y953" s="11"/>
      <c r="Z953" s="11"/>
    </row>
    <row r="954" spans="1:26" ht="16.5" customHeight="1">
      <c r="A954" s="2"/>
      <c r="B954" s="4"/>
      <c r="C954" s="4"/>
      <c r="D954" s="2"/>
      <c r="E954" s="4"/>
      <c r="F954" s="2"/>
      <c r="G954" s="4"/>
      <c r="H954" s="5"/>
      <c r="I954" s="5"/>
      <c r="J954" s="4"/>
      <c r="K954" s="59"/>
      <c r="L954" s="4"/>
      <c r="M954" s="23"/>
      <c r="N954" s="4"/>
      <c r="O954" s="4"/>
      <c r="P954" s="11"/>
      <c r="Q954" s="11"/>
      <c r="R954" s="11"/>
      <c r="S954" s="11"/>
      <c r="T954" s="11"/>
      <c r="U954" s="11"/>
      <c r="V954" s="11"/>
      <c r="W954" s="11"/>
      <c r="X954" s="11"/>
      <c r="Y954" s="11"/>
      <c r="Z954" s="11"/>
    </row>
    <row r="955" spans="1:26" ht="16.5" customHeight="1">
      <c r="A955" s="2"/>
      <c r="B955" s="4"/>
      <c r="C955" s="4"/>
      <c r="D955" s="2"/>
      <c r="E955" s="4"/>
      <c r="F955" s="2"/>
      <c r="G955" s="4"/>
      <c r="H955" s="5"/>
      <c r="I955" s="5"/>
      <c r="J955" s="4"/>
      <c r="K955" s="59"/>
      <c r="L955" s="4"/>
      <c r="M955" s="23"/>
      <c r="N955" s="4"/>
      <c r="O955" s="4"/>
      <c r="P955" s="11"/>
      <c r="Q955" s="11"/>
      <c r="R955" s="11"/>
      <c r="S955" s="11"/>
      <c r="T955" s="11"/>
      <c r="U955" s="11"/>
      <c r="V955" s="11"/>
      <c r="W955" s="11"/>
      <c r="X955" s="11"/>
      <c r="Y955" s="11"/>
      <c r="Z955" s="11"/>
    </row>
    <row r="956" spans="1:26" ht="16.5" customHeight="1">
      <c r="A956" s="2"/>
      <c r="B956" s="4"/>
      <c r="C956" s="4"/>
      <c r="D956" s="2"/>
      <c r="E956" s="4"/>
      <c r="F956" s="2"/>
      <c r="G956" s="4"/>
      <c r="H956" s="5"/>
      <c r="I956" s="5"/>
      <c r="J956" s="4"/>
      <c r="K956" s="59"/>
      <c r="L956" s="4"/>
      <c r="M956" s="23"/>
      <c r="N956" s="4"/>
      <c r="O956" s="4"/>
      <c r="P956" s="11"/>
      <c r="Q956" s="11"/>
      <c r="R956" s="11"/>
      <c r="S956" s="11"/>
      <c r="T956" s="11"/>
      <c r="U956" s="11"/>
      <c r="V956" s="11"/>
      <c r="W956" s="11"/>
      <c r="X956" s="11"/>
      <c r="Y956" s="11"/>
      <c r="Z956" s="11"/>
    </row>
    <row r="957" spans="1:26" ht="16.5" customHeight="1">
      <c r="A957" s="2"/>
      <c r="B957" s="4"/>
      <c r="C957" s="4"/>
      <c r="D957" s="2"/>
      <c r="E957" s="4"/>
      <c r="F957" s="2"/>
      <c r="G957" s="4"/>
      <c r="H957" s="5"/>
      <c r="I957" s="5"/>
      <c r="J957" s="4"/>
      <c r="K957" s="59"/>
      <c r="L957" s="4"/>
      <c r="M957" s="23"/>
      <c r="N957" s="4"/>
      <c r="O957" s="4"/>
      <c r="P957" s="11"/>
      <c r="Q957" s="11"/>
      <c r="R957" s="11"/>
      <c r="S957" s="11"/>
      <c r="T957" s="11"/>
      <c r="U957" s="11"/>
      <c r="V957" s="11"/>
      <c r="W957" s="11"/>
      <c r="X957" s="11"/>
      <c r="Y957" s="11"/>
      <c r="Z957" s="11"/>
    </row>
    <row r="958" spans="1:26" ht="16.5" customHeight="1">
      <c r="A958" s="2"/>
      <c r="B958" s="4"/>
      <c r="C958" s="4"/>
      <c r="D958" s="2"/>
      <c r="E958" s="4"/>
      <c r="F958" s="2"/>
      <c r="G958" s="4"/>
      <c r="H958" s="5"/>
      <c r="I958" s="5"/>
      <c r="J958" s="4"/>
      <c r="K958" s="59"/>
      <c r="L958" s="4"/>
      <c r="M958" s="23"/>
      <c r="N958" s="4"/>
      <c r="O958" s="4"/>
      <c r="P958" s="11"/>
      <c r="Q958" s="11"/>
      <c r="R958" s="11"/>
      <c r="S958" s="11"/>
      <c r="T958" s="11"/>
      <c r="U958" s="11"/>
      <c r="V958" s="11"/>
      <c r="W958" s="11"/>
      <c r="X958" s="11"/>
      <c r="Y958" s="11"/>
      <c r="Z958" s="11"/>
    </row>
    <row r="959" spans="1:26" ht="16.5" customHeight="1">
      <c r="A959" s="2"/>
      <c r="B959" s="4"/>
      <c r="C959" s="4"/>
      <c r="D959" s="2"/>
      <c r="E959" s="4"/>
      <c r="F959" s="2"/>
      <c r="G959" s="4"/>
      <c r="H959" s="5"/>
      <c r="I959" s="5"/>
      <c r="J959" s="4"/>
      <c r="K959" s="59"/>
      <c r="L959" s="4"/>
      <c r="M959" s="23"/>
      <c r="N959" s="4"/>
      <c r="O959" s="4"/>
      <c r="P959" s="11"/>
      <c r="Q959" s="11"/>
      <c r="R959" s="11"/>
      <c r="S959" s="11"/>
      <c r="T959" s="11"/>
      <c r="U959" s="11"/>
      <c r="V959" s="11"/>
      <c r="W959" s="11"/>
      <c r="X959" s="11"/>
      <c r="Y959" s="11"/>
      <c r="Z959" s="11"/>
    </row>
    <row r="960" spans="1:26" ht="16.5" customHeight="1">
      <c r="A960" s="2"/>
      <c r="B960" s="4"/>
      <c r="C960" s="4"/>
      <c r="D960" s="2"/>
      <c r="E960" s="4"/>
      <c r="F960" s="2"/>
      <c r="G960" s="4"/>
      <c r="H960" s="5"/>
      <c r="I960" s="5"/>
      <c r="J960" s="4"/>
      <c r="K960" s="59"/>
      <c r="L960" s="4"/>
      <c r="M960" s="23"/>
      <c r="N960" s="4"/>
      <c r="O960" s="4"/>
      <c r="P960" s="11"/>
      <c r="Q960" s="11"/>
      <c r="R960" s="11"/>
      <c r="S960" s="11"/>
      <c r="T960" s="11"/>
      <c r="U960" s="11"/>
      <c r="V960" s="11"/>
      <c r="W960" s="11"/>
      <c r="X960" s="11"/>
      <c r="Y960" s="11"/>
      <c r="Z960" s="11"/>
    </row>
    <row r="961" spans="1:26" ht="16.5" customHeight="1">
      <c r="A961" s="2"/>
      <c r="B961" s="4"/>
      <c r="C961" s="4"/>
      <c r="D961" s="2"/>
      <c r="E961" s="4"/>
      <c r="F961" s="2"/>
      <c r="G961" s="4"/>
      <c r="H961" s="5"/>
      <c r="I961" s="5"/>
      <c r="J961" s="4"/>
      <c r="K961" s="59"/>
      <c r="L961" s="4"/>
      <c r="M961" s="23"/>
      <c r="N961" s="4"/>
      <c r="O961" s="4"/>
      <c r="P961" s="11"/>
      <c r="Q961" s="11"/>
      <c r="R961" s="11"/>
      <c r="S961" s="11"/>
      <c r="T961" s="11"/>
      <c r="U961" s="11"/>
      <c r="V961" s="11"/>
      <c r="W961" s="11"/>
      <c r="X961" s="11"/>
      <c r="Y961" s="11"/>
      <c r="Z961" s="11"/>
    </row>
    <row r="962" spans="1:26" ht="16.5" customHeight="1">
      <c r="A962" s="2"/>
      <c r="B962" s="4"/>
      <c r="C962" s="4"/>
      <c r="D962" s="2"/>
      <c r="E962" s="4"/>
      <c r="F962" s="2"/>
      <c r="G962" s="4"/>
      <c r="H962" s="5"/>
      <c r="I962" s="5"/>
      <c r="J962" s="4"/>
      <c r="K962" s="59"/>
      <c r="L962" s="4"/>
      <c r="M962" s="23"/>
      <c r="N962" s="4"/>
      <c r="O962" s="4"/>
      <c r="P962" s="11"/>
      <c r="Q962" s="11"/>
      <c r="R962" s="11"/>
      <c r="S962" s="11"/>
      <c r="T962" s="11"/>
      <c r="U962" s="11"/>
      <c r="V962" s="11"/>
      <c r="W962" s="11"/>
      <c r="X962" s="11"/>
      <c r="Y962" s="11"/>
      <c r="Z962" s="11"/>
    </row>
    <row r="963" spans="1:26" ht="16.5" customHeight="1">
      <c r="A963" s="2"/>
      <c r="B963" s="4"/>
      <c r="C963" s="4"/>
      <c r="D963" s="2"/>
      <c r="E963" s="4"/>
      <c r="F963" s="2"/>
      <c r="G963" s="4"/>
      <c r="H963" s="5"/>
      <c r="I963" s="5"/>
      <c r="J963" s="4"/>
      <c r="K963" s="59"/>
      <c r="L963" s="4"/>
      <c r="M963" s="23"/>
      <c r="N963" s="4"/>
      <c r="O963" s="4"/>
      <c r="P963" s="11"/>
      <c r="Q963" s="11"/>
      <c r="R963" s="11"/>
      <c r="S963" s="11"/>
      <c r="T963" s="11"/>
      <c r="U963" s="11"/>
      <c r="V963" s="11"/>
      <c r="W963" s="11"/>
      <c r="X963" s="11"/>
      <c r="Y963" s="11"/>
      <c r="Z963" s="11"/>
    </row>
    <row r="964" spans="1:26" ht="16.5" customHeight="1">
      <c r="A964" s="2"/>
      <c r="B964" s="4"/>
      <c r="C964" s="4"/>
      <c r="D964" s="2"/>
      <c r="E964" s="4"/>
      <c r="F964" s="2"/>
      <c r="G964" s="4"/>
      <c r="H964" s="5"/>
      <c r="I964" s="5"/>
      <c r="J964" s="4"/>
      <c r="K964" s="59"/>
      <c r="L964" s="4"/>
      <c r="M964" s="23"/>
      <c r="N964" s="4"/>
      <c r="O964" s="4"/>
      <c r="P964" s="11"/>
      <c r="Q964" s="11"/>
      <c r="R964" s="11"/>
      <c r="S964" s="11"/>
      <c r="T964" s="11"/>
      <c r="U964" s="11"/>
      <c r="V964" s="11"/>
      <c r="W964" s="11"/>
      <c r="X964" s="11"/>
      <c r="Y964" s="11"/>
      <c r="Z964" s="11"/>
    </row>
    <row r="965" spans="1:26" ht="16.5" customHeight="1">
      <c r="A965" s="2"/>
      <c r="B965" s="4"/>
      <c r="C965" s="4"/>
      <c r="D965" s="2"/>
      <c r="E965" s="4"/>
      <c r="F965" s="2"/>
      <c r="G965" s="4"/>
      <c r="H965" s="5"/>
      <c r="I965" s="5"/>
      <c r="J965" s="4"/>
      <c r="K965" s="59"/>
      <c r="L965" s="4"/>
      <c r="M965" s="23"/>
      <c r="N965" s="4"/>
      <c r="O965" s="4"/>
      <c r="P965" s="11"/>
      <c r="Q965" s="11"/>
      <c r="R965" s="11"/>
      <c r="S965" s="11"/>
      <c r="T965" s="11"/>
      <c r="U965" s="11"/>
      <c r="V965" s="11"/>
      <c r="W965" s="11"/>
      <c r="X965" s="11"/>
      <c r="Y965" s="11"/>
      <c r="Z965" s="11"/>
    </row>
    <row r="966" spans="1:26" ht="16.5" customHeight="1">
      <c r="A966" s="2"/>
      <c r="B966" s="4"/>
      <c r="C966" s="4"/>
      <c r="D966" s="2"/>
      <c r="E966" s="4"/>
      <c r="F966" s="2"/>
      <c r="G966" s="4"/>
      <c r="H966" s="5"/>
      <c r="I966" s="5"/>
      <c r="J966" s="4"/>
      <c r="K966" s="59"/>
      <c r="L966" s="4"/>
      <c r="M966" s="23"/>
      <c r="N966" s="4"/>
      <c r="O966" s="4"/>
      <c r="P966" s="11"/>
      <c r="Q966" s="11"/>
      <c r="R966" s="11"/>
      <c r="S966" s="11"/>
      <c r="T966" s="11"/>
      <c r="U966" s="11"/>
      <c r="V966" s="11"/>
      <c r="W966" s="11"/>
      <c r="X966" s="11"/>
      <c r="Y966" s="11"/>
      <c r="Z966" s="11"/>
    </row>
    <row r="967" spans="1:26" ht="16.5" customHeight="1">
      <c r="A967" s="2"/>
      <c r="B967" s="4"/>
      <c r="C967" s="4"/>
      <c r="D967" s="2"/>
      <c r="E967" s="4"/>
      <c r="F967" s="2"/>
      <c r="G967" s="4"/>
      <c r="H967" s="5"/>
      <c r="I967" s="5"/>
      <c r="J967" s="4"/>
      <c r="K967" s="59"/>
      <c r="L967" s="4"/>
      <c r="M967" s="23"/>
      <c r="N967" s="4"/>
      <c r="O967" s="4"/>
      <c r="P967" s="11"/>
      <c r="Q967" s="11"/>
      <c r="R967" s="11"/>
      <c r="S967" s="11"/>
      <c r="T967" s="11"/>
      <c r="U967" s="11"/>
      <c r="V967" s="11"/>
      <c r="W967" s="11"/>
      <c r="X967" s="11"/>
      <c r="Y967" s="11"/>
      <c r="Z967" s="11"/>
    </row>
    <row r="968" spans="1:26" ht="16.5" customHeight="1">
      <c r="A968" s="2"/>
      <c r="B968" s="4"/>
      <c r="C968" s="4"/>
      <c r="D968" s="2"/>
      <c r="E968" s="4"/>
      <c r="F968" s="2"/>
      <c r="G968" s="4"/>
      <c r="H968" s="5"/>
      <c r="I968" s="5"/>
      <c r="J968" s="4"/>
      <c r="K968" s="59"/>
      <c r="L968" s="4"/>
      <c r="M968" s="23"/>
      <c r="N968" s="4"/>
      <c r="O968" s="4"/>
      <c r="P968" s="11"/>
      <c r="Q968" s="11"/>
      <c r="R968" s="11"/>
      <c r="S968" s="11"/>
      <c r="T968" s="11"/>
      <c r="U968" s="11"/>
      <c r="V968" s="11"/>
      <c r="W968" s="11"/>
      <c r="X968" s="11"/>
      <c r="Y968" s="11"/>
      <c r="Z968" s="11"/>
    </row>
    <row r="969" spans="1:26" ht="16.5" customHeight="1">
      <c r="A969" s="2"/>
      <c r="B969" s="4"/>
      <c r="C969" s="4"/>
      <c r="D969" s="2"/>
      <c r="E969" s="4"/>
      <c r="F969" s="2"/>
      <c r="G969" s="4"/>
      <c r="H969" s="5"/>
      <c r="I969" s="5"/>
      <c r="J969" s="4"/>
      <c r="K969" s="59"/>
      <c r="L969" s="4"/>
      <c r="M969" s="23"/>
      <c r="N969" s="4"/>
      <c r="O969" s="4"/>
      <c r="P969" s="11"/>
      <c r="Q969" s="11"/>
      <c r="R969" s="11"/>
      <c r="S969" s="11"/>
      <c r="T969" s="11"/>
      <c r="U969" s="11"/>
      <c r="V969" s="11"/>
      <c r="W969" s="11"/>
      <c r="X969" s="11"/>
      <c r="Y969" s="11"/>
      <c r="Z969" s="11"/>
    </row>
    <row r="970" spans="1:26" ht="16.5" customHeight="1">
      <c r="A970" s="2"/>
      <c r="B970" s="4"/>
      <c r="C970" s="4"/>
      <c r="D970" s="2"/>
      <c r="E970" s="4"/>
      <c r="F970" s="2"/>
      <c r="G970" s="4"/>
      <c r="H970" s="5"/>
      <c r="I970" s="5"/>
      <c r="J970" s="4"/>
      <c r="K970" s="59"/>
      <c r="L970" s="4"/>
      <c r="M970" s="23"/>
      <c r="N970" s="4"/>
      <c r="O970" s="4"/>
      <c r="P970" s="11"/>
      <c r="Q970" s="11"/>
      <c r="R970" s="11"/>
      <c r="S970" s="11"/>
      <c r="T970" s="11"/>
      <c r="U970" s="11"/>
      <c r="V970" s="11"/>
      <c r="W970" s="11"/>
      <c r="X970" s="11"/>
      <c r="Y970" s="11"/>
      <c r="Z970" s="11"/>
    </row>
    <row r="971" spans="1:26" ht="16.5" customHeight="1">
      <c r="A971" s="2"/>
      <c r="B971" s="4"/>
      <c r="C971" s="4"/>
      <c r="D971" s="2"/>
      <c r="E971" s="4"/>
      <c r="F971" s="2"/>
      <c r="G971" s="4"/>
      <c r="H971" s="5"/>
      <c r="I971" s="5"/>
      <c r="J971" s="4"/>
      <c r="K971" s="59"/>
      <c r="L971" s="4"/>
      <c r="M971" s="23"/>
      <c r="N971" s="4"/>
      <c r="O971" s="4"/>
      <c r="P971" s="11"/>
      <c r="Q971" s="11"/>
      <c r="R971" s="11"/>
      <c r="S971" s="11"/>
      <c r="T971" s="11"/>
      <c r="U971" s="11"/>
      <c r="V971" s="11"/>
      <c r="W971" s="11"/>
      <c r="X971" s="11"/>
      <c r="Y971" s="11"/>
      <c r="Z971" s="11"/>
    </row>
    <row r="972" spans="1:26" ht="16.5" customHeight="1">
      <c r="A972" s="2"/>
      <c r="B972" s="4"/>
      <c r="C972" s="4"/>
      <c r="D972" s="2"/>
      <c r="E972" s="4"/>
      <c r="F972" s="2"/>
      <c r="G972" s="4"/>
      <c r="H972" s="5"/>
      <c r="I972" s="5"/>
      <c r="J972" s="4"/>
      <c r="K972" s="59"/>
      <c r="L972" s="4"/>
      <c r="M972" s="23"/>
      <c r="N972" s="4"/>
      <c r="O972" s="4"/>
      <c r="P972" s="11"/>
      <c r="Q972" s="11"/>
      <c r="R972" s="11"/>
      <c r="S972" s="11"/>
      <c r="T972" s="11"/>
      <c r="U972" s="11"/>
      <c r="V972" s="11"/>
      <c r="W972" s="11"/>
      <c r="X972" s="11"/>
      <c r="Y972" s="11"/>
      <c r="Z972" s="11"/>
    </row>
    <row r="973" spans="1:26" ht="16.5" customHeight="1">
      <c r="A973" s="2"/>
      <c r="B973" s="4"/>
      <c r="C973" s="4"/>
      <c r="D973" s="2"/>
      <c r="E973" s="4"/>
      <c r="F973" s="2"/>
      <c r="G973" s="4"/>
      <c r="H973" s="5"/>
      <c r="I973" s="5"/>
      <c r="J973" s="4"/>
      <c r="K973" s="59"/>
      <c r="L973" s="4"/>
      <c r="M973" s="23"/>
      <c r="N973" s="4"/>
      <c r="O973" s="4"/>
      <c r="P973" s="11"/>
      <c r="Q973" s="11"/>
      <c r="R973" s="11"/>
      <c r="S973" s="11"/>
      <c r="T973" s="11"/>
      <c r="U973" s="11"/>
      <c r="V973" s="11"/>
      <c r="W973" s="11"/>
      <c r="X973" s="11"/>
      <c r="Y973" s="11"/>
      <c r="Z973" s="11"/>
    </row>
    <row r="974" spans="1:26" ht="16.5" customHeight="1">
      <c r="A974" s="2"/>
      <c r="B974" s="4"/>
      <c r="C974" s="4"/>
      <c r="D974" s="2"/>
      <c r="E974" s="4"/>
      <c r="F974" s="2"/>
      <c r="G974" s="4"/>
      <c r="H974" s="5"/>
      <c r="I974" s="5"/>
      <c r="J974" s="4"/>
      <c r="K974" s="59"/>
      <c r="L974" s="4"/>
      <c r="M974" s="23"/>
      <c r="N974" s="4"/>
      <c r="O974" s="4"/>
      <c r="P974" s="11"/>
      <c r="Q974" s="11"/>
      <c r="R974" s="11"/>
      <c r="S974" s="11"/>
      <c r="T974" s="11"/>
      <c r="U974" s="11"/>
      <c r="V974" s="11"/>
      <c r="W974" s="11"/>
      <c r="X974" s="11"/>
      <c r="Y974" s="11"/>
      <c r="Z974" s="11"/>
    </row>
    <row r="975" spans="1:26" ht="16.5" customHeight="1">
      <c r="A975" s="2"/>
      <c r="B975" s="4"/>
      <c r="C975" s="4"/>
      <c r="D975" s="2"/>
      <c r="E975" s="4"/>
      <c r="F975" s="2"/>
      <c r="G975" s="4"/>
      <c r="H975" s="5"/>
      <c r="I975" s="5"/>
      <c r="J975" s="4"/>
      <c r="K975" s="59"/>
      <c r="L975" s="4"/>
      <c r="M975" s="23"/>
      <c r="N975" s="4"/>
      <c r="O975" s="4"/>
      <c r="P975" s="11"/>
      <c r="Q975" s="11"/>
      <c r="R975" s="11"/>
      <c r="S975" s="11"/>
      <c r="T975" s="11"/>
      <c r="U975" s="11"/>
      <c r="V975" s="11"/>
      <c r="W975" s="11"/>
      <c r="X975" s="11"/>
      <c r="Y975" s="11"/>
      <c r="Z975" s="11"/>
    </row>
    <row r="976" spans="1:26" ht="16.5" customHeight="1">
      <c r="A976" s="2"/>
      <c r="B976" s="4"/>
      <c r="C976" s="4"/>
      <c r="D976" s="2"/>
      <c r="E976" s="4"/>
      <c r="F976" s="2"/>
      <c r="G976" s="4"/>
      <c r="H976" s="5"/>
      <c r="I976" s="5"/>
      <c r="J976" s="4"/>
      <c r="K976" s="59"/>
      <c r="L976" s="4"/>
      <c r="M976" s="23"/>
      <c r="N976" s="4"/>
      <c r="O976" s="4"/>
      <c r="P976" s="11"/>
      <c r="Q976" s="11"/>
      <c r="R976" s="11"/>
      <c r="S976" s="11"/>
      <c r="T976" s="11"/>
      <c r="U976" s="11"/>
      <c r="V976" s="11"/>
      <c r="W976" s="11"/>
      <c r="X976" s="11"/>
      <c r="Y976" s="11"/>
      <c r="Z976" s="11"/>
    </row>
    <row r="977" spans="1:26" ht="16.5" customHeight="1">
      <c r="A977" s="2"/>
      <c r="B977" s="4"/>
      <c r="C977" s="4"/>
      <c r="D977" s="2"/>
      <c r="E977" s="4"/>
      <c r="F977" s="2"/>
      <c r="G977" s="4"/>
      <c r="H977" s="5"/>
      <c r="I977" s="5"/>
      <c r="J977" s="4"/>
      <c r="K977" s="59"/>
      <c r="L977" s="4"/>
      <c r="M977" s="23"/>
      <c r="N977" s="4"/>
      <c r="O977" s="4"/>
      <c r="P977" s="11"/>
      <c r="Q977" s="11"/>
      <c r="R977" s="11"/>
      <c r="S977" s="11"/>
      <c r="T977" s="11"/>
      <c r="U977" s="11"/>
      <c r="V977" s="11"/>
      <c r="W977" s="11"/>
      <c r="X977" s="11"/>
      <c r="Y977" s="11"/>
      <c r="Z977" s="11"/>
    </row>
    <row r="978" spans="1:26" ht="16.5" customHeight="1">
      <c r="A978" s="2"/>
      <c r="B978" s="4"/>
      <c r="C978" s="4"/>
      <c r="D978" s="2"/>
      <c r="E978" s="4"/>
      <c r="F978" s="2"/>
      <c r="G978" s="4"/>
      <c r="H978" s="5"/>
      <c r="I978" s="5"/>
      <c r="J978" s="4"/>
      <c r="K978" s="59"/>
      <c r="L978" s="4"/>
      <c r="M978" s="23"/>
      <c r="N978" s="4"/>
      <c r="O978" s="4"/>
      <c r="P978" s="11"/>
      <c r="Q978" s="11"/>
      <c r="R978" s="11"/>
      <c r="S978" s="11"/>
      <c r="T978" s="11"/>
      <c r="U978" s="11"/>
      <c r="V978" s="11"/>
      <c r="W978" s="11"/>
      <c r="X978" s="11"/>
      <c r="Y978" s="11"/>
      <c r="Z978" s="11"/>
    </row>
    <row r="979" spans="1:26" ht="16.5" customHeight="1">
      <c r="A979" s="2"/>
      <c r="B979" s="4"/>
      <c r="C979" s="4"/>
      <c r="D979" s="2"/>
      <c r="E979" s="4"/>
      <c r="F979" s="2"/>
      <c r="G979" s="4"/>
      <c r="H979" s="5"/>
      <c r="I979" s="5"/>
      <c r="J979" s="4"/>
      <c r="K979" s="59"/>
      <c r="L979" s="4"/>
      <c r="M979" s="23"/>
      <c r="N979" s="4"/>
      <c r="O979" s="4"/>
      <c r="P979" s="11"/>
      <c r="Q979" s="11"/>
      <c r="R979" s="11"/>
      <c r="S979" s="11"/>
      <c r="T979" s="11"/>
      <c r="U979" s="11"/>
      <c r="V979" s="11"/>
      <c r="W979" s="11"/>
      <c r="X979" s="11"/>
      <c r="Y979" s="11"/>
      <c r="Z979" s="11"/>
    </row>
    <row r="980" spans="1:26" ht="16.5" customHeight="1">
      <c r="A980" s="2"/>
      <c r="B980" s="4"/>
      <c r="C980" s="4"/>
      <c r="D980" s="2"/>
      <c r="E980" s="4"/>
      <c r="F980" s="2"/>
      <c r="G980" s="4"/>
      <c r="H980" s="5"/>
      <c r="I980" s="5"/>
      <c r="J980" s="4"/>
      <c r="K980" s="59"/>
      <c r="L980" s="4"/>
      <c r="M980" s="23"/>
      <c r="N980" s="4"/>
      <c r="O980" s="4"/>
      <c r="P980" s="11"/>
      <c r="Q980" s="11"/>
      <c r="R980" s="11"/>
      <c r="S980" s="11"/>
      <c r="T980" s="11"/>
      <c r="U980" s="11"/>
      <c r="V980" s="11"/>
      <c r="W980" s="11"/>
      <c r="X980" s="11"/>
      <c r="Y980" s="11"/>
      <c r="Z980" s="11"/>
    </row>
    <row r="981" spans="1:26" ht="16.5" customHeight="1">
      <c r="A981" s="2"/>
      <c r="B981" s="4"/>
      <c r="C981" s="4"/>
      <c r="D981" s="2"/>
      <c r="E981" s="4"/>
      <c r="F981" s="2"/>
      <c r="G981" s="4"/>
      <c r="H981" s="5"/>
      <c r="I981" s="5"/>
      <c r="J981" s="4"/>
      <c r="K981" s="59"/>
      <c r="L981" s="4"/>
      <c r="M981" s="23"/>
      <c r="N981" s="4"/>
      <c r="O981" s="4"/>
      <c r="P981" s="11"/>
      <c r="Q981" s="11"/>
      <c r="R981" s="11"/>
      <c r="S981" s="11"/>
      <c r="T981" s="11"/>
      <c r="U981" s="11"/>
      <c r="V981" s="11"/>
      <c r="W981" s="11"/>
      <c r="X981" s="11"/>
      <c r="Y981" s="11"/>
      <c r="Z981" s="11"/>
    </row>
    <row r="982" spans="1:26" ht="16.5" customHeight="1">
      <c r="A982" s="2"/>
      <c r="B982" s="4"/>
      <c r="C982" s="4"/>
      <c r="D982" s="2"/>
      <c r="E982" s="4"/>
      <c r="F982" s="2"/>
      <c r="G982" s="4"/>
      <c r="H982" s="5"/>
      <c r="I982" s="5"/>
      <c r="J982" s="4"/>
      <c r="K982" s="59"/>
      <c r="L982" s="4"/>
      <c r="M982" s="23"/>
      <c r="N982" s="4"/>
      <c r="O982" s="4"/>
      <c r="P982" s="11"/>
      <c r="Q982" s="11"/>
      <c r="R982" s="11"/>
      <c r="S982" s="11"/>
      <c r="T982" s="11"/>
      <c r="U982" s="11"/>
      <c r="V982" s="11"/>
      <c r="W982" s="11"/>
      <c r="X982" s="11"/>
      <c r="Y982" s="11"/>
      <c r="Z982" s="11"/>
    </row>
    <row r="983" spans="1:26" ht="16.5" customHeight="1">
      <c r="A983" s="2"/>
      <c r="B983" s="4"/>
      <c r="C983" s="4"/>
      <c r="D983" s="2"/>
      <c r="E983" s="4"/>
      <c r="F983" s="2"/>
      <c r="G983" s="4"/>
      <c r="H983" s="5"/>
      <c r="I983" s="5"/>
      <c r="J983" s="4"/>
      <c r="K983" s="59"/>
      <c r="L983" s="4"/>
      <c r="M983" s="23"/>
      <c r="N983" s="4"/>
      <c r="O983" s="4"/>
      <c r="P983" s="11"/>
      <c r="Q983" s="11"/>
      <c r="R983" s="11"/>
      <c r="S983" s="11"/>
      <c r="T983" s="11"/>
      <c r="U983" s="11"/>
      <c r="V983" s="11"/>
      <c r="W983" s="11"/>
      <c r="X983" s="11"/>
      <c r="Y983" s="11"/>
      <c r="Z983" s="11"/>
    </row>
    <row r="984" spans="1:26" ht="16.5" customHeight="1">
      <c r="A984" s="2"/>
      <c r="B984" s="4"/>
      <c r="C984" s="4"/>
      <c r="D984" s="2"/>
      <c r="E984" s="4"/>
      <c r="F984" s="2"/>
      <c r="G984" s="4"/>
      <c r="H984" s="5"/>
      <c r="I984" s="5"/>
      <c r="J984" s="4"/>
      <c r="K984" s="59"/>
      <c r="L984" s="4"/>
      <c r="M984" s="23"/>
      <c r="N984" s="4"/>
      <c r="O984" s="4"/>
      <c r="P984" s="11"/>
      <c r="Q984" s="11"/>
      <c r="R984" s="11"/>
      <c r="S984" s="11"/>
      <c r="T984" s="11"/>
      <c r="U984" s="11"/>
      <c r="V984" s="11"/>
      <c r="W984" s="11"/>
      <c r="X984" s="11"/>
      <c r="Y984" s="11"/>
      <c r="Z984" s="11"/>
    </row>
    <row r="985" spans="1:26" ht="16.5" customHeight="1">
      <c r="A985" s="2"/>
      <c r="B985" s="4"/>
      <c r="C985" s="4"/>
      <c r="D985" s="2"/>
      <c r="E985" s="4"/>
      <c r="F985" s="2"/>
      <c r="G985" s="4"/>
      <c r="H985" s="5"/>
      <c r="I985" s="5"/>
      <c r="J985" s="4"/>
      <c r="K985" s="59"/>
      <c r="L985" s="4"/>
      <c r="M985" s="23"/>
      <c r="N985" s="4"/>
      <c r="O985" s="4"/>
      <c r="P985" s="11"/>
      <c r="Q985" s="11"/>
      <c r="R985" s="11"/>
      <c r="S985" s="11"/>
      <c r="T985" s="11"/>
      <c r="U985" s="11"/>
      <c r="V985" s="11"/>
      <c r="W985" s="11"/>
      <c r="X985" s="11"/>
      <c r="Y985" s="11"/>
      <c r="Z985" s="11"/>
    </row>
    <row r="986" spans="1:26" ht="16.5" customHeight="1">
      <c r="A986" s="2"/>
      <c r="B986" s="4"/>
      <c r="C986" s="4"/>
      <c r="D986" s="2"/>
      <c r="E986" s="4"/>
      <c r="F986" s="2"/>
      <c r="G986" s="4"/>
      <c r="H986" s="5"/>
      <c r="I986" s="5"/>
      <c r="J986" s="4"/>
      <c r="K986" s="59"/>
      <c r="L986" s="4"/>
      <c r="M986" s="23"/>
      <c r="N986" s="4"/>
      <c r="O986" s="4"/>
      <c r="P986" s="11"/>
      <c r="Q986" s="11"/>
      <c r="R986" s="11"/>
      <c r="S986" s="11"/>
      <c r="T986" s="11"/>
      <c r="U986" s="11"/>
      <c r="V986" s="11"/>
      <c r="W986" s="11"/>
      <c r="X986" s="11"/>
      <c r="Y986" s="11"/>
      <c r="Z986" s="11"/>
    </row>
    <row r="987" spans="1:26" ht="16.5" customHeight="1">
      <c r="A987" s="2"/>
      <c r="B987" s="4"/>
      <c r="C987" s="4"/>
      <c r="D987" s="2"/>
      <c r="E987" s="4"/>
      <c r="F987" s="2"/>
      <c r="G987" s="4"/>
      <c r="H987" s="5"/>
      <c r="I987" s="5"/>
      <c r="J987" s="4"/>
      <c r="K987" s="59"/>
      <c r="L987" s="4"/>
      <c r="M987" s="23"/>
      <c r="N987" s="4"/>
      <c r="O987" s="4"/>
      <c r="P987" s="11"/>
      <c r="Q987" s="11"/>
      <c r="R987" s="11"/>
      <c r="S987" s="11"/>
      <c r="T987" s="11"/>
      <c r="U987" s="11"/>
      <c r="V987" s="11"/>
      <c r="W987" s="11"/>
      <c r="X987" s="11"/>
      <c r="Y987" s="11"/>
      <c r="Z987" s="11"/>
    </row>
    <row r="988" spans="1:26" ht="16.5" customHeight="1">
      <c r="A988" s="2"/>
      <c r="B988" s="4"/>
      <c r="C988" s="4"/>
      <c r="D988" s="2"/>
      <c r="E988" s="4"/>
      <c r="F988" s="2"/>
      <c r="G988" s="4"/>
      <c r="H988" s="5"/>
      <c r="I988" s="5"/>
      <c r="J988" s="4"/>
      <c r="K988" s="59"/>
      <c r="L988" s="4"/>
      <c r="M988" s="23"/>
      <c r="N988" s="4"/>
      <c r="O988" s="4"/>
      <c r="P988" s="11"/>
      <c r="Q988" s="11"/>
      <c r="R988" s="11"/>
      <c r="S988" s="11"/>
      <c r="T988" s="11"/>
      <c r="U988" s="11"/>
      <c r="V988" s="11"/>
      <c r="W988" s="11"/>
      <c r="X988" s="11"/>
      <c r="Y988" s="11"/>
      <c r="Z988" s="11"/>
    </row>
    <row r="989" spans="1:26" ht="16.5" customHeight="1">
      <c r="A989" s="2"/>
      <c r="B989" s="4"/>
      <c r="C989" s="4"/>
      <c r="D989" s="2"/>
      <c r="E989" s="4"/>
      <c r="F989" s="2"/>
      <c r="G989" s="4"/>
      <c r="H989" s="5"/>
      <c r="I989" s="5"/>
      <c r="J989" s="4"/>
      <c r="K989" s="59"/>
      <c r="L989" s="4"/>
      <c r="M989" s="23"/>
      <c r="N989" s="4"/>
      <c r="O989" s="4"/>
      <c r="P989" s="11"/>
      <c r="Q989" s="11"/>
      <c r="R989" s="11"/>
      <c r="S989" s="11"/>
      <c r="T989" s="11"/>
      <c r="U989" s="11"/>
      <c r="V989" s="11"/>
      <c r="W989" s="11"/>
      <c r="X989" s="11"/>
      <c r="Y989" s="11"/>
      <c r="Z989" s="11"/>
    </row>
    <row r="990" spans="1:26" ht="16.5" customHeight="1">
      <c r="A990" s="2"/>
      <c r="B990" s="4"/>
      <c r="C990" s="4"/>
      <c r="D990" s="2"/>
      <c r="E990" s="4"/>
      <c r="F990" s="2"/>
      <c r="G990" s="4"/>
      <c r="H990" s="5"/>
      <c r="I990" s="5"/>
      <c r="J990" s="4"/>
      <c r="K990" s="59"/>
      <c r="L990" s="4"/>
      <c r="M990" s="23"/>
      <c r="N990" s="4"/>
      <c r="O990" s="4"/>
      <c r="P990" s="11"/>
      <c r="Q990" s="11"/>
      <c r="R990" s="11"/>
      <c r="S990" s="11"/>
      <c r="T990" s="11"/>
      <c r="U990" s="11"/>
      <c r="V990" s="11"/>
      <c r="W990" s="11"/>
      <c r="X990" s="11"/>
      <c r="Y990" s="11"/>
      <c r="Z990" s="11"/>
    </row>
    <row r="991" spans="1:26" ht="16.5" customHeight="1">
      <c r="A991" s="2"/>
      <c r="B991" s="4"/>
      <c r="C991" s="4"/>
      <c r="D991" s="2"/>
      <c r="E991" s="4"/>
      <c r="F991" s="2"/>
      <c r="G991" s="4"/>
      <c r="H991" s="5"/>
      <c r="I991" s="5"/>
      <c r="J991" s="4"/>
      <c r="K991" s="59"/>
      <c r="L991" s="4"/>
      <c r="M991" s="23"/>
      <c r="N991" s="4"/>
      <c r="O991" s="4"/>
      <c r="P991" s="11"/>
      <c r="Q991" s="11"/>
      <c r="R991" s="11"/>
      <c r="S991" s="11"/>
      <c r="T991" s="11"/>
      <c r="U991" s="11"/>
      <c r="V991" s="11"/>
      <c r="W991" s="11"/>
      <c r="X991" s="11"/>
      <c r="Y991" s="11"/>
      <c r="Z991" s="11"/>
    </row>
    <row r="992" spans="1:26" ht="16.5" customHeight="1">
      <c r="A992" s="2"/>
      <c r="B992" s="4"/>
      <c r="C992" s="4"/>
      <c r="D992" s="2"/>
      <c r="E992" s="4"/>
      <c r="F992" s="2"/>
      <c r="G992" s="4"/>
      <c r="H992" s="5"/>
      <c r="I992" s="5"/>
      <c r="J992" s="4"/>
      <c r="K992" s="59"/>
      <c r="L992" s="4"/>
      <c r="M992" s="23"/>
      <c r="N992" s="4"/>
      <c r="O992" s="4"/>
      <c r="P992" s="11"/>
      <c r="Q992" s="11"/>
      <c r="R992" s="11"/>
      <c r="S992" s="11"/>
      <c r="T992" s="11"/>
      <c r="U992" s="11"/>
      <c r="V992" s="11"/>
      <c r="W992" s="11"/>
      <c r="X992" s="11"/>
      <c r="Y992" s="11"/>
      <c r="Z992" s="11"/>
    </row>
    <row r="993" spans="1:26" ht="16.5" customHeight="1">
      <c r="A993" s="2"/>
      <c r="B993" s="4"/>
      <c r="C993" s="4"/>
      <c r="D993" s="2"/>
      <c r="E993" s="4"/>
      <c r="F993" s="2"/>
      <c r="G993" s="4"/>
      <c r="H993" s="5"/>
      <c r="I993" s="5"/>
      <c r="J993" s="4"/>
      <c r="K993" s="59"/>
      <c r="L993" s="4"/>
      <c r="M993" s="23"/>
      <c r="N993" s="4"/>
      <c r="O993" s="4"/>
      <c r="P993" s="11"/>
      <c r="Q993" s="11"/>
      <c r="R993" s="11"/>
      <c r="S993" s="11"/>
      <c r="T993" s="11"/>
      <c r="U993" s="11"/>
      <c r="V993" s="11"/>
      <c r="W993" s="11"/>
      <c r="X993" s="11"/>
      <c r="Y993" s="11"/>
      <c r="Z993" s="11"/>
    </row>
    <row r="994" spans="1:26" ht="16.5" customHeight="1">
      <c r="A994" s="2"/>
      <c r="B994" s="4"/>
      <c r="C994" s="4"/>
      <c r="D994" s="2"/>
      <c r="E994" s="4"/>
      <c r="F994" s="2"/>
      <c r="G994" s="4"/>
      <c r="H994" s="5"/>
      <c r="I994" s="5"/>
      <c r="J994" s="4"/>
      <c r="K994" s="59"/>
      <c r="L994" s="4"/>
      <c r="M994" s="23"/>
      <c r="N994" s="4"/>
      <c r="O994" s="4"/>
      <c r="P994" s="11"/>
      <c r="Q994" s="11"/>
      <c r="R994" s="11"/>
      <c r="S994" s="11"/>
      <c r="T994" s="11"/>
      <c r="U994" s="11"/>
      <c r="V994" s="11"/>
      <c r="W994" s="11"/>
      <c r="X994" s="11"/>
      <c r="Y994" s="11"/>
      <c r="Z994" s="11"/>
    </row>
    <row r="995" spans="1:26" ht="16.5" customHeight="1">
      <c r="A995" s="2"/>
      <c r="B995" s="4"/>
      <c r="C995" s="4"/>
      <c r="D995" s="2"/>
      <c r="E995" s="4"/>
      <c r="F995" s="2"/>
      <c r="G995" s="4"/>
      <c r="H995" s="5"/>
      <c r="I995" s="5"/>
      <c r="J995" s="4"/>
      <c r="K995" s="59"/>
      <c r="L995" s="4"/>
      <c r="M995" s="23"/>
      <c r="N995" s="4"/>
      <c r="O995" s="4"/>
      <c r="P995" s="11"/>
      <c r="Q995" s="11"/>
      <c r="R995" s="11"/>
      <c r="S995" s="11"/>
      <c r="T995" s="11"/>
      <c r="U995" s="11"/>
      <c r="V995" s="11"/>
      <c r="W995" s="11"/>
      <c r="X995" s="11"/>
      <c r="Y995" s="11"/>
      <c r="Z995" s="11"/>
    </row>
    <row r="996" spans="1:26" ht="16.5" customHeight="1">
      <c r="A996" s="2"/>
      <c r="B996" s="4"/>
      <c r="C996" s="4"/>
      <c r="D996" s="2"/>
      <c r="E996" s="4"/>
      <c r="F996" s="2"/>
      <c r="G996" s="4"/>
      <c r="H996" s="5"/>
      <c r="I996" s="5"/>
      <c r="J996" s="4"/>
      <c r="K996" s="59"/>
      <c r="L996" s="4"/>
      <c r="M996" s="23"/>
      <c r="N996" s="4"/>
      <c r="O996" s="4"/>
      <c r="P996" s="11"/>
      <c r="Q996" s="11"/>
      <c r="R996" s="11"/>
      <c r="S996" s="11"/>
      <c r="T996" s="11"/>
      <c r="U996" s="11"/>
      <c r="V996" s="11"/>
      <c r="W996" s="11"/>
      <c r="X996" s="11"/>
      <c r="Y996" s="11"/>
      <c r="Z996" s="11"/>
    </row>
    <row r="997" spans="1:26" ht="16.5" customHeight="1">
      <c r="A997" s="2"/>
      <c r="B997" s="4"/>
      <c r="C997" s="4"/>
      <c r="D997" s="2"/>
      <c r="E997" s="4"/>
      <c r="F997" s="2"/>
      <c r="G997" s="4"/>
      <c r="H997" s="5"/>
      <c r="I997" s="5"/>
      <c r="J997" s="4"/>
      <c r="K997" s="59"/>
      <c r="L997" s="4"/>
      <c r="M997" s="23"/>
      <c r="N997" s="4"/>
      <c r="O997" s="4"/>
      <c r="P997" s="11"/>
      <c r="Q997" s="11"/>
      <c r="R997" s="11"/>
      <c r="S997" s="11"/>
      <c r="T997" s="11"/>
      <c r="U997" s="11"/>
      <c r="V997" s="11"/>
      <c r="W997" s="11"/>
      <c r="X997" s="11"/>
      <c r="Y997" s="11"/>
      <c r="Z997" s="11"/>
    </row>
    <row r="998" spans="1:26" ht="16.5" customHeight="1">
      <c r="A998" s="2"/>
      <c r="B998" s="4"/>
      <c r="C998" s="4"/>
      <c r="D998" s="2"/>
      <c r="E998" s="4"/>
      <c r="F998" s="2"/>
      <c r="G998" s="4"/>
      <c r="H998" s="5"/>
      <c r="I998" s="5"/>
      <c r="J998" s="4"/>
      <c r="K998" s="59"/>
      <c r="L998" s="4"/>
      <c r="M998" s="23"/>
      <c r="N998" s="4"/>
      <c r="O998" s="4"/>
      <c r="P998" s="11"/>
      <c r="Q998" s="11"/>
      <c r="R998" s="11"/>
      <c r="S998" s="11"/>
      <c r="T998" s="11"/>
      <c r="U998" s="11"/>
      <c r="V998" s="11"/>
      <c r="W998" s="11"/>
      <c r="X998" s="11"/>
      <c r="Y998" s="11"/>
      <c r="Z998" s="11"/>
    </row>
    <row r="999" spans="1:26" ht="16.5" customHeight="1">
      <c r="A999" s="2"/>
      <c r="B999" s="4"/>
      <c r="C999" s="4"/>
      <c r="D999" s="2"/>
      <c r="E999" s="4"/>
      <c r="F999" s="2"/>
      <c r="G999" s="4"/>
      <c r="H999" s="5"/>
      <c r="I999" s="5"/>
      <c r="J999" s="4"/>
      <c r="K999" s="59"/>
      <c r="L999" s="4"/>
      <c r="M999" s="23"/>
      <c r="N999" s="4"/>
      <c r="O999" s="4"/>
      <c r="P999" s="11"/>
      <c r="Q999" s="11"/>
      <c r="R999" s="11"/>
      <c r="S999" s="11"/>
      <c r="T999" s="11"/>
      <c r="U999" s="11"/>
      <c r="V999" s="11"/>
      <c r="W999" s="11"/>
      <c r="X999" s="11"/>
      <c r="Y999" s="11"/>
      <c r="Z999" s="11"/>
    </row>
    <row r="1000" spans="1:26" ht="16.5" customHeight="1">
      <c r="A1000" s="2"/>
      <c r="B1000" s="4"/>
      <c r="C1000" s="4"/>
      <c r="D1000" s="2"/>
      <c r="E1000" s="4"/>
      <c r="F1000" s="2"/>
      <c r="G1000" s="4"/>
      <c r="H1000" s="5"/>
      <c r="I1000" s="5"/>
      <c r="J1000" s="4"/>
      <c r="K1000" s="59"/>
      <c r="L1000" s="4"/>
      <c r="M1000" s="23"/>
      <c r="N1000" s="4"/>
      <c r="O1000" s="4"/>
      <c r="P1000" s="11"/>
      <c r="Q1000" s="11"/>
      <c r="R1000" s="11"/>
      <c r="S1000" s="11"/>
      <c r="T1000" s="11"/>
      <c r="U1000" s="11"/>
      <c r="V1000" s="11"/>
      <c r="W1000" s="11"/>
      <c r="X1000" s="11"/>
      <c r="Y1000" s="11"/>
      <c r="Z1000" s="11"/>
    </row>
  </sheetData>
  <mergeCells count="11">
    <mergeCell ref="H1:H2"/>
    <mergeCell ref="I1:I2"/>
    <mergeCell ref="J1:M1"/>
    <mergeCell ref="N1:P1"/>
    <mergeCell ref="A1:A2"/>
    <mergeCell ref="B1:B2"/>
    <mergeCell ref="C1:C2"/>
    <mergeCell ref="D1:D2"/>
    <mergeCell ref="E1:E2"/>
    <mergeCell ref="F1:F2"/>
    <mergeCell ref="G1:G2"/>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80" zoomScaleNormal="80" workbookViewId="0">
      <pane xSplit="9" ySplit="2" topLeftCell="J3" activePane="bottomRight" state="frozen"/>
      <selection pane="topRight" activeCell="J1" sqref="J1"/>
      <selection pane="bottomLeft" activeCell="A3" sqref="A3"/>
      <selection pane="bottomRight" activeCell="J3" sqref="J3"/>
    </sheetView>
  </sheetViews>
  <sheetFormatPr baseColWidth="10" defaultColWidth="12.625" defaultRowHeight="15" customHeight="1"/>
  <cols>
    <col min="1" max="1" width="5.625" customWidth="1"/>
    <col min="2" max="2" width="13.875" customWidth="1"/>
    <col min="3" max="3" width="23.375" customWidth="1"/>
    <col min="4" max="4" width="8.75" customWidth="1"/>
    <col min="5" max="5" width="49.25" customWidth="1"/>
    <col min="6" max="6" width="8.375" customWidth="1"/>
    <col min="7" max="7" width="44.625" customWidth="1"/>
    <col min="8" max="8" width="13.75" customWidth="1"/>
    <col min="9" max="9" width="13.375" customWidth="1"/>
    <col min="10" max="10" width="26" customWidth="1"/>
    <col min="11" max="11" width="8.25" customWidth="1"/>
    <col min="12" max="12" width="53.125" customWidth="1"/>
    <col min="13" max="13" width="8.25" customWidth="1"/>
    <col min="14" max="15" width="53.125" customWidth="1"/>
    <col min="16" max="16" width="10.75" customWidth="1"/>
    <col min="17" max="17" width="74.125" customWidth="1"/>
    <col min="18" max="26" width="9.375" customWidth="1"/>
  </cols>
  <sheetData>
    <row r="1" spans="1:26" ht="16.5" customHeight="1">
      <c r="A1" s="682" t="s">
        <v>0</v>
      </c>
      <c r="B1" s="684" t="s">
        <v>1</v>
      </c>
      <c r="C1" s="684" t="s">
        <v>2</v>
      </c>
      <c r="D1" s="684" t="s">
        <v>3</v>
      </c>
      <c r="E1" s="684" t="s">
        <v>3</v>
      </c>
      <c r="F1" s="684" t="s">
        <v>4</v>
      </c>
      <c r="G1" s="684" t="s">
        <v>4</v>
      </c>
      <c r="H1" s="675" t="s">
        <v>2259</v>
      </c>
      <c r="I1" s="677" t="s">
        <v>2260</v>
      </c>
      <c r="J1" s="679" t="s">
        <v>2261</v>
      </c>
      <c r="K1" s="680"/>
      <c r="L1" s="680"/>
      <c r="M1" s="680"/>
      <c r="N1" s="679" t="s">
        <v>2262</v>
      </c>
      <c r="O1" s="680"/>
      <c r="P1" s="681"/>
      <c r="Q1" s="14"/>
      <c r="R1" s="14"/>
      <c r="S1" s="14"/>
      <c r="T1" s="14"/>
      <c r="U1" s="14"/>
      <c r="V1" s="14"/>
      <c r="W1" s="14"/>
      <c r="X1" s="14"/>
      <c r="Y1" s="14"/>
      <c r="Z1" s="14"/>
    </row>
    <row r="2" spans="1:26" ht="100.5" customHeight="1">
      <c r="A2" s="683"/>
      <c r="B2" s="676"/>
      <c r="C2" s="676"/>
      <c r="D2" s="676"/>
      <c r="E2" s="676"/>
      <c r="F2" s="676"/>
      <c r="G2" s="676"/>
      <c r="H2" s="676"/>
      <c r="I2" s="678"/>
      <c r="J2" s="15" t="s">
        <v>8</v>
      </c>
      <c r="K2" s="16" t="s">
        <v>9</v>
      </c>
      <c r="L2" s="1" t="s">
        <v>10</v>
      </c>
      <c r="M2" s="34" t="s">
        <v>9</v>
      </c>
      <c r="N2" s="15" t="s">
        <v>2263</v>
      </c>
      <c r="O2" s="1" t="s">
        <v>2264</v>
      </c>
      <c r="P2" s="17" t="s">
        <v>9</v>
      </c>
      <c r="Q2" s="14"/>
      <c r="R2" s="14"/>
      <c r="S2" s="14"/>
      <c r="T2" s="14"/>
      <c r="U2" s="14"/>
      <c r="V2" s="14"/>
      <c r="W2" s="14"/>
      <c r="X2" s="14"/>
      <c r="Y2" s="14"/>
      <c r="Z2" s="14"/>
    </row>
    <row r="3" spans="1:26" ht="82.5">
      <c r="A3" s="35" t="s">
        <v>1917</v>
      </c>
      <c r="B3" s="36" t="s">
        <v>1918</v>
      </c>
      <c r="C3" s="36" t="s">
        <v>1928</v>
      </c>
      <c r="D3" s="37" t="s">
        <v>1929</v>
      </c>
      <c r="E3" s="38" t="s">
        <v>1930</v>
      </c>
      <c r="F3" s="61" t="s">
        <v>1931</v>
      </c>
      <c r="G3" s="38" t="s">
        <v>1932</v>
      </c>
      <c r="H3" s="39"/>
      <c r="I3" s="40" t="s">
        <v>1939</v>
      </c>
      <c r="J3" s="41"/>
      <c r="K3" s="42">
        <v>0</v>
      </c>
      <c r="L3" s="37"/>
      <c r="M3" s="43">
        <v>0</v>
      </c>
      <c r="N3" s="44"/>
      <c r="O3" s="2"/>
      <c r="P3" s="62"/>
      <c r="Q3" s="11"/>
      <c r="R3" s="24"/>
      <c r="S3" s="24"/>
      <c r="T3" s="24"/>
      <c r="U3" s="24"/>
      <c r="V3" s="24"/>
      <c r="W3" s="24"/>
      <c r="X3" s="24"/>
      <c r="Y3" s="24"/>
      <c r="Z3" s="24"/>
    </row>
    <row r="4" spans="1:26" ht="76.5" customHeight="1">
      <c r="A4" s="44" t="s">
        <v>1917</v>
      </c>
      <c r="B4" s="3" t="s">
        <v>1918</v>
      </c>
      <c r="C4" s="3" t="s">
        <v>1940</v>
      </c>
      <c r="D4" s="2" t="s">
        <v>1941</v>
      </c>
      <c r="E4" s="4" t="s">
        <v>1942</v>
      </c>
      <c r="F4" s="12" t="s">
        <v>1943</v>
      </c>
      <c r="G4" s="4" t="s">
        <v>1944</v>
      </c>
      <c r="H4" s="5"/>
      <c r="I4" s="45" t="s">
        <v>1939</v>
      </c>
      <c r="J4" s="20"/>
      <c r="K4" s="23"/>
      <c r="L4" s="4"/>
      <c r="M4" s="46"/>
      <c r="N4" s="44"/>
      <c r="O4" s="2"/>
      <c r="P4" s="63"/>
      <c r="Q4" s="11"/>
      <c r="R4" s="24"/>
      <c r="S4" s="24"/>
      <c r="T4" s="24"/>
      <c r="U4" s="24"/>
      <c r="V4" s="24"/>
      <c r="W4" s="24"/>
      <c r="X4" s="24"/>
      <c r="Y4" s="24"/>
      <c r="Z4" s="24"/>
    </row>
    <row r="5" spans="1:26" ht="88.5" customHeight="1">
      <c r="A5" s="64" t="s">
        <v>1917</v>
      </c>
      <c r="B5" s="65" t="s">
        <v>1918</v>
      </c>
      <c r="C5" s="65" t="s">
        <v>1940</v>
      </c>
      <c r="D5" s="66" t="s">
        <v>1946</v>
      </c>
      <c r="E5" s="67" t="s">
        <v>1947</v>
      </c>
      <c r="F5" s="68" t="s">
        <v>1948</v>
      </c>
      <c r="G5" s="67" t="s">
        <v>1949</v>
      </c>
      <c r="H5" s="69" t="s">
        <v>1939</v>
      </c>
      <c r="I5" s="70"/>
      <c r="J5" s="25"/>
      <c r="K5" s="26">
        <v>0</v>
      </c>
      <c r="L5" s="27"/>
      <c r="M5" s="54">
        <v>0</v>
      </c>
      <c r="N5" s="49"/>
      <c r="O5" s="51"/>
      <c r="P5" s="71"/>
      <c r="Q5" s="11"/>
      <c r="R5" s="14"/>
      <c r="S5" s="14"/>
      <c r="T5" s="14"/>
      <c r="U5" s="14"/>
      <c r="V5" s="14"/>
      <c r="W5" s="14"/>
      <c r="X5" s="14"/>
      <c r="Y5" s="14"/>
      <c r="Z5" s="14"/>
    </row>
    <row r="6" spans="1:26">
      <c r="K6" s="30"/>
      <c r="M6" s="30"/>
    </row>
    <row r="7" spans="1:26">
      <c r="K7" s="30"/>
      <c r="M7" s="30"/>
    </row>
    <row r="8" spans="1:26">
      <c r="K8" s="30"/>
      <c r="M8" s="30"/>
    </row>
    <row r="9" spans="1:26">
      <c r="K9" s="30"/>
      <c r="M9" s="30"/>
    </row>
    <row r="10" spans="1:26">
      <c r="K10" s="30"/>
      <c r="M10" s="30"/>
    </row>
    <row r="11" spans="1:26">
      <c r="K11" s="30"/>
      <c r="M11" s="30"/>
    </row>
    <row r="12" spans="1:26">
      <c r="K12" s="30"/>
      <c r="M12" s="30"/>
    </row>
    <row r="13" spans="1:26">
      <c r="K13" s="30"/>
      <c r="M13" s="30"/>
    </row>
    <row r="14" spans="1:26">
      <c r="K14" s="30"/>
      <c r="M14" s="30"/>
    </row>
    <row r="15" spans="1:26">
      <c r="K15" s="30"/>
      <c r="M15" s="30"/>
    </row>
    <row r="16" spans="1:26">
      <c r="K16" s="30"/>
      <c r="M16" s="30"/>
    </row>
    <row r="17" spans="11:13">
      <c r="K17" s="30"/>
      <c r="M17" s="30"/>
    </row>
    <row r="18" spans="11:13">
      <c r="K18" s="30"/>
      <c r="M18" s="30"/>
    </row>
    <row r="19" spans="11:13">
      <c r="K19" s="30"/>
      <c r="M19" s="30"/>
    </row>
    <row r="20" spans="11:13">
      <c r="K20" s="30"/>
      <c r="M20" s="30"/>
    </row>
    <row r="21" spans="11:13" ht="15.75" customHeight="1">
      <c r="K21" s="30"/>
      <c r="M21" s="30"/>
    </row>
    <row r="22" spans="11:13" ht="15.75" customHeight="1">
      <c r="K22" s="30"/>
      <c r="M22" s="30"/>
    </row>
    <row r="23" spans="11:13" ht="15.75" customHeight="1">
      <c r="K23" s="30"/>
      <c r="M23" s="30"/>
    </row>
    <row r="24" spans="11:13" ht="15.75" customHeight="1">
      <c r="K24" s="30"/>
      <c r="M24" s="30"/>
    </row>
    <row r="25" spans="11:13" ht="15.75" customHeight="1">
      <c r="K25" s="30"/>
      <c r="M25" s="30"/>
    </row>
    <row r="26" spans="11:13" ht="15.75" customHeight="1">
      <c r="K26" s="30"/>
      <c r="M26" s="30"/>
    </row>
    <row r="27" spans="11:13" ht="15.75" customHeight="1">
      <c r="K27" s="30"/>
      <c r="M27" s="30"/>
    </row>
    <row r="28" spans="11:13" ht="15.75" customHeight="1">
      <c r="K28" s="30"/>
      <c r="M28" s="30"/>
    </row>
    <row r="29" spans="11:13" ht="15.75" customHeight="1">
      <c r="K29" s="30"/>
      <c r="M29" s="30"/>
    </row>
    <row r="30" spans="11:13" ht="15.75" customHeight="1">
      <c r="K30" s="30"/>
      <c r="M30" s="30"/>
    </row>
    <row r="31" spans="11:13" ht="15.75" customHeight="1">
      <c r="K31" s="30"/>
      <c r="M31" s="30"/>
    </row>
    <row r="32" spans="11:13" ht="15.75" customHeight="1">
      <c r="K32" s="30"/>
      <c r="M32" s="30"/>
    </row>
    <row r="33" spans="11:13" ht="15.75" customHeight="1">
      <c r="K33" s="30"/>
      <c r="M33" s="30"/>
    </row>
    <row r="34" spans="11:13" ht="15.75" customHeight="1">
      <c r="K34" s="30"/>
      <c r="M34" s="30"/>
    </row>
    <row r="35" spans="11:13" ht="15.75" customHeight="1">
      <c r="K35" s="30"/>
      <c r="M35" s="30"/>
    </row>
    <row r="36" spans="11:13" ht="15.75" customHeight="1">
      <c r="K36" s="30"/>
      <c r="M36" s="30"/>
    </row>
    <row r="37" spans="11:13" ht="15.75" customHeight="1">
      <c r="K37" s="30"/>
      <c r="M37" s="30"/>
    </row>
    <row r="38" spans="11:13" ht="15.75" customHeight="1">
      <c r="K38" s="30"/>
      <c r="M38" s="30"/>
    </row>
    <row r="39" spans="11:13" ht="15.75" customHeight="1">
      <c r="K39" s="30"/>
      <c r="M39" s="30"/>
    </row>
    <row r="40" spans="11:13" ht="15.75" customHeight="1">
      <c r="K40" s="30"/>
      <c r="M40" s="30"/>
    </row>
    <row r="41" spans="11:13" ht="15.75" customHeight="1">
      <c r="K41" s="30"/>
      <c r="M41" s="30"/>
    </row>
    <row r="42" spans="11:13" ht="15.75" customHeight="1">
      <c r="K42" s="30"/>
      <c r="M42" s="30"/>
    </row>
    <row r="43" spans="11:13" ht="15.75" customHeight="1">
      <c r="K43" s="30"/>
      <c r="M43" s="30"/>
    </row>
    <row r="44" spans="11:13" ht="15.75" customHeight="1">
      <c r="K44" s="30"/>
      <c r="M44" s="30"/>
    </row>
    <row r="45" spans="11:13" ht="15.75" customHeight="1">
      <c r="K45" s="30"/>
      <c r="M45" s="30"/>
    </row>
    <row r="46" spans="11:13" ht="15.75" customHeight="1">
      <c r="K46" s="30"/>
      <c r="M46" s="30"/>
    </row>
    <row r="47" spans="11:13" ht="15.75" customHeight="1">
      <c r="K47" s="30"/>
      <c r="M47" s="30"/>
    </row>
    <row r="48" spans="11:13" ht="15.75" customHeight="1">
      <c r="K48" s="30"/>
      <c r="M48" s="30"/>
    </row>
    <row r="49" spans="11:13" ht="15.75" customHeight="1">
      <c r="K49" s="30"/>
      <c r="M49" s="30"/>
    </row>
    <row r="50" spans="11:13" ht="15.75" customHeight="1">
      <c r="K50" s="30"/>
      <c r="M50" s="30"/>
    </row>
    <row r="51" spans="11:13" ht="15.75" customHeight="1">
      <c r="K51" s="30"/>
      <c r="M51" s="30"/>
    </row>
    <row r="52" spans="11:13" ht="15.75" customHeight="1">
      <c r="K52" s="30"/>
      <c r="M52" s="30"/>
    </row>
    <row r="53" spans="11:13" ht="15.75" customHeight="1">
      <c r="K53" s="30"/>
      <c r="M53" s="30"/>
    </row>
    <row r="54" spans="11:13" ht="15.75" customHeight="1">
      <c r="K54" s="30"/>
      <c r="M54" s="30"/>
    </row>
    <row r="55" spans="11:13" ht="15.75" customHeight="1">
      <c r="K55" s="30"/>
      <c r="M55" s="30"/>
    </row>
    <row r="56" spans="11:13" ht="15.75" customHeight="1">
      <c r="K56" s="30"/>
      <c r="M56" s="30"/>
    </row>
    <row r="57" spans="11:13" ht="15.75" customHeight="1">
      <c r="K57" s="30"/>
      <c r="M57" s="30"/>
    </row>
    <row r="58" spans="11:13" ht="15.75" customHeight="1">
      <c r="K58" s="30"/>
      <c r="M58" s="30"/>
    </row>
    <row r="59" spans="11:13" ht="15.75" customHeight="1">
      <c r="K59" s="30"/>
      <c r="M59" s="30"/>
    </row>
    <row r="60" spans="11:13" ht="15.75" customHeight="1">
      <c r="K60" s="30"/>
      <c r="M60" s="30"/>
    </row>
    <row r="61" spans="11:13" ht="15.75" customHeight="1">
      <c r="K61" s="30"/>
      <c r="M61" s="30"/>
    </row>
    <row r="62" spans="11:13" ht="15.75" customHeight="1">
      <c r="K62" s="30"/>
      <c r="M62" s="30"/>
    </row>
    <row r="63" spans="11:13" ht="15.75" customHeight="1">
      <c r="K63" s="30"/>
      <c r="M63" s="30"/>
    </row>
    <row r="64" spans="11:13" ht="15.75" customHeight="1">
      <c r="K64" s="30"/>
      <c r="M64" s="30"/>
    </row>
    <row r="65" spans="11:13" ht="15.75" customHeight="1">
      <c r="K65" s="30"/>
      <c r="M65" s="30"/>
    </row>
    <row r="66" spans="11:13" ht="15.75" customHeight="1">
      <c r="K66" s="30"/>
      <c r="M66" s="30"/>
    </row>
    <row r="67" spans="11:13" ht="15.75" customHeight="1">
      <c r="K67" s="30"/>
      <c r="M67" s="30"/>
    </row>
    <row r="68" spans="11:13" ht="15.75" customHeight="1">
      <c r="K68" s="30"/>
      <c r="M68" s="30"/>
    </row>
    <row r="69" spans="11:13" ht="15.75" customHeight="1">
      <c r="K69" s="30"/>
      <c r="M69" s="30"/>
    </row>
    <row r="70" spans="11:13" ht="15.75" customHeight="1">
      <c r="K70" s="30"/>
      <c r="M70" s="30"/>
    </row>
    <row r="71" spans="11:13" ht="15.75" customHeight="1">
      <c r="K71" s="30"/>
      <c r="M71" s="30"/>
    </row>
    <row r="72" spans="11:13" ht="15.75" customHeight="1">
      <c r="K72" s="30"/>
      <c r="M72" s="30"/>
    </row>
    <row r="73" spans="11:13" ht="15.75" customHeight="1">
      <c r="K73" s="30"/>
      <c r="M73" s="30"/>
    </row>
    <row r="74" spans="11:13" ht="15.75" customHeight="1">
      <c r="K74" s="30"/>
      <c r="M74" s="30"/>
    </row>
    <row r="75" spans="11:13" ht="15.75" customHeight="1">
      <c r="K75" s="30"/>
      <c r="M75" s="30"/>
    </row>
    <row r="76" spans="11:13" ht="15.75" customHeight="1">
      <c r="K76" s="30"/>
      <c r="M76" s="30"/>
    </row>
    <row r="77" spans="11:13" ht="15.75" customHeight="1">
      <c r="K77" s="30"/>
      <c r="M77" s="30"/>
    </row>
    <row r="78" spans="11:13" ht="15.75" customHeight="1">
      <c r="K78" s="30"/>
      <c r="M78" s="30"/>
    </row>
    <row r="79" spans="11:13" ht="15.75" customHeight="1">
      <c r="K79" s="30"/>
      <c r="M79" s="30"/>
    </row>
    <row r="80" spans="11:13" ht="15.75" customHeight="1">
      <c r="K80" s="30"/>
      <c r="M80" s="30"/>
    </row>
    <row r="81" spans="11:13" ht="15.75" customHeight="1">
      <c r="K81" s="30"/>
      <c r="M81" s="30"/>
    </row>
    <row r="82" spans="11:13" ht="15.75" customHeight="1">
      <c r="K82" s="30"/>
      <c r="M82" s="30"/>
    </row>
    <row r="83" spans="11:13" ht="15.75" customHeight="1">
      <c r="K83" s="30"/>
      <c r="M83" s="30"/>
    </row>
    <row r="84" spans="11:13" ht="15.75" customHeight="1">
      <c r="K84" s="30"/>
      <c r="M84" s="30"/>
    </row>
    <row r="85" spans="11:13" ht="15.75" customHeight="1">
      <c r="K85" s="30"/>
      <c r="M85" s="30"/>
    </row>
    <row r="86" spans="11:13" ht="15.75" customHeight="1">
      <c r="K86" s="30"/>
      <c r="M86" s="30"/>
    </row>
    <row r="87" spans="11:13" ht="15.75" customHeight="1">
      <c r="K87" s="30"/>
      <c r="M87" s="30"/>
    </row>
    <row r="88" spans="11:13" ht="15.75" customHeight="1">
      <c r="K88" s="30"/>
      <c r="M88" s="30"/>
    </row>
    <row r="89" spans="11:13" ht="15.75" customHeight="1">
      <c r="K89" s="30"/>
      <c r="M89" s="30"/>
    </row>
    <row r="90" spans="11:13" ht="15.75" customHeight="1">
      <c r="K90" s="30"/>
      <c r="M90" s="30"/>
    </row>
    <row r="91" spans="11:13" ht="15.75" customHeight="1">
      <c r="K91" s="30"/>
      <c r="M91" s="30"/>
    </row>
    <row r="92" spans="11:13" ht="15.75" customHeight="1">
      <c r="K92" s="30"/>
      <c r="M92" s="30"/>
    </row>
    <row r="93" spans="11:13" ht="15.75" customHeight="1">
      <c r="K93" s="30"/>
      <c r="M93" s="30"/>
    </row>
    <row r="94" spans="11:13" ht="15.75" customHeight="1">
      <c r="K94" s="30"/>
      <c r="M94" s="30"/>
    </row>
    <row r="95" spans="11:13" ht="15.75" customHeight="1">
      <c r="K95" s="30"/>
      <c r="M95" s="30"/>
    </row>
    <row r="96" spans="11:13" ht="15.75" customHeight="1">
      <c r="K96" s="30"/>
      <c r="M96" s="30"/>
    </row>
    <row r="97" spans="11:13" ht="15.75" customHeight="1">
      <c r="K97" s="30"/>
      <c r="M97" s="30"/>
    </row>
    <row r="98" spans="11:13" ht="15.75" customHeight="1">
      <c r="K98" s="30"/>
      <c r="M98" s="30"/>
    </row>
    <row r="99" spans="11:13" ht="15.75" customHeight="1">
      <c r="K99" s="30"/>
      <c r="M99" s="30"/>
    </row>
    <row r="100" spans="11:13" ht="15.75" customHeight="1">
      <c r="K100" s="30"/>
      <c r="M100" s="30"/>
    </row>
    <row r="101" spans="11:13" ht="15.75" customHeight="1">
      <c r="K101" s="30"/>
      <c r="M101" s="30"/>
    </row>
    <row r="102" spans="11:13" ht="15.75" customHeight="1">
      <c r="K102" s="30"/>
      <c r="M102" s="30"/>
    </row>
    <row r="103" spans="11:13" ht="15.75" customHeight="1">
      <c r="K103" s="30"/>
      <c r="M103" s="30"/>
    </row>
    <row r="104" spans="11:13" ht="15.75" customHeight="1">
      <c r="K104" s="30"/>
      <c r="M104" s="30"/>
    </row>
    <row r="105" spans="11:13" ht="15.75" customHeight="1">
      <c r="K105" s="30"/>
      <c r="M105" s="30"/>
    </row>
    <row r="106" spans="11:13" ht="15.75" customHeight="1">
      <c r="K106" s="30"/>
      <c r="M106" s="30"/>
    </row>
    <row r="107" spans="11:13" ht="15.75" customHeight="1">
      <c r="K107" s="30"/>
      <c r="M107" s="30"/>
    </row>
    <row r="108" spans="11:13" ht="15.75" customHeight="1">
      <c r="K108" s="30"/>
      <c r="M108" s="30"/>
    </row>
    <row r="109" spans="11:13" ht="15.75" customHeight="1">
      <c r="K109" s="30"/>
      <c r="M109" s="30"/>
    </row>
    <row r="110" spans="11:13" ht="15.75" customHeight="1">
      <c r="K110" s="30"/>
      <c r="M110" s="30"/>
    </row>
    <row r="111" spans="11:13" ht="15.75" customHeight="1">
      <c r="K111" s="30"/>
      <c r="M111" s="30"/>
    </row>
    <row r="112" spans="11:13" ht="15.75" customHeight="1">
      <c r="K112" s="30"/>
      <c r="M112" s="30"/>
    </row>
    <row r="113" spans="11:13" ht="15.75" customHeight="1">
      <c r="K113" s="30"/>
      <c r="M113" s="30"/>
    </row>
    <row r="114" spans="11:13" ht="15.75" customHeight="1">
      <c r="K114" s="30"/>
      <c r="M114" s="30"/>
    </row>
    <row r="115" spans="11:13" ht="15.75" customHeight="1">
      <c r="K115" s="30"/>
      <c r="M115" s="30"/>
    </row>
    <row r="116" spans="11:13" ht="15.75" customHeight="1">
      <c r="K116" s="30"/>
      <c r="M116" s="30"/>
    </row>
    <row r="117" spans="11:13" ht="15.75" customHeight="1">
      <c r="K117" s="30"/>
      <c r="M117" s="30"/>
    </row>
    <row r="118" spans="11:13" ht="15.75" customHeight="1">
      <c r="K118" s="30"/>
      <c r="M118" s="30"/>
    </row>
    <row r="119" spans="11:13" ht="15.75" customHeight="1">
      <c r="K119" s="30"/>
      <c r="M119" s="30"/>
    </row>
    <row r="120" spans="11:13" ht="15.75" customHeight="1">
      <c r="K120" s="30"/>
      <c r="M120" s="30"/>
    </row>
    <row r="121" spans="11:13" ht="15.75" customHeight="1">
      <c r="K121" s="30"/>
      <c r="M121" s="30"/>
    </row>
    <row r="122" spans="11:13" ht="15.75" customHeight="1">
      <c r="K122" s="30"/>
      <c r="M122" s="30"/>
    </row>
    <row r="123" spans="11:13" ht="15.75" customHeight="1">
      <c r="K123" s="30"/>
      <c r="M123" s="30"/>
    </row>
    <row r="124" spans="11:13" ht="15.75" customHeight="1">
      <c r="K124" s="30"/>
      <c r="M124" s="30"/>
    </row>
    <row r="125" spans="11:13" ht="15.75" customHeight="1">
      <c r="K125" s="30"/>
      <c r="M125" s="30"/>
    </row>
    <row r="126" spans="11:13" ht="15.75" customHeight="1">
      <c r="K126" s="30"/>
      <c r="M126" s="30"/>
    </row>
    <row r="127" spans="11:13" ht="15.75" customHeight="1">
      <c r="K127" s="30"/>
      <c r="M127" s="30"/>
    </row>
    <row r="128" spans="11:13" ht="15.75" customHeight="1">
      <c r="K128" s="30"/>
      <c r="M128" s="30"/>
    </row>
    <row r="129" spans="11:13" ht="15.75" customHeight="1">
      <c r="K129" s="30"/>
      <c r="M129" s="30"/>
    </row>
    <row r="130" spans="11:13" ht="15.75" customHeight="1">
      <c r="K130" s="30"/>
      <c r="M130" s="30"/>
    </row>
    <row r="131" spans="11:13" ht="15.75" customHeight="1">
      <c r="K131" s="30"/>
      <c r="M131" s="30"/>
    </row>
    <row r="132" spans="11:13" ht="15.75" customHeight="1">
      <c r="K132" s="30"/>
      <c r="M132" s="30"/>
    </row>
    <row r="133" spans="11:13" ht="15.75" customHeight="1">
      <c r="K133" s="30"/>
      <c r="M133" s="30"/>
    </row>
    <row r="134" spans="11:13" ht="15.75" customHeight="1">
      <c r="K134" s="30"/>
      <c r="M134" s="30"/>
    </row>
    <row r="135" spans="11:13" ht="15.75" customHeight="1">
      <c r="K135" s="30"/>
      <c r="M135" s="30"/>
    </row>
    <row r="136" spans="11:13" ht="15.75" customHeight="1">
      <c r="K136" s="30"/>
      <c r="M136" s="30"/>
    </row>
    <row r="137" spans="11:13" ht="15.75" customHeight="1">
      <c r="K137" s="30"/>
      <c r="M137" s="30"/>
    </row>
    <row r="138" spans="11:13" ht="15.75" customHeight="1">
      <c r="K138" s="30"/>
      <c r="M138" s="30"/>
    </row>
    <row r="139" spans="11:13" ht="15.75" customHeight="1">
      <c r="K139" s="30"/>
      <c r="M139" s="30"/>
    </row>
    <row r="140" spans="11:13" ht="15.75" customHeight="1">
      <c r="K140" s="30"/>
      <c r="M140" s="30"/>
    </row>
    <row r="141" spans="11:13" ht="15.75" customHeight="1">
      <c r="K141" s="30"/>
      <c r="M141" s="30"/>
    </row>
    <row r="142" spans="11:13" ht="15.75" customHeight="1">
      <c r="K142" s="30"/>
      <c r="M142" s="30"/>
    </row>
    <row r="143" spans="11:13" ht="15.75" customHeight="1">
      <c r="K143" s="30"/>
      <c r="M143" s="30"/>
    </row>
    <row r="144" spans="11:13" ht="15.75" customHeight="1">
      <c r="K144" s="30"/>
      <c r="M144" s="30"/>
    </row>
    <row r="145" spans="11:13" ht="15.75" customHeight="1">
      <c r="K145" s="30"/>
      <c r="M145" s="30"/>
    </row>
    <row r="146" spans="11:13" ht="15.75" customHeight="1">
      <c r="K146" s="30"/>
      <c r="M146" s="30"/>
    </row>
    <row r="147" spans="11:13" ht="15.75" customHeight="1">
      <c r="K147" s="30"/>
      <c r="M147" s="30"/>
    </row>
    <row r="148" spans="11:13" ht="15.75" customHeight="1">
      <c r="K148" s="30"/>
      <c r="M148" s="30"/>
    </row>
    <row r="149" spans="11:13" ht="15.75" customHeight="1">
      <c r="K149" s="30"/>
      <c r="M149" s="30"/>
    </row>
    <row r="150" spans="11:13" ht="15.75" customHeight="1">
      <c r="K150" s="30"/>
      <c r="M150" s="30"/>
    </row>
    <row r="151" spans="11:13" ht="15.75" customHeight="1">
      <c r="K151" s="30"/>
      <c r="M151" s="30"/>
    </row>
    <row r="152" spans="11:13" ht="15.75" customHeight="1">
      <c r="K152" s="30"/>
      <c r="M152" s="30"/>
    </row>
    <row r="153" spans="11:13" ht="15.75" customHeight="1">
      <c r="K153" s="30"/>
      <c r="M153" s="30"/>
    </row>
    <row r="154" spans="11:13" ht="15.75" customHeight="1">
      <c r="K154" s="30"/>
      <c r="M154" s="30"/>
    </row>
    <row r="155" spans="11:13" ht="15.75" customHeight="1">
      <c r="K155" s="30"/>
      <c r="M155" s="30"/>
    </row>
    <row r="156" spans="11:13" ht="15.75" customHeight="1">
      <c r="K156" s="30"/>
      <c r="M156" s="30"/>
    </row>
    <row r="157" spans="11:13" ht="15.75" customHeight="1">
      <c r="K157" s="30"/>
      <c r="M157" s="30"/>
    </row>
    <row r="158" spans="11:13" ht="15.75" customHeight="1">
      <c r="K158" s="30"/>
      <c r="M158" s="30"/>
    </row>
    <row r="159" spans="11:13" ht="15.75" customHeight="1">
      <c r="K159" s="30"/>
      <c r="M159" s="30"/>
    </row>
    <row r="160" spans="11:13" ht="15.75" customHeight="1">
      <c r="K160" s="30"/>
      <c r="M160" s="30"/>
    </row>
    <row r="161" spans="11:13" ht="15.75" customHeight="1">
      <c r="K161" s="30"/>
      <c r="M161" s="30"/>
    </row>
    <row r="162" spans="11:13" ht="15.75" customHeight="1">
      <c r="K162" s="30"/>
      <c r="M162" s="30"/>
    </row>
    <row r="163" spans="11:13" ht="15.75" customHeight="1">
      <c r="K163" s="30"/>
      <c r="M163" s="30"/>
    </row>
    <row r="164" spans="11:13" ht="15.75" customHeight="1">
      <c r="K164" s="30"/>
      <c r="M164" s="30"/>
    </row>
    <row r="165" spans="11:13" ht="15.75" customHeight="1">
      <c r="K165" s="30"/>
      <c r="M165" s="30"/>
    </row>
    <row r="166" spans="11:13" ht="15.75" customHeight="1">
      <c r="K166" s="30"/>
      <c r="M166" s="30"/>
    </row>
    <row r="167" spans="11:13" ht="15.75" customHeight="1">
      <c r="K167" s="30"/>
      <c r="M167" s="30"/>
    </row>
    <row r="168" spans="11:13" ht="15.75" customHeight="1">
      <c r="K168" s="30"/>
      <c r="M168" s="30"/>
    </row>
    <row r="169" spans="11:13" ht="15.75" customHeight="1">
      <c r="K169" s="30"/>
      <c r="M169" s="30"/>
    </row>
    <row r="170" spans="11:13" ht="15.75" customHeight="1">
      <c r="K170" s="30"/>
      <c r="M170" s="30"/>
    </row>
    <row r="171" spans="11:13" ht="15.75" customHeight="1">
      <c r="K171" s="30"/>
      <c r="M171" s="30"/>
    </row>
    <row r="172" spans="11:13" ht="15.75" customHeight="1">
      <c r="K172" s="30"/>
      <c r="M172" s="30"/>
    </row>
    <row r="173" spans="11:13" ht="15.75" customHeight="1">
      <c r="K173" s="30"/>
      <c r="M173" s="30"/>
    </row>
    <row r="174" spans="11:13" ht="15.75" customHeight="1">
      <c r="K174" s="30"/>
      <c r="M174" s="30"/>
    </row>
    <row r="175" spans="11:13" ht="15.75" customHeight="1">
      <c r="K175" s="30"/>
      <c r="M175" s="30"/>
    </row>
    <row r="176" spans="11:13" ht="15.75" customHeight="1">
      <c r="K176" s="30"/>
      <c r="M176" s="30"/>
    </row>
    <row r="177" spans="11:13" ht="15.75" customHeight="1">
      <c r="K177" s="30"/>
      <c r="M177" s="30"/>
    </row>
    <row r="178" spans="11:13" ht="15.75" customHeight="1">
      <c r="K178" s="30"/>
      <c r="M178" s="30"/>
    </row>
    <row r="179" spans="11:13" ht="15.75" customHeight="1">
      <c r="K179" s="30"/>
      <c r="M179" s="30"/>
    </row>
    <row r="180" spans="11:13" ht="15.75" customHeight="1">
      <c r="K180" s="30"/>
      <c r="M180" s="30"/>
    </row>
    <row r="181" spans="11:13" ht="15.75" customHeight="1">
      <c r="K181" s="30"/>
      <c r="M181" s="30"/>
    </row>
    <row r="182" spans="11:13" ht="15.75" customHeight="1">
      <c r="K182" s="30"/>
      <c r="M182" s="30"/>
    </row>
    <row r="183" spans="11:13" ht="15.75" customHeight="1">
      <c r="K183" s="30"/>
      <c r="M183" s="30"/>
    </row>
    <row r="184" spans="11:13" ht="15.75" customHeight="1">
      <c r="K184" s="30"/>
      <c r="M184" s="30"/>
    </row>
    <row r="185" spans="11:13" ht="15.75" customHeight="1">
      <c r="K185" s="30"/>
      <c r="M185" s="30"/>
    </row>
    <row r="186" spans="11:13" ht="15.75" customHeight="1">
      <c r="K186" s="30"/>
      <c r="M186" s="30"/>
    </row>
    <row r="187" spans="11:13" ht="15.75" customHeight="1">
      <c r="K187" s="30"/>
      <c r="M187" s="30"/>
    </row>
    <row r="188" spans="11:13" ht="15.75" customHeight="1">
      <c r="K188" s="30"/>
      <c r="M188" s="30"/>
    </row>
    <row r="189" spans="11:13" ht="15.75" customHeight="1">
      <c r="K189" s="30"/>
      <c r="M189" s="30"/>
    </row>
    <row r="190" spans="11:13" ht="15.75" customHeight="1">
      <c r="K190" s="30"/>
      <c r="M190" s="30"/>
    </row>
    <row r="191" spans="11:13" ht="15.75" customHeight="1">
      <c r="K191" s="30"/>
      <c r="M191" s="30"/>
    </row>
    <row r="192" spans="11:13" ht="15.75" customHeight="1">
      <c r="K192" s="30"/>
      <c r="M192" s="30"/>
    </row>
    <row r="193" spans="11:13" ht="15.75" customHeight="1">
      <c r="K193" s="30"/>
      <c r="M193" s="30"/>
    </row>
    <row r="194" spans="11:13" ht="15.75" customHeight="1">
      <c r="K194" s="30"/>
      <c r="M194" s="30"/>
    </row>
    <row r="195" spans="11:13" ht="15.75" customHeight="1">
      <c r="K195" s="30"/>
      <c r="M195" s="30"/>
    </row>
    <row r="196" spans="11:13" ht="15.75" customHeight="1">
      <c r="K196" s="30"/>
      <c r="M196" s="30"/>
    </row>
    <row r="197" spans="11:13" ht="15.75" customHeight="1">
      <c r="K197" s="30"/>
      <c r="M197" s="30"/>
    </row>
    <row r="198" spans="11:13" ht="15.75" customHeight="1">
      <c r="K198" s="30"/>
      <c r="M198" s="30"/>
    </row>
    <row r="199" spans="11:13" ht="15.75" customHeight="1">
      <c r="K199" s="30"/>
      <c r="M199" s="30"/>
    </row>
    <row r="200" spans="11:13" ht="15.75" customHeight="1">
      <c r="K200" s="30"/>
      <c r="M200" s="30"/>
    </row>
    <row r="201" spans="11:13" ht="15.75" customHeight="1">
      <c r="K201" s="30"/>
      <c r="M201" s="30"/>
    </row>
    <row r="202" spans="11:13" ht="15.75" customHeight="1">
      <c r="K202" s="30"/>
      <c r="M202" s="30"/>
    </row>
    <row r="203" spans="11:13" ht="15.75" customHeight="1">
      <c r="K203" s="30"/>
      <c r="M203" s="30"/>
    </row>
    <row r="204" spans="11:13" ht="15.75" customHeight="1">
      <c r="K204" s="30"/>
      <c r="M204" s="30"/>
    </row>
    <row r="205" spans="11:13" ht="15.75" customHeight="1">
      <c r="K205" s="30"/>
      <c r="M205" s="30"/>
    </row>
    <row r="206" spans="11:13" ht="15.75" customHeight="1">
      <c r="K206" s="30"/>
      <c r="M206" s="30"/>
    </row>
    <row r="207" spans="11:13" ht="15.75" customHeight="1">
      <c r="K207" s="30"/>
      <c r="M207" s="30"/>
    </row>
    <row r="208" spans="11:13" ht="15.75" customHeight="1">
      <c r="K208" s="30"/>
      <c r="M208" s="30"/>
    </row>
    <row r="209" spans="11:13" ht="15.75" customHeight="1">
      <c r="K209" s="30"/>
      <c r="M209" s="30"/>
    </row>
    <row r="210" spans="11:13" ht="15.75" customHeight="1">
      <c r="K210" s="30"/>
      <c r="M210" s="30"/>
    </row>
    <row r="211" spans="11:13" ht="15.75" customHeight="1">
      <c r="K211" s="30"/>
      <c r="M211" s="30"/>
    </row>
    <row r="212" spans="11:13" ht="15.75" customHeight="1">
      <c r="K212" s="30"/>
      <c r="M212" s="30"/>
    </row>
    <row r="213" spans="11:13" ht="15.75" customHeight="1">
      <c r="K213" s="30"/>
      <c r="M213" s="30"/>
    </row>
    <row r="214" spans="11:13" ht="15.75" customHeight="1">
      <c r="K214" s="30"/>
      <c r="M214" s="30"/>
    </row>
    <row r="215" spans="11:13" ht="15.75" customHeight="1">
      <c r="K215" s="30"/>
      <c r="M215" s="30"/>
    </row>
    <row r="216" spans="11:13" ht="15.75" customHeight="1">
      <c r="K216" s="30"/>
      <c r="M216" s="30"/>
    </row>
    <row r="217" spans="11:13" ht="15.75" customHeight="1">
      <c r="K217" s="30"/>
      <c r="M217" s="30"/>
    </row>
    <row r="218" spans="11:13" ht="15.75" customHeight="1">
      <c r="K218" s="30"/>
      <c r="M218" s="30"/>
    </row>
    <row r="219" spans="11:13" ht="15.75" customHeight="1">
      <c r="K219" s="30"/>
      <c r="M219" s="30"/>
    </row>
    <row r="220" spans="11:13" ht="15.75" customHeight="1">
      <c r="K220" s="30"/>
      <c r="M220" s="30"/>
    </row>
    <row r="221" spans="11:13" ht="15.75" customHeight="1">
      <c r="K221" s="30"/>
      <c r="M221" s="30"/>
    </row>
    <row r="222" spans="11:13" ht="15.75" customHeight="1">
      <c r="K222" s="30"/>
      <c r="M222" s="30"/>
    </row>
    <row r="223" spans="11:13" ht="15.75" customHeight="1">
      <c r="K223" s="30"/>
      <c r="M223" s="30"/>
    </row>
    <row r="224" spans="11:13" ht="15.75" customHeight="1">
      <c r="K224" s="30"/>
      <c r="M224" s="30"/>
    </row>
    <row r="225" spans="11:13" ht="15.75" customHeight="1">
      <c r="K225" s="30"/>
      <c r="M225" s="30"/>
    </row>
    <row r="226" spans="11:13" ht="15.75" customHeight="1">
      <c r="K226" s="30"/>
      <c r="M226" s="30"/>
    </row>
    <row r="227" spans="11:13" ht="15.75" customHeight="1">
      <c r="K227" s="30"/>
      <c r="M227" s="30"/>
    </row>
    <row r="228" spans="11:13" ht="15.75" customHeight="1">
      <c r="K228" s="30"/>
      <c r="M228" s="30"/>
    </row>
    <row r="229" spans="11:13" ht="15.75" customHeight="1">
      <c r="K229" s="30"/>
      <c r="M229" s="30"/>
    </row>
    <row r="230" spans="11:13" ht="15.75" customHeight="1">
      <c r="K230" s="30"/>
      <c r="M230" s="30"/>
    </row>
    <row r="231" spans="11:13" ht="15.75" customHeight="1">
      <c r="K231" s="30"/>
      <c r="M231" s="30"/>
    </row>
    <row r="232" spans="11:13" ht="15.75" customHeight="1">
      <c r="K232" s="30"/>
      <c r="M232" s="30"/>
    </row>
    <row r="233" spans="11:13" ht="15.75" customHeight="1">
      <c r="K233" s="30"/>
      <c r="M233" s="30"/>
    </row>
    <row r="234" spans="11:13" ht="15.75" customHeight="1">
      <c r="K234" s="30"/>
      <c r="M234" s="30"/>
    </row>
    <row r="235" spans="11:13" ht="15.75" customHeight="1">
      <c r="K235" s="30"/>
      <c r="M235" s="30"/>
    </row>
    <row r="236" spans="11:13" ht="15.75" customHeight="1">
      <c r="K236" s="30"/>
      <c r="M236" s="30"/>
    </row>
    <row r="237" spans="11:13" ht="15.75" customHeight="1">
      <c r="K237" s="30"/>
      <c r="M237" s="30"/>
    </row>
    <row r="238" spans="11:13" ht="15.75" customHeight="1">
      <c r="K238" s="30"/>
      <c r="M238" s="30"/>
    </row>
    <row r="239" spans="11:13" ht="15.75" customHeight="1">
      <c r="K239" s="30"/>
      <c r="M239" s="30"/>
    </row>
    <row r="240" spans="11:13" ht="15.75" customHeight="1">
      <c r="K240" s="30"/>
      <c r="M240" s="30"/>
    </row>
    <row r="241" spans="11:13" ht="15.75" customHeight="1">
      <c r="K241" s="30"/>
      <c r="M241" s="30"/>
    </row>
    <row r="242" spans="11:13" ht="15.75" customHeight="1">
      <c r="K242" s="30"/>
      <c r="M242" s="30"/>
    </row>
    <row r="243" spans="11:13" ht="15.75" customHeight="1">
      <c r="K243" s="30"/>
      <c r="M243" s="30"/>
    </row>
    <row r="244" spans="11:13" ht="15.75" customHeight="1">
      <c r="K244" s="30"/>
      <c r="M244" s="30"/>
    </row>
    <row r="245" spans="11:13" ht="15.75" customHeight="1">
      <c r="K245" s="30"/>
      <c r="M245" s="30"/>
    </row>
    <row r="246" spans="11:13" ht="15.75" customHeight="1">
      <c r="K246" s="30"/>
      <c r="M246" s="30"/>
    </row>
    <row r="247" spans="11:13" ht="15.75" customHeight="1">
      <c r="K247" s="30"/>
      <c r="M247" s="30"/>
    </row>
    <row r="248" spans="11:13" ht="15.75" customHeight="1">
      <c r="K248" s="30"/>
      <c r="M248" s="30"/>
    </row>
    <row r="249" spans="11:13" ht="15.75" customHeight="1">
      <c r="K249" s="30"/>
      <c r="M249" s="30"/>
    </row>
    <row r="250" spans="11:13" ht="15.75" customHeight="1">
      <c r="K250" s="30"/>
      <c r="M250" s="30"/>
    </row>
    <row r="251" spans="11:13" ht="15.75" customHeight="1">
      <c r="K251" s="30"/>
      <c r="M251" s="30"/>
    </row>
    <row r="252" spans="11:13" ht="15.75" customHeight="1">
      <c r="K252" s="30"/>
      <c r="M252" s="30"/>
    </row>
    <row r="253" spans="11:13" ht="15.75" customHeight="1">
      <c r="K253" s="30"/>
      <c r="M253" s="30"/>
    </row>
    <row r="254" spans="11:13" ht="15.75" customHeight="1">
      <c r="K254" s="30"/>
      <c r="M254" s="30"/>
    </row>
    <row r="255" spans="11:13" ht="15.75" customHeight="1">
      <c r="K255" s="30"/>
      <c r="M255" s="30"/>
    </row>
    <row r="256" spans="11:13" ht="15.75" customHeight="1">
      <c r="K256" s="30"/>
      <c r="M256" s="30"/>
    </row>
    <row r="257" spans="11:13" ht="15.75" customHeight="1">
      <c r="K257" s="30"/>
      <c r="M257" s="30"/>
    </row>
    <row r="258" spans="11:13" ht="15.75" customHeight="1">
      <c r="K258" s="30"/>
      <c r="M258" s="30"/>
    </row>
    <row r="259" spans="11:13" ht="15.75" customHeight="1">
      <c r="K259" s="30"/>
      <c r="M259" s="30"/>
    </row>
    <row r="260" spans="11:13" ht="15.75" customHeight="1">
      <c r="K260" s="30"/>
      <c r="M260" s="30"/>
    </row>
    <row r="261" spans="11:13" ht="15.75" customHeight="1">
      <c r="K261" s="30"/>
      <c r="M261" s="30"/>
    </row>
    <row r="262" spans="11:13" ht="15.75" customHeight="1">
      <c r="K262" s="30"/>
      <c r="M262" s="30"/>
    </row>
    <row r="263" spans="11:13" ht="15.75" customHeight="1">
      <c r="K263" s="30"/>
      <c r="M263" s="30"/>
    </row>
    <row r="264" spans="11:13" ht="15.75" customHeight="1">
      <c r="K264" s="30"/>
      <c r="M264" s="30"/>
    </row>
    <row r="265" spans="11:13" ht="15.75" customHeight="1">
      <c r="K265" s="30"/>
      <c r="M265" s="30"/>
    </row>
    <row r="266" spans="11:13" ht="15.75" customHeight="1">
      <c r="K266" s="30"/>
      <c r="M266" s="30"/>
    </row>
    <row r="267" spans="11:13" ht="15.75" customHeight="1">
      <c r="K267" s="30"/>
      <c r="M267" s="30"/>
    </row>
    <row r="268" spans="11:13" ht="15.75" customHeight="1">
      <c r="K268" s="30"/>
      <c r="M268" s="30"/>
    </row>
    <row r="269" spans="11:13" ht="15.75" customHeight="1">
      <c r="K269" s="30"/>
      <c r="M269" s="30"/>
    </row>
    <row r="270" spans="11:13" ht="15.75" customHeight="1">
      <c r="K270" s="30"/>
      <c r="M270" s="30"/>
    </row>
    <row r="271" spans="11:13" ht="15.75" customHeight="1">
      <c r="K271" s="30"/>
      <c r="M271" s="30"/>
    </row>
    <row r="272" spans="11:13" ht="15.75" customHeight="1">
      <c r="K272" s="30"/>
      <c r="M272" s="30"/>
    </row>
    <row r="273" spans="11:13" ht="15.75" customHeight="1">
      <c r="K273" s="30"/>
      <c r="M273" s="30"/>
    </row>
    <row r="274" spans="11:13" ht="15.75" customHeight="1">
      <c r="K274" s="30"/>
      <c r="M274" s="30"/>
    </row>
    <row r="275" spans="11:13" ht="15.75" customHeight="1">
      <c r="K275" s="30"/>
      <c r="M275" s="30"/>
    </row>
    <row r="276" spans="11:13" ht="15.75" customHeight="1">
      <c r="K276" s="30"/>
      <c r="M276" s="30"/>
    </row>
    <row r="277" spans="11:13" ht="15.75" customHeight="1">
      <c r="K277" s="30"/>
      <c r="M277" s="30"/>
    </row>
    <row r="278" spans="11:13" ht="15.75" customHeight="1">
      <c r="K278" s="30"/>
      <c r="M278" s="30"/>
    </row>
    <row r="279" spans="11:13" ht="15.75" customHeight="1">
      <c r="K279" s="30"/>
      <c r="M279" s="30"/>
    </row>
    <row r="280" spans="11:13" ht="15.75" customHeight="1">
      <c r="K280" s="30"/>
      <c r="M280" s="30"/>
    </row>
    <row r="281" spans="11:13" ht="15.75" customHeight="1">
      <c r="K281" s="30"/>
      <c r="M281" s="30"/>
    </row>
    <row r="282" spans="11:13" ht="15.75" customHeight="1">
      <c r="K282" s="30"/>
      <c r="M282" s="30"/>
    </row>
    <row r="283" spans="11:13" ht="15.75" customHeight="1">
      <c r="K283" s="30"/>
      <c r="M283" s="30"/>
    </row>
    <row r="284" spans="11:13" ht="15.75" customHeight="1">
      <c r="K284" s="30"/>
      <c r="M284" s="30"/>
    </row>
    <row r="285" spans="11:13" ht="15.75" customHeight="1">
      <c r="K285" s="30"/>
      <c r="M285" s="30"/>
    </row>
    <row r="286" spans="11:13" ht="15.75" customHeight="1">
      <c r="K286" s="30"/>
      <c r="M286" s="30"/>
    </row>
    <row r="287" spans="11:13" ht="15.75" customHeight="1">
      <c r="K287" s="30"/>
      <c r="M287" s="30"/>
    </row>
    <row r="288" spans="11:13" ht="15.75" customHeight="1">
      <c r="K288" s="30"/>
      <c r="M288" s="30"/>
    </row>
    <row r="289" spans="11:13" ht="15.75" customHeight="1">
      <c r="K289" s="30"/>
      <c r="M289" s="30"/>
    </row>
    <row r="290" spans="11:13" ht="15.75" customHeight="1">
      <c r="K290" s="30"/>
      <c r="M290" s="30"/>
    </row>
    <row r="291" spans="11:13" ht="15.75" customHeight="1">
      <c r="K291" s="30"/>
      <c r="M291" s="30"/>
    </row>
    <row r="292" spans="11:13" ht="15.75" customHeight="1">
      <c r="K292" s="30"/>
      <c r="M292" s="30"/>
    </row>
    <row r="293" spans="11:13" ht="15.75" customHeight="1">
      <c r="K293" s="30"/>
      <c r="M293" s="30"/>
    </row>
    <row r="294" spans="11:13" ht="15.75" customHeight="1">
      <c r="K294" s="30"/>
      <c r="M294" s="30"/>
    </row>
    <row r="295" spans="11:13" ht="15.75" customHeight="1">
      <c r="K295" s="30"/>
      <c r="M295" s="30"/>
    </row>
    <row r="296" spans="11:13" ht="15.75" customHeight="1">
      <c r="K296" s="30"/>
      <c r="M296" s="30"/>
    </row>
    <row r="297" spans="11:13" ht="15.75" customHeight="1">
      <c r="K297" s="30"/>
      <c r="M297" s="30"/>
    </row>
    <row r="298" spans="11:13" ht="15.75" customHeight="1">
      <c r="K298" s="30"/>
      <c r="M298" s="30"/>
    </row>
    <row r="299" spans="11:13" ht="15.75" customHeight="1">
      <c r="K299" s="30"/>
      <c r="M299" s="30"/>
    </row>
    <row r="300" spans="11:13" ht="15.75" customHeight="1">
      <c r="K300" s="30"/>
      <c r="M300" s="30"/>
    </row>
    <row r="301" spans="11:13" ht="15.75" customHeight="1">
      <c r="K301" s="30"/>
      <c r="M301" s="30"/>
    </row>
    <row r="302" spans="11:13" ht="15.75" customHeight="1">
      <c r="K302" s="30"/>
      <c r="M302" s="30"/>
    </row>
    <row r="303" spans="11:13" ht="15.75" customHeight="1">
      <c r="K303" s="30"/>
      <c r="M303" s="30"/>
    </row>
    <row r="304" spans="11:13" ht="15.75" customHeight="1">
      <c r="K304" s="30"/>
      <c r="M304" s="30"/>
    </row>
    <row r="305" spans="11:13" ht="15.75" customHeight="1">
      <c r="K305" s="30"/>
      <c r="M305" s="30"/>
    </row>
    <row r="306" spans="11:13" ht="15.75" customHeight="1">
      <c r="K306" s="30"/>
      <c r="M306" s="30"/>
    </row>
    <row r="307" spans="11:13" ht="15.75" customHeight="1">
      <c r="K307" s="30"/>
      <c r="M307" s="30"/>
    </row>
    <row r="308" spans="11:13" ht="15.75" customHeight="1">
      <c r="K308" s="30"/>
      <c r="M308" s="30"/>
    </row>
    <row r="309" spans="11:13" ht="15.75" customHeight="1">
      <c r="K309" s="30"/>
      <c r="M309" s="30"/>
    </row>
    <row r="310" spans="11:13" ht="15.75" customHeight="1">
      <c r="K310" s="30"/>
      <c r="M310" s="30"/>
    </row>
    <row r="311" spans="11:13" ht="15.75" customHeight="1">
      <c r="K311" s="30"/>
      <c r="M311" s="30"/>
    </row>
    <row r="312" spans="11:13" ht="15.75" customHeight="1">
      <c r="K312" s="30"/>
      <c r="M312" s="30"/>
    </row>
    <row r="313" spans="11:13" ht="15.75" customHeight="1">
      <c r="K313" s="30"/>
      <c r="M313" s="30"/>
    </row>
    <row r="314" spans="11:13" ht="15.75" customHeight="1">
      <c r="K314" s="30"/>
      <c r="M314" s="30"/>
    </row>
    <row r="315" spans="11:13" ht="15.75" customHeight="1">
      <c r="K315" s="30"/>
      <c r="M315" s="30"/>
    </row>
    <row r="316" spans="11:13" ht="15.75" customHeight="1">
      <c r="K316" s="30"/>
      <c r="M316" s="30"/>
    </row>
    <row r="317" spans="11:13" ht="15.75" customHeight="1">
      <c r="K317" s="30"/>
      <c r="M317" s="30"/>
    </row>
    <row r="318" spans="11:13" ht="15.75" customHeight="1">
      <c r="K318" s="30"/>
      <c r="M318" s="30"/>
    </row>
    <row r="319" spans="11:13" ht="15.75" customHeight="1">
      <c r="K319" s="30"/>
      <c r="M319" s="30"/>
    </row>
    <row r="320" spans="11:13" ht="15.75" customHeight="1">
      <c r="K320" s="30"/>
      <c r="M320" s="30"/>
    </row>
    <row r="321" spans="11:13" ht="15.75" customHeight="1">
      <c r="K321" s="30"/>
      <c r="M321" s="30"/>
    </row>
    <row r="322" spans="11:13" ht="15.75" customHeight="1">
      <c r="K322" s="30"/>
      <c r="M322" s="30"/>
    </row>
    <row r="323" spans="11:13" ht="15.75" customHeight="1">
      <c r="K323" s="30"/>
      <c r="M323" s="30"/>
    </row>
    <row r="324" spans="11:13" ht="15.75" customHeight="1">
      <c r="K324" s="30"/>
      <c r="M324" s="30"/>
    </row>
    <row r="325" spans="11:13" ht="15.75" customHeight="1">
      <c r="K325" s="30"/>
      <c r="M325" s="30"/>
    </row>
    <row r="326" spans="11:13" ht="15.75" customHeight="1">
      <c r="K326" s="30"/>
      <c r="M326" s="30"/>
    </row>
    <row r="327" spans="11:13" ht="15.75" customHeight="1">
      <c r="K327" s="30"/>
      <c r="M327" s="30"/>
    </row>
    <row r="328" spans="11:13" ht="15.75" customHeight="1">
      <c r="K328" s="30"/>
      <c r="M328" s="30"/>
    </row>
    <row r="329" spans="11:13" ht="15.75" customHeight="1">
      <c r="K329" s="30"/>
      <c r="M329" s="30"/>
    </row>
    <row r="330" spans="11:13" ht="15.75" customHeight="1">
      <c r="K330" s="30"/>
      <c r="M330" s="30"/>
    </row>
    <row r="331" spans="11:13" ht="15.75" customHeight="1">
      <c r="K331" s="30"/>
      <c r="M331" s="30"/>
    </row>
    <row r="332" spans="11:13" ht="15.75" customHeight="1">
      <c r="K332" s="30"/>
      <c r="M332" s="30"/>
    </row>
    <row r="333" spans="11:13" ht="15.75" customHeight="1">
      <c r="K333" s="30"/>
      <c r="M333" s="30"/>
    </row>
    <row r="334" spans="11:13" ht="15.75" customHeight="1">
      <c r="K334" s="30"/>
      <c r="M334" s="30"/>
    </row>
    <row r="335" spans="11:13" ht="15.75" customHeight="1">
      <c r="K335" s="30"/>
      <c r="M335" s="30"/>
    </row>
    <row r="336" spans="11:13" ht="15.75" customHeight="1">
      <c r="K336" s="30"/>
      <c r="M336" s="30"/>
    </row>
    <row r="337" spans="11:13" ht="15.75" customHeight="1">
      <c r="K337" s="30"/>
      <c r="M337" s="30"/>
    </row>
    <row r="338" spans="11:13" ht="15.75" customHeight="1">
      <c r="K338" s="30"/>
      <c r="M338" s="30"/>
    </row>
    <row r="339" spans="11:13" ht="15.75" customHeight="1">
      <c r="K339" s="30"/>
      <c r="M339" s="30"/>
    </row>
    <row r="340" spans="11:13" ht="15.75" customHeight="1">
      <c r="K340" s="30"/>
      <c r="M340" s="30"/>
    </row>
    <row r="341" spans="11:13" ht="15.75" customHeight="1">
      <c r="K341" s="30"/>
      <c r="M341" s="30"/>
    </row>
    <row r="342" spans="11:13" ht="15.75" customHeight="1">
      <c r="K342" s="30"/>
      <c r="M342" s="30"/>
    </row>
    <row r="343" spans="11:13" ht="15.75" customHeight="1">
      <c r="K343" s="30"/>
      <c r="M343" s="30"/>
    </row>
    <row r="344" spans="11:13" ht="15.75" customHeight="1">
      <c r="K344" s="30"/>
      <c r="M344" s="30"/>
    </row>
    <row r="345" spans="11:13" ht="15.75" customHeight="1">
      <c r="K345" s="30"/>
      <c r="M345" s="30"/>
    </row>
    <row r="346" spans="11:13" ht="15.75" customHeight="1">
      <c r="K346" s="30"/>
      <c r="M346" s="30"/>
    </row>
    <row r="347" spans="11:13" ht="15.75" customHeight="1">
      <c r="K347" s="30"/>
      <c r="M347" s="30"/>
    </row>
    <row r="348" spans="11:13" ht="15.75" customHeight="1">
      <c r="K348" s="30"/>
      <c r="M348" s="30"/>
    </row>
    <row r="349" spans="11:13" ht="15.75" customHeight="1">
      <c r="K349" s="30"/>
      <c r="M349" s="30"/>
    </row>
    <row r="350" spans="11:13" ht="15.75" customHeight="1">
      <c r="K350" s="30"/>
      <c r="M350" s="30"/>
    </row>
    <row r="351" spans="11:13" ht="15.75" customHeight="1">
      <c r="K351" s="30"/>
      <c r="M351" s="30"/>
    </row>
    <row r="352" spans="11:13" ht="15.75" customHeight="1">
      <c r="K352" s="30"/>
      <c r="M352" s="30"/>
    </row>
    <row r="353" spans="11:13" ht="15.75" customHeight="1">
      <c r="K353" s="30"/>
      <c r="M353" s="30"/>
    </row>
    <row r="354" spans="11:13" ht="15.75" customHeight="1">
      <c r="K354" s="30"/>
      <c r="M354" s="30"/>
    </row>
    <row r="355" spans="11:13" ht="15.75" customHeight="1">
      <c r="K355" s="30"/>
      <c r="M355" s="30"/>
    </row>
    <row r="356" spans="11:13" ht="15.75" customHeight="1">
      <c r="K356" s="30"/>
      <c r="M356" s="30"/>
    </row>
    <row r="357" spans="11:13" ht="15.75" customHeight="1">
      <c r="K357" s="30"/>
      <c r="M357" s="30"/>
    </row>
    <row r="358" spans="11:13" ht="15.75" customHeight="1">
      <c r="K358" s="30"/>
      <c r="M358" s="30"/>
    </row>
    <row r="359" spans="11:13" ht="15.75" customHeight="1">
      <c r="K359" s="30"/>
      <c r="M359" s="30"/>
    </row>
    <row r="360" spans="11:13" ht="15.75" customHeight="1">
      <c r="K360" s="30"/>
      <c r="M360" s="30"/>
    </row>
    <row r="361" spans="11:13" ht="15.75" customHeight="1">
      <c r="K361" s="30"/>
      <c r="M361" s="30"/>
    </row>
    <row r="362" spans="11:13" ht="15.75" customHeight="1">
      <c r="K362" s="30"/>
      <c r="M362" s="30"/>
    </row>
    <row r="363" spans="11:13" ht="15.75" customHeight="1">
      <c r="K363" s="30"/>
      <c r="M363" s="30"/>
    </row>
    <row r="364" spans="11:13" ht="15.75" customHeight="1">
      <c r="K364" s="30"/>
      <c r="M364" s="30"/>
    </row>
    <row r="365" spans="11:13" ht="15.75" customHeight="1">
      <c r="K365" s="30"/>
      <c r="M365" s="30"/>
    </row>
    <row r="366" spans="11:13" ht="15.75" customHeight="1">
      <c r="K366" s="30"/>
      <c r="M366" s="30"/>
    </row>
    <row r="367" spans="11:13" ht="15.75" customHeight="1">
      <c r="K367" s="30"/>
      <c r="M367" s="30"/>
    </row>
    <row r="368" spans="11:13" ht="15.75" customHeight="1">
      <c r="K368" s="30"/>
      <c r="M368" s="30"/>
    </row>
    <row r="369" spans="11:13" ht="15.75" customHeight="1">
      <c r="K369" s="30"/>
      <c r="M369" s="30"/>
    </row>
    <row r="370" spans="11:13" ht="15.75" customHeight="1">
      <c r="K370" s="30"/>
      <c r="M370" s="30"/>
    </row>
    <row r="371" spans="11:13" ht="15.75" customHeight="1">
      <c r="K371" s="30"/>
      <c r="M371" s="30"/>
    </row>
    <row r="372" spans="11:13" ht="15.75" customHeight="1">
      <c r="K372" s="30"/>
      <c r="M372" s="30"/>
    </row>
    <row r="373" spans="11:13" ht="15.75" customHeight="1">
      <c r="K373" s="30"/>
      <c r="M373" s="30"/>
    </row>
    <row r="374" spans="11:13" ht="15.75" customHeight="1">
      <c r="K374" s="30"/>
      <c r="M374" s="30"/>
    </row>
    <row r="375" spans="11:13" ht="15.75" customHeight="1">
      <c r="K375" s="30"/>
      <c r="M375" s="30"/>
    </row>
    <row r="376" spans="11:13" ht="15.75" customHeight="1">
      <c r="K376" s="30"/>
      <c r="M376" s="30"/>
    </row>
    <row r="377" spans="11:13" ht="15.75" customHeight="1">
      <c r="K377" s="30"/>
      <c r="M377" s="30"/>
    </row>
    <row r="378" spans="11:13" ht="15.75" customHeight="1">
      <c r="K378" s="30"/>
      <c r="M378" s="30"/>
    </row>
    <row r="379" spans="11:13" ht="15.75" customHeight="1">
      <c r="K379" s="30"/>
      <c r="M379" s="30"/>
    </row>
    <row r="380" spans="11:13" ht="15.75" customHeight="1">
      <c r="K380" s="30"/>
      <c r="M380" s="30"/>
    </row>
    <row r="381" spans="11:13" ht="15.75" customHeight="1">
      <c r="K381" s="30"/>
      <c r="M381" s="30"/>
    </row>
    <row r="382" spans="11:13" ht="15.75" customHeight="1">
      <c r="K382" s="30"/>
      <c r="M382" s="30"/>
    </row>
    <row r="383" spans="11:13" ht="15.75" customHeight="1">
      <c r="K383" s="30"/>
      <c r="M383" s="30"/>
    </row>
    <row r="384" spans="11:13" ht="15.75" customHeight="1">
      <c r="K384" s="30"/>
      <c r="M384" s="30"/>
    </row>
    <row r="385" spans="11:13" ht="15.75" customHeight="1">
      <c r="K385" s="30"/>
      <c r="M385" s="30"/>
    </row>
    <row r="386" spans="11:13" ht="15.75" customHeight="1">
      <c r="K386" s="30"/>
      <c r="M386" s="30"/>
    </row>
    <row r="387" spans="11:13" ht="15.75" customHeight="1">
      <c r="K387" s="30"/>
      <c r="M387" s="30"/>
    </row>
    <row r="388" spans="11:13" ht="15.75" customHeight="1">
      <c r="K388" s="30"/>
      <c r="M388" s="30"/>
    </row>
    <row r="389" spans="11:13" ht="15.75" customHeight="1">
      <c r="K389" s="30"/>
      <c r="M389" s="30"/>
    </row>
    <row r="390" spans="11:13" ht="15.75" customHeight="1">
      <c r="K390" s="30"/>
      <c r="M390" s="30"/>
    </row>
    <row r="391" spans="11:13" ht="15.75" customHeight="1">
      <c r="K391" s="30"/>
      <c r="M391" s="30"/>
    </row>
    <row r="392" spans="11:13" ht="15.75" customHeight="1">
      <c r="K392" s="30"/>
      <c r="M392" s="30"/>
    </row>
    <row r="393" spans="11:13" ht="15.75" customHeight="1">
      <c r="K393" s="30"/>
      <c r="M393" s="30"/>
    </row>
    <row r="394" spans="11:13" ht="15.75" customHeight="1">
      <c r="K394" s="30"/>
      <c r="M394" s="30"/>
    </row>
    <row r="395" spans="11:13" ht="15.75" customHeight="1">
      <c r="K395" s="30"/>
      <c r="M395" s="30"/>
    </row>
    <row r="396" spans="11:13" ht="15.75" customHeight="1">
      <c r="K396" s="30"/>
      <c r="M396" s="30"/>
    </row>
    <row r="397" spans="11:13" ht="15.75" customHeight="1">
      <c r="K397" s="30"/>
      <c r="M397" s="30"/>
    </row>
    <row r="398" spans="11:13" ht="15.75" customHeight="1">
      <c r="K398" s="30"/>
      <c r="M398" s="30"/>
    </row>
    <row r="399" spans="11:13" ht="15.75" customHeight="1">
      <c r="K399" s="30"/>
      <c r="M399" s="30"/>
    </row>
    <row r="400" spans="11:13" ht="15.75" customHeight="1">
      <c r="K400" s="30"/>
      <c r="M400" s="30"/>
    </row>
    <row r="401" spans="11:13" ht="15.75" customHeight="1">
      <c r="K401" s="30"/>
      <c r="M401" s="30"/>
    </row>
    <row r="402" spans="11:13" ht="15.75" customHeight="1">
      <c r="K402" s="30"/>
      <c r="M402" s="30"/>
    </row>
    <row r="403" spans="11:13" ht="15.75" customHeight="1">
      <c r="K403" s="30"/>
      <c r="M403" s="30"/>
    </row>
    <row r="404" spans="11:13" ht="15.75" customHeight="1">
      <c r="K404" s="30"/>
      <c r="M404" s="30"/>
    </row>
    <row r="405" spans="11:13" ht="15.75" customHeight="1">
      <c r="K405" s="30"/>
      <c r="M405" s="30"/>
    </row>
    <row r="406" spans="11:13" ht="15.75" customHeight="1">
      <c r="K406" s="30"/>
      <c r="M406" s="30"/>
    </row>
    <row r="407" spans="11:13" ht="15.75" customHeight="1">
      <c r="K407" s="30"/>
      <c r="M407" s="30"/>
    </row>
    <row r="408" spans="11:13" ht="15.75" customHeight="1">
      <c r="K408" s="30"/>
      <c r="M408" s="30"/>
    </row>
    <row r="409" spans="11:13" ht="15.75" customHeight="1">
      <c r="K409" s="30"/>
      <c r="M409" s="30"/>
    </row>
    <row r="410" spans="11:13" ht="15.75" customHeight="1">
      <c r="K410" s="30"/>
      <c r="M410" s="30"/>
    </row>
    <row r="411" spans="11:13" ht="15.75" customHeight="1">
      <c r="K411" s="30"/>
      <c r="M411" s="30"/>
    </row>
    <row r="412" spans="11:13" ht="15.75" customHeight="1">
      <c r="K412" s="30"/>
      <c r="M412" s="30"/>
    </row>
    <row r="413" spans="11:13" ht="15.75" customHeight="1">
      <c r="K413" s="30"/>
      <c r="M413" s="30"/>
    </row>
    <row r="414" spans="11:13" ht="15.75" customHeight="1">
      <c r="K414" s="30"/>
      <c r="M414" s="30"/>
    </row>
    <row r="415" spans="11:13" ht="15.75" customHeight="1">
      <c r="K415" s="30"/>
      <c r="M415" s="30"/>
    </row>
    <row r="416" spans="11:13" ht="15.75" customHeight="1">
      <c r="K416" s="30"/>
      <c r="M416" s="30"/>
    </row>
    <row r="417" spans="11:13" ht="15.75" customHeight="1">
      <c r="K417" s="30"/>
      <c r="M417" s="30"/>
    </row>
    <row r="418" spans="11:13" ht="15.75" customHeight="1">
      <c r="K418" s="30"/>
      <c r="M418" s="30"/>
    </row>
    <row r="419" spans="11:13" ht="15.75" customHeight="1">
      <c r="K419" s="30"/>
      <c r="M419" s="30"/>
    </row>
    <row r="420" spans="11:13" ht="15.75" customHeight="1">
      <c r="K420" s="30"/>
      <c r="M420" s="30"/>
    </row>
    <row r="421" spans="11:13" ht="15.75" customHeight="1">
      <c r="K421" s="30"/>
      <c r="M421" s="30"/>
    </row>
    <row r="422" spans="11:13" ht="15.75" customHeight="1">
      <c r="K422" s="30"/>
      <c r="M422" s="30"/>
    </row>
    <row r="423" spans="11:13" ht="15.75" customHeight="1">
      <c r="K423" s="30"/>
      <c r="M423" s="30"/>
    </row>
    <row r="424" spans="11:13" ht="15.75" customHeight="1">
      <c r="K424" s="30"/>
      <c r="M424" s="30"/>
    </row>
    <row r="425" spans="11:13" ht="15.75" customHeight="1">
      <c r="K425" s="30"/>
      <c r="M425" s="30"/>
    </row>
    <row r="426" spans="11:13" ht="15.75" customHeight="1">
      <c r="K426" s="30"/>
      <c r="M426" s="30"/>
    </row>
    <row r="427" spans="11:13" ht="15.75" customHeight="1">
      <c r="K427" s="30"/>
      <c r="M427" s="30"/>
    </row>
    <row r="428" spans="11:13" ht="15.75" customHeight="1">
      <c r="K428" s="30"/>
      <c r="M428" s="30"/>
    </row>
    <row r="429" spans="11:13" ht="15.75" customHeight="1">
      <c r="K429" s="30"/>
      <c r="M429" s="30"/>
    </row>
    <row r="430" spans="11:13" ht="15.75" customHeight="1">
      <c r="K430" s="30"/>
      <c r="M430" s="30"/>
    </row>
    <row r="431" spans="11:13" ht="15.75" customHeight="1">
      <c r="K431" s="30"/>
      <c r="M431" s="30"/>
    </row>
    <row r="432" spans="11:13" ht="15.75" customHeight="1">
      <c r="K432" s="30"/>
      <c r="M432" s="30"/>
    </row>
    <row r="433" spans="11:13" ht="15.75" customHeight="1">
      <c r="K433" s="30"/>
      <c r="M433" s="30"/>
    </row>
    <row r="434" spans="11:13" ht="15.75" customHeight="1">
      <c r="K434" s="30"/>
      <c r="M434" s="30"/>
    </row>
    <row r="435" spans="11:13" ht="15.75" customHeight="1">
      <c r="K435" s="30"/>
      <c r="M435" s="30"/>
    </row>
    <row r="436" spans="11:13" ht="15.75" customHeight="1">
      <c r="K436" s="30"/>
      <c r="M436" s="30"/>
    </row>
    <row r="437" spans="11:13" ht="15.75" customHeight="1">
      <c r="K437" s="30"/>
      <c r="M437" s="30"/>
    </row>
    <row r="438" spans="11:13" ht="15.75" customHeight="1">
      <c r="K438" s="30"/>
      <c r="M438" s="30"/>
    </row>
    <row r="439" spans="11:13" ht="15.75" customHeight="1">
      <c r="K439" s="30"/>
      <c r="M439" s="30"/>
    </row>
    <row r="440" spans="11:13" ht="15.75" customHeight="1">
      <c r="K440" s="30"/>
      <c r="M440" s="30"/>
    </row>
    <row r="441" spans="11:13" ht="15.75" customHeight="1">
      <c r="K441" s="30"/>
      <c r="M441" s="30"/>
    </row>
    <row r="442" spans="11:13" ht="15.75" customHeight="1">
      <c r="K442" s="30"/>
      <c r="M442" s="30"/>
    </row>
    <row r="443" spans="11:13" ht="15.75" customHeight="1">
      <c r="K443" s="30"/>
      <c r="M443" s="30"/>
    </row>
    <row r="444" spans="11:13" ht="15.75" customHeight="1">
      <c r="K444" s="30"/>
      <c r="M444" s="30"/>
    </row>
    <row r="445" spans="11:13" ht="15.75" customHeight="1">
      <c r="K445" s="30"/>
      <c r="M445" s="30"/>
    </row>
    <row r="446" spans="11:13" ht="15.75" customHeight="1">
      <c r="K446" s="30"/>
      <c r="M446" s="30"/>
    </row>
    <row r="447" spans="11:13" ht="15.75" customHeight="1">
      <c r="K447" s="30"/>
      <c r="M447" s="30"/>
    </row>
    <row r="448" spans="11:13" ht="15.75" customHeight="1">
      <c r="K448" s="30"/>
      <c r="M448" s="30"/>
    </row>
    <row r="449" spans="11:13" ht="15.75" customHeight="1">
      <c r="K449" s="30"/>
      <c r="M449" s="30"/>
    </row>
    <row r="450" spans="11:13" ht="15.75" customHeight="1">
      <c r="K450" s="30"/>
      <c r="M450" s="30"/>
    </row>
    <row r="451" spans="11:13" ht="15.75" customHeight="1">
      <c r="K451" s="30"/>
      <c r="M451" s="30"/>
    </row>
    <row r="452" spans="11:13" ht="15.75" customHeight="1">
      <c r="K452" s="30"/>
      <c r="M452" s="30"/>
    </row>
    <row r="453" spans="11:13" ht="15.75" customHeight="1">
      <c r="K453" s="30"/>
      <c r="M453" s="30"/>
    </row>
    <row r="454" spans="11:13" ht="15.75" customHeight="1">
      <c r="K454" s="30"/>
      <c r="M454" s="30"/>
    </row>
    <row r="455" spans="11:13" ht="15.75" customHeight="1">
      <c r="K455" s="30"/>
      <c r="M455" s="30"/>
    </row>
    <row r="456" spans="11:13" ht="15.75" customHeight="1">
      <c r="K456" s="30"/>
      <c r="M456" s="30"/>
    </row>
    <row r="457" spans="11:13" ht="15.75" customHeight="1">
      <c r="K457" s="30"/>
      <c r="M457" s="30"/>
    </row>
    <row r="458" spans="11:13" ht="15.75" customHeight="1">
      <c r="K458" s="30"/>
      <c r="M458" s="30"/>
    </row>
    <row r="459" spans="11:13" ht="15.75" customHeight="1">
      <c r="K459" s="30"/>
      <c r="M459" s="30"/>
    </row>
    <row r="460" spans="11:13" ht="15.75" customHeight="1">
      <c r="K460" s="30"/>
      <c r="M460" s="30"/>
    </row>
    <row r="461" spans="11:13" ht="15.75" customHeight="1">
      <c r="K461" s="30"/>
      <c r="M461" s="30"/>
    </row>
    <row r="462" spans="11:13" ht="15.75" customHeight="1">
      <c r="K462" s="30"/>
      <c r="M462" s="30"/>
    </row>
    <row r="463" spans="11:13" ht="15.75" customHeight="1">
      <c r="K463" s="30"/>
      <c r="M463" s="30"/>
    </row>
    <row r="464" spans="11:13" ht="15.75" customHeight="1">
      <c r="K464" s="30"/>
      <c r="M464" s="30"/>
    </row>
    <row r="465" spans="11:13" ht="15.75" customHeight="1">
      <c r="K465" s="30"/>
      <c r="M465" s="30"/>
    </row>
    <row r="466" spans="11:13" ht="15.75" customHeight="1">
      <c r="K466" s="30"/>
      <c r="M466" s="30"/>
    </row>
    <row r="467" spans="11:13" ht="15.75" customHeight="1">
      <c r="K467" s="30"/>
      <c r="M467" s="30"/>
    </row>
    <row r="468" spans="11:13" ht="15.75" customHeight="1">
      <c r="K468" s="30"/>
      <c r="M468" s="30"/>
    </row>
    <row r="469" spans="11:13" ht="15.75" customHeight="1">
      <c r="K469" s="30"/>
      <c r="M469" s="30"/>
    </row>
    <row r="470" spans="11:13" ht="15.75" customHeight="1">
      <c r="K470" s="30"/>
      <c r="M470" s="30"/>
    </row>
    <row r="471" spans="11:13" ht="15.75" customHeight="1">
      <c r="K471" s="30"/>
      <c r="M471" s="30"/>
    </row>
    <row r="472" spans="11:13" ht="15.75" customHeight="1">
      <c r="K472" s="30"/>
      <c r="M472" s="30"/>
    </row>
    <row r="473" spans="11:13" ht="15.75" customHeight="1">
      <c r="K473" s="30"/>
      <c r="M473" s="30"/>
    </row>
    <row r="474" spans="11:13" ht="15.75" customHeight="1">
      <c r="K474" s="30"/>
      <c r="M474" s="30"/>
    </row>
    <row r="475" spans="11:13" ht="15.75" customHeight="1">
      <c r="K475" s="30"/>
      <c r="M475" s="30"/>
    </row>
    <row r="476" spans="11:13" ht="15.75" customHeight="1">
      <c r="K476" s="30"/>
      <c r="M476" s="30"/>
    </row>
    <row r="477" spans="11:13" ht="15.75" customHeight="1">
      <c r="K477" s="30"/>
      <c r="M477" s="30"/>
    </row>
    <row r="478" spans="11:13" ht="15.75" customHeight="1">
      <c r="K478" s="30"/>
      <c r="M478" s="30"/>
    </row>
    <row r="479" spans="11:13" ht="15.75" customHeight="1">
      <c r="K479" s="30"/>
      <c r="M479" s="30"/>
    </row>
    <row r="480" spans="11:13" ht="15.75" customHeight="1">
      <c r="K480" s="30"/>
      <c r="M480" s="30"/>
    </row>
    <row r="481" spans="11:13" ht="15.75" customHeight="1">
      <c r="K481" s="30"/>
      <c r="M481" s="30"/>
    </row>
    <row r="482" spans="11:13" ht="15.75" customHeight="1">
      <c r="K482" s="30"/>
      <c r="M482" s="30"/>
    </row>
    <row r="483" spans="11:13" ht="15.75" customHeight="1">
      <c r="K483" s="30"/>
      <c r="M483" s="30"/>
    </row>
    <row r="484" spans="11:13" ht="15.75" customHeight="1">
      <c r="K484" s="30"/>
      <c r="M484" s="30"/>
    </row>
    <row r="485" spans="11:13" ht="15.75" customHeight="1">
      <c r="K485" s="30"/>
      <c r="M485" s="30"/>
    </row>
    <row r="486" spans="11:13" ht="15.75" customHeight="1">
      <c r="K486" s="30"/>
      <c r="M486" s="30"/>
    </row>
    <row r="487" spans="11:13" ht="15.75" customHeight="1">
      <c r="K487" s="30"/>
      <c r="M487" s="30"/>
    </row>
    <row r="488" spans="11:13" ht="15.75" customHeight="1">
      <c r="K488" s="30"/>
      <c r="M488" s="30"/>
    </row>
    <row r="489" spans="11:13" ht="15.75" customHeight="1">
      <c r="K489" s="30"/>
      <c r="M489" s="30"/>
    </row>
    <row r="490" spans="11:13" ht="15.75" customHeight="1">
      <c r="K490" s="30"/>
      <c r="M490" s="30"/>
    </row>
    <row r="491" spans="11:13" ht="15.75" customHeight="1">
      <c r="K491" s="30"/>
      <c r="M491" s="30"/>
    </row>
    <row r="492" spans="11:13" ht="15.75" customHeight="1">
      <c r="K492" s="30"/>
      <c r="M492" s="30"/>
    </row>
    <row r="493" spans="11:13" ht="15.75" customHeight="1">
      <c r="K493" s="30"/>
      <c r="M493" s="30"/>
    </row>
    <row r="494" spans="11:13" ht="15.75" customHeight="1">
      <c r="K494" s="30"/>
      <c r="M494" s="30"/>
    </row>
    <row r="495" spans="11:13" ht="15.75" customHeight="1">
      <c r="K495" s="30"/>
      <c r="M495" s="30"/>
    </row>
    <row r="496" spans="11:13" ht="15.75" customHeight="1">
      <c r="K496" s="30"/>
      <c r="M496" s="30"/>
    </row>
    <row r="497" spans="11:13" ht="15.75" customHeight="1">
      <c r="K497" s="30"/>
      <c r="M497" s="30"/>
    </row>
    <row r="498" spans="11:13" ht="15.75" customHeight="1">
      <c r="K498" s="30"/>
      <c r="M498" s="30"/>
    </row>
    <row r="499" spans="11:13" ht="15.75" customHeight="1">
      <c r="K499" s="30"/>
      <c r="M499" s="30"/>
    </row>
    <row r="500" spans="11:13" ht="15.75" customHeight="1">
      <c r="K500" s="30"/>
      <c r="M500" s="30"/>
    </row>
    <row r="501" spans="11:13" ht="15.75" customHeight="1">
      <c r="K501" s="30"/>
      <c r="M501" s="30"/>
    </row>
    <row r="502" spans="11:13" ht="15.75" customHeight="1">
      <c r="K502" s="30"/>
      <c r="M502" s="30"/>
    </row>
    <row r="503" spans="11:13" ht="15.75" customHeight="1">
      <c r="K503" s="30"/>
      <c r="M503" s="30"/>
    </row>
    <row r="504" spans="11:13" ht="15.75" customHeight="1">
      <c r="K504" s="30"/>
      <c r="M504" s="30"/>
    </row>
    <row r="505" spans="11:13" ht="15.75" customHeight="1">
      <c r="K505" s="30"/>
      <c r="M505" s="30"/>
    </row>
    <row r="506" spans="11:13" ht="15.75" customHeight="1">
      <c r="K506" s="30"/>
      <c r="M506" s="30"/>
    </row>
    <row r="507" spans="11:13" ht="15.75" customHeight="1">
      <c r="K507" s="30"/>
      <c r="M507" s="30"/>
    </row>
    <row r="508" spans="11:13" ht="15.75" customHeight="1">
      <c r="K508" s="30"/>
      <c r="M508" s="30"/>
    </row>
    <row r="509" spans="11:13" ht="15.75" customHeight="1">
      <c r="K509" s="30"/>
      <c r="M509" s="30"/>
    </row>
    <row r="510" spans="11:13" ht="15.75" customHeight="1">
      <c r="K510" s="30"/>
      <c r="M510" s="30"/>
    </row>
    <row r="511" spans="11:13" ht="15.75" customHeight="1">
      <c r="K511" s="30"/>
      <c r="M511" s="30"/>
    </row>
    <row r="512" spans="11:13" ht="15.75" customHeight="1">
      <c r="K512" s="30"/>
      <c r="M512" s="30"/>
    </row>
    <row r="513" spans="11:13" ht="15.75" customHeight="1">
      <c r="K513" s="30"/>
      <c r="M513" s="30"/>
    </row>
    <row r="514" spans="11:13" ht="15.75" customHeight="1">
      <c r="K514" s="30"/>
      <c r="M514" s="30"/>
    </row>
    <row r="515" spans="11:13" ht="15.75" customHeight="1">
      <c r="K515" s="30"/>
      <c r="M515" s="30"/>
    </row>
    <row r="516" spans="11:13" ht="15.75" customHeight="1">
      <c r="K516" s="30"/>
      <c r="M516" s="30"/>
    </row>
    <row r="517" spans="11:13" ht="15.75" customHeight="1">
      <c r="K517" s="30"/>
      <c r="M517" s="30"/>
    </row>
    <row r="518" spans="11:13" ht="15.75" customHeight="1">
      <c r="K518" s="30"/>
      <c r="M518" s="30"/>
    </row>
    <row r="519" spans="11:13" ht="15.75" customHeight="1">
      <c r="K519" s="30"/>
      <c r="M519" s="30"/>
    </row>
    <row r="520" spans="11:13" ht="15.75" customHeight="1">
      <c r="K520" s="30"/>
      <c r="M520" s="30"/>
    </row>
    <row r="521" spans="11:13" ht="15.75" customHeight="1">
      <c r="K521" s="30"/>
      <c r="M521" s="30"/>
    </row>
    <row r="522" spans="11:13" ht="15.75" customHeight="1">
      <c r="K522" s="30"/>
      <c r="M522" s="30"/>
    </row>
    <row r="523" spans="11:13" ht="15.75" customHeight="1">
      <c r="K523" s="30"/>
      <c r="M523" s="30"/>
    </row>
    <row r="524" spans="11:13" ht="15.75" customHeight="1">
      <c r="K524" s="30"/>
      <c r="M524" s="30"/>
    </row>
    <row r="525" spans="11:13" ht="15.75" customHeight="1">
      <c r="K525" s="30"/>
      <c r="M525" s="30"/>
    </row>
    <row r="526" spans="11:13" ht="15.75" customHeight="1">
      <c r="K526" s="30"/>
      <c r="M526" s="30"/>
    </row>
    <row r="527" spans="11:13" ht="15.75" customHeight="1">
      <c r="K527" s="30"/>
      <c r="M527" s="30"/>
    </row>
    <row r="528" spans="11:13" ht="15.75" customHeight="1">
      <c r="K528" s="30"/>
      <c r="M528" s="30"/>
    </row>
    <row r="529" spans="11:13" ht="15.75" customHeight="1">
      <c r="K529" s="30"/>
      <c r="M529" s="30"/>
    </row>
    <row r="530" spans="11:13" ht="15.75" customHeight="1">
      <c r="K530" s="30"/>
      <c r="M530" s="30"/>
    </row>
    <row r="531" spans="11:13" ht="15.75" customHeight="1">
      <c r="K531" s="30"/>
      <c r="M531" s="30"/>
    </row>
    <row r="532" spans="11:13" ht="15.75" customHeight="1">
      <c r="K532" s="30"/>
      <c r="M532" s="30"/>
    </row>
    <row r="533" spans="11:13" ht="15.75" customHeight="1">
      <c r="K533" s="30"/>
      <c r="M533" s="30"/>
    </row>
    <row r="534" spans="11:13" ht="15.75" customHeight="1">
      <c r="K534" s="30"/>
      <c r="M534" s="30"/>
    </row>
    <row r="535" spans="11:13" ht="15.75" customHeight="1">
      <c r="K535" s="30"/>
      <c r="M535" s="30"/>
    </row>
    <row r="536" spans="11:13" ht="15.75" customHeight="1">
      <c r="K536" s="30"/>
      <c r="M536" s="30"/>
    </row>
    <row r="537" spans="11:13" ht="15.75" customHeight="1">
      <c r="K537" s="30"/>
      <c r="M537" s="30"/>
    </row>
    <row r="538" spans="11:13" ht="15.75" customHeight="1">
      <c r="K538" s="30"/>
      <c r="M538" s="30"/>
    </row>
    <row r="539" spans="11:13" ht="15.75" customHeight="1">
      <c r="K539" s="30"/>
      <c r="M539" s="30"/>
    </row>
    <row r="540" spans="11:13" ht="15.75" customHeight="1">
      <c r="K540" s="30"/>
      <c r="M540" s="30"/>
    </row>
    <row r="541" spans="11:13" ht="15.75" customHeight="1">
      <c r="K541" s="30"/>
      <c r="M541" s="30"/>
    </row>
    <row r="542" spans="11:13" ht="15.75" customHeight="1">
      <c r="K542" s="30"/>
      <c r="M542" s="30"/>
    </row>
    <row r="543" spans="11:13" ht="15.75" customHeight="1">
      <c r="K543" s="30"/>
      <c r="M543" s="30"/>
    </row>
    <row r="544" spans="11:13" ht="15.75" customHeight="1">
      <c r="K544" s="30"/>
      <c r="M544" s="30"/>
    </row>
    <row r="545" spans="11:13" ht="15.75" customHeight="1">
      <c r="K545" s="30"/>
      <c r="M545" s="30"/>
    </row>
    <row r="546" spans="11:13" ht="15.75" customHeight="1">
      <c r="K546" s="30"/>
      <c r="M546" s="30"/>
    </row>
    <row r="547" spans="11:13" ht="15.75" customHeight="1">
      <c r="K547" s="30"/>
      <c r="M547" s="30"/>
    </row>
    <row r="548" spans="11:13" ht="15.75" customHeight="1">
      <c r="K548" s="30"/>
      <c r="M548" s="30"/>
    </row>
    <row r="549" spans="11:13" ht="15.75" customHeight="1">
      <c r="K549" s="30"/>
      <c r="M549" s="30"/>
    </row>
    <row r="550" spans="11:13" ht="15.75" customHeight="1">
      <c r="K550" s="30"/>
      <c r="M550" s="30"/>
    </row>
    <row r="551" spans="11:13" ht="15.75" customHeight="1">
      <c r="K551" s="30"/>
      <c r="M551" s="30"/>
    </row>
    <row r="552" spans="11:13" ht="15.75" customHeight="1">
      <c r="K552" s="30"/>
      <c r="M552" s="30"/>
    </row>
    <row r="553" spans="11:13" ht="15.75" customHeight="1">
      <c r="K553" s="30"/>
      <c r="M553" s="30"/>
    </row>
    <row r="554" spans="11:13" ht="15.75" customHeight="1">
      <c r="K554" s="30"/>
      <c r="M554" s="30"/>
    </row>
    <row r="555" spans="11:13" ht="15.75" customHeight="1">
      <c r="K555" s="30"/>
      <c r="M555" s="30"/>
    </row>
    <row r="556" spans="11:13" ht="15.75" customHeight="1">
      <c r="K556" s="30"/>
      <c r="M556" s="30"/>
    </row>
    <row r="557" spans="11:13" ht="15.75" customHeight="1">
      <c r="K557" s="30"/>
      <c r="M557" s="30"/>
    </row>
    <row r="558" spans="11:13" ht="15.75" customHeight="1">
      <c r="K558" s="30"/>
      <c r="M558" s="30"/>
    </row>
    <row r="559" spans="11:13" ht="15.75" customHeight="1">
      <c r="K559" s="30"/>
      <c r="M559" s="30"/>
    </row>
    <row r="560" spans="11:13" ht="15.75" customHeight="1">
      <c r="K560" s="30"/>
      <c r="M560" s="30"/>
    </row>
    <row r="561" spans="11:13" ht="15.75" customHeight="1">
      <c r="K561" s="30"/>
      <c r="M561" s="30"/>
    </row>
    <row r="562" spans="11:13" ht="15.75" customHeight="1">
      <c r="K562" s="30"/>
      <c r="M562" s="30"/>
    </row>
    <row r="563" spans="11:13" ht="15.75" customHeight="1">
      <c r="K563" s="30"/>
      <c r="M563" s="30"/>
    </row>
    <row r="564" spans="11:13" ht="15.75" customHeight="1">
      <c r="K564" s="30"/>
      <c r="M564" s="30"/>
    </row>
    <row r="565" spans="11:13" ht="15.75" customHeight="1">
      <c r="K565" s="30"/>
      <c r="M565" s="30"/>
    </row>
    <row r="566" spans="11:13" ht="15.75" customHeight="1">
      <c r="K566" s="30"/>
      <c r="M566" s="30"/>
    </row>
    <row r="567" spans="11:13" ht="15.75" customHeight="1">
      <c r="K567" s="30"/>
      <c r="M567" s="30"/>
    </row>
    <row r="568" spans="11:13" ht="15.75" customHeight="1">
      <c r="K568" s="30"/>
      <c r="M568" s="30"/>
    </row>
    <row r="569" spans="11:13" ht="15.75" customHeight="1">
      <c r="K569" s="30"/>
      <c r="M569" s="30"/>
    </row>
    <row r="570" spans="11:13" ht="15.75" customHeight="1">
      <c r="K570" s="30"/>
      <c r="M570" s="30"/>
    </row>
    <row r="571" spans="11:13" ht="15.75" customHeight="1">
      <c r="K571" s="30"/>
      <c r="M571" s="30"/>
    </row>
    <row r="572" spans="11:13" ht="15.75" customHeight="1">
      <c r="K572" s="30"/>
      <c r="M572" s="30"/>
    </row>
    <row r="573" spans="11:13" ht="15.75" customHeight="1">
      <c r="K573" s="30"/>
      <c r="M573" s="30"/>
    </row>
    <row r="574" spans="11:13" ht="15.75" customHeight="1">
      <c r="K574" s="30"/>
      <c r="M574" s="30"/>
    </row>
    <row r="575" spans="11:13" ht="15.75" customHeight="1">
      <c r="K575" s="30"/>
      <c r="M575" s="30"/>
    </row>
    <row r="576" spans="11:13" ht="15.75" customHeight="1">
      <c r="K576" s="30"/>
      <c r="M576" s="30"/>
    </row>
    <row r="577" spans="11:13" ht="15.75" customHeight="1">
      <c r="K577" s="30"/>
      <c r="M577" s="30"/>
    </row>
    <row r="578" spans="11:13" ht="15.75" customHeight="1">
      <c r="K578" s="30"/>
      <c r="M578" s="30"/>
    </row>
    <row r="579" spans="11:13" ht="15.75" customHeight="1">
      <c r="K579" s="30"/>
      <c r="M579" s="30"/>
    </row>
    <row r="580" spans="11:13" ht="15.75" customHeight="1">
      <c r="K580" s="30"/>
      <c r="M580" s="30"/>
    </row>
    <row r="581" spans="11:13" ht="15.75" customHeight="1">
      <c r="K581" s="30"/>
      <c r="M581" s="30"/>
    </row>
    <row r="582" spans="11:13" ht="15.75" customHeight="1">
      <c r="K582" s="30"/>
      <c r="M582" s="30"/>
    </row>
    <row r="583" spans="11:13" ht="15.75" customHeight="1">
      <c r="K583" s="30"/>
      <c r="M583" s="30"/>
    </row>
    <row r="584" spans="11:13" ht="15.75" customHeight="1">
      <c r="K584" s="30"/>
      <c r="M584" s="30"/>
    </row>
    <row r="585" spans="11:13" ht="15.75" customHeight="1">
      <c r="K585" s="30"/>
      <c r="M585" s="30"/>
    </row>
    <row r="586" spans="11:13" ht="15.75" customHeight="1">
      <c r="K586" s="30"/>
      <c r="M586" s="30"/>
    </row>
    <row r="587" spans="11:13" ht="15.75" customHeight="1">
      <c r="K587" s="30"/>
      <c r="M587" s="30"/>
    </row>
    <row r="588" spans="11:13" ht="15.75" customHeight="1">
      <c r="K588" s="30"/>
      <c r="M588" s="30"/>
    </row>
    <row r="589" spans="11:13" ht="15.75" customHeight="1">
      <c r="K589" s="30"/>
      <c r="M589" s="30"/>
    </row>
    <row r="590" spans="11:13" ht="15.75" customHeight="1">
      <c r="K590" s="30"/>
      <c r="M590" s="30"/>
    </row>
    <row r="591" spans="11:13" ht="15.75" customHeight="1">
      <c r="K591" s="30"/>
      <c r="M591" s="30"/>
    </row>
    <row r="592" spans="11:13" ht="15.75" customHeight="1">
      <c r="K592" s="30"/>
      <c r="M592" s="30"/>
    </row>
    <row r="593" spans="11:13" ht="15.75" customHeight="1">
      <c r="K593" s="30"/>
      <c r="M593" s="30"/>
    </row>
    <row r="594" spans="11:13" ht="15.75" customHeight="1">
      <c r="K594" s="30"/>
      <c r="M594" s="30"/>
    </row>
    <row r="595" spans="11:13" ht="15.75" customHeight="1">
      <c r="K595" s="30"/>
      <c r="M595" s="30"/>
    </row>
    <row r="596" spans="11:13" ht="15.75" customHeight="1">
      <c r="K596" s="30"/>
      <c r="M596" s="30"/>
    </row>
    <row r="597" spans="11:13" ht="15.75" customHeight="1">
      <c r="K597" s="30"/>
      <c r="M597" s="30"/>
    </row>
    <row r="598" spans="11:13" ht="15.75" customHeight="1">
      <c r="K598" s="30"/>
      <c r="M598" s="30"/>
    </row>
    <row r="599" spans="11:13" ht="15.75" customHeight="1">
      <c r="K599" s="30"/>
      <c r="M599" s="30"/>
    </row>
    <row r="600" spans="11:13" ht="15.75" customHeight="1">
      <c r="K600" s="30"/>
      <c r="M600" s="30"/>
    </row>
    <row r="601" spans="11:13" ht="15.75" customHeight="1">
      <c r="K601" s="30"/>
      <c r="M601" s="30"/>
    </row>
    <row r="602" spans="11:13" ht="15.75" customHeight="1">
      <c r="K602" s="30"/>
      <c r="M602" s="30"/>
    </row>
    <row r="603" spans="11:13" ht="15.75" customHeight="1">
      <c r="K603" s="30"/>
      <c r="M603" s="30"/>
    </row>
    <row r="604" spans="11:13" ht="15.75" customHeight="1">
      <c r="K604" s="30"/>
      <c r="M604" s="30"/>
    </row>
    <row r="605" spans="11:13" ht="15.75" customHeight="1">
      <c r="K605" s="30"/>
      <c r="M605" s="30"/>
    </row>
    <row r="606" spans="11:13" ht="15.75" customHeight="1">
      <c r="K606" s="30"/>
      <c r="M606" s="30"/>
    </row>
    <row r="607" spans="11:13" ht="15.75" customHeight="1">
      <c r="K607" s="30"/>
      <c r="M607" s="30"/>
    </row>
    <row r="608" spans="11:13" ht="15.75" customHeight="1">
      <c r="K608" s="30"/>
      <c r="M608" s="30"/>
    </row>
    <row r="609" spans="11:13" ht="15.75" customHeight="1">
      <c r="K609" s="30"/>
      <c r="M609" s="30"/>
    </row>
    <row r="610" spans="11:13" ht="15.75" customHeight="1">
      <c r="K610" s="30"/>
      <c r="M610" s="30"/>
    </row>
    <row r="611" spans="11:13" ht="15.75" customHeight="1">
      <c r="K611" s="30"/>
      <c r="M611" s="30"/>
    </row>
    <row r="612" spans="11:13" ht="15.75" customHeight="1">
      <c r="K612" s="30"/>
      <c r="M612" s="30"/>
    </row>
    <row r="613" spans="11:13" ht="15.75" customHeight="1">
      <c r="K613" s="30"/>
      <c r="M613" s="30"/>
    </row>
    <row r="614" spans="11:13" ht="15.75" customHeight="1">
      <c r="K614" s="30"/>
      <c r="M614" s="30"/>
    </row>
    <row r="615" spans="11:13" ht="15.75" customHeight="1">
      <c r="K615" s="30"/>
      <c r="M615" s="30"/>
    </row>
    <row r="616" spans="11:13" ht="15.75" customHeight="1">
      <c r="K616" s="30"/>
      <c r="M616" s="30"/>
    </row>
    <row r="617" spans="11:13" ht="15.75" customHeight="1">
      <c r="K617" s="30"/>
      <c r="M617" s="30"/>
    </row>
    <row r="618" spans="11:13" ht="15.75" customHeight="1">
      <c r="K618" s="30"/>
      <c r="M618" s="30"/>
    </row>
    <row r="619" spans="11:13" ht="15.75" customHeight="1">
      <c r="K619" s="30"/>
      <c r="M619" s="30"/>
    </row>
    <row r="620" spans="11:13" ht="15.75" customHeight="1">
      <c r="K620" s="30"/>
      <c r="M620" s="30"/>
    </row>
    <row r="621" spans="11:13" ht="15.75" customHeight="1">
      <c r="K621" s="30"/>
      <c r="M621" s="30"/>
    </row>
    <row r="622" spans="11:13" ht="15.75" customHeight="1">
      <c r="K622" s="30"/>
      <c r="M622" s="30"/>
    </row>
    <row r="623" spans="11:13" ht="15.75" customHeight="1">
      <c r="K623" s="30"/>
      <c r="M623" s="30"/>
    </row>
    <row r="624" spans="11:13" ht="15.75" customHeight="1">
      <c r="K624" s="30"/>
      <c r="M624" s="30"/>
    </row>
    <row r="625" spans="11:13" ht="15.75" customHeight="1">
      <c r="K625" s="30"/>
      <c r="M625" s="30"/>
    </row>
    <row r="626" spans="11:13" ht="15.75" customHeight="1">
      <c r="K626" s="30"/>
      <c r="M626" s="30"/>
    </row>
    <row r="627" spans="11:13" ht="15.75" customHeight="1">
      <c r="K627" s="30"/>
      <c r="M627" s="30"/>
    </row>
    <row r="628" spans="11:13" ht="15.75" customHeight="1">
      <c r="K628" s="30"/>
      <c r="M628" s="30"/>
    </row>
    <row r="629" spans="11:13" ht="15.75" customHeight="1">
      <c r="K629" s="30"/>
      <c r="M629" s="30"/>
    </row>
    <row r="630" spans="11:13" ht="15.75" customHeight="1">
      <c r="K630" s="30"/>
      <c r="M630" s="30"/>
    </row>
    <row r="631" spans="11:13" ht="15.75" customHeight="1">
      <c r="K631" s="30"/>
      <c r="M631" s="30"/>
    </row>
    <row r="632" spans="11:13" ht="15.75" customHeight="1">
      <c r="K632" s="30"/>
      <c r="M632" s="30"/>
    </row>
    <row r="633" spans="11:13" ht="15.75" customHeight="1">
      <c r="K633" s="30"/>
      <c r="M633" s="30"/>
    </row>
    <row r="634" spans="11:13" ht="15.75" customHeight="1">
      <c r="K634" s="30"/>
      <c r="M634" s="30"/>
    </row>
    <row r="635" spans="11:13" ht="15.75" customHeight="1">
      <c r="K635" s="30"/>
      <c r="M635" s="30"/>
    </row>
    <row r="636" spans="11:13" ht="15.75" customHeight="1">
      <c r="K636" s="30"/>
      <c r="M636" s="30"/>
    </row>
    <row r="637" spans="11:13" ht="15.75" customHeight="1">
      <c r="K637" s="30"/>
      <c r="M637" s="30"/>
    </row>
    <row r="638" spans="11:13" ht="15.75" customHeight="1">
      <c r="K638" s="30"/>
      <c r="M638" s="30"/>
    </row>
    <row r="639" spans="11:13" ht="15.75" customHeight="1">
      <c r="K639" s="30"/>
      <c r="M639" s="30"/>
    </row>
    <row r="640" spans="11:13" ht="15.75" customHeight="1">
      <c r="K640" s="30"/>
      <c r="M640" s="30"/>
    </row>
    <row r="641" spans="11:13" ht="15.75" customHeight="1">
      <c r="K641" s="30"/>
      <c r="M641" s="30"/>
    </row>
    <row r="642" spans="11:13" ht="15.75" customHeight="1">
      <c r="K642" s="30"/>
      <c r="M642" s="30"/>
    </row>
    <row r="643" spans="11:13" ht="15.75" customHeight="1">
      <c r="K643" s="30"/>
      <c r="M643" s="30"/>
    </row>
    <row r="644" spans="11:13" ht="15.75" customHeight="1">
      <c r="K644" s="30"/>
      <c r="M644" s="30"/>
    </row>
    <row r="645" spans="11:13" ht="15.75" customHeight="1">
      <c r="K645" s="30"/>
      <c r="M645" s="30"/>
    </row>
    <row r="646" spans="11:13" ht="15.75" customHeight="1">
      <c r="K646" s="30"/>
      <c r="M646" s="30"/>
    </row>
    <row r="647" spans="11:13" ht="15.75" customHeight="1">
      <c r="K647" s="30"/>
      <c r="M647" s="30"/>
    </row>
    <row r="648" spans="11:13" ht="15.75" customHeight="1">
      <c r="K648" s="30"/>
      <c r="M648" s="30"/>
    </row>
    <row r="649" spans="11:13" ht="15.75" customHeight="1">
      <c r="K649" s="30"/>
      <c r="M649" s="30"/>
    </row>
    <row r="650" spans="11:13" ht="15.75" customHeight="1">
      <c r="K650" s="30"/>
      <c r="M650" s="30"/>
    </row>
    <row r="651" spans="11:13" ht="15.75" customHeight="1">
      <c r="K651" s="30"/>
      <c r="M651" s="30"/>
    </row>
    <row r="652" spans="11:13" ht="15.75" customHeight="1">
      <c r="K652" s="30"/>
      <c r="M652" s="30"/>
    </row>
    <row r="653" spans="11:13" ht="15.75" customHeight="1">
      <c r="K653" s="30"/>
      <c r="M653" s="30"/>
    </row>
    <row r="654" spans="11:13" ht="15.75" customHeight="1">
      <c r="K654" s="30"/>
      <c r="M654" s="30"/>
    </row>
    <row r="655" spans="11:13" ht="15.75" customHeight="1">
      <c r="K655" s="30"/>
      <c r="M655" s="30"/>
    </row>
    <row r="656" spans="11:13" ht="15.75" customHeight="1">
      <c r="K656" s="30"/>
      <c r="M656" s="30"/>
    </row>
    <row r="657" spans="11:13" ht="15.75" customHeight="1">
      <c r="K657" s="30"/>
      <c r="M657" s="30"/>
    </row>
    <row r="658" spans="11:13" ht="15.75" customHeight="1">
      <c r="K658" s="30"/>
      <c r="M658" s="30"/>
    </row>
    <row r="659" spans="11:13" ht="15.75" customHeight="1">
      <c r="K659" s="30"/>
      <c r="M659" s="30"/>
    </row>
    <row r="660" spans="11:13" ht="15.75" customHeight="1">
      <c r="K660" s="30"/>
      <c r="M660" s="30"/>
    </row>
    <row r="661" spans="11:13" ht="15.75" customHeight="1">
      <c r="K661" s="30"/>
      <c r="M661" s="30"/>
    </row>
    <row r="662" spans="11:13" ht="15.75" customHeight="1">
      <c r="K662" s="30"/>
      <c r="M662" s="30"/>
    </row>
    <row r="663" spans="11:13" ht="15.75" customHeight="1">
      <c r="K663" s="30"/>
      <c r="M663" s="30"/>
    </row>
    <row r="664" spans="11:13" ht="15.75" customHeight="1">
      <c r="K664" s="30"/>
      <c r="M664" s="30"/>
    </row>
    <row r="665" spans="11:13" ht="15.75" customHeight="1">
      <c r="K665" s="30"/>
      <c r="M665" s="30"/>
    </row>
    <row r="666" spans="11:13" ht="15.75" customHeight="1">
      <c r="K666" s="30"/>
      <c r="M666" s="30"/>
    </row>
    <row r="667" spans="11:13" ht="15.75" customHeight="1">
      <c r="K667" s="30"/>
      <c r="M667" s="30"/>
    </row>
    <row r="668" spans="11:13" ht="15.75" customHeight="1">
      <c r="K668" s="30"/>
      <c r="M668" s="30"/>
    </row>
    <row r="669" spans="11:13" ht="15.75" customHeight="1">
      <c r="K669" s="30"/>
      <c r="M669" s="30"/>
    </row>
    <row r="670" spans="11:13" ht="15.75" customHeight="1">
      <c r="K670" s="30"/>
      <c r="M670" s="30"/>
    </row>
    <row r="671" spans="11:13" ht="15.75" customHeight="1">
      <c r="K671" s="30"/>
      <c r="M671" s="30"/>
    </row>
    <row r="672" spans="11:13" ht="15.75" customHeight="1">
      <c r="K672" s="30"/>
      <c r="M672" s="30"/>
    </row>
    <row r="673" spans="11:13" ht="15.75" customHeight="1">
      <c r="K673" s="30"/>
      <c r="M673" s="30"/>
    </row>
    <row r="674" spans="11:13" ht="15.75" customHeight="1">
      <c r="K674" s="30"/>
      <c r="M674" s="30"/>
    </row>
    <row r="675" spans="11:13" ht="15.75" customHeight="1">
      <c r="K675" s="30"/>
      <c r="M675" s="30"/>
    </row>
    <row r="676" spans="11:13" ht="15.75" customHeight="1">
      <c r="K676" s="30"/>
      <c r="M676" s="30"/>
    </row>
    <row r="677" spans="11:13" ht="15.75" customHeight="1">
      <c r="K677" s="30"/>
      <c r="M677" s="30"/>
    </row>
    <row r="678" spans="11:13" ht="15.75" customHeight="1">
      <c r="K678" s="30"/>
      <c r="M678" s="30"/>
    </row>
    <row r="679" spans="11:13" ht="15.75" customHeight="1">
      <c r="K679" s="30"/>
      <c r="M679" s="30"/>
    </row>
    <row r="680" spans="11:13" ht="15.75" customHeight="1">
      <c r="K680" s="30"/>
      <c r="M680" s="30"/>
    </row>
    <row r="681" spans="11:13" ht="15.75" customHeight="1">
      <c r="K681" s="30"/>
      <c r="M681" s="30"/>
    </row>
    <row r="682" spans="11:13" ht="15.75" customHeight="1">
      <c r="K682" s="30"/>
      <c r="M682" s="30"/>
    </row>
    <row r="683" spans="11:13" ht="15.75" customHeight="1">
      <c r="K683" s="30"/>
      <c r="M683" s="30"/>
    </row>
    <row r="684" spans="11:13" ht="15.75" customHeight="1">
      <c r="K684" s="30"/>
      <c r="M684" s="30"/>
    </row>
    <row r="685" spans="11:13" ht="15.75" customHeight="1">
      <c r="K685" s="30"/>
      <c r="M685" s="30"/>
    </row>
    <row r="686" spans="11:13" ht="15.75" customHeight="1">
      <c r="K686" s="30"/>
      <c r="M686" s="30"/>
    </row>
    <row r="687" spans="11:13" ht="15.75" customHeight="1">
      <c r="K687" s="30"/>
      <c r="M687" s="30"/>
    </row>
    <row r="688" spans="11:13" ht="15.75" customHeight="1">
      <c r="K688" s="30"/>
      <c r="M688" s="30"/>
    </row>
    <row r="689" spans="11:13" ht="15.75" customHeight="1">
      <c r="K689" s="30"/>
      <c r="M689" s="30"/>
    </row>
    <row r="690" spans="11:13" ht="15.75" customHeight="1">
      <c r="K690" s="30"/>
      <c r="M690" s="30"/>
    </row>
    <row r="691" spans="11:13" ht="15.75" customHeight="1">
      <c r="K691" s="30"/>
      <c r="M691" s="30"/>
    </row>
    <row r="692" spans="11:13" ht="15.75" customHeight="1">
      <c r="K692" s="30"/>
      <c r="M692" s="30"/>
    </row>
    <row r="693" spans="11:13" ht="15.75" customHeight="1">
      <c r="K693" s="30"/>
      <c r="M693" s="30"/>
    </row>
    <row r="694" spans="11:13" ht="15.75" customHeight="1">
      <c r="K694" s="30"/>
      <c r="M694" s="30"/>
    </row>
    <row r="695" spans="11:13" ht="15.75" customHeight="1">
      <c r="K695" s="30"/>
      <c r="M695" s="30"/>
    </row>
    <row r="696" spans="11:13" ht="15.75" customHeight="1">
      <c r="K696" s="30"/>
      <c r="M696" s="30"/>
    </row>
    <row r="697" spans="11:13" ht="15.75" customHeight="1">
      <c r="K697" s="30"/>
      <c r="M697" s="30"/>
    </row>
    <row r="698" spans="11:13" ht="15.75" customHeight="1">
      <c r="K698" s="30"/>
      <c r="M698" s="30"/>
    </row>
    <row r="699" spans="11:13" ht="15.75" customHeight="1">
      <c r="K699" s="30"/>
      <c r="M699" s="30"/>
    </row>
    <row r="700" spans="11:13" ht="15.75" customHeight="1">
      <c r="K700" s="30"/>
      <c r="M700" s="30"/>
    </row>
    <row r="701" spans="11:13" ht="15.75" customHeight="1">
      <c r="K701" s="30"/>
      <c r="M701" s="30"/>
    </row>
    <row r="702" spans="11:13" ht="15.75" customHeight="1">
      <c r="K702" s="30"/>
      <c r="M702" s="30"/>
    </row>
    <row r="703" spans="11:13" ht="15.75" customHeight="1">
      <c r="K703" s="30"/>
      <c r="M703" s="30"/>
    </row>
    <row r="704" spans="11:13" ht="15.75" customHeight="1">
      <c r="K704" s="30"/>
      <c r="M704" s="30"/>
    </row>
    <row r="705" spans="11:13" ht="15.75" customHeight="1">
      <c r="K705" s="30"/>
      <c r="M705" s="30"/>
    </row>
    <row r="706" spans="11:13" ht="15.75" customHeight="1">
      <c r="K706" s="30"/>
      <c r="M706" s="30"/>
    </row>
    <row r="707" spans="11:13" ht="15.75" customHeight="1">
      <c r="K707" s="30"/>
      <c r="M707" s="30"/>
    </row>
    <row r="708" spans="11:13" ht="15.75" customHeight="1">
      <c r="K708" s="30"/>
      <c r="M708" s="30"/>
    </row>
    <row r="709" spans="11:13" ht="15.75" customHeight="1">
      <c r="K709" s="30"/>
      <c r="M709" s="30"/>
    </row>
    <row r="710" spans="11:13" ht="15.75" customHeight="1">
      <c r="K710" s="30"/>
      <c r="M710" s="30"/>
    </row>
    <row r="711" spans="11:13" ht="15.75" customHeight="1">
      <c r="K711" s="30"/>
      <c r="M711" s="30"/>
    </row>
    <row r="712" spans="11:13" ht="15.75" customHeight="1">
      <c r="K712" s="30"/>
      <c r="M712" s="30"/>
    </row>
    <row r="713" spans="11:13" ht="15.75" customHeight="1">
      <c r="K713" s="30"/>
      <c r="M713" s="30"/>
    </row>
    <row r="714" spans="11:13" ht="15.75" customHeight="1">
      <c r="K714" s="30"/>
      <c r="M714" s="30"/>
    </row>
    <row r="715" spans="11:13" ht="15.75" customHeight="1">
      <c r="K715" s="30"/>
      <c r="M715" s="30"/>
    </row>
    <row r="716" spans="11:13" ht="15.75" customHeight="1">
      <c r="K716" s="30"/>
      <c r="M716" s="30"/>
    </row>
    <row r="717" spans="11:13" ht="15.75" customHeight="1">
      <c r="K717" s="30"/>
      <c r="M717" s="30"/>
    </row>
    <row r="718" spans="11:13" ht="15.75" customHeight="1">
      <c r="K718" s="30"/>
      <c r="M718" s="30"/>
    </row>
    <row r="719" spans="11:13" ht="15.75" customHeight="1">
      <c r="K719" s="30"/>
      <c r="M719" s="30"/>
    </row>
    <row r="720" spans="11:13" ht="15.75" customHeight="1">
      <c r="K720" s="30"/>
      <c r="M720" s="30"/>
    </row>
    <row r="721" spans="11:13" ht="15.75" customHeight="1">
      <c r="K721" s="30"/>
      <c r="M721" s="30"/>
    </row>
    <row r="722" spans="11:13" ht="15.75" customHeight="1">
      <c r="K722" s="30"/>
      <c r="M722" s="30"/>
    </row>
    <row r="723" spans="11:13" ht="15.75" customHeight="1">
      <c r="K723" s="30"/>
      <c r="M723" s="30"/>
    </row>
    <row r="724" spans="11:13" ht="15.75" customHeight="1">
      <c r="K724" s="30"/>
      <c r="M724" s="30"/>
    </row>
    <row r="725" spans="11:13" ht="15.75" customHeight="1">
      <c r="K725" s="30"/>
      <c r="M725" s="30"/>
    </row>
    <row r="726" spans="11:13" ht="15.75" customHeight="1">
      <c r="K726" s="30"/>
      <c r="M726" s="30"/>
    </row>
    <row r="727" spans="11:13" ht="15.75" customHeight="1">
      <c r="K727" s="30"/>
      <c r="M727" s="30"/>
    </row>
    <row r="728" spans="11:13" ht="15.75" customHeight="1">
      <c r="K728" s="30"/>
      <c r="M728" s="30"/>
    </row>
    <row r="729" spans="11:13" ht="15.75" customHeight="1">
      <c r="K729" s="30"/>
      <c r="M729" s="30"/>
    </row>
    <row r="730" spans="11:13" ht="15.75" customHeight="1">
      <c r="K730" s="30"/>
      <c r="M730" s="30"/>
    </row>
    <row r="731" spans="11:13" ht="15.75" customHeight="1">
      <c r="K731" s="30"/>
      <c r="M731" s="30"/>
    </row>
    <row r="732" spans="11:13" ht="15.75" customHeight="1">
      <c r="K732" s="30"/>
      <c r="M732" s="30"/>
    </row>
    <row r="733" spans="11:13" ht="15.75" customHeight="1">
      <c r="K733" s="30"/>
      <c r="M733" s="30"/>
    </row>
    <row r="734" spans="11:13" ht="15.75" customHeight="1">
      <c r="K734" s="30"/>
      <c r="M734" s="30"/>
    </row>
    <row r="735" spans="11:13" ht="15.75" customHeight="1">
      <c r="K735" s="30"/>
      <c r="M735" s="30"/>
    </row>
    <row r="736" spans="11:13" ht="15.75" customHeight="1">
      <c r="K736" s="30"/>
      <c r="M736" s="30"/>
    </row>
    <row r="737" spans="11:13" ht="15.75" customHeight="1">
      <c r="K737" s="30"/>
      <c r="M737" s="30"/>
    </row>
    <row r="738" spans="11:13" ht="15.75" customHeight="1">
      <c r="K738" s="30"/>
      <c r="M738" s="30"/>
    </row>
    <row r="739" spans="11:13" ht="15.75" customHeight="1">
      <c r="K739" s="30"/>
      <c r="M739" s="30"/>
    </row>
    <row r="740" spans="11:13" ht="15.75" customHeight="1">
      <c r="K740" s="30"/>
      <c r="M740" s="30"/>
    </row>
    <row r="741" spans="11:13" ht="15.75" customHeight="1">
      <c r="K741" s="30"/>
      <c r="M741" s="30"/>
    </row>
    <row r="742" spans="11:13" ht="15.75" customHeight="1">
      <c r="K742" s="30"/>
      <c r="M742" s="30"/>
    </row>
    <row r="743" spans="11:13" ht="15.75" customHeight="1">
      <c r="K743" s="30"/>
      <c r="M743" s="30"/>
    </row>
    <row r="744" spans="11:13" ht="15.75" customHeight="1">
      <c r="K744" s="30"/>
      <c r="M744" s="30"/>
    </row>
    <row r="745" spans="11:13" ht="15.75" customHeight="1">
      <c r="K745" s="30"/>
      <c r="M745" s="30"/>
    </row>
    <row r="746" spans="11:13" ht="15.75" customHeight="1">
      <c r="K746" s="30"/>
      <c r="M746" s="30"/>
    </row>
    <row r="747" spans="11:13" ht="15.75" customHeight="1">
      <c r="K747" s="30"/>
      <c r="M747" s="30"/>
    </row>
    <row r="748" spans="11:13" ht="15.75" customHeight="1">
      <c r="K748" s="30"/>
      <c r="M748" s="30"/>
    </row>
    <row r="749" spans="11:13" ht="15.75" customHeight="1">
      <c r="K749" s="30"/>
      <c r="M749" s="30"/>
    </row>
    <row r="750" spans="11:13" ht="15.75" customHeight="1">
      <c r="K750" s="30"/>
      <c r="M750" s="30"/>
    </row>
    <row r="751" spans="11:13" ht="15.75" customHeight="1">
      <c r="K751" s="30"/>
      <c r="M751" s="30"/>
    </row>
    <row r="752" spans="11:13" ht="15.75" customHeight="1">
      <c r="K752" s="30"/>
      <c r="M752" s="30"/>
    </row>
    <row r="753" spans="11:13" ht="15.75" customHeight="1">
      <c r="K753" s="30"/>
      <c r="M753" s="30"/>
    </row>
    <row r="754" spans="11:13" ht="15.75" customHeight="1">
      <c r="K754" s="30"/>
      <c r="M754" s="30"/>
    </row>
    <row r="755" spans="11:13" ht="15.75" customHeight="1">
      <c r="K755" s="30"/>
      <c r="M755" s="30"/>
    </row>
    <row r="756" spans="11:13" ht="15.75" customHeight="1">
      <c r="K756" s="30"/>
      <c r="M756" s="30"/>
    </row>
    <row r="757" spans="11:13" ht="15.75" customHeight="1">
      <c r="K757" s="30"/>
      <c r="M757" s="30"/>
    </row>
    <row r="758" spans="11:13" ht="15.75" customHeight="1">
      <c r="K758" s="30"/>
      <c r="M758" s="30"/>
    </row>
    <row r="759" spans="11:13" ht="15.75" customHeight="1">
      <c r="K759" s="30"/>
      <c r="M759" s="30"/>
    </row>
    <row r="760" spans="11:13" ht="15.75" customHeight="1">
      <c r="K760" s="30"/>
      <c r="M760" s="30"/>
    </row>
    <row r="761" spans="11:13" ht="15.75" customHeight="1">
      <c r="K761" s="30"/>
      <c r="M761" s="30"/>
    </row>
    <row r="762" spans="11:13" ht="15.75" customHeight="1">
      <c r="K762" s="30"/>
      <c r="M762" s="30"/>
    </row>
    <row r="763" spans="11:13" ht="15.75" customHeight="1">
      <c r="K763" s="30"/>
      <c r="M763" s="30"/>
    </row>
    <row r="764" spans="11:13" ht="15.75" customHeight="1">
      <c r="K764" s="30"/>
      <c r="M764" s="30"/>
    </row>
    <row r="765" spans="11:13" ht="15.75" customHeight="1">
      <c r="K765" s="30"/>
      <c r="M765" s="30"/>
    </row>
    <row r="766" spans="11:13" ht="15.75" customHeight="1">
      <c r="K766" s="30"/>
      <c r="M766" s="30"/>
    </row>
    <row r="767" spans="11:13" ht="15.75" customHeight="1">
      <c r="K767" s="30"/>
      <c r="M767" s="30"/>
    </row>
    <row r="768" spans="11:13" ht="15.75" customHeight="1">
      <c r="K768" s="30"/>
      <c r="M768" s="30"/>
    </row>
    <row r="769" spans="11:13" ht="15.75" customHeight="1">
      <c r="K769" s="30"/>
      <c r="M769" s="30"/>
    </row>
    <row r="770" spans="11:13" ht="15.75" customHeight="1">
      <c r="K770" s="30"/>
      <c r="M770" s="30"/>
    </row>
    <row r="771" spans="11:13" ht="15.75" customHeight="1">
      <c r="K771" s="30"/>
      <c r="M771" s="30"/>
    </row>
    <row r="772" spans="11:13" ht="15.75" customHeight="1">
      <c r="K772" s="30"/>
      <c r="M772" s="30"/>
    </row>
    <row r="773" spans="11:13" ht="15.75" customHeight="1">
      <c r="K773" s="30"/>
      <c r="M773" s="30"/>
    </row>
    <row r="774" spans="11:13" ht="15.75" customHeight="1">
      <c r="K774" s="30"/>
      <c r="M774" s="30"/>
    </row>
    <row r="775" spans="11:13" ht="15.75" customHeight="1">
      <c r="K775" s="30"/>
      <c r="M775" s="30"/>
    </row>
    <row r="776" spans="11:13" ht="15.75" customHeight="1">
      <c r="K776" s="30"/>
      <c r="M776" s="30"/>
    </row>
    <row r="777" spans="11:13" ht="15.75" customHeight="1">
      <c r="K777" s="30"/>
      <c r="M777" s="30"/>
    </row>
    <row r="778" spans="11:13" ht="15.75" customHeight="1">
      <c r="K778" s="30"/>
      <c r="M778" s="30"/>
    </row>
    <row r="779" spans="11:13" ht="15.75" customHeight="1">
      <c r="K779" s="30"/>
      <c r="M779" s="30"/>
    </row>
    <row r="780" spans="11:13" ht="15.75" customHeight="1">
      <c r="K780" s="30"/>
      <c r="M780" s="30"/>
    </row>
    <row r="781" spans="11:13" ht="15.75" customHeight="1">
      <c r="K781" s="30"/>
      <c r="M781" s="30"/>
    </row>
    <row r="782" spans="11:13" ht="15.75" customHeight="1">
      <c r="K782" s="30"/>
      <c r="M782" s="30"/>
    </row>
    <row r="783" spans="11:13" ht="15.75" customHeight="1">
      <c r="K783" s="30"/>
      <c r="M783" s="30"/>
    </row>
    <row r="784" spans="11:13" ht="15.75" customHeight="1">
      <c r="K784" s="30"/>
      <c r="M784" s="30"/>
    </row>
    <row r="785" spans="11:13" ht="15.75" customHeight="1">
      <c r="K785" s="30"/>
      <c r="M785" s="30"/>
    </row>
    <row r="786" spans="11:13" ht="15.75" customHeight="1">
      <c r="K786" s="30"/>
      <c r="M786" s="30"/>
    </row>
    <row r="787" spans="11:13" ht="15.75" customHeight="1">
      <c r="K787" s="30"/>
      <c r="M787" s="30"/>
    </row>
    <row r="788" spans="11:13" ht="15.75" customHeight="1">
      <c r="K788" s="30"/>
      <c r="M788" s="30"/>
    </row>
    <row r="789" spans="11:13" ht="15.75" customHeight="1">
      <c r="K789" s="30"/>
      <c r="M789" s="30"/>
    </row>
    <row r="790" spans="11:13" ht="15.75" customHeight="1">
      <c r="K790" s="30"/>
      <c r="M790" s="30"/>
    </row>
    <row r="791" spans="11:13" ht="15.75" customHeight="1">
      <c r="K791" s="30"/>
      <c r="M791" s="30"/>
    </row>
    <row r="792" spans="11:13" ht="15.75" customHeight="1">
      <c r="K792" s="30"/>
      <c r="M792" s="30"/>
    </row>
    <row r="793" spans="11:13" ht="15.75" customHeight="1">
      <c r="K793" s="30"/>
      <c r="M793" s="30"/>
    </row>
    <row r="794" spans="11:13" ht="15.75" customHeight="1">
      <c r="K794" s="30"/>
      <c r="M794" s="30"/>
    </row>
    <row r="795" spans="11:13" ht="15.75" customHeight="1">
      <c r="K795" s="30"/>
      <c r="M795" s="30"/>
    </row>
    <row r="796" spans="11:13" ht="15.75" customHeight="1">
      <c r="K796" s="30"/>
      <c r="M796" s="30"/>
    </row>
    <row r="797" spans="11:13" ht="15.75" customHeight="1">
      <c r="K797" s="30"/>
      <c r="M797" s="30"/>
    </row>
    <row r="798" spans="11:13" ht="15.75" customHeight="1">
      <c r="K798" s="30"/>
      <c r="M798" s="30"/>
    </row>
    <row r="799" spans="11:13" ht="15.75" customHeight="1">
      <c r="K799" s="30"/>
      <c r="M799" s="30"/>
    </row>
    <row r="800" spans="11:13" ht="15.75" customHeight="1">
      <c r="K800" s="30"/>
      <c r="M800" s="30"/>
    </row>
    <row r="801" spans="11:13" ht="15.75" customHeight="1">
      <c r="K801" s="30"/>
      <c r="M801" s="30"/>
    </row>
    <row r="802" spans="11:13" ht="15.75" customHeight="1">
      <c r="K802" s="30"/>
      <c r="M802" s="30"/>
    </row>
    <row r="803" spans="11:13" ht="15.75" customHeight="1">
      <c r="K803" s="30"/>
      <c r="M803" s="30"/>
    </row>
    <row r="804" spans="11:13" ht="15.75" customHeight="1">
      <c r="K804" s="30"/>
      <c r="M804" s="30"/>
    </row>
    <row r="805" spans="11:13" ht="15.75" customHeight="1">
      <c r="K805" s="30"/>
      <c r="M805" s="30"/>
    </row>
    <row r="806" spans="11:13" ht="15.75" customHeight="1">
      <c r="K806" s="30"/>
      <c r="M806" s="30"/>
    </row>
    <row r="807" spans="11:13" ht="15.75" customHeight="1">
      <c r="K807" s="30"/>
      <c r="M807" s="30"/>
    </row>
    <row r="808" spans="11:13" ht="15.75" customHeight="1">
      <c r="K808" s="30"/>
      <c r="M808" s="30"/>
    </row>
    <row r="809" spans="11:13" ht="15.75" customHeight="1">
      <c r="K809" s="30"/>
      <c r="M809" s="30"/>
    </row>
    <row r="810" spans="11:13" ht="15.75" customHeight="1">
      <c r="K810" s="30"/>
      <c r="M810" s="30"/>
    </row>
    <row r="811" spans="11:13" ht="15.75" customHeight="1">
      <c r="K811" s="30"/>
      <c r="M811" s="30"/>
    </row>
    <row r="812" spans="11:13" ht="15.75" customHeight="1">
      <c r="K812" s="30"/>
      <c r="M812" s="30"/>
    </row>
    <row r="813" spans="11:13" ht="15.75" customHeight="1">
      <c r="K813" s="30"/>
      <c r="M813" s="30"/>
    </row>
    <row r="814" spans="11:13" ht="15.75" customHeight="1">
      <c r="K814" s="30"/>
      <c r="M814" s="30"/>
    </row>
    <row r="815" spans="11:13" ht="15.75" customHeight="1">
      <c r="K815" s="30"/>
      <c r="M815" s="30"/>
    </row>
    <row r="816" spans="11:13" ht="15.75" customHeight="1">
      <c r="K816" s="30"/>
      <c r="M816" s="30"/>
    </row>
    <row r="817" spans="11:13" ht="15.75" customHeight="1">
      <c r="K817" s="30"/>
      <c r="M817" s="30"/>
    </row>
    <row r="818" spans="11:13" ht="15.75" customHeight="1">
      <c r="K818" s="30"/>
      <c r="M818" s="30"/>
    </row>
    <row r="819" spans="11:13" ht="15.75" customHeight="1">
      <c r="K819" s="30"/>
      <c r="M819" s="30"/>
    </row>
    <row r="820" spans="11:13" ht="15.75" customHeight="1">
      <c r="K820" s="30"/>
      <c r="M820" s="30"/>
    </row>
    <row r="821" spans="11:13" ht="15.75" customHeight="1">
      <c r="K821" s="30"/>
      <c r="M821" s="30"/>
    </row>
    <row r="822" spans="11:13" ht="15.75" customHeight="1">
      <c r="K822" s="30"/>
      <c r="M822" s="30"/>
    </row>
    <row r="823" spans="11:13" ht="15.75" customHeight="1">
      <c r="K823" s="30"/>
      <c r="M823" s="30"/>
    </row>
    <row r="824" spans="11:13" ht="15.75" customHeight="1">
      <c r="K824" s="30"/>
      <c r="M824" s="30"/>
    </row>
    <row r="825" spans="11:13" ht="15.75" customHeight="1">
      <c r="K825" s="30"/>
      <c r="M825" s="30"/>
    </row>
    <row r="826" spans="11:13" ht="15.75" customHeight="1">
      <c r="K826" s="30"/>
      <c r="M826" s="30"/>
    </row>
    <row r="827" spans="11:13" ht="15.75" customHeight="1">
      <c r="K827" s="30"/>
      <c r="M827" s="30"/>
    </row>
    <row r="828" spans="11:13" ht="15.75" customHeight="1">
      <c r="K828" s="30"/>
      <c r="M828" s="30"/>
    </row>
    <row r="829" spans="11:13" ht="15.75" customHeight="1">
      <c r="K829" s="30"/>
      <c r="M829" s="30"/>
    </row>
    <row r="830" spans="11:13" ht="15.75" customHeight="1">
      <c r="K830" s="30"/>
      <c r="M830" s="30"/>
    </row>
    <row r="831" spans="11:13" ht="15.75" customHeight="1">
      <c r="K831" s="30"/>
      <c r="M831" s="30"/>
    </row>
    <row r="832" spans="11:13" ht="15.75" customHeight="1">
      <c r="K832" s="30"/>
      <c r="M832" s="30"/>
    </row>
    <row r="833" spans="11:13" ht="15.75" customHeight="1">
      <c r="K833" s="30"/>
      <c r="M833" s="30"/>
    </row>
    <row r="834" spans="11:13" ht="15.75" customHeight="1">
      <c r="K834" s="30"/>
      <c r="M834" s="30"/>
    </row>
    <row r="835" spans="11:13" ht="15.75" customHeight="1">
      <c r="K835" s="30"/>
      <c r="M835" s="30"/>
    </row>
    <row r="836" spans="11:13" ht="15.75" customHeight="1">
      <c r="K836" s="30"/>
      <c r="M836" s="30"/>
    </row>
    <row r="837" spans="11:13" ht="15.75" customHeight="1">
      <c r="K837" s="30"/>
      <c r="M837" s="30"/>
    </row>
    <row r="838" spans="11:13" ht="15.75" customHeight="1">
      <c r="K838" s="30"/>
      <c r="M838" s="30"/>
    </row>
    <row r="839" spans="11:13" ht="15.75" customHeight="1">
      <c r="K839" s="30"/>
      <c r="M839" s="30"/>
    </row>
    <row r="840" spans="11:13" ht="15.75" customHeight="1">
      <c r="K840" s="30"/>
      <c r="M840" s="30"/>
    </row>
    <row r="841" spans="11:13" ht="15.75" customHeight="1">
      <c r="K841" s="30"/>
      <c r="M841" s="30"/>
    </row>
    <row r="842" spans="11:13" ht="15.75" customHeight="1">
      <c r="K842" s="30"/>
      <c r="M842" s="30"/>
    </row>
    <row r="843" spans="11:13" ht="15.75" customHeight="1">
      <c r="K843" s="30"/>
      <c r="M843" s="30"/>
    </row>
    <row r="844" spans="11:13" ht="15.75" customHeight="1">
      <c r="K844" s="30"/>
      <c r="M844" s="30"/>
    </row>
    <row r="845" spans="11:13" ht="15.75" customHeight="1">
      <c r="K845" s="30"/>
      <c r="M845" s="30"/>
    </row>
    <row r="846" spans="11:13" ht="15.75" customHeight="1">
      <c r="K846" s="30"/>
      <c r="M846" s="30"/>
    </row>
    <row r="847" spans="11:13" ht="15.75" customHeight="1">
      <c r="K847" s="30"/>
      <c r="M847" s="30"/>
    </row>
    <row r="848" spans="11:13" ht="15.75" customHeight="1">
      <c r="K848" s="30"/>
      <c r="M848" s="30"/>
    </row>
    <row r="849" spans="11:13" ht="15.75" customHeight="1">
      <c r="K849" s="30"/>
      <c r="M849" s="30"/>
    </row>
    <row r="850" spans="11:13" ht="15.75" customHeight="1">
      <c r="K850" s="30"/>
      <c r="M850" s="30"/>
    </row>
    <row r="851" spans="11:13" ht="15.75" customHeight="1">
      <c r="K851" s="30"/>
      <c r="M851" s="30"/>
    </row>
    <row r="852" spans="11:13" ht="15.75" customHeight="1">
      <c r="K852" s="30"/>
      <c r="M852" s="30"/>
    </row>
    <row r="853" spans="11:13" ht="15.75" customHeight="1">
      <c r="K853" s="30"/>
      <c r="M853" s="30"/>
    </row>
    <row r="854" spans="11:13" ht="15.75" customHeight="1">
      <c r="K854" s="30"/>
      <c r="M854" s="30"/>
    </row>
    <row r="855" spans="11:13" ht="15.75" customHeight="1">
      <c r="K855" s="30"/>
      <c r="M855" s="30"/>
    </row>
    <row r="856" spans="11:13" ht="15.75" customHeight="1">
      <c r="K856" s="30"/>
      <c r="M856" s="30"/>
    </row>
    <row r="857" spans="11:13" ht="15.75" customHeight="1">
      <c r="K857" s="30"/>
      <c r="M857" s="30"/>
    </row>
    <row r="858" spans="11:13" ht="15.75" customHeight="1">
      <c r="K858" s="30"/>
      <c r="M858" s="30"/>
    </row>
    <row r="859" spans="11:13" ht="15.75" customHeight="1">
      <c r="K859" s="30"/>
      <c r="M859" s="30"/>
    </row>
    <row r="860" spans="11:13" ht="15.75" customHeight="1">
      <c r="K860" s="30"/>
      <c r="M860" s="30"/>
    </row>
    <row r="861" spans="11:13" ht="15.75" customHeight="1">
      <c r="K861" s="30"/>
      <c r="M861" s="30"/>
    </row>
    <row r="862" spans="11:13" ht="15.75" customHeight="1">
      <c r="K862" s="30"/>
      <c r="M862" s="30"/>
    </row>
    <row r="863" spans="11:13" ht="15.75" customHeight="1">
      <c r="K863" s="30"/>
      <c r="M863" s="30"/>
    </row>
    <row r="864" spans="11:13" ht="15.75" customHeight="1">
      <c r="K864" s="30"/>
      <c r="M864" s="30"/>
    </row>
    <row r="865" spans="11:13" ht="15.75" customHeight="1">
      <c r="K865" s="30"/>
      <c r="M865" s="30"/>
    </row>
    <row r="866" spans="11:13" ht="15.75" customHeight="1">
      <c r="K866" s="30"/>
      <c r="M866" s="30"/>
    </row>
    <row r="867" spans="11:13" ht="15.75" customHeight="1">
      <c r="K867" s="30"/>
      <c r="M867" s="30"/>
    </row>
    <row r="868" spans="11:13" ht="15.75" customHeight="1">
      <c r="K868" s="30"/>
      <c r="M868" s="30"/>
    </row>
    <row r="869" spans="11:13" ht="15.75" customHeight="1">
      <c r="K869" s="30"/>
      <c r="M869" s="30"/>
    </row>
    <row r="870" spans="11:13" ht="15.75" customHeight="1">
      <c r="K870" s="30"/>
      <c r="M870" s="30"/>
    </row>
    <row r="871" spans="11:13" ht="15.75" customHeight="1">
      <c r="K871" s="30"/>
      <c r="M871" s="30"/>
    </row>
    <row r="872" spans="11:13" ht="15.75" customHeight="1">
      <c r="K872" s="30"/>
      <c r="M872" s="30"/>
    </row>
    <row r="873" spans="11:13" ht="15.75" customHeight="1">
      <c r="K873" s="30"/>
      <c r="M873" s="30"/>
    </row>
    <row r="874" spans="11:13" ht="15.75" customHeight="1">
      <c r="K874" s="30"/>
      <c r="M874" s="30"/>
    </row>
    <row r="875" spans="11:13" ht="15.75" customHeight="1">
      <c r="K875" s="30"/>
      <c r="M875" s="30"/>
    </row>
    <row r="876" spans="11:13" ht="15.75" customHeight="1">
      <c r="K876" s="30"/>
      <c r="M876" s="30"/>
    </row>
    <row r="877" spans="11:13" ht="15.75" customHeight="1">
      <c r="K877" s="30"/>
      <c r="M877" s="30"/>
    </row>
    <row r="878" spans="11:13" ht="15.75" customHeight="1">
      <c r="K878" s="30"/>
      <c r="M878" s="30"/>
    </row>
    <row r="879" spans="11:13" ht="15.75" customHeight="1">
      <c r="K879" s="30"/>
      <c r="M879" s="30"/>
    </row>
    <row r="880" spans="11:13" ht="15.75" customHeight="1">
      <c r="K880" s="30"/>
      <c r="M880" s="30"/>
    </row>
    <row r="881" spans="11:13" ht="15.75" customHeight="1">
      <c r="K881" s="30"/>
      <c r="M881" s="30"/>
    </row>
    <row r="882" spans="11:13" ht="15.75" customHeight="1">
      <c r="K882" s="30"/>
      <c r="M882" s="30"/>
    </row>
    <row r="883" spans="11:13" ht="15.75" customHeight="1">
      <c r="K883" s="30"/>
      <c r="M883" s="30"/>
    </row>
    <row r="884" spans="11:13" ht="15.75" customHeight="1">
      <c r="K884" s="30"/>
      <c r="M884" s="30"/>
    </row>
    <row r="885" spans="11:13" ht="15.75" customHeight="1">
      <c r="K885" s="30"/>
      <c r="M885" s="30"/>
    </row>
    <row r="886" spans="11:13" ht="15.75" customHeight="1">
      <c r="K886" s="30"/>
      <c r="M886" s="30"/>
    </row>
    <row r="887" spans="11:13" ht="15.75" customHeight="1">
      <c r="K887" s="30"/>
      <c r="M887" s="30"/>
    </row>
    <row r="888" spans="11:13" ht="15.75" customHeight="1">
      <c r="K888" s="30"/>
      <c r="M888" s="30"/>
    </row>
    <row r="889" spans="11:13" ht="15.75" customHeight="1">
      <c r="K889" s="30"/>
      <c r="M889" s="30"/>
    </row>
    <row r="890" spans="11:13" ht="15.75" customHeight="1">
      <c r="K890" s="30"/>
      <c r="M890" s="30"/>
    </row>
    <row r="891" spans="11:13" ht="15.75" customHeight="1">
      <c r="K891" s="30"/>
      <c r="M891" s="30"/>
    </row>
    <row r="892" spans="11:13" ht="15.75" customHeight="1">
      <c r="K892" s="30"/>
      <c r="M892" s="30"/>
    </row>
    <row r="893" spans="11:13" ht="15.75" customHeight="1">
      <c r="K893" s="30"/>
      <c r="M893" s="30"/>
    </row>
    <row r="894" spans="11:13" ht="15.75" customHeight="1">
      <c r="K894" s="30"/>
      <c r="M894" s="30"/>
    </row>
    <row r="895" spans="11:13" ht="15.75" customHeight="1">
      <c r="K895" s="30"/>
      <c r="M895" s="30"/>
    </row>
    <row r="896" spans="11:13" ht="15.75" customHeight="1">
      <c r="K896" s="30"/>
      <c r="M896" s="30"/>
    </row>
    <row r="897" spans="11:13" ht="15.75" customHeight="1">
      <c r="K897" s="30"/>
      <c r="M897" s="30"/>
    </row>
    <row r="898" spans="11:13" ht="15.75" customHeight="1">
      <c r="K898" s="30"/>
      <c r="M898" s="30"/>
    </row>
    <row r="899" spans="11:13" ht="15.75" customHeight="1">
      <c r="K899" s="30"/>
      <c r="M899" s="30"/>
    </row>
    <row r="900" spans="11:13" ht="15.75" customHeight="1">
      <c r="K900" s="30"/>
      <c r="M900" s="30"/>
    </row>
    <row r="901" spans="11:13" ht="15.75" customHeight="1">
      <c r="K901" s="30"/>
      <c r="M901" s="30"/>
    </row>
    <row r="902" spans="11:13" ht="15.75" customHeight="1">
      <c r="K902" s="30"/>
      <c r="M902" s="30"/>
    </row>
    <row r="903" spans="11:13" ht="15.75" customHeight="1">
      <c r="K903" s="30"/>
      <c r="M903" s="30"/>
    </row>
    <row r="904" spans="11:13" ht="15.75" customHeight="1">
      <c r="K904" s="30"/>
      <c r="M904" s="30"/>
    </row>
    <row r="905" spans="11:13" ht="15.75" customHeight="1">
      <c r="K905" s="30"/>
      <c r="M905" s="30"/>
    </row>
    <row r="906" spans="11:13" ht="15.75" customHeight="1">
      <c r="K906" s="30"/>
      <c r="M906" s="30"/>
    </row>
    <row r="907" spans="11:13" ht="15.75" customHeight="1">
      <c r="K907" s="30"/>
      <c r="M907" s="30"/>
    </row>
    <row r="908" spans="11:13" ht="15.75" customHeight="1">
      <c r="K908" s="30"/>
      <c r="M908" s="30"/>
    </row>
    <row r="909" spans="11:13" ht="15.75" customHeight="1">
      <c r="K909" s="30"/>
      <c r="M909" s="30"/>
    </row>
    <row r="910" spans="11:13" ht="15.75" customHeight="1">
      <c r="K910" s="30"/>
      <c r="M910" s="30"/>
    </row>
    <row r="911" spans="11:13" ht="15.75" customHeight="1">
      <c r="K911" s="30"/>
      <c r="M911" s="30"/>
    </row>
    <row r="912" spans="11:13" ht="15.75" customHeight="1">
      <c r="K912" s="30"/>
      <c r="M912" s="30"/>
    </row>
    <row r="913" spans="11:13" ht="15.75" customHeight="1">
      <c r="K913" s="30"/>
      <c r="M913" s="30"/>
    </row>
    <row r="914" spans="11:13" ht="15.75" customHeight="1">
      <c r="K914" s="30"/>
      <c r="M914" s="30"/>
    </row>
    <row r="915" spans="11:13" ht="15.75" customHeight="1">
      <c r="K915" s="30"/>
      <c r="M915" s="30"/>
    </row>
    <row r="916" spans="11:13" ht="15.75" customHeight="1">
      <c r="K916" s="30"/>
      <c r="M916" s="30"/>
    </row>
    <row r="917" spans="11:13" ht="15.75" customHeight="1">
      <c r="K917" s="30"/>
      <c r="M917" s="30"/>
    </row>
    <row r="918" spans="11:13" ht="15.75" customHeight="1">
      <c r="K918" s="30"/>
      <c r="M918" s="30"/>
    </row>
    <row r="919" spans="11:13" ht="15.75" customHeight="1">
      <c r="K919" s="30"/>
      <c r="M919" s="30"/>
    </row>
    <row r="920" spans="11:13" ht="15.75" customHeight="1">
      <c r="K920" s="30"/>
      <c r="M920" s="30"/>
    </row>
    <row r="921" spans="11:13" ht="15.75" customHeight="1">
      <c r="K921" s="30"/>
      <c r="M921" s="30"/>
    </row>
    <row r="922" spans="11:13" ht="15.75" customHeight="1">
      <c r="K922" s="30"/>
      <c r="M922" s="30"/>
    </row>
    <row r="923" spans="11:13" ht="15.75" customHeight="1">
      <c r="K923" s="30"/>
      <c r="M923" s="30"/>
    </row>
    <row r="924" spans="11:13" ht="15.75" customHeight="1">
      <c r="K924" s="30"/>
      <c r="M924" s="30"/>
    </row>
    <row r="925" spans="11:13" ht="15.75" customHeight="1">
      <c r="K925" s="30"/>
      <c r="M925" s="30"/>
    </row>
    <row r="926" spans="11:13" ht="15.75" customHeight="1">
      <c r="K926" s="30"/>
      <c r="M926" s="30"/>
    </row>
    <row r="927" spans="11:13" ht="15.75" customHeight="1">
      <c r="K927" s="30"/>
      <c r="M927" s="30"/>
    </row>
    <row r="928" spans="11:13" ht="15.75" customHeight="1">
      <c r="K928" s="30"/>
      <c r="M928" s="30"/>
    </row>
    <row r="929" spans="11:13" ht="15.75" customHeight="1">
      <c r="K929" s="30"/>
      <c r="M929" s="30"/>
    </row>
    <row r="930" spans="11:13" ht="15.75" customHeight="1">
      <c r="K930" s="30"/>
      <c r="M930" s="30"/>
    </row>
    <row r="931" spans="11:13" ht="15.75" customHeight="1">
      <c r="K931" s="30"/>
      <c r="M931" s="30"/>
    </row>
    <row r="932" spans="11:13" ht="15.75" customHeight="1">
      <c r="K932" s="30"/>
      <c r="M932" s="30"/>
    </row>
    <row r="933" spans="11:13" ht="15.75" customHeight="1">
      <c r="K933" s="30"/>
      <c r="M933" s="30"/>
    </row>
    <row r="934" spans="11:13" ht="15.75" customHeight="1">
      <c r="K934" s="30"/>
      <c r="M934" s="30"/>
    </row>
    <row r="935" spans="11:13" ht="15.75" customHeight="1">
      <c r="K935" s="30"/>
      <c r="M935" s="30"/>
    </row>
    <row r="936" spans="11:13" ht="15.75" customHeight="1">
      <c r="K936" s="30"/>
      <c r="M936" s="30"/>
    </row>
    <row r="937" spans="11:13" ht="15.75" customHeight="1">
      <c r="K937" s="30"/>
      <c r="M937" s="30"/>
    </row>
    <row r="938" spans="11:13" ht="15.75" customHeight="1">
      <c r="K938" s="30"/>
      <c r="M938" s="30"/>
    </row>
    <row r="939" spans="11:13" ht="15.75" customHeight="1">
      <c r="K939" s="30"/>
      <c r="M939" s="30"/>
    </row>
    <row r="940" spans="11:13" ht="15.75" customHeight="1">
      <c r="K940" s="30"/>
      <c r="M940" s="30"/>
    </row>
    <row r="941" spans="11:13" ht="15.75" customHeight="1">
      <c r="K941" s="30"/>
      <c r="M941" s="30"/>
    </row>
    <row r="942" spans="11:13" ht="15.75" customHeight="1">
      <c r="K942" s="30"/>
      <c r="M942" s="30"/>
    </row>
    <row r="943" spans="11:13" ht="15.75" customHeight="1">
      <c r="K943" s="30"/>
      <c r="M943" s="30"/>
    </row>
    <row r="944" spans="11:13" ht="15.75" customHeight="1">
      <c r="K944" s="30"/>
      <c r="M944" s="30"/>
    </row>
    <row r="945" spans="11:13" ht="15.75" customHeight="1">
      <c r="K945" s="30"/>
      <c r="M945" s="30"/>
    </row>
    <row r="946" spans="11:13" ht="15.75" customHeight="1">
      <c r="K946" s="30"/>
      <c r="M946" s="30"/>
    </row>
    <row r="947" spans="11:13" ht="15.75" customHeight="1">
      <c r="K947" s="30"/>
      <c r="M947" s="30"/>
    </row>
    <row r="948" spans="11:13" ht="15.75" customHeight="1">
      <c r="K948" s="30"/>
      <c r="M948" s="30"/>
    </row>
    <row r="949" spans="11:13" ht="15.75" customHeight="1">
      <c r="K949" s="30"/>
      <c r="M949" s="30"/>
    </row>
    <row r="950" spans="11:13" ht="15.75" customHeight="1">
      <c r="K950" s="30"/>
      <c r="M950" s="30"/>
    </row>
    <row r="951" spans="11:13" ht="15.75" customHeight="1">
      <c r="K951" s="30"/>
      <c r="M951" s="30"/>
    </row>
    <row r="952" spans="11:13" ht="15.75" customHeight="1">
      <c r="K952" s="30"/>
      <c r="M952" s="30"/>
    </row>
    <row r="953" spans="11:13" ht="15.75" customHeight="1">
      <c r="K953" s="30"/>
      <c r="M953" s="30"/>
    </row>
    <row r="954" spans="11:13" ht="15.75" customHeight="1">
      <c r="K954" s="30"/>
      <c r="M954" s="30"/>
    </row>
    <row r="955" spans="11:13" ht="15.75" customHeight="1">
      <c r="K955" s="30"/>
      <c r="M955" s="30"/>
    </row>
    <row r="956" spans="11:13" ht="15.75" customHeight="1">
      <c r="K956" s="30"/>
      <c r="M956" s="30"/>
    </row>
    <row r="957" spans="11:13" ht="15.75" customHeight="1">
      <c r="K957" s="30"/>
      <c r="M957" s="30"/>
    </row>
    <row r="958" spans="11:13" ht="15.75" customHeight="1">
      <c r="K958" s="30"/>
      <c r="M958" s="30"/>
    </row>
    <row r="959" spans="11:13" ht="15.75" customHeight="1">
      <c r="K959" s="30"/>
      <c r="M959" s="30"/>
    </row>
    <row r="960" spans="11:13" ht="15.75" customHeight="1">
      <c r="K960" s="30"/>
      <c r="M960" s="30"/>
    </row>
    <row r="961" spans="11:13" ht="15.75" customHeight="1">
      <c r="K961" s="30"/>
      <c r="M961" s="30"/>
    </row>
    <row r="962" spans="11:13" ht="15.75" customHeight="1">
      <c r="K962" s="30"/>
      <c r="M962" s="30"/>
    </row>
    <row r="963" spans="11:13" ht="15.75" customHeight="1">
      <c r="K963" s="30"/>
      <c r="M963" s="30"/>
    </row>
    <row r="964" spans="11:13" ht="15.75" customHeight="1">
      <c r="K964" s="30"/>
      <c r="M964" s="30"/>
    </row>
    <row r="965" spans="11:13" ht="15.75" customHeight="1">
      <c r="K965" s="30"/>
      <c r="M965" s="30"/>
    </row>
    <row r="966" spans="11:13" ht="15.75" customHeight="1">
      <c r="K966" s="30"/>
      <c r="M966" s="30"/>
    </row>
    <row r="967" spans="11:13" ht="15.75" customHeight="1">
      <c r="K967" s="30"/>
      <c r="M967" s="30"/>
    </row>
    <row r="968" spans="11:13" ht="15.75" customHeight="1">
      <c r="K968" s="30"/>
      <c r="M968" s="30"/>
    </row>
    <row r="969" spans="11:13" ht="15.75" customHeight="1">
      <c r="K969" s="30"/>
      <c r="M969" s="30"/>
    </row>
    <row r="970" spans="11:13" ht="15.75" customHeight="1">
      <c r="K970" s="30"/>
      <c r="M970" s="30"/>
    </row>
    <row r="971" spans="11:13" ht="15.75" customHeight="1">
      <c r="K971" s="30"/>
      <c r="M971" s="30"/>
    </row>
    <row r="972" spans="11:13" ht="15.75" customHeight="1">
      <c r="K972" s="30"/>
      <c r="M972" s="30"/>
    </row>
    <row r="973" spans="11:13" ht="15.75" customHeight="1">
      <c r="K973" s="30"/>
      <c r="M973" s="30"/>
    </row>
    <row r="974" spans="11:13" ht="15.75" customHeight="1">
      <c r="K974" s="30"/>
      <c r="M974" s="30"/>
    </row>
    <row r="975" spans="11:13" ht="15.75" customHeight="1">
      <c r="K975" s="30"/>
      <c r="M975" s="30"/>
    </row>
    <row r="976" spans="11:13" ht="15.75" customHeight="1">
      <c r="K976" s="30"/>
      <c r="M976" s="30"/>
    </row>
    <row r="977" spans="11:13" ht="15.75" customHeight="1">
      <c r="K977" s="30"/>
      <c r="M977" s="30"/>
    </row>
    <row r="978" spans="11:13" ht="15.75" customHeight="1">
      <c r="K978" s="30"/>
      <c r="M978" s="30"/>
    </row>
    <row r="979" spans="11:13" ht="15.75" customHeight="1">
      <c r="K979" s="30"/>
      <c r="M979" s="30"/>
    </row>
    <row r="980" spans="11:13" ht="15.75" customHeight="1">
      <c r="K980" s="30"/>
      <c r="M980" s="30"/>
    </row>
    <row r="981" spans="11:13" ht="15.75" customHeight="1">
      <c r="K981" s="30"/>
      <c r="M981" s="30"/>
    </row>
    <row r="982" spans="11:13" ht="15.75" customHeight="1">
      <c r="K982" s="30"/>
      <c r="M982" s="30"/>
    </row>
    <row r="983" spans="11:13" ht="15.75" customHeight="1">
      <c r="K983" s="30"/>
      <c r="M983" s="30"/>
    </row>
    <row r="984" spans="11:13" ht="15.75" customHeight="1">
      <c r="K984" s="30"/>
      <c r="M984" s="30"/>
    </row>
    <row r="985" spans="11:13" ht="15.75" customHeight="1">
      <c r="K985" s="30"/>
      <c r="M985" s="30"/>
    </row>
    <row r="986" spans="11:13" ht="15.75" customHeight="1">
      <c r="K986" s="30"/>
      <c r="M986" s="30"/>
    </row>
    <row r="987" spans="11:13" ht="15.75" customHeight="1">
      <c r="K987" s="30"/>
      <c r="M987" s="30"/>
    </row>
    <row r="988" spans="11:13" ht="15.75" customHeight="1">
      <c r="K988" s="30"/>
      <c r="M988" s="30"/>
    </row>
    <row r="989" spans="11:13" ht="15.75" customHeight="1">
      <c r="K989" s="30"/>
      <c r="M989" s="30"/>
    </row>
    <row r="990" spans="11:13" ht="15.75" customHeight="1">
      <c r="K990" s="30"/>
      <c r="M990" s="30"/>
    </row>
    <row r="991" spans="11:13" ht="15.75" customHeight="1">
      <c r="K991" s="30"/>
      <c r="M991" s="30"/>
    </row>
    <row r="992" spans="11:13" ht="15.75" customHeight="1">
      <c r="K992" s="30"/>
      <c r="M992" s="30"/>
    </row>
    <row r="993" spans="11:13" ht="15.75" customHeight="1">
      <c r="K993" s="30"/>
      <c r="M993" s="30"/>
    </row>
    <row r="994" spans="11:13" ht="15.75" customHeight="1">
      <c r="K994" s="30"/>
      <c r="M994" s="30"/>
    </row>
    <row r="995" spans="11:13" ht="15.75" customHeight="1">
      <c r="K995" s="30"/>
      <c r="M995" s="30"/>
    </row>
    <row r="996" spans="11:13" ht="15.75" customHeight="1">
      <c r="K996" s="30"/>
      <c r="M996" s="30"/>
    </row>
    <row r="997" spans="11:13" ht="15.75" customHeight="1">
      <c r="K997" s="30"/>
      <c r="M997" s="30"/>
    </row>
    <row r="998" spans="11:13" ht="15.75" customHeight="1">
      <c r="K998" s="30"/>
      <c r="M998" s="30"/>
    </row>
    <row r="999" spans="11:13" ht="15.75" customHeight="1">
      <c r="K999" s="30"/>
      <c r="M999" s="30"/>
    </row>
    <row r="1000" spans="11:13" ht="15.75" customHeight="1">
      <c r="K1000" s="30"/>
      <c r="M1000" s="30"/>
    </row>
  </sheetData>
  <mergeCells count="11">
    <mergeCell ref="H1:H2"/>
    <mergeCell ref="I1:I2"/>
    <mergeCell ref="J1:M1"/>
    <mergeCell ref="N1:P1"/>
    <mergeCell ref="A1:A2"/>
    <mergeCell ref="B1:B2"/>
    <mergeCell ref="C1:C2"/>
    <mergeCell ref="D1:D2"/>
    <mergeCell ref="E1:E2"/>
    <mergeCell ref="F1:F2"/>
    <mergeCell ref="G1:G2"/>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80" zoomScaleNormal="80" workbookViewId="0">
      <pane xSplit="9" ySplit="2" topLeftCell="J3" activePane="bottomRight" state="frozen"/>
      <selection pane="topRight" activeCell="J1" sqref="J1"/>
      <selection pane="bottomLeft" activeCell="A3" sqref="A3"/>
      <selection pane="bottomRight" activeCell="J3" sqref="J3"/>
    </sheetView>
  </sheetViews>
  <sheetFormatPr baseColWidth="10" defaultColWidth="12.625" defaultRowHeight="15" customHeight="1"/>
  <cols>
    <col min="1" max="1" width="13" style="203" customWidth="1"/>
    <col min="2" max="2" width="13.875" style="203" customWidth="1"/>
    <col min="3" max="3" width="16.5" style="203" customWidth="1"/>
    <col min="4" max="4" width="6.625" style="203" customWidth="1"/>
    <col min="5" max="5" width="34.5" style="203" customWidth="1"/>
    <col min="6" max="6" width="7.375" style="203" customWidth="1"/>
    <col min="7" max="7" width="31.625" style="203" customWidth="1"/>
    <col min="8" max="8" width="7.5" style="203" customWidth="1"/>
    <col min="9" max="9" width="5.75" style="203" customWidth="1"/>
    <col min="10" max="10" width="26" style="203" customWidth="1"/>
    <col min="11" max="11" width="7.375" style="203" customWidth="1"/>
    <col min="12" max="12" width="53.125" style="203" customWidth="1"/>
    <col min="13" max="13" width="8.25" style="203" customWidth="1"/>
    <col min="14" max="14" width="47.75" style="203" customWidth="1"/>
    <col min="15" max="15" width="52.375" style="203" customWidth="1"/>
    <col min="16" max="16" width="22.25" style="203" customWidth="1"/>
    <col min="17" max="26" width="38.5" style="203" customWidth="1"/>
    <col min="27" max="16384" width="12.625" style="203"/>
  </cols>
  <sheetData>
    <row r="1" spans="1:26" ht="16.5" customHeight="1">
      <c r="A1" s="690" t="s">
        <v>0</v>
      </c>
      <c r="B1" s="692" t="s">
        <v>1</v>
      </c>
      <c r="C1" s="692" t="s">
        <v>2</v>
      </c>
      <c r="D1" s="692" t="s">
        <v>3</v>
      </c>
      <c r="E1" s="692" t="s">
        <v>3</v>
      </c>
      <c r="F1" s="692" t="s">
        <v>4</v>
      </c>
      <c r="G1" s="692" t="s">
        <v>4</v>
      </c>
      <c r="H1" s="686" t="s">
        <v>2259</v>
      </c>
      <c r="I1" s="688" t="s">
        <v>2260</v>
      </c>
      <c r="J1" s="670" t="s">
        <v>2261</v>
      </c>
      <c r="K1" s="671"/>
      <c r="L1" s="671"/>
      <c r="M1" s="671"/>
      <c r="N1" s="670" t="s">
        <v>2262</v>
      </c>
      <c r="O1" s="671"/>
      <c r="P1" s="672"/>
      <c r="Q1" s="349"/>
      <c r="R1" s="306"/>
      <c r="S1" s="306"/>
      <c r="T1" s="306"/>
      <c r="U1" s="306"/>
      <c r="V1" s="306"/>
      <c r="W1" s="306"/>
      <c r="X1" s="306"/>
      <c r="Y1" s="306"/>
      <c r="Z1" s="306"/>
    </row>
    <row r="2" spans="1:26" ht="46.5" customHeight="1">
      <c r="A2" s="691"/>
      <c r="B2" s="687"/>
      <c r="C2" s="687"/>
      <c r="D2" s="687"/>
      <c r="E2" s="687"/>
      <c r="F2" s="687"/>
      <c r="G2" s="687"/>
      <c r="H2" s="687"/>
      <c r="I2" s="689"/>
      <c r="J2" s="223" t="s">
        <v>8</v>
      </c>
      <c r="K2" s="224" t="s">
        <v>9</v>
      </c>
      <c r="L2" s="225" t="s">
        <v>10</v>
      </c>
      <c r="M2" s="226" t="s">
        <v>9</v>
      </c>
      <c r="N2" s="223" t="s">
        <v>2263</v>
      </c>
      <c r="O2" s="225" t="s">
        <v>2264</v>
      </c>
      <c r="P2" s="227" t="s">
        <v>9</v>
      </c>
      <c r="Q2" s="350"/>
      <c r="R2" s="204"/>
      <c r="S2" s="204"/>
      <c r="T2" s="204"/>
      <c r="U2" s="204"/>
      <c r="V2" s="204"/>
      <c r="W2" s="204"/>
      <c r="X2" s="204"/>
      <c r="Y2" s="204"/>
      <c r="Z2" s="204"/>
    </row>
    <row r="3" spans="1:26" ht="99.95" customHeight="1">
      <c r="A3" s="228" t="s">
        <v>16</v>
      </c>
      <c r="B3" s="206" t="s">
        <v>17</v>
      </c>
      <c r="C3" s="206" t="s">
        <v>18</v>
      </c>
      <c r="D3" s="192" t="s">
        <v>110</v>
      </c>
      <c r="E3" s="193" t="s">
        <v>111</v>
      </c>
      <c r="F3" s="192" t="s">
        <v>121</v>
      </c>
      <c r="G3" s="193" t="s">
        <v>122</v>
      </c>
      <c r="H3" s="229"/>
      <c r="I3" s="344" t="s">
        <v>127</v>
      </c>
      <c r="J3" s="194" t="s">
        <v>128</v>
      </c>
      <c r="K3" s="231"/>
      <c r="L3" s="193" t="s">
        <v>129</v>
      </c>
      <c r="M3" s="232">
        <v>0</v>
      </c>
      <c r="N3" s="194"/>
      <c r="O3" s="193"/>
      <c r="P3" s="252"/>
      <c r="Q3" s="234"/>
      <c r="R3" s="193"/>
      <c r="S3" s="193"/>
      <c r="T3" s="193"/>
      <c r="U3" s="193"/>
      <c r="V3" s="193"/>
      <c r="W3" s="193"/>
      <c r="X3" s="193"/>
      <c r="Y3" s="193"/>
      <c r="Z3" s="193"/>
    </row>
    <row r="4" spans="1:26" ht="99.95" customHeight="1">
      <c r="A4" s="228" t="s">
        <v>16</v>
      </c>
      <c r="B4" s="206" t="s">
        <v>17</v>
      </c>
      <c r="C4" s="206" t="s">
        <v>18</v>
      </c>
      <c r="D4" s="192" t="s">
        <v>110</v>
      </c>
      <c r="E4" s="193" t="s">
        <v>111</v>
      </c>
      <c r="F4" s="192" t="s">
        <v>151</v>
      </c>
      <c r="G4" s="193" t="s">
        <v>152</v>
      </c>
      <c r="H4" s="229" t="s">
        <v>127</v>
      </c>
      <c r="I4" s="344"/>
      <c r="J4" s="194" t="s">
        <v>153</v>
      </c>
      <c r="K4" s="231">
        <v>2951229</v>
      </c>
      <c r="L4" s="193" t="s">
        <v>154</v>
      </c>
      <c r="M4" s="232">
        <v>3039765.87</v>
      </c>
      <c r="N4" s="194"/>
      <c r="O4" s="193"/>
      <c r="P4" s="252"/>
      <c r="Q4" s="234"/>
      <c r="R4" s="193"/>
      <c r="S4" s="193"/>
      <c r="T4" s="193"/>
      <c r="U4" s="193"/>
      <c r="V4" s="193"/>
      <c r="W4" s="193"/>
      <c r="X4" s="193"/>
      <c r="Y4" s="193"/>
      <c r="Z4" s="193"/>
    </row>
    <row r="5" spans="1:26" ht="99.95" customHeight="1">
      <c r="A5" s="228" t="s">
        <v>16</v>
      </c>
      <c r="B5" s="206" t="s">
        <v>17</v>
      </c>
      <c r="C5" s="206" t="s">
        <v>18</v>
      </c>
      <c r="D5" s="192" t="s">
        <v>110</v>
      </c>
      <c r="E5" s="193" t="s">
        <v>111</v>
      </c>
      <c r="F5" s="192" t="s">
        <v>168</v>
      </c>
      <c r="G5" s="193" t="s">
        <v>169</v>
      </c>
      <c r="H5" s="229"/>
      <c r="I5" s="344" t="s">
        <v>127</v>
      </c>
      <c r="J5" s="194" t="s">
        <v>128</v>
      </c>
      <c r="K5" s="231">
        <v>0</v>
      </c>
      <c r="L5" s="193" t="s">
        <v>128</v>
      </c>
      <c r="M5" s="232">
        <v>0</v>
      </c>
      <c r="N5" s="194" t="s">
        <v>2306</v>
      </c>
      <c r="O5" s="193"/>
      <c r="P5" s="351"/>
      <c r="Q5" s="234"/>
      <c r="R5" s="193"/>
      <c r="S5" s="193"/>
      <c r="T5" s="193"/>
      <c r="U5" s="193"/>
      <c r="V5" s="193"/>
      <c r="W5" s="193"/>
      <c r="X5" s="193"/>
      <c r="Y5" s="193"/>
      <c r="Z5" s="193"/>
    </row>
    <row r="6" spans="1:26" ht="99.95" customHeight="1">
      <c r="A6" s="228" t="s">
        <v>16</v>
      </c>
      <c r="B6" s="206" t="s">
        <v>17</v>
      </c>
      <c r="C6" s="206" t="s">
        <v>18</v>
      </c>
      <c r="D6" s="192" t="s">
        <v>110</v>
      </c>
      <c r="E6" s="193" t="s">
        <v>111</v>
      </c>
      <c r="F6" s="192" t="s">
        <v>181</v>
      </c>
      <c r="G6" s="193" t="s">
        <v>182</v>
      </c>
      <c r="H6" s="229" t="s">
        <v>127</v>
      </c>
      <c r="I6" s="344"/>
      <c r="J6" s="194"/>
      <c r="K6" s="231">
        <v>0</v>
      </c>
      <c r="L6" s="193" t="s">
        <v>183</v>
      </c>
      <c r="M6" s="232">
        <v>12238014</v>
      </c>
      <c r="N6" s="194" t="s">
        <v>2306</v>
      </c>
      <c r="O6" s="193"/>
      <c r="P6" s="351"/>
      <c r="Q6" s="234"/>
      <c r="R6" s="193"/>
      <c r="S6" s="193"/>
      <c r="T6" s="193"/>
      <c r="U6" s="193"/>
      <c r="V6" s="193"/>
      <c r="W6" s="193"/>
      <c r="X6" s="193"/>
      <c r="Y6" s="193"/>
      <c r="Z6" s="193"/>
    </row>
    <row r="7" spans="1:26" ht="99.95" customHeight="1">
      <c r="A7" s="228" t="s">
        <v>16</v>
      </c>
      <c r="B7" s="206" t="s">
        <v>17</v>
      </c>
      <c r="C7" s="206" t="s">
        <v>200</v>
      </c>
      <c r="D7" s="192" t="s">
        <v>201</v>
      </c>
      <c r="E7" s="193" t="s">
        <v>202</v>
      </c>
      <c r="F7" s="192" t="s">
        <v>203</v>
      </c>
      <c r="G7" s="193" t="s">
        <v>204</v>
      </c>
      <c r="H7" s="229" t="s">
        <v>127</v>
      </c>
      <c r="I7" s="344"/>
      <c r="J7" s="236" t="s">
        <v>205</v>
      </c>
      <c r="K7" s="231">
        <v>16000000</v>
      </c>
      <c r="L7" s="199" t="s">
        <v>205</v>
      </c>
      <c r="M7" s="232"/>
      <c r="N7" s="194" t="s">
        <v>2307</v>
      </c>
      <c r="O7" s="193"/>
      <c r="P7" s="351"/>
      <c r="Q7" s="234"/>
      <c r="R7" s="193"/>
      <c r="S7" s="193"/>
      <c r="T7" s="193"/>
      <c r="U7" s="193"/>
      <c r="V7" s="193"/>
      <c r="W7" s="193"/>
      <c r="X7" s="193"/>
      <c r="Y7" s="193"/>
      <c r="Z7" s="193"/>
    </row>
    <row r="8" spans="1:26" ht="99.95" customHeight="1">
      <c r="A8" s="228" t="s">
        <v>16</v>
      </c>
      <c r="B8" s="206" t="s">
        <v>17</v>
      </c>
      <c r="C8" s="206" t="s">
        <v>200</v>
      </c>
      <c r="D8" s="192" t="s">
        <v>201</v>
      </c>
      <c r="E8" s="193" t="s">
        <v>202</v>
      </c>
      <c r="F8" s="192" t="s">
        <v>366</v>
      </c>
      <c r="G8" s="193" t="s">
        <v>367</v>
      </c>
      <c r="H8" s="229" t="s">
        <v>244</v>
      </c>
      <c r="I8" s="344"/>
      <c r="J8" s="194" t="s">
        <v>370</v>
      </c>
      <c r="K8" s="231">
        <v>0</v>
      </c>
      <c r="L8" s="352" t="s">
        <v>370</v>
      </c>
      <c r="M8" s="232">
        <v>0</v>
      </c>
      <c r="N8" s="353" t="s">
        <v>2308</v>
      </c>
      <c r="O8" s="354" t="s">
        <v>935</v>
      </c>
      <c r="P8" s="252"/>
      <c r="Q8" s="234"/>
      <c r="R8" s="193"/>
      <c r="S8" s="193"/>
      <c r="T8" s="193"/>
      <c r="U8" s="193"/>
      <c r="V8" s="193"/>
      <c r="W8" s="193"/>
      <c r="X8" s="193"/>
      <c r="Y8" s="193"/>
      <c r="Z8" s="193"/>
    </row>
    <row r="9" spans="1:26" ht="99.95" customHeight="1">
      <c r="A9" s="228" t="s">
        <v>16</v>
      </c>
      <c r="B9" s="206" t="s">
        <v>17</v>
      </c>
      <c r="C9" s="206" t="s">
        <v>200</v>
      </c>
      <c r="D9" s="192" t="s">
        <v>201</v>
      </c>
      <c r="E9" s="193" t="s">
        <v>202</v>
      </c>
      <c r="F9" s="192" t="s">
        <v>419</v>
      </c>
      <c r="G9" s="193" t="s">
        <v>420</v>
      </c>
      <c r="H9" s="229"/>
      <c r="I9" s="344" t="s">
        <v>127</v>
      </c>
      <c r="J9" s="194"/>
      <c r="K9" s="231">
        <v>0</v>
      </c>
      <c r="L9" s="324" t="s">
        <v>2309</v>
      </c>
      <c r="M9" s="355">
        <v>100000000</v>
      </c>
      <c r="N9" s="194" t="s">
        <v>2310</v>
      </c>
      <c r="O9" s="311"/>
      <c r="P9" s="351"/>
      <c r="Q9" s="234"/>
      <c r="R9" s="193"/>
      <c r="S9" s="193"/>
      <c r="T9" s="193"/>
      <c r="U9" s="193"/>
      <c r="V9" s="193"/>
      <c r="W9" s="193"/>
      <c r="X9" s="193"/>
      <c r="Y9" s="193"/>
      <c r="Z9" s="193"/>
    </row>
    <row r="10" spans="1:26" ht="99.95" customHeight="1">
      <c r="A10" s="228" t="s">
        <v>16</v>
      </c>
      <c r="B10" s="206" t="s">
        <v>17</v>
      </c>
      <c r="C10" s="206" t="s">
        <v>200</v>
      </c>
      <c r="D10" s="192" t="s">
        <v>201</v>
      </c>
      <c r="E10" s="193" t="s">
        <v>202</v>
      </c>
      <c r="F10" s="192" t="s">
        <v>242</v>
      </c>
      <c r="G10" s="193" t="s">
        <v>243</v>
      </c>
      <c r="H10" s="229" t="s">
        <v>244</v>
      </c>
      <c r="I10" s="344"/>
      <c r="J10" s="194" t="s">
        <v>245</v>
      </c>
      <c r="K10" s="314">
        <v>377639220</v>
      </c>
      <c r="L10" s="193"/>
      <c r="M10" s="232">
        <v>0</v>
      </c>
      <c r="N10" s="188" t="s">
        <v>2311</v>
      </c>
      <c r="O10" s="356" t="s">
        <v>2312</v>
      </c>
      <c r="P10" s="351"/>
      <c r="Q10" s="234"/>
      <c r="R10" s="193"/>
      <c r="S10" s="193"/>
      <c r="T10" s="193"/>
      <c r="U10" s="193"/>
      <c r="V10" s="193"/>
      <c r="W10" s="193"/>
      <c r="X10" s="193"/>
      <c r="Y10" s="193"/>
      <c r="Z10" s="193"/>
    </row>
    <row r="11" spans="1:26" ht="99.95" customHeight="1">
      <c r="A11" s="228" t="s">
        <v>16</v>
      </c>
      <c r="B11" s="206" t="s">
        <v>17</v>
      </c>
      <c r="C11" s="206" t="s">
        <v>200</v>
      </c>
      <c r="D11" s="192" t="s">
        <v>201</v>
      </c>
      <c r="E11" s="193" t="s">
        <v>202</v>
      </c>
      <c r="F11" s="192" t="s">
        <v>258</v>
      </c>
      <c r="G11" s="193" t="s">
        <v>259</v>
      </c>
      <c r="H11" s="229" t="s">
        <v>244</v>
      </c>
      <c r="I11" s="357"/>
      <c r="J11" s="194" t="s">
        <v>260</v>
      </c>
      <c r="K11" s="316">
        <v>200000000</v>
      </c>
      <c r="L11" s="193"/>
      <c r="M11" s="232">
        <v>0</v>
      </c>
      <c r="N11" s="358" t="s">
        <v>2313</v>
      </c>
      <c r="O11" s="359" t="s">
        <v>2314</v>
      </c>
      <c r="P11" s="252"/>
      <c r="Q11" s="234"/>
      <c r="R11" s="193"/>
      <c r="S11" s="193"/>
      <c r="T11" s="193"/>
      <c r="U11" s="193"/>
      <c r="V11" s="193"/>
      <c r="W11" s="193"/>
      <c r="X11" s="193"/>
      <c r="Y11" s="193"/>
      <c r="Z11" s="193"/>
    </row>
    <row r="12" spans="1:26" ht="99.95" customHeight="1">
      <c r="A12" s="228" t="s">
        <v>16</v>
      </c>
      <c r="B12" s="206" t="s">
        <v>17</v>
      </c>
      <c r="C12" s="206" t="s">
        <v>200</v>
      </c>
      <c r="D12" s="192" t="s">
        <v>201</v>
      </c>
      <c r="E12" s="193" t="s">
        <v>202</v>
      </c>
      <c r="F12" s="192" t="s">
        <v>266</v>
      </c>
      <c r="G12" s="193" t="s">
        <v>267</v>
      </c>
      <c r="H12" s="229" t="s">
        <v>127</v>
      </c>
      <c r="I12" s="344"/>
      <c r="J12" s="194"/>
      <c r="K12" s="231">
        <v>0</v>
      </c>
      <c r="L12" s="193" t="s">
        <v>2315</v>
      </c>
      <c r="M12" s="360">
        <v>0</v>
      </c>
      <c r="N12" s="194" t="s">
        <v>2316</v>
      </c>
      <c r="O12" s="193" t="s">
        <v>2317</v>
      </c>
      <c r="P12" s="252"/>
      <c r="Q12" s="234"/>
      <c r="R12" s="193"/>
      <c r="S12" s="193"/>
      <c r="T12" s="193"/>
      <c r="U12" s="193"/>
      <c r="V12" s="193"/>
      <c r="W12" s="193"/>
      <c r="X12" s="193"/>
      <c r="Y12" s="193"/>
      <c r="Z12" s="193"/>
    </row>
    <row r="13" spans="1:26" ht="99.95" customHeight="1">
      <c r="A13" s="228" t="s">
        <v>16</v>
      </c>
      <c r="B13" s="206" t="s">
        <v>17</v>
      </c>
      <c r="C13" s="206" t="s">
        <v>200</v>
      </c>
      <c r="D13" s="192" t="s">
        <v>201</v>
      </c>
      <c r="E13" s="193" t="s">
        <v>202</v>
      </c>
      <c r="F13" s="192" t="s">
        <v>285</v>
      </c>
      <c r="G13" s="193" t="s">
        <v>286</v>
      </c>
      <c r="H13" s="229" t="s">
        <v>127</v>
      </c>
      <c r="I13" s="344"/>
      <c r="J13" s="194"/>
      <c r="K13" s="231">
        <v>0</v>
      </c>
      <c r="L13" s="193" t="s">
        <v>2315</v>
      </c>
      <c r="M13" s="360">
        <v>0</v>
      </c>
      <c r="N13" s="194" t="s">
        <v>2316</v>
      </c>
      <c r="O13" s="193" t="s">
        <v>2317</v>
      </c>
      <c r="P13" s="252"/>
      <c r="Q13" s="234"/>
      <c r="R13" s="193"/>
      <c r="S13" s="193"/>
      <c r="T13" s="193"/>
      <c r="U13" s="193"/>
      <c r="V13" s="193"/>
      <c r="W13" s="193"/>
      <c r="X13" s="193"/>
      <c r="Y13" s="193"/>
      <c r="Z13" s="193"/>
    </row>
    <row r="14" spans="1:26" ht="99.95" customHeight="1">
      <c r="A14" s="228" t="s">
        <v>16</v>
      </c>
      <c r="B14" s="206" t="s">
        <v>17</v>
      </c>
      <c r="C14" s="206" t="s">
        <v>200</v>
      </c>
      <c r="D14" s="192" t="s">
        <v>201</v>
      </c>
      <c r="E14" s="193" t="s">
        <v>202</v>
      </c>
      <c r="F14" s="192" t="s">
        <v>295</v>
      </c>
      <c r="G14" s="193" t="s">
        <v>296</v>
      </c>
      <c r="H14" s="229"/>
      <c r="I14" s="344" t="s">
        <v>127</v>
      </c>
      <c r="J14" s="194" t="s">
        <v>303</v>
      </c>
      <c r="K14" s="231">
        <v>0</v>
      </c>
      <c r="L14" s="193"/>
      <c r="M14" s="232">
        <v>0</v>
      </c>
      <c r="N14" s="361" t="s">
        <v>2318</v>
      </c>
      <c r="O14" s="354" t="s">
        <v>2319</v>
      </c>
      <c r="P14" s="252"/>
      <c r="Q14" s="234"/>
      <c r="R14" s="193"/>
      <c r="S14" s="193"/>
      <c r="T14" s="193"/>
      <c r="U14" s="193"/>
      <c r="V14" s="193"/>
      <c r="W14" s="193"/>
      <c r="X14" s="193"/>
      <c r="Y14" s="193"/>
      <c r="Z14" s="193"/>
    </row>
    <row r="15" spans="1:26" ht="99.95" customHeight="1">
      <c r="A15" s="228" t="s">
        <v>16</v>
      </c>
      <c r="B15" s="206" t="s">
        <v>17</v>
      </c>
      <c r="C15" s="206" t="s">
        <v>200</v>
      </c>
      <c r="D15" s="192" t="s">
        <v>201</v>
      </c>
      <c r="E15" s="193" t="s">
        <v>202</v>
      </c>
      <c r="F15" s="192" t="s">
        <v>312</v>
      </c>
      <c r="G15" s="193" t="s">
        <v>313</v>
      </c>
      <c r="H15" s="229"/>
      <c r="I15" s="344" t="s">
        <v>127</v>
      </c>
      <c r="J15" s="194" t="s">
        <v>340</v>
      </c>
      <c r="K15" s="231">
        <v>0</v>
      </c>
      <c r="L15" s="199"/>
      <c r="M15" s="232">
        <v>0</v>
      </c>
      <c r="N15" s="194" t="s">
        <v>2310</v>
      </c>
      <c r="O15" s="193"/>
      <c r="P15" s="252"/>
      <c r="Q15" s="234"/>
      <c r="R15" s="193"/>
      <c r="S15" s="193"/>
      <c r="T15" s="193"/>
      <c r="U15" s="193"/>
      <c r="V15" s="193"/>
      <c r="W15" s="193"/>
      <c r="X15" s="193"/>
      <c r="Y15" s="193"/>
      <c r="Z15" s="193"/>
    </row>
    <row r="16" spans="1:26" ht="99.95" customHeight="1">
      <c r="A16" s="228" t="s">
        <v>16</v>
      </c>
      <c r="B16" s="206" t="s">
        <v>17</v>
      </c>
      <c r="C16" s="206" t="s">
        <v>200</v>
      </c>
      <c r="D16" s="192" t="s">
        <v>425</v>
      </c>
      <c r="E16" s="193" t="s">
        <v>426</v>
      </c>
      <c r="F16" s="192" t="s">
        <v>427</v>
      </c>
      <c r="G16" s="193" t="s">
        <v>428</v>
      </c>
      <c r="H16" s="229" t="s">
        <v>127</v>
      </c>
      <c r="I16" s="344"/>
      <c r="J16" s="362" t="s">
        <v>430</v>
      </c>
      <c r="K16" s="231">
        <v>4079338</v>
      </c>
      <c r="L16" s="193"/>
      <c r="M16" s="232">
        <v>0</v>
      </c>
      <c r="N16" s="264" t="s">
        <v>2320</v>
      </c>
      <c r="O16" s="356" t="s">
        <v>2321</v>
      </c>
      <c r="P16" s="252"/>
      <c r="Q16" s="234"/>
      <c r="R16" s="193"/>
      <c r="S16" s="193"/>
      <c r="T16" s="193"/>
      <c r="U16" s="193"/>
      <c r="V16" s="193"/>
      <c r="W16" s="193"/>
      <c r="X16" s="193"/>
      <c r="Y16" s="193"/>
      <c r="Z16" s="193"/>
    </row>
    <row r="17" spans="1:26" ht="99.95" customHeight="1">
      <c r="A17" s="228" t="s">
        <v>16</v>
      </c>
      <c r="B17" s="206" t="s">
        <v>17</v>
      </c>
      <c r="C17" s="206" t="s">
        <v>200</v>
      </c>
      <c r="D17" s="192" t="s">
        <v>425</v>
      </c>
      <c r="E17" s="193" t="s">
        <v>426</v>
      </c>
      <c r="F17" s="192" t="s">
        <v>434</v>
      </c>
      <c r="G17" s="193" t="s">
        <v>435</v>
      </c>
      <c r="H17" s="229" t="s">
        <v>244</v>
      </c>
      <c r="I17" s="344"/>
      <c r="J17" s="194"/>
      <c r="K17" s="231"/>
      <c r="L17" s="199" t="s">
        <v>2322</v>
      </c>
      <c r="M17" s="363">
        <v>4079338</v>
      </c>
      <c r="N17" s="364" t="s">
        <v>2323</v>
      </c>
      <c r="O17" s="359" t="s">
        <v>2324</v>
      </c>
      <c r="P17" s="252"/>
      <c r="Q17" s="234"/>
      <c r="R17" s="193"/>
      <c r="S17" s="193"/>
      <c r="T17" s="193"/>
      <c r="U17" s="193"/>
      <c r="V17" s="193"/>
      <c r="W17" s="193"/>
      <c r="X17" s="193"/>
      <c r="Y17" s="193"/>
      <c r="Z17" s="193"/>
    </row>
    <row r="18" spans="1:26" ht="99.95" customHeight="1">
      <c r="A18" s="228" t="s">
        <v>16</v>
      </c>
      <c r="B18" s="206" t="s">
        <v>17</v>
      </c>
      <c r="C18" s="206" t="s">
        <v>200</v>
      </c>
      <c r="D18" s="192" t="s">
        <v>445</v>
      </c>
      <c r="E18" s="193" t="s">
        <v>446</v>
      </c>
      <c r="F18" s="192" t="s">
        <v>447</v>
      </c>
      <c r="G18" s="193" t="s">
        <v>448</v>
      </c>
      <c r="H18" s="229" t="s">
        <v>244</v>
      </c>
      <c r="I18" s="344"/>
      <c r="J18" s="365" t="s">
        <v>465</v>
      </c>
      <c r="K18" s="231">
        <v>0</v>
      </c>
      <c r="L18" s="366" t="s">
        <v>467</v>
      </c>
      <c r="M18" s="232">
        <v>0</v>
      </c>
      <c r="N18" s="382" t="s">
        <v>2325</v>
      </c>
      <c r="O18" s="367" t="s">
        <v>2326</v>
      </c>
      <c r="P18" s="252"/>
      <c r="Q18" s="234"/>
      <c r="R18" s="193"/>
      <c r="S18" s="193"/>
      <c r="T18" s="193"/>
      <c r="U18" s="193"/>
      <c r="V18" s="193"/>
      <c r="W18" s="193"/>
      <c r="X18" s="193"/>
      <c r="Y18" s="193"/>
      <c r="Z18" s="193"/>
    </row>
    <row r="19" spans="1:26" ht="99.95" customHeight="1">
      <c r="A19" s="228" t="s">
        <v>16</v>
      </c>
      <c r="B19" s="206" t="s">
        <v>17</v>
      </c>
      <c r="C19" s="206" t="s">
        <v>200</v>
      </c>
      <c r="D19" s="192" t="s">
        <v>445</v>
      </c>
      <c r="E19" s="193" t="s">
        <v>446</v>
      </c>
      <c r="F19" s="192" t="s">
        <v>474</v>
      </c>
      <c r="G19" s="193" t="s">
        <v>475</v>
      </c>
      <c r="H19" s="229" t="s">
        <v>127</v>
      </c>
      <c r="I19" s="344"/>
      <c r="J19" s="194"/>
      <c r="K19" s="231">
        <v>0</v>
      </c>
      <c r="L19" s="199" t="s">
        <v>477</v>
      </c>
      <c r="M19" s="232">
        <v>0</v>
      </c>
      <c r="N19" s="364" t="s">
        <v>2325</v>
      </c>
      <c r="O19" s="359" t="s">
        <v>2326</v>
      </c>
      <c r="P19" s="252"/>
      <c r="Q19" s="234"/>
      <c r="R19" s="193"/>
      <c r="S19" s="193"/>
      <c r="T19" s="193"/>
      <c r="U19" s="193"/>
      <c r="V19" s="193"/>
      <c r="W19" s="193"/>
      <c r="X19" s="193"/>
      <c r="Y19" s="193"/>
      <c r="Z19" s="193"/>
    </row>
    <row r="20" spans="1:26" ht="99.95" customHeight="1">
      <c r="A20" s="228" t="s">
        <v>16</v>
      </c>
      <c r="B20" s="206" t="s">
        <v>17</v>
      </c>
      <c r="C20" s="206" t="s">
        <v>200</v>
      </c>
      <c r="D20" s="192" t="s">
        <v>445</v>
      </c>
      <c r="E20" s="193" t="s">
        <v>446</v>
      </c>
      <c r="F20" s="192" t="s">
        <v>481</v>
      </c>
      <c r="G20" s="193" t="s">
        <v>482</v>
      </c>
      <c r="H20" s="229"/>
      <c r="I20" s="344" t="s">
        <v>127</v>
      </c>
      <c r="J20" s="194" t="s">
        <v>491</v>
      </c>
      <c r="K20" s="231">
        <v>21404893</v>
      </c>
      <c r="L20" s="199" t="s">
        <v>491</v>
      </c>
      <c r="M20" s="232">
        <v>22047039.789999999</v>
      </c>
      <c r="N20" s="364" t="s">
        <v>2327</v>
      </c>
      <c r="O20" s="359" t="s">
        <v>2328</v>
      </c>
      <c r="P20" s="252"/>
      <c r="Q20" s="234"/>
      <c r="R20" s="193"/>
      <c r="S20" s="193"/>
      <c r="T20" s="193"/>
      <c r="U20" s="193"/>
      <c r="V20" s="193"/>
      <c r="W20" s="193"/>
      <c r="X20" s="193"/>
      <c r="Y20" s="193"/>
      <c r="Z20" s="193"/>
    </row>
    <row r="21" spans="1:26" ht="99.95" customHeight="1">
      <c r="A21" s="228" t="s">
        <v>16</v>
      </c>
      <c r="B21" s="206" t="s">
        <v>17</v>
      </c>
      <c r="C21" s="206" t="s">
        <v>200</v>
      </c>
      <c r="D21" s="192" t="s">
        <v>445</v>
      </c>
      <c r="E21" s="193" t="s">
        <v>446</v>
      </c>
      <c r="F21" s="192" t="s">
        <v>498</v>
      </c>
      <c r="G21" s="193" t="s">
        <v>499</v>
      </c>
      <c r="H21" s="229" t="s">
        <v>244</v>
      </c>
      <c r="I21" s="344"/>
      <c r="J21" s="194" t="s">
        <v>515</v>
      </c>
      <c r="K21" s="231">
        <v>0</v>
      </c>
      <c r="L21" s="193"/>
      <c r="M21" s="232">
        <v>0</v>
      </c>
      <c r="N21" s="364" t="s">
        <v>515</v>
      </c>
      <c r="O21" s="368"/>
      <c r="P21" s="252"/>
      <c r="Q21" s="234"/>
      <c r="R21" s="193"/>
      <c r="S21" s="193"/>
      <c r="T21" s="193"/>
      <c r="U21" s="193"/>
      <c r="V21" s="193"/>
      <c r="W21" s="193"/>
      <c r="X21" s="193"/>
      <c r="Y21" s="193"/>
      <c r="Z21" s="193"/>
    </row>
    <row r="22" spans="1:26" ht="99.95" customHeight="1">
      <c r="A22" s="228" t="s">
        <v>16</v>
      </c>
      <c r="B22" s="206" t="s">
        <v>17</v>
      </c>
      <c r="C22" s="206" t="s">
        <v>200</v>
      </c>
      <c r="D22" s="192" t="s">
        <v>522</v>
      </c>
      <c r="E22" s="193" t="s">
        <v>523</v>
      </c>
      <c r="F22" s="192" t="s">
        <v>524</v>
      </c>
      <c r="G22" s="193" t="s">
        <v>525</v>
      </c>
      <c r="H22" s="229" t="s">
        <v>127</v>
      </c>
      <c r="I22" s="344"/>
      <c r="J22" s="194" t="s">
        <v>540</v>
      </c>
      <c r="K22" s="231">
        <v>5000000</v>
      </c>
      <c r="L22" s="193" t="s">
        <v>540</v>
      </c>
      <c r="M22" s="232">
        <v>5000000</v>
      </c>
      <c r="N22" s="194" t="s">
        <v>2329</v>
      </c>
      <c r="O22" s="193" t="s">
        <v>2330</v>
      </c>
      <c r="P22" s="252"/>
      <c r="Q22" s="234"/>
      <c r="R22" s="193"/>
      <c r="S22" s="193"/>
      <c r="T22" s="193"/>
      <c r="U22" s="193"/>
      <c r="V22" s="193"/>
      <c r="W22" s="193"/>
      <c r="X22" s="193"/>
      <c r="Y22" s="193"/>
      <c r="Z22" s="193"/>
    </row>
    <row r="23" spans="1:26" ht="99.95" customHeight="1">
      <c r="A23" s="228" t="s">
        <v>16</v>
      </c>
      <c r="B23" s="206" t="s">
        <v>17</v>
      </c>
      <c r="C23" s="206" t="s">
        <v>200</v>
      </c>
      <c r="D23" s="192" t="s">
        <v>522</v>
      </c>
      <c r="E23" s="193" t="s">
        <v>523</v>
      </c>
      <c r="F23" s="192" t="s">
        <v>546</v>
      </c>
      <c r="G23" s="193" t="s">
        <v>547</v>
      </c>
      <c r="H23" s="229" t="s">
        <v>127</v>
      </c>
      <c r="I23" s="344"/>
      <c r="J23" s="194"/>
      <c r="K23" s="231">
        <v>0</v>
      </c>
      <c r="L23" s="193" t="s">
        <v>548</v>
      </c>
      <c r="M23" s="232">
        <v>20000000</v>
      </c>
      <c r="N23" s="194" t="s">
        <v>2331</v>
      </c>
      <c r="O23" s="193" t="s">
        <v>2332</v>
      </c>
      <c r="P23" s="252"/>
      <c r="Q23" s="234"/>
      <c r="R23" s="193"/>
      <c r="S23" s="193"/>
      <c r="T23" s="193"/>
      <c r="U23" s="193"/>
      <c r="V23" s="193"/>
      <c r="W23" s="193"/>
      <c r="X23" s="193"/>
      <c r="Y23" s="193"/>
      <c r="Z23" s="193"/>
    </row>
    <row r="24" spans="1:26" ht="99.95" customHeight="1">
      <c r="A24" s="228" t="s">
        <v>16</v>
      </c>
      <c r="B24" s="206" t="s">
        <v>17</v>
      </c>
      <c r="C24" s="206" t="s">
        <v>200</v>
      </c>
      <c r="D24" s="192" t="s">
        <v>522</v>
      </c>
      <c r="E24" s="193" t="s">
        <v>523</v>
      </c>
      <c r="F24" s="192" t="s">
        <v>564</v>
      </c>
      <c r="G24" s="193" t="s">
        <v>565</v>
      </c>
      <c r="H24" s="229" t="s">
        <v>127</v>
      </c>
      <c r="I24" s="344"/>
      <c r="J24" s="194" t="s">
        <v>566</v>
      </c>
      <c r="K24" s="231">
        <v>5181414</v>
      </c>
      <c r="L24" s="193"/>
      <c r="M24" s="232">
        <v>0</v>
      </c>
      <c r="N24" s="264" t="s">
        <v>2333</v>
      </c>
      <c r="O24" s="356" t="s">
        <v>2334</v>
      </c>
      <c r="P24" s="252"/>
      <c r="Q24" s="234"/>
      <c r="R24" s="193"/>
      <c r="S24" s="193"/>
      <c r="T24" s="193"/>
      <c r="U24" s="193"/>
      <c r="V24" s="193"/>
      <c r="W24" s="193"/>
      <c r="X24" s="193"/>
      <c r="Y24" s="193"/>
      <c r="Z24" s="193"/>
    </row>
    <row r="25" spans="1:26" ht="99.95" customHeight="1">
      <c r="A25" s="228" t="s">
        <v>16</v>
      </c>
      <c r="B25" s="206" t="s">
        <v>17</v>
      </c>
      <c r="C25" s="206" t="s">
        <v>200</v>
      </c>
      <c r="D25" s="192" t="s">
        <v>614</v>
      </c>
      <c r="E25" s="193" t="s">
        <v>615</v>
      </c>
      <c r="F25" s="192" t="s">
        <v>616</v>
      </c>
      <c r="G25" s="193" t="s">
        <v>617</v>
      </c>
      <c r="H25" s="229" t="s">
        <v>127</v>
      </c>
      <c r="I25" s="344"/>
      <c r="J25" s="194" t="s">
        <v>618</v>
      </c>
      <c r="K25" s="231">
        <v>8853687</v>
      </c>
      <c r="L25" s="193" t="s">
        <v>618</v>
      </c>
      <c r="M25" s="232">
        <v>9119298</v>
      </c>
      <c r="N25" s="194" t="s">
        <v>2335</v>
      </c>
      <c r="O25" s="193" t="s">
        <v>2336</v>
      </c>
      <c r="P25" s="252"/>
      <c r="Q25" s="234"/>
      <c r="R25" s="193"/>
      <c r="S25" s="193"/>
      <c r="T25" s="193"/>
      <c r="U25" s="193"/>
      <c r="V25" s="193"/>
      <c r="W25" s="193"/>
      <c r="X25" s="193"/>
      <c r="Y25" s="193"/>
      <c r="Z25" s="193"/>
    </row>
    <row r="26" spans="1:26" ht="99.95" customHeight="1">
      <c r="A26" s="228" t="s">
        <v>16</v>
      </c>
      <c r="B26" s="206" t="s">
        <v>17</v>
      </c>
      <c r="C26" s="206" t="s">
        <v>200</v>
      </c>
      <c r="D26" s="192" t="s">
        <v>614</v>
      </c>
      <c r="E26" s="193" t="s">
        <v>615</v>
      </c>
      <c r="F26" s="192" t="s">
        <v>844</v>
      </c>
      <c r="G26" s="193" t="s">
        <v>845</v>
      </c>
      <c r="H26" s="229" t="s">
        <v>127</v>
      </c>
      <c r="I26" s="344"/>
      <c r="J26" s="194" t="s">
        <v>846</v>
      </c>
      <c r="K26" s="330">
        <v>17500000</v>
      </c>
      <c r="L26" s="193"/>
      <c r="M26" s="232">
        <v>0</v>
      </c>
      <c r="N26" s="194" t="s">
        <v>2337</v>
      </c>
      <c r="O26" s="193" t="s">
        <v>2338</v>
      </c>
      <c r="P26" s="252"/>
      <c r="Q26" s="234"/>
      <c r="R26" s="193"/>
      <c r="S26" s="193"/>
      <c r="T26" s="193"/>
      <c r="U26" s="193"/>
      <c r="V26" s="193"/>
      <c r="W26" s="193"/>
      <c r="X26" s="193"/>
      <c r="Y26" s="193"/>
      <c r="Z26" s="193"/>
    </row>
    <row r="27" spans="1:26" ht="99.95" customHeight="1">
      <c r="A27" s="228" t="s">
        <v>16</v>
      </c>
      <c r="B27" s="206" t="s">
        <v>17</v>
      </c>
      <c r="C27" s="206" t="s">
        <v>200</v>
      </c>
      <c r="D27" s="192" t="s">
        <v>614</v>
      </c>
      <c r="E27" s="193" t="s">
        <v>615</v>
      </c>
      <c r="F27" s="192" t="s">
        <v>647</v>
      </c>
      <c r="G27" s="193" t="s">
        <v>648</v>
      </c>
      <c r="H27" s="229" t="s">
        <v>127</v>
      </c>
      <c r="I27" s="344"/>
      <c r="J27" s="194" t="s">
        <v>649</v>
      </c>
      <c r="K27" s="231">
        <v>10000000</v>
      </c>
      <c r="L27" s="193" t="s">
        <v>650</v>
      </c>
      <c r="M27" s="232">
        <v>10000000</v>
      </c>
      <c r="N27" s="194" t="s">
        <v>2339</v>
      </c>
      <c r="O27" s="193" t="s">
        <v>2340</v>
      </c>
      <c r="P27" s="252"/>
      <c r="Q27" s="234"/>
      <c r="R27" s="193"/>
      <c r="S27" s="193"/>
      <c r="T27" s="193"/>
      <c r="U27" s="193"/>
      <c r="V27" s="193"/>
      <c r="W27" s="193"/>
      <c r="X27" s="193"/>
      <c r="Y27" s="193"/>
      <c r="Z27" s="193"/>
    </row>
    <row r="28" spans="1:26" ht="99.95" customHeight="1">
      <c r="A28" s="228" t="s">
        <v>16</v>
      </c>
      <c r="B28" s="206" t="s">
        <v>17</v>
      </c>
      <c r="C28" s="206" t="s">
        <v>200</v>
      </c>
      <c r="D28" s="192" t="s">
        <v>614</v>
      </c>
      <c r="E28" s="193" t="s">
        <v>615</v>
      </c>
      <c r="F28" s="192" t="s">
        <v>668</v>
      </c>
      <c r="G28" s="193" t="s">
        <v>669</v>
      </c>
      <c r="H28" s="229" t="s">
        <v>244</v>
      </c>
      <c r="I28" s="344"/>
      <c r="J28" s="194" t="s">
        <v>670</v>
      </c>
      <c r="K28" s="231">
        <v>2951229</v>
      </c>
      <c r="L28" s="193" t="s">
        <v>671</v>
      </c>
      <c r="M28" s="232">
        <v>3039765.87</v>
      </c>
      <c r="N28" s="194" t="s">
        <v>2341</v>
      </c>
      <c r="O28" s="193" t="s">
        <v>2342</v>
      </c>
      <c r="P28" s="351"/>
      <c r="Q28" s="234"/>
      <c r="R28" s="193"/>
      <c r="S28" s="193"/>
      <c r="T28" s="193"/>
      <c r="U28" s="193"/>
      <c r="V28" s="193"/>
      <c r="W28" s="193"/>
      <c r="X28" s="193"/>
      <c r="Y28" s="193"/>
      <c r="Z28" s="193"/>
    </row>
    <row r="29" spans="1:26" ht="99.95" customHeight="1">
      <c r="A29" s="228" t="s">
        <v>16</v>
      </c>
      <c r="B29" s="206" t="s">
        <v>17</v>
      </c>
      <c r="C29" s="206" t="s">
        <v>200</v>
      </c>
      <c r="D29" s="192" t="s">
        <v>614</v>
      </c>
      <c r="E29" s="193" t="s">
        <v>615</v>
      </c>
      <c r="F29" s="192" t="s">
        <v>693</v>
      </c>
      <c r="G29" s="193" t="s">
        <v>694</v>
      </c>
      <c r="H29" s="229" t="s">
        <v>127</v>
      </c>
      <c r="I29" s="344"/>
      <c r="J29" s="194"/>
      <c r="K29" s="231">
        <v>0</v>
      </c>
      <c r="L29" s="193" t="s">
        <v>695</v>
      </c>
      <c r="M29" s="232">
        <v>3039765.87</v>
      </c>
      <c r="N29" s="194" t="s">
        <v>2343</v>
      </c>
      <c r="O29" s="193" t="s">
        <v>2342</v>
      </c>
      <c r="P29" s="252"/>
      <c r="Q29" s="234"/>
      <c r="R29" s="193"/>
      <c r="S29" s="193"/>
      <c r="T29" s="193"/>
      <c r="U29" s="193"/>
      <c r="V29" s="193"/>
      <c r="W29" s="193"/>
      <c r="X29" s="193"/>
      <c r="Y29" s="193"/>
      <c r="Z29" s="193"/>
    </row>
    <row r="30" spans="1:26" ht="99.95" customHeight="1">
      <c r="A30" s="228" t="s">
        <v>16</v>
      </c>
      <c r="B30" s="206" t="s">
        <v>17</v>
      </c>
      <c r="C30" s="206" t="s">
        <v>200</v>
      </c>
      <c r="D30" s="192" t="s">
        <v>614</v>
      </c>
      <c r="E30" s="193" t="s">
        <v>615</v>
      </c>
      <c r="F30" s="192" t="s">
        <v>722</v>
      </c>
      <c r="G30" s="193" t="s">
        <v>723</v>
      </c>
      <c r="H30" s="229" t="s">
        <v>244</v>
      </c>
      <c r="I30" s="344"/>
      <c r="J30" s="194" t="s">
        <v>724</v>
      </c>
      <c r="K30" s="231">
        <v>15000000</v>
      </c>
      <c r="L30" s="193" t="s">
        <v>724</v>
      </c>
      <c r="M30" s="232">
        <v>15000000</v>
      </c>
      <c r="N30" s="194" t="s">
        <v>2344</v>
      </c>
      <c r="O30" s="193" t="s">
        <v>2345</v>
      </c>
      <c r="P30" s="252"/>
      <c r="Q30" s="234"/>
      <c r="R30" s="193"/>
      <c r="S30" s="193"/>
      <c r="T30" s="193"/>
      <c r="U30" s="193"/>
      <c r="V30" s="193"/>
      <c r="W30" s="193"/>
      <c r="X30" s="193"/>
      <c r="Y30" s="193"/>
      <c r="Z30" s="193"/>
    </row>
    <row r="31" spans="1:26" ht="99.95" customHeight="1">
      <c r="A31" s="228" t="s">
        <v>16</v>
      </c>
      <c r="B31" s="206" t="s">
        <v>17</v>
      </c>
      <c r="C31" s="206" t="s">
        <v>200</v>
      </c>
      <c r="D31" s="192" t="s">
        <v>614</v>
      </c>
      <c r="E31" s="193" t="s">
        <v>615</v>
      </c>
      <c r="F31" s="192" t="s">
        <v>744</v>
      </c>
      <c r="G31" s="193" t="s">
        <v>745</v>
      </c>
      <c r="H31" s="229" t="s">
        <v>127</v>
      </c>
      <c r="I31" s="344"/>
      <c r="J31" s="194" t="s">
        <v>758</v>
      </c>
      <c r="K31" s="231">
        <v>5000000</v>
      </c>
      <c r="L31" s="193" t="s">
        <v>758</v>
      </c>
      <c r="M31" s="232">
        <v>5000000</v>
      </c>
      <c r="N31" s="194" t="s">
        <v>2346</v>
      </c>
      <c r="O31" s="193" t="s">
        <v>2347</v>
      </c>
      <c r="P31" s="252"/>
      <c r="Q31" s="234"/>
      <c r="R31" s="193"/>
      <c r="S31" s="193"/>
      <c r="T31" s="193"/>
      <c r="U31" s="193"/>
      <c r="V31" s="193"/>
      <c r="W31" s="193"/>
      <c r="X31" s="193"/>
      <c r="Y31" s="193"/>
      <c r="Z31" s="193"/>
    </row>
    <row r="32" spans="1:26" ht="99.95" customHeight="1">
      <c r="A32" s="228" t="s">
        <v>16</v>
      </c>
      <c r="B32" s="206" t="s">
        <v>17</v>
      </c>
      <c r="C32" s="206" t="s">
        <v>200</v>
      </c>
      <c r="D32" s="192" t="s">
        <v>614</v>
      </c>
      <c r="E32" s="193" t="s">
        <v>615</v>
      </c>
      <c r="F32" s="192" t="s">
        <v>767</v>
      </c>
      <c r="G32" s="193" t="s">
        <v>768</v>
      </c>
      <c r="H32" s="229" t="s">
        <v>244</v>
      </c>
      <c r="I32" s="344"/>
      <c r="J32" s="194" t="s">
        <v>779</v>
      </c>
      <c r="K32" s="231">
        <v>0</v>
      </c>
      <c r="L32" s="193" t="s">
        <v>779</v>
      </c>
      <c r="M32" s="232">
        <v>5000000</v>
      </c>
      <c r="N32" s="194" t="s">
        <v>2348</v>
      </c>
      <c r="O32" s="193" t="s">
        <v>2349</v>
      </c>
      <c r="P32" s="252"/>
      <c r="Q32" s="234"/>
      <c r="R32" s="193"/>
      <c r="S32" s="193"/>
      <c r="T32" s="193"/>
      <c r="U32" s="193"/>
      <c r="V32" s="193"/>
      <c r="W32" s="193"/>
      <c r="X32" s="193"/>
      <c r="Y32" s="193"/>
      <c r="Z32" s="193"/>
    </row>
    <row r="33" spans="1:26" ht="99.95" customHeight="1">
      <c r="A33" s="228" t="s">
        <v>16</v>
      </c>
      <c r="B33" s="206" t="s">
        <v>17</v>
      </c>
      <c r="C33" s="206" t="s">
        <v>200</v>
      </c>
      <c r="D33" s="192" t="s">
        <v>614</v>
      </c>
      <c r="E33" s="193" t="s">
        <v>615</v>
      </c>
      <c r="F33" s="192" t="s">
        <v>790</v>
      </c>
      <c r="G33" s="193" t="s">
        <v>791</v>
      </c>
      <c r="H33" s="229" t="s">
        <v>127</v>
      </c>
      <c r="I33" s="344"/>
      <c r="J33" s="194" t="s">
        <v>779</v>
      </c>
      <c r="K33" s="231">
        <v>5000000</v>
      </c>
      <c r="L33" s="193" t="s">
        <v>779</v>
      </c>
      <c r="M33" s="232">
        <v>5000000</v>
      </c>
      <c r="N33" s="194" t="s">
        <v>2350</v>
      </c>
      <c r="O33" s="193" t="s">
        <v>935</v>
      </c>
      <c r="P33" s="252"/>
      <c r="Q33" s="234"/>
      <c r="R33" s="193"/>
      <c r="S33" s="193"/>
      <c r="T33" s="193"/>
      <c r="U33" s="193"/>
      <c r="V33" s="193"/>
      <c r="W33" s="193"/>
      <c r="X33" s="193"/>
      <c r="Y33" s="193"/>
      <c r="Z33" s="193"/>
    </row>
    <row r="34" spans="1:26" ht="99.95" customHeight="1">
      <c r="A34" s="228" t="s">
        <v>16</v>
      </c>
      <c r="B34" s="206" t="s">
        <v>17</v>
      </c>
      <c r="C34" s="206" t="s">
        <v>200</v>
      </c>
      <c r="D34" s="192" t="s">
        <v>614</v>
      </c>
      <c r="E34" s="193" t="s">
        <v>615</v>
      </c>
      <c r="F34" s="192" t="s">
        <v>814</v>
      </c>
      <c r="G34" s="193" t="s">
        <v>815</v>
      </c>
      <c r="H34" s="229" t="s">
        <v>127</v>
      </c>
      <c r="I34" s="344"/>
      <c r="J34" s="194" t="s">
        <v>816</v>
      </c>
      <c r="K34" s="231">
        <v>270000000</v>
      </c>
      <c r="L34" s="193" t="s">
        <v>816</v>
      </c>
      <c r="M34" s="232">
        <v>270000000</v>
      </c>
      <c r="N34" s="194" t="s">
        <v>2351</v>
      </c>
      <c r="O34" s="369" t="s">
        <v>2340</v>
      </c>
      <c r="P34" s="252"/>
      <c r="Q34" s="234"/>
      <c r="R34" s="193"/>
      <c r="S34" s="193"/>
      <c r="T34" s="193"/>
      <c r="U34" s="193"/>
      <c r="V34" s="193"/>
      <c r="W34" s="193"/>
      <c r="X34" s="193"/>
      <c r="Y34" s="193"/>
      <c r="Z34" s="193"/>
    </row>
    <row r="35" spans="1:26" ht="99.95" customHeight="1">
      <c r="A35" s="228" t="s">
        <v>16</v>
      </c>
      <c r="B35" s="206" t="s">
        <v>17</v>
      </c>
      <c r="C35" s="206" t="s">
        <v>870</v>
      </c>
      <c r="D35" s="192" t="s">
        <v>871</v>
      </c>
      <c r="E35" s="193" t="s">
        <v>872</v>
      </c>
      <c r="F35" s="192" t="s">
        <v>873</v>
      </c>
      <c r="G35" s="193" t="s">
        <v>874</v>
      </c>
      <c r="H35" s="229" t="s">
        <v>127</v>
      </c>
      <c r="I35" s="344"/>
      <c r="J35" s="194"/>
      <c r="K35" s="231">
        <v>0</v>
      </c>
      <c r="L35" s="193" t="s">
        <v>876</v>
      </c>
      <c r="M35" s="232">
        <v>10000000</v>
      </c>
      <c r="N35" s="194" t="s">
        <v>2352</v>
      </c>
      <c r="O35" s="193"/>
      <c r="P35" s="351"/>
      <c r="Q35" s="234"/>
      <c r="R35" s="193"/>
      <c r="S35" s="193"/>
      <c r="T35" s="193"/>
      <c r="U35" s="193"/>
      <c r="V35" s="193"/>
      <c r="W35" s="193"/>
      <c r="X35" s="193"/>
      <c r="Y35" s="193"/>
      <c r="Z35" s="193"/>
    </row>
    <row r="36" spans="1:26" ht="99.95" customHeight="1">
      <c r="A36" s="228" t="s">
        <v>16</v>
      </c>
      <c r="B36" s="206" t="s">
        <v>17</v>
      </c>
      <c r="C36" s="206" t="s">
        <v>870</v>
      </c>
      <c r="D36" s="192" t="s">
        <v>871</v>
      </c>
      <c r="E36" s="193" t="s">
        <v>872</v>
      </c>
      <c r="F36" s="192" t="s">
        <v>882</v>
      </c>
      <c r="G36" s="193" t="s">
        <v>883</v>
      </c>
      <c r="H36" s="229" t="s">
        <v>244</v>
      </c>
      <c r="I36" s="344"/>
      <c r="J36" s="194"/>
      <c r="K36" s="231">
        <v>0</v>
      </c>
      <c r="L36" s="193" t="s">
        <v>779</v>
      </c>
      <c r="M36" s="232">
        <v>5000000</v>
      </c>
      <c r="N36" s="194" t="s">
        <v>2353</v>
      </c>
      <c r="O36" s="193" t="s">
        <v>2354</v>
      </c>
      <c r="P36" s="252"/>
      <c r="Q36" s="234"/>
      <c r="R36" s="193"/>
      <c r="S36" s="193"/>
      <c r="T36" s="193"/>
      <c r="U36" s="193"/>
      <c r="V36" s="193"/>
      <c r="W36" s="193"/>
      <c r="X36" s="193"/>
      <c r="Y36" s="193"/>
      <c r="Z36" s="193"/>
    </row>
    <row r="37" spans="1:26" ht="99.95" customHeight="1">
      <c r="A37" s="228" t="s">
        <v>16</v>
      </c>
      <c r="B37" s="206" t="s">
        <v>17</v>
      </c>
      <c r="C37" s="206" t="s">
        <v>870</v>
      </c>
      <c r="D37" s="192" t="s">
        <v>871</v>
      </c>
      <c r="E37" s="193" t="s">
        <v>872</v>
      </c>
      <c r="F37" s="192" t="s">
        <v>893</v>
      </c>
      <c r="G37" s="193" t="s">
        <v>894</v>
      </c>
      <c r="H37" s="229" t="s">
        <v>244</v>
      </c>
      <c r="I37" s="344"/>
      <c r="J37" s="194" t="s">
        <v>895</v>
      </c>
      <c r="K37" s="231">
        <v>70000000</v>
      </c>
      <c r="L37" s="193" t="s">
        <v>895</v>
      </c>
      <c r="M37" s="232">
        <v>70000000</v>
      </c>
      <c r="N37" s="194" t="s">
        <v>2355</v>
      </c>
      <c r="O37" s="192" t="s">
        <v>2356</v>
      </c>
      <c r="P37" s="252"/>
      <c r="Q37" s="234"/>
      <c r="R37" s="193"/>
      <c r="S37" s="193"/>
      <c r="T37" s="193"/>
      <c r="U37" s="193"/>
      <c r="V37" s="193"/>
      <c r="W37" s="193"/>
      <c r="X37" s="193"/>
      <c r="Y37" s="193"/>
      <c r="Z37" s="193"/>
    </row>
    <row r="38" spans="1:26" ht="99.95" customHeight="1">
      <c r="A38" s="228" t="s">
        <v>936</v>
      </c>
      <c r="B38" s="206" t="s">
        <v>937</v>
      </c>
      <c r="C38" s="206" t="s">
        <v>938</v>
      </c>
      <c r="D38" s="192" t="s">
        <v>939</v>
      </c>
      <c r="E38" s="193" t="s">
        <v>940</v>
      </c>
      <c r="F38" s="192" t="s">
        <v>941</v>
      </c>
      <c r="G38" s="193" t="s">
        <v>942</v>
      </c>
      <c r="H38" s="229" t="s">
        <v>127</v>
      </c>
      <c r="I38" s="344"/>
      <c r="J38" s="194" t="s">
        <v>943</v>
      </c>
      <c r="K38" s="330">
        <v>300000000</v>
      </c>
      <c r="L38" s="193"/>
      <c r="M38" s="232">
        <v>0</v>
      </c>
      <c r="N38" s="194" t="s">
        <v>2357</v>
      </c>
      <c r="O38" s="192" t="s">
        <v>2358</v>
      </c>
      <c r="P38" s="252"/>
      <c r="Q38" s="234"/>
      <c r="R38" s="193"/>
      <c r="S38" s="193"/>
      <c r="T38" s="193"/>
      <c r="U38" s="193"/>
      <c r="V38" s="193"/>
      <c r="W38" s="193"/>
      <c r="X38" s="193"/>
      <c r="Y38" s="193"/>
      <c r="Z38" s="193"/>
    </row>
    <row r="39" spans="1:26" ht="99.95" customHeight="1">
      <c r="A39" s="228" t="s">
        <v>936</v>
      </c>
      <c r="B39" s="206" t="s">
        <v>937</v>
      </c>
      <c r="C39" s="206" t="s">
        <v>938</v>
      </c>
      <c r="D39" s="192" t="s">
        <v>939</v>
      </c>
      <c r="E39" s="193" t="s">
        <v>940</v>
      </c>
      <c r="F39" s="192" t="s">
        <v>973</v>
      </c>
      <c r="G39" s="193" t="s">
        <v>974</v>
      </c>
      <c r="H39" s="229"/>
      <c r="I39" s="344" t="s">
        <v>127</v>
      </c>
      <c r="J39" s="194" t="s">
        <v>1097</v>
      </c>
      <c r="K39" s="231">
        <v>0</v>
      </c>
      <c r="L39" s="193"/>
      <c r="M39" s="232">
        <v>0</v>
      </c>
      <c r="N39" s="194" t="s">
        <v>2359</v>
      </c>
      <c r="O39" s="193" t="s">
        <v>2360</v>
      </c>
      <c r="P39" s="252"/>
      <c r="Q39" s="234"/>
      <c r="R39" s="193"/>
      <c r="S39" s="193"/>
      <c r="T39" s="193"/>
      <c r="U39" s="193"/>
      <c r="V39" s="193"/>
      <c r="W39" s="193"/>
      <c r="X39" s="193"/>
      <c r="Y39" s="193"/>
      <c r="Z39" s="193"/>
    </row>
    <row r="40" spans="1:26" ht="99.95" customHeight="1">
      <c r="A40" s="228" t="s">
        <v>936</v>
      </c>
      <c r="B40" s="206" t="s">
        <v>937</v>
      </c>
      <c r="C40" s="206" t="s">
        <v>938</v>
      </c>
      <c r="D40" s="192" t="s">
        <v>1040</v>
      </c>
      <c r="E40" s="193" t="s">
        <v>1041</v>
      </c>
      <c r="F40" s="192" t="s">
        <v>1085</v>
      </c>
      <c r="G40" s="193" t="s">
        <v>1086</v>
      </c>
      <c r="H40" s="229"/>
      <c r="I40" s="344" t="s">
        <v>127</v>
      </c>
      <c r="J40" s="194" t="s">
        <v>1097</v>
      </c>
      <c r="K40" s="231">
        <v>2651629</v>
      </c>
      <c r="L40" s="193" t="s">
        <v>1097</v>
      </c>
      <c r="M40" s="232">
        <v>2731177.87</v>
      </c>
      <c r="N40" s="194" t="s">
        <v>2359</v>
      </c>
      <c r="O40" s="193" t="s">
        <v>2360</v>
      </c>
      <c r="P40" s="252"/>
      <c r="Q40" s="234"/>
      <c r="R40" s="193"/>
      <c r="S40" s="193"/>
      <c r="T40" s="193"/>
      <c r="U40" s="193"/>
      <c r="V40" s="193"/>
      <c r="W40" s="193"/>
      <c r="X40" s="193"/>
      <c r="Y40" s="193"/>
      <c r="Z40" s="193"/>
    </row>
    <row r="41" spans="1:26" ht="99.95" customHeight="1">
      <c r="A41" s="228" t="s">
        <v>936</v>
      </c>
      <c r="B41" s="206" t="s">
        <v>937</v>
      </c>
      <c r="C41" s="206" t="s">
        <v>938</v>
      </c>
      <c r="D41" s="192" t="s">
        <v>1102</v>
      </c>
      <c r="E41" s="193" t="s">
        <v>1103</v>
      </c>
      <c r="F41" s="192" t="s">
        <v>1104</v>
      </c>
      <c r="G41" s="193" t="s">
        <v>1105</v>
      </c>
      <c r="H41" s="229" t="s">
        <v>127</v>
      </c>
      <c r="I41" s="344"/>
      <c r="J41" s="194" t="s">
        <v>1106</v>
      </c>
      <c r="K41" s="231">
        <v>2651629</v>
      </c>
      <c r="L41" s="194"/>
      <c r="M41" s="232">
        <v>2731177.87</v>
      </c>
      <c r="N41" s="194" t="s">
        <v>2361</v>
      </c>
      <c r="O41" s="193" t="s">
        <v>2362</v>
      </c>
      <c r="P41" s="252"/>
      <c r="Q41" s="234"/>
      <c r="R41" s="193"/>
      <c r="S41" s="193"/>
      <c r="T41" s="193"/>
      <c r="U41" s="193"/>
      <c r="V41" s="193"/>
      <c r="W41" s="193"/>
      <c r="X41" s="193"/>
      <c r="Y41" s="193"/>
      <c r="Z41" s="193"/>
    </row>
    <row r="42" spans="1:26" ht="99.95" customHeight="1">
      <c r="A42" s="228" t="s">
        <v>936</v>
      </c>
      <c r="B42" s="206" t="s">
        <v>937</v>
      </c>
      <c r="C42" s="206" t="s">
        <v>938</v>
      </c>
      <c r="D42" s="192" t="s">
        <v>1102</v>
      </c>
      <c r="E42" s="193" t="s">
        <v>1103</v>
      </c>
      <c r="F42" s="192" t="s">
        <v>1113</v>
      </c>
      <c r="G42" s="193" t="s">
        <v>1114</v>
      </c>
      <c r="H42" s="229" t="s">
        <v>127</v>
      </c>
      <c r="I42" s="344"/>
      <c r="J42" s="194" t="s">
        <v>1115</v>
      </c>
      <c r="K42" s="231">
        <v>5642147</v>
      </c>
      <c r="L42" s="193"/>
      <c r="M42" s="232">
        <v>0</v>
      </c>
      <c r="N42" s="194" t="s">
        <v>2363</v>
      </c>
      <c r="O42" s="193" t="s">
        <v>2364</v>
      </c>
      <c r="P42" s="252"/>
      <c r="Q42" s="234"/>
      <c r="R42" s="193"/>
      <c r="S42" s="193"/>
      <c r="T42" s="193"/>
      <c r="U42" s="193"/>
      <c r="V42" s="193"/>
      <c r="W42" s="193"/>
      <c r="X42" s="193"/>
      <c r="Y42" s="193"/>
      <c r="Z42" s="193"/>
    </row>
    <row r="43" spans="1:26" ht="99.95" customHeight="1">
      <c r="A43" s="228" t="s">
        <v>936</v>
      </c>
      <c r="B43" s="206" t="s">
        <v>937</v>
      </c>
      <c r="C43" s="206" t="s">
        <v>938</v>
      </c>
      <c r="D43" s="192" t="s">
        <v>1209</v>
      </c>
      <c r="E43" s="193" t="s">
        <v>1210</v>
      </c>
      <c r="F43" s="192" t="s">
        <v>1211</v>
      </c>
      <c r="G43" s="193" t="s">
        <v>1212</v>
      </c>
      <c r="H43" s="229" t="s">
        <v>244</v>
      </c>
      <c r="I43" s="344"/>
      <c r="J43" s="194" t="s">
        <v>1228</v>
      </c>
      <c r="K43" s="330">
        <v>10000000</v>
      </c>
      <c r="L43" s="193" t="s">
        <v>779</v>
      </c>
      <c r="M43" s="370">
        <v>10000000</v>
      </c>
      <c r="N43" s="371" t="s">
        <v>2365</v>
      </c>
      <c r="O43" s="193" t="s">
        <v>2366</v>
      </c>
      <c r="P43" s="252"/>
      <c r="Q43" s="234"/>
      <c r="R43" s="193"/>
      <c r="S43" s="193"/>
      <c r="T43" s="193"/>
      <c r="U43" s="193"/>
      <c r="V43" s="193"/>
      <c r="W43" s="193"/>
      <c r="X43" s="193"/>
      <c r="Y43" s="193"/>
      <c r="Z43" s="193"/>
    </row>
    <row r="44" spans="1:26" ht="99.95" customHeight="1">
      <c r="A44" s="228" t="s">
        <v>936</v>
      </c>
      <c r="B44" s="206" t="s">
        <v>937</v>
      </c>
      <c r="C44" s="206" t="s">
        <v>938</v>
      </c>
      <c r="D44" s="192" t="s">
        <v>1209</v>
      </c>
      <c r="E44" s="193" t="s">
        <v>1210</v>
      </c>
      <c r="F44" s="192" t="s">
        <v>1246</v>
      </c>
      <c r="G44" s="193" t="s">
        <v>1247</v>
      </c>
      <c r="H44" s="229" t="s">
        <v>244</v>
      </c>
      <c r="I44" s="344"/>
      <c r="J44" s="194" t="s">
        <v>1250</v>
      </c>
      <c r="K44" s="231">
        <v>0</v>
      </c>
      <c r="L44" s="193"/>
      <c r="M44" s="370">
        <v>10000000</v>
      </c>
      <c r="N44" s="194"/>
      <c r="O44" s="193"/>
      <c r="P44" s="252"/>
      <c r="Q44" s="234"/>
      <c r="R44" s="193"/>
      <c r="S44" s="193"/>
      <c r="T44" s="193"/>
      <c r="U44" s="193"/>
      <c r="V44" s="193"/>
      <c r="W44" s="193"/>
      <c r="X44" s="193"/>
      <c r="Y44" s="193"/>
      <c r="Z44" s="193"/>
    </row>
    <row r="45" spans="1:26" ht="99.95" customHeight="1">
      <c r="A45" s="228" t="s">
        <v>936</v>
      </c>
      <c r="B45" s="206" t="s">
        <v>937</v>
      </c>
      <c r="C45" s="206" t="s">
        <v>938</v>
      </c>
      <c r="D45" s="192" t="s">
        <v>1264</v>
      </c>
      <c r="E45" s="193" t="s">
        <v>1265</v>
      </c>
      <c r="F45" s="192" t="s">
        <v>1287</v>
      </c>
      <c r="G45" s="193" t="s">
        <v>1288</v>
      </c>
      <c r="H45" s="229" t="s">
        <v>244</v>
      </c>
      <c r="I45" s="344"/>
      <c r="J45" s="194" t="s">
        <v>1106</v>
      </c>
      <c r="K45" s="231">
        <v>20533614</v>
      </c>
      <c r="L45" s="193" t="s">
        <v>1106</v>
      </c>
      <c r="M45" s="232">
        <v>21149622.420000002</v>
      </c>
      <c r="N45" s="194" t="s">
        <v>2367</v>
      </c>
      <c r="O45" s="193" t="s">
        <v>2368</v>
      </c>
      <c r="P45" s="351"/>
      <c r="Q45" s="234"/>
      <c r="R45" s="193"/>
      <c r="S45" s="193"/>
      <c r="T45" s="193"/>
      <c r="U45" s="193"/>
      <c r="V45" s="193"/>
      <c r="W45" s="193"/>
      <c r="X45" s="193"/>
      <c r="Y45" s="193"/>
      <c r="Z45" s="193"/>
    </row>
    <row r="46" spans="1:26" ht="99.95" customHeight="1">
      <c r="A46" s="228" t="s">
        <v>936</v>
      </c>
      <c r="B46" s="206" t="s">
        <v>937</v>
      </c>
      <c r="C46" s="206" t="s">
        <v>938</v>
      </c>
      <c r="D46" s="192" t="s">
        <v>1322</v>
      </c>
      <c r="E46" s="193" t="s">
        <v>1323</v>
      </c>
      <c r="F46" s="192" t="s">
        <v>1334</v>
      </c>
      <c r="G46" s="193" t="s">
        <v>1335</v>
      </c>
      <c r="H46" s="229"/>
      <c r="I46" s="344" t="s">
        <v>127</v>
      </c>
      <c r="J46" s="194" t="s">
        <v>1338</v>
      </c>
      <c r="K46" s="231">
        <v>0</v>
      </c>
      <c r="L46" s="193" t="s">
        <v>1338</v>
      </c>
      <c r="M46" s="232">
        <v>0</v>
      </c>
      <c r="N46" s="194"/>
      <c r="O46" s="193"/>
      <c r="P46" s="351"/>
      <c r="Q46" s="234"/>
      <c r="R46" s="193"/>
      <c r="S46" s="193"/>
      <c r="T46" s="193"/>
      <c r="U46" s="193"/>
      <c r="V46" s="193"/>
      <c r="W46" s="193"/>
      <c r="X46" s="193"/>
      <c r="Y46" s="193"/>
      <c r="Z46" s="193"/>
    </row>
    <row r="47" spans="1:26" ht="99.95" customHeight="1">
      <c r="A47" s="228" t="s">
        <v>1374</v>
      </c>
      <c r="B47" s="206" t="s">
        <v>1375</v>
      </c>
      <c r="C47" s="206" t="s">
        <v>1376</v>
      </c>
      <c r="D47" s="192" t="s">
        <v>1377</v>
      </c>
      <c r="E47" s="193" t="s">
        <v>1378</v>
      </c>
      <c r="F47" s="192" t="s">
        <v>1379</v>
      </c>
      <c r="G47" s="193" t="s">
        <v>1380</v>
      </c>
      <c r="H47" s="229"/>
      <c r="I47" s="344" t="s">
        <v>127</v>
      </c>
      <c r="J47" s="194" t="s">
        <v>1382</v>
      </c>
      <c r="K47" s="231">
        <v>60000000</v>
      </c>
      <c r="L47" s="193" t="s">
        <v>1382</v>
      </c>
      <c r="M47" s="232">
        <v>60000000</v>
      </c>
      <c r="N47" s="194" t="s">
        <v>2369</v>
      </c>
      <c r="O47" s="192" t="s">
        <v>2370</v>
      </c>
      <c r="P47" s="252"/>
      <c r="Q47" s="234"/>
      <c r="R47" s="193"/>
      <c r="S47" s="193"/>
      <c r="T47" s="193"/>
      <c r="U47" s="193"/>
      <c r="V47" s="193"/>
      <c r="W47" s="193"/>
      <c r="X47" s="193"/>
      <c r="Y47" s="193"/>
      <c r="Z47" s="193"/>
    </row>
    <row r="48" spans="1:26" ht="99.95" customHeight="1">
      <c r="A48" s="228" t="s">
        <v>1374</v>
      </c>
      <c r="B48" s="206" t="s">
        <v>1375</v>
      </c>
      <c r="C48" s="206" t="s">
        <v>1376</v>
      </c>
      <c r="D48" s="192" t="s">
        <v>1377</v>
      </c>
      <c r="E48" s="193" t="s">
        <v>1378</v>
      </c>
      <c r="F48" s="192" t="s">
        <v>1489</v>
      </c>
      <c r="G48" s="193" t="s">
        <v>1490</v>
      </c>
      <c r="H48" s="229" t="s">
        <v>244</v>
      </c>
      <c r="I48" s="344"/>
      <c r="J48" s="194" t="s">
        <v>1106</v>
      </c>
      <c r="K48" s="231">
        <v>5903258</v>
      </c>
      <c r="L48" s="193" t="s">
        <v>1106</v>
      </c>
      <c r="M48" s="232">
        <v>6080355.7400000002</v>
      </c>
      <c r="N48" s="193" t="s">
        <v>2371</v>
      </c>
      <c r="O48" s="193" t="s">
        <v>2372</v>
      </c>
      <c r="P48" s="351"/>
      <c r="Q48" s="234"/>
      <c r="R48" s="193"/>
      <c r="S48" s="193"/>
      <c r="T48" s="193"/>
      <c r="U48" s="193"/>
      <c r="V48" s="193"/>
      <c r="W48" s="193"/>
      <c r="X48" s="193"/>
      <c r="Y48" s="193"/>
      <c r="Z48" s="193"/>
    </row>
    <row r="49" spans="1:26" ht="99.95" customHeight="1">
      <c r="A49" s="228" t="s">
        <v>1374</v>
      </c>
      <c r="B49" s="206" t="s">
        <v>1375</v>
      </c>
      <c r="C49" s="206" t="s">
        <v>1376</v>
      </c>
      <c r="D49" s="192" t="s">
        <v>1377</v>
      </c>
      <c r="E49" s="193" t="s">
        <v>1378</v>
      </c>
      <c r="F49" s="192" t="s">
        <v>1493</v>
      </c>
      <c r="G49" s="193" t="s">
        <v>1494</v>
      </c>
      <c r="H49" s="229" t="s">
        <v>244</v>
      </c>
      <c r="I49" s="344"/>
      <c r="J49" s="194" t="s">
        <v>779</v>
      </c>
      <c r="K49" s="231">
        <v>5000000</v>
      </c>
      <c r="L49" s="193" t="s">
        <v>779</v>
      </c>
      <c r="M49" s="232">
        <v>5000000</v>
      </c>
      <c r="N49" s="194" t="s">
        <v>2373</v>
      </c>
      <c r="O49" s="193" t="s">
        <v>2374</v>
      </c>
      <c r="P49" s="252"/>
      <c r="Q49" s="234"/>
      <c r="R49" s="193"/>
      <c r="S49" s="193"/>
      <c r="T49" s="193"/>
      <c r="U49" s="193"/>
      <c r="V49" s="193"/>
      <c r="W49" s="193"/>
      <c r="X49" s="193"/>
      <c r="Y49" s="193"/>
      <c r="Z49" s="193"/>
    </row>
    <row r="50" spans="1:26" ht="99.95" customHeight="1">
      <c r="A50" s="228" t="s">
        <v>1374</v>
      </c>
      <c r="B50" s="206" t="s">
        <v>1375</v>
      </c>
      <c r="C50" s="206" t="s">
        <v>1376</v>
      </c>
      <c r="D50" s="192" t="s">
        <v>1377</v>
      </c>
      <c r="E50" s="193" t="s">
        <v>1378</v>
      </c>
      <c r="F50" s="192" t="s">
        <v>1541</v>
      </c>
      <c r="G50" s="193" t="s">
        <v>1542</v>
      </c>
      <c r="H50" s="229" t="s">
        <v>244</v>
      </c>
      <c r="I50" s="344"/>
      <c r="J50" s="194" t="s">
        <v>1106</v>
      </c>
      <c r="K50" s="231">
        <v>5903258</v>
      </c>
      <c r="L50" s="193" t="s">
        <v>1106</v>
      </c>
      <c r="M50" s="232">
        <v>6080355.7400000002</v>
      </c>
      <c r="N50" s="194" t="s">
        <v>2375</v>
      </c>
      <c r="O50" s="193"/>
      <c r="P50" s="351"/>
      <c r="Q50" s="234"/>
      <c r="R50" s="193"/>
      <c r="S50" s="193"/>
      <c r="T50" s="193"/>
      <c r="U50" s="193"/>
      <c r="V50" s="193"/>
      <c r="W50" s="193"/>
      <c r="X50" s="193"/>
      <c r="Y50" s="193"/>
      <c r="Z50" s="193"/>
    </row>
    <row r="51" spans="1:26" ht="99.95" customHeight="1">
      <c r="A51" s="228" t="s">
        <v>1374</v>
      </c>
      <c r="B51" s="206" t="s">
        <v>1375</v>
      </c>
      <c r="C51" s="206" t="s">
        <v>1376</v>
      </c>
      <c r="D51" s="192" t="s">
        <v>1377</v>
      </c>
      <c r="E51" s="193" t="s">
        <v>1378</v>
      </c>
      <c r="F51" s="192" t="s">
        <v>1545</v>
      </c>
      <c r="G51" s="193" t="s">
        <v>1546</v>
      </c>
      <c r="H51" s="229" t="s">
        <v>127</v>
      </c>
      <c r="I51" s="344"/>
      <c r="J51" s="194" t="s">
        <v>1547</v>
      </c>
      <c r="K51" s="231">
        <v>60000000</v>
      </c>
      <c r="L51" s="193" t="s">
        <v>1547</v>
      </c>
      <c r="M51" s="232">
        <v>60000000</v>
      </c>
      <c r="N51" s="194" t="s">
        <v>2376</v>
      </c>
      <c r="O51" s="193" t="s">
        <v>2377</v>
      </c>
      <c r="P51" s="252"/>
      <c r="Q51" s="234"/>
      <c r="R51" s="193"/>
      <c r="S51" s="193"/>
      <c r="T51" s="193"/>
      <c r="U51" s="193"/>
      <c r="V51" s="193"/>
      <c r="W51" s="193"/>
      <c r="X51" s="193"/>
      <c r="Y51" s="193"/>
      <c r="Z51" s="193"/>
    </row>
    <row r="52" spans="1:26" ht="99.95" customHeight="1">
      <c r="A52" s="228" t="s">
        <v>1374</v>
      </c>
      <c r="B52" s="206" t="s">
        <v>1375</v>
      </c>
      <c r="C52" s="206" t="s">
        <v>1376</v>
      </c>
      <c r="D52" s="192" t="s">
        <v>1377</v>
      </c>
      <c r="E52" s="193" t="s">
        <v>1378</v>
      </c>
      <c r="F52" s="192" t="s">
        <v>1552</v>
      </c>
      <c r="G52" s="193" t="s">
        <v>1553</v>
      </c>
      <c r="H52" s="229" t="s">
        <v>127</v>
      </c>
      <c r="I52" s="344"/>
      <c r="J52" s="194" t="s">
        <v>1106</v>
      </c>
      <c r="K52" s="231">
        <v>5903258</v>
      </c>
      <c r="L52" s="193" t="s">
        <v>1106</v>
      </c>
      <c r="M52" s="232">
        <v>6080355.7400000002</v>
      </c>
      <c r="N52" s="194" t="s">
        <v>2378</v>
      </c>
      <c r="O52" s="193" t="s">
        <v>2379</v>
      </c>
      <c r="P52" s="351"/>
      <c r="Q52" s="234"/>
      <c r="R52" s="193"/>
      <c r="S52" s="193"/>
      <c r="T52" s="193"/>
      <c r="U52" s="193"/>
      <c r="V52" s="193"/>
      <c r="W52" s="193"/>
      <c r="X52" s="193"/>
      <c r="Y52" s="193"/>
      <c r="Z52" s="193"/>
    </row>
    <row r="53" spans="1:26" ht="99.95" customHeight="1">
      <c r="A53" s="228" t="s">
        <v>1374</v>
      </c>
      <c r="B53" s="206" t="s">
        <v>1375</v>
      </c>
      <c r="C53" s="206" t="s">
        <v>1376</v>
      </c>
      <c r="D53" s="192" t="s">
        <v>1377</v>
      </c>
      <c r="E53" s="193" t="s">
        <v>1378</v>
      </c>
      <c r="F53" s="192" t="s">
        <v>1567</v>
      </c>
      <c r="G53" s="193" t="s">
        <v>1568</v>
      </c>
      <c r="H53" s="229" t="s">
        <v>244</v>
      </c>
      <c r="I53" s="344"/>
      <c r="J53" s="194" t="s">
        <v>1569</v>
      </c>
      <c r="K53" s="231">
        <v>0</v>
      </c>
      <c r="L53" s="193" t="s">
        <v>1569</v>
      </c>
      <c r="M53" s="232">
        <v>0</v>
      </c>
      <c r="N53" s="194" t="s">
        <v>2376</v>
      </c>
      <c r="O53" s="372" t="s">
        <v>2377</v>
      </c>
      <c r="P53" s="351"/>
      <c r="Q53" s="234"/>
      <c r="R53" s="193"/>
      <c r="S53" s="193"/>
      <c r="T53" s="193"/>
      <c r="U53" s="193"/>
      <c r="V53" s="193"/>
      <c r="W53" s="193"/>
      <c r="X53" s="193"/>
      <c r="Y53" s="193"/>
      <c r="Z53" s="193"/>
    </row>
    <row r="54" spans="1:26" ht="99.95" customHeight="1">
      <c r="A54" s="228" t="s">
        <v>1374</v>
      </c>
      <c r="B54" s="206" t="s">
        <v>1375</v>
      </c>
      <c r="C54" s="206" t="s">
        <v>1376</v>
      </c>
      <c r="D54" s="192" t="s">
        <v>1377</v>
      </c>
      <c r="E54" s="193" t="s">
        <v>1378</v>
      </c>
      <c r="F54" s="192" t="s">
        <v>1391</v>
      </c>
      <c r="G54" s="193" t="s">
        <v>1392</v>
      </c>
      <c r="H54" s="229" t="s">
        <v>244</v>
      </c>
      <c r="I54" s="344"/>
      <c r="J54" s="194" t="s">
        <v>1393</v>
      </c>
      <c r="K54" s="231">
        <v>19187784</v>
      </c>
      <c r="L54" s="193" t="s">
        <v>1393</v>
      </c>
      <c r="M54" s="232">
        <v>19763417.52</v>
      </c>
      <c r="N54" s="193" t="s">
        <v>2380</v>
      </c>
      <c r="O54" s="193"/>
      <c r="P54" s="252"/>
      <c r="Q54" s="234"/>
      <c r="R54" s="193"/>
      <c r="S54" s="193"/>
      <c r="T54" s="193"/>
      <c r="U54" s="193"/>
      <c r="V54" s="193"/>
      <c r="W54" s="193"/>
      <c r="X54" s="193"/>
      <c r="Y54" s="193"/>
      <c r="Z54" s="193"/>
    </row>
    <row r="55" spans="1:26" ht="99.95" customHeight="1">
      <c r="A55" s="228" t="s">
        <v>1374</v>
      </c>
      <c r="B55" s="206" t="s">
        <v>1375</v>
      </c>
      <c r="C55" s="206" t="s">
        <v>1376</v>
      </c>
      <c r="D55" s="192" t="s">
        <v>1377</v>
      </c>
      <c r="E55" s="193" t="s">
        <v>1378</v>
      </c>
      <c r="F55" s="192" t="s">
        <v>1596</v>
      </c>
      <c r="G55" s="193" t="s">
        <v>1597</v>
      </c>
      <c r="H55" s="229" t="s">
        <v>244</v>
      </c>
      <c r="I55" s="344"/>
      <c r="J55" s="194" t="s">
        <v>1547</v>
      </c>
      <c r="K55" s="231">
        <v>0</v>
      </c>
      <c r="L55" s="193" t="s">
        <v>1547</v>
      </c>
      <c r="M55" s="232">
        <v>0</v>
      </c>
      <c r="N55" s="371" t="s">
        <v>2376</v>
      </c>
      <c r="O55" s="193" t="s">
        <v>2377</v>
      </c>
      <c r="P55" s="252"/>
      <c r="Q55" s="234"/>
      <c r="R55" s="193"/>
      <c r="S55" s="193"/>
      <c r="T55" s="193"/>
      <c r="U55" s="193"/>
      <c r="V55" s="193"/>
      <c r="W55" s="193"/>
      <c r="X55" s="193"/>
      <c r="Y55" s="193"/>
      <c r="Z55" s="193"/>
    </row>
    <row r="56" spans="1:26" ht="99.95" customHeight="1">
      <c r="A56" s="228" t="s">
        <v>1374</v>
      </c>
      <c r="B56" s="206" t="s">
        <v>1375</v>
      </c>
      <c r="C56" s="206" t="s">
        <v>1376</v>
      </c>
      <c r="D56" s="192" t="s">
        <v>1377</v>
      </c>
      <c r="E56" s="193" t="s">
        <v>1378</v>
      </c>
      <c r="F56" s="192" t="s">
        <v>1600</v>
      </c>
      <c r="G56" s="193" t="s">
        <v>1601</v>
      </c>
      <c r="H56" s="229" t="s">
        <v>244</v>
      </c>
      <c r="I56" s="344"/>
      <c r="J56" s="194" t="s">
        <v>1106</v>
      </c>
      <c r="K56" s="231">
        <v>5903258</v>
      </c>
      <c r="L56" s="193" t="s">
        <v>1106</v>
      </c>
      <c r="M56" s="232">
        <v>6080355.7400000002</v>
      </c>
      <c r="N56" s="193" t="s">
        <v>2381</v>
      </c>
      <c r="O56" s="193" t="s">
        <v>2382</v>
      </c>
      <c r="P56" s="252"/>
      <c r="Q56" s="234"/>
      <c r="R56" s="193"/>
      <c r="S56" s="193"/>
      <c r="T56" s="193"/>
      <c r="U56" s="193"/>
      <c r="V56" s="193"/>
      <c r="W56" s="193"/>
      <c r="X56" s="193"/>
      <c r="Y56" s="193"/>
      <c r="Z56" s="193"/>
    </row>
    <row r="57" spans="1:26" ht="99.95" customHeight="1">
      <c r="A57" s="228" t="s">
        <v>1374</v>
      </c>
      <c r="B57" s="206" t="s">
        <v>1375</v>
      </c>
      <c r="C57" s="206" t="s">
        <v>1376</v>
      </c>
      <c r="D57" s="192" t="s">
        <v>1377</v>
      </c>
      <c r="E57" s="193" t="s">
        <v>1378</v>
      </c>
      <c r="F57" s="192" t="s">
        <v>1605</v>
      </c>
      <c r="G57" s="193" t="s">
        <v>1606</v>
      </c>
      <c r="H57" s="229" t="s">
        <v>127</v>
      </c>
      <c r="I57" s="344"/>
      <c r="J57" s="194" t="s">
        <v>1610</v>
      </c>
      <c r="K57" s="231">
        <v>0</v>
      </c>
      <c r="L57" s="193" t="s">
        <v>1610</v>
      </c>
      <c r="M57" s="232">
        <v>0</v>
      </c>
      <c r="N57" s="194" t="s">
        <v>2383</v>
      </c>
      <c r="O57" s="193"/>
      <c r="P57" s="351"/>
      <c r="Q57" s="234"/>
      <c r="R57" s="193"/>
      <c r="S57" s="193"/>
      <c r="T57" s="193"/>
      <c r="U57" s="193"/>
      <c r="V57" s="193"/>
      <c r="W57" s="193"/>
      <c r="X57" s="193"/>
      <c r="Y57" s="193"/>
      <c r="Z57" s="193"/>
    </row>
    <row r="58" spans="1:26" ht="99.95" customHeight="1">
      <c r="A58" s="228" t="s">
        <v>1374</v>
      </c>
      <c r="B58" s="206" t="s">
        <v>1375</v>
      </c>
      <c r="C58" s="206" t="s">
        <v>1376</v>
      </c>
      <c r="D58" s="192" t="s">
        <v>1377</v>
      </c>
      <c r="E58" s="193" t="s">
        <v>1378</v>
      </c>
      <c r="F58" s="192" t="s">
        <v>1612</v>
      </c>
      <c r="G58" s="193" t="s">
        <v>1613</v>
      </c>
      <c r="H58" s="229"/>
      <c r="I58" s="344" t="s">
        <v>127</v>
      </c>
      <c r="J58" s="194" t="s">
        <v>1622</v>
      </c>
      <c r="K58" s="231">
        <v>0</v>
      </c>
      <c r="L58" s="193" t="s">
        <v>1622</v>
      </c>
      <c r="M58" s="232">
        <v>0</v>
      </c>
      <c r="N58" s="194"/>
      <c r="O58" s="193"/>
      <c r="P58" s="252"/>
      <c r="Q58" s="234"/>
      <c r="R58" s="193"/>
      <c r="S58" s="193"/>
      <c r="T58" s="193"/>
      <c r="U58" s="193"/>
      <c r="V58" s="193"/>
      <c r="W58" s="193"/>
      <c r="X58" s="193"/>
      <c r="Y58" s="193"/>
      <c r="Z58" s="193"/>
    </row>
    <row r="59" spans="1:26" ht="99.95" customHeight="1">
      <c r="A59" s="228" t="s">
        <v>1374</v>
      </c>
      <c r="B59" s="206" t="s">
        <v>1375</v>
      </c>
      <c r="C59" s="206" t="s">
        <v>1376</v>
      </c>
      <c r="D59" s="192" t="s">
        <v>1377</v>
      </c>
      <c r="E59" s="193" t="s">
        <v>1378</v>
      </c>
      <c r="F59" s="192" t="s">
        <v>1645</v>
      </c>
      <c r="G59" s="193" t="s">
        <v>1646</v>
      </c>
      <c r="H59" s="229" t="s">
        <v>127</v>
      </c>
      <c r="I59" s="344"/>
      <c r="J59" s="373" t="s">
        <v>1647</v>
      </c>
      <c r="K59" s="231">
        <v>6844538</v>
      </c>
      <c r="L59" s="193" t="s">
        <v>1648</v>
      </c>
      <c r="M59" s="232">
        <v>7049874.1400000006</v>
      </c>
      <c r="N59" s="194" t="s">
        <v>2384</v>
      </c>
      <c r="O59" s="193"/>
      <c r="P59" s="351"/>
      <c r="Q59" s="234"/>
      <c r="R59" s="193"/>
      <c r="S59" s="193"/>
      <c r="T59" s="193"/>
      <c r="U59" s="193"/>
      <c r="V59" s="193"/>
      <c r="W59" s="193"/>
      <c r="X59" s="193"/>
      <c r="Y59" s="193"/>
      <c r="Z59" s="193"/>
    </row>
    <row r="60" spans="1:26" ht="99.95" customHeight="1">
      <c r="A60" s="228" t="s">
        <v>1374</v>
      </c>
      <c r="B60" s="206" t="s">
        <v>1375</v>
      </c>
      <c r="C60" s="206" t="s">
        <v>1376</v>
      </c>
      <c r="D60" s="192" t="s">
        <v>1377</v>
      </c>
      <c r="E60" s="193" t="s">
        <v>1378</v>
      </c>
      <c r="F60" s="192" t="s">
        <v>1652</v>
      </c>
      <c r="G60" s="193" t="s">
        <v>1653</v>
      </c>
      <c r="H60" s="229" t="s">
        <v>127</v>
      </c>
      <c r="I60" s="344"/>
      <c r="J60" s="194" t="s">
        <v>1654</v>
      </c>
      <c r="K60" s="231">
        <v>0</v>
      </c>
      <c r="L60" s="193" t="s">
        <v>1654</v>
      </c>
      <c r="M60" s="232">
        <v>0</v>
      </c>
      <c r="N60" s="194" t="s">
        <v>2385</v>
      </c>
      <c r="O60" s="193"/>
      <c r="P60" s="351"/>
      <c r="Q60" s="234"/>
      <c r="R60" s="193"/>
      <c r="S60" s="193"/>
      <c r="T60" s="193"/>
      <c r="U60" s="193"/>
      <c r="V60" s="193"/>
      <c r="W60" s="193"/>
      <c r="X60" s="193"/>
      <c r="Y60" s="193"/>
      <c r="Z60" s="193"/>
    </row>
    <row r="61" spans="1:26" ht="99.95" customHeight="1">
      <c r="A61" s="228" t="s">
        <v>1374</v>
      </c>
      <c r="B61" s="206" t="s">
        <v>1375</v>
      </c>
      <c r="C61" s="206" t="s">
        <v>1376</v>
      </c>
      <c r="D61" s="192" t="s">
        <v>1377</v>
      </c>
      <c r="E61" s="193" t="s">
        <v>1378</v>
      </c>
      <c r="F61" s="192" t="s">
        <v>1402</v>
      </c>
      <c r="G61" s="193" t="s">
        <v>1403</v>
      </c>
      <c r="H61" s="229" t="s">
        <v>244</v>
      </c>
      <c r="I61" s="344"/>
      <c r="J61" s="194" t="s">
        <v>1393</v>
      </c>
      <c r="K61" s="231">
        <v>19187784</v>
      </c>
      <c r="L61" s="193" t="s">
        <v>1393</v>
      </c>
      <c r="M61" s="232">
        <v>19763417.52</v>
      </c>
      <c r="N61" s="194" t="s">
        <v>2386</v>
      </c>
      <c r="O61" s="193" t="s">
        <v>2387</v>
      </c>
      <c r="P61" s="252"/>
      <c r="Q61" s="234"/>
      <c r="R61" s="193"/>
      <c r="S61" s="193"/>
      <c r="T61" s="193"/>
      <c r="U61" s="193"/>
      <c r="V61" s="193"/>
      <c r="W61" s="193"/>
      <c r="X61" s="193"/>
      <c r="Y61" s="193"/>
      <c r="Z61" s="193"/>
    </row>
    <row r="62" spans="1:26" ht="99.95" customHeight="1">
      <c r="A62" s="228" t="s">
        <v>1374</v>
      </c>
      <c r="B62" s="206" t="s">
        <v>1375</v>
      </c>
      <c r="C62" s="206" t="s">
        <v>1665</v>
      </c>
      <c r="D62" s="192" t="s">
        <v>1666</v>
      </c>
      <c r="E62" s="193" t="s">
        <v>1667</v>
      </c>
      <c r="F62" s="192" t="s">
        <v>1668</v>
      </c>
      <c r="G62" s="193" t="s">
        <v>1669</v>
      </c>
      <c r="H62" s="229" t="s">
        <v>244</v>
      </c>
      <c r="I62" s="344"/>
      <c r="J62" s="194" t="s">
        <v>779</v>
      </c>
      <c r="K62" s="231">
        <v>5000000</v>
      </c>
      <c r="L62" s="336" t="s">
        <v>779</v>
      </c>
      <c r="M62" s="232">
        <v>5000000</v>
      </c>
      <c r="N62" s="374" t="s">
        <v>2388</v>
      </c>
      <c r="O62" s="336" t="s">
        <v>2389</v>
      </c>
      <c r="P62" s="375"/>
      <c r="Q62" s="234"/>
      <c r="R62" s="193"/>
      <c r="S62" s="193"/>
      <c r="T62" s="193"/>
      <c r="U62" s="193"/>
      <c r="V62" s="193"/>
      <c r="W62" s="193"/>
      <c r="X62" s="193"/>
      <c r="Y62" s="193"/>
      <c r="Z62" s="193"/>
    </row>
    <row r="63" spans="1:26" ht="99.95" customHeight="1">
      <c r="A63" s="228" t="s">
        <v>1706</v>
      </c>
      <c r="B63" s="206" t="s">
        <v>1707</v>
      </c>
      <c r="C63" s="206" t="s">
        <v>1708</v>
      </c>
      <c r="D63" s="192" t="s">
        <v>1709</v>
      </c>
      <c r="E63" s="193" t="s">
        <v>1710</v>
      </c>
      <c r="F63" s="192" t="s">
        <v>1711</v>
      </c>
      <c r="G63" s="193" t="s">
        <v>1712</v>
      </c>
      <c r="H63" s="229" t="s">
        <v>127</v>
      </c>
      <c r="I63" s="344"/>
      <c r="J63" s="194" t="s">
        <v>1713</v>
      </c>
      <c r="K63" s="231">
        <v>0</v>
      </c>
      <c r="L63" s="193" t="s">
        <v>2390</v>
      </c>
      <c r="M63" s="232">
        <v>0</v>
      </c>
      <c r="N63" s="264" t="s">
        <v>2391</v>
      </c>
      <c r="O63" s="356" t="s">
        <v>2392</v>
      </c>
      <c r="P63" s="252"/>
      <c r="Q63" s="234"/>
      <c r="R63" s="193"/>
      <c r="S63" s="193"/>
      <c r="T63" s="193"/>
      <c r="U63" s="193"/>
      <c r="V63" s="193"/>
      <c r="W63" s="193"/>
      <c r="X63" s="193"/>
      <c r="Y63" s="193"/>
      <c r="Z63" s="193"/>
    </row>
    <row r="64" spans="1:26" ht="99.95" customHeight="1">
      <c r="A64" s="228" t="s">
        <v>1706</v>
      </c>
      <c r="B64" s="206" t="s">
        <v>1707</v>
      </c>
      <c r="C64" s="206" t="s">
        <v>1708</v>
      </c>
      <c r="D64" s="192" t="s">
        <v>1709</v>
      </c>
      <c r="E64" s="193" t="s">
        <v>1710</v>
      </c>
      <c r="F64" s="192" t="s">
        <v>1721</v>
      </c>
      <c r="G64" s="193" t="s">
        <v>1722</v>
      </c>
      <c r="H64" s="229" t="s">
        <v>244</v>
      </c>
      <c r="I64" s="344"/>
      <c r="J64" s="266" t="s">
        <v>2393</v>
      </c>
      <c r="K64" s="231">
        <v>400000000</v>
      </c>
      <c r="L64" s="193" t="s">
        <v>2394</v>
      </c>
      <c r="M64" s="232">
        <v>0</v>
      </c>
      <c r="N64" s="364" t="s">
        <v>1724</v>
      </c>
      <c r="O64" s="359" t="s">
        <v>2395</v>
      </c>
      <c r="P64" s="252"/>
      <c r="Q64" s="234"/>
      <c r="R64" s="193"/>
      <c r="S64" s="193"/>
      <c r="T64" s="193"/>
      <c r="U64" s="193"/>
      <c r="V64" s="193"/>
      <c r="W64" s="193"/>
      <c r="X64" s="193"/>
      <c r="Y64" s="193"/>
      <c r="Z64" s="193"/>
    </row>
    <row r="65" spans="1:26" ht="99.95" customHeight="1">
      <c r="A65" s="228" t="s">
        <v>1706</v>
      </c>
      <c r="B65" s="206" t="s">
        <v>1707</v>
      </c>
      <c r="C65" s="206" t="s">
        <v>1708</v>
      </c>
      <c r="D65" s="192" t="s">
        <v>1709</v>
      </c>
      <c r="E65" s="193" t="s">
        <v>1710</v>
      </c>
      <c r="F65" s="192" t="s">
        <v>1732</v>
      </c>
      <c r="G65" s="193" t="s">
        <v>1733</v>
      </c>
      <c r="H65" s="229" t="s">
        <v>244</v>
      </c>
      <c r="I65" s="344"/>
      <c r="J65" s="194" t="s">
        <v>1734</v>
      </c>
      <c r="K65" s="231">
        <v>8854887</v>
      </c>
      <c r="L65" s="193" t="s">
        <v>1735</v>
      </c>
      <c r="M65" s="232">
        <v>9120533.6099999994</v>
      </c>
      <c r="N65" s="264" t="s">
        <v>2396</v>
      </c>
      <c r="O65" s="193" t="s">
        <v>2397</v>
      </c>
      <c r="P65" s="375"/>
      <c r="Q65" s="234"/>
      <c r="R65" s="193"/>
      <c r="S65" s="193"/>
      <c r="T65" s="193"/>
      <c r="U65" s="193"/>
      <c r="V65" s="193"/>
      <c r="W65" s="193"/>
      <c r="X65" s="193"/>
      <c r="Y65" s="193"/>
      <c r="Z65" s="193"/>
    </row>
    <row r="66" spans="1:26" ht="99.95" customHeight="1">
      <c r="A66" s="228" t="s">
        <v>1706</v>
      </c>
      <c r="B66" s="206" t="s">
        <v>1707</v>
      </c>
      <c r="C66" s="206" t="s">
        <v>1708</v>
      </c>
      <c r="D66" s="192" t="s">
        <v>1709</v>
      </c>
      <c r="E66" s="193" t="s">
        <v>1710</v>
      </c>
      <c r="F66" s="192" t="s">
        <v>1739</v>
      </c>
      <c r="G66" s="193" t="s">
        <v>1740</v>
      </c>
      <c r="H66" s="229" t="s">
        <v>127</v>
      </c>
      <c r="I66" s="344"/>
      <c r="J66" s="266" t="s">
        <v>2398</v>
      </c>
      <c r="K66" s="231">
        <v>8854887</v>
      </c>
      <c r="L66" s="266" t="s">
        <v>2398</v>
      </c>
      <c r="M66" s="232">
        <v>9120533.6099999994</v>
      </c>
      <c r="N66" s="376" t="s">
        <v>2399</v>
      </c>
      <c r="O66" s="193"/>
      <c r="P66" s="375"/>
      <c r="Q66" s="234"/>
      <c r="R66" s="193"/>
      <c r="S66" s="193"/>
      <c r="T66" s="193"/>
      <c r="U66" s="193"/>
      <c r="V66" s="193"/>
      <c r="W66" s="193"/>
      <c r="X66" s="193"/>
      <c r="Y66" s="193"/>
      <c r="Z66" s="193"/>
    </row>
    <row r="67" spans="1:26" ht="99.95" customHeight="1">
      <c r="A67" s="228" t="s">
        <v>1706</v>
      </c>
      <c r="B67" s="206" t="s">
        <v>1707</v>
      </c>
      <c r="C67" s="206" t="s">
        <v>1708</v>
      </c>
      <c r="D67" s="192" t="s">
        <v>1709</v>
      </c>
      <c r="E67" s="193" t="s">
        <v>1710</v>
      </c>
      <c r="F67" s="192" t="s">
        <v>1745</v>
      </c>
      <c r="G67" s="193" t="s">
        <v>1746</v>
      </c>
      <c r="H67" s="229" t="s">
        <v>127</v>
      </c>
      <c r="I67" s="344"/>
      <c r="J67" s="194" t="s">
        <v>2400</v>
      </c>
      <c r="K67" s="231"/>
      <c r="L67" s="193"/>
      <c r="M67" s="232">
        <v>0</v>
      </c>
      <c r="N67" s="194" t="s">
        <v>2307</v>
      </c>
      <c r="O67" s="193"/>
      <c r="P67" s="252"/>
      <c r="Q67" s="234"/>
      <c r="R67" s="193"/>
      <c r="S67" s="193"/>
      <c r="T67" s="193"/>
      <c r="U67" s="193"/>
      <c r="V67" s="193"/>
      <c r="W67" s="193"/>
      <c r="X67" s="193"/>
      <c r="Y67" s="193"/>
      <c r="Z67" s="193"/>
    </row>
    <row r="68" spans="1:26" ht="99.95" customHeight="1">
      <c r="A68" s="228" t="s">
        <v>1706</v>
      </c>
      <c r="B68" s="206" t="s">
        <v>1707</v>
      </c>
      <c r="C68" s="206" t="s">
        <v>1708</v>
      </c>
      <c r="D68" s="192" t="s">
        <v>1709</v>
      </c>
      <c r="E68" s="193" t="s">
        <v>1710</v>
      </c>
      <c r="F68" s="192" t="s">
        <v>1764</v>
      </c>
      <c r="G68" s="193" t="s">
        <v>1765</v>
      </c>
      <c r="H68" s="229" t="s">
        <v>244</v>
      </c>
      <c r="I68" s="344"/>
      <c r="J68" s="194" t="s">
        <v>477</v>
      </c>
      <c r="K68" s="231">
        <v>0</v>
      </c>
      <c r="L68" s="193" t="s">
        <v>477</v>
      </c>
      <c r="M68" s="232">
        <v>0</v>
      </c>
      <c r="N68" s="194" t="s">
        <v>1766</v>
      </c>
      <c r="O68" s="193" t="s">
        <v>2401</v>
      </c>
      <c r="P68" s="252"/>
      <c r="Q68" s="234"/>
      <c r="R68" s="193"/>
      <c r="S68" s="193"/>
      <c r="T68" s="193"/>
      <c r="U68" s="193"/>
      <c r="V68" s="193"/>
      <c r="W68" s="193"/>
      <c r="X68" s="193"/>
      <c r="Y68" s="193"/>
      <c r="Z68" s="193"/>
    </row>
    <row r="69" spans="1:26" ht="99.95" customHeight="1">
      <c r="A69" s="228" t="s">
        <v>1706</v>
      </c>
      <c r="B69" s="206" t="s">
        <v>1707</v>
      </c>
      <c r="C69" s="206" t="s">
        <v>1708</v>
      </c>
      <c r="D69" s="192" t="s">
        <v>1709</v>
      </c>
      <c r="E69" s="193" t="s">
        <v>1710</v>
      </c>
      <c r="F69" s="192" t="s">
        <v>1774</v>
      </c>
      <c r="G69" s="193" t="s">
        <v>1775</v>
      </c>
      <c r="H69" s="229" t="s">
        <v>244</v>
      </c>
      <c r="I69" s="344"/>
      <c r="J69" s="194"/>
      <c r="K69" s="231">
        <v>0</v>
      </c>
      <c r="L69" s="193" t="s">
        <v>1776</v>
      </c>
      <c r="M69" s="232">
        <v>5000000</v>
      </c>
      <c r="N69" s="194"/>
      <c r="O69" s="193"/>
      <c r="P69" s="252"/>
      <c r="Q69" s="234"/>
      <c r="R69" s="193"/>
      <c r="S69" s="193"/>
      <c r="T69" s="193"/>
      <c r="U69" s="193"/>
      <c r="V69" s="193"/>
      <c r="W69" s="193"/>
      <c r="X69" s="193"/>
      <c r="Y69" s="193"/>
      <c r="Z69" s="193"/>
    </row>
    <row r="70" spans="1:26" ht="99.95" customHeight="1">
      <c r="A70" s="228" t="s">
        <v>1706</v>
      </c>
      <c r="B70" s="206" t="s">
        <v>1707</v>
      </c>
      <c r="C70" s="206" t="s">
        <v>1708</v>
      </c>
      <c r="D70" s="192" t="s">
        <v>1788</v>
      </c>
      <c r="E70" s="193" t="s">
        <v>1789</v>
      </c>
      <c r="F70" s="192" t="s">
        <v>1790</v>
      </c>
      <c r="G70" s="193" t="s">
        <v>1791</v>
      </c>
      <c r="H70" s="229" t="s">
        <v>244</v>
      </c>
      <c r="I70" s="344"/>
      <c r="J70" s="194"/>
      <c r="K70" s="231">
        <v>0</v>
      </c>
      <c r="L70" s="193"/>
      <c r="M70" s="232">
        <v>0</v>
      </c>
      <c r="N70" s="377" t="s">
        <v>1792</v>
      </c>
      <c r="O70" s="356" t="s">
        <v>2402</v>
      </c>
      <c r="P70" s="351"/>
      <c r="Q70" s="234"/>
      <c r="R70" s="193"/>
      <c r="S70" s="193"/>
      <c r="T70" s="193"/>
      <c r="U70" s="193"/>
      <c r="V70" s="193"/>
      <c r="W70" s="193"/>
      <c r="X70" s="193"/>
      <c r="Y70" s="193"/>
      <c r="Z70" s="193"/>
    </row>
    <row r="71" spans="1:26" ht="99.95" customHeight="1">
      <c r="A71" s="228" t="s">
        <v>1706</v>
      </c>
      <c r="B71" s="206" t="s">
        <v>1707</v>
      </c>
      <c r="C71" s="206" t="s">
        <v>1708</v>
      </c>
      <c r="D71" s="192" t="s">
        <v>1788</v>
      </c>
      <c r="E71" s="193" t="s">
        <v>1789</v>
      </c>
      <c r="F71" s="192" t="s">
        <v>1800</v>
      </c>
      <c r="G71" s="193" t="s">
        <v>1801</v>
      </c>
      <c r="H71" s="229" t="s">
        <v>244</v>
      </c>
      <c r="I71" s="344"/>
      <c r="J71" s="194"/>
      <c r="K71" s="231"/>
      <c r="L71" s="193"/>
      <c r="M71" s="232"/>
      <c r="N71" s="378" t="s">
        <v>1802</v>
      </c>
      <c r="O71" s="359" t="s">
        <v>2403</v>
      </c>
      <c r="P71" s="351"/>
      <c r="Q71" s="234"/>
      <c r="R71" s="193"/>
      <c r="S71" s="193"/>
      <c r="T71" s="193"/>
      <c r="U71" s="193"/>
      <c r="V71" s="193"/>
      <c r="W71" s="193"/>
      <c r="X71" s="193"/>
      <c r="Y71" s="193"/>
      <c r="Z71" s="193"/>
    </row>
    <row r="72" spans="1:26" ht="99.95" customHeight="1">
      <c r="A72" s="228" t="s">
        <v>1706</v>
      </c>
      <c r="B72" s="206" t="s">
        <v>1707</v>
      </c>
      <c r="C72" s="206" t="s">
        <v>1708</v>
      </c>
      <c r="D72" s="192" t="s">
        <v>1788</v>
      </c>
      <c r="E72" s="193" t="s">
        <v>1789</v>
      </c>
      <c r="F72" s="192" t="s">
        <v>1805</v>
      </c>
      <c r="G72" s="193" t="s">
        <v>1806</v>
      </c>
      <c r="H72" s="229"/>
      <c r="I72" s="344" t="s">
        <v>127</v>
      </c>
      <c r="J72" s="194" t="s">
        <v>1815</v>
      </c>
      <c r="K72" s="231">
        <v>6844538</v>
      </c>
      <c r="L72" s="193"/>
      <c r="M72" s="232">
        <v>7049874.1400000006</v>
      </c>
      <c r="N72" s="378" t="s">
        <v>1815</v>
      </c>
      <c r="O72" s="359"/>
      <c r="P72" s="351"/>
      <c r="Q72" s="234"/>
      <c r="R72" s="193"/>
      <c r="S72" s="193"/>
      <c r="T72" s="193"/>
      <c r="U72" s="193"/>
      <c r="V72" s="193"/>
      <c r="W72" s="193"/>
      <c r="X72" s="193"/>
      <c r="Y72" s="193"/>
      <c r="Z72" s="193"/>
    </row>
    <row r="73" spans="1:26" ht="99.95" customHeight="1">
      <c r="A73" s="228" t="s">
        <v>1706</v>
      </c>
      <c r="B73" s="206" t="s">
        <v>1707</v>
      </c>
      <c r="C73" s="206" t="s">
        <v>1708</v>
      </c>
      <c r="D73" s="192" t="s">
        <v>1820</v>
      </c>
      <c r="E73" s="193" t="s">
        <v>1821</v>
      </c>
      <c r="F73" s="192" t="s">
        <v>1822</v>
      </c>
      <c r="G73" s="193" t="s">
        <v>1823</v>
      </c>
      <c r="H73" s="229" t="s">
        <v>127</v>
      </c>
      <c r="I73" s="344"/>
      <c r="J73" s="194" t="s">
        <v>1824</v>
      </c>
      <c r="K73" s="231">
        <v>0</v>
      </c>
      <c r="L73" s="193"/>
      <c r="M73" s="232">
        <v>0</v>
      </c>
      <c r="N73" s="378" t="s">
        <v>2404</v>
      </c>
      <c r="O73" s="359" t="s">
        <v>2405</v>
      </c>
      <c r="P73" s="252"/>
      <c r="Q73" s="234"/>
      <c r="R73" s="193"/>
      <c r="S73" s="193"/>
      <c r="T73" s="193"/>
      <c r="U73" s="193"/>
      <c r="V73" s="193"/>
      <c r="W73" s="193"/>
      <c r="X73" s="193"/>
      <c r="Y73" s="193"/>
      <c r="Z73" s="193"/>
    </row>
    <row r="74" spans="1:26" ht="99.95" customHeight="1">
      <c r="A74" s="228" t="s">
        <v>1706</v>
      </c>
      <c r="B74" s="206" t="s">
        <v>1707</v>
      </c>
      <c r="C74" s="206" t="s">
        <v>1708</v>
      </c>
      <c r="D74" s="192" t="s">
        <v>1820</v>
      </c>
      <c r="E74" s="193" t="s">
        <v>1821</v>
      </c>
      <c r="F74" s="192" t="s">
        <v>1844</v>
      </c>
      <c r="G74" s="193" t="s">
        <v>1845</v>
      </c>
      <c r="H74" s="229"/>
      <c r="I74" s="344" t="s">
        <v>127</v>
      </c>
      <c r="J74" s="194" t="s">
        <v>1861</v>
      </c>
      <c r="K74" s="231">
        <v>400000000</v>
      </c>
      <c r="L74" s="193" t="s">
        <v>1862</v>
      </c>
      <c r="M74" s="232">
        <v>0</v>
      </c>
      <c r="N74" s="194"/>
      <c r="O74" s="193"/>
      <c r="P74" s="252"/>
      <c r="Q74" s="234"/>
      <c r="R74" s="193"/>
      <c r="S74" s="193"/>
      <c r="T74" s="193"/>
      <c r="U74" s="193"/>
      <c r="V74" s="193"/>
      <c r="W74" s="193"/>
      <c r="X74" s="193"/>
      <c r="Y74" s="193"/>
      <c r="Z74" s="193"/>
    </row>
    <row r="75" spans="1:26" ht="99.95" customHeight="1">
      <c r="A75" s="228" t="s">
        <v>1706</v>
      </c>
      <c r="B75" s="206" t="s">
        <v>1707</v>
      </c>
      <c r="C75" s="206" t="s">
        <v>1708</v>
      </c>
      <c r="D75" s="192" t="s">
        <v>1820</v>
      </c>
      <c r="E75" s="193" t="s">
        <v>1821</v>
      </c>
      <c r="F75" s="192" t="s">
        <v>1863</v>
      </c>
      <c r="G75" s="193" t="s">
        <v>1864</v>
      </c>
      <c r="H75" s="229" t="s">
        <v>244</v>
      </c>
      <c r="I75" s="344"/>
      <c r="J75" s="194" t="s">
        <v>1861</v>
      </c>
      <c r="K75" s="231">
        <v>0</v>
      </c>
      <c r="L75" s="199" t="s">
        <v>2406</v>
      </c>
      <c r="M75" s="232">
        <v>0</v>
      </c>
      <c r="N75" s="377" t="s">
        <v>2407</v>
      </c>
      <c r="O75" s="193"/>
      <c r="P75" s="351"/>
      <c r="Q75" s="234"/>
      <c r="R75" s="193"/>
      <c r="S75" s="193"/>
      <c r="T75" s="193"/>
      <c r="U75" s="193"/>
      <c r="V75" s="193"/>
      <c r="W75" s="193"/>
      <c r="X75" s="193"/>
      <c r="Y75" s="193"/>
      <c r="Z75" s="193"/>
    </row>
    <row r="76" spans="1:26" ht="99.95" customHeight="1">
      <c r="A76" s="228" t="s">
        <v>1706</v>
      </c>
      <c r="B76" s="206" t="s">
        <v>1707</v>
      </c>
      <c r="C76" s="206" t="s">
        <v>1708</v>
      </c>
      <c r="D76" s="192" t="s">
        <v>1877</v>
      </c>
      <c r="E76" s="193" t="s">
        <v>1878</v>
      </c>
      <c r="F76" s="192" t="s">
        <v>1879</v>
      </c>
      <c r="G76" s="193" t="s">
        <v>1880</v>
      </c>
      <c r="H76" s="229"/>
      <c r="I76" s="344" t="s">
        <v>127</v>
      </c>
      <c r="J76" s="194" t="s">
        <v>1250</v>
      </c>
      <c r="K76" s="231">
        <v>0</v>
      </c>
      <c r="L76" s="193" t="s">
        <v>1250</v>
      </c>
      <c r="M76" s="232">
        <v>0</v>
      </c>
      <c r="N76" s="194"/>
      <c r="O76" s="193"/>
      <c r="P76" s="351"/>
      <c r="Q76" s="234"/>
      <c r="R76" s="193"/>
      <c r="S76" s="193"/>
      <c r="T76" s="193"/>
      <c r="U76" s="193"/>
      <c r="V76" s="193"/>
      <c r="W76" s="193"/>
      <c r="X76" s="193"/>
      <c r="Y76" s="193"/>
      <c r="Z76" s="193"/>
    </row>
    <row r="77" spans="1:26" ht="99.95" customHeight="1">
      <c r="A77" s="228" t="s">
        <v>1706</v>
      </c>
      <c r="B77" s="206" t="s">
        <v>1707</v>
      </c>
      <c r="C77" s="206" t="s">
        <v>1884</v>
      </c>
      <c r="D77" s="192" t="s">
        <v>1885</v>
      </c>
      <c r="E77" s="193" t="s">
        <v>1886</v>
      </c>
      <c r="F77" s="192" t="s">
        <v>1889</v>
      </c>
      <c r="G77" s="193" t="s">
        <v>1890</v>
      </c>
      <c r="H77" s="229" t="s">
        <v>244</v>
      </c>
      <c r="I77" s="344"/>
      <c r="J77" s="194" t="s">
        <v>1106</v>
      </c>
      <c r="K77" s="231">
        <v>5903258</v>
      </c>
      <c r="L77" s="193" t="s">
        <v>1106</v>
      </c>
      <c r="M77" s="232">
        <v>6080355.7400000002</v>
      </c>
      <c r="N77" s="194" t="s">
        <v>2408</v>
      </c>
      <c r="O77" s="193" t="s">
        <v>2409</v>
      </c>
      <c r="P77" s="252"/>
      <c r="Q77" s="234"/>
      <c r="R77" s="193"/>
      <c r="S77" s="193"/>
      <c r="T77" s="193"/>
      <c r="U77" s="193"/>
      <c r="V77" s="193"/>
      <c r="W77" s="193"/>
      <c r="X77" s="193"/>
      <c r="Y77" s="193"/>
      <c r="Z77" s="193"/>
    </row>
    <row r="78" spans="1:26" ht="99.95" customHeight="1">
      <c r="A78" s="228" t="s">
        <v>1706</v>
      </c>
      <c r="B78" s="206" t="s">
        <v>1707</v>
      </c>
      <c r="C78" s="206" t="s">
        <v>1884</v>
      </c>
      <c r="D78" s="192" t="s">
        <v>1885</v>
      </c>
      <c r="E78" s="193" t="s">
        <v>1886</v>
      </c>
      <c r="F78" s="192" t="s">
        <v>1892</v>
      </c>
      <c r="G78" s="193" t="s">
        <v>1893</v>
      </c>
      <c r="H78" s="229" t="s">
        <v>244</v>
      </c>
      <c r="I78" s="344"/>
      <c r="J78" s="194" t="s">
        <v>1894</v>
      </c>
      <c r="K78" s="231">
        <v>330555222</v>
      </c>
      <c r="L78" s="193" t="s">
        <v>1894</v>
      </c>
      <c r="M78" s="232">
        <v>340471879</v>
      </c>
      <c r="N78" s="194" t="s">
        <v>2410</v>
      </c>
      <c r="O78" s="379" t="s">
        <v>2411</v>
      </c>
      <c r="P78" s="252"/>
      <c r="Q78" s="211"/>
      <c r="R78" s="211"/>
      <c r="S78" s="211"/>
      <c r="T78" s="211"/>
      <c r="U78" s="211"/>
      <c r="V78" s="211"/>
      <c r="W78" s="211"/>
      <c r="X78" s="211"/>
      <c r="Y78" s="211"/>
      <c r="Z78" s="211"/>
    </row>
    <row r="79" spans="1:26" ht="99.95" customHeight="1">
      <c r="A79" s="228" t="s">
        <v>1706</v>
      </c>
      <c r="B79" s="206" t="s">
        <v>1707</v>
      </c>
      <c r="C79" s="206" t="s">
        <v>1884</v>
      </c>
      <c r="D79" s="192" t="s">
        <v>1885</v>
      </c>
      <c r="E79" s="193" t="s">
        <v>1886</v>
      </c>
      <c r="F79" s="192" t="s">
        <v>1908</v>
      </c>
      <c r="G79" s="193" t="s">
        <v>1909</v>
      </c>
      <c r="H79" s="229" t="s">
        <v>127</v>
      </c>
      <c r="I79" s="344"/>
      <c r="J79" s="194" t="s">
        <v>1894</v>
      </c>
      <c r="K79" s="231">
        <v>0</v>
      </c>
      <c r="L79" s="193" t="s">
        <v>1894</v>
      </c>
      <c r="M79" s="232">
        <v>0</v>
      </c>
      <c r="N79" s="194" t="s">
        <v>2412</v>
      </c>
      <c r="O79" s="193" t="s">
        <v>2413</v>
      </c>
      <c r="P79" s="252"/>
      <c r="Q79" s="211"/>
      <c r="R79" s="211"/>
      <c r="S79" s="211"/>
      <c r="T79" s="211"/>
      <c r="U79" s="211"/>
      <c r="V79" s="211"/>
      <c r="W79" s="211"/>
      <c r="X79" s="211"/>
      <c r="Y79" s="211"/>
      <c r="Z79" s="211"/>
    </row>
    <row r="80" spans="1:26" ht="99.95" customHeight="1">
      <c r="A80" s="228" t="s">
        <v>1706</v>
      </c>
      <c r="B80" s="206" t="s">
        <v>1707</v>
      </c>
      <c r="C80" s="206" t="s">
        <v>1884</v>
      </c>
      <c r="D80" s="192" t="s">
        <v>1885</v>
      </c>
      <c r="E80" s="193" t="s">
        <v>1886</v>
      </c>
      <c r="F80" s="192" t="s">
        <v>1911</v>
      </c>
      <c r="G80" s="193" t="s">
        <v>1912</v>
      </c>
      <c r="H80" s="229" t="s">
        <v>244</v>
      </c>
      <c r="I80" s="344"/>
      <c r="J80" s="194" t="s">
        <v>1913</v>
      </c>
      <c r="K80" s="231">
        <v>0</v>
      </c>
      <c r="L80" s="193" t="s">
        <v>1913</v>
      </c>
      <c r="M80" s="232">
        <v>0</v>
      </c>
      <c r="N80" s="194" t="s">
        <v>2414</v>
      </c>
      <c r="O80" s="379" t="s">
        <v>2415</v>
      </c>
      <c r="P80" s="252"/>
      <c r="Q80" s="211"/>
      <c r="R80" s="211"/>
      <c r="S80" s="211"/>
      <c r="T80" s="211"/>
      <c r="U80" s="211"/>
      <c r="V80" s="211"/>
      <c r="W80" s="211"/>
      <c r="X80" s="211"/>
      <c r="Y80" s="211"/>
      <c r="Z80" s="211"/>
    </row>
    <row r="81" spans="1:26" ht="99.95" customHeight="1">
      <c r="A81" s="228" t="s">
        <v>1917</v>
      </c>
      <c r="B81" s="206" t="s">
        <v>1918</v>
      </c>
      <c r="C81" s="206" t="s">
        <v>1928</v>
      </c>
      <c r="D81" s="192" t="s">
        <v>1929</v>
      </c>
      <c r="E81" s="193" t="s">
        <v>1930</v>
      </c>
      <c r="F81" s="240" t="s">
        <v>1931</v>
      </c>
      <c r="G81" s="193" t="s">
        <v>1932</v>
      </c>
      <c r="H81" s="229" t="s">
        <v>244</v>
      </c>
      <c r="I81" s="344"/>
      <c r="J81" s="194" t="s">
        <v>1933</v>
      </c>
      <c r="K81" s="231">
        <v>5903259</v>
      </c>
      <c r="L81" s="193" t="s">
        <v>1933</v>
      </c>
      <c r="M81" s="232">
        <v>0</v>
      </c>
      <c r="N81" s="194" t="s">
        <v>2307</v>
      </c>
      <c r="O81" s="193"/>
      <c r="P81" s="351"/>
      <c r="Q81" s="211"/>
      <c r="R81" s="211"/>
      <c r="S81" s="211"/>
      <c r="T81" s="211"/>
      <c r="U81" s="211"/>
      <c r="V81" s="211"/>
      <c r="W81" s="211"/>
      <c r="X81" s="211"/>
      <c r="Y81" s="211"/>
      <c r="Z81" s="211"/>
    </row>
    <row r="82" spans="1:26" ht="99.95" customHeight="1">
      <c r="A82" s="228" t="s">
        <v>1917</v>
      </c>
      <c r="B82" s="206" t="s">
        <v>1918</v>
      </c>
      <c r="C82" s="206" t="s">
        <v>1940</v>
      </c>
      <c r="D82" s="192" t="s">
        <v>1946</v>
      </c>
      <c r="E82" s="193" t="s">
        <v>1947</v>
      </c>
      <c r="F82" s="240" t="s">
        <v>1948</v>
      </c>
      <c r="G82" s="193" t="s">
        <v>1949</v>
      </c>
      <c r="H82" s="229"/>
      <c r="I82" s="344" t="s">
        <v>127</v>
      </c>
      <c r="J82" s="194" t="s">
        <v>1250</v>
      </c>
      <c r="K82" s="231">
        <v>0</v>
      </c>
      <c r="L82" s="193" t="s">
        <v>1250</v>
      </c>
      <c r="M82" s="232">
        <v>0</v>
      </c>
      <c r="N82" s="194"/>
      <c r="O82" s="193"/>
      <c r="P82" s="252"/>
      <c r="Q82" s="211"/>
      <c r="R82" s="211"/>
      <c r="S82" s="211"/>
      <c r="T82" s="211"/>
      <c r="U82" s="211"/>
      <c r="V82" s="211"/>
      <c r="W82" s="211"/>
      <c r="X82" s="211"/>
      <c r="Y82" s="211"/>
      <c r="Z82" s="211"/>
    </row>
    <row r="83" spans="1:26" ht="99.95" customHeight="1">
      <c r="A83" s="228" t="s">
        <v>1917</v>
      </c>
      <c r="B83" s="206" t="s">
        <v>1918</v>
      </c>
      <c r="C83" s="206" t="s">
        <v>1940</v>
      </c>
      <c r="D83" s="192" t="s">
        <v>1956</v>
      </c>
      <c r="E83" s="193" t="s">
        <v>1957</v>
      </c>
      <c r="F83" s="240" t="s">
        <v>1958</v>
      </c>
      <c r="G83" s="193" t="s">
        <v>1959</v>
      </c>
      <c r="H83" s="229" t="s">
        <v>127</v>
      </c>
      <c r="I83" s="344"/>
      <c r="J83" s="194" t="s">
        <v>1106</v>
      </c>
      <c r="K83" s="231">
        <v>5903258</v>
      </c>
      <c r="L83" s="193" t="s">
        <v>1106</v>
      </c>
      <c r="M83" s="232">
        <v>6080355.7400000002</v>
      </c>
      <c r="N83" s="194" t="s">
        <v>2307</v>
      </c>
      <c r="O83" s="193"/>
      <c r="P83" s="252"/>
      <c r="Q83" s="211"/>
      <c r="R83" s="211"/>
      <c r="S83" s="211"/>
      <c r="T83" s="211"/>
      <c r="U83" s="211"/>
      <c r="V83" s="211"/>
      <c r="W83" s="211"/>
      <c r="X83" s="211"/>
      <c r="Y83" s="211"/>
      <c r="Z83" s="211"/>
    </row>
    <row r="84" spans="1:26" ht="99.95" customHeight="1">
      <c r="A84" s="228" t="s">
        <v>1965</v>
      </c>
      <c r="B84" s="206" t="s">
        <v>1966</v>
      </c>
      <c r="C84" s="206" t="s">
        <v>1967</v>
      </c>
      <c r="D84" s="192" t="s">
        <v>1968</v>
      </c>
      <c r="E84" s="193" t="s">
        <v>1969</v>
      </c>
      <c r="F84" s="192" t="s">
        <v>1970</v>
      </c>
      <c r="G84" s="193" t="s">
        <v>1971</v>
      </c>
      <c r="H84" s="229" t="s">
        <v>244</v>
      </c>
      <c r="I84" s="344"/>
      <c r="J84" s="194" t="s">
        <v>1972</v>
      </c>
      <c r="K84" s="231">
        <v>5840471</v>
      </c>
      <c r="L84" s="193"/>
      <c r="M84" s="232">
        <v>0</v>
      </c>
      <c r="N84" s="194" t="s">
        <v>2416</v>
      </c>
      <c r="O84" s="193" t="s">
        <v>2417</v>
      </c>
      <c r="P84" s="252"/>
      <c r="Q84" s="211"/>
      <c r="R84" s="211"/>
      <c r="S84" s="211"/>
      <c r="T84" s="211"/>
      <c r="U84" s="211"/>
      <c r="V84" s="211"/>
      <c r="W84" s="211"/>
      <c r="X84" s="211"/>
      <c r="Y84" s="211"/>
      <c r="Z84" s="211"/>
    </row>
    <row r="85" spans="1:26" ht="99.95" customHeight="1">
      <c r="A85" s="228" t="s">
        <v>2017</v>
      </c>
      <c r="B85" s="206" t="s">
        <v>2018</v>
      </c>
      <c r="C85" s="206" t="s">
        <v>2019</v>
      </c>
      <c r="D85" s="192" t="s">
        <v>2020</v>
      </c>
      <c r="E85" s="193" t="s">
        <v>2021</v>
      </c>
      <c r="F85" s="192" t="s">
        <v>2022</v>
      </c>
      <c r="G85" s="193" t="s">
        <v>2023</v>
      </c>
      <c r="H85" s="229" t="s">
        <v>244</v>
      </c>
      <c r="I85" s="344"/>
      <c r="J85" s="194" t="s">
        <v>895</v>
      </c>
      <c r="K85" s="231">
        <v>0</v>
      </c>
      <c r="L85" s="193" t="s">
        <v>895</v>
      </c>
      <c r="M85" s="232">
        <v>0</v>
      </c>
      <c r="N85" s="194" t="s">
        <v>2355</v>
      </c>
      <c r="O85" s="192" t="s">
        <v>2356</v>
      </c>
      <c r="P85" s="252"/>
      <c r="Q85" s="211"/>
      <c r="R85" s="211"/>
      <c r="S85" s="211"/>
      <c r="T85" s="211"/>
      <c r="U85" s="211"/>
      <c r="V85" s="211"/>
      <c r="W85" s="211"/>
      <c r="X85" s="211"/>
      <c r="Y85" s="211"/>
      <c r="Z85" s="211"/>
    </row>
    <row r="86" spans="1:26" ht="99.95" customHeight="1">
      <c r="A86" s="228" t="s">
        <v>2017</v>
      </c>
      <c r="B86" s="206" t="s">
        <v>2018</v>
      </c>
      <c r="C86" s="206" t="s">
        <v>2019</v>
      </c>
      <c r="D86" s="192" t="s">
        <v>2045</v>
      </c>
      <c r="E86" s="193" t="s">
        <v>2046</v>
      </c>
      <c r="F86" s="192" t="s">
        <v>2047</v>
      </c>
      <c r="G86" s="193" t="s">
        <v>2048</v>
      </c>
      <c r="H86" s="229" t="s">
        <v>127</v>
      </c>
      <c r="I86" s="344"/>
      <c r="J86" s="194" t="s">
        <v>895</v>
      </c>
      <c r="K86" s="231">
        <v>0</v>
      </c>
      <c r="L86" s="193" t="s">
        <v>895</v>
      </c>
      <c r="M86" s="232">
        <v>0</v>
      </c>
      <c r="N86" s="194" t="s">
        <v>2355</v>
      </c>
      <c r="O86" s="192" t="s">
        <v>2356</v>
      </c>
      <c r="P86" s="252"/>
      <c r="Q86" s="211"/>
      <c r="R86" s="211"/>
      <c r="S86" s="211"/>
      <c r="T86" s="211"/>
      <c r="U86" s="211"/>
      <c r="V86" s="211"/>
      <c r="W86" s="211"/>
      <c r="X86" s="211"/>
      <c r="Y86" s="211"/>
      <c r="Z86" s="211"/>
    </row>
    <row r="87" spans="1:26" ht="99.95" customHeight="1">
      <c r="A87" s="228" t="s">
        <v>2017</v>
      </c>
      <c r="B87" s="206" t="s">
        <v>2018</v>
      </c>
      <c r="C87" s="206" t="s">
        <v>2060</v>
      </c>
      <c r="D87" s="192" t="s">
        <v>2061</v>
      </c>
      <c r="E87" s="193" t="s">
        <v>2062</v>
      </c>
      <c r="F87" s="192" t="s">
        <v>2063</v>
      </c>
      <c r="G87" s="193" t="s">
        <v>2064</v>
      </c>
      <c r="H87" s="229" t="s">
        <v>244</v>
      </c>
      <c r="I87" s="344"/>
      <c r="J87" s="194" t="s">
        <v>895</v>
      </c>
      <c r="K87" s="231">
        <v>0</v>
      </c>
      <c r="L87" s="193" t="s">
        <v>895</v>
      </c>
      <c r="M87" s="232">
        <v>0</v>
      </c>
      <c r="N87" s="194" t="s">
        <v>2355</v>
      </c>
      <c r="O87" s="192" t="s">
        <v>2356</v>
      </c>
      <c r="P87" s="252"/>
      <c r="Q87" s="211"/>
      <c r="R87" s="211"/>
      <c r="S87" s="211"/>
      <c r="T87" s="211"/>
      <c r="U87" s="211"/>
      <c r="V87" s="211"/>
      <c r="W87" s="211"/>
      <c r="X87" s="211"/>
      <c r="Y87" s="211"/>
      <c r="Z87" s="211"/>
    </row>
    <row r="88" spans="1:26" ht="99.95" customHeight="1">
      <c r="A88" s="228" t="s">
        <v>2017</v>
      </c>
      <c r="B88" s="206" t="s">
        <v>2018</v>
      </c>
      <c r="C88" s="206" t="s">
        <v>2060</v>
      </c>
      <c r="D88" s="192" t="s">
        <v>2061</v>
      </c>
      <c r="E88" s="193" t="s">
        <v>2062</v>
      </c>
      <c r="F88" s="192" t="s">
        <v>2079</v>
      </c>
      <c r="G88" s="193" t="s">
        <v>2418</v>
      </c>
      <c r="H88" s="229" t="s">
        <v>2107</v>
      </c>
      <c r="I88" s="344"/>
      <c r="J88" s="362" t="s">
        <v>2108</v>
      </c>
      <c r="K88" s="231">
        <v>100000000</v>
      </c>
      <c r="L88" s="311" t="s">
        <v>2109</v>
      </c>
      <c r="M88" s="232">
        <v>100000000</v>
      </c>
      <c r="N88" s="362"/>
      <c r="O88" s="311"/>
      <c r="P88" s="351"/>
      <c r="Q88" s="211"/>
      <c r="R88" s="211"/>
      <c r="S88" s="211"/>
      <c r="T88" s="211"/>
      <c r="U88" s="211"/>
      <c r="V88" s="211"/>
      <c r="W88" s="211"/>
      <c r="X88" s="211"/>
      <c r="Y88" s="211"/>
      <c r="Z88" s="211"/>
    </row>
    <row r="89" spans="1:26" ht="99.95" customHeight="1">
      <c r="A89" s="194" t="s">
        <v>2112</v>
      </c>
      <c r="B89" s="193" t="s">
        <v>2113</v>
      </c>
      <c r="C89" s="193" t="s">
        <v>2121</v>
      </c>
      <c r="D89" s="193" t="s">
        <v>2135</v>
      </c>
      <c r="E89" s="193" t="s">
        <v>2136</v>
      </c>
      <c r="F89" s="193" t="s">
        <v>2137</v>
      </c>
      <c r="G89" s="193" t="s">
        <v>2138</v>
      </c>
      <c r="H89" s="229" t="s">
        <v>244</v>
      </c>
      <c r="I89" s="344"/>
      <c r="J89" s="194" t="s">
        <v>2139</v>
      </c>
      <c r="K89" s="330">
        <v>0</v>
      </c>
      <c r="L89" s="193" t="s">
        <v>2139</v>
      </c>
      <c r="M89" s="370">
        <v>0</v>
      </c>
      <c r="N89" s="194"/>
      <c r="O89" s="193"/>
      <c r="P89" s="252"/>
      <c r="Q89" s="211"/>
      <c r="R89" s="211"/>
      <c r="S89" s="211"/>
      <c r="T89" s="211"/>
      <c r="U89" s="211"/>
      <c r="V89" s="211"/>
      <c r="W89" s="211"/>
      <c r="X89" s="211"/>
      <c r="Y89" s="211"/>
      <c r="Z89" s="211"/>
    </row>
    <row r="90" spans="1:26" ht="99.95" customHeight="1">
      <c r="A90" s="228" t="s">
        <v>2184</v>
      </c>
      <c r="B90" s="206" t="s">
        <v>2185</v>
      </c>
      <c r="C90" s="206" t="s">
        <v>2186</v>
      </c>
      <c r="D90" s="192" t="s">
        <v>2187</v>
      </c>
      <c r="E90" s="193" t="s">
        <v>2188</v>
      </c>
      <c r="F90" s="192" t="s">
        <v>2189</v>
      </c>
      <c r="G90" s="193" t="s">
        <v>2190</v>
      </c>
      <c r="H90" s="229" t="s">
        <v>244</v>
      </c>
      <c r="I90" s="344"/>
      <c r="J90" s="194"/>
      <c r="K90" s="231"/>
      <c r="L90" s="193" t="s">
        <v>2191</v>
      </c>
      <c r="M90" s="232">
        <v>0</v>
      </c>
      <c r="N90" s="194" t="s">
        <v>2419</v>
      </c>
      <c r="O90" s="193" t="s">
        <v>2420</v>
      </c>
      <c r="P90" s="252"/>
      <c r="Q90" s="211"/>
      <c r="R90" s="211"/>
      <c r="S90" s="211"/>
      <c r="T90" s="211"/>
      <c r="U90" s="211"/>
      <c r="V90" s="211"/>
      <c r="W90" s="211"/>
      <c r="X90" s="211"/>
      <c r="Y90" s="211"/>
      <c r="Z90" s="211"/>
    </row>
    <row r="91" spans="1:26" ht="99.95" customHeight="1">
      <c r="A91" s="228" t="s">
        <v>2184</v>
      </c>
      <c r="B91" s="206" t="s">
        <v>2185</v>
      </c>
      <c r="C91" s="206" t="s">
        <v>2186</v>
      </c>
      <c r="D91" s="192" t="s">
        <v>2187</v>
      </c>
      <c r="E91" s="193" t="s">
        <v>2188</v>
      </c>
      <c r="F91" s="192" t="s">
        <v>2195</v>
      </c>
      <c r="G91" s="193" t="s">
        <v>2196</v>
      </c>
      <c r="H91" s="229" t="s">
        <v>244</v>
      </c>
      <c r="I91" s="344"/>
      <c r="J91" s="194"/>
      <c r="K91" s="231">
        <v>0</v>
      </c>
      <c r="L91" s="193" t="s">
        <v>2421</v>
      </c>
      <c r="M91" s="232">
        <v>0</v>
      </c>
      <c r="N91" s="194"/>
      <c r="O91" s="193"/>
      <c r="P91" s="252"/>
      <c r="Q91" s="211"/>
      <c r="R91" s="211"/>
      <c r="S91" s="211"/>
      <c r="T91" s="211"/>
      <c r="U91" s="211"/>
      <c r="V91" s="211"/>
      <c r="W91" s="211"/>
      <c r="X91" s="211"/>
      <c r="Y91" s="211"/>
      <c r="Z91" s="211"/>
    </row>
    <row r="92" spans="1:26" ht="99.95" customHeight="1">
      <c r="A92" s="228" t="s">
        <v>2184</v>
      </c>
      <c r="B92" s="206" t="s">
        <v>2185</v>
      </c>
      <c r="C92" s="206" t="s">
        <v>2214</v>
      </c>
      <c r="D92" s="192" t="s">
        <v>2187</v>
      </c>
      <c r="E92" s="193" t="s">
        <v>2188</v>
      </c>
      <c r="F92" s="192" t="s">
        <v>2215</v>
      </c>
      <c r="G92" s="193" t="s">
        <v>2216</v>
      </c>
      <c r="H92" s="229"/>
      <c r="I92" s="344" t="s">
        <v>127</v>
      </c>
      <c r="J92" s="194" t="s">
        <v>1250</v>
      </c>
      <c r="K92" s="341">
        <v>0</v>
      </c>
      <c r="L92" s="193" t="s">
        <v>1250</v>
      </c>
      <c r="M92" s="232">
        <v>0</v>
      </c>
      <c r="N92" s="194" t="s">
        <v>2307</v>
      </c>
      <c r="O92" s="193"/>
      <c r="P92" s="252"/>
      <c r="Q92" s="211"/>
      <c r="R92" s="211"/>
      <c r="S92" s="211"/>
      <c r="T92" s="211"/>
      <c r="U92" s="211"/>
      <c r="V92" s="211"/>
      <c r="W92" s="211"/>
      <c r="X92" s="211"/>
      <c r="Y92" s="211"/>
      <c r="Z92" s="211"/>
    </row>
    <row r="93" spans="1:26" ht="99.95" customHeight="1">
      <c r="A93" s="243" t="s">
        <v>2184</v>
      </c>
      <c r="B93" s="244" t="s">
        <v>2185</v>
      </c>
      <c r="C93" s="244" t="s">
        <v>2214</v>
      </c>
      <c r="D93" s="198" t="s">
        <v>2187</v>
      </c>
      <c r="E93" s="201" t="s">
        <v>2188</v>
      </c>
      <c r="F93" s="198" t="s">
        <v>2240</v>
      </c>
      <c r="G93" s="201" t="s">
        <v>2241</v>
      </c>
      <c r="H93" s="245" t="s">
        <v>127</v>
      </c>
      <c r="I93" s="380"/>
      <c r="J93" s="247"/>
      <c r="K93" s="381">
        <v>0</v>
      </c>
      <c r="L93" s="201"/>
      <c r="M93" s="249">
        <v>0</v>
      </c>
      <c r="N93" s="377" t="s">
        <v>2422</v>
      </c>
      <c r="O93" s="356" t="s">
        <v>2423</v>
      </c>
      <c r="P93" s="287"/>
      <c r="Q93" s="211"/>
      <c r="R93" s="211"/>
      <c r="S93" s="211"/>
      <c r="T93" s="211"/>
      <c r="U93" s="211"/>
      <c r="V93" s="211"/>
      <c r="W93" s="211"/>
      <c r="X93" s="211"/>
      <c r="Y93" s="211"/>
      <c r="Z93" s="211"/>
    </row>
    <row r="94" spans="1:26" ht="15.75" customHeight="1">
      <c r="A94" s="211"/>
      <c r="B94" s="211"/>
      <c r="C94" s="211"/>
      <c r="D94" s="211"/>
      <c r="E94" s="211"/>
      <c r="F94" s="211"/>
      <c r="G94" s="211"/>
      <c r="H94" s="211"/>
      <c r="I94" s="211"/>
      <c r="J94" s="211"/>
      <c r="K94" s="211"/>
      <c r="L94" s="211"/>
      <c r="M94" s="211"/>
      <c r="N94" s="211"/>
      <c r="O94" s="211"/>
      <c r="P94" s="211"/>
      <c r="Q94" s="211"/>
      <c r="R94" s="211"/>
      <c r="S94" s="211"/>
      <c r="T94" s="211"/>
      <c r="U94" s="211"/>
      <c r="V94" s="211"/>
      <c r="W94" s="211"/>
      <c r="X94" s="211"/>
      <c r="Y94" s="211"/>
      <c r="Z94" s="211"/>
    </row>
    <row r="95" spans="1:26" ht="15.75" customHeight="1">
      <c r="A95" s="211"/>
      <c r="B95" s="211"/>
      <c r="C95" s="211"/>
      <c r="D95" s="211"/>
      <c r="E95" s="211"/>
      <c r="F95" s="211"/>
      <c r="G95" s="211"/>
      <c r="H95" s="211"/>
      <c r="I95" s="211"/>
      <c r="J95" s="211"/>
      <c r="K95" s="211"/>
      <c r="L95" s="211"/>
      <c r="M95" s="211"/>
      <c r="N95" s="211"/>
      <c r="O95" s="211"/>
      <c r="P95" s="211"/>
      <c r="Q95" s="211"/>
      <c r="R95" s="211"/>
      <c r="S95" s="211"/>
      <c r="T95" s="211"/>
      <c r="U95" s="211"/>
      <c r="V95" s="211"/>
      <c r="W95" s="211"/>
      <c r="X95" s="211"/>
      <c r="Y95" s="211"/>
      <c r="Z95" s="211"/>
    </row>
    <row r="96" spans="1:26" ht="15.75" customHeight="1">
      <c r="A96" s="211"/>
      <c r="B96" s="211"/>
      <c r="C96" s="211"/>
      <c r="D96" s="211"/>
      <c r="E96" s="211"/>
      <c r="F96" s="211"/>
      <c r="G96" s="211"/>
      <c r="H96" s="211"/>
      <c r="I96" s="211"/>
      <c r="J96" s="211"/>
      <c r="K96" s="211"/>
      <c r="L96" s="211"/>
      <c r="M96" s="211"/>
      <c r="N96" s="211"/>
      <c r="O96" s="211"/>
      <c r="P96" s="211"/>
      <c r="Q96" s="211"/>
      <c r="R96" s="211"/>
      <c r="S96" s="211"/>
      <c r="T96" s="211"/>
      <c r="U96" s="211"/>
      <c r="V96" s="211"/>
      <c r="W96" s="211"/>
      <c r="X96" s="211"/>
      <c r="Y96" s="211"/>
      <c r="Z96" s="211"/>
    </row>
    <row r="97" spans="1:26" ht="15.75" customHeight="1">
      <c r="A97" s="211"/>
      <c r="B97" s="211"/>
      <c r="C97" s="211"/>
      <c r="D97" s="211"/>
      <c r="E97" s="211"/>
      <c r="F97" s="211"/>
      <c r="G97" s="211"/>
      <c r="H97" s="211"/>
      <c r="I97" s="211"/>
      <c r="J97" s="211"/>
      <c r="K97" s="211"/>
      <c r="L97" s="211"/>
      <c r="M97" s="211"/>
      <c r="N97" s="211"/>
      <c r="O97" s="211"/>
      <c r="P97" s="211"/>
      <c r="Q97" s="211"/>
      <c r="R97" s="211"/>
      <c r="S97" s="211"/>
      <c r="T97" s="211"/>
      <c r="U97" s="211"/>
      <c r="V97" s="211"/>
      <c r="W97" s="211"/>
      <c r="X97" s="211"/>
      <c r="Y97" s="211"/>
      <c r="Z97" s="211"/>
    </row>
    <row r="98" spans="1:26" ht="15.75" customHeight="1">
      <c r="A98" s="211"/>
      <c r="B98" s="211"/>
      <c r="C98" s="211"/>
      <c r="D98" s="211"/>
      <c r="E98" s="211"/>
      <c r="F98" s="211"/>
      <c r="G98" s="211"/>
      <c r="H98" s="211"/>
      <c r="I98" s="211"/>
      <c r="J98" s="211"/>
      <c r="K98" s="211"/>
      <c r="L98" s="211"/>
      <c r="M98" s="211"/>
      <c r="N98" s="211"/>
      <c r="O98" s="211"/>
      <c r="P98" s="211"/>
      <c r="Q98" s="211"/>
      <c r="R98" s="211"/>
      <c r="S98" s="211"/>
      <c r="T98" s="211"/>
      <c r="U98" s="211"/>
      <c r="V98" s="211"/>
      <c r="W98" s="211"/>
      <c r="X98" s="211"/>
      <c r="Y98" s="211"/>
      <c r="Z98" s="211"/>
    </row>
    <row r="99" spans="1:26" ht="15.75" customHeight="1">
      <c r="A99" s="211"/>
      <c r="B99" s="211"/>
      <c r="C99" s="211"/>
      <c r="D99" s="211"/>
      <c r="E99" s="211"/>
      <c r="F99" s="211"/>
      <c r="G99" s="211"/>
      <c r="H99" s="211"/>
      <c r="I99" s="211"/>
      <c r="J99" s="211"/>
      <c r="K99" s="211"/>
      <c r="L99" s="211"/>
      <c r="M99" s="211"/>
      <c r="N99" s="211"/>
      <c r="O99" s="211"/>
      <c r="P99" s="211"/>
      <c r="Q99" s="211"/>
      <c r="R99" s="211"/>
      <c r="S99" s="211"/>
      <c r="T99" s="211"/>
      <c r="U99" s="211"/>
      <c r="V99" s="211"/>
      <c r="W99" s="211"/>
      <c r="X99" s="211"/>
      <c r="Y99" s="211"/>
      <c r="Z99" s="211"/>
    </row>
    <row r="100" spans="1:26" ht="15.75" customHeight="1">
      <c r="A100" s="211"/>
      <c r="B100" s="211"/>
      <c r="C100" s="211"/>
      <c r="D100" s="211"/>
      <c r="E100" s="211"/>
      <c r="F100" s="211"/>
      <c r="G100" s="211"/>
      <c r="H100" s="211"/>
      <c r="I100" s="211"/>
      <c r="J100" s="211"/>
      <c r="K100" s="211"/>
      <c r="L100" s="211"/>
      <c r="M100" s="211"/>
      <c r="N100" s="211"/>
      <c r="O100" s="211"/>
      <c r="P100" s="211"/>
      <c r="Q100" s="211"/>
      <c r="R100" s="211"/>
      <c r="S100" s="211"/>
      <c r="T100" s="211"/>
      <c r="U100" s="211"/>
      <c r="V100" s="211"/>
      <c r="W100" s="211"/>
      <c r="X100" s="211"/>
      <c r="Y100" s="211"/>
      <c r="Z100" s="211"/>
    </row>
    <row r="101" spans="1:26" ht="15.75" customHeight="1">
      <c r="A101" s="211"/>
      <c r="B101" s="211"/>
      <c r="C101" s="211"/>
      <c r="D101" s="211"/>
      <c r="E101" s="211"/>
      <c r="F101" s="211"/>
      <c r="G101" s="211"/>
      <c r="H101" s="211"/>
      <c r="I101" s="211"/>
      <c r="J101" s="211"/>
      <c r="K101" s="211"/>
      <c r="L101" s="211"/>
      <c r="M101" s="211"/>
      <c r="N101" s="211"/>
      <c r="O101" s="211"/>
      <c r="P101" s="211"/>
      <c r="Q101" s="211"/>
      <c r="R101" s="211"/>
      <c r="S101" s="211"/>
      <c r="T101" s="211"/>
      <c r="U101" s="211"/>
      <c r="V101" s="211"/>
      <c r="W101" s="211"/>
      <c r="X101" s="211"/>
      <c r="Y101" s="211"/>
      <c r="Z101" s="211"/>
    </row>
    <row r="102" spans="1:26" ht="15.75" customHeight="1">
      <c r="A102" s="211"/>
      <c r="B102" s="211"/>
      <c r="C102" s="211"/>
      <c r="D102" s="211"/>
      <c r="E102" s="211"/>
      <c r="F102" s="211"/>
      <c r="G102" s="211"/>
      <c r="H102" s="211"/>
      <c r="I102" s="211"/>
      <c r="J102" s="211"/>
      <c r="K102" s="211"/>
      <c r="L102" s="211"/>
      <c r="M102" s="211"/>
      <c r="N102" s="211"/>
      <c r="O102" s="211"/>
      <c r="P102" s="211"/>
      <c r="Q102" s="211"/>
      <c r="R102" s="211"/>
      <c r="S102" s="211"/>
      <c r="T102" s="211"/>
      <c r="U102" s="211"/>
      <c r="V102" s="211"/>
      <c r="W102" s="211"/>
      <c r="X102" s="211"/>
      <c r="Y102" s="211"/>
      <c r="Z102" s="211"/>
    </row>
    <row r="103" spans="1:26" ht="15.75" customHeight="1">
      <c r="A103" s="211"/>
      <c r="B103" s="211"/>
      <c r="C103" s="211"/>
      <c r="D103" s="211"/>
      <c r="E103" s="211"/>
      <c r="F103" s="211"/>
      <c r="G103" s="211"/>
      <c r="H103" s="211"/>
      <c r="I103" s="211"/>
      <c r="J103" s="211"/>
      <c r="K103" s="211"/>
      <c r="L103" s="211"/>
      <c r="M103" s="211"/>
      <c r="N103" s="211"/>
      <c r="O103" s="211"/>
      <c r="P103" s="211"/>
      <c r="Q103" s="211"/>
      <c r="R103" s="211"/>
      <c r="S103" s="211"/>
      <c r="T103" s="211"/>
      <c r="U103" s="211"/>
      <c r="V103" s="211"/>
      <c r="W103" s="211"/>
      <c r="X103" s="211"/>
      <c r="Y103" s="211"/>
      <c r="Z103" s="211"/>
    </row>
    <row r="104" spans="1:26" ht="15.75" customHeight="1">
      <c r="A104" s="211"/>
      <c r="B104" s="211"/>
      <c r="C104" s="211"/>
      <c r="D104" s="211"/>
      <c r="E104" s="211"/>
      <c r="F104" s="211"/>
      <c r="G104" s="211"/>
      <c r="H104" s="211"/>
      <c r="I104" s="211"/>
      <c r="J104" s="211"/>
      <c r="K104" s="211"/>
      <c r="L104" s="211"/>
      <c r="M104" s="211"/>
      <c r="N104" s="211"/>
      <c r="O104" s="211"/>
      <c r="P104" s="211"/>
      <c r="Q104" s="211"/>
      <c r="R104" s="211"/>
      <c r="S104" s="211"/>
      <c r="T104" s="211"/>
      <c r="U104" s="211"/>
      <c r="V104" s="211"/>
      <c r="W104" s="211"/>
      <c r="X104" s="211"/>
      <c r="Y104" s="211"/>
      <c r="Z104" s="211"/>
    </row>
    <row r="105" spans="1:26" ht="15.75" customHeight="1">
      <c r="A105" s="211"/>
      <c r="B105" s="211"/>
      <c r="C105" s="211"/>
      <c r="D105" s="211"/>
      <c r="E105" s="211"/>
      <c r="F105" s="211"/>
      <c r="G105" s="211"/>
      <c r="H105" s="211"/>
      <c r="I105" s="211"/>
      <c r="J105" s="211"/>
      <c r="K105" s="211"/>
      <c r="L105" s="211"/>
      <c r="M105" s="211"/>
      <c r="N105" s="211"/>
      <c r="O105" s="211"/>
      <c r="P105" s="211"/>
      <c r="Q105" s="211"/>
      <c r="R105" s="211"/>
      <c r="S105" s="211"/>
      <c r="T105" s="211"/>
      <c r="U105" s="211"/>
      <c r="V105" s="211"/>
      <c r="W105" s="211"/>
      <c r="X105" s="211"/>
      <c r="Y105" s="211"/>
      <c r="Z105" s="211"/>
    </row>
    <row r="106" spans="1:26" ht="15.75" customHeight="1">
      <c r="A106" s="211"/>
      <c r="B106" s="211"/>
      <c r="C106" s="211"/>
      <c r="D106" s="211"/>
      <c r="E106" s="211"/>
      <c r="F106" s="211"/>
      <c r="G106" s="211"/>
      <c r="H106" s="211"/>
      <c r="I106" s="211"/>
      <c r="J106" s="211"/>
      <c r="K106" s="211"/>
      <c r="L106" s="211"/>
      <c r="M106" s="211"/>
      <c r="N106" s="211"/>
      <c r="O106" s="211"/>
      <c r="P106" s="211"/>
      <c r="Q106" s="211"/>
      <c r="R106" s="211"/>
      <c r="S106" s="211"/>
      <c r="T106" s="211"/>
      <c r="U106" s="211"/>
      <c r="V106" s="211"/>
      <c r="W106" s="211"/>
      <c r="X106" s="211"/>
      <c r="Y106" s="211"/>
      <c r="Z106" s="211"/>
    </row>
    <row r="107" spans="1:26" ht="15.75" customHeight="1">
      <c r="A107" s="211"/>
      <c r="B107" s="211"/>
      <c r="C107" s="211"/>
      <c r="D107" s="211"/>
      <c r="E107" s="211"/>
      <c r="F107" s="211"/>
      <c r="G107" s="211"/>
      <c r="H107" s="211"/>
      <c r="I107" s="211"/>
      <c r="J107" s="211"/>
      <c r="K107" s="211"/>
      <c r="L107" s="211"/>
      <c r="M107" s="211"/>
      <c r="N107" s="211"/>
      <c r="O107" s="211"/>
      <c r="P107" s="211"/>
      <c r="Q107" s="211"/>
      <c r="R107" s="211"/>
      <c r="S107" s="211"/>
      <c r="T107" s="211"/>
      <c r="U107" s="211"/>
      <c r="V107" s="211"/>
      <c r="W107" s="211"/>
      <c r="X107" s="211"/>
      <c r="Y107" s="211"/>
      <c r="Z107" s="211"/>
    </row>
    <row r="108" spans="1:26" ht="15.75" customHeight="1">
      <c r="A108" s="211"/>
      <c r="B108" s="211"/>
      <c r="C108" s="211"/>
      <c r="D108" s="211"/>
      <c r="E108" s="211"/>
      <c r="F108" s="211"/>
      <c r="G108" s="211"/>
      <c r="H108" s="211"/>
      <c r="I108" s="211"/>
      <c r="J108" s="211"/>
      <c r="K108" s="211"/>
      <c r="L108" s="211"/>
      <c r="M108" s="211"/>
      <c r="N108" s="211"/>
      <c r="O108" s="211"/>
      <c r="P108" s="211"/>
      <c r="Q108" s="211"/>
      <c r="R108" s="211"/>
      <c r="S108" s="211"/>
      <c r="T108" s="211"/>
      <c r="U108" s="211"/>
      <c r="V108" s="211"/>
      <c r="W108" s="211"/>
      <c r="X108" s="211"/>
      <c r="Y108" s="211"/>
      <c r="Z108" s="211"/>
    </row>
    <row r="109" spans="1:26" ht="15.75" customHeight="1">
      <c r="A109" s="211"/>
      <c r="B109" s="211"/>
      <c r="C109" s="211"/>
      <c r="D109" s="211"/>
      <c r="E109" s="211"/>
      <c r="F109" s="211"/>
      <c r="G109" s="211"/>
      <c r="H109" s="211"/>
      <c r="I109" s="211"/>
      <c r="J109" s="211"/>
      <c r="K109" s="211"/>
      <c r="L109" s="211"/>
      <c r="M109" s="211"/>
      <c r="N109" s="211"/>
      <c r="O109" s="211"/>
      <c r="P109" s="211"/>
      <c r="Q109" s="211"/>
      <c r="R109" s="211"/>
      <c r="S109" s="211"/>
      <c r="T109" s="211"/>
      <c r="U109" s="211"/>
      <c r="V109" s="211"/>
      <c r="W109" s="211"/>
      <c r="X109" s="211"/>
      <c r="Y109" s="211"/>
      <c r="Z109" s="211"/>
    </row>
    <row r="110" spans="1:26" ht="15.75" customHeight="1">
      <c r="A110" s="211"/>
      <c r="B110" s="211"/>
      <c r="C110" s="211"/>
      <c r="D110" s="211"/>
      <c r="E110" s="211"/>
      <c r="F110" s="211"/>
      <c r="G110" s="211"/>
      <c r="H110" s="211"/>
      <c r="I110" s="211"/>
      <c r="J110" s="211"/>
      <c r="K110" s="211"/>
      <c r="L110" s="211"/>
      <c r="M110" s="211"/>
      <c r="N110" s="211"/>
      <c r="O110" s="211"/>
      <c r="P110" s="211"/>
      <c r="Q110" s="211"/>
      <c r="R110" s="211"/>
      <c r="S110" s="211"/>
      <c r="T110" s="211"/>
      <c r="U110" s="211"/>
      <c r="V110" s="211"/>
      <c r="W110" s="211"/>
      <c r="X110" s="211"/>
      <c r="Y110" s="211"/>
      <c r="Z110" s="211"/>
    </row>
    <row r="111" spans="1:26" ht="15.75" customHeight="1">
      <c r="A111" s="211"/>
      <c r="B111" s="211"/>
      <c r="C111" s="211"/>
      <c r="D111" s="211"/>
      <c r="E111" s="211"/>
      <c r="F111" s="211"/>
      <c r="G111" s="211"/>
      <c r="H111" s="211"/>
      <c r="I111" s="211"/>
      <c r="J111" s="211"/>
      <c r="K111" s="211"/>
      <c r="L111" s="211"/>
      <c r="M111" s="211"/>
      <c r="N111" s="211"/>
      <c r="O111" s="211"/>
      <c r="P111" s="211"/>
      <c r="Q111" s="211"/>
      <c r="R111" s="211"/>
      <c r="S111" s="211"/>
      <c r="T111" s="211"/>
      <c r="U111" s="211"/>
      <c r="V111" s="211"/>
      <c r="W111" s="211"/>
      <c r="X111" s="211"/>
      <c r="Y111" s="211"/>
      <c r="Z111" s="211"/>
    </row>
    <row r="112" spans="1:26" ht="15.75" customHeight="1">
      <c r="A112" s="211"/>
      <c r="B112" s="211"/>
      <c r="C112" s="211"/>
      <c r="D112" s="211"/>
      <c r="E112" s="211"/>
      <c r="F112" s="211"/>
      <c r="G112" s="211"/>
      <c r="H112" s="211"/>
      <c r="I112" s="211"/>
      <c r="J112" s="211"/>
      <c r="K112" s="211"/>
      <c r="L112" s="211"/>
      <c r="M112" s="211"/>
      <c r="N112" s="211"/>
      <c r="O112" s="211"/>
      <c r="P112" s="211"/>
      <c r="Q112" s="211"/>
      <c r="R112" s="211"/>
      <c r="S112" s="211"/>
      <c r="T112" s="211"/>
      <c r="U112" s="211"/>
      <c r="V112" s="211"/>
      <c r="W112" s="211"/>
      <c r="X112" s="211"/>
      <c r="Y112" s="211"/>
      <c r="Z112" s="211"/>
    </row>
    <row r="113" spans="1:26" ht="15.75" customHeight="1">
      <c r="A113" s="211"/>
      <c r="B113" s="211"/>
      <c r="C113" s="211"/>
      <c r="D113" s="211"/>
      <c r="E113" s="211"/>
      <c r="F113" s="211"/>
      <c r="G113" s="211"/>
      <c r="H113" s="211"/>
      <c r="I113" s="211"/>
      <c r="J113" s="211"/>
      <c r="K113" s="211"/>
      <c r="L113" s="211"/>
      <c r="M113" s="211"/>
      <c r="N113" s="211"/>
      <c r="O113" s="211"/>
      <c r="P113" s="211"/>
      <c r="Q113" s="211"/>
      <c r="R113" s="211"/>
      <c r="S113" s="211"/>
      <c r="T113" s="211"/>
      <c r="U113" s="211"/>
      <c r="V113" s="211"/>
      <c r="W113" s="211"/>
      <c r="X113" s="211"/>
      <c r="Y113" s="211"/>
      <c r="Z113" s="211"/>
    </row>
    <row r="114" spans="1:26" ht="15.75" customHeight="1">
      <c r="A114" s="211"/>
      <c r="B114" s="211"/>
      <c r="C114" s="211"/>
      <c r="D114" s="211"/>
      <c r="E114" s="211"/>
      <c r="F114" s="211"/>
      <c r="G114" s="211"/>
      <c r="H114" s="211"/>
      <c r="I114" s="211"/>
      <c r="J114" s="211"/>
      <c r="K114" s="211"/>
      <c r="L114" s="211"/>
      <c r="M114" s="211"/>
      <c r="N114" s="211"/>
      <c r="O114" s="211"/>
      <c r="P114" s="211"/>
      <c r="Q114" s="211"/>
      <c r="R114" s="211"/>
      <c r="S114" s="211"/>
      <c r="T114" s="211"/>
      <c r="U114" s="211"/>
      <c r="V114" s="211"/>
      <c r="W114" s="211"/>
      <c r="X114" s="211"/>
      <c r="Y114" s="211"/>
      <c r="Z114" s="211"/>
    </row>
    <row r="115" spans="1:26" ht="15.75" customHeight="1">
      <c r="A115" s="211"/>
      <c r="B115" s="211"/>
      <c r="C115" s="211"/>
      <c r="D115" s="211"/>
      <c r="E115" s="211"/>
      <c r="F115" s="211"/>
      <c r="G115" s="211"/>
      <c r="H115" s="211"/>
      <c r="I115" s="211"/>
      <c r="J115" s="211"/>
      <c r="K115" s="211"/>
      <c r="L115" s="211"/>
      <c r="M115" s="211"/>
      <c r="N115" s="211"/>
      <c r="O115" s="211"/>
      <c r="P115" s="211"/>
      <c r="Q115" s="211"/>
      <c r="R115" s="211"/>
      <c r="S115" s="211"/>
      <c r="T115" s="211"/>
      <c r="U115" s="211"/>
      <c r="V115" s="211"/>
      <c r="W115" s="211"/>
      <c r="X115" s="211"/>
      <c r="Y115" s="211"/>
      <c r="Z115" s="211"/>
    </row>
    <row r="116" spans="1:26" ht="15.75" customHeight="1">
      <c r="A116" s="211"/>
      <c r="B116" s="211"/>
      <c r="C116" s="211"/>
      <c r="D116" s="211"/>
      <c r="E116" s="211"/>
      <c r="F116" s="211"/>
      <c r="G116" s="211"/>
      <c r="H116" s="211"/>
      <c r="I116" s="211"/>
      <c r="J116" s="211"/>
      <c r="K116" s="211"/>
      <c r="L116" s="211"/>
      <c r="M116" s="211"/>
      <c r="N116" s="211"/>
      <c r="O116" s="211"/>
      <c r="P116" s="211"/>
      <c r="Q116" s="211"/>
      <c r="R116" s="211"/>
      <c r="S116" s="211"/>
      <c r="T116" s="211"/>
      <c r="U116" s="211"/>
      <c r="V116" s="211"/>
      <c r="W116" s="211"/>
      <c r="X116" s="211"/>
      <c r="Y116" s="211"/>
      <c r="Z116" s="211"/>
    </row>
    <row r="117" spans="1:26" ht="15.75" customHeight="1">
      <c r="A117" s="211"/>
      <c r="B117" s="211"/>
      <c r="C117" s="211"/>
      <c r="D117" s="211"/>
      <c r="E117" s="211"/>
      <c r="F117" s="211"/>
      <c r="G117" s="211"/>
      <c r="H117" s="211"/>
      <c r="I117" s="211"/>
      <c r="J117" s="211"/>
      <c r="K117" s="211"/>
      <c r="L117" s="211"/>
      <c r="M117" s="211"/>
      <c r="N117" s="211"/>
      <c r="O117" s="211"/>
      <c r="P117" s="211"/>
      <c r="Q117" s="211"/>
      <c r="R117" s="211"/>
      <c r="S117" s="211"/>
      <c r="T117" s="211"/>
      <c r="U117" s="211"/>
      <c r="V117" s="211"/>
      <c r="W117" s="211"/>
      <c r="X117" s="211"/>
      <c r="Y117" s="211"/>
      <c r="Z117" s="211"/>
    </row>
    <row r="118" spans="1:26" ht="15.75" customHeight="1">
      <c r="A118" s="211"/>
      <c r="B118" s="211"/>
      <c r="C118" s="211"/>
      <c r="D118" s="211"/>
      <c r="E118" s="211"/>
      <c r="F118" s="211"/>
      <c r="G118" s="211"/>
      <c r="H118" s="211"/>
      <c r="I118" s="211"/>
      <c r="J118" s="211"/>
      <c r="K118" s="211"/>
      <c r="L118" s="211"/>
      <c r="M118" s="211"/>
      <c r="N118" s="211"/>
      <c r="O118" s="211"/>
      <c r="P118" s="211"/>
      <c r="Q118" s="211"/>
      <c r="R118" s="211"/>
      <c r="S118" s="211"/>
      <c r="T118" s="211"/>
      <c r="U118" s="211"/>
      <c r="V118" s="211"/>
      <c r="W118" s="211"/>
      <c r="X118" s="211"/>
      <c r="Y118" s="211"/>
      <c r="Z118" s="211"/>
    </row>
    <row r="119" spans="1:26" ht="15.75" customHeight="1">
      <c r="A119" s="211"/>
      <c r="B119" s="211"/>
      <c r="C119" s="211"/>
      <c r="D119" s="211"/>
      <c r="E119" s="211"/>
      <c r="F119" s="211"/>
      <c r="G119" s="211"/>
      <c r="H119" s="211"/>
      <c r="I119" s="211"/>
      <c r="J119" s="211"/>
      <c r="K119" s="211"/>
      <c r="L119" s="211"/>
      <c r="M119" s="211"/>
      <c r="N119" s="211"/>
      <c r="O119" s="211"/>
      <c r="P119" s="211"/>
      <c r="Q119" s="211"/>
      <c r="R119" s="211"/>
      <c r="S119" s="211"/>
      <c r="T119" s="211"/>
      <c r="U119" s="211"/>
      <c r="V119" s="211"/>
      <c r="W119" s="211"/>
      <c r="X119" s="211"/>
      <c r="Y119" s="211"/>
      <c r="Z119" s="211"/>
    </row>
    <row r="120" spans="1:26" ht="15.75" customHeight="1">
      <c r="A120" s="211"/>
      <c r="B120" s="211"/>
      <c r="C120" s="211"/>
      <c r="D120" s="211"/>
      <c r="E120" s="211"/>
      <c r="F120" s="211"/>
      <c r="G120" s="211"/>
      <c r="H120" s="211"/>
      <c r="I120" s="211"/>
      <c r="J120" s="211"/>
      <c r="K120" s="211"/>
      <c r="L120" s="211"/>
      <c r="M120" s="211"/>
      <c r="N120" s="211"/>
      <c r="O120" s="211"/>
      <c r="P120" s="211"/>
      <c r="Q120" s="211"/>
      <c r="R120" s="211"/>
      <c r="S120" s="211"/>
      <c r="T120" s="211"/>
      <c r="U120" s="211"/>
      <c r="V120" s="211"/>
      <c r="W120" s="211"/>
      <c r="X120" s="211"/>
      <c r="Y120" s="211"/>
      <c r="Z120" s="211"/>
    </row>
    <row r="121" spans="1:26" ht="15.75" customHeight="1">
      <c r="A121" s="211"/>
      <c r="B121" s="211"/>
      <c r="C121" s="211"/>
      <c r="D121" s="211"/>
      <c r="E121" s="211"/>
      <c r="F121" s="211"/>
      <c r="G121" s="211"/>
      <c r="H121" s="211"/>
      <c r="I121" s="211"/>
      <c r="J121" s="211"/>
      <c r="K121" s="211"/>
      <c r="L121" s="211"/>
      <c r="M121" s="211"/>
      <c r="N121" s="211"/>
      <c r="O121" s="211"/>
      <c r="P121" s="211"/>
      <c r="Q121" s="211"/>
      <c r="R121" s="211"/>
      <c r="S121" s="211"/>
      <c r="T121" s="211"/>
      <c r="U121" s="211"/>
      <c r="V121" s="211"/>
      <c r="W121" s="211"/>
      <c r="X121" s="211"/>
      <c r="Y121" s="211"/>
      <c r="Z121" s="211"/>
    </row>
    <row r="122" spans="1:26" ht="15.75" customHeight="1">
      <c r="A122" s="211"/>
      <c r="B122" s="211"/>
      <c r="C122" s="211"/>
      <c r="D122" s="211"/>
      <c r="E122" s="211"/>
      <c r="F122" s="211"/>
      <c r="G122" s="211"/>
      <c r="H122" s="211"/>
      <c r="I122" s="211"/>
      <c r="J122" s="211"/>
      <c r="K122" s="211"/>
      <c r="L122" s="211"/>
      <c r="M122" s="211"/>
      <c r="N122" s="211"/>
      <c r="O122" s="211"/>
      <c r="P122" s="211"/>
      <c r="Q122" s="211"/>
      <c r="R122" s="211"/>
      <c r="S122" s="211"/>
      <c r="T122" s="211"/>
      <c r="U122" s="211"/>
      <c r="V122" s="211"/>
      <c r="W122" s="211"/>
      <c r="X122" s="211"/>
      <c r="Y122" s="211"/>
      <c r="Z122" s="211"/>
    </row>
    <row r="123" spans="1:26" ht="15.75" customHeight="1">
      <c r="A123" s="211"/>
      <c r="B123" s="211"/>
      <c r="C123" s="211"/>
      <c r="D123" s="211"/>
      <c r="E123" s="211"/>
      <c r="F123" s="211"/>
      <c r="G123" s="211"/>
      <c r="H123" s="211"/>
      <c r="I123" s="211"/>
      <c r="J123" s="211"/>
      <c r="K123" s="211"/>
      <c r="L123" s="211"/>
      <c r="M123" s="211"/>
      <c r="N123" s="211"/>
      <c r="O123" s="211"/>
      <c r="P123" s="211"/>
      <c r="Q123" s="211"/>
      <c r="R123" s="211"/>
      <c r="S123" s="211"/>
      <c r="T123" s="211"/>
      <c r="U123" s="211"/>
      <c r="V123" s="211"/>
      <c r="W123" s="211"/>
      <c r="X123" s="211"/>
      <c r="Y123" s="211"/>
      <c r="Z123" s="211"/>
    </row>
    <row r="124" spans="1:26" ht="15.75" customHeight="1">
      <c r="A124" s="211"/>
      <c r="B124" s="211"/>
      <c r="C124" s="211"/>
      <c r="D124" s="211"/>
      <c r="E124" s="211"/>
      <c r="F124" s="211"/>
      <c r="G124" s="211"/>
      <c r="H124" s="211"/>
      <c r="I124" s="211"/>
      <c r="J124" s="211"/>
      <c r="K124" s="211"/>
      <c r="L124" s="211"/>
      <c r="M124" s="211"/>
      <c r="N124" s="211"/>
      <c r="O124" s="211"/>
      <c r="P124" s="211"/>
      <c r="Q124" s="211"/>
      <c r="R124" s="211"/>
      <c r="S124" s="211"/>
      <c r="T124" s="211"/>
      <c r="U124" s="211"/>
      <c r="V124" s="211"/>
      <c r="W124" s="211"/>
      <c r="X124" s="211"/>
      <c r="Y124" s="211"/>
      <c r="Z124" s="211"/>
    </row>
    <row r="125" spans="1:26" ht="15.75" customHeight="1">
      <c r="A125" s="211"/>
      <c r="B125" s="211"/>
      <c r="C125" s="211"/>
      <c r="D125" s="211"/>
      <c r="E125" s="211"/>
      <c r="F125" s="211"/>
      <c r="G125" s="211"/>
      <c r="H125" s="211"/>
      <c r="I125" s="211"/>
      <c r="J125" s="211"/>
      <c r="K125" s="211"/>
      <c r="L125" s="211"/>
      <c r="M125" s="211"/>
      <c r="N125" s="211"/>
      <c r="O125" s="211"/>
      <c r="P125" s="211"/>
      <c r="Q125" s="211"/>
      <c r="R125" s="211"/>
      <c r="S125" s="211"/>
      <c r="T125" s="211"/>
      <c r="U125" s="211"/>
      <c r="V125" s="211"/>
      <c r="W125" s="211"/>
      <c r="X125" s="211"/>
      <c r="Y125" s="211"/>
      <c r="Z125" s="211"/>
    </row>
    <row r="126" spans="1:26" ht="15.75" customHeight="1">
      <c r="A126" s="211"/>
      <c r="B126" s="211"/>
      <c r="C126" s="211"/>
      <c r="D126" s="211"/>
      <c r="E126" s="211"/>
      <c r="F126" s="211"/>
      <c r="G126" s="211"/>
      <c r="H126" s="211"/>
      <c r="I126" s="211"/>
      <c r="J126" s="211"/>
      <c r="K126" s="211"/>
      <c r="L126" s="211"/>
      <c r="M126" s="211"/>
      <c r="N126" s="211"/>
      <c r="O126" s="211"/>
      <c r="P126" s="211"/>
      <c r="Q126" s="211"/>
      <c r="R126" s="211"/>
      <c r="S126" s="211"/>
      <c r="T126" s="211"/>
      <c r="U126" s="211"/>
      <c r="V126" s="211"/>
      <c r="W126" s="211"/>
      <c r="X126" s="211"/>
      <c r="Y126" s="211"/>
      <c r="Z126" s="211"/>
    </row>
    <row r="127" spans="1:26" ht="15.75" customHeight="1">
      <c r="A127" s="211"/>
      <c r="B127" s="211"/>
      <c r="C127" s="211"/>
      <c r="D127" s="211"/>
      <c r="E127" s="211"/>
      <c r="F127" s="211"/>
      <c r="G127" s="211"/>
      <c r="H127" s="211"/>
      <c r="I127" s="211"/>
      <c r="J127" s="211"/>
      <c r="K127" s="211"/>
      <c r="L127" s="211"/>
      <c r="M127" s="211"/>
      <c r="N127" s="211"/>
      <c r="O127" s="211"/>
      <c r="P127" s="211"/>
      <c r="Q127" s="211"/>
      <c r="R127" s="211"/>
      <c r="S127" s="211"/>
      <c r="T127" s="211"/>
      <c r="U127" s="211"/>
      <c r="V127" s="211"/>
      <c r="W127" s="211"/>
      <c r="X127" s="211"/>
      <c r="Y127" s="211"/>
      <c r="Z127" s="211"/>
    </row>
    <row r="128" spans="1:26" ht="15.75" customHeight="1">
      <c r="A128" s="211"/>
      <c r="B128" s="211"/>
      <c r="C128" s="211"/>
      <c r="D128" s="211"/>
      <c r="E128" s="211"/>
      <c r="F128" s="211"/>
      <c r="G128" s="211"/>
      <c r="H128" s="211"/>
      <c r="I128" s="211"/>
      <c r="J128" s="211"/>
      <c r="K128" s="211"/>
      <c r="L128" s="211"/>
      <c r="M128" s="211"/>
      <c r="N128" s="211"/>
      <c r="O128" s="211"/>
      <c r="P128" s="211"/>
      <c r="Q128" s="211"/>
      <c r="R128" s="211"/>
      <c r="S128" s="211"/>
      <c r="T128" s="211"/>
      <c r="U128" s="211"/>
      <c r="V128" s="211"/>
      <c r="W128" s="211"/>
      <c r="X128" s="211"/>
      <c r="Y128" s="211"/>
      <c r="Z128" s="211"/>
    </row>
    <row r="129" spans="1:26" ht="15.75" customHeight="1">
      <c r="A129" s="211"/>
      <c r="B129" s="211"/>
      <c r="C129" s="211"/>
      <c r="D129" s="211"/>
      <c r="E129" s="211"/>
      <c r="F129" s="211"/>
      <c r="G129" s="211"/>
      <c r="H129" s="211"/>
      <c r="I129" s="211"/>
      <c r="J129" s="211"/>
      <c r="K129" s="211"/>
      <c r="L129" s="211"/>
      <c r="M129" s="211"/>
      <c r="N129" s="211"/>
      <c r="O129" s="211"/>
      <c r="P129" s="211"/>
      <c r="Q129" s="211"/>
      <c r="R129" s="211"/>
      <c r="S129" s="211"/>
      <c r="T129" s="211"/>
      <c r="U129" s="211"/>
      <c r="V129" s="211"/>
      <c r="W129" s="211"/>
      <c r="X129" s="211"/>
      <c r="Y129" s="211"/>
      <c r="Z129" s="211"/>
    </row>
    <row r="130" spans="1:26" ht="15.75" customHeight="1">
      <c r="A130" s="211"/>
      <c r="B130" s="211"/>
      <c r="C130" s="211"/>
      <c r="D130" s="211"/>
      <c r="E130" s="211"/>
      <c r="F130" s="211"/>
      <c r="G130" s="211"/>
      <c r="H130" s="211"/>
      <c r="I130" s="211"/>
      <c r="J130" s="211"/>
      <c r="K130" s="211"/>
      <c r="L130" s="211"/>
      <c r="M130" s="211"/>
      <c r="N130" s="211"/>
      <c r="O130" s="211"/>
      <c r="P130" s="211"/>
      <c r="Q130" s="211"/>
      <c r="R130" s="211"/>
      <c r="S130" s="211"/>
      <c r="T130" s="211"/>
      <c r="U130" s="211"/>
      <c r="V130" s="211"/>
      <c r="W130" s="211"/>
      <c r="X130" s="211"/>
      <c r="Y130" s="211"/>
      <c r="Z130" s="211"/>
    </row>
    <row r="131" spans="1:26" ht="15.75" customHeight="1">
      <c r="A131" s="211"/>
      <c r="B131" s="211"/>
      <c r="C131" s="211"/>
      <c r="D131" s="211"/>
      <c r="E131" s="211"/>
      <c r="F131" s="211"/>
      <c r="G131" s="211"/>
      <c r="H131" s="211"/>
      <c r="I131" s="211"/>
      <c r="J131" s="211"/>
      <c r="K131" s="211"/>
      <c r="L131" s="211"/>
      <c r="M131" s="211"/>
      <c r="N131" s="211"/>
      <c r="O131" s="211"/>
      <c r="P131" s="211"/>
      <c r="Q131" s="211"/>
      <c r="R131" s="211"/>
      <c r="S131" s="211"/>
      <c r="T131" s="211"/>
      <c r="U131" s="211"/>
      <c r="V131" s="211"/>
      <c r="W131" s="211"/>
      <c r="X131" s="211"/>
      <c r="Y131" s="211"/>
      <c r="Z131" s="211"/>
    </row>
    <row r="132" spans="1:26" ht="15.75" customHeight="1">
      <c r="A132" s="211"/>
      <c r="B132" s="211"/>
      <c r="C132" s="211"/>
      <c r="D132" s="211"/>
      <c r="E132" s="211"/>
      <c r="F132" s="211"/>
      <c r="G132" s="211"/>
      <c r="H132" s="211"/>
      <c r="I132" s="211"/>
      <c r="J132" s="211"/>
      <c r="K132" s="211"/>
      <c r="L132" s="211"/>
      <c r="M132" s="211"/>
      <c r="N132" s="211"/>
      <c r="O132" s="211"/>
      <c r="P132" s="211"/>
      <c r="Q132" s="211"/>
      <c r="R132" s="211"/>
      <c r="S132" s="211"/>
      <c r="T132" s="211"/>
      <c r="U132" s="211"/>
      <c r="V132" s="211"/>
      <c r="W132" s="211"/>
      <c r="X132" s="211"/>
      <c r="Y132" s="211"/>
      <c r="Z132" s="211"/>
    </row>
    <row r="133" spans="1:26" ht="15.75" customHeight="1">
      <c r="A133" s="211"/>
      <c r="B133" s="211"/>
      <c r="C133" s="211"/>
      <c r="D133" s="211"/>
      <c r="E133" s="211"/>
      <c r="F133" s="211"/>
      <c r="G133" s="211"/>
      <c r="H133" s="211"/>
      <c r="I133" s="211"/>
      <c r="J133" s="211"/>
      <c r="K133" s="211"/>
      <c r="L133" s="211"/>
      <c r="M133" s="211"/>
      <c r="N133" s="211"/>
      <c r="O133" s="211"/>
      <c r="P133" s="211"/>
      <c r="Q133" s="211"/>
      <c r="R133" s="211"/>
      <c r="S133" s="211"/>
      <c r="T133" s="211"/>
      <c r="U133" s="211"/>
      <c r="V133" s="211"/>
      <c r="W133" s="211"/>
      <c r="X133" s="211"/>
      <c r="Y133" s="211"/>
      <c r="Z133" s="211"/>
    </row>
    <row r="134" spans="1:26" ht="15.75" customHeight="1">
      <c r="A134" s="211"/>
      <c r="B134" s="211"/>
      <c r="C134" s="211"/>
      <c r="D134" s="211"/>
      <c r="E134" s="211"/>
      <c r="F134" s="211"/>
      <c r="G134" s="211"/>
      <c r="H134" s="211"/>
      <c r="I134" s="211"/>
      <c r="J134" s="211"/>
      <c r="K134" s="211"/>
      <c r="L134" s="211"/>
      <c r="M134" s="211"/>
      <c r="N134" s="211"/>
      <c r="O134" s="211"/>
      <c r="P134" s="211"/>
      <c r="Q134" s="211"/>
      <c r="R134" s="211"/>
      <c r="S134" s="211"/>
      <c r="T134" s="211"/>
      <c r="U134" s="211"/>
      <c r="V134" s="211"/>
      <c r="W134" s="211"/>
      <c r="X134" s="211"/>
      <c r="Y134" s="211"/>
      <c r="Z134" s="211"/>
    </row>
    <row r="135" spans="1:26" ht="15.75" customHeight="1">
      <c r="A135" s="211"/>
      <c r="B135" s="211"/>
      <c r="C135" s="211"/>
      <c r="D135" s="211"/>
      <c r="E135" s="211"/>
      <c r="F135" s="211"/>
      <c r="G135" s="211"/>
      <c r="H135" s="211"/>
      <c r="I135" s="211"/>
      <c r="J135" s="211"/>
      <c r="K135" s="211"/>
      <c r="L135" s="211"/>
      <c r="M135" s="211"/>
      <c r="N135" s="211"/>
      <c r="O135" s="211"/>
      <c r="P135" s="211"/>
      <c r="Q135" s="211"/>
      <c r="R135" s="211"/>
      <c r="S135" s="211"/>
      <c r="T135" s="211"/>
      <c r="U135" s="211"/>
      <c r="V135" s="211"/>
      <c r="W135" s="211"/>
      <c r="X135" s="211"/>
      <c r="Y135" s="211"/>
      <c r="Z135" s="211"/>
    </row>
    <row r="136" spans="1:26" ht="15.75" customHeight="1">
      <c r="A136" s="211"/>
      <c r="B136" s="211"/>
      <c r="C136" s="211"/>
      <c r="D136" s="211"/>
      <c r="E136" s="211"/>
      <c r="F136" s="211"/>
      <c r="G136" s="211"/>
      <c r="H136" s="211"/>
      <c r="I136" s="211"/>
      <c r="J136" s="211"/>
      <c r="K136" s="211"/>
      <c r="L136" s="211"/>
      <c r="M136" s="211"/>
      <c r="N136" s="211"/>
      <c r="O136" s="211"/>
      <c r="P136" s="211"/>
      <c r="Q136" s="211"/>
      <c r="R136" s="211"/>
      <c r="S136" s="211"/>
      <c r="T136" s="211"/>
      <c r="U136" s="211"/>
      <c r="V136" s="211"/>
      <c r="W136" s="211"/>
      <c r="X136" s="211"/>
      <c r="Y136" s="211"/>
      <c r="Z136" s="211"/>
    </row>
    <row r="137" spans="1:26" ht="15.75" customHeight="1">
      <c r="A137" s="211"/>
      <c r="B137" s="211"/>
      <c r="C137" s="211"/>
      <c r="D137" s="211"/>
      <c r="E137" s="211"/>
      <c r="F137" s="211"/>
      <c r="G137" s="211"/>
      <c r="H137" s="211"/>
      <c r="I137" s="211"/>
      <c r="J137" s="211"/>
      <c r="K137" s="211"/>
      <c r="L137" s="211"/>
      <c r="M137" s="211"/>
      <c r="N137" s="211"/>
      <c r="O137" s="211"/>
      <c r="P137" s="211"/>
      <c r="Q137" s="211"/>
      <c r="R137" s="211"/>
      <c r="S137" s="211"/>
      <c r="T137" s="211"/>
      <c r="U137" s="211"/>
      <c r="V137" s="211"/>
      <c r="W137" s="211"/>
      <c r="X137" s="211"/>
      <c r="Y137" s="211"/>
      <c r="Z137" s="211"/>
    </row>
    <row r="138" spans="1:26" ht="15.75" customHeight="1">
      <c r="A138" s="211"/>
      <c r="B138" s="211"/>
      <c r="C138" s="211"/>
      <c r="D138" s="211"/>
      <c r="E138" s="211"/>
      <c r="F138" s="211"/>
      <c r="G138" s="211"/>
      <c r="H138" s="211"/>
      <c r="I138" s="211"/>
      <c r="J138" s="211"/>
      <c r="K138" s="211"/>
      <c r="L138" s="211"/>
      <c r="M138" s="211"/>
      <c r="N138" s="211"/>
      <c r="O138" s="211"/>
      <c r="P138" s="211"/>
      <c r="Q138" s="211"/>
      <c r="R138" s="211"/>
      <c r="S138" s="211"/>
      <c r="T138" s="211"/>
      <c r="U138" s="211"/>
      <c r="V138" s="211"/>
      <c r="W138" s="211"/>
      <c r="X138" s="211"/>
      <c r="Y138" s="211"/>
      <c r="Z138" s="211"/>
    </row>
    <row r="139" spans="1:26" ht="15.75" customHeight="1">
      <c r="A139" s="211"/>
      <c r="B139" s="211"/>
      <c r="C139" s="211"/>
      <c r="D139" s="211"/>
      <c r="E139" s="211"/>
      <c r="F139" s="211"/>
      <c r="G139" s="211"/>
      <c r="H139" s="211"/>
      <c r="I139" s="211"/>
      <c r="J139" s="211"/>
      <c r="K139" s="211"/>
      <c r="L139" s="211"/>
      <c r="M139" s="211"/>
      <c r="N139" s="211"/>
      <c r="O139" s="211"/>
      <c r="P139" s="211"/>
      <c r="Q139" s="211"/>
      <c r="R139" s="211"/>
      <c r="S139" s="211"/>
      <c r="T139" s="211"/>
      <c r="U139" s="211"/>
      <c r="V139" s="211"/>
      <c r="W139" s="211"/>
      <c r="X139" s="211"/>
      <c r="Y139" s="211"/>
      <c r="Z139" s="211"/>
    </row>
    <row r="140" spans="1:26" ht="15.75" customHeight="1">
      <c r="A140" s="211"/>
      <c r="B140" s="211"/>
      <c r="C140" s="211"/>
      <c r="D140" s="211"/>
      <c r="E140" s="211"/>
      <c r="F140" s="211"/>
      <c r="G140" s="211"/>
      <c r="H140" s="211"/>
      <c r="I140" s="211"/>
      <c r="J140" s="211"/>
      <c r="K140" s="211"/>
      <c r="L140" s="211"/>
      <c r="M140" s="211"/>
      <c r="N140" s="211"/>
      <c r="O140" s="211"/>
      <c r="P140" s="211"/>
      <c r="Q140" s="211"/>
      <c r="R140" s="211"/>
      <c r="S140" s="211"/>
      <c r="T140" s="211"/>
      <c r="U140" s="211"/>
      <c r="V140" s="211"/>
      <c r="W140" s="211"/>
      <c r="X140" s="211"/>
      <c r="Y140" s="211"/>
      <c r="Z140" s="211"/>
    </row>
    <row r="141" spans="1:26" ht="15.75" customHeight="1">
      <c r="A141" s="211"/>
      <c r="B141" s="211"/>
      <c r="C141" s="211"/>
      <c r="D141" s="211"/>
      <c r="E141" s="211"/>
      <c r="F141" s="211"/>
      <c r="G141" s="211"/>
      <c r="H141" s="211"/>
      <c r="I141" s="211"/>
      <c r="J141" s="211"/>
      <c r="K141" s="211"/>
      <c r="L141" s="211"/>
      <c r="M141" s="211"/>
      <c r="N141" s="211"/>
      <c r="O141" s="211"/>
      <c r="P141" s="211"/>
      <c r="Q141" s="211"/>
      <c r="R141" s="211"/>
      <c r="S141" s="211"/>
      <c r="T141" s="211"/>
      <c r="U141" s="211"/>
      <c r="V141" s="211"/>
      <c r="W141" s="211"/>
      <c r="X141" s="211"/>
      <c r="Y141" s="211"/>
      <c r="Z141" s="211"/>
    </row>
    <row r="142" spans="1:26" ht="15.75" customHeight="1">
      <c r="A142" s="211"/>
      <c r="B142" s="211"/>
      <c r="C142" s="211"/>
      <c r="D142" s="211"/>
      <c r="E142" s="211"/>
      <c r="F142" s="211"/>
      <c r="G142" s="211"/>
      <c r="H142" s="211"/>
      <c r="I142" s="211"/>
      <c r="J142" s="211"/>
      <c r="K142" s="211"/>
      <c r="L142" s="211"/>
      <c r="M142" s="211"/>
      <c r="N142" s="211"/>
      <c r="O142" s="211"/>
      <c r="P142" s="211"/>
      <c r="Q142" s="211"/>
      <c r="R142" s="211"/>
      <c r="S142" s="211"/>
      <c r="T142" s="211"/>
      <c r="U142" s="211"/>
      <c r="V142" s="211"/>
      <c r="W142" s="211"/>
      <c r="X142" s="211"/>
      <c r="Y142" s="211"/>
      <c r="Z142" s="211"/>
    </row>
    <row r="143" spans="1:26" ht="15.75" customHeight="1">
      <c r="A143" s="211"/>
      <c r="B143" s="211"/>
      <c r="C143" s="211"/>
      <c r="D143" s="211"/>
      <c r="E143" s="211"/>
      <c r="F143" s="211"/>
      <c r="G143" s="211"/>
      <c r="H143" s="211"/>
      <c r="I143" s="211"/>
      <c r="J143" s="211"/>
      <c r="K143" s="211"/>
      <c r="L143" s="211"/>
      <c r="M143" s="211"/>
      <c r="N143" s="211"/>
      <c r="O143" s="211"/>
      <c r="P143" s="211"/>
      <c r="Q143" s="211"/>
      <c r="R143" s="211"/>
      <c r="S143" s="211"/>
      <c r="T143" s="211"/>
      <c r="U143" s="211"/>
      <c r="V143" s="211"/>
      <c r="W143" s="211"/>
      <c r="X143" s="211"/>
      <c r="Y143" s="211"/>
      <c r="Z143" s="211"/>
    </row>
    <row r="144" spans="1:26" ht="15.75" customHeight="1">
      <c r="A144" s="211"/>
      <c r="B144" s="211"/>
      <c r="C144" s="211"/>
      <c r="D144" s="211"/>
      <c r="E144" s="211"/>
      <c r="F144" s="211"/>
      <c r="G144" s="211"/>
      <c r="H144" s="211"/>
      <c r="I144" s="211"/>
      <c r="J144" s="211"/>
      <c r="K144" s="211"/>
      <c r="L144" s="211"/>
      <c r="M144" s="211"/>
      <c r="N144" s="211"/>
      <c r="O144" s="211"/>
      <c r="P144" s="211"/>
      <c r="Q144" s="211"/>
      <c r="R144" s="211"/>
      <c r="S144" s="211"/>
      <c r="T144" s="211"/>
      <c r="U144" s="211"/>
      <c r="V144" s="211"/>
      <c r="W144" s="211"/>
      <c r="X144" s="211"/>
      <c r="Y144" s="211"/>
      <c r="Z144" s="211"/>
    </row>
    <row r="145" spans="1:26" ht="15.75" customHeight="1">
      <c r="A145" s="211"/>
      <c r="B145" s="211"/>
      <c r="C145" s="211"/>
      <c r="D145" s="211"/>
      <c r="E145" s="211"/>
      <c r="F145" s="211"/>
      <c r="G145" s="211"/>
      <c r="H145" s="211"/>
      <c r="I145" s="211"/>
      <c r="J145" s="211"/>
      <c r="K145" s="211"/>
      <c r="L145" s="211"/>
      <c r="M145" s="211"/>
      <c r="N145" s="211"/>
      <c r="O145" s="211"/>
      <c r="P145" s="211"/>
      <c r="Q145" s="211"/>
      <c r="R145" s="211"/>
      <c r="S145" s="211"/>
      <c r="T145" s="211"/>
      <c r="U145" s="211"/>
      <c r="V145" s="211"/>
      <c r="W145" s="211"/>
      <c r="X145" s="211"/>
      <c r="Y145" s="211"/>
      <c r="Z145" s="211"/>
    </row>
    <row r="146" spans="1:26" ht="15.75" customHeight="1">
      <c r="A146" s="211"/>
      <c r="B146" s="211"/>
      <c r="C146" s="211"/>
      <c r="D146" s="211"/>
      <c r="E146" s="211"/>
      <c r="F146" s="211"/>
      <c r="G146" s="211"/>
      <c r="H146" s="211"/>
      <c r="I146" s="211"/>
      <c r="J146" s="211"/>
      <c r="K146" s="211"/>
      <c r="L146" s="211"/>
      <c r="M146" s="211"/>
      <c r="N146" s="211"/>
      <c r="O146" s="211"/>
      <c r="P146" s="211"/>
      <c r="Q146" s="211"/>
      <c r="R146" s="211"/>
      <c r="S146" s="211"/>
      <c r="T146" s="211"/>
      <c r="U146" s="211"/>
      <c r="V146" s="211"/>
      <c r="W146" s="211"/>
      <c r="X146" s="211"/>
      <c r="Y146" s="211"/>
      <c r="Z146" s="211"/>
    </row>
    <row r="147" spans="1:26" ht="15.75" customHeight="1">
      <c r="A147" s="211"/>
      <c r="B147" s="211"/>
      <c r="C147" s="211"/>
      <c r="D147" s="211"/>
      <c r="E147" s="211"/>
      <c r="F147" s="211"/>
      <c r="G147" s="211"/>
      <c r="H147" s="211"/>
      <c r="I147" s="211"/>
      <c r="J147" s="211"/>
      <c r="K147" s="211"/>
      <c r="L147" s="211"/>
      <c r="M147" s="211"/>
      <c r="N147" s="211"/>
      <c r="O147" s="211"/>
      <c r="P147" s="211"/>
      <c r="Q147" s="211"/>
      <c r="R147" s="211"/>
      <c r="S147" s="211"/>
      <c r="T147" s="211"/>
      <c r="U147" s="211"/>
      <c r="V147" s="211"/>
      <c r="W147" s="211"/>
      <c r="X147" s="211"/>
      <c r="Y147" s="211"/>
      <c r="Z147" s="211"/>
    </row>
    <row r="148" spans="1:26" ht="15.75" customHeight="1">
      <c r="A148" s="211"/>
      <c r="B148" s="211"/>
      <c r="C148" s="211"/>
      <c r="D148" s="211"/>
      <c r="E148" s="211"/>
      <c r="F148" s="211"/>
      <c r="G148" s="211"/>
      <c r="H148" s="211"/>
      <c r="I148" s="211"/>
      <c r="J148" s="211"/>
      <c r="K148" s="211"/>
      <c r="L148" s="211"/>
      <c r="M148" s="211"/>
      <c r="N148" s="211"/>
      <c r="O148" s="211"/>
      <c r="P148" s="211"/>
      <c r="Q148" s="211"/>
      <c r="R148" s="211"/>
      <c r="S148" s="211"/>
      <c r="T148" s="211"/>
      <c r="U148" s="211"/>
      <c r="V148" s="211"/>
      <c r="W148" s="211"/>
      <c r="X148" s="211"/>
      <c r="Y148" s="211"/>
      <c r="Z148" s="211"/>
    </row>
    <row r="149" spans="1:26" ht="15.75" customHeight="1">
      <c r="A149" s="211"/>
      <c r="B149" s="211"/>
      <c r="C149" s="211"/>
      <c r="D149" s="211"/>
      <c r="E149" s="211"/>
      <c r="F149" s="211"/>
      <c r="G149" s="211"/>
      <c r="H149" s="211"/>
      <c r="I149" s="211"/>
      <c r="J149" s="211"/>
      <c r="K149" s="211"/>
      <c r="L149" s="211"/>
      <c r="M149" s="211"/>
      <c r="N149" s="211"/>
      <c r="O149" s="211"/>
      <c r="P149" s="211"/>
      <c r="Q149" s="211"/>
      <c r="R149" s="211"/>
      <c r="S149" s="211"/>
      <c r="T149" s="211"/>
      <c r="U149" s="211"/>
      <c r="V149" s="211"/>
      <c r="W149" s="211"/>
      <c r="X149" s="211"/>
      <c r="Y149" s="211"/>
      <c r="Z149" s="211"/>
    </row>
    <row r="150" spans="1:26" ht="15.75" customHeight="1">
      <c r="A150" s="211"/>
      <c r="B150" s="211"/>
      <c r="C150" s="211"/>
      <c r="D150" s="211"/>
      <c r="E150" s="211"/>
      <c r="F150" s="211"/>
      <c r="G150" s="211"/>
      <c r="H150" s="211"/>
      <c r="I150" s="211"/>
      <c r="J150" s="211"/>
      <c r="K150" s="211"/>
      <c r="L150" s="211"/>
      <c r="M150" s="211"/>
      <c r="N150" s="211"/>
      <c r="O150" s="211"/>
      <c r="P150" s="211"/>
      <c r="Q150" s="211"/>
      <c r="R150" s="211"/>
      <c r="S150" s="211"/>
      <c r="T150" s="211"/>
      <c r="U150" s="211"/>
      <c r="V150" s="211"/>
      <c r="W150" s="211"/>
      <c r="X150" s="211"/>
      <c r="Y150" s="211"/>
      <c r="Z150" s="211"/>
    </row>
    <row r="151" spans="1:26" ht="15.75" customHeight="1">
      <c r="A151" s="211"/>
      <c r="B151" s="211"/>
      <c r="C151" s="211"/>
      <c r="D151" s="211"/>
      <c r="E151" s="211"/>
      <c r="F151" s="211"/>
      <c r="G151" s="211"/>
      <c r="H151" s="211"/>
      <c r="I151" s="211"/>
      <c r="J151" s="211"/>
      <c r="K151" s="211"/>
      <c r="L151" s="211"/>
      <c r="M151" s="211"/>
      <c r="N151" s="211"/>
      <c r="O151" s="211"/>
      <c r="P151" s="211"/>
      <c r="Q151" s="211"/>
      <c r="R151" s="211"/>
      <c r="S151" s="211"/>
      <c r="T151" s="211"/>
      <c r="U151" s="211"/>
      <c r="V151" s="211"/>
      <c r="W151" s="211"/>
      <c r="X151" s="211"/>
      <c r="Y151" s="211"/>
      <c r="Z151" s="211"/>
    </row>
    <row r="152" spans="1:26" ht="15.75" customHeight="1">
      <c r="A152" s="211"/>
      <c r="B152" s="211"/>
      <c r="C152" s="211"/>
      <c r="D152" s="211"/>
      <c r="E152" s="211"/>
      <c r="F152" s="211"/>
      <c r="G152" s="211"/>
      <c r="H152" s="211"/>
      <c r="I152" s="211"/>
      <c r="J152" s="211"/>
      <c r="K152" s="211"/>
      <c r="L152" s="211"/>
      <c r="M152" s="211"/>
      <c r="N152" s="211"/>
      <c r="O152" s="211"/>
      <c r="P152" s="211"/>
      <c r="Q152" s="211"/>
      <c r="R152" s="211"/>
      <c r="S152" s="211"/>
      <c r="T152" s="211"/>
      <c r="U152" s="211"/>
      <c r="V152" s="211"/>
      <c r="W152" s="211"/>
      <c r="X152" s="211"/>
      <c r="Y152" s="211"/>
      <c r="Z152" s="211"/>
    </row>
    <row r="153" spans="1:26" ht="15.75" customHeight="1">
      <c r="A153" s="211"/>
      <c r="B153" s="211"/>
      <c r="C153" s="211"/>
      <c r="D153" s="211"/>
      <c r="E153" s="211"/>
      <c r="F153" s="211"/>
      <c r="G153" s="211"/>
      <c r="H153" s="211"/>
      <c r="I153" s="211"/>
      <c r="J153" s="211"/>
      <c r="K153" s="211"/>
      <c r="L153" s="211"/>
      <c r="M153" s="211"/>
      <c r="N153" s="211"/>
      <c r="O153" s="211"/>
      <c r="P153" s="211"/>
      <c r="Q153" s="211"/>
      <c r="R153" s="211"/>
      <c r="S153" s="211"/>
      <c r="T153" s="211"/>
      <c r="U153" s="211"/>
      <c r="V153" s="211"/>
      <c r="W153" s="211"/>
      <c r="X153" s="211"/>
      <c r="Y153" s="211"/>
      <c r="Z153" s="211"/>
    </row>
    <row r="154" spans="1:26" ht="15.75" customHeight="1">
      <c r="A154" s="211"/>
      <c r="B154" s="211"/>
      <c r="C154" s="211"/>
      <c r="D154" s="211"/>
      <c r="E154" s="211"/>
      <c r="F154" s="211"/>
      <c r="G154" s="211"/>
      <c r="H154" s="211"/>
      <c r="I154" s="211"/>
      <c r="J154" s="211"/>
      <c r="K154" s="211"/>
      <c r="L154" s="211"/>
      <c r="M154" s="211"/>
      <c r="N154" s="211"/>
      <c r="O154" s="211"/>
      <c r="P154" s="211"/>
      <c r="Q154" s="211"/>
      <c r="R154" s="211"/>
      <c r="S154" s="211"/>
      <c r="T154" s="211"/>
      <c r="U154" s="211"/>
      <c r="V154" s="211"/>
      <c r="W154" s="211"/>
      <c r="X154" s="211"/>
      <c r="Y154" s="211"/>
      <c r="Z154" s="211"/>
    </row>
    <row r="155" spans="1:26" ht="15.75" customHeight="1">
      <c r="A155" s="211"/>
      <c r="B155" s="211"/>
      <c r="C155" s="211"/>
      <c r="D155" s="211"/>
      <c r="E155" s="211"/>
      <c r="F155" s="211"/>
      <c r="G155" s="211"/>
      <c r="H155" s="211"/>
      <c r="I155" s="211"/>
      <c r="J155" s="211"/>
      <c r="K155" s="211"/>
      <c r="L155" s="211"/>
      <c r="M155" s="211"/>
      <c r="N155" s="211"/>
      <c r="O155" s="211"/>
      <c r="P155" s="211"/>
      <c r="Q155" s="211"/>
      <c r="R155" s="211"/>
      <c r="S155" s="211"/>
      <c r="T155" s="211"/>
      <c r="U155" s="211"/>
      <c r="V155" s="211"/>
      <c r="W155" s="211"/>
      <c r="X155" s="211"/>
      <c r="Y155" s="211"/>
      <c r="Z155" s="211"/>
    </row>
    <row r="156" spans="1:26" ht="15.75" customHeight="1">
      <c r="A156" s="211"/>
      <c r="B156" s="211"/>
      <c r="C156" s="211"/>
      <c r="D156" s="211"/>
      <c r="E156" s="211"/>
      <c r="F156" s="211"/>
      <c r="G156" s="211"/>
      <c r="H156" s="211"/>
      <c r="I156" s="211"/>
      <c r="J156" s="211"/>
      <c r="K156" s="211"/>
      <c r="L156" s="211"/>
      <c r="M156" s="211"/>
      <c r="N156" s="211"/>
      <c r="O156" s="211"/>
      <c r="P156" s="211"/>
      <c r="Q156" s="211"/>
      <c r="R156" s="211"/>
      <c r="S156" s="211"/>
      <c r="T156" s="211"/>
      <c r="U156" s="211"/>
      <c r="V156" s="211"/>
      <c r="W156" s="211"/>
      <c r="X156" s="211"/>
      <c r="Y156" s="211"/>
      <c r="Z156" s="211"/>
    </row>
    <row r="157" spans="1:26" ht="15.75" customHeight="1">
      <c r="A157" s="211"/>
      <c r="B157" s="211"/>
      <c r="C157" s="211"/>
      <c r="D157" s="211"/>
      <c r="E157" s="211"/>
      <c r="F157" s="211"/>
      <c r="G157" s="211"/>
      <c r="H157" s="211"/>
      <c r="I157" s="211"/>
      <c r="J157" s="211"/>
      <c r="K157" s="211"/>
      <c r="L157" s="211"/>
      <c r="M157" s="211"/>
      <c r="N157" s="211"/>
      <c r="O157" s="211"/>
      <c r="P157" s="211"/>
      <c r="Q157" s="211"/>
      <c r="R157" s="211"/>
      <c r="S157" s="211"/>
      <c r="T157" s="211"/>
      <c r="U157" s="211"/>
      <c r="V157" s="211"/>
      <c r="W157" s="211"/>
      <c r="X157" s="211"/>
      <c r="Y157" s="211"/>
      <c r="Z157" s="211"/>
    </row>
    <row r="158" spans="1:26" ht="15.75" customHeight="1">
      <c r="A158" s="211"/>
      <c r="B158" s="211"/>
      <c r="C158" s="211"/>
      <c r="D158" s="211"/>
      <c r="E158" s="211"/>
      <c r="F158" s="211"/>
      <c r="G158" s="211"/>
      <c r="H158" s="211"/>
      <c r="I158" s="211"/>
      <c r="J158" s="211"/>
      <c r="K158" s="211"/>
      <c r="L158" s="211"/>
      <c r="M158" s="211"/>
      <c r="N158" s="211"/>
      <c r="O158" s="211"/>
      <c r="P158" s="211"/>
      <c r="Q158" s="211"/>
      <c r="R158" s="211"/>
      <c r="S158" s="211"/>
      <c r="T158" s="211"/>
      <c r="U158" s="211"/>
      <c r="V158" s="211"/>
      <c r="W158" s="211"/>
      <c r="X158" s="211"/>
      <c r="Y158" s="211"/>
      <c r="Z158" s="211"/>
    </row>
    <row r="159" spans="1:26" ht="15.75" customHeight="1">
      <c r="A159" s="211"/>
      <c r="B159" s="211"/>
      <c r="C159" s="211"/>
      <c r="D159" s="211"/>
      <c r="E159" s="211"/>
      <c r="F159" s="211"/>
      <c r="G159" s="211"/>
      <c r="H159" s="211"/>
      <c r="I159" s="211"/>
      <c r="J159" s="211"/>
      <c r="K159" s="211"/>
      <c r="L159" s="211"/>
      <c r="M159" s="211"/>
      <c r="N159" s="211"/>
      <c r="O159" s="211"/>
      <c r="P159" s="211"/>
      <c r="Q159" s="211"/>
      <c r="R159" s="211"/>
      <c r="S159" s="211"/>
      <c r="T159" s="211"/>
      <c r="U159" s="211"/>
      <c r="V159" s="211"/>
      <c r="W159" s="211"/>
      <c r="X159" s="211"/>
      <c r="Y159" s="211"/>
      <c r="Z159" s="211"/>
    </row>
    <row r="160" spans="1:26" ht="15.75" customHeight="1">
      <c r="A160" s="211"/>
      <c r="B160" s="211"/>
      <c r="C160" s="211"/>
      <c r="D160" s="211"/>
      <c r="E160" s="211"/>
      <c r="F160" s="211"/>
      <c r="G160" s="211"/>
      <c r="H160" s="211"/>
      <c r="I160" s="211"/>
      <c r="J160" s="211"/>
      <c r="K160" s="211"/>
      <c r="L160" s="211"/>
      <c r="M160" s="211"/>
      <c r="N160" s="211"/>
      <c r="O160" s="211"/>
      <c r="P160" s="211"/>
      <c r="Q160" s="211"/>
      <c r="R160" s="211"/>
      <c r="S160" s="211"/>
      <c r="T160" s="211"/>
      <c r="U160" s="211"/>
      <c r="V160" s="211"/>
      <c r="W160" s="211"/>
      <c r="X160" s="211"/>
      <c r="Y160" s="211"/>
      <c r="Z160" s="211"/>
    </row>
    <row r="161" spans="1:26" ht="15.75" customHeight="1">
      <c r="A161" s="211"/>
      <c r="B161" s="211"/>
      <c r="C161" s="211"/>
      <c r="D161" s="211"/>
      <c r="E161" s="211"/>
      <c r="F161" s="211"/>
      <c r="G161" s="211"/>
      <c r="H161" s="211"/>
      <c r="I161" s="211"/>
      <c r="J161" s="211"/>
      <c r="K161" s="211"/>
      <c r="L161" s="211"/>
      <c r="M161" s="211"/>
      <c r="N161" s="211"/>
      <c r="O161" s="211"/>
      <c r="P161" s="211"/>
      <c r="Q161" s="211"/>
      <c r="R161" s="211"/>
      <c r="S161" s="211"/>
      <c r="T161" s="211"/>
      <c r="U161" s="211"/>
      <c r="V161" s="211"/>
      <c r="W161" s="211"/>
      <c r="X161" s="211"/>
      <c r="Y161" s="211"/>
      <c r="Z161" s="211"/>
    </row>
    <row r="162" spans="1:26" ht="15.75" customHeight="1">
      <c r="A162" s="211"/>
      <c r="B162" s="211"/>
      <c r="C162" s="211"/>
      <c r="D162" s="211"/>
      <c r="E162" s="211"/>
      <c r="F162" s="211"/>
      <c r="G162" s="211"/>
      <c r="H162" s="211"/>
      <c r="I162" s="211"/>
      <c r="J162" s="211"/>
      <c r="K162" s="211"/>
      <c r="L162" s="211"/>
      <c r="M162" s="211"/>
      <c r="N162" s="211"/>
      <c r="O162" s="211"/>
      <c r="P162" s="211"/>
      <c r="Q162" s="211"/>
      <c r="R162" s="211"/>
      <c r="S162" s="211"/>
      <c r="T162" s="211"/>
      <c r="U162" s="211"/>
      <c r="V162" s="211"/>
      <c r="W162" s="211"/>
      <c r="X162" s="211"/>
      <c r="Y162" s="211"/>
      <c r="Z162" s="211"/>
    </row>
    <row r="163" spans="1:26" ht="15.75" customHeight="1">
      <c r="A163" s="211"/>
      <c r="B163" s="211"/>
      <c r="C163" s="211"/>
      <c r="D163" s="211"/>
      <c r="E163" s="211"/>
      <c r="F163" s="211"/>
      <c r="G163" s="211"/>
      <c r="H163" s="211"/>
      <c r="I163" s="211"/>
      <c r="J163" s="211"/>
      <c r="K163" s="211"/>
      <c r="L163" s="211"/>
      <c r="M163" s="211"/>
      <c r="N163" s="211"/>
      <c r="O163" s="211"/>
      <c r="P163" s="211"/>
      <c r="Q163" s="211"/>
      <c r="R163" s="211"/>
      <c r="S163" s="211"/>
      <c r="T163" s="211"/>
      <c r="U163" s="211"/>
      <c r="V163" s="211"/>
      <c r="W163" s="211"/>
      <c r="X163" s="211"/>
      <c r="Y163" s="211"/>
      <c r="Z163" s="211"/>
    </row>
    <row r="164" spans="1:26" ht="15.75" customHeight="1">
      <c r="A164" s="211"/>
      <c r="B164" s="211"/>
      <c r="C164" s="211"/>
      <c r="D164" s="211"/>
      <c r="E164" s="211"/>
      <c r="F164" s="211"/>
      <c r="G164" s="211"/>
      <c r="H164" s="211"/>
      <c r="I164" s="211"/>
      <c r="J164" s="211"/>
      <c r="K164" s="211"/>
      <c r="L164" s="211"/>
      <c r="M164" s="211"/>
      <c r="N164" s="211"/>
      <c r="O164" s="211"/>
      <c r="P164" s="211"/>
      <c r="Q164" s="211"/>
      <c r="R164" s="211"/>
      <c r="S164" s="211"/>
      <c r="T164" s="211"/>
      <c r="U164" s="211"/>
      <c r="V164" s="211"/>
      <c r="W164" s="211"/>
      <c r="X164" s="211"/>
      <c r="Y164" s="211"/>
      <c r="Z164" s="211"/>
    </row>
    <row r="165" spans="1:26" ht="15.75" customHeight="1">
      <c r="A165" s="211"/>
      <c r="B165" s="211"/>
      <c r="C165" s="211"/>
      <c r="D165" s="211"/>
      <c r="E165" s="211"/>
      <c r="F165" s="211"/>
      <c r="G165" s="211"/>
      <c r="H165" s="211"/>
      <c r="I165" s="211"/>
      <c r="J165" s="211"/>
      <c r="K165" s="211"/>
      <c r="L165" s="211"/>
      <c r="M165" s="211"/>
      <c r="N165" s="211"/>
      <c r="O165" s="211"/>
      <c r="P165" s="211"/>
      <c r="Q165" s="211"/>
      <c r="R165" s="211"/>
      <c r="S165" s="211"/>
      <c r="T165" s="211"/>
      <c r="U165" s="211"/>
      <c r="V165" s="211"/>
      <c r="W165" s="211"/>
      <c r="X165" s="211"/>
      <c r="Y165" s="211"/>
      <c r="Z165" s="211"/>
    </row>
    <row r="166" spans="1:26" ht="15.75" customHeight="1">
      <c r="A166" s="211"/>
      <c r="B166" s="211"/>
      <c r="C166" s="211"/>
      <c r="D166" s="211"/>
      <c r="E166" s="211"/>
      <c r="F166" s="211"/>
      <c r="G166" s="211"/>
      <c r="H166" s="211"/>
      <c r="I166" s="211"/>
      <c r="J166" s="211"/>
      <c r="K166" s="211"/>
      <c r="L166" s="211"/>
      <c r="M166" s="211"/>
      <c r="N166" s="211"/>
      <c r="O166" s="211"/>
      <c r="P166" s="211"/>
      <c r="Q166" s="211"/>
      <c r="R166" s="211"/>
      <c r="S166" s="211"/>
      <c r="T166" s="211"/>
      <c r="U166" s="211"/>
      <c r="V166" s="211"/>
      <c r="W166" s="211"/>
      <c r="X166" s="211"/>
      <c r="Y166" s="211"/>
      <c r="Z166" s="211"/>
    </row>
    <row r="167" spans="1:26" ht="15.75" customHeight="1">
      <c r="A167" s="211"/>
      <c r="B167" s="211"/>
      <c r="C167" s="211"/>
      <c r="D167" s="211"/>
      <c r="E167" s="211"/>
      <c r="F167" s="211"/>
      <c r="G167" s="211"/>
      <c r="H167" s="211"/>
      <c r="I167" s="211"/>
      <c r="J167" s="211"/>
      <c r="K167" s="211"/>
      <c r="L167" s="211"/>
      <c r="M167" s="211"/>
      <c r="N167" s="211"/>
      <c r="O167" s="211"/>
      <c r="P167" s="211"/>
      <c r="Q167" s="211"/>
      <c r="R167" s="211"/>
      <c r="S167" s="211"/>
      <c r="T167" s="211"/>
      <c r="U167" s="211"/>
      <c r="V167" s="211"/>
      <c r="W167" s="211"/>
      <c r="X167" s="211"/>
      <c r="Y167" s="211"/>
      <c r="Z167" s="211"/>
    </row>
    <row r="168" spans="1:26" ht="15.75" customHeight="1">
      <c r="A168" s="211"/>
      <c r="B168" s="211"/>
      <c r="C168" s="211"/>
      <c r="D168" s="211"/>
      <c r="E168" s="211"/>
      <c r="F168" s="211"/>
      <c r="G168" s="211"/>
      <c r="H168" s="211"/>
      <c r="I168" s="211"/>
      <c r="J168" s="211"/>
      <c r="K168" s="211"/>
      <c r="L168" s="211"/>
      <c r="M168" s="211"/>
      <c r="N168" s="211"/>
      <c r="O168" s="211"/>
      <c r="P168" s="211"/>
      <c r="Q168" s="211"/>
      <c r="R168" s="211"/>
      <c r="S168" s="211"/>
      <c r="T168" s="211"/>
      <c r="U168" s="211"/>
      <c r="V168" s="211"/>
      <c r="W168" s="211"/>
      <c r="X168" s="211"/>
      <c r="Y168" s="211"/>
      <c r="Z168" s="211"/>
    </row>
    <row r="169" spans="1:26" ht="15.75" customHeight="1">
      <c r="A169" s="211"/>
      <c r="B169" s="211"/>
      <c r="C169" s="211"/>
      <c r="D169" s="211"/>
      <c r="E169" s="211"/>
      <c r="F169" s="211"/>
      <c r="G169" s="211"/>
      <c r="H169" s="211"/>
      <c r="I169" s="211"/>
      <c r="J169" s="211"/>
      <c r="K169" s="211"/>
      <c r="L169" s="211"/>
      <c r="M169" s="211"/>
      <c r="N169" s="211"/>
      <c r="O169" s="211"/>
      <c r="P169" s="211"/>
      <c r="Q169" s="211"/>
      <c r="R169" s="211"/>
      <c r="S169" s="211"/>
      <c r="T169" s="211"/>
      <c r="U169" s="211"/>
      <c r="V169" s="211"/>
      <c r="W169" s="211"/>
      <c r="X169" s="211"/>
      <c r="Y169" s="211"/>
      <c r="Z169" s="211"/>
    </row>
    <row r="170" spans="1:26" ht="15.75" customHeight="1">
      <c r="A170" s="211"/>
      <c r="B170" s="211"/>
      <c r="C170" s="211"/>
      <c r="D170" s="211"/>
      <c r="E170" s="211"/>
      <c r="F170" s="211"/>
      <c r="G170" s="211"/>
      <c r="H170" s="211"/>
      <c r="I170" s="211"/>
      <c r="J170" s="211"/>
      <c r="K170" s="211"/>
      <c r="L170" s="211"/>
      <c r="M170" s="211"/>
      <c r="N170" s="211"/>
      <c r="O170" s="211"/>
      <c r="P170" s="211"/>
      <c r="Q170" s="211"/>
      <c r="R170" s="211"/>
      <c r="S170" s="211"/>
      <c r="T170" s="211"/>
      <c r="U170" s="211"/>
      <c r="V170" s="211"/>
      <c r="W170" s="211"/>
      <c r="X170" s="211"/>
      <c r="Y170" s="211"/>
      <c r="Z170" s="211"/>
    </row>
    <row r="171" spans="1:26" ht="15.75" customHeight="1">
      <c r="A171" s="211"/>
      <c r="B171" s="211"/>
      <c r="C171" s="211"/>
      <c r="D171" s="211"/>
      <c r="E171" s="211"/>
      <c r="F171" s="211"/>
      <c r="G171" s="211"/>
      <c r="H171" s="211"/>
      <c r="I171" s="211"/>
      <c r="J171" s="211"/>
      <c r="K171" s="211"/>
      <c r="L171" s="211"/>
      <c r="M171" s="211"/>
      <c r="N171" s="211"/>
      <c r="O171" s="211"/>
      <c r="P171" s="211"/>
      <c r="Q171" s="211"/>
      <c r="R171" s="211"/>
      <c r="S171" s="211"/>
      <c r="T171" s="211"/>
      <c r="U171" s="211"/>
      <c r="V171" s="211"/>
      <c r="W171" s="211"/>
      <c r="X171" s="211"/>
      <c r="Y171" s="211"/>
      <c r="Z171" s="211"/>
    </row>
    <row r="172" spans="1:26" ht="15.75" customHeight="1">
      <c r="A172" s="211"/>
      <c r="B172" s="211"/>
      <c r="C172" s="211"/>
      <c r="D172" s="211"/>
      <c r="E172" s="211"/>
      <c r="F172" s="211"/>
      <c r="G172" s="211"/>
      <c r="H172" s="211"/>
      <c r="I172" s="211"/>
      <c r="J172" s="211"/>
      <c r="K172" s="211"/>
      <c r="L172" s="211"/>
      <c r="M172" s="211"/>
      <c r="N172" s="211"/>
      <c r="O172" s="211"/>
      <c r="P172" s="211"/>
      <c r="Q172" s="211"/>
      <c r="R172" s="211"/>
      <c r="S172" s="211"/>
      <c r="T172" s="211"/>
      <c r="U172" s="211"/>
      <c r="V172" s="211"/>
      <c r="W172" s="211"/>
      <c r="X172" s="211"/>
      <c r="Y172" s="211"/>
      <c r="Z172" s="211"/>
    </row>
    <row r="173" spans="1:26" ht="15.75" customHeight="1">
      <c r="A173" s="211"/>
      <c r="B173" s="211"/>
      <c r="C173" s="211"/>
      <c r="D173" s="211"/>
      <c r="E173" s="211"/>
      <c r="F173" s="211"/>
      <c r="G173" s="211"/>
      <c r="H173" s="211"/>
      <c r="I173" s="211"/>
      <c r="J173" s="211"/>
      <c r="K173" s="211"/>
      <c r="L173" s="211"/>
      <c r="M173" s="211"/>
      <c r="N173" s="211"/>
      <c r="O173" s="211"/>
      <c r="P173" s="211"/>
      <c r="Q173" s="211"/>
      <c r="R173" s="211"/>
      <c r="S173" s="211"/>
      <c r="T173" s="211"/>
      <c r="U173" s="211"/>
      <c r="V173" s="211"/>
      <c r="W173" s="211"/>
      <c r="X173" s="211"/>
      <c r="Y173" s="211"/>
      <c r="Z173" s="211"/>
    </row>
    <row r="174" spans="1:26" ht="15.75" customHeight="1">
      <c r="A174" s="211"/>
      <c r="B174" s="211"/>
      <c r="C174" s="211"/>
      <c r="D174" s="211"/>
      <c r="E174" s="211"/>
      <c r="F174" s="211"/>
      <c r="G174" s="211"/>
      <c r="H174" s="211"/>
      <c r="I174" s="211"/>
      <c r="J174" s="211"/>
      <c r="K174" s="211"/>
      <c r="L174" s="211"/>
      <c r="M174" s="211"/>
      <c r="N174" s="211"/>
      <c r="O174" s="211"/>
      <c r="P174" s="211"/>
      <c r="Q174" s="211"/>
      <c r="R174" s="211"/>
      <c r="S174" s="211"/>
      <c r="T174" s="211"/>
      <c r="U174" s="211"/>
      <c r="V174" s="211"/>
      <c r="W174" s="211"/>
      <c r="X174" s="211"/>
      <c r="Y174" s="211"/>
      <c r="Z174" s="211"/>
    </row>
    <row r="175" spans="1:26" ht="15.75" customHeight="1">
      <c r="A175" s="211"/>
      <c r="B175" s="211"/>
      <c r="C175" s="211"/>
      <c r="D175" s="211"/>
      <c r="E175" s="211"/>
      <c r="F175" s="211"/>
      <c r="G175" s="211"/>
      <c r="H175" s="211"/>
      <c r="I175" s="211"/>
      <c r="J175" s="211"/>
      <c r="K175" s="211"/>
      <c r="L175" s="211"/>
      <c r="M175" s="211"/>
      <c r="N175" s="211"/>
      <c r="O175" s="211"/>
      <c r="P175" s="211"/>
      <c r="Q175" s="211"/>
      <c r="R175" s="211"/>
      <c r="S175" s="211"/>
      <c r="T175" s="211"/>
      <c r="U175" s="211"/>
      <c r="V175" s="211"/>
      <c r="W175" s="211"/>
      <c r="X175" s="211"/>
      <c r="Y175" s="211"/>
      <c r="Z175" s="211"/>
    </row>
    <row r="176" spans="1:26" ht="15.75" customHeight="1">
      <c r="A176" s="211"/>
      <c r="B176" s="211"/>
      <c r="C176" s="211"/>
      <c r="D176" s="211"/>
      <c r="E176" s="211"/>
      <c r="F176" s="211"/>
      <c r="G176" s="211"/>
      <c r="H176" s="211"/>
      <c r="I176" s="211"/>
      <c r="J176" s="211"/>
      <c r="K176" s="211"/>
      <c r="L176" s="211"/>
      <c r="M176" s="211"/>
      <c r="N176" s="211"/>
      <c r="O176" s="211"/>
      <c r="P176" s="211"/>
      <c r="Q176" s="211"/>
      <c r="R176" s="211"/>
      <c r="S176" s="211"/>
      <c r="T176" s="211"/>
      <c r="U176" s="211"/>
      <c r="V176" s="211"/>
      <c r="W176" s="211"/>
      <c r="X176" s="211"/>
      <c r="Y176" s="211"/>
      <c r="Z176" s="211"/>
    </row>
    <row r="177" spans="1:26" ht="15.75" customHeight="1">
      <c r="A177" s="211"/>
      <c r="B177" s="211"/>
      <c r="C177" s="211"/>
      <c r="D177" s="211"/>
      <c r="E177" s="211"/>
      <c r="F177" s="211"/>
      <c r="G177" s="211"/>
      <c r="H177" s="211"/>
      <c r="I177" s="211"/>
      <c r="J177" s="211"/>
      <c r="K177" s="211"/>
      <c r="L177" s="211"/>
      <c r="M177" s="211"/>
      <c r="N177" s="211"/>
      <c r="O177" s="211"/>
      <c r="P177" s="211"/>
      <c r="Q177" s="211"/>
      <c r="R177" s="211"/>
      <c r="S177" s="211"/>
      <c r="T177" s="211"/>
      <c r="U177" s="211"/>
      <c r="V177" s="211"/>
      <c r="W177" s="211"/>
      <c r="X177" s="211"/>
      <c r="Y177" s="211"/>
      <c r="Z177" s="211"/>
    </row>
    <row r="178" spans="1:26" ht="15.75" customHeight="1">
      <c r="A178" s="211"/>
      <c r="B178" s="211"/>
      <c r="C178" s="211"/>
      <c r="D178" s="211"/>
      <c r="E178" s="211"/>
      <c r="F178" s="211"/>
      <c r="G178" s="211"/>
      <c r="H178" s="211"/>
      <c r="I178" s="211"/>
      <c r="J178" s="211"/>
      <c r="K178" s="211"/>
      <c r="L178" s="211"/>
      <c r="M178" s="211"/>
      <c r="N178" s="211"/>
      <c r="O178" s="211"/>
      <c r="P178" s="211"/>
      <c r="Q178" s="211"/>
      <c r="R178" s="211"/>
      <c r="S178" s="211"/>
      <c r="T178" s="211"/>
      <c r="U178" s="211"/>
      <c r="V178" s="211"/>
      <c r="W178" s="211"/>
      <c r="X178" s="211"/>
      <c r="Y178" s="211"/>
      <c r="Z178" s="211"/>
    </row>
    <row r="179" spans="1:26" ht="15.75" customHeight="1">
      <c r="A179" s="211"/>
      <c r="B179" s="211"/>
      <c r="C179" s="211"/>
      <c r="D179" s="211"/>
      <c r="E179" s="211"/>
      <c r="F179" s="211"/>
      <c r="G179" s="211"/>
      <c r="H179" s="211"/>
      <c r="I179" s="211"/>
      <c r="J179" s="211"/>
      <c r="K179" s="211"/>
      <c r="L179" s="211"/>
      <c r="M179" s="211"/>
      <c r="N179" s="211"/>
      <c r="O179" s="211"/>
      <c r="P179" s="211"/>
      <c r="Q179" s="211"/>
      <c r="R179" s="211"/>
      <c r="S179" s="211"/>
      <c r="T179" s="211"/>
      <c r="U179" s="211"/>
      <c r="V179" s="211"/>
      <c r="W179" s="211"/>
      <c r="X179" s="211"/>
      <c r="Y179" s="211"/>
      <c r="Z179" s="211"/>
    </row>
    <row r="180" spans="1:26" ht="15.75" customHeight="1">
      <c r="A180" s="211"/>
      <c r="B180" s="211"/>
      <c r="C180" s="211"/>
      <c r="D180" s="211"/>
      <c r="E180" s="211"/>
      <c r="F180" s="211"/>
      <c r="G180" s="211"/>
      <c r="H180" s="211"/>
      <c r="I180" s="211"/>
      <c r="J180" s="211"/>
      <c r="K180" s="211"/>
      <c r="L180" s="211"/>
      <c r="M180" s="211"/>
      <c r="N180" s="211"/>
      <c r="O180" s="211"/>
      <c r="P180" s="211"/>
      <c r="Q180" s="211"/>
      <c r="R180" s="211"/>
      <c r="S180" s="211"/>
      <c r="T180" s="211"/>
      <c r="U180" s="211"/>
      <c r="V180" s="211"/>
      <c r="W180" s="211"/>
      <c r="X180" s="211"/>
      <c r="Y180" s="211"/>
      <c r="Z180" s="211"/>
    </row>
    <row r="181" spans="1:26" ht="15.75" customHeight="1">
      <c r="A181" s="211"/>
      <c r="B181" s="211"/>
      <c r="C181" s="211"/>
      <c r="D181" s="211"/>
      <c r="E181" s="211"/>
      <c r="F181" s="211"/>
      <c r="G181" s="211"/>
      <c r="H181" s="211"/>
      <c r="I181" s="211"/>
      <c r="J181" s="211"/>
      <c r="K181" s="211"/>
      <c r="L181" s="211"/>
      <c r="M181" s="211"/>
      <c r="N181" s="211"/>
      <c r="O181" s="211"/>
      <c r="P181" s="211"/>
      <c r="Q181" s="211"/>
      <c r="R181" s="211"/>
      <c r="S181" s="211"/>
      <c r="T181" s="211"/>
      <c r="U181" s="211"/>
      <c r="V181" s="211"/>
      <c r="W181" s="211"/>
      <c r="X181" s="211"/>
      <c r="Y181" s="211"/>
      <c r="Z181" s="211"/>
    </row>
    <row r="182" spans="1:26" ht="15.75" customHeight="1">
      <c r="A182" s="211"/>
      <c r="B182" s="211"/>
      <c r="C182" s="211"/>
      <c r="D182" s="211"/>
      <c r="E182" s="211"/>
      <c r="F182" s="211"/>
      <c r="G182" s="211"/>
      <c r="H182" s="211"/>
      <c r="I182" s="211"/>
      <c r="J182" s="211"/>
      <c r="K182" s="211"/>
      <c r="L182" s="211"/>
      <c r="M182" s="211"/>
      <c r="N182" s="211"/>
      <c r="O182" s="211"/>
      <c r="P182" s="211"/>
      <c r="Q182" s="211"/>
      <c r="R182" s="211"/>
      <c r="S182" s="211"/>
      <c r="T182" s="211"/>
      <c r="U182" s="211"/>
      <c r="V182" s="211"/>
      <c r="W182" s="211"/>
      <c r="X182" s="211"/>
      <c r="Y182" s="211"/>
      <c r="Z182" s="211"/>
    </row>
    <row r="183" spans="1:26" ht="15.75" customHeight="1">
      <c r="A183" s="211"/>
      <c r="B183" s="211"/>
      <c r="C183" s="211"/>
      <c r="D183" s="211"/>
      <c r="E183" s="211"/>
      <c r="F183" s="211"/>
      <c r="G183" s="211"/>
      <c r="H183" s="211"/>
      <c r="I183" s="211"/>
      <c r="J183" s="211"/>
      <c r="K183" s="211"/>
      <c r="L183" s="211"/>
      <c r="M183" s="211"/>
      <c r="N183" s="211"/>
      <c r="O183" s="211"/>
      <c r="P183" s="211"/>
      <c r="Q183" s="211"/>
      <c r="R183" s="211"/>
      <c r="S183" s="211"/>
      <c r="T183" s="211"/>
      <c r="U183" s="211"/>
      <c r="V183" s="211"/>
      <c r="W183" s="211"/>
      <c r="X183" s="211"/>
      <c r="Y183" s="211"/>
      <c r="Z183" s="211"/>
    </row>
    <row r="184" spans="1:26" ht="15.75" customHeight="1">
      <c r="A184" s="211"/>
      <c r="B184" s="211"/>
      <c r="C184" s="211"/>
      <c r="D184" s="211"/>
      <c r="E184" s="211"/>
      <c r="F184" s="211"/>
      <c r="G184" s="211"/>
      <c r="H184" s="211"/>
      <c r="I184" s="211"/>
      <c r="J184" s="211"/>
      <c r="K184" s="211"/>
      <c r="L184" s="211"/>
      <c r="M184" s="211"/>
      <c r="N184" s="211"/>
      <c r="O184" s="211"/>
      <c r="P184" s="211"/>
      <c r="Q184" s="211"/>
      <c r="R184" s="211"/>
      <c r="S184" s="211"/>
      <c r="T184" s="211"/>
      <c r="U184" s="211"/>
      <c r="V184" s="211"/>
      <c r="W184" s="211"/>
      <c r="X184" s="211"/>
      <c r="Y184" s="211"/>
      <c r="Z184" s="211"/>
    </row>
    <row r="185" spans="1:26" ht="15.75" customHeight="1">
      <c r="A185" s="211"/>
      <c r="B185" s="211"/>
      <c r="C185" s="211"/>
      <c r="D185" s="211"/>
      <c r="E185" s="211"/>
      <c r="F185" s="211"/>
      <c r="G185" s="211"/>
      <c r="H185" s="211"/>
      <c r="I185" s="211"/>
      <c r="J185" s="211"/>
      <c r="K185" s="211"/>
      <c r="L185" s="211"/>
      <c r="M185" s="211"/>
      <c r="N185" s="211"/>
      <c r="O185" s="211"/>
      <c r="P185" s="211"/>
      <c r="Q185" s="211"/>
      <c r="R185" s="211"/>
      <c r="S185" s="211"/>
      <c r="T185" s="211"/>
      <c r="U185" s="211"/>
      <c r="V185" s="211"/>
      <c r="W185" s="211"/>
      <c r="X185" s="211"/>
      <c r="Y185" s="211"/>
      <c r="Z185" s="211"/>
    </row>
    <row r="186" spans="1:26" ht="15.75" customHeight="1">
      <c r="A186" s="211"/>
      <c r="B186" s="211"/>
      <c r="C186" s="211"/>
      <c r="D186" s="211"/>
      <c r="E186" s="211"/>
      <c r="F186" s="211"/>
      <c r="G186" s="211"/>
      <c r="H186" s="211"/>
      <c r="I186" s="211"/>
      <c r="J186" s="211"/>
      <c r="K186" s="211"/>
      <c r="L186" s="211"/>
      <c r="M186" s="211"/>
      <c r="N186" s="211"/>
      <c r="O186" s="211"/>
      <c r="P186" s="211"/>
      <c r="Q186" s="211"/>
      <c r="R186" s="211"/>
      <c r="S186" s="211"/>
      <c r="T186" s="211"/>
      <c r="U186" s="211"/>
      <c r="V186" s="211"/>
      <c r="W186" s="211"/>
      <c r="X186" s="211"/>
      <c r="Y186" s="211"/>
      <c r="Z186" s="211"/>
    </row>
    <row r="187" spans="1:26" ht="15.75" customHeight="1">
      <c r="A187" s="211"/>
      <c r="B187" s="211"/>
      <c r="C187" s="211"/>
      <c r="D187" s="211"/>
      <c r="E187" s="211"/>
      <c r="F187" s="211"/>
      <c r="G187" s="211"/>
      <c r="H187" s="211"/>
      <c r="I187" s="211"/>
      <c r="J187" s="211"/>
      <c r="K187" s="211"/>
      <c r="L187" s="211"/>
      <c r="M187" s="211"/>
      <c r="N187" s="211"/>
      <c r="O187" s="211"/>
      <c r="P187" s="211"/>
      <c r="Q187" s="211"/>
      <c r="R187" s="211"/>
      <c r="S187" s="211"/>
      <c r="T187" s="211"/>
      <c r="U187" s="211"/>
      <c r="V187" s="211"/>
      <c r="W187" s="211"/>
      <c r="X187" s="211"/>
      <c r="Y187" s="211"/>
      <c r="Z187" s="211"/>
    </row>
    <row r="188" spans="1:26" ht="15.75" customHeight="1">
      <c r="A188" s="211"/>
      <c r="B188" s="211"/>
      <c r="C188" s="211"/>
      <c r="D188" s="211"/>
      <c r="E188" s="211"/>
      <c r="F188" s="211"/>
      <c r="G188" s="211"/>
      <c r="H188" s="211"/>
      <c r="I188" s="211"/>
      <c r="J188" s="211"/>
      <c r="K188" s="211"/>
      <c r="L188" s="211"/>
      <c r="M188" s="211"/>
      <c r="N188" s="211"/>
      <c r="O188" s="211"/>
      <c r="P188" s="211"/>
      <c r="Q188" s="211"/>
      <c r="R188" s="211"/>
      <c r="S188" s="211"/>
      <c r="T188" s="211"/>
      <c r="U188" s="211"/>
      <c r="V188" s="211"/>
      <c r="W188" s="211"/>
      <c r="X188" s="211"/>
      <c r="Y188" s="211"/>
      <c r="Z188" s="211"/>
    </row>
    <row r="189" spans="1:26" ht="15.75" customHeight="1">
      <c r="A189" s="211"/>
      <c r="B189" s="211"/>
      <c r="C189" s="211"/>
      <c r="D189" s="211"/>
      <c r="E189" s="211"/>
      <c r="F189" s="211"/>
      <c r="G189" s="211"/>
      <c r="H189" s="211"/>
      <c r="I189" s="211"/>
      <c r="J189" s="211"/>
      <c r="K189" s="211"/>
      <c r="L189" s="211"/>
      <c r="M189" s="211"/>
      <c r="N189" s="211"/>
      <c r="O189" s="211"/>
      <c r="P189" s="211"/>
      <c r="Q189" s="211"/>
      <c r="R189" s="211"/>
      <c r="S189" s="211"/>
      <c r="T189" s="211"/>
      <c r="U189" s="211"/>
      <c r="V189" s="211"/>
      <c r="W189" s="211"/>
      <c r="X189" s="211"/>
      <c r="Y189" s="211"/>
      <c r="Z189" s="211"/>
    </row>
    <row r="190" spans="1:26" ht="15.75" customHeight="1">
      <c r="A190" s="211"/>
      <c r="B190" s="211"/>
      <c r="C190" s="211"/>
      <c r="D190" s="211"/>
      <c r="E190" s="211"/>
      <c r="F190" s="211"/>
      <c r="G190" s="211"/>
      <c r="H190" s="211"/>
      <c r="I190" s="211"/>
      <c r="J190" s="211"/>
      <c r="K190" s="211"/>
      <c r="L190" s="211"/>
      <c r="M190" s="211"/>
      <c r="N190" s="211"/>
      <c r="O190" s="211"/>
      <c r="P190" s="211"/>
      <c r="Q190" s="211"/>
      <c r="R190" s="211"/>
      <c r="S190" s="211"/>
      <c r="T190" s="211"/>
      <c r="U190" s="211"/>
      <c r="V190" s="211"/>
      <c r="W190" s="211"/>
      <c r="X190" s="211"/>
      <c r="Y190" s="211"/>
      <c r="Z190" s="211"/>
    </row>
    <row r="191" spans="1:26" ht="15.75" customHeight="1">
      <c r="A191" s="211"/>
      <c r="B191" s="211"/>
      <c r="C191" s="211"/>
      <c r="D191" s="211"/>
      <c r="E191" s="211"/>
      <c r="F191" s="211"/>
      <c r="G191" s="211"/>
      <c r="H191" s="211"/>
      <c r="I191" s="211"/>
      <c r="J191" s="211"/>
      <c r="K191" s="211"/>
      <c r="L191" s="211"/>
      <c r="M191" s="211"/>
      <c r="N191" s="211"/>
      <c r="O191" s="211"/>
      <c r="P191" s="211"/>
      <c r="Q191" s="211"/>
      <c r="R191" s="211"/>
      <c r="S191" s="211"/>
      <c r="T191" s="211"/>
      <c r="U191" s="211"/>
      <c r="V191" s="211"/>
      <c r="W191" s="211"/>
      <c r="X191" s="211"/>
      <c r="Y191" s="211"/>
      <c r="Z191" s="211"/>
    </row>
    <row r="192" spans="1:26" ht="15.75" customHeight="1">
      <c r="A192" s="211"/>
      <c r="B192" s="211"/>
      <c r="C192" s="211"/>
      <c r="D192" s="211"/>
      <c r="E192" s="211"/>
      <c r="F192" s="211"/>
      <c r="G192" s="211"/>
      <c r="H192" s="211"/>
      <c r="I192" s="211"/>
      <c r="J192" s="211"/>
      <c r="K192" s="211"/>
      <c r="L192" s="211"/>
      <c r="M192" s="211"/>
      <c r="N192" s="211"/>
      <c r="O192" s="211"/>
      <c r="P192" s="211"/>
      <c r="Q192" s="211"/>
      <c r="R192" s="211"/>
      <c r="S192" s="211"/>
      <c r="T192" s="211"/>
      <c r="U192" s="211"/>
      <c r="V192" s="211"/>
      <c r="W192" s="211"/>
      <c r="X192" s="211"/>
      <c r="Y192" s="211"/>
      <c r="Z192" s="211"/>
    </row>
    <row r="193" spans="1:26" ht="15.75" customHeight="1">
      <c r="A193" s="211"/>
      <c r="B193" s="211"/>
      <c r="C193" s="211"/>
      <c r="D193" s="211"/>
      <c r="E193" s="211"/>
      <c r="F193" s="211"/>
      <c r="G193" s="211"/>
      <c r="H193" s="211"/>
      <c r="I193" s="211"/>
      <c r="J193" s="211"/>
      <c r="K193" s="211"/>
      <c r="L193" s="211"/>
      <c r="M193" s="211"/>
      <c r="N193" s="211"/>
      <c r="O193" s="211"/>
      <c r="P193" s="211"/>
      <c r="Q193" s="211"/>
      <c r="R193" s="211"/>
      <c r="S193" s="211"/>
      <c r="T193" s="211"/>
      <c r="U193" s="211"/>
      <c r="V193" s="211"/>
      <c r="W193" s="211"/>
      <c r="X193" s="211"/>
      <c r="Y193" s="211"/>
      <c r="Z193" s="211"/>
    </row>
    <row r="194" spans="1:26" ht="15.75" customHeight="1">
      <c r="A194" s="211"/>
      <c r="B194" s="211"/>
      <c r="C194" s="211"/>
      <c r="D194" s="211"/>
      <c r="E194" s="211"/>
      <c r="F194" s="211"/>
      <c r="G194" s="211"/>
      <c r="H194" s="211"/>
      <c r="I194" s="211"/>
      <c r="J194" s="211"/>
      <c r="K194" s="211"/>
      <c r="L194" s="211"/>
      <c r="M194" s="211"/>
      <c r="N194" s="211"/>
      <c r="O194" s="211"/>
      <c r="P194" s="211"/>
      <c r="Q194" s="211"/>
      <c r="R194" s="211"/>
      <c r="S194" s="211"/>
      <c r="T194" s="211"/>
      <c r="U194" s="211"/>
      <c r="V194" s="211"/>
      <c r="W194" s="211"/>
      <c r="X194" s="211"/>
      <c r="Y194" s="211"/>
      <c r="Z194" s="211"/>
    </row>
    <row r="195" spans="1:26" ht="15.75" customHeight="1">
      <c r="A195" s="211"/>
      <c r="B195" s="211"/>
      <c r="C195" s="211"/>
      <c r="D195" s="211"/>
      <c r="E195" s="211"/>
      <c r="F195" s="211"/>
      <c r="G195" s="211"/>
      <c r="H195" s="211"/>
      <c r="I195" s="211"/>
      <c r="J195" s="211"/>
      <c r="K195" s="211"/>
      <c r="L195" s="211"/>
      <c r="M195" s="211"/>
      <c r="N195" s="211"/>
      <c r="O195" s="211"/>
      <c r="P195" s="211"/>
      <c r="Q195" s="211"/>
      <c r="R195" s="211"/>
      <c r="S195" s="211"/>
      <c r="T195" s="211"/>
      <c r="U195" s="211"/>
      <c r="V195" s="211"/>
      <c r="W195" s="211"/>
      <c r="X195" s="211"/>
      <c r="Y195" s="211"/>
      <c r="Z195" s="211"/>
    </row>
    <row r="196" spans="1:26" ht="15.75" customHeight="1">
      <c r="A196" s="211"/>
      <c r="B196" s="211"/>
      <c r="C196" s="211"/>
      <c r="D196" s="211"/>
      <c r="E196" s="211"/>
      <c r="F196" s="211"/>
      <c r="G196" s="211"/>
      <c r="H196" s="211"/>
      <c r="I196" s="211"/>
      <c r="J196" s="211"/>
      <c r="K196" s="211"/>
      <c r="L196" s="211"/>
      <c r="M196" s="211"/>
      <c r="N196" s="211"/>
      <c r="O196" s="211"/>
      <c r="P196" s="211"/>
      <c r="Q196" s="211"/>
      <c r="R196" s="211"/>
      <c r="S196" s="211"/>
      <c r="T196" s="211"/>
      <c r="U196" s="211"/>
      <c r="V196" s="211"/>
      <c r="W196" s="211"/>
      <c r="X196" s="211"/>
      <c r="Y196" s="211"/>
      <c r="Z196" s="211"/>
    </row>
    <row r="197" spans="1:26" ht="15.75" customHeight="1">
      <c r="A197" s="211"/>
      <c r="B197" s="211"/>
      <c r="C197" s="211"/>
      <c r="D197" s="211"/>
      <c r="E197" s="211"/>
      <c r="F197" s="211"/>
      <c r="G197" s="211"/>
      <c r="H197" s="211"/>
      <c r="I197" s="211"/>
      <c r="J197" s="211"/>
      <c r="K197" s="211"/>
      <c r="L197" s="211"/>
      <c r="M197" s="211"/>
      <c r="N197" s="211"/>
      <c r="O197" s="211"/>
      <c r="P197" s="211"/>
      <c r="Q197" s="211"/>
      <c r="R197" s="211"/>
      <c r="S197" s="211"/>
      <c r="T197" s="211"/>
      <c r="U197" s="211"/>
      <c r="V197" s="211"/>
      <c r="W197" s="211"/>
      <c r="X197" s="211"/>
      <c r="Y197" s="211"/>
      <c r="Z197" s="211"/>
    </row>
    <row r="198" spans="1:26" ht="15.75" customHeight="1">
      <c r="A198" s="211"/>
      <c r="B198" s="211"/>
      <c r="C198" s="211"/>
      <c r="D198" s="211"/>
      <c r="E198" s="211"/>
      <c r="F198" s="211"/>
      <c r="G198" s="211"/>
      <c r="H198" s="211"/>
      <c r="I198" s="211"/>
      <c r="J198" s="211"/>
      <c r="K198" s="211"/>
      <c r="L198" s="211"/>
      <c r="M198" s="211"/>
      <c r="N198" s="211"/>
      <c r="O198" s="211"/>
      <c r="P198" s="211"/>
      <c r="Q198" s="211"/>
      <c r="R198" s="211"/>
      <c r="S198" s="211"/>
      <c r="T198" s="211"/>
      <c r="U198" s="211"/>
      <c r="V198" s="211"/>
      <c r="W198" s="211"/>
      <c r="X198" s="211"/>
      <c r="Y198" s="211"/>
      <c r="Z198" s="211"/>
    </row>
    <row r="199" spans="1:26" ht="15.75" customHeight="1">
      <c r="A199" s="211"/>
      <c r="B199" s="211"/>
      <c r="C199" s="211"/>
      <c r="D199" s="211"/>
      <c r="E199" s="211"/>
      <c r="F199" s="211"/>
      <c r="G199" s="211"/>
      <c r="H199" s="211"/>
      <c r="I199" s="211"/>
      <c r="J199" s="211"/>
      <c r="K199" s="211"/>
      <c r="L199" s="211"/>
      <c r="M199" s="211"/>
      <c r="N199" s="211"/>
      <c r="O199" s="211"/>
      <c r="P199" s="211"/>
      <c r="Q199" s="211"/>
      <c r="R199" s="211"/>
      <c r="S199" s="211"/>
      <c r="T199" s="211"/>
      <c r="U199" s="211"/>
      <c r="V199" s="211"/>
      <c r="W199" s="211"/>
      <c r="X199" s="211"/>
      <c r="Y199" s="211"/>
      <c r="Z199" s="211"/>
    </row>
    <row r="200" spans="1:26" ht="15.75" customHeight="1">
      <c r="A200" s="211"/>
      <c r="B200" s="211"/>
      <c r="C200" s="211"/>
      <c r="D200" s="211"/>
      <c r="E200" s="211"/>
      <c r="F200" s="211"/>
      <c r="G200" s="211"/>
      <c r="H200" s="211"/>
      <c r="I200" s="211"/>
      <c r="J200" s="211"/>
      <c r="K200" s="211"/>
      <c r="L200" s="211"/>
      <c r="M200" s="211"/>
      <c r="N200" s="211"/>
      <c r="O200" s="211"/>
      <c r="P200" s="211"/>
      <c r="Q200" s="211"/>
      <c r="R200" s="211"/>
      <c r="S200" s="211"/>
      <c r="T200" s="211"/>
      <c r="U200" s="211"/>
      <c r="V200" s="211"/>
      <c r="W200" s="211"/>
      <c r="X200" s="211"/>
      <c r="Y200" s="211"/>
      <c r="Z200" s="211"/>
    </row>
    <row r="201" spans="1:26" ht="15.75" customHeight="1">
      <c r="A201" s="211"/>
      <c r="B201" s="211"/>
      <c r="C201" s="211"/>
      <c r="D201" s="211"/>
      <c r="E201" s="211"/>
      <c r="F201" s="211"/>
      <c r="G201" s="211"/>
      <c r="H201" s="211"/>
      <c r="I201" s="211"/>
      <c r="J201" s="211"/>
      <c r="K201" s="211"/>
      <c r="L201" s="211"/>
      <c r="M201" s="211"/>
      <c r="N201" s="211"/>
      <c r="O201" s="211"/>
      <c r="P201" s="211"/>
      <c r="Q201" s="211"/>
      <c r="R201" s="211"/>
      <c r="S201" s="211"/>
      <c r="T201" s="211"/>
      <c r="U201" s="211"/>
      <c r="V201" s="211"/>
      <c r="W201" s="211"/>
      <c r="X201" s="211"/>
      <c r="Y201" s="211"/>
      <c r="Z201" s="211"/>
    </row>
    <row r="202" spans="1:26" ht="15.75" customHeight="1">
      <c r="A202" s="211"/>
      <c r="B202" s="211"/>
      <c r="C202" s="211"/>
      <c r="D202" s="211"/>
      <c r="E202" s="211"/>
      <c r="F202" s="211"/>
      <c r="G202" s="211"/>
      <c r="H202" s="211"/>
      <c r="I202" s="211"/>
      <c r="J202" s="211"/>
      <c r="K202" s="211"/>
      <c r="L202" s="211"/>
      <c r="M202" s="211"/>
      <c r="N202" s="211"/>
      <c r="O202" s="211"/>
      <c r="P202" s="211"/>
      <c r="Q202" s="211"/>
      <c r="R202" s="211"/>
      <c r="S202" s="211"/>
      <c r="T202" s="211"/>
      <c r="U202" s="211"/>
      <c r="V202" s="211"/>
      <c r="W202" s="211"/>
      <c r="X202" s="211"/>
      <c r="Y202" s="211"/>
      <c r="Z202" s="211"/>
    </row>
    <row r="203" spans="1:26" ht="15.75" customHeight="1">
      <c r="A203" s="211"/>
      <c r="B203" s="211"/>
      <c r="C203" s="211"/>
      <c r="D203" s="211"/>
      <c r="E203" s="211"/>
      <c r="F203" s="211"/>
      <c r="G203" s="211"/>
      <c r="H203" s="211"/>
      <c r="I203" s="211"/>
      <c r="J203" s="211"/>
      <c r="K203" s="211"/>
      <c r="L203" s="211"/>
      <c r="M203" s="211"/>
      <c r="N203" s="211"/>
      <c r="O203" s="211"/>
      <c r="P203" s="211"/>
      <c r="Q203" s="211"/>
      <c r="R203" s="211"/>
      <c r="S203" s="211"/>
      <c r="T203" s="211"/>
      <c r="U203" s="211"/>
      <c r="V203" s="211"/>
      <c r="W203" s="211"/>
      <c r="X203" s="211"/>
      <c r="Y203" s="211"/>
      <c r="Z203" s="211"/>
    </row>
    <row r="204" spans="1:26" ht="15.75" customHeight="1">
      <c r="A204" s="211"/>
      <c r="B204" s="211"/>
      <c r="C204" s="211"/>
      <c r="D204" s="211"/>
      <c r="E204" s="211"/>
      <c r="F204" s="211"/>
      <c r="G204" s="211"/>
      <c r="H204" s="211"/>
      <c r="I204" s="211"/>
      <c r="J204" s="211"/>
      <c r="K204" s="211"/>
      <c r="L204" s="211"/>
      <c r="M204" s="211"/>
      <c r="N204" s="211"/>
      <c r="O204" s="211"/>
      <c r="P204" s="211"/>
      <c r="Q204" s="211"/>
      <c r="R204" s="211"/>
      <c r="S204" s="211"/>
      <c r="T204" s="211"/>
      <c r="U204" s="211"/>
      <c r="V204" s="211"/>
      <c r="W204" s="211"/>
      <c r="X204" s="211"/>
      <c r="Y204" s="211"/>
      <c r="Z204" s="211"/>
    </row>
    <row r="205" spans="1:26" ht="15.75" customHeight="1">
      <c r="A205" s="211"/>
      <c r="B205" s="211"/>
      <c r="C205" s="211"/>
      <c r="D205" s="211"/>
      <c r="E205" s="211"/>
      <c r="F205" s="211"/>
      <c r="G205" s="211"/>
      <c r="H205" s="211"/>
      <c r="I205" s="211"/>
      <c r="J205" s="211"/>
      <c r="K205" s="211"/>
      <c r="L205" s="211"/>
      <c r="M205" s="211"/>
      <c r="N205" s="211"/>
      <c r="O205" s="211"/>
      <c r="P205" s="211"/>
      <c r="Q205" s="211"/>
      <c r="R205" s="211"/>
      <c r="S205" s="211"/>
      <c r="T205" s="211"/>
      <c r="U205" s="211"/>
      <c r="V205" s="211"/>
      <c r="W205" s="211"/>
      <c r="X205" s="211"/>
      <c r="Y205" s="211"/>
      <c r="Z205" s="211"/>
    </row>
    <row r="206" spans="1:26" ht="15.75" customHeight="1">
      <c r="A206" s="211"/>
      <c r="B206" s="211"/>
      <c r="C206" s="211"/>
      <c r="D206" s="211"/>
      <c r="E206" s="211"/>
      <c r="F206" s="211"/>
      <c r="G206" s="211"/>
      <c r="H206" s="211"/>
      <c r="I206" s="211"/>
      <c r="J206" s="211"/>
      <c r="K206" s="211"/>
      <c r="L206" s="211"/>
      <c r="M206" s="211"/>
      <c r="N206" s="211"/>
      <c r="O206" s="211"/>
      <c r="P206" s="211"/>
      <c r="Q206" s="211"/>
      <c r="R206" s="211"/>
      <c r="S206" s="211"/>
      <c r="T206" s="211"/>
      <c r="U206" s="211"/>
      <c r="V206" s="211"/>
      <c r="W206" s="211"/>
      <c r="X206" s="211"/>
      <c r="Y206" s="211"/>
      <c r="Z206" s="211"/>
    </row>
    <row r="207" spans="1:26" ht="15.75" customHeight="1">
      <c r="A207" s="211"/>
      <c r="B207" s="211"/>
      <c r="C207" s="211"/>
      <c r="D207" s="211"/>
      <c r="E207" s="211"/>
      <c r="F207" s="211"/>
      <c r="G207" s="211"/>
      <c r="H207" s="211"/>
      <c r="I207" s="211"/>
      <c r="J207" s="211"/>
      <c r="K207" s="211"/>
      <c r="L207" s="211"/>
      <c r="M207" s="211"/>
      <c r="N207" s="211"/>
      <c r="O207" s="211"/>
      <c r="P207" s="211"/>
      <c r="Q207" s="211"/>
      <c r="R207" s="211"/>
      <c r="S207" s="211"/>
      <c r="T207" s="211"/>
      <c r="U207" s="211"/>
      <c r="V207" s="211"/>
      <c r="W207" s="211"/>
      <c r="X207" s="211"/>
      <c r="Y207" s="211"/>
      <c r="Z207" s="211"/>
    </row>
    <row r="208" spans="1:26" ht="15.75" customHeight="1">
      <c r="A208" s="211"/>
      <c r="B208" s="211"/>
      <c r="C208" s="211"/>
      <c r="D208" s="211"/>
      <c r="E208" s="211"/>
      <c r="F208" s="211"/>
      <c r="G208" s="211"/>
      <c r="H208" s="211"/>
      <c r="I208" s="211"/>
      <c r="J208" s="211"/>
      <c r="K208" s="211"/>
      <c r="L208" s="211"/>
      <c r="M208" s="211"/>
      <c r="N208" s="211"/>
      <c r="O208" s="211"/>
      <c r="P208" s="211"/>
      <c r="Q208" s="211"/>
      <c r="R208" s="211"/>
      <c r="S208" s="211"/>
      <c r="T208" s="211"/>
      <c r="U208" s="211"/>
      <c r="V208" s="211"/>
      <c r="W208" s="211"/>
      <c r="X208" s="211"/>
      <c r="Y208" s="211"/>
      <c r="Z208" s="211"/>
    </row>
    <row r="209" spans="1:26" ht="15.75" customHeight="1">
      <c r="A209" s="211"/>
      <c r="B209" s="211"/>
      <c r="C209" s="211"/>
      <c r="D209" s="211"/>
      <c r="E209" s="211"/>
      <c r="F209" s="211"/>
      <c r="G209" s="211"/>
      <c r="H209" s="211"/>
      <c r="I209" s="211"/>
      <c r="J209" s="211"/>
      <c r="K209" s="211"/>
      <c r="L209" s="211"/>
      <c r="M209" s="211"/>
      <c r="N209" s="211"/>
      <c r="O209" s="211"/>
      <c r="P209" s="211"/>
      <c r="Q209" s="211"/>
      <c r="R209" s="211"/>
      <c r="S209" s="211"/>
      <c r="T209" s="211"/>
      <c r="U209" s="211"/>
      <c r="V209" s="211"/>
      <c r="W209" s="211"/>
      <c r="X209" s="211"/>
      <c r="Y209" s="211"/>
      <c r="Z209" s="211"/>
    </row>
    <row r="210" spans="1:26" ht="15.75" customHeight="1">
      <c r="A210" s="211"/>
      <c r="B210" s="211"/>
      <c r="C210" s="211"/>
      <c r="D210" s="211"/>
      <c r="E210" s="211"/>
      <c r="F210" s="211"/>
      <c r="G210" s="211"/>
      <c r="H210" s="211"/>
      <c r="I210" s="211"/>
      <c r="J210" s="211"/>
      <c r="K210" s="211"/>
      <c r="L210" s="211"/>
      <c r="M210" s="211"/>
      <c r="N210" s="211"/>
      <c r="O210" s="211"/>
      <c r="P210" s="211"/>
      <c r="Q210" s="211"/>
      <c r="R210" s="211"/>
      <c r="S210" s="211"/>
      <c r="T210" s="211"/>
      <c r="U210" s="211"/>
      <c r="V210" s="211"/>
      <c r="W210" s="211"/>
      <c r="X210" s="211"/>
      <c r="Y210" s="211"/>
      <c r="Z210" s="211"/>
    </row>
    <row r="211" spans="1:26" ht="15.75" customHeight="1">
      <c r="A211" s="211"/>
      <c r="B211" s="211"/>
      <c r="C211" s="211"/>
      <c r="D211" s="211"/>
      <c r="E211" s="211"/>
      <c r="F211" s="211"/>
      <c r="G211" s="211"/>
      <c r="H211" s="211"/>
      <c r="I211" s="211"/>
      <c r="J211" s="211"/>
      <c r="K211" s="211"/>
      <c r="L211" s="211"/>
      <c r="M211" s="211"/>
      <c r="N211" s="211"/>
      <c r="O211" s="211"/>
      <c r="P211" s="211"/>
      <c r="Q211" s="211"/>
      <c r="R211" s="211"/>
      <c r="S211" s="211"/>
      <c r="T211" s="211"/>
      <c r="U211" s="211"/>
      <c r="V211" s="211"/>
      <c r="W211" s="211"/>
      <c r="X211" s="211"/>
      <c r="Y211" s="211"/>
      <c r="Z211" s="211"/>
    </row>
    <row r="212" spans="1:26" ht="15.75" customHeight="1">
      <c r="A212" s="211"/>
      <c r="B212" s="211"/>
      <c r="C212" s="211"/>
      <c r="D212" s="211"/>
      <c r="E212" s="211"/>
      <c r="F212" s="211"/>
      <c r="G212" s="211"/>
      <c r="H212" s="211"/>
      <c r="I212" s="211"/>
      <c r="J212" s="211"/>
      <c r="K212" s="211"/>
      <c r="L212" s="211"/>
      <c r="M212" s="211"/>
      <c r="N212" s="211"/>
      <c r="O212" s="211"/>
      <c r="P212" s="211"/>
      <c r="Q212" s="211"/>
      <c r="R212" s="211"/>
      <c r="S212" s="211"/>
      <c r="T212" s="211"/>
      <c r="U212" s="211"/>
      <c r="V212" s="211"/>
      <c r="W212" s="211"/>
      <c r="X212" s="211"/>
      <c r="Y212" s="211"/>
      <c r="Z212" s="211"/>
    </row>
    <row r="213" spans="1:26" ht="15.75" customHeight="1">
      <c r="A213" s="211"/>
      <c r="B213" s="211"/>
      <c r="C213" s="211"/>
      <c r="D213" s="211"/>
      <c r="E213" s="211"/>
      <c r="F213" s="211"/>
      <c r="G213" s="211"/>
      <c r="H213" s="211"/>
      <c r="I213" s="211"/>
      <c r="J213" s="211"/>
      <c r="K213" s="211"/>
      <c r="L213" s="211"/>
      <c r="M213" s="211"/>
      <c r="N213" s="211"/>
      <c r="O213" s="211"/>
      <c r="P213" s="211"/>
      <c r="Q213" s="211"/>
      <c r="R213" s="211"/>
      <c r="S213" s="211"/>
      <c r="T213" s="211"/>
      <c r="U213" s="211"/>
      <c r="V213" s="211"/>
      <c r="W213" s="211"/>
      <c r="X213" s="211"/>
      <c r="Y213" s="211"/>
      <c r="Z213" s="211"/>
    </row>
    <row r="214" spans="1:26" ht="15.75" customHeight="1">
      <c r="A214" s="211"/>
      <c r="B214" s="211"/>
      <c r="C214" s="211"/>
      <c r="D214" s="211"/>
      <c r="E214" s="211"/>
      <c r="F214" s="211"/>
      <c r="G214" s="211"/>
      <c r="H214" s="211"/>
      <c r="I214" s="211"/>
      <c r="J214" s="211"/>
      <c r="K214" s="211"/>
      <c r="L214" s="211"/>
      <c r="M214" s="211"/>
      <c r="N214" s="211"/>
      <c r="O214" s="211"/>
      <c r="P214" s="211"/>
      <c r="Q214" s="211"/>
      <c r="R214" s="211"/>
      <c r="S214" s="211"/>
      <c r="T214" s="211"/>
      <c r="U214" s="211"/>
      <c r="V214" s="211"/>
      <c r="W214" s="211"/>
      <c r="X214" s="211"/>
      <c r="Y214" s="211"/>
      <c r="Z214" s="211"/>
    </row>
    <row r="215" spans="1:26" ht="15.75" customHeight="1">
      <c r="A215" s="211"/>
      <c r="B215" s="211"/>
      <c r="C215" s="211"/>
      <c r="D215" s="211"/>
      <c r="E215" s="211"/>
      <c r="F215" s="211"/>
      <c r="G215" s="211"/>
      <c r="H215" s="211"/>
      <c r="I215" s="211"/>
      <c r="J215" s="211"/>
      <c r="K215" s="211"/>
      <c r="L215" s="211"/>
      <c r="M215" s="211"/>
      <c r="N215" s="211"/>
      <c r="O215" s="211"/>
      <c r="P215" s="211"/>
      <c r="Q215" s="211"/>
      <c r="R215" s="211"/>
      <c r="S215" s="211"/>
      <c r="T215" s="211"/>
      <c r="U215" s="211"/>
      <c r="V215" s="211"/>
      <c r="W215" s="211"/>
      <c r="X215" s="211"/>
      <c r="Y215" s="211"/>
      <c r="Z215" s="211"/>
    </row>
    <row r="216" spans="1:26" ht="15.75" customHeight="1">
      <c r="A216" s="211"/>
      <c r="B216" s="211"/>
      <c r="C216" s="211"/>
      <c r="D216" s="211"/>
      <c r="E216" s="211"/>
      <c r="F216" s="211"/>
      <c r="G216" s="211"/>
      <c r="H216" s="211"/>
      <c r="I216" s="211"/>
      <c r="J216" s="211"/>
      <c r="K216" s="211"/>
      <c r="L216" s="211"/>
      <c r="M216" s="211"/>
      <c r="N216" s="211"/>
      <c r="O216" s="211"/>
      <c r="P216" s="211"/>
      <c r="Q216" s="211"/>
      <c r="R216" s="211"/>
      <c r="S216" s="211"/>
      <c r="T216" s="211"/>
      <c r="U216" s="211"/>
      <c r="V216" s="211"/>
      <c r="W216" s="211"/>
      <c r="X216" s="211"/>
      <c r="Y216" s="211"/>
      <c r="Z216" s="211"/>
    </row>
    <row r="217" spans="1:26" ht="15.75" customHeight="1">
      <c r="A217" s="211"/>
      <c r="B217" s="211"/>
      <c r="C217" s="211"/>
      <c r="D217" s="211"/>
      <c r="E217" s="211"/>
      <c r="F217" s="211"/>
      <c r="G217" s="211"/>
      <c r="H217" s="211"/>
      <c r="I217" s="211"/>
      <c r="J217" s="211"/>
      <c r="K217" s="211"/>
      <c r="L217" s="211"/>
      <c r="M217" s="211"/>
      <c r="N217" s="211"/>
      <c r="O217" s="211"/>
      <c r="P217" s="211"/>
      <c r="Q217" s="211"/>
      <c r="R217" s="211"/>
      <c r="S217" s="211"/>
      <c r="T217" s="211"/>
      <c r="U217" s="211"/>
      <c r="V217" s="211"/>
      <c r="W217" s="211"/>
      <c r="X217" s="211"/>
      <c r="Y217" s="211"/>
      <c r="Z217" s="211"/>
    </row>
    <row r="218" spans="1:26" ht="15.75" customHeight="1">
      <c r="A218" s="211"/>
      <c r="B218" s="211"/>
      <c r="C218" s="211"/>
      <c r="D218" s="211"/>
      <c r="E218" s="211"/>
      <c r="F218" s="211"/>
      <c r="G218" s="211"/>
      <c r="H218" s="211"/>
      <c r="I218" s="211"/>
      <c r="J218" s="211"/>
      <c r="K218" s="211"/>
      <c r="L218" s="211"/>
      <c r="M218" s="211"/>
      <c r="N218" s="211"/>
      <c r="O218" s="211"/>
      <c r="P218" s="211"/>
      <c r="Q218" s="211"/>
      <c r="R218" s="211"/>
      <c r="S218" s="211"/>
      <c r="T218" s="211"/>
      <c r="U218" s="211"/>
      <c r="V218" s="211"/>
      <c r="W218" s="211"/>
      <c r="X218" s="211"/>
      <c r="Y218" s="211"/>
      <c r="Z218" s="211"/>
    </row>
    <row r="219" spans="1:26" ht="15.75" customHeight="1">
      <c r="A219" s="211"/>
      <c r="B219" s="211"/>
      <c r="C219" s="211"/>
      <c r="D219" s="211"/>
      <c r="E219" s="211"/>
      <c r="F219" s="211"/>
      <c r="G219" s="211"/>
      <c r="H219" s="211"/>
      <c r="I219" s="211"/>
      <c r="J219" s="211"/>
      <c r="K219" s="211"/>
      <c r="L219" s="211"/>
      <c r="M219" s="211"/>
      <c r="N219" s="211"/>
      <c r="O219" s="211"/>
      <c r="P219" s="211"/>
      <c r="Q219" s="211"/>
      <c r="R219" s="211"/>
      <c r="S219" s="211"/>
      <c r="T219" s="211"/>
      <c r="U219" s="211"/>
      <c r="V219" s="211"/>
      <c r="W219" s="211"/>
      <c r="X219" s="211"/>
      <c r="Y219" s="211"/>
      <c r="Z219" s="211"/>
    </row>
    <row r="220" spans="1:26" ht="15.75" customHeight="1">
      <c r="A220" s="211"/>
      <c r="B220" s="211"/>
      <c r="C220" s="211"/>
      <c r="D220" s="211"/>
      <c r="E220" s="211"/>
      <c r="F220" s="211"/>
      <c r="G220" s="211"/>
      <c r="H220" s="211"/>
      <c r="I220" s="211"/>
      <c r="J220" s="211"/>
      <c r="K220" s="211"/>
      <c r="L220" s="211"/>
      <c r="M220" s="211"/>
      <c r="N220" s="211"/>
      <c r="O220" s="211"/>
      <c r="P220" s="211"/>
      <c r="Q220" s="211"/>
      <c r="R220" s="211"/>
      <c r="S220" s="211"/>
      <c r="T220" s="211"/>
      <c r="U220" s="211"/>
      <c r="V220" s="211"/>
      <c r="W220" s="211"/>
      <c r="X220" s="211"/>
      <c r="Y220" s="211"/>
      <c r="Z220" s="211"/>
    </row>
    <row r="221" spans="1:26" ht="15.75" customHeight="1">
      <c r="A221" s="211"/>
      <c r="B221" s="211"/>
      <c r="C221" s="211"/>
      <c r="D221" s="211"/>
      <c r="E221" s="211"/>
      <c r="F221" s="211"/>
      <c r="G221" s="211"/>
      <c r="H221" s="211"/>
      <c r="I221" s="211"/>
      <c r="J221" s="211"/>
      <c r="K221" s="211"/>
      <c r="L221" s="211"/>
      <c r="M221" s="211"/>
      <c r="N221" s="211"/>
      <c r="O221" s="211"/>
      <c r="P221" s="211"/>
      <c r="Q221" s="211"/>
      <c r="R221" s="211"/>
      <c r="S221" s="211"/>
      <c r="T221" s="211"/>
      <c r="U221" s="211"/>
      <c r="V221" s="211"/>
      <c r="W221" s="211"/>
      <c r="X221" s="211"/>
      <c r="Y221" s="211"/>
      <c r="Z221" s="211"/>
    </row>
    <row r="222" spans="1:26" ht="15.75" customHeight="1">
      <c r="A222" s="211"/>
      <c r="B222" s="211"/>
      <c r="C222" s="211"/>
      <c r="D222" s="211"/>
      <c r="E222" s="211"/>
      <c r="F222" s="211"/>
      <c r="G222" s="211"/>
      <c r="H222" s="211"/>
      <c r="I222" s="211"/>
      <c r="J222" s="211"/>
      <c r="K222" s="211"/>
      <c r="L222" s="211"/>
      <c r="M222" s="211"/>
      <c r="N222" s="211"/>
      <c r="O222" s="211"/>
      <c r="P222" s="211"/>
      <c r="Q222" s="211"/>
      <c r="R222" s="211"/>
      <c r="S222" s="211"/>
      <c r="T222" s="211"/>
      <c r="U222" s="211"/>
      <c r="V222" s="211"/>
      <c r="W222" s="211"/>
      <c r="X222" s="211"/>
      <c r="Y222" s="211"/>
      <c r="Z222" s="211"/>
    </row>
    <row r="223" spans="1:26" ht="15.75" customHeight="1">
      <c r="A223" s="211"/>
      <c r="B223" s="211"/>
      <c r="C223" s="211"/>
      <c r="D223" s="211"/>
      <c r="E223" s="211"/>
      <c r="F223" s="211"/>
      <c r="G223" s="211"/>
      <c r="H223" s="211"/>
      <c r="I223" s="211"/>
      <c r="J223" s="211"/>
      <c r="K223" s="211"/>
      <c r="L223" s="211"/>
      <c r="M223" s="211"/>
      <c r="N223" s="211"/>
      <c r="O223" s="211"/>
      <c r="P223" s="211"/>
      <c r="Q223" s="211"/>
      <c r="R223" s="211"/>
      <c r="S223" s="211"/>
      <c r="T223" s="211"/>
      <c r="U223" s="211"/>
      <c r="V223" s="211"/>
      <c r="W223" s="211"/>
      <c r="X223" s="211"/>
      <c r="Y223" s="211"/>
      <c r="Z223" s="211"/>
    </row>
    <row r="224" spans="1:26" ht="15.75" customHeight="1">
      <c r="A224" s="211"/>
      <c r="B224" s="211"/>
      <c r="C224" s="211"/>
      <c r="D224" s="211"/>
      <c r="E224" s="211"/>
      <c r="F224" s="211"/>
      <c r="G224" s="211"/>
      <c r="H224" s="211"/>
      <c r="I224" s="211"/>
      <c r="J224" s="211"/>
      <c r="K224" s="211"/>
      <c r="L224" s="211"/>
      <c r="M224" s="211"/>
      <c r="N224" s="211"/>
      <c r="O224" s="211"/>
      <c r="P224" s="211"/>
      <c r="Q224" s="211"/>
      <c r="R224" s="211"/>
      <c r="S224" s="211"/>
      <c r="T224" s="211"/>
      <c r="U224" s="211"/>
      <c r="V224" s="211"/>
      <c r="W224" s="211"/>
      <c r="X224" s="211"/>
      <c r="Y224" s="211"/>
      <c r="Z224" s="211"/>
    </row>
    <row r="225" spans="1:26" ht="15.75" customHeight="1">
      <c r="A225" s="211"/>
      <c r="B225" s="211"/>
      <c r="C225" s="211"/>
      <c r="D225" s="211"/>
      <c r="E225" s="211"/>
      <c r="F225" s="211"/>
      <c r="G225" s="211"/>
      <c r="H225" s="211"/>
      <c r="I225" s="211"/>
      <c r="J225" s="211"/>
      <c r="K225" s="211"/>
      <c r="L225" s="211"/>
      <c r="M225" s="211"/>
      <c r="N225" s="211"/>
      <c r="O225" s="211"/>
      <c r="P225" s="211"/>
      <c r="Q225" s="211"/>
      <c r="R225" s="211"/>
      <c r="S225" s="211"/>
      <c r="T225" s="211"/>
      <c r="U225" s="211"/>
      <c r="V225" s="211"/>
      <c r="W225" s="211"/>
      <c r="X225" s="211"/>
      <c r="Y225" s="211"/>
      <c r="Z225" s="211"/>
    </row>
    <row r="226" spans="1:26" ht="15.75" customHeight="1">
      <c r="A226" s="211"/>
      <c r="B226" s="211"/>
      <c r="C226" s="211"/>
      <c r="D226" s="211"/>
      <c r="E226" s="211"/>
      <c r="F226" s="211"/>
      <c r="G226" s="211"/>
      <c r="H226" s="211"/>
      <c r="I226" s="211"/>
      <c r="J226" s="211"/>
      <c r="K226" s="211"/>
      <c r="L226" s="211"/>
      <c r="M226" s="211"/>
      <c r="N226" s="211"/>
      <c r="O226" s="211"/>
      <c r="P226" s="211"/>
      <c r="Q226" s="211"/>
      <c r="R226" s="211"/>
      <c r="S226" s="211"/>
      <c r="T226" s="211"/>
      <c r="U226" s="211"/>
      <c r="V226" s="211"/>
      <c r="W226" s="211"/>
      <c r="X226" s="211"/>
      <c r="Y226" s="211"/>
      <c r="Z226" s="211"/>
    </row>
    <row r="227" spans="1:26" ht="15.75" customHeight="1">
      <c r="A227" s="211"/>
      <c r="B227" s="211"/>
      <c r="C227" s="211"/>
      <c r="D227" s="211"/>
      <c r="E227" s="211"/>
      <c r="F227" s="211"/>
      <c r="G227" s="211"/>
      <c r="H227" s="211"/>
      <c r="I227" s="211"/>
      <c r="J227" s="211"/>
      <c r="K227" s="211"/>
      <c r="L227" s="211"/>
      <c r="M227" s="211"/>
      <c r="N227" s="211"/>
      <c r="O227" s="211"/>
      <c r="P227" s="211"/>
      <c r="Q227" s="211"/>
      <c r="R227" s="211"/>
      <c r="S227" s="211"/>
      <c r="T227" s="211"/>
      <c r="U227" s="211"/>
      <c r="V227" s="211"/>
      <c r="W227" s="211"/>
      <c r="X227" s="211"/>
      <c r="Y227" s="211"/>
      <c r="Z227" s="211"/>
    </row>
    <row r="228" spans="1:26" ht="15.75" customHeight="1">
      <c r="A228" s="211"/>
      <c r="B228" s="211"/>
      <c r="C228" s="211"/>
      <c r="D228" s="211"/>
      <c r="E228" s="211"/>
      <c r="F228" s="211"/>
      <c r="G228" s="211"/>
      <c r="H228" s="211"/>
      <c r="I228" s="211"/>
      <c r="J228" s="211"/>
      <c r="K228" s="211"/>
      <c r="L228" s="211"/>
      <c r="M228" s="211"/>
      <c r="N228" s="211"/>
      <c r="O228" s="211"/>
      <c r="P228" s="211"/>
      <c r="Q228" s="211"/>
      <c r="R228" s="211"/>
      <c r="S228" s="211"/>
      <c r="T228" s="211"/>
      <c r="U228" s="211"/>
      <c r="V228" s="211"/>
      <c r="W228" s="211"/>
      <c r="X228" s="211"/>
      <c r="Y228" s="211"/>
      <c r="Z228" s="211"/>
    </row>
    <row r="229" spans="1:26" ht="15.75" customHeight="1">
      <c r="A229" s="211"/>
      <c r="B229" s="211"/>
      <c r="C229" s="211"/>
      <c r="D229" s="211"/>
      <c r="E229" s="211"/>
      <c r="F229" s="211"/>
      <c r="G229" s="211"/>
      <c r="H229" s="211"/>
      <c r="I229" s="211"/>
      <c r="J229" s="211"/>
      <c r="K229" s="211"/>
      <c r="L229" s="211"/>
      <c r="M229" s="211"/>
      <c r="N229" s="211"/>
      <c r="O229" s="211"/>
      <c r="P229" s="211"/>
      <c r="Q229" s="211"/>
      <c r="R229" s="211"/>
      <c r="S229" s="211"/>
      <c r="T229" s="211"/>
      <c r="U229" s="211"/>
      <c r="V229" s="211"/>
      <c r="W229" s="211"/>
      <c r="X229" s="211"/>
      <c r="Y229" s="211"/>
      <c r="Z229" s="211"/>
    </row>
    <row r="230" spans="1:26" ht="15.75" customHeight="1">
      <c r="A230" s="211"/>
      <c r="B230" s="211"/>
      <c r="C230" s="211"/>
      <c r="D230" s="211"/>
      <c r="E230" s="211"/>
      <c r="F230" s="211"/>
      <c r="G230" s="211"/>
      <c r="H230" s="211"/>
      <c r="I230" s="211"/>
      <c r="J230" s="211"/>
      <c r="K230" s="211"/>
      <c r="L230" s="211"/>
      <c r="M230" s="211"/>
      <c r="N230" s="211"/>
      <c r="O230" s="211"/>
      <c r="P230" s="211"/>
      <c r="Q230" s="211"/>
      <c r="R230" s="211"/>
      <c r="S230" s="211"/>
      <c r="T230" s="211"/>
      <c r="U230" s="211"/>
      <c r="V230" s="211"/>
      <c r="W230" s="211"/>
      <c r="X230" s="211"/>
      <c r="Y230" s="211"/>
      <c r="Z230" s="211"/>
    </row>
    <row r="231" spans="1:26" ht="15.75" customHeight="1">
      <c r="A231" s="211"/>
      <c r="B231" s="211"/>
      <c r="C231" s="211"/>
      <c r="D231" s="211"/>
      <c r="E231" s="211"/>
      <c r="F231" s="211"/>
      <c r="G231" s="211"/>
      <c r="H231" s="211"/>
      <c r="I231" s="211"/>
      <c r="J231" s="211"/>
      <c r="K231" s="211"/>
      <c r="L231" s="211"/>
      <c r="M231" s="211"/>
      <c r="N231" s="211"/>
      <c r="O231" s="211"/>
      <c r="P231" s="211"/>
      <c r="Q231" s="211"/>
      <c r="R231" s="211"/>
      <c r="S231" s="211"/>
      <c r="T231" s="211"/>
      <c r="U231" s="211"/>
      <c r="V231" s="211"/>
      <c r="W231" s="211"/>
      <c r="X231" s="211"/>
      <c r="Y231" s="211"/>
      <c r="Z231" s="211"/>
    </row>
    <row r="232" spans="1:26" ht="15.75" customHeight="1">
      <c r="A232" s="211"/>
      <c r="B232" s="211"/>
      <c r="C232" s="211"/>
      <c r="D232" s="211"/>
      <c r="E232" s="211"/>
      <c r="F232" s="211"/>
      <c r="G232" s="211"/>
      <c r="H232" s="211"/>
      <c r="I232" s="211"/>
      <c r="J232" s="211"/>
      <c r="K232" s="211"/>
      <c r="L232" s="211"/>
      <c r="M232" s="211"/>
      <c r="N232" s="211"/>
      <c r="O232" s="211"/>
      <c r="P232" s="211"/>
      <c r="Q232" s="211"/>
      <c r="R232" s="211"/>
      <c r="S232" s="211"/>
      <c r="T232" s="211"/>
      <c r="U232" s="211"/>
      <c r="V232" s="211"/>
      <c r="W232" s="211"/>
      <c r="X232" s="211"/>
      <c r="Y232" s="211"/>
      <c r="Z232" s="211"/>
    </row>
    <row r="233" spans="1:26" ht="15.75" customHeight="1">
      <c r="A233" s="211"/>
      <c r="B233" s="211"/>
      <c r="C233" s="211"/>
      <c r="D233" s="211"/>
      <c r="E233" s="211"/>
      <c r="F233" s="211"/>
      <c r="G233" s="211"/>
      <c r="H233" s="211"/>
      <c r="I233" s="211"/>
      <c r="J233" s="211"/>
      <c r="K233" s="211"/>
      <c r="L233" s="211"/>
      <c r="M233" s="211"/>
      <c r="N233" s="211"/>
      <c r="O233" s="211"/>
      <c r="P233" s="211"/>
      <c r="Q233" s="211"/>
      <c r="R233" s="211"/>
      <c r="S233" s="211"/>
      <c r="T233" s="211"/>
      <c r="U233" s="211"/>
      <c r="V233" s="211"/>
      <c r="W233" s="211"/>
      <c r="X233" s="211"/>
      <c r="Y233" s="211"/>
      <c r="Z233" s="211"/>
    </row>
    <row r="234" spans="1:26" ht="15.75" customHeight="1">
      <c r="A234" s="211"/>
      <c r="B234" s="211"/>
      <c r="C234" s="211"/>
      <c r="D234" s="211"/>
      <c r="E234" s="211"/>
      <c r="F234" s="211"/>
      <c r="G234" s="211"/>
      <c r="H234" s="211"/>
      <c r="I234" s="211"/>
      <c r="J234" s="211"/>
      <c r="K234" s="211"/>
      <c r="L234" s="211"/>
      <c r="M234" s="211"/>
      <c r="N234" s="211"/>
      <c r="O234" s="211"/>
      <c r="P234" s="211"/>
      <c r="Q234" s="211"/>
      <c r="R234" s="211"/>
      <c r="S234" s="211"/>
      <c r="T234" s="211"/>
      <c r="U234" s="211"/>
      <c r="V234" s="211"/>
      <c r="W234" s="211"/>
      <c r="X234" s="211"/>
      <c r="Y234" s="211"/>
      <c r="Z234" s="211"/>
    </row>
    <row r="235" spans="1:26" ht="15.75" customHeight="1">
      <c r="A235" s="211"/>
      <c r="B235" s="211"/>
      <c r="C235" s="211"/>
      <c r="D235" s="211"/>
      <c r="E235" s="211"/>
      <c r="F235" s="211"/>
      <c r="G235" s="211"/>
      <c r="H235" s="211"/>
      <c r="I235" s="211"/>
      <c r="J235" s="211"/>
      <c r="K235" s="211"/>
      <c r="L235" s="211"/>
      <c r="M235" s="211"/>
      <c r="N235" s="211"/>
      <c r="O235" s="211"/>
      <c r="P235" s="211"/>
      <c r="Q235" s="211"/>
      <c r="R235" s="211"/>
      <c r="S235" s="211"/>
      <c r="T235" s="211"/>
      <c r="U235" s="211"/>
      <c r="V235" s="211"/>
      <c r="W235" s="211"/>
      <c r="X235" s="211"/>
      <c r="Y235" s="211"/>
      <c r="Z235" s="211"/>
    </row>
    <row r="236" spans="1:26" ht="15.75" customHeight="1">
      <c r="A236" s="211"/>
      <c r="B236" s="211"/>
      <c r="C236" s="211"/>
      <c r="D236" s="211"/>
      <c r="E236" s="211"/>
      <c r="F236" s="211"/>
      <c r="G236" s="211"/>
      <c r="H236" s="211"/>
      <c r="I236" s="211"/>
      <c r="J236" s="211"/>
      <c r="K236" s="211"/>
      <c r="L236" s="211"/>
      <c r="M236" s="211"/>
      <c r="N236" s="211"/>
      <c r="O236" s="211"/>
      <c r="P236" s="211"/>
      <c r="Q236" s="211"/>
      <c r="R236" s="211"/>
      <c r="S236" s="211"/>
      <c r="T236" s="211"/>
      <c r="U236" s="211"/>
      <c r="V236" s="211"/>
      <c r="W236" s="211"/>
      <c r="X236" s="211"/>
      <c r="Y236" s="211"/>
      <c r="Z236" s="211"/>
    </row>
    <row r="237" spans="1:26" ht="15.75" customHeight="1">
      <c r="A237" s="211"/>
      <c r="B237" s="211"/>
      <c r="C237" s="211"/>
      <c r="D237" s="211"/>
      <c r="E237" s="211"/>
      <c r="F237" s="211"/>
      <c r="G237" s="211"/>
      <c r="H237" s="211"/>
      <c r="I237" s="211"/>
      <c r="J237" s="211"/>
      <c r="K237" s="211"/>
      <c r="L237" s="211"/>
      <c r="M237" s="211"/>
      <c r="N237" s="211"/>
      <c r="O237" s="211"/>
      <c r="P237" s="211"/>
      <c r="Q237" s="211"/>
      <c r="R237" s="211"/>
      <c r="S237" s="211"/>
      <c r="T237" s="211"/>
      <c r="U237" s="211"/>
      <c r="V237" s="211"/>
      <c r="W237" s="211"/>
      <c r="X237" s="211"/>
      <c r="Y237" s="211"/>
      <c r="Z237" s="211"/>
    </row>
    <row r="238" spans="1:26" ht="15.75" customHeight="1">
      <c r="A238" s="211"/>
      <c r="B238" s="211"/>
      <c r="C238" s="211"/>
      <c r="D238" s="211"/>
      <c r="E238" s="211"/>
      <c r="F238" s="211"/>
      <c r="G238" s="211"/>
      <c r="H238" s="211"/>
      <c r="I238" s="211"/>
      <c r="J238" s="211"/>
      <c r="K238" s="211"/>
      <c r="L238" s="211"/>
      <c r="M238" s="211"/>
      <c r="N238" s="211"/>
      <c r="O238" s="211"/>
      <c r="P238" s="211"/>
      <c r="Q238" s="211"/>
      <c r="R238" s="211"/>
      <c r="S238" s="211"/>
      <c r="T238" s="211"/>
      <c r="U238" s="211"/>
      <c r="V238" s="211"/>
      <c r="W238" s="211"/>
      <c r="X238" s="211"/>
      <c r="Y238" s="211"/>
      <c r="Z238" s="211"/>
    </row>
    <row r="239" spans="1:26" ht="15.75" customHeight="1">
      <c r="A239" s="211"/>
      <c r="B239" s="211"/>
      <c r="C239" s="211"/>
      <c r="D239" s="211"/>
      <c r="E239" s="211"/>
      <c r="F239" s="211"/>
      <c r="G239" s="211"/>
      <c r="H239" s="211"/>
      <c r="I239" s="211"/>
      <c r="J239" s="211"/>
      <c r="K239" s="211"/>
      <c r="L239" s="211"/>
      <c r="M239" s="211"/>
      <c r="N239" s="211"/>
      <c r="O239" s="211"/>
      <c r="P239" s="211"/>
      <c r="Q239" s="211"/>
      <c r="R239" s="211"/>
      <c r="S239" s="211"/>
      <c r="T239" s="211"/>
      <c r="U239" s="211"/>
      <c r="V239" s="211"/>
      <c r="W239" s="211"/>
      <c r="X239" s="211"/>
      <c r="Y239" s="211"/>
      <c r="Z239" s="211"/>
    </row>
    <row r="240" spans="1:26" ht="15.75" customHeight="1">
      <c r="A240" s="211"/>
      <c r="B240" s="211"/>
      <c r="C240" s="211"/>
      <c r="D240" s="211"/>
      <c r="E240" s="211"/>
      <c r="F240" s="211"/>
      <c r="G240" s="211"/>
      <c r="H240" s="211"/>
      <c r="I240" s="211"/>
      <c r="J240" s="211"/>
      <c r="K240" s="211"/>
      <c r="L240" s="211"/>
      <c r="M240" s="211"/>
      <c r="N240" s="211"/>
      <c r="O240" s="211"/>
      <c r="P240" s="211"/>
      <c r="Q240" s="211"/>
      <c r="R240" s="211"/>
      <c r="S240" s="211"/>
      <c r="T240" s="211"/>
      <c r="U240" s="211"/>
      <c r="V240" s="211"/>
      <c r="W240" s="211"/>
      <c r="X240" s="211"/>
      <c r="Y240" s="211"/>
      <c r="Z240" s="211"/>
    </row>
    <row r="241" spans="1:26" ht="15.75" customHeight="1">
      <c r="A241" s="211"/>
      <c r="B241" s="211"/>
      <c r="C241" s="211"/>
      <c r="D241" s="211"/>
      <c r="E241" s="211"/>
      <c r="F241" s="211"/>
      <c r="G241" s="211"/>
      <c r="H241" s="211"/>
      <c r="I241" s="211"/>
      <c r="J241" s="211"/>
      <c r="K241" s="211"/>
      <c r="L241" s="211"/>
      <c r="M241" s="211"/>
      <c r="N241" s="211"/>
      <c r="O241" s="211"/>
      <c r="P241" s="211"/>
      <c r="Q241" s="211"/>
      <c r="R241" s="211"/>
      <c r="S241" s="211"/>
      <c r="T241" s="211"/>
      <c r="U241" s="211"/>
      <c r="V241" s="211"/>
      <c r="W241" s="211"/>
      <c r="X241" s="211"/>
      <c r="Y241" s="211"/>
      <c r="Z241" s="211"/>
    </row>
    <row r="242" spans="1:26" ht="15.75" customHeight="1">
      <c r="A242" s="211"/>
      <c r="B242" s="211"/>
      <c r="C242" s="211"/>
      <c r="D242" s="211"/>
      <c r="E242" s="211"/>
      <c r="F242" s="211"/>
      <c r="G242" s="211"/>
      <c r="H242" s="211"/>
      <c r="I242" s="211"/>
      <c r="J242" s="211"/>
      <c r="K242" s="211"/>
      <c r="L242" s="211"/>
      <c r="M242" s="211"/>
      <c r="N242" s="211"/>
      <c r="O242" s="211"/>
      <c r="P242" s="211"/>
      <c r="Q242" s="211"/>
      <c r="R242" s="211"/>
      <c r="S242" s="211"/>
      <c r="T242" s="211"/>
      <c r="U242" s="211"/>
      <c r="V242" s="211"/>
      <c r="W242" s="211"/>
      <c r="X242" s="211"/>
      <c r="Y242" s="211"/>
      <c r="Z242" s="211"/>
    </row>
    <row r="243" spans="1:26" ht="15.75" customHeight="1">
      <c r="A243" s="211"/>
      <c r="B243" s="211"/>
      <c r="C243" s="211"/>
      <c r="D243" s="211"/>
      <c r="E243" s="211"/>
      <c r="F243" s="211"/>
      <c r="G243" s="211"/>
      <c r="H243" s="211"/>
      <c r="I243" s="211"/>
      <c r="J243" s="211"/>
      <c r="K243" s="211"/>
      <c r="L243" s="211"/>
      <c r="M243" s="211"/>
      <c r="N243" s="211"/>
      <c r="O243" s="211"/>
      <c r="P243" s="211"/>
      <c r="Q243" s="211"/>
      <c r="R243" s="211"/>
      <c r="S243" s="211"/>
      <c r="T243" s="211"/>
      <c r="U243" s="211"/>
      <c r="V243" s="211"/>
      <c r="W243" s="211"/>
      <c r="X243" s="211"/>
      <c r="Y243" s="211"/>
      <c r="Z243" s="211"/>
    </row>
    <row r="244" spans="1:26" ht="15.75" customHeight="1">
      <c r="A244" s="211"/>
      <c r="B244" s="211"/>
      <c r="C244" s="211"/>
      <c r="D244" s="211"/>
      <c r="E244" s="211"/>
      <c r="F244" s="211"/>
      <c r="G244" s="211"/>
      <c r="H244" s="211"/>
      <c r="I244" s="211"/>
      <c r="J244" s="211"/>
      <c r="K244" s="211"/>
      <c r="L244" s="211"/>
      <c r="M244" s="211"/>
      <c r="N244" s="211"/>
      <c r="O244" s="211"/>
      <c r="P244" s="211"/>
      <c r="Q244" s="211"/>
      <c r="R244" s="211"/>
      <c r="S244" s="211"/>
      <c r="T244" s="211"/>
      <c r="U244" s="211"/>
      <c r="V244" s="211"/>
      <c r="W244" s="211"/>
      <c r="X244" s="211"/>
      <c r="Y244" s="211"/>
      <c r="Z244" s="211"/>
    </row>
    <row r="245" spans="1:26" ht="15.75" customHeight="1">
      <c r="A245" s="211"/>
      <c r="B245" s="211"/>
      <c r="C245" s="211"/>
      <c r="D245" s="211"/>
      <c r="E245" s="211"/>
      <c r="F245" s="211"/>
      <c r="G245" s="211"/>
      <c r="H245" s="211"/>
      <c r="I245" s="211"/>
      <c r="J245" s="211"/>
      <c r="K245" s="211"/>
      <c r="L245" s="211"/>
      <c r="M245" s="211"/>
      <c r="N245" s="211"/>
      <c r="O245" s="211"/>
      <c r="P245" s="211"/>
      <c r="Q245" s="211"/>
      <c r="R245" s="211"/>
      <c r="S245" s="211"/>
      <c r="T245" s="211"/>
      <c r="U245" s="211"/>
      <c r="V245" s="211"/>
      <c r="W245" s="211"/>
      <c r="X245" s="211"/>
      <c r="Y245" s="211"/>
      <c r="Z245" s="211"/>
    </row>
    <row r="246" spans="1:26" ht="15.75" customHeight="1">
      <c r="A246" s="211"/>
      <c r="B246" s="211"/>
      <c r="C246" s="211"/>
      <c r="D246" s="211"/>
      <c r="E246" s="211"/>
      <c r="F246" s="211"/>
      <c r="G246" s="211"/>
      <c r="H246" s="211"/>
      <c r="I246" s="211"/>
      <c r="J246" s="211"/>
      <c r="K246" s="211"/>
      <c r="L246" s="211"/>
      <c r="M246" s="211"/>
      <c r="N246" s="211"/>
      <c r="O246" s="211"/>
      <c r="P246" s="211"/>
      <c r="Q246" s="211"/>
      <c r="R246" s="211"/>
      <c r="S246" s="211"/>
      <c r="T246" s="211"/>
      <c r="U246" s="211"/>
      <c r="V246" s="211"/>
      <c r="W246" s="211"/>
      <c r="X246" s="211"/>
      <c r="Y246" s="211"/>
      <c r="Z246" s="211"/>
    </row>
    <row r="247" spans="1:26" ht="15.75" customHeight="1">
      <c r="A247" s="211"/>
      <c r="B247" s="211"/>
      <c r="C247" s="211"/>
      <c r="D247" s="211"/>
      <c r="E247" s="211"/>
      <c r="F247" s="211"/>
      <c r="G247" s="211"/>
      <c r="H247" s="211"/>
      <c r="I247" s="211"/>
      <c r="J247" s="211"/>
      <c r="K247" s="211"/>
      <c r="L247" s="211"/>
      <c r="M247" s="211"/>
      <c r="N247" s="211"/>
      <c r="O247" s="211"/>
      <c r="P247" s="211"/>
      <c r="Q247" s="211"/>
      <c r="R247" s="211"/>
      <c r="S247" s="211"/>
      <c r="T247" s="211"/>
      <c r="U247" s="211"/>
      <c r="V247" s="211"/>
      <c r="W247" s="211"/>
      <c r="X247" s="211"/>
      <c r="Y247" s="211"/>
      <c r="Z247" s="211"/>
    </row>
    <row r="248" spans="1:26" ht="15.75" customHeight="1">
      <c r="A248" s="211"/>
      <c r="B248" s="211"/>
      <c r="C248" s="211"/>
      <c r="D248" s="211"/>
      <c r="E248" s="211"/>
      <c r="F248" s="211"/>
      <c r="G248" s="211"/>
      <c r="H248" s="211"/>
      <c r="I248" s="211"/>
      <c r="J248" s="211"/>
      <c r="K248" s="211"/>
      <c r="L248" s="211"/>
      <c r="M248" s="211"/>
      <c r="N248" s="211"/>
      <c r="O248" s="211"/>
      <c r="P248" s="211"/>
      <c r="Q248" s="211"/>
      <c r="R248" s="211"/>
      <c r="S248" s="211"/>
      <c r="T248" s="211"/>
      <c r="U248" s="211"/>
      <c r="V248" s="211"/>
      <c r="W248" s="211"/>
      <c r="X248" s="211"/>
      <c r="Y248" s="211"/>
      <c r="Z248" s="211"/>
    </row>
    <row r="249" spans="1:26" ht="15.75" customHeight="1">
      <c r="A249" s="211"/>
      <c r="B249" s="211"/>
      <c r="C249" s="211"/>
      <c r="D249" s="211"/>
      <c r="E249" s="211"/>
      <c r="F249" s="211"/>
      <c r="G249" s="211"/>
      <c r="H249" s="211"/>
      <c r="I249" s="211"/>
      <c r="J249" s="211"/>
      <c r="K249" s="211"/>
      <c r="L249" s="211"/>
      <c r="M249" s="211"/>
      <c r="N249" s="211"/>
      <c r="O249" s="211"/>
      <c r="P249" s="211"/>
      <c r="Q249" s="211"/>
      <c r="R249" s="211"/>
      <c r="S249" s="211"/>
      <c r="T249" s="211"/>
      <c r="U249" s="211"/>
      <c r="V249" s="211"/>
      <c r="W249" s="211"/>
      <c r="X249" s="211"/>
      <c r="Y249" s="211"/>
      <c r="Z249" s="211"/>
    </row>
    <row r="250" spans="1:26" ht="15.75" customHeight="1">
      <c r="A250" s="211"/>
      <c r="B250" s="211"/>
      <c r="C250" s="211"/>
      <c r="D250" s="211"/>
      <c r="E250" s="211"/>
      <c r="F250" s="211"/>
      <c r="G250" s="211"/>
      <c r="H250" s="211"/>
      <c r="I250" s="211"/>
      <c r="J250" s="211"/>
      <c r="K250" s="211"/>
      <c r="L250" s="211"/>
      <c r="M250" s="211"/>
      <c r="N250" s="211"/>
      <c r="O250" s="211"/>
      <c r="P250" s="211"/>
      <c r="Q250" s="211"/>
      <c r="R250" s="211"/>
      <c r="S250" s="211"/>
      <c r="T250" s="211"/>
      <c r="U250" s="211"/>
      <c r="V250" s="211"/>
      <c r="W250" s="211"/>
      <c r="X250" s="211"/>
      <c r="Y250" s="211"/>
      <c r="Z250" s="211"/>
    </row>
    <row r="251" spans="1:26" ht="15.75" customHeight="1">
      <c r="A251" s="211"/>
      <c r="B251" s="211"/>
      <c r="C251" s="211"/>
      <c r="D251" s="211"/>
      <c r="E251" s="211"/>
      <c r="F251" s="211"/>
      <c r="G251" s="211"/>
      <c r="H251" s="211"/>
      <c r="I251" s="211"/>
      <c r="J251" s="211"/>
      <c r="K251" s="211"/>
      <c r="L251" s="211"/>
      <c r="M251" s="211"/>
      <c r="N251" s="211"/>
      <c r="O251" s="211"/>
      <c r="P251" s="211"/>
      <c r="Q251" s="211"/>
      <c r="R251" s="211"/>
      <c r="S251" s="211"/>
      <c r="T251" s="211"/>
      <c r="U251" s="211"/>
      <c r="V251" s="211"/>
      <c r="W251" s="211"/>
      <c r="X251" s="211"/>
      <c r="Y251" s="211"/>
      <c r="Z251" s="211"/>
    </row>
    <row r="252" spans="1:26" ht="15.75" customHeight="1">
      <c r="A252" s="211"/>
      <c r="B252" s="211"/>
      <c r="C252" s="211"/>
      <c r="D252" s="211"/>
      <c r="E252" s="211"/>
      <c r="F252" s="211"/>
      <c r="G252" s="211"/>
      <c r="H252" s="211"/>
      <c r="I252" s="211"/>
      <c r="J252" s="211"/>
      <c r="K252" s="211"/>
      <c r="L252" s="211"/>
      <c r="M252" s="211"/>
      <c r="N252" s="211"/>
      <c r="O252" s="211"/>
      <c r="P252" s="211"/>
      <c r="Q252" s="211"/>
      <c r="R252" s="211"/>
      <c r="S252" s="211"/>
      <c r="T252" s="211"/>
      <c r="U252" s="211"/>
      <c r="V252" s="211"/>
      <c r="W252" s="211"/>
      <c r="X252" s="211"/>
      <c r="Y252" s="211"/>
      <c r="Z252" s="211"/>
    </row>
    <row r="253" spans="1:26" ht="15.75" customHeight="1">
      <c r="A253" s="211"/>
      <c r="B253" s="211"/>
      <c r="C253" s="211"/>
      <c r="D253" s="211"/>
      <c r="E253" s="211"/>
      <c r="F253" s="211"/>
      <c r="G253" s="211"/>
      <c r="H253" s="211"/>
      <c r="I253" s="211"/>
      <c r="J253" s="211"/>
      <c r="K253" s="211"/>
      <c r="L253" s="211"/>
      <c r="M253" s="211"/>
      <c r="N253" s="211"/>
      <c r="O253" s="211"/>
      <c r="P253" s="211"/>
      <c r="Q253" s="211"/>
      <c r="R253" s="211"/>
      <c r="S253" s="211"/>
      <c r="T253" s="211"/>
      <c r="U253" s="211"/>
      <c r="V253" s="211"/>
      <c r="W253" s="211"/>
      <c r="X253" s="211"/>
      <c r="Y253" s="211"/>
      <c r="Z253" s="211"/>
    </row>
    <row r="254" spans="1:26" ht="15.75" customHeight="1">
      <c r="A254" s="211"/>
      <c r="B254" s="211"/>
      <c r="C254" s="211"/>
      <c r="D254" s="211"/>
      <c r="E254" s="211"/>
      <c r="F254" s="211"/>
      <c r="G254" s="211"/>
      <c r="H254" s="211"/>
      <c r="I254" s="211"/>
      <c r="J254" s="211"/>
      <c r="K254" s="211"/>
      <c r="L254" s="211"/>
      <c r="M254" s="211"/>
      <c r="N254" s="211"/>
      <c r="O254" s="211"/>
      <c r="P254" s="211"/>
      <c r="Q254" s="211"/>
      <c r="R254" s="211"/>
      <c r="S254" s="211"/>
      <c r="T254" s="211"/>
      <c r="U254" s="211"/>
      <c r="V254" s="211"/>
      <c r="W254" s="211"/>
      <c r="X254" s="211"/>
      <c r="Y254" s="211"/>
      <c r="Z254" s="211"/>
    </row>
    <row r="255" spans="1:26" ht="15.75" customHeight="1">
      <c r="A255" s="211"/>
      <c r="B255" s="211"/>
      <c r="C255" s="211"/>
      <c r="D255" s="211"/>
      <c r="E255" s="211"/>
      <c r="F255" s="211"/>
      <c r="G255" s="211"/>
      <c r="H255" s="211"/>
      <c r="I255" s="211"/>
      <c r="J255" s="211"/>
      <c r="K255" s="211"/>
      <c r="L255" s="211"/>
      <c r="M255" s="211"/>
      <c r="N255" s="211"/>
      <c r="O255" s="211"/>
      <c r="P255" s="211"/>
      <c r="Q255" s="211"/>
      <c r="R255" s="211"/>
      <c r="S255" s="211"/>
      <c r="T255" s="211"/>
      <c r="U255" s="211"/>
      <c r="V255" s="211"/>
      <c r="W255" s="211"/>
      <c r="X255" s="211"/>
      <c r="Y255" s="211"/>
      <c r="Z255" s="211"/>
    </row>
    <row r="256" spans="1:26" ht="15.75" customHeight="1">
      <c r="A256" s="211"/>
      <c r="B256" s="211"/>
      <c r="C256" s="211"/>
      <c r="D256" s="211"/>
      <c r="E256" s="211"/>
      <c r="F256" s="211"/>
      <c r="G256" s="211"/>
      <c r="H256" s="211"/>
      <c r="I256" s="211"/>
      <c r="J256" s="211"/>
      <c r="K256" s="211"/>
      <c r="L256" s="211"/>
      <c r="M256" s="211"/>
      <c r="N256" s="211"/>
      <c r="O256" s="211"/>
      <c r="P256" s="211"/>
      <c r="Q256" s="211"/>
      <c r="R256" s="211"/>
      <c r="S256" s="211"/>
      <c r="T256" s="211"/>
      <c r="U256" s="211"/>
      <c r="V256" s="211"/>
      <c r="W256" s="211"/>
      <c r="X256" s="211"/>
      <c r="Y256" s="211"/>
      <c r="Z256" s="211"/>
    </row>
    <row r="257" spans="1:26" ht="15.75" customHeight="1">
      <c r="A257" s="211"/>
      <c r="B257" s="211"/>
      <c r="C257" s="211"/>
      <c r="D257" s="211"/>
      <c r="E257" s="211"/>
      <c r="F257" s="211"/>
      <c r="G257" s="211"/>
      <c r="H257" s="211"/>
      <c r="I257" s="211"/>
      <c r="J257" s="211"/>
      <c r="K257" s="211"/>
      <c r="L257" s="211"/>
      <c r="M257" s="211"/>
      <c r="N257" s="211"/>
      <c r="O257" s="211"/>
      <c r="P257" s="211"/>
      <c r="Q257" s="211"/>
      <c r="R257" s="211"/>
      <c r="S257" s="211"/>
      <c r="T257" s="211"/>
      <c r="U257" s="211"/>
      <c r="V257" s="211"/>
      <c r="W257" s="211"/>
      <c r="X257" s="211"/>
      <c r="Y257" s="211"/>
      <c r="Z257" s="211"/>
    </row>
    <row r="258" spans="1:26" ht="15.75" customHeight="1">
      <c r="A258" s="211"/>
      <c r="B258" s="211"/>
      <c r="C258" s="211"/>
      <c r="D258" s="211"/>
      <c r="E258" s="211"/>
      <c r="F258" s="211"/>
      <c r="G258" s="211"/>
      <c r="H258" s="211"/>
      <c r="I258" s="211"/>
      <c r="J258" s="211"/>
      <c r="K258" s="211"/>
      <c r="L258" s="211"/>
      <c r="M258" s="211"/>
      <c r="N258" s="211"/>
      <c r="O258" s="211"/>
      <c r="P258" s="211"/>
      <c r="Q258" s="211"/>
      <c r="R258" s="211"/>
      <c r="S258" s="211"/>
      <c r="T258" s="211"/>
      <c r="U258" s="211"/>
      <c r="V258" s="211"/>
      <c r="W258" s="211"/>
      <c r="X258" s="211"/>
      <c r="Y258" s="211"/>
      <c r="Z258" s="211"/>
    </row>
    <row r="259" spans="1:26" ht="15.75" customHeight="1">
      <c r="A259" s="211"/>
      <c r="B259" s="211"/>
      <c r="C259" s="211"/>
      <c r="D259" s="211"/>
      <c r="E259" s="211"/>
      <c r="F259" s="211"/>
      <c r="G259" s="211"/>
      <c r="H259" s="211"/>
      <c r="I259" s="211"/>
      <c r="J259" s="211"/>
      <c r="K259" s="211"/>
      <c r="L259" s="211"/>
      <c r="M259" s="211"/>
      <c r="N259" s="211"/>
      <c r="O259" s="211"/>
      <c r="P259" s="211"/>
      <c r="Q259" s="211"/>
      <c r="R259" s="211"/>
      <c r="S259" s="211"/>
      <c r="T259" s="211"/>
      <c r="U259" s="211"/>
      <c r="V259" s="211"/>
      <c r="W259" s="211"/>
      <c r="X259" s="211"/>
      <c r="Y259" s="211"/>
      <c r="Z259" s="211"/>
    </row>
    <row r="260" spans="1:26" ht="15.75" customHeight="1">
      <c r="A260" s="211"/>
      <c r="B260" s="211"/>
      <c r="C260" s="211"/>
      <c r="D260" s="211"/>
      <c r="E260" s="211"/>
      <c r="F260" s="211"/>
      <c r="G260" s="211"/>
      <c r="H260" s="211"/>
      <c r="I260" s="211"/>
      <c r="J260" s="211"/>
      <c r="K260" s="211"/>
      <c r="L260" s="211"/>
      <c r="M260" s="211"/>
      <c r="N260" s="211"/>
      <c r="O260" s="211"/>
      <c r="P260" s="211"/>
      <c r="Q260" s="211"/>
      <c r="R260" s="211"/>
      <c r="S260" s="211"/>
      <c r="T260" s="211"/>
      <c r="U260" s="211"/>
      <c r="V260" s="211"/>
      <c r="W260" s="211"/>
      <c r="X260" s="211"/>
      <c r="Y260" s="211"/>
      <c r="Z260" s="211"/>
    </row>
    <row r="261" spans="1:26" ht="15.75" customHeight="1">
      <c r="A261" s="211"/>
      <c r="B261" s="211"/>
      <c r="C261" s="211"/>
      <c r="D261" s="211"/>
      <c r="E261" s="211"/>
      <c r="F261" s="211"/>
      <c r="G261" s="211"/>
      <c r="H261" s="211"/>
      <c r="I261" s="211"/>
      <c r="J261" s="211"/>
      <c r="K261" s="211"/>
      <c r="L261" s="211"/>
      <c r="M261" s="211"/>
      <c r="N261" s="211"/>
      <c r="O261" s="211"/>
      <c r="P261" s="211"/>
      <c r="Q261" s="211"/>
      <c r="R261" s="211"/>
      <c r="S261" s="211"/>
      <c r="T261" s="211"/>
      <c r="U261" s="211"/>
      <c r="V261" s="211"/>
      <c r="W261" s="211"/>
      <c r="X261" s="211"/>
      <c r="Y261" s="211"/>
      <c r="Z261" s="211"/>
    </row>
    <row r="262" spans="1:26" ht="15.75" customHeight="1">
      <c r="A262" s="211"/>
      <c r="B262" s="211"/>
      <c r="C262" s="211"/>
      <c r="D262" s="211"/>
      <c r="E262" s="211"/>
      <c r="F262" s="211"/>
      <c r="G262" s="211"/>
      <c r="H262" s="211"/>
      <c r="I262" s="211"/>
      <c r="J262" s="211"/>
      <c r="K262" s="211"/>
      <c r="L262" s="211"/>
      <c r="M262" s="211"/>
      <c r="N262" s="211"/>
      <c r="O262" s="211"/>
      <c r="P262" s="211"/>
      <c r="Q262" s="211"/>
      <c r="R262" s="211"/>
      <c r="S262" s="211"/>
      <c r="T262" s="211"/>
      <c r="U262" s="211"/>
      <c r="V262" s="211"/>
      <c r="W262" s="211"/>
      <c r="X262" s="211"/>
      <c r="Y262" s="211"/>
      <c r="Z262" s="211"/>
    </row>
    <row r="263" spans="1:26" ht="15.75" customHeight="1">
      <c r="A263" s="211"/>
      <c r="B263" s="211"/>
      <c r="C263" s="211"/>
      <c r="D263" s="211"/>
      <c r="E263" s="211"/>
      <c r="F263" s="211"/>
      <c r="G263" s="211"/>
      <c r="H263" s="211"/>
      <c r="I263" s="211"/>
      <c r="J263" s="211"/>
      <c r="K263" s="211"/>
      <c r="L263" s="211"/>
      <c r="M263" s="211"/>
      <c r="N263" s="211"/>
      <c r="O263" s="211"/>
      <c r="P263" s="211"/>
      <c r="Q263" s="211"/>
      <c r="R263" s="211"/>
      <c r="S263" s="211"/>
      <c r="T263" s="211"/>
      <c r="U263" s="211"/>
      <c r="V263" s="211"/>
      <c r="W263" s="211"/>
      <c r="X263" s="211"/>
      <c r="Y263" s="211"/>
      <c r="Z263" s="211"/>
    </row>
    <row r="264" spans="1:26" ht="15.75" customHeight="1">
      <c r="A264" s="211"/>
      <c r="B264" s="211"/>
      <c r="C264" s="211"/>
      <c r="D264" s="211"/>
      <c r="E264" s="211"/>
      <c r="F264" s="211"/>
      <c r="G264" s="211"/>
      <c r="H264" s="211"/>
      <c r="I264" s="211"/>
      <c r="J264" s="211"/>
      <c r="K264" s="211"/>
      <c r="L264" s="211"/>
      <c r="M264" s="211"/>
      <c r="N264" s="211"/>
      <c r="O264" s="211"/>
      <c r="P264" s="211"/>
      <c r="Q264" s="211"/>
      <c r="R264" s="211"/>
      <c r="S264" s="211"/>
      <c r="T264" s="211"/>
      <c r="U264" s="211"/>
      <c r="V264" s="211"/>
      <c r="W264" s="211"/>
      <c r="X264" s="211"/>
      <c r="Y264" s="211"/>
      <c r="Z264" s="211"/>
    </row>
    <row r="265" spans="1:26" ht="15.75" customHeight="1">
      <c r="A265" s="211"/>
      <c r="B265" s="211"/>
      <c r="C265" s="211"/>
      <c r="D265" s="211"/>
      <c r="E265" s="211"/>
      <c r="F265" s="211"/>
      <c r="G265" s="211"/>
      <c r="H265" s="211"/>
      <c r="I265" s="211"/>
      <c r="J265" s="211"/>
      <c r="K265" s="211"/>
      <c r="L265" s="211"/>
      <c r="M265" s="211"/>
      <c r="N265" s="211"/>
      <c r="O265" s="211"/>
      <c r="P265" s="211"/>
      <c r="Q265" s="211"/>
      <c r="R265" s="211"/>
      <c r="S265" s="211"/>
      <c r="T265" s="211"/>
      <c r="U265" s="211"/>
      <c r="V265" s="211"/>
      <c r="W265" s="211"/>
      <c r="X265" s="211"/>
      <c r="Y265" s="211"/>
      <c r="Z265" s="211"/>
    </row>
    <row r="266" spans="1:26" ht="15.75" customHeight="1">
      <c r="A266" s="211"/>
      <c r="B266" s="211"/>
      <c r="C266" s="211"/>
      <c r="D266" s="211"/>
      <c r="E266" s="211"/>
      <c r="F266" s="211"/>
      <c r="G266" s="211"/>
      <c r="H266" s="211"/>
      <c r="I266" s="211"/>
      <c r="J266" s="211"/>
      <c r="K266" s="211"/>
      <c r="L266" s="211"/>
      <c r="M266" s="211"/>
      <c r="N266" s="211"/>
      <c r="O266" s="211"/>
      <c r="P266" s="211"/>
      <c r="Q266" s="211"/>
      <c r="R266" s="211"/>
      <c r="S266" s="211"/>
      <c r="T266" s="211"/>
      <c r="U266" s="211"/>
      <c r="V266" s="211"/>
      <c r="W266" s="211"/>
      <c r="X266" s="211"/>
      <c r="Y266" s="211"/>
      <c r="Z266" s="211"/>
    </row>
    <row r="267" spans="1:26" ht="15.75" customHeight="1">
      <c r="A267" s="211"/>
      <c r="B267" s="211"/>
      <c r="C267" s="211"/>
      <c r="D267" s="211"/>
      <c r="E267" s="211"/>
      <c r="F267" s="211"/>
      <c r="G267" s="211"/>
      <c r="H267" s="211"/>
      <c r="I267" s="211"/>
      <c r="J267" s="211"/>
      <c r="K267" s="211"/>
      <c r="L267" s="211"/>
      <c r="M267" s="211"/>
      <c r="N267" s="211"/>
      <c r="O267" s="211"/>
      <c r="P267" s="211"/>
      <c r="Q267" s="211"/>
      <c r="R267" s="211"/>
      <c r="S267" s="211"/>
      <c r="T267" s="211"/>
      <c r="U267" s="211"/>
      <c r="V267" s="211"/>
      <c r="W267" s="211"/>
      <c r="X267" s="211"/>
      <c r="Y267" s="211"/>
      <c r="Z267" s="211"/>
    </row>
    <row r="268" spans="1:26" ht="15.75" customHeight="1">
      <c r="A268" s="211"/>
      <c r="B268" s="211"/>
      <c r="C268" s="211"/>
      <c r="D268" s="211"/>
      <c r="E268" s="211"/>
      <c r="F268" s="211"/>
      <c r="G268" s="211"/>
      <c r="H268" s="211"/>
      <c r="I268" s="211"/>
      <c r="J268" s="211"/>
      <c r="K268" s="211"/>
      <c r="L268" s="211"/>
      <c r="M268" s="211"/>
      <c r="N268" s="211"/>
      <c r="O268" s="211"/>
      <c r="P268" s="211"/>
      <c r="Q268" s="211"/>
      <c r="R268" s="211"/>
      <c r="S268" s="211"/>
      <c r="T268" s="211"/>
      <c r="U268" s="211"/>
      <c r="V268" s="211"/>
      <c r="W268" s="211"/>
      <c r="X268" s="211"/>
      <c r="Y268" s="211"/>
      <c r="Z268" s="211"/>
    </row>
    <row r="269" spans="1:26" ht="15.75" customHeight="1">
      <c r="A269" s="211"/>
      <c r="B269" s="211"/>
      <c r="C269" s="211"/>
      <c r="D269" s="211"/>
      <c r="E269" s="211"/>
      <c r="F269" s="211"/>
      <c r="G269" s="211"/>
      <c r="H269" s="211"/>
      <c r="I269" s="211"/>
      <c r="J269" s="211"/>
      <c r="K269" s="211"/>
      <c r="L269" s="211"/>
      <c r="M269" s="211"/>
      <c r="N269" s="211"/>
      <c r="O269" s="211"/>
      <c r="P269" s="211"/>
      <c r="Q269" s="211"/>
      <c r="R269" s="211"/>
      <c r="S269" s="211"/>
      <c r="T269" s="211"/>
      <c r="U269" s="211"/>
      <c r="V269" s="211"/>
      <c r="W269" s="211"/>
      <c r="X269" s="211"/>
      <c r="Y269" s="211"/>
      <c r="Z269" s="211"/>
    </row>
    <row r="270" spans="1:26" ht="15.75" customHeight="1">
      <c r="A270" s="211"/>
      <c r="B270" s="211"/>
      <c r="C270" s="211"/>
      <c r="D270" s="211"/>
      <c r="E270" s="211"/>
      <c r="F270" s="211"/>
      <c r="G270" s="211"/>
      <c r="H270" s="211"/>
      <c r="I270" s="211"/>
      <c r="J270" s="211"/>
      <c r="K270" s="211"/>
      <c r="L270" s="211"/>
      <c r="M270" s="211"/>
      <c r="N270" s="211"/>
      <c r="O270" s="211"/>
      <c r="P270" s="211"/>
      <c r="Q270" s="211"/>
      <c r="R270" s="211"/>
      <c r="S270" s="211"/>
      <c r="T270" s="211"/>
      <c r="U270" s="211"/>
      <c r="V270" s="211"/>
      <c r="W270" s="211"/>
      <c r="X270" s="211"/>
      <c r="Y270" s="211"/>
      <c r="Z270" s="211"/>
    </row>
    <row r="271" spans="1:26" ht="15.75" customHeight="1">
      <c r="A271" s="211"/>
      <c r="B271" s="211"/>
      <c r="C271" s="211"/>
      <c r="D271" s="211"/>
      <c r="E271" s="211"/>
      <c r="F271" s="211"/>
      <c r="G271" s="211"/>
      <c r="H271" s="211"/>
      <c r="I271" s="211"/>
      <c r="J271" s="211"/>
      <c r="K271" s="211"/>
      <c r="L271" s="211"/>
      <c r="M271" s="211"/>
      <c r="N271" s="211"/>
      <c r="O271" s="211"/>
      <c r="P271" s="211"/>
      <c r="Q271" s="211"/>
      <c r="R271" s="211"/>
      <c r="S271" s="211"/>
      <c r="T271" s="211"/>
      <c r="U271" s="211"/>
      <c r="V271" s="211"/>
      <c r="W271" s="211"/>
      <c r="X271" s="211"/>
      <c r="Y271" s="211"/>
      <c r="Z271" s="211"/>
    </row>
    <row r="272" spans="1:26" ht="15.75" customHeight="1">
      <c r="A272" s="211"/>
      <c r="B272" s="211"/>
      <c r="C272" s="211"/>
      <c r="D272" s="211"/>
      <c r="E272" s="211"/>
      <c r="F272" s="211"/>
      <c r="G272" s="211"/>
      <c r="H272" s="211"/>
      <c r="I272" s="211"/>
      <c r="J272" s="211"/>
      <c r="K272" s="211"/>
      <c r="L272" s="211"/>
      <c r="M272" s="211"/>
      <c r="N272" s="211"/>
      <c r="O272" s="211"/>
      <c r="P272" s="211"/>
      <c r="Q272" s="211"/>
      <c r="R272" s="211"/>
      <c r="S272" s="211"/>
      <c r="T272" s="211"/>
      <c r="U272" s="211"/>
      <c r="V272" s="211"/>
      <c r="W272" s="211"/>
      <c r="X272" s="211"/>
      <c r="Y272" s="211"/>
      <c r="Z272" s="211"/>
    </row>
    <row r="273" spans="1:26" ht="15.75" customHeight="1">
      <c r="A273" s="211"/>
      <c r="B273" s="211"/>
      <c r="C273" s="211"/>
      <c r="D273" s="211"/>
      <c r="E273" s="211"/>
      <c r="F273" s="211"/>
      <c r="G273" s="211"/>
      <c r="H273" s="211"/>
      <c r="I273" s="211"/>
      <c r="J273" s="211"/>
      <c r="K273" s="211"/>
      <c r="L273" s="211"/>
      <c r="M273" s="211"/>
      <c r="N273" s="211"/>
      <c r="O273" s="211"/>
      <c r="P273" s="211"/>
      <c r="Q273" s="211"/>
      <c r="R273" s="211"/>
      <c r="S273" s="211"/>
      <c r="T273" s="211"/>
      <c r="U273" s="211"/>
      <c r="V273" s="211"/>
      <c r="W273" s="211"/>
      <c r="X273" s="211"/>
      <c r="Y273" s="211"/>
      <c r="Z273" s="211"/>
    </row>
    <row r="274" spans="1:26" ht="15.75" customHeight="1">
      <c r="A274" s="211"/>
      <c r="B274" s="211"/>
      <c r="C274" s="211"/>
      <c r="D274" s="211"/>
      <c r="E274" s="211"/>
      <c r="F274" s="211"/>
      <c r="G274" s="211"/>
      <c r="H274" s="211"/>
      <c r="I274" s="211"/>
      <c r="J274" s="211"/>
      <c r="K274" s="211"/>
      <c r="L274" s="211"/>
      <c r="M274" s="211"/>
      <c r="N274" s="211"/>
      <c r="O274" s="211"/>
      <c r="P274" s="211"/>
      <c r="Q274" s="211"/>
      <c r="R274" s="211"/>
      <c r="S274" s="211"/>
      <c r="T274" s="211"/>
      <c r="U274" s="211"/>
      <c r="V274" s="211"/>
      <c r="W274" s="211"/>
      <c r="X274" s="211"/>
      <c r="Y274" s="211"/>
      <c r="Z274" s="211"/>
    </row>
    <row r="275" spans="1:26" ht="15.75" customHeight="1">
      <c r="A275" s="211"/>
      <c r="B275" s="211"/>
      <c r="C275" s="211"/>
      <c r="D275" s="211"/>
      <c r="E275" s="211"/>
      <c r="F275" s="211"/>
      <c r="G275" s="211"/>
      <c r="H275" s="211"/>
      <c r="I275" s="211"/>
      <c r="J275" s="211"/>
      <c r="K275" s="211"/>
      <c r="L275" s="211"/>
      <c r="M275" s="211"/>
      <c r="N275" s="211"/>
      <c r="O275" s="211"/>
      <c r="P275" s="211"/>
      <c r="Q275" s="211"/>
      <c r="R275" s="211"/>
      <c r="S275" s="211"/>
      <c r="T275" s="211"/>
      <c r="U275" s="211"/>
      <c r="V275" s="211"/>
      <c r="W275" s="211"/>
      <c r="X275" s="211"/>
      <c r="Y275" s="211"/>
      <c r="Z275" s="211"/>
    </row>
    <row r="276" spans="1:26" ht="15.75" customHeight="1">
      <c r="A276" s="211"/>
      <c r="B276" s="211"/>
      <c r="C276" s="211"/>
      <c r="D276" s="211"/>
      <c r="E276" s="211"/>
      <c r="F276" s="211"/>
      <c r="G276" s="211"/>
      <c r="H276" s="211"/>
      <c r="I276" s="211"/>
      <c r="J276" s="211"/>
      <c r="K276" s="211"/>
      <c r="L276" s="211"/>
      <c r="M276" s="211"/>
      <c r="N276" s="211"/>
      <c r="O276" s="211"/>
      <c r="P276" s="211"/>
      <c r="Q276" s="211"/>
      <c r="R276" s="211"/>
      <c r="S276" s="211"/>
      <c r="T276" s="211"/>
      <c r="U276" s="211"/>
      <c r="V276" s="211"/>
      <c r="W276" s="211"/>
      <c r="X276" s="211"/>
      <c r="Y276" s="211"/>
      <c r="Z276" s="211"/>
    </row>
    <row r="277" spans="1:26" ht="15.75" customHeight="1">
      <c r="A277" s="211"/>
      <c r="B277" s="211"/>
      <c r="C277" s="211"/>
      <c r="D277" s="211"/>
      <c r="E277" s="211"/>
      <c r="F277" s="211"/>
      <c r="G277" s="211"/>
      <c r="H277" s="211"/>
      <c r="I277" s="211"/>
      <c r="J277" s="211"/>
      <c r="K277" s="211"/>
      <c r="L277" s="211"/>
      <c r="M277" s="211"/>
      <c r="N277" s="211"/>
      <c r="O277" s="211"/>
      <c r="P277" s="211"/>
      <c r="Q277" s="211"/>
      <c r="R277" s="211"/>
      <c r="S277" s="211"/>
      <c r="T277" s="211"/>
      <c r="U277" s="211"/>
      <c r="V277" s="211"/>
      <c r="W277" s="211"/>
      <c r="X277" s="211"/>
      <c r="Y277" s="211"/>
      <c r="Z277" s="211"/>
    </row>
    <row r="278" spans="1:26" ht="15.75" customHeight="1">
      <c r="A278" s="211"/>
      <c r="B278" s="211"/>
      <c r="C278" s="211"/>
      <c r="D278" s="211"/>
      <c r="E278" s="211"/>
      <c r="F278" s="211"/>
      <c r="G278" s="211"/>
      <c r="H278" s="211"/>
      <c r="I278" s="211"/>
      <c r="J278" s="211"/>
      <c r="K278" s="211"/>
      <c r="L278" s="211"/>
      <c r="M278" s="211"/>
      <c r="N278" s="211"/>
      <c r="O278" s="211"/>
      <c r="P278" s="211"/>
      <c r="Q278" s="211"/>
      <c r="R278" s="211"/>
      <c r="S278" s="211"/>
      <c r="T278" s="211"/>
      <c r="U278" s="211"/>
      <c r="V278" s="211"/>
      <c r="W278" s="211"/>
      <c r="X278" s="211"/>
      <c r="Y278" s="211"/>
      <c r="Z278" s="211"/>
    </row>
    <row r="279" spans="1:26" ht="15.75" customHeight="1">
      <c r="A279" s="211"/>
      <c r="B279" s="211"/>
      <c r="C279" s="211"/>
      <c r="D279" s="211"/>
      <c r="E279" s="211"/>
      <c r="F279" s="211"/>
      <c r="G279" s="211"/>
      <c r="H279" s="211"/>
      <c r="I279" s="211"/>
      <c r="J279" s="211"/>
      <c r="K279" s="211"/>
      <c r="L279" s="211"/>
      <c r="M279" s="211"/>
      <c r="N279" s="211"/>
      <c r="O279" s="211"/>
      <c r="P279" s="211"/>
      <c r="Q279" s="211"/>
      <c r="R279" s="211"/>
      <c r="S279" s="211"/>
      <c r="T279" s="211"/>
      <c r="U279" s="211"/>
      <c r="V279" s="211"/>
      <c r="W279" s="211"/>
      <c r="X279" s="211"/>
      <c r="Y279" s="211"/>
      <c r="Z279" s="211"/>
    </row>
    <row r="280" spans="1:26" ht="15.75" customHeight="1">
      <c r="A280" s="211"/>
      <c r="B280" s="211"/>
      <c r="C280" s="211"/>
      <c r="D280" s="211"/>
      <c r="E280" s="211"/>
      <c r="F280" s="211"/>
      <c r="G280" s="211"/>
      <c r="H280" s="211"/>
      <c r="I280" s="211"/>
      <c r="J280" s="211"/>
      <c r="K280" s="211"/>
      <c r="L280" s="211"/>
      <c r="M280" s="211"/>
      <c r="N280" s="211"/>
      <c r="O280" s="211"/>
      <c r="P280" s="211"/>
      <c r="Q280" s="211"/>
      <c r="R280" s="211"/>
      <c r="S280" s="211"/>
      <c r="T280" s="211"/>
      <c r="U280" s="211"/>
      <c r="V280" s="211"/>
      <c r="W280" s="211"/>
      <c r="X280" s="211"/>
      <c r="Y280" s="211"/>
      <c r="Z280" s="211"/>
    </row>
    <row r="281" spans="1:26" ht="15.75" customHeight="1">
      <c r="A281" s="211"/>
      <c r="B281" s="211"/>
      <c r="C281" s="211"/>
      <c r="D281" s="211"/>
      <c r="E281" s="211"/>
      <c r="F281" s="211"/>
      <c r="G281" s="211"/>
      <c r="H281" s="211"/>
      <c r="I281" s="211"/>
      <c r="J281" s="211"/>
      <c r="K281" s="211"/>
      <c r="L281" s="211"/>
      <c r="M281" s="211"/>
      <c r="N281" s="211"/>
      <c r="O281" s="211"/>
      <c r="P281" s="211"/>
      <c r="Q281" s="211"/>
      <c r="R281" s="211"/>
      <c r="S281" s="211"/>
      <c r="T281" s="211"/>
      <c r="U281" s="211"/>
      <c r="V281" s="211"/>
      <c r="W281" s="211"/>
      <c r="X281" s="211"/>
      <c r="Y281" s="211"/>
      <c r="Z281" s="211"/>
    </row>
    <row r="282" spans="1:26" ht="15.75" customHeight="1">
      <c r="A282" s="211"/>
      <c r="B282" s="211"/>
      <c r="C282" s="211"/>
      <c r="D282" s="211"/>
      <c r="E282" s="211"/>
      <c r="F282" s="211"/>
      <c r="G282" s="211"/>
      <c r="H282" s="211"/>
      <c r="I282" s="211"/>
      <c r="J282" s="211"/>
      <c r="K282" s="211"/>
      <c r="L282" s="211"/>
      <c r="M282" s="211"/>
      <c r="N282" s="211"/>
      <c r="O282" s="211"/>
      <c r="P282" s="211"/>
      <c r="Q282" s="211"/>
      <c r="R282" s="211"/>
      <c r="S282" s="211"/>
      <c r="T282" s="211"/>
      <c r="U282" s="211"/>
      <c r="V282" s="211"/>
      <c r="W282" s="211"/>
      <c r="X282" s="211"/>
      <c r="Y282" s="211"/>
      <c r="Z282" s="211"/>
    </row>
    <row r="283" spans="1:26" ht="15.75" customHeight="1">
      <c r="A283" s="211"/>
      <c r="B283" s="211"/>
      <c r="C283" s="211"/>
      <c r="D283" s="211"/>
      <c r="E283" s="211"/>
      <c r="F283" s="211"/>
      <c r="G283" s="211"/>
      <c r="H283" s="211"/>
      <c r="I283" s="211"/>
      <c r="J283" s="211"/>
      <c r="K283" s="211"/>
      <c r="L283" s="211"/>
      <c r="M283" s="211"/>
      <c r="N283" s="211"/>
      <c r="O283" s="211"/>
      <c r="P283" s="211"/>
      <c r="Q283" s="211"/>
      <c r="R283" s="211"/>
      <c r="S283" s="211"/>
      <c r="T283" s="211"/>
      <c r="U283" s="211"/>
      <c r="V283" s="211"/>
      <c r="W283" s="211"/>
      <c r="X283" s="211"/>
      <c r="Y283" s="211"/>
      <c r="Z283" s="211"/>
    </row>
    <row r="284" spans="1:26" ht="15.75" customHeight="1">
      <c r="A284" s="211"/>
      <c r="B284" s="211"/>
      <c r="C284" s="211"/>
      <c r="D284" s="211"/>
      <c r="E284" s="211"/>
      <c r="F284" s="211"/>
      <c r="G284" s="211"/>
      <c r="H284" s="211"/>
      <c r="I284" s="211"/>
      <c r="J284" s="211"/>
      <c r="K284" s="211"/>
      <c r="L284" s="211"/>
      <c r="M284" s="211"/>
      <c r="N284" s="211"/>
      <c r="O284" s="211"/>
      <c r="P284" s="211"/>
      <c r="Q284" s="211"/>
      <c r="R284" s="211"/>
      <c r="S284" s="211"/>
      <c r="T284" s="211"/>
      <c r="U284" s="211"/>
      <c r="V284" s="211"/>
      <c r="W284" s="211"/>
      <c r="X284" s="211"/>
      <c r="Y284" s="211"/>
      <c r="Z284" s="211"/>
    </row>
    <row r="285" spans="1:26" ht="15.75" customHeight="1">
      <c r="A285" s="211"/>
      <c r="B285" s="211"/>
      <c r="C285" s="211"/>
      <c r="D285" s="211"/>
      <c r="E285" s="211"/>
      <c r="F285" s="211"/>
      <c r="G285" s="211"/>
      <c r="H285" s="211"/>
      <c r="I285" s="211"/>
      <c r="J285" s="211"/>
      <c r="K285" s="211"/>
      <c r="L285" s="211"/>
      <c r="M285" s="211"/>
      <c r="N285" s="211"/>
      <c r="O285" s="211"/>
      <c r="P285" s="211"/>
      <c r="Q285" s="211"/>
      <c r="R285" s="211"/>
      <c r="S285" s="211"/>
      <c r="T285" s="211"/>
      <c r="U285" s="211"/>
      <c r="V285" s="211"/>
      <c r="W285" s="211"/>
      <c r="X285" s="211"/>
      <c r="Y285" s="211"/>
      <c r="Z285" s="211"/>
    </row>
    <row r="286" spans="1:26" ht="15.75" customHeight="1">
      <c r="A286" s="211"/>
      <c r="B286" s="211"/>
      <c r="C286" s="211"/>
      <c r="D286" s="211"/>
      <c r="E286" s="211"/>
      <c r="F286" s="211"/>
      <c r="G286" s="211"/>
      <c r="H286" s="211"/>
      <c r="I286" s="211"/>
      <c r="J286" s="211"/>
      <c r="K286" s="211"/>
      <c r="L286" s="211"/>
      <c r="M286" s="211"/>
      <c r="N286" s="211"/>
      <c r="O286" s="211"/>
      <c r="P286" s="211"/>
      <c r="Q286" s="211"/>
      <c r="R286" s="211"/>
      <c r="S286" s="211"/>
      <c r="T286" s="211"/>
      <c r="U286" s="211"/>
      <c r="V286" s="211"/>
      <c r="W286" s="211"/>
      <c r="X286" s="211"/>
      <c r="Y286" s="211"/>
      <c r="Z286" s="211"/>
    </row>
    <row r="287" spans="1:26" ht="15.75" customHeight="1">
      <c r="A287" s="211"/>
      <c r="B287" s="211"/>
      <c r="C287" s="211"/>
      <c r="D287" s="211"/>
      <c r="E287" s="211"/>
      <c r="F287" s="211"/>
      <c r="G287" s="211"/>
      <c r="H287" s="211"/>
      <c r="I287" s="211"/>
      <c r="J287" s="211"/>
      <c r="K287" s="211"/>
      <c r="L287" s="211"/>
      <c r="M287" s="211"/>
      <c r="N287" s="211"/>
      <c r="O287" s="211"/>
      <c r="P287" s="211"/>
      <c r="Q287" s="211"/>
      <c r="R287" s="211"/>
      <c r="S287" s="211"/>
      <c r="T287" s="211"/>
      <c r="U287" s="211"/>
      <c r="V287" s="211"/>
      <c r="W287" s="211"/>
      <c r="X287" s="211"/>
      <c r="Y287" s="211"/>
      <c r="Z287" s="211"/>
    </row>
    <row r="288" spans="1:26" ht="15.75" customHeight="1">
      <c r="A288" s="211"/>
      <c r="B288" s="211"/>
      <c r="C288" s="211"/>
      <c r="D288" s="211"/>
      <c r="E288" s="211"/>
      <c r="F288" s="211"/>
      <c r="G288" s="211"/>
      <c r="H288" s="211"/>
      <c r="I288" s="211"/>
      <c r="J288" s="211"/>
      <c r="K288" s="211"/>
      <c r="L288" s="211"/>
      <c r="M288" s="211"/>
      <c r="N288" s="211"/>
      <c r="O288" s="211"/>
      <c r="P288" s="211"/>
      <c r="Q288" s="211"/>
      <c r="R288" s="211"/>
      <c r="S288" s="211"/>
      <c r="T288" s="211"/>
      <c r="U288" s="211"/>
      <c r="V288" s="211"/>
      <c r="W288" s="211"/>
      <c r="X288" s="211"/>
      <c r="Y288" s="211"/>
      <c r="Z288" s="211"/>
    </row>
    <row r="289" spans="1:26" ht="15.75" customHeight="1">
      <c r="A289" s="211"/>
      <c r="B289" s="211"/>
      <c r="C289" s="211"/>
      <c r="D289" s="211"/>
      <c r="E289" s="211"/>
      <c r="F289" s="211"/>
      <c r="G289" s="211"/>
      <c r="H289" s="211"/>
      <c r="I289" s="211"/>
      <c r="J289" s="211"/>
      <c r="K289" s="211"/>
      <c r="L289" s="211"/>
      <c r="M289" s="211"/>
      <c r="N289" s="211"/>
      <c r="O289" s="211"/>
      <c r="P289" s="211"/>
      <c r="Q289" s="211"/>
      <c r="R289" s="211"/>
      <c r="S289" s="211"/>
      <c r="T289" s="211"/>
      <c r="U289" s="211"/>
      <c r="V289" s="211"/>
      <c r="W289" s="211"/>
      <c r="X289" s="211"/>
      <c r="Y289" s="211"/>
      <c r="Z289" s="211"/>
    </row>
    <row r="290" spans="1:26" ht="15.75" customHeight="1">
      <c r="A290" s="211"/>
      <c r="B290" s="211"/>
      <c r="C290" s="211"/>
      <c r="D290" s="211"/>
      <c r="E290" s="211"/>
      <c r="F290" s="211"/>
      <c r="G290" s="211"/>
      <c r="H290" s="211"/>
      <c r="I290" s="211"/>
      <c r="J290" s="211"/>
      <c r="K290" s="211"/>
      <c r="L290" s="211"/>
      <c r="M290" s="211"/>
      <c r="N290" s="211"/>
      <c r="O290" s="211"/>
      <c r="P290" s="211"/>
      <c r="Q290" s="211"/>
      <c r="R290" s="211"/>
      <c r="S290" s="211"/>
      <c r="T290" s="211"/>
      <c r="U290" s="211"/>
      <c r="V290" s="211"/>
      <c r="W290" s="211"/>
      <c r="X290" s="211"/>
      <c r="Y290" s="211"/>
      <c r="Z290" s="211"/>
    </row>
    <row r="291" spans="1:26" ht="15.75" customHeight="1">
      <c r="A291" s="211"/>
      <c r="B291" s="211"/>
      <c r="C291" s="211"/>
      <c r="D291" s="211"/>
      <c r="E291" s="211"/>
      <c r="F291" s="211"/>
      <c r="G291" s="211"/>
      <c r="H291" s="211"/>
      <c r="I291" s="211"/>
      <c r="J291" s="211"/>
      <c r="K291" s="211"/>
      <c r="L291" s="211"/>
      <c r="M291" s="211"/>
      <c r="N291" s="211"/>
      <c r="O291" s="211"/>
      <c r="P291" s="211"/>
      <c r="Q291" s="211"/>
      <c r="R291" s="211"/>
      <c r="S291" s="211"/>
      <c r="T291" s="211"/>
      <c r="U291" s="211"/>
      <c r="V291" s="211"/>
      <c r="W291" s="211"/>
      <c r="X291" s="211"/>
      <c r="Y291" s="211"/>
      <c r="Z291" s="211"/>
    </row>
    <row r="292" spans="1:26" ht="15.75" customHeight="1">
      <c r="A292" s="211"/>
      <c r="B292" s="211"/>
      <c r="C292" s="211"/>
      <c r="D292" s="211"/>
      <c r="E292" s="211"/>
      <c r="F292" s="211"/>
      <c r="G292" s="211"/>
      <c r="H292" s="211"/>
      <c r="I292" s="211"/>
      <c r="J292" s="211"/>
      <c r="K292" s="211"/>
      <c r="L292" s="211"/>
      <c r="M292" s="211"/>
      <c r="N292" s="211"/>
      <c r="O292" s="211"/>
      <c r="P292" s="211"/>
      <c r="Q292" s="211"/>
      <c r="R292" s="211"/>
      <c r="S292" s="211"/>
      <c r="T292" s="211"/>
      <c r="U292" s="211"/>
      <c r="V292" s="211"/>
      <c r="W292" s="211"/>
      <c r="X292" s="211"/>
      <c r="Y292" s="211"/>
      <c r="Z292" s="211"/>
    </row>
    <row r="293" spans="1:26" ht="15.75" customHeight="1">
      <c r="A293" s="211"/>
      <c r="B293" s="211"/>
      <c r="C293" s="211"/>
      <c r="D293" s="211"/>
      <c r="E293" s="211"/>
      <c r="F293" s="211"/>
      <c r="G293" s="211"/>
      <c r="H293" s="211"/>
      <c r="I293" s="211"/>
      <c r="J293" s="211"/>
      <c r="K293" s="211"/>
      <c r="L293" s="211"/>
      <c r="M293" s="211"/>
      <c r="N293" s="211"/>
      <c r="O293" s="211"/>
      <c r="P293" s="211"/>
      <c r="Q293" s="211"/>
      <c r="R293" s="211"/>
      <c r="S293" s="211"/>
      <c r="T293" s="211"/>
      <c r="U293" s="211"/>
      <c r="V293" s="211"/>
      <c r="W293" s="211"/>
      <c r="X293" s="211"/>
      <c r="Y293" s="211"/>
      <c r="Z293" s="211"/>
    </row>
    <row r="294" spans="1:26" ht="15.75" customHeight="1">
      <c r="A294" s="211"/>
      <c r="B294" s="211"/>
      <c r="C294" s="211"/>
      <c r="D294" s="211"/>
      <c r="E294" s="211"/>
      <c r="F294" s="211"/>
      <c r="G294" s="211"/>
      <c r="H294" s="211"/>
      <c r="I294" s="211"/>
      <c r="J294" s="211"/>
      <c r="K294" s="211"/>
      <c r="L294" s="211"/>
      <c r="M294" s="211"/>
      <c r="N294" s="211"/>
      <c r="O294" s="211"/>
      <c r="P294" s="211"/>
      <c r="Q294" s="211"/>
      <c r="R294" s="211"/>
      <c r="S294" s="211"/>
      <c r="T294" s="211"/>
      <c r="U294" s="211"/>
      <c r="V294" s="211"/>
      <c r="W294" s="211"/>
      <c r="X294" s="211"/>
      <c r="Y294" s="211"/>
      <c r="Z294" s="211"/>
    </row>
    <row r="295" spans="1:26" ht="15.75" customHeight="1">
      <c r="A295" s="211"/>
      <c r="B295" s="211"/>
      <c r="C295" s="211"/>
      <c r="D295" s="211"/>
      <c r="E295" s="211"/>
      <c r="F295" s="211"/>
      <c r="G295" s="211"/>
      <c r="H295" s="211"/>
      <c r="I295" s="211"/>
      <c r="J295" s="211"/>
      <c r="K295" s="211"/>
      <c r="L295" s="211"/>
      <c r="M295" s="211"/>
      <c r="N295" s="211"/>
      <c r="O295" s="211"/>
      <c r="P295" s="211"/>
      <c r="Q295" s="211"/>
      <c r="R295" s="211"/>
      <c r="S295" s="211"/>
      <c r="T295" s="211"/>
      <c r="U295" s="211"/>
      <c r="V295" s="211"/>
      <c r="W295" s="211"/>
      <c r="X295" s="211"/>
      <c r="Y295" s="211"/>
      <c r="Z295" s="211"/>
    </row>
    <row r="296" spans="1:26" ht="15.75" customHeight="1">
      <c r="A296" s="211"/>
      <c r="B296" s="211"/>
      <c r="C296" s="211"/>
      <c r="D296" s="211"/>
      <c r="E296" s="211"/>
      <c r="F296" s="211"/>
      <c r="G296" s="211"/>
      <c r="H296" s="211"/>
      <c r="I296" s="211"/>
      <c r="J296" s="211"/>
      <c r="K296" s="211"/>
      <c r="L296" s="211"/>
      <c r="M296" s="211"/>
      <c r="N296" s="211"/>
      <c r="O296" s="211"/>
      <c r="P296" s="211"/>
      <c r="Q296" s="211"/>
      <c r="R296" s="211"/>
      <c r="S296" s="211"/>
      <c r="T296" s="211"/>
      <c r="U296" s="211"/>
      <c r="V296" s="211"/>
      <c r="W296" s="211"/>
      <c r="X296" s="211"/>
      <c r="Y296" s="211"/>
      <c r="Z296" s="211"/>
    </row>
    <row r="297" spans="1:26" ht="15.75" customHeight="1">
      <c r="A297" s="211"/>
      <c r="B297" s="211"/>
      <c r="C297" s="211"/>
      <c r="D297" s="211"/>
      <c r="E297" s="211"/>
      <c r="F297" s="211"/>
      <c r="G297" s="211"/>
      <c r="H297" s="211"/>
      <c r="I297" s="211"/>
      <c r="J297" s="211"/>
      <c r="K297" s="211"/>
      <c r="L297" s="211"/>
      <c r="M297" s="211"/>
      <c r="N297" s="211"/>
      <c r="O297" s="211"/>
      <c r="P297" s="211"/>
      <c r="Q297" s="211"/>
      <c r="R297" s="211"/>
      <c r="S297" s="211"/>
      <c r="T297" s="211"/>
      <c r="U297" s="211"/>
      <c r="V297" s="211"/>
      <c r="W297" s="211"/>
      <c r="X297" s="211"/>
      <c r="Y297" s="211"/>
      <c r="Z297" s="211"/>
    </row>
    <row r="298" spans="1:26" ht="15.75" customHeight="1">
      <c r="A298" s="211"/>
      <c r="B298" s="211"/>
      <c r="C298" s="211"/>
      <c r="D298" s="211"/>
      <c r="E298" s="211"/>
      <c r="F298" s="211"/>
      <c r="G298" s="211"/>
      <c r="H298" s="211"/>
      <c r="I298" s="211"/>
      <c r="J298" s="211"/>
      <c r="K298" s="211"/>
      <c r="L298" s="211"/>
      <c r="M298" s="211"/>
      <c r="N298" s="211"/>
      <c r="O298" s="211"/>
      <c r="P298" s="211"/>
      <c r="Q298" s="211"/>
      <c r="R298" s="211"/>
      <c r="S298" s="211"/>
      <c r="T298" s="211"/>
      <c r="U298" s="211"/>
      <c r="V298" s="211"/>
      <c r="W298" s="211"/>
      <c r="X298" s="211"/>
      <c r="Y298" s="211"/>
      <c r="Z298" s="211"/>
    </row>
    <row r="299" spans="1:26" ht="15.75" customHeight="1">
      <c r="A299" s="211"/>
      <c r="B299" s="211"/>
      <c r="C299" s="211"/>
      <c r="D299" s="211"/>
      <c r="E299" s="211"/>
      <c r="F299" s="211"/>
      <c r="G299" s="211"/>
      <c r="H299" s="211"/>
      <c r="I299" s="211"/>
      <c r="J299" s="211"/>
      <c r="K299" s="211"/>
      <c r="L299" s="211"/>
      <c r="M299" s="211"/>
      <c r="N299" s="211"/>
      <c r="O299" s="211"/>
      <c r="P299" s="211"/>
      <c r="Q299" s="211"/>
      <c r="R299" s="211"/>
      <c r="S299" s="211"/>
      <c r="T299" s="211"/>
      <c r="U299" s="211"/>
      <c r="V299" s="211"/>
      <c r="W299" s="211"/>
      <c r="X299" s="211"/>
      <c r="Y299" s="211"/>
      <c r="Z299" s="211"/>
    </row>
    <row r="300" spans="1:26" ht="15.75" customHeight="1">
      <c r="A300" s="211"/>
      <c r="B300" s="211"/>
      <c r="C300" s="211"/>
      <c r="D300" s="211"/>
      <c r="E300" s="211"/>
      <c r="F300" s="211"/>
      <c r="G300" s="211"/>
      <c r="H300" s="211"/>
      <c r="I300" s="211"/>
      <c r="J300" s="211"/>
      <c r="K300" s="211"/>
      <c r="L300" s="211"/>
      <c r="M300" s="211"/>
      <c r="N300" s="211"/>
      <c r="O300" s="211"/>
      <c r="P300" s="211"/>
      <c r="Q300" s="211"/>
      <c r="R300" s="211"/>
      <c r="S300" s="211"/>
      <c r="T300" s="211"/>
      <c r="U300" s="211"/>
      <c r="V300" s="211"/>
      <c r="W300" s="211"/>
      <c r="X300" s="211"/>
      <c r="Y300" s="211"/>
      <c r="Z300" s="211"/>
    </row>
    <row r="301" spans="1:26" ht="15.75" customHeight="1">
      <c r="A301" s="211"/>
      <c r="B301" s="211"/>
      <c r="C301" s="211"/>
      <c r="D301" s="211"/>
      <c r="E301" s="211"/>
      <c r="F301" s="211"/>
      <c r="G301" s="211"/>
      <c r="H301" s="211"/>
      <c r="I301" s="211"/>
      <c r="J301" s="211"/>
      <c r="K301" s="211"/>
      <c r="L301" s="211"/>
      <c r="M301" s="211"/>
      <c r="N301" s="211"/>
      <c r="O301" s="211"/>
      <c r="P301" s="211"/>
      <c r="Q301" s="211"/>
      <c r="R301" s="211"/>
      <c r="S301" s="211"/>
      <c r="T301" s="211"/>
      <c r="U301" s="211"/>
      <c r="V301" s="211"/>
      <c r="W301" s="211"/>
      <c r="X301" s="211"/>
      <c r="Y301" s="211"/>
      <c r="Z301" s="211"/>
    </row>
    <row r="302" spans="1:26" ht="15.75" customHeight="1">
      <c r="A302" s="211"/>
      <c r="B302" s="211"/>
      <c r="C302" s="211"/>
      <c r="D302" s="211"/>
      <c r="E302" s="211"/>
      <c r="F302" s="211"/>
      <c r="G302" s="211"/>
      <c r="H302" s="211"/>
      <c r="I302" s="211"/>
      <c r="J302" s="211"/>
      <c r="K302" s="211"/>
      <c r="L302" s="211"/>
      <c r="M302" s="211"/>
      <c r="N302" s="211"/>
      <c r="O302" s="211"/>
      <c r="P302" s="211"/>
      <c r="Q302" s="211"/>
      <c r="R302" s="211"/>
      <c r="S302" s="211"/>
      <c r="T302" s="211"/>
      <c r="U302" s="211"/>
      <c r="V302" s="211"/>
      <c r="W302" s="211"/>
      <c r="X302" s="211"/>
      <c r="Y302" s="211"/>
      <c r="Z302" s="211"/>
    </row>
    <row r="303" spans="1:26" ht="15.75" customHeight="1">
      <c r="A303" s="211"/>
      <c r="B303" s="211"/>
      <c r="C303" s="211"/>
      <c r="D303" s="211"/>
      <c r="E303" s="211"/>
      <c r="F303" s="211"/>
      <c r="G303" s="211"/>
      <c r="H303" s="211"/>
      <c r="I303" s="211"/>
      <c r="J303" s="211"/>
      <c r="K303" s="211"/>
      <c r="L303" s="211"/>
      <c r="M303" s="211"/>
      <c r="N303" s="211"/>
      <c r="O303" s="211"/>
      <c r="P303" s="211"/>
      <c r="Q303" s="211"/>
      <c r="R303" s="211"/>
      <c r="S303" s="211"/>
      <c r="T303" s="211"/>
      <c r="U303" s="211"/>
      <c r="V303" s="211"/>
      <c r="W303" s="211"/>
      <c r="X303" s="211"/>
      <c r="Y303" s="211"/>
      <c r="Z303" s="211"/>
    </row>
    <row r="304" spans="1:26" ht="15.75" customHeight="1">
      <c r="A304" s="211"/>
      <c r="B304" s="211"/>
      <c r="C304" s="211"/>
      <c r="D304" s="211"/>
      <c r="E304" s="211"/>
      <c r="F304" s="211"/>
      <c r="G304" s="211"/>
      <c r="H304" s="211"/>
      <c r="I304" s="211"/>
      <c r="J304" s="211"/>
      <c r="K304" s="211"/>
      <c r="L304" s="211"/>
      <c r="M304" s="211"/>
      <c r="N304" s="211"/>
      <c r="O304" s="211"/>
      <c r="P304" s="211"/>
      <c r="Q304" s="211"/>
      <c r="R304" s="211"/>
      <c r="S304" s="211"/>
      <c r="T304" s="211"/>
      <c r="U304" s="211"/>
      <c r="V304" s="211"/>
      <c r="W304" s="211"/>
      <c r="X304" s="211"/>
      <c r="Y304" s="211"/>
      <c r="Z304" s="211"/>
    </row>
    <row r="305" spans="1:26" ht="15.75" customHeight="1">
      <c r="A305" s="211"/>
      <c r="B305" s="211"/>
      <c r="C305" s="211"/>
      <c r="D305" s="211"/>
      <c r="E305" s="211"/>
      <c r="F305" s="211"/>
      <c r="G305" s="211"/>
      <c r="H305" s="211"/>
      <c r="I305" s="211"/>
      <c r="J305" s="211"/>
      <c r="K305" s="211"/>
      <c r="L305" s="211"/>
      <c r="M305" s="211"/>
      <c r="N305" s="211"/>
      <c r="O305" s="211"/>
      <c r="P305" s="211"/>
      <c r="Q305" s="211"/>
      <c r="R305" s="211"/>
      <c r="S305" s="211"/>
      <c r="T305" s="211"/>
      <c r="U305" s="211"/>
      <c r="V305" s="211"/>
      <c r="W305" s="211"/>
      <c r="X305" s="211"/>
      <c r="Y305" s="211"/>
      <c r="Z305" s="211"/>
    </row>
    <row r="306" spans="1:26" ht="15.75" customHeight="1">
      <c r="A306" s="211"/>
      <c r="B306" s="211"/>
      <c r="C306" s="211"/>
      <c r="D306" s="211"/>
      <c r="E306" s="211"/>
      <c r="F306" s="211"/>
      <c r="G306" s="211"/>
      <c r="H306" s="211"/>
      <c r="I306" s="211"/>
      <c r="J306" s="211"/>
      <c r="K306" s="211"/>
      <c r="L306" s="211"/>
      <c r="M306" s="211"/>
      <c r="N306" s="211"/>
      <c r="O306" s="211"/>
      <c r="P306" s="211"/>
      <c r="Q306" s="211"/>
      <c r="R306" s="211"/>
      <c r="S306" s="211"/>
      <c r="T306" s="211"/>
      <c r="U306" s="211"/>
      <c r="V306" s="211"/>
      <c r="W306" s="211"/>
      <c r="X306" s="211"/>
      <c r="Y306" s="211"/>
      <c r="Z306" s="211"/>
    </row>
    <row r="307" spans="1:26" ht="15.75" customHeight="1">
      <c r="A307" s="211"/>
      <c r="B307" s="211"/>
      <c r="C307" s="211"/>
      <c r="D307" s="211"/>
      <c r="E307" s="211"/>
      <c r="F307" s="211"/>
      <c r="G307" s="211"/>
      <c r="H307" s="211"/>
      <c r="I307" s="211"/>
      <c r="J307" s="211"/>
      <c r="K307" s="211"/>
      <c r="L307" s="211"/>
      <c r="M307" s="211"/>
      <c r="N307" s="211"/>
      <c r="O307" s="211"/>
      <c r="P307" s="211"/>
      <c r="Q307" s="211"/>
      <c r="R307" s="211"/>
      <c r="S307" s="211"/>
      <c r="T307" s="211"/>
      <c r="U307" s="211"/>
      <c r="V307" s="211"/>
      <c r="W307" s="211"/>
      <c r="X307" s="211"/>
      <c r="Y307" s="211"/>
      <c r="Z307" s="211"/>
    </row>
    <row r="308" spans="1:26" ht="15.75" customHeight="1">
      <c r="A308" s="211"/>
      <c r="B308" s="211"/>
      <c r="C308" s="211"/>
      <c r="D308" s="211"/>
      <c r="E308" s="211"/>
      <c r="F308" s="211"/>
      <c r="G308" s="211"/>
      <c r="H308" s="211"/>
      <c r="I308" s="211"/>
      <c r="J308" s="211"/>
      <c r="K308" s="211"/>
      <c r="L308" s="211"/>
      <c r="M308" s="211"/>
      <c r="N308" s="211"/>
      <c r="O308" s="211"/>
      <c r="P308" s="211"/>
      <c r="Q308" s="211"/>
      <c r="R308" s="211"/>
      <c r="S308" s="211"/>
      <c r="T308" s="211"/>
      <c r="U308" s="211"/>
      <c r="V308" s="211"/>
      <c r="W308" s="211"/>
      <c r="X308" s="211"/>
      <c r="Y308" s="211"/>
      <c r="Z308" s="211"/>
    </row>
    <row r="309" spans="1:26" ht="15.75" customHeight="1">
      <c r="A309" s="211"/>
      <c r="B309" s="211"/>
      <c r="C309" s="211"/>
      <c r="D309" s="211"/>
      <c r="E309" s="211"/>
      <c r="F309" s="211"/>
      <c r="G309" s="211"/>
      <c r="H309" s="211"/>
      <c r="I309" s="211"/>
      <c r="J309" s="211"/>
      <c r="K309" s="211"/>
      <c r="L309" s="211"/>
      <c r="M309" s="211"/>
      <c r="N309" s="211"/>
      <c r="O309" s="211"/>
      <c r="P309" s="211"/>
      <c r="Q309" s="211"/>
      <c r="R309" s="211"/>
      <c r="S309" s="211"/>
      <c r="T309" s="211"/>
      <c r="U309" s="211"/>
      <c r="V309" s="211"/>
      <c r="W309" s="211"/>
      <c r="X309" s="211"/>
      <c r="Y309" s="211"/>
      <c r="Z309" s="211"/>
    </row>
    <row r="310" spans="1:26" ht="15.75" customHeight="1">
      <c r="A310" s="211"/>
      <c r="B310" s="211"/>
      <c r="C310" s="211"/>
      <c r="D310" s="211"/>
      <c r="E310" s="211"/>
      <c r="F310" s="211"/>
      <c r="G310" s="211"/>
      <c r="H310" s="211"/>
      <c r="I310" s="211"/>
      <c r="J310" s="211"/>
      <c r="K310" s="211"/>
      <c r="L310" s="211"/>
      <c r="M310" s="211"/>
      <c r="N310" s="211"/>
      <c r="O310" s="211"/>
      <c r="P310" s="211"/>
      <c r="Q310" s="211"/>
      <c r="R310" s="211"/>
      <c r="S310" s="211"/>
      <c r="T310" s="211"/>
      <c r="U310" s="211"/>
      <c r="V310" s="211"/>
      <c r="W310" s="211"/>
      <c r="X310" s="211"/>
      <c r="Y310" s="211"/>
      <c r="Z310" s="211"/>
    </row>
    <row r="311" spans="1:26" ht="15.75" customHeight="1">
      <c r="A311" s="211"/>
      <c r="B311" s="211"/>
      <c r="C311" s="211"/>
      <c r="D311" s="211"/>
      <c r="E311" s="211"/>
      <c r="F311" s="211"/>
      <c r="G311" s="211"/>
      <c r="H311" s="211"/>
      <c r="I311" s="211"/>
      <c r="J311" s="211"/>
      <c r="K311" s="211"/>
      <c r="L311" s="211"/>
      <c r="M311" s="211"/>
      <c r="N311" s="211"/>
      <c r="O311" s="211"/>
      <c r="P311" s="211"/>
      <c r="Q311" s="211"/>
      <c r="R311" s="211"/>
      <c r="S311" s="211"/>
      <c r="T311" s="211"/>
      <c r="U311" s="211"/>
      <c r="V311" s="211"/>
      <c r="W311" s="211"/>
      <c r="X311" s="211"/>
      <c r="Y311" s="211"/>
      <c r="Z311" s="211"/>
    </row>
    <row r="312" spans="1:26" ht="15.75" customHeight="1">
      <c r="A312" s="211"/>
      <c r="B312" s="211"/>
      <c r="C312" s="211"/>
      <c r="D312" s="211"/>
      <c r="E312" s="211"/>
      <c r="F312" s="211"/>
      <c r="G312" s="211"/>
      <c r="H312" s="211"/>
      <c r="I312" s="211"/>
      <c r="J312" s="211"/>
      <c r="K312" s="211"/>
      <c r="L312" s="211"/>
      <c r="M312" s="211"/>
      <c r="N312" s="211"/>
      <c r="O312" s="211"/>
      <c r="P312" s="211"/>
      <c r="Q312" s="211"/>
      <c r="R312" s="211"/>
      <c r="S312" s="211"/>
      <c r="T312" s="211"/>
      <c r="U312" s="211"/>
      <c r="V312" s="211"/>
      <c r="W312" s="211"/>
      <c r="X312" s="211"/>
      <c r="Y312" s="211"/>
      <c r="Z312" s="211"/>
    </row>
    <row r="313" spans="1:26" ht="15.75" customHeight="1">
      <c r="A313" s="211"/>
      <c r="B313" s="211"/>
      <c r="C313" s="211"/>
      <c r="D313" s="211"/>
      <c r="E313" s="211"/>
      <c r="F313" s="211"/>
      <c r="G313" s="211"/>
      <c r="H313" s="211"/>
      <c r="I313" s="211"/>
      <c r="J313" s="211"/>
      <c r="K313" s="211"/>
      <c r="L313" s="211"/>
      <c r="M313" s="211"/>
      <c r="N313" s="211"/>
      <c r="O313" s="211"/>
      <c r="P313" s="211"/>
      <c r="Q313" s="211"/>
      <c r="R313" s="211"/>
      <c r="S313" s="211"/>
      <c r="T313" s="211"/>
      <c r="U313" s="211"/>
      <c r="V313" s="211"/>
      <c r="W313" s="211"/>
      <c r="X313" s="211"/>
      <c r="Y313" s="211"/>
      <c r="Z313" s="211"/>
    </row>
    <row r="314" spans="1:26" ht="15.75" customHeight="1">
      <c r="A314" s="211"/>
      <c r="B314" s="211"/>
      <c r="C314" s="211"/>
      <c r="D314" s="211"/>
      <c r="E314" s="211"/>
      <c r="F314" s="211"/>
      <c r="G314" s="211"/>
      <c r="H314" s="211"/>
      <c r="I314" s="211"/>
      <c r="J314" s="211"/>
      <c r="K314" s="211"/>
      <c r="L314" s="211"/>
      <c r="M314" s="211"/>
      <c r="N314" s="211"/>
      <c r="O314" s="211"/>
      <c r="P314" s="211"/>
      <c r="Q314" s="211"/>
      <c r="R314" s="211"/>
      <c r="S314" s="211"/>
      <c r="T314" s="211"/>
      <c r="U314" s="211"/>
      <c r="V314" s="211"/>
      <c r="W314" s="211"/>
      <c r="X314" s="211"/>
      <c r="Y314" s="211"/>
      <c r="Z314" s="211"/>
    </row>
    <row r="315" spans="1:26" ht="15.75" customHeight="1">
      <c r="A315" s="211"/>
      <c r="B315" s="211"/>
      <c r="C315" s="211"/>
      <c r="D315" s="211"/>
      <c r="E315" s="211"/>
      <c r="F315" s="211"/>
      <c r="G315" s="211"/>
      <c r="H315" s="211"/>
      <c r="I315" s="211"/>
      <c r="J315" s="211"/>
      <c r="K315" s="211"/>
      <c r="L315" s="211"/>
      <c r="M315" s="211"/>
      <c r="N315" s="211"/>
      <c r="O315" s="211"/>
      <c r="P315" s="211"/>
      <c r="Q315" s="211"/>
      <c r="R315" s="211"/>
      <c r="S315" s="211"/>
      <c r="T315" s="211"/>
      <c r="U315" s="211"/>
      <c r="V315" s="211"/>
      <c r="W315" s="211"/>
      <c r="X315" s="211"/>
      <c r="Y315" s="211"/>
      <c r="Z315" s="211"/>
    </row>
    <row r="316" spans="1:26" ht="15.75" customHeight="1">
      <c r="A316" s="211"/>
      <c r="B316" s="211"/>
      <c r="C316" s="211"/>
      <c r="D316" s="211"/>
      <c r="E316" s="211"/>
      <c r="F316" s="211"/>
      <c r="G316" s="211"/>
      <c r="H316" s="211"/>
      <c r="I316" s="211"/>
      <c r="J316" s="211"/>
      <c r="K316" s="211"/>
      <c r="L316" s="211"/>
      <c r="M316" s="211"/>
      <c r="N316" s="211"/>
      <c r="O316" s="211"/>
      <c r="P316" s="211"/>
      <c r="Q316" s="211"/>
      <c r="R316" s="211"/>
      <c r="S316" s="211"/>
      <c r="T316" s="211"/>
      <c r="U316" s="211"/>
      <c r="V316" s="211"/>
      <c r="W316" s="211"/>
      <c r="X316" s="211"/>
      <c r="Y316" s="211"/>
      <c r="Z316" s="211"/>
    </row>
    <row r="317" spans="1:26" ht="15.75" customHeight="1">
      <c r="A317" s="211"/>
      <c r="B317" s="211"/>
      <c r="C317" s="211"/>
      <c r="D317" s="211"/>
      <c r="E317" s="211"/>
      <c r="F317" s="211"/>
      <c r="G317" s="211"/>
      <c r="H317" s="211"/>
      <c r="I317" s="211"/>
      <c r="J317" s="211"/>
      <c r="K317" s="211"/>
      <c r="L317" s="211"/>
      <c r="M317" s="211"/>
      <c r="N317" s="211"/>
      <c r="O317" s="211"/>
      <c r="P317" s="211"/>
      <c r="Q317" s="211"/>
      <c r="R317" s="211"/>
      <c r="S317" s="211"/>
      <c r="T317" s="211"/>
      <c r="U317" s="211"/>
      <c r="V317" s="211"/>
      <c r="W317" s="211"/>
      <c r="X317" s="211"/>
      <c r="Y317" s="211"/>
      <c r="Z317" s="211"/>
    </row>
    <row r="318" spans="1:26" ht="15.75" customHeight="1">
      <c r="A318" s="211"/>
      <c r="B318" s="211"/>
      <c r="C318" s="211"/>
      <c r="D318" s="211"/>
      <c r="E318" s="211"/>
      <c r="F318" s="211"/>
      <c r="G318" s="211"/>
      <c r="H318" s="211"/>
      <c r="I318" s="211"/>
      <c r="J318" s="211"/>
      <c r="K318" s="211"/>
      <c r="L318" s="211"/>
      <c r="M318" s="211"/>
      <c r="N318" s="211"/>
      <c r="O318" s="211"/>
      <c r="P318" s="211"/>
      <c r="Q318" s="211"/>
      <c r="R318" s="211"/>
      <c r="S318" s="211"/>
      <c r="T318" s="211"/>
      <c r="U318" s="211"/>
      <c r="V318" s="211"/>
      <c r="W318" s="211"/>
      <c r="X318" s="211"/>
      <c r="Y318" s="211"/>
      <c r="Z318" s="211"/>
    </row>
    <row r="319" spans="1:26" ht="15.75" customHeight="1">
      <c r="A319" s="211"/>
      <c r="B319" s="211"/>
      <c r="C319" s="211"/>
      <c r="D319" s="211"/>
      <c r="E319" s="211"/>
      <c r="F319" s="211"/>
      <c r="G319" s="211"/>
      <c r="H319" s="211"/>
      <c r="I319" s="211"/>
      <c r="J319" s="211"/>
      <c r="K319" s="211"/>
      <c r="L319" s="211"/>
      <c r="M319" s="211"/>
      <c r="N319" s="211"/>
      <c r="O319" s="211"/>
      <c r="P319" s="211"/>
      <c r="Q319" s="211"/>
      <c r="R319" s="211"/>
      <c r="S319" s="211"/>
      <c r="T319" s="211"/>
      <c r="U319" s="211"/>
      <c r="V319" s="211"/>
      <c r="W319" s="211"/>
      <c r="X319" s="211"/>
      <c r="Y319" s="211"/>
      <c r="Z319" s="211"/>
    </row>
    <row r="320" spans="1:26" ht="15.75" customHeight="1">
      <c r="A320" s="211"/>
      <c r="B320" s="211"/>
      <c r="C320" s="211"/>
      <c r="D320" s="211"/>
      <c r="E320" s="211"/>
      <c r="F320" s="211"/>
      <c r="G320" s="211"/>
      <c r="H320" s="211"/>
      <c r="I320" s="211"/>
      <c r="J320" s="211"/>
      <c r="K320" s="211"/>
      <c r="L320" s="211"/>
      <c r="M320" s="211"/>
      <c r="N320" s="211"/>
      <c r="O320" s="211"/>
      <c r="P320" s="211"/>
      <c r="Q320" s="211"/>
      <c r="R320" s="211"/>
      <c r="S320" s="211"/>
      <c r="T320" s="211"/>
      <c r="U320" s="211"/>
      <c r="V320" s="211"/>
      <c r="W320" s="211"/>
      <c r="X320" s="211"/>
      <c r="Y320" s="211"/>
      <c r="Z320" s="211"/>
    </row>
    <row r="321" spans="1:26" ht="15.75" customHeight="1">
      <c r="A321" s="211"/>
      <c r="B321" s="211"/>
      <c r="C321" s="211"/>
      <c r="D321" s="211"/>
      <c r="E321" s="211"/>
      <c r="F321" s="211"/>
      <c r="G321" s="211"/>
      <c r="H321" s="211"/>
      <c r="I321" s="211"/>
      <c r="J321" s="211"/>
      <c r="K321" s="211"/>
      <c r="L321" s="211"/>
      <c r="M321" s="211"/>
      <c r="N321" s="211"/>
      <c r="O321" s="211"/>
      <c r="P321" s="211"/>
      <c r="Q321" s="211"/>
      <c r="R321" s="211"/>
      <c r="S321" s="211"/>
      <c r="T321" s="211"/>
      <c r="U321" s="211"/>
      <c r="V321" s="211"/>
      <c r="W321" s="211"/>
      <c r="X321" s="211"/>
      <c r="Y321" s="211"/>
      <c r="Z321" s="211"/>
    </row>
    <row r="322" spans="1:26" ht="15.75" customHeight="1">
      <c r="A322" s="211"/>
      <c r="B322" s="211"/>
      <c r="C322" s="211"/>
      <c r="D322" s="211"/>
      <c r="E322" s="211"/>
      <c r="F322" s="211"/>
      <c r="G322" s="211"/>
      <c r="H322" s="211"/>
      <c r="I322" s="211"/>
      <c r="J322" s="211"/>
      <c r="K322" s="211"/>
      <c r="L322" s="211"/>
      <c r="M322" s="211"/>
      <c r="N322" s="211"/>
      <c r="O322" s="211"/>
      <c r="P322" s="211"/>
      <c r="Q322" s="211"/>
      <c r="R322" s="211"/>
      <c r="S322" s="211"/>
      <c r="T322" s="211"/>
      <c r="U322" s="211"/>
      <c r="V322" s="211"/>
      <c r="W322" s="211"/>
      <c r="X322" s="211"/>
      <c r="Y322" s="211"/>
      <c r="Z322" s="211"/>
    </row>
    <row r="323" spans="1:26" ht="15.75" customHeight="1">
      <c r="A323" s="211"/>
      <c r="B323" s="211"/>
      <c r="C323" s="211"/>
      <c r="D323" s="211"/>
      <c r="E323" s="211"/>
      <c r="F323" s="211"/>
      <c r="G323" s="211"/>
      <c r="H323" s="211"/>
      <c r="I323" s="211"/>
      <c r="J323" s="211"/>
      <c r="K323" s="211"/>
      <c r="L323" s="211"/>
      <c r="M323" s="211"/>
      <c r="N323" s="211"/>
      <c r="O323" s="211"/>
      <c r="P323" s="211"/>
      <c r="Q323" s="211"/>
      <c r="R323" s="211"/>
      <c r="S323" s="211"/>
      <c r="T323" s="211"/>
      <c r="U323" s="211"/>
      <c r="V323" s="211"/>
      <c r="W323" s="211"/>
      <c r="X323" s="211"/>
      <c r="Y323" s="211"/>
      <c r="Z323" s="211"/>
    </row>
    <row r="324" spans="1:26" ht="15.75" customHeight="1">
      <c r="A324" s="211"/>
      <c r="B324" s="211"/>
      <c r="C324" s="211"/>
      <c r="D324" s="211"/>
      <c r="E324" s="211"/>
      <c r="F324" s="211"/>
      <c r="G324" s="211"/>
      <c r="H324" s="211"/>
      <c r="I324" s="211"/>
      <c r="J324" s="211"/>
      <c r="K324" s="211"/>
      <c r="L324" s="211"/>
      <c r="M324" s="211"/>
      <c r="N324" s="211"/>
      <c r="O324" s="211"/>
      <c r="P324" s="211"/>
      <c r="Q324" s="211"/>
      <c r="R324" s="211"/>
      <c r="S324" s="211"/>
      <c r="T324" s="211"/>
      <c r="U324" s="211"/>
      <c r="V324" s="211"/>
      <c r="W324" s="211"/>
      <c r="X324" s="211"/>
      <c r="Y324" s="211"/>
      <c r="Z324" s="211"/>
    </row>
    <row r="325" spans="1:26" ht="15.75" customHeight="1">
      <c r="A325" s="211"/>
      <c r="B325" s="211"/>
      <c r="C325" s="211"/>
      <c r="D325" s="211"/>
      <c r="E325" s="211"/>
      <c r="F325" s="211"/>
      <c r="G325" s="211"/>
      <c r="H325" s="211"/>
      <c r="I325" s="211"/>
      <c r="J325" s="211"/>
      <c r="K325" s="211"/>
      <c r="L325" s="211"/>
      <c r="M325" s="211"/>
      <c r="N325" s="211"/>
      <c r="O325" s="211"/>
      <c r="P325" s="211"/>
      <c r="Q325" s="211"/>
      <c r="R325" s="211"/>
      <c r="S325" s="211"/>
      <c r="T325" s="211"/>
      <c r="U325" s="211"/>
      <c r="V325" s="211"/>
      <c r="W325" s="211"/>
      <c r="X325" s="211"/>
      <c r="Y325" s="211"/>
      <c r="Z325" s="211"/>
    </row>
    <row r="326" spans="1:26" ht="15.75" customHeight="1">
      <c r="A326" s="211"/>
      <c r="B326" s="211"/>
      <c r="C326" s="211"/>
      <c r="D326" s="211"/>
      <c r="E326" s="211"/>
      <c r="F326" s="211"/>
      <c r="G326" s="211"/>
      <c r="H326" s="211"/>
      <c r="I326" s="211"/>
      <c r="J326" s="211"/>
      <c r="K326" s="211"/>
      <c r="L326" s="211"/>
      <c r="M326" s="211"/>
      <c r="N326" s="211"/>
      <c r="O326" s="211"/>
      <c r="P326" s="211"/>
      <c r="Q326" s="211"/>
      <c r="R326" s="211"/>
      <c r="S326" s="211"/>
      <c r="T326" s="211"/>
      <c r="U326" s="211"/>
      <c r="V326" s="211"/>
      <c r="W326" s="211"/>
      <c r="X326" s="211"/>
      <c r="Y326" s="211"/>
      <c r="Z326" s="211"/>
    </row>
    <row r="327" spans="1:26" ht="15.75" customHeight="1">
      <c r="A327" s="211"/>
      <c r="B327" s="211"/>
      <c r="C327" s="211"/>
      <c r="D327" s="211"/>
      <c r="E327" s="211"/>
      <c r="F327" s="211"/>
      <c r="G327" s="211"/>
      <c r="H327" s="211"/>
      <c r="I327" s="211"/>
      <c r="J327" s="211"/>
      <c r="K327" s="211"/>
      <c r="L327" s="211"/>
      <c r="M327" s="211"/>
      <c r="N327" s="211"/>
      <c r="O327" s="211"/>
      <c r="P327" s="211"/>
      <c r="Q327" s="211"/>
      <c r="R327" s="211"/>
      <c r="S327" s="211"/>
      <c r="T327" s="211"/>
      <c r="U327" s="211"/>
      <c r="V327" s="211"/>
      <c r="W327" s="211"/>
      <c r="X327" s="211"/>
      <c r="Y327" s="211"/>
      <c r="Z327" s="211"/>
    </row>
    <row r="328" spans="1:26" ht="15.75" customHeight="1">
      <c r="A328" s="211"/>
      <c r="B328" s="211"/>
      <c r="C328" s="211"/>
      <c r="D328" s="211"/>
      <c r="E328" s="211"/>
      <c r="F328" s="211"/>
      <c r="G328" s="211"/>
      <c r="H328" s="211"/>
      <c r="I328" s="211"/>
      <c r="J328" s="211"/>
      <c r="K328" s="211"/>
      <c r="L328" s="211"/>
      <c r="M328" s="211"/>
      <c r="N328" s="211"/>
      <c r="O328" s="211"/>
      <c r="P328" s="211"/>
      <c r="Q328" s="211"/>
      <c r="R328" s="211"/>
      <c r="S328" s="211"/>
      <c r="T328" s="211"/>
      <c r="U328" s="211"/>
      <c r="V328" s="211"/>
      <c r="W328" s="211"/>
      <c r="X328" s="211"/>
      <c r="Y328" s="211"/>
      <c r="Z328" s="211"/>
    </row>
    <row r="329" spans="1:26" ht="15.75" customHeight="1">
      <c r="A329" s="211"/>
      <c r="B329" s="211"/>
      <c r="C329" s="211"/>
      <c r="D329" s="211"/>
      <c r="E329" s="211"/>
      <c r="F329" s="211"/>
      <c r="G329" s="211"/>
      <c r="H329" s="211"/>
      <c r="I329" s="211"/>
      <c r="J329" s="211"/>
      <c r="K329" s="211"/>
      <c r="L329" s="211"/>
      <c r="M329" s="211"/>
      <c r="N329" s="211"/>
      <c r="O329" s="211"/>
      <c r="P329" s="211"/>
      <c r="Q329" s="211"/>
      <c r="R329" s="211"/>
      <c r="S329" s="211"/>
      <c r="T329" s="211"/>
      <c r="U329" s="211"/>
      <c r="V329" s="211"/>
      <c r="W329" s="211"/>
      <c r="X329" s="211"/>
      <c r="Y329" s="211"/>
      <c r="Z329" s="211"/>
    </row>
    <row r="330" spans="1:26" ht="15.75" customHeight="1">
      <c r="A330" s="211"/>
      <c r="B330" s="211"/>
      <c r="C330" s="211"/>
      <c r="D330" s="211"/>
      <c r="E330" s="211"/>
      <c r="F330" s="211"/>
      <c r="G330" s="211"/>
      <c r="H330" s="211"/>
      <c r="I330" s="211"/>
      <c r="J330" s="211"/>
      <c r="K330" s="211"/>
      <c r="L330" s="211"/>
      <c r="M330" s="211"/>
      <c r="N330" s="211"/>
      <c r="O330" s="211"/>
      <c r="P330" s="211"/>
      <c r="Q330" s="211"/>
      <c r="R330" s="211"/>
      <c r="S330" s="211"/>
      <c r="T330" s="211"/>
      <c r="U330" s="211"/>
      <c r="V330" s="211"/>
      <c r="W330" s="211"/>
      <c r="X330" s="211"/>
      <c r="Y330" s="211"/>
      <c r="Z330" s="211"/>
    </row>
    <row r="331" spans="1:26" ht="15.75" customHeight="1">
      <c r="A331" s="211"/>
      <c r="B331" s="211"/>
      <c r="C331" s="211"/>
      <c r="D331" s="211"/>
      <c r="E331" s="211"/>
      <c r="F331" s="211"/>
      <c r="G331" s="211"/>
      <c r="H331" s="211"/>
      <c r="I331" s="211"/>
      <c r="J331" s="211"/>
      <c r="K331" s="211"/>
      <c r="L331" s="211"/>
      <c r="M331" s="211"/>
      <c r="N331" s="211"/>
      <c r="O331" s="211"/>
      <c r="P331" s="211"/>
      <c r="Q331" s="211"/>
      <c r="R331" s="211"/>
      <c r="S331" s="211"/>
      <c r="T331" s="211"/>
      <c r="U331" s="211"/>
      <c r="V331" s="211"/>
      <c r="W331" s="211"/>
      <c r="X331" s="211"/>
      <c r="Y331" s="211"/>
      <c r="Z331" s="211"/>
    </row>
    <row r="332" spans="1:26" ht="15.75" customHeight="1">
      <c r="A332" s="211"/>
      <c r="B332" s="211"/>
      <c r="C332" s="211"/>
      <c r="D332" s="211"/>
      <c r="E332" s="211"/>
      <c r="F332" s="211"/>
      <c r="G332" s="211"/>
      <c r="H332" s="211"/>
      <c r="I332" s="211"/>
      <c r="J332" s="211"/>
      <c r="K332" s="211"/>
      <c r="L332" s="211"/>
      <c r="M332" s="211"/>
      <c r="N332" s="211"/>
      <c r="O332" s="211"/>
      <c r="P332" s="211"/>
      <c r="Q332" s="211"/>
      <c r="R332" s="211"/>
      <c r="S332" s="211"/>
      <c r="T332" s="211"/>
      <c r="U332" s="211"/>
      <c r="V332" s="211"/>
      <c r="W332" s="211"/>
      <c r="X332" s="211"/>
      <c r="Y332" s="211"/>
      <c r="Z332" s="211"/>
    </row>
    <row r="333" spans="1:26" ht="15.75" customHeight="1">
      <c r="A333" s="211"/>
      <c r="B333" s="211"/>
      <c r="C333" s="211"/>
      <c r="D333" s="211"/>
      <c r="E333" s="211"/>
      <c r="F333" s="211"/>
      <c r="G333" s="211"/>
      <c r="H333" s="211"/>
      <c r="I333" s="211"/>
      <c r="J333" s="211"/>
      <c r="K333" s="211"/>
      <c r="L333" s="211"/>
      <c r="M333" s="211"/>
      <c r="N333" s="211"/>
      <c r="O333" s="211"/>
      <c r="P333" s="211"/>
      <c r="Q333" s="211"/>
      <c r="R333" s="211"/>
      <c r="S333" s="211"/>
      <c r="T333" s="211"/>
      <c r="U333" s="211"/>
      <c r="V333" s="211"/>
      <c r="W333" s="211"/>
      <c r="X333" s="211"/>
      <c r="Y333" s="211"/>
      <c r="Z333" s="211"/>
    </row>
    <row r="334" spans="1:26" ht="15.75" customHeight="1">
      <c r="A334" s="211"/>
      <c r="B334" s="211"/>
      <c r="C334" s="211"/>
      <c r="D334" s="211"/>
      <c r="E334" s="211"/>
      <c r="F334" s="211"/>
      <c r="G334" s="211"/>
      <c r="H334" s="211"/>
      <c r="I334" s="211"/>
      <c r="J334" s="211"/>
      <c r="K334" s="211"/>
      <c r="L334" s="211"/>
      <c r="M334" s="211"/>
      <c r="N334" s="211"/>
      <c r="O334" s="211"/>
      <c r="P334" s="211"/>
      <c r="Q334" s="211"/>
      <c r="R334" s="211"/>
      <c r="S334" s="211"/>
      <c r="T334" s="211"/>
      <c r="U334" s="211"/>
      <c r="V334" s="211"/>
      <c r="W334" s="211"/>
      <c r="X334" s="211"/>
      <c r="Y334" s="211"/>
      <c r="Z334" s="211"/>
    </row>
    <row r="335" spans="1:26" ht="15.75" customHeight="1">
      <c r="A335" s="211"/>
      <c r="B335" s="211"/>
      <c r="C335" s="211"/>
      <c r="D335" s="211"/>
      <c r="E335" s="211"/>
      <c r="F335" s="211"/>
      <c r="G335" s="211"/>
      <c r="H335" s="211"/>
      <c r="I335" s="211"/>
      <c r="J335" s="211"/>
      <c r="K335" s="211"/>
      <c r="L335" s="211"/>
      <c r="M335" s="211"/>
      <c r="N335" s="211"/>
      <c r="O335" s="211"/>
      <c r="P335" s="211"/>
      <c r="Q335" s="211"/>
      <c r="R335" s="211"/>
      <c r="S335" s="211"/>
      <c r="T335" s="211"/>
      <c r="U335" s="211"/>
      <c r="V335" s="211"/>
      <c r="W335" s="211"/>
      <c r="X335" s="211"/>
      <c r="Y335" s="211"/>
      <c r="Z335" s="211"/>
    </row>
    <row r="336" spans="1:26" ht="15.75" customHeight="1">
      <c r="A336" s="211"/>
      <c r="B336" s="211"/>
      <c r="C336" s="211"/>
      <c r="D336" s="211"/>
      <c r="E336" s="211"/>
      <c r="F336" s="211"/>
      <c r="G336" s="211"/>
      <c r="H336" s="211"/>
      <c r="I336" s="211"/>
      <c r="J336" s="211"/>
      <c r="K336" s="211"/>
      <c r="L336" s="211"/>
      <c r="M336" s="211"/>
      <c r="N336" s="211"/>
      <c r="O336" s="211"/>
      <c r="P336" s="211"/>
      <c r="Q336" s="211"/>
      <c r="R336" s="211"/>
      <c r="S336" s="211"/>
      <c r="T336" s="211"/>
      <c r="U336" s="211"/>
      <c r="V336" s="211"/>
      <c r="W336" s="211"/>
      <c r="X336" s="211"/>
      <c r="Y336" s="211"/>
      <c r="Z336" s="211"/>
    </row>
    <row r="337" spans="1:26" ht="15.75" customHeight="1">
      <c r="A337" s="211"/>
      <c r="B337" s="211"/>
      <c r="C337" s="211"/>
      <c r="D337" s="211"/>
      <c r="E337" s="211"/>
      <c r="F337" s="211"/>
      <c r="G337" s="211"/>
      <c r="H337" s="211"/>
      <c r="I337" s="211"/>
      <c r="J337" s="211"/>
      <c r="K337" s="211"/>
      <c r="L337" s="211"/>
      <c r="M337" s="211"/>
      <c r="N337" s="211"/>
      <c r="O337" s="211"/>
      <c r="P337" s="211"/>
      <c r="Q337" s="211"/>
      <c r="R337" s="211"/>
      <c r="S337" s="211"/>
      <c r="T337" s="211"/>
      <c r="U337" s="211"/>
      <c r="V337" s="211"/>
      <c r="W337" s="211"/>
      <c r="X337" s="211"/>
      <c r="Y337" s="211"/>
      <c r="Z337" s="211"/>
    </row>
    <row r="338" spans="1:26" ht="15.75" customHeight="1">
      <c r="A338" s="211"/>
      <c r="B338" s="211"/>
      <c r="C338" s="211"/>
      <c r="D338" s="211"/>
      <c r="E338" s="211"/>
      <c r="F338" s="211"/>
      <c r="G338" s="211"/>
      <c r="H338" s="211"/>
      <c r="I338" s="211"/>
      <c r="J338" s="211"/>
      <c r="K338" s="211"/>
      <c r="L338" s="211"/>
      <c r="M338" s="211"/>
      <c r="N338" s="211"/>
      <c r="O338" s="211"/>
      <c r="P338" s="211"/>
      <c r="Q338" s="211"/>
      <c r="R338" s="211"/>
      <c r="S338" s="211"/>
      <c r="T338" s="211"/>
      <c r="U338" s="211"/>
      <c r="V338" s="211"/>
      <c r="W338" s="211"/>
      <c r="X338" s="211"/>
      <c r="Y338" s="211"/>
      <c r="Z338" s="211"/>
    </row>
    <row r="339" spans="1:26" ht="15.75" customHeight="1">
      <c r="A339" s="211"/>
      <c r="B339" s="211"/>
      <c r="C339" s="211"/>
      <c r="D339" s="211"/>
      <c r="E339" s="211"/>
      <c r="F339" s="211"/>
      <c r="G339" s="211"/>
      <c r="H339" s="211"/>
      <c r="I339" s="211"/>
      <c r="J339" s="211"/>
      <c r="K339" s="211"/>
      <c r="L339" s="211"/>
      <c r="M339" s="211"/>
      <c r="N339" s="211"/>
      <c r="O339" s="211"/>
      <c r="P339" s="211"/>
      <c r="Q339" s="211"/>
      <c r="R339" s="211"/>
      <c r="S339" s="211"/>
      <c r="T339" s="211"/>
      <c r="U339" s="211"/>
      <c r="V339" s="211"/>
      <c r="W339" s="211"/>
      <c r="X339" s="211"/>
      <c r="Y339" s="211"/>
      <c r="Z339" s="211"/>
    </row>
    <row r="340" spans="1:26" ht="15.75" customHeight="1">
      <c r="A340" s="211"/>
      <c r="B340" s="211"/>
      <c r="C340" s="211"/>
      <c r="D340" s="211"/>
      <c r="E340" s="211"/>
      <c r="F340" s="211"/>
      <c r="G340" s="211"/>
      <c r="H340" s="211"/>
      <c r="I340" s="211"/>
      <c r="J340" s="211"/>
      <c r="K340" s="211"/>
      <c r="L340" s="211"/>
      <c r="M340" s="211"/>
      <c r="N340" s="211"/>
      <c r="O340" s="211"/>
      <c r="P340" s="211"/>
      <c r="Q340" s="211"/>
      <c r="R340" s="211"/>
      <c r="S340" s="211"/>
      <c r="T340" s="211"/>
      <c r="U340" s="211"/>
      <c r="V340" s="211"/>
      <c r="W340" s="211"/>
      <c r="X340" s="211"/>
      <c r="Y340" s="211"/>
      <c r="Z340" s="211"/>
    </row>
    <row r="341" spans="1:26" ht="15.75" customHeight="1">
      <c r="A341" s="211"/>
      <c r="B341" s="211"/>
      <c r="C341" s="211"/>
      <c r="D341" s="211"/>
      <c r="E341" s="211"/>
      <c r="F341" s="211"/>
      <c r="G341" s="211"/>
      <c r="H341" s="211"/>
      <c r="I341" s="211"/>
      <c r="J341" s="211"/>
      <c r="K341" s="211"/>
      <c r="L341" s="211"/>
      <c r="M341" s="211"/>
      <c r="N341" s="211"/>
      <c r="O341" s="211"/>
      <c r="P341" s="211"/>
      <c r="Q341" s="211"/>
      <c r="R341" s="211"/>
      <c r="S341" s="211"/>
      <c r="T341" s="211"/>
      <c r="U341" s="211"/>
      <c r="V341" s="211"/>
      <c r="W341" s="211"/>
      <c r="X341" s="211"/>
      <c r="Y341" s="211"/>
      <c r="Z341" s="211"/>
    </row>
    <row r="342" spans="1:26" ht="15.75" customHeight="1">
      <c r="A342" s="211"/>
      <c r="B342" s="211"/>
      <c r="C342" s="211"/>
      <c r="D342" s="211"/>
      <c r="E342" s="211"/>
      <c r="F342" s="211"/>
      <c r="G342" s="211"/>
      <c r="H342" s="211"/>
      <c r="I342" s="211"/>
      <c r="J342" s="211"/>
      <c r="K342" s="211"/>
      <c r="L342" s="211"/>
      <c r="M342" s="211"/>
      <c r="N342" s="211"/>
      <c r="O342" s="211"/>
      <c r="P342" s="211"/>
      <c r="Q342" s="211"/>
      <c r="R342" s="211"/>
      <c r="S342" s="211"/>
      <c r="T342" s="211"/>
      <c r="U342" s="211"/>
      <c r="V342" s="211"/>
      <c r="W342" s="211"/>
      <c r="X342" s="211"/>
      <c r="Y342" s="211"/>
      <c r="Z342" s="211"/>
    </row>
    <row r="343" spans="1:26" ht="15.75" customHeight="1">
      <c r="A343" s="211"/>
      <c r="B343" s="211"/>
      <c r="C343" s="211"/>
      <c r="D343" s="211"/>
      <c r="E343" s="211"/>
      <c r="F343" s="211"/>
      <c r="G343" s="211"/>
      <c r="H343" s="211"/>
      <c r="I343" s="211"/>
      <c r="J343" s="211"/>
      <c r="K343" s="211"/>
      <c r="L343" s="211"/>
      <c r="M343" s="211"/>
      <c r="N343" s="211"/>
      <c r="O343" s="211"/>
      <c r="P343" s="211"/>
      <c r="Q343" s="211"/>
      <c r="R343" s="211"/>
      <c r="S343" s="211"/>
      <c r="T343" s="211"/>
      <c r="U343" s="211"/>
      <c r="V343" s="211"/>
      <c r="W343" s="211"/>
      <c r="X343" s="211"/>
      <c r="Y343" s="211"/>
      <c r="Z343" s="211"/>
    </row>
    <row r="344" spans="1:26" ht="15.75" customHeight="1">
      <c r="A344" s="211"/>
      <c r="B344" s="211"/>
      <c r="C344" s="211"/>
      <c r="D344" s="211"/>
      <c r="E344" s="211"/>
      <c r="F344" s="211"/>
      <c r="G344" s="211"/>
      <c r="H344" s="211"/>
      <c r="I344" s="211"/>
      <c r="J344" s="211"/>
      <c r="K344" s="211"/>
      <c r="L344" s="211"/>
      <c r="M344" s="211"/>
      <c r="N344" s="211"/>
      <c r="O344" s="211"/>
      <c r="P344" s="211"/>
      <c r="Q344" s="211"/>
      <c r="R344" s="211"/>
      <c r="S344" s="211"/>
      <c r="T344" s="211"/>
      <c r="U344" s="211"/>
      <c r="V344" s="211"/>
      <c r="W344" s="211"/>
      <c r="X344" s="211"/>
      <c r="Y344" s="211"/>
      <c r="Z344" s="211"/>
    </row>
    <row r="345" spans="1:26" ht="15.75" customHeight="1">
      <c r="A345" s="211"/>
      <c r="B345" s="211"/>
      <c r="C345" s="211"/>
      <c r="D345" s="211"/>
      <c r="E345" s="211"/>
      <c r="F345" s="211"/>
      <c r="G345" s="211"/>
      <c r="H345" s="211"/>
      <c r="I345" s="211"/>
      <c r="J345" s="211"/>
      <c r="K345" s="211"/>
      <c r="L345" s="211"/>
      <c r="M345" s="211"/>
      <c r="N345" s="211"/>
      <c r="O345" s="211"/>
      <c r="P345" s="211"/>
      <c r="Q345" s="211"/>
      <c r="R345" s="211"/>
      <c r="S345" s="211"/>
      <c r="T345" s="211"/>
      <c r="U345" s="211"/>
      <c r="V345" s="211"/>
      <c r="W345" s="211"/>
      <c r="X345" s="211"/>
      <c r="Y345" s="211"/>
      <c r="Z345" s="211"/>
    </row>
    <row r="346" spans="1:26" ht="15.75" customHeight="1">
      <c r="A346" s="211"/>
      <c r="B346" s="211"/>
      <c r="C346" s="211"/>
      <c r="D346" s="211"/>
      <c r="E346" s="211"/>
      <c r="F346" s="211"/>
      <c r="G346" s="211"/>
      <c r="H346" s="211"/>
      <c r="I346" s="211"/>
      <c r="J346" s="211"/>
      <c r="K346" s="211"/>
      <c r="L346" s="211"/>
      <c r="M346" s="211"/>
      <c r="N346" s="211"/>
      <c r="O346" s="211"/>
      <c r="P346" s="211"/>
      <c r="Q346" s="211"/>
      <c r="R346" s="211"/>
      <c r="S346" s="211"/>
      <c r="T346" s="211"/>
      <c r="U346" s="211"/>
      <c r="V346" s="211"/>
      <c r="W346" s="211"/>
      <c r="X346" s="211"/>
      <c r="Y346" s="211"/>
      <c r="Z346" s="211"/>
    </row>
    <row r="347" spans="1:26" ht="15.75" customHeight="1">
      <c r="A347" s="211"/>
      <c r="B347" s="211"/>
      <c r="C347" s="211"/>
      <c r="D347" s="211"/>
      <c r="E347" s="211"/>
      <c r="F347" s="211"/>
      <c r="G347" s="211"/>
      <c r="H347" s="211"/>
      <c r="I347" s="211"/>
      <c r="J347" s="211"/>
      <c r="K347" s="211"/>
      <c r="L347" s="211"/>
      <c r="M347" s="211"/>
      <c r="N347" s="211"/>
      <c r="O347" s="211"/>
      <c r="P347" s="211"/>
      <c r="Q347" s="211"/>
      <c r="R347" s="211"/>
      <c r="S347" s="211"/>
      <c r="T347" s="211"/>
      <c r="U347" s="211"/>
      <c r="V347" s="211"/>
      <c r="W347" s="211"/>
      <c r="X347" s="211"/>
      <c r="Y347" s="211"/>
      <c r="Z347" s="211"/>
    </row>
    <row r="348" spans="1:26" ht="15.75" customHeight="1">
      <c r="A348" s="211"/>
      <c r="B348" s="211"/>
      <c r="C348" s="211"/>
      <c r="D348" s="211"/>
      <c r="E348" s="211"/>
      <c r="F348" s="211"/>
      <c r="G348" s="211"/>
      <c r="H348" s="211"/>
      <c r="I348" s="211"/>
      <c r="J348" s="211"/>
      <c r="K348" s="211"/>
      <c r="L348" s="211"/>
      <c r="M348" s="211"/>
      <c r="N348" s="211"/>
      <c r="O348" s="211"/>
      <c r="P348" s="211"/>
      <c r="Q348" s="211"/>
      <c r="R348" s="211"/>
      <c r="S348" s="211"/>
      <c r="T348" s="211"/>
      <c r="U348" s="211"/>
      <c r="V348" s="211"/>
      <c r="W348" s="211"/>
      <c r="X348" s="211"/>
      <c r="Y348" s="211"/>
      <c r="Z348" s="211"/>
    </row>
    <row r="349" spans="1:26" ht="15.75" customHeight="1">
      <c r="A349" s="211"/>
      <c r="B349" s="211"/>
      <c r="C349" s="211"/>
      <c r="D349" s="211"/>
      <c r="E349" s="211"/>
      <c r="F349" s="211"/>
      <c r="G349" s="211"/>
      <c r="H349" s="211"/>
      <c r="I349" s="211"/>
      <c r="J349" s="211"/>
      <c r="K349" s="211"/>
      <c r="L349" s="211"/>
      <c r="M349" s="211"/>
      <c r="N349" s="211"/>
      <c r="O349" s="211"/>
      <c r="P349" s="211"/>
      <c r="Q349" s="211"/>
      <c r="R349" s="211"/>
      <c r="S349" s="211"/>
      <c r="T349" s="211"/>
      <c r="U349" s="211"/>
      <c r="V349" s="211"/>
      <c r="W349" s="211"/>
      <c r="X349" s="211"/>
      <c r="Y349" s="211"/>
      <c r="Z349" s="211"/>
    </row>
    <row r="350" spans="1:26" ht="15.75" customHeight="1">
      <c r="A350" s="211"/>
      <c r="B350" s="211"/>
      <c r="C350" s="211"/>
      <c r="D350" s="211"/>
      <c r="E350" s="211"/>
      <c r="F350" s="211"/>
      <c r="G350" s="211"/>
      <c r="H350" s="211"/>
      <c r="I350" s="211"/>
      <c r="J350" s="211"/>
      <c r="K350" s="211"/>
      <c r="L350" s="211"/>
      <c r="M350" s="211"/>
      <c r="N350" s="211"/>
      <c r="O350" s="211"/>
      <c r="P350" s="211"/>
      <c r="Q350" s="211"/>
      <c r="R350" s="211"/>
      <c r="S350" s="211"/>
      <c r="T350" s="211"/>
      <c r="U350" s="211"/>
      <c r="V350" s="211"/>
      <c r="W350" s="211"/>
      <c r="X350" s="211"/>
      <c r="Y350" s="211"/>
      <c r="Z350" s="211"/>
    </row>
    <row r="351" spans="1:26" ht="15.75" customHeight="1">
      <c r="A351" s="211"/>
      <c r="B351" s="211"/>
      <c r="C351" s="211"/>
      <c r="D351" s="211"/>
      <c r="E351" s="211"/>
      <c r="F351" s="211"/>
      <c r="G351" s="211"/>
      <c r="H351" s="211"/>
      <c r="I351" s="211"/>
      <c r="J351" s="211"/>
      <c r="K351" s="211"/>
      <c r="L351" s="211"/>
      <c r="M351" s="211"/>
      <c r="N351" s="211"/>
      <c r="O351" s="211"/>
      <c r="P351" s="211"/>
      <c r="Q351" s="211"/>
      <c r="R351" s="211"/>
      <c r="S351" s="211"/>
      <c r="T351" s="211"/>
      <c r="U351" s="211"/>
      <c r="V351" s="211"/>
      <c r="W351" s="211"/>
      <c r="X351" s="211"/>
      <c r="Y351" s="211"/>
      <c r="Z351" s="211"/>
    </row>
    <row r="352" spans="1:26" ht="15.75" customHeight="1">
      <c r="A352" s="211"/>
      <c r="B352" s="211"/>
      <c r="C352" s="211"/>
      <c r="D352" s="211"/>
      <c r="E352" s="211"/>
      <c r="F352" s="211"/>
      <c r="G352" s="211"/>
      <c r="H352" s="211"/>
      <c r="I352" s="211"/>
      <c r="J352" s="211"/>
      <c r="K352" s="211"/>
      <c r="L352" s="211"/>
      <c r="M352" s="211"/>
      <c r="N352" s="211"/>
      <c r="O352" s="211"/>
      <c r="P352" s="211"/>
      <c r="Q352" s="211"/>
      <c r="R352" s="211"/>
      <c r="S352" s="211"/>
      <c r="T352" s="211"/>
      <c r="U352" s="211"/>
      <c r="V352" s="211"/>
      <c r="W352" s="211"/>
      <c r="X352" s="211"/>
      <c r="Y352" s="211"/>
      <c r="Z352" s="211"/>
    </row>
    <row r="353" spans="1:26" ht="15.75" customHeight="1">
      <c r="A353" s="211"/>
      <c r="B353" s="211"/>
      <c r="C353" s="211"/>
      <c r="D353" s="211"/>
      <c r="E353" s="211"/>
      <c r="F353" s="211"/>
      <c r="G353" s="211"/>
      <c r="H353" s="211"/>
      <c r="I353" s="211"/>
      <c r="J353" s="211"/>
      <c r="K353" s="211"/>
      <c r="L353" s="211"/>
      <c r="M353" s="211"/>
      <c r="N353" s="211"/>
      <c r="O353" s="211"/>
      <c r="P353" s="211"/>
      <c r="Q353" s="211"/>
      <c r="R353" s="211"/>
      <c r="S353" s="211"/>
      <c r="T353" s="211"/>
      <c r="U353" s="211"/>
      <c r="V353" s="211"/>
      <c r="W353" s="211"/>
      <c r="X353" s="211"/>
      <c r="Y353" s="211"/>
      <c r="Z353" s="211"/>
    </row>
    <row r="354" spans="1:26" ht="15.75" customHeight="1">
      <c r="A354" s="211"/>
      <c r="B354" s="211"/>
      <c r="C354" s="211"/>
      <c r="D354" s="211"/>
      <c r="E354" s="211"/>
      <c r="F354" s="211"/>
      <c r="G354" s="211"/>
      <c r="H354" s="211"/>
      <c r="I354" s="211"/>
      <c r="J354" s="211"/>
      <c r="K354" s="211"/>
      <c r="L354" s="211"/>
      <c r="M354" s="211"/>
      <c r="N354" s="211"/>
      <c r="O354" s="211"/>
      <c r="P354" s="211"/>
      <c r="Q354" s="211"/>
      <c r="R354" s="211"/>
      <c r="S354" s="211"/>
      <c r="T354" s="211"/>
      <c r="U354" s="211"/>
      <c r="V354" s="211"/>
      <c r="W354" s="211"/>
      <c r="X354" s="211"/>
      <c r="Y354" s="211"/>
      <c r="Z354" s="211"/>
    </row>
    <row r="355" spans="1:26" ht="15.75" customHeight="1">
      <c r="A355" s="211"/>
      <c r="B355" s="211"/>
      <c r="C355" s="211"/>
      <c r="D355" s="211"/>
      <c r="E355" s="211"/>
      <c r="F355" s="211"/>
      <c r="G355" s="211"/>
      <c r="H355" s="211"/>
      <c r="I355" s="211"/>
      <c r="J355" s="211"/>
      <c r="K355" s="211"/>
      <c r="L355" s="211"/>
      <c r="M355" s="211"/>
      <c r="N355" s="211"/>
      <c r="O355" s="211"/>
      <c r="P355" s="211"/>
      <c r="Q355" s="211"/>
      <c r="R355" s="211"/>
      <c r="S355" s="211"/>
      <c r="T355" s="211"/>
      <c r="U355" s="211"/>
      <c r="V355" s="211"/>
      <c r="W355" s="211"/>
      <c r="X355" s="211"/>
      <c r="Y355" s="211"/>
      <c r="Z355" s="211"/>
    </row>
    <row r="356" spans="1:26" ht="15.75" customHeight="1">
      <c r="A356" s="211"/>
      <c r="B356" s="211"/>
      <c r="C356" s="211"/>
      <c r="D356" s="211"/>
      <c r="E356" s="211"/>
      <c r="F356" s="211"/>
      <c r="G356" s="211"/>
      <c r="H356" s="211"/>
      <c r="I356" s="211"/>
      <c r="J356" s="211"/>
      <c r="K356" s="211"/>
      <c r="L356" s="211"/>
      <c r="M356" s="211"/>
      <c r="N356" s="211"/>
      <c r="O356" s="211"/>
      <c r="P356" s="211"/>
      <c r="Q356" s="211"/>
      <c r="R356" s="211"/>
      <c r="S356" s="211"/>
      <c r="T356" s="211"/>
      <c r="U356" s="211"/>
      <c r="V356" s="211"/>
      <c r="W356" s="211"/>
      <c r="X356" s="211"/>
      <c r="Y356" s="211"/>
      <c r="Z356" s="211"/>
    </row>
    <row r="357" spans="1:26" ht="15.75" customHeight="1">
      <c r="A357" s="211"/>
      <c r="B357" s="211"/>
      <c r="C357" s="211"/>
      <c r="D357" s="211"/>
      <c r="E357" s="211"/>
      <c r="F357" s="211"/>
      <c r="G357" s="211"/>
      <c r="H357" s="211"/>
      <c r="I357" s="211"/>
      <c r="J357" s="211"/>
      <c r="K357" s="211"/>
      <c r="L357" s="211"/>
      <c r="M357" s="211"/>
      <c r="N357" s="211"/>
      <c r="O357" s="211"/>
      <c r="P357" s="211"/>
      <c r="Q357" s="211"/>
      <c r="R357" s="211"/>
      <c r="S357" s="211"/>
      <c r="T357" s="211"/>
      <c r="U357" s="211"/>
      <c r="V357" s="211"/>
      <c r="W357" s="211"/>
      <c r="X357" s="211"/>
      <c r="Y357" s="211"/>
      <c r="Z357" s="211"/>
    </row>
    <row r="358" spans="1:26" ht="15.75" customHeight="1">
      <c r="A358" s="211"/>
      <c r="B358" s="211"/>
      <c r="C358" s="211"/>
      <c r="D358" s="211"/>
      <c r="E358" s="211"/>
      <c r="F358" s="211"/>
      <c r="G358" s="211"/>
      <c r="H358" s="211"/>
      <c r="I358" s="211"/>
      <c r="J358" s="211"/>
      <c r="K358" s="211"/>
      <c r="L358" s="211"/>
      <c r="M358" s="211"/>
      <c r="N358" s="211"/>
      <c r="O358" s="211"/>
      <c r="P358" s="211"/>
      <c r="Q358" s="211"/>
      <c r="R358" s="211"/>
      <c r="S358" s="211"/>
      <c r="T358" s="211"/>
      <c r="U358" s="211"/>
      <c r="V358" s="211"/>
      <c r="W358" s="211"/>
      <c r="X358" s="211"/>
      <c r="Y358" s="211"/>
      <c r="Z358" s="211"/>
    </row>
    <row r="359" spans="1:26" ht="15.75" customHeight="1">
      <c r="A359" s="211"/>
      <c r="B359" s="211"/>
      <c r="C359" s="211"/>
      <c r="D359" s="211"/>
      <c r="E359" s="211"/>
      <c r="F359" s="211"/>
      <c r="G359" s="211"/>
      <c r="H359" s="211"/>
      <c r="I359" s="211"/>
      <c r="J359" s="211"/>
      <c r="K359" s="211"/>
      <c r="L359" s="211"/>
      <c r="M359" s="211"/>
      <c r="N359" s="211"/>
      <c r="O359" s="211"/>
      <c r="P359" s="211"/>
      <c r="Q359" s="211"/>
      <c r="R359" s="211"/>
      <c r="S359" s="211"/>
      <c r="T359" s="211"/>
      <c r="U359" s="211"/>
      <c r="V359" s="211"/>
      <c r="W359" s="211"/>
      <c r="X359" s="211"/>
      <c r="Y359" s="211"/>
      <c r="Z359" s="211"/>
    </row>
    <row r="360" spans="1:26" ht="15.75" customHeight="1">
      <c r="A360" s="211"/>
      <c r="B360" s="211"/>
      <c r="C360" s="211"/>
      <c r="D360" s="211"/>
      <c r="E360" s="211"/>
      <c r="F360" s="211"/>
      <c r="G360" s="211"/>
      <c r="H360" s="211"/>
      <c r="I360" s="211"/>
      <c r="J360" s="211"/>
      <c r="K360" s="211"/>
      <c r="L360" s="211"/>
      <c r="M360" s="211"/>
      <c r="N360" s="211"/>
      <c r="O360" s="211"/>
      <c r="P360" s="211"/>
      <c r="Q360" s="211"/>
      <c r="R360" s="211"/>
      <c r="S360" s="211"/>
      <c r="T360" s="211"/>
      <c r="U360" s="211"/>
      <c r="V360" s="211"/>
      <c r="W360" s="211"/>
      <c r="X360" s="211"/>
      <c r="Y360" s="211"/>
      <c r="Z360" s="211"/>
    </row>
    <row r="361" spans="1:26" ht="15.75" customHeight="1">
      <c r="A361" s="211"/>
      <c r="B361" s="211"/>
      <c r="C361" s="211"/>
      <c r="D361" s="211"/>
      <c r="E361" s="211"/>
      <c r="F361" s="211"/>
      <c r="G361" s="211"/>
      <c r="H361" s="211"/>
      <c r="I361" s="211"/>
      <c r="J361" s="211"/>
      <c r="K361" s="211"/>
      <c r="L361" s="211"/>
      <c r="M361" s="211"/>
      <c r="N361" s="211"/>
      <c r="O361" s="211"/>
      <c r="P361" s="211"/>
      <c r="Q361" s="211"/>
      <c r="R361" s="211"/>
      <c r="S361" s="211"/>
      <c r="T361" s="211"/>
      <c r="U361" s="211"/>
      <c r="V361" s="211"/>
      <c r="W361" s="211"/>
      <c r="X361" s="211"/>
      <c r="Y361" s="211"/>
      <c r="Z361" s="211"/>
    </row>
    <row r="362" spans="1:26" ht="15.75" customHeight="1">
      <c r="A362" s="211"/>
      <c r="B362" s="211"/>
      <c r="C362" s="211"/>
      <c r="D362" s="211"/>
      <c r="E362" s="211"/>
      <c r="F362" s="211"/>
      <c r="G362" s="211"/>
      <c r="H362" s="211"/>
      <c r="I362" s="211"/>
      <c r="J362" s="211"/>
      <c r="K362" s="211"/>
      <c r="L362" s="211"/>
      <c r="M362" s="211"/>
      <c r="N362" s="211"/>
      <c r="O362" s="211"/>
      <c r="P362" s="211"/>
      <c r="Q362" s="211"/>
      <c r="R362" s="211"/>
      <c r="S362" s="211"/>
      <c r="T362" s="211"/>
      <c r="U362" s="211"/>
      <c r="V362" s="211"/>
      <c r="W362" s="211"/>
      <c r="X362" s="211"/>
      <c r="Y362" s="211"/>
      <c r="Z362" s="211"/>
    </row>
    <row r="363" spans="1:26" ht="15.75" customHeight="1">
      <c r="A363" s="211"/>
      <c r="B363" s="211"/>
      <c r="C363" s="211"/>
      <c r="D363" s="211"/>
      <c r="E363" s="211"/>
      <c r="F363" s="211"/>
      <c r="G363" s="211"/>
      <c r="H363" s="211"/>
      <c r="I363" s="211"/>
      <c r="J363" s="211"/>
      <c r="K363" s="211"/>
      <c r="L363" s="211"/>
      <c r="M363" s="211"/>
      <c r="N363" s="211"/>
      <c r="O363" s="211"/>
      <c r="P363" s="211"/>
      <c r="Q363" s="211"/>
      <c r="R363" s="211"/>
      <c r="S363" s="211"/>
      <c r="T363" s="211"/>
      <c r="U363" s="211"/>
      <c r="V363" s="211"/>
      <c r="W363" s="211"/>
      <c r="X363" s="211"/>
      <c r="Y363" s="211"/>
      <c r="Z363" s="211"/>
    </row>
    <row r="364" spans="1:26" ht="15.75" customHeight="1">
      <c r="A364" s="211"/>
      <c r="B364" s="211"/>
      <c r="C364" s="211"/>
      <c r="D364" s="211"/>
      <c r="E364" s="211"/>
      <c r="F364" s="211"/>
      <c r="G364" s="211"/>
      <c r="H364" s="211"/>
      <c r="I364" s="211"/>
      <c r="J364" s="211"/>
      <c r="K364" s="211"/>
      <c r="L364" s="211"/>
      <c r="M364" s="211"/>
      <c r="N364" s="211"/>
      <c r="O364" s="211"/>
      <c r="P364" s="211"/>
      <c r="Q364" s="211"/>
      <c r="R364" s="211"/>
      <c r="S364" s="211"/>
      <c r="T364" s="211"/>
      <c r="U364" s="211"/>
      <c r="V364" s="211"/>
      <c r="W364" s="211"/>
      <c r="X364" s="211"/>
      <c r="Y364" s="211"/>
      <c r="Z364" s="211"/>
    </row>
    <row r="365" spans="1:26" ht="15.75" customHeight="1">
      <c r="A365" s="211"/>
      <c r="B365" s="211"/>
      <c r="C365" s="211"/>
      <c r="D365" s="211"/>
      <c r="E365" s="211"/>
      <c r="F365" s="211"/>
      <c r="G365" s="211"/>
      <c r="H365" s="211"/>
      <c r="I365" s="211"/>
      <c r="J365" s="211"/>
      <c r="K365" s="211"/>
      <c r="L365" s="211"/>
      <c r="M365" s="211"/>
      <c r="N365" s="211"/>
      <c r="O365" s="211"/>
      <c r="P365" s="211"/>
      <c r="Q365" s="211"/>
      <c r="R365" s="211"/>
      <c r="S365" s="211"/>
      <c r="T365" s="211"/>
      <c r="U365" s="211"/>
      <c r="V365" s="211"/>
      <c r="W365" s="211"/>
      <c r="X365" s="211"/>
      <c r="Y365" s="211"/>
      <c r="Z365" s="211"/>
    </row>
    <row r="366" spans="1:26" ht="15.75" customHeight="1">
      <c r="A366" s="211"/>
      <c r="B366" s="211"/>
      <c r="C366" s="211"/>
      <c r="D366" s="211"/>
      <c r="E366" s="211"/>
      <c r="F366" s="211"/>
      <c r="G366" s="211"/>
      <c r="H366" s="211"/>
      <c r="I366" s="211"/>
      <c r="J366" s="211"/>
      <c r="K366" s="211"/>
      <c r="L366" s="211"/>
      <c r="M366" s="211"/>
      <c r="N366" s="211"/>
      <c r="O366" s="211"/>
      <c r="P366" s="211"/>
      <c r="Q366" s="211"/>
      <c r="R366" s="211"/>
      <c r="S366" s="211"/>
      <c r="T366" s="211"/>
      <c r="U366" s="211"/>
      <c r="V366" s="211"/>
      <c r="W366" s="211"/>
      <c r="X366" s="211"/>
      <c r="Y366" s="211"/>
      <c r="Z366" s="211"/>
    </row>
    <row r="367" spans="1:26" ht="15.75" customHeight="1">
      <c r="A367" s="211"/>
      <c r="B367" s="211"/>
      <c r="C367" s="211"/>
      <c r="D367" s="211"/>
      <c r="E367" s="211"/>
      <c r="F367" s="211"/>
      <c r="G367" s="211"/>
      <c r="H367" s="211"/>
      <c r="I367" s="211"/>
      <c r="J367" s="211"/>
      <c r="K367" s="211"/>
      <c r="L367" s="211"/>
      <c r="M367" s="211"/>
      <c r="N367" s="211"/>
      <c r="O367" s="211"/>
      <c r="P367" s="211"/>
      <c r="Q367" s="211"/>
      <c r="R367" s="211"/>
      <c r="S367" s="211"/>
      <c r="T367" s="211"/>
      <c r="U367" s="211"/>
      <c r="V367" s="211"/>
      <c r="W367" s="211"/>
      <c r="X367" s="211"/>
      <c r="Y367" s="211"/>
      <c r="Z367" s="211"/>
    </row>
    <row r="368" spans="1:26" ht="15.75" customHeight="1">
      <c r="A368" s="211"/>
      <c r="B368" s="211"/>
      <c r="C368" s="211"/>
      <c r="D368" s="211"/>
      <c r="E368" s="211"/>
      <c r="F368" s="211"/>
      <c r="G368" s="211"/>
      <c r="H368" s="211"/>
      <c r="I368" s="211"/>
      <c r="J368" s="211"/>
      <c r="K368" s="211"/>
      <c r="L368" s="211"/>
      <c r="M368" s="211"/>
      <c r="N368" s="211"/>
      <c r="O368" s="211"/>
      <c r="P368" s="211"/>
      <c r="Q368" s="211"/>
      <c r="R368" s="211"/>
      <c r="S368" s="211"/>
      <c r="T368" s="211"/>
      <c r="U368" s="211"/>
      <c r="V368" s="211"/>
      <c r="W368" s="211"/>
      <c r="X368" s="211"/>
      <c r="Y368" s="211"/>
      <c r="Z368" s="211"/>
    </row>
    <row r="369" spans="1:26" ht="15.75" customHeight="1">
      <c r="A369" s="211"/>
      <c r="B369" s="211"/>
      <c r="C369" s="211"/>
      <c r="D369" s="211"/>
      <c r="E369" s="211"/>
      <c r="F369" s="211"/>
      <c r="G369" s="211"/>
      <c r="H369" s="211"/>
      <c r="I369" s="211"/>
      <c r="J369" s="211"/>
      <c r="K369" s="211"/>
      <c r="L369" s="211"/>
      <c r="M369" s="211"/>
      <c r="N369" s="211"/>
      <c r="O369" s="211"/>
      <c r="P369" s="211"/>
      <c r="Q369" s="211"/>
      <c r="R369" s="211"/>
      <c r="S369" s="211"/>
      <c r="T369" s="211"/>
      <c r="U369" s="211"/>
      <c r="V369" s="211"/>
      <c r="W369" s="211"/>
      <c r="X369" s="211"/>
      <c r="Y369" s="211"/>
      <c r="Z369" s="211"/>
    </row>
    <row r="370" spans="1:26" ht="15.75" customHeight="1">
      <c r="A370" s="211"/>
      <c r="B370" s="211"/>
      <c r="C370" s="211"/>
      <c r="D370" s="211"/>
      <c r="E370" s="211"/>
      <c r="F370" s="211"/>
      <c r="G370" s="211"/>
      <c r="H370" s="211"/>
      <c r="I370" s="211"/>
      <c r="J370" s="211"/>
      <c r="K370" s="211"/>
      <c r="L370" s="211"/>
      <c r="M370" s="211"/>
      <c r="N370" s="211"/>
      <c r="O370" s="211"/>
      <c r="P370" s="211"/>
      <c r="Q370" s="211"/>
      <c r="R370" s="211"/>
      <c r="S370" s="211"/>
      <c r="T370" s="211"/>
      <c r="U370" s="211"/>
      <c r="V370" s="211"/>
      <c r="W370" s="211"/>
      <c r="X370" s="211"/>
      <c r="Y370" s="211"/>
      <c r="Z370" s="211"/>
    </row>
    <row r="371" spans="1:26" ht="15.75" customHeight="1">
      <c r="A371" s="211"/>
      <c r="B371" s="211"/>
      <c r="C371" s="211"/>
      <c r="D371" s="211"/>
      <c r="E371" s="211"/>
      <c r="F371" s="211"/>
      <c r="G371" s="211"/>
      <c r="H371" s="211"/>
      <c r="I371" s="211"/>
      <c r="J371" s="211"/>
      <c r="K371" s="211"/>
      <c r="L371" s="211"/>
      <c r="M371" s="211"/>
      <c r="N371" s="211"/>
      <c r="O371" s="211"/>
      <c r="P371" s="211"/>
      <c r="Q371" s="211"/>
      <c r="R371" s="211"/>
      <c r="S371" s="211"/>
      <c r="T371" s="211"/>
      <c r="U371" s="211"/>
      <c r="V371" s="211"/>
      <c r="W371" s="211"/>
      <c r="X371" s="211"/>
      <c r="Y371" s="211"/>
      <c r="Z371" s="211"/>
    </row>
    <row r="372" spans="1:26" ht="15.75" customHeight="1">
      <c r="A372" s="211"/>
      <c r="B372" s="211"/>
      <c r="C372" s="211"/>
      <c r="D372" s="211"/>
      <c r="E372" s="211"/>
      <c r="F372" s="211"/>
      <c r="G372" s="211"/>
      <c r="H372" s="211"/>
      <c r="I372" s="211"/>
      <c r="J372" s="211"/>
      <c r="K372" s="211"/>
      <c r="L372" s="211"/>
      <c r="M372" s="211"/>
      <c r="N372" s="211"/>
      <c r="O372" s="211"/>
      <c r="P372" s="211"/>
      <c r="Q372" s="211"/>
      <c r="R372" s="211"/>
      <c r="S372" s="211"/>
      <c r="T372" s="211"/>
      <c r="U372" s="211"/>
      <c r="V372" s="211"/>
      <c r="W372" s="211"/>
      <c r="X372" s="211"/>
      <c r="Y372" s="211"/>
      <c r="Z372" s="211"/>
    </row>
    <row r="373" spans="1:26" ht="15.75" customHeight="1">
      <c r="A373" s="211"/>
      <c r="B373" s="211"/>
      <c r="C373" s="211"/>
      <c r="D373" s="211"/>
      <c r="E373" s="211"/>
      <c r="F373" s="211"/>
      <c r="G373" s="211"/>
      <c r="H373" s="211"/>
      <c r="I373" s="211"/>
      <c r="J373" s="211"/>
      <c r="K373" s="211"/>
      <c r="L373" s="211"/>
      <c r="M373" s="211"/>
      <c r="N373" s="211"/>
      <c r="O373" s="211"/>
      <c r="P373" s="211"/>
      <c r="Q373" s="211"/>
      <c r="R373" s="211"/>
      <c r="S373" s="211"/>
      <c r="T373" s="211"/>
      <c r="U373" s="211"/>
      <c r="V373" s="211"/>
      <c r="W373" s="211"/>
      <c r="X373" s="211"/>
      <c r="Y373" s="211"/>
      <c r="Z373" s="211"/>
    </row>
    <row r="374" spans="1:26" ht="15.75" customHeight="1">
      <c r="A374" s="211"/>
      <c r="B374" s="211"/>
      <c r="C374" s="211"/>
      <c r="D374" s="211"/>
      <c r="E374" s="211"/>
      <c r="F374" s="211"/>
      <c r="G374" s="211"/>
      <c r="H374" s="211"/>
      <c r="I374" s="211"/>
      <c r="J374" s="211"/>
      <c r="K374" s="211"/>
      <c r="L374" s="211"/>
      <c r="M374" s="211"/>
      <c r="N374" s="211"/>
      <c r="O374" s="211"/>
      <c r="P374" s="211"/>
      <c r="Q374" s="211"/>
      <c r="R374" s="211"/>
      <c r="S374" s="211"/>
      <c r="T374" s="211"/>
      <c r="U374" s="211"/>
      <c r="V374" s="211"/>
      <c r="W374" s="211"/>
      <c r="X374" s="211"/>
      <c r="Y374" s="211"/>
      <c r="Z374" s="211"/>
    </row>
    <row r="375" spans="1:26" ht="15.75" customHeight="1">
      <c r="A375" s="211"/>
      <c r="B375" s="211"/>
      <c r="C375" s="211"/>
      <c r="D375" s="211"/>
      <c r="E375" s="211"/>
      <c r="F375" s="211"/>
      <c r="G375" s="211"/>
      <c r="H375" s="211"/>
      <c r="I375" s="211"/>
      <c r="J375" s="211"/>
      <c r="K375" s="211"/>
      <c r="L375" s="211"/>
      <c r="M375" s="211"/>
      <c r="N375" s="211"/>
      <c r="O375" s="211"/>
      <c r="P375" s="211"/>
      <c r="Q375" s="211"/>
      <c r="R375" s="211"/>
      <c r="S375" s="211"/>
      <c r="T375" s="211"/>
      <c r="U375" s="211"/>
      <c r="V375" s="211"/>
      <c r="W375" s="211"/>
      <c r="X375" s="211"/>
      <c r="Y375" s="211"/>
      <c r="Z375" s="211"/>
    </row>
    <row r="376" spans="1:26" ht="15.75" customHeight="1">
      <c r="A376" s="211"/>
      <c r="B376" s="211"/>
      <c r="C376" s="211"/>
      <c r="D376" s="211"/>
      <c r="E376" s="211"/>
      <c r="F376" s="211"/>
      <c r="G376" s="211"/>
      <c r="H376" s="211"/>
      <c r="I376" s="211"/>
      <c r="J376" s="211"/>
      <c r="K376" s="211"/>
      <c r="L376" s="211"/>
      <c r="M376" s="211"/>
      <c r="N376" s="211"/>
      <c r="O376" s="211"/>
      <c r="P376" s="211"/>
      <c r="Q376" s="211"/>
      <c r="R376" s="211"/>
      <c r="S376" s="211"/>
      <c r="T376" s="211"/>
      <c r="U376" s="211"/>
      <c r="V376" s="211"/>
      <c r="W376" s="211"/>
      <c r="X376" s="211"/>
      <c r="Y376" s="211"/>
      <c r="Z376" s="211"/>
    </row>
    <row r="377" spans="1:26" ht="15.75" customHeight="1">
      <c r="A377" s="211"/>
      <c r="B377" s="211"/>
      <c r="C377" s="211"/>
      <c r="D377" s="211"/>
      <c r="E377" s="211"/>
      <c r="F377" s="211"/>
      <c r="G377" s="211"/>
      <c r="H377" s="211"/>
      <c r="I377" s="211"/>
      <c r="J377" s="211"/>
      <c r="K377" s="211"/>
      <c r="L377" s="211"/>
      <c r="M377" s="211"/>
      <c r="N377" s="211"/>
      <c r="O377" s="211"/>
      <c r="P377" s="211"/>
      <c r="Q377" s="211"/>
      <c r="R377" s="211"/>
      <c r="S377" s="211"/>
      <c r="T377" s="211"/>
      <c r="U377" s="211"/>
      <c r="V377" s="211"/>
      <c r="W377" s="211"/>
      <c r="X377" s="211"/>
      <c r="Y377" s="211"/>
      <c r="Z377" s="211"/>
    </row>
    <row r="378" spans="1:26" ht="15.75" customHeight="1">
      <c r="A378" s="211"/>
      <c r="B378" s="211"/>
      <c r="C378" s="211"/>
      <c r="D378" s="211"/>
      <c r="E378" s="211"/>
      <c r="F378" s="211"/>
      <c r="G378" s="211"/>
      <c r="H378" s="211"/>
      <c r="I378" s="211"/>
      <c r="J378" s="211"/>
      <c r="K378" s="211"/>
      <c r="L378" s="211"/>
      <c r="M378" s="211"/>
      <c r="N378" s="211"/>
      <c r="O378" s="211"/>
      <c r="P378" s="211"/>
      <c r="Q378" s="211"/>
      <c r="R378" s="211"/>
      <c r="S378" s="211"/>
      <c r="T378" s="211"/>
      <c r="U378" s="211"/>
      <c r="V378" s="211"/>
      <c r="W378" s="211"/>
      <c r="X378" s="211"/>
      <c r="Y378" s="211"/>
      <c r="Z378" s="211"/>
    </row>
    <row r="379" spans="1:26" ht="15.75" customHeight="1">
      <c r="A379" s="211"/>
      <c r="B379" s="211"/>
      <c r="C379" s="211"/>
      <c r="D379" s="211"/>
      <c r="E379" s="211"/>
      <c r="F379" s="211"/>
      <c r="G379" s="211"/>
      <c r="H379" s="211"/>
      <c r="I379" s="211"/>
      <c r="J379" s="211"/>
      <c r="K379" s="211"/>
      <c r="L379" s="211"/>
      <c r="M379" s="211"/>
      <c r="N379" s="211"/>
      <c r="O379" s="211"/>
      <c r="P379" s="211"/>
      <c r="Q379" s="211"/>
      <c r="R379" s="211"/>
      <c r="S379" s="211"/>
      <c r="T379" s="211"/>
      <c r="U379" s="211"/>
      <c r="V379" s="211"/>
      <c r="W379" s="211"/>
      <c r="X379" s="211"/>
      <c r="Y379" s="211"/>
      <c r="Z379" s="211"/>
    </row>
    <row r="380" spans="1:26" ht="15.75" customHeight="1">
      <c r="A380" s="211"/>
      <c r="B380" s="211"/>
      <c r="C380" s="211"/>
      <c r="D380" s="211"/>
      <c r="E380" s="211"/>
      <c r="F380" s="211"/>
      <c r="G380" s="211"/>
      <c r="H380" s="211"/>
      <c r="I380" s="211"/>
      <c r="J380" s="211"/>
      <c r="K380" s="211"/>
      <c r="L380" s="211"/>
      <c r="M380" s="211"/>
      <c r="N380" s="211"/>
      <c r="O380" s="211"/>
      <c r="P380" s="211"/>
      <c r="Q380" s="211"/>
      <c r="R380" s="211"/>
      <c r="S380" s="211"/>
      <c r="T380" s="211"/>
      <c r="U380" s="211"/>
      <c r="V380" s="211"/>
      <c r="W380" s="211"/>
      <c r="X380" s="211"/>
      <c r="Y380" s="211"/>
      <c r="Z380" s="211"/>
    </row>
    <row r="381" spans="1:26" ht="15.75" customHeight="1">
      <c r="A381" s="211"/>
      <c r="B381" s="211"/>
      <c r="C381" s="211"/>
      <c r="D381" s="211"/>
      <c r="E381" s="211"/>
      <c r="F381" s="211"/>
      <c r="G381" s="211"/>
      <c r="H381" s="211"/>
      <c r="I381" s="211"/>
      <c r="J381" s="211"/>
      <c r="K381" s="211"/>
      <c r="L381" s="211"/>
      <c r="M381" s="211"/>
      <c r="N381" s="211"/>
      <c r="O381" s="211"/>
      <c r="P381" s="211"/>
      <c r="Q381" s="211"/>
      <c r="R381" s="211"/>
      <c r="S381" s="211"/>
      <c r="T381" s="211"/>
      <c r="U381" s="211"/>
      <c r="V381" s="211"/>
      <c r="W381" s="211"/>
      <c r="X381" s="211"/>
      <c r="Y381" s="211"/>
      <c r="Z381" s="211"/>
    </row>
    <row r="382" spans="1:26" ht="15.75" customHeight="1">
      <c r="A382" s="211"/>
      <c r="B382" s="211"/>
      <c r="C382" s="211"/>
      <c r="D382" s="211"/>
      <c r="E382" s="211"/>
      <c r="F382" s="211"/>
      <c r="G382" s="211"/>
      <c r="H382" s="211"/>
      <c r="I382" s="211"/>
      <c r="J382" s="211"/>
      <c r="K382" s="211"/>
      <c r="L382" s="211"/>
      <c r="M382" s="211"/>
      <c r="N382" s="211"/>
      <c r="O382" s="211"/>
      <c r="P382" s="211"/>
      <c r="Q382" s="211"/>
      <c r="R382" s="211"/>
      <c r="S382" s="211"/>
      <c r="T382" s="211"/>
      <c r="U382" s="211"/>
      <c r="V382" s="211"/>
      <c r="W382" s="211"/>
      <c r="X382" s="211"/>
      <c r="Y382" s="211"/>
      <c r="Z382" s="211"/>
    </row>
    <row r="383" spans="1:26" ht="15.75" customHeight="1">
      <c r="A383" s="211"/>
      <c r="B383" s="211"/>
      <c r="C383" s="211"/>
      <c r="D383" s="211"/>
      <c r="E383" s="211"/>
      <c r="F383" s="211"/>
      <c r="G383" s="211"/>
      <c r="H383" s="211"/>
      <c r="I383" s="211"/>
      <c r="J383" s="211"/>
      <c r="K383" s="211"/>
      <c r="L383" s="211"/>
      <c r="M383" s="211"/>
      <c r="N383" s="211"/>
      <c r="O383" s="211"/>
      <c r="P383" s="211"/>
      <c r="Q383" s="211"/>
      <c r="R383" s="211"/>
      <c r="S383" s="211"/>
      <c r="T383" s="211"/>
      <c r="U383" s="211"/>
      <c r="V383" s="211"/>
      <c r="W383" s="211"/>
      <c r="X383" s="211"/>
      <c r="Y383" s="211"/>
      <c r="Z383" s="211"/>
    </row>
    <row r="384" spans="1:26" ht="15.75" customHeight="1">
      <c r="A384" s="211"/>
      <c r="B384" s="211"/>
      <c r="C384" s="211"/>
      <c r="D384" s="211"/>
      <c r="E384" s="211"/>
      <c r="F384" s="211"/>
      <c r="G384" s="211"/>
      <c r="H384" s="211"/>
      <c r="I384" s="211"/>
      <c r="J384" s="211"/>
      <c r="K384" s="211"/>
      <c r="L384" s="211"/>
      <c r="M384" s="211"/>
      <c r="N384" s="211"/>
      <c r="O384" s="211"/>
      <c r="P384" s="211"/>
      <c r="Q384" s="211"/>
      <c r="R384" s="211"/>
      <c r="S384" s="211"/>
      <c r="T384" s="211"/>
      <c r="U384" s="211"/>
      <c r="V384" s="211"/>
      <c r="W384" s="211"/>
      <c r="X384" s="211"/>
      <c r="Y384" s="211"/>
      <c r="Z384" s="211"/>
    </row>
    <row r="385" spans="1:26" ht="15.75" customHeight="1">
      <c r="A385" s="211"/>
      <c r="B385" s="211"/>
      <c r="C385" s="211"/>
      <c r="D385" s="211"/>
      <c r="E385" s="211"/>
      <c r="F385" s="211"/>
      <c r="G385" s="211"/>
      <c r="H385" s="211"/>
      <c r="I385" s="211"/>
      <c r="J385" s="211"/>
      <c r="K385" s="211"/>
      <c r="L385" s="211"/>
      <c r="M385" s="211"/>
      <c r="N385" s="211"/>
      <c r="O385" s="211"/>
      <c r="P385" s="211"/>
      <c r="Q385" s="211"/>
      <c r="R385" s="211"/>
      <c r="S385" s="211"/>
      <c r="T385" s="211"/>
      <c r="U385" s="211"/>
      <c r="V385" s="211"/>
      <c r="W385" s="211"/>
      <c r="X385" s="211"/>
      <c r="Y385" s="211"/>
      <c r="Z385" s="211"/>
    </row>
    <row r="386" spans="1:26" ht="15.75" customHeight="1">
      <c r="A386" s="211"/>
      <c r="B386" s="211"/>
      <c r="C386" s="211"/>
      <c r="D386" s="211"/>
      <c r="E386" s="211"/>
      <c r="F386" s="211"/>
      <c r="G386" s="211"/>
      <c r="H386" s="211"/>
      <c r="I386" s="211"/>
      <c r="J386" s="211"/>
      <c r="K386" s="211"/>
      <c r="L386" s="211"/>
      <c r="M386" s="211"/>
      <c r="N386" s="211"/>
      <c r="O386" s="211"/>
      <c r="P386" s="211"/>
      <c r="Q386" s="211"/>
      <c r="R386" s="211"/>
      <c r="S386" s="211"/>
      <c r="T386" s="211"/>
      <c r="U386" s="211"/>
      <c r="V386" s="211"/>
      <c r="W386" s="211"/>
      <c r="X386" s="211"/>
      <c r="Y386" s="211"/>
      <c r="Z386" s="211"/>
    </row>
    <row r="387" spans="1:26" ht="15.75" customHeight="1">
      <c r="A387" s="211"/>
      <c r="B387" s="211"/>
      <c r="C387" s="211"/>
      <c r="D387" s="211"/>
      <c r="E387" s="211"/>
      <c r="F387" s="211"/>
      <c r="G387" s="211"/>
      <c r="H387" s="211"/>
      <c r="I387" s="211"/>
      <c r="J387" s="211"/>
      <c r="K387" s="211"/>
      <c r="L387" s="211"/>
      <c r="M387" s="211"/>
      <c r="N387" s="211"/>
      <c r="O387" s="211"/>
      <c r="P387" s="211"/>
      <c r="Q387" s="211"/>
      <c r="R387" s="211"/>
      <c r="S387" s="211"/>
      <c r="T387" s="211"/>
      <c r="U387" s="211"/>
      <c r="V387" s="211"/>
      <c r="W387" s="211"/>
      <c r="X387" s="211"/>
      <c r="Y387" s="211"/>
      <c r="Z387" s="211"/>
    </row>
    <row r="388" spans="1:26" ht="15.75" customHeight="1">
      <c r="A388" s="211"/>
      <c r="B388" s="211"/>
      <c r="C388" s="211"/>
      <c r="D388" s="211"/>
      <c r="E388" s="211"/>
      <c r="F388" s="211"/>
      <c r="G388" s="211"/>
      <c r="H388" s="211"/>
      <c r="I388" s="211"/>
      <c r="J388" s="211"/>
      <c r="K388" s="211"/>
      <c r="L388" s="211"/>
      <c r="M388" s="211"/>
      <c r="N388" s="211"/>
      <c r="O388" s="211"/>
      <c r="P388" s="211"/>
      <c r="Q388" s="211"/>
      <c r="R388" s="211"/>
      <c r="S388" s="211"/>
      <c r="T388" s="211"/>
      <c r="U388" s="211"/>
      <c r="V388" s="211"/>
      <c r="W388" s="211"/>
      <c r="X388" s="211"/>
      <c r="Y388" s="211"/>
      <c r="Z388" s="211"/>
    </row>
    <row r="389" spans="1:26" ht="15.75" customHeight="1">
      <c r="A389" s="211"/>
      <c r="B389" s="211"/>
      <c r="C389" s="211"/>
      <c r="D389" s="211"/>
      <c r="E389" s="211"/>
      <c r="F389" s="211"/>
      <c r="G389" s="211"/>
      <c r="H389" s="211"/>
      <c r="I389" s="211"/>
      <c r="J389" s="211"/>
      <c r="K389" s="211"/>
      <c r="L389" s="211"/>
      <c r="M389" s="211"/>
      <c r="N389" s="211"/>
      <c r="O389" s="211"/>
      <c r="P389" s="211"/>
      <c r="Q389" s="211"/>
      <c r="R389" s="211"/>
      <c r="S389" s="211"/>
      <c r="T389" s="211"/>
      <c r="U389" s="211"/>
      <c r="V389" s="211"/>
      <c r="W389" s="211"/>
      <c r="X389" s="211"/>
      <c r="Y389" s="211"/>
      <c r="Z389" s="211"/>
    </row>
    <row r="390" spans="1:26" ht="15.75" customHeight="1">
      <c r="A390" s="211"/>
      <c r="B390" s="211"/>
      <c r="C390" s="211"/>
      <c r="D390" s="211"/>
      <c r="E390" s="211"/>
      <c r="F390" s="211"/>
      <c r="G390" s="211"/>
      <c r="H390" s="211"/>
      <c r="I390" s="211"/>
      <c r="J390" s="211"/>
      <c r="K390" s="211"/>
      <c r="L390" s="211"/>
      <c r="M390" s="211"/>
      <c r="N390" s="211"/>
      <c r="O390" s="211"/>
      <c r="P390" s="211"/>
      <c r="Q390" s="211"/>
      <c r="R390" s="211"/>
      <c r="S390" s="211"/>
      <c r="T390" s="211"/>
      <c r="U390" s="211"/>
      <c r="V390" s="211"/>
      <c r="W390" s="211"/>
      <c r="X390" s="211"/>
      <c r="Y390" s="211"/>
      <c r="Z390" s="211"/>
    </row>
    <row r="391" spans="1:26" ht="15.75" customHeight="1">
      <c r="A391" s="211"/>
      <c r="B391" s="211"/>
      <c r="C391" s="211"/>
      <c r="D391" s="211"/>
      <c r="E391" s="211"/>
      <c r="F391" s="211"/>
      <c r="G391" s="211"/>
      <c r="H391" s="211"/>
      <c r="I391" s="211"/>
      <c r="J391" s="211"/>
      <c r="K391" s="211"/>
      <c r="L391" s="211"/>
      <c r="M391" s="211"/>
      <c r="N391" s="211"/>
      <c r="O391" s="211"/>
      <c r="P391" s="211"/>
      <c r="Q391" s="211"/>
      <c r="R391" s="211"/>
      <c r="S391" s="211"/>
      <c r="T391" s="211"/>
      <c r="U391" s="211"/>
      <c r="V391" s="211"/>
      <c r="W391" s="211"/>
      <c r="X391" s="211"/>
      <c r="Y391" s="211"/>
      <c r="Z391" s="211"/>
    </row>
    <row r="392" spans="1:26" ht="15.75" customHeight="1">
      <c r="A392" s="211"/>
      <c r="B392" s="211"/>
      <c r="C392" s="211"/>
      <c r="D392" s="211"/>
      <c r="E392" s="211"/>
      <c r="F392" s="211"/>
      <c r="G392" s="211"/>
      <c r="H392" s="211"/>
      <c r="I392" s="211"/>
      <c r="J392" s="211"/>
      <c r="K392" s="211"/>
      <c r="L392" s="211"/>
      <c r="M392" s="211"/>
      <c r="N392" s="211"/>
      <c r="O392" s="211"/>
      <c r="P392" s="211"/>
      <c r="Q392" s="211"/>
      <c r="R392" s="211"/>
      <c r="S392" s="211"/>
      <c r="T392" s="211"/>
      <c r="U392" s="211"/>
      <c r="V392" s="211"/>
      <c r="W392" s="211"/>
      <c r="X392" s="211"/>
      <c r="Y392" s="211"/>
      <c r="Z392" s="211"/>
    </row>
    <row r="393" spans="1:26" ht="15.75" customHeight="1">
      <c r="A393" s="211"/>
      <c r="B393" s="211"/>
      <c r="C393" s="211"/>
      <c r="D393" s="211"/>
      <c r="E393" s="211"/>
      <c r="F393" s="211"/>
      <c r="G393" s="211"/>
      <c r="H393" s="211"/>
      <c r="I393" s="211"/>
      <c r="J393" s="211"/>
      <c r="K393" s="211"/>
      <c r="L393" s="211"/>
      <c r="M393" s="211"/>
      <c r="N393" s="211"/>
      <c r="O393" s="211"/>
      <c r="P393" s="211"/>
      <c r="Q393" s="211"/>
      <c r="R393" s="211"/>
      <c r="S393" s="211"/>
      <c r="T393" s="211"/>
      <c r="U393" s="211"/>
      <c r="V393" s="211"/>
      <c r="W393" s="211"/>
      <c r="X393" s="211"/>
      <c r="Y393" s="211"/>
      <c r="Z393" s="211"/>
    </row>
    <row r="394" spans="1:26" ht="15.75" customHeight="1">
      <c r="A394" s="211"/>
      <c r="B394" s="211"/>
      <c r="C394" s="211"/>
      <c r="D394" s="211"/>
      <c r="E394" s="211"/>
      <c r="F394" s="211"/>
      <c r="G394" s="211"/>
      <c r="H394" s="211"/>
      <c r="I394" s="211"/>
      <c r="J394" s="211"/>
      <c r="K394" s="211"/>
      <c r="L394" s="211"/>
      <c r="M394" s="211"/>
      <c r="N394" s="211"/>
      <c r="O394" s="211"/>
      <c r="P394" s="211"/>
      <c r="Q394" s="211"/>
      <c r="R394" s="211"/>
      <c r="S394" s="211"/>
      <c r="T394" s="211"/>
      <c r="U394" s="211"/>
      <c r="V394" s="211"/>
      <c r="W394" s="211"/>
      <c r="X394" s="211"/>
      <c r="Y394" s="211"/>
      <c r="Z394" s="211"/>
    </row>
    <row r="395" spans="1:26" ht="15.75" customHeight="1">
      <c r="A395" s="211"/>
      <c r="B395" s="211"/>
      <c r="C395" s="211"/>
      <c r="D395" s="211"/>
      <c r="E395" s="211"/>
      <c r="F395" s="211"/>
      <c r="G395" s="211"/>
      <c r="H395" s="211"/>
      <c r="I395" s="211"/>
      <c r="J395" s="211"/>
      <c r="K395" s="211"/>
      <c r="L395" s="211"/>
      <c r="M395" s="211"/>
      <c r="N395" s="211"/>
      <c r="O395" s="211"/>
      <c r="P395" s="211"/>
      <c r="Q395" s="211"/>
      <c r="R395" s="211"/>
      <c r="S395" s="211"/>
      <c r="T395" s="211"/>
      <c r="U395" s="211"/>
      <c r="V395" s="211"/>
      <c r="W395" s="211"/>
      <c r="X395" s="211"/>
      <c r="Y395" s="211"/>
      <c r="Z395" s="211"/>
    </row>
    <row r="396" spans="1:26" ht="15.75" customHeight="1">
      <c r="A396" s="211"/>
      <c r="B396" s="211"/>
      <c r="C396" s="211"/>
      <c r="D396" s="211"/>
      <c r="E396" s="211"/>
      <c r="F396" s="211"/>
      <c r="G396" s="211"/>
      <c r="H396" s="211"/>
      <c r="I396" s="211"/>
      <c r="J396" s="211"/>
      <c r="K396" s="211"/>
      <c r="L396" s="211"/>
      <c r="M396" s="211"/>
      <c r="N396" s="211"/>
      <c r="O396" s="211"/>
      <c r="P396" s="211"/>
      <c r="Q396" s="211"/>
      <c r="R396" s="211"/>
      <c r="S396" s="211"/>
      <c r="T396" s="211"/>
      <c r="U396" s="211"/>
      <c r="V396" s="211"/>
      <c r="W396" s="211"/>
      <c r="X396" s="211"/>
      <c r="Y396" s="211"/>
      <c r="Z396" s="211"/>
    </row>
    <row r="397" spans="1:26" ht="15.75" customHeight="1">
      <c r="A397" s="211"/>
      <c r="B397" s="211"/>
      <c r="C397" s="211"/>
      <c r="D397" s="211"/>
      <c r="E397" s="211"/>
      <c r="F397" s="211"/>
      <c r="G397" s="211"/>
      <c r="H397" s="211"/>
      <c r="I397" s="211"/>
      <c r="J397" s="211"/>
      <c r="K397" s="211"/>
      <c r="L397" s="211"/>
      <c r="M397" s="211"/>
      <c r="N397" s="211"/>
      <c r="O397" s="211"/>
      <c r="P397" s="211"/>
      <c r="Q397" s="211"/>
      <c r="R397" s="211"/>
      <c r="S397" s="211"/>
      <c r="T397" s="211"/>
      <c r="U397" s="211"/>
      <c r="V397" s="211"/>
      <c r="W397" s="211"/>
      <c r="X397" s="211"/>
      <c r="Y397" s="211"/>
      <c r="Z397" s="211"/>
    </row>
    <row r="398" spans="1:26" ht="15.75" customHeight="1">
      <c r="A398" s="211"/>
      <c r="B398" s="211"/>
      <c r="C398" s="211"/>
      <c r="D398" s="211"/>
      <c r="E398" s="211"/>
      <c r="F398" s="211"/>
      <c r="G398" s="211"/>
      <c r="H398" s="211"/>
      <c r="I398" s="211"/>
      <c r="J398" s="211"/>
      <c r="K398" s="211"/>
      <c r="L398" s="211"/>
      <c r="M398" s="211"/>
      <c r="N398" s="211"/>
      <c r="O398" s="211"/>
      <c r="P398" s="211"/>
      <c r="Q398" s="211"/>
      <c r="R398" s="211"/>
      <c r="S398" s="211"/>
      <c r="T398" s="211"/>
      <c r="U398" s="211"/>
      <c r="V398" s="211"/>
      <c r="W398" s="211"/>
      <c r="X398" s="211"/>
      <c r="Y398" s="211"/>
      <c r="Z398" s="211"/>
    </row>
    <row r="399" spans="1:26" ht="15.75" customHeight="1">
      <c r="A399" s="211"/>
      <c r="B399" s="211"/>
      <c r="C399" s="211"/>
      <c r="D399" s="211"/>
      <c r="E399" s="211"/>
      <c r="F399" s="211"/>
      <c r="G399" s="211"/>
      <c r="H399" s="211"/>
      <c r="I399" s="211"/>
      <c r="J399" s="211"/>
      <c r="K399" s="211"/>
      <c r="L399" s="211"/>
      <c r="M399" s="211"/>
      <c r="N399" s="211"/>
      <c r="O399" s="211"/>
      <c r="P399" s="211"/>
      <c r="Q399" s="211"/>
      <c r="R399" s="211"/>
      <c r="S399" s="211"/>
      <c r="T399" s="211"/>
      <c r="U399" s="211"/>
      <c r="V399" s="211"/>
      <c r="W399" s="211"/>
      <c r="X399" s="211"/>
      <c r="Y399" s="211"/>
      <c r="Z399" s="211"/>
    </row>
    <row r="400" spans="1:26" ht="15.75" customHeight="1">
      <c r="A400" s="211"/>
      <c r="B400" s="211"/>
      <c r="C400" s="211"/>
      <c r="D400" s="211"/>
      <c r="E400" s="211"/>
      <c r="F400" s="211"/>
      <c r="G400" s="211"/>
      <c r="H400" s="211"/>
      <c r="I400" s="211"/>
      <c r="J400" s="211"/>
      <c r="K400" s="211"/>
      <c r="L400" s="211"/>
      <c r="M400" s="211"/>
      <c r="N400" s="211"/>
      <c r="O400" s="211"/>
      <c r="P400" s="211"/>
      <c r="Q400" s="211"/>
      <c r="R400" s="211"/>
      <c r="S400" s="211"/>
      <c r="T400" s="211"/>
      <c r="U400" s="211"/>
      <c r="V400" s="211"/>
      <c r="W400" s="211"/>
      <c r="X400" s="211"/>
      <c r="Y400" s="211"/>
      <c r="Z400" s="211"/>
    </row>
    <row r="401" spans="1:26" ht="15.75" customHeight="1">
      <c r="A401" s="211"/>
      <c r="B401" s="211"/>
      <c r="C401" s="211"/>
      <c r="D401" s="211"/>
      <c r="E401" s="211"/>
      <c r="F401" s="211"/>
      <c r="G401" s="211"/>
      <c r="H401" s="211"/>
      <c r="I401" s="211"/>
      <c r="J401" s="211"/>
      <c r="K401" s="211"/>
      <c r="L401" s="211"/>
      <c r="M401" s="211"/>
      <c r="N401" s="211"/>
      <c r="O401" s="211"/>
      <c r="P401" s="211"/>
      <c r="Q401" s="211"/>
      <c r="R401" s="211"/>
      <c r="S401" s="211"/>
      <c r="T401" s="211"/>
      <c r="U401" s="211"/>
      <c r="V401" s="211"/>
      <c r="W401" s="211"/>
      <c r="X401" s="211"/>
      <c r="Y401" s="211"/>
      <c r="Z401" s="211"/>
    </row>
    <row r="402" spans="1:26" ht="15.75" customHeight="1">
      <c r="A402" s="211"/>
      <c r="B402" s="211"/>
      <c r="C402" s="211"/>
      <c r="D402" s="211"/>
      <c r="E402" s="211"/>
      <c r="F402" s="211"/>
      <c r="G402" s="211"/>
      <c r="H402" s="211"/>
      <c r="I402" s="211"/>
      <c r="J402" s="211"/>
      <c r="K402" s="211"/>
      <c r="L402" s="211"/>
      <c r="M402" s="211"/>
      <c r="N402" s="211"/>
      <c r="O402" s="211"/>
      <c r="P402" s="211"/>
      <c r="Q402" s="211"/>
      <c r="R402" s="211"/>
      <c r="S402" s="211"/>
      <c r="T402" s="211"/>
      <c r="U402" s="211"/>
      <c r="V402" s="211"/>
      <c r="W402" s="211"/>
      <c r="X402" s="211"/>
      <c r="Y402" s="211"/>
      <c r="Z402" s="211"/>
    </row>
    <row r="403" spans="1:26" ht="15.75" customHeight="1">
      <c r="A403" s="211"/>
      <c r="B403" s="211"/>
      <c r="C403" s="211"/>
      <c r="D403" s="211"/>
      <c r="E403" s="211"/>
      <c r="F403" s="211"/>
      <c r="G403" s="211"/>
      <c r="H403" s="211"/>
      <c r="I403" s="211"/>
      <c r="J403" s="211"/>
      <c r="K403" s="211"/>
      <c r="L403" s="211"/>
      <c r="M403" s="211"/>
      <c r="N403" s="211"/>
      <c r="O403" s="211"/>
      <c r="P403" s="211"/>
      <c r="Q403" s="211"/>
      <c r="R403" s="211"/>
      <c r="S403" s="211"/>
      <c r="T403" s="211"/>
      <c r="U403" s="211"/>
      <c r="V403" s="211"/>
      <c r="W403" s="211"/>
      <c r="X403" s="211"/>
      <c r="Y403" s="211"/>
      <c r="Z403" s="211"/>
    </row>
    <row r="404" spans="1:26" ht="15.75" customHeight="1">
      <c r="A404" s="211"/>
      <c r="B404" s="211"/>
      <c r="C404" s="211"/>
      <c r="D404" s="211"/>
      <c r="E404" s="211"/>
      <c r="F404" s="211"/>
      <c r="G404" s="211"/>
      <c r="H404" s="211"/>
      <c r="I404" s="211"/>
      <c r="J404" s="211"/>
      <c r="K404" s="211"/>
      <c r="L404" s="211"/>
      <c r="M404" s="211"/>
      <c r="N404" s="211"/>
      <c r="O404" s="211"/>
      <c r="P404" s="211"/>
      <c r="Q404" s="211"/>
      <c r="R404" s="211"/>
      <c r="S404" s="211"/>
      <c r="T404" s="211"/>
      <c r="U404" s="211"/>
      <c r="V404" s="211"/>
      <c r="W404" s="211"/>
      <c r="X404" s="211"/>
      <c r="Y404" s="211"/>
      <c r="Z404" s="211"/>
    </row>
    <row r="405" spans="1:26" ht="15.75" customHeight="1">
      <c r="A405" s="211"/>
      <c r="B405" s="211"/>
      <c r="C405" s="211"/>
      <c r="D405" s="211"/>
      <c r="E405" s="211"/>
      <c r="F405" s="211"/>
      <c r="G405" s="211"/>
      <c r="H405" s="211"/>
      <c r="I405" s="211"/>
      <c r="J405" s="211"/>
      <c r="K405" s="211"/>
      <c r="L405" s="211"/>
      <c r="M405" s="211"/>
      <c r="N405" s="211"/>
      <c r="O405" s="211"/>
      <c r="P405" s="211"/>
      <c r="Q405" s="211"/>
      <c r="R405" s="211"/>
      <c r="S405" s="211"/>
      <c r="T405" s="211"/>
      <c r="U405" s="211"/>
      <c r="V405" s="211"/>
      <c r="W405" s="211"/>
      <c r="X405" s="211"/>
      <c r="Y405" s="211"/>
      <c r="Z405" s="211"/>
    </row>
    <row r="406" spans="1:26" ht="15.75" customHeight="1">
      <c r="A406" s="211"/>
      <c r="B406" s="211"/>
      <c r="C406" s="211"/>
      <c r="D406" s="211"/>
      <c r="E406" s="211"/>
      <c r="F406" s="211"/>
      <c r="G406" s="211"/>
      <c r="H406" s="211"/>
      <c r="I406" s="211"/>
      <c r="J406" s="211"/>
      <c r="K406" s="211"/>
      <c r="L406" s="211"/>
      <c r="M406" s="211"/>
      <c r="N406" s="211"/>
      <c r="O406" s="211"/>
      <c r="P406" s="211"/>
      <c r="Q406" s="211"/>
      <c r="R406" s="211"/>
      <c r="S406" s="211"/>
      <c r="T406" s="211"/>
      <c r="U406" s="211"/>
      <c r="V406" s="211"/>
      <c r="W406" s="211"/>
      <c r="X406" s="211"/>
      <c r="Y406" s="211"/>
      <c r="Z406" s="211"/>
    </row>
    <row r="407" spans="1:26" ht="15.75" customHeight="1">
      <c r="A407" s="211"/>
      <c r="B407" s="211"/>
      <c r="C407" s="211"/>
      <c r="D407" s="211"/>
      <c r="E407" s="211"/>
      <c r="F407" s="211"/>
      <c r="G407" s="211"/>
      <c r="H407" s="211"/>
      <c r="I407" s="211"/>
      <c r="J407" s="211"/>
      <c r="K407" s="211"/>
      <c r="L407" s="211"/>
      <c r="M407" s="211"/>
      <c r="N407" s="211"/>
      <c r="O407" s="211"/>
      <c r="P407" s="211"/>
      <c r="Q407" s="211"/>
      <c r="R407" s="211"/>
      <c r="S407" s="211"/>
      <c r="T407" s="211"/>
      <c r="U407" s="211"/>
      <c r="V407" s="211"/>
      <c r="W407" s="211"/>
      <c r="X407" s="211"/>
      <c r="Y407" s="211"/>
      <c r="Z407" s="211"/>
    </row>
    <row r="408" spans="1:26" ht="15.75" customHeight="1">
      <c r="A408" s="211"/>
      <c r="B408" s="211"/>
      <c r="C408" s="211"/>
      <c r="D408" s="211"/>
      <c r="E408" s="211"/>
      <c r="F408" s="211"/>
      <c r="G408" s="211"/>
      <c r="H408" s="211"/>
      <c r="I408" s="211"/>
      <c r="J408" s="211"/>
      <c r="K408" s="211"/>
      <c r="L408" s="211"/>
      <c r="M408" s="211"/>
      <c r="N408" s="211"/>
      <c r="O408" s="211"/>
      <c r="P408" s="211"/>
      <c r="Q408" s="211"/>
      <c r="R408" s="211"/>
      <c r="S408" s="211"/>
      <c r="T408" s="211"/>
      <c r="U408" s="211"/>
      <c r="V408" s="211"/>
      <c r="W408" s="211"/>
      <c r="X408" s="211"/>
      <c r="Y408" s="211"/>
      <c r="Z408" s="211"/>
    </row>
    <row r="409" spans="1:26" ht="15.75" customHeight="1">
      <c r="A409" s="211"/>
      <c r="B409" s="211"/>
      <c r="C409" s="211"/>
      <c r="D409" s="211"/>
      <c r="E409" s="211"/>
      <c r="F409" s="211"/>
      <c r="G409" s="211"/>
      <c r="H409" s="211"/>
      <c r="I409" s="211"/>
      <c r="J409" s="211"/>
      <c r="K409" s="211"/>
      <c r="L409" s="211"/>
      <c r="M409" s="211"/>
      <c r="N409" s="211"/>
      <c r="O409" s="211"/>
      <c r="P409" s="211"/>
      <c r="Q409" s="211"/>
      <c r="R409" s="211"/>
      <c r="S409" s="211"/>
      <c r="T409" s="211"/>
      <c r="U409" s="211"/>
      <c r="V409" s="211"/>
      <c r="W409" s="211"/>
      <c r="X409" s="211"/>
      <c r="Y409" s="211"/>
      <c r="Z409" s="211"/>
    </row>
    <row r="410" spans="1:26" ht="15.75" customHeight="1">
      <c r="A410" s="211"/>
      <c r="B410" s="211"/>
      <c r="C410" s="211"/>
      <c r="D410" s="211"/>
      <c r="E410" s="211"/>
      <c r="F410" s="211"/>
      <c r="G410" s="211"/>
      <c r="H410" s="211"/>
      <c r="I410" s="211"/>
      <c r="J410" s="211"/>
      <c r="K410" s="211"/>
      <c r="L410" s="211"/>
      <c r="M410" s="211"/>
      <c r="N410" s="211"/>
      <c r="O410" s="211"/>
      <c r="P410" s="211"/>
      <c r="Q410" s="211"/>
      <c r="R410" s="211"/>
      <c r="S410" s="211"/>
      <c r="T410" s="211"/>
      <c r="U410" s="211"/>
      <c r="V410" s="211"/>
      <c r="W410" s="211"/>
      <c r="X410" s="211"/>
      <c r="Y410" s="211"/>
      <c r="Z410" s="211"/>
    </row>
    <row r="411" spans="1:26" ht="15.75" customHeight="1">
      <c r="A411" s="211"/>
      <c r="B411" s="211"/>
      <c r="C411" s="211"/>
      <c r="D411" s="211"/>
      <c r="E411" s="211"/>
      <c r="F411" s="211"/>
      <c r="G411" s="211"/>
      <c r="H411" s="211"/>
      <c r="I411" s="211"/>
      <c r="J411" s="211"/>
      <c r="K411" s="211"/>
      <c r="L411" s="211"/>
      <c r="M411" s="211"/>
      <c r="N411" s="211"/>
      <c r="O411" s="211"/>
      <c r="P411" s="211"/>
      <c r="Q411" s="211"/>
      <c r="R411" s="211"/>
      <c r="S411" s="211"/>
      <c r="T411" s="211"/>
      <c r="U411" s="211"/>
      <c r="V411" s="211"/>
      <c r="W411" s="211"/>
      <c r="X411" s="211"/>
      <c r="Y411" s="211"/>
      <c r="Z411" s="211"/>
    </row>
    <row r="412" spans="1:26" ht="15.75" customHeight="1">
      <c r="A412" s="211"/>
      <c r="B412" s="211"/>
      <c r="C412" s="211"/>
      <c r="D412" s="211"/>
      <c r="E412" s="211"/>
      <c r="F412" s="211"/>
      <c r="G412" s="211"/>
      <c r="H412" s="211"/>
      <c r="I412" s="211"/>
      <c r="J412" s="211"/>
      <c r="K412" s="211"/>
      <c r="L412" s="211"/>
      <c r="M412" s="211"/>
      <c r="N412" s="211"/>
      <c r="O412" s="211"/>
      <c r="P412" s="211"/>
      <c r="Q412" s="211"/>
      <c r="R412" s="211"/>
      <c r="S412" s="211"/>
      <c r="T412" s="211"/>
      <c r="U412" s="211"/>
      <c r="V412" s="211"/>
      <c r="W412" s="211"/>
      <c r="X412" s="211"/>
      <c r="Y412" s="211"/>
      <c r="Z412" s="211"/>
    </row>
    <row r="413" spans="1:26" ht="15.75" customHeight="1">
      <c r="A413" s="211"/>
      <c r="B413" s="211"/>
      <c r="C413" s="211"/>
      <c r="D413" s="211"/>
      <c r="E413" s="211"/>
      <c r="F413" s="211"/>
      <c r="G413" s="211"/>
      <c r="H413" s="211"/>
      <c r="I413" s="211"/>
      <c r="J413" s="211"/>
      <c r="K413" s="211"/>
      <c r="L413" s="211"/>
      <c r="M413" s="211"/>
      <c r="N413" s="211"/>
      <c r="O413" s="211"/>
      <c r="P413" s="211"/>
      <c r="Q413" s="211"/>
      <c r="R413" s="211"/>
      <c r="S413" s="211"/>
      <c r="T413" s="211"/>
      <c r="U413" s="211"/>
      <c r="V413" s="211"/>
      <c r="W413" s="211"/>
      <c r="X413" s="211"/>
      <c r="Y413" s="211"/>
      <c r="Z413" s="211"/>
    </row>
    <row r="414" spans="1:26" ht="15.75" customHeight="1">
      <c r="A414" s="211"/>
      <c r="B414" s="211"/>
      <c r="C414" s="211"/>
      <c r="D414" s="211"/>
      <c r="E414" s="211"/>
      <c r="F414" s="211"/>
      <c r="G414" s="211"/>
      <c r="H414" s="211"/>
      <c r="I414" s="211"/>
      <c r="J414" s="211"/>
      <c r="K414" s="211"/>
      <c r="L414" s="211"/>
      <c r="M414" s="211"/>
      <c r="N414" s="211"/>
      <c r="O414" s="211"/>
      <c r="P414" s="211"/>
      <c r="Q414" s="211"/>
      <c r="R414" s="211"/>
      <c r="S414" s="211"/>
      <c r="T414" s="211"/>
      <c r="U414" s="211"/>
      <c r="V414" s="211"/>
      <c r="W414" s="211"/>
      <c r="X414" s="211"/>
      <c r="Y414" s="211"/>
      <c r="Z414" s="211"/>
    </row>
    <row r="415" spans="1:26" ht="15.75" customHeight="1">
      <c r="A415" s="211"/>
      <c r="B415" s="211"/>
      <c r="C415" s="211"/>
      <c r="D415" s="211"/>
      <c r="E415" s="211"/>
      <c r="F415" s="211"/>
      <c r="G415" s="211"/>
      <c r="H415" s="211"/>
      <c r="I415" s="211"/>
      <c r="J415" s="211"/>
      <c r="K415" s="211"/>
      <c r="L415" s="211"/>
      <c r="M415" s="211"/>
      <c r="N415" s="211"/>
      <c r="O415" s="211"/>
      <c r="P415" s="211"/>
      <c r="Q415" s="211"/>
      <c r="R415" s="211"/>
      <c r="S415" s="211"/>
      <c r="T415" s="211"/>
      <c r="U415" s="211"/>
      <c r="V415" s="211"/>
      <c r="W415" s="211"/>
      <c r="X415" s="211"/>
      <c r="Y415" s="211"/>
      <c r="Z415" s="211"/>
    </row>
    <row r="416" spans="1:26" ht="15.75" customHeight="1">
      <c r="A416" s="211"/>
      <c r="B416" s="211"/>
      <c r="C416" s="211"/>
      <c r="D416" s="211"/>
      <c r="E416" s="211"/>
      <c r="F416" s="211"/>
      <c r="G416" s="211"/>
      <c r="H416" s="211"/>
      <c r="I416" s="211"/>
      <c r="J416" s="211"/>
      <c r="K416" s="211"/>
      <c r="L416" s="211"/>
      <c r="M416" s="211"/>
      <c r="N416" s="211"/>
      <c r="O416" s="211"/>
      <c r="P416" s="211"/>
      <c r="Q416" s="211"/>
      <c r="R416" s="211"/>
      <c r="S416" s="211"/>
      <c r="T416" s="211"/>
      <c r="U416" s="211"/>
      <c r="V416" s="211"/>
      <c r="W416" s="211"/>
      <c r="X416" s="211"/>
      <c r="Y416" s="211"/>
      <c r="Z416" s="211"/>
    </row>
    <row r="417" spans="1:26" ht="15.75" customHeight="1">
      <c r="A417" s="211"/>
      <c r="B417" s="211"/>
      <c r="C417" s="211"/>
      <c r="D417" s="211"/>
      <c r="E417" s="211"/>
      <c r="F417" s="211"/>
      <c r="G417" s="211"/>
      <c r="H417" s="211"/>
      <c r="I417" s="211"/>
      <c r="J417" s="211"/>
      <c r="K417" s="211"/>
      <c r="L417" s="211"/>
      <c r="M417" s="211"/>
      <c r="N417" s="211"/>
      <c r="O417" s="211"/>
      <c r="P417" s="211"/>
      <c r="Q417" s="211"/>
      <c r="R417" s="211"/>
      <c r="S417" s="211"/>
      <c r="T417" s="211"/>
      <c r="U417" s="211"/>
      <c r="V417" s="211"/>
      <c r="W417" s="211"/>
      <c r="X417" s="211"/>
      <c r="Y417" s="211"/>
      <c r="Z417" s="211"/>
    </row>
    <row r="418" spans="1:26" ht="15.75" customHeight="1">
      <c r="A418" s="211"/>
      <c r="B418" s="211"/>
      <c r="C418" s="211"/>
      <c r="D418" s="211"/>
      <c r="E418" s="211"/>
      <c r="F418" s="211"/>
      <c r="G418" s="211"/>
      <c r="H418" s="211"/>
      <c r="I418" s="211"/>
      <c r="J418" s="211"/>
      <c r="K418" s="211"/>
      <c r="L418" s="211"/>
      <c r="M418" s="211"/>
      <c r="N418" s="211"/>
      <c r="O418" s="211"/>
      <c r="P418" s="211"/>
      <c r="Q418" s="211"/>
      <c r="R418" s="211"/>
      <c r="S418" s="211"/>
      <c r="T418" s="211"/>
      <c r="U418" s="211"/>
      <c r="V418" s="211"/>
      <c r="W418" s="211"/>
      <c r="X418" s="211"/>
      <c r="Y418" s="211"/>
      <c r="Z418" s="211"/>
    </row>
    <row r="419" spans="1:26" ht="15.75" customHeight="1">
      <c r="A419" s="211"/>
      <c r="B419" s="211"/>
      <c r="C419" s="211"/>
      <c r="D419" s="211"/>
      <c r="E419" s="211"/>
      <c r="F419" s="211"/>
      <c r="G419" s="211"/>
      <c r="H419" s="211"/>
      <c r="I419" s="211"/>
      <c r="J419" s="211"/>
      <c r="K419" s="211"/>
      <c r="L419" s="211"/>
      <c r="M419" s="211"/>
      <c r="N419" s="211"/>
      <c r="O419" s="211"/>
      <c r="P419" s="211"/>
      <c r="Q419" s="211"/>
      <c r="R419" s="211"/>
      <c r="S419" s="211"/>
      <c r="T419" s="211"/>
      <c r="U419" s="211"/>
      <c r="V419" s="211"/>
      <c r="W419" s="211"/>
      <c r="X419" s="211"/>
      <c r="Y419" s="211"/>
      <c r="Z419" s="211"/>
    </row>
    <row r="420" spans="1:26" ht="15.75" customHeight="1">
      <c r="A420" s="211"/>
      <c r="B420" s="211"/>
      <c r="C420" s="211"/>
      <c r="D420" s="211"/>
      <c r="E420" s="211"/>
      <c r="F420" s="211"/>
      <c r="G420" s="211"/>
      <c r="H420" s="211"/>
      <c r="I420" s="211"/>
      <c r="J420" s="211"/>
      <c r="K420" s="211"/>
      <c r="L420" s="211"/>
      <c r="M420" s="211"/>
      <c r="N420" s="211"/>
      <c r="O420" s="211"/>
      <c r="P420" s="211"/>
      <c r="Q420" s="211"/>
      <c r="R420" s="211"/>
      <c r="S420" s="211"/>
      <c r="T420" s="211"/>
      <c r="U420" s="211"/>
      <c r="V420" s="211"/>
      <c r="W420" s="211"/>
      <c r="X420" s="211"/>
      <c r="Y420" s="211"/>
      <c r="Z420" s="211"/>
    </row>
    <row r="421" spans="1:26" ht="15.75" customHeight="1">
      <c r="A421" s="211"/>
      <c r="B421" s="211"/>
      <c r="C421" s="211"/>
      <c r="D421" s="211"/>
      <c r="E421" s="211"/>
      <c r="F421" s="211"/>
      <c r="G421" s="211"/>
      <c r="H421" s="211"/>
      <c r="I421" s="211"/>
      <c r="J421" s="211"/>
      <c r="K421" s="211"/>
      <c r="L421" s="211"/>
      <c r="M421" s="211"/>
      <c r="N421" s="211"/>
      <c r="O421" s="211"/>
      <c r="P421" s="211"/>
      <c r="Q421" s="211"/>
      <c r="R421" s="211"/>
      <c r="S421" s="211"/>
      <c r="T421" s="211"/>
      <c r="U421" s="211"/>
      <c r="V421" s="211"/>
      <c r="W421" s="211"/>
      <c r="X421" s="211"/>
      <c r="Y421" s="211"/>
      <c r="Z421" s="211"/>
    </row>
    <row r="422" spans="1:26" ht="15.75" customHeight="1">
      <c r="A422" s="211"/>
      <c r="B422" s="211"/>
      <c r="C422" s="211"/>
      <c r="D422" s="211"/>
      <c r="E422" s="211"/>
      <c r="F422" s="211"/>
      <c r="G422" s="211"/>
      <c r="H422" s="211"/>
      <c r="I422" s="211"/>
      <c r="J422" s="211"/>
      <c r="K422" s="211"/>
      <c r="L422" s="211"/>
      <c r="M422" s="211"/>
      <c r="N422" s="211"/>
      <c r="O422" s="211"/>
      <c r="P422" s="211"/>
      <c r="Q422" s="211"/>
      <c r="R422" s="211"/>
      <c r="S422" s="211"/>
      <c r="T422" s="211"/>
      <c r="U422" s="211"/>
      <c r="V422" s="211"/>
      <c r="W422" s="211"/>
      <c r="X422" s="211"/>
      <c r="Y422" s="211"/>
      <c r="Z422" s="211"/>
    </row>
    <row r="423" spans="1:26" ht="15.75" customHeight="1">
      <c r="A423" s="211"/>
      <c r="B423" s="211"/>
      <c r="C423" s="211"/>
      <c r="D423" s="211"/>
      <c r="E423" s="211"/>
      <c r="F423" s="211"/>
      <c r="G423" s="211"/>
      <c r="H423" s="211"/>
      <c r="I423" s="211"/>
      <c r="J423" s="211"/>
      <c r="K423" s="211"/>
      <c r="L423" s="211"/>
      <c r="M423" s="211"/>
      <c r="N423" s="211"/>
      <c r="O423" s="211"/>
      <c r="P423" s="211"/>
      <c r="Q423" s="211"/>
      <c r="R423" s="211"/>
      <c r="S423" s="211"/>
      <c r="T423" s="211"/>
      <c r="U423" s="211"/>
      <c r="V423" s="211"/>
      <c r="W423" s="211"/>
      <c r="X423" s="211"/>
      <c r="Y423" s="211"/>
      <c r="Z423" s="211"/>
    </row>
    <row r="424" spans="1:26" ht="15.75" customHeight="1">
      <c r="A424" s="211"/>
      <c r="B424" s="211"/>
      <c r="C424" s="211"/>
      <c r="D424" s="211"/>
      <c r="E424" s="211"/>
      <c r="F424" s="211"/>
      <c r="G424" s="211"/>
      <c r="H424" s="211"/>
      <c r="I424" s="211"/>
      <c r="J424" s="211"/>
      <c r="K424" s="211"/>
      <c r="L424" s="211"/>
      <c r="M424" s="211"/>
      <c r="N424" s="211"/>
      <c r="O424" s="211"/>
      <c r="P424" s="211"/>
      <c r="Q424" s="211"/>
      <c r="R424" s="211"/>
      <c r="S424" s="211"/>
      <c r="T424" s="211"/>
      <c r="U424" s="211"/>
      <c r="V424" s="211"/>
      <c r="W424" s="211"/>
      <c r="X424" s="211"/>
      <c r="Y424" s="211"/>
      <c r="Z424" s="211"/>
    </row>
    <row r="425" spans="1:26" ht="15.75" customHeight="1">
      <c r="A425" s="211"/>
      <c r="B425" s="211"/>
      <c r="C425" s="211"/>
      <c r="D425" s="211"/>
      <c r="E425" s="211"/>
      <c r="F425" s="211"/>
      <c r="G425" s="211"/>
      <c r="H425" s="211"/>
      <c r="I425" s="211"/>
      <c r="J425" s="211"/>
      <c r="K425" s="211"/>
      <c r="L425" s="211"/>
      <c r="M425" s="211"/>
      <c r="N425" s="211"/>
      <c r="O425" s="211"/>
      <c r="P425" s="211"/>
      <c r="Q425" s="211"/>
      <c r="R425" s="211"/>
      <c r="S425" s="211"/>
      <c r="T425" s="211"/>
      <c r="U425" s="211"/>
      <c r="V425" s="211"/>
      <c r="W425" s="211"/>
      <c r="X425" s="211"/>
      <c r="Y425" s="211"/>
      <c r="Z425" s="211"/>
    </row>
    <row r="426" spans="1:26" ht="15.75" customHeight="1">
      <c r="A426" s="211"/>
      <c r="B426" s="211"/>
      <c r="C426" s="211"/>
      <c r="D426" s="211"/>
      <c r="E426" s="211"/>
      <c r="F426" s="211"/>
      <c r="G426" s="211"/>
      <c r="H426" s="211"/>
      <c r="I426" s="211"/>
      <c r="J426" s="211"/>
      <c r="K426" s="211"/>
      <c r="L426" s="211"/>
      <c r="M426" s="211"/>
      <c r="N426" s="211"/>
      <c r="O426" s="211"/>
      <c r="P426" s="211"/>
      <c r="Q426" s="211"/>
      <c r="R426" s="211"/>
      <c r="S426" s="211"/>
      <c r="T426" s="211"/>
      <c r="U426" s="211"/>
      <c r="V426" s="211"/>
      <c r="W426" s="211"/>
      <c r="X426" s="211"/>
      <c r="Y426" s="211"/>
      <c r="Z426" s="211"/>
    </row>
    <row r="427" spans="1:26" ht="15.75" customHeight="1">
      <c r="A427" s="211"/>
      <c r="B427" s="211"/>
      <c r="C427" s="211"/>
      <c r="D427" s="211"/>
      <c r="E427" s="211"/>
      <c r="F427" s="211"/>
      <c r="G427" s="211"/>
      <c r="H427" s="211"/>
      <c r="I427" s="211"/>
      <c r="J427" s="211"/>
      <c r="K427" s="211"/>
      <c r="L427" s="211"/>
      <c r="M427" s="211"/>
      <c r="N427" s="211"/>
      <c r="O427" s="211"/>
      <c r="P427" s="211"/>
      <c r="Q427" s="211"/>
      <c r="R427" s="211"/>
      <c r="S427" s="211"/>
      <c r="T427" s="211"/>
      <c r="U427" s="211"/>
      <c r="V427" s="211"/>
      <c r="W427" s="211"/>
      <c r="X427" s="211"/>
      <c r="Y427" s="211"/>
      <c r="Z427" s="211"/>
    </row>
    <row r="428" spans="1:26" ht="15.75" customHeight="1">
      <c r="A428" s="211"/>
      <c r="B428" s="211"/>
      <c r="C428" s="211"/>
      <c r="D428" s="211"/>
      <c r="E428" s="211"/>
      <c r="F428" s="211"/>
      <c r="G428" s="211"/>
      <c r="H428" s="211"/>
      <c r="I428" s="211"/>
      <c r="J428" s="211"/>
      <c r="K428" s="211"/>
      <c r="L428" s="211"/>
      <c r="M428" s="211"/>
      <c r="N428" s="211"/>
      <c r="O428" s="211"/>
      <c r="P428" s="211"/>
      <c r="Q428" s="211"/>
      <c r="R428" s="211"/>
      <c r="S428" s="211"/>
      <c r="T428" s="211"/>
      <c r="U428" s="211"/>
      <c r="V428" s="211"/>
      <c r="W428" s="211"/>
      <c r="X428" s="211"/>
      <c r="Y428" s="211"/>
      <c r="Z428" s="211"/>
    </row>
    <row r="429" spans="1:26" ht="15.75" customHeight="1">
      <c r="A429" s="211"/>
      <c r="B429" s="211"/>
      <c r="C429" s="211"/>
      <c r="D429" s="211"/>
      <c r="E429" s="211"/>
      <c r="F429" s="211"/>
      <c r="G429" s="211"/>
      <c r="H429" s="211"/>
      <c r="I429" s="211"/>
      <c r="J429" s="211"/>
      <c r="K429" s="211"/>
      <c r="L429" s="211"/>
      <c r="M429" s="211"/>
      <c r="N429" s="211"/>
      <c r="O429" s="211"/>
      <c r="P429" s="211"/>
      <c r="Q429" s="211"/>
      <c r="R429" s="211"/>
      <c r="S429" s="211"/>
      <c r="T429" s="211"/>
      <c r="U429" s="211"/>
      <c r="V429" s="211"/>
      <c r="W429" s="211"/>
      <c r="X429" s="211"/>
      <c r="Y429" s="211"/>
      <c r="Z429" s="211"/>
    </row>
    <row r="430" spans="1:26" ht="15.75" customHeight="1">
      <c r="A430" s="211"/>
      <c r="B430" s="211"/>
      <c r="C430" s="211"/>
      <c r="D430" s="211"/>
      <c r="E430" s="211"/>
      <c r="F430" s="211"/>
      <c r="G430" s="211"/>
      <c r="H430" s="211"/>
      <c r="I430" s="211"/>
      <c r="J430" s="211"/>
      <c r="K430" s="211"/>
      <c r="L430" s="211"/>
      <c r="M430" s="211"/>
      <c r="N430" s="211"/>
      <c r="O430" s="211"/>
      <c r="P430" s="211"/>
      <c r="Q430" s="211"/>
      <c r="R430" s="211"/>
      <c r="S430" s="211"/>
      <c r="T430" s="211"/>
      <c r="U430" s="211"/>
      <c r="V430" s="211"/>
      <c r="W430" s="211"/>
      <c r="X430" s="211"/>
      <c r="Y430" s="211"/>
      <c r="Z430" s="211"/>
    </row>
    <row r="431" spans="1:26" ht="15.75" customHeight="1">
      <c r="A431" s="211"/>
      <c r="B431" s="211"/>
      <c r="C431" s="211"/>
      <c r="D431" s="211"/>
      <c r="E431" s="211"/>
      <c r="F431" s="211"/>
      <c r="G431" s="211"/>
      <c r="H431" s="211"/>
      <c r="I431" s="211"/>
      <c r="J431" s="211"/>
      <c r="K431" s="211"/>
      <c r="L431" s="211"/>
      <c r="M431" s="211"/>
      <c r="N431" s="211"/>
      <c r="O431" s="211"/>
      <c r="P431" s="211"/>
      <c r="Q431" s="211"/>
      <c r="R431" s="211"/>
      <c r="S431" s="211"/>
      <c r="T431" s="211"/>
      <c r="U431" s="211"/>
      <c r="V431" s="211"/>
      <c r="W431" s="211"/>
      <c r="X431" s="211"/>
      <c r="Y431" s="211"/>
      <c r="Z431" s="211"/>
    </row>
    <row r="432" spans="1:26" ht="15.75" customHeight="1">
      <c r="A432" s="211"/>
      <c r="B432" s="211"/>
      <c r="C432" s="211"/>
      <c r="D432" s="211"/>
      <c r="E432" s="211"/>
      <c r="F432" s="211"/>
      <c r="G432" s="211"/>
      <c r="H432" s="211"/>
      <c r="I432" s="211"/>
      <c r="J432" s="211"/>
      <c r="K432" s="211"/>
      <c r="L432" s="211"/>
      <c r="M432" s="211"/>
      <c r="N432" s="211"/>
      <c r="O432" s="211"/>
      <c r="P432" s="211"/>
      <c r="Q432" s="211"/>
      <c r="R432" s="211"/>
      <c r="S432" s="211"/>
      <c r="T432" s="211"/>
      <c r="U432" s="211"/>
      <c r="V432" s="211"/>
      <c r="W432" s="211"/>
      <c r="X432" s="211"/>
      <c r="Y432" s="211"/>
      <c r="Z432" s="211"/>
    </row>
    <row r="433" spans="1:26" ht="15.75" customHeight="1">
      <c r="A433" s="211"/>
      <c r="B433" s="211"/>
      <c r="C433" s="211"/>
      <c r="D433" s="211"/>
      <c r="E433" s="211"/>
      <c r="F433" s="211"/>
      <c r="G433" s="211"/>
      <c r="H433" s="211"/>
      <c r="I433" s="211"/>
      <c r="J433" s="211"/>
      <c r="K433" s="211"/>
      <c r="L433" s="211"/>
      <c r="M433" s="211"/>
      <c r="N433" s="211"/>
      <c r="O433" s="211"/>
      <c r="P433" s="211"/>
      <c r="Q433" s="211"/>
      <c r="R433" s="211"/>
      <c r="S433" s="211"/>
      <c r="T433" s="211"/>
      <c r="U433" s="211"/>
      <c r="V433" s="211"/>
      <c r="W433" s="211"/>
      <c r="X433" s="211"/>
      <c r="Y433" s="211"/>
      <c r="Z433" s="211"/>
    </row>
    <row r="434" spans="1:26" ht="15.75" customHeight="1">
      <c r="A434" s="211"/>
      <c r="B434" s="211"/>
      <c r="C434" s="211"/>
      <c r="D434" s="211"/>
      <c r="E434" s="211"/>
      <c r="F434" s="211"/>
      <c r="G434" s="211"/>
      <c r="H434" s="211"/>
      <c r="I434" s="211"/>
      <c r="J434" s="211"/>
      <c r="K434" s="211"/>
      <c r="L434" s="211"/>
      <c r="M434" s="211"/>
      <c r="N434" s="211"/>
      <c r="O434" s="211"/>
      <c r="P434" s="211"/>
      <c r="Q434" s="211"/>
      <c r="R434" s="211"/>
      <c r="S434" s="211"/>
      <c r="T434" s="211"/>
      <c r="U434" s="211"/>
      <c r="V434" s="211"/>
      <c r="W434" s="211"/>
      <c r="X434" s="211"/>
      <c r="Y434" s="211"/>
      <c r="Z434" s="211"/>
    </row>
    <row r="435" spans="1:26" ht="15.75" customHeight="1">
      <c r="A435" s="211"/>
      <c r="B435" s="211"/>
      <c r="C435" s="211"/>
      <c r="D435" s="211"/>
      <c r="E435" s="211"/>
      <c r="F435" s="211"/>
      <c r="G435" s="211"/>
      <c r="H435" s="211"/>
      <c r="I435" s="211"/>
      <c r="J435" s="211"/>
      <c r="K435" s="211"/>
      <c r="L435" s="211"/>
      <c r="M435" s="211"/>
      <c r="N435" s="211"/>
      <c r="O435" s="211"/>
      <c r="P435" s="211"/>
      <c r="Q435" s="211"/>
      <c r="R435" s="211"/>
      <c r="S435" s="211"/>
      <c r="T435" s="211"/>
      <c r="U435" s="211"/>
      <c r="V435" s="211"/>
      <c r="W435" s="211"/>
      <c r="X435" s="211"/>
      <c r="Y435" s="211"/>
      <c r="Z435" s="211"/>
    </row>
    <row r="436" spans="1:26" ht="15.75" customHeight="1">
      <c r="A436" s="211"/>
      <c r="B436" s="211"/>
      <c r="C436" s="211"/>
      <c r="D436" s="211"/>
      <c r="E436" s="211"/>
      <c r="F436" s="211"/>
      <c r="G436" s="211"/>
      <c r="H436" s="211"/>
      <c r="I436" s="211"/>
      <c r="J436" s="211"/>
      <c r="K436" s="211"/>
      <c r="L436" s="211"/>
      <c r="M436" s="211"/>
      <c r="N436" s="211"/>
      <c r="O436" s="211"/>
      <c r="P436" s="211"/>
      <c r="Q436" s="211"/>
      <c r="R436" s="211"/>
      <c r="S436" s="211"/>
      <c r="T436" s="211"/>
      <c r="U436" s="211"/>
      <c r="V436" s="211"/>
      <c r="W436" s="211"/>
      <c r="X436" s="211"/>
      <c r="Y436" s="211"/>
      <c r="Z436" s="211"/>
    </row>
    <row r="437" spans="1:26" ht="15.75" customHeight="1">
      <c r="A437" s="211"/>
      <c r="B437" s="211"/>
      <c r="C437" s="211"/>
      <c r="D437" s="211"/>
      <c r="E437" s="211"/>
      <c r="F437" s="211"/>
      <c r="G437" s="211"/>
      <c r="H437" s="211"/>
      <c r="I437" s="211"/>
      <c r="J437" s="211"/>
      <c r="K437" s="211"/>
      <c r="L437" s="211"/>
      <c r="M437" s="211"/>
      <c r="N437" s="211"/>
      <c r="O437" s="211"/>
      <c r="P437" s="211"/>
      <c r="Q437" s="211"/>
      <c r="R437" s="211"/>
      <c r="S437" s="211"/>
      <c r="T437" s="211"/>
      <c r="U437" s="211"/>
      <c r="V437" s="211"/>
      <c r="W437" s="211"/>
      <c r="X437" s="211"/>
      <c r="Y437" s="211"/>
      <c r="Z437" s="211"/>
    </row>
    <row r="438" spans="1:26" ht="15.75" customHeight="1">
      <c r="A438" s="211"/>
      <c r="B438" s="211"/>
      <c r="C438" s="211"/>
      <c r="D438" s="211"/>
      <c r="E438" s="211"/>
      <c r="F438" s="211"/>
      <c r="G438" s="211"/>
      <c r="H438" s="211"/>
      <c r="I438" s="211"/>
      <c r="J438" s="211"/>
      <c r="K438" s="211"/>
      <c r="L438" s="211"/>
      <c r="M438" s="211"/>
      <c r="N438" s="211"/>
      <c r="O438" s="211"/>
      <c r="P438" s="211"/>
      <c r="Q438" s="211"/>
      <c r="R438" s="211"/>
      <c r="S438" s="211"/>
      <c r="T438" s="211"/>
      <c r="U438" s="211"/>
      <c r="V438" s="211"/>
      <c r="W438" s="211"/>
      <c r="X438" s="211"/>
      <c r="Y438" s="211"/>
      <c r="Z438" s="211"/>
    </row>
    <row r="439" spans="1:26" ht="15.75" customHeight="1">
      <c r="A439" s="211"/>
      <c r="B439" s="211"/>
      <c r="C439" s="211"/>
      <c r="D439" s="211"/>
      <c r="E439" s="211"/>
      <c r="F439" s="211"/>
      <c r="G439" s="211"/>
      <c r="H439" s="211"/>
      <c r="I439" s="211"/>
      <c r="J439" s="211"/>
      <c r="K439" s="211"/>
      <c r="L439" s="211"/>
      <c r="M439" s="211"/>
      <c r="N439" s="211"/>
      <c r="O439" s="211"/>
      <c r="P439" s="211"/>
      <c r="Q439" s="211"/>
      <c r="R439" s="211"/>
      <c r="S439" s="211"/>
      <c r="T439" s="211"/>
      <c r="U439" s="211"/>
      <c r="V439" s="211"/>
      <c r="W439" s="211"/>
      <c r="X439" s="211"/>
      <c r="Y439" s="211"/>
      <c r="Z439" s="211"/>
    </row>
    <row r="440" spans="1:26" ht="15.75" customHeight="1">
      <c r="A440" s="211"/>
      <c r="B440" s="211"/>
      <c r="C440" s="211"/>
      <c r="D440" s="211"/>
      <c r="E440" s="211"/>
      <c r="F440" s="211"/>
      <c r="G440" s="211"/>
      <c r="H440" s="211"/>
      <c r="I440" s="211"/>
      <c r="J440" s="211"/>
      <c r="K440" s="211"/>
      <c r="L440" s="211"/>
      <c r="M440" s="211"/>
      <c r="N440" s="211"/>
      <c r="O440" s="211"/>
      <c r="P440" s="211"/>
      <c r="Q440" s="211"/>
      <c r="R440" s="211"/>
      <c r="S440" s="211"/>
      <c r="T440" s="211"/>
      <c r="U440" s="211"/>
      <c r="V440" s="211"/>
      <c r="W440" s="211"/>
      <c r="X440" s="211"/>
      <c r="Y440" s="211"/>
      <c r="Z440" s="211"/>
    </row>
    <row r="441" spans="1:26" ht="15.75" customHeight="1">
      <c r="A441" s="211"/>
      <c r="B441" s="211"/>
      <c r="C441" s="211"/>
      <c r="D441" s="211"/>
      <c r="E441" s="211"/>
      <c r="F441" s="211"/>
      <c r="G441" s="211"/>
      <c r="H441" s="211"/>
      <c r="I441" s="211"/>
      <c r="J441" s="211"/>
      <c r="K441" s="211"/>
      <c r="L441" s="211"/>
      <c r="M441" s="211"/>
      <c r="N441" s="211"/>
      <c r="O441" s="211"/>
      <c r="P441" s="211"/>
      <c r="Q441" s="211"/>
      <c r="R441" s="211"/>
      <c r="S441" s="211"/>
      <c r="T441" s="211"/>
      <c r="U441" s="211"/>
      <c r="V441" s="211"/>
      <c r="W441" s="211"/>
      <c r="X441" s="211"/>
      <c r="Y441" s="211"/>
      <c r="Z441" s="211"/>
    </row>
    <row r="442" spans="1:26" ht="15.75" customHeight="1">
      <c r="A442" s="211"/>
      <c r="B442" s="211"/>
      <c r="C442" s="211"/>
      <c r="D442" s="211"/>
      <c r="E442" s="211"/>
      <c r="F442" s="211"/>
      <c r="G442" s="211"/>
      <c r="H442" s="211"/>
      <c r="I442" s="211"/>
      <c r="J442" s="211"/>
      <c r="K442" s="211"/>
      <c r="L442" s="211"/>
      <c r="M442" s="211"/>
      <c r="N442" s="211"/>
      <c r="O442" s="211"/>
      <c r="P442" s="211"/>
      <c r="Q442" s="211"/>
      <c r="R442" s="211"/>
      <c r="S442" s="211"/>
      <c r="T442" s="211"/>
      <c r="U442" s="211"/>
      <c r="V442" s="211"/>
      <c r="W442" s="211"/>
      <c r="X442" s="211"/>
      <c r="Y442" s="211"/>
      <c r="Z442" s="211"/>
    </row>
    <row r="443" spans="1:26" ht="15.75" customHeight="1">
      <c r="A443" s="211"/>
      <c r="B443" s="211"/>
      <c r="C443" s="211"/>
      <c r="D443" s="211"/>
      <c r="E443" s="211"/>
      <c r="F443" s="211"/>
      <c r="G443" s="211"/>
      <c r="H443" s="211"/>
      <c r="I443" s="211"/>
      <c r="J443" s="211"/>
      <c r="K443" s="211"/>
      <c r="L443" s="211"/>
      <c r="M443" s="211"/>
      <c r="N443" s="211"/>
      <c r="O443" s="211"/>
      <c r="P443" s="211"/>
      <c r="Q443" s="211"/>
      <c r="R443" s="211"/>
      <c r="S443" s="211"/>
      <c r="T443" s="211"/>
      <c r="U443" s="211"/>
      <c r="V443" s="211"/>
      <c r="W443" s="211"/>
      <c r="X443" s="211"/>
      <c r="Y443" s="211"/>
      <c r="Z443" s="211"/>
    </row>
    <row r="444" spans="1:26" ht="15.75" customHeight="1">
      <c r="A444" s="211"/>
      <c r="B444" s="211"/>
      <c r="C444" s="211"/>
      <c r="D444" s="211"/>
      <c r="E444" s="211"/>
      <c r="F444" s="211"/>
      <c r="G444" s="211"/>
      <c r="H444" s="211"/>
      <c r="I444" s="211"/>
      <c r="J444" s="211"/>
      <c r="K444" s="211"/>
      <c r="L444" s="211"/>
      <c r="M444" s="211"/>
      <c r="N444" s="211"/>
      <c r="O444" s="211"/>
      <c r="P444" s="211"/>
      <c r="Q444" s="211"/>
      <c r="R444" s="211"/>
      <c r="S444" s="211"/>
      <c r="T444" s="211"/>
      <c r="U444" s="211"/>
      <c r="V444" s="211"/>
      <c r="W444" s="211"/>
      <c r="X444" s="211"/>
      <c r="Y444" s="211"/>
      <c r="Z444" s="211"/>
    </row>
    <row r="445" spans="1:26" ht="15.75" customHeight="1">
      <c r="A445" s="211"/>
      <c r="B445" s="211"/>
      <c r="C445" s="211"/>
      <c r="D445" s="211"/>
      <c r="E445" s="211"/>
      <c r="F445" s="211"/>
      <c r="G445" s="211"/>
      <c r="H445" s="211"/>
      <c r="I445" s="211"/>
      <c r="J445" s="211"/>
      <c r="K445" s="211"/>
      <c r="L445" s="211"/>
      <c r="M445" s="211"/>
      <c r="N445" s="211"/>
      <c r="O445" s="211"/>
      <c r="P445" s="211"/>
      <c r="Q445" s="211"/>
      <c r="R445" s="211"/>
      <c r="S445" s="211"/>
      <c r="T445" s="211"/>
      <c r="U445" s="211"/>
      <c r="V445" s="211"/>
      <c r="W445" s="211"/>
      <c r="X445" s="211"/>
      <c r="Y445" s="211"/>
      <c r="Z445" s="211"/>
    </row>
    <row r="446" spans="1:26" ht="15.75" customHeight="1">
      <c r="A446" s="211"/>
      <c r="B446" s="211"/>
      <c r="C446" s="211"/>
      <c r="D446" s="211"/>
      <c r="E446" s="211"/>
      <c r="F446" s="211"/>
      <c r="G446" s="211"/>
      <c r="H446" s="211"/>
      <c r="I446" s="211"/>
      <c r="J446" s="211"/>
      <c r="K446" s="211"/>
      <c r="L446" s="211"/>
      <c r="M446" s="211"/>
      <c r="N446" s="211"/>
      <c r="O446" s="211"/>
      <c r="P446" s="211"/>
      <c r="Q446" s="211"/>
      <c r="R446" s="211"/>
      <c r="S446" s="211"/>
      <c r="T446" s="211"/>
      <c r="U446" s="211"/>
      <c r="V446" s="211"/>
      <c r="W446" s="211"/>
      <c r="X446" s="211"/>
      <c r="Y446" s="211"/>
      <c r="Z446" s="211"/>
    </row>
    <row r="447" spans="1:26" ht="15.75" customHeight="1">
      <c r="A447" s="211"/>
      <c r="B447" s="211"/>
      <c r="C447" s="211"/>
      <c r="D447" s="211"/>
      <c r="E447" s="211"/>
      <c r="F447" s="211"/>
      <c r="G447" s="211"/>
      <c r="H447" s="211"/>
      <c r="I447" s="211"/>
      <c r="J447" s="211"/>
      <c r="K447" s="211"/>
      <c r="L447" s="211"/>
      <c r="M447" s="211"/>
      <c r="N447" s="211"/>
      <c r="O447" s="211"/>
      <c r="P447" s="211"/>
      <c r="Q447" s="211"/>
      <c r="R447" s="211"/>
      <c r="S447" s="211"/>
      <c r="T447" s="211"/>
      <c r="U447" s="211"/>
      <c r="V447" s="211"/>
      <c r="W447" s="211"/>
      <c r="X447" s="211"/>
      <c r="Y447" s="211"/>
      <c r="Z447" s="211"/>
    </row>
    <row r="448" spans="1:26" ht="15.75" customHeight="1">
      <c r="A448" s="211"/>
      <c r="B448" s="211"/>
      <c r="C448" s="211"/>
      <c r="D448" s="211"/>
      <c r="E448" s="211"/>
      <c r="F448" s="211"/>
      <c r="G448" s="211"/>
      <c r="H448" s="211"/>
      <c r="I448" s="211"/>
      <c r="J448" s="211"/>
      <c r="K448" s="211"/>
      <c r="L448" s="211"/>
      <c r="M448" s="211"/>
      <c r="N448" s="211"/>
      <c r="O448" s="211"/>
      <c r="P448" s="211"/>
      <c r="Q448" s="211"/>
      <c r="R448" s="211"/>
      <c r="S448" s="211"/>
      <c r="T448" s="211"/>
      <c r="U448" s="211"/>
      <c r="V448" s="211"/>
      <c r="W448" s="211"/>
      <c r="X448" s="211"/>
      <c r="Y448" s="211"/>
      <c r="Z448" s="211"/>
    </row>
    <row r="449" spans="1:26" ht="15.75" customHeight="1">
      <c r="A449" s="211"/>
      <c r="B449" s="211"/>
      <c r="C449" s="211"/>
      <c r="D449" s="211"/>
      <c r="E449" s="211"/>
      <c r="F449" s="211"/>
      <c r="G449" s="211"/>
      <c r="H449" s="211"/>
      <c r="I449" s="211"/>
      <c r="J449" s="211"/>
      <c r="K449" s="211"/>
      <c r="L449" s="211"/>
      <c r="M449" s="211"/>
      <c r="N449" s="211"/>
      <c r="O449" s="211"/>
      <c r="P449" s="211"/>
      <c r="Q449" s="211"/>
      <c r="R449" s="211"/>
      <c r="S449" s="211"/>
      <c r="T449" s="211"/>
      <c r="U449" s="211"/>
      <c r="V449" s="211"/>
      <c r="W449" s="211"/>
      <c r="X449" s="211"/>
      <c r="Y449" s="211"/>
      <c r="Z449" s="211"/>
    </row>
    <row r="450" spans="1:26" ht="15.75" customHeight="1">
      <c r="A450" s="211"/>
      <c r="B450" s="211"/>
      <c r="C450" s="211"/>
      <c r="D450" s="211"/>
      <c r="E450" s="211"/>
      <c r="F450" s="211"/>
      <c r="G450" s="211"/>
      <c r="H450" s="211"/>
      <c r="I450" s="211"/>
      <c r="J450" s="211"/>
      <c r="K450" s="211"/>
      <c r="L450" s="211"/>
      <c r="M450" s="211"/>
      <c r="N450" s="211"/>
      <c r="O450" s="211"/>
      <c r="P450" s="211"/>
      <c r="Q450" s="211"/>
      <c r="R450" s="211"/>
      <c r="S450" s="211"/>
      <c r="T450" s="211"/>
      <c r="U450" s="211"/>
      <c r="V450" s="211"/>
      <c r="W450" s="211"/>
      <c r="X450" s="211"/>
      <c r="Y450" s="211"/>
      <c r="Z450" s="211"/>
    </row>
    <row r="451" spans="1:26" ht="15.75" customHeight="1">
      <c r="A451" s="211"/>
      <c r="B451" s="211"/>
      <c r="C451" s="211"/>
      <c r="D451" s="211"/>
      <c r="E451" s="211"/>
      <c r="F451" s="211"/>
      <c r="G451" s="211"/>
      <c r="H451" s="211"/>
      <c r="I451" s="211"/>
      <c r="J451" s="211"/>
      <c r="K451" s="211"/>
      <c r="L451" s="211"/>
      <c r="M451" s="211"/>
      <c r="N451" s="211"/>
      <c r="O451" s="211"/>
      <c r="P451" s="211"/>
      <c r="Q451" s="211"/>
      <c r="R451" s="211"/>
      <c r="S451" s="211"/>
      <c r="T451" s="211"/>
      <c r="U451" s="211"/>
      <c r="V451" s="211"/>
      <c r="W451" s="211"/>
      <c r="X451" s="211"/>
      <c r="Y451" s="211"/>
      <c r="Z451" s="211"/>
    </row>
    <row r="452" spans="1:26" ht="15.75" customHeight="1">
      <c r="A452" s="211"/>
      <c r="B452" s="211"/>
      <c r="C452" s="211"/>
      <c r="D452" s="211"/>
      <c r="E452" s="211"/>
      <c r="F452" s="211"/>
      <c r="G452" s="211"/>
      <c r="H452" s="211"/>
      <c r="I452" s="211"/>
      <c r="J452" s="211"/>
      <c r="K452" s="211"/>
      <c r="L452" s="211"/>
      <c r="M452" s="211"/>
      <c r="N452" s="211"/>
      <c r="O452" s="211"/>
      <c r="P452" s="211"/>
      <c r="Q452" s="211"/>
      <c r="R452" s="211"/>
      <c r="S452" s="211"/>
      <c r="T452" s="211"/>
      <c r="U452" s="211"/>
      <c r="V452" s="211"/>
      <c r="W452" s="211"/>
      <c r="X452" s="211"/>
      <c r="Y452" s="211"/>
      <c r="Z452" s="211"/>
    </row>
    <row r="453" spans="1:26" ht="15.75" customHeight="1">
      <c r="A453" s="211"/>
      <c r="B453" s="211"/>
      <c r="C453" s="211"/>
      <c r="D453" s="211"/>
      <c r="E453" s="211"/>
      <c r="F453" s="211"/>
      <c r="G453" s="211"/>
      <c r="H453" s="211"/>
      <c r="I453" s="211"/>
      <c r="J453" s="211"/>
      <c r="K453" s="211"/>
      <c r="L453" s="211"/>
      <c r="M453" s="211"/>
      <c r="N453" s="211"/>
      <c r="O453" s="211"/>
      <c r="P453" s="211"/>
      <c r="Q453" s="211"/>
      <c r="R453" s="211"/>
      <c r="S453" s="211"/>
      <c r="T453" s="211"/>
      <c r="U453" s="211"/>
      <c r="V453" s="211"/>
      <c r="W453" s="211"/>
      <c r="X453" s="211"/>
      <c r="Y453" s="211"/>
      <c r="Z453" s="211"/>
    </row>
    <row r="454" spans="1:26" ht="15.75" customHeight="1">
      <c r="A454" s="211"/>
      <c r="B454" s="211"/>
      <c r="C454" s="211"/>
      <c r="D454" s="211"/>
      <c r="E454" s="211"/>
      <c r="F454" s="211"/>
      <c r="G454" s="211"/>
      <c r="H454" s="211"/>
      <c r="I454" s="211"/>
      <c r="J454" s="211"/>
      <c r="K454" s="211"/>
      <c r="L454" s="211"/>
      <c r="M454" s="211"/>
      <c r="N454" s="211"/>
      <c r="O454" s="211"/>
      <c r="P454" s="211"/>
      <c r="Q454" s="211"/>
      <c r="R454" s="211"/>
      <c r="S454" s="211"/>
      <c r="T454" s="211"/>
      <c r="U454" s="211"/>
      <c r="V454" s="211"/>
      <c r="W454" s="211"/>
      <c r="X454" s="211"/>
      <c r="Y454" s="211"/>
      <c r="Z454" s="211"/>
    </row>
    <row r="455" spans="1:26" ht="15.75" customHeight="1">
      <c r="A455" s="211"/>
      <c r="B455" s="211"/>
      <c r="C455" s="211"/>
      <c r="D455" s="211"/>
      <c r="E455" s="211"/>
      <c r="F455" s="211"/>
      <c r="G455" s="211"/>
      <c r="H455" s="211"/>
      <c r="I455" s="211"/>
      <c r="J455" s="211"/>
      <c r="K455" s="211"/>
      <c r="L455" s="211"/>
      <c r="M455" s="211"/>
      <c r="N455" s="211"/>
      <c r="O455" s="211"/>
      <c r="P455" s="211"/>
      <c r="Q455" s="211"/>
      <c r="R455" s="211"/>
      <c r="S455" s="211"/>
      <c r="T455" s="211"/>
      <c r="U455" s="211"/>
      <c r="V455" s="211"/>
      <c r="W455" s="211"/>
      <c r="X455" s="211"/>
      <c r="Y455" s="211"/>
      <c r="Z455" s="211"/>
    </row>
    <row r="456" spans="1:26" ht="15.75" customHeight="1">
      <c r="A456" s="211"/>
      <c r="B456" s="211"/>
      <c r="C456" s="211"/>
      <c r="D456" s="211"/>
      <c r="E456" s="211"/>
      <c r="F456" s="211"/>
      <c r="G456" s="211"/>
      <c r="H456" s="211"/>
      <c r="I456" s="211"/>
      <c r="J456" s="211"/>
      <c r="K456" s="211"/>
      <c r="L456" s="211"/>
      <c r="M456" s="211"/>
      <c r="N456" s="211"/>
      <c r="O456" s="211"/>
      <c r="P456" s="211"/>
      <c r="Q456" s="211"/>
      <c r="R456" s="211"/>
      <c r="S456" s="211"/>
      <c r="T456" s="211"/>
      <c r="U456" s="211"/>
      <c r="V456" s="211"/>
      <c r="W456" s="211"/>
      <c r="X456" s="211"/>
      <c r="Y456" s="211"/>
      <c r="Z456" s="211"/>
    </row>
    <row r="457" spans="1:26" ht="15.75" customHeight="1">
      <c r="A457" s="211"/>
      <c r="B457" s="211"/>
      <c r="C457" s="211"/>
      <c r="D457" s="211"/>
      <c r="E457" s="211"/>
      <c r="F457" s="211"/>
      <c r="G457" s="211"/>
      <c r="H457" s="211"/>
      <c r="I457" s="211"/>
      <c r="J457" s="211"/>
      <c r="K457" s="211"/>
      <c r="L457" s="211"/>
      <c r="M457" s="211"/>
      <c r="N457" s="211"/>
      <c r="O457" s="211"/>
      <c r="P457" s="211"/>
      <c r="Q457" s="211"/>
      <c r="R457" s="211"/>
      <c r="S457" s="211"/>
      <c r="T457" s="211"/>
      <c r="U457" s="211"/>
      <c r="V457" s="211"/>
      <c r="W457" s="211"/>
      <c r="X457" s="211"/>
      <c r="Y457" s="211"/>
      <c r="Z457" s="211"/>
    </row>
    <row r="458" spans="1:26" ht="15.75" customHeight="1">
      <c r="A458" s="211"/>
      <c r="B458" s="211"/>
      <c r="C458" s="211"/>
      <c r="D458" s="211"/>
      <c r="E458" s="211"/>
      <c r="F458" s="211"/>
      <c r="G458" s="211"/>
      <c r="H458" s="211"/>
      <c r="I458" s="211"/>
      <c r="J458" s="211"/>
      <c r="K458" s="211"/>
      <c r="L458" s="211"/>
      <c r="M458" s="211"/>
      <c r="N458" s="211"/>
      <c r="O458" s="211"/>
      <c r="P458" s="211"/>
      <c r="Q458" s="211"/>
      <c r="R458" s="211"/>
      <c r="S458" s="211"/>
      <c r="T458" s="211"/>
      <c r="U458" s="211"/>
      <c r="V458" s="211"/>
      <c r="W458" s="211"/>
      <c r="X458" s="211"/>
      <c r="Y458" s="211"/>
      <c r="Z458" s="211"/>
    </row>
    <row r="459" spans="1:26" ht="15.75" customHeight="1">
      <c r="A459" s="211"/>
      <c r="B459" s="211"/>
      <c r="C459" s="211"/>
      <c r="D459" s="211"/>
      <c r="E459" s="211"/>
      <c r="F459" s="211"/>
      <c r="G459" s="211"/>
      <c r="H459" s="211"/>
      <c r="I459" s="211"/>
      <c r="J459" s="211"/>
      <c r="K459" s="211"/>
      <c r="L459" s="211"/>
      <c r="M459" s="211"/>
      <c r="N459" s="211"/>
      <c r="O459" s="211"/>
      <c r="P459" s="211"/>
      <c r="Q459" s="211"/>
      <c r="R459" s="211"/>
      <c r="S459" s="211"/>
      <c r="T459" s="211"/>
      <c r="U459" s="211"/>
      <c r="V459" s="211"/>
      <c r="W459" s="211"/>
      <c r="X459" s="211"/>
      <c r="Y459" s="211"/>
      <c r="Z459" s="211"/>
    </row>
    <row r="460" spans="1:26" ht="15.75" customHeight="1">
      <c r="A460" s="211"/>
      <c r="B460" s="211"/>
      <c r="C460" s="211"/>
      <c r="D460" s="211"/>
      <c r="E460" s="211"/>
      <c r="F460" s="211"/>
      <c r="G460" s="211"/>
      <c r="H460" s="211"/>
      <c r="I460" s="211"/>
      <c r="J460" s="211"/>
      <c r="K460" s="211"/>
      <c r="L460" s="211"/>
      <c r="M460" s="211"/>
      <c r="N460" s="211"/>
      <c r="O460" s="211"/>
      <c r="P460" s="211"/>
      <c r="Q460" s="211"/>
      <c r="R460" s="211"/>
      <c r="S460" s="211"/>
      <c r="T460" s="211"/>
      <c r="U460" s="211"/>
      <c r="V460" s="211"/>
      <c r="W460" s="211"/>
      <c r="X460" s="211"/>
      <c r="Y460" s="211"/>
      <c r="Z460" s="211"/>
    </row>
    <row r="461" spans="1:26" ht="15.75" customHeight="1">
      <c r="A461" s="211"/>
      <c r="B461" s="211"/>
      <c r="C461" s="211"/>
      <c r="D461" s="211"/>
      <c r="E461" s="211"/>
      <c r="F461" s="211"/>
      <c r="G461" s="211"/>
      <c r="H461" s="211"/>
      <c r="I461" s="211"/>
      <c r="J461" s="211"/>
      <c r="K461" s="211"/>
      <c r="L461" s="211"/>
      <c r="M461" s="211"/>
      <c r="N461" s="211"/>
      <c r="O461" s="211"/>
      <c r="P461" s="211"/>
      <c r="Q461" s="211"/>
      <c r="R461" s="211"/>
      <c r="S461" s="211"/>
      <c r="T461" s="211"/>
      <c r="U461" s="211"/>
      <c r="V461" s="211"/>
      <c r="W461" s="211"/>
      <c r="X461" s="211"/>
      <c r="Y461" s="211"/>
      <c r="Z461" s="211"/>
    </row>
    <row r="462" spans="1:26" ht="15.75" customHeight="1">
      <c r="A462" s="211"/>
      <c r="B462" s="211"/>
      <c r="C462" s="211"/>
      <c r="D462" s="211"/>
      <c r="E462" s="211"/>
      <c r="F462" s="211"/>
      <c r="G462" s="211"/>
      <c r="H462" s="211"/>
      <c r="I462" s="211"/>
      <c r="J462" s="211"/>
      <c r="K462" s="211"/>
      <c r="L462" s="211"/>
      <c r="M462" s="211"/>
      <c r="N462" s="211"/>
      <c r="O462" s="211"/>
      <c r="P462" s="211"/>
      <c r="Q462" s="211"/>
      <c r="R462" s="211"/>
      <c r="S462" s="211"/>
      <c r="T462" s="211"/>
      <c r="U462" s="211"/>
      <c r="V462" s="211"/>
      <c r="W462" s="211"/>
      <c r="X462" s="211"/>
      <c r="Y462" s="211"/>
      <c r="Z462" s="211"/>
    </row>
    <row r="463" spans="1:26" ht="15.75" customHeight="1">
      <c r="A463" s="211"/>
      <c r="B463" s="211"/>
      <c r="C463" s="211"/>
      <c r="D463" s="211"/>
      <c r="E463" s="211"/>
      <c r="F463" s="211"/>
      <c r="G463" s="211"/>
      <c r="H463" s="211"/>
      <c r="I463" s="211"/>
      <c r="J463" s="211"/>
      <c r="K463" s="211"/>
      <c r="L463" s="211"/>
      <c r="M463" s="211"/>
      <c r="N463" s="211"/>
      <c r="O463" s="211"/>
      <c r="P463" s="211"/>
      <c r="Q463" s="211"/>
      <c r="R463" s="211"/>
      <c r="S463" s="211"/>
      <c r="T463" s="211"/>
      <c r="U463" s="211"/>
      <c r="V463" s="211"/>
      <c r="W463" s="211"/>
      <c r="X463" s="211"/>
      <c r="Y463" s="211"/>
      <c r="Z463" s="211"/>
    </row>
    <row r="464" spans="1:26" ht="15.75" customHeight="1">
      <c r="A464" s="211"/>
      <c r="B464" s="211"/>
      <c r="C464" s="211"/>
      <c r="D464" s="211"/>
      <c r="E464" s="211"/>
      <c r="F464" s="211"/>
      <c r="G464" s="211"/>
      <c r="H464" s="211"/>
      <c r="I464" s="211"/>
      <c r="J464" s="211"/>
      <c r="K464" s="211"/>
      <c r="L464" s="211"/>
      <c r="M464" s="211"/>
      <c r="N464" s="211"/>
      <c r="O464" s="211"/>
      <c r="P464" s="211"/>
      <c r="Q464" s="211"/>
      <c r="R464" s="211"/>
      <c r="S464" s="211"/>
      <c r="T464" s="211"/>
      <c r="U464" s="211"/>
      <c r="V464" s="211"/>
      <c r="W464" s="211"/>
      <c r="X464" s="211"/>
      <c r="Y464" s="211"/>
      <c r="Z464" s="211"/>
    </row>
    <row r="465" spans="1:26" ht="15.75" customHeight="1">
      <c r="A465" s="211"/>
      <c r="B465" s="211"/>
      <c r="C465" s="211"/>
      <c r="D465" s="211"/>
      <c r="E465" s="211"/>
      <c r="F465" s="211"/>
      <c r="G465" s="211"/>
      <c r="H465" s="211"/>
      <c r="I465" s="211"/>
      <c r="J465" s="211"/>
      <c r="K465" s="211"/>
      <c r="L465" s="211"/>
      <c r="M465" s="211"/>
      <c r="N465" s="211"/>
      <c r="O465" s="211"/>
      <c r="P465" s="211"/>
      <c r="Q465" s="211"/>
      <c r="R465" s="211"/>
      <c r="S465" s="211"/>
      <c r="T465" s="211"/>
      <c r="U465" s="211"/>
      <c r="V465" s="211"/>
      <c r="W465" s="211"/>
      <c r="X465" s="211"/>
      <c r="Y465" s="211"/>
      <c r="Z465" s="211"/>
    </row>
    <row r="466" spans="1:26" ht="15.75" customHeight="1">
      <c r="A466" s="211"/>
      <c r="B466" s="211"/>
      <c r="C466" s="211"/>
      <c r="D466" s="211"/>
      <c r="E466" s="211"/>
      <c r="F466" s="211"/>
      <c r="G466" s="211"/>
      <c r="H466" s="211"/>
      <c r="I466" s="211"/>
      <c r="J466" s="211"/>
      <c r="K466" s="211"/>
      <c r="L466" s="211"/>
      <c r="M466" s="211"/>
      <c r="N466" s="211"/>
      <c r="O466" s="211"/>
      <c r="P466" s="211"/>
      <c r="Q466" s="211"/>
      <c r="R466" s="211"/>
      <c r="S466" s="211"/>
      <c r="T466" s="211"/>
      <c r="U466" s="211"/>
      <c r="V466" s="211"/>
      <c r="W466" s="211"/>
      <c r="X466" s="211"/>
      <c r="Y466" s="211"/>
      <c r="Z466" s="211"/>
    </row>
    <row r="467" spans="1:26" ht="15.75" customHeight="1">
      <c r="A467" s="211"/>
      <c r="B467" s="211"/>
      <c r="C467" s="211"/>
      <c r="D467" s="211"/>
      <c r="E467" s="211"/>
      <c r="F467" s="211"/>
      <c r="G467" s="211"/>
      <c r="H467" s="211"/>
      <c r="I467" s="211"/>
      <c r="J467" s="211"/>
      <c r="K467" s="211"/>
      <c r="L467" s="211"/>
      <c r="M467" s="211"/>
      <c r="N467" s="211"/>
      <c r="O467" s="211"/>
      <c r="P467" s="211"/>
      <c r="Q467" s="211"/>
      <c r="R467" s="211"/>
      <c r="S467" s="211"/>
      <c r="T467" s="211"/>
      <c r="U467" s="211"/>
      <c r="V467" s="211"/>
      <c r="W467" s="211"/>
      <c r="X467" s="211"/>
      <c r="Y467" s="211"/>
      <c r="Z467" s="211"/>
    </row>
    <row r="468" spans="1:26" ht="15.75" customHeight="1">
      <c r="A468" s="211"/>
      <c r="B468" s="211"/>
      <c r="C468" s="211"/>
      <c r="D468" s="211"/>
      <c r="E468" s="211"/>
      <c r="F468" s="211"/>
      <c r="G468" s="211"/>
      <c r="H468" s="211"/>
      <c r="I468" s="211"/>
      <c r="J468" s="211"/>
      <c r="K468" s="211"/>
      <c r="L468" s="211"/>
      <c r="M468" s="211"/>
      <c r="N468" s="211"/>
      <c r="O468" s="211"/>
      <c r="P468" s="211"/>
      <c r="Q468" s="211"/>
      <c r="R468" s="211"/>
      <c r="S468" s="211"/>
      <c r="T468" s="211"/>
      <c r="U468" s="211"/>
      <c r="V468" s="211"/>
      <c r="W468" s="211"/>
      <c r="X468" s="211"/>
      <c r="Y468" s="211"/>
      <c r="Z468" s="211"/>
    </row>
    <row r="469" spans="1:26" ht="15.75" customHeight="1">
      <c r="A469" s="211"/>
      <c r="B469" s="211"/>
      <c r="C469" s="211"/>
      <c r="D469" s="211"/>
      <c r="E469" s="211"/>
      <c r="F469" s="211"/>
      <c r="G469" s="211"/>
      <c r="H469" s="211"/>
      <c r="I469" s="211"/>
      <c r="J469" s="211"/>
      <c r="K469" s="211"/>
      <c r="L469" s="211"/>
      <c r="M469" s="211"/>
      <c r="N469" s="211"/>
      <c r="O469" s="211"/>
      <c r="P469" s="211"/>
      <c r="Q469" s="211"/>
      <c r="R469" s="211"/>
      <c r="S469" s="211"/>
      <c r="T469" s="211"/>
      <c r="U469" s="211"/>
      <c r="V469" s="211"/>
      <c r="W469" s="211"/>
      <c r="X469" s="211"/>
      <c r="Y469" s="211"/>
      <c r="Z469" s="211"/>
    </row>
    <row r="470" spans="1:26" ht="15.75" customHeight="1">
      <c r="A470" s="211"/>
      <c r="B470" s="211"/>
      <c r="C470" s="211"/>
      <c r="D470" s="211"/>
      <c r="E470" s="211"/>
      <c r="F470" s="211"/>
      <c r="G470" s="211"/>
      <c r="H470" s="211"/>
      <c r="I470" s="211"/>
      <c r="J470" s="211"/>
      <c r="K470" s="211"/>
      <c r="L470" s="211"/>
      <c r="M470" s="211"/>
      <c r="N470" s="211"/>
      <c r="O470" s="211"/>
      <c r="P470" s="211"/>
      <c r="Q470" s="211"/>
      <c r="R470" s="211"/>
      <c r="S470" s="211"/>
      <c r="T470" s="211"/>
      <c r="U470" s="211"/>
      <c r="V470" s="211"/>
      <c r="W470" s="211"/>
      <c r="X470" s="211"/>
      <c r="Y470" s="211"/>
      <c r="Z470" s="211"/>
    </row>
    <row r="471" spans="1:26" ht="15.75" customHeight="1">
      <c r="A471" s="211"/>
      <c r="B471" s="211"/>
      <c r="C471" s="211"/>
      <c r="D471" s="211"/>
      <c r="E471" s="211"/>
      <c r="F471" s="211"/>
      <c r="G471" s="211"/>
      <c r="H471" s="211"/>
      <c r="I471" s="211"/>
      <c r="J471" s="211"/>
      <c r="K471" s="211"/>
      <c r="L471" s="211"/>
      <c r="M471" s="211"/>
      <c r="N471" s="211"/>
      <c r="O471" s="211"/>
      <c r="P471" s="211"/>
      <c r="Q471" s="211"/>
      <c r="R471" s="211"/>
      <c r="S471" s="211"/>
      <c r="T471" s="211"/>
      <c r="U471" s="211"/>
      <c r="V471" s="211"/>
      <c r="W471" s="211"/>
      <c r="X471" s="211"/>
      <c r="Y471" s="211"/>
      <c r="Z471" s="211"/>
    </row>
    <row r="472" spans="1:26" ht="15.75" customHeight="1">
      <c r="A472" s="211"/>
      <c r="B472" s="211"/>
      <c r="C472" s="211"/>
      <c r="D472" s="211"/>
      <c r="E472" s="211"/>
      <c r="F472" s="211"/>
      <c r="G472" s="211"/>
      <c r="H472" s="211"/>
      <c r="I472" s="211"/>
      <c r="J472" s="211"/>
      <c r="K472" s="211"/>
      <c r="L472" s="211"/>
      <c r="M472" s="211"/>
      <c r="N472" s="211"/>
      <c r="O472" s="211"/>
      <c r="P472" s="211"/>
      <c r="Q472" s="211"/>
      <c r="R472" s="211"/>
      <c r="S472" s="211"/>
      <c r="T472" s="211"/>
      <c r="U472" s="211"/>
      <c r="V472" s="211"/>
      <c r="W472" s="211"/>
      <c r="X472" s="211"/>
      <c r="Y472" s="211"/>
      <c r="Z472" s="211"/>
    </row>
    <row r="473" spans="1:26" ht="15.75" customHeight="1">
      <c r="A473" s="211"/>
      <c r="B473" s="211"/>
      <c r="C473" s="211"/>
      <c r="D473" s="211"/>
      <c r="E473" s="211"/>
      <c r="F473" s="211"/>
      <c r="G473" s="211"/>
      <c r="H473" s="211"/>
      <c r="I473" s="211"/>
      <c r="J473" s="211"/>
      <c r="K473" s="211"/>
      <c r="L473" s="211"/>
      <c r="M473" s="211"/>
      <c r="N473" s="211"/>
      <c r="O473" s="211"/>
      <c r="P473" s="211"/>
      <c r="Q473" s="211"/>
      <c r="R473" s="211"/>
      <c r="S473" s="211"/>
      <c r="T473" s="211"/>
      <c r="U473" s="211"/>
      <c r="V473" s="211"/>
      <c r="W473" s="211"/>
      <c r="X473" s="211"/>
      <c r="Y473" s="211"/>
      <c r="Z473" s="211"/>
    </row>
    <row r="474" spans="1:26" ht="15.75" customHeight="1">
      <c r="A474" s="211"/>
      <c r="B474" s="211"/>
      <c r="C474" s="211"/>
      <c r="D474" s="211"/>
      <c r="E474" s="211"/>
      <c r="F474" s="211"/>
      <c r="G474" s="211"/>
      <c r="H474" s="211"/>
      <c r="I474" s="211"/>
      <c r="J474" s="211"/>
      <c r="K474" s="211"/>
      <c r="L474" s="211"/>
      <c r="M474" s="211"/>
      <c r="N474" s="211"/>
      <c r="O474" s="211"/>
      <c r="P474" s="211"/>
      <c r="Q474" s="211"/>
      <c r="R474" s="211"/>
      <c r="S474" s="211"/>
      <c r="T474" s="211"/>
      <c r="U474" s="211"/>
      <c r="V474" s="211"/>
      <c r="W474" s="211"/>
      <c r="X474" s="211"/>
      <c r="Y474" s="211"/>
      <c r="Z474" s="211"/>
    </row>
    <row r="475" spans="1:26" ht="15.75" customHeight="1">
      <c r="A475" s="211"/>
      <c r="B475" s="211"/>
      <c r="C475" s="211"/>
      <c r="D475" s="211"/>
      <c r="E475" s="211"/>
      <c r="F475" s="211"/>
      <c r="G475" s="211"/>
      <c r="H475" s="211"/>
      <c r="I475" s="211"/>
      <c r="J475" s="211"/>
      <c r="K475" s="211"/>
      <c r="L475" s="211"/>
      <c r="M475" s="211"/>
      <c r="N475" s="211"/>
      <c r="O475" s="211"/>
      <c r="P475" s="211"/>
      <c r="Q475" s="211"/>
      <c r="R475" s="211"/>
      <c r="S475" s="211"/>
      <c r="T475" s="211"/>
      <c r="U475" s="211"/>
      <c r="V475" s="211"/>
      <c r="W475" s="211"/>
      <c r="X475" s="211"/>
      <c r="Y475" s="211"/>
      <c r="Z475" s="211"/>
    </row>
    <row r="476" spans="1:26" ht="15.75" customHeight="1">
      <c r="A476" s="211"/>
      <c r="B476" s="211"/>
      <c r="C476" s="211"/>
      <c r="D476" s="211"/>
      <c r="E476" s="211"/>
      <c r="F476" s="211"/>
      <c r="G476" s="211"/>
      <c r="H476" s="211"/>
      <c r="I476" s="211"/>
      <c r="J476" s="211"/>
      <c r="K476" s="211"/>
      <c r="L476" s="211"/>
      <c r="M476" s="211"/>
      <c r="N476" s="211"/>
      <c r="O476" s="211"/>
      <c r="P476" s="211"/>
      <c r="Q476" s="211"/>
      <c r="R476" s="211"/>
      <c r="S476" s="211"/>
      <c r="T476" s="211"/>
      <c r="U476" s="211"/>
      <c r="V476" s="211"/>
      <c r="W476" s="211"/>
      <c r="X476" s="211"/>
      <c r="Y476" s="211"/>
      <c r="Z476" s="211"/>
    </row>
    <row r="477" spans="1:26" ht="15.75" customHeight="1">
      <c r="A477" s="211"/>
      <c r="B477" s="211"/>
      <c r="C477" s="211"/>
      <c r="D477" s="211"/>
      <c r="E477" s="211"/>
      <c r="F477" s="211"/>
      <c r="G477" s="211"/>
      <c r="H477" s="211"/>
      <c r="I477" s="211"/>
      <c r="J477" s="211"/>
      <c r="K477" s="211"/>
      <c r="L477" s="211"/>
      <c r="M477" s="211"/>
      <c r="N477" s="211"/>
      <c r="O477" s="211"/>
      <c r="P477" s="211"/>
      <c r="Q477" s="211"/>
      <c r="R477" s="211"/>
      <c r="S477" s="211"/>
      <c r="T477" s="211"/>
      <c r="U477" s="211"/>
      <c r="V477" s="211"/>
      <c r="W477" s="211"/>
      <c r="X477" s="211"/>
      <c r="Y477" s="211"/>
      <c r="Z477" s="211"/>
    </row>
    <row r="478" spans="1:26" ht="15.75" customHeight="1">
      <c r="A478" s="211"/>
      <c r="B478" s="211"/>
      <c r="C478" s="211"/>
      <c r="D478" s="211"/>
      <c r="E478" s="211"/>
      <c r="F478" s="211"/>
      <c r="G478" s="211"/>
      <c r="H478" s="211"/>
      <c r="I478" s="211"/>
      <c r="J478" s="211"/>
      <c r="K478" s="211"/>
      <c r="L478" s="211"/>
      <c r="M478" s="211"/>
      <c r="N478" s="211"/>
      <c r="O478" s="211"/>
      <c r="P478" s="211"/>
      <c r="Q478" s="211"/>
      <c r="R478" s="211"/>
      <c r="S478" s="211"/>
      <c r="T478" s="211"/>
      <c r="U478" s="211"/>
      <c r="V478" s="211"/>
      <c r="W478" s="211"/>
      <c r="X478" s="211"/>
      <c r="Y478" s="211"/>
      <c r="Z478" s="211"/>
    </row>
    <row r="479" spans="1:26" ht="15.75" customHeight="1">
      <c r="A479" s="211"/>
      <c r="B479" s="211"/>
      <c r="C479" s="211"/>
      <c r="D479" s="211"/>
      <c r="E479" s="211"/>
      <c r="F479" s="211"/>
      <c r="G479" s="211"/>
      <c r="H479" s="211"/>
      <c r="I479" s="211"/>
      <c r="J479" s="211"/>
      <c r="K479" s="211"/>
      <c r="L479" s="211"/>
      <c r="M479" s="211"/>
      <c r="N479" s="211"/>
      <c r="O479" s="211"/>
      <c r="P479" s="211"/>
      <c r="Q479" s="211"/>
      <c r="R479" s="211"/>
      <c r="S479" s="211"/>
      <c r="T479" s="211"/>
      <c r="U479" s="211"/>
      <c r="V479" s="211"/>
      <c r="W479" s="211"/>
      <c r="X479" s="211"/>
      <c r="Y479" s="211"/>
      <c r="Z479" s="211"/>
    </row>
    <row r="480" spans="1:26" ht="15.75" customHeight="1">
      <c r="A480" s="211"/>
      <c r="B480" s="211"/>
      <c r="C480" s="211"/>
      <c r="D480" s="211"/>
      <c r="E480" s="211"/>
      <c r="F480" s="211"/>
      <c r="G480" s="211"/>
      <c r="H480" s="211"/>
      <c r="I480" s="211"/>
      <c r="J480" s="211"/>
      <c r="K480" s="211"/>
      <c r="L480" s="211"/>
      <c r="M480" s="211"/>
      <c r="N480" s="211"/>
      <c r="O480" s="211"/>
      <c r="P480" s="211"/>
      <c r="Q480" s="211"/>
      <c r="R480" s="211"/>
      <c r="S480" s="211"/>
      <c r="T480" s="211"/>
      <c r="U480" s="211"/>
      <c r="V480" s="211"/>
      <c r="W480" s="211"/>
      <c r="X480" s="211"/>
      <c r="Y480" s="211"/>
      <c r="Z480" s="211"/>
    </row>
    <row r="481" spans="1:26" ht="15.75" customHeight="1">
      <c r="A481" s="211"/>
      <c r="B481" s="211"/>
      <c r="C481" s="211"/>
      <c r="D481" s="211"/>
      <c r="E481" s="211"/>
      <c r="F481" s="211"/>
      <c r="G481" s="211"/>
      <c r="H481" s="211"/>
      <c r="I481" s="211"/>
      <c r="J481" s="211"/>
      <c r="K481" s="211"/>
      <c r="L481" s="211"/>
      <c r="M481" s="211"/>
      <c r="N481" s="211"/>
      <c r="O481" s="211"/>
      <c r="P481" s="211"/>
      <c r="Q481" s="211"/>
      <c r="R481" s="211"/>
      <c r="S481" s="211"/>
      <c r="T481" s="211"/>
      <c r="U481" s="211"/>
      <c r="V481" s="211"/>
      <c r="W481" s="211"/>
      <c r="X481" s="211"/>
      <c r="Y481" s="211"/>
      <c r="Z481" s="211"/>
    </row>
    <row r="482" spans="1:26" ht="15.75" customHeight="1">
      <c r="A482" s="211"/>
      <c r="B482" s="211"/>
      <c r="C482" s="211"/>
      <c r="D482" s="211"/>
      <c r="E482" s="211"/>
      <c r="F482" s="211"/>
      <c r="G482" s="211"/>
      <c r="H482" s="211"/>
      <c r="I482" s="211"/>
      <c r="J482" s="211"/>
      <c r="K482" s="211"/>
      <c r="L482" s="211"/>
      <c r="M482" s="211"/>
      <c r="N482" s="211"/>
      <c r="O482" s="211"/>
      <c r="P482" s="211"/>
      <c r="Q482" s="211"/>
      <c r="R482" s="211"/>
      <c r="S482" s="211"/>
      <c r="T482" s="211"/>
      <c r="U482" s="211"/>
      <c r="V482" s="211"/>
      <c r="W482" s="211"/>
      <c r="X482" s="211"/>
      <c r="Y482" s="211"/>
      <c r="Z482" s="211"/>
    </row>
    <row r="483" spans="1:26" ht="15.75" customHeight="1">
      <c r="A483" s="211"/>
      <c r="B483" s="211"/>
      <c r="C483" s="211"/>
      <c r="D483" s="211"/>
      <c r="E483" s="211"/>
      <c r="F483" s="211"/>
      <c r="G483" s="211"/>
      <c r="H483" s="211"/>
      <c r="I483" s="211"/>
      <c r="J483" s="211"/>
      <c r="K483" s="211"/>
      <c r="L483" s="211"/>
      <c r="M483" s="211"/>
      <c r="N483" s="211"/>
      <c r="O483" s="211"/>
      <c r="P483" s="211"/>
      <c r="Q483" s="211"/>
      <c r="R483" s="211"/>
      <c r="S483" s="211"/>
      <c r="T483" s="211"/>
      <c r="U483" s="211"/>
      <c r="V483" s="211"/>
      <c r="W483" s="211"/>
      <c r="X483" s="211"/>
      <c r="Y483" s="211"/>
      <c r="Z483" s="211"/>
    </row>
    <row r="484" spans="1:26" ht="15.75" customHeight="1">
      <c r="A484" s="211"/>
      <c r="B484" s="211"/>
      <c r="C484" s="211"/>
      <c r="D484" s="211"/>
      <c r="E484" s="211"/>
      <c r="F484" s="211"/>
      <c r="G484" s="211"/>
      <c r="H484" s="211"/>
      <c r="I484" s="211"/>
      <c r="J484" s="211"/>
      <c r="K484" s="211"/>
      <c r="L484" s="211"/>
      <c r="M484" s="211"/>
      <c r="N484" s="211"/>
      <c r="O484" s="211"/>
      <c r="P484" s="211"/>
      <c r="Q484" s="211"/>
      <c r="R484" s="211"/>
      <c r="S484" s="211"/>
      <c r="T484" s="211"/>
      <c r="U484" s="211"/>
      <c r="V484" s="211"/>
      <c r="W484" s="211"/>
      <c r="X484" s="211"/>
      <c r="Y484" s="211"/>
      <c r="Z484" s="211"/>
    </row>
    <row r="485" spans="1:26" ht="15.75" customHeight="1">
      <c r="A485" s="211"/>
      <c r="B485" s="211"/>
      <c r="C485" s="211"/>
      <c r="D485" s="211"/>
      <c r="E485" s="211"/>
      <c r="F485" s="211"/>
      <c r="G485" s="211"/>
      <c r="H485" s="211"/>
      <c r="I485" s="211"/>
      <c r="J485" s="211"/>
      <c r="K485" s="211"/>
      <c r="L485" s="211"/>
      <c r="M485" s="211"/>
      <c r="N485" s="211"/>
      <c r="O485" s="211"/>
      <c r="P485" s="211"/>
      <c r="Q485" s="211"/>
      <c r="R485" s="211"/>
      <c r="S485" s="211"/>
      <c r="T485" s="211"/>
      <c r="U485" s="211"/>
      <c r="V485" s="211"/>
      <c r="W485" s="211"/>
      <c r="X485" s="211"/>
      <c r="Y485" s="211"/>
      <c r="Z485" s="211"/>
    </row>
    <row r="486" spans="1:26" ht="15.75" customHeight="1">
      <c r="A486" s="211"/>
      <c r="B486" s="211"/>
      <c r="C486" s="211"/>
      <c r="D486" s="211"/>
      <c r="E486" s="211"/>
      <c r="F486" s="211"/>
      <c r="G486" s="211"/>
      <c r="H486" s="211"/>
      <c r="I486" s="211"/>
      <c r="J486" s="211"/>
      <c r="K486" s="211"/>
      <c r="L486" s="211"/>
      <c r="M486" s="211"/>
      <c r="N486" s="211"/>
      <c r="O486" s="211"/>
      <c r="P486" s="211"/>
      <c r="Q486" s="211"/>
      <c r="R486" s="211"/>
      <c r="S486" s="211"/>
      <c r="T486" s="211"/>
      <c r="U486" s="211"/>
      <c r="V486" s="211"/>
      <c r="W486" s="211"/>
      <c r="X486" s="211"/>
      <c r="Y486" s="211"/>
      <c r="Z486" s="211"/>
    </row>
    <row r="487" spans="1:26" ht="15.75" customHeight="1">
      <c r="A487" s="211"/>
      <c r="B487" s="211"/>
      <c r="C487" s="211"/>
      <c r="D487" s="211"/>
      <c r="E487" s="211"/>
      <c r="F487" s="211"/>
      <c r="G487" s="211"/>
      <c r="H487" s="211"/>
      <c r="I487" s="211"/>
      <c r="J487" s="211"/>
      <c r="K487" s="211"/>
      <c r="L487" s="211"/>
      <c r="M487" s="211"/>
      <c r="N487" s="211"/>
      <c r="O487" s="211"/>
      <c r="P487" s="211"/>
      <c r="Q487" s="211"/>
      <c r="R487" s="211"/>
      <c r="S487" s="211"/>
      <c r="T487" s="211"/>
      <c r="U487" s="211"/>
      <c r="V487" s="211"/>
      <c r="W487" s="211"/>
      <c r="X487" s="211"/>
      <c r="Y487" s="211"/>
      <c r="Z487" s="211"/>
    </row>
    <row r="488" spans="1:26" ht="15.75" customHeight="1">
      <c r="A488" s="211"/>
      <c r="B488" s="211"/>
      <c r="C488" s="211"/>
      <c r="D488" s="211"/>
      <c r="E488" s="211"/>
      <c r="F488" s="211"/>
      <c r="G488" s="211"/>
      <c r="H488" s="211"/>
      <c r="I488" s="211"/>
      <c r="J488" s="211"/>
      <c r="K488" s="211"/>
      <c r="L488" s="211"/>
      <c r="M488" s="211"/>
      <c r="N488" s="211"/>
      <c r="O488" s="211"/>
      <c r="P488" s="211"/>
      <c r="Q488" s="211"/>
      <c r="R488" s="211"/>
      <c r="S488" s="211"/>
      <c r="T488" s="211"/>
      <c r="U488" s="211"/>
      <c r="V488" s="211"/>
      <c r="W488" s="211"/>
      <c r="X488" s="211"/>
      <c r="Y488" s="211"/>
      <c r="Z488" s="211"/>
    </row>
    <row r="489" spans="1:26" ht="15.75" customHeight="1">
      <c r="A489" s="211"/>
      <c r="B489" s="211"/>
      <c r="C489" s="211"/>
      <c r="D489" s="211"/>
      <c r="E489" s="211"/>
      <c r="F489" s="211"/>
      <c r="G489" s="211"/>
      <c r="H489" s="211"/>
      <c r="I489" s="211"/>
      <c r="J489" s="211"/>
      <c r="K489" s="211"/>
      <c r="L489" s="211"/>
      <c r="M489" s="211"/>
      <c r="N489" s="211"/>
      <c r="O489" s="211"/>
      <c r="P489" s="211"/>
      <c r="Q489" s="211"/>
      <c r="R489" s="211"/>
      <c r="S489" s="211"/>
      <c r="T489" s="211"/>
      <c r="U489" s="211"/>
      <c r="V489" s="211"/>
      <c r="W489" s="211"/>
      <c r="X489" s="211"/>
      <c r="Y489" s="211"/>
      <c r="Z489" s="211"/>
    </row>
    <row r="490" spans="1:26" ht="15.75" customHeight="1">
      <c r="A490" s="211"/>
      <c r="B490" s="211"/>
      <c r="C490" s="211"/>
      <c r="D490" s="211"/>
      <c r="E490" s="211"/>
      <c r="F490" s="211"/>
      <c r="G490" s="211"/>
      <c r="H490" s="211"/>
      <c r="I490" s="211"/>
      <c r="J490" s="211"/>
      <c r="K490" s="211"/>
      <c r="L490" s="211"/>
      <c r="M490" s="211"/>
      <c r="N490" s="211"/>
      <c r="O490" s="211"/>
      <c r="P490" s="211"/>
      <c r="Q490" s="211"/>
      <c r="R490" s="211"/>
      <c r="S490" s="211"/>
      <c r="T490" s="211"/>
      <c r="U490" s="211"/>
      <c r="V490" s="211"/>
      <c r="W490" s="211"/>
      <c r="X490" s="211"/>
      <c r="Y490" s="211"/>
      <c r="Z490" s="211"/>
    </row>
    <row r="491" spans="1:26" ht="15.75" customHeight="1">
      <c r="A491" s="211"/>
      <c r="B491" s="211"/>
      <c r="C491" s="211"/>
      <c r="D491" s="211"/>
      <c r="E491" s="211"/>
      <c r="F491" s="211"/>
      <c r="G491" s="211"/>
      <c r="H491" s="211"/>
      <c r="I491" s="211"/>
      <c r="J491" s="211"/>
      <c r="K491" s="211"/>
      <c r="L491" s="211"/>
      <c r="M491" s="211"/>
      <c r="N491" s="211"/>
      <c r="O491" s="211"/>
      <c r="P491" s="211"/>
      <c r="Q491" s="211"/>
      <c r="R491" s="211"/>
      <c r="S491" s="211"/>
      <c r="T491" s="211"/>
      <c r="U491" s="211"/>
      <c r="V491" s="211"/>
      <c r="W491" s="211"/>
      <c r="X491" s="211"/>
      <c r="Y491" s="211"/>
      <c r="Z491" s="211"/>
    </row>
    <row r="492" spans="1:26" ht="15.75" customHeight="1">
      <c r="A492" s="211"/>
      <c r="B492" s="211"/>
      <c r="C492" s="211"/>
      <c r="D492" s="211"/>
      <c r="E492" s="211"/>
      <c r="F492" s="211"/>
      <c r="G492" s="211"/>
      <c r="H492" s="211"/>
      <c r="I492" s="211"/>
      <c r="J492" s="211"/>
      <c r="K492" s="211"/>
      <c r="L492" s="211"/>
      <c r="M492" s="211"/>
      <c r="N492" s="211"/>
      <c r="O492" s="211"/>
      <c r="P492" s="211"/>
      <c r="Q492" s="211"/>
      <c r="R492" s="211"/>
      <c r="S492" s="211"/>
      <c r="T492" s="211"/>
      <c r="U492" s="211"/>
      <c r="V492" s="211"/>
      <c r="W492" s="211"/>
      <c r="X492" s="211"/>
      <c r="Y492" s="211"/>
      <c r="Z492" s="211"/>
    </row>
    <row r="493" spans="1:26" ht="15.75" customHeight="1">
      <c r="A493" s="211"/>
      <c r="B493" s="211"/>
      <c r="C493" s="211"/>
      <c r="D493" s="211"/>
      <c r="E493" s="211"/>
      <c r="F493" s="211"/>
      <c r="G493" s="211"/>
      <c r="H493" s="211"/>
      <c r="I493" s="211"/>
      <c r="J493" s="211"/>
      <c r="K493" s="211"/>
      <c r="L493" s="211"/>
      <c r="M493" s="211"/>
      <c r="N493" s="211"/>
      <c r="O493" s="211"/>
      <c r="P493" s="211"/>
      <c r="Q493" s="211"/>
      <c r="R493" s="211"/>
      <c r="S493" s="211"/>
      <c r="T493" s="211"/>
      <c r="U493" s="211"/>
      <c r="V493" s="211"/>
      <c r="W493" s="211"/>
      <c r="X493" s="211"/>
      <c r="Y493" s="211"/>
      <c r="Z493" s="211"/>
    </row>
    <row r="494" spans="1:26" ht="15.75" customHeight="1">
      <c r="A494" s="211"/>
      <c r="B494" s="211"/>
      <c r="C494" s="211"/>
      <c r="D494" s="211"/>
      <c r="E494" s="211"/>
      <c r="F494" s="211"/>
      <c r="G494" s="211"/>
      <c r="H494" s="211"/>
      <c r="I494" s="211"/>
      <c r="J494" s="211"/>
      <c r="K494" s="211"/>
      <c r="L494" s="211"/>
      <c r="M494" s="211"/>
      <c r="N494" s="211"/>
      <c r="O494" s="211"/>
      <c r="P494" s="211"/>
      <c r="Q494" s="211"/>
      <c r="R494" s="211"/>
      <c r="S494" s="211"/>
      <c r="T494" s="211"/>
      <c r="U494" s="211"/>
      <c r="V494" s="211"/>
      <c r="W494" s="211"/>
      <c r="X494" s="211"/>
      <c r="Y494" s="211"/>
      <c r="Z494" s="211"/>
    </row>
    <row r="495" spans="1:26" ht="15.75" customHeight="1">
      <c r="A495" s="211"/>
      <c r="B495" s="211"/>
      <c r="C495" s="211"/>
      <c r="D495" s="211"/>
      <c r="E495" s="211"/>
      <c r="F495" s="211"/>
      <c r="G495" s="211"/>
      <c r="H495" s="211"/>
      <c r="I495" s="211"/>
      <c r="J495" s="211"/>
      <c r="K495" s="211"/>
      <c r="L495" s="211"/>
      <c r="M495" s="211"/>
      <c r="N495" s="211"/>
      <c r="O495" s="211"/>
      <c r="P495" s="211"/>
      <c r="Q495" s="211"/>
      <c r="R495" s="211"/>
      <c r="S495" s="211"/>
      <c r="T495" s="211"/>
      <c r="U495" s="211"/>
      <c r="V495" s="211"/>
      <c r="W495" s="211"/>
      <c r="X495" s="211"/>
      <c r="Y495" s="211"/>
      <c r="Z495" s="211"/>
    </row>
    <row r="496" spans="1:26" ht="15.75" customHeight="1">
      <c r="A496" s="211"/>
      <c r="B496" s="211"/>
      <c r="C496" s="211"/>
      <c r="D496" s="211"/>
      <c r="E496" s="211"/>
      <c r="F496" s="211"/>
      <c r="G496" s="211"/>
      <c r="H496" s="211"/>
      <c r="I496" s="211"/>
      <c r="J496" s="211"/>
      <c r="K496" s="211"/>
      <c r="L496" s="211"/>
      <c r="M496" s="211"/>
      <c r="N496" s="211"/>
      <c r="O496" s="211"/>
      <c r="P496" s="211"/>
      <c r="Q496" s="211"/>
      <c r="R496" s="211"/>
      <c r="S496" s="211"/>
      <c r="T496" s="211"/>
      <c r="U496" s="211"/>
      <c r="V496" s="211"/>
      <c r="W496" s="211"/>
      <c r="X496" s="211"/>
      <c r="Y496" s="211"/>
      <c r="Z496" s="211"/>
    </row>
    <row r="497" spans="1:26" ht="15.75" customHeight="1">
      <c r="A497" s="211"/>
      <c r="B497" s="211"/>
      <c r="C497" s="211"/>
      <c r="D497" s="211"/>
      <c r="E497" s="211"/>
      <c r="F497" s="211"/>
      <c r="G497" s="211"/>
      <c r="H497" s="211"/>
      <c r="I497" s="211"/>
      <c r="J497" s="211"/>
      <c r="K497" s="211"/>
      <c r="L497" s="211"/>
      <c r="M497" s="211"/>
      <c r="N497" s="211"/>
      <c r="O497" s="211"/>
      <c r="P497" s="211"/>
      <c r="Q497" s="211"/>
      <c r="R497" s="211"/>
      <c r="S497" s="211"/>
      <c r="T497" s="211"/>
      <c r="U497" s="211"/>
      <c r="V497" s="211"/>
      <c r="W497" s="211"/>
      <c r="X497" s="211"/>
      <c r="Y497" s="211"/>
      <c r="Z497" s="211"/>
    </row>
    <row r="498" spans="1:26" ht="15.75" customHeight="1">
      <c r="A498" s="211"/>
      <c r="B498" s="211"/>
      <c r="C498" s="211"/>
      <c r="D498" s="211"/>
      <c r="E498" s="211"/>
      <c r="F498" s="211"/>
      <c r="G498" s="211"/>
      <c r="H498" s="211"/>
      <c r="I498" s="211"/>
      <c r="J498" s="211"/>
      <c r="K498" s="211"/>
      <c r="L498" s="211"/>
      <c r="M498" s="211"/>
      <c r="N498" s="211"/>
      <c r="O498" s="211"/>
      <c r="P498" s="211"/>
      <c r="Q498" s="211"/>
      <c r="R498" s="211"/>
      <c r="S498" s="211"/>
      <c r="T498" s="211"/>
      <c r="U498" s="211"/>
      <c r="V498" s="211"/>
      <c r="W498" s="211"/>
      <c r="X498" s="211"/>
      <c r="Y498" s="211"/>
      <c r="Z498" s="211"/>
    </row>
    <row r="499" spans="1:26" ht="15.75" customHeight="1">
      <c r="A499" s="211"/>
      <c r="B499" s="211"/>
      <c r="C499" s="211"/>
      <c r="D499" s="211"/>
      <c r="E499" s="211"/>
      <c r="F499" s="211"/>
      <c r="G499" s="211"/>
      <c r="H499" s="211"/>
      <c r="I499" s="211"/>
      <c r="J499" s="211"/>
      <c r="K499" s="211"/>
      <c r="L499" s="211"/>
      <c r="M499" s="211"/>
      <c r="N499" s="211"/>
      <c r="O499" s="211"/>
      <c r="P499" s="211"/>
      <c r="Q499" s="211"/>
      <c r="R499" s="211"/>
      <c r="S499" s="211"/>
      <c r="T499" s="211"/>
      <c r="U499" s="211"/>
      <c r="V499" s="211"/>
      <c r="W499" s="211"/>
      <c r="X499" s="211"/>
      <c r="Y499" s="211"/>
      <c r="Z499" s="211"/>
    </row>
    <row r="500" spans="1:26" ht="15.75" customHeight="1">
      <c r="A500" s="211"/>
      <c r="B500" s="211"/>
      <c r="C500" s="211"/>
      <c r="D500" s="211"/>
      <c r="E500" s="211"/>
      <c r="F500" s="211"/>
      <c r="G500" s="211"/>
      <c r="H500" s="211"/>
      <c r="I500" s="211"/>
      <c r="J500" s="211"/>
      <c r="K500" s="211"/>
      <c r="L500" s="211"/>
      <c r="M500" s="211"/>
      <c r="N500" s="211"/>
      <c r="O500" s="211"/>
      <c r="P500" s="211"/>
      <c r="Q500" s="211"/>
      <c r="R500" s="211"/>
      <c r="S500" s="211"/>
      <c r="T500" s="211"/>
      <c r="U500" s="211"/>
      <c r="V500" s="211"/>
      <c r="W500" s="211"/>
      <c r="X500" s="211"/>
      <c r="Y500" s="211"/>
      <c r="Z500" s="211"/>
    </row>
    <row r="501" spans="1:26" ht="15.75" customHeight="1">
      <c r="A501" s="211"/>
      <c r="B501" s="211"/>
      <c r="C501" s="211"/>
      <c r="D501" s="211"/>
      <c r="E501" s="211"/>
      <c r="F501" s="211"/>
      <c r="G501" s="211"/>
      <c r="H501" s="211"/>
      <c r="I501" s="211"/>
      <c r="J501" s="211"/>
      <c r="K501" s="211"/>
      <c r="L501" s="211"/>
      <c r="M501" s="211"/>
      <c r="N501" s="211"/>
      <c r="O501" s="211"/>
      <c r="P501" s="211"/>
      <c r="Q501" s="211"/>
      <c r="R501" s="211"/>
      <c r="S501" s="211"/>
      <c r="T501" s="211"/>
      <c r="U501" s="211"/>
      <c r="V501" s="211"/>
      <c r="W501" s="211"/>
      <c r="X501" s="211"/>
      <c r="Y501" s="211"/>
      <c r="Z501" s="211"/>
    </row>
    <row r="502" spans="1:26" ht="15.75" customHeight="1">
      <c r="A502" s="211"/>
      <c r="B502" s="211"/>
      <c r="C502" s="211"/>
      <c r="D502" s="211"/>
      <c r="E502" s="211"/>
      <c r="F502" s="211"/>
      <c r="G502" s="211"/>
      <c r="H502" s="211"/>
      <c r="I502" s="211"/>
      <c r="J502" s="211"/>
      <c r="K502" s="211"/>
      <c r="L502" s="211"/>
      <c r="M502" s="211"/>
      <c r="N502" s="211"/>
      <c r="O502" s="211"/>
      <c r="P502" s="211"/>
      <c r="Q502" s="211"/>
      <c r="R502" s="211"/>
      <c r="S502" s="211"/>
      <c r="T502" s="211"/>
      <c r="U502" s="211"/>
      <c r="V502" s="211"/>
      <c r="W502" s="211"/>
      <c r="X502" s="211"/>
      <c r="Y502" s="211"/>
      <c r="Z502" s="211"/>
    </row>
    <row r="503" spans="1:26" ht="15.75" customHeight="1">
      <c r="A503" s="211"/>
      <c r="B503" s="211"/>
      <c r="C503" s="211"/>
      <c r="D503" s="211"/>
      <c r="E503" s="211"/>
      <c r="F503" s="211"/>
      <c r="G503" s="211"/>
      <c r="H503" s="211"/>
      <c r="I503" s="211"/>
      <c r="J503" s="211"/>
      <c r="K503" s="211"/>
      <c r="L503" s="211"/>
      <c r="M503" s="211"/>
      <c r="N503" s="211"/>
      <c r="O503" s="211"/>
      <c r="P503" s="211"/>
      <c r="Q503" s="211"/>
      <c r="R503" s="211"/>
      <c r="S503" s="211"/>
      <c r="T503" s="211"/>
      <c r="U503" s="211"/>
      <c r="V503" s="211"/>
      <c r="W503" s="211"/>
      <c r="X503" s="211"/>
      <c r="Y503" s="211"/>
      <c r="Z503" s="211"/>
    </row>
    <row r="504" spans="1:26" ht="15.75" customHeight="1">
      <c r="A504" s="211"/>
      <c r="B504" s="211"/>
      <c r="C504" s="211"/>
      <c r="D504" s="211"/>
      <c r="E504" s="211"/>
      <c r="F504" s="211"/>
      <c r="G504" s="211"/>
      <c r="H504" s="211"/>
      <c r="I504" s="211"/>
      <c r="J504" s="211"/>
      <c r="K504" s="211"/>
      <c r="L504" s="211"/>
      <c r="M504" s="211"/>
      <c r="N504" s="211"/>
      <c r="O504" s="211"/>
      <c r="P504" s="211"/>
      <c r="Q504" s="211"/>
      <c r="R504" s="211"/>
      <c r="S504" s="211"/>
      <c r="T504" s="211"/>
      <c r="U504" s="211"/>
      <c r="V504" s="211"/>
      <c r="W504" s="211"/>
      <c r="X504" s="211"/>
      <c r="Y504" s="211"/>
      <c r="Z504" s="211"/>
    </row>
    <row r="505" spans="1:26" ht="15.75" customHeight="1">
      <c r="A505" s="211"/>
      <c r="B505" s="211"/>
      <c r="C505" s="211"/>
      <c r="D505" s="211"/>
      <c r="E505" s="211"/>
      <c r="F505" s="211"/>
      <c r="G505" s="211"/>
      <c r="H505" s="211"/>
      <c r="I505" s="211"/>
      <c r="J505" s="211"/>
      <c r="K505" s="211"/>
      <c r="L505" s="211"/>
      <c r="M505" s="211"/>
      <c r="N505" s="211"/>
      <c r="O505" s="211"/>
      <c r="P505" s="211"/>
      <c r="Q505" s="211"/>
      <c r="R505" s="211"/>
      <c r="S505" s="211"/>
      <c r="T505" s="211"/>
      <c r="U505" s="211"/>
      <c r="V505" s="211"/>
      <c r="W505" s="211"/>
      <c r="X505" s="211"/>
      <c r="Y505" s="211"/>
      <c r="Z505" s="211"/>
    </row>
    <row r="506" spans="1:26" ht="15.75" customHeight="1">
      <c r="A506" s="211"/>
      <c r="B506" s="211"/>
      <c r="C506" s="211"/>
      <c r="D506" s="211"/>
      <c r="E506" s="211"/>
      <c r="F506" s="211"/>
      <c r="G506" s="211"/>
      <c r="H506" s="211"/>
      <c r="I506" s="211"/>
      <c r="J506" s="211"/>
      <c r="K506" s="211"/>
      <c r="L506" s="211"/>
      <c r="M506" s="211"/>
      <c r="N506" s="211"/>
      <c r="O506" s="211"/>
      <c r="P506" s="211"/>
      <c r="Q506" s="211"/>
      <c r="R506" s="211"/>
      <c r="S506" s="211"/>
      <c r="T506" s="211"/>
      <c r="U506" s="211"/>
      <c r="V506" s="211"/>
      <c r="W506" s="211"/>
      <c r="X506" s="211"/>
      <c r="Y506" s="211"/>
      <c r="Z506" s="211"/>
    </row>
    <row r="507" spans="1:26" ht="15.75" customHeight="1">
      <c r="A507" s="211"/>
      <c r="B507" s="211"/>
      <c r="C507" s="211"/>
      <c r="D507" s="211"/>
      <c r="E507" s="211"/>
      <c r="F507" s="211"/>
      <c r="G507" s="211"/>
      <c r="H507" s="211"/>
      <c r="I507" s="211"/>
      <c r="J507" s="211"/>
      <c r="K507" s="211"/>
      <c r="L507" s="211"/>
      <c r="M507" s="211"/>
      <c r="N507" s="211"/>
      <c r="O507" s="211"/>
      <c r="P507" s="211"/>
      <c r="Q507" s="211"/>
      <c r="R507" s="211"/>
      <c r="S507" s="211"/>
      <c r="T507" s="211"/>
      <c r="U507" s="211"/>
      <c r="V507" s="211"/>
      <c r="W507" s="211"/>
      <c r="X507" s="211"/>
      <c r="Y507" s="211"/>
      <c r="Z507" s="211"/>
    </row>
    <row r="508" spans="1:26" ht="15.75" customHeight="1">
      <c r="A508" s="211"/>
      <c r="B508" s="211"/>
      <c r="C508" s="211"/>
      <c r="D508" s="211"/>
      <c r="E508" s="211"/>
      <c r="F508" s="211"/>
      <c r="G508" s="211"/>
      <c r="H508" s="211"/>
      <c r="I508" s="211"/>
      <c r="J508" s="211"/>
      <c r="K508" s="211"/>
      <c r="L508" s="211"/>
      <c r="M508" s="211"/>
      <c r="N508" s="211"/>
      <c r="O508" s="211"/>
      <c r="P508" s="211"/>
      <c r="Q508" s="211"/>
      <c r="R508" s="211"/>
      <c r="S508" s="211"/>
      <c r="T508" s="211"/>
      <c r="U508" s="211"/>
      <c r="V508" s="211"/>
      <c r="W508" s="211"/>
      <c r="X508" s="211"/>
      <c r="Y508" s="211"/>
      <c r="Z508" s="211"/>
    </row>
    <row r="509" spans="1:26" ht="15.75" customHeight="1">
      <c r="A509" s="211"/>
      <c r="B509" s="211"/>
      <c r="C509" s="211"/>
      <c r="D509" s="211"/>
      <c r="E509" s="211"/>
      <c r="F509" s="211"/>
      <c r="G509" s="211"/>
      <c r="H509" s="211"/>
      <c r="I509" s="211"/>
      <c r="J509" s="211"/>
      <c r="K509" s="211"/>
      <c r="L509" s="211"/>
      <c r="M509" s="211"/>
      <c r="N509" s="211"/>
      <c r="O509" s="211"/>
      <c r="P509" s="211"/>
      <c r="Q509" s="211"/>
      <c r="R509" s="211"/>
      <c r="S509" s="211"/>
      <c r="T509" s="211"/>
      <c r="U509" s="211"/>
      <c r="V509" s="211"/>
      <c r="W509" s="211"/>
      <c r="X509" s="211"/>
      <c r="Y509" s="211"/>
      <c r="Z509" s="211"/>
    </row>
    <row r="510" spans="1:26" ht="15.75" customHeight="1">
      <c r="A510" s="211"/>
      <c r="B510" s="211"/>
      <c r="C510" s="211"/>
      <c r="D510" s="211"/>
      <c r="E510" s="211"/>
      <c r="F510" s="211"/>
      <c r="G510" s="211"/>
      <c r="H510" s="211"/>
      <c r="I510" s="211"/>
      <c r="J510" s="211"/>
      <c r="K510" s="211"/>
      <c r="L510" s="211"/>
      <c r="M510" s="211"/>
      <c r="N510" s="211"/>
      <c r="O510" s="211"/>
      <c r="P510" s="211"/>
      <c r="Q510" s="211"/>
      <c r="R510" s="211"/>
      <c r="S510" s="211"/>
      <c r="T510" s="211"/>
      <c r="U510" s="211"/>
      <c r="V510" s="211"/>
      <c r="W510" s="211"/>
      <c r="X510" s="211"/>
      <c r="Y510" s="211"/>
      <c r="Z510" s="211"/>
    </row>
    <row r="511" spans="1:26" ht="15.75" customHeight="1">
      <c r="A511" s="211"/>
      <c r="B511" s="211"/>
      <c r="C511" s="211"/>
      <c r="D511" s="211"/>
      <c r="E511" s="211"/>
      <c r="F511" s="211"/>
      <c r="G511" s="211"/>
      <c r="H511" s="211"/>
      <c r="I511" s="211"/>
      <c r="J511" s="211"/>
      <c r="K511" s="211"/>
      <c r="L511" s="211"/>
      <c r="M511" s="211"/>
      <c r="N511" s="211"/>
      <c r="O511" s="211"/>
      <c r="P511" s="211"/>
      <c r="Q511" s="211"/>
      <c r="R511" s="211"/>
      <c r="S511" s="211"/>
      <c r="T511" s="211"/>
      <c r="U511" s="211"/>
      <c r="V511" s="211"/>
      <c r="W511" s="211"/>
      <c r="X511" s="211"/>
      <c r="Y511" s="211"/>
      <c r="Z511" s="211"/>
    </row>
    <row r="512" spans="1:26" ht="15.75" customHeight="1">
      <c r="A512" s="211"/>
      <c r="B512" s="211"/>
      <c r="C512" s="211"/>
      <c r="D512" s="211"/>
      <c r="E512" s="211"/>
      <c r="F512" s="211"/>
      <c r="G512" s="211"/>
      <c r="H512" s="211"/>
      <c r="I512" s="211"/>
      <c r="J512" s="211"/>
      <c r="K512" s="211"/>
      <c r="L512" s="211"/>
      <c r="M512" s="211"/>
      <c r="N512" s="211"/>
      <c r="O512" s="211"/>
      <c r="P512" s="211"/>
      <c r="Q512" s="211"/>
      <c r="R512" s="211"/>
      <c r="S512" s="211"/>
      <c r="T512" s="211"/>
      <c r="U512" s="211"/>
      <c r="V512" s="211"/>
      <c r="W512" s="211"/>
      <c r="X512" s="211"/>
      <c r="Y512" s="211"/>
      <c r="Z512" s="211"/>
    </row>
    <row r="513" spans="1:26" ht="15.75" customHeight="1">
      <c r="A513" s="211"/>
      <c r="B513" s="211"/>
      <c r="C513" s="211"/>
      <c r="D513" s="211"/>
      <c r="E513" s="211"/>
      <c r="F513" s="211"/>
      <c r="G513" s="211"/>
      <c r="H513" s="211"/>
      <c r="I513" s="211"/>
      <c r="J513" s="211"/>
      <c r="K513" s="211"/>
      <c r="L513" s="211"/>
      <c r="M513" s="211"/>
      <c r="N513" s="211"/>
      <c r="O513" s="211"/>
      <c r="P513" s="211"/>
      <c r="Q513" s="211"/>
      <c r="R513" s="211"/>
      <c r="S513" s="211"/>
      <c r="T513" s="211"/>
      <c r="U513" s="211"/>
      <c r="V513" s="211"/>
      <c r="W513" s="211"/>
      <c r="X513" s="211"/>
      <c r="Y513" s="211"/>
      <c r="Z513" s="211"/>
    </row>
    <row r="514" spans="1:26" ht="15.75" customHeight="1">
      <c r="A514" s="211"/>
      <c r="B514" s="211"/>
      <c r="C514" s="211"/>
      <c r="D514" s="211"/>
      <c r="E514" s="211"/>
      <c r="F514" s="211"/>
      <c r="G514" s="211"/>
      <c r="H514" s="211"/>
      <c r="I514" s="211"/>
      <c r="J514" s="211"/>
      <c r="K514" s="211"/>
      <c r="L514" s="211"/>
      <c r="M514" s="211"/>
      <c r="N514" s="211"/>
      <c r="O514" s="211"/>
      <c r="P514" s="211"/>
      <c r="Q514" s="211"/>
      <c r="R514" s="211"/>
      <c r="S514" s="211"/>
      <c r="T514" s="211"/>
      <c r="U514" s="211"/>
      <c r="V514" s="211"/>
      <c r="W514" s="211"/>
      <c r="X514" s="211"/>
      <c r="Y514" s="211"/>
      <c r="Z514" s="211"/>
    </row>
    <row r="515" spans="1:26" ht="15.75" customHeight="1">
      <c r="A515" s="211"/>
      <c r="B515" s="211"/>
      <c r="C515" s="211"/>
      <c r="D515" s="211"/>
      <c r="E515" s="211"/>
      <c r="F515" s="211"/>
      <c r="G515" s="211"/>
      <c r="H515" s="211"/>
      <c r="I515" s="211"/>
      <c r="J515" s="211"/>
      <c r="K515" s="211"/>
      <c r="L515" s="211"/>
      <c r="M515" s="211"/>
      <c r="N515" s="211"/>
      <c r="O515" s="211"/>
      <c r="P515" s="211"/>
      <c r="Q515" s="211"/>
      <c r="R515" s="211"/>
      <c r="S515" s="211"/>
      <c r="T515" s="211"/>
      <c r="U515" s="211"/>
      <c r="V515" s="211"/>
      <c r="W515" s="211"/>
      <c r="X515" s="211"/>
      <c r="Y515" s="211"/>
      <c r="Z515" s="211"/>
    </row>
    <row r="516" spans="1:26" ht="15.75" customHeight="1">
      <c r="A516" s="211"/>
      <c r="B516" s="211"/>
      <c r="C516" s="211"/>
      <c r="D516" s="211"/>
      <c r="E516" s="211"/>
      <c r="F516" s="211"/>
      <c r="G516" s="211"/>
      <c r="H516" s="211"/>
      <c r="I516" s="211"/>
      <c r="J516" s="211"/>
      <c r="K516" s="211"/>
      <c r="L516" s="211"/>
      <c r="M516" s="211"/>
      <c r="N516" s="211"/>
      <c r="O516" s="211"/>
      <c r="P516" s="211"/>
      <c r="Q516" s="211"/>
      <c r="R516" s="211"/>
      <c r="S516" s="211"/>
      <c r="T516" s="211"/>
      <c r="U516" s="211"/>
      <c r="V516" s="211"/>
      <c r="W516" s="211"/>
      <c r="X516" s="211"/>
      <c r="Y516" s="211"/>
      <c r="Z516" s="211"/>
    </row>
    <row r="517" spans="1:26" ht="15.75" customHeight="1">
      <c r="A517" s="211"/>
      <c r="B517" s="211"/>
      <c r="C517" s="211"/>
      <c r="D517" s="211"/>
      <c r="E517" s="211"/>
      <c r="F517" s="211"/>
      <c r="G517" s="211"/>
      <c r="H517" s="211"/>
      <c r="I517" s="211"/>
      <c r="J517" s="211"/>
      <c r="K517" s="211"/>
      <c r="L517" s="211"/>
      <c r="M517" s="211"/>
      <c r="N517" s="211"/>
      <c r="O517" s="211"/>
      <c r="P517" s="211"/>
      <c r="Q517" s="211"/>
      <c r="R517" s="211"/>
      <c r="S517" s="211"/>
      <c r="T517" s="211"/>
      <c r="U517" s="211"/>
      <c r="V517" s="211"/>
      <c r="W517" s="211"/>
      <c r="X517" s="211"/>
      <c r="Y517" s="211"/>
      <c r="Z517" s="211"/>
    </row>
    <row r="518" spans="1:26" ht="15.75" customHeight="1">
      <c r="A518" s="211"/>
      <c r="B518" s="211"/>
      <c r="C518" s="211"/>
      <c r="D518" s="211"/>
      <c r="E518" s="211"/>
      <c r="F518" s="211"/>
      <c r="G518" s="211"/>
      <c r="H518" s="211"/>
      <c r="I518" s="211"/>
      <c r="J518" s="211"/>
      <c r="K518" s="211"/>
      <c r="L518" s="211"/>
      <c r="M518" s="211"/>
      <c r="N518" s="211"/>
      <c r="O518" s="211"/>
      <c r="P518" s="211"/>
      <c r="Q518" s="211"/>
      <c r="R518" s="211"/>
      <c r="S518" s="211"/>
      <c r="T518" s="211"/>
      <c r="U518" s="211"/>
      <c r="V518" s="211"/>
      <c r="W518" s="211"/>
      <c r="X518" s="211"/>
      <c r="Y518" s="211"/>
      <c r="Z518" s="211"/>
    </row>
    <row r="519" spans="1:26" ht="15.75" customHeight="1">
      <c r="A519" s="211"/>
      <c r="B519" s="211"/>
      <c r="C519" s="211"/>
      <c r="D519" s="211"/>
      <c r="E519" s="211"/>
      <c r="F519" s="211"/>
      <c r="G519" s="211"/>
      <c r="H519" s="211"/>
      <c r="I519" s="211"/>
      <c r="J519" s="211"/>
      <c r="K519" s="211"/>
      <c r="L519" s="211"/>
      <c r="M519" s="211"/>
      <c r="N519" s="211"/>
      <c r="O519" s="211"/>
      <c r="P519" s="211"/>
      <c r="Q519" s="211"/>
      <c r="R519" s="211"/>
      <c r="S519" s="211"/>
      <c r="T519" s="211"/>
      <c r="U519" s="211"/>
      <c r="V519" s="211"/>
      <c r="W519" s="211"/>
      <c r="X519" s="211"/>
      <c r="Y519" s="211"/>
      <c r="Z519" s="211"/>
    </row>
    <row r="520" spans="1:26" ht="15.75" customHeight="1">
      <c r="A520" s="211"/>
      <c r="B520" s="211"/>
      <c r="C520" s="211"/>
      <c r="D520" s="211"/>
      <c r="E520" s="211"/>
      <c r="F520" s="211"/>
      <c r="G520" s="211"/>
      <c r="H520" s="211"/>
      <c r="I520" s="211"/>
      <c r="J520" s="211"/>
      <c r="K520" s="211"/>
      <c r="L520" s="211"/>
      <c r="M520" s="211"/>
      <c r="N520" s="211"/>
      <c r="O520" s="211"/>
      <c r="P520" s="211"/>
      <c r="Q520" s="211"/>
      <c r="R520" s="211"/>
      <c r="S520" s="211"/>
      <c r="T520" s="211"/>
      <c r="U520" s="211"/>
      <c r="V520" s="211"/>
      <c r="W520" s="211"/>
      <c r="X520" s="211"/>
      <c r="Y520" s="211"/>
      <c r="Z520" s="211"/>
    </row>
    <row r="521" spans="1:26" ht="15.75" customHeight="1">
      <c r="A521" s="211"/>
      <c r="B521" s="211"/>
      <c r="C521" s="211"/>
      <c r="D521" s="211"/>
      <c r="E521" s="211"/>
      <c r="F521" s="211"/>
      <c r="G521" s="211"/>
      <c r="H521" s="211"/>
      <c r="I521" s="211"/>
      <c r="J521" s="211"/>
      <c r="K521" s="211"/>
      <c r="L521" s="211"/>
      <c r="M521" s="211"/>
      <c r="N521" s="211"/>
      <c r="O521" s="211"/>
      <c r="P521" s="211"/>
      <c r="Q521" s="211"/>
      <c r="R521" s="211"/>
      <c r="S521" s="211"/>
      <c r="T521" s="211"/>
      <c r="U521" s="211"/>
      <c r="V521" s="211"/>
      <c r="W521" s="211"/>
      <c r="X521" s="211"/>
      <c r="Y521" s="211"/>
      <c r="Z521" s="211"/>
    </row>
    <row r="522" spans="1:26" ht="15.75" customHeight="1">
      <c r="A522" s="211"/>
      <c r="B522" s="211"/>
      <c r="C522" s="211"/>
      <c r="D522" s="211"/>
      <c r="E522" s="211"/>
      <c r="F522" s="211"/>
      <c r="G522" s="211"/>
      <c r="H522" s="211"/>
      <c r="I522" s="211"/>
      <c r="J522" s="211"/>
      <c r="K522" s="211"/>
      <c r="L522" s="211"/>
      <c r="M522" s="211"/>
      <c r="N522" s="211"/>
      <c r="O522" s="211"/>
      <c r="P522" s="211"/>
      <c r="Q522" s="211"/>
      <c r="R522" s="211"/>
      <c r="S522" s="211"/>
      <c r="T522" s="211"/>
      <c r="U522" s="211"/>
      <c r="V522" s="211"/>
      <c r="W522" s="211"/>
      <c r="X522" s="211"/>
      <c r="Y522" s="211"/>
      <c r="Z522" s="211"/>
    </row>
    <row r="523" spans="1:26" ht="15.75" customHeight="1">
      <c r="A523" s="211"/>
      <c r="B523" s="211"/>
      <c r="C523" s="211"/>
      <c r="D523" s="211"/>
      <c r="E523" s="211"/>
      <c r="F523" s="211"/>
      <c r="G523" s="211"/>
      <c r="H523" s="211"/>
      <c r="I523" s="211"/>
      <c r="J523" s="211"/>
      <c r="K523" s="211"/>
      <c r="L523" s="211"/>
      <c r="M523" s="211"/>
      <c r="N523" s="211"/>
      <c r="O523" s="211"/>
      <c r="P523" s="211"/>
      <c r="Q523" s="211"/>
      <c r="R523" s="211"/>
      <c r="S523" s="211"/>
      <c r="T523" s="211"/>
      <c r="U523" s="211"/>
      <c r="V523" s="211"/>
      <c r="W523" s="211"/>
      <c r="X523" s="211"/>
      <c r="Y523" s="211"/>
      <c r="Z523" s="211"/>
    </row>
    <row r="524" spans="1:26" ht="15.75" customHeight="1">
      <c r="A524" s="211"/>
      <c r="B524" s="211"/>
      <c r="C524" s="211"/>
      <c r="D524" s="211"/>
      <c r="E524" s="211"/>
      <c r="F524" s="211"/>
      <c r="G524" s="211"/>
      <c r="H524" s="211"/>
      <c r="I524" s="211"/>
      <c r="J524" s="211"/>
      <c r="K524" s="211"/>
      <c r="L524" s="211"/>
      <c r="M524" s="211"/>
      <c r="N524" s="211"/>
      <c r="O524" s="211"/>
      <c r="P524" s="211"/>
      <c r="Q524" s="211"/>
      <c r="R524" s="211"/>
      <c r="S524" s="211"/>
      <c r="T524" s="211"/>
      <c r="U524" s="211"/>
      <c r="V524" s="211"/>
      <c r="W524" s="211"/>
      <c r="X524" s="211"/>
      <c r="Y524" s="211"/>
      <c r="Z524" s="211"/>
    </row>
    <row r="525" spans="1:26" ht="15.75" customHeight="1">
      <c r="A525" s="211"/>
      <c r="B525" s="211"/>
      <c r="C525" s="211"/>
      <c r="D525" s="211"/>
      <c r="E525" s="211"/>
      <c r="F525" s="211"/>
      <c r="G525" s="211"/>
      <c r="H525" s="211"/>
      <c r="I525" s="211"/>
      <c r="J525" s="211"/>
      <c r="K525" s="211"/>
      <c r="L525" s="211"/>
      <c r="M525" s="211"/>
      <c r="N525" s="211"/>
      <c r="O525" s="211"/>
      <c r="P525" s="211"/>
      <c r="Q525" s="211"/>
      <c r="R525" s="211"/>
      <c r="S525" s="211"/>
      <c r="T525" s="211"/>
      <c r="U525" s="211"/>
      <c r="V525" s="211"/>
      <c r="W525" s="211"/>
      <c r="X525" s="211"/>
      <c r="Y525" s="211"/>
      <c r="Z525" s="211"/>
    </row>
    <row r="526" spans="1:26" ht="15.75" customHeight="1">
      <c r="A526" s="211"/>
      <c r="B526" s="211"/>
      <c r="C526" s="211"/>
      <c r="D526" s="211"/>
      <c r="E526" s="211"/>
      <c r="F526" s="211"/>
      <c r="G526" s="211"/>
      <c r="H526" s="211"/>
      <c r="I526" s="211"/>
      <c r="J526" s="211"/>
      <c r="K526" s="211"/>
      <c r="L526" s="211"/>
      <c r="M526" s="211"/>
      <c r="N526" s="211"/>
      <c r="O526" s="211"/>
      <c r="P526" s="211"/>
      <c r="Q526" s="211"/>
      <c r="R526" s="211"/>
      <c r="S526" s="211"/>
      <c r="T526" s="211"/>
      <c r="U526" s="211"/>
      <c r="V526" s="211"/>
      <c r="W526" s="211"/>
      <c r="X526" s="211"/>
      <c r="Y526" s="211"/>
      <c r="Z526" s="211"/>
    </row>
    <row r="527" spans="1:26" ht="15.75" customHeight="1">
      <c r="A527" s="211"/>
      <c r="B527" s="211"/>
      <c r="C527" s="211"/>
      <c r="D527" s="211"/>
      <c r="E527" s="211"/>
      <c r="F527" s="211"/>
      <c r="G527" s="211"/>
      <c r="H527" s="211"/>
      <c r="I527" s="211"/>
      <c r="J527" s="211"/>
      <c r="K527" s="211"/>
      <c r="L527" s="211"/>
      <c r="M527" s="211"/>
      <c r="N527" s="211"/>
      <c r="O527" s="211"/>
      <c r="P527" s="211"/>
      <c r="Q527" s="211"/>
      <c r="R527" s="211"/>
      <c r="S527" s="211"/>
      <c r="T527" s="211"/>
      <c r="U527" s="211"/>
      <c r="V527" s="211"/>
      <c r="W527" s="211"/>
      <c r="X527" s="211"/>
      <c r="Y527" s="211"/>
      <c r="Z527" s="211"/>
    </row>
    <row r="528" spans="1:26" ht="15.75" customHeight="1">
      <c r="A528" s="211"/>
      <c r="B528" s="211"/>
      <c r="C528" s="211"/>
      <c r="D528" s="211"/>
      <c r="E528" s="211"/>
      <c r="F528" s="211"/>
      <c r="G528" s="211"/>
      <c r="H528" s="211"/>
      <c r="I528" s="211"/>
      <c r="J528" s="211"/>
      <c r="K528" s="211"/>
      <c r="L528" s="211"/>
      <c r="M528" s="211"/>
      <c r="N528" s="211"/>
      <c r="O528" s="211"/>
      <c r="P528" s="211"/>
      <c r="Q528" s="211"/>
      <c r="R528" s="211"/>
      <c r="S528" s="211"/>
      <c r="T528" s="211"/>
      <c r="U528" s="211"/>
      <c r="V528" s="211"/>
      <c r="W528" s="211"/>
      <c r="X528" s="211"/>
      <c r="Y528" s="211"/>
      <c r="Z528" s="211"/>
    </row>
    <row r="529" spans="1:26" ht="15.75" customHeight="1">
      <c r="A529" s="211"/>
      <c r="B529" s="211"/>
      <c r="C529" s="211"/>
      <c r="D529" s="211"/>
      <c r="E529" s="211"/>
      <c r="F529" s="211"/>
      <c r="G529" s="211"/>
      <c r="H529" s="211"/>
      <c r="I529" s="211"/>
      <c r="J529" s="211"/>
      <c r="K529" s="211"/>
      <c r="L529" s="211"/>
      <c r="M529" s="211"/>
      <c r="N529" s="211"/>
      <c r="O529" s="211"/>
      <c r="P529" s="211"/>
      <c r="Q529" s="211"/>
      <c r="R529" s="211"/>
      <c r="S529" s="211"/>
      <c r="T529" s="211"/>
      <c r="U529" s="211"/>
      <c r="V529" s="211"/>
      <c r="W529" s="211"/>
      <c r="X529" s="211"/>
      <c r="Y529" s="211"/>
      <c r="Z529" s="211"/>
    </row>
    <row r="530" spans="1:26" ht="15.75" customHeight="1">
      <c r="A530" s="211"/>
      <c r="B530" s="211"/>
      <c r="C530" s="211"/>
      <c r="D530" s="211"/>
      <c r="E530" s="211"/>
      <c r="F530" s="211"/>
      <c r="G530" s="211"/>
      <c r="H530" s="211"/>
      <c r="I530" s="211"/>
      <c r="J530" s="211"/>
      <c r="K530" s="211"/>
      <c r="L530" s="211"/>
      <c r="M530" s="211"/>
      <c r="N530" s="211"/>
      <c r="O530" s="211"/>
      <c r="P530" s="211"/>
      <c r="Q530" s="211"/>
      <c r="R530" s="211"/>
      <c r="S530" s="211"/>
      <c r="T530" s="211"/>
      <c r="U530" s="211"/>
      <c r="V530" s="211"/>
      <c r="W530" s="211"/>
      <c r="X530" s="211"/>
      <c r="Y530" s="211"/>
      <c r="Z530" s="211"/>
    </row>
    <row r="531" spans="1:26" ht="15.75" customHeight="1">
      <c r="A531" s="211"/>
      <c r="B531" s="211"/>
      <c r="C531" s="211"/>
      <c r="D531" s="211"/>
      <c r="E531" s="211"/>
      <c r="F531" s="211"/>
      <c r="G531" s="211"/>
      <c r="H531" s="211"/>
      <c r="I531" s="211"/>
      <c r="J531" s="211"/>
      <c r="K531" s="211"/>
      <c r="L531" s="211"/>
      <c r="M531" s="211"/>
      <c r="N531" s="211"/>
      <c r="O531" s="211"/>
      <c r="P531" s="211"/>
      <c r="Q531" s="211"/>
      <c r="R531" s="211"/>
      <c r="S531" s="211"/>
      <c r="T531" s="211"/>
      <c r="U531" s="211"/>
      <c r="V531" s="211"/>
      <c r="W531" s="211"/>
      <c r="X531" s="211"/>
      <c r="Y531" s="211"/>
      <c r="Z531" s="211"/>
    </row>
    <row r="532" spans="1:26" ht="15.75" customHeight="1">
      <c r="A532" s="211"/>
      <c r="B532" s="211"/>
      <c r="C532" s="211"/>
      <c r="D532" s="211"/>
      <c r="E532" s="211"/>
      <c r="F532" s="211"/>
      <c r="G532" s="211"/>
      <c r="H532" s="211"/>
      <c r="I532" s="211"/>
      <c r="J532" s="211"/>
      <c r="K532" s="211"/>
      <c r="L532" s="211"/>
      <c r="M532" s="211"/>
      <c r="N532" s="211"/>
      <c r="O532" s="211"/>
      <c r="P532" s="211"/>
      <c r="Q532" s="211"/>
      <c r="R532" s="211"/>
      <c r="S532" s="211"/>
      <c r="T532" s="211"/>
      <c r="U532" s="211"/>
      <c r="V532" s="211"/>
      <c r="W532" s="211"/>
      <c r="X532" s="211"/>
      <c r="Y532" s="211"/>
      <c r="Z532" s="211"/>
    </row>
    <row r="533" spans="1:26" ht="15.75" customHeight="1">
      <c r="A533" s="211"/>
      <c r="B533" s="211"/>
      <c r="C533" s="211"/>
      <c r="D533" s="211"/>
      <c r="E533" s="211"/>
      <c r="F533" s="211"/>
      <c r="G533" s="211"/>
      <c r="H533" s="211"/>
      <c r="I533" s="211"/>
      <c r="J533" s="211"/>
      <c r="K533" s="211"/>
      <c r="L533" s="211"/>
      <c r="M533" s="211"/>
      <c r="N533" s="211"/>
      <c r="O533" s="211"/>
      <c r="P533" s="211"/>
      <c r="Q533" s="211"/>
      <c r="R533" s="211"/>
      <c r="S533" s="211"/>
      <c r="T533" s="211"/>
      <c r="U533" s="211"/>
      <c r="V533" s="211"/>
      <c r="W533" s="211"/>
      <c r="X533" s="211"/>
      <c r="Y533" s="211"/>
      <c r="Z533" s="211"/>
    </row>
    <row r="534" spans="1:26" ht="15.75" customHeight="1">
      <c r="A534" s="211"/>
      <c r="B534" s="211"/>
      <c r="C534" s="211"/>
      <c r="D534" s="211"/>
      <c r="E534" s="211"/>
      <c r="F534" s="211"/>
      <c r="G534" s="211"/>
      <c r="H534" s="211"/>
      <c r="I534" s="211"/>
      <c r="J534" s="211"/>
      <c r="K534" s="211"/>
      <c r="L534" s="211"/>
      <c r="M534" s="211"/>
      <c r="N534" s="211"/>
      <c r="O534" s="211"/>
      <c r="P534" s="211"/>
      <c r="Q534" s="211"/>
      <c r="R534" s="211"/>
      <c r="S534" s="211"/>
      <c r="T534" s="211"/>
      <c r="U534" s="211"/>
      <c r="V534" s="211"/>
      <c r="W534" s="211"/>
      <c r="X534" s="211"/>
      <c r="Y534" s="211"/>
      <c r="Z534" s="211"/>
    </row>
    <row r="535" spans="1:26" ht="15.75" customHeight="1">
      <c r="A535" s="211"/>
      <c r="B535" s="211"/>
      <c r="C535" s="211"/>
      <c r="D535" s="211"/>
      <c r="E535" s="211"/>
      <c r="F535" s="211"/>
      <c r="G535" s="211"/>
      <c r="H535" s="211"/>
      <c r="I535" s="211"/>
      <c r="J535" s="211"/>
      <c r="K535" s="211"/>
      <c r="L535" s="211"/>
      <c r="M535" s="211"/>
      <c r="N535" s="211"/>
      <c r="O535" s="211"/>
      <c r="P535" s="211"/>
      <c r="Q535" s="211"/>
      <c r="R535" s="211"/>
      <c r="S535" s="211"/>
      <c r="T535" s="211"/>
      <c r="U535" s="211"/>
      <c r="V535" s="211"/>
      <c r="W535" s="211"/>
      <c r="X535" s="211"/>
      <c r="Y535" s="211"/>
      <c r="Z535" s="211"/>
    </row>
    <row r="536" spans="1:26" ht="15.75" customHeight="1">
      <c r="A536" s="211"/>
      <c r="B536" s="211"/>
      <c r="C536" s="211"/>
      <c r="D536" s="211"/>
      <c r="E536" s="211"/>
      <c r="F536" s="211"/>
      <c r="G536" s="211"/>
      <c r="H536" s="211"/>
      <c r="I536" s="211"/>
      <c r="J536" s="211"/>
      <c r="K536" s="211"/>
      <c r="L536" s="211"/>
      <c r="M536" s="211"/>
      <c r="N536" s="211"/>
      <c r="O536" s="211"/>
      <c r="P536" s="211"/>
      <c r="Q536" s="211"/>
      <c r="R536" s="211"/>
      <c r="S536" s="211"/>
      <c r="T536" s="211"/>
      <c r="U536" s="211"/>
      <c r="V536" s="211"/>
      <c r="W536" s="211"/>
      <c r="X536" s="211"/>
      <c r="Y536" s="211"/>
      <c r="Z536" s="211"/>
    </row>
    <row r="537" spans="1:26" ht="15.75" customHeight="1">
      <c r="A537" s="211"/>
      <c r="B537" s="211"/>
      <c r="C537" s="211"/>
      <c r="D537" s="211"/>
      <c r="E537" s="211"/>
      <c r="F537" s="211"/>
      <c r="G537" s="211"/>
      <c r="H537" s="211"/>
      <c r="I537" s="211"/>
      <c r="J537" s="211"/>
      <c r="K537" s="211"/>
      <c r="L537" s="211"/>
      <c r="M537" s="211"/>
      <c r="N537" s="211"/>
      <c r="O537" s="211"/>
      <c r="P537" s="211"/>
      <c r="Q537" s="211"/>
      <c r="R537" s="211"/>
      <c r="S537" s="211"/>
      <c r="T537" s="211"/>
      <c r="U537" s="211"/>
      <c r="V537" s="211"/>
      <c r="W537" s="211"/>
      <c r="X537" s="211"/>
      <c r="Y537" s="211"/>
      <c r="Z537" s="211"/>
    </row>
    <row r="538" spans="1:26" ht="15.75" customHeight="1">
      <c r="A538" s="211"/>
      <c r="B538" s="211"/>
      <c r="C538" s="211"/>
      <c r="D538" s="211"/>
      <c r="E538" s="211"/>
      <c r="F538" s="211"/>
      <c r="G538" s="211"/>
      <c r="H538" s="211"/>
      <c r="I538" s="211"/>
      <c r="J538" s="211"/>
      <c r="K538" s="211"/>
      <c r="L538" s="211"/>
      <c r="M538" s="211"/>
      <c r="N538" s="211"/>
      <c r="O538" s="211"/>
      <c r="P538" s="211"/>
      <c r="Q538" s="211"/>
      <c r="R538" s="211"/>
      <c r="S538" s="211"/>
      <c r="T538" s="211"/>
      <c r="U538" s="211"/>
      <c r="V538" s="211"/>
      <c r="W538" s="211"/>
      <c r="X538" s="211"/>
      <c r="Y538" s="211"/>
      <c r="Z538" s="211"/>
    </row>
    <row r="539" spans="1:26" ht="15.75" customHeight="1">
      <c r="A539" s="211"/>
      <c r="B539" s="211"/>
      <c r="C539" s="211"/>
      <c r="D539" s="211"/>
      <c r="E539" s="211"/>
      <c r="F539" s="211"/>
      <c r="G539" s="211"/>
      <c r="H539" s="211"/>
      <c r="I539" s="211"/>
      <c r="J539" s="211"/>
      <c r="K539" s="211"/>
      <c r="L539" s="211"/>
      <c r="M539" s="211"/>
      <c r="N539" s="211"/>
      <c r="O539" s="211"/>
      <c r="P539" s="211"/>
      <c r="Q539" s="211"/>
      <c r="R539" s="211"/>
      <c r="S539" s="211"/>
      <c r="T539" s="211"/>
      <c r="U539" s="211"/>
      <c r="V539" s="211"/>
      <c r="W539" s="211"/>
      <c r="X539" s="211"/>
      <c r="Y539" s="211"/>
      <c r="Z539" s="211"/>
    </row>
    <row r="540" spans="1:26" ht="15.75" customHeight="1">
      <c r="A540" s="211"/>
      <c r="B540" s="211"/>
      <c r="C540" s="211"/>
      <c r="D540" s="211"/>
      <c r="E540" s="211"/>
      <c r="F540" s="211"/>
      <c r="G540" s="211"/>
      <c r="H540" s="211"/>
      <c r="I540" s="211"/>
      <c r="J540" s="211"/>
      <c r="K540" s="211"/>
      <c r="L540" s="211"/>
      <c r="M540" s="211"/>
      <c r="N540" s="211"/>
      <c r="O540" s="211"/>
      <c r="P540" s="211"/>
      <c r="Q540" s="211"/>
      <c r="R540" s="211"/>
      <c r="S540" s="211"/>
      <c r="T540" s="211"/>
      <c r="U540" s="211"/>
      <c r="V540" s="211"/>
      <c r="W540" s="211"/>
      <c r="X540" s="211"/>
      <c r="Y540" s="211"/>
      <c r="Z540" s="211"/>
    </row>
    <row r="541" spans="1:26" ht="15.75" customHeight="1">
      <c r="A541" s="211"/>
      <c r="B541" s="211"/>
      <c r="C541" s="211"/>
      <c r="D541" s="211"/>
      <c r="E541" s="211"/>
      <c r="F541" s="211"/>
      <c r="G541" s="211"/>
      <c r="H541" s="211"/>
      <c r="I541" s="211"/>
      <c r="J541" s="211"/>
      <c r="K541" s="211"/>
      <c r="L541" s="211"/>
      <c r="M541" s="211"/>
      <c r="N541" s="211"/>
      <c r="O541" s="211"/>
      <c r="P541" s="211"/>
      <c r="Q541" s="211"/>
      <c r="R541" s="211"/>
      <c r="S541" s="211"/>
      <c r="T541" s="211"/>
      <c r="U541" s="211"/>
      <c r="V541" s="211"/>
      <c r="W541" s="211"/>
      <c r="X541" s="211"/>
      <c r="Y541" s="211"/>
      <c r="Z541" s="211"/>
    </row>
    <row r="542" spans="1:26" ht="15.75" customHeight="1">
      <c r="A542" s="211"/>
      <c r="B542" s="211"/>
      <c r="C542" s="211"/>
      <c r="D542" s="211"/>
      <c r="E542" s="211"/>
      <c r="F542" s="211"/>
      <c r="G542" s="211"/>
      <c r="H542" s="211"/>
      <c r="I542" s="211"/>
      <c r="J542" s="211"/>
      <c r="K542" s="211"/>
      <c r="L542" s="211"/>
      <c r="M542" s="211"/>
      <c r="N542" s="211"/>
      <c r="O542" s="211"/>
      <c r="P542" s="211"/>
      <c r="Q542" s="211"/>
      <c r="R542" s="211"/>
      <c r="S542" s="211"/>
      <c r="T542" s="211"/>
      <c r="U542" s="211"/>
      <c r="V542" s="211"/>
      <c r="W542" s="211"/>
      <c r="X542" s="211"/>
      <c r="Y542" s="211"/>
      <c r="Z542" s="211"/>
    </row>
    <row r="543" spans="1:26" ht="15.75" customHeight="1">
      <c r="A543" s="211"/>
      <c r="B543" s="211"/>
      <c r="C543" s="211"/>
      <c r="D543" s="211"/>
      <c r="E543" s="211"/>
      <c r="F543" s="211"/>
      <c r="G543" s="211"/>
      <c r="H543" s="211"/>
      <c r="I543" s="211"/>
      <c r="J543" s="211"/>
      <c r="K543" s="211"/>
      <c r="L543" s="211"/>
      <c r="M543" s="211"/>
      <c r="N543" s="211"/>
      <c r="O543" s="211"/>
      <c r="P543" s="211"/>
      <c r="Q543" s="211"/>
      <c r="R543" s="211"/>
      <c r="S543" s="211"/>
      <c r="T543" s="211"/>
      <c r="U543" s="211"/>
      <c r="V543" s="211"/>
      <c r="W543" s="211"/>
      <c r="X543" s="211"/>
      <c r="Y543" s="211"/>
      <c r="Z543" s="211"/>
    </row>
    <row r="544" spans="1:26" ht="15.75" customHeight="1">
      <c r="A544" s="211"/>
      <c r="B544" s="211"/>
      <c r="C544" s="211"/>
      <c r="D544" s="211"/>
      <c r="E544" s="211"/>
      <c r="F544" s="211"/>
      <c r="G544" s="211"/>
      <c r="H544" s="211"/>
      <c r="I544" s="211"/>
      <c r="J544" s="211"/>
      <c r="K544" s="211"/>
      <c r="L544" s="211"/>
      <c r="M544" s="211"/>
      <c r="N544" s="211"/>
      <c r="O544" s="211"/>
      <c r="P544" s="211"/>
      <c r="Q544" s="211"/>
      <c r="R544" s="211"/>
      <c r="S544" s="211"/>
      <c r="T544" s="211"/>
      <c r="U544" s="211"/>
      <c r="V544" s="211"/>
      <c r="W544" s="211"/>
      <c r="X544" s="211"/>
      <c r="Y544" s="211"/>
      <c r="Z544" s="211"/>
    </row>
    <row r="545" spans="1:26" ht="15.75" customHeight="1">
      <c r="A545" s="211"/>
      <c r="B545" s="211"/>
      <c r="C545" s="211"/>
      <c r="D545" s="211"/>
      <c r="E545" s="211"/>
      <c r="F545" s="211"/>
      <c r="G545" s="211"/>
      <c r="H545" s="211"/>
      <c r="I545" s="211"/>
      <c r="J545" s="211"/>
      <c r="K545" s="211"/>
      <c r="L545" s="211"/>
      <c r="M545" s="211"/>
      <c r="N545" s="211"/>
      <c r="O545" s="211"/>
      <c r="P545" s="211"/>
      <c r="Q545" s="211"/>
      <c r="R545" s="211"/>
      <c r="S545" s="211"/>
      <c r="T545" s="211"/>
      <c r="U545" s="211"/>
      <c r="V545" s="211"/>
      <c r="W545" s="211"/>
      <c r="X545" s="211"/>
      <c r="Y545" s="211"/>
      <c r="Z545" s="211"/>
    </row>
    <row r="546" spans="1:26" ht="15.75" customHeight="1">
      <c r="A546" s="211"/>
      <c r="B546" s="211"/>
      <c r="C546" s="211"/>
      <c r="D546" s="211"/>
      <c r="E546" s="211"/>
      <c r="F546" s="211"/>
      <c r="G546" s="211"/>
      <c r="H546" s="211"/>
      <c r="I546" s="211"/>
      <c r="J546" s="211"/>
      <c r="K546" s="211"/>
      <c r="L546" s="211"/>
      <c r="M546" s="211"/>
      <c r="N546" s="211"/>
      <c r="O546" s="211"/>
      <c r="P546" s="211"/>
      <c r="Q546" s="211"/>
      <c r="R546" s="211"/>
      <c r="S546" s="211"/>
      <c r="T546" s="211"/>
      <c r="U546" s="211"/>
      <c r="V546" s="211"/>
      <c r="W546" s="211"/>
      <c r="X546" s="211"/>
      <c r="Y546" s="211"/>
      <c r="Z546" s="211"/>
    </row>
    <row r="547" spans="1:26" ht="15.75" customHeight="1">
      <c r="A547" s="211"/>
      <c r="B547" s="211"/>
      <c r="C547" s="211"/>
      <c r="D547" s="211"/>
      <c r="E547" s="211"/>
      <c r="F547" s="211"/>
      <c r="G547" s="211"/>
      <c r="H547" s="211"/>
      <c r="I547" s="211"/>
      <c r="J547" s="211"/>
      <c r="K547" s="211"/>
      <c r="L547" s="211"/>
      <c r="M547" s="211"/>
      <c r="N547" s="211"/>
      <c r="O547" s="211"/>
      <c r="P547" s="211"/>
      <c r="Q547" s="211"/>
      <c r="R547" s="211"/>
      <c r="S547" s="211"/>
      <c r="T547" s="211"/>
      <c r="U547" s="211"/>
      <c r="V547" s="211"/>
      <c r="W547" s="211"/>
      <c r="X547" s="211"/>
      <c r="Y547" s="211"/>
      <c r="Z547" s="211"/>
    </row>
    <row r="548" spans="1:26" ht="15.75" customHeight="1">
      <c r="A548" s="211"/>
      <c r="B548" s="211"/>
      <c r="C548" s="211"/>
      <c r="D548" s="211"/>
      <c r="E548" s="211"/>
      <c r="F548" s="211"/>
      <c r="G548" s="211"/>
      <c r="H548" s="211"/>
      <c r="I548" s="211"/>
      <c r="J548" s="211"/>
      <c r="K548" s="211"/>
      <c r="L548" s="211"/>
      <c r="M548" s="211"/>
      <c r="N548" s="211"/>
      <c r="O548" s="211"/>
      <c r="P548" s="211"/>
      <c r="Q548" s="211"/>
      <c r="R548" s="211"/>
      <c r="S548" s="211"/>
      <c r="T548" s="211"/>
      <c r="U548" s="211"/>
      <c r="V548" s="211"/>
      <c r="W548" s="211"/>
      <c r="X548" s="211"/>
      <c r="Y548" s="211"/>
      <c r="Z548" s="211"/>
    </row>
    <row r="549" spans="1:26" ht="15.75" customHeight="1">
      <c r="A549" s="211"/>
      <c r="B549" s="211"/>
      <c r="C549" s="211"/>
      <c r="D549" s="211"/>
      <c r="E549" s="211"/>
      <c r="F549" s="211"/>
      <c r="G549" s="211"/>
      <c r="H549" s="211"/>
      <c r="I549" s="211"/>
      <c r="J549" s="211"/>
      <c r="K549" s="211"/>
      <c r="L549" s="211"/>
      <c r="M549" s="211"/>
      <c r="N549" s="211"/>
      <c r="O549" s="211"/>
      <c r="P549" s="211"/>
      <c r="Q549" s="211"/>
      <c r="R549" s="211"/>
      <c r="S549" s="211"/>
      <c r="T549" s="211"/>
      <c r="U549" s="211"/>
      <c r="V549" s="211"/>
      <c r="W549" s="211"/>
      <c r="X549" s="211"/>
      <c r="Y549" s="211"/>
      <c r="Z549" s="211"/>
    </row>
    <row r="550" spans="1:26" ht="15.75" customHeight="1">
      <c r="A550" s="211"/>
      <c r="B550" s="211"/>
      <c r="C550" s="211"/>
      <c r="D550" s="211"/>
      <c r="E550" s="211"/>
      <c r="F550" s="211"/>
      <c r="G550" s="211"/>
      <c r="H550" s="211"/>
      <c r="I550" s="211"/>
      <c r="J550" s="211"/>
      <c r="K550" s="211"/>
      <c r="L550" s="211"/>
      <c r="M550" s="211"/>
      <c r="N550" s="211"/>
      <c r="O550" s="211"/>
      <c r="P550" s="211"/>
      <c r="Q550" s="211"/>
      <c r="R550" s="211"/>
      <c r="S550" s="211"/>
      <c r="T550" s="211"/>
      <c r="U550" s="211"/>
      <c r="V550" s="211"/>
      <c r="W550" s="211"/>
      <c r="X550" s="211"/>
      <c r="Y550" s="211"/>
      <c r="Z550" s="211"/>
    </row>
    <row r="551" spans="1:26" ht="15.75" customHeight="1">
      <c r="A551" s="211"/>
      <c r="B551" s="211"/>
      <c r="C551" s="211"/>
      <c r="D551" s="211"/>
      <c r="E551" s="211"/>
      <c r="F551" s="211"/>
      <c r="G551" s="211"/>
      <c r="H551" s="211"/>
      <c r="I551" s="211"/>
      <c r="J551" s="211"/>
      <c r="K551" s="211"/>
      <c r="L551" s="211"/>
      <c r="M551" s="211"/>
      <c r="N551" s="211"/>
      <c r="O551" s="211"/>
      <c r="P551" s="211"/>
      <c r="Q551" s="211"/>
      <c r="R551" s="211"/>
      <c r="S551" s="211"/>
      <c r="T551" s="211"/>
      <c r="U551" s="211"/>
      <c r="V551" s="211"/>
      <c r="W551" s="211"/>
      <c r="X551" s="211"/>
      <c r="Y551" s="211"/>
      <c r="Z551" s="211"/>
    </row>
    <row r="552" spans="1:26" ht="15.75" customHeight="1">
      <c r="A552" s="211"/>
      <c r="B552" s="211"/>
      <c r="C552" s="211"/>
      <c r="D552" s="211"/>
      <c r="E552" s="211"/>
      <c r="F552" s="211"/>
      <c r="G552" s="211"/>
      <c r="H552" s="211"/>
      <c r="I552" s="211"/>
      <c r="J552" s="211"/>
      <c r="K552" s="211"/>
      <c r="L552" s="211"/>
      <c r="M552" s="211"/>
      <c r="N552" s="211"/>
      <c r="O552" s="211"/>
      <c r="P552" s="211"/>
      <c r="Q552" s="211"/>
      <c r="R552" s="211"/>
      <c r="S552" s="211"/>
      <c r="T552" s="211"/>
      <c r="U552" s="211"/>
      <c r="V552" s="211"/>
      <c r="W552" s="211"/>
      <c r="X552" s="211"/>
      <c r="Y552" s="211"/>
      <c r="Z552" s="211"/>
    </row>
    <row r="553" spans="1:26" ht="15.75" customHeight="1">
      <c r="A553" s="211"/>
      <c r="B553" s="211"/>
      <c r="C553" s="211"/>
      <c r="D553" s="211"/>
      <c r="E553" s="211"/>
      <c r="F553" s="211"/>
      <c r="G553" s="211"/>
      <c r="H553" s="211"/>
      <c r="I553" s="211"/>
      <c r="J553" s="211"/>
      <c r="K553" s="211"/>
      <c r="L553" s="211"/>
      <c r="M553" s="211"/>
      <c r="N553" s="211"/>
      <c r="O553" s="211"/>
      <c r="P553" s="211"/>
      <c r="Q553" s="211"/>
      <c r="R553" s="211"/>
      <c r="S553" s="211"/>
      <c r="T553" s="211"/>
      <c r="U553" s="211"/>
      <c r="V553" s="211"/>
      <c r="W553" s="211"/>
      <c r="X553" s="211"/>
      <c r="Y553" s="211"/>
      <c r="Z553" s="211"/>
    </row>
    <row r="554" spans="1:26" ht="15.75" customHeight="1">
      <c r="A554" s="211"/>
      <c r="B554" s="211"/>
      <c r="C554" s="211"/>
      <c r="D554" s="211"/>
      <c r="E554" s="211"/>
      <c r="F554" s="211"/>
      <c r="G554" s="211"/>
      <c r="H554" s="211"/>
      <c r="I554" s="211"/>
      <c r="J554" s="211"/>
      <c r="K554" s="211"/>
      <c r="L554" s="211"/>
      <c r="M554" s="211"/>
      <c r="N554" s="211"/>
      <c r="O554" s="211"/>
      <c r="P554" s="211"/>
      <c r="Q554" s="211"/>
      <c r="R554" s="211"/>
      <c r="S554" s="211"/>
      <c r="T554" s="211"/>
      <c r="U554" s="211"/>
      <c r="V554" s="211"/>
      <c r="W554" s="211"/>
      <c r="X554" s="211"/>
      <c r="Y554" s="211"/>
      <c r="Z554" s="211"/>
    </row>
    <row r="555" spans="1:26" ht="15.75" customHeight="1">
      <c r="A555" s="211"/>
      <c r="B555" s="211"/>
      <c r="C555" s="211"/>
      <c r="D555" s="211"/>
      <c r="E555" s="211"/>
      <c r="F555" s="211"/>
      <c r="G555" s="211"/>
      <c r="H555" s="211"/>
      <c r="I555" s="211"/>
      <c r="J555" s="211"/>
      <c r="K555" s="211"/>
      <c r="L555" s="211"/>
      <c r="M555" s="211"/>
      <c r="N555" s="211"/>
      <c r="O555" s="211"/>
      <c r="P555" s="211"/>
      <c r="Q555" s="211"/>
      <c r="R555" s="211"/>
      <c r="S555" s="211"/>
      <c r="T555" s="211"/>
      <c r="U555" s="211"/>
      <c r="V555" s="211"/>
      <c r="W555" s="211"/>
      <c r="X555" s="211"/>
      <c r="Y555" s="211"/>
      <c r="Z555" s="211"/>
    </row>
    <row r="556" spans="1:26" ht="15.75" customHeight="1">
      <c r="A556" s="211"/>
      <c r="B556" s="211"/>
      <c r="C556" s="211"/>
      <c r="D556" s="211"/>
      <c r="E556" s="211"/>
      <c r="F556" s="211"/>
      <c r="G556" s="211"/>
      <c r="H556" s="211"/>
      <c r="I556" s="211"/>
      <c r="J556" s="211"/>
      <c r="K556" s="211"/>
      <c r="L556" s="211"/>
      <c r="M556" s="211"/>
      <c r="N556" s="211"/>
      <c r="O556" s="211"/>
      <c r="P556" s="211"/>
      <c r="Q556" s="211"/>
      <c r="R556" s="211"/>
      <c r="S556" s="211"/>
      <c r="T556" s="211"/>
      <c r="U556" s="211"/>
      <c r="V556" s="211"/>
      <c r="W556" s="211"/>
      <c r="X556" s="211"/>
      <c r="Y556" s="211"/>
      <c r="Z556" s="211"/>
    </row>
    <row r="557" spans="1:26" ht="15.75" customHeight="1">
      <c r="A557" s="211"/>
      <c r="B557" s="211"/>
      <c r="C557" s="211"/>
      <c r="D557" s="211"/>
      <c r="E557" s="211"/>
      <c r="F557" s="211"/>
      <c r="G557" s="211"/>
      <c r="H557" s="211"/>
      <c r="I557" s="211"/>
      <c r="J557" s="211"/>
      <c r="K557" s="211"/>
      <c r="L557" s="211"/>
      <c r="M557" s="211"/>
      <c r="N557" s="211"/>
      <c r="O557" s="211"/>
      <c r="P557" s="211"/>
      <c r="Q557" s="211"/>
      <c r="R557" s="211"/>
      <c r="S557" s="211"/>
      <c r="T557" s="211"/>
      <c r="U557" s="211"/>
      <c r="V557" s="211"/>
      <c r="W557" s="211"/>
      <c r="X557" s="211"/>
      <c r="Y557" s="211"/>
      <c r="Z557" s="211"/>
    </row>
    <row r="558" spans="1:26" ht="15.75" customHeight="1">
      <c r="A558" s="211"/>
      <c r="B558" s="211"/>
      <c r="C558" s="211"/>
      <c r="D558" s="211"/>
      <c r="E558" s="211"/>
      <c r="F558" s="211"/>
      <c r="G558" s="211"/>
      <c r="H558" s="211"/>
      <c r="I558" s="211"/>
      <c r="J558" s="211"/>
      <c r="K558" s="211"/>
      <c r="L558" s="211"/>
      <c r="M558" s="211"/>
      <c r="N558" s="211"/>
      <c r="O558" s="211"/>
      <c r="P558" s="211"/>
      <c r="Q558" s="211"/>
      <c r="R558" s="211"/>
      <c r="S558" s="211"/>
      <c r="T558" s="211"/>
      <c r="U558" s="211"/>
      <c r="V558" s="211"/>
      <c r="W558" s="211"/>
      <c r="X558" s="211"/>
      <c r="Y558" s="211"/>
      <c r="Z558" s="211"/>
    </row>
    <row r="559" spans="1:26" ht="15.75" customHeight="1">
      <c r="A559" s="211"/>
      <c r="B559" s="211"/>
      <c r="C559" s="211"/>
      <c r="D559" s="211"/>
      <c r="E559" s="211"/>
      <c r="F559" s="211"/>
      <c r="G559" s="211"/>
      <c r="H559" s="211"/>
      <c r="I559" s="211"/>
      <c r="J559" s="211"/>
      <c r="K559" s="211"/>
      <c r="L559" s="211"/>
      <c r="M559" s="211"/>
      <c r="N559" s="211"/>
      <c r="O559" s="211"/>
      <c r="P559" s="211"/>
      <c r="Q559" s="211"/>
      <c r="R559" s="211"/>
      <c r="S559" s="211"/>
      <c r="T559" s="211"/>
      <c r="U559" s="211"/>
      <c r="V559" s="211"/>
      <c r="W559" s="211"/>
      <c r="X559" s="211"/>
      <c r="Y559" s="211"/>
      <c r="Z559" s="211"/>
    </row>
    <row r="560" spans="1:26" ht="15.75" customHeight="1">
      <c r="A560" s="211"/>
      <c r="B560" s="211"/>
      <c r="C560" s="211"/>
      <c r="D560" s="211"/>
      <c r="E560" s="211"/>
      <c r="F560" s="211"/>
      <c r="G560" s="211"/>
      <c r="H560" s="211"/>
      <c r="I560" s="211"/>
      <c r="J560" s="211"/>
      <c r="K560" s="211"/>
      <c r="L560" s="211"/>
      <c r="M560" s="211"/>
      <c r="N560" s="211"/>
      <c r="O560" s="211"/>
      <c r="P560" s="211"/>
      <c r="Q560" s="211"/>
      <c r="R560" s="211"/>
      <c r="S560" s="211"/>
      <c r="T560" s="211"/>
      <c r="U560" s="211"/>
      <c r="V560" s="211"/>
      <c r="W560" s="211"/>
      <c r="X560" s="211"/>
      <c r="Y560" s="211"/>
      <c r="Z560" s="211"/>
    </row>
    <row r="561" spans="1:26" ht="15.75" customHeight="1">
      <c r="A561" s="211"/>
      <c r="B561" s="211"/>
      <c r="C561" s="211"/>
      <c r="D561" s="211"/>
      <c r="E561" s="211"/>
      <c r="F561" s="211"/>
      <c r="G561" s="211"/>
      <c r="H561" s="211"/>
      <c r="I561" s="211"/>
      <c r="J561" s="211"/>
      <c r="K561" s="211"/>
      <c r="L561" s="211"/>
      <c r="M561" s="211"/>
      <c r="N561" s="211"/>
      <c r="O561" s="211"/>
      <c r="P561" s="211"/>
      <c r="Q561" s="211"/>
      <c r="R561" s="211"/>
      <c r="S561" s="211"/>
      <c r="T561" s="211"/>
      <c r="U561" s="211"/>
      <c r="V561" s="211"/>
      <c r="W561" s="211"/>
      <c r="X561" s="211"/>
      <c r="Y561" s="211"/>
      <c r="Z561" s="211"/>
    </row>
    <row r="562" spans="1:26" ht="15.75" customHeight="1">
      <c r="A562" s="211"/>
      <c r="B562" s="211"/>
      <c r="C562" s="211"/>
      <c r="D562" s="211"/>
      <c r="E562" s="211"/>
      <c r="F562" s="211"/>
      <c r="G562" s="211"/>
      <c r="H562" s="211"/>
      <c r="I562" s="211"/>
      <c r="J562" s="211"/>
      <c r="K562" s="211"/>
      <c r="L562" s="211"/>
      <c r="M562" s="211"/>
      <c r="N562" s="211"/>
      <c r="O562" s="211"/>
      <c r="P562" s="211"/>
      <c r="Q562" s="211"/>
      <c r="R562" s="211"/>
      <c r="S562" s="211"/>
      <c r="T562" s="211"/>
      <c r="U562" s="211"/>
      <c r="V562" s="211"/>
      <c r="W562" s="211"/>
      <c r="X562" s="211"/>
      <c r="Y562" s="211"/>
      <c r="Z562" s="211"/>
    </row>
    <row r="563" spans="1:26" ht="15.75" customHeight="1">
      <c r="A563" s="211"/>
      <c r="B563" s="211"/>
      <c r="C563" s="211"/>
      <c r="D563" s="211"/>
      <c r="E563" s="211"/>
      <c r="F563" s="211"/>
      <c r="G563" s="211"/>
      <c r="H563" s="211"/>
      <c r="I563" s="211"/>
      <c r="J563" s="211"/>
      <c r="K563" s="211"/>
      <c r="L563" s="211"/>
      <c r="M563" s="211"/>
      <c r="N563" s="211"/>
      <c r="O563" s="211"/>
      <c r="P563" s="211"/>
      <c r="Q563" s="211"/>
      <c r="R563" s="211"/>
      <c r="S563" s="211"/>
      <c r="T563" s="211"/>
      <c r="U563" s="211"/>
      <c r="V563" s="211"/>
      <c r="W563" s="211"/>
      <c r="X563" s="211"/>
      <c r="Y563" s="211"/>
      <c r="Z563" s="211"/>
    </row>
    <row r="564" spans="1:26" ht="15.75" customHeight="1">
      <c r="A564" s="211"/>
      <c r="B564" s="211"/>
      <c r="C564" s="211"/>
      <c r="D564" s="211"/>
      <c r="E564" s="211"/>
      <c r="F564" s="211"/>
      <c r="G564" s="211"/>
      <c r="H564" s="211"/>
      <c r="I564" s="211"/>
      <c r="J564" s="211"/>
      <c r="K564" s="211"/>
      <c r="L564" s="211"/>
      <c r="M564" s="211"/>
      <c r="N564" s="211"/>
      <c r="O564" s="211"/>
      <c r="P564" s="211"/>
      <c r="Q564" s="211"/>
      <c r="R564" s="211"/>
      <c r="S564" s="211"/>
      <c r="T564" s="211"/>
      <c r="U564" s="211"/>
      <c r="V564" s="211"/>
      <c r="W564" s="211"/>
      <c r="X564" s="211"/>
      <c r="Y564" s="211"/>
      <c r="Z564" s="211"/>
    </row>
    <row r="565" spans="1:26" ht="15.75" customHeight="1">
      <c r="A565" s="211"/>
      <c r="B565" s="211"/>
      <c r="C565" s="211"/>
      <c r="D565" s="211"/>
      <c r="E565" s="211"/>
      <c r="F565" s="211"/>
      <c r="G565" s="211"/>
      <c r="H565" s="211"/>
      <c r="I565" s="211"/>
      <c r="J565" s="211"/>
      <c r="K565" s="211"/>
      <c r="L565" s="211"/>
      <c r="M565" s="211"/>
      <c r="N565" s="211"/>
      <c r="O565" s="211"/>
      <c r="P565" s="211"/>
      <c r="Q565" s="211"/>
      <c r="R565" s="211"/>
      <c r="S565" s="211"/>
      <c r="T565" s="211"/>
      <c r="U565" s="211"/>
      <c r="V565" s="211"/>
      <c r="W565" s="211"/>
      <c r="X565" s="211"/>
      <c r="Y565" s="211"/>
      <c r="Z565" s="211"/>
    </row>
    <row r="566" spans="1:26" ht="15.75" customHeight="1">
      <c r="A566" s="211"/>
      <c r="B566" s="211"/>
      <c r="C566" s="211"/>
      <c r="D566" s="211"/>
      <c r="E566" s="211"/>
      <c r="F566" s="211"/>
      <c r="G566" s="211"/>
      <c r="H566" s="211"/>
      <c r="I566" s="211"/>
      <c r="J566" s="211"/>
      <c r="K566" s="211"/>
      <c r="L566" s="211"/>
      <c r="M566" s="211"/>
      <c r="N566" s="211"/>
      <c r="O566" s="211"/>
      <c r="P566" s="211"/>
      <c r="Q566" s="211"/>
      <c r="R566" s="211"/>
      <c r="S566" s="211"/>
      <c r="T566" s="211"/>
      <c r="U566" s="211"/>
      <c r="V566" s="211"/>
      <c r="W566" s="211"/>
      <c r="X566" s="211"/>
      <c r="Y566" s="211"/>
      <c r="Z566" s="211"/>
    </row>
    <row r="567" spans="1:26" ht="15.75" customHeight="1">
      <c r="A567" s="211"/>
      <c r="B567" s="211"/>
      <c r="C567" s="211"/>
      <c r="D567" s="211"/>
      <c r="E567" s="211"/>
      <c r="F567" s="211"/>
      <c r="G567" s="211"/>
      <c r="H567" s="211"/>
      <c r="I567" s="211"/>
      <c r="J567" s="211"/>
      <c r="K567" s="211"/>
      <c r="L567" s="211"/>
      <c r="M567" s="211"/>
      <c r="N567" s="211"/>
      <c r="O567" s="211"/>
      <c r="P567" s="211"/>
      <c r="Q567" s="211"/>
      <c r="R567" s="211"/>
      <c r="S567" s="211"/>
      <c r="T567" s="211"/>
      <c r="U567" s="211"/>
      <c r="V567" s="211"/>
      <c r="W567" s="211"/>
      <c r="X567" s="211"/>
      <c r="Y567" s="211"/>
      <c r="Z567" s="211"/>
    </row>
    <row r="568" spans="1:26" ht="15.75" customHeight="1">
      <c r="A568" s="211"/>
      <c r="B568" s="211"/>
      <c r="C568" s="211"/>
      <c r="D568" s="211"/>
      <c r="E568" s="211"/>
      <c r="F568" s="211"/>
      <c r="G568" s="211"/>
      <c r="H568" s="211"/>
      <c r="I568" s="211"/>
      <c r="J568" s="211"/>
      <c r="K568" s="211"/>
      <c r="L568" s="211"/>
      <c r="M568" s="211"/>
      <c r="N568" s="211"/>
      <c r="O568" s="211"/>
      <c r="P568" s="211"/>
      <c r="Q568" s="211"/>
      <c r="R568" s="211"/>
      <c r="S568" s="211"/>
      <c r="T568" s="211"/>
      <c r="U568" s="211"/>
      <c r="V568" s="211"/>
      <c r="W568" s="211"/>
      <c r="X568" s="211"/>
      <c r="Y568" s="211"/>
      <c r="Z568" s="211"/>
    </row>
    <row r="569" spans="1:26" ht="15.75" customHeight="1">
      <c r="A569" s="211"/>
      <c r="B569" s="211"/>
      <c r="C569" s="211"/>
      <c r="D569" s="211"/>
      <c r="E569" s="211"/>
      <c r="F569" s="211"/>
      <c r="G569" s="211"/>
      <c r="H569" s="211"/>
      <c r="I569" s="211"/>
      <c r="J569" s="211"/>
      <c r="K569" s="211"/>
      <c r="L569" s="211"/>
      <c r="M569" s="211"/>
      <c r="N569" s="211"/>
      <c r="O569" s="211"/>
      <c r="P569" s="211"/>
      <c r="Q569" s="211"/>
      <c r="R569" s="211"/>
      <c r="S569" s="211"/>
      <c r="T569" s="211"/>
      <c r="U569" s="211"/>
      <c r="V569" s="211"/>
      <c r="W569" s="211"/>
      <c r="X569" s="211"/>
      <c r="Y569" s="211"/>
      <c r="Z569" s="211"/>
    </row>
    <row r="570" spans="1:26" ht="15.75" customHeight="1">
      <c r="A570" s="211"/>
      <c r="B570" s="211"/>
      <c r="C570" s="211"/>
      <c r="D570" s="211"/>
      <c r="E570" s="211"/>
      <c r="F570" s="211"/>
      <c r="G570" s="211"/>
      <c r="H570" s="211"/>
      <c r="I570" s="211"/>
      <c r="J570" s="211"/>
      <c r="K570" s="211"/>
      <c r="L570" s="211"/>
      <c r="M570" s="211"/>
      <c r="N570" s="211"/>
      <c r="O570" s="211"/>
      <c r="P570" s="211"/>
      <c r="Q570" s="211"/>
      <c r="R570" s="211"/>
      <c r="S570" s="211"/>
      <c r="T570" s="211"/>
      <c r="U570" s="211"/>
      <c r="V570" s="211"/>
      <c r="W570" s="211"/>
      <c r="X570" s="211"/>
      <c r="Y570" s="211"/>
      <c r="Z570" s="211"/>
    </row>
    <row r="571" spans="1:26" ht="15.75" customHeight="1">
      <c r="A571" s="211"/>
      <c r="B571" s="211"/>
      <c r="C571" s="211"/>
      <c r="D571" s="211"/>
      <c r="E571" s="211"/>
      <c r="F571" s="211"/>
      <c r="G571" s="211"/>
      <c r="H571" s="211"/>
      <c r="I571" s="211"/>
      <c r="J571" s="211"/>
      <c r="K571" s="211"/>
      <c r="L571" s="211"/>
      <c r="M571" s="211"/>
      <c r="N571" s="211"/>
      <c r="O571" s="211"/>
      <c r="P571" s="211"/>
      <c r="Q571" s="211"/>
      <c r="R571" s="211"/>
      <c r="S571" s="211"/>
      <c r="T571" s="211"/>
      <c r="U571" s="211"/>
      <c r="V571" s="211"/>
      <c r="W571" s="211"/>
      <c r="X571" s="211"/>
      <c r="Y571" s="211"/>
      <c r="Z571" s="211"/>
    </row>
    <row r="572" spans="1:26" ht="15.75" customHeight="1">
      <c r="A572" s="211"/>
      <c r="B572" s="211"/>
      <c r="C572" s="211"/>
      <c r="D572" s="211"/>
      <c r="E572" s="211"/>
      <c r="F572" s="211"/>
      <c r="G572" s="211"/>
      <c r="H572" s="211"/>
      <c r="I572" s="211"/>
      <c r="J572" s="211"/>
      <c r="K572" s="211"/>
      <c r="L572" s="211"/>
      <c r="M572" s="211"/>
      <c r="N572" s="211"/>
      <c r="O572" s="211"/>
      <c r="P572" s="211"/>
      <c r="Q572" s="211"/>
      <c r="R572" s="211"/>
      <c r="S572" s="211"/>
      <c r="T572" s="211"/>
      <c r="U572" s="211"/>
      <c r="V572" s="211"/>
      <c r="W572" s="211"/>
      <c r="X572" s="211"/>
      <c r="Y572" s="211"/>
      <c r="Z572" s="211"/>
    </row>
    <row r="573" spans="1:26" ht="15.75" customHeight="1">
      <c r="A573" s="211"/>
      <c r="B573" s="211"/>
      <c r="C573" s="211"/>
      <c r="D573" s="211"/>
      <c r="E573" s="211"/>
      <c r="F573" s="211"/>
      <c r="G573" s="211"/>
      <c r="H573" s="211"/>
      <c r="I573" s="211"/>
      <c r="J573" s="211"/>
      <c r="K573" s="211"/>
      <c r="L573" s="211"/>
      <c r="M573" s="211"/>
      <c r="N573" s="211"/>
      <c r="O573" s="211"/>
      <c r="P573" s="211"/>
      <c r="Q573" s="211"/>
      <c r="R573" s="211"/>
      <c r="S573" s="211"/>
      <c r="T573" s="211"/>
      <c r="U573" s="211"/>
      <c r="V573" s="211"/>
      <c r="W573" s="211"/>
      <c r="X573" s="211"/>
      <c r="Y573" s="211"/>
      <c r="Z573" s="211"/>
    </row>
    <row r="574" spans="1:26" ht="15.75" customHeight="1">
      <c r="A574" s="211"/>
      <c r="B574" s="211"/>
      <c r="C574" s="211"/>
      <c r="D574" s="211"/>
      <c r="E574" s="211"/>
      <c r="F574" s="211"/>
      <c r="G574" s="211"/>
      <c r="H574" s="211"/>
      <c r="I574" s="211"/>
      <c r="J574" s="211"/>
      <c r="K574" s="211"/>
      <c r="L574" s="211"/>
      <c r="M574" s="211"/>
      <c r="N574" s="211"/>
      <c r="O574" s="211"/>
      <c r="P574" s="211"/>
      <c r="Q574" s="211"/>
      <c r="R574" s="211"/>
      <c r="S574" s="211"/>
      <c r="T574" s="211"/>
      <c r="U574" s="211"/>
      <c r="V574" s="211"/>
      <c r="W574" s="211"/>
      <c r="X574" s="211"/>
      <c r="Y574" s="211"/>
      <c r="Z574" s="211"/>
    </row>
    <row r="575" spans="1:26" ht="15.75" customHeight="1">
      <c r="A575" s="211"/>
      <c r="B575" s="211"/>
      <c r="C575" s="211"/>
      <c r="D575" s="211"/>
      <c r="E575" s="211"/>
      <c r="F575" s="211"/>
      <c r="G575" s="211"/>
      <c r="H575" s="211"/>
      <c r="I575" s="211"/>
      <c r="J575" s="211"/>
      <c r="K575" s="211"/>
      <c r="L575" s="211"/>
      <c r="M575" s="211"/>
      <c r="N575" s="211"/>
      <c r="O575" s="211"/>
      <c r="P575" s="211"/>
      <c r="Q575" s="211"/>
      <c r="R575" s="211"/>
      <c r="S575" s="211"/>
      <c r="T575" s="211"/>
      <c r="U575" s="211"/>
      <c r="V575" s="211"/>
      <c r="W575" s="211"/>
      <c r="X575" s="211"/>
      <c r="Y575" s="211"/>
      <c r="Z575" s="211"/>
    </row>
    <row r="576" spans="1:26" ht="15.75" customHeight="1">
      <c r="A576" s="211"/>
      <c r="B576" s="211"/>
      <c r="C576" s="211"/>
      <c r="D576" s="211"/>
      <c r="E576" s="211"/>
      <c r="F576" s="211"/>
      <c r="G576" s="211"/>
      <c r="H576" s="211"/>
      <c r="I576" s="211"/>
      <c r="J576" s="211"/>
      <c r="K576" s="211"/>
      <c r="L576" s="211"/>
      <c r="M576" s="211"/>
      <c r="N576" s="211"/>
      <c r="O576" s="211"/>
      <c r="P576" s="211"/>
      <c r="Q576" s="211"/>
      <c r="R576" s="211"/>
      <c r="S576" s="211"/>
      <c r="T576" s="211"/>
      <c r="U576" s="211"/>
      <c r="V576" s="211"/>
      <c r="W576" s="211"/>
      <c r="X576" s="211"/>
      <c r="Y576" s="211"/>
      <c r="Z576" s="211"/>
    </row>
    <row r="577" spans="1:26" ht="15.75" customHeight="1">
      <c r="A577" s="211"/>
      <c r="B577" s="211"/>
      <c r="C577" s="211"/>
      <c r="D577" s="211"/>
      <c r="E577" s="211"/>
      <c r="F577" s="211"/>
      <c r="G577" s="211"/>
      <c r="H577" s="211"/>
      <c r="I577" s="211"/>
      <c r="J577" s="211"/>
      <c r="K577" s="211"/>
      <c r="L577" s="211"/>
      <c r="M577" s="211"/>
      <c r="N577" s="211"/>
      <c r="O577" s="211"/>
      <c r="P577" s="211"/>
      <c r="Q577" s="211"/>
      <c r="R577" s="211"/>
      <c r="S577" s="211"/>
      <c r="T577" s="211"/>
      <c r="U577" s="211"/>
      <c r="V577" s="211"/>
      <c r="W577" s="211"/>
      <c r="X577" s="211"/>
      <c r="Y577" s="211"/>
      <c r="Z577" s="211"/>
    </row>
    <row r="578" spans="1:26" ht="15.75" customHeight="1">
      <c r="A578" s="211"/>
      <c r="B578" s="211"/>
      <c r="C578" s="211"/>
      <c r="D578" s="211"/>
      <c r="E578" s="211"/>
      <c r="F578" s="211"/>
      <c r="G578" s="211"/>
      <c r="H578" s="211"/>
      <c r="I578" s="211"/>
      <c r="J578" s="211"/>
      <c r="K578" s="211"/>
      <c r="L578" s="211"/>
      <c r="M578" s="211"/>
      <c r="N578" s="211"/>
      <c r="O578" s="211"/>
      <c r="P578" s="211"/>
      <c r="Q578" s="211"/>
      <c r="R578" s="211"/>
      <c r="S578" s="211"/>
      <c r="T578" s="211"/>
      <c r="U578" s="211"/>
      <c r="V578" s="211"/>
      <c r="W578" s="211"/>
      <c r="X578" s="211"/>
      <c r="Y578" s="211"/>
      <c r="Z578" s="211"/>
    </row>
    <row r="579" spans="1:26" ht="15.75" customHeight="1">
      <c r="A579" s="211"/>
      <c r="B579" s="211"/>
      <c r="C579" s="211"/>
      <c r="D579" s="211"/>
      <c r="E579" s="211"/>
      <c r="F579" s="211"/>
      <c r="G579" s="211"/>
      <c r="H579" s="211"/>
      <c r="I579" s="211"/>
      <c r="J579" s="211"/>
      <c r="K579" s="211"/>
      <c r="L579" s="211"/>
      <c r="M579" s="211"/>
      <c r="N579" s="211"/>
      <c r="O579" s="211"/>
      <c r="P579" s="211"/>
      <c r="Q579" s="211"/>
      <c r="R579" s="211"/>
      <c r="S579" s="211"/>
      <c r="T579" s="211"/>
      <c r="U579" s="211"/>
      <c r="V579" s="211"/>
      <c r="W579" s="211"/>
      <c r="X579" s="211"/>
      <c r="Y579" s="211"/>
      <c r="Z579" s="211"/>
    </row>
    <row r="580" spans="1:26" ht="15.75" customHeight="1">
      <c r="A580" s="211"/>
      <c r="B580" s="211"/>
      <c r="C580" s="211"/>
      <c r="D580" s="211"/>
      <c r="E580" s="211"/>
      <c r="F580" s="211"/>
      <c r="G580" s="211"/>
      <c r="H580" s="211"/>
      <c r="I580" s="211"/>
      <c r="J580" s="211"/>
      <c r="K580" s="211"/>
      <c r="L580" s="211"/>
      <c r="M580" s="211"/>
      <c r="N580" s="211"/>
      <c r="O580" s="211"/>
      <c r="P580" s="211"/>
      <c r="Q580" s="211"/>
      <c r="R580" s="211"/>
      <c r="S580" s="211"/>
      <c r="T580" s="211"/>
      <c r="U580" s="211"/>
      <c r="V580" s="211"/>
      <c r="W580" s="211"/>
      <c r="X580" s="211"/>
      <c r="Y580" s="211"/>
      <c r="Z580" s="211"/>
    </row>
    <row r="581" spans="1:26" ht="15.75" customHeight="1">
      <c r="A581" s="211"/>
      <c r="B581" s="211"/>
      <c r="C581" s="211"/>
      <c r="D581" s="211"/>
      <c r="E581" s="211"/>
      <c r="F581" s="211"/>
      <c r="G581" s="211"/>
      <c r="H581" s="211"/>
      <c r="I581" s="211"/>
      <c r="J581" s="211"/>
      <c r="K581" s="211"/>
      <c r="L581" s="211"/>
      <c r="M581" s="211"/>
      <c r="N581" s="211"/>
      <c r="O581" s="211"/>
      <c r="P581" s="211"/>
      <c r="Q581" s="211"/>
      <c r="R581" s="211"/>
      <c r="S581" s="211"/>
      <c r="T581" s="211"/>
      <c r="U581" s="211"/>
      <c r="V581" s="211"/>
      <c r="W581" s="211"/>
      <c r="X581" s="211"/>
      <c r="Y581" s="211"/>
      <c r="Z581" s="211"/>
    </row>
    <row r="582" spans="1:26" ht="15.75" customHeight="1">
      <c r="A582" s="211"/>
      <c r="B582" s="211"/>
      <c r="C582" s="211"/>
      <c r="D582" s="211"/>
      <c r="E582" s="211"/>
      <c r="F582" s="211"/>
      <c r="G582" s="211"/>
      <c r="H582" s="211"/>
      <c r="I582" s="211"/>
      <c r="J582" s="211"/>
      <c r="K582" s="211"/>
      <c r="L582" s="211"/>
      <c r="M582" s="211"/>
      <c r="N582" s="211"/>
      <c r="O582" s="211"/>
      <c r="P582" s="211"/>
      <c r="Q582" s="211"/>
      <c r="R582" s="211"/>
      <c r="S582" s="211"/>
      <c r="T582" s="211"/>
      <c r="U582" s="211"/>
      <c r="V582" s="211"/>
      <c r="W582" s="211"/>
      <c r="X582" s="211"/>
      <c r="Y582" s="211"/>
      <c r="Z582" s="211"/>
    </row>
    <row r="583" spans="1:26" ht="15.75" customHeight="1">
      <c r="A583" s="211"/>
      <c r="B583" s="211"/>
      <c r="C583" s="211"/>
      <c r="D583" s="211"/>
      <c r="E583" s="211"/>
      <c r="F583" s="211"/>
      <c r="G583" s="211"/>
      <c r="H583" s="211"/>
      <c r="I583" s="211"/>
      <c r="J583" s="211"/>
      <c r="K583" s="211"/>
      <c r="L583" s="211"/>
      <c r="M583" s="211"/>
      <c r="N583" s="211"/>
      <c r="O583" s="211"/>
      <c r="P583" s="211"/>
      <c r="Q583" s="211"/>
      <c r="R583" s="211"/>
      <c r="S583" s="211"/>
      <c r="T583" s="211"/>
      <c r="U583" s="211"/>
      <c r="V583" s="211"/>
      <c r="W583" s="211"/>
      <c r="X583" s="211"/>
      <c r="Y583" s="211"/>
      <c r="Z583" s="211"/>
    </row>
    <row r="584" spans="1:26" ht="15.75" customHeight="1">
      <c r="A584" s="211"/>
      <c r="B584" s="211"/>
      <c r="C584" s="211"/>
      <c r="D584" s="211"/>
      <c r="E584" s="211"/>
      <c r="F584" s="211"/>
      <c r="G584" s="211"/>
      <c r="H584" s="211"/>
      <c r="I584" s="211"/>
      <c r="J584" s="211"/>
      <c r="K584" s="211"/>
      <c r="L584" s="211"/>
      <c r="M584" s="211"/>
      <c r="N584" s="211"/>
      <c r="O584" s="211"/>
      <c r="P584" s="211"/>
      <c r="Q584" s="211"/>
      <c r="R584" s="211"/>
      <c r="S584" s="211"/>
      <c r="T584" s="211"/>
      <c r="U584" s="211"/>
      <c r="V584" s="211"/>
      <c r="W584" s="211"/>
      <c r="X584" s="211"/>
      <c r="Y584" s="211"/>
      <c r="Z584" s="211"/>
    </row>
    <row r="585" spans="1:26" ht="15.75" customHeight="1">
      <c r="A585" s="211"/>
      <c r="B585" s="211"/>
      <c r="C585" s="211"/>
      <c r="D585" s="211"/>
      <c r="E585" s="211"/>
      <c r="F585" s="211"/>
      <c r="G585" s="211"/>
      <c r="H585" s="211"/>
      <c r="I585" s="211"/>
      <c r="J585" s="211"/>
      <c r="K585" s="211"/>
      <c r="L585" s="211"/>
      <c r="M585" s="211"/>
      <c r="N585" s="211"/>
      <c r="O585" s="211"/>
      <c r="P585" s="211"/>
      <c r="Q585" s="211"/>
      <c r="R585" s="211"/>
      <c r="S585" s="211"/>
      <c r="T585" s="211"/>
      <c r="U585" s="211"/>
      <c r="V585" s="211"/>
      <c r="W585" s="211"/>
      <c r="X585" s="211"/>
      <c r="Y585" s="211"/>
      <c r="Z585" s="211"/>
    </row>
    <row r="586" spans="1:26" ht="15.75" customHeight="1">
      <c r="A586" s="211"/>
      <c r="B586" s="211"/>
      <c r="C586" s="211"/>
      <c r="D586" s="211"/>
      <c r="E586" s="211"/>
      <c r="F586" s="211"/>
      <c r="G586" s="211"/>
      <c r="H586" s="211"/>
      <c r="I586" s="211"/>
      <c r="J586" s="211"/>
      <c r="K586" s="211"/>
      <c r="L586" s="211"/>
      <c r="M586" s="211"/>
      <c r="N586" s="211"/>
      <c r="O586" s="211"/>
      <c r="P586" s="211"/>
      <c r="Q586" s="211"/>
      <c r="R586" s="211"/>
      <c r="S586" s="211"/>
      <c r="T586" s="211"/>
      <c r="U586" s="211"/>
      <c r="V586" s="211"/>
      <c r="W586" s="211"/>
      <c r="X586" s="211"/>
      <c r="Y586" s="211"/>
      <c r="Z586" s="211"/>
    </row>
    <row r="587" spans="1:26" ht="15.75" customHeight="1">
      <c r="A587" s="211"/>
      <c r="B587" s="211"/>
      <c r="C587" s="211"/>
      <c r="D587" s="211"/>
      <c r="E587" s="211"/>
      <c r="F587" s="211"/>
      <c r="G587" s="211"/>
      <c r="H587" s="211"/>
      <c r="I587" s="211"/>
      <c r="J587" s="211"/>
      <c r="K587" s="211"/>
      <c r="L587" s="211"/>
      <c r="M587" s="211"/>
      <c r="N587" s="211"/>
      <c r="O587" s="211"/>
      <c r="P587" s="211"/>
      <c r="Q587" s="211"/>
      <c r="R587" s="211"/>
      <c r="S587" s="211"/>
      <c r="T587" s="211"/>
      <c r="U587" s="211"/>
      <c r="V587" s="211"/>
      <c r="W587" s="211"/>
      <c r="X587" s="211"/>
      <c r="Y587" s="211"/>
      <c r="Z587" s="211"/>
    </row>
    <row r="588" spans="1:26" ht="15.75" customHeight="1">
      <c r="A588" s="211"/>
      <c r="B588" s="211"/>
      <c r="C588" s="211"/>
      <c r="D588" s="211"/>
      <c r="E588" s="211"/>
      <c r="F588" s="211"/>
      <c r="G588" s="211"/>
      <c r="H588" s="211"/>
      <c r="I588" s="211"/>
      <c r="J588" s="211"/>
      <c r="K588" s="211"/>
      <c r="L588" s="211"/>
      <c r="M588" s="211"/>
      <c r="N588" s="211"/>
      <c r="O588" s="211"/>
      <c r="P588" s="211"/>
      <c r="Q588" s="211"/>
      <c r="R588" s="211"/>
      <c r="S588" s="211"/>
      <c r="T588" s="211"/>
      <c r="U588" s="211"/>
      <c r="V588" s="211"/>
      <c r="W588" s="211"/>
      <c r="X588" s="211"/>
      <c r="Y588" s="211"/>
      <c r="Z588" s="211"/>
    </row>
    <row r="589" spans="1:26" ht="15.75" customHeight="1">
      <c r="A589" s="211"/>
      <c r="B589" s="211"/>
      <c r="C589" s="211"/>
      <c r="D589" s="211"/>
      <c r="E589" s="211"/>
      <c r="F589" s="211"/>
      <c r="G589" s="211"/>
      <c r="H589" s="211"/>
      <c r="I589" s="211"/>
      <c r="J589" s="211"/>
      <c r="K589" s="211"/>
      <c r="L589" s="211"/>
      <c r="M589" s="211"/>
      <c r="N589" s="211"/>
      <c r="O589" s="211"/>
      <c r="P589" s="211"/>
      <c r="Q589" s="211"/>
      <c r="R589" s="211"/>
      <c r="S589" s="211"/>
      <c r="T589" s="211"/>
      <c r="U589" s="211"/>
      <c r="V589" s="211"/>
      <c r="W589" s="211"/>
      <c r="X589" s="211"/>
      <c r="Y589" s="211"/>
      <c r="Z589" s="211"/>
    </row>
    <row r="590" spans="1:26" ht="15.75" customHeight="1">
      <c r="A590" s="211"/>
      <c r="B590" s="211"/>
      <c r="C590" s="211"/>
      <c r="D590" s="211"/>
      <c r="E590" s="211"/>
      <c r="F590" s="211"/>
      <c r="G590" s="211"/>
      <c r="H590" s="211"/>
      <c r="I590" s="211"/>
      <c r="J590" s="211"/>
      <c r="K590" s="211"/>
      <c r="L590" s="211"/>
      <c r="M590" s="211"/>
      <c r="N590" s="211"/>
      <c r="O590" s="211"/>
      <c r="P590" s="211"/>
      <c r="Q590" s="211"/>
      <c r="R590" s="211"/>
      <c r="S590" s="211"/>
      <c r="T590" s="211"/>
      <c r="U590" s="211"/>
      <c r="V590" s="211"/>
      <c r="W590" s="211"/>
      <c r="X590" s="211"/>
      <c r="Y590" s="211"/>
      <c r="Z590" s="211"/>
    </row>
    <row r="591" spans="1:26" ht="15.75" customHeight="1">
      <c r="A591" s="211"/>
      <c r="B591" s="211"/>
      <c r="C591" s="211"/>
      <c r="D591" s="211"/>
      <c r="E591" s="211"/>
      <c r="F591" s="211"/>
      <c r="G591" s="211"/>
      <c r="H591" s="211"/>
      <c r="I591" s="211"/>
      <c r="J591" s="211"/>
      <c r="K591" s="211"/>
      <c r="L591" s="211"/>
      <c r="M591" s="211"/>
      <c r="N591" s="211"/>
      <c r="O591" s="211"/>
      <c r="P591" s="211"/>
      <c r="Q591" s="211"/>
      <c r="R591" s="211"/>
      <c r="S591" s="211"/>
      <c r="T591" s="211"/>
      <c r="U591" s="211"/>
      <c r="V591" s="211"/>
      <c r="W591" s="211"/>
      <c r="X591" s="211"/>
      <c r="Y591" s="211"/>
      <c r="Z591" s="211"/>
    </row>
    <row r="592" spans="1:26" ht="15.75" customHeight="1">
      <c r="A592" s="211"/>
      <c r="B592" s="211"/>
      <c r="C592" s="211"/>
      <c r="D592" s="211"/>
      <c r="E592" s="211"/>
      <c r="F592" s="211"/>
      <c r="G592" s="211"/>
      <c r="H592" s="211"/>
      <c r="I592" s="211"/>
      <c r="J592" s="211"/>
      <c r="K592" s="211"/>
      <c r="L592" s="211"/>
      <c r="M592" s="211"/>
      <c r="N592" s="211"/>
      <c r="O592" s="211"/>
      <c r="P592" s="211"/>
      <c r="Q592" s="211"/>
      <c r="R592" s="211"/>
      <c r="S592" s="211"/>
      <c r="T592" s="211"/>
      <c r="U592" s="211"/>
      <c r="V592" s="211"/>
      <c r="W592" s="211"/>
      <c r="X592" s="211"/>
      <c r="Y592" s="211"/>
      <c r="Z592" s="211"/>
    </row>
    <row r="593" spans="1:26" ht="15.75" customHeight="1">
      <c r="A593" s="211"/>
      <c r="B593" s="211"/>
      <c r="C593" s="211"/>
      <c r="D593" s="211"/>
      <c r="E593" s="211"/>
      <c r="F593" s="211"/>
      <c r="G593" s="211"/>
      <c r="H593" s="211"/>
      <c r="I593" s="211"/>
      <c r="J593" s="211"/>
      <c r="K593" s="211"/>
      <c r="L593" s="211"/>
      <c r="M593" s="211"/>
      <c r="N593" s="211"/>
      <c r="O593" s="211"/>
      <c r="P593" s="211"/>
      <c r="Q593" s="211"/>
      <c r="R593" s="211"/>
      <c r="S593" s="211"/>
      <c r="T593" s="211"/>
      <c r="U593" s="211"/>
      <c r="V593" s="211"/>
      <c r="W593" s="211"/>
      <c r="X593" s="211"/>
      <c r="Y593" s="211"/>
      <c r="Z593" s="211"/>
    </row>
    <row r="594" spans="1:26" ht="15.75" customHeight="1">
      <c r="A594" s="211"/>
      <c r="B594" s="211"/>
      <c r="C594" s="211"/>
      <c r="D594" s="211"/>
      <c r="E594" s="211"/>
      <c r="F594" s="211"/>
      <c r="G594" s="211"/>
      <c r="H594" s="211"/>
      <c r="I594" s="211"/>
      <c r="J594" s="211"/>
      <c r="K594" s="211"/>
      <c r="L594" s="211"/>
      <c r="M594" s="211"/>
      <c r="N594" s="211"/>
      <c r="O594" s="211"/>
      <c r="P594" s="211"/>
      <c r="Q594" s="211"/>
      <c r="R594" s="211"/>
      <c r="S594" s="211"/>
      <c r="T594" s="211"/>
      <c r="U594" s="211"/>
      <c r="V594" s="211"/>
      <c r="W594" s="211"/>
      <c r="X594" s="211"/>
      <c r="Y594" s="211"/>
      <c r="Z594" s="211"/>
    </row>
    <row r="595" spans="1:26" ht="15.75" customHeight="1">
      <c r="A595" s="211"/>
      <c r="B595" s="211"/>
      <c r="C595" s="211"/>
      <c r="D595" s="211"/>
      <c r="E595" s="211"/>
      <c r="F595" s="211"/>
      <c r="G595" s="211"/>
      <c r="H595" s="211"/>
      <c r="I595" s="211"/>
      <c r="J595" s="211"/>
      <c r="K595" s="211"/>
      <c r="L595" s="211"/>
      <c r="M595" s="211"/>
      <c r="N595" s="211"/>
      <c r="O595" s="211"/>
      <c r="P595" s="211"/>
      <c r="Q595" s="211"/>
      <c r="R595" s="211"/>
      <c r="S595" s="211"/>
      <c r="T595" s="211"/>
      <c r="U595" s="211"/>
      <c r="V595" s="211"/>
      <c r="W595" s="211"/>
      <c r="X595" s="211"/>
      <c r="Y595" s="211"/>
      <c r="Z595" s="211"/>
    </row>
    <row r="596" spans="1:26" ht="15.75" customHeight="1">
      <c r="A596" s="211"/>
      <c r="B596" s="211"/>
      <c r="C596" s="211"/>
      <c r="D596" s="211"/>
      <c r="E596" s="211"/>
      <c r="F596" s="211"/>
      <c r="G596" s="211"/>
      <c r="H596" s="211"/>
      <c r="I596" s="211"/>
      <c r="J596" s="211"/>
      <c r="K596" s="211"/>
      <c r="L596" s="211"/>
      <c r="M596" s="211"/>
      <c r="N596" s="211"/>
      <c r="O596" s="211"/>
      <c r="P596" s="211"/>
      <c r="Q596" s="211"/>
      <c r="R596" s="211"/>
      <c r="S596" s="211"/>
      <c r="T596" s="211"/>
      <c r="U596" s="211"/>
      <c r="V596" s="211"/>
      <c r="W596" s="211"/>
      <c r="X596" s="211"/>
      <c r="Y596" s="211"/>
      <c r="Z596" s="211"/>
    </row>
    <row r="597" spans="1:26" ht="15.75" customHeight="1">
      <c r="A597" s="211"/>
      <c r="B597" s="211"/>
      <c r="C597" s="211"/>
      <c r="D597" s="211"/>
      <c r="E597" s="211"/>
      <c r="F597" s="211"/>
      <c r="G597" s="211"/>
      <c r="H597" s="211"/>
      <c r="I597" s="211"/>
      <c r="J597" s="211"/>
      <c r="K597" s="211"/>
      <c r="L597" s="211"/>
      <c r="M597" s="211"/>
      <c r="N597" s="211"/>
      <c r="O597" s="211"/>
      <c r="P597" s="211"/>
      <c r="Q597" s="211"/>
      <c r="R597" s="211"/>
      <c r="S597" s="211"/>
      <c r="T597" s="211"/>
      <c r="U597" s="211"/>
      <c r="V597" s="211"/>
      <c r="W597" s="211"/>
      <c r="X597" s="211"/>
      <c r="Y597" s="211"/>
      <c r="Z597" s="211"/>
    </row>
    <row r="598" spans="1:26" ht="15.75" customHeight="1">
      <c r="A598" s="211"/>
      <c r="B598" s="211"/>
      <c r="C598" s="211"/>
      <c r="D598" s="211"/>
      <c r="E598" s="211"/>
      <c r="F598" s="211"/>
      <c r="G598" s="211"/>
      <c r="H598" s="211"/>
      <c r="I598" s="211"/>
      <c r="J598" s="211"/>
      <c r="K598" s="211"/>
      <c r="L598" s="211"/>
      <c r="M598" s="211"/>
      <c r="N598" s="211"/>
      <c r="O598" s="211"/>
      <c r="P598" s="211"/>
      <c r="Q598" s="211"/>
      <c r="R598" s="211"/>
      <c r="S598" s="211"/>
      <c r="T598" s="211"/>
      <c r="U598" s="211"/>
      <c r="V598" s="211"/>
      <c r="W598" s="211"/>
      <c r="X598" s="211"/>
      <c r="Y598" s="211"/>
      <c r="Z598" s="211"/>
    </row>
    <row r="599" spans="1:26" ht="15.75" customHeight="1">
      <c r="A599" s="211"/>
      <c r="B599" s="211"/>
      <c r="C599" s="211"/>
      <c r="D599" s="211"/>
      <c r="E599" s="211"/>
      <c r="F599" s="211"/>
      <c r="G599" s="211"/>
      <c r="H599" s="211"/>
      <c r="I599" s="211"/>
      <c r="J599" s="211"/>
      <c r="K599" s="211"/>
      <c r="L599" s="211"/>
      <c r="M599" s="211"/>
      <c r="N599" s="211"/>
      <c r="O599" s="211"/>
      <c r="P599" s="211"/>
      <c r="Q599" s="211"/>
      <c r="R599" s="211"/>
      <c r="S599" s="211"/>
      <c r="T599" s="211"/>
      <c r="U599" s="211"/>
      <c r="V599" s="211"/>
      <c r="W599" s="211"/>
      <c r="X599" s="211"/>
      <c r="Y599" s="211"/>
      <c r="Z599" s="211"/>
    </row>
    <row r="600" spans="1:26" ht="15.75" customHeight="1">
      <c r="A600" s="211"/>
      <c r="B600" s="211"/>
      <c r="C600" s="211"/>
      <c r="D600" s="211"/>
      <c r="E600" s="211"/>
      <c r="F600" s="211"/>
      <c r="G600" s="211"/>
      <c r="H600" s="211"/>
      <c r="I600" s="211"/>
      <c r="J600" s="211"/>
      <c r="K600" s="211"/>
      <c r="L600" s="211"/>
      <c r="M600" s="211"/>
      <c r="N600" s="211"/>
      <c r="O600" s="211"/>
      <c r="P600" s="211"/>
      <c r="Q600" s="211"/>
      <c r="R600" s="211"/>
      <c r="S600" s="211"/>
      <c r="T600" s="211"/>
      <c r="U600" s="211"/>
      <c r="V600" s="211"/>
      <c r="W600" s="211"/>
      <c r="X600" s="211"/>
      <c r="Y600" s="211"/>
      <c r="Z600" s="211"/>
    </row>
    <row r="601" spans="1:26" ht="15.75" customHeight="1">
      <c r="A601" s="211"/>
      <c r="B601" s="211"/>
      <c r="C601" s="211"/>
      <c r="D601" s="211"/>
      <c r="E601" s="211"/>
      <c r="F601" s="211"/>
      <c r="G601" s="211"/>
      <c r="H601" s="211"/>
      <c r="I601" s="211"/>
      <c r="J601" s="211"/>
      <c r="K601" s="211"/>
      <c r="L601" s="211"/>
      <c r="M601" s="211"/>
      <c r="N601" s="211"/>
      <c r="O601" s="211"/>
      <c r="P601" s="211"/>
      <c r="Q601" s="211"/>
      <c r="R601" s="211"/>
      <c r="S601" s="211"/>
      <c r="T601" s="211"/>
      <c r="U601" s="211"/>
      <c r="V601" s="211"/>
      <c r="W601" s="211"/>
      <c r="X601" s="211"/>
      <c r="Y601" s="211"/>
      <c r="Z601" s="211"/>
    </row>
    <row r="602" spans="1:26" ht="15.75" customHeight="1">
      <c r="A602" s="211"/>
      <c r="B602" s="211"/>
      <c r="C602" s="211"/>
      <c r="D602" s="211"/>
      <c r="E602" s="211"/>
      <c r="F602" s="211"/>
      <c r="G602" s="211"/>
      <c r="H602" s="211"/>
      <c r="I602" s="211"/>
      <c r="J602" s="211"/>
      <c r="K602" s="211"/>
      <c r="L602" s="211"/>
      <c r="M602" s="211"/>
      <c r="N602" s="211"/>
      <c r="O602" s="211"/>
      <c r="P602" s="211"/>
      <c r="Q602" s="211"/>
      <c r="R602" s="211"/>
      <c r="S602" s="211"/>
      <c r="T602" s="211"/>
      <c r="U602" s="211"/>
      <c r="V602" s="211"/>
      <c r="W602" s="211"/>
      <c r="X602" s="211"/>
      <c r="Y602" s="211"/>
      <c r="Z602" s="211"/>
    </row>
    <row r="603" spans="1:26" ht="15.75" customHeight="1">
      <c r="A603" s="211"/>
      <c r="B603" s="211"/>
      <c r="C603" s="211"/>
      <c r="D603" s="211"/>
      <c r="E603" s="211"/>
      <c r="F603" s="211"/>
      <c r="G603" s="211"/>
      <c r="H603" s="211"/>
      <c r="I603" s="211"/>
      <c r="J603" s="211"/>
      <c r="K603" s="211"/>
      <c r="L603" s="211"/>
      <c r="M603" s="211"/>
      <c r="N603" s="211"/>
      <c r="O603" s="211"/>
      <c r="P603" s="211"/>
      <c r="Q603" s="211"/>
      <c r="R603" s="211"/>
      <c r="S603" s="211"/>
      <c r="T603" s="211"/>
      <c r="U603" s="211"/>
      <c r="V603" s="211"/>
      <c r="W603" s="211"/>
      <c r="X603" s="211"/>
      <c r="Y603" s="211"/>
      <c r="Z603" s="211"/>
    </row>
    <row r="604" spans="1:26" ht="15.75" customHeight="1">
      <c r="A604" s="211"/>
      <c r="B604" s="211"/>
      <c r="C604" s="211"/>
      <c r="D604" s="211"/>
      <c r="E604" s="211"/>
      <c r="F604" s="211"/>
      <c r="G604" s="211"/>
      <c r="H604" s="211"/>
      <c r="I604" s="211"/>
      <c r="J604" s="211"/>
      <c r="K604" s="211"/>
      <c r="L604" s="211"/>
      <c r="M604" s="211"/>
      <c r="N604" s="211"/>
      <c r="O604" s="211"/>
      <c r="P604" s="211"/>
      <c r="Q604" s="211"/>
      <c r="R604" s="211"/>
      <c r="S604" s="211"/>
      <c r="T604" s="211"/>
      <c r="U604" s="211"/>
      <c r="V604" s="211"/>
      <c r="W604" s="211"/>
      <c r="X604" s="211"/>
      <c r="Y604" s="211"/>
      <c r="Z604" s="211"/>
    </row>
    <row r="605" spans="1:26" ht="15.75" customHeight="1">
      <c r="A605" s="211"/>
      <c r="B605" s="211"/>
      <c r="C605" s="211"/>
      <c r="D605" s="211"/>
      <c r="E605" s="211"/>
      <c r="F605" s="211"/>
      <c r="G605" s="211"/>
      <c r="H605" s="211"/>
      <c r="I605" s="211"/>
      <c r="J605" s="211"/>
      <c r="K605" s="211"/>
      <c r="L605" s="211"/>
      <c r="M605" s="211"/>
      <c r="N605" s="211"/>
      <c r="O605" s="211"/>
      <c r="P605" s="211"/>
      <c r="Q605" s="211"/>
      <c r="R605" s="211"/>
      <c r="S605" s="211"/>
      <c r="T605" s="211"/>
      <c r="U605" s="211"/>
      <c r="V605" s="211"/>
      <c r="W605" s="211"/>
      <c r="X605" s="211"/>
      <c r="Y605" s="211"/>
      <c r="Z605" s="211"/>
    </row>
    <row r="606" spans="1:26" ht="15.75" customHeight="1">
      <c r="A606" s="211"/>
      <c r="B606" s="211"/>
      <c r="C606" s="211"/>
      <c r="D606" s="211"/>
      <c r="E606" s="211"/>
      <c r="F606" s="211"/>
      <c r="G606" s="211"/>
      <c r="H606" s="211"/>
      <c r="I606" s="211"/>
      <c r="J606" s="211"/>
      <c r="K606" s="211"/>
      <c r="L606" s="211"/>
      <c r="M606" s="211"/>
      <c r="N606" s="211"/>
      <c r="O606" s="211"/>
      <c r="P606" s="211"/>
      <c r="Q606" s="211"/>
      <c r="R606" s="211"/>
      <c r="S606" s="211"/>
      <c r="T606" s="211"/>
      <c r="U606" s="211"/>
      <c r="V606" s="211"/>
      <c r="W606" s="211"/>
      <c r="X606" s="211"/>
      <c r="Y606" s="211"/>
      <c r="Z606" s="211"/>
    </row>
    <row r="607" spans="1:26" ht="15.75" customHeight="1">
      <c r="A607" s="211"/>
      <c r="B607" s="211"/>
      <c r="C607" s="211"/>
      <c r="D607" s="211"/>
      <c r="E607" s="211"/>
      <c r="F607" s="211"/>
      <c r="G607" s="211"/>
      <c r="H607" s="211"/>
      <c r="I607" s="211"/>
      <c r="J607" s="211"/>
      <c r="K607" s="211"/>
      <c r="L607" s="211"/>
      <c r="M607" s="211"/>
      <c r="N607" s="211"/>
      <c r="O607" s="211"/>
      <c r="P607" s="211"/>
      <c r="Q607" s="211"/>
      <c r="R607" s="211"/>
      <c r="S607" s="211"/>
      <c r="T607" s="211"/>
      <c r="U607" s="211"/>
      <c r="V607" s="211"/>
      <c r="W607" s="211"/>
      <c r="X607" s="211"/>
      <c r="Y607" s="211"/>
      <c r="Z607" s="211"/>
    </row>
    <row r="608" spans="1:26" ht="15.75" customHeight="1">
      <c r="A608" s="211"/>
      <c r="B608" s="211"/>
      <c r="C608" s="211"/>
      <c r="D608" s="211"/>
      <c r="E608" s="211"/>
      <c r="F608" s="211"/>
      <c r="G608" s="211"/>
      <c r="H608" s="211"/>
      <c r="I608" s="211"/>
      <c r="J608" s="211"/>
      <c r="K608" s="211"/>
      <c r="L608" s="211"/>
      <c r="M608" s="211"/>
      <c r="N608" s="211"/>
      <c r="O608" s="211"/>
      <c r="P608" s="211"/>
      <c r="Q608" s="211"/>
      <c r="R608" s="211"/>
      <c r="S608" s="211"/>
      <c r="T608" s="211"/>
      <c r="U608" s="211"/>
      <c r="V608" s="211"/>
      <c r="W608" s="211"/>
      <c r="X608" s="211"/>
      <c r="Y608" s="211"/>
      <c r="Z608" s="211"/>
    </row>
    <row r="609" spans="1:26" ht="15.75" customHeight="1">
      <c r="A609" s="211"/>
      <c r="B609" s="211"/>
      <c r="C609" s="211"/>
      <c r="D609" s="211"/>
      <c r="E609" s="211"/>
      <c r="F609" s="211"/>
      <c r="G609" s="211"/>
      <c r="H609" s="211"/>
      <c r="I609" s="211"/>
      <c r="J609" s="211"/>
      <c r="K609" s="211"/>
      <c r="L609" s="211"/>
      <c r="M609" s="211"/>
      <c r="N609" s="211"/>
      <c r="O609" s="211"/>
      <c r="P609" s="211"/>
      <c r="Q609" s="211"/>
      <c r="R609" s="211"/>
      <c r="S609" s="211"/>
      <c r="T609" s="211"/>
      <c r="U609" s="211"/>
      <c r="V609" s="211"/>
      <c r="W609" s="211"/>
      <c r="X609" s="211"/>
      <c r="Y609" s="211"/>
      <c r="Z609" s="211"/>
    </row>
    <row r="610" spans="1:26" ht="15.75" customHeight="1">
      <c r="A610" s="211"/>
      <c r="B610" s="211"/>
      <c r="C610" s="211"/>
      <c r="D610" s="211"/>
      <c r="E610" s="211"/>
      <c r="F610" s="211"/>
      <c r="G610" s="211"/>
      <c r="H610" s="211"/>
      <c r="I610" s="211"/>
      <c r="J610" s="211"/>
      <c r="K610" s="211"/>
      <c r="L610" s="211"/>
      <c r="M610" s="211"/>
      <c r="N610" s="211"/>
      <c r="O610" s="211"/>
      <c r="P610" s="211"/>
      <c r="Q610" s="211"/>
      <c r="R610" s="211"/>
      <c r="S610" s="211"/>
      <c r="T610" s="211"/>
      <c r="U610" s="211"/>
      <c r="V610" s="211"/>
      <c r="W610" s="211"/>
      <c r="X610" s="211"/>
      <c r="Y610" s="211"/>
      <c r="Z610" s="211"/>
    </row>
    <row r="611" spans="1:26" ht="15.75" customHeight="1">
      <c r="A611" s="211"/>
      <c r="B611" s="211"/>
      <c r="C611" s="211"/>
      <c r="D611" s="211"/>
      <c r="E611" s="211"/>
      <c r="F611" s="211"/>
      <c r="G611" s="211"/>
      <c r="H611" s="211"/>
      <c r="I611" s="211"/>
      <c r="J611" s="211"/>
      <c r="K611" s="211"/>
      <c r="L611" s="211"/>
      <c r="M611" s="211"/>
      <c r="N611" s="211"/>
      <c r="O611" s="211"/>
      <c r="P611" s="211"/>
      <c r="Q611" s="211"/>
      <c r="R611" s="211"/>
      <c r="S611" s="211"/>
      <c r="T611" s="211"/>
      <c r="U611" s="211"/>
      <c r="V611" s="211"/>
      <c r="W611" s="211"/>
      <c r="X611" s="211"/>
      <c r="Y611" s="211"/>
      <c r="Z611" s="211"/>
    </row>
    <row r="612" spans="1:26" ht="15.75" customHeight="1">
      <c r="A612" s="211"/>
      <c r="B612" s="211"/>
      <c r="C612" s="211"/>
      <c r="D612" s="211"/>
      <c r="E612" s="211"/>
      <c r="F612" s="211"/>
      <c r="G612" s="211"/>
      <c r="H612" s="211"/>
      <c r="I612" s="211"/>
      <c r="J612" s="211"/>
      <c r="K612" s="211"/>
      <c r="L612" s="211"/>
      <c r="M612" s="211"/>
      <c r="N612" s="211"/>
      <c r="O612" s="211"/>
      <c r="P612" s="211"/>
      <c r="Q612" s="211"/>
      <c r="R612" s="211"/>
      <c r="S612" s="211"/>
      <c r="T612" s="211"/>
      <c r="U612" s="211"/>
      <c r="V612" s="211"/>
      <c r="W612" s="211"/>
      <c r="X612" s="211"/>
      <c r="Y612" s="211"/>
      <c r="Z612" s="211"/>
    </row>
    <row r="613" spans="1:26" ht="15.75" customHeight="1">
      <c r="A613" s="211"/>
      <c r="B613" s="211"/>
      <c r="C613" s="211"/>
      <c r="D613" s="211"/>
      <c r="E613" s="211"/>
      <c r="F613" s="211"/>
      <c r="G613" s="211"/>
      <c r="H613" s="211"/>
      <c r="I613" s="211"/>
      <c r="J613" s="211"/>
      <c r="K613" s="211"/>
      <c r="L613" s="211"/>
      <c r="M613" s="211"/>
      <c r="N613" s="211"/>
      <c r="O613" s="211"/>
      <c r="P613" s="211"/>
      <c r="Q613" s="211"/>
      <c r="R613" s="211"/>
      <c r="S613" s="211"/>
      <c r="T613" s="211"/>
      <c r="U613" s="211"/>
      <c r="V613" s="211"/>
      <c r="W613" s="211"/>
      <c r="X613" s="211"/>
      <c r="Y613" s="211"/>
      <c r="Z613" s="211"/>
    </row>
    <row r="614" spans="1:26" ht="15.75" customHeight="1">
      <c r="A614" s="211"/>
      <c r="B614" s="211"/>
      <c r="C614" s="211"/>
      <c r="D614" s="211"/>
      <c r="E614" s="211"/>
      <c r="F614" s="211"/>
      <c r="G614" s="211"/>
      <c r="H614" s="211"/>
      <c r="I614" s="211"/>
      <c r="J614" s="211"/>
      <c r="K614" s="211"/>
      <c r="L614" s="211"/>
      <c r="M614" s="211"/>
      <c r="N614" s="211"/>
      <c r="O614" s="211"/>
      <c r="P614" s="211"/>
      <c r="Q614" s="211"/>
      <c r="R614" s="211"/>
      <c r="S614" s="211"/>
      <c r="T614" s="211"/>
      <c r="U614" s="211"/>
      <c r="V614" s="211"/>
      <c r="W614" s="211"/>
      <c r="X614" s="211"/>
      <c r="Y614" s="211"/>
      <c r="Z614" s="211"/>
    </row>
    <row r="615" spans="1:26" ht="15.75" customHeight="1">
      <c r="A615" s="211"/>
      <c r="B615" s="211"/>
      <c r="C615" s="211"/>
      <c r="D615" s="211"/>
      <c r="E615" s="211"/>
      <c r="F615" s="211"/>
      <c r="G615" s="211"/>
      <c r="H615" s="211"/>
      <c r="I615" s="211"/>
      <c r="J615" s="211"/>
      <c r="K615" s="211"/>
      <c r="L615" s="211"/>
      <c r="M615" s="211"/>
      <c r="N615" s="211"/>
      <c r="O615" s="211"/>
      <c r="P615" s="211"/>
      <c r="Q615" s="211"/>
      <c r="R615" s="211"/>
      <c r="S615" s="211"/>
      <c r="T615" s="211"/>
      <c r="U615" s="211"/>
      <c r="V615" s="211"/>
      <c r="W615" s="211"/>
      <c r="X615" s="211"/>
      <c r="Y615" s="211"/>
      <c r="Z615" s="211"/>
    </row>
    <row r="616" spans="1:26" ht="15.75" customHeight="1">
      <c r="A616" s="211"/>
      <c r="B616" s="211"/>
      <c r="C616" s="211"/>
      <c r="D616" s="211"/>
      <c r="E616" s="211"/>
      <c r="F616" s="211"/>
      <c r="G616" s="211"/>
      <c r="H616" s="211"/>
      <c r="I616" s="211"/>
      <c r="J616" s="211"/>
      <c r="K616" s="211"/>
      <c r="L616" s="211"/>
      <c r="M616" s="211"/>
      <c r="N616" s="211"/>
      <c r="O616" s="211"/>
      <c r="P616" s="211"/>
      <c r="Q616" s="211"/>
      <c r="R616" s="211"/>
      <c r="S616" s="211"/>
      <c r="T616" s="211"/>
      <c r="U616" s="211"/>
      <c r="V616" s="211"/>
      <c r="W616" s="211"/>
      <c r="X616" s="211"/>
      <c r="Y616" s="211"/>
      <c r="Z616" s="211"/>
    </row>
    <row r="617" spans="1:26" ht="15.75" customHeight="1">
      <c r="A617" s="211"/>
      <c r="B617" s="211"/>
      <c r="C617" s="211"/>
      <c r="D617" s="211"/>
      <c r="E617" s="211"/>
      <c r="F617" s="211"/>
      <c r="G617" s="211"/>
      <c r="H617" s="211"/>
      <c r="I617" s="211"/>
      <c r="J617" s="211"/>
      <c r="K617" s="211"/>
      <c r="L617" s="211"/>
      <c r="M617" s="211"/>
      <c r="N617" s="211"/>
      <c r="O617" s="211"/>
      <c r="P617" s="211"/>
      <c r="Q617" s="211"/>
      <c r="R617" s="211"/>
      <c r="S617" s="211"/>
      <c r="T617" s="211"/>
      <c r="U617" s="211"/>
      <c r="V617" s="211"/>
      <c r="W617" s="211"/>
      <c r="X617" s="211"/>
      <c r="Y617" s="211"/>
      <c r="Z617" s="211"/>
    </row>
    <row r="618" spans="1:26" ht="15.75" customHeight="1">
      <c r="A618" s="211"/>
      <c r="B618" s="211"/>
      <c r="C618" s="211"/>
      <c r="D618" s="211"/>
      <c r="E618" s="211"/>
      <c r="F618" s="211"/>
      <c r="G618" s="211"/>
      <c r="H618" s="211"/>
      <c r="I618" s="211"/>
      <c r="J618" s="211"/>
      <c r="K618" s="211"/>
      <c r="L618" s="211"/>
      <c r="M618" s="211"/>
      <c r="N618" s="211"/>
      <c r="O618" s="211"/>
      <c r="P618" s="211"/>
      <c r="Q618" s="211"/>
      <c r="R618" s="211"/>
      <c r="S618" s="211"/>
      <c r="T618" s="211"/>
      <c r="U618" s="211"/>
      <c r="V618" s="211"/>
      <c r="W618" s="211"/>
      <c r="X618" s="211"/>
      <c r="Y618" s="211"/>
      <c r="Z618" s="211"/>
    </row>
    <row r="619" spans="1:26" ht="15.75" customHeight="1">
      <c r="A619" s="211"/>
      <c r="B619" s="211"/>
      <c r="C619" s="211"/>
      <c r="D619" s="211"/>
      <c r="E619" s="211"/>
      <c r="F619" s="211"/>
      <c r="G619" s="211"/>
      <c r="H619" s="211"/>
      <c r="I619" s="211"/>
      <c r="J619" s="211"/>
      <c r="K619" s="211"/>
      <c r="L619" s="211"/>
      <c r="M619" s="211"/>
      <c r="N619" s="211"/>
      <c r="O619" s="211"/>
      <c r="P619" s="211"/>
      <c r="Q619" s="211"/>
      <c r="R619" s="211"/>
      <c r="S619" s="211"/>
      <c r="T619" s="211"/>
      <c r="U619" s="211"/>
      <c r="V619" s="211"/>
      <c r="W619" s="211"/>
      <c r="X619" s="211"/>
      <c r="Y619" s="211"/>
      <c r="Z619" s="211"/>
    </row>
    <row r="620" spans="1:26" ht="15.75" customHeight="1">
      <c r="A620" s="211"/>
      <c r="B620" s="211"/>
      <c r="C620" s="211"/>
      <c r="D620" s="211"/>
      <c r="E620" s="211"/>
      <c r="F620" s="211"/>
      <c r="G620" s="211"/>
      <c r="H620" s="211"/>
      <c r="I620" s="211"/>
      <c r="J620" s="211"/>
      <c r="K620" s="211"/>
      <c r="L620" s="211"/>
      <c r="M620" s="211"/>
      <c r="N620" s="211"/>
      <c r="O620" s="211"/>
      <c r="P620" s="211"/>
      <c r="Q620" s="211"/>
      <c r="R620" s="211"/>
      <c r="S620" s="211"/>
      <c r="T620" s="211"/>
      <c r="U620" s="211"/>
      <c r="V620" s="211"/>
      <c r="W620" s="211"/>
      <c r="X620" s="211"/>
      <c r="Y620" s="211"/>
      <c r="Z620" s="211"/>
    </row>
    <row r="621" spans="1:26" ht="15.75" customHeight="1">
      <c r="A621" s="211"/>
      <c r="B621" s="211"/>
      <c r="C621" s="211"/>
      <c r="D621" s="211"/>
      <c r="E621" s="211"/>
      <c r="F621" s="211"/>
      <c r="G621" s="211"/>
      <c r="H621" s="211"/>
      <c r="I621" s="211"/>
      <c r="J621" s="211"/>
      <c r="K621" s="211"/>
      <c r="L621" s="211"/>
      <c r="M621" s="211"/>
      <c r="N621" s="211"/>
      <c r="O621" s="211"/>
      <c r="P621" s="211"/>
      <c r="Q621" s="211"/>
      <c r="R621" s="211"/>
      <c r="S621" s="211"/>
      <c r="T621" s="211"/>
      <c r="U621" s="211"/>
      <c r="V621" s="211"/>
      <c r="W621" s="211"/>
      <c r="X621" s="211"/>
      <c r="Y621" s="211"/>
      <c r="Z621" s="211"/>
    </row>
    <row r="622" spans="1:26" ht="15.75" customHeight="1">
      <c r="A622" s="211"/>
      <c r="B622" s="211"/>
      <c r="C622" s="211"/>
      <c r="D622" s="211"/>
      <c r="E622" s="211"/>
      <c r="F622" s="211"/>
      <c r="G622" s="211"/>
      <c r="H622" s="211"/>
      <c r="I622" s="211"/>
      <c r="J622" s="211"/>
      <c r="K622" s="211"/>
      <c r="L622" s="211"/>
      <c r="M622" s="211"/>
      <c r="N622" s="211"/>
      <c r="O622" s="211"/>
      <c r="P622" s="211"/>
      <c r="Q622" s="211"/>
      <c r="R622" s="211"/>
      <c r="S622" s="211"/>
      <c r="T622" s="211"/>
      <c r="U622" s="211"/>
      <c r="V622" s="211"/>
      <c r="W622" s="211"/>
      <c r="X622" s="211"/>
      <c r="Y622" s="211"/>
      <c r="Z622" s="211"/>
    </row>
    <row r="623" spans="1:26" ht="15.75" customHeight="1">
      <c r="A623" s="211"/>
      <c r="B623" s="211"/>
      <c r="C623" s="211"/>
      <c r="D623" s="211"/>
      <c r="E623" s="211"/>
      <c r="F623" s="211"/>
      <c r="G623" s="211"/>
      <c r="H623" s="211"/>
      <c r="I623" s="211"/>
      <c r="J623" s="211"/>
      <c r="K623" s="211"/>
      <c r="L623" s="211"/>
      <c r="M623" s="211"/>
      <c r="N623" s="211"/>
      <c r="O623" s="211"/>
      <c r="P623" s="211"/>
      <c r="Q623" s="211"/>
      <c r="R623" s="211"/>
      <c r="S623" s="211"/>
      <c r="T623" s="211"/>
      <c r="U623" s="211"/>
      <c r="V623" s="211"/>
      <c r="W623" s="211"/>
      <c r="X623" s="211"/>
      <c r="Y623" s="211"/>
      <c r="Z623" s="211"/>
    </row>
    <row r="624" spans="1:26" ht="15.75" customHeight="1">
      <c r="A624" s="211"/>
      <c r="B624" s="211"/>
      <c r="C624" s="211"/>
      <c r="D624" s="211"/>
      <c r="E624" s="211"/>
      <c r="F624" s="211"/>
      <c r="G624" s="211"/>
      <c r="H624" s="211"/>
      <c r="I624" s="211"/>
      <c r="J624" s="211"/>
      <c r="K624" s="211"/>
      <c r="L624" s="211"/>
      <c r="M624" s="211"/>
      <c r="N624" s="211"/>
      <c r="O624" s="211"/>
      <c r="P624" s="211"/>
      <c r="Q624" s="211"/>
      <c r="R624" s="211"/>
      <c r="S624" s="211"/>
      <c r="T624" s="211"/>
      <c r="U624" s="211"/>
      <c r="V624" s="211"/>
      <c r="W624" s="211"/>
      <c r="X624" s="211"/>
      <c r="Y624" s="211"/>
      <c r="Z624" s="211"/>
    </row>
    <row r="625" spans="1:26" ht="15.75" customHeight="1">
      <c r="A625" s="211"/>
      <c r="B625" s="211"/>
      <c r="C625" s="211"/>
      <c r="D625" s="211"/>
      <c r="E625" s="211"/>
      <c r="F625" s="211"/>
      <c r="G625" s="211"/>
      <c r="H625" s="211"/>
      <c r="I625" s="211"/>
      <c r="J625" s="211"/>
      <c r="K625" s="211"/>
      <c r="L625" s="211"/>
      <c r="M625" s="211"/>
      <c r="N625" s="211"/>
      <c r="O625" s="211"/>
      <c r="P625" s="211"/>
      <c r="Q625" s="211"/>
      <c r="R625" s="211"/>
      <c r="S625" s="211"/>
      <c r="T625" s="211"/>
      <c r="U625" s="211"/>
      <c r="V625" s="211"/>
      <c r="W625" s="211"/>
      <c r="X625" s="211"/>
      <c r="Y625" s="211"/>
      <c r="Z625" s="211"/>
    </row>
    <row r="626" spans="1:26" ht="15.75" customHeight="1">
      <c r="A626" s="211"/>
      <c r="B626" s="211"/>
      <c r="C626" s="211"/>
      <c r="D626" s="211"/>
      <c r="E626" s="211"/>
      <c r="F626" s="211"/>
      <c r="G626" s="211"/>
      <c r="H626" s="211"/>
      <c r="I626" s="211"/>
      <c r="J626" s="211"/>
      <c r="K626" s="211"/>
      <c r="L626" s="211"/>
      <c r="M626" s="211"/>
      <c r="N626" s="211"/>
      <c r="O626" s="211"/>
      <c r="P626" s="211"/>
      <c r="Q626" s="211"/>
      <c r="R626" s="211"/>
      <c r="S626" s="211"/>
      <c r="T626" s="211"/>
      <c r="U626" s="211"/>
      <c r="V626" s="211"/>
      <c r="W626" s="211"/>
      <c r="X626" s="211"/>
      <c r="Y626" s="211"/>
      <c r="Z626" s="211"/>
    </row>
    <row r="627" spans="1:26" ht="15.75" customHeight="1">
      <c r="A627" s="211"/>
      <c r="B627" s="211"/>
      <c r="C627" s="211"/>
      <c r="D627" s="211"/>
      <c r="E627" s="211"/>
      <c r="F627" s="211"/>
      <c r="G627" s="211"/>
      <c r="H627" s="211"/>
      <c r="I627" s="211"/>
      <c r="J627" s="211"/>
      <c r="K627" s="211"/>
      <c r="L627" s="211"/>
      <c r="M627" s="211"/>
      <c r="N627" s="211"/>
      <c r="O627" s="211"/>
      <c r="P627" s="211"/>
      <c r="Q627" s="211"/>
      <c r="R627" s="211"/>
      <c r="S627" s="211"/>
      <c r="T627" s="211"/>
      <c r="U627" s="211"/>
      <c r="V627" s="211"/>
      <c r="W627" s="211"/>
      <c r="X627" s="211"/>
      <c r="Y627" s="211"/>
      <c r="Z627" s="211"/>
    </row>
    <row r="628" spans="1:26" ht="15.75" customHeight="1">
      <c r="A628" s="211"/>
      <c r="B628" s="211"/>
      <c r="C628" s="211"/>
      <c r="D628" s="211"/>
      <c r="E628" s="211"/>
      <c r="F628" s="211"/>
      <c r="G628" s="211"/>
      <c r="H628" s="211"/>
      <c r="I628" s="211"/>
      <c r="J628" s="211"/>
      <c r="K628" s="211"/>
      <c r="L628" s="211"/>
      <c r="M628" s="211"/>
      <c r="N628" s="211"/>
      <c r="O628" s="211"/>
      <c r="P628" s="211"/>
      <c r="Q628" s="211"/>
      <c r="R628" s="211"/>
      <c r="S628" s="211"/>
      <c r="T628" s="211"/>
      <c r="U628" s="211"/>
      <c r="V628" s="211"/>
      <c r="W628" s="211"/>
      <c r="X628" s="211"/>
      <c r="Y628" s="211"/>
      <c r="Z628" s="211"/>
    </row>
    <row r="629" spans="1:26" ht="15.75" customHeight="1">
      <c r="A629" s="211"/>
      <c r="B629" s="211"/>
      <c r="C629" s="211"/>
      <c r="D629" s="211"/>
      <c r="E629" s="211"/>
      <c r="F629" s="211"/>
      <c r="G629" s="211"/>
      <c r="H629" s="211"/>
      <c r="I629" s="211"/>
      <c r="J629" s="211"/>
      <c r="K629" s="211"/>
      <c r="L629" s="211"/>
      <c r="M629" s="211"/>
      <c r="N629" s="211"/>
      <c r="O629" s="211"/>
      <c r="P629" s="211"/>
      <c r="Q629" s="211"/>
      <c r="R629" s="211"/>
      <c r="S629" s="211"/>
      <c r="T629" s="211"/>
      <c r="U629" s="211"/>
      <c r="V629" s="211"/>
      <c r="W629" s="211"/>
      <c r="X629" s="211"/>
      <c r="Y629" s="211"/>
      <c r="Z629" s="211"/>
    </row>
    <row r="630" spans="1:26" ht="15.75" customHeight="1">
      <c r="A630" s="211"/>
      <c r="B630" s="211"/>
      <c r="C630" s="211"/>
      <c r="D630" s="211"/>
      <c r="E630" s="211"/>
      <c r="F630" s="211"/>
      <c r="G630" s="211"/>
      <c r="H630" s="211"/>
      <c r="I630" s="211"/>
      <c r="J630" s="211"/>
      <c r="K630" s="211"/>
      <c r="L630" s="211"/>
      <c r="M630" s="211"/>
      <c r="N630" s="211"/>
      <c r="O630" s="211"/>
      <c r="P630" s="211"/>
      <c r="Q630" s="211"/>
      <c r="R630" s="211"/>
      <c r="S630" s="211"/>
      <c r="T630" s="211"/>
      <c r="U630" s="211"/>
      <c r="V630" s="211"/>
      <c r="W630" s="211"/>
      <c r="X630" s="211"/>
      <c r="Y630" s="211"/>
      <c r="Z630" s="211"/>
    </row>
    <row r="631" spans="1:26" ht="15.75" customHeight="1">
      <c r="A631" s="211"/>
      <c r="B631" s="211"/>
      <c r="C631" s="211"/>
      <c r="D631" s="211"/>
      <c r="E631" s="211"/>
      <c r="F631" s="211"/>
      <c r="G631" s="211"/>
      <c r="H631" s="211"/>
      <c r="I631" s="211"/>
      <c r="J631" s="211"/>
      <c r="K631" s="211"/>
      <c r="L631" s="211"/>
      <c r="M631" s="211"/>
      <c r="N631" s="211"/>
      <c r="O631" s="211"/>
      <c r="P631" s="211"/>
      <c r="Q631" s="211"/>
      <c r="R631" s="211"/>
      <c r="S631" s="211"/>
      <c r="T631" s="211"/>
      <c r="U631" s="211"/>
      <c r="V631" s="211"/>
      <c r="W631" s="211"/>
      <c r="X631" s="211"/>
      <c r="Y631" s="211"/>
      <c r="Z631" s="211"/>
    </row>
    <row r="632" spans="1:26" ht="15.75" customHeight="1">
      <c r="A632" s="211"/>
      <c r="B632" s="211"/>
      <c r="C632" s="211"/>
      <c r="D632" s="211"/>
      <c r="E632" s="211"/>
      <c r="F632" s="211"/>
      <c r="G632" s="211"/>
      <c r="H632" s="211"/>
      <c r="I632" s="211"/>
      <c r="J632" s="211"/>
      <c r="K632" s="211"/>
      <c r="L632" s="211"/>
      <c r="M632" s="211"/>
      <c r="N632" s="211"/>
      <c r="O632" s="211"/>
      <c r="P632" s="211"/>
      <c r="Q632" s="211"/>
      <c r="R632" s="211"/>
      <c r="S632" s="211"/>
      <c r="T632" s="211"/>
      <c r="U632" s="211"/>
      <c r="V632" s="211"/>
      <c r="W632" s="211"/>
      <c r="X632" s="211"/>
      <c r="Y632" s="211"/>
      <c r="Z632" s="211"/>
    </row>
    <row r="633" spans="1:26" ht="15.75" customHeight="1">
      <c r="A633" s="211"/>
      <c r="B633" s="211"/>
      <c r="C633" s="211"/>
      <c r="D633" s="211"/>
      <c r="E633" s="211"/>
      <c r="F633" s="211"/>
      <c r="G633" s="211"/>
      <c r="H633" s="211"/>
      <c r="I633" s="211"/>
      <c r="J633" s="211"/>
      <c r="K633" s="211"/>
      <c r="L633" s="211"/>
      <c r="M633" s="211"/>
      <c r="N633" s="211"/>
      <c r="O633" s="211"/>
      <c r="P633" s="211"/>
      <c r="Q633" s="211"/>
      <c r="R633" s="211"/>
      <c r="S633" s="211"/>
      <c r="T633" s="211"/>
      <c r="U633" s="211"/>
      <c r="V633" s="211"/>
      <c r="W633" s="211"/>
      <c r="X633" s="211"/>
      <c r="Y633" s="211"/>
      <c r="Z633" s="211"/>
    </row>
    <row r="634" spans="1:26" ht="15.75" customHeight="1">
      <c r="A634" s="211"/>
      <c r="B634" s="211"/>
      <c r="C634" s="211"/>
      <c r="D634" s="211"/>
      <c r="E634" s="211"/>
      <c r="F634" s="211"/>
      <c r="G634" s="211"/>
      <c r="H634" s="211"/>
      <c r="I634" s="211"/>
      <c r="J634" s="211"/>
      <c r="K634" s="211"/>
      <c r="L634" s="211"/>
      <c r="M634" s="211"/>
      <c r="N634" s="211"/>
      <c r="O634" s="211"/>
      <c r="P634" s="211"/>
      <c r="Q634" s="211"/>
      <c r="R634" s="211"/>
      <c r="S634" s="211"/>
      <c r="T634" s="211"/>
      <c r="U634" s="211"/>
      <c r="V634" s="211"/>
      <c r="W634" s="211"/>
      <c r="X634" s="211"/>
      <c r="Y634" s="211"/>
      <c r="Z634" s="211"/>
    </row>
    <row r="635" spans="1:26" ht="15.75" customHeight="1">
      <c r="A635" s="211"/>
      <c r="B635" s="211"/>
      <c r="C635" s="211"/>
      <c r="D635" s="211"/>
      <c r="E635" s="211"/>
      <c r="F635" s="211"/>
      <c r="G635" s="211"/>
      <c r="H635" s="211"/>
      <c r="I635" s="211"/>
      <c r="J635" s="211"/>
      <c r="K635" s="211"/>
      <c r="L635" s="211"/>
      <c r="M635" s="211"/>
      <c r="N635" s="211"/>
      <c r="O635" s="211"/>
      <c r="P635" s="211"/>
      <c r="Q635" s="211"/>
      <c r="R635" s="211"/>
      <c r="S635" s="211"/>
      <c r="T635" s="211"/>
      <c r="U635" s="211"/>
      <c r="V635" s="211"/>
      <c r="W635" s="211"/>
      <c r="X635" s="211"/>
      <c r="Y635" s="211"/>
      <c r="Z635" s="211"/>
    </row>
    <row r="636" spans="1:26" ht="15.75" customHeight="1">
      <c r="A636" s="211"/>
      <c r="B636" s="211"/>
      <c r="C636" s="211"/>
      <c r="D636" s="211"/>
      <c r="E636" s="211"/>
      <c r="F636" s="211"/>
      <c r="G636" s="211"/>
      <c r="H636" s="211"/>
      <c r="I636" s="211"/>
      <c r="J636" s="211"/>
      <c r="K636" s="211"/>
      <c r="L636" s="211"/>
      <c r="M636" s="211"/>
      <c r="N636" s="211"/>
      <c r="O636" s="211"/>
      <c r="P636" s="211"/>
      <c r="Q636" s="211"/>
      <c r="R636" s="211"/>
      <c r="S636" s="211"/>
      <c r="T636" s="211"/>
      <c r="U636" s="211"/>
      <c r="V636" s="211"/>
      <c r="W636" s="211"/>
      <c r="X636" s="211"/>
      <c r="Y636" s="211"/>
      <c r="Z636" s="211"/>
    </row>
    <row r="637" spans="1:26" ht="15.75" customHeight="1">
      <c r="A637" s="211"/>
      <c r="B637" s="211"/>
      <c r="C637" s="211"/>
      <c r="D637" s="211"/>
      <c r="E637" s="211"/>
      <c r="F637" s="211"/>
      <c r="G637" s="211"/>
      <c r="H637" s="211"/>
      <c r="I637" s="211"/>
      <c r="J637" s="211"/>
      <c r="K637" s="211"/>
      <c r="L637" s="211"/>
      <c r="M637" s="211"/>
      <c r="N637" s="211"/>
      <c r="O637" s="211"/>
      <c r="P637" s="211"/>
      <c r="Q637" s="211"/>
      <c r="R637" s="211"/>
      <c r="S637" s="211"/>
      <c r="T637" s="211"/>
      <c r="U637" s="211"/>
      <c r="V637" s="211"/>
      <c r="W637" s="211"/>
      <c r="X637" s="211"/>
      <c r="Y637" s="211"/>
      <c r="Z637" s="211"/>
    </row>
    <row r="638" spans="1:26" ht="15.75" customHeight="1">
      <c r="A638" s="211"/>
      <c r="B638" s="211"/>
      <c r="C638" s="211"/>
      <c r="D638" s="211"/>
      <c r="E638" s="211"/>
      <c r="F638" s="211"/>
      <c r="G638" s="211"/>
      <c r="H638" s="211"/>
      <c r="I638" s="211"/>
      <c r="J638" s="211"/>
      <c r="K638" s="211"/>
      <c r="L638" s="211"/>
      <c r="M638" s="211"/>
      <c r="N638" s="211"/>
      <c r="O638" s="211"/>
      <c r="P638" s="211"/>
      <c r="Q638" s="211"/>
      <c r="R638" s="211"/>
      <c r="S638" s="211"/>
      <c r="T638" s="211"/>
      <c r="U638" s="211"/>
      <c r="V638" s="211"/>
      <c r="W638" s="211"/>
      <c r="X638" s="211"/>
      <c r="Y638" s="211"/>
      <c r="Z638" s="211"/>
    </row>
    <row r="639" spans="1:26" ht="15.75" customHeight="1">
      <c r="A639" s="211"/>
      <c r="B639" s="211"/>
      <c r="C639" s="211"/>
      <c r="D639" s="211"/>
      <c r="E639" s="211"/>
      <c r="F639" s="211"/>
      <c r="G639" s="211"/>
      <c r="H639" s="211"/>
      <c r="I639" s="211"/>
      <c r="J639" s="211"/>
      <c r="K639" s="211"/>
      <c r="L639" s="211"/>
      <c r="M639" s="211"/>
      <c r="N639" s="211"/>
      <c r="O639" s="211"/>
      <c r="P639" s="211"/>
      <c r="Q639" s="211"/>
      <c r="R639" s="211"/>
      <c r="S639" s="211"/>
      <c r="T639" s="211"/>
      <c r="U639" s="211"/>
      <c r="V639" s="211"/>
      <c r="W639" s="211"/>
      <c r="X639" s="211"/>
      <c r="Y639" s="211"/>
      <c r="Z639" s="211"/>
    </row>
    <row r="640" spans="1:26" ht="15.75" customHeight="1">
      <c r="A640" s="211"/>
      <c r="B640" s="211"/>
      <c r="C640" s="211"/>
      <c r="D640" s="211"/>
      <c r="E640" s="211"/>
      <c r="F640" s="211"/>
      <c r="G640" s="211"/>
      <c r="H640" s="211"/>
      <c r="I640" s="211"/>
      <c r="J640" s="211"/>
      <c r="K640" s="211"/>
      <c r="L640" s="211"/>
      <c r="M640" s="211"/>
      <c r="N640" s="211"/>
      <c r="O640" s="211"/>
      <c r="P640" s="211"/>
      <c r="Q640" s="211"/>
      <c r="R640" s="211"/>
      <c r="S640" s="211"/>
      <c r="T640" s="211"/>
      <c r="U640" s="211"/>
      <c r="V640" s="211"/>
      <c r="W640" s="211"/>
      <c r="X640" s="211"/>
      <c r="Y640" s="211"/>
      <c r="Z640" s="211"/>
    </row>
    <row r="641" spans="1:26" ht="15.75" customHeight="1">
      <c r="A641" s="211"/>
      <c r="B641" s="211"/>
      <c r="C641" s="211"/>
      <c r="D641" s="211"/>
      <c r="E641" s="211"/>
      <c r="F641" s="211"/>
      <c r="G641" s="211"/>
      <c r="H641" s="211"/>
      <c r="I641" s="211"/>
      <c r="J641" s="211"/>
      <c r="K641" s="211"/>
      <c r="L641" s="211"/>
      <c r="M641" s="211"/>
      <c r="N641" s="211"/>
      <c r="O641" s="211"/>
      <c r="P641" s="211"/>
      <c r="Q641" s="211"/>
      <c r="R641" s="211"/>
      <c r="S641" s="211"/>
      <c r="T641" s="211"/>
      <c r="U641" s="211"/>
      <c r="V641" s="211"/>
      <c r="W641" s="211"/>
      <c r="X641" s="211"/>
      <c r="Y641" s="211"/>
      <c r="Z641" s="211"/>
    </row>
    <row r="642" spans="1:26" ht="15.75" customHeight="1">
      <c r="A642" s="211"/>
      <c r="B642" s="211"/>
      <c r="C642" s="211"/>
      <c r="D642" s="211"/>
      <c r="E642" s="211"/>
      <c r="F642" s="211"/>
      <c r="G642" s="211"/>
      <c r="H642" s="211"/>
      <c r="I642" s="211"/>
      <c r="J642" s="211"/>
      <c r="K642" s="211"/>
      <c r="L642" s="211"/>
      <c r="M642" s="211"/>
      <c r="N642" s="211"/>
      <c r="O642" s="211"/>
      <c r="P642" s="211"/>
      <c r="Q642" s="211"/>
      <c r="R642" s="211"/>
      <c r="S642" s="211"/>
      <c r="T642" s="211"/>
      <c r="U642" s="211"/>
      <c r="V642" s="211"/>
      <c r="W642" s="211"/>
      <c r="X642" s="211"/>
      <c r="Y642" s="211"/>
      <c r="Z642" s="211"/>
    </row>
    <row r="643" spans="1:26" ht="15.75" customHeight="1">
      <c r="A643" s="211"/>
      <c r="B643" s="211"/>
      <c r="C643" s="211"/>
      <c r="D643" s="211"/>
      <c r="E643" s="211"/>
      <c r="F643" s="211"/>
      <c r="G643" s="211"/>
      <c r="H643" s="211"/>
      <c r="I643" s="211"/>
      <c r="J643" s="211"/>
      <c r="K643" s="211"/>
      <c r="L643" s="211"/>
      <c r="M643" s="211"/>
      <c r="N643" s="211"/>
      <c r="O643" s="211"/>
      <c r="P643" s="211"/>
      <c r="Q643" s="211"/>
      <c r="R643" s="211"/>
      <c r="S643" s="211"/>
      <c r="T643" s="211"/>
      <c r="U643" s="211"/>
      <c r="V643" s="211"/>
      <c r="W643" s="211"/>
      <c r="X643" s="211"/>
      <c r="Y643" s="211"/>
      <c r="Z643" s="211"/>
    </row>
    <row r="644" spans="1:26" ht="15.75" customHeight="1">
      <c r="A644" s="211"/>
      <c r="B644" s="211"/>
      <c r="C644" s="211"/>
      <c r="D644" s="211"/>
      <c r="E644" s="211"/>
      <c r="F644" s="211"/>
      <c r="G644" s="211"/>
      <c r="H644" s="211"/>
      <c r="I644" s="211"/>
      <c r="J644" s="211"/>
      <c r="K644" s="211"/>
      <c r="L644" s="211"/>
      <c r="M644" s="211"/>
      <c r="N644" s="211"/>
      <c r="O644" s="211"/>
      <c r="P644" s="211"/>
      <c r="Q644" s="211"/>
      <c r="R644" s="211"/>
      <c r="S644" s="211"/>
      <c r="T644" s="211"/>
      <c r="U644" s="211"/>
      <c r="V644" s="211"/>
      <c r="W644" s="211"/>
      <c r="X644" s="211"/>
      <c r="Y644" s="211"/>
      <c r="Z644" s="211"/>
    </row>
    <row r="645" spans="1:26" ht="15.75" customHeight="1">
      <c r="A645" s="211"/>
      <c r="B645" s="211"/>
      <c r="C645" s="211"/>
      <c r="D645" s="211"/>
      <c r="E645" s="211"/>
      <c r="F645" s="211"/>
      <c r="G645" s="211"/>
      <c r="H645" s="211"/>
      <c r="I645" s="211"/>
      <c r="J645" s="211"/>
      <c r="K645" s="211"/>
      <c r="L645" s="211"/>
      <c r="M645" s="211"/>
      <c r="N645" s="211"/>
      <c r="O645" s="211"/>
      <c r="P645" s="211"/>
      <c r="Q645" s="211"/>
      <c r="R645" s="211"/>
      <c r="S645" s="211"/>
      <c r="T645" s="211"/>
      <c r="U645" s="211"/>
      <c r="V645" s="211"/>
      <c r="W645" s="211"/>
      <c r="X645" s="211"/>
      <c r="Y645" s="211"/>
      <c r="Z645" s="211"/>
    </row>
    <row r="646" spans="1:26" ht="15.75" customHeight="1">
      <c r="A646" s="211"/>
      <c r="B646" s="211"/>
      <c r="C646" s="211"/>
      <c r="D646" s="211"/>
      <c r="E646" s="211"/>
      <c r="F646" s="211"/>
      <c r="G646" s="211"/>
      <c r="H646" s="211"/>
      <c r="I646" s="211"/>
      <c r="J646" s="211"/>
      <c r="K646" s="211"/>
      <c r="L646" s="211"/>
      <c r="M646" s="211"/>
      <c r="N646" s="211"/>
      <c r="O646" s="211"/>
      <c r="P646" s="211"/>
      <c r="Q646" s="211"/>
      <c r="R646" s="211"/>
      <c r="S646" s="211"/>
      <c r="T646" s="211"/>
      <c r="U646" s="211"/>
      <c r="V646" s="211"/>
      <c r="W646" s="211"/>
      <c r="X646" s="211"/>
      <c r="Y646" s="211"/>
      <c r="Z646" s="211"/>
    </row>
    <row r="647" spans="1:26" ht="15.75" customHeight="1">
      <c r="A647" s="211"/>
      <c r="B647" s="211"/>
      <c r="C647" s="211"/>
      <c r="D647" s="211"/>
      <c r="E647" s="211"/>
      <c r="F647" s="211"/>
      <c r="G647" s="211"/>
      <c r="H647" s="211"/>
      <c r="I647" s="211"/>
      <c r="J647" s="211"/>
      <c r="K647" s="211"/>
      <c r="L647" s="211"/>
      <c r="M647" s="211"/>
      <c r="N647" s="211"/>
      <c r="O647" s="211"/>
      <c r="P647" s="211"/>
      <c r="Q647" s="211"/>
      <c r="R647" s="211"/>
      <c r="S647" s="211"/>
      <c r="T647" s="211"/>
      <c r="U647" s="211"/>
      <c r="V647" s="211"/>
      <c r="W647" s="211"/>
      <c r="X647" s="211"/>
      <c r="Y647" s="211"/>
      <c r="Z647" s="211"/>
    </row>
    <row r="648" spans="1:26" ht="15.75" customHeight="1">
      <c r="A648" s="211"/>
      <c r="B648" s="211"/>
      <c r="C648" s="211"/>
      <c r="D648" s="211"/>
      <c r="E648" s="211"/>
      <c r="F648" s="211"/>
      <c r="G648" s="211"/>
      <c r="H648" s="211"/>
      <c r="I648" s="211"/>
      <c r="J648" s="211"/>
      <c r="K648" s="211"/>
      <c r="L648" s="211"/>
      <c r="M648" s="211"/>
      <c r="N648" s="211"/>
      <c r="O648" s="211"/>
      <c r="P648" s="211"/>
      <c r="Q648" s="211"/>
      <c r="R648" s="211"/>
      <c r="S648" s="211"/>
      <c r="T648" s="211"/>
      <c r="U648" s="211"/>
      <c r="V648" s="211"/>
      <c r="W648" s="211"/>
      <c r="X648" s="211"/>
      <c r="Y648" s="211"/>
      <c r="Z648" s="211"/>
    </row>
    <row r="649" spans="1:26" ht="15.75" customHeight="1">
      <c r="A649" s="211"/>
      <c r="B649" s="211"/>
      <c r="C649" s="211"/>
      <c r="D649" s="211"/>
      <c r="E649" s="211"/>
      <c r="F649" s="211"/>
      <c r="G649" s="211"/>
      <c r="H649" s="211"/>
      <c r="I649" s="211"/>
      <c r="J649" s="211"/>
      <c r="K649" s="211"/>
      <c r="L649" s="211"/>
      <c r="M649" s="211"/>
      <c r="N649" s="211"/>
      <c r="O649" s="211"/>
      <c r="P649" s="211"/>
      <c r="Q649" s="211"/>
      <c r="R649" s="211"/>
      <c r="S649" s="211"/>
      <c r="T649" s="211"/>
      <c r="U649" s="211"/>
      <c r="V649" s="211"/>
      <c r="W649" s="211"/>
      <c r="X649" s="211"/>
      <c r="Y649" s="211"/>
      <c r="Z649" s="211"/>
    </row>
    <row r="650" spans="1:26" ht="15.75" customHeight="1">
      <c r="A650" s="211"/>
      <c r="B650" s="211"/>
      <c r="C650" s="211"/>
      <c r="D650" s="211"/>
      <c r="E650" s="211"/>
      <c r="F650" s="211"/>
      <c r="G650" s="211"/>
      <c r="H650" s="211"/>
      <c r="I650" s="211"/>
      <c r="J650" s="211"/>
      <c r="K650" s="211"/>
      <c r="L650" s="211"/>
      <c r="M650" s="211"/>
      <c r="N650" s="211"/>
      <c r="O650" s="211"/>
      <c r="P650" s="211"/>
      <c r="Q650" s="211"/>
      <c r="R650" s="211"/>
      <c r="S650" s="211"/>
      <c r="T650" s="211"/>
      <c r="U650" s="211"/>
      <c r="V650" s="211"/>
      <c r="W650" s="211"/>
      <c r="X650" s="211"/>
      <c r="Y650" s="211"/>
      <c r="Z650" s="211"/>
    </row>
    <row r="651" spans="1:26" ht="15.75" customHeight="1">
      <c r="A651" s="211"/>
      <c r="B651" s="211"/>
      <c r="C651" s="211"/>
      <c r="D651" s="211"/>
      <c r="E651" s="211"/>
      <c r="F651" s="211"/>
      <c r="G651" s="211"/>
      <c r="H651" s="211"/>
      <c r="I651" s="211"/>
      <c r="J651" s="211"/>
      <c r="K651" s="211"/>
      <c r="L651" s="211"/>
      <c r="M651" s="211"/>
      <c r="N651" s="211"/>
      <c r="O651" s="211"/>
      <c r="P651" s="211"/>
      <c r="Q651" s="211"/>
      <c r="R651" s="211"/>
      <c r="S651" s="211"/>
      <c r="T651" s="211"/>
      <c r="U651" s="211"/>
      <c r="V651" s="211"/>
      <c r="W651" s="211"/>
      <c r="X651" s="211"/>
      <c r="Y651" s="211"/>
      <c r="Z651" s="211"/>
    </row>
    <row r="652" spans="1:26" ht="15.75" customHeight="1">
      <c r="A652" s="211"/>
      <c r="B652" s="211"/>
      <c r="C652" s="211"/>
      <c r="D652" s="211"/>
      <c r="E652" s="211"/>
      <c r="F652" s="211"/>
      <c r="G652" s="211"/>
      <c r="H652" s="211"/>
      <c r="I652" s="211"/>
      <c r="J652" s="211"/>
      <c r="K652" s="211"/>
      <c r="L652" s="211"/>
      <c r="M652" s="211"/>
      <c r="N652" s="211"/>
      <c r="O652" s="211"/>
      <c r="P652" s="211"/>
      <c r="Q652" s="211"/>
      <c r="R652" s="211"/>
      <c r="S652" s="211"/>
      <c r="T652" s="211"/>
      <c r="U652" s="211"/>
      <c r="V652" s="211"/>
      <c r="W652" s="211"/>
      <c r="X652" s="211"/>
      <c r="Y652" s="211"/>
      <c r="Z652" s="211"/>
    </row>
    <row r="653" spans="1:26" ht="15.75" customHeight="1">
      <c r="A653" s="211"/>
      <c r="B653" s="211"/>
      <c r="C653" s="211"/>
      <c r="D653" s="211"/>
      <c r="E653" s="211"/>
      <c r="F653" s="211"/>
      <c r="G653" s="211"/>
      <c r="H653" s="211"/>
      <c r="I653" s="211"/>
      <c r="J653" s="211"/>
      <c r="K653" s="211"/>
      <c r="L653" s="211"/>
      <c r="M653" s="211"/>
      <c r="N653" s="211"/>
      <c r="O653" s="211"/>
      <c r="P653" s="211"/>
      <c r="Q653" s="211"/>
      <c r="R653" s="211"/>
      <c r="S653" s="211"/>
      <c r="T653" s="211"/>
      <c r="U653" s="211"/>
      <c r="V653" s="211"/>
      <c r="W653" s="211"/>
      <c r="X653" s="211"/>
      <c r="Y653" s="211"/>
      <c r="Z653" s="211"/>
    </row>
    <row r="654" spans="1:26" ht="15.75" customHeight="1">
      <c r="A654" s="211"/>
      <c r="B654" s="211"/>
      <c r="C654" s="211"/>
      <c r="D654" s="211"/>
      <c r="E654" s="211"/>
      <c r="F654" s="211"/>
      <c r="G654" s="211"/>
      <c r="H654" s="211"/>
      <c r="I654" s="211"/>
      <c r="J654" s="211"/>
      <c r="K654" s="211"/>
      <c r="L654" s="211"/>
      <c r="M654" s="211"/>
      <c r="N654" s="211"/>
      <c r="O654" s="211"/>
      <c r="P654" s="211"/>
      <c r="Q654" s="211"/>
      <c r="R654" s="211"/>
      <c r="S654" s="211"/>
      <c r="T654" s="211"/>
      <c r="U654" s="211"/>
      <c r="V654" s="211"/>
      <c r="W654" s="211"/>
      <c r="X654" s="211"/>
      <c r="Y654" s="211"/>
      <c r="Z654" s="211"/>
    </row>
    <row r="655" spans="1:26" ht="15.75" customHeight="1">
      <c r="A655" s="211"/>
      <c r="B655" s="211"/>
      <c r="C655" s="211"/>
      <c r="D655" s="211"/>
      <c r="E655" s="211"/>
      <c r="F655" s="211"/>
      <c r="G655" s="211"/>
      <c r="H655" s="211"/>
      <c r="I655" s="211"/>
      <c r="J655" s="211"/>
      <c r="K655" s="211"/>
      <c r="L655" s="211"/>
      <c r="M655" s="211"/>
      <c r="N655" s="211"/>
      <c r="O655" s="211"/>
      <c r="P655" s="211"/>
      <c r="Q655" s="211"/>
      <c r="R655" s="211"/>
      <c r="S655" s="211"/>
      <c r="T655" s="211"/>
      <c r="U655" s="211"/>
      <c r="V655" s="211"/>
      <c r="W655" s="211"/>
      <c r="X655" s="211"/>
      <c r="Y655" s="211"/>
      <c r="Z655" s="211"/>
    </row>
    <row r="656" spans="1:26" ht="15.75" customHeight="1">
      <c r="A656" s="211"/>
      <c r="B656" s="211"/>
      <c r="C656" s="211"/>
      <c r="D656" s="211"/>
      <c r="E656" s="211"/>
      <c r="F656" s="211"/>
      <c r="G656" s="211"/>
      <c r="H656" s="211"/>
      <c r="I656" s="211"/>
      <c r="J656" s="211"/>
      <c r="K656" s="211"/>
      <c r="L656" s="211"/>
      <c r="M656" s="211"/>
      <c r="N656" s="211"/>
      <c r="O656" s="211"/>
      <c r="P656" s="211"/>
      <c r="Q656" s="211"/>
      <c r="R656" s="211"/>
      <c r="S656" s="211"/>
      <c r="T656" s="211"/>
      <c r="U656" s="211"/>
      <c r="V656" s="211"/>
      <c r="W656" s="211"/>
      <c r="X656" s="211"/>
      <c r="Y656" s="211"/>
      <c r="Z656" s="211"/>
    </row>
    <row r="657" spans="1:26" ht="15.75" customHeight="1">
      <c r="A657" s="211"/>
      <c r="B657" s="211"/>
      <c r="C657" s="211"/>
      <c r="D657" s="211"/>
      <c r="E657" s="211"/>
      <c r="F657" s="211"/>
      <c r="G657" s="211"/>
      <c r="H657" s="211"/>
      <c r="I657" s="211"/>
      <c r="J657" s="211"/>
      <c r="K657" s="211"/>
      <c r="L657" s="211"/>
      <c r="M657" s="211"/>
      <c r="N657" s="211"/>
      <c r="O657" s="211"/>
      <c r="P657" s="211"/>
      <c r="Q657" s="211"/>
      <c r="R657" s="211"/>
      <c r="S657" s="211"/>
      <c r="T657" s="211"/>
      <c r="U657" s="211"/>
      <c r="V657" s="211"/>
      <c r="W657" s="211"/>
      <c r="X657" s="211"/>
      <c r="Y657" s="211"/>
      <c r="Z657" s="211"/>
    </row>
    <row r="658" spans="1:26" ht="15.75" customHeight="1">
      <c r="A658" s="211"/>
      <c r="B658" s="211"/>
      <c r="C658" s="211"/>
      <c r="D658" s="211"/>
      <c r="E658" s="211"/>
      <c r="F658" s="211"/>
      <c r="G658" s="211"/>
      <c r="H658" s="211"/>
      <c r="I658" s="211"/>
      <c r="J658" s="211"/>
      <c r="K658" s="211"/>
      <c r="L658" s="211"/>
      <c r="M658" s="211"/>
      <c r="N658" s="211"/>
      <c r="O658" s="211"/>
      <c r="P658" s="211"/>
      <c r="Q658" s="211"/>
      <c r="R658" s="211"/>
      <c r="S658" s="211"/>
      <c r="T658" s="211"/>
      <c r="U658" s="211"/>
      <c r="V658" s="211"/>
      <c r="W658" s="211"/>
      <c r="X658" s="211"/>
      <c r="Y658" s="211"/>
      <c r="Z658" s="211"/>
    </row>
    <row r="659" spans="1:26" ht="15.75" customHeight="1">
      <c r="A659" s="211"/>
      <c r="B659" s="211"/>
      <c r="C659" s="211"/>
      <c r="D659" s="211"/>
      <c r="E659" s="211"/>
      <c r="F659" s="211"/>
      <c r="G659" s="211"/>
      <c r="H659" s="211"/>
      <c r="I659" s="211"/>
      <c r="J659" s="211"/>
      <c r="K659" s="211"/>
      <c r="L659" s="211"/>
      <c r="M659" s="211"/>
      <c r="N659" s="211"/>
      <c r="O659" s="211"/>
      <c r="P659" s="211"/>
      <c r="Q659" s="211"/>
      <c r="R659" s="211"/>
      <c r="S659" s="211"/>
      <c r="T659" s="211"/>
      <c r="U659" s="211"/>
      <c r="V659" s="211"/>
      <c r="W659" s="211"/>
      <c r="X659" s="211"/>
      <c r="Y659" s="211"/>
      <c r="Z659" s="211"/>
    </row>
    <row r="660" spans="1:26" ht="15.75" customHeight="1">
      <c r="A660" s="211"/>
      <c r="B660" s="211"/>
      <c r="C660" s="211"/>
      <c r="D660" s="211"/>
      <c r="E660" s="211"/>
      <c r="F660" s="211"/>
      <c r="G660" s="211"/>
      <c r="H660" s="211"/>
      <c r="I660" s="211"/>
      <c r="J660" s="211"/>
      <c r="K660" s="211"/>
      <c r="L660" s="211"/>
      <c r="M660" s="211"/>
      <c r="N660" s="211"/>
      <c r="O660" s="211"/>
      <c r="P660" s="211"/>
      <c r="Q660" s="211"/>
      <c r="R660" s="211"/>
      <c r="S660" s="211"/>
      <c r="T660" s="211"/>
      <c r="U660" s="211"/>
      <c r="V660" s="211"/>
      <c r="W660" s="211"/>
      <c r="X660" s="211"/>
      <c r="Y660" s="211"/>
      <c r="Z660" s="211"/>
    </row>
    <row r="661" spans="1:26" ht="15.75" customHeight="1">
      <c r="A661" s="211"/>
      <c r="B661" s="211"/>
      <c r="C661" s="211"/>
      <c r="D661" s="211"/>
      <c r="E661" s="211"/>
      <c r="F661" s="211"/>
      <c r="G661" s="211"/>
      <c r="H661" s="211"/>
      <c r="I661" s="211"/>
      <c r="J661" s="211"/>
      <c r="K661" s="211"/>
      <c r="L661" s="211"/>
      <c r="M661" s="211"/>
      <c r="N661" s="211"/>
      <c r="O661" s="211"/>
      <c r="P661" s="211"/>
      <c r="Q661" s="211"/>
      <c r="R661" s="211"/>
      <c r="S661" s="211"/>
      <c r="T661" s="211"/>
      <c r="U661" s="211"/>
      <c r="V661" s="211"/>
      <c r="W661" s="211"/>
      <c r="X661" s="211"/>
      <c r="Y661" s="211"/>
      <c r="Z661" s="211"/>
    </row>
    <row r="662" spans="1:26" ht="15.75" customHeight="1">
      <c r="A662" s="211"/>
      <c r="B662" s="211"/>
      <c r="C662" s="211"/>
      <c r="D662" s="211"/>
      <c r="E662" s="211"/>
      <c r="F662" s="211"/>
      <c r="G662" s="211"/>
      <c r="H662" s="211"/>
      <c r="I662" s="211"/>
      <c r="J662" s="211"/>
      <c r="K662" s="211"/>
      <c r="L662" s="211"/>
      <c r="M662" s="211"/>
      <c r="N662" s="211"/>
      <c r="O662" s="211"/>
      <c r="P662" s="211"/>
      <c r="Q662" s="211"/>
      <c r="R662" s="211"/>
      <c r="S662" s="211"/>
      <c r="T662" s="211"/>
      <c r="U662" s="211"/>
      <c r="V662" s="211"/>
      <c r="W662" s="211"/>
      <c r="X662" s="211"/>
      <c r="Y662" s="211"/>
      <c r="Z662" s="211"/>
    </row>
    <row r="663" spans="1:26" ht="15.75" customHeight="1">
      <c r="A663" s="211"/>
      <c r="B663" s="211"/>
      <c r="C663" s="211"/>
      <c r="D663" s="211"/>
      <c r="E663" s="211"/>
      <c r="F663" s="211"/>
      <c r="G663" s="211"/>
      <c r="H663" s="211"/>
      <c r="I663" s="211"/>
      <c r="J663" s="211"/>
      <c r="K663" s="211"/>
      <c r="L663" s="211"/>
      <c r="M663" s="211"/>
      <c r="N663" s="211"/>
      <c r="O663" s="211"/>
      <c r="P663" s="211"/>
      <c r="Q663" s="211"/>
      <c r="R663" s="211"/>
      <c r="S663" s="211"/>
      <c r="T663" s="211"/>
      <c r="U663" s="211"/>
      <c r="V663" s="211"/>
      <c r="W663" s="211"/>
      <c r="X663" s="211"/>
      <c r="Y663" s="211"/>
      <c r="Z663" s="211"/>
    </row>
    <row r="664" spans="1:26" ht="15.75" customHeight="1">
      <c r="A664" s="211"/>
      <c r="B664" s="211"/>
      <c r="C664" s="211"/>
      <c r="D664" s="211"/>
      <c r="E664" s="211"/>
      <c r="F664" s="211"/>
      <c r="G664" s="211"/>
      <c r="H664" s="211"/>
      <c r="I664" s="211"/>
      <c r="J664" s="211"/>
      <c r="K664" s="211"/>
      <c r="L664" s="211"/>
      <c r="M664" s="211"/>
      <c r="N664" s="211"/>
      <c r="O664" s="211"/>
      <c r="P664" s="211"/>
      <c r="Q664" s="211"/>
      <c r="R664" s="211"/>
      <c r="S664" s="211"/>
      <c r="T664" s="211"/>
      <c r="U664" s="211"/>
      <c r="V664" s="211"/>
      <c r="W664" s="211"/>
      <c r="X664" s="211"/>
      <c r="Y664" s="211"/>
      <c r="Z664" s="211"/>
    </row>
    <row r="665" spans="1:26" ht="15.75" customHeight="1">
      <c r="A665" s="211"/>
      <c r="B665" s="211"/>
      <c r="C665" s="211"/>
      <c r="D665" s="211"/>
      <c r="E665" s="211"/>
      <c r="F665" s="211"/>
      <c r="G665" s="211"/>
      <c r="H665" s="211"/>
      <c r="I665" s="211"/>
      <c r="J665" s="211"/>
      <c r="K665" s="211"/>
      <c r="L665" s="211"/>
      <c r="M665" s="211"/>
      <c r="N665" s="211"/>
      <c r="O665" s="211"/>
      <c r="P665" s="211"/>
      <c r="Q665" s="211"/>
      <c r="R665" s="211"/>
      <c r="S665" s="211"/>
      <c r="T665" s="211"/>
      <c r="U665" s="211"/>
      <c r="V665" s="211"/>
      <c r="W665" s="211"/>
      <c r="X665" s="211"/>
      <c r="Y665" s="211"/>
      <c r="Z665" s="211"/>
    </row>
    <row r="666" spans="1:26" ht="15.75" customHeight="1">
      <c r="A666" s="211"/>
      <c r="B666" s="211"/>
      <c r="C666" s="211"/>
      <c r="D666" s="211"/>
      <c r="E666" s="211"/>
      <c r="F666" s="211"/>
      <c r="G666" s="211"/>
      <c r="H666" s="211"/>
      <c r="I666" s="211"/>
      <c r="J666" s="211"/>
      <c r="K666" s="211"/>
      <c r="L666" s="211"/>
      <c r="M666" s="211"/>
      <c r="N666" s="211"/>
      <c r="O666" s="211"/>
      <c r="P666" s="211"/>
      <c r="Q666" s="211"/>
      <c r="R666" s="211"/>
      <c r="S666" s="211"/>
      <c r="T666" s="211"/>
      <c r="U666" s="211"/>
      <c r="V666" s="211"/>
      <c r="W666" s="211"/>
      <c r="X666" s="211"/>
      <c r="Y666" s="211"/>
      <c r="Z666" s="211"/>
    </row>
    <row r="667" spans="1:26" ht="15.75" customHeight="1">
      <c r="A667" s="211"/>
      <c r="B667" s="211"/>
      <c r="C667" s="211"/>
      <c r="D667" s="211"/>
      <c r="E667" s="211"/>
      <c r="F667" s="211"/>
      <c r="G667" s="211"/>
      <c r="H667" s="211"/>
      <c r="I667" s="211"/>
      <c r="J667" s="211"/>
      <c r="K667" s="211"/>
      <c r="L667" s="211"/>
      <c r="M667" s="211"/>
      <c r="N667" s="211"/>
      <c r="O667" s="211"/>
      <c r="P667" s="211"/>
      <c r="Q667" s="211"/>
      <c r="R667" s="211"/>
      <c r="S667" s="211"/>
      <c r="T667" s="211"/>
      <c r="U667" s="211"/>
      <c r="V667" s="211"/>
      <c r="W667" s="211"/>
      <c r="X667" s="211"/>
      <c r="Y667" s="211"/>
      <c r="Z667" s="211"/>
    </row>
    <row r="668" spans="1:26" ht="15.75" customHeight="1">
      <c r="A668" s="211"/>
      <c r="B668" s="211"/>
      <c r="C668" s="211"/>
      <c r="D668" s="211"/>
      <c r="E668" s="211"/>
      <c r="F668" s="211"/>
      <c r="G668" s="211"/>
      <c r="H668" s="211"/>
      <c r="I668" s="211"/>
      <c r="J668" s="211"/>
      <c r="K668" s="211"/>
      <c r="L668" s="211"/>
      <c r="M668" s="211"/>
      <c r="N668" s="211"/>
      <c r="O668" s="211"/>
      <c r="P668" s="211"/>
      <c r="Q668" s="211"/>
      <c r="R668" s="211"/>
      <c r="S668" s="211"/>
      <c r="T668" s="211"/>
      <c r="U668" s="211"/>
      <c r="V668" s="211"/>
      <c r="W668" s="211"/>
      <c r="X668" s="211"/>
      <c r="Y668" s="211"/>
      <c r="Z668" s="211"/>
    </row>
    <row r="669" spans="1:26" ht="15.75" customHeight="1">
      <c r="A669" s="211"/>
      <c r="B669" s="211"/>
      <c r="C669" s="211"/>
      <c r="D669" s="211"/>
      <c r="E669" s="211"/>
      <c r="F669" s="211"/>
      <c r="G669" s="211"/>
      <c r="H669" s="211"/>
      <c r="I669" s="211"/>
      <c r="J669" s="211"/>
      <c r="K669" s="211"/>
      <c r="L669" s="211"/>
      <c r="M669" s="211"/>
      <c r="N669" s="211"/>
      <c r="O669" s="211"/>
      <c r="P669" s="211"/>
      <c r="Q669" s="211"/>
      <c r="R669" s="211"/>
      <c r="S669" s="211"/>
      <c r="T669" s="211"/>
      <c r="U669" s="211"/>
      <c r="V669" s="211"/>
      <c r="W669" s="211"/>
      <c r="X669" s="211"/>
      <c r="Y669" s="211"/>
      <c r="Z669" s="211"/>
    </row>
    <row r="670" spans="1:26" ht="15.75" customHeight="1">
      <c r="A670" s="211"/>
      <c r="B670" s="211"/>
      <c r="C670" s="211"/>
      <c r="D670" s="211"/>
      <c r="E670" s="211"/>
      <c r="F670" s="211"/>
      <c r="G670" s="211"/>
      <c r="H670" s="211"/>
      <c r="I670" s="211"/>
      <c r="J670" s="211"/>
      <c r="K670" s="211"/>
      <c r="L670" s="211"/>
      <c r="M670" s="211"/>
      <c r="N670" s="211"/>
      <c r="O670" s="211"/>
      <c r="P670" s="211"/>
      <c r="Q670" s="211"/>
      <c r="R670" s="211"/>
      <c r="S670" s="211"/>
      <c r="T670" s="211"/>
      <c r="U670" s="211"/>
      <c r="V670" s="211"/>
      <c r="W670" s="211"/>
      <c r="X670" s="211"/>
      <c r="Y670" s="211"/>
      <c r="Z670" s="211"/>
    </row>
    <row r="671" spans="1:26" ht="15.75" customHeight="1">
      <c r="A671" s="211"/>
      <c r="B671" s="211"/>
      <c r="C671" s="211"/>
      <c r="D671" s="211"/>
      <c r="E671" s="211"/>
      <c r="F671" s="211"/>
      <c r="G671" s="211"/>
      <c r="H671" s="211"/>
      <c r="I671" s="211"/>
      <c r="J671" s="211"/>
      <c r="K671" s="211"/>
      <c r="L671" s="211"/>
      <c r="M671" s="211"/>
      <c r="N671" s="211"/>
      <c r="O671" s="211"/>
      <c r="P671" s="211"/>
      <c r="Q671" s="211"/>
      <c r="R671" s="211"/>
      <c r="S671" s="211"/>
      <c r="T671" s="211"/>
      <c r="U671" s="211"/>
      <c r="V671" s="211"/>
      <c r="W671" s="211"/>
      <c r="X671" s="211"/>
      <c r="Y671" s="211"/>
      <c r="Z671" s="211"/>
    </row>
    <row r="672" spans="1:26" ht="15.75" customHeight="1">
      <c r="A672" s="211"/>
      <c r="B672" s="211"/>
      <c r="C672" s="211"/>
      <c r="D672" s="211"/>
      <c r="E672" s="211"/>
      <c r="F672" s="211"/>
      <c r="G672" s="211"/>
      <c r="H672" s="211"/>
      <c r="I672" s="211"/>
      <c r="J672" s="211"/>
      <c r="K672" s="211"/>
      <c r="L672" s="211"/>
      <c r="M672" s="211"/>
      <c r="N672" s="211"/>
      <c r="O672" s="211"/>
      <c r="P672" s="211"/>
      <c r="Q672" s="211"/>
      <c r="R672" s="211"/>
      <c r="S672" s="211"/>
      <c r="T672" s="211"/>
      <c r="U672" s="211"/>
      <c r="V672" s="211"/>
      <c r="W672" s="211"/>
      <c r="X672" s="211"/>
      <c r="Y672" s="211"/>
      <c r="Z672" s="211"/>
    </row>
    <row r="673" spans="1:26" ht="15.75" customHeight="1">
      <c r="A673" s="211"/>
      <c r="B673" s="211"/>
      <c r="C673" s="211"/>
      <c r="D673" s="211"/>
      <c r="E673" s="211"/>
      <c r="F673" s="211"/>
      <c r="G673" s="211"/>
      <c r="H673" s="211"/>
      <c r="I673" s="211"/>
      <c r="J673" s="211"/>
      <c r="K673" s="211"/>
      <c r="L673" s="211"/>
      <c r="M673" s="211"/>
      <c r="N673" s="211"/>
      <c r="O673" s="211"/>
      <c r="P673" s="211"/>
      <c r="Q673" s="211"/>
      <c r="R673" s="211"/>
      <c r="S673" s="211"/>
      <c r="T673" s="211"/>
      <c r="U673" s="211"/>
      <c r="V673" s="211"/>
      <c r="W673" s="211"/>
      <c r="X673" s="211"/>
      <c r="Y673" s="211"/>
      <c r="Z673" s="211"/>
    </row>
    <row r="674" spans="1:26" ht="15.75" customHeight="1">
      <c r="A674" s="211"/>
      <c r="B674" s="211"/>
      <c r="C674" s="211"/>
      <c r="D674" s="211"/>
      <c r="E674" s="211"/>
      <c r="F674" s="211"/>
      <c r="G674" s="211"/>
      <c r="H674" s="211"/>
      <c r="I674" s="211"/>
      <c r="J674" s="211"/>
      <c r="K674" s="211"/>
      <c r="L674" s="211"/>
      <c r="M674" s="211"/>
      <c r="N674" s="211"/>
      <c r="O674" s="211"/>
      <c r="P674" s="211"/>
      <c r="Q674" s="211"/>
      <c r="R674" s="211"/>
      <c r="S674" s="211"/>
      <c r="T674" s="211"/>
      <c r="U674" s="211"/>
      <c r="V674" s="211"/>
      <c r="W674" s="211"/>
      <c r="X674" s="211"/>
      <c r="Y674" s="211"/>
      <c r="Z674" s="211"/>
    </row>
    <row r="675" spans="1:26" ht="15.75" customHeight="1">
      <c r="A675" s="211"/>
      <c r="B675" s="211"/>
      <c r="C675" s="211"/>
      <c r="D675" s="211"/>
      <c r="E675" s="211"/>
      <c r="F675" s="211"/>
      <c r="G675" s="211"/>
      <c r="H675" s="211"/>
      <c r="I675" s="211"/>
      <c r="J675" s="211"/>
      <c r="K675" s="211"/>
      <c r="L675" s="211"/>
      <c r="M675" s="211"/>
      <c r="N675" s="211"/>
      <c r="O675" s="211"/>
      <c r="P675" s="211"/>
      <c r="Q675" s="211"/>
      <c r="R675" s="211"/>
      <c r="S675" s="211"/>
      <c r="T675" s="211"/>
      <c r="U675" s="211"/>
      <c r="V675" s="211"/>
      <c r="W675" s="211"/>
      <c r="X675" s="211"/>
      <c r="Y675" s="211"/>
      <c r="Z675" s="211"/>
    </row>
    <row r="676" spans="1:26" ht="15.75" customHeight="1">
      <c r="A676" s="211"/>
      <c r="B676" s="211"/>
      <c r="C676" s="211"/>
      <c r="D676" s="211"/>
      <c r="E676" s="211"/>
      <c r="F676" s="211"/>
      <c r="G676" s="211"/>
      <c r="H676" s="211"/>
      <c r="I676" s="211"/>
      <c r="J676" s="211"/>
      <c r="K676" s="211"/>
      <c r="L676" s="211"/>
      <c r="M676" s="211"/>
      <c r="N676" s="211"/>
      <c r="O676" s="211"/>
      <c r="P676" s="211"/>
      <c r="Q676" s="211"/>
      <c r="R676" s="211"/>
      <c r="S676" s="211"/>
      <c r="T676" s="211"/>
      <c r="U676" s="211"/>
      <c r="V676" s="211"/>
      <c r="W676" s="211"/>
      <c r="X676" s="211"/>
      <c r="Y676" s="211"/>
      <c r="Z676" s="211"/>
    </row>
    <row r="677" spans="1:26" ht="15.75" customHeight="1">
      <c r="A677" s="211"/>
      <c r="B677" s="211"/>
      <c r="C677" s="211"/>
      <c r="D677" s="211"/>
      <c r="E677" s="211"/>
      <c r="F677" s="211"/>
      <c r="G677" s="211"/>
      <c r="H677" s="211"/>
      <c r="I677" s="211"/>
      <c r="J677" s="211"/>
      <c r="K677" s="211"/>
      <c r="L677" s="211"/>
      <c r="M677" s="211"/>
      <c r="N677" s="211"/>
      <c r="O677" s="211"/>
      <c r="P677" s="211"/>
      <c r="Q677" s="211"/>
      <c r="R677" s="211"/>
      <c r="S677" s="211"/>
      <c r="T677" s="211"/>
      <c r="U677" s="211"/>
      <c r="V677" s="211"/>
      <c r="W677" s="211"/>
      <c r="X677" s="211"/>
      <c r="Y677" s="211"/>
      <c r="Z677" s="211"/>
    </row>
    <row r="678" spans="1:26" ht="15.75" customHeight="1">
      <c r="A678" s="211"/>
      <c r="B678" s="211"/>
      <c r="C678" s="211"/>
      <c r="D678" s="211"/>
      <c r="E678" s="211"/>
      <c r="F678" s="211"/>
      <c r="G678" s="211"/>
      <c r="H678" s="211"/>
      <c r="I678" s="211"/>
      <c r="J678" s="211"/>
      <c r="K678" s="211"/>
      <c r="L678" s="211"/>
      <c r="M678" s="211"/>
      <c r="N678" s="211"/>
      <c r="O678" s="211"/>
      <c r="P678" s="211"/>
      <c r="Q678" s="211"/>
      <c r="R678" s="211"/>
      <c r="S678" s="211"/>
      <c r="T678" s="211"/>
      <c r="U678" s="211"/>
      <c r="V678" s="211"/>
      <c r="W678" s="211"/>
      <c r="X678" s="211"/>
      <c r="Y678" s="211"/>
      <c r="Z678" s="211"/>
    </row>
    <row r="679" spans="1:26" ht="15.75" customHeight="1">
      <c r="A679" s="211"/>
      <c r="B679" s="211"/>
      <c r="C679" s="211"/>
      <c r="D679" s="211"/>
      <c r="E679" s="211"/>
      <c r="F679" s="211"/>
      <c r="G679" s="211"/>
      <c r="H679" s="211"/>
      <c r="I679" s="211"/>
      <c r="J679" s="211"/>
      <c r="K679" s="211"/>
      <c r="L679" s="211"/>
      <c r="M679" s="211"/>
      <c r="N679" s="211"/>
      <c r="O679" s="211"/>
      <c r="P679" s="211"/>
      <c r="Q679" s="211"/>
      <c r="R679" s="211"/>
      <c r="S679" s="211"/>
      <c r="T679" s="211"/>
      <c r="U679" s="211"/>
      <c r="V679" s="211"/>
      <c r="W679" s="211"/>
      <c r="X679" s="211"/>
      <c r="Y679" s="211"/>
      <c r="Z679" s="211"/>
    </row>
    <row r="680" spans="1:26" ht="15.75" customHeight="1">
      <c r="A680" s="211"/>
      <c r="B680" s="211"/>
      <c r="C680" s="211"/>
      <c r="D680" s="211"/>
      <c r="E680" s="211"/>
      <c r="F680" s="211"/>
      <c r="G680" s="211"/>
      <c r="H680" s="211"/>
      <c r="I680" s="211"/>
      <c r="J680" s="211"/>
      <c r="K680" s="211"/>
      <c r="L680" s="211"/>
      <c r="M680" s="211"/>
      <c r="N680" s="211"/>
      <c r="O680" s="211"/>
      <c r="P680" s="211"/>
      <c r="Q680" s="211"/>
      <c r="R680" s="211"/>
      <c r="S680" s="211"/>
      <c r="T680" s="211"/>
      <c r="U680" s="211"/>
      <c r="V680" s="211"/>
      <c r="W680" s="211"/>
      <c r="X680" s="211"/>
      <c r="Y680" s="211"/>
      <c r="Z680" s="211"/>
    </row>
    <row r="681" spans="1:26" ht="15.75" customHeight="1">
      <c r="A681" s="211"/>
      <c r="B681" s="211"/>
      <c r="C681" s="211"/>
      <c r="D681" s="211"/>
      <c r="E681" s="211"/>
      <c r="F681" s="211"/>
      <c r="G681" s="211"/>
      <c r="H681" s="211"/>
      <c r="I681" s="211"/>
      <c r="J681" s="211"/>
      <c r="K681" s="211"/>
      <c r="L681" s="211"/>
      <c r="M681" s="211"/>
      <c r="N681" s="211"/>
      <c r="O681" s="211"/>
      <c r="P681" s="211"/>
      <c r="Q681" s="211"/>
      <c r="R681" s="211"/>
      <c r="S681" s="211"/>
      <c r="T681" s="211"/>
      <c r="U681" s="211"/>
      <c r="V681" s="211"/>
      <c r="W681" s="211"/>
      <c r="X681" s="211"/>
      <c r="Y681" s="211"/>
      <c r="Z681" s="211"/>
    </row>
    <row r="682" spans="1:26" ht="15.75" customHeight="1">
      <c r="A682" s="211"/>
      <c r="B682" s="211"/>
      <c r="C682" s="211"/>
      <c r="D682" s="211"/>
      <c r="E682" s="211"/>
      <c r="F682" s="211"/>
      <c r="G682" s="211"/>
      <c r="H682" s="211"/>
      <c r="I682" s="211"/>
      <c r="J682" s="211"/>
      <c r="K682" s="211"/>
      <c r="L682" s="211"/>
      <c r="M682" s="211"/>
      <c r="N682" s="211"/>
      <c r="O682" s="211"/>
      <c r="P682" s="211"/>
      <c r="Q682" s="211"/>
      <c r="R682" s="211"/>
      <c r="S682" s="211"/>
      <c r="T682" s="211"/>
      <c r="U682" s="211"/>
      <c r="V682" s="211"/>
      <c r="W682" s="211"/>
      <c r="X682" s="211"/>
      <c r="Y682" s="211"/>
      <c r="Z682" s="211"/>
    </row>
    <row r="683" spans="1:26" ht="15.75" customHeight="1">
      <c r="A683" s="211"/>
      <c r="B683" s="211"/>
      <c r="C683" s="211"/>
      <c r="D683" s="211"/>
      <c r="E683" s="211"/>
      <c r="F683" s="211"/>
      <c r="G683" s="211"/>
      <c r="H683" s="211"/>
      <c r="I683" s="211"/>
      <c r="J683" s="211"/>
      <c r="K683" s="211"/>
      <c r="L683" s="211"/>
      <c r="M683" s="211"/>
      <c r="N683" s="211"/>
      <c r="O683" s="211"/>
      <c r="P683" s="211"/>
      <c r="Q683" s="211"/>
      <c r="R683" s="211"/>
      <c r="S683" s="211"/>
      <c r="T683" s="211"/>
      <c r="U683" s="211"/>
      <c r="V683" s="211"/>
      <c r="W683" s="211"/>
      <c r="X683" s="211"/>
      <c r="Y683" s="211"/>
      <c r="Z683" s="211"/>
    </row>
    <row r="684" spans="1:26" ht="15.75" customHeight="1">
      <c r="A684" s="211"/>
      <c r="B684" s="211"/>
      <c r="C684" s="211"/>
      <c r="D684" s="211"/>
      <c r="E684" s="211"/>
      <c r="F684" s="211"/>
      <c r="G684" s="211"/>
      <c r="H684" s="211"/>
      <c r="I684" s="211"/>
      <c r="J684" s="211"/>
      <c r="K684" s="211"/>
      <c r="L684" s="211"/>
      <c r="M684" s="211"/>
      <c r="N684" s="211"/>
      <c r="O684" s="211"/>
      <c r="P684" s="211"/>
      <c r="Q684" s="211"/>
      <c r="R684" s="211"/>
      <c r="S684" s="211"/>
      <c r="T684" s="211"/>
      <c r="U684" s="211"/>
      <c r="V684" s="211"/>
      <c r="W684" s="211"/>
      <c r="X684" s="211"/>
      <c r="Y684" s="211"/>
      <c r="Z684" s="211"/>
    </row>
    <row r="685" spans="1:26" ht="15.75" customHeight="1">
      <c r="A685" s="211"/>
      <c r="B685" s="211"/>
      <c r="C685" s="211"/>
      <c r="D685" s="211"/>
      <c r="E685" s="211"/>
      <c r="F685" s="211"/>
      <c r="G685" s="211"/>
      <c r="H685" s="211"/>
      <c r="I685" s="211"/>
      <c r="J685" s="211"/>
      <c r="K685" s="211"/>
      <c r="L685" s="211"/>
      <c r="M685" s="211"/>
      <c r="N685" s="211"/>
      <c r="O685" s="211"/>
      <c r="P685" s="211"/>
      <c r="Q685" s="211"/>
      <c r="R685" s="211"/>
      <c r="S685" s="211"/>
      <c r="T685" s="211"/>
      <c r="U685" s="211"/>
      <c r="V685" s="211"/>
      <c r="W685" s="211"/>
      <c r="X685" s="211"/>
      <c r="Y685" s="211"/>
      <c r="Z685" s="211"/>
    </row>
    <row r="686" spans="1:26" ht="15.75" customHeight="1">
      <c r="A686" s="211"/>
      <c r="B686" s="211"/>
      <c r="C686" s="211"/>
      <c r="D686" s="211"/>
      <c r="E686" s="211"/>
      <c r="F686" s="211"/>
      <c r="G686" s="211"/>
      <c r="H686" s="211"/>
      <c r="I686" s="211"/>
      <c r="J686" s="211"/>
      <c r="K686" s="211"/>
      <c r="L686" s="211"/>
      <c r="M686" s="211"/>
      <c r="N686" s="211"/>
      <c r="O686" s="211"/>
      <c r="P686" s="211"/>
      <c r="Q686" s="211"/>
      <c r="R686" s="211"/>
      <c r="S686" s="211"/>
      <c r="T686" s="211"/>
      <c r="U686" s="211"/>
      <c r="V686" s="211"/>
      <c r="W686" s="211"/>
      <c r="X686" s="211"/>
      <c r="Y686" s="211"/>
      <c r="Z686" s="211"/>
    </row>
    <row r="687" spans="1:26" ht="15.75" customHeight="1">
      <c r="A687" s="211"/>
      <c r="B687" s="211"/>
      <c r="C687" s="211"/>
      <c r="D687" s="211"/>
      <c r="E687" s="211"/>
      <c r="F687" s="211"/>
      <c r="G687" s="211"/>
      <c r="H687" s="211"/>
      <c r="I687" s="211"/>
      <c r="J687" s="211"/>
      <c r="K687" s="211"/>
      <c r="L687" s="211"/>
      <c r="M687" s="211"/>
      <c r="N687" s="211"/>
      <c r="O687" s="211"/>
      <c r="P687" s="211"/>
      <c r="Q687" s="211"/>
      <c r="R687" s="211"/>
      <c r="S687" s="211"/>
      <c r="T687" s="211"/>
      <c r="U687" s="211"/>
      <c r="V687" s="211"/>
      <c r="W687" s="211"/>
      <c r="X687" s="211"/>
      <c r="Y687" s="211"/>
      <c r="Z687" s="211"/>
    </row>
    <row r="688" spans="1:26" ht="15.75" customHeight="1">
      <c r="A688" s="211"/>
      <c r="B688" s="211"/>
      <c r="C688" s="211"/>
      <c r="D688" s="211"/>
      <c r="E688" s="211"/>
      <c r="F688" s="211"/>
      <c r="G688" s="211"/>
      <c r="H688" s="211"/>
      <c r="I688" s="211"/>
      <c r="J688" s="211"/>
      <c r="K688" s="211"/>
      <c r="L688" s="211"/>
      <c r="M688" s="211"/>
      <c r="N688" s="211"/>
      <c r="O688" s="211"/>
      <c r="P688" s="211"/>
      <c r="Q688" s="211"/>
      <c r="R688" s="211"/>
      <c r="S688" s="211"/>
      <c r="T688" s="211"/>
      <c r="U688" s="211"/>
      <c r="V688" s="211"/>
      <c r="W688" s="211"/>
      <c r="X688" s="211"/>
      <c r="Y688" s="211"/>
      <c r="Z688" s="211"/>
    </row>
    <row r="689" spans="1:26" ht="15.75" customHeight="1">
      <c r="A689" s="211"/>
      <c r="B689" s="211"/>
      <c r="C689" s="211"/>
      <c r="D689" s="211"/>
      <c r="E689" s="211"/>
      <c r="F689" s="211"/>
      <c r="G689" s="211"/>
      <c r="H689" s="211"/>
      <c r="I689" s="211"/>
      <c r="J689" s="211"/>
      <c r="K689" s="211"/>
      <c r="L689" s="211"/>
      <c r="M689" s="211"/>
      <c r="N689" s="211"/>
      <c r="O689" s="211"/>
      <c r="P689" s="211"/>
      <c r="Q689" s="211"/>
      <c r="R689" s="211"/>
      <c r="S689" s="211"/>
      <c r="T689" s="211"/>
      <c r="U689" s="211"/>
      <c r="V689" s="211"/>
      <c r="W689" s="211"/>
      <c r="X689" s="211"/>
      <c r="Y689" s="211"/>
      <c r="Z689" s="211"/>
    </row>
    <row r="690" spans="1:26" ht="15.75" customHeight="1">
      <c r="A690" s="211"/>
      <c r="B690" s="211"/>
      <c r="C690" s="211"/>
      <c r="D690" s="211"/>
      <c r="E690" s="211"/>
      <c r="F690" s="211"/>
      <c r="G690" s="211"/>
      <c r="H690" s="211"/>
      <c r="I690" s="211"/>
      <c r="J690" s="211"/>
      <c r="K690" s="211"/>
      <c r="L690" s="211"/>
      <c r="M690" s="211"/>
      <c r="N690" s="211"/>
      <c r="O690" s="211"/>
      <c r="P690" s="211"/>
      <c r="Q690" s="211"/>
      <c r="R690" s="211"/>
      <c r="S690" s="211"/>
      <c r="T690" s="211"/>
      <c r="U690" s="211"/>
      <c r="V690" s="211"/>
      <c r="W690" s="211"/>
      <c r="X690" s="211"/>
      <c r="Y690" s="211"/>
      <c r="Z690" s="211"/>
    </row>
    <row r="691" spans="1:26" ht="15.75" customHeight="1">
      <c r="A691" s="211"/>
      <c r="B691" s="211"/>
      <c r="C691" s="211"/>
      <c r="D691" s="211"/>
      <c r="E691" s="211"/>
      <c r="F691" s="211"/>
      <c r="G691" s="211"/>
      <c r="H691" s="211"/>
      <c r="I691" s="211"/>
      <c r="J691" s="211"/>
      <c r="K691" s="211"/>
      <c r="L691" s="211"/>
      <c r="M691" s="211"/>
      <c r="N691" s="211"/>
      <c r="O691" s="211"/>
      <c r="P691" s="211"/>
      <c r="Q691" s="211"/>
      <c r="R691" s="211"/>
      <c r="S691" s="211"/>
      <c r="T691" s="211"/>
      <c r="U691" s="211"/>
      <c r="V691" s="211"/>
      <c r="W691" s="211"/>
      <c r="X691" s="211"/>
      <c r="Y691" s="211"/>
      <c r="Z691" s="211"/>
    </row>
    <row r="692" spans="1:26" ht="15.75" customHeight="1">
      <c r="A692" s="211"/>
      <c r="B692" s="211"/>
      <c r="C692" s="211"/>
      <c r="D692" s="211"/>
      <c r="E692" s="211"/>
      <c r="F692" s="211"/>
      <c r="G692" s="211"/>
      <c r="H692" s="211"/>
      <c r="I692" s="211"/>
      <c r="J692" s="211"/>
      <c r="K692" s="211"/>
      <c r="L692" s="211"/>
      <c r="M692" s="211"/>
      <c r="N692" s="211"/>
      <c r="O692" s="211"/>
      <c r="P692" s="211"/>
      <c r="Q692" s="211"/>
      <c r="R692" s="211"/>
      <c r="S692" s="211"/>
      <c r="T692" s="211"/>
      <c r="U692" s="211"/>
      <c r="V692" s="211"/>
      <c r="W692" s="211"/>
      <c r="X692" s="211"/>
      <c r="Y692" s="211"/>
      <c r="Z692" s="211"/>
    </row>
    <row r="693" spans="1:26" ht="15.75" customHeight="1">
      <c r="A693" s="211"/>
      <c r="B693" s="211"/>
      <c r="C693" s="211"/>
      <c r="D693" s="211"/>
      <c r="E693" s="211"/>
      <c r="F693" s="211"/>
      <c r="G693" s="211"/>
      <c r="H693" s="211"/>
      <c r="I693" s="211"/>
      <c r="J693" s="211"/>
      <c r="K693" s="211"/>
      <c r="L693" s="211"/>
      <c r="M693" s="211"/>
      <c r="N693" s="211"/>
      <c r="O693" s="211"/>
      <c r="P693" s="211"/>
      <c r="Q693" s="211"/>
      <c r="R693" s="211"/>
      <c r="S693" s="211"/>
      <c r="T693" s="211"/>
      <c r="U693" s="211"/>
      <c r="V693" s="211"/>
      <c r="W693" s="211"/>
      <c r="X693" s="211"/>
      <c r="Y693" s="211"/>
      <c r="Z693" s="211"/>
    </row>
    <row r="694" spans="1:26" ht="15.75" customHeight="1">
      <c r="A694" s="211"/>
      <c r="B694" s="211"/>
      <c r="C694" s="211"/>
      <c r="D694" s="211"/>
      <c r="E694" s="211"/>
      <c r="F694" s="211"/>
      <c r="G694" s="211"/>
      <c r="H694" s="211"/>
      <c r="I694" s="211"/>
      <c r="J694" s="211"/>
      <c r="K694" s="211"/>
      <c r="L694" s="211"/>
      <c r="M694" s="211"/>
      <c r="N694" s="211"/>
      <c r="O694" s="211"/>
      <c r="P694" s="211"/>
      <c r="Q694" s="211"/>
      <c r="R694" s="211"/>
      <c r="S694" s="211"/>
      <c r="T694" s="211"/>
      <c r="U694" s="211"/>
      <c r="V694" s="211"/>
      <c r="W694" s="211"/>
      <c r="X694" s="211"/>
      <c r="Y694" s="211"/>
      <c r="Z694" s="211"/>
    </row>
    <row r="695" spans="1:26" ht="15.75" customHeight="1">
      <c r="A695" s="211"/>
      <c r="B695" s="211"/>
      <c r="C695" s="211"/>
      <c r="D695" s="211"/>
      <c r="E695" s="211"/>
      <c r="F695" s="211"/>
      <c r="G695" s="211"/>
      <c r="H695" s="211"/>
      <c r="I695" s="211"/>
      <c r="J695" s="211"/>
      <c r="K695" s="211"/>
      <c r="L695" s="211"/>
      <c r="M695" s="211"/>
      <c r="N695" s="211"/>
      <c r="O695" s="211"/>
      <c r="P695" s="211"/>
      <c r="Q695" s="211"/>
      <c r="R695" s="211"/>
      <c r="S695" s="211"/>
      <c r="T695" s="211"/>
      <c r="U695" s="211"/>
      <c r="V695" s="211"/>
      <c r="W695" s="211"/>
      <c r="X695" s="211"/>
      <c r="Y695" s="211"/>
      <c r="Z695" s="211"/>
    </row>
    <row r="696" spans="1:26" ht="15.75" customHeight="1">
      <c r="A696" s="211"/>
      <c r="B696" s="211"/>
      <c r="C696" s="211"/>
      <c r="D696" s="211"/>
      <c r="E696" s="211"/>
      <c r="F696" s="211"/>
      <c r="G696" s="211"/>
      <c r="H696" s="211"/>
      <c r="I696" s="211"/>
      <c r="J696" s="211"/>
      <c r="K696" s="211"/>
      <c r="L696" s="211"/>
      <c r="M696" s="211"/>
      <c r="N696" s="211"/>
      <c r="O696" s="211"/>
      <c r="P696" s="211"/>
      <c r="Q696" s="211"/>
      <c r="R696" s="211"/>
      <c r="S696" s="211"/>
      <c r="T696" s="211"/>
      <c r="U696" s="211"/>
      <c r="V696" s="211"/>
      <c r="W696" s="211"/>
      <c r="X696" s="211"/>
      <c r="Y696" s="211"/>
      <c r="Z696" s="211"/>
    </row>
    <row r="697" spans="1:26" ht="15.75" customHeight="1">
      <c r="A697" s="211"/>
      <c r="B697" s="211"/>
      <c r="C697" s="211"/>
      <c r="D697" s="211"/>
      <c r="E697" s="211"/>
      <c r="F697" s="211"/>
      <c r="G697" s="211"/>
      <c r="H697" s="211"/>
      <c r="I697" s="211"/>
      <c r="J697" s="211"/>
      <c r="K697" s="211"/>
      <c r="L697" s="211"/>
      <c r="M697" s="211"/>
      <c r="N697" s="211"/>
      <c r="O697" s="211"/>
      <c r="P697" s="211"/>
      <c r="Q697" s="211"/>
      <c r="R697" s="211"/>
      <c r="S697" s="211"/>
      <c r="T697" s="211"/>
      <c r="U697" s="211"/>
      <c r="V697" s="211"/>
      <c r="W697" s="211"/>
      <c r="X697" s="211"/>
      <c r="Y697" s="211"/>
      <c r="Z697" s="211"/>
    </row>
    <row r="698" spans="1:26" ht="15.75" customHeight="1">
      <c r="A698" s="211"/>
      <c r="B698" s="211"/>
      <c r="C698" s="211"/>
      <c r="D698" s="211"/>
      <c r="E698" s="211"/>
      <c r="F698" s="211"/>
      <c r="G698" s="211"/>
      <c r="H698" s="211"/>
      <c r="I698" s="211"/>
      <c r="J698" s="211"/>
      <c r="K698" s="211"/>
      <c r="L698" s="211"/>
      <c r="M698" s="211"/>
      <c r="N698" s="211"/>
      <c r="O698" s="211"/>
      <c r="P698" s="211"/>
      <c r="Q698" s="211"/>
      <c r="R698" s="211"/>
      <c r="S698" s="211"/>
      <c r="T698" s="211"/>
      <c r="U698" s="211"/>
      <c r="V698" s="211"/>
      <c r="W698" s="211"/>
      <c r="X698" s="211"/>
      <c r="Y698" s="211"/>
      <c r="Z698" s="211"/>
    </row>
    <row r="699" spans="1:26" ht="15.75" customHeight="1">
      <c r="A699" s="211"/>
      <c r="B699" s="211"/>
      <c r="C699" s="211"/>
      <c r="D699" s="211"/>
      <c r="E699" s="211"/>
      <c r="F699" s="211"/>
      <c r="G699" s="211"/>
      <c r="H699" s="211"/>
      <c r="I699" s="211"/>
      <c r="J699" s="211"/>
      <c r="K699" s="211"/>
      <c r="L699" s="211"/>
      <c r="M699" s="211"/>
      <c r="N699" s="211"/>
      <c r="O699" s="211"/>
      <c r="P699" s="211"/>
      <c r="Q699" s="211"/>
      <c r="R699" s="211"/>
      <c r="S699" s="211"/>
      <c r="T699" s="211"/>
      <c r="U699" s="211"/>
      <c r="V699" s="211"/>
      <c r="W699" s="211"/>
      <c r="X699" s="211"/>
      <c r="Y699" s="211"/>
      <c r="Z699" s="211"/>
    </row>
    <row r="700" spans="1:26" ht="15.75" customHeight="1">
      <c r="A700" s="211"/>
      <c r="B700" s="211"/>
      <c r="C700" s="211"/>
      <c r="D700" s="211"/>
      <c r="E700" s="211"/>
      <c r="F700" s="211"/>
      <c r="G700" s="211"/>
      <c r="H700" s="211"/>
      <c r="I700" s="211"/>
      <c r="J700" s="211"/>
      <c r="K700" s="211"/>
      <c r="L700" s="211"/>
      <c r="M700" s="211"/>
      <c r="N700" s="211"/>
      <c r="O700" s="211"/>
      <c r="P700" s="211"/>
      <c r="Q700" s="211"/>
      <c r="R700" s="211"/>
      <c r="S700" s="211"/>
      <c r="T700" s="211"/>
      <c r="U700" s="211"/>
      <c r="V700" s="211"/>
      <c r="W700" s="211"/>
      <c r="X700" s="211"/>
      <c r="Y700" s="211"/>
      <c r="Z700" s="211"/>
    </row>
    <row r="701" spans="1:26" ht="15.75" customHeight="1">
      <c r="A701" s="211"/>
      <c r="B701" s="211"/>
      <c r="C701" s="211"/>
      <c r="D701" s="211"/>
      <c r="E701" s="211"/>
      <c r="F701" s="211"/>
      <c r="G701" s="211"/>
      <c r="H701" s="211"/>
      <c r="I701" s="211"/>
      <c r="J701" s="211"/>
      <c r="K701" s="211"/>
      <c r="L701" s="211"/>
      <c r="M701" s="211"/>
      <c r="N701" s="211"/>
      <c r="O701" s="211"/>
      <c r="P701" s="211"/>
      <c r="Q701" s="211"/>
      <c r="R701" s="211"/>
      <c r="S701" s="211"/>
      <c r="T701" s="211"/>
      <c r="U701" s="211"/>
      <c r="V701" s="211"/>
      <c r="W701" s="211"/>
      <c r="X701" s="211"/>
      <c r="Y701" s="211"/>
      <c r="Z701" s="211"/>
    </row>
    <row r="702" spans="1:26" ht="15.75" customHeight="1">
      <c r="A702" s="211"/>
      <c r="B702" s="211"/>
      <c r="C702" s="211"/>
      <c r="D702" s="211"/>
      <c r="E702" s="211"/>
      <c r="F702" s="211"/>
      <c r="G702" s="211"/>
      <c r="H702" s="211"/>
      <c r="I702" s="211"/>
      <c r="J702" s="211"/>
      <c r="K702" s="211"/>
      <c r="L702" s="211"/>
      <c r="M702" s="211"/>
      <c r="N702" s="211"/>
      <c r="O702" s="211"/>
      <c r="P702" s="211"/>
      <c r="Q702" s="211"/>
      <c r="R702" s="211"/>
      <c r="S702" s="211"/>
      <c r="T702" s="211"/>
      <c r="U702" s="211"/>
      <c r="V702" s="211"/>
      <c r="W702" s="211"/>
      <c r="X702" s="211"/>
      <c r="Y702" s="211"/>
      <c r="Z702" s="211"/>
    </row>
    <row r="703" spans="1:26" ht="15.75" customHeight="1">
      <c r="A703" s="211"/>
      <c r="B703" s="211"/>
      <c r="C703" s="211"/>
      <c r="D703" s="211"/>
      <c r="E703" s="211"/>
      <c r="F703" s="211"/>
      <c r="G703" s="211"/>
      <c r="H703" s="211"/>
      <c r="I703" s="211"/>
      <c r="J703" s="211"/>
      <c r="K703" s="211"/>
      <c r="L703" s="211"/>
      <c r="M703" s="211"/>
      <c r="N703" s="211"/>
      <c r="O703" s="211"/>
      <c r="P703" s="211"/>
      <c r="Q703" s="211"/>
      <c r="R703" s="211"/>
      <c r="S703" s="211"/>
      <c r="T703" s="211"/>
      <c r="U703" s="211"/>
      <c r="V703" s="211"/>
      <c r="W703" s="211"/>
      <c r="X703" s="211"/>
      <c r="Y703" s="211"/>
      <c r="Z703" s="211"/>
    </row>
    <row r="704" spans="1:26" ht="15.75" customHeight="1">
      <c r="A704" s="211"/>
      <c r="B704" s="211"/>
      <c r="C704" s="211"/>
      <c r="D704" s="211"/>
      <c r="E704" s="211"/>
      <c r="F704" s="211"/>
      <c r="G704" s="211"/>
      <c r="H704" s="211"/>
      <c r="I704" s="211"/>
      <c r="J704" s="211"/>
      <c r="K704" s="211"/>
      <c r="L704" s="211"/>
      <c r="M704" s="211"/>
      <c r="N704" s="211"/>
      <c r="O704" s="211"/>
      <c r="P704" s="211"/>
      <c r="Q704" s="211"/>
      <c r="R704" s="211"/>
      <c r="S704" s="211"/>
      <c r="T704" s="211"/>
      <c r="U704" s="211"/>
      <c r="V704" s="211"/>
      <c r="W704" s="211"/>
      <c r="X704" s="211"/>
      <c r="Y704" s="211"/>
      <c r="Z704" s="211"/>
    </row>
    <row r="705" spans="1:26" ht="15.75" customHeight="1">
      <c r="A705" s="211"/>
      <c r="B705" s="211"/>
      <c r="C705" s="211"/>
      <c r="D705" s="211"/>
      <c r="E705" s="211"/>
      <c r="F705" s="211"/>
      <c r="G705" s="211"/>
      <c r="H705" s="211"/>
      <c r="I705" s="211"/>
      <c r="J705" s="211"/>
      <c r="K705" s="211"/>
      <c r="L705" s="211"/>
      <c r="M705" s="211"/>
      <c r="N705" s="211"/>
      <c r="O705" s="211"/>
      <c r="P705" s="211"/>
      <c r="Q705" s="211"/>
      <c r="R705" s="211"/>
      <c r="S705" s="211"/>
      <c r="T705" s="211"/>
      <c r="U705" s="211"/>
      <c r="V705" s="211"/>
      <c r="W705" s="211"/>
      <c r="X705" s="211"/>
      <c r="Y705" s="211"/>
      <c r="Z705" s="211"/>
    </row>
    <row r="706" spans="1:26" ht="15.75" customHeight="1">
      <c r="A706" s="211"/>
      <c r="B706" s="211"/>
      <c r="C706" s="211"/>
      <c r="D706" s="211"/>
      <c r="E706" s="211"/>
      <c r="F706" s="211"/>
      <c r="G706" s="211"/>
      <c r="H706" s="211"/>
      <c r="I706" s="211"/>
      <c r="J706" s="211"/>
      <c r="K706" s="211"/>
      <c r="L706" s="211"/>
      <c r="M706" s="211"/>
      <c r="N706" s="211"/>
      <c r="O706" s="211"/>
      <c r="P706" s="211"/>
      <c r="Q706" s="211"/>
      <c r="R706" s="211"/>
      <c r="S706" s="211"/>
      <c r="T706" s="211"/>
      <c r="U706" s="211"/>
      <c r="V706" s="211"/>
      <c r="W706" s="211"/>
      <c r="X706" s="211"/>
      <c r="Y706" s="211"/>
      <c r="Z706" s="211"/>
    </row>
    <row r="707" spans="1:26" ht="15.75" customHeight="1">
      <c r="A707" s="211"/>
      <c r="B707" s="211"/>
      <c r="C707" s="211"/>
      <c r="D707" s="211"/>
      <c r="E707" s="211"/>
      <c r="F707" s="211"/>
      <c r="G707" s="211"/>
      <c r="H707" s="211"/>
      <c r="I707" s="211"/>
      <c r="J707" s="211"/>
      <c r="K707" s="211"/>
      <c r="L707" s="211"/>
      <c r="M707" s="211"/>
      <c r="N707" s="211"/>
      <c r="O707" s="211"/>
      <c r="P707" s="211"/>
      <c r="Q707" s="211"/>
      <c r="R707" s="211"/>
      <c r="S707" s="211"/>
      <c r="T707" s="211"/>
      <c r="U707" s="211"/>
      <c r="V707" s="211"/>
      <c r="W707" s="211"/>
      <c r="X707" s="211"/>
      <c r="Y707" s="211"/>
      <c r="Z707" s="211"/>
    </row>
    <row r="708" spans="1:26" ht="15.75" customHeight="1">
      <c r="A708" s="211"/>
      <c r="B708" s="211"/>
      <c r="C708" s="211"/>
      <c r="D708" s="211"/>
      <c r="E708" s="211"/>
      <c r="F708" s="211"/>
      <c r="G708" s="211"/>
      <c r="H708" s="211"/>
      <c r="I708" s="211"/>
      <c r="J708" s="211"/>
      <c r="K708" s="211"/>
      <c r="L708" s="211"/>
      <c r="M708" s="211"/>
      <c r="N708" s="211"/>
      <c r="O708" s="211"/>
      <c r="P708" s="211"/>
      <c r="Q708" s="211"/>
      <c r="R708" s="211"/>
      <c r="S708" s="211"/>
      <c r="T708" s="211"/>
      <c r="U708" s="211"/>
      <c r="V708" s="211"/>
      <c r="W708" s="211"/>
      <c r="X708" s="211"/>
      <c r="Y708" s="211"/>
      <c r="Z708" s="211"/>
    </row>
    <row r="709" spans="1:26" ht="15.75" customHeight="1">
      <c r="A709" s="211"/>
      <c r="B709" s="211"/>
      <c r="C709" s="211"/>
      <c r="D709" s="211"/>
      <c r="E709" s="211"/>
      <c r="F709" s="211"/>
      <c r="G709" s="211"/>
      <c r="H709" s="211"/>
      <c r="I709" s="211"/>
      <c r="J709" s="211"/>
      <c r="K709" s="211"/>
      <c r="L709" s="211"/>
      <c r="M709" s="211"/>
      <c r="N709" s="211"/>
      <c r="O709" s="211"/>
      <c r="P709" s="211"/>
      <c r="Q709" s="211"/>
      <c r="R709" s="211"/>
      <c r="S709" s="211"/>
      <c r="T709" s="211"/>
      <c r="U709" s="211"/>
      <c r="V709" s="211"/>
      <c r="W709" s="211"/>
      <c r="X709" s="211"/>
      <c r="Y709" s="211"/>
      <c r="Z709" s="211"/>
    </row>
    <row r="710" spans="1:26" ht="15.75" customHeight="1">
      <c r="A710" s="211"/>
      <c r="B710" s="211"/>
      <c r="C710" s="211"/>
      <c r="D710" s="211"/>
      <c r="E710" s="211"/>
      <c r="F710" s="211"/>
      <c r="G710" s="211"/>
      <c r="H710" s="211"/>
      <c r="I710" s="211"/>
      <c r="J710" s="211"/>
      <c r="K710" s="211"/>
      <c r="L710" s="211"/>
      <c r="M710" s="211"/>
      <c r="N710" s="211"/>
      <c r="O710" s="211"/>
      <c r="P710" s="211"/>
      <c r="Q710" s="211"/>
      <c r="R710" s="211"/>
      <c r="S710" s="211"/>
      <c r="T710" s="211"/>
      <c r="U710" s="211"/>
      <c r="V710" s="211"/>
      <c r="W710" s="211"/>
      <c r="X710" s="211"/>
      <c r="Y710" s="211"/>
      <c r="Z710" s="211"/>
    </row>
    <row r="711" spans="1:26" ht="15.75" customHeight="1">
      <c r="A711" s="211"/>
      <c r="B711" s="211"/>
      <c r="C711" s="211"/>
      <c r="D711" s="211"/>
      <c r="E711" s="211"/>
      <c r="F711" s="211"/>
      <c r="G711" s="211"/>
      <c r="H711" s="211"/>
      <c r="I711" s="211"/>
      <c r="J711" s="211"/>
      <c r="K711" s="211"/>
      <c r="L711" s="211"/>
      <c r="M711" s="211"/>
      <c r="N711" s="211"/>
      <c r="O711" s="211"/>
      <c r="P711" s="211"/>
      <c r="Q711" s="211"/>
      <c r="R711" s="211"/>
      <c r="S711" s="211"/>
      <c r="T711" s="211"/>
      <c r="U711" s="211"/>
      <c r="V711" s="211"/>
      <c r="W711" s="211"/>
      <c r="X711" s="211"/>
      <c r="Y711" s="211"/>
      <c r="Z711" s="211"/>
    </row>
    <row r="712" spans="1:26" ht="15.75" customHeight="1">
      <c r="A712" s="211"/>
      <c r="B712" s="211"/>
      <c r="C712" s="211"/>
      <c r="D712" s="211"/>
      <c r="E712" s="211"/>
      <c r="F712" s="211"/>
      <c r="G712" s="211"/>
      <c r="H712" s="211"/>
      <c r="I712" s="211"/>
      <c r="J712" s="211"/>
      <c r="K712" s="211"/>
      <c r="L712" s="211"/>
      <c r="M712" s="211"/>
      <c r="N712" s="211"/>
      <c r="O712" s="211"/>
      <c r="P712" s="211"/>
      <c r="Q712" s="211"/>
      <c r="R712" s="211"/>
      <c r="S712" s="211"/>
      <c r="T712" s="211"/>
      <c r="U712" s="211"/>
      <c r="V712" s="211"/>
      <c r="W712" s="211"/>
      <c r="X712" s="211"/>
      <c r="Y712" s="211"/>
      <c r="Z712" s="211"/>
    </row>
    <row r="713" spans="1:26" ht="15.75" customHeight="1">
      <c r="A713" s="211"/>
      <c r="B713" s="211"/>
      <c r="C713" s="211"/>
      <c r="D713" s="211"/>
      <c r="E713" s="211"/>
      <c r="F713" s="211"/>
      <c r="G713" s="211"/>
      <c r="H713" s="211"/>
      <c r="I713" s="211"/>
      <c r="J713" s="211"/>
      <c r="K713" s="211"/>
      <c r="L713" s="211"/>
      <c r="M713" s="211"/>
      <c r="N713" s="211"/>
      <c r="O713" s="211"/>
      <c r="P713" s="211"/>
      <c r="Q713" s="211"/>
      <c r="R713" s="211"/>
      <c r="S713" s="211"/>
      <c r="T713" s="211"/>
      <c r="U713" s="211"/>
      <c r="V713" s="211"/>
      <c r="W713" s="211"/>
      <c r="X713" s="211"/>
      <c r="Y713" s="211"/>
      <c r="Z713" s="211"/>
    </row>
    <row r="714" spans="1:26" ht="15.75" customHeight="1">
      <c r="A714" s="211"/>
      <c r="B714" s="211"/>
      <c r="C714" s="211"/>
      <c r="D714" s="211"/>
      <c r="E714" s="211"/>
      <c r="F714" s="211"/>
      <c r="G714" s="211"/>
      <c r="H714" s="211"/>
      <c r="I714" s="211"/>
      <c r="J714" s="211"/>
      <c r="K714" s="211"/>
      <c r="L714" s="211"/>
      <c r="M714" s="211"/>
      <c r="N714" s="211"/>
      <c r="O714" s="211"/>
      <c r="P714" s="211"/>
      <c r="Q714" s="211"/>
      <c r="R714" s="211"/>
      <c r="S714" s="211"/>
      <c r="T714" s="211"/>
      <c r="U714" s="211"/>
      <c r="V714" s="211"/>
      <c r="W714" s="211"/>
      <c r="X714" s="211"/>
      <c r="Y714" s="211"/>
      <c r="Z714" s="211"/>
    </row>
    <row r="715" spans="1:26" ht="15.75" customHeight="1">
      <c r="A715" s="211"/>
      <c r="B715" s="211"/>
      <c r="C715" s="211"/>
      <c r="D715" s="211"/>
      <c r="E715" s="211"/>
      <c r="F715" s="211"/>
      <c r="G715" s="211"/>
      <c r="H715" s="211"/>
      <c r="I715" s="211"/>
      <c r="J715" s="211"/>
      <c r="K715" s="211"/>
      <c r="L715" s="211"/>
      <c r="M715" s="211"/>
      <c r="N715" s="211"/>
      <c r="O715" s="211"/>
      <c r="P715" s="211"/>
      <c r="Q715" s="211"/>
      <c r="R715" s="211"/>
      <c r="S715" s="211"/>
      <c r="T715" s="211"/>
      <c r="U715" s="211"/>
      <c r="V715" s="211"/>
      <c r="W715" s="211"/>
      <c r="X715" s="211"/>
      <c r="Y715" s="211"/>
      <c r="Z715" s="211"/>
    </row>
    <row r="716" spans="1:26" ht="15.75" customHeight="1">
      <c r="A716" s="211"/>
      <c r="B716" s="211"/>
      <c r="C716" s="211"/>
      <c r="D716" s="211"/>
      <c r="E716" s="211"/>
      <c r="F716" s="211"/>
      <c r="G716" s="211"/>
      <c r="H716" s="211"/>
      <c r="I716" s="211"/>
      <c r="J716" s="211"/>
      <c r="K716" s="211"/>
      <c r="L716" s="211"/>
      <c r="M716" s="211"/>
      <c r="N716" s="211"/>
      <c r="O716" s="211"/>
      <c r="P716" s="211"/>
      <c r="Q716" s="211"/>
      <c r="R716" s="211"/>
      <c r="S716" s="211"/>
      <c r="T716" s="211"/>
      <c r="U716" s="211"/>
      <c r="V716" s="211"/>
      <c r="W716" s="211"/>
      <c r="X716" s="211"/>
      <c r="Y716" s="211"/>
      <c r="Z716" s="211"/>
    </row>
    <row r="717" spans="1:26" ht="15.75" customHeight="1">
      <c r="A717" s="211"/>
      <c r="B717" s="211"/>
      <c r="C717" s="211"/>
      <c r="D717" s="211"/>
      <c r="E717" s="211"/>
      <c r="F717" s="211"/>
      <c r="G717" s="211"/>
      <c r="H717" s="211"/>
      <c r="I717" s="211"/>
      <c r="J717" s="211"/>
      <c r="K717" s="211"/>
      <c r="L717" s="211"/>
      <c r="M717" s="211"/>
      <c r="N717" s="211"/>
      <c r="O717" s="211"/>
      <c r="P717" s="211"/>
      <c r="Q717" s="211"/>
      <c r="R717" s="211"/>
      <c r="S717" s="211"/>
      <c r="T717" s="211"/>
      <c r="U717" s="211"/>
      <c r="V717" s="211"/>
      <c r="W717" s="211"/>
      <c r="X717" s="211"/>
      <c r="Y717" s="211"/>
      <c r="Z717" s="211"/>
    </row>
    <row r="718" spans="1:26" ht="15.75" customHeight="1">
      <c r="A718" s="211"/>
      <c r="B718" s="211"/>
      <c r="C718" s="211"/>
      <c r="D718" s="211"/>
      <c r="E718" s="211"/>
      <c r="F718" s="211"/>
      <c r="G718" s="211"/>
      <c r="H718" s="211"/>
      <c r="I718" s="211"/>
      <c r="J718" s="211"/>
      <c r="K718" s="211"/>
      <c r="L718" s="211"/>
      <c r="M718" s="211"/>
      <c r="N718" s="211"/>
      <c r="O718" s="211"/>
      <c r="P718" s="211"/>
      <c r="Q718" s="211"/>
      <c r="R718" s="211"/>
      <c r="S718" s="211"/>
      <c r="T718" s="211"/>
      <c r="U718" s="211"/>
      <c r="V718" s="211"/>
      <c r="W718" s="211"/>
      <c r="X718" s="211"/>
      <c r="Y718" s="211"/>
      <c r="Z718" s="211"/>
    </row>
    <row r="719" spans="1:26" ht="15.75" customHeight="1">
      <c r="A719" s="211"/>
      <c r="B719" s="211"/>
      <c r="C719" s="211"/>
      <c r="D719" s="211"/>
      <c r="E719" s="211"/>
      <c r="F719" s="211"/>
      <c r="G719" s="211"/>
      <c r="H719" s="211"/>
      <c r="I719" s="211"/>
      <c r="J719" s="211"/>
      <c r="K719" s="211"/>
      <c r="L719" s="211"/>
      <c r="M719" s="211"/>
      <c r="N719" s="211"/>
      <c r="O719" s="211"/>
      <c r="P719" s="211"/>
      <c r="Q719" s="211"/>
      <c r="R719" s="211"/>
      <c r="S719" s="211"/>
      <c r="T719" s="211"/>
      <c r="U719" s="211"/>
      <c r="V719" s="211"/>
      <c r="W719" s="211"/>
      <c r="X719" s="211"/>
      <c r="Y719" s="211"/>
      <c r="Z719" s="211"/>
    </row>
    <row r="720" spans="1:26" ht="15.75" customHeight="1">
      <c r="A720" s="211"/>
      <c r="B720" s="211"/>
      <c r="C720" s="211"/>
      <c r="D720" s="211"/>
      <c r="E720" s="211"/>
      <c r="F720" s="211"/>
      <c r="G720" s="211"/>
      <c r="H720" s="211"/>
      <c r="I720" s="211"/>
      <c r="J720" s="211"/>
      <c r="K720" s="211"/>
      <c r="L720" s="211"/>
      <c r="M720" s="211"/>
      <c r="N720" s="211"/>
      <c r="O720" s="211"/>
      <c r="P720" s="211"/>
      <c r="Q720" s="211"/>
      <c r="R720" s="211"/>
      <c r="S720" s="211"/>
      <c r="T720" s="211"/>
      <c r="U720" s="211"/>
      <c r="V720" s="211"/>
      <c r="W720" s="211"/>
      <c r="X720" s="211"/>
      <c r="Y720" s="211"/>
      <c r="Z720" s="211"/>
    </row>
    <row r="721" spans="1:26" ht="15.75" customHeight="1">
      <c r="A721" s="211"/>
      <c r="B721" s="211"/>
      <c r="C721" s="211"/>
      <c r="D721" s="211"/>
      <c r="E721" s="211"/>
      <c r="F721" s="211"/>
      <c r="G721" s="211"/>
      <c r="H721" s="211"/>
      <c r="I721" s="211"/>
      <c r="J721" s="211"/>
      <c r="K721" s="211"/>
      <c r="L721" s="211"/>
      <c r="M721" s="211"/>
      <c r="N721" s="211"/>
      <c r="O721" s="211"/>
      <c r="P721" s="211"/>
      <c r="Q721" s="211"/>
      <c r="R721" s="211"/>
      <c r="S721" s="211"/>
      <c r="T721" s="211"/>
      <c r="U721" s="211"/>
      <c r="V721" s="211"/>
      <c r="W721" s="211"/>
      <c r="X721" s="211"/>
      <c r="Y721" s="211"/>
      <c r="Z721" s="211"/>
    </row>
    <row r="722" spans="1:26" ht="15.75" customHeight="1">
      <c r="A722" s="211"/>
      <c r="B722" s="211"/>
      <c r="C722" s="211"/>
      <c r="D722" s="211"/>
      <c r="E722" s="211"/>
      <c r="F722" s="211"/>
      <c r="G722" s="211"/>
      <c r="H722" s="211"/>
      <c r="I722" s="211"/>
      <c r="J722" s="211"/>
      <c r="K722" s="211"/>
      <c r="L722" s="211"/>
      <c r="M722" s="211"/>
      <c r="N722" s="211"/>
      <c r="O722" s="211"/>
      <c r="P722" s="211"/>
      <c r="Q722" s="211"/>
      <c r="R722" s="211"/>
      <c r="S722" s="211"/>
      <c r="T722" s="211"/>
      <c r="U722" s="211"/>
      <c r="V722" s="211"/>
      <c r="W722" s="211"/>
      <c r="X722" s="211"/>
      <c r="Y722" s="211"/>
      <c r="Z722" s="211"/>
    </row>
    <row r="723" spans="1:26" ht="15.75" customHeight="1">
      <c r="A723" s="211"/>
      <c r="B723" s="211"/>
      <c r="C723" s="211"/>
      <c r="D723" s="211"/>
      <c r="E723" s="211"/>
      <c r="F723" s="211"/>
      <c r="G723" s="211"/>
      <c r="H723" s="211"/>
      <c r="I723" s="211"/>
      <c r="J723" s="211"/>
      <c r="K723" s="211"/>
      <c r="L723" s="211"/>
      <c r="M723" s="211"/>
      <c r="N723" s="211"/>
      <c r="O723" s="211"/>
      <c r="P723" s="211"/>
      <c r="Q723" s="211"/>
      <c r="R723" s="211"/>
      <c r="S723" s="211"/>
      <c r="T723" s="211"/>
      <c r="U723" s="211"/>
      <c r="V723" s="211"/>
      <c r="W723" s="211"/>
      <c r="X723" s="211"/>
      <c r="Y723" s="211"/>
      <c r="Z723" s="211"/>
    </row>
    <row r="724" spans="1:26" ht="15.75" customHeight="1">
      <c r="A724" s="211"/>
      <c r="B724" s="211"/>
      <c r="C724" s="211"/>
      <c r="D724" s="211"/>
      <c r="E724" s="211"/>
      <c r="F724" s="211"/>
      <c r="G724" s="211"/>
      <c r="H724" s="211"/>
      <c r="I724" s="211"/>
      <c r="J724" s="211"/>
      <c r="K724" s="211"/>
      <c r="L724" s="211"/>
      <c r="M724" s="211"/>
      <c r="N724" s="211"/>
      <c r="O724" s="211"/>
      <c r="P724" s="211"/>
      <c r="Q724" s="211"/>
      <c r="R724" s="211"/>
      <c r="S724" s="211"/>
      <c r="T724" s="211"/>
      <c r="U724" s="211"/>
      <c r="V724" s="211"/>
      <c r="W724" s="211"/>
      <c r="X724" s="211"/>
      <c r="Y724" s="211"/>
      <c r="Z724" s="211"/>
    </row>
    <row r="725" spans="1:26" ht="15.75" customHeight="1">
      <c r="A725" s="211"/>
      <c r="B725" s="211"/>
      <c r="C725" s="211"/>
      <c r="D725" s="211"/>
      <c r="E725" s="211"/>
      <c r="F725" s="211"/>
      <c r="G725" s="211"/>
      <c r="H725" s="211"/>
      <c r="I725" s="211"/>
      <c r="J725" s="211"/>
      <c r="K725" s="211"/>
      <c r="L725" s="211"/>
      <c r="M725" s="211"/>
      <c r="N725" s="211"/>
      <c r="O725" s="211"/>
      <c r="P725" s="211"/>
      <c r="Q725" s="211"/>
      <c r="R725" s="211"/>
      <c r="S725" s="211"/>
      <c r="T725" s="211"/>
      <c r="U725" s="211"/>
      <c r="V725" s="211"/>
      <c r="W725" s="211"/>
      <c r="X725" s="211"/>
      <c r="Y725" s="211"/>
      <c r="Z725" s="211"/>
    </row>
    <row r="726" spans="1:26" ht="15.75" customHeight="1">
      <c r="A726" s="211"/>
      <c r="B726" s="211"/>
      <c r="C726" s="211"/>
      <c r="D726" s="211"/>
      <c r="E726" s="211"/>
      <c r="F726" s="211"/>
      <c r="G726" s="211"/>
      <c r="H726" s="211"/>
      <c r="I726" s="211"/>
      <c r="J726" s="211"/>
      <c r="K726" s="211"/>
      <c r="L726" s="211"/>
      <c r="M726" s="211"/>
      <c r="N726" s="211"/>
      <c r="O726" s="211"/>
      <c r="P726" s="211"/>
      <c r="Q726" s="211"/>
      <c r="R726" s="211"/>
      <c r="S726" s="211"/>
      <c r="T726" s="211"/>
      <c r="U726" s="211"/>
      <c r="V726" s="211"/>
      <c r="W726" s="211"/>
      <c r="X726" s="211"/>
      <c r="Y726" s="211"/>
      <c r="Z726" s="211"/>
    </row>
    <row r="727" spans="1:26" ht="15.75" customHeight="1">
      <c r="A727" s="211"/>
      <c r="B727" s="211"/>
      <c r="C727" s="211"/>
      <c r="D727" s="211"/>
      <c r="E727" s="211"/>
      <c r="F727" s="211"/>
      <c r="G727" s="211"/>
      <c r="H727" s="211"/>
      <c r="I727" s="211"/>
      <c r="J727" s="211"/>
      <c r="K727" s="211"/>
      <c r="L727" s="211"/>
      <c r="M727" s="211"/>
      <c r="N727" s="211"/>
      <c r="O727" s="211"/>
      <c r="P727" s="211"/>
      <c r="Q727" s="211"/>
      <c r="R727" s="211"/>
      <c r="S727" s="211"/>
      <c r="T727" s="211"/>
      <c r="U727" s="211"/>
      <c r="V727" s="211"/>
      <c r="W727" s="211"/>
      <c r="X727" s="211"/>
      <c r="Y727" s="211"/>
      <c r="Z727" s="211"/>
    </row>
    <row r="728" spans="1:26" ht="15.75" customHeight="1">
      <c r="A728" s="211"/>
      <c r="B728" s="211"/>
      <c r="C728" s="211"/>
      <c r="D728" s="211"/>
      <c r="E728" s="211"/>
      <c r="F728" s="211"/>
      <c r="G728" s="211"/>
      <c r="H728" s="211"/>
      <c r="I728" s="211"/>
      <c r="J728" s="211"/>
      <c r="K728" s="211"/>
      <c r="L728" s="211"/>
      <c r="M728" s="211"/>
      <c r="N728" s="211"/>
      <c r="O728" s="211"/>
      <c r="P728" s="211"/>
      <c r="Q728" s="211"/>
      <c r="R728" s="211"/>
      <c r="S728" s="211"/>
      <c r="T728" s="211"/>
      <c r="U728" s="211"/>
      <c r="V728" s="211"/>
      <c r="W728" s="211"/>
      <c r="X728" s="211"/>
      <c r="Y728" s="211"/>
      <c r="Z728" s="211"/>
    </row>
    <row r="729" spans="1:26" ht="15.75" customHeight="1">
      <c r="A729" s="211"/>
      <c r="B729" s="211"/>
      <c r="C729" s="211"/>
      <c r="D729" s="211"/>
      <c r="E729" s="211"/>
      <c r="F729" s="211"/>
      <c r="G729" s="211"/>
      <c r="H729" s="211"/>
      <c r="I729" s="211"/>
      <c r="J729" s="211"/>
      <c r="K729" s="211"/>
      <c r="L729" s="211"/>
      <c r="M729" s="211"/>
      <c r="N729" s="211"/>
      <c r="O729" s="211"/>
      <c r="P729" s="211"/>
      <c r="Q729" s="211"/>
      <c r="R729" s="211"/>
      <c r="S729" s="211"/>
      <c r="T729" s="211"/>
      <c r="U729" s="211"/>
      <c r="V729" s="211"/>
      <c r="W729" s="211"/>
      <c r="X729" s="211"/>
      <c r="Y729" s="211"/>
      <c r="Z729" s="211"/>
    </row>
    <row r="730" spans="1:26" ht="15.75" customHeight="1">
      <c r="A730" s="211"/>
      <c r="B730" s="211"/>
      <c r="C730" s="211"/>
      <c r="D730" s="211"/>
      <c r="E730" s="211"/>
      <c r="F730" s="211"/>
      <c r="G730" s="211"/>
      <c r="H730" s="211"/>
      <c r="I730" s="211"/>
      <c r="J730" s="211"/>
      <c r="K730" s="211"/>
      <c r="L730" s="211"/>
      <c r="M730" s="211"/>
      <c r="N730" s="211"/>
      <c r="O730" s="211"/>
      <c r="P730" s="211"/>
      <c r="Q730" s="211"/>
      <c r="R730" s="211"/>
      <c r="S730" s="211"/>
      <c r="T730" s="211"/>
      <c r="U730" s="211"/>
      <c r="V730" s="211"/>
      <c r="W730" s="211"/>
      <c r="X730" s="211"/>
      <c r="Y730" s="211"/>
      <c r="Z730" s="211"/>
    </row>
    <row r="731" spans="1:26" ht="15.75" customHeight="1">
      <c r="A731" s="211"/>
      <c r="B731" s="211"/>
      <c r="C731" s="211"/>
      <c r="D731" s="211"/>
      <c r="E731" s="211"/>
      <c r="F731" s="211"/>
      <c r="G731" s="211"/>
      <c r="H731" s="211"/>
      <c r="I731" s="211"/>
      <c r="J731" s="211"/>
      <c r="K731" s="211"/>
      <c r="L731" s="211"/>
      <c r="M731" s="211"/>
      <c r="N731" s="211"/>
      <c r="O731" s="211"/>
      <c r="P731" s="211"/>
      <c r="Q731" s="211"/>
      <c r="R731" s="211"/>
      <c r="S731" s="211"/>
      <c r="T731" s="211"/>
      <c r="U731" s="211"/>
      <c r="V731" s="211"/>
      <c r="W731" s="211"/>
      <c r="X731" s="211"/>
      <c r="Y731" s="211"/>
      <c r="Z731" s="211"/>
    </row>
    <row r="732" spans="1:26" ht="15.75" customHeight="1">
      <c r="A732" s="211"/>
      <c r="B732" s="211"/>
      <c r="C732" s="211"/>
      <c r="D732" s="211"/>
      <c r="E732" s="211"/>
      <c r="F732" s="211"/>
      <c r="G732" s="211"/>
      <c r="H732" s="211"/>
      <c r="I732" s="211"/>
      <c r="J732" s="211"/>
      <c r="K732" s="211"/>
      <c r="L732" s="211"/>
      <c r="M732" s="211"/>
      <c r="N732" s="211"/>
      <c r="O732" s="211"/>
      <c r="P732" s="211"/>
      <c r="Q732" s="211"/>
      <c r="R732" s="211"/>
      <c r="S732" s="211"/>
      <c r="T732" s="211"/>
      <c r="U732" s="211"/>
      <c r="V732" s="211"/>
      <c r="W732" s="211"/>
      <c r="X732" s="211"/>
      <c r="Y732" s="211"/>
      <c r="Z732" s="211"/>
    </row>
    <row r="733" spans="1:26" ht="15.75" customHeight="1">
      <c r="A733" s="211"/>
      <c r="B733" s="211"/>
      <c r="C733" s="211"/>
      <c r="D733" s="211"/>
      <c r="E733" s="211"/>
      <c r="F733" s="211"/>
      <c r="G733" s="211"/>
      <c r="H733" s="211"/>
      <c r="I733" s="211"/>
      <c r="J733" s="211"/>
      <c r="K733" s="211"/>
      <c r="L733" s="211"/>
      <c r="M733" s="211"/>
      <c r="N733" s="211"/>
      <c r="O733" s="211"/>
      <c r="P733" s="211"/>
      <c r="Q733" s="211"/>
      <c r="R733" s="211"/>
      <c r="S733" s="211"/>
      <c r="T733" s="211"/>
      <c r="U733" s="211"/>
      <c r="V733" s="211"/>
      <c r="W733" s="211"/>
      <c r="X733" s="211"/>
      <c r="Y733" s="211"/>
      <c r="Z733" s="211"/>
    </row>
    <row r="734" spans="1:26" ht="15.75" customHeight="1">
      <c r="A734" s="211"/>
      <c r="B734" s="211"/>
      <c r="C734" s="211"/>
      <c r="D734" s="211"/>
      <c r="E734" s="211"/>
      <c r="F734" s="211"/>
      <c r="G734" s="211"/>
      <c r="H734" s="211"/>
      <c r="I734" s="211"/>
      <c r="J734" s="211"/>
      <c r="K734" s="211"/>
      <c r="L734" s="211"/>
      <c r="M734" s="211"/>
      <c r="N734" s="211"/>
      <c r="O734" s="211"/>
      <c r="P734" s="211"/>
      <c r="Q734" s="211"/>
      <c r="R734" s="211"/>
      <c r="S734" s="211"/>
      <c r="T734" s="211"/>
      <c r="U734" s="211"/>
      <c r="V734" s="211"/>
      <c r="W734" s="211"/>
      <c r="X734" s="211"/>
      <c r="Y734" s="211"/>
      <c r="Z734" s="211"/>
    </row>
    <row r="735" spans="1:26" ht="15.75" customHeight="1">
      <c r="A735" s="211"/>
      <c r="B735" s="211"/>
      <c r="C735" s="211"/>
      <c r="D735" s="211"/>
      <c r="E735" s="211"/>
      <c r="F735" s="211"/>
      <c r="G735" s="211"/>
      <c r="H735" s="211"/>
      <c r="I735" s="211"/>
      <c r="J735" s="211"/>
      <c r="K735" s="211"/>
      <c r="L735" s="211"/>
      <c r="M735" s="211"/>
      <c r="N735" s="211"/>
      <c r="O735" s="211"/>
      <c r="P735" s="211"/>
      <c r="Q735" s="211"/>
      <c r="R735" s="211"/>
      <c r="S735" s="211"/>
      <c r="T735" s="211"/>
      <c r="U735" s="211"/>
      <c r="V735" s="211"/>
      <c r="W735" s="211"/>
      <c r="X735" s="211"/>
      <c r="Y735" s="211"/>
      <c r="Z735" s="211"/>
    </row>
    <row r="736" spans="1:26" ht="15.75" customHeight="1">
      <c r="A736" s="211"/>
      <c r="B736" s="211"/>
      <c r="C736" s="211"/>
      <c r="D736" s="211"/>
      <c r="E736" s="211"/>
      <c r="F736" s="211"/>
      <c r="G736" s="211"/>
      <c r="H736" s="211"/>
      <c r="I736" s="211"/>
      <c r="J736" s="211"/>
      <c r="K736" s="211"/>
      <c r="L736" s="211"/>
      <c r="M736" s="211"/>
      <c r="N736" s="211"/>
      <c r="O736" s="211"/>
      <c r="P736" s="211"/>
      <c r="Q736" s="211"/>
      <c r="R736" s="211"/>
      <c r="S736" s="211"/>
      <c r="T736" s="211"/>
      <c r="U736" s="211"/>
      <c r="V736" s="211"/>
      <c r="W736" s="211"/>
      <c r="X736" s="211"/>
      <c r="Y736" s="211"/>
      <c r="Z736" s="211"/>
    </row>
    <row r="737" spans="1:26" ht="15.75" customHeight="1">
      <c r="A737" s="211"/>
      <c r="B737" s="211"/>
      <c r="C737" s="211"/>
      <c r="D737" s="211"/>
      <c r="E737" s="211"/>
      <c r="F737" s="211"/>
      <c r="G737" s="211"/>
      <c r="H737" s="211"/>
      <c r="I737" s="211"/>
      <c r="J737" s="211"/>
      <c r="K737" s="211"/>
      <c r="L737" s="211"/>
      <c r="M737" s="211"/>
      <c r="N737" s="211"/>
      <c r="O737" s="211"/>
      <c r="P737" s="211"/>
      <c r="Q737" s="211"/>
      <c r="R737" s="211"/>
      <c r="S737" s="211"/>
      <c r="T737" s="211"/>
      <c r="U737" s="211"/>
      <c r="V737" s="211"/>
      <c r="W737" s="211"/>
      <c r="X737" s="211"/>
      <c r="Y737" s="211"/>
      <c r="Z737" s="211"/>
    </row>
    <row r="738" spans="1:26" ht="15.75" customHeight="1">
      <c r="A738" s="211"/>
      <c r="B738" s="211"/>
      <c r="C738" s="211"/>
      <c r="D738" s="211"/>
      <c r="E738" s="211"/>
      <c r="F738" s="211"/>
      <c r="G738" s="211"/>
      <c r="H738" s="211"/>
      <c r="I738" s="211"/>
      <c r="J738" s="211"/>
      <c r="K738" s="211"/>
      <c r="L738" s="211"/>
      <c r="M738" s="211"/>
      <c r="N738" s="211"/>
      <c r="O738" s="211"/>
      <c r="P738" s="211"/>
      <c r="Q738" s="211"/>
      <c r="R738" s="211"/>
      <c r="S738" s="211"/>
      <c r="T738" s="211"/>
      <c r="U738" s="211"/>
      <c r="V738" s="211"/>
      <c r="W738" s="211"/>
      <c r="X738" s="211"/>
      <c r="Y738" s="211"/>
      <c r="Z738" s="211"/>
    </row>
    <row r="739" spans="1:26" ht="15.75" customHeight="1">
      <c r="A739" s="211"/>
      <c r="B739" s="211"/>
      <c r="C739" s="211"/>
      <c r="D739" s="211"/>
      <c r="E739" s="211"/>
      <c r="F739" s="211"/>
      <c r="G739" s="211"/>
      <c r="H739" s="211"/>
      <c r="I739" s="211"/>
      <c r="J739" s="211"/>
      <c r="K739" s="211"/>
      <c r="L739" s="211"/>
      <c r="M739" s="211"/>
      <c r="N739" s="211"/>
      <c r="O739" s="211"/>
      <c r="P739" s="211"/>
      <c r="Q739" s="211"/>
      <c r="R739" s="211"/>
      <c r="S739" s="211"/>
      <c r="T739" s="211"/>
      <c r="U739" s="211"/>
      <c r="V739" s="211"/>
      <c r="W739" s="211"/>
      <c r="X739" s="211"/>
      <c r="Y739" s="211"/>
      <c r="Z739" s="211"/>
    </row>
    <row r="740" spans="1:26" ht="15.75" customHeight="1">
      <c r="A740" s="211"/>
      <c r="B740" s="211"/>
      <c r="C740" s="211"/>
      <c r="D740" s="211"/>
      <c r="E740" s="211"/>
      <c r="F740" s="211"/>
      <c r="G740" s="211"/>
      <c r="H740" s="211"/>
      <c r="I740" s="211"/>
      <c r="J740" s="211"/>
      <c r="K740" s="211"/>
      <c r="L740" s="211"/>
      <c r="M740" s="211"/>
      <c r="N740" s="211"/>
      <c r="O740" s="211"/>
      <c r="P740" s="211"/>
      <c r="Q740" s="211"/>
      <c r="R740" s="211"/>
      <c r="S740" s="211"/>
      <c r="T740" s="211"/>
      <c r="U740" s="211"/>
      <c r="V740" s="211"/>
      <c r="W740" s="211"/>
      <c r="X740" s="211"/>
      <c r="Y740" s="211"/>
      <c r="Z740" s="211"/>
    </row>
    <row r="741" spans="1:26" ht="15.75" customHeight="1">
      <c r="A741" s="211"/>
      <c r="B741" s="211"/>
      <c r="C741" s="211"/>
      <c r="D741" s="211"/>
      <c r="E741" s="211"/>
      <c r="F741" s="211"/>
      <c r="G741" s="211"/>
      <c r="H741" s="211"/>
      <c r="I741" s="211"/>
      <c r="J741" s="211"/>
      <c r="K741" s="211"/>
      <c r="L741" s="211"/>
      <c r="M741" s="211"/>
      <c r="N741" s="211"/>
      <c r="O741" s="211"/>
      <c r="P741" s="211"/>
      <c r="Q741" s="211"/>
      <c r="R741" s="211"/>
      <c r="S741" s="211"/>
      <c r="T741" s="211"/>
      <c r="U741" s="211"/>
      <c r="V741" s="211"/>
      <c r="W741" s="211"/>
      <c r="X741" s="211"/>
      <c r="Y741" s="211"/>
      <c r="Z741" s="211"/>
    </row>
    <row r="742" spans="1:26" ht="15.75" customHeight="1">
      <c r="A742" s="211"/>
      <c r="B742" s="211"/>
      <c r="C742" s="211"/>
      <c r="D742" s="211"/>
      <c r="E742" s="211"/>
      <c r="F742" s="211"/>
      <c r="G742" s="211"/>
      <c r="H742" s="211"/>
      <c r="I742" s="211"/>
      <c r="J742" s="211"/>
      <c r="K742" s="211"/>
      <c r="L742" s="211"/>
      <c r="M742" s="211"/>
      <c r="N742" s="211"/>
      <c r="O742" s="211"/>
      <c r="P742" s="211"/>
      <c r="Q742" s="211"/>
      <c r="R742" s="211"/>
      <c r="S742" s="211"/>
      <c r="T742" s="211"/>
      <c r="U742" s="211"/>
      <c r="V742" s="211"/>
      <c r="W742" s="211"/>
      <c r="X742" s="211"/>
      <c r="Y742" s="211"/>
      <c r="Z742" s="211"/>
    </row>
    <row r="743" spans="1:26" ht="15.75" customHeight="1">
      <c r="A743" s="211"/>
      <c r="B743" s="211"/>
      <c r="C743" s="211"/>
      <c r="D743" s="211"/>
      <c r="E743" s="211"/>
      <c r="F743" s="211"/>
      <c r="G743" s="211"/>
      <c r="H743" s="211"/>
      <c r="I743" s="211"/>
      <c r="J743" s="211"/>
      <c r="K743" s="211"/>
      <c r="L743" s="211"/>
      <c r="M743" s="211"/>
      <c r="N743" s="211"/>
      <c r="O743" s="211"/>
      <c r="P743" s="211"/>
      <c r="Q743" s="211"/>
      <c r="R743" s="211"/>
      <c r="S743" s="211"/>
      <c r="T743" s="211"/>
      <c r="U743" s="211"/>
      <c r="V743" s="211"/>
      <c r="W743" s="211"/>
      <c r="X743" s="211"/>
      <c r="Y743" s="211"/>
      <c r="Z743" s="211"/>
    </row>
    <row r="744" spans="1:26" ht="15.75" customHeight="1">
      <c r="A744" s="211"/>
      <c r="B744" s="211"/>
      <c r="C744" s="211"/>
      <c r="D744" s="211"/>
      <c r="E744" s="211"/>
      <c r="F744" s="211"/>
      <c r="G744" s="211"/>
      <c r="H744" s="211"/>
      <c r="I744" s="211"/>
      <c r="J744" s="211"/>
      <c r="K744" s="211"/>
      <c r="L744" s="211"/>
      <c r="M744" s="211"/>
      <c r="N744" s="211"/>
      <c r="O744" s="211"/>
      <c r="P744" s="211"/>
      <c r="Q744" s="211"/>
      <c r="R744" s="211"/>
      <c r="S744" s="211"/>
      <c r="T744" s="211"/>
      <c r="U744" s="211"/>
      <c r="V744" s="211"/>
      <c r="W744" s="211"/>
      <c r="X744" s="211"/>
      <c r="Y744" s="211"/>
      <c r="Z744" s="211"/>
    </row>
    <row r="745" spans="1:26" ht="15.75" customHeight="1">
      <c r="A745" s="211"/>
      <c r="B745" s="211"/>
      <c r="C745" s="211"/>
      <c r="D745" s="211"/>
      <c r="E745" s="211"/>
      <c r="F745" s="211"/>
      <c r="G745" s="211"/>
      <c r="H745" s="211"/>
      <c r="I745" s="211"/>
      <c r="J745" s="211"/>
      <c r="K745" s="211"/>
      <c r="L745" s="211"/>
      <c r="M745" s="211"/>
      <c r="N745" s="211"/>
      <c r="O745" s="211"/>
      <c r="P745" s="211"/>
      <c r="Q745" s="211"/>
      <c r="R745" s="211"/>
      <c r="S745" s="211"/>
      <c r="T745" s="211"/>
      <c r="U745" s="211"/>
      <c r="V745" s="211"/>
      <c r="W745" s="211"/>
      <c r="X745" s="211"/>
      <c r="Y745" s="211"/>
      <c r="Z745" s="211"/>
    </row>
    <row r="746" spans="1:26" ht="15.75" customHeight="1">
      <c r="A746" s="211"/>
      <c r="B746" s="211"/>
      <c r="C746" s="211"/>
      <c r="D746" s="211"/>
      <c r="E746" s="211"/>
      <c r="F746" s="211"/>
      <c r="G746" s="211"/>
      <c r="H746" s="211"/>
      <c r="I746" s="211"/>
      <c r="J746" s="211"/>
      <c r="K746" s="211"/>
      <c r="L746" s="211"/>
      <c r="M746" s="211"/>
      <c r="N746" s="211"/>
      <c r="O746" s="211"/>
      <c r="P746" s="211"/>
      <c r="Q746" s="211"/>
      <c r="R746" s="211"/>
      <c r="S746" s="211"/>
      <c r="T746" s="211"/>
      <c r="U746" s="211"/>
      <c r="V746" s="211"/>
      <c r="W746" s="211"/>
      <c r="X746" s="211"/>
      <c r="Y746" s="211"/>
      <c r="Z746" s="211"/>
    </row>
    <row r="747" spans="1:26" ht="15.75" customHeight="1">
      <c r="A747" s="211"/>
      <c r="B747" s="211"/>
      <c r="C747" s="211"/>
      <c r="D747" s="211"/>
      <c r="E747" s="211"/>
      <c r="F747" s="211"/>
      <c r="G747" s="211"/>
      <c r="H747" s="211"/>
      <c r="I747" s="211"/>
      <c r="J747" s="211"/>
      <c r="K747" s="211"/>
      <c r="L747" s="211"/>
      <c r="M747" s="211"/>
      <c r="N747" s="211"/>
      <c r="O747" s="211"/>
      <c r="P747" s="211"/>
      <c r="Q747" s="211"/>
      <c r="R747" s="211"/>
      <c r="S747" s="211"/>
      <c r="T747" s="211"/>
      <c r="U747" s="211"/>
      <c r="V747" s="211"/>
      <c r="W747" s="211"/>
      <c r="X747" s="211"/>
      <c r="Y747" s="211"/>
      <c r="Z747" s="211"/>
    </row>
    <row r="748" spans="1:26" ht="15.75" customHeight="1">
      <c r="A748" s="211"/>
      <c r="B748" s="211"/>
      <c r="C748" s="211"/>
      <c r="D748" s="211"/>
      <c r="E748" s="211"/>
      <c r="F748" s="211"/>
      <c r="G748" s="211"/>
      <c r="H748" s="211"/>
      <c r="I748" s="211"/>
      <c r="J748" s="211"/>
      <c r="K748" s="211"/>
      <c r="L748" s="211"/>
      <c r="M748" s="211"/>
      <c r="N748" s="211"/>
      <c r="O748" s="211"/>
      <c r="P748" s="211"/>
      <c r="Q748" s="211"/>
      <c r="R748" s="211"/>
      <c r="S748" s="211"/>
      <c r="T748" s="211"/>
      <c r="U748" s="211"/>
      <c r="V748" s="211"/>
      <c r="W748" s="211"/>
      <c r="X748" s="211"/>
      <c r="Y748" s="211"/>
      <c r="Z748" s="211"/>
    </row>
    <row r="749" spans="1:26" ht="15.75" customHeight="1">
      <c r="A749" s="211"/>
      <c r="B749" s="211"/>
      <c r="C749" s="211"/>
      <c r="D749" s="211"/>
      <c r="E749" s="211"/>
      <c r="F749" s="211"/>
      <c r="G749" s="211"/>
      <c r="H749" s="211"/>
      <c r="I749" s="211"/>
      <c r="J749" s="211"/>
      <c r="K749" s="211"/>
      <c r="L749" s="211"/>
      <c r="M749" s="211"/>
      <c r="N749" s="211"/>
      <c r="O749" s="211"/>
      <c r="P749" s="211"/>
      <c r="Q749" s="211"/>
      <c r="R749" s="211"/>
      <c r="S749" s="211"/>
      <c r="T749" s="211"/>
      <c r="U749" s="211"/>
      <c r="V749" s="211"/>
      <c r="W749" s="211"/>
      <c r="X749" s="211"/>
      <c r="Y749" s="211"/>
      <c r="Z749" s="211"/>
    </row>
    <row r="750" spans="1:26" ht="15.75" customHeight="1">
      <c r="A750" s="211"/>
      <c r="B750" s="211"/>
      <c r="C750" s="211"/>
      <c r="D750" s="211"/>
      <c r="E750" s="211"/>
      <c r="F750" s="211"/>
      <c r="G750" s="211"/>
      <c r="H750" s="211"/>
      <c r="I750" s="211"/>
      <c r="J750" s="211"/>
      <c r="K750" s="211"/>
      <c r="L750" s="211"/>
      <c r="M750" s="211"/>
      <c r="N750" s="211"/>
      <c r="O750" s="211"/>
      <c r="P750" s="211"/>
      <c r="Q750" s="211"/>
      <c r="R750" s="211"/>
      <c r="S750" s="211"/>
      <c r="T750" s="211"/>
      <c r="U750" s="211"/>
      <c r="V750" s="211"/>
      <c r="W750" s="211"/>
      <c r="X750" s="211"/>
      <c r="Y750" s="211"/>
      <c r="Z750" s="211"/>
    </row>
    <row r="751" spans="1:26" ht="15.75" customHeight="1">
      <c r="A751" s="211"/>
      <c r="B751" s="211"/>
      <c r="C751" s="211"/>
      <c r="D751" s="211"/>
      <c r="E751" s="211"/>
      <c r="F751" s="211"/>
      <c r="G751" s="211"/>
      <c r="H751" s="211"/>
      <c r="I751" s="211"/>
      <c r="J751" s="211"/>
      <c r="K751" s="211"/>
      <c r="L751" s="211"/>
      <c r="M751" s="211"/>
      <c r="N751" s="211"/>
      <c r="O751" s="211"/>
      <c r="P751" s="211"/>
      <c r="Q751" s="211"/>
      <c r="R751" s="211"/>
      <c r="S751" s="211"/>
      <c r="T751" s="211"/>
      <c r="U751" s="211"/>
      <c r="V751" s="211"/>
      <c r="W751" s="211"/>
      <c r="X751" s="211"/>
      <c r="Y751" s="211"/>
      <c r="Z751" s="211"/>
    </row>
    <row r="752" spans="1:26" ht="15.75" customHeight="1">
      <c r="A752" s="211"/>
      <c r="B752" s="211"/>
      <c r="C752" s="211"/>
      <c r="D752" s="211"/>
      <c r="E752" s="211"/>
      <c r="F752" s="211"/>
      <c r="G752" s="211"/>
      <c r="H752" s="211"/>
      <c r="I752" s="211"/>
      <c r="J752" s="211"/>
      <c r="K752" s="211"/>
      <c r="L752" s="211"/>
      <c r="M752" s="211"/>
      <c r="N752" s="211"/>
      <c r="O752" s="211"/>
      <c r="P752" s="211"/>
      <c r="Q752" s="211"/>
      <c r="R752" s="211"/>
      <c r="S752" s="211"/>
      <c r="T752" s="211"/>
      <c r="U752" s="211"/>
      <c r="V752" s="211"/>
      <c r="W752" s="211"/>
      <c r="X752" s="211"/>
      <c r="Y752" s="211"/>
      <c r="Z752" s="211"/>
    </row>
    <row r="753" spans="1:26" ht="15.75" customHeight="1">
      <c r="A753" s="211"/>
      <c r="B753" s="211"/>
      <c r="C753" s="211"/>
      <c r="D753" s="211"/>
      <c r="E753" s="211"/>
      <c r="F753" s="211"/>
      <c r="G753" s="211"/>
      <c r="H753" s="211"/>
      <c r="I753" s="211"/>
      <c r="J753" s="211"/>
      <c r="K753" s="211"/>
      <c r="L753" s="211"/>
      <c r="M753" s="211"/>
      <c r="N753" s="211"/>
      <c r="O753" s="211"/>
      <c r="P753" s="211"/>
      <c r="Q753" s="211"/>
      <c r="R753" s="211"/>
      <c r="S753" s="211"/>
      <c r="T753" s="211"/>
      <c r="U753" s="211"/>
      <c r="V753" s="211"/>
      <c r="W753" s="211"/>
      <c r="X753" s="211"/>
      <c r="Y753" s="211"/>
      <c r="Z753" s="211"/>
    </row>
    <row r="754" spans="1:26" ht="15.75" customHeight="1">
      <c r="A754" s="211"/>
      <c r="B754" s="211"/>
      <c r="C754" s="211"/>
      <c r="D754" s="211"/>
      <c r="E754" s="211"/>
      <c r="F754" s="211"/>
      <c r="G754" s="211"/>
      <c r="H754" s="211"/>
      <c r="I754" s="211"/>
      <c r="J754" s="211"/>
      <c r="K754" s="211"/>
      <c r="L754" s="211"/>
      <c r="M754" s="211"/>
      <c r="N754" s="211"/>
      <c r="O754" s="211"/>
      <c r="P754" s="211"/>
      <c r="Q754" s="211"/>
      <c r="R754" s="211"/>
      <c r="S754" s="211"/>
      <c r="T754" s="211"/>
      <c r="U754" s="211"/>
      <c r="V754" s="211"/>
      <c r="W754" s="211"/>
      <c r="X754" s="211"/>
      <c r="Y754" s="211"/>
      <c r="Z754" s="211"/>
    </row>
    <row r="755" spans="1:26" ht="15.75" customHeight="1">
      <c r="A755" s="211"/>
      <c r="B755" s="211"/>
      <c r="C755" s="211"/>
      <c r="D755" s="211"/>
      <c r="E755" s="211"/>
      <c r="F755" s="211"/>
      <c r="G755" s="211"/>
      <c r="H755" s="211"/>
      <c r="I755" s="211"/>
      <c r="J755" s="211"/>
      <c r="K755" s="211"/>
      <c r="L755" s="211"/>
      <c r="M755" s="211"/>
      <c r="N755" s="211"/>
      <c r="O755" s="211"/>
      <c r="P755" s="211"/>
      <c r="Q755" s="211"/>
      <c r="R755" s="211"/>
      <c r="S755" s="211"/>
      <c r="T755" s="211"/>
      <c r="U755" s="211"/>
      <c r="V755" s="211"/>
      <c r="W755" s="211"/>
      <c r="X755" s="211"/>
      <c r="Y755" s="211"/>
      <c r="Z755" s="211"/>
    </row>
    <row r="756" spans="1:26" ht="15.75" customHeight="1">
      <c r="A756" s="211"/>
      <c r="B756" s="211"/>
      <c r="C756" s="211"/>
      <c r="D756" s="211"/>
      <c r="E756" s="211"/>
      <c r="F756" s="211"/>
      <c r="G756" s="211"/>
      <c r="H756" s="211"/>
      <c r="I756" s="211"/>
      <c r="J756" s="211"/>
      <c r="K756" s="211"/>
      <c r="L756" s="211"/>
      <c r="M756" s="211"/>
      <c r="N756" s="211"/>
      <c r="O756" s="211"/>
      <c r="P756" s="211"/>
      <c r="Q756" s="211"/>
      <c r="R756" s="211"/>
      <c r="S756" s="211"/>
      <c r="T756" s="211"/>
      <c r="U756" s="211"/>
      <c r="V756" s="211"/>
      <c r="W756" s="211"/>
      <c r="X756" s="211"/>
      <c r="Y756" s="211"/>
      <c r="Z756" s="211"/>
    </row>
    <row r="757" spans="1:26" ht="15.75" customHeight="1">
      <c r="A757" s="211"/>
      <c r="B757" s="211"/>
      <c r="C757" s="211"/>
      <c r="D757" s="211"/>
      <c r="E757" s="211"/>
      <c r="F757" s="211"/>
      <c r="G757" s="211"/>
      <c r="H757" s="211"/>
      <c r="I757" s="211"/>
      <c r="J757" s="211"/>
      <c r="K757" s="211"/>
      <c r="L757" s="211"/>
      <c r="M757" s="211"/>
      <c r="N757" s="211"/>
      <c r="O757" s="211"/>
      <c r="P757" s="211"/>
      <c r="Q757" s="211"/>
      <c r="R757" s="211"/>
      <c r="S757" s="211"/>
      <c r="T757" s="211"/>
      <c r="U757" s="211"/>
      <c r="V757" s="211"/>
      <c r="W757" s="211"/>
      <c r="X757" s="211"/>
      <c r="Y757" s="211"/>
      <c r="Z757" s="211"/>
    </row>
    <row r="758" spans="1:26" ht="15.75" customHeight="1">
      <c r="A758" s="211"/>
      <c r="B758" s="211"/>
      <c r="C758" s="211"/>
      <c r="D758" s="211"/>
      <c r="E758" s="211"/>
      <c r="F758" s="211"/>
      <c r="G758" s="211"/>
      <c r="H758" s="211"/>
      <c r="I758" s="211"/>
      <c r="J758" s="211"/>
      <c r="K758" s="211"/>
      <c r="L758" s="211"/>
      <c r="M758" s="211"/>
      <c r="N758" s="211"/>
      <c r="O758" s="211"/>
      <c r="P758" s="211"/>
      <c r="Q758" s="211"/>
      <c r="R758" s="211"/>
      <c r="S758" s="211"/>
      <c r="T758" s="211"/>
      <c r="U758" s="211"/>
      <c r="V758" s="211"/>
      <c r="W758" s="211"/>
      <c r="X758" s="211"/>
      <c r="Y758" s="211"/>
      <c r="Z758" s="211"/>
    </row>
    <row r="759" spans="1:26" ht="15.75" customHeight="1">
      <c r="A759" s="211"/>
      <c r="B759" s="211"/>
      <c r="C759" s="211"/>
      <c r="D759" s="211"/>
      <c r="E759" s="211"/>
      <c r="F759" s="211"/>
      <c r="G759" s="211"/>
      <c r="H759" s="211"/>
      <c r="I759" s="211"/>
      <c r="J759" s="211"/>
      <c r="K759" s="211"/>
      <c r="L759" s="211"/>
      <c r="M759" s="211"/>
      <c r="N759" s="211"/>
      <c r="O759" s="211"/>
      <c r="P759" s="211"/>
      <c r="Q759" s="211"/>
      <c r="R759" s="211"/>
      <c r="S759" s="211"/>
      <c r="T759" s="211"/>
      <c r="U759" s="211"/>
      <c r="V759" s="211"/>
      <c r="W759" s="211"/>
      <c r="X759" s="211"/>
      <c r="Y759" s="211"/>
      <c r="Z759" s="211"/>
    </row>
    <row r="760" spans="1:26" ht="15.75" customHeight="1">
      <c r="A760" s="211"/>
      <c r="B760" s="211"/>
      <c r="C760" s="211"/>
      <c r="D760" s="211"/>
      <c r="E760" s="211"/>
      <c r="F760" s="211"/>
      <c r="G760" s="211"/>
      <c r="H760" s="211"/>
      <c r="I760" s="211"/>
      <c r="J760" s="211"/>
      <c r="K760" s="211"/>
      <c r="L760" s="211"/>
      <c r="M760" s="211"/>
      <c r="N760" s="211"/>
      <c r="O760" s="211"/>
      <c r="P760" s="211"/>
      <c r="Q760" s="211"/>
      <c r="R760" s="211"/>
      <c r="S760" s="211"/>
      <c r="T760" s="211"/>
      <c r="U760" s="211"/>
      <c r="V760" s="211"/>
      <c r="W760" s="211"/>
      <c r="X760" s="211"/>
      <c r="Y760" s="211"/>
      <c r="Z760" s="211"/>
    </row>
    <row r="761" spans="1:26" ht="15.75" customHeight="1">
      <c r="A761" s="211"/>
      <c r="B761" s="211"/>
      <c r="C761" s="211"/>
      <c r="D761" s="211"/>
      <c r="E761" s="211"/>
      <c r="F761" s="211"/>
      <c r="G761" s="211"/>
      <c r="H761" s="211"/>
      <c r="I761" s="211"/>
      <c r="J761" s="211"/>
      <c r="K761" s="211"/>
      <c r="L761" s="211"/>
      <c r="M761" s="211"/>
      <c r="N761" s="211"/>
      <c r="O761" s="211"/>
      <c r="P761" s="211"/>
      <c r="Q761" s="211"/>
      <c r="R761" s="211"/>
      <c r="S761" s="211"/>
      <c r="T761" s="211"/>
      <c r="U761" s="211"/>
      <c r="V761" s="211"/>
      <c r="W761" s="211"/>
      <c r="X761" s="211"/>
      <c r="Y761" s="211"/>
      <c r="Z761" s="211"/>
    </row>
    <row r="762" spans="1:26" ht="15.75" customHeight="1">
      <c r="A762" s="211"/>
      <c r="B762" s="211"/>
      <c r="C762" s="211"/>
      <c r="D762" s="211"/>
      <c r="E762" s="211"/>
      <c r="F762" s="211"/>
      <c r="G762" s="211"/>
      <c r="H762" s="211"/>
      <c r="I762" s="211"/>
      <c r="J762" s="211"/>
      <c r="K762" s="211"/>
      <c r="L762" s="211"/>
      <c r="M762" s="211"/>
      <c r="N762" s="211"/>
      <c r="O762" s="211"/>
      <c r="P762" s="211"/>
      <c r="Q762" s="211"/>
      <c r="R762" s="211"/>
      <c r="S762" s="211"/>
      <c r="T762" s="211"/>
      <c r="U762" s="211"/>
      <c r="V762" s="211"/>
      <c r="W762" s="211"/>
      <c r="X762" s="211"/>
      <c r="Y762" s="211"/>
      <c r="Z762" s="211"/>
    </row>
    <row r="763" spans="1:26" ht="15.75" customHeight="1">
      <c r="A763" s="211"/>
      <c r="B763" s="211"/>
      <c r="C763" s="211"/>
      <c r="D763" s="211"/>
      <c r="E763" s="211"/>
      <c r="F763" s="211"/>
      <c r="G763" s="211"/>
      <c r="H763" s="211"/>
      <c r="I763" s="211"/>
      <c r="J763" s="211"/>
      <c r="K763" s="211"/>
      <c r="L763" s="211"/>
      <c r="M763" s="211"/>
      <c r="N763" s="211"/>
      <c r="O763" s="211"/>
      <c r="P763" s="211"/>
      <c r="Q763" s="211"/>
      <c r="R763" s="211"/>
      <c r="S763" s="211"/>
      <c r="T763" s="211"/>
      <c r="U763" s="211"/>
      <c r="V763" s="211"/>
      <c r="W763" s="211"/>
      <c r="X763" s="211"/>
      <c r="Y763" s="211"/>
      <c r="Z763" s="211"/>
    </row>
    <row r="764" spans="1:26" ht="15.75" customHeight="1">
      <c r="A764" s="211"/>
      <c r="B764" s="211"/>
      <c r="C764" s="211"/>
      <c r="D764" s="211"/>
      <c r="E764" s="211"/>
      <c r="F764" s="211"/>
      <c r="G764" s="211"/>
      <c r="H764" s="211"/>
      <c r="I764" s="211"/>
      <c r="J764" s="211"/>
      <c r="K764" s="211"/>
      <c r="L764" s="211"/>
      <c r="M764" s="211"/>
      <c r="N764" s="211"/>
      <c r="O764" s="211"/>
      <c r="P764" s="211"/>
      <c r="Q764" s="211"/>
      <c r="R764" s="211"/>
      <c r="S764" s="211"/>
      <c r="T764" s="211"/>
      <c r="U764" s="211"/>
      <c r="V764" s="211"/>
      <c r="W764" s="211"/>
      <c r="X764" s="211"/>
      <c r="Y764" s="211"/>
      <c r="Z764" s="211"/>
    </row>
    <row r="765" spans="1:26" ht="15.75" customHeight="1">
      <c r="A765" s="211"/>
      <c r="B765" s="211"/>
      <c r="C765" s="211"/>
      <c r="D765" s="211"/>
      <c r="E765" s="211"/>
      <c r="F765" s="211"/>
      <c r="G765" s="211"/>
      <c r="H765" s="211"/>
      <c r="I765" s="211"/>
      <c r="J765" s="211"/>
      <c r="K765" s="211"/>
      <c r="L765" s="211"/>
      <c r="M765" s="211"/>
      <c r="N765" s="211"/>
      <c r="O765" s="211"/>
      <c r="P765" s="211"/>
      <c r="Q765" s="211"/>
      <c r="R765" s="211"/>
      <c r="S765" s="211"/>
      <c r="T765" s="211"/>
      <c r="U765" s="211"/>
      <c r="V765" s="211"/>
      <c r="W765" s="211"/>
      <c r="X765" s="211"/>
      <c r="Y765" s="211"/>
      <c r="Z765" s="211"/>
    </row>
    <row r="766" spans="1:26" ht="15.75" customHeight="1">
      <c r="A766" s="211"/>
      <c r="B766" s="211"/>
      <c r="C766" s="211"/>
      <c r="D766" s="211"/>
      <c r="E766" s="211"/>
      <c r="F766" s="211"/>
      <c r="G766" s="211"/>
      <c r="H766" s="211"/>
      <c r="I766" s="211"/>
      <c r="J766" s="211"/>
      <c r="K766" s="211"/>
      <c r="L766" s="211"/>
      <c r="M766" s="211"/>
      <c r="N766" s="211"/>
      <c r="O766" s="211"/>
      <c r="P766" s="211"/>
      <c r="Q766" s="211"/>
      <c r="R766" s="211"/>
      <c r="S766" s="211"/>
      <c r="T766" s="211"/>
      <c r="U766" s="211"/>
      <c r="V766" s="211"/>
      <c r="W766" s="211"/>
      <c r="X766" s="211"/>
      <c r="Y766" s="211"/>
      <c r="Z766" s="211"/>
    </row>
    <row r="767" spans="1:26" ht="15.75" customHeight="1">
      <c r="A767" s="211"/>
      <c r="B767" s="211"/>
      <c r="C767" s="211"/>
      <c r="D767" s="211"/>
      <c r="E767" s="211"/>
      <c r="F767" s="211"/>
      <c r="G767" s="211"/>
      <c r="H767" s="211"/>
      <c r="I767" s="211"/>
      <c r="J767" s="211"/>
      <c r="K767" s="211"/>
      <c r="L767" s="211"/>
      <c r="M767" s="211"/>
      <c r="N767" s="211"/>
      <c r="O767" s="211"/>
      <c r="P767" s="211"/>
      <c r="Q767" s="211"/>
      <c r="R767" s="211"/>
      <c r="S767" s="211"/>
      <c r="T767" s="211"/>
      <c r="U767" s="211"/>
      <c r="V767" s="211"/>
      <c r="W767" s="211"/>
      <c r="X767" s="211"/>
      <c r="Y767" s="211"/>
      <c r="Z767" s="211"/>
    </row>
    <row r="768" spans="1:26" ht="15.75" customHeight="1">
      <c r="A768" s="211"/>
      <c r="B768" s="211"/>
      <c r="C768" s="211"/>
      <c r="D768" s="211"/>
      <c r="E768" s="211"/>
      <c r="F768" s="211"/>
      <c r="G768" s="211"/>
      <c r="H768" s="211"/>
      <c r="I768" s="211"/>
      <c r="J768" s="211"/>
      <c r="K768" s="211"/>
      <c r="L768" s="211"/>
      <c r="M768" s="211"/>
      <c r="N768" s="211"/>
      <c r="O768" s="211"/>
      <c r="P768" s="211"/>
      <c r="Q768" s="211"/>
      <c r="R768" s="211"/>
      <c r="S768" s="211"/>
      <c r="T768" s="211"/>
      <c r="U768" s="211"/>
      <c r="V768" s="211"/>
      <c r="W768" s="211"/>
      <c r="X768" s="211"/>
      <c r="Y768" s="211"/>
      <c r="Z768" s="211"/>
    </row>
    <row r="769" spans="1:26" ht="15.75" customHeight="1">
      <c r="A769" s="211"/>
      <c r="B769" s="211"/>
      <c r="C769" s="211"/>
      <c r="D769" s="211"/>
      <c r="E769" s="211"/>
      <c r="F769" s="211"/>
      <c r="G769" s="211"/>
      <c r="H769" s="211"/>
      <c r="I769" s="211"/>
      <c r="J769" s="211"/>
      <c r="K769" s="211"/>
      <c r="L769" s="211"/>
      <c r="M769" s="211"/>
      <c r="N769" s="211"/>
      <c r="O769" s="211"/>
      <c r="P769" s="211"/>
      <c r="Q769" s="211"/>
      <c r="R769" s="211"/>
      <c r="S769" s="211"/>
      <c r="T769" s="211"/>
      <c r="U769" s="211"/>
      <c r="V769" s="211"/>
      <c r="W769" s="211"/>
      <c r="X769" s="211"/>
      <c r="Y769" s="211"/>
      <c r="Z769" s="211"/>
    </row>
    <row r="770" spans="1:26" ht="15.75" customHeight="1">
      <c r="A770" s="211"/>
      <c r="B770" s="211"/>
      <c r="C770" s="211"/>
      <c r="D770" s="211"/>
      <c r="E770" s="211"/>
      <c r="F770" s="211"/>
      <c r="G770" s="211"/>
      <c r="H770" s="211"/>
      <c r="I770" s="211"/>
      <c r="J770" s="211"/>
      <c r="K770" s="211"/>
      <c r="L770" s="211"/>
      <c r="M770" s="211"/>
      <c r="N770" s="211"/>
      <c r="O770" s="211"/>
      <c r="P770" s="211"/>
      <c r="Q770" s="211"/>
      <c r="R770" s="211"/>
      <c r="S770" s="211"/>
      <c r="T770" s="211"/>
      <c r="U770" s="211"/>
      <c r="V770" s="211"/>
      <c r="W770" s="211"/>
      <c r="X770" s="211"/>
      <c r="Y770" s="211"/>
      <c r="Z770" s="211"/>
    </row>
    <row r="771" spans="1:26" ht="15.75" customHeight="1">
      <c r="A771" s="211"/>
      <c r="B771" s="211"/>
      <c r="C771" s="211"/>
      <c r="D771" s="211"/>
      <c r="E771" s="211"/>
      <c r="F771" s="211"/>
      <c r="G771" s="211"/>
      <c r="H771" s="211"/>
      <c r="I771" s="211"/>
      <c r="J771" s="211"/>
      <c r="K771" s="211"/>
      <c r="L771" s="211"/>
      <c r="M771" s="211"/>
      <c r="N771" s="211"/>
      <c r="O771" s="211"/>
      <c r="P771" s="211"/>
      <c r="Q771" s="211"/>
      <c r="R771" s="211"/>
      <c r="S771" s="211"/>
      <c r="T771" s="211"/>
      <c r="U771" s="211"/>
      <c r="V771" s="211"/>
      <c r="W771" s="211"/>
      <c r="X771" s="211"/>
      <c r="Y771" s="211"/>
      <c r="Z771" s="211"/>
    </row>
    <row r="772" spans="1:26" ht="15.75" customHeight="1">
      <c r="A772" s="211"/>
      <c r="B772" s="211"/>
      <c r="C772" s="211"/>
      <c r="D772" s="211"/>
      <c r="E772" s="211"/>
      <c r="F772" s="211"/>
      <c r="G772" s="211"/>
      <c r="H772" s="211"/>
      <c r="I772" s="211"/>
      <c r="J772" s="211"/>
      <c r="K772" s="211"/>
      <c r="L772" s="211"/>
      <c r="M772" s="211"/>
      <c r="N772" s="211"/>
      <c r="O772" s="211"/>
      <c r="P772" s="211"/>
      <c r="Q772" s="211"/>
      <c r="R772" s="211"/>
      <c r="S772" s="211"/>
      <c r="T772" s="211"/>
      <c r="U772" s="211"/>
      <c r="V772" s="211"/>
      <c r="W772" s="211"/>
      <c r="X772" s="211"/>
      <c r="Y772" s="211"/>
      <c r="Z772" s="211"/>
    </row>
    <row r="773" spans="1:26" ht="15.75" customHeight="1">
      <c r="A773" s="211"/>
      <c r="B773" s="211"/>
      <c r="C773" s="211"/>
      <c r="D773" s="211"/>
      <c r="E773" s="211"/>
      <c r="F773" s="211"/>
      <c r="G773" s="211"/>
      <c r="H773" s="211"/>
      <c r="I773" s="211"/>
      <c r="J773" s="211"/>
      <c r="K773" s="211"/>
      <c r="L773" s="211"/>
      <c r="M773" s="211"/>
      <c r="N773" s="211"/>
      <c r="O773" s="211"/>
      <c r="P773" s="211"/>
      <c r="Q773" s="211"/>
      <c r="R773" s="211"/>
      <c r="S773" s="211"/>
      <c r="T773" s="211"/>
      <c r="U773" s="211"/>
      <c r="V773" s="211"/>
      <c r="W773" s="211"/>
      <c r="X773" s="211"/>
      <c r="Y773" s="211"/>
      <c r="Z773" s="211"/>
    </row>
    <row r="774" spans="1:26" ht="15.75" customHeight="1">
      <c r="A774" s="211"/>
      <c r="B774" s="211"/>
      <c r="C774" s="211"/>
      <c r="D774" s="211"/>
      <c r="E774" s="211"/>
      <c r="F774" s="211"/>
      <c r="G774" s="211"/>
      <c r="H774" s="211"/>
      <c r="I774" s="211"/>
      <c r="J774" s="211"/>
      <c r="K774" s="211"/>
      <c r="L774" s="211"/>
      <c r="M774" s="211"/>
      <c r="N774" s="211"/>
      <c r="O774" s="211"/>
      <c r="P774" s="211"/>
      <c r="Q774" s="211"/>
      <c r="R774" s="211"/>
      <c r="S774" s="211"/>
      <c r="T774" s="211"/>
      <c r="U774" s="211"/>
      <c r="V774" s="211"/>
      <c r="W774" s="211"/>
      <c r="X774" s="211"/>
      <c r="Y774" s="211"/>
      <c r="Z774" s="211"/>
    </row>
    <row r="775" spans="1:26" ht="15.75" customHeight="1">
      <c r="A775" s="211"/>
      <c r="B775" s="211"/>
      <c r="C775" s="211"/>
      <c r="D775" s="211"/>
      <c r="E775" s="211"/>
      <c r="F775" s="211"/>
      <c r="G775" s="211"/>
      <c r="H775" s="211"/>
      <c r="I775" s="211"/>
      <c r="J775" s="211"/>
      <c r="K775" s="211"/>
      <c r="L775" s="211"/>
      <c r="M775" s="211"/>
      <c r="N775" s="211"/>
      <c r="O775" s="211"/>
      <c r="P775" s="211"/>
      <c r="Q775" s="211"/>
      <c r="R775" s="211"/>
      <c r="S775" s="211"/>
      <c r="T775" s="211"/>
      <c r="U775" s="211"/>
      <c r="V775" s="211"/>
      <c r="W775" s="211"/>
      <c r="X775" s="211"/>
      <c r="Y775" s="211"/>
      <c r="Z775" s="211"/>
    </row>
    <row r="776" spans="1:26" ht="15.75" customHeight="1">
      <c r="A776" s="211"/>
      <c r="B776" s="211"/>
      <c r="C776" s="211"/>
      <c r="D776" s="211"/>
      <c r="E776" s="211"/>
      <c r="F776" s="211"/>
      <c r="G776" s="211"/>
      <c r="H776" s="211"/>
      <c r="I776" s="211"/>
      <c r="J776" s="211"/>
      <c r="K776" s="211"/>
      <c r="L776" s="211"/>
      <c r="M776" s="211"/>
      <c r="N776" s="211"/>
      <c r="O776" s="211"/>
      <c r="P776" s="211"/>
      <c r="Q776" s="211"/>
      <c r="R776" s="211"/>
      <c r="S776" s="211"/>
      <c r="T776" s="211"/>
      <c r="U776" s="211"/>
      <c r="V776" s="211"/>
      <c r="W776" s="211"/>
      <c r="X776" s="211"/>
      <c r="Y776" s="211"/>
      <c r="Z776" s="211"/>
    </row>
    <row r="777" spans="1:26" ht="15.75" customHeight="1">
      <c r="A777" s="211"/>
      <c r="B777" s="211"/>
      <c r="C777" s="211"/>
      <c r="D777" s="211"/>
      <c r="E777" s="211"/>
      <c r="F777" s="211"/>
      <c r="G777" s="211"/>
      <c r="H777" s="211"/>
      <c r="I777" s="211"/>
      <c r="J777" s="211"/>
      <c r="K777" s="211"/>
      <c r="L777" s="211"/>
      <c r="M777" s="211"/>
      <c r="N777" s="211"/>
      <c r="O777" s="211"/>
      <c r="P777" s="211"/>
      <c r="Q777" s="211"/>
      <c r="R777" s="211"/>
      <c r="S777" s="211"/>
      <c r="T777" s="211"/>
      <c r="U777" s="211"/>
      <c r="V777" s="211"/>
      <c r="W777" s="211"/>
      <c r="X777" s="211"/>
      <c r="Y777" s="211"/>
      <c r="Z777" s="211"/>
    </row>
    <row r="778" spans="1:26" ht="15.75" customHeight="1">
      <c r="A778" s="211"/>
      <c r="B778" s="211"/>
      <c r="C778" s="211"/>
      <c r="D778" s="211"/>
      <c r="E778" s="211"/>
      <c r="F778" s="211"/>
      <c r="G778" s="211"/>
      <c r="H778" s="211"/>
      <c r="I778" s="211"/>
      <c r="J778" s="211"/>
      <c r="K778" s="211"/>
      <c r="L778" s="211"/>
      <c r="M778" s="211"/>
      <c r="N778" s="211"/>
      <c r="O778" s="211"/>
      <c r="P778" s="211"/>
      <c r="Q778" s="211"/>
      <c r="R778" s="211"/>
      <c r="S778" s="211"/>
      <c r="T778" s="211"/>
      <c r="U778" s="211"/>
      <c r="V778" s="211"/>
      <c r="W778" s="211"/>
      <c r="X778" s="211"/>
      <c r="Y778" s="211"/>
      <c r="Z778" s="211"/>
    </row>
    <row r="779" spans="1:26" ht="15.75" customHeight="1">
      <c r="A779" s="211"/>
      <c r="B779" s="211"/>
      <c r="C779" s="211"/>
      <c r="D779" s="211"/>
      <c r="E779" s="211"/>
      <c r="F779" s="211"/>
      <c r="G779" s="211"/>
      <c r="H779" s="211"/>
      <c r="I779" s="211"/>
      <c r="J779" s="211"/>
      <c r="K779" s="211"/>
      <c r="L779" s="211"/>
      <c r="M779" s="211"/>
      <c r="N779" s="211"/>
      <c r="O779" s="211"/>
      <c r="P779" s="211"/>
      <c r="Q779" s="211"/>
      <c r="R779" s="211"/>
      <c r="S779" s="211"/>
      <c r="T779" s="211"/>
      <c r="U779" s="211"/>
      <c r="V779" s="211"/>
      <c r="W779" s="211"/>
      <c r="X779" s="211"/>
      <c r="Y779" s="211"/>
      <c r="Z779" s="211"/>
    </row>
    <row r="780" spans="1:26" ht="15.75" customHeight="1">
      <c r="A780" s="211"/>
      <c r="B780" s="211"/>
      <c r="C780" s="211"/>
      <c r="D780" s="211"/>
      <c r="E780" s="211"/>
      <c r="F780" s="211"/>
      <c r="G780" s="211"/>
      <c r="H780" s="211"/>
      <c r="I780" s="211"/>
      <c r="J780" s="211"/>
      <c r="K780" s="211"/>
      <c r="L780" s="211"/>
      <c r="M780" s="211"/>
      <c r="N780" s="211"/>
      <c r="O780" s="211"/>
      <c r="P780" s="211"/>
      <c r="Q780" s="211"/>
      <c r="R780" s="211"/>
      <c r="S780" s="211"/>
      <c r="T780" s="211"/>
      <c r="U780" s="211"/>
      <c r="V780" s="211"/>
      <c r="W780" s="211"/>
      <c r="X780" s="211"/>
      <c r="Y780" s="211"/>
      <c r="Z780" s="211"/>
    </row>
    <row r="781" spans="1:26" ht="15.75" customHeight="1">
      <c r="A781" s="211"/>
      <c r="B781" s="211"/>
      <c r="C781" s="211"/>
      <c r="D781" s="211"/>
      <c r="E781" s="211"/>
      <c r="F781" s="211"/>
      <c r="G781" s="211"/>
      <c r="H781" s="211"/>
      <c r="I781" s="211"/>
      <c r="J781" s="211"/>
      <c r="K781" s="211"/>
      <c r="L781" s="211"/>
      <c r="M781" s="211"/>
      <c r="N781" s="211"/>
      <c r="O781" s="211"/>
      <c r="P781" s="211"/>
      <c r="Q781" s="211"/>
      <c r="R781" s="211"/>
      <c r="S781" s="211"/>
      <c r="T781" s="211"/>
      <c r="U781" s="211"/>
      <c r="V781" s="211"/>
      <c r="W781" s="211"/>
      <c r="X781" s="211"/>
      <c r="Y781" s="211"/>
      <c r="Z781" s="211"/>
    </row>
    <row r="782" spans="1:26" ht="15.75" customHeight="1">
      <c r="A782" s="211"/>
      <c r="B782" s="211"/>
      <c r="C782" s="211"/>
      <c r="D782" s="211"/>
      <c r="E782" s="211"/>
      <c r="F782" s="211"/>
      <c r="G782" s="211"/>
      <c r="H782" s="211"/>
      <c r="I782" s="211"/>
      <c r="J782" s="211"/>
      <c r="K782" s="211"/>
      <c r="L782" s="211"/>
      <c r="M782" s="211"/>
      <c r="N782" s="211"/>
      <c r="O782" s="211"/>
      <c r="P782" s="211"/>
      <c r="Q782" s="211"/>
      <c r="R782" s="211"/>
      <c r="S782" s="211"/>
      <c r="T782" s="211"/>
      <c r="U782" s="211"/>
      <c r="V782" s="211"/>
      <c r="W782" s="211"/>
      <c r="X782" s="211"/>
      <c r="Y782" s="211"/>
      <c r="Z782" s="211"/>
    </row>
    <row r="783" spans="1:26" ht="15.75" customHeight="1">
      <c r="A783" s="211"/>
      <c r="B783" s="211"/>
      <c r="C783" s="211"/>
      <c r="D783" s="211"/>
      <c r="E783" s="211"/>
      <c r="F783" s="211"/>
      <c r="G783" s="211"/>
      <c r="H783" s="211"/>
      <c r="I783" s="211"/>
      <c r="J783" s="211"/>
      <c r="K783" s="211"/>
      <c r="L783" s="211"/>
      <c r="M783" s="211"/>
      <c r="N783" s="211"/>
      <c r="O783" s="211"/>
      <c r="P783" s="211"/>
      <c r="Q783" s="211"/>
      <c r="R783" s="211"/>
      <c r="S783" s="211"/>
      <c r="T783" s="211"/>
      <c r="U783" s="211"/>
      <c r="V783" s="211"/>
      <c r="W783" s="211"/>
      <c r="X783" s="211"/>
      <c r="Y783" s="211"/>
      <c r="Z783" s="211"/>
    </row>
    <row r="784" spans="1:26" ht="15.75" customHeight="1">
      <c r="A784" s="211"/>
      <c r="B784" s="211"/>
      <c r="C784" s="211"/>
      <c r="D784" s="211"/>
      <c r="E784" s="211"/>
      <c r="F784" s="211"/>
      <c r="G784" s="211"/>
      <c r="H784" s="211"/>
      <c r="I784" s="211"/>
      <c r="J784" s="211"/>
      <c r="K784" s="211"/>
      <c r="L784" s="211"/>
      <c r="M784" s="211"/>
      <c r="N784" s="211"/>
      <c r="O784" s="211"/>
      <c r="P784" s="211"/>
      <c r="Q784" s="211"/>
      <c r="R784" s="211"/>
      <c r="S784" s="211"/>
      <c r="T784" s="211"/>
      <c r="U784" s="211"/>
      <c r="V784" s="211"/>
      <c r="W784" s="211"/>
      <c r="X784" s="211"/>
      <c r="Y784" s="211"/>
      <c r="Z784" s="211"/>
    </row>
    <row r="785" spans="1:26" ht="15.75" customHeight="1">
      <c r="A785" s="211"/>
      <c r="B785" s="211"/>
      <c r="C785" s="211"/>
      <c r="D785" s="211"/>
      <c r="E785" s="211"/>
      <c r="F785" s="211"/>
      <c r="G785" s="211"/>
      <c r="H785" s="211"/>
      <c r="I785" s="211"/>
      <c r="J785" s="211"/>
      <c r="K785" s="211"/>
      <c r="L785" s="211"/>
      <c r="M785" s="211"/>
      <c r="N785" s="211"/>
      <c r="O785" s="211"/>
      <c r="P785" s="211"/>
      <c r="Q785" s="211"/>
      <c r="R785" s="211"/>
      <c r="S785" s="211"/>
      <c r="T785" s="211"/>
      <c r="U785" s="211"/>
      <c r="V785" s="211"/>
      <c r="W785" s="211"/>
      <c r="X785" s="211"/>
      <c r="Y785" s="211"/>
      <c r="Z785" s="211"/>
    </row>
    <row r="786" spans="1:26" ht="15.75" customHeight="1">
      <c r="A786" s="211"/>
      <c r="B786" s="211"/>
      <c r="C786" s="211"/>
      <c r="D786" s="211"/>
      <c r="E786" s="211"/>
      <c r="F786" s="211"/>
      <c r="G786" s="211"/>
      <c r="H786" s="211"/>
      <c r="I786" s="211"/>
      <c r="J786" s="211"/>
      <c r="K786" s="211"/>
      <c r="L786" s="211"/>
      <c r="M786" s="211"/>
      <c r="N786" s="211"/>
      <c r="O786" s="211"/>
      <c r="P786" s="211"/>
      <c r="Q786" s="211"/>
      <c r="R786" s="211"/>
      <c r="S786" s="211"/>
      <c r="T786" s="211"/>
      <c r="U786" s="211"/>
      <c r="V786" s="211"/>
      <c r="W786" s="211"/>
      <c r="X786" s="211"/>
      <c r="Y786" s="211"/>
      <c r="Z786" s="211"/>
    </row>
    <row r="787" spans="1:26" ht="15.75" customHeight="1">
      <c r="A787" s="211"/>
      <c r="B787" s="211"/>
      <c r="C787" s="211"/>
      <c r="D787" s="211"/>
      <c r="E787" s="211"/>
      <c r="F787" s="211"/>
      <c r="G787" s="211"/>
      <c r="H787" s="211"/>
      <c r="I787" s="211"/>
      <c r="J787" s="211"/>
      <c r="K787" s="211"/>
      <c r="L787" s="211"/>
      <c r="M787" s="211"/>
      <c r="N787" s="211"/>
      <c r="O787" s="211"/>
      <c r="P787" s="211"/>
      <c r="Q787" s="211"/>
      <c r="R787" s="211"/>
      <c r="S787" s="211"/>
      <c r="T787" s="211"/>
      <c r="U787" s="211"/>
      <c r="V787" s="211"/>
      <c r="W787" s="211"/>
      <c r="X787" s="211"/>
      <c r="Y787" s="211"/>
      <c r="Z787" s="211"/>
    </row>
    <row r="788" spans="1:26" ht="15.75" customHeight="1">
      <c r="A788" s="211"/>
      <c r="B788" s="211"/>
      <c r="C788" s="211"/>
      <c r="D788" s="211"/>
      <c r="E788" s="211"/>
      <c r="F788" s="211"/>
      <c r="G788" s="211"/>
      <c r="H788" s="211"/>
      <c r="I788" s="211"/>
      <c r="J788" s="211"/>
      <c r="K788" s="211"/>
      <c r="L788" s="211"/>
      <c r="M788" s="211"/>
      <c r="N788" s="211"/>
      <c r="O788" s="211"/>
      <c r="P788" s="211"/>
      <c r="Q788" s="211"/>
      <c r="R788" s="211"/>
      <c r="S788" s="211"/>
      <c r="T788" s="211"/>
      <c r="U788" s="211"/>
      <c r="V788" s="211"/>
      <c r="W788" s="211"/>
      <c r="X788" s="211"/>
      <c r="Y788" s="211"/>
      <c r="Z788" s="211"/>
    </row>
    <row r="789" spans="1:26" ht="15.75" customHeight="1">
      <c r="A789" s="211"/>
      <c r="B789" s="211"/>
      <c r="C789" s="211"/>
      <c r="D789" s="211"/>
      <c r="E789" s="211"/>
      <c r="F789" s="211"/>
      <c r="G789" s="211"/>
      <c r="H789" s="211"/>
      <c r="I789" s="211"/>
      <c r="J789" s="211"/>
      <c r="K789" s="211"/>
      <c r="L789" s="211"/>
      <c r="M789" s="211"/>
      <c r="N789" s="211"/>
      <c r="O789" s="211"/>
      <c r="P789" s="211"/>
      <c r="Q789" s="211"/>
      <c r="R789" s="211"/>
      <c r="S789" s="211"/>
      <c r="T789" s="211"/>
      <c r="U789" s="211"/>
      <c r="V789" s="211"/>
      <c r="W789" s="211"/>
      <c r="X789" s="211"/>
      <c r="Y789" s="211"/>
      <c r="Z789" s="211"/>
    </row>
    <row r="790" spans="1:26" ht="15.75" customHeight="1">
      <c r="A790" s="211"/>
      <c r="B790" s="211"/>
      <c r="C790" s="211"/>
      <c r="D790" s="211"/>
      <c r="E790" s="211"/>
      <c r="F790" s="211"/>
      <c r="G790" s="211"/>
      <c r="H790" s="211"/>
      <c r="I790" s="211"/>
      <c r="J790" s="211"/>
      <c r="K790" s="211"/>
      <c r="L790" s="211"/>
      <c r="M790" s="211"/>
      <c r="N790" s="211"/>
      <c r="O790" s="211"/>
      <c r="P790" s="211"/>
      <c r="Q790" s="211"/>
      <c r="R790" s="211"/>
      <c r="S790" s="211"/>
      <c r="T790" s="211"/>
      <c r="U790" s="211"/>
      <c r="V790" s="211"/>
      <c r="W790" s="211"/>
      <c r="X790" s="211"/>
      <c r="Y790" s="211"/>
      <c r="Z790" s="211"/>
    </row>
    <row r="791" spans="1:26" ht="15.75" customHeight="1">
      <c r="A791" s="211"/>
      <c r="B791" s="211"/>
      <c r="C791" s="211"/>
      <c r="D791" s="211"/>
      <c r="E791" s="211"/>
      <c r="F791" s="211"/>
      <c r="G791" s="211"/>
      <c r="H791" s="211"/>
      <c r="I791" s="211"/>
      <c r="J791" s="211"/>
      <c r="K791" s="211"/>
      <c r="L791" s="211"/>
      <c r="M791" s="211"/>
      <c r="N791" s="211"/>
      <c r="O791" s="211"/>
      <c r="P791" s="211"/>
      <c r="Q791" s="211"/>
      <c r="R791" s="211"/>
      <c r="S791" s="211"/>
      <c r="T791" s="211"/>
      <c r="U791" s="211"/>
      <c r="V791" s="211"/>
      <c r="W791" s="211"/>
      <c r="X791" s="211"/>
      <c r="Y791" s="211"/>
      <c r="Z791" s="211"/>
    </row>
    <row r="792" spans="1:26" ht="15.75" customHeight="1">
      <c r="A792" s="211"/>
      <c r="B792" s="211"/>
      <c r="C792" s="211"/>
      <c r="D792" s="211"/>
      <c r="E792" s="211"/>
      <c r="F792" s="211"/>
      <c r="G792" s="211"/>
      <c r="H792" s="211"/>
      <c r="I792" s="211"/>
      <c r="J792" s="211"/>
      <c r="K792" s="211"/>
      <c r="L792" s="211"/>
      <c r="M792" s="211"/>
      <c r="N792" s="211"/>
      <c r="O792" s="211"/>
      <c r="P792" s="211"/>
      <c r="Q792" s="211"/>
      <c r="R792" s="211"/>
      <c r="S792" s="211"/>
      <c r="T792" s="211"/>
      <c r="U792" s="211"/>
      <c r="V792" s="211"/>
      <c r="W792" s="211"/>
      <c r="X792" s="211"/>
      <c r="Y792" s="211"/>
      <c r="Z792" s="211"/>
    </row>
    <row r="793" spans="1:26" ht="15.75" customHeight="1">
      <c r="A793" s="211"/>
      <c r="B793" s="211"/>
      <c r="C793" s="211"/>
      <c r="D793" s="211"/>
      <c r="E793" s="211"/>
      <c r="F793" s="211"/>
      <c r="G793" s="211"/>
      <c r="H793" s="211"/>
      <c r="I793" s="211"/>
      <c r="J793" s="211"/>
      <c r="K793" s="211"/>
      <c r="L793" s="211"/>
      <c r="M793" s="211"/>
      <c r="N793" s="211"/>
      <c r="O793" s="211"/>
      <c r="P793" s="211"/>
      <c r="Q793" s="211"/>
      <c r="R793" s="211"/>
      <c r="S793" s="211"/>
      <c r="T793" s="211"/>
      <c r="U793" s="211"/>
      <c r="V793" s="211"/>
      <c r="W793" s="211"/>
      <c r="X793" s="211"/>
      <c r="Y793" s="211"/>
      <c r="Z793" s="211"/>
    </row>
    <row r="794" spans="1:26" ht="15.75" customHeight="1">
      <c r="A794" s="211"/>
      <c r="B794" s="211"/>
      <c r="C794" s="211"/>
      <c r="D794" s="211"/>
      <c r="E794" s="211"/>
      <c r="F794" s="211"/>
      <c r="G794" s="211"/>
      <c r="H794" s="211"/>
      <c r="I794" s="211"/>
      <c r="J794" s="211"/>
      <c r="K794" s="211"/>
      <c r="L794" s="211"/>
      <c r="M794" s="211"/>
      <c r="N794" s="211"/>
      <c r="O794" s="211"/>
      <c r="P794" s="211"/>
      <c r="Q794" s="211"/>
      <c r="R794" s="211"/>
      <c r="S794" s="211"/>
      <c r="T794" s="211"/>
      <c r="U794" s="211"/>
      <c r="V794" s="211"/>
      <c r="W794" s="211"/>
      <c r="X794" s="211"/>
      <c r="Y794" s="211"/>
      <c r="Z794" s="211"/>
    </row>
    <row r="795" spans="1:26" ht="15.75" customHeight="1">
      <c r="A795" s="211"/>
      <c r="B795" s="211"/>
      <c r="C795" s="211"/>
      <c r="D795" s="211"/>
      <c r="E795" s="211"/>
      <c r="F795" s="211"/>
      <c r="G795" s="211"/>
      <c r="H795" s="211"/>
      <c r="I795" s="211"/>
      <c r="J795" s="211"/>
      <c r="K795" s="211"/>
      <c r="L795" s="211"/>
      <c r="M795" s="211"/>
      <c r="N795" s="211"/>
      <c r="O795" s="211"/>
      <c r="P795" s="211"/>
      <c r="Q795" s="211"/>
      <c r="R795" s="211"/>
      <c r="S795" s="211"/>
      <c r="T795" s="211"/>
      <c r="U795" s="211"/>
      <c r="V795" s="211"/>
      <c r="W795" s="211"/>
      <c r="X795" s="211"/>
      <c r="Y795" s="211"/>
      <c r="Z795" s="211"/>
    </row>
    <row r="796" spans="1:26" ht="15.75" customHeight="1">
      <c r="A796" s="211"/>
      <c r="B796" s="211"/>
      <c r="C796" s="211"/>
      <c r="D796" s="211"/>
      <c r="E796" s="211"/>
      <c r="F796" s="211"/>
      <c r="G796" s="211"/>
      <c r="H796" s="211"/>
      <c r="I796" s="211"/>
      <c r="J796" s="211"/>
      <c r="K796" s="211"/>
      <c r="L796" s="211"/>
      <c r="M796" s="211"/>
      <c r="N796" s="211"/>
      <c r="O796" s="211"/>
      <c r="P796" s="211"/>
      <c r="Q796" s="211"/>
      <c r="R796" s="211"/>
      <c r="S796" s="211"/>
      <c r="T796" s="211"/>
      <c r="U796" s="211"/>
      <c r="V796" s="211"/>
      <c r="W796" s="211"/>
      <c r="X796" s="211"/>
      <c r="Y796" s="211"/>
      <c r="Z796" s="211"/>
    </row>
    <row r="797" spans="1:26" ht="15.75" customHeight="1">
      <c r="A797" s="211"/>
      <c r="B797" s="211"/>
      <c r="C797" s="211"/>
      <c r="D797" s="211"/>
      <c r="E797" s="211"/>
      <c r="F797" s="211"/>
      <c r="G797" s="211"/>
      <c r="H797" s="211"/>
      <c r="I797" s="211"/>
      <c r="J797" s="211"/>
      <c r="K797" s="211"/>
      <c r="L797" s="211"/>
      <c r="M797" s="211"/>
      <c r="N797" s="211"/>
      <c r="O797" s="211"/>
      <c r="P797" s="211"/>
      <c r="Q797" s="211"/>
      <c r="R797" s="211"/>
      <c r="S797" s="211"/>
      <c r="T797" s="211"/>
      <c r="U797" s="211"/>
      <c r="V797" s="211"/>
      <c r="W797" s="211"/>
      <c r="X797" s="211"/>
      <c r="Y797" s="211"/>
      <c r="Z797" s="211"/>
    </row>
    <row r="798" spans="1:26" ht="15.75" customHeight="1">
      <c r="A798" s="211"/>
      <c r="B798" s="211"/>
      <c r="C798" s="211"/>
      <c r="D798" s="211"/>
      <c r="E798" s="211"/>
      <c r="F798" s="211"/>
      <c r="G798" s="211"/>
      <c r="H798" s="211"/>
      <c r="I798" s="211"/>
      <c r="J798" s="211"/>
      <c r="K798" s="211"/>
      <c r="L798" s="211"/>
      <c r="M798" s="211"/>
      <c r="N798" s="211"/>
      <c r="O798" s="211"/>
      <c r="P798" s="211"/>
      <c r="Q798" s="211"/>
      <c r="R798" s="211"/>
      <c r="S798" s="211"/>
      <c r="T798" s="211"/>
      <c r="U798" s="211"/>
      <c r="V798" s="211"/>
      <c r="W798" s="211"/>
      <c r="X798" s="211"/>
      <c r="Y798" s="211"/>
      <c r="Z798" s="211"/>
    </row>
    <row r="799" spans="1:26" ht="15.75" customHeight="1">
      <c r="A799" s="211"/>
      <c r="B799" s="211"/>
      <c r="C799" s="211"/>
      <c r="D799" s="211"/>
      <c r="E799" s="211"/>
      <c r="F799" s="211"/>
      <c r="G799" s="211"/>
      <c r="H799" s="211"/>
      <c r="I799" s="211"/>
      <c r="J799" s="211"/>
      <c r="K799" s="211"/>
      <c r="L799" s="211"/>
      <c r="M799" s="211"/>
      <c r="N799" s="211"/>
      <c r="O799" s="211"/>
      <c r="P799" s="211"/>
      <c r="Q799" s="211"/>
      <c r="R799" s="211"/>
      <c r="S799" s="211"/>
      <c r="T799" s="211"/>
      <c r="U799" s="211"/>
      <c r="V799" s="211"/>
      <c r="W799" s="211"/>
      <c r="X799" s="211"/>
      <c r="Y799" s="211"/>
      <c r="Z799" s="211"/>
    </row>
    <row r="800" spans="1:26" ht="15.75" customHeight="1">
      <c r="A800" s="211"/>
      <c r="B800" s="211"/>
      <c r="C800" s="211"/>
      <c r="D800" s="211"/>
      <c r="E800" s="211"/>
      <c r="F800" s="211"/>
      <c r="G800" s="211"/>
      <c r="H800" s="211"/>
      <c r="I800" s="211"/>
      <c r="J800" s="211"/>
      <c r="K800" s="211"/>
      <c r="L800" s="211"/>
      <c r="M800" s="211"/>
      <c r="N800" s="211"/>
      <c r="O800" s="211"/>
      <c r="P800" s="211"/>
      <c r="Q800" s="211"/>
      <c r="R800" s="211"/>
      <c r="S800" s="211"/>
      <c r="T800" s="211"/>
      <c r="U800" s="211"/>
      <c r="V800" s="211"/>
      <c r="W800" s="211"/>
      <c r="X800" s="211"/>
      <c r="Y800" s="211"/>
      <c r="Z800" s="211"/>
    </row>
    <row r="801" spans="1:26" ht="15.75" customHeight="1">
      <c r="A801" s="211"/>
      <c r="B801" s="211"/>
      <c r="C801" s="211"/>
      <c r="D801" s="211"/>
      <c r="E801" s="211"/>
      <c r="F801" s="211"/>
      <c r="G801" s="211"/>
      <c r="H801" s="211"/>
      <c r="I801" s="211"/>
      <c r="J801" s="211"/>
      <c r="K801" s="211"/>
      <c r="L801" s="211"/>
      <c r="M801" s="211"/>
      <c r="N801" s="211"/>
      <c r="O801" s="211"/>
      <c r="P801" s="211"/>
      <c r="Q801" s="211"/>
      <c r="R801" s="211"/>
      <c r="S801" s="211"/>
      <c r="T801" s="211"/>
      <c r="U801" s="211"/>
      <c r="V801" s="211"/>
      <c r="W801" s="211"/>
      <c r="X801" s="211"/>
      <c r="Y801" s="211"/>
      <c r="Z801" s="211"/>
    </row>
    <row r="802" spans="1:26" ht="15.75" customHeight="1">
      <c r="A802" s="211"/>
      <c r="B802" s="211"/>
      <c r="C802" s="211"/>
      <c r="D802" s="211"/>
      <c r="E802" s="211"/>
      <c r="F802" s="211"/>
      <c r="G802" s="211"/>
      <c r="H802" s="211"/>
      <c r="I802" s="211"/>
      <c r="J802" s="211"/>
      <c r="K802" s="211"/>
      <c r="L802" s="211"/>
      <c r="M802" s="211"/>
      <c r="N802" s="211"/>
      <c r="O802" s="211"/>
      <c r="P802" s="211"/>
      <c r="Q802" s="211"/>
      <c r="R802" s="211"/>
      <c r="S802" s="211"/>
      <c r="T802" s="211"/>
      <c r="U802" s="211"/>
      <c r="V802" s="211"/>
      <c r="W802" s="211"/>
      <c r="X802" s="211"/>
      <c r="Y802" s="211"/>
      <c r="Z802" s="211"/>
    </row>
    <row r="803" spans="1:26" ht="15.75" customHeight="1">
      <c r="A803" s="211"/>
      <c r="B803" s="211"/>
      <c r="C803" s="211"/>
      <c r="D803" s="211"/>
      <c r="E803" s="211"/>
      <c r="F803" s="211"/>
      <c r="G803" s="211"/>
      <c r="H803" s="211"/>
      <c r="I803" s="211"/>
      <c r="J803" s="211"/>
      <c r="K803" s="211"/>
      <c r="L803" s="211"/>
      <c r="M803" s="211"/>
      <c r="N803" s="211"/>
      <c r="O803" s="211"/>
      <c r="P803" s="211"/>
      <c r="Q803" s="211"/>
      <c r="R803" s="211"/>
      <c r="S803" s="211"/>
      <c r="T803" s="211"/>
      <c r="U803" s="211"/>
      <c r="V803" s="211"/>
      <c r="W803" s="211"/>
      <c r="X803" s="211"/>
      <c r="Y803" s="211"/>
      <c r="Z803" s="211"/>
    </row>
    <row r="804" spans="1:26" ht="15.75" customHeight="1">
      <c r="A804" s="211"/>
      <c r="B804" s="211"/>
      <c r="C804" s="211"/>
      <c r="D804" s="211"/>
      <c r="E804" s="211"/>
      <c r="F804" s="211"/>
      <c r="G804" s="211"/>
      <c r="H804" s="211"/>
      <c r="I804" s="211"/>
      <c r="J804" s="211"/>
      <c r="K804" s="211"/>
      <c r="L804" s="211"/>
      <c r="M804" s="211"/>
      <c r="N804" s="211"/>
      <c r="O804" s="211"/>
      <c r="P804" s="211"/>
      <c r="Q804" s="211"/>
      <c r="R804" s="211"/>
      <c r="S804" s="211"/>
      <c r="T804" s="211"/>
      <c r="U804" s="211"/>
      <c r="V804" s="211"/>
      <c r="W804" s="211"/>
      <c r="X804" s="211"/>
      <c r="Y804" s="211"/>
      <c r="Z804" s="211"/>
    </row>
    <row r="805" spans="1:26" ht="15.75" customHeight="1">
      <c r="A805" s="211"/>
      <c r="B805" s="211"/>
      <c r="C805" s="211"/>
      <c r="D805" s="211"/>
      <c r="E805" s="211"/>
      <c r="F805" s="211"/>
      <c r="G805" s="211"/>
      <c r="H805" s="211"/>
      <c r="I805" s="211"/>
      <c r="J805" s="211"/>
      <c r="K805" s="211"/>
      <c r="L805" s="211"/>
      <c r="M805" s="211"/>
      <c r="N805" s="211"/>
      <c r="O805" s="211"/>
      <c r="P805" s="211"/>
      <c r="Q805" s="211"/>
      <c r="R805" s="211"/>
      <c r="S805" s="211"/>
      <c r="T805" s="211"/>
      <c r="U805" s="211"/>
      <c r="V805" s="211"/>
      <c r="W805" s="211"/>
      <c r="X805" s="211"/>
      <c r="Y805" s="211"/>
      <c r="Z805" s="211"/>
    </row>
    <row r="806" spans="1:26" ht="15.75" customHeight="1">
      <c r="A806" s="211"/>
      <c r="B806" s="211"/>
      <c r="C806" s="211"/>
      <c r="D806" s="211"/>
      <c r="E806" s="211"/>
      <c r="F806" s="211"/>
      <c r="G806" s="211"/>
      <c r="H806" s="211"/>
      <c r="I806" s="211"/>
      <c r="J806" s="211"/>
      <c r="K806" s="211"/>
      <c r="L806" s="211"/>
      <c r="M806" s="211"/>
      <c r="N806" s="211"/>
      <c r="O806" s="211"/>
      <c r="P806" s="211"/>
      <c r="Q806" s="211"/>
      <c r="R806" s="211"/>
      <c r="S806" s="211"/>
      <c r="T806" s="211"/>
      <c r="U806" s="211"/>
      <c r="V806" s="211"/>
      <c r="W806" s="211"/>
      <c r="X806" s="211"/>
      <c r="Y806" s="211"/>
      <c r="Z806" s="211"/>
    </row>
    <row r="807" spans="1:26" ht="15.75" customHeight="1">
      <c r="A807" s="211"/>
      <c r="B807" s="211"/>
      <c r="C807" s="211"/>
      <c r="D807" s="211"/>
      <c r="E807" s="211"/>
      <c r="F807" s="211"/>
      <c r="G807" s="211"/>
      <c r="H807" s="211"/>
      <c r="I807" s="211"/>
      <c r="J807" s="211"/>
      <c r="K807" s="211"/>
      <c r="L807" s="211"/>
      <c r="M807" s="211"/>
      <c r="N807" s="211"/>
      <c r="O807" s="211"/>
      <c r="P807" s="211"/>
      <c r="Q807" s="211"/>
      <c r="R807" s="211"/>
      <c r="S807" s="211"/>
      <c r="T807" s="211"/>
      <c r="U807" s="211"/>
      <c r="V807" s="211"/>
      <c r="W807" s="211"/>
      <c r="X807" s="211"/>
      <c r="Y807" s="211"/>
      <c r="Z807" s="211"/>
    </row>
    <row r="808" spans="1:26" ht="15.75" customHeight="1">
      <c r="A808" s="211"/>
      <c r="B808" s="211"/>
      <c r="C808" s="211"/>
      <c r="D808" s="211"/>
      <c r="E808" s="211"/>
      <c r="F808" s="211"/>
      <c r="G808" s="211"/>
      <c r="H808" s="211"/>
      <c r="I808" s="211"/>
      <c r="J808" s="211"/>
      <c r="K808" s="211"/>
      <c r="L808" s="211"/>
      <c r="M808" s="211"/>
      <c r="N808" s="211"/>
      <c r="O808" s="211"/>
      <c r="P808" s="211"/>
      <c r="Q808" s="211"/>
      <c r="R808" s="211"/>
      <c r="S808" s="211"/>
      <c r="T808" s="211"/>
      <c r="U808" s="211"/>
      <c r="V808" s="211"/>
      <c r="W808" s="211"/>
      <c r="X808" s="211"/>
      <c r="Y808" s="211"/>
      <c r="Z808" s="211"/>
    </row>
    <row r="809" spans="1:26" ht="15.75" customHeight="1">
      <c r="A809" s="211"/>
      <c r="B809" s="211"/>
      <c r="C809" s="211"/>
      <c r="D809" s="211"/>
      <c r="E809" s="211"/>
      <c r="F809" s="211"/>
      <c r="G809" s="211"/>
      <c r="H809" s="211"/>
      <c r="I809" s="211"/>
      <c r="J809" s="211"/>
      <c r="K809" s="211"/>
      <c r="L809" s="211"/>
      <c r="M809" s="211"/>
      <c r="N809" s="211"/>
      <c r="O809" s="211"/>
      <c r="P809" s="211"/>
      <c r="Q809" s="211"/>
      <c r="R809" s="211"/>
      <c r="S809" s="211"/>
      <c r="T809" s="211"/>
      <c r="U809" s="211"/>
      <c r="V809" s="211"/>
      <c r="W809" s="211"/>
      <c r="X809" s="211"/>
      <c r="Y809" s="211"/>
      <c r="Z809" s="211"/>
    </row>
    <row r="810" spans="1:26" ht="15.75" customHeight="1">
      <c r="A810" s="211"/>
      <c r="B810" s="211"/>
      <c r="C810" s="211"/>
      <c r="D810" s="211"/>
      <c r="E810" s="211"/>
      <c r="F810" s="211"/>
      <c r="G810" s="211"/>
      <c r="H810" s="211"/>
      <c r="I810" s="211"/>
      <c r="J810" s="211"/>
      <c r="K810" s="211"/>
      <c r="L810" s="211"/>
      <c r="M810" s="211"/>
      <c r="N810" s="211"/>
      <c r="O810" s="211"/>
      <c r="P810" s="211"/>
      <c r="Q810" s="211"/>
      <c r="R810" s="211"/>
      <c r="S810" s="211"/>
      <c r="T810" s="211"/>
      <c r="U810" s="211"/>
      <c r="V810" s="211"/>
      <c r="W810" s="211"/>
      <c r="X810" s="211"/>
      <c r="Y810" s="211"/>
      <c r="Z810" s="211"/>
    </row>
    <row r="811" spans="1:26" ht="15.75" customHeight="1">
      <c r="A811" s="211"/>
      <c r="B811" s="211"/>
      <c r="C811" s="211"/>
      <c r="D811" s="211"/>
      <c r="E811" s="211"/>
      <c r="F811" s="211"/>
      <c r="G811" s="211"/>
      <c r="H811" s="211"/>
      <c r="I811" s="211"/>
      <c r="J811" s="211"/>
      <c r="K811" s="211"/>
      <c r="L811" s="211"/>
      <c r="M811" s="211"/>
      <c r="N811" s="211"/>
      <c r="O811" s="211"/>
      <c r="P811" s="211"/>
      <c r="Q811" s="211"/>
      <c r="R811" s="211"/>
      <c r="S811" s="211"/>
      <c r="T811" s="211"/>
      <c r="U811" s="211"/>
      <c r="V811" s="211"/>
      <c r="W811" s="211"/>
      <c r="X811" s="211"/>
      <c r="Y811" s="211"/>
      <c r="Z811" s="211"/>
    </row>
    <row r="812" spans="1:26" ht="15.75" customHeight="1">
      <c r="A812" s="211"/>
      <c r="B812" s="211"/>
      <c r="C812" s="211"/>
      <c r="D812" s="211"/>
      <c r="E812" s="211"/>
      <c r="F812" s="211"/>
      <c r="G812" s="211"/>
      <c r="H812" s="211"/>
      <c r="I812" s="211"/>
      <c r="J812" s="211"/>
      <c r="K812" s="211"/>
      <c r="L812" s="211"/>
      <c r="M812" s="211"/>
      <c r="N812" s="211"/>
      <c r="O812" s="211"/>
      <c r="P812" s="211"/>
      <c r="Q812" s="211"/>
      <c r="R812" s="211"/>
      <c r="S812" s="211"/>
      <c r="T812" s="211"/>
      <c r="U812" s="211"/>
      <c r="V812" s="211"/>
      <c r="W812" s="211"/>
      <c r="X812" s="211"/>
      <c r="Y812" s="211"/>
      <c r="Z812" s="211"/>
    </row>
    <row r="813" spans="1:26" ht="15.75" customHeight="1">
      <c r="A813" s="211"/>
      <c r="B813" s="211"/>
      <c r="C813" s="211"/>
      <c r="D813" s="211"/>
      <c r="E813" s="211"/>
      <c r="F813" s="211"/>
      <c r="G813" s="211"/>
      <c r="H813" s="211"/>
      <c r="I813" s="211"/>
      <c r="J813" s="211"/>
      <c r="K813" s="211"/>
      <c r="L813" s="211"/>
      <c r="M813" s="211"/>
      <c r="N813" s="211"/>
      <c r="O813" s="211"/>
      <c r="P813" s="211"/>
      <c r="Q813" s="211"/>
      <c r="R813" s="211"/>
      <c r="S813" s="211"/>
      <c r="T813" s="211"/>
      <c r="U813" s="211"/>
      <c r="V813" s="211"/>
      <c r="W813" s="211"/>
      <c r="X813" s="211"/>
      <c r="Y813" s="211"/>
      <c r="Z813" s="211"/>
    </row>
    <row r="814" spans="1:26" ht="15.75" customHeight="1">
      <c r="A814" s="211"/>
      <c r="B814" s="211"/>
      <c r="C814" s="211"/>
      <c r="D814" s="211"/>
      <c r="E814" s="211"/>
      <c r="F814" s="211"/>
      <c r="G814" s="211"/>
      <c r="H814" s="211"/>
      <c r="I814" s="211"/>
      <c r="J814" s="211"/>
      <c r="K814" s="211"/>
      <c r="L814" s="211"/>
      <c r="M814" s="211"/>
      <c r="N814" s="211"/>
      <c r="O814" s="211"/>
      <c r="P814" s="211"/>
      <c r="Q814" s="211"/>
      <c r="R814" s="211"/>
      <c r="S814" s="211"/>
      <c r="T814" s="211"/>
      <c r="U814" s="211"/>
      <c r="V814" s="211"/>
      <c r="W814" s="211"/>
      <c r="X814" s="211"/>
      <c r="Y814" s="211"/>
      <c r="Z814" s="211"/>
    </row>
    <row r="815" spans="1:26" ht="15.75" customHeight="1">
      <c r="A815" s="211"/>
      <c r="B815" s="211"/>
      <c r="C815" s="211"/>
      <c r="D815" s="211"/>
      <c r="E815" s="211"/>
      <c r="F815" s="211"/>
      <c r="G815" s="211"/>
      <c r="H815" s="211"/>
      <c r="I815" s="211"/>
      <c r="J815" s="211"/>
      <c r="K815" s="211"/>
      <c r="L815" s="211"/>
      <c r="M815" s="211"/>
      <c r="N815" s="211"/>
      <c r="O815" s="211"/>
      <c r="P815" s="211"/>
      <c r="Q815" s="211"/>
      <c r="R815" s="211"/>
      <c r="S815" s="211"/>
      <c r="T815" s="211"/>
      <c r="U815" s="211"/>
      <c r="V815" s="211"/>
      <c r="W815" s="211"/>
      <c r="X815" s="211"/>
      <c r="Y815" s="211"/>
      <c r="Z815" s="211"/>
    </row>
    <row r="816" spans="1:26" ht="15.75" customHeight="1">
      <c r="A816" s="211"/>
      <c r="B816" s="211"/>
      <c r="C816" s="211"/>
      <c r="D816" s="211"/>
      <c r="E816" s="211"/>
      <c r="F816" s="211"/>
      <c r="G816" s="211"/>
      <c r="H816" s="211"/>
      <c r="I816" s="211"/>
      <c r="J816" s="211"/>
      <c r="K816" s="211"/>
      <c r="L816" s="211"/>
      <c r="M816" s="211"/>
      <c r="N816" s="211"/>
      <c r="O816" s="211"/>
      <c r="P816" s="211"/>
      <c r="Q816" s="211"/>
      <c r="R816" s="211"/>
      <c r="S816" s="211"/>
      <c r="T816" s="211"/>
      <c r="U816" s="211"/>
      <c r="V816" s="211"/>
      <c r="W816" s="211"/>
      <c r="X816" s="211"/>
      <c r="Y816" s="211"/>
      <c r="Z816" s="211"/>
    </row>
    <row r="817" spans="1:26" ht="15.75" customHeight="1">
      <c r="A817" s="211"/>
      <c r="B817" s="211"/>
      <c r="C817" s="211"/>
      <c r="D817" s="211"/>
      <c r="E817" s="211"/>
      <c r="F817" s="211"/>
      <c r="G817" s="211"/>
      <c r="H817" s="211"/>
      <c r="I817" s="211"/>
      <c r="J817" s="211"/>
      <c r="K817" s="211"/>
      <c r="L817" s="211"/>
      <c r="M817" s="211"/>
      <c r="N817" s="211"/>
      <c r="O817" s="211"/>
      <c r="P817" s="211"/>
      <c r="Q817" s="211"/>
      <c r="R817" s="211"/>
      <c r="S817" s="211"/>
      <c r="T817" s="211"/>
      <c r="U817" s="211"/>
      <c r="V817" s="211"/>
      <c r="W817" s="211"/>
      <c r="X817" s="211"/>
      <c r="Y817" s="211"/>
      <c r="Z817" s="211"/>
    </row>
    <row r="818" spans="1:26" ht="15.75" customHeight="1">
      <c r="A818" s="211"/>
      <c r="B818" s="211"/>
      <c r="C818" s="211"/>
      <c r="D818" s="211"/>
      <c r="E818" s="211"/>
      <c r="F818" s="211"/>
      <c r="G818" s="211"/>
      <c r="H818" s="211"/>
      <c r="I818" s="211"/>
      <c r="J818" s="211"/>
      <c r="K818" s="211"/>
      <c r="L818" s="211"/>
      <c r="M818" s="211"/>
      <c r="N818" s="211"/>
      <c r="O818" s="211"/>
      <c r="P818" s="211"/>
      <c r="Q818" s="211"/>
      <c r="R818" s="211"/>
      <c r="S818" s="211"/>
      <c r="T818" s="211"/>
      <c r="U818" s="211"/>
      <c r="V818" s="211"/>
      <c r="W818" s="211"/>
      <c r="X818" s="211"/>
      <c r="Y818" s="211"/>
      <c r="Z818" s="211"/>
    </row>
    <row r="819" spans="1:26" ht="15.75" customHeight="1">
      <c r="A819" s="211"/>
      <c r="B819" s="211"/>
      <c r="C819" s="211"/>
      <c r="D819" s="211"/>
      <c r="E819" s="211"/>
      <c r="F819" s="211"/>
      <c r="G819" s="211"/>
      <c r="H819" s="211"/>
      <c r="I819" s="211"/>
      <c r="J819" s="211"/>
      <c r="K819" s="211"/>
      <c r="L819" s="211"/>
      <c r="M819" s="211"/>
      <c r="N819" s="211"/>
      <c r="O819" s="211"/>
      <c r="P819" s="211"/>
      <c r="Q819" s="211"/>
      <c r="R819" s="211"/>
      <c r="S819" s="211"/>
      <c r="T819" s="211"/>
      <c r="U819" s="211"/>
      <c r="V819" s="211"/>
      <c r="W819" s="211"/>
      <c r="X819" s="211"/>
      <c r="Y819" s="211"/>
      <c r="Z819" s="211"/>
    </row>
    <row r="820" spans="1:26" ht="15.75" customHeight="1">
      <c r="A820" s="211"/>
      <c r="B820" s="211"/>
      <c r="C820" s="211"/>
      <c r="D820" s="211"/>
      <c r="E820" s="211"/>
      <c r="F820" s="211"/>
      <c r="G820" s="211"/>
      <c r="H820" s="211"/>
      <c r="I820" s="211"/>
      <c r="J820" s="211"/>
      <c r="K820" s="211"/>
      <c r="L820" s="211"/>
      <c r="M820" s="211"/>
      <c r="N820" s="211"/>
      <c r="O820" s="211"/>
      <c r="P820" s="211"/>
      <c r="Q820" s="211"/>
      <c r="R820" s="211"/>
      <c r="S820" s="211"/>
      <c r="T820" s="211"/>
      <c r="U820" s="211"/>
      <c r="V820" s="211"/>
      <c r="W820" s="211"/>
      <c r="X820" s="211"/>
      <c r="Y820" s="211"/>
      <c r="Z820" s="211"/>
    </row>
    <row r="821" spans="1:26" ht="15.75" customHeight="1">
      <c r="A821" s="211"/>
      <c r="B821" s="211"/>
      <c r="C821" s="211"/>
      <c r="D821" s="211"/>
      <c r="E821" s="211"/>
      <c r="F821" s="211"/>
      <c r="G821" s="211"/>
      <c r="H821" s="211"/>
      <c r="I821" s="211"/>
      <c r="J821" s="211"/>
      <c r="K821" s="211"/>
      <c r="L821" s="211"/>
      <c r="M821" s="211"/>
      <c r="N821" s="211"/>
      <c r="O821" s="211"/>
      <c r="P821" s="211"/>
      <c r="Q821" s="211"/>
      <c r="R821" s="211"/>
      <c r="S821" s="211"/>
      <c r="T821" s="211"/>
      <c r="U821" s="211"/>
      <c r="V821" s="211"/>
      <c r="W821" s="211"/>
      <c r="X821" s="211"/>
      <c r="Y821" s="211"/>
      <c r="Z821" s="211"/>
    </row>
    <row r="822" spans="1:26" ht="15.75" customHeight="1">
      <c r="A822" s="211"/>
      <c r="B822" s="211"/>
      <c r="C822" s="211"/>
      <c r="D822" s="211"/>
      <c r="E822" s="211"/>
      <c r="F822" s="211"/>
      <c r="G822" s="211"/>
      <c r="H822" s="211"/>
      <c r="I822" s="211"/>
      <c r="J822" s="211"/>
      <c r="K822" s="211"/>
      <c r="L822" s="211"/>
      <c r="M822" s="211"/>
      <c r="N822" s="211"/>
      <c r="O822" s="211"/>
      <c r="P822" s="211"/>
      <c r="Q822" s="211"/>
      <c r="R822" s="211"/>
      <c r="S822" s="211"/>
      <c r="T822" s="211"/>
      <c r="U822" s="211"/>
      <c r="V822" s="211"/>
      <c r="W822" s="211"/>
      <c r="X822" s="211"/>
      <c r="Y822" s="211"/>
      <c r="Z822" s="211"/>
    </row>
    <row r="823" spans="1:26" ht="15.75" customHeight="1">
      <c r="A823" s="211"/>
      <c r="B823" s="211"/>
      <c r="C823" s="211"/>
      <c r="D823" s="211"/>
      <c r="E823" s="211"/>
      <c r="F823" s="211"/>
      <c r="G823" s="211"/>
      <c r="H823" s="211"/>
      <c r="I823" s="211"/>
      <c r="J823" s="211"/>
      <c r="K823" s="211"/>
      <c r="L823" s="211"/>
      <c r="M823" s="211"/>
      <c r="N823" s="211"/>
      <c r="O823" s="211"/>
      <c r="P823" s="211"/>
      <c r="Q823" s="211"/>
      <c r="R823" s="211"/>
      <c r="S823" s="211"/>
      <c r="T823" s="211"/>
      <c r="U823" s="211"/>
      <c r="V823" s="211"/>
      <c r="W823" s="211"/>
      <c r="X823" s="211"/>
      <c r="Y823" s="211"/>
      <c r="Z823" s="211"/>
    </row>
    <row r="824" spans="1:26" ht="15.75" customHeight="1">
      <c r="A824" s="211"/>
      <c r="B824" s="211"/>
      <c r="C824" s="211"/>
      <c r="D824" s="211"/>
      <c r="E824" s="211"/>
      <c r="F824" s="211"/>
      <c r="G824" s="211"/>
      <c r="H824" s="211"/>
      <c r="I824" s="211"/>
      <c r="J824" s="211"/>
      <c r="K824" s="211"/>
      <c r="L824" s="211"/>
      <c r="M824" s="211"/>
      <c r="N824" s="211"/>
      <c r="O824" s="211"/>
      <c r="P824" s="211"/>
      <c r="Q824" s="211"/>
      <c r="R824" s="211"/>
      <c r="S824" s="211"/>
      <c r="T824" s="211"/>
      <c r="U824" s="211"/>
      <c r="V824" s="211"/>
      <c r="W824" s="211"/>
      <c r="X824" s="211"/>
      <c r="Y824" s="211"/>
      <c r="Z824" s="211"/>
    </row>
    <row r="825" spans="1:26" ht="15.75" customHeight="1">
      <c r="A825" s="211"/>
      <c r="B825" s="211"/>
      <c r="C825" s="211"/>
      <c r="D825" s="211"/>
      <c r="E825" s="211"/>
      <c r="F825" s="211"/>
      <c r="G825" s="211"/>
      <c r="H825" s="211"/>
      <c r="I825" s="211"/>
      <c r="J825" s="211"/>
      <c r="K825" s="211"/>
      <c r="L825" s="211"/>
      <c r="M825" s="211"/>
      <c r="N825" s="211"/>
      <c r="O825" s="211"/>
      <c r="P825" s="211"/>
      <c r="Q825" s="211"/>
      <c r="R825" s="211"/>
      <c r="S825" s="211"/>
      <c r="T825" s="211"/>
      <c r="U825" s="211"/>
      <c r="V825" s="211"/>
      <c r="W825" s="211"/>
      <c r="X825" s="211"/>
      <c r="Y825" s="211"/>
      <c r="Z825" s="211"/>
    </row>
    <row r="826" spans="1:26" ht="15.75" customHeight="1">
      <c r="A826" s="211"/>
      <c r="B826" s="211"/>
      <c r="C826" s="211"/>
      <c r="D826" s="211"/>
      <c r="E826" s="211"/>
      <c r="F826" s="211"/>
      <c r="G826" s="211"/>
      <c r="H826" s="211"/>
      <c r="I826" s="211"/>
      <c r="J826" s="211"/>
      <c r="K826" s="211"/>
      <c r="L826" s="211"/>
      <c r="M826" s="211"/>
      <c r="N826" s="211"/>
      <c r="O826" s="211"/>
      <c r="P826" s="211"/>
      <c r="Q826" s="211"/>
      <c r="R826" s="211"/>
      <c r="S826" s="211"/>
      <c r="T826" s="211"/>
      <c r="U826" s="211"/>
      <c r="V826" s="211"/>
      <c r="W826" s="211"/>
      <c r="X826" s="211"/>
      <c r="Y826" s="211"/>
      <c r="Z826" s="211"/>
    </row>
    <row r="827" spans="1:26" ht="15.75" customHeight="1">
      <c r="A827" s="211"/>
      <c r="B827" s="211"/>
      <c r="C827" s="211"/>
      <c r="D827" s="211"/>
      <c r="E827" s="211"/>
      <c r="F827" s="211"/>
      <c r="G827" s="211"/>
      <c r="H827" s="211"/>
      <c r="I827" s="211"/>
      <c r="J827" s="211"/>
      <c r="K827" s="211"/>
      <c r="L827" s="211"/>
      <c r="M827" s="211"/>
      <c r="N827" s="211"/>
      <c r="O827" s="211"/>
      <c r="P827" s="211"/>
      <c r="Q827" s="211"/>
      <c r="R827" s="211"/>
      <c r="S827" s="211"/>
      <c r="T827" s="211"/>
      <c r="U827" s="211"/>
      <c r="V827" s="211"/>
      <c r="W827" s="211"/>
      <c r="X827" s="211"/>
      <c r="Y827" s="211"/>
      <c r="Z827" s="211"/>
    </row>
    <row r="828" spans="1:26" ht="15.75" customHeight="1">
      <c r="A828" s="211"/>
      <c r="B828" s="211"/>
      <c r="C828" s="211"/>
      <c r="D828" s="211"/>
      <c r="E828" s="211"/>
      <c r="F828" s="211"/>
      <c r="G828" s="211"/>
      <c r="H828" s="211"/>
      <c r="I828" s="211"/>
      <c r="J828" s="211"/>
      <c r="K828" s="211"/>
      <c r="L828" s="211"/>
      <c r="M828" s="211"/>
      <c r="N828" s="211"/>
      <c r="O828" s="211"/>
      <c r="P828" s="211"/>
      <c r="Q828" s="211"/>
      <c r="R828" s="211"/>
      <c r="S828" s="211"/>
      <c r="T828" s="211"/>
      <c r="U828" s="211"/>
      <c r="V828" s="211"/>
      <c r="W828" s="211"/>
      <c r="X828" s="211"/>
      <c r="Y828" s="211"/>
      <c r="Z828" s="211"/>
    </row>
    <row r="829" spans="1:26" ht="15.75" customHeight="1">
      <c r="A829" s="211"/>
      <c r="B829" s="211"/>
      <c r="C829" s="211"/>
      <c r="D829" s="211"/>
      <c r="E829" s="211"/>
      <c r="F829" s="211"/>
      <c r="G829" s="211"/>
      <c r="H829" s="211"/>
      <c r="I829" s="211"/>
      <c r="J829" s="211"/>
      <c r="K829" s="211"/>
      <c r="L829" s="211"/>
      <c r="M829" s="211"/>
      <c r="N829" s="211"/>
      <c r="O829" s="211"/>
      <c r="P829" s="211"/>
      <c r="Q829" s="211"/>
      <c r="R829" s="211"/>
      <c r="S829" s="211"/>
      <c r="T829" s="211"/>
      <c r="U829" s="211"/>
      <c r="V829" s="211"/>
      <c r="W829" s="211"/>
      <c r="X829" s="211"/>
      <c r="Y829" s="211"/>
      <c r="Z829" s="211"/>
    </row>
    <row r="830" spans="1:26" ht="15.75" customHeight="1">
      <c r="A830" s="211"/>
      <c r="B830" s="211"/>
      <c r="C830" s="211"/>
      <c r="D830" s="211"/>
      <c r="E830" s="211"/>
      <c r="F830" s="211"/>
      <c r="G830" s="211"/>
      <c r="H830" s="211"/>
      <c r="I830" s="211"/>
      <c r="J830" s="211"/>
      <c r="K830" s="211"/>
      <c r="L830" s="211"/>
      <c r="M830" s="211"/>
      <c r="N830" s="211"/>
      <c r="O830" s="211"/>
      <c r="P830" s="211"/>
      <c r="Q830" s="211"/>
      <c r="R830" s="211"/>
      <c r="S830" s="211"/>
      <c r="T830" s="211"/>
      <c r="U830" s="211"/>
      <c r="V830" s="211"/>
      <c r="W830" s="211"/>
      <c r="X830" s="211"/>
      <c r="Y830" s="211"/>
      <c r="Z830" s="211"/>
    </row>
    <row r="831" spans="1:26" ht="15.75" customHeight="1">
      <c r="A831" s="211"/>
      <c r="B831" s="211"/>
      <c r="C831" s="211"/>
      <c r="D831" s="211"/>
      <c r="E831" s="211"/>
      <c r="F831" s="211"/>
      <c r="G831" s="211"/>
      <c r="H831" s="211"/>
      <c r="I831" s="211"/>
      <c r="J831" s="211"/>
      <c r="K831" s="211"/>
      <c r="L831" s="211"/>
      <c r="M831" s="211"/>
      <c r="N831" s="211"/>
      <c r="O831" s="211"/>
      <c r="P831" s="211"/>
      <c r="Q831" s="211"/>
      <c r="R831" s="211"/>
      <c r="S831" s="211"/>
      <c r="T831" s="211"/>
      <c r="U831" s="211"/>
      <c r="V831" s="211"/>
      <c r="W831" s="211"/>
      <c r="X831" s="211"/>
      <c r="Y831" s="211"/>
      <c r="Z831" s="211"/>
    </row>
    <row r="832" spans="1:26" ht="15.75" customHeight="1">
      <c r="A832" s="211"/>
      <c r="B832" s="211"/>
      <c r="C832" s="211"/>
      <c r="D832" s="211"/>
      <c r="E832" s="211"/>
      <c r="F832" s="211"/>
      <c r="G832" s="211"/>
      <c r="H832" s="211"/>
      <c r="I832" s="211"/>
      <c r="J832" s="211"/>
      <c r="K832" s="211"/>
      <c r="L832" s="211"/>
      <c r="M832" s="211"/>
      <c r="N832" s="211"/>
      <c r="O832" s="211"/>
      <c r="P832" s="211"/>
      <c r="Q832" s="211"/>
      <c r="R832" s="211"/>
      <c r="S832" s="211"/>
      <c r="T832" s="211"/>
      <c r="U832" s="211"/>
      <c r="V832" s="211"/>
      <c r="W832" s="211"/>
      <c r="X832" s="211"/>
      <c r="Y832" s="211"/>
      <c r="Z832" s="211"/>
    </row>
    <row r="833" spans="1:26" ht="15.75" customHeight="1">
      <c r="A833" s="211"/>
      <c r="B833" s="211"/>
      <c r="C833" s="211"/>
      <c r="D833" s="211"/>
      <c r="E833" s="211"/>
      <c r="F833" s="211"/>
      <c r="G833" s="211"/>
      <c r="H833" s="211"/>
      <c r="I833" s="211"/>
      <c r="J833" s="211"/>
      <c r="K833" s="211"/>
      <c r="L833" s="211"/>
      <c r="M833" s="211"/>
      <c r="N833" s="211"/>
      <c r="O833" s="211"/>
      <c r="P833" s="211"/>
      <c r="Q833" s="211"/>
      <c r="R833" s="211"/>
      <c r="S833" s="211"/>
      <c r="T833" s="211"/>
      <c r="U833" s="211"/>
      <c r="V833" s="211"/>
      <c r="W833" s="211"/>
      <c r="X833" s="211"/>
      <c r="Y833" s="211"/>
      <c r="Z833" s="211"/>
    </row>
    <row r="834" spans="1:26" ht="15.75" customHeight="1">
      <c r="A834" s="211"/>
      <c r="B834" s="211"/>
      <c r="C834" s="211"/>
      <c r="D834" s="211"/>
      <c r="E834" s="211"/>
      <c r="F834" s="211"/>
      <c r="G834" s="211"/>
      <c r="H834" s="211"/>
      <c r="I834" s="211"/>
      <c r="J834" s="211"/>
      <c r="K834" s="211"/>
      <c r="L834" s="211"/>
      <c r="M834" s="211"/>
      <c r="N834" s="211"/>
      <c r="O834" s="211"/>
      <c r="P834" s="211"/>
      <c r="Q834" s="211"/>
      <c r="R834" s="211"/>
      <c r="S834" s="211"/>
      <c r="T834" s="211"/>
      <c r="U834" s="211"/>
      <c r="V834" s="211"/>
      <c r="W834" s="211"/>
      <c r="X834" s="211"/>
      <c r="Y834" s="211"/>
      <c r="Z834" s="211"/>
    </row>
    <row r="835" spans="1:26" ht="15.75" customHeight="1">
      <c r="A835" s="211"/>
      <c r="B835" s="211"/>
      <c r="C835" s="211"/>
      <c r="D835" s="211"/>
      <c r="E835" s="211"/>
      <c r="F835" s="211"/>
      <c r="G835" s="211"/>
      <c r="H835" s="211"/>
      <c r="I835" s="211"/>
      <c r="J835" s="211"/>
      <c r="K835" s="211"/>
      <c r="L835" s="211"/>
      <c r="M835" s="211"/>
      <c r="N835" s="211"/>
      <c r="O835" s="211"/>
      <c r="P835" s="211"/>
      <c r="Q835" s="211"/>
      <c r="R835" s="211"/>
      <c r="S835" s="211"/>
      <c r="T835" s="211"/>
      <c r="U835" s="211"/>
      <c r="V835" s="211"/>
      <c r="W835" s="211"/>
      <c r="X835" s="211"/>
      <c r="Y835" s="211"/>
      <c r="Z835" s="211"/>
    </row>
    <row r="836" spans="1:26" ht="15.75" customHeight="1">
      <c r="A836" s="211"/>
      <c r="B836" s="211"/>
      <c r="C836" s="211"/>
      <c r="D836" s="211"/>
      <c r="E836" s="211"/>
      <c r="F836" s="211"/>
      <c r="G836" s="211"/>
      <c r="H836" s="211"/>
      <c r="I836" s="211"/>
      <c r="J836" s="211"/>
      <c r="K836" s="211"/>
      <c r="L836" s="211"/>
      <c r="M836" s="211"/>
      <c r="N836" s="211"/>
      <c r="O836" s="211"/>
      <c r="P836" s="211"/>
      <c r="Q836" s="211"/>
      <c r="R836" s="211"/>
      <c r="S836" s="211"/>
      <c r="T836" s="211"/>
      <c r="U836" s="211"/>
      <c r="V836" s="211"/>
      <c r="W836" s="211"/>
      <c r="X836" s="211"/>
      <c r="Y836" s="211"/>
      <c r="Z836" s="211"/>
    </row>
    <row r="837" spans="1:26" ht="15.75" customHeight="1">
      <c r="A837" s="211"/>
      <c r="B837" s="211"/>
      <c r="C837" s="211"/>
      <c r="D837" s="211"/>
      <c r="E837" s="211"/>
      <c r="F837" s="211"/>
      <c r="G837" s="211"/>
      <c r="H837" s="211"/>
      <c r="I837" s="211"/>
      <c r="J837" s="211"/>
      <c r="K837" s="211"/>
      <c r="L837" s="211"/>
      <c r="M837" s="211"/>
      <c r="N837" s="211"/>
      <c r="O837" s="211"/>
      <c r="P837" s="211"/>
      <c r="Q837" s="211"/>
      <c r="R837" s="211"/>
      <c r="S837" s="211"/>
      <c r="T837" s="211"/>
      <c r="U837" s="211"/>
      <c r="V837" s="211"/>
      <c r="W837" s="211"/>
      <c r="X837" s="211"/>
      <c r="Y837" s="211"/>
      <c r="Z837" s="211"/>
    </row>
    <row r="838" spans="1:26" ht="15.75" customHeight="1">
      <c r="A838" s="211"/>
      <c r="B838" s="211"/>
      <c r="C838" s="211"/>
      <c r="D838" s="211"/>
      <c r="E838" s="211"/>
      <c r="F838" s="211"/>
      <c r="G838" s="211"/>
      <c r="H838" s="211"/>
      <c r="I838" s="211"/>
      <c r="J838" s="211"/>
      <c r="K838" s="211"/>
      <c r="L838" s="211"/>
      <c r="M838" s="211"/>
      <c r="N838" s="211"/>
      <c r="O838" s="211"/>
      <c r="P838" s="211"/>
      <c r="Q838" s="211"/>
      <c r="R838" s="211"/>
      <c r="S838" s="211"/>
      <c r="T838" s="211"/>
      <c r="U838" s="211"/>
      <c r="V838" s="211"/>
      <c r="W838" s="211"/>
      <c r="X838" s="211"/>
      <c r="Y838" s="211"/>
      <c r="Z838" s="211"/>
    </row>
    <row r="839" spans="1:26" ht="15.75" customHeight="1">
      <c r="A839" s="211"/>
      <c r="B839" s="211"/>
      <c r="C839" s="211"/>
      <c r="D839" s="211"/>
      <c r="E839" s="211"/>
      <c r="F839" s="211"/>
      <c r="G839" s="211"/>
      <c r="H839" s="211"/>
      <c r="I839" s="211"/>
      <c r="J839" s="211"/>
      <c r="K839" s="211"/>
      <c r="L839" s="211"/>
      <c r="M839" s="211"/>
      <c r="N839" s="211"/>
      <c r="O839" s="211"/>
      <c r="P839" s="211"/>
      <c r="Q839" s="211"/>
      <c r="R839" s="211"/>
      <c r="S839" s="211"/>
      <c r="T839" s="211"/>
      <c r="U839" s="211"/>
      <c r="V839" s="211"/>
      <c r="W839" s="211"/>
      <c r="X839" s="211"/>
      <c r="Y839" s="211"/>
      <c r="Z839" s="211"/>
    </row>
    <row r="840" spans="1:26" ht="15.75" customHeight="1">
      <c r="A840" s="211"/>
      <c r="B840" s="211"/>
      <c r="C840" s="211"/>
      <c r="D840" s="211"/>
      <c r="E840" s="211"/>
      <c r="F840" s="211"/>
      <c r="G840" s="211"/>
      <c r="H840" s="211"/>
      <c r="I840" s="211"/>
      <c r="J840" s="211"/>
      <c r="K840" s="211"/>
      <c r="L840" s="211"/>
      <c r="M840" s="211"/>
      <c r="N840" s="211"/>
      <c r="O840" s="211"/>
      <c r="P840" s="211"/>
      <c r="Q840" s="211"/>
      <c r="R840" s="211"/>
      <c r="S840" s="211"/>
      <c r="T840" s="211"/>
      <c r="U840" s="211"/>
      <c r="V840" s="211"/>
      <c r="W840" s="211"/>
      <c r="X840" s="211"/>
      <c r="Y840" s="211"/>
      <c r="Z840" s="211"/>
    </row>
    <row r="841" spans="1:26" ht="15.75" customHeight="1">
      <c r="A841" s="211"/>
      <c r="B841" s="211"/>
      <c r="C841" s="211"/>
      <c r="D841" s="211"/>
      <c r="E841" s="211"/>
      <c r="F841" s="211"/>
      <c r="G841" s="211"/>
      <c r="H841" s="211"/>
      <c r="I841" s="211"/>
      <c r="J841" s="211"/>
      <c r="K841" s="211"/>
      <c r="L841" s="211"/>
      <c r="M841" s="211"/>
      <c r="N841" s="211"/>
      <c r="O841" s="211"/>
      <c r="P841" s="211"/>
      <c r="Q841" s="211"/>
      <c r="R841" s="211"/>
      <c r="S841" s="211"/>
      <c r="T841" s="211"/>
      <c r="U841" s="211"/>
      <c r="V841" s="211"/>
      <c r="W841" s="211"/>
      <c r="X841" s="211"/>
      <c r="Y841" s="211"/>
      <c r="Z841" s="211"/>
    </row>
    <row r="842" spans="1:26" ht="15.75" customHeight="1">
      <c r="A842" s="211"/>
      <c r="B842" s="211"/>
      <c r="C842" s="211"/>
      <c r="D842" s="211"/>
      <c r="E842" s="211"/>
      <c r="F842" s="211"/>
      <c r="G842" s="211"/>
      <c r="H842" s="211"/>
      <c r="I842" s="211"/>
      <c r="J842" s="211"/>
      <c r="K842" s="211"/>
      <c r="L842" s="211"/>
      <c r="M842" s="211"/>
      <c r="N842" s="211"/>
      <c r="O842" s="211"/>
      <c r="P842" s="211"/>
      <c r="Q842" s="211"/>
      <c r="R842" s="211"/>
      <c r="S842" s="211"/>
      <c r="T842" s="211"/>
      <c r="U842" s="211"/>
      <c r="V842" s="211"/>
      <c r="W842" s="211"/>
      <c r="X842" s="211"/>
      <c r="Y842" s="211"/>
      <c r="Z842" s="211"/>
    </row>
    <row r="843" spans="1:26" ht="15.75" customHeight="1">
      <c r="A843" s="211"/>
      <c r="B843" s="211"/>
      <c r="C843" s="211"/>
      <c r="D843" s="211"/>
      <c r="E843" s="211"/>
      <c r="F843" s="211"/>
      <c r="G843" s="211"/>
      <c r="H843" s="211"/>
      <c r="I843" s="211"/>
      <c r="J843" s="211"/>
      <c r="K843" s="211"/>
      <c r="L843" s="211"/>
      <c r="M843" s="211"/>
      <c r="N843" s="211"/>
      <c r="O843" s="211"/>
      <c r="P843" s="211"/>
      <c r="Q843" s="211"/>
      <c r="R843" s="211"/>
      <c r="S843" s="211"/>
      <c r="T843" s="211"/>
      <c r="U843" s="211"/>
      <c r="V843" s="211"/>
      <c r="W843" s="211"/>
      <c r="X843" s="211"/>
      <c r="Y843" s="211"/>
      <c r="Z843" s="211"/>
    </row>
    <row r="844" spans="1:26" ht="15.75" customHeight="1">
      <c r="A844" s="211"/>
      <c r="B844" s="211"/>
      <c r="C844" s="211"/>
      <c r="D844" s="211"/>
      <c r="E844" s="211"/>
      <c r="F844" s="211"/>
      <c r="G844" s="211"/>
      <c r="H844" s="211"/>
      <c r="I844" s="211"/>
      <c r="J844" s="211"/>
      <c r="K844" s="211"/>
      <c r="L844" s="211"/>
      <c r="M844" s="211"/>
      <c r="N844" s="211"/>
      <c r="O844" s="211"/>
      <c r="P844" s="211"/>
      <c r="Q844" s="211"/>
      <c r="R844" s="211"/>
      <c r="S844" s="211"/>
      <c r="T844" s="211"/>
      <c r="U844" s="211"/>
      <c r="V844" s="211"/>
      <c r="W844" s="211"/>
      <c r="X844" s="211"/>
      <c r="Y844" s="211"/>
      <c r="Z844" s="211"/>
    </row>
    <row r="845" spans="1:26" ht="15.75" customHeight="1">
      <c r="A845" s="211"/>
      <c r="B845" s="211"/>
      <c r="C845" s="211"/>
      <c r="D845" s="211"/>
      <c r="E845" s="211"/>
      <c r="F845" s="211"/>
      <c r="G845" s="211"/>
      <c r="H845" s="211"/>
      <c r="I845" s="211"/>
      <c r="J845" s="211"/>
      <c r="K845" s="211"/>
      <c r="L845" s="211"/>
      <c r="M845" s="211"/>
      <c r="N845" s="211"/>
      <c r="O845" s="211"/>
      <c r="P845" s="211"/>
      <c r="Q845" s="211"/>
      <c r="R845" s="211"/>
      <c r="S845" s="211"/>
      <c r="T845" s="211"/>
      <c r="U845" s="211"/>
      <c r="V845" s="211"/>
      <c r="W845" s="211"/>
      <c r="X845" s="211"/>
      <c r="Y845" s="211"/>
      <c r="Z845" s="211"/>
    </row>
    <row r="846" spans="1:26" ht="15.75" customHeight="1">
      <c r="A846" s="211"/>
      <c r="B846" s="211"/>
      <c r="C846" s="211"/>
      <c r="D846" s="211"/>
      <c r="E846" s="211"/>
      <c r="F846" s="211"/>
      <c r="G846" s="211"/>
      <c r="H846" s="211"/>
      <c r="I846" s="211"/>
      <c r="J846" s="211"/>
      <c r="K846" s="211"/>
      <c r="L846" s="211"/>
      <c r="M846" s="211"/>
      <c r="N846" s="211"/>
      <c r="O846" s="211"/>
      <c r="P846" s="211"/>
      <c r="Q846" s="211"/>
      <c r="R846" s="211"/>
      <c r="S846" s="211"/>
      <c r="T846" s="211"/>
      <c r="U846" s="211"/>
      <c r="V846" s="211"/>
      <c r="W846" s="211"/>
      <c r="X846" s="211"/>
      <c r="Y846" s="211"/>
      <c r="Z846" s="211"/>
    </row>
    <row r="847" spans="1:26" ht="15.75" customHeight="1">
      <c r="A847" s="211"/>
      <c r="B847" s="211"/>
      <c r="C847" s="211"/>
      <c r="D847" s="211"/>
      <c r="E847" s="211"/>
      <c r="F847" s="211"/>
      <c r="G847" s="211"/>
      <c r="H847" s="211"/>
      <c r="I847" s="211"/>
      <c r="J847" s="211"/>
      <c r="K847" s="211"/>
      <c r="L847" s="211"/>
      <c r="M847" s="211"/>
      <c r="N847" s="211"/>
      <c r="O847" s="211"/>
      <c r="P847" s="211"/>
      <c r="Q847" s="211"/>
      <c r="R847" s="211"/>
      <c r="S847" s="211"/>
      <c r="T847" s="211"/>
      <c r="U847" s="211"/>
      <c r="V847" s="211"/>
      <c r="W847" s="211"/>
      <c r="X847" s="211"/>
      <c r="Y847" s="211"/>
      <c r="Z847" s="211"/>
    </row>
    <row r="848" spans="1:26" ht="15.75" customHeight="1">
      <c r="A848" s="211"/>
      <c r="B848" s="211"/>
      <c r="C848" s="211"/>
      <c r="D848" s="211"/>
      <c r="E848" s="211"/>
      <c r="F848" s="211"/>
      <c r="G848" s="211"/>
      <c r="H848" s="211"/>
      <c r="I848" s="211"/>
      <c r="J848" s="211"/>
      <c r="K848" s="211"/>
      <c r="L848" s="211"/>
      <c r="M848" s="211"/>
      <c r="N848" s="211"/>
      <c r="O848" s="211"/>
      <c r="P848" s="211"/>
      <c r="Q848" s="211"/>
      <c r="R848" s="211"/>
      <c r="S848" s="211"/>
      <c r="T848" s="211"/>
      <c r="U848" s="211"/>
      <c r="V848" s="211"/>
      <c r="W848" s="211"/>
      <c r="X848" s="211"/>
      <c r="Y848" s="211"/>
      <c r="Z848" s="211"/>
    </row>
    <row r="849" spans="1:26" ht="15.75" customHeight="1">
      <c r="A849" s="211"/>
      <c r="B849" s="211"/>
      <c r="C849" s="211"/>
      <c r="D849" s="211"/>
      <c r="E849" s="211"/>
      <c r="F849" s="211"/>
      <c r="G849" s="211"/>
      <c r="H849" s="211"/>
      <c r="I849" s="211"/>
      <c r="J849" s="211"/>
      <c r="K849" s="211"/>
      <c r="L849" s="211"/>
      <c r="M849" s="211"/>
      <c r="N849" s="211"/>
      <c r="O849" s="211"/>
      <c r="P849" s="211"/>
      <c r="Q849" s="211"/>
      <c r="R849" s="211"/>
      <c r="S849" s="211"/>
      <c r="T849" s="211"/>
      <c r="U849" s="211"/>
      <c r="V849" s="211"/>
      <c r="W849" s="211"/>
      <c r="X849" s="211"/>
      <c r="Y849" s="211"/>
      <c r="Z849" s="211"/>
    </row>
    <row r="850" spans="1:26" ht="15.75" customHeight="1">
      <c r="A850" s="211"/>
      <c r="B850" s="211"/>
      <c r="C850" s="211"/>
      <c r="D850" s="211"/>
      <c r="E850" s="211"/>
      <c r="F850" s="211"/>
      <c r="G850" s="211"/>
      <c r="H850" s="211"/>
      <c r="I850" s="211"/>
      <c r="J850" s="211"/>
      <c r="K850" s="211"/>
      <c r="L850" s="211"/>
      <c r="M850" s="211"/>
      <c r="N850" s="211"/>
      <c r="O850" s="211"/>
      <c r="P850" s="211"/>
      <c r="Q850" s="211"/>
      <c r="R850" s="211"/>
      <c r="S850" s="211"/>
      <c r="T850" s="211"/>
      <c r="U850" s="211"/>
      <c r="V850" s="211"/>
      <c r="W850" s="211"/>
      <c r="X850" s="211"/>
      <c r="Y850" s="211"/>
      <c r="Z850" s="211"/>
    </row>
    <row r="851" spans="1:26" ht="15.75" customHeight="1">
      <c r="A851" s="211"/>
      <c r="B851" s="211"/>
      <c r="C851" s="211"/>
      <c r="D851" s="211"/>
      <c r="E851" s="211"/>
      <c r="F851" s="211"/>
      <c r="G851" s="211"/>
      <c r="H851" s="211"/>
      <c r="I851" s="211"/>
      <c r="J851" s="211"/>
      <c r="K851" s="211"/>
      <c r="L851" s="211"/>
      <c r="M851" s="211"/>
      <c r="N851" s="211"/>
      <c r="O851" s="211"/>
      <c r="P851" s="211"/>
      <c r="Q851" s="211"/>
      <c r="R851" s="211"/>
      <c r="S851" s="211"/>
      <c r="T851" s="211"/>
      <c r="U851" s="211"/>
      <c r="V851" s="211"/>
      <c r="W851" s="211"/>
      <c r="X851" s="211"/>
      <c r="Y851" s="211"/>
      <c r="Z851" s="211"/>
    </row>
    <row r="852" spans="1:26" ht="15.75" customHeight="1">
      <c r="A852" s="211"/>
      <c r="B852" s="211"/>
      <c r="C852" s="211"/>
      <c r="D852" s="211"/>
      <c r="E852" s="211"/>
      <c r="F852" s="211"/>
      <c r="G852" s="211"/>
      <c r="H852" s="211"/>
      <c r="I852" s="211"/>
      <c r="J852" s="211"/>
      <c r="K852" s="211"/>
      <c r="L852" s="211"/>
      <c r="M852" s="211"/>
      <c r="N852" s="211"/>
      <c r="O852" s="211"/>
      <c r="P852" s="211"/>
      <c r="Q852" s="211"/>
      <c r="R852" s="211"/>
      <c r="S852" s="211"/>
      <c r="T852" s="211"/>
      <c r="U852" s="211"/>
      <c r="V852" s="211"/>
      <c r="W852" s="211"/>
      <c r="X852" s="211"/>
      <c r="Y852" s="211"/>
      <c r="Z852" s="211"/>
    </row>
    <row r="853" spans="1:26" ht="15.75" customHeight="1">
      <c r="A853" s="211"/>
      <c r="B853" s="211"/>
      <c r="C853" s="211"/>
      <c r="D853" s="211"/>
      <c r="E853" s="211"/>
      <c r="F853" s="211"/>
      <c r="G853" s="211"/>
      <c r="H853" s="211"/>
      <c r="I853" s="211"/>
      <c r="J853" s="211"/>
      <c r="K853" s="211"/>
      <c r="L853" s="211"/>
      <c r="M853" s="211"/>
      <c r="N853" s="211"/>
      <c r="O853" s="211"/>
      <c r="P853" s="211"/>
      <c r="Q853" s="211"/>
      <c r="R853" s="211"/>
      <c r="S853" s="211"/>
      <c r="T853" s="211"/>
      <c r="U853" s="211"/>
      <c r="V853" s="211"/>
      <c r="W853" s="211"/>
      <c r="X853" s="211"/>
      <c r="Y853" s="211"/>
      <c r="Z853" s="211"/>
    </row>
    <row r="854" spans="1:26" ht="15.75" customHeight="1">
      <c r="A854" s="211"/>
      <c r="B854" s="211"/>
      <c r="C854" s="211"/>
      <c r="D854" s="211"/>
      <c r="E854" s="211"/>
      <c r="F854" s="211"/>
      <c r="G854" s="211"/>
      <c r="H854" s="211"/>
      <c r="I854" s="211"/>
      <c r="J854" s="211"/>
      <c r="K854" s="211"/>
      <c r="L854" s="211"/>
      <c r="M854" s="211"/>
      <c r="N854" s="211"/>
      <c r="O854" s="211"/>
      <c r="P854" s="211"/>
      <c r="Q854" s="211"/>
      <c r="R854" s="211"/>
      <c r="S854" s="211"/>
      <c r="T854" s="211"/>
      <c r="U854" s="211"/>
      <c r="V854" s="211"/>
      <c r="W854" s="211"/>
      <c r="X854" s="211"/>
      <c r="Y854" s="211"/>
      <c r="Z854" s="211"/>
    </row>
    <row r="855" spans="1:26" ht="15.75" customHeight="1">
      <c r="A855" s="211"/>
      <c r="B855" s="211"/>
      <c r="C855" s="211"/>
      <c r="D855" s="211"/>
      <c r="E855" s="211"/>
      <c r="F855" s="211"/>
      <c r="G855" s="211"/>
      <c r="H855" s="211"/>
      <c r="I855" s="211"/>
      <c r="J855" s="211"/>
      <c r="K855" s="211"/>
      <c r="L855" s="211"/>
      <c r="M855" s="211"/>
      <c r="N855" s="211"/>
      <c r="O855" s="211"/>
      <c r="P855" s="211"/>
      <c r="Q855" s="211"/>
      <c r="R855" s="211"/>
      <c r="S855" s="211"/>
      <c r="T855" s="211"/>
      <c r="U855" s="211"/>
      <c r="V855" s="211"/>
      <c r="W855" s="211"/>
      <c r="X855" s="211"/>
      <c r="Y855" s="211"/>
      <c r="Z855" s="211"/>
    </row>
    <row r="856" spans="1:26" ht="15.75" customHeight="1">
      <c r="A856" s="211"/>
      <c r="B856" s="211"/>
      <c r="C856" s="211"/>
      <c r="D856" s="211"/>
      <c r="E856" s="211"/>
      <c r="F856" s="211"/>
      <c r="G856" s="211"/>
      <c r="H856" s="211"/>
      <c r="I856" s="211"/>
      <c r="J856" s="211"/>
      <c r="K856" s="211"/>
      <c r="L856" s="211"/>
      <c r="M856" s="211"/>
      <c r="N856" s="211"/>
      <c r="O856" s="211"/>
      <c r="P856" s="211"/>
      <c r="Q856" s="211"/>
      <c r="R856" s="211"/>
      <c r="S856" s="211"/>
      <c r="T856" s="211"/>
      <c r="U856" s="211"/>
      <c r="V856" s="211"/>
      <c r="W856" s="211"/>
      <c r="X856" s="211"/>
      <c r="Y856" s="211"/>
      <c r="Z856" s="211"/>
    </row>
    <row r="857" spans="1:26" ht="15.75" customHeight="1">
      <c r="A857" s="211"/>
      <c r="B857" s="211"/>
      <c r="C857" s="211"/>
      <c r="D857" s="211"/>
      <c r="E857" s="211"/>
      <c r="F857" s="211"/>
      <c r="G857" s="211"/>
      <c r="H857" s="211"/>
      <c r="I857" s="211"/>
      <c r="J857" s="211"/>
      <c r="K857" s="211"/>
      <c r="L857" s="211"/>
      <c r="M857" s="211"/>
      <c r="N857" s="211"/>
      <c r="O857" s="211"/>
      <c r="P857" s="211"/>
      <c r="Q857" s="211"/>
      <c r="R857" s="211"/>
      <c r="S857" s="211"/>
      <c r="T857" s="211"/>
      <c r="U857" s="211"/>
      <c r="V857" s="211"/>
      <c r="W857" s="211"/>
      <c r="X857" s="211"/>
      <c r="Y857" s="211"/>
      <c r="Z857" s="211"/>
    </row>
    <row r="858" spans="1:26" ht="15.75" customHeight="1">
      <c r="A858" s="211"/>
      <c r="B858" s="211"/>
      <c r="C858" s="211"/>
      <c r="D858" s="211"/>
      <c r="E858" s="211"/>
      <c r="F858" s="211"/>
      <c r="G858" s="211"/>
      <c r="H858" s="211"/>
      <c r="I858" s="211"/>
      <c r="J858" s="211"/>
      <c r="K858" s="211"/>
      <c r="L858" s="211"/>
      <c r="M858" s="211"/>
      <c r="N858" s="211"/>
      <c r="O858" s="211"/>
      <c r="P858" s="211"/>
      <c r="Q858" s="211"/>
      <c r="R858" s="211"/>
      <c r="S858" s="211"/>
      <c r="T858" s="211"/>
      <c r="U858" s="211"/>
      <c r="V858" s="211"/>
      <c r="W858" s="211"/>
      <c r="X858" s="211"/>
      <c r="Y858" s="211"/>
      <c r="Z858" s="211"/>
    </row>
    <row r="859" spans="1:26" ht="15.75" customHeight="1">
      <c r="A859" s="211"/>
      <c r="B859" s="211"/>
      <c r="C859" s="211"/>
      <c r="D859" s="211"/>
      <c r="E859" s="211"/>
      <c r="F859" s="211"/>
      <c r="G859" s="211"/>
      <c r="H859" s="211"/>
      <c r="I859" s="211"/>
      <c r="J859" s="211"/>
      <c r="K859" s="211"/>
      <c r="L859" s="211"/>
      <c r="M859" s="211"/>
      <c r="N859" s="211"/>
      <c r="O859" s="211"/>
      <c r="P859" s="211"/>
      <c r="Q859" s="211"/>
      <c r="R859" s="211"/>
      <c r="S859" s="211"/>
      <c r="T859" s="211"/>
      <c r="U859" s="211"/>
      <c r="V859" s="211"/>
      <c r="W859" s="211"/>
      <c r="X859" s="211"/>
      <c r="Y859" s="211"/>
      <c r="Z859" s="211"/>
    </row>
    <row r="860" spans="1:26" ht="15.75" customHeight="1">
      <c r="A860" s="211"/>
      <c r="B860" s="211"/>
      <c r="C860" s="211"/>
      <c r="D860" s="211"/>
      <c r="E860" s="211"/>
      <c r="F860" s="211"/>
      <c r="G860" s="211"/>
      <c r="H860" s="211"/>
      <c r="I860" s="211"/>
      <c r="J860" s="211"/>
      <c r="K860" s="211"/>
      <c r="L860" s="211"/>
      <c r="M860" s="211"/>
      <c r="N860" s="211"/>
      <c r="O860" s="211"/>
      <c r="P860" s="211"/>
      <c r="Q860" s="211"/>
      <c r="R860" s="211"/>
      <c r="S860" s="211"/>
      <c r="T860" s="211"/>
      <c r="U860" s="211"/>
      <c r="V860" s="211"/>
      <c r="W860" s="211"/>
      <c r="X860" s="211"/>
      <c r="Y860" s="211"/>
      <c r="Z860" s="211"/>
    </row>
    <row r="861" spans="1:26" ht="15.75" customHeight="1">
      <c r="A861" s="211"/>
      <c r="B861" s="211"/>
      <c r="C861" s="211"/>
      <c r="D861" s="211"/>
      <c r="E861" s="211"/>
      <c r="F861" s="211"/>
      <c r="G861" s="211"/>
      <c r="H861" s="211"/>
      <c r="I861" s="211"/>
      <c r="J861" s="211"/>
      <c r="K861" s="211"/>
      <c r="L861" s="211"/>
      <c r="M861" s="211"/>
      <c r="N861" s="211"/>
      <c r="O861" s="211"/>
      <c r="P861" s="211"/>
      <c r="Q861" s="211"/>
      <c r="R861" s="211"/>
      <c r="S861" s="211"/>
      <c r="T861" s="211"/>
      <c r="U861" s="211"/>
      <c r="V861" s="211"/>
      <c r="W861" s="211"/>
      <c r="X861" s="211"/>
      <c r="Y861" s="211"/>
      <c r="Z861" s="211"/>
    </row>
    <row r="862" spans="1:26" ht="15.75" customHeight="1">
      <c r="A862" s="211"/>
      <c r="B862" s="211"/>
      <c r="C862" s="211"/>
      <c r="D862" s="211"/>
      <c r="E862" s="211"/>
      <c r="F862" s="211"/>
      <c r="G862" s="211"/>
      <c r="H862" s="211"/>
      <c r="I862" s="211"/>
      <c r="J862" s="211"/>
      <c r="K862" s="211"/>
      <c r="L862" s="211"/>
      <c r="M862" s="211"/>
      <c r="N862" s="211"/>
      <c r="O862" s="211"/>
      <c r="P862" s="211"/>
      <c r="Q862" s="211"/>
      <c r="R862" s="211"/>
      <c r="S862" s="211"/>
      <c r="T862" s="211"/>
      <c r="U862" s="211"/>
      <c r="V862" s="211"/>
      <c r="W862" s="211"/>
      <c r="X862" s="211"/>
      <c r="Y862" s="211"/>
      <c r="Z862" s="211"/>
    </row>
    <row r="863" spans="1:26" ht="15.75" customHeight="1">
      <c r="A863" s="211"/>
      <c r="B863" s="211"/>
      <c r="C863" s="211"/>
      <c r="D863" s="211"/>
      <c r="E863" s="211"/>
      <c r="F863" s="211"/>
      <c r="G863" s="211"/>
      <c r="H863" s="211"/>
      <c r="I863" s="211"/>
      <c r="J863" s="211"/>
      <c r="K863" s="211"/>
      <c r="L863" s="211"/>
      <c r="M863" s="211"/>
      <c r="N863" s="211"/>
      <c r="O863" s="211"/>
      <c r="P863" s="211"/>
      <c r="Q863" s="211"/>
      <c r="R863" s="211"/>
      <c r="S863" s="211"/>
      <c r="T863" s="211"/>
      <c r="U863" s="211"/>
      <c r="V863" s="211"/>
      <c r="W863" s="211"/>
      <c r="X863" s="211"/>
      <c r="Y863" s="211"/>
      <c r="Z863" s="211"/>
    </row>
    <row r="864" spans="1:26" ht="15.75" customHeight="1">
      <c r="A864" s="211"/>
      <c r="B864" s="211"/>
      <c r="C864" s="211"/>
      <c r="D864" s="211"/>
      <c r="E864" s="211"/>
      <c r="F864" s="211"/>
      <c r="G864" s="211"/>
      <c r="H864" s="211"/>
      <c r="I864" s="211"/>
      <c r="J864" s="211"/>
      <c r="K864" s="211"/>
      <c r="L864" s="211"/>
      <c r="M864" s="211"/>
      <c r="N864" s="211"/>
      <c r="O864" s="211"/>
      <c r="P864" s="211"/>
      <c r="Q864" s="211"/>
      <c r="R864" s="211"/>
      <c r="S864" s="211"/>
      <c r="T864" s="211"/>
      <c r="U864" s="211"/>
      <c r="V864" s="211"/>
      <c r="W864" s="211"/>
      <c r="X864" s="211"/>
      <c r="Y864" s="211"/>
      <c r="Z864" s="211"/>
    </row>
    <row r="865" spans="1:26" ht="15.75" customHeight="1">
      <c r="A865" s="211"/>
      <c r="B865" s="211"/>
      <c r="C865" s="211"/>
      <c r="D865" s="211"/>
      <c r="E865" s="211"/>
      <c r="F865" s="211"/>
      <c r="G865" s="211"/>
      <c r="H865" s="211"/>
      <c r="I865" s="211"/>
      <c r="J865" s="211"/>
      <c r="K865" s="211"/>
      <c r="L865" s="211"/>
      <c r="M865" s="211"/>
      <c r="N865" s="211"/>
      <c r="O865" s="211"/>
      <c r="P865" s="211"/>
      <c r="Q865" s="211"/>
      <c r="R865" s="211"/>
      <c r="S865" s="211"/>
      <c r="T865" s="211"/>
      <c r="U865" s="211"/>
      <c r="V865" s="211"/>
      <c r="W865" s="211"/>
      <c r="X865" s="211"/>
      <c r="Y865" s="211"/>
      <c r="Z865" s="211"/>
    </row>
    <row r="866" spans="1:26" ht="15.75" customHeight="1">
      <c r="A866" s="211"/>
      <c r="B866" s="211"/>
      <c r="C866" s="211"/>
      <c r="D866" s="211"/>
      <c r="E866" s="211"/>
      <c r="F866" s="211"/>
      <c r="G866" s="211"/>
      <c r="H866" s="211"/>
      <c r="I866" s="211"/>
      <c r="J866" s="211"/>
      <c r="K866" s="211"/>
      <c r="L866" s="211"/>
      <c r="M866" s="211"/>
      <c r="N866" s="211"/>
      <c r="O866" s="211"/>
      <c r="P866" s="211"/>
      <c r="Q866" s="211"/>
      <c r="R866" s="211"/>
      <c r="S866" s="211"/>
      <c r="T866" s="211"/>
      <c r="U866" s="211"/>
      <c r="V866" s="211"/>
      <c r="W866" s="211"/>
      <c r="X866" s="211"/>
      <c r="Y866" s="211"/>
      <c r="Z866" s="211"/>
    </row>
    <row r="867" spans="1:26" ht="15.75" customHeight="1">
      <c r="A867" s="211"/>
      <c r="B867" s="211"/>
      <c r="C867" s="211"/>
      <c r="D867" s="211"/>
      <c r="E867" s="211"/>
      <c r="F867" s="211"/>
      <c r="G867" s="211"/>
      <c r="H867" s="211"/>
      <c r="I867" s="211"/>
      <c r="J867" s="211"/>
      <c r="K867" s="211"/>
      <c r="L867" s="211"/>
      <c r="M867" s="211"/>
      <c r="N867" s="211"/>
      <c r="O867" s="211"/>
      <c r="P867" s="211"/>
      <c r="Q867" s="211"/>
      <c r="R867" s="211"/>
      <c r="S867" s="211"/>
      <c r="T867" s="211"/>
      <c r="U867" s="211"/>
      <c r="V867" s="211"/>
      <c r="W867" s="211"/>
      <c r="X867" s="211"/>
      <c r="Y867" s="211"/>
      <c r="Z867" s="211"/>
    </row>
    <row r="868" spans="1:26" ht="15.75" customHeight="1">
      <c r="A868" s="211"/>
      <c r="B868" s="211"/>
      <c r="C868" s="211"/>
      <c r="D868" s="211"/>
      <c r="E868" s="211"/>
      <c r="F868" s="211"/>
      <c r="G868" s="211"/>
      <c r="H868" s="211"/>
      <c r="I868" s="211"/>
      <c r="J868" s="211"/>
      <c r="K868" s="211"/>
      <c r="L868" s="211"/>
      <c r="M868" s="211"/>
      <c r="N868" s="211"/>
      <c r="O868" s="211"/>
      <c r="P868" s="211"/>
      <c r="Q868" s="211"/>
      <c r="R868" s="211"/>
      <c r="S868" s="211"/>
      <c r="T868" s="211"/>
      <c r="U868" s="211"/>
      <c r="V868" s="211"/>
      <c r="W868" s="211"/>
      <c r="X868" s="211"/>
      <c r="Y868" s="211"/>
      <c r="Z868" s="211"/>
    </row>
    <row r="869" spans="1:26" ht="15.75" customHeight="1">
      <c r="A869" s="211"/>
      <c r="B869" s="211"/>
      <c r="C869" s="211"/>
      <c r="D869" s="211"/>
      <c r="E869" s="211"/>
      <c r="F869" s="211"/>
      <c r="G869" s="211"/>
      <c r="H869" s="211"/>
      <c r="I869" s="211"/>
      <c r="J869" s="211"/>
      <c r="K869" s="211"/>
      <c r="L869" s="211"/>
      <c r="M869" s="211"/>
      <c r="N869" s="211"/>
      <c r="O869" s="211"/>
      <c r="P869" s="211"/>
      <c r="Q869" s="211"/>
      <c r="R869" s="211"/>
      <c r="S869" s="211"/>
      <c r="T869" s="211"/>
      <c r="U869" s="211"/>
      <c r="V869" s="211"/>
      <c r="W869" s="211"/>
      <c r="X869" s="211"/>
      <c r="Y869" s="211"/>
      <c r="Z869" s="211"/>
    </row>
    <row r="870" spans="1:26" ht="15.75" customHeight="1">
      <c r="A870" s="211"/>
      <c r="B870" s="211"/>
      <c r="C870" s="211"/>
      <c r="D870" s="211"/>
      <c r="E870" s="211"/>
      <c r="F870" s="211"/>
      <c r="G870" s="211"/>
      <c r="H870" s="211"/>
      <c r="I870" s="211"/>
      <c r="J870" s="211"/>
      <c r="K870" s="211"/>
      <c r="L870" s="211"/>
      <c r="M870" s="211"/>
      <c r="N870" s="211"/>
      <c r="O870" s="211"/>
      <c r="P870" s="211"/>
      <c r="Q870" s="211"/>
      <c r="R870" s="211"/>
      <c r="S870" s="211"/>
      <c r="T870" s="211"/>
      <c r="U870" s="211"/>
      <c r="V870" s="211"/>
      <c r="W870" s="211"/>
      <c r="X870" s="211"/>
      <c r="Y870" s="211"/>
      <c r="Z870" s="211"/>
    </row>
    <row r="871" spans="1:26" ht="15.75" customHeight="1">
      <c r="A871" s="211"/>
      <c r="B871" s="211"/>
      <c r="C871" s="211"/>
      <c r="D871" s="211"/>
      <c r="E871" s="211"/>
      <c r="F871" s="211"/>
      <c r="G871" s="211"/>
      <c r="H871" s="211"/>
      <c r="I871" s="211"/>
      <c r="J871" s="211"/>
      <c r="K871" s="211"/>
      <c r="L871" s="211"/>
      <c r="M871" s="211"/>
      <c r="N871" s="211"/>
      <c r="O871" s="211"/>
      <c r="P871" s="211"/>
      <c r="Q871" s="211"/>
      <c r="R871" s="211"/>
      <c r="S871" s="211"/>
      <c r="T871" s="211"/>
      <c r="U871" s="211"/>
      <c r="V871" s="211"/>
      <c r="W871" s="211"/>
      <c r="X871" s="211"/>
      <c r="Y871" s="211"/>
      <c r="Z871" s="211"/>
    </row>
    <row r="872" spans="1:26" ht="15.75" customHeight="1">
      <c r="A872" s="211"/>
      <c r="B872" s="211"/>
      <c r="C872" s="211"/>
      <c r="D872" s="211"/>
      <c r="E872" s="211"/>
      <c r="F872" s="211"/>
      <c r="G872" s="211"/>
      <c r="H872" s="211"/>
      <c r="I872" s="211"/>
      <c r="J872" s="211"/>
      <c r="K872" s="211"/>
      <c r="L872" s="211"/>
      <c r="M872" s="211"/>
      <c r="N872" s="211"/>
      <c r="O872" s="211"/>
      <c r="P872" s="211"/>
      <c r="Q872" s="211"/>
      <c r="R872" s="211"/>
      <c r="S872" s="211"/>
      <c r="T872" s="211"/>
      <c r="U872" s="211"/>
      <c r="V872" s="211"/>
      <c r="W872" s="211"/>
      <c r="X872" s="211"/>
      <c r="Y872" s="211"/>
      <c r="Z872" s="211"/>
    </row>
    <row r="873" spans="1:26" ht="15.75" customHeight="1">
      <c r="A873" s="211"/>
      <c r="B873" s="211"/>
      <c r="C873" s="211"/>
      <c r="D873" s="211"/>
      <c r="E873" s="211"/>
      <c r="F873" s="211"/>
      <c r="G873" s="211"/>
      <c r="H873" s="211"/>
      <c r="I873" s="211"/>
      <c r="J873" s="211"/>
      <c r="K873" s="211"/>
      <c r="L873" s="211"/>
      <c r="M873" s="211"/>
      <c r="N873" s="211"/>
      <c r="O873" s="211"/>
      <c r="P873" s="211"/>
      <c r="Q873" s="211"/>
      <c r="R873" s="211"/>
      <c r="S873" s="211"/>
      <c r="T873" s="211"/>
      <c r="U873" s="211"/>
      <c r="V873" s="211"/>
      <c r="W873" s="211"/>
      <c r="X873" s="211"/>
      <c r="Y873" s="211"/>
      <c r="Z873" s="211"/>
    </row>
    <row r="874" spans="1:26" ht="15.75" customHeight="1">
      <c r="A874" s="211"/>
      <c r="B874" s="211"/>
      <c r="C874" s="211"/>
      <c r="D874" s="211"/>
      <c r="E874" s="211"/>
      <c r="F874" s="211"/>
      <c r="G874" s="211"/>
      <c r="H874" s="211"/>
      <c r="I874" s="211"/>
      <c r="J874" s="211"/>
      <c r="K874" s="211"/>
      <c r="L874" s="211"/>
      <c r="M874" s="211"/>
      <c r="N874" s="211"/>
      <c r="O874" s="211"/>
      <c r="P874" s="211"/>
      <c r="Q874" s="211"/>
      <c r="R874" s="211"/>
      <c r="S874" s="211"/>
      <c r="T874" s="211"/>
      <c r="U874" s="211"/>
      <c r="V874" s="211"/>
      <c r="W874" s="211"/>
      <c r="X874" s="211"/>
      <c r="Y874" s="211"/>
      <c r="Z874" s="211"/>
    </row>
    <row r="875" spans="1:26" ht="15.75" customHeight="1">
      <c r="A875" s="211"/>
      <c r="B875" s="211"/>
      <c r="C875" s="211"/>
      <c r="D875" s="211"/>
      <c r="E875" s="211"/>
      <c r="F875" s="211"/>
      <c r="G875" s="211"/>
      <c r="H875" s="211"/>
      <c r="I875" s="211"/>
      <c r="J875" s="211"/>
      <c r="K875" s="211"/>
      <c r="L875" s="211"/>
      <c r="M875" s="211"/>
      <c r="N875" s="211"/>
      <c r="O875" s="211"/>
      <c r="P875" s="211"/>
      <c r="Q875" s="211"/>
      <c r="R875" s="211"/>
      <c r="S875" s="211"/>
      <c r="T875" s="211"/>
      <c r="U875" s="211"/>
      <c r="V875" s="211"/>
      <c r="W875" s="211"/>
      <c r="X875" s="211"/>
      <c r="Y875" s="211"/>
      <c r="Z875" s="211"/>
    </row>
    <row r="876" spans="1:26" ht="15.75" customHeight="1">
      <c r="A876" s="211"/>
      <c r="B876" s="211"/>
      <c r="C876" s="211"/>
      <c r="D876" s="211"/>
      <c r="E876" s="211"/>
      <c r="F876" s="211"/>
      <c r="G876" s="211"/>
      <c r="H876" s="211"/>
      <c r="I876" s="211"/>
      <c r="J876" s="211"/>
      <c r="K876" s="211"/>
      <c r="L876" s="211"/>
      <c r="M876" s="211"/>
      <c r="N876" s="211"/>
      <c r="O876" s="211"/>
      <c r="P876" s="211"/>
      <c r="Q876" s="211"/>
      <c r="R876" s="211"/>
      <c r="S876" s="211"/>
      <c r="T876" s="211"/>
      <c r="U876" s="211"/>
      <c r="V876" s="211"/>
      <c r="W876" s="211"/>
      <c r="X876" s="211"/>
      <c r="Y876" s="211"/>
      <c r="Z876" s="211"/>
    </row>
    <row r="877" spans="1:26" ht="15.75" customHeight="1">
      <c r="A877" s="211"/>
      <c r="B877" s="211"/>
      <c r="C877" s="211"/>
      <c r="D877" s="211"/>
      <c r="E877" s="211"/>
      <c r="F877" s="211"/>
      <c r="G877" s="211"/>
      <c r="H877" s="211"/>
      <c r="I877" s="211"/>
      <c r="J877" s="211"/>
      <c r="K877" s="211"/>
      <c r="L877" s="211"/>
      <c r="M877" s="211"/>
      <c r="N877" s="211"/>
      <c r="O877" s="211"/>
      <c r="P877" s="211"/>
      <c r="Q877" s="211"/>
      <c r="R877" s="211"/>
      <c r="S877" s="211"/>
      <c r="T877" s="211"/>
      <c r="U877" s="211"/>
      <c r="V877" s="211"/>
      <c r="W877" s="211"/>
      <c r="X877" s="211"/>
      <c r="Y877" s="211"/>
      <c r="Z877" s="211"/>
    </row>
    <row r="878" spans="1:26" ht="15.75" customHeight="1">
      <c r="A878" s="211"/>
      <c r="B878" s="211"/>
      <c r="C878" s="211"/>
      <c r="D878" s="211"/>
      <c r="E878" s="211"/>
      <c r="F878" s="211"/>
      <c r="G878" s="211"/>
      <c r="H878" s="211"/>
      <c r="I878" s="211"/>
      <c r="J878" s="211"/>
      <c r="K878" s="211"/>
      <c r="L878" s="211"/>
      <c r="M878" s="211"/>
      <c r="N878" s="211"/>
      <c r="O878" s="211"/>
      <c r="P878" s="211"/>
      <c r="Q878" s="211"/>
      <c r="R878" s="211"/>
      <c r="S878" s="211"/>
      <c r="T878" s="211"/>
      <c r="U878" s="211"/>
      <c r="V878" s="211"/>
      <c r="W878" s="211"/>
      <c r="X878" s="211"/>
      <c r="Y878" s="211"/>
      <c r="Z878" s="211"/>
    </row>
    <row r="879" spans="1:26" ht="15.75" customHeight="1">
      <c r="A879" s="211"/>
      <c r="B879" s="211"/>
      <c r="C879" s="211"/>
      <c r="D879" s="211"/>
      <c r="E879" s="211"/>
      <c r="F879" s="211"/>
      <c r="G879" s="211"/>
      <c r="H879" s="211"/>
      <c r="I879" s="211"/>
      <c r="J879" s="211"/>
      <c r="K879" s="211"/>
      <c r="L879" s="211"/>
      <c r="M879" s="211"/>
      <c r="N879" s="211"/>
      <c r="O879" s="211"/>
      <c r="P879" s="211"/>
      <c r="Q879" s="211"/>
      <c r="R879" s="211"/>
      <c r="S879" s="211"/>
      <c r="T879" s="211"/>
      <c r="U879" s="211"/>
      <c r="V879" s="211"/>
      <c r="W879" s="211"/>
      <c r="X879" s="211"/>
      <c r="Y879" s="211"/>
      <c r="Z879" s="211"/>
    </row>
    <row r="880" spans="1:26" ht="15.75" customHeight="1">
      <c r="A880" s="211"/>
      <c r="B880" s="211"/>
      <c r="C880" s="211"/>
      <c r="D880" s="211"/>
      <c r="E880" s="211"/>
      <c r="F880" s="211"/>
      <c r="G880" s="211"/>
      <c r="H880" s="211"/>
      <c r="I880" s="211"/>
      <c r="J880" s="211"/>
      <c r="K880" s="211"/>
      <c r="L880" s="211"/>
      <c r="M880" s="211"/>
      <c r="N880" s="211"/>
      <c r="O880" s="211"/>
      <c r="P880" s="211"/>
      <c r="Q880" s="211"/>
      <c r="R880" s="211"/>
      <c r="S880" s="211"/>
      <c r="T880" s="211"/>
      <c r="U880" s="211"/>
      <c r="V880" s="211"/>
      <c r="W880" s="211"/>
      <c r="X880" s="211"/>
      <c r="Y880" s="211"/>
      <c r="Z880" s="211"/>
    </row>
    <row r="881" spans="1:26" ht="15.75" customHeight="1">
      <c r="A881" s="211"/>
      <c r="B881" s="211"/>
      <c r="C881" s="211"/>
      <c r="D881" s="211"/>
      <c r="E881" s="211"/>
      <c r="F881" s="211"/>
      <c r="G881" s="211"/>
      <c r="H881" s="211"/>
      <c r="I881" s="211"/>
      <c r="J881" s="211"/>
      <c r="K881" s="211"/>
      <c r="L881" s="211"/>
      <c r="M881" s="211"/>
      <c r="N881" s="211"/>
      <c r="O881" s="211"/>
      <c r="P881" s="211"/>
      <c r="Q881" s="211"/>
      <c r="R881" s="211"/>
      <c r="S881" s="211"/>
      <c r="T881" s="211"/>
      <c r="U881" s="211"/>
      <c r="V881" s="211"/>
      <c r="W881" s="211"/>
      <c r="X881" s="211"/>
      <c r="Y881" s="211"/>
      <c r="Z881" s="211"/>
    </row>
    <row r="882" spans="1:26" ht="15.75" customHeight="1">
      <c r="A882" s="211"/>
      <c r="B882" s="211"/>
      <c r="C882" s="211"/>
      <c r="D882" s="211"/>
      <c r="E882" s="211"/>
      <c r="F882" s="211"/>
      <c r="G882" s="211"/>
      <c r="H882" s="211"/>
      <c r="I882" s="211"/>
      <c r="J882" s="211"/>
      <c r="K882" s="211"/>
      <c r="L882" s="211"/>
      <c r="M882" s="211"/>
      <c r="N882" s="211"/>
      <c r="O882" s="211"/>
      <c r="P882" s="211"/>
      <c r="Q882" s="211"/>
      <c r="R882" s="211"/>
      <c r="S882" s="211"/>
      <c r="T882" s="211"/>
      <c r="U882" s="211"/>
      <c r="V882" s="211"/>
      <c r="W882" s="211"/>
      <c r="X882" s="211"/>
      <c r="Y882" s="211"/>
      <c r="Z882" s="211"/>
    </row>
    <row r="883" spans="1:26" ht="15.75" customHeight="1">
      <c r="A883" s="211"/>
      <c r="B883" s="211"/>
      <c r="C883" s="211"/>
      <c r="D883" s="211"/>
      <c r="E883" s="211"/>
      <c r="F883" s="211"/>
      <c r="G883" s="211"/>
      <c r="H883" s="211"/>
      <c r="I883" s="211"/>
      <c r="J883" s="211"/>
      <c r="K883" s="211"/>
      <c r="L883" s="211"/>
      <c r="M883" s="211"/>
      <c r="N883" s="211"/>
      <c r="O883" s="211"/>
      <c r="P883" s="211"/>
      <c r="Q883" s="211"/>
      <c r="R883" s="211"/>
      <c r="S883" s="211"/>
      <c r="T883" s="211"/>
      <c r="U883" s="211"/>
      <c r="V883" s="211"/>
      <c r="W883" s="211"/>
      <c r="X883" s="211"/>
      <c r="Y883" s="211"/>
      <c r="Z883" s="211"/>
    </row>
    <row r="884" spans="1:26" ht="15.75" customHeight="1">
      <c r="A884" s="211"/>
      <c r="B884" s="211"/>
      <c r="C884" s="211"/>
      <c r="D884" s="211"/>
      <c r="E884" s="211"/>
      <c r="F884" s="211"/>
      <c r="G884" s="211"/>
      <c r="H884" s="211"/>
      <c r="I884" s="211"/>
      <c r="J884" s="211"/>
      <c r="K884" s="211"/>
      <c r="L884" s="211"/>
      <c r="M884" s="211"/>
      <c r="N884" s="211"/>
      <c r="O884" s="211"/>
      <c r="P884" s="211"/>
      <c r="Q884" s="211"/>
      <c r="R884" s="211"/>
      <c r="S884" s="211"/>
      <c r="T884" s="211"/>
      <c r="U884" s="211"/>
      <c r="V884" s="211"/>
      <c r="W884" s="211"/>
      <c r="X884" s="211"/>
      <c r="Y884" s="211"/>
      <c r="Z884" s="211"/>
    </row>
    <row r="885" spans="1:26" ht="15.75" customHeight="1">
      <c r="A885" s="211"/>
      <c r="B885" s="211"/>
      <c r="C885" s="211"/>
      <c r="D885" s="211"/>
      <c r="E885" s="211"/>
      <c r="F885" s="211"/>
      <c r="G885" s="211"/>
      <c r="H885" s="211"/>
      <c r="I885" s="211"/>
      <c r="J885" s="211"/>
      <c r="K885" s="211"/>
      <c r="L885" s="211"/>
      <c r="M885" s="211"/>
      <c r="N885" s="211"/>
      <c r="O885" s="211"/>
      <c r="P885" s="211"/>
      <c r="Q885" s="211"/>
      <c r="R885" s="211"/>
      <c r="S885" s="211"/>
      <c r="T885" s="211"/>
      <c r="U885" s="211"/>
      <c r="V885" s="211"/>
      <c r="W885" s="211"/>
      <c r="X885" s="211"/>
      <c r="Y885" s="211"/>
      <c r="Z885" s="211"/>
    </row>
    <row r="886" spans="1:26" ht="15.75" customHeight="1">
      <c r="A886" s="211"/>
      <c r="B886" s="211"/>
      <c r="C886" s="211"/>
      <c r="D886" s="211"/>
      <c r="E886" s="211"/>
      <c r="F886" s="211"/>
      <c r="G886" s="211"/>
      <c r="H886" s="211"/>
      <c r="I886" s="211"/>
      <c r="J886" s="211"/>
      <c r="K886" s="211"/>
      <c r="L886" s="211"/>
      <c r="M886" s="211"/>
      <c r="N886" s="211"/>
      <c r="O886" s="211"/>
      <c r="P886" s="211"/>
      <c r="Q886" s="211"/>
      <c r="R886" s="211"/>
      <c r="S886" s="211"/>
      <c r="T886" s="211"/>
      <c r="U886" s="211"/>
      <c r="V886" s="211"/>
      <c r="W886" s="211"/>
      <c r="X886" s="211"/>
      <c r="Y886" s="211"/>
      <c r="Z886" s="211"/>
    </row>
    <row r="887" spans="1:26" ht="15.75" customHeight="1">
      <c r="A887" s="211"/>
      <c r="B887" s="211"/>
      <c r="C887" s="211"/>
      <c r="D887" s="211"/>
      <c r="E887" s="211"/>
      <c r="F887" s="211"/>
      <c r="G887" s="211"/>
      <c r="H887" s="211"/>
      <c r="I887" s="211"/>
      <c r="J887" s="211"/>
      <c r="K887" s="211"/>
      <c r="L887" s="211"/>
      <c r="M887" s="211"/>
      <c r="N887" s="211"/>
      <c r="O887" s="211"/>
      <c r="P887" s="211"/>
      <c r="Q887" s="211"/>
      <c r="R887" s="211"/>
      <c r="S887" s="211"/>
      <c r="T887" s="211"/>
      <c r="U887" s="211"/>
      <c r="V887" s="211"/>
      <c r="W887" s="211"/>
      <c r="X887" s="211"/>
      <c r="Y887" s="211"/>
      <c r="Z887" s="211"/>
    </row>
    <row r="888" spans="1:26" ht="15.75" customHeight="1">
      <c r="A888" s="211"/>
      <c r="B888" s="211"/>
      <c r="C888" s="211"/>
      <c r="D888" s="211"/>
      <c r="E888" s="211"/>
      <c r="F888" s="211"/>
      <c r="G888" s="211"/>
      <c r="H888" s="211"/>
      <c r="I888" s="211"/>
      <c r="J888" s="211"/>
      <c r="K888" s="211"/>
      <c r="L888" s="211"/>
      <c r="M888" s="211"/>
      <c r="N888" s="211"/>
      <c r="O888" s="211"/>
      <c r="P888" s="211"/>
      <c r="Q888" s="211"/>
      <c r="R888" s="211"/>
      <c r="S888" s="211"/>
      <c r="T888" s="211"/>
      <c r="U888" s="211"/>
      <c r="V888" s="211"/>
      <c r="W888" s="211"/>
      <c r="X888" s="211"/>
      <c r="Y888" s="211"/>
      <c r="Z888" s="211"/>
    </row>
    <row r="889" spans="1:26" ht="15.75" customHeight="1">
      <c r="A889" s="211"/>
      <c r="B889" s="211"/>
      <c r="C889" s="211"/>
      <c r="D889" s="211"/>
      <c r="E889" s="211"/>
      <c r="F889" s="211"/>
      <c r="G889" s="211"/>
      <c r="H889" s="211"/>
      <c r="I889" s="211"/>
      <c r="J889" s="211"/>
      <c r="K889" s="211"/>
      <c r="L889" s="211"/>
      <c r="M889" s="211"/>
      <c r="N889" s="211"/>
      <c r="O889" s="211"/>
      <c r="P889" s="211"/>
      <c r="Q889" s="211"/>
      <c r="R889" s="211"/>
      <c r="S889" s="211"/>
      <c r="T889" s="211"/>
      <c r="U889" s="211"/>
      <c r="V889" s="211"/>
      <c r="W889" s="211"/>
      <c r="X889" s="211"/>
      <c r="Y889" s="211"/>
      <c r="Z889" s="211"/>
    </row>
    <row r="890" spans="1:26" ht="15.75" customHeight="1">
      <c r="A890" s="211"/>
      <c r="B890" s="211"/>
      <c r="C890" s="211"/>
      <c r="D890" s="211"/>
      <c r="E890" s="211"/>
      <c r="F890" s="211"/>
      <c r="G890" s="211"/>
      <c r="H890" s="211"/>
      <c r="I890" s="211"/>
      <c r="J890" s="211"/>
      <c r="K890" s="211"/>
      <c r="L890" s="211"/>
      <c r="M890" s="211"/>
      <c r="N890" s="211"/>
      <c r="O890" s="211"/>
      <c r="P890" s="211"/>
      <c r="Q890" s="211"/>
      <c r="R890" s="211"/>
      <c r="S890" s="211"/>
      <c r="T890" s="211"/>
      <c r="U890" s="211"/>
      <c r="V890" s="211"/>
      <c r="W890" s="211"/>
      <c r="X890" s="211"/>
      <c r="Y890" s="211"/>
      <c r="Z890" s="211"/>
    </row>
    <row r="891" spans="1:26" ht="15.75" customHeight="1">
      <c r="A891" s="211"/>
      <c r="B891" s="211"/>
      <c r="C891" s="211"/>
      <c r="D891" s="211"/>
      <c r="E891" s="211"/>
      <c r="F891" s="211"/>
      <c r="G891" s="211"/>
      <c r="H891" s="211"/>
      <c r="I891" s="211"/>
      <c r="J891" s="211"/>
      <c r="K891" s="211"/>
      <c r="L891" s="211"/>
      <c r="M891" s="211"/>
      <c r="N891" s="211"/>
      <c r="O891" s="211"/>
      <c r="P891" s="211"/>
      <c r="Q891" s="211"/>
      <c r="R891" s="211"/>
      <c r="S891" s="211"/>
      <c r="T891" s="211"/>
      <c r="U891" s="211"/>
      <c r="V891" s="211"/>
      <c r="W891" s="211"/>
      <c r="X891" s="211"/>
      <c r="Y891" s="211"/>
      <c r="Z891" s="211"/>
    </row>
    <row r="892" spans="1:26" ht="15.75" customHeight="1">
      <c r="A892" s="211"/>
      <c r="B892" s="211"/>
      <c r="C892" s="211"/>
      <c r="D892" s="211"/>
      <c r="E892" s="211"/>
      <c r="F892" s="211"/>
      <c r="G892" s="211"/>
      <c r="H892" s="211"/>
      <c r="I892" s="211"/>
      <c r="J892" s="211"/>
      <c r="K892" s="211"/>
      <c r="L892" s="211"/>
      <c r="M892" s="211"/>
      <c r="N892" s="211"/>
      <c r="O892" s="211"/>
      <c r="P892" s="211"/>
      <c r="Q892" s="211"/>
      <c r="R892" s="211"/>
      <c r="S892" s="211"/>
      <c r="T892" s="211"/>
      <c r="U892" s="211"/>
      <c r="V892" s="211"/>
      <c r="W892" s="211"/>
      <c r="X892" s="211"/>
      <c r="Y892" s="211"/>
      <c r="Z892" s="211"/>
    </row>
    <row r="893" spans="1:26" ht="15.75" customHeight="1">
      <c r="A893" s="211"/>
      <c r="B893" s="211"/>
      <c r="C893" s="211"/>
      <c r="D893" s="211"/>
      <c r="E893" s="211"/>
      <c r="F893" s="211"/>
      <c r="G893" s="211"/>
      <c r="H893" s="211"/>
      <c r="I893" s="211"/>
      <c r="J893" s="211"/>
      <c r="K893" s="211"/>
      <c r="L893" s="211"/>
      <c r="M893" s="211"/>
      <c r="N893" s="211"/>
      <c r="O893" s="211"/>
      <c r="P893" s="211"/>
      <c r="Q893" s="211"/>
      <c r="R893" s="211"/>
      <c r="S893" s="211"/>
      <c r="T893" s="211"/>
      <c r="U893" s="211"/>
      <c r="V893" s="211"/>
      <c r="W893" s="211"/>
      <c r="X893" s="211"/>
      <c r="Y893" s="211"/>
      <c r="Z893" s="211"/>
    </row>
    <row r="894" spans="1:26" ht="15.75" customHeight="1">
      <c r="A894" s="211"/>
      <c r="B894" s="211"/>
      <c r="C894" s="211"/>
      <c r="D894" s="211"/>
      <c r="E894" s="211"/>
      <c r="F894" s="211"/>
      <c r="G894" s="211"/>
      <c r="H894" s="211"/>
      <c r="I894" s="211"/>
      <c r="J894" s="211"/>
      <c r="K894" s="211"/>
      <c r="L894" s="211"/>
      <c r="M894" s="211"/>
      <c r="N894" s="211"/>
      <c r="O894" s="211"/>
      <c r="P894" s="211"/>
      <c r="Q894" s="211"/>
      <c r="R894" s="211"/>
      <c r="S894" s="211"/>
      <c r="T894" s="211"/>
      <c r="U894" s="211"/>
      <c r="V894" s="211"/>
      <c r="W894" s="211"/>
      <c r="X894" s="211"/>
      <c r="Y894" s="211"/>
      <c r="Z894" s="211"/>
    </row>
    <row r="895" spans="1:26" ht="15.75" customHeight="1">
      <c r="A895" s="211"/>
      <c r="B895" s="211"/>
      <c r="C895" s="211"/>
      <c r="D895" s="211"/>
      <c r="E895" s="211"/>
      <c r="F895" s="211"/>
      <c r="G895" s="211"/>
      <c r="H895" s="211"/>
      <c r="I895" s="211"/>
      <c r="J895" s="211"/>
      <c r="K895" s="211"/>
      <c r="L895" s="211"/>
      <c r="M895" s="211"/>
      <c r="N895" s="211"/>
      <c r="O895" s="211"/>
      <c r="P895" s="211"/>
      <c r="Q895" s="211"/>
      <c r="R895" s="211"/>
      <c r="S895" s="211"/>
      <c r="T895" s="211"/>
      <c r="U895" s="211"/>
      <c r="V895" s="211"/>
      <c r="W895" s="211"/>
      <c r="X895" s="211"/>
      <c r="Y895" s="211"/>
      <c r="Z895" s="211"/>
    </row>
    <row r="896" spans="1:26" ht="15.75" customHeight="1">
      <c r="A896" s="211"/>
      <c r="B896" s="211"/>
      <c r="C896" s="211"/>
      <c r="D896" s="211"/>
      <c r="E896" s="211"/>
      <c r="F896" s="211"/>
      <c r="G896" s="211"/>
      <c r="H896" s="211"/>
      <c r="I896" s="211"/>
      <c r="J896" s="211"/>
      <c r="K896" s="211"/>
      <c r="L896" s="211"/>
      <c r="M896" s="211"/>
      <c r="N896" s="211"/>
      <c r="O896" s="211"/>
      <c r="P896" s="211"/>
      <c r="Q896" s="211"/>
      <c r="R896" s="211"/>
      <c r="S896" s="211"/>
      <c r="T896" s="211"/>
      <c r="U896" s="211"/>
      <c r="V896" s="211"/>
      <c r="W896" s="211"/>
      <c r="X896" s="211"/>
      <c r="Y896" s="211"/>
      <c r="Z896" s="211"/>
    </row>
    <row r="897" spans="1:26" ht="15.75" customHeight="1">
      <c r="A897" s="211"/>
      <c r="B897" s="211"/>
      <c r="C897" s="211"/>
      <c r="D897" s="211"/>
      <c r="E897" s="211"/>
      <c r="F897" s="211"/>
      <c r="G897" s="211"/>
      <c r="H897" s="211"/>
      <c r="I897" s="211"/>
      <c r="J897" s="211"/>
      <c r="K897" s="211"/>
      <c r="L897" s="211"/>
      <c r="M897" s="211"/>
      <c r="N897" s="211"/>
      <c r="O897" s="211"/>
      <c r="P897" s="211"/>
      <c r="Q897" s="211"/>
      <c r="R897" s="211"/>
      <c r="S897" s="211"/>
      <c r="T897" s="211"/>
      <c r="U897" s="211"/>
      <c r="V897" s="211"/>
      <c r="W897" s="211"/>
      <c r="X897" s="211"/>
      <c r="Y897" s="211"/>
      <c r="Z897" s="211"/>
    </row>
    <row r="898" spans="1:26" ht="15.75" customHeight="1">
      <c r="A898" s="211"/>
      <c r="B898" s="211"/>
      <c r="C898" s="211"/>
      <c r="D898" s="211"/>
      <c r="E898" s="211"/>
      <c r="F898" s="211"/>
      <c r="G898" s="211"/>
      <c r="H898" s="211"/>
      <c r="I898" s="211"/>
      <c r="J898" s="211"/>
      <c r="K898" s="211"/>
      <c r="L898" s="211"/>
      <c r="M898" s="211"/>
      <c r="N898" s="211"/>
      <c r="O898" s="211"/>
      <c r="P898" s="211"/>
      <c r="Q898" s="211"/>
      <c r="R898" s="211"/>
      <c r="S898" s="211"/>
      <c r="T898" s="211"/>
      <c r="U898" s="211"/>
      <c r="V898" s="211"/>
      <c r="W898" s="211"/>
      <c r="X898" s="211"/>
      <c r="Y898" s="211"/>
      <c r="Z898" s="211"/>
    </row>
    <row r="899" spans="1:26" ht="15.75" customHeight="1">
      <c r="A899" s="211"/>
      <c r="B899" s="211"/>
      <c r="C899" s="211"/>
      <c r="D899" s="211"/>
      <c r="E899" s="211"/>
      <c r="F899" s="211"/>
      <c r="G899" s="211"/>
      <c r="H899" s="211"/>
      <c r="I899" s="211"/>
      <c r="J899" s="211"/>
      <c r="K899" s="211"/>
      <c r="L899" s="211"/>
      <c r="M899" s="211"/>
      <c r="N899" s="211"/>
      <c r="O899" s="211"/>
      <c r="P899" s="211"/>
      <c r="Q899" s="211"/>
      <c r="R899" s="211"/>
      <c r="S899" s="211"/>
      <c r="T899" s="211"/>
      <c r="U899" s="211"/>
      <c r="V899" s="211"/>
      <c r="W899" s="211"/>
      <c r="X899" s="211"/>
      <c r="Y899" s="211"/>
      <c r="Z899" s="211"/>
    </row>
    <row r="900" spans="1:26" ht="15.75" customHeight="1">
      <c r="A900" s="211"/>
      <c r="B900" s="211"/>
      <c r="C900" s="211"/>
      <c r="D900" s="211"/>
      <c r="E900" s="211"/>
      <c r="F900" s="211"/>
      <c r="G900" s="211"/>
      <c r="H900" s="211"/>
      <c r="I900" s="211"/>
      <c r="J900" s="211"/>
      <c r="K900" s="211"/>
      <c r="L900" s="211"/>
      <c r="M900" s="211"/>
      <c r="N900" s="211"/>
      <c r="O900" s="211"/>
      <c r="P900" s="211"/>
      <c r="Q900" s="211"/>
      <c r="R900" s="211"/>
      <c r="S900" s="211"/>
      <c r="T900" s="211"/>
      <c r="U900" s="211"/>
      <c r="V900" s="211"/>
      <c r="W900" s="211"/>
      <c r="X900" s="211"/>
      <c r="Y900" s="211"/>
      <c r="Z900" s="211"/>
    </row>
    <row r="901" spans="1:26" ht="15.75" customHeight="1">
      <c r="A901" s="211"/>
      <c r="B901" s="211"/>
      <c r="C901" s="211"/>
      <c r="D901" s="211"/>
      <c r="E901" s="211"/>
      <c r="F901" s="211"/>
      <c r="G901" s="211"/>
      <c r="H901" s="211"/>
      <c r="I901" s="211"/>
      <c r="J901" s="211"/>
      <c r="K901" s="211"/>
      <c r="L901" s="211"/>
      <c r="M901" s="211"/>
      <c r="N901" s="211"/>
      <c r="O901" s="211"/>
      <c r="P901" s="211"/>
      <c r="Q901" s="211"/>
      <c r="R901" s="211"/>
      <c r="S901" s="211"/>
      <c r="T901" s="211"/>
      <c r="U901" s="211"/>
      <c r="V901" s="211"/>
      <c r="W901" s="211"/>
      <c r="X901" s="211"/>
      <c r="Y901" s="211"/>
      <c r="Z901" s="211"/>
    </row>
    <row r="902" spans="1:26" ht="15.75" customHeight="1">
      <c r="A902" s="211"/>
      <c r="B902" s="211"/>
      <c r="C902" s="211"/>
      <c r="D902" s="211"/>
      <c r="E902" s="211"/>
      <c r="F902" s="211"/>
      <c r="G902" s="211"/>
      <c r="H902" s="211"/>
      <c r="I902" s="211"/>
      <c r="J902" s="211"/>
      <c r="K902" s="211"/>
      <c r="L902" s="211"/>
      <c r="M902" s="211"/>
      <c r="N902" s="211"/>
      <c r="O902" s="211"/>
      <c r="P902" s="211"/>
      <c r="Q902" s="211"/>
      <c r="R902" s="211"/>
      <c r="S902" s="211"/>
      <c r="T902" s="211"/>
      <c r="U902" s="211"/>
      <c r="V902" s="211"/>
      <c r="W902" s="211"/>
      <c r="X902" s="211"/>
      <c r="Y902" s="211"/>
      <c r="Z902" s="211"/>
    </row>
    <row r="903" spans="1:26" ht="15.75" customHeight="1">
      <c r="A903" s="211"/>
      <c r="B903" s="211"/>
      <c r="C903" s="211"/>
      <c r="D903" s="211"/>
      <c r="E903" s="211"/>
      <c r="F903" s="211"/>
      <c r="G903" s="211"/>
      <c r="H903" s="211"/>
      <c r="I903" s="211"/>
      <c r="J903" s="211"/>
      <c r="K903" s="211"/>
      <c r="L903" s="211"/>
      <c r="M903" s="211"/>
      <c r="N903" s="211"/>
      <c r="O903" s="211"/>
      <c r="P903" s="211"/>
      <c r="Q903" s="211"/>
      <c r="R903" s="211"/>
      <c r="S903" s="211"/>
      <c r="T903" s="211"/>
      <c r="U903" s="211"/>
      <c r="V903" s="211"/>
      <c r="W903" s="211"/>
      <c r="X903" s="211"/>
      <c r="Y903" s="211"/>
      <c r="Z903" s="211"/>
    </row>
    <row r="904" spans="1:26" ht="15.75" customHeight="1">
      <c r="A904" s="211"/>
      <c r="B904" s="211"/>
      <c r="C904" s="211"/>
      <c r="D904" s="211"/>
      <c r="E904" s="211"/>
      <c r="F904" s="211"/>
      <c r="G904" s="211"/>
      <c r="H904" s="211"/>
      <c r="I904" s="211"/>
      <c r="J904" s="211"/>
      <c r="K904" s="211"/>
      <c r="L904" s="211"/>
      <c r="M904" s="211"/>
      <c r="N904" s="211"/>
      <c r="O904" s="211"/>
      <c r="P904" s="211"/>
      <c r="Q904" s="211"/>
      <c r="R904" s="211"/>
      <c r="S904" s="211"/>
      <c r="T904" s="211"/>
      <c r="U904" s="211"/>
      <c r="V904" s="211"/>
      <c r="W904" s="211"/>
      <c r="X904" s="211"/>
      <c r="Y904" s="211"/>
      <c r="Z904" s="211"/>
    </row>
    <row r="905" spans="1:26" ht="15.75" customHeight="1">
      <c r="A905" s="211"/>
      <c r="B905" s="211"/>
      <c r="C905" s="211"/>
      <c r="D905" s="211"/>
      <c r="E905" s="211"/>
      <c r="F905" s="211"/>
      <c r="G905" s="211"/>
      <c r="H905" s="211"/>
      <c r="I905" s="211"/>
      <c r="J905" s="211"/>
      <c r="K905" s="211"/>
      <c r="L905" s="211"/>
      <c r="M905" s="211"/>
      <c r="N905" s="211"/>
      <c r="O905" s="211"/>
      <c r="P905" s="211"/>
      <c r="Q905" s="211"/>
      <c r="R905" s="211"/>
      <c r="S905" s="211"/>
      <c r="T905" s="211"/>
      <c r="U905" s="211"/>
      <c r="V905" s="211"/>
      <c r="W905" s="211"/>
      <c r="X905" s="211"/>
      <c r="Y905" s="211"/>
      <c r="Z905" s="211"/>
    </row>
    <row r="906" spans="1:26" ht="15.75" customHeight="1">
      <c r="A906" s="211"/>
      <c r="B906" s="211"/>
      <c r="C906" s="211"/>
      <c r="D906" s="211"/>
      <c r="E906" s="211"/>
      <c r="F906" s="211"/>
      <c r="G906" s="211"/>
      <c r="H906" s="211"/>
      <c r="I906" s="211"/>
      <c r="J906" s="211"/>
      <c r="K906" s="211"/>
      <c r="L906" s="211"/>
      <c r="M906" s="211"/>
      <c r="N906" s="211"/>
      <c r="O906" s="211"/>
      <c r="P906" s="211"/>
      <c r="Q906" s="211"/>
      <c r="R906" s="211"/>
      <c r="S906" s="211"/>
      <c r="T906" s="211"/>
      <c r="U906" s="211"/>
      <c r="V906" s="211"/>
      <c r="W906" s="211"/>
      <c r="X906" s="211"/>
      <c r="Y906" s="211"/>
      <c r="Z906" s="211"/>
    </row>
    <row r="907" spans="1:26" ht="15.75" customHeight="1">
      <c r="A907" s="211"/>
      <c r="B907" s="211"/>
      <c r="C907" s="211"/>
      <c r="D907" s="211"/>
      <c r="E907" s="211"/>
      <c r="F907" s="211"/>
      <c r="G907" s="211"/>
      <c r="H907" s="211"/>
      <c r="I907" s="211"/>
      <c r="J907" s="211"/>
      <c r="K907" s="211"/>
      <c r="L907" s="211"/>
      <c r="M907" s="211"/>
      <c r="N907" s="211"/>
      <c r="O907" s="211"/>
      <c r="P907" s="211"/>
      <c r="Q907" s="211"/>
      <c r="R907" s="211"/>
      <c r="S907" s="211"/>
      <c r="T907" s="211"/>
      <c r="U907" s="211"/>
      <c r="V907" s="211"/>
      <c r="W907" s="211"/>
      <c r="X907" s="211"/>
      <c r="Y907" s="211"/>
      <c r="Z907" s="211"/>
    </row>
    <row r="908" spans="1:26" ht="15.75" customHeight="1">
      <c r="A908" s="211"/>
      <c r="B908" s="211"/>
      <c r="C908" s="211"/>
      <c r="D908" s="211"/>
      <c r="E908" s="211"/>
      <c r="F908" s="211"/>
      <c r="G908" s="211"/>
      <c r="H908" s="211"/>
      <c r="I908" s="211"/>
      <c r="J908" s="211"/>
      <c r="K908" s="211"/>
      <c r="L908" s="211"/>
      <c r="M908" s="211"/>
      <c r="N908" s="211"/>
      <c r="O908" s="211"/>
      <c r="P908" s="211"/>
      <c r="Q908" s="211"/>
      <c r="R908" s="211"/>
      <c r="S908" s="211"/>
      <c r="T908" s="211"/>
      <c r="U908" s="211"/>
      <c r="V908" s="211"/>
      <c r="W908" s="211"/>
      <c r="X908" s="211"/>
      <c r="Y908" s="211"/>
      <c r="Z908" s="211"/>
    </row>
    <row r="909" spans="1:26" ht="15.75" customHeight="1">
      <c r="A909" s="211"/>
      <c r="B909" s="211"/>
      <c r="C909" s="211"/>
      <c r="D909" s="211"/>
      <c r="E909" s="211"/>
      <c r="F909" s="211"/>
      <c r="G909" s="211"/>
      <c r="H909" s="211"/>
      <c r="I909" s="211"/>
      <c r="J909" s="211"/>
      <c r="K909" s="211"/>
      <c r="L909" s="211"/>
      <c r="M909" s="211"/>
      <c r="N909" s="211"/>
      <c r="O909" s="211"/>
      <c r="P909" s="211"/>
      <c r="Q909" s="211"/>
      <c r="R909" s="211"/>
      <c r="S909" s="211"/>
      <c r="T909" s="211"/>
      <c r="U909" s="211"/>
      <c r="V909" s="211"/>
      <c r="W909" s="211"/>
      <c r="X909" s="211"/>
      <c r="Y909" s="211"/>
      <c r="Z909" s="211"/>
    </row>
    <row r="910" spans="1:26" ht="15.75" customHeight="1">
      <c r="A910" s="211"/>
      <c r="B910" s="211"/>
      <c r="C910" s="211"/>
      <c r="D910" s="211"/>
      <c r="E910" s="211"/>
      <c r="F910" s="211"/>
      <c r="G910" s="211"/>
      <c r="H910" s="211"/>
      <c r="I910" s="211"/>
      <c r="J910" s="211"/>
      <c r="K910" s="211"/>
      <c r="L910" s="211"/>
      <c r="M910" s="211"/>
      <c r="N910" s="211"/>
      <c r="O910" s="211"/>
      <c r="P910" s="211"/>
      <c r="Q910" s="211"/>
      <c r="R910" s="211"/>
      <c r="S910" s="211"/>
      <c r="T910" s="211"/>
      <c r="U910" s="211"/>
      <c r="V910" s="211"/>
      <c r="W910" s="211"/>
      <c r="X910" s="211"/>
      <c r="Y910" s="211"/>
      <c r="Z910" s="211"/>
    </row>
    <row r="911" spans="1:26" ht="15.75" customHeight="1">
      <c r="A911" s="211"/>
      <c r="B911" s="211"/>
      <c r="C911" s="211"/>
      <c r="D911" s="211"/>
      <c r="E911" s="211"/>
      <c r="F911" s="211"/>
      <c r="G911" s="211"/>
      <c r="H911" s="211"/>
      <c r="I911" s="211"/>
      <c r="J911" s="211"/>
      <c r="K911" s="211"/>
      <c r="L911" s="211"/>
      <c r="M911" s="211"/>
      <c r="N911" s="211"/>
      <c r="O911" s="211"/>
      <c r="P911" s="211"/>
      <c r="Q911" s="211"/>
      <c r="R911" s="211"/>
      <c r="S911" s="211"/>
      <c r="T911" s="211"/>
      <c r="U911" s="211"/>
      <c r="V911" s="211"/>
      <c r="W911" s="211"/>
      <c r="X911" s="211"/>
      <c r="Y911" s="211"/>
      <c r="Z911" s="211"/>
    </row>
    <row r="912" spans="1:26" ht="15.75" customHeight="1">
      <c r="A912" s="211"/>
      <c r="B912" s="211"/>
      <c r="C912" s="211"/>
      <c r="D912" s="211"/>
      <c r="E912" s="211"/>
      <c r="F912" s="211"/>
      <c r="G912" s="211"/>
      <c r="H912" s="211"/>
      <c r="I912" s="211"/>
      <c r="J912" s="211"/>
      <c r="K912" s="211"/>
      <c r="L912" s="211"/>
      <c r="M912" s="211"/>
      <c r="N912" s="211"/>
      <c r="O912" s="211"/>
      <c r="P912" s="211"/>
      <c r="Q912" s="211"/>
      <c r="R912" s="211"/>
      <c r="S912" s="211"/>
      <c r="T912" s="211"/>
      <c r="U912" s="211"/>
      <c r="V912" s="211"/>
      <c r="W912" s="211"/>
      <c r="X912" s="211"/>
      <c r="Y912" s="211"/>
      <c r="Z912" s="211"/>
    </row>
    <row r="913" spans="1:26" ht="15.75" customHeight="1">
      <c r="A913" s="211"/>
      <c r="B913" s="211"/>
      <c r="C913" s="211"/>
      <c r="D913" s="211"/>
      <c r="E913" s="211"/>
      <c r="F913" s="211"/>
      <c r="G913" s="211"/>
      <c r="H913" s="211"/>
      <c r="I913" s="211"/>
      <c r="J913" s="211"/>
      <c r="K913" s="211"/>
      <c r="L913" s="211"/>
      <c r="M913" s="211"/>
      <c r="N913" s="211"/>
      <c r="O913" s="211"/>
      <c r="P913" s="211"/>
      <c r="Q913" s="211"/>
      <c r="R913" s="211"/>
      <c r="S913" s="211"/>
      <c r="T913" s="211"/>
      <c r="U913" s="211"/>
      <c r="V913" s="211"/>
      <c r="W913" s="211"/>
      <c r="X913" s="211"/>
      <c r="Y913" s="211"/>
      <c r="Z913" s="211"/>
    </row>
    <row r="914" spans="1:26" ht="15.75" customHeight="1">
      <c r="A914" s="211"/>
      <c r="B914" s="211"/>
      <c r="C914" s="211"/>
      <c r="D914" s="211"/>
      <c r="E914" s="211"/>
      <c r="F914" s="211"/>
      <c r="G914" s="211"/>
      <c r="H914" s="211"/>
      <c r="I914" s="211"/>
      <c r="J914" s="211"/>
      <c r="K914" s="211"/>
      <c r="L914" s="211"/>
      <c r="M914" s="211"/>
      <c r="N914" s="211"/>
      <c r="O914" s="211"/>
      <c r="P914" s="211"/>
      <c r="Q914" s="211"/>
      <c r="R914" s="211"/>
      <c r="S914" s="211"/>
      <c r="T914" s="211"/>
      <c r="U914" s="211"/>
      <c r="V914" s="211"/>
      <c r="W914" s="211"/>
      <c r="X914" s="211"/>
      <c r="Y914" s="211"/>
      <c r="Z914" s="211"/>
    </row>
    <row r="915" spans="1:26" ht="15.75" customHeight="1">
      <c r="A915" s="211"/>
      <c r="B915" s="211"/>
      <c r="C915" s="211"/>
      <c r="D915" s="211"/>
      <c r="E915" s="211"/>
      <c r="F915" s="211"/>
      <c r="G915" s="211"/>
      <c r="H915" s="211"/>
      <c r="I915" s="211"/>
      <c r="J915" s="211"/>
      <c r="K915" s="211"/>
      <c r="L915" s="211"/>
      <c r="M915" s="211"/>
      <c r="N915" s="211"/>
      <c r="O915" s="211"/>
      <c r="P915" s="211"/>
      <c r="Q915" s="211"/>
      <c r="R915" s="211"/>
      <c r="S915" s="211"/>
      <c r="T915" s="211"/>
      <c r="U915" s="211"/>
      <c r="V915" s="211"/>
      <c r="W915" s="211"/>
      <c r="X915" s="211"/>
      <c r="Y915" s="211"/>
      <c r="Z915" s="211"/>
    </row>
    <row r="916" spans="1:26" ht="15.75" customHeight="1">
      <c r="A916" s="211"/>
      <c r="B916" s="211"/>
      <c r="C916" s="211"/>
      <c r="D916" s="211"/>
      <c r="E916" s="211"/>
      <c r="F916" s="211"/>
      <c r="G916" s="211"/>
      <c r="H916" s="211"/>
      <c r="I916" s="211"/>
      <c r="J916" s="211"/>
      <c r="K916" s="211"/>
      <c r="L916" s="211"/>
      <c r="M916" s="211"/>
      <c r="N916" s="211"/>
      <c r="O916" s="211"/>
      <c r="P916" s="211"/>
      <c r="Q916" s="211"/>
      <c r="R916" s="211"/>
      <c r="S916" s="211"/>
      <c r="T916" s="211"/>
      <c r="U916" s="211"/>
      <c r="V916" s="211"/>
      <c r="W916" s="211"/>
      <c r="X916" s="211"/>
      <c r="Y916" s="211"/>
      <c r="Z916" s="211"/>
    </row>
    <row r="917" spans="1:26" ht="15.75" customHeight="1">
      <c r="A917" s="211"/>
      <c r="B917" s="211"/>
      <c r="C917" s="211"/>
      <c r="D917" s="211"/>
      <c r="E917" s="211"/>
      <c r="F917" s="211"/>
      <c r="G917" s="211"/>
      <c r="H917" s="211"/>
      <c r="I917" s="211"/>
      <c r="J917" s="211"/>
      <c r="K917" s="211"/>
      <c r="L917" s="211"/>
      <c r="M917" s="211"/>
      <c r="N917" s="211"/>
      <c r="O917" s="211"/>
      <c r="P917" s="211"/>
      <c r="Q917" s="211"/>
      <c r="R917" s="211"/>
      <c r="S917" s="211"/>
      <c r="T917" s="211"/>
      <c r="U917" s="211"/>
      <c r="V917" s="211"/>
      <c r="W917" s="211"/>
      <c r="X917" s="211"/>
      <c r="Y917" s="211"/>
      <c r="Z917" s="211"/>
    </row>
    <row r="918" spans="1:26" ht="15.75" customHeight="1">
      <c r="A918" s="211"/>
      <c r="B918" s="211"/>
      <c r="C918" s="211"/>
      <c r="D918" s="211"/>
      <c r="E918" s="211"/>
      <c r="F918" s="211"/>
      <c r="G918" s="211"/>
      <c r="H918" s="211"/>
      <c r="I918" s="211"/>
      <c r="J918" s="211"/>
      <c r="K918" s="211"/>
      <c r="L918" s="211"/>
      <c r="M918" s="211"/>
      <c r="N918" s="211"/>
      <c r="O918" s="211"/>
      <c r="P918" s="211"/>
      <c r="Q918" s="211"/>
      <c r="R918" s="211"/>
      <c r="S918" s="211"/>
      <c r="T918" s="211"/>
      <c r="U918" s="211"/>
      <c r="V918" s="211"/>
      <c r="W918" s="211"/>
      <c r="X918" s="211"/>
      <c r="Y918" s="211"/>
      <c r="Z918" s="211"/>
    </row>
    <row r="919" spans="1:26" ht="15.75" customHeight="1">
      <c r="A919" s="211"/>
      <c r="B919" s="211"/>
      <c r="C919" s="211"/>
      <c r="D919" s="211"/>
      <c r="E919" s="211"/>
      <c r="F919" s="211"/>
      <c r="G919" s="211"/>
      <c r="H919" s="211"/>
      <c r="I919" s="211"/>
      <c r="J919" s="211"/>
      <c r="K919" s="211"/>
      <c r="L919" s="211"/>
      <c r="M919" s="211"/>
      <c r="N919" s="211"/>
      <c r="O919" s="211"/>
      <c r="P919" s="211"/>
      <c r="Q919" s="211"/>
      <c r="R919" s="211"/>
      <c r="S919" s="211"/>
      <c r="T919" s="211"/>
      <c r="U919" s="211"/>
      <c r="V919" s="211"/>
      <c r="W919" s="211"/>
      <c r="X919" s="211"/>
      <c r="Y919" s="211"/>
      <c r="Z919" s="211"/>
    </row>
    <row r="920" spans="1:26" ht="15.75" customHeight="1">
      <c r="A920" s="211"/>
      <c r="B920" s="211"/>
      <c r="C920" s="211"/>
      <c r="D920" s="211"/>
      <c r="E920" s="211"/>
      <c r="F920" s="211"/>
      <c r="G920" s="211"/>
      <c r="H920" s="211"/>
      <c r="I920" s="211"/>
      <c r="J920" s="211"/>
      <c r="K920" s="211"/>
      <c r="L920" s="211"/>
      <c r="M920" s="211"/>
      <c r="N920" s="211"/>
      <c r="O920" s="211"/>
      <c r="P920" s="211"/>
      <c r="Q920" s="211"/>
      <c r="R920" s="211"/>
      <c r="S920" s="211"/>
      <c r="T920" s="211"/>
      <c r="U920" s="211"/>
      <c r="V920" s="211"/>
      <c r="W920" s="211"/>
      <c r="X920" s="211"/>
      <c r="Y920" s="211"/>
      <c r="Z920" s="211"/>
    </row>
    <row r="921" spans="1:26" ht="15.75" customHeight="1">
      <c r="A921" s="211"/>
      <c r="B921" s="211"/>
      <c r="C921" s="211"/>
      <c r="D921" s="211"/>
      <c r="E921" s="211"/>
      <c r="F921" s="211"/>
      <c r="G921" s="211"/>
      <c r="H921" s="211"/>
      <c r="I921" s="211"/>
      <c r="J921" s="211"/>
      <c r="K921" s="211"/>
      <c r="L921" s="211"/>
      <c r="M921" s="211"/>
      <c r="N921" s="211"/>
      <c r="O921" s="211"/>
      <c r="P921" s="211"/>
      <c r="Q921" s="211"/>
      <c r="R921" s="211"/>
      <c r="S921" s="211"/>
      <c r="T921" s="211"/>
      <c r="U921" s="211"/>
      <c r="V921" s="211"/>
      <c r="W921" s="211"/>
      <c r="X921" s="211"/>
      <c r="Y921" s="211"/>
      <c r="Z921" s="211"/>
    </row>
    <row r="922" spans="1:26" ht="15.75" customHeight="1">
      <c r="A922" s="211"/>
      <c r="B922" s="211"/>
      <c r="C922" s="211"/>
      <c r="D922" s="211"/>
      <c r="E922" s="211"/>
      <c r="F922" s="211"/>
      <c r="G922" s="211"/>
      <c r="H922" s="211"/>
      <c r="I922" s="211"/>
      <c r="J922" s="211"/>
      <c r="K922" s="211"/>
      <c r="L922" s="211"/>
      <c r="M922" s="211"/>
      <c r="N922" s="211"/>
      <c r="O922" s="211"/>
      <c r="P922" s="211"/>
      <c r="Q922" s="211"/>
      <c r="R922" s="211"/>
      <c r="S922" s="211"/>
      <c r="T922" s="211"/>
      <c r="U922" s="211"/>
      <c r="V922" s="211"/>
      <c r="W922" s="211"/>
      <c r="X922" s="211"/>
      <c r="Y922" s="211"/>
      <c r="Z922" s="211"/>
    </row>
    <row r="923" spans="1:26" ht="15.75" customHeight="1">
      <c r="A923" s="211"/>
      <c r="B923" s="211"/>
      <c r="C923" s="211"/>
      <c r="D923" s="211"/>
      <c r="E923" s="211"/>
      <c r="F923" s="211"/>
      <c r="G923" s="211"/>
      <c r="H923" s="211"/>
      <c r="I923" s="211"/>
      <c r="J923" s="211"/>
      <c r="K923" s="211"/>
      <c r="L923" s="211"/>
      <c r="M923" s="211"/>
      <c r="N923" s="211"/>
      <c r="O923" s="211"/>
      <c r="P923" s="211"/>
      <c r="Q923" s="211"/>
      <c r="R923" s="211"/>
      <c r="S923" s="211"/>
      <c r="T923" s="211"/>
      <c r="U923" s="211"/>
      <c r="V923" s="211"/>
      <c r="W923" s="211"/>
      <c r="X923" s="211"/>
      <c r="Y923" s="211"/>
      <c r="Z923" s="211"/>
    </row>
    <row r="924" spans="1:26" ht="15.75" customHeight="1">
      <c r="A924" s="211"/>
      <c r="B924" s="211"/>
      <c r="C924" s="211"/>
      <c r="D924" s="211"/>
      <c r="E924" s="211"/>
      <c r="F924" s="211"/>
      <c r="G924" s="211"/>
      <c r="H924" s="211"/>
      <c r="I924" s="211"/>
      <c r="J924" s="211"/>
      <c r="K924" s="211"/>
      <c r="L924" s="211"/>
      <c r="M924" s="211"/>
      <c r="N924" s="211"/>
      <c r="O924" s="211"/>
      <c r="P924" s="211"/>
      <c r="Q924" s="211"/>
      <c r="R924" s="211"/>
      <c r="S924" s="211"/>
      <c r="T924" s="211"/>
      <c r="U924" s="211"/>
      <c r="V924" s="211"/>
      <c r="W924" s="211"/>
      <c r="X924" s="211"/>
      <c r="Y924" s="211"/>
      <c r="Z924" s="211"/>
    </row>
    <row r="925" spans="1:26" ht="15.75" customHeight="1">
      <c r="A925" s="211"/>
      <c r="B925" s="211"/>
      <c r="C925" s="211"/>
      <c r="D925" s="211"/>
      <c r="E925" s="211"/>
      <c r="F925" s="211"/>
      <c r="G925" s="211"/>
      <c r="H925" s="211"/>
      <c r="I925" s="211"/>
      <c r="J925" s="211"/>
      <c r="K925" s="211"/>
      <c r="L925" s="211"/>
      <c r="M925" s="211"/>
      <c r="N925" s="211"/>
      <c r="O925" s="211"/>
      <c r="P925" s="211"/>
      <c r="Q925" s="211"/>
      <c r="R925" s="211"/>
      <c r="S925" s="211"/>
      <c r="T925" s="211"/>
      <c r="U925" s="211"/>
      <c r="V925" s="211"/>
      <c r="W925" s="211"/>
      <c r="X925" s="211"/>
      <c r="Y925" s="211"/>
      <c r="Z925" s="211"/>
    </row>
    <row r="926" spans="1:26" ht="15.75" customHeight="1">
      <c r="A926" s="211"/>
      <c r="B926" s="211"/>
      <c r="C926" s="211"/>
      <c r="D926" s="211"/>
      <c r="E926" s="211"/>
      <c r="F926" s="211"/>
      <c r="G926" s="211"/>
      <c r="H926" s="211"/>
      <c r="I926" s="211"/>
      <c r="J926" s="211"/>
      <c r="K926" s="211"/>
      <c r="L926" s="211"/>
      <c r="M926" s="211"/>
      <c r="N926" s="211"/>
      <c r="O926" s="211"/>
      <c r="P926" s="211"/>
      <c r="Q926" s="211"/>
      <c r="R926" s="211"/>
      <c r="S926" s="211"/>
      <c r="T926" s="211"/>
      <c r="U926" s="211"/>
      <c r="V926" s="211"/>
      <c r="W926" s="211"/>
      <c r="X926" s="211"/>
      <c r="Y926" s="211"/>
      <c r="Z926" s="211"/>
    </row>
    <row r="927" spans="1:26" ht="15.75" customHeight="1">
      <c r="A927" s="211"/>
      <c r="B927" s="211"/>
      <c r="C927" s="211"/>
      <c r="D927" s="211"/>
      <c r="E927" s="211"/>
      <c r="F927" s="211"/>
      <c r="G927" s="211"/>
      <c r="H927" s="211"/>
      <c r="I927" s="211"/>
      <c r="J927" s="211"/>
      <c r="K927" s="211"/>
      <c r="L927" s="211"/>
      <c r="M927" s="211"/>
      <c r="N927" s="211"/>
      <c r="O927" s="211"/>
      <c r="P927" s="211"/>
      <c r="Q927" s="211"/>
      <c r="R927" s="211"/>
      <c r="S927" s="211"/>
      <c r="T927" s="211"/>
      <c r="U927" s="211"/>
      <c r="V927" s="211"/>
      <c r="W927" s="211"/>
      <c r="X927" s="211"/>
      <c r="Y927" s="211"/>
      <c r="Z927" s="211"/>
    </row>
    <row r="928" spans="1:26" ht="15.75" customHeight="1">
      <c r="A928" s="211"/>
      <c r="B928" s="211"/>
      <c r="C928" s="211"/>
      <c r="D928" s="211"/>
      <c r="E928" s="211"/>
      <c r="F928" s="211"/>
      <c r="G928" s="211"/>
      <c r="H928" s="211"/>
      <c r="I928" s="211"/>
      <c r="J928" s="211"/>
      <c r="K928" s="211"/>
      <c r="L928" s="211"/>
      <c r="M928" s="211"/>
      <c r="N928" s="211"/>
      <c r="O928" s="211"/>
      <c r="P928" s="211"/>
      <c r="Q928" s="211"/>
      <c r="R928" s="211"/>
      <c r="S928" s="211"/>
      <c r="T928" s="211"/>
      <c r="U928" s="211"/>
      <c r="V928" s="211"/>
      <c r="W928" s="211"/>
      <c r="X928" s="211"/>
      <c r="Y928" s="211"/>
      <c r="Z928" s="211"/>
    </row>
    <row r="929" spans="1:26" ht="15.75" customHeight="1">
      <c r="A929" s="211"/>
      <c r="B929" s="211"/>
      <c r="C929" s="211"/>
      <c r="D929" s="211"/>
      <c r="E929" s="211"/>
      <c r="F929" s="211"/>
      <c r="G929" s="211"/>
      <c r="H929" s="211"/>
      <c r="I929" s="211"/>
      <c r="J929" s="211"/>
      <c r="K929" s="211"/>
      <c r="L929" s="211"/>
      <c r="M929" s="211"/>
      <c r="N929" s="211"/>
      <c r="O929" s="211"/>
      <c r="P929" s="211"/>
      <c r="Q929" s="211"/>
      <c r="R929" s="211"/>
      <c r="S929" s="211"/>
      <c r="T929" s="211"/>
      <c r="U929" s="211"/>
      <c r="V929" s="211"/>
      <c r="W929" s="211"/>
      <c r="X929" s="211"/>
      <c r="Y929" s="211"/>
      <c r="Z929" s="211"/>
    </row>
    <row r="930" spans="1:26" ht="15.75" customHeight="1">
      <c r="A930" s="211"/>
      <c r="B930" s="211"/>
      <c r="C930" s="211"/>
      <c r="D930" s="211"/>
      <c r="E930" s="211"/>
      <c r="F930" s="211"/>
      <c r="G930" s="211"/>
      <c r="H930" s="211"/>
      <c r="I930" s="211"/>
      <c r="J930" s="211"/>
      <c r="K930" s="211"/>
      <c r="L930" s="211"/>
      <c r="M930" s="211"/>
      <c r="N930" s="211"/>
      <c r="O930" s="211"/>
      <c r="P930" s="211"/>
      <c r="Q930" s="211"/>
      <c r="R930" s="211"/>
      <c r="S930" s="211"/>
      <c r="T930" s="211"/>
      <c r="U930" s="211"/>
      <c r="V930" s="211"/>
      <c r="W930" s="211"/>
      <c r="X930" s="211"/>
      <c r="Y930" s="211"/>
      <c r="Z930" s="211"/>
    </row>
    <row r="931" spans="1:26" ht="15.75" customHeight="1">
      <c r="A931" s="211"/>
      <c r="B931" s="211"/>
      <c r="C931" s="211"/>
      <c r="D931" s="211"/>
      <c r="E931" s="211"/>
      <c r="F931" s="211"/>
      <c r="G931" s="211"/>
      <c r="H931" s="211"/>
      <c r="I931" s="211"/>
      <c r="J931" s="211"/>
      <c r="K931" s="211"/>
      <c r="L931" s="211"/>
      <c r="M931" s="211"/>
      <c r="N931" s="211"/>
      <c r="O931" s="211"/>
      <c r="P931" s="211"/>
      <c r="Q931" s="211"/>
      <c r="R931" s="211"/>
      <c r="S931" s="211"/>
      <c r="T931" s="211"/>
      <c r="U931" s="211"/>
      <c r="V931" s="211"/>
      <c r="W931" s="211"/>
      <c r="X931" s="211"/>
      <c r="Y931" s="211"/>
      <c r="Z931" s="211"/>
    </row>
    <row r="932" spans="1:26" ht="15.75" customHeight="1">
      <c r="A932" s="211"/>
      <c r="B932" s="211"/>
      <c r="C932" s="211"/>
      <c r="D932" s="211"/>
      <c r="E932" s="211"/>
      <c r="F932" s="211"/>
      <c r="G932" s="211"/>
      <c r="H932" s="211"/>
      <c r="I932" s="211"/>
      <c r="J932" s="211"/>
      <c r="K932" s="211"/>
      <c r="L932" s="211"/>
      <c r="M932" s="211"/>
      <c r="N932" s="211"/>
      <c r="O932" s="211"/>
      <c r="P932" s="211"/>
      <c r="Q932" s="211"/>
      <c r="R932" s="211"/>
      <c r="S932" s="211"/>
      <c r="T932" s="211"/>
      <c r="U932" s="211"/>
      <c r="V932" s="211"/>
      <c r="W932" s="211"/>
      <c r="X932" s="211"/>
      <c r="Y932" s="211"/>
      <c r="Z932" s="211"/>
    </row>
    <row r="933" spans="1:26" ht="15.75" customHeight="1">
      <c r="A933" s="211"/>
      <c r="B933" s="211"/>
      <c r="C933" s="211"/>
      <c r="D933" s="211"/>
      <c r="E933" s="211"/>
      <c r="F933" s="211"/>
      <c r="G933" s="211"/>
      <c r="H933" s="211"/>
      <c r="I933" s="211"/>
      <c r="J933" s="211"/>
      <c r="K933" s="211"/>
      <c r="L933" s="211"/>
      <c r="M933" s="211"/>
      <c r="N933" s="211"/>
      <c r="O933" s="211"/>
      <c r="P933" s="211"/>
      <c r="Q933" s="211"/>
      <c r="R933" s="211"/>
      <c r="S933" s="211"/>
      <c r="T933" s="211"/>
      <c r="U933" s="211"/>
      <c r="V933" s="211"/>
      <c r="W933" s="211"/>
      <c r="X933" s="211"/>
      <c r="Y933" s="211"/>
      <c r="Z933" s="211"/>
    </row>
    <row r="934" spans="1:26" ht="15.75" customHeight="1">
      <c r="A934" s="211"/>
      <c r="B934" s="211"/>
      <c r="C934" s="211"/>
      <c r="D934" s="211"/>
      <c r="E934" s="211"/>
      <c r="F934" s="211"/>
      <c r="G934" s="211"/>
      <c r="H934" s="211"/>
      <c r="I934" s="211"/>
      <c r="J934" s="211"/>
      <c r="K934" s="211"/>
      <c r="L934" s="211"/>
      <c r="M934" s="211"/>
      <c r="N934" s="211"/>
      <c r="O934" s="211"/>
      <c r="P934" s="211"/>
      <c r="Q934" s="211"/>
      <c r="R934" s="211"/>
      <c r="S934" s="211"/>
      <c r="T934" s="211"/>
      <c r="U934" s="211"/>
      <c r="V934" s="211"/>
      <c r="W934" s="211"/>
      <c r="X934" s="211"/>
      <c r="Y934" s="211"/>
      <c r="Z934" s="211"/>
    </row>
    <row r="935" spans="1:26" ht="15.75" customHeight="1">
      <c r="A935" s="211"/>
      <c r="B935" s="211"/>
      <c r="C935" s="211"/>
      <c r="D935" s="211"/>
      <c r="E935" s="211"/>
      <c r="F935" s="211"/>
      <c r="G935" s="211"/>
      <c r="H935" s="211"/>
      <c r="I935" s="211"/>
      <c r="J935" s="211"/>
      <c r="K935" s="211"/>
      <c r="L935" s="211"/>
      <c r="M935" s="211"/>
      <c r="N935" s="211"/>
      <c r="O935" s="211"/>
      <c r="P935" s="211"/>
      <c r="Q935" s="211"/>
      <c r="R935" s="211"/>
      <c r="S935" s="211"/>
      <c r="T935" s="211"/>
      <c r="U935" s="211"/>
      <c r="V935" s="211"/>
      <c r="W935" s="211"/>
      <c r="X935" s="211"/>
      <c r="Y935" s="211"/>
      <c r="Z935" s="211"/>
    </row>
    <row r="936" spans="1:26" ht="15.75" customHeight="1">
      <c r="A936" s="211"/>
      <c r="B936" s="211"/>
      <c r="C936" s="211"/>
      <c r="D936" s="211"/>
      <c r="E936" s="211"/>
      <c r="F936" s="211"/>
      <c r="G936" s="211"/>
      <c r="H936" s="211"/>
      <c r="I936" s="211"/>
      <c r="J936" s="211"/>
      <c r="K936" s="211"/>
      <c r="L936" s="211"/>
      <c r="M936" s="211"/>
      <c r="N936" s="211"/>
      <c r="O936" s="211"/>
      <c r="P936" s="211"/>
      <c r="Q936" s="211"/>
      <c r="R936" s="211"/>
      <c r="S936" s="211"/>
      <c r="T936" s="211"/>
      <c r="U936" s="211"/>
      <c r="V936" s="211"/>
      <c r="W936" s="211"/>
      <c r="X936" s="211"/>
      <c r="Y936" s="211"/>
      <c r="Z936" s="211"/>
    </row>
    <row r="937" spans="1:26" ht="15.75" customHeight="1">
      <c r="A937" s="211"/>
      <c r="B937" s="211"/>
      <c r="C937" s="211"/>
      <c r="D937" s="211"/>
      <c r="E937" s="211"/>
      <c r="F937" s="211"/>
      <c r="G937" s="211"/>
      <c r="H937" s="211"/>
      <c r="I937" s="211"/>
      <c r="J937" s="211"/>
      <c r="K937" s="211"/>
      <c r="L937" s="211"/>
      <c r="M937" s="211"/>
      <c r="N937" s="211"/>
      <c r="O937" s="211"/>
      <c r="P937" s="211"/>
      <c r="Q937" s="211"/>
      <c r="R937" s="211"/>
      <c r="S937" s="211"/>
      <c r="T937" s="211"/>
      <c r="U937" s="211"/>
      <c r="V937" s="211"/>
      <c r="W937" s="211"/>
      <c r="X937" s="211"/>
      <c r="Y937" s="211"/>
      <c r="Z937" s="211"/>
    </row>
    <row r="938" spans="1:26" ht="15.75" customHeight="1">
      <c r="A938" s="211"/>
      <c r="B938" s="211"/>
      <c r="C938" s="211"/>
      <c r="D938" s="211"/>
      <c r="E938" s="211"/>
      <c r="F938" s="211"/>
      <c r="G938" s="211"/>
      <c r="H938" s="211"/>
      <c r="I938" s="211"/>
      <c r="J938" s="211"/>
      <c r="K938" s="211"/>
      <c r="L938" s="211"/>
      <c r="M938" s="211"/>
      <c r="N938" s="211"/>
      <c r="O938" s="211"/>
      <c r="P938" s="211"/>
      <c r="Q938" s="211"/>
      <c r="R938" s="211"/>
      <c r="S938" s="211"/>
      <c r="T938" s="211"/>
      <c r="U938" s="211"/>
      <c r="V938" s="211"/>
      <c r="W938" s="211"/>
      <c r="X938" s="211"/>
      <c r="Y938" s="211"/>
      <c r="Z938" s="211"/>
    </row>
    <row r="939" spans="1:26" ht="15.75" customHeight="1">
      <c r="A939" s="211"/>
      <c r="B939" s="211"/>
      <c r="C939" s="211"/>
      <c r="D939" s="211"/>
      <c r="E939" s="211"/>
      <c r="F939" s="211"/>
      <c r="G939" s="211"/>
      <c r="H939" s="211"/>
      <c r="I939" s="211"/>
      <c r="J939" s="211"/>
      <c r="K939" s="211"/>
      <c r="L939" s="211"/>
      <c r="M939" s="211"/>
      <c r="N939" s="211"/>
      <c r="O939" s="211"/>
      <c r="P939" s="211"/>
      <c r="Q939" s="211"/>
      <c r="R939" s="211"/>
      <c r="S939" s="211"/>
      <c r="T939" s="211"/>
      <c r="U939" s="211"/>
      <c r="V939" s="211"/>
      <c r="W939" s="211"/>
      <c r="X939" s="211"/>
      <c r="Y939" s="211"/>
      <c r="Z939" s="211"/>
    </row>
    <row r="940" spans="1:26" ht="15.75" customHeight="1">
      <c r="A940" s="211"/>
      <c r="B940" s="211"/>
      <c r="C940" s="211"/>
      <c r="D940" s="211"/>
      <c r="E940" s="211"/>
      <c r="F940" s="211"/>
      <c r="G940" s="211"/>
      <c r="H940" s="211"/>
      <c r="I940" s="211"/>
      <c r="J940" s="211"/>
      <c r="K940" s="211"/>
      <c r="L940" s="211"/>
      <c r="M940" s="211"/>
      <c r="N940" s="211"/>
      <c r="O940" s="211"/>
      <c r="P940" s="211"/>
      <c r="Q940" s="211"/>
      <c r="R940" s="211"/>
      <c r="S940" s="211"/>
      <c r="T940" s="211"/>
      <c r="U940" s="211"/>
      <c r="V940" s="211"/>
      <c r="W940" s="211"/>
      <c r="X940" s="211"/>
      <c r="Y940" s="211"/>
      <c r="Z940" s="211"/>
    </row>
    <row r="941" spans="1:26" ht="15.75" customHeight="1">
      <c r="A941" s="211"/>
      <c r="B941" s="211"/>
      <c r="C941" s="211"/>
      <c r="D941" s="211"/>
      <c r="E941" s="211"/>
      <c r="F941" s="211"/>
      <c r="G941" s="211"/>
      <c r="H941" s="211"/>
      <c r="I941" s="211"/>
      <c r="J941" s="211"/>
      <c r="K941" s="211"/>
      <c r="L941" s="211"/>
      <c r="M941" s="211"/>
      <c r="N941" s="211"/>
      <c r="O941" s="211"/>
      <c r="P941" s="211"/>
      <c r="Q941" s="211"/>
      <c r="R941" s="211"/>
      <c r="S941" s="211"/>
      <c r="T941" s="211"/>
      <c r="U941" s="211"/>
      <c r="V941" s="211"/>
      <c r="W941" s="211"/>
      <c r="X941" s="211"/>
      <c r="Y941" s="211"/>
      <c r="Z941" s="211"/>
    </row>
    <row r="942" spans="1:26" ht="15.75" customHeight="1">
      <c r="A942" s="211"/>
      <c r="B942" s="211"/>
      <c r="C942" s="211"/>
      <c r="D942" s="211"/>
      <c r="E942" s="211"/>
      <c r="F942" s="211"/>
      <c r="G942" s="211"/>
      <c r="H942" s="211"/>
      <c r="I942" s="211"/>
      <c r="J942" s="211"/>
      <c r="K942" s="211"/>
      <c r="L942" s="211"/>
      <c r="M942" s="211"/>
      <c r="N942" s="211"/>
      <c r="O942" s="211"/>
      <c r="P942" s="211"/>
      <c r="Q942" s="211"/>
      <c r="R942" s="211"/>
      <c r="S942" s="211"/>
      <c r="T942" s="211"/>
      <c r="U942" s="211"/>
      <c r="V942" s="211"/>
      <c r="W942" s="211"/>
      <c r="X942" s="211"/>
      <c r="Y942" s="211"/>
      <c r="Z942" s="211"/>
    </row>
    <row r="943" spans="1:26" ht="15.75" customHeight="1">
      <c r="A943" s="211"/>
      <c r="B943" s="211"/>
      <c r="C943" s="211"/>
      <c r="D943" s="211"/>
      <c r="E943" s="211"/>
      <c r="F943" s="211"/>
      <c r="G943" s="211"/>
      <c r="H943" s="211"/>
      <c r="I943" s="211"/>
      <c r="J943" s="211"/>
      <c r="K943" s="211"/>
      <c r="L943" s="211"/>
      <c r="M943" s="211"/>
      <c r="N943" s="211"/>
      <c r="O943" s="211"/>
      <c r="P943" s="211"/>
      <c r="Q943" s="211"/>
      <c r="R943" s="211"/>
      <c r="S943" s="211"/>
      <c r="T943" s="211"/>
      <c r="U943" s="211"/>
      <c r="V943" s="211"/>
      <c r="W943" s="211"/>
      <c r="X943" s="211"/>
      <c r="Y943" s="211"/>
      <c r="Z943" s="211"/>
    </row>
    <row r="944" spans="1:26" ht="15.75" customHeight="1">
      <c r="A944" s="211"/>
      <c r="B944" s="211"/>
      <c r="C944" s="211"/>
      <c r="D944" s="211"/>
      <c r="E944" s="211"/>
      <c r="F944" s="211"/>
      <c r="G944" s="211"/>
      <c r="H944" s="211"/>
      <c r="I944" s="211"/>
      <c r="J944" s="211"/>
      <c r="K944" s="211"/>
      <c r="L944" s="211"/>
      <c r="M944" s="211"/>
      <c r="N944" s="211"/>
      <c r="O944" s="211"/>
      <c r="P944" s="211"/>
      <c r="Q944" s="211"/>
      <c r="R944" s="211"/>
      <c r="S944" s="211"/>
      <c r="T944" s="211"/>
      <c r="U944" s="211"/>
      <c r="V944" s="211"/>
      <c r="W944" s="211"/>
      <c r="X944" s="211"/>
      <c r="Y944" s="211"/>
      <c r="Z944" s="211"/>
    </row>
    <row r="945" spans="1:26" ht="15.75" customHeight="1">
      <c r="A945" s="211"/>
      <c r="B945" s="211"/>
      <c r="C945" s="211"/>
      <c r="D945" s="211"/>
      <c r="E945" s="211"/>
      <c r="F945" s="211"/>
      <c r="G945" s="211"/>
      <c r="H945" s="211"/>
      <c r="I945" s="211"/>
      <c r="J945" s="211"/>
      <c r="K945" s="211"/>
      <c r="L945" s="211"/>
      <c r="M945" s="211"/>
      <c r="N945" s="211"/>
      <c r="O945" s="211"/>
      <c r="P945" s="211"/>
      <c r="Q945" s="211"/>
      <c r="R945" s="211"/>
      <c r="S945" s="211"/>
      <c r="T945" s="211"/>
      <c r="U945" s="211"/>
      <c r="V945" s="211"/>
      <c r="W945" s="211"/>
      <c r="X945" s="211"/>
      <c r="Y945" s="211"/>
      <c r="Z945" s="211"/>
    </row>
    <row r="946" spans="1:26" ht="15.75" customHeight="1">
      <c r="A946" s="211"/>
      <c r="B946" s="211"/>
      <c r="C946" s="211"/>
      <c r="D946" s="211"/>
      <c r="E946" s="211"/>
      <c r="F946" s="211"/>
      <c r="G946" s="211"/>
      <c r="H946" s="211"/>
      <c r="I946" s="211"/>
      <c r="J946" s="211"/>
      <c r="K946" s="211"/>
      <c r="L946" s="211"/>
      <c r="M946" s="211"/>
      <c r="N946" s="211"/>
      <c r="O946" s="211"/>
      <c r="P946" s="211"/>
      <c r="Q946" s="211"/>
      <c r="R946" s="211"/>
      <c r="S946" s="211"/>
      <c r="T946" s="211"/>
      <c r="U946" s="211"/>
      <c r="V946" s="211"/>
      <c r="W946" s="211"/>
      <c r="X946" s="211"/>
      <c r="Y946" s="211"/>
      <c r="Z946" s="211"/>
    </row>
    <row r="947" spans="1:26" ht="15.75" customHeight="1">
      <c r="A947" s="211"/>
      <c r="B947" s="211"/>
      <c r="C947" s="211"/>
      <c r="D947" s="211"/>
      <c r="E947" s="211"/>
      <c r="F947" s="211"/>
      <c r="G947" s="211"/>
      <c r="H947" s="211"/>
      <c r="I947" s="211"/>
      <c r="J947" s="211"/>
      <c r="K947" s="211"/>
      <c r="L947" s="211"/>
      <c r="M947" s="211"/>
      <c r="N947" s="211"/>
      <c r="O947" s="211"/>
      <c r="P947" s="211"/>
      <c r="Q947" s="211"/>
      <c r="R947" s="211"/>
      <c r="S947" s="211"/>
      <c r="T947" s="211"/>
      <c r="U947" s="211"/>
      <c r="V947" s="211"/>
      <c r="W947" s="211"/>
      <c r="X947" s="211"/>
      <c r="Y947" s="211"/>
      <c r="Z947" s="211"/>
    </row>
    <row r="948" spans="1:26" ht="15.75" customHeight="1">
      <c r="A948" s="211"/>
      <c r="B948" s="211"/>
      <c r="C948" s="211"/>
      <c r="D948" s="211"/>
      <c r="E948" s="211"/>
      <c r="F948" s="211"/>
      <c r="G948" s="211"/>
      <c r="H948" s="211"/>
      <c r="I948" s="211"/>
      <c r="J948" s="211"/>
      <c r="K948" s="211"/>
      <c r="L948" s="211"/>
      <c r="M948" s="211"/>
      <c r="N948" s="211"/>
      <c r="O948" s="211"/>
      <c r="P948" s="211"/>
      <c r="Q948" s="211"/>
      <c r="R948" s="211"/>
      <c r="S948" s="211"/>
      <c r="T948" s="211"/>
      <c r="U948" s="211"/>
      <c r="V948" s="211"/>
      <c r="W948" s="211"/>
      <c r="X948" s="211"/>
      <c r="Y948" s="211"/>
      <c r="Z948" s="211"/>
    </row>
    <row r="949" spans="1:26" ht="15.75" customHeight="1">
      <c r="A949" s="211"/>
      <c r="B949" s="211"/>
      <c r="C949" s="211"/>
      <c r="D949" s="211"/>
      <c r="E949" s="211"/>
      <c r="F949" s="211"/>
      <c r="G949" s="211"/>
      <c r="H949" s="211"/>
      <c r="I949" s="211"/>
      <c r="J949" s="211"/>
      <c r="K949" s="211"/>
      <c r="L949" s="211"/>
      <c r="M949" s="211"/>
      <c r="N949" s="211"/>
      <c r="O949" s="211"/>
      <c r="P949" s="211"/>
      <c r="Q949" s="211"/>
      <c r="R949" s="211"/>
      <c r="S949" s="211"/>
      <c r="T949" s="211"/>
      <c r="U949" s="211"/>
      <c r="V949" s="211"/>
      <c r="W949" s="211"/>
      <c r="X949" s="211"/>
      <c r="Y949" s="211"/>
      <c r="Z949" s="211"/>
    </row>
    <row r="950" spans="1:26" ht="15.75" customHeight="1">
      <c r="A950" s="211"/>
      <c r="B950" s="211"/>
      <c r="C950" s="211"/>
      <c r="D950" s="211"/>
      <c r="E950" s="211"/>
      <c r="F950" s="211"/>
      <c r="G950" s="211"/>
      <c r="H950" s="211"/>
      <c r="I950" s="211"/>
      <c r="J950" s="211"/>
      <c r="K950" s="211"/>
      <c r="L950" s="211"/>
      <c r="M950" s="211"/>
      <c r="N950" s="211"/>
      <c r="O950" s="211"/>
      <c r="P950" s="211"/>
      <c r="Q950" s="211"/>
      <c r="R950" s="211"/>
      <c r="S950" s="211"/>
      <c r="T950" s="211"/>
      <c r="U950" s="211"/>
      <c r="V950" s="211"/>
      <c r="W950" s="211"/>
      <c r="X950" s="211"/>
      <c r="Y950" s="211"/>
      <c r="Z950" s="211"/>
    </row>
    <row r="951" spans="1:26" ht="15.75" customHeight="1">
      <c r="A951" s="211"/>
      <c r="B951" s="211"/>
      <c r="C951" s="211"/>
      <c r="D951" s="211"/>
      <c r="E951" s="211"/>
      <c r="F951" s="211"/>
      <c r="G951" s="211"/>
      <c r="H951" s="211"/>
      <c r="I951" s="211"/>
      <c r="J951" s="211"/>
      <c r="K951" s="211"/>
      <c r="L951" s="211"/>
      <c r="M951" s="211"/>
      <c r="N951" s="211"/>
      <c r="O951" s="211"/>
      <c r="P951" s="211"/>
      <c r="Q951" s="211"/>
      <c r="R951" s="211"/>
      <c r="S951" s="211"/>
      <c r="T951" s="211"/>
      <c r="U951" s="211"/>
      <c r="V951" s="211"/>
      <c r="W951" s="211"/>
      <c r="X951" s="211"/>
      <c r="Y951" s="211"/>
      <c r="Z951" s="211"/>
    </row>
    <row r="952" spans="1:26" ht="15.75" customHeight="1">
      <c r="A952" s="211"/>
      <c r="B952" s="211"/>
      <c r="C952" s="211"/>
      <c r="D952" s="211"/>
      <c r="E952" s="211"/>
      <c r="F952" s="211"/>
      <c r="G952" s="211"/>
      <c r="H952" s="211"/>
      <c r="I952" s="211"/>
      <c r="J952" s="211"/>
      <c r="K952" s="211"/>
      <c r="L952" s="211"/>
      <c r="M952" s="211"/>
      <c r="N952" s="211"/>
      <c r="O952" s="211"/>
      <c r="P952" s="211"/>
      <c r="Q952" s="211"/>
      <c r="R952" s="211"/>
      <c r="S952" s="211"/>
      <c r="T952" s="211"/>
      <c r="U952" s="211"/>
      <c r="V952" s="211"/>
      <c r="W952" s="211"/>
      <c r="X952" s="211"/>
      <c r="Y952" s="211"/>
      <c r="Z952" s="211"/>
    </row>
    <row r="953" spans="1:26" ht="15.75" customHeight="1">
      <c r="A953" s="211"/>
      <c r="B953" s="211"/>
      <c r="C953" s="211"/>
      <c r="D953" s="211"/>
      <c r="E953" s="211"/>
      <c r="F953" s="211"/>
      <c r="G953" s="211"/>
      <c r="H953" s="211"/>
      <c r="I953" s="211"/>
      <c r="J953" s="211"/>
      <c r="K953" s="211"/>
      <c r="L953" s="211"/>
      <c r="M953" s="211"/>
      <c r="N953" s="211"/>
      <c r="O953" s="211"/>
      <c r="P953" s="211"/>
      <c r="Q953" s="211"/>
      <c r="R953" s="211"/>
      <c r="S953" s="211"/>
      <c r="T953" s="211"/>
      <c r="U953" s="211"/>
      <c r="V953" s="211"/>
      <c r="W953" s="211"/>
      <c r="X953" s="211"/>
      <c r="Y953" s="211"/>
      <c r="Z953" s="211"/>
    </row>
    <row r="954" spans="1:26" ht="15.75" customHeight="1">
      <c r="A954" s="211"/>
      <c r="B954" s="211"/>
      <c r="C954" s="211"/>
      <c r="D954" s="211"/>
      <c r="E954" s="211"/>
      <c r="F954" s="211"/>
      <c r="G954" s="211"/>
      <c r="H954" s="211"/>
      <c r="I954" s="211"/>
      <c r="J954" s="211"/>
      <c r="K954" s="211"/>
      <c r="L954" s="211"/>
      <c r="M954" s="211"/>
      <c r="N954" s="211"/>
      <c r="O954" s="211"/>
      <c r="P954" s="211"/>
      <c r="Q954" s="211"/>
      <c r="R954" s="211"/>
      <c r="S954" s="211"/>
      <c r="T954" s="211"/>
      <c r="U954" s="211"/>
      <c r="V954" s="211"/>
      <c r="W954" s="211"/>
      <c r="X954" s="211"/>
      <c r="Y954" s="211"/>
      <c r="Z954" s="211"/>
    </row>
    <row r="955" spans="1:26" ht="15.75" customHeight="1">
      <c r="A955" s="211"/>
      <c r="B955" s="211"/>
      <c r="C955" s="211"/>
      <c r="D955" s="211"/>
      <c r="E955" s="211"/>
      <c r="F955" s="211"/>
      <c r="G955" s="211"/>
      <c r="H955" s="211"/>
      <c r="I955" s="211"/>
      <c r="J955" s="211"/>
      <c r="K955" s="211"/>
      <c r="L955" s="211"/>
      <c r="M955" s="211"/>
      <c r="N955" s="211"/>
      <c r="O955" s="211"/>
      <c r="P955" s="211"/>
      <c r="Q955" s="211"/>
      <c r="R955" s="211"/>
      <c r="S955" s="211"/>
      <c r="T955" s="211"/>
      <c r="U955" s="211"/>
      <c r="V955" s="211"/>
      <c r="W955" s="211"/>
      <c r="X955" s="211"/>
      <c r="Y955" s="211"/>
      <c r="Z955" s="211"/>
    </row>
    <row r="956" spans="1:26" ht="15.75" customHeight="1">
      <c r="A956" s="211"/>
      <c r="B956" s="211"/>
      <c r="C956" s="211"/>
      <c r="D956" s="211"/>
      <c r="E956" s="211"/>
      <c r="F956" s="211"/>
      <c r="G956" s="211"/>
      <c r="H956" s="211"/>
      <c r="I956" s="211"/>
      <c r="J956" s="211"/>
      <c r="K956" s="211"/>
      <c r="L956" s="211"/>
      <c r="M956" s="211"/>
      <c r="N956" s="211"/>
      <c r="O956" s="211"/>
      <c r="P956" s="211"/>
      <c r="Q956" s="211"/>
      <c r="R956" s="211"/>
      <c r="S956" s="211"/>
      <c r="T956" s="211"/>
      <c r="U956" s="211"/>
      <c r="V956" s="211"/>
      <c r="W956" s="211"/>
      <c r="X956" s="211"/>
      <c r="Y956" s="211"/>
      <c r="Z956" s="211"/>
    </row>
    <row r="957" spans="1:26" ht="15.75" customHeight="1">
      <c r="A957" s="211"/>
      <c r="B957" s="211"/>
      <c r="C957" s="211"/>
      <c r="D957" s="211"/>
      <c r="E957" s="211"/>
      <c r="F957" s="211"/>
      <c r="G957" s="211"/>
      <c r="H957" s="211"/>
      <c r="I957" s="211"/>
      <c r="J957" s="211"/>
      <c r="K957" s="211"/>
      <c r="L957" s="211"/>
      <c r="M957" s="211"/>
      <c r="N957" s="211"/>
      <c r="O957" s="211"/>
      <c r="P957" s="211"/>
      <c r="Q957" s="211"/>
      <c r="R957" s="211"/>
      <c r="S957" s="211"/>
      <c r="T957" s="211"/>
      <c r="U957" s="211"/>
      <c r="V957" s="211"/>
      <c r="W957" s="211"/>
      <c r="X957" s="211"/>
      <c r="Y957" s="211"/>
      <c r="Z957" s="211"/>
    </row>
    <row r="958" spans="1:26" ht="15.75" customHeight="1">
      <c r="A958" s="211"/>
      <c r="B958" s="211"/>
      <c r="C958" s="211"/>
      <c r="D958" s="211"/>
      <c r="E958" s="211"/>
      <c r="F958" s="211"/>
      <c r="G958" s="211"/>
      <c r="H958" s="211"/>
      <c r="I958" s="211"/>
      <c r="J958" s="211"/>
      <c r="K958" s="211"/>
      <c r="L958" s="211"/>
      <c r="M958" s="211"/>
      <c r="N958" s="211"/>
      <c r="O958" s="211"/>
      <c r="P958" s="211"/>
      <c r="Q958" s="211"/>
      <c r="R958" s="211"/>
      <c r="S958" s="211"/>
      <c r="T958" s="211"/>
      <c r="U958" s="211"/>
      <c r="V958" s="211"/>
      <c r="W958" s="211"/>
      <c r="X958" s="211"/>
      <c r="Y958" s="211"/>
      <c r="Z958" s="211"/>
    </row>
    <row r="959" spans="1:26" ht="15.75" customHeight="1">
      <c r="A959" s="211"/>
      <c r="B959" s="211"/>
      <c r="C959" s="211"/>
      <c r="D959" s="211"/>
      <c r="E959" s="211"/>
      <c r="F959" s="211"/>
      <c r="G959" s="211"/>
      <c r="H959" s="211"/>
      <c r="I959" s="211"/>
      <c r="J959" s="211"/>
      <c r="K959" s="211"/>
      <c r="L959" s="211"/>
      <c r="M959" s="211"/>
      <c r="N959" s="211"/>
      <c r="O959" s="211"/>
      <c r="P959" s="211"/>
      <c r="Q959" s="211"/>
      <c r="R959" s="211"/>
      <c r="S959" s="211"/>
      <c r="T959" s="211"/>
      <c r="U959" s="211"/>
      <c r="V959" s="211"/>
      <c r="W959" s="211"/>
      <c r="X959" s="211"/>
      <c r="Y959" s="211"/>
      <c r="Z959" s="211"/>
    </row>
    <row r="960" spans="1:26" ht="15.75" customHeight="1">
      <c r="A960" s="211"/>
      <c r="B960" s="211"/>
      <c r="C960" s="211"/>
      <c r="D960" s="211"/>
      <c r="E960" s="211"/>
      <c r="F960" s="211"/>
      <c r="G960" s="211"/>
      <c r="H960" s="211"/>
      <c r="I960" s="211"/>
      <c r="J960" s="211"/>
      <c r="K960" s="211"/>
      <c r="L960" s="211"/>
      <c r="M960" s="211"/>
      <c r="N960" s="211"/>
      <c r="O960" s="211"/>
      <c r="P960" s="211"/>
      <c r="Q960" s="211"/>
      <c r="R960" s="211"/>
      <c r="S960" s="211"/>
      <c r="T960" s="211"/>
      <c r="U960" s="211"/>
      <c r="V960" s="211"/>
      <c r="W960" s="211"/>
      <c r="X960" s="211"/>
      <c r="Y960" s="211"/>
      <c r="Z960" s="211"/>
    </row>
    <row r="961" spans="1:26" ht="15.75" customHeight="1">
      <c r="A961" s="211"/>
      <c r="B961" s="211"/>
      <c r="C961" s="211"/>
      <c r="D961" s="211"/>
      <c r="E961" s="211"/>
      <c r="F961" s="211"/>
      <c r="G961" s="211"/>
      <c r="H961" s="211"/>
      <c r="I961" s="211"/>
      <c r="J961" s="211"/>
      <c r="K961" s="211"/>
      <c r="L961" s="211"/>
      <c r="M961" s="211"/>
      <c r="N961" s="211"/>
      <c r="O961" s="211"/>
      <c r="P961" s="211"/>
      <c r="Q961" s="211"/>
      <c r="R961" s="211"/>
      <c r="S961" s="211"/>
      <c r="T961" s="211"/>
      <c r="U961" s="211"/>
      <c r="V961" s="211"/>
      <c r="W961" s="211"/>
      <c r="X961" s="211"/>
      <c r="Y961" s="211"/>
      <c r="Z961" s="211"/>
    </row>
    <row r="962" spans="1:26" ht="15.75" customHeight="1">
      <c r="A962" s="211"/>
      <c r="B962" s="211"/>
      <c r="C962" s="211"/>
      <c r="D962" s="211"/>
      <c r="E962" s="211"/>
      <c r="F962" s="211"/>
      <c r="G962" s="211"/>
      <c r="H962" s="211"/>
      <c r="I962" s="211"/>
      <c r="J962" s="211"/>
      <c r="K962" s="211"/>
      <c r="L962" s="211"/>
      <c r="M962" s="211"/>
      <c r="N962" s="211"/>
      <c r="O962" s="211"/>
      <c r="P962" s="211"/>
      <c r="Q962" s="211"/>
      <c r="R962" s="211"/>
      <c r="S962" s="211"/>
      <c r="T962" s="211"/>
      <c r="U962" s="211"/>
      <c r="V962" s="211"/>
      <c r="W962" s="211"/>
      <c r="X962" s="211"/>
      <c r="Y962" s="211"/>
      <c r="Z962" s="211"/>
    </row>
    <row r="963" spans="1:26" ht="15.75" customHeight="1">
      <c r="A963" s="211"/>
      <c r="B963" s="211"/>
      <c r="C963" s="211"/>
      <c r="D963" s="211"/>
      <c r="E963" s="211"/>
      <c r="F963" s="211"/>
      <c r="G963" s="211"/>
      <c r="H963" s="211"/>
      <c r="I963" s="211"/>
      <c r="J963" s="211"/>
      <c r="K963" s="211"/>
      <c r="L963" s="211"/>
      <c r="M963" s="211"/>
      <c r="N963" s="211"/>
      <c r="O963" s="211"/>
      <c r="P963" s="211"/>
      <c r="Q963" s="211"/>
      <c r="R963" s="211"/>
      <c r="S963" s="211"/>
      <c r="T963" s="211"/>
      <c r="U963" s="211"/>
      <c r="V963" s="211"/>
      <c r="W963" s="211"/>
      <c r="X963" s="211"/>
      <c r="Y963" s="211"/>
      <c r="Z963" s="211"/>
    </row>
    <row r="964" spans="1:26" ht="15.75" customHeight="1">
      <c r="A964" s="211"/>
      <c r="B964" s="211"/>
      <c r="C964" s="211"/>
      <c r="D964" s="211"/>
      <c r="E964" s="211"/>
      <c r="F964" s="211"/>
      <c r="G964" s="211"/>
      <c r="H964" s="211"/>
      <c r="I964" s="211"/>
      <c r="J964" s="211"/>
      <c r="K964" s="211"/>
      <c r="L964" s="211"/>
      <c r="M964" s="211"/>
      <c r="N964" s="211"/>
      <c r="O964" s="211"/>
      <c r="P964" s="211"/>
      <c r="Q964" s="211"/>
      <c r="R964" s="211"/>
      <c r="S964" s="211"/>
      <c r="T964" s="211"/>
      <c r="U964" s="211"/>
      <c r="V964" s="211"/>
      <c r="W964" s="211"/>
      <c r="X964" s="211"/>
      <c r="Y964" s="211"/>
      <c r="Z964" s="211"/>
    </row>
    <row r="965" spans="1:26" ht="15.75" customHeight="1">
      <c r="A965" s="211"/>
      <c r="B965" s="211"/>
      <c r="C965" s="211"/>
      <c r="D965" s="211"/>
      <c r="E965" s="211"/>
      <c r="F965" s="211"/>
      <c r="G965" s="211"/>
      <c r="H965" s="211"/>
      <c r="I965" s="211"/>
      <c r="J965" s="211"/>
      <c r="K965" s="211"/>
      <c r="L965" s="211"/>
      <c r="M965" s="211"/>
      <c r="N965" s="211"/>
      <c r="O965" s="211"/>
      <c r="P965" s="211"/>
      <c r="Q965" s="211"/>
      <c r="R965" s="211"/>
      <c r="S965" s="211"/>
      <c r="T965" s="211"/>
      <c r="U965" s="211"/>
      <c r="V965" s="211"/>
      <c r="W965" s="211"/>
      <c r="X965" s="211"/>
      <c r="Y965" s="211"/>
      <c r="Z965" s="211"/>
    </row>
    <row r="966" spans="1:26" ht="15.75" customHeight="1">
      <c r="A966" s="211"/>
      <c r="B966" s="211"/>
      <c r="C966" s="211"/>
      <c r="D966" s="211"/>
      <c r="E966" s="211"/>
      <c r="F966" s="211"/>
      <c r="G966" s="211"/>
      <c r="H966" s="211"/>
      <c r="I966" s="211"/>
      <c r="J966" s="211"/>
      <c r="K966" s="211"/>
      <c r="L966" s="211"/>
      <c r="M966" s="211"/>
      <c r="N966" s="211"/>
      <c r="O966" s="211"/>
      <c r="P966" s="211"/>
      <c r="Q966" s="211"/>
      <c r="R966" s="211"/>
      <c r="S966" s="211"/>
      <c r="T966" s="211"/>
      <c r="U966" s="211"/>
      <c r="V966" s="211"/>
      <c r="W966" s="211"/>
      <c r="X966" s="211"/>
      <c r="Y966" s="211"/>
      <c r="Z966" s="211"/>
    </row>
    <row r="967" spans="1:26" ht="15.75" customHeight="1">
      <c r="A967" s="211"/>
      <c r="B967" s="211"/>
      <c r="C967" s="211"/>
      <c r="D967" s="211"/>
      <c r="E967" s="211"/>
      <c r="F967" s="211"/>
      <c r="G967" s="211"/>
      <c r="H967" s="211"/>
      <c r="I967" s="211"/>
      <c r="J967" s="211"/>
      <c r="K967" s="211"/>
      <c r="L967" s="211"/>
      <c r="M967" s="211"/>
      <c r="N967" s="211"/>
      <c r="O967" s="211"/>
      <c r="P967" s="211"/>
      <c r="Q967" s="211"/>
      <c r="R967" s="211"/>
      <c r="S967" s="211"/>
      <c r="T967" s="211"/>
      <c r="U967" s="211"/>
      <c r="V967" s="211"/>
      <c r="W967" s="211"/>
      <c r="X967" s="211"/>
      <c r="Y967" s="211"/>
      <c r="Z967" s="211"/>
    </row>
    <row r="968" spans="1:26" ht="15.75" customHeight="1">
      <c r="A968" s="211"/>
      <c r="B968" s="211"/>
      <c r="C968" s="211"/>
      <c r="D968" s="211"/>
      <c r="E968" s="211"/>
      <c r="F968" s="211"/>
      <c r="G968" s="211"/>
      <c r="H968" s="211"/>
      <c r="I968" s="211"/>
      <c r="J968" s="211"/>
      <c r="K968" s="211"/>
      <c r="L968" s="211"/>
      <c r="M968" s="211"/>
      <c r="N968" s="211"/>
      <c r="O968" s="211"/>
      <c r="P968" s="211"/>
      <c r="Q968" s="211"/>
      <c r="R968" s="211"/>
      <c r="S968" s="211"/>
      <c r="T968" s="211"/>
      <c r="U968" s="211"/>
      <c r="V968" s="211"/>
      <c r="W968" s="211"/>
      <c r="X968" s="211"/>
      <c r="Y968" s="211"/>
      <c r="Z968" s="211"/>
    </row>
    <row r="969" spans="1:26" ht="15.75" customHeight="1">
      <c r="A969" s="211"/>
      <c r="B969" s="211"/>
      <c r="C969" s="211"/>
      <c r="D969" s="211"/>
      <c r="E969" s="211"/>
      <c r="F969" s="211"/>
      <c r="G969" s="211"/>
      <c r="H969" s="211"/>
      <c r="I969" s="211"/>
      <c r="J969" s="211"/>
      <c r="K969" s="211"/>
      <c r="L969" s="211"/>
      <c r="M969" s="211"/>
      <c r="N969" s="211"/>
      <c r="O969" s="211"/>
      <c r="P969" s="211"/>
      <c r="Q969" s="211"/>
      <c r="R969" s="211"/>
      <c r="S969" s="211"/>
      <c r="T969" s="211"/>
      <c r="U969" s="211"/>
      <c r="V969" s="211"/>
      <c r="W969" s="211"/>
      <c r="X969" s="211"/>
      <c r="Y969" s="211"/>
      <c r="Z969" s="211"/>
    </row>
    <row r="970" spans="1:26" ht="15.75" customHeight="1">
      <c r="A970" s="211"/>
      <c r="B970" s="211"/>
      <c r="C970" s="211"/>
      <c r="D970" s="211"/>
      <c r="E970" s="211"/>
      <c r="F970" s="211"/>
      <c r="G970" s="211"/>
      <c r="H970" s="211"/>
      <c r="I970" s="211"/>
      <c r="J970" s="211"/>
      <c r="K970" s="211"/>
      <c r="L970" s="211"/>
      <c r="M970" s="211"/>
      <c r="N970" s="211"/>
      <c r="O970" s="211"/>
      <c r="P970" s="211"/>
      <c r="Q970" s="211"/>
      <c r="R970" s="211"/>
      <c r="S970" s="211"/>
      <c r="T970" s="211"/>
      <c r="U970" s="211"/>
      <c r="V970" s="211"/>
      <c r="W970" s="211"/>
      <c r="X970" s="211"/>
      <c r="Y970" s="211"/>
      <c r="Z970" s="211"/>
    </row>
    <row r="971" spans="1:26" ht="15.75" customHeight="1">
      <c r="A971" s="211"/>
      <c r="B971" s="211"/>
      <c r="C971" s="211"/>
      <c r="D971" s="211"/>
      <c r="E971" s="211"/>
      <c r="F971" s="211"/>
      <c r="G971" s="211"/>
      <c r="H971" s="211"/>
      <c r="I971" s="211"/>
      <c r="J971" s="211"/>
      <c r="K971" s="211"/>
      <c r="L971" s="211"/>
      <c r="M971" s="211"/>
      <c r="N971" s="211"/>
      <c r="O971" s="211"/>
      <c r="P971" s="211"/>
      <c r="Q971" s="211"/>
      <c r="R971" s="211"/>
      <c r="S971" s="211"/>
      <c r="T971" s="211"/>
      <c r="U971" s="211"/>
      <c r="V971" s="211"/>
      <c r="W971" s="211"/>
      <c r="X971" s="211"/>
      <c r="Y971" s="211"/>
      <c r="Z971" s="211"/>
    </row>
    <row r="972" spans="1:26" ht="15.75" customHeight="1">
      <c r="A972" s="211"/>
      <c r="B972" s="211"/>
      <c r="C972" s="211"/>
      <c r="D972" s="211"/>
      <c r="E972" s="211"/>
      <c r="F972" s="211"/>
      <c r="G972" s="211"/>
      <c r="H972" s="211"/>
      <c r="I972" s="211"/>
      <c r="J972" s="211"/>
      <c r="K972" s="211"/>
      <c r="L972" s="211"/>
      <c r="M972" s="211"/>
      <c r="N972" s="211"/>
      <c r="O972" s="211"/>
      <c r="P972" s="211"/>
      <c r="Q972" s="211"/>
      <c r="R972" s="211"/>
      <c r="S972" s="211"/>
      <c r="T972" s="211"/>
      <c r="U972" s="211"/>
      <c r="V972" s="211"/>
      <c r="W972" s="211"/>
      <c r="X972" s="211"/>
      <c r="Y972" s="211"/>
      <c r="Z972" s="211"/>
    </row>
    <row r="973" spans="1:26" ht="15.75" customHeight="1">
      <c r="A973" s="211"/>
      <c r="B973" s="211"/>
      <c r="C973" s="211"/>
      <c r="D973" s="211"/>
      <c r="E973" s="211"/>
      <c r="F973" s="211"/>
      <c r="G973" s="211"/>
      <c r="H973" s="211"/>
      <c r="I973" s="211"/>
      <c r="J973" s="211"/>
      <c r="K973" s="211"/>
      <c r="L973" s="211"/>
      <c r="M973" s="211"/>
      <c r="N973" s="211"/>
      <c r="O973" s="211"/>
      <c r="P973" s="211"/>
      <c r="Q973" s="211"/>
      <c r="R973" s="211"/>
      <c r="S973" s="211"/>
      <c r="T973" s="211"/>
      <c r="U973" s="211"/>
      <c r="V973" s="211"/>
      <c r="W973" s="211"/>
      <c r="X973" s="211"/>
      <c r="Y973" s="211"/>
      <c r="Z973" s="211"/>
    </row>
    <row r="974" spans="1:26" ht="15.75" customHeight="1">
      <c r="A974" s="211"/>
      <c r="B974" s="211"/>
      <c r="C974" s="211"/>
      <c r="D974" s="211"/>
      <c r="E974" s="211"/>
      <c r="F974" s="211"/>
      <c r="G974" s="211"/>
      <c r="H974" s="211"/>
      <c r="I974" s="211"/>
      <c r="J974" s="211"/>
      <c r="K974" s="211"/>
      <c r="L974" s="211"/>
      <c r="M974" s="211"/>
      <c r="N974" s="211"/>
      <c r="O974" s="211"/>
      <c r="P974" s="211"/>
      <c r="Q974" s="211"/>
      <c r="R974" s="211"/>
      <c r="S974" s="211"/>
      <c r="T974" s="211"/>
      <c r="U974" s="211"/>
      <c r="V974" s="211"/>
      <c r="W974" s="211"/>
      <c r="X974" s="211"/>
      <c r="Y974" s="211"/>
      <c r="Z974" s="211"/>
    </row>
    <row r="975" spans="1:26" ht="15.75" customHeight="1">
      <c r="A975" s="211"/>
      <c r="B975" s="211"/>
      <c r="C975" s="211"/>
      <c r="D975" s="211"/>
      <c r="E975" s="211"/>
      <c r="F975" s="211"/>
      <c r="G975" s="211"/>
      <c r="H975" s="211"/>
      <c r="I975" s="211"/>
      <c r="J975" s="211"/>
      <c r="K975" s="211"/>
      <c r="L975" s="211"/>
      <c r="M975" s="211"/>
      <c r="N975" s="211"/>
      <c r="O975" s="211"/>
      <c r="P975" s="211"/>
      <c r="Q975" s="211"/>
      <c r="R975" s="211"/>
      <c r="S975" s="211"/>
      <c r="T975" s="211"/>
      <c r="U975" s="211"/>
      <c r="V975" s="211"/>
      <c r="W975" s="211"/>
      <c r="X975" s="211"/>
      <c r="Y975" s="211"/>
      <c r="Z975" s="211"/>
    </row>
    <row r="976" spans="1:26" ht="15.75" customHeight="1">
      <c r="A976" s="211"/>
      <c r="B976" s="211"/>
      <c r="C976" s="211"/>
      <c r="D976" s="211"/>
      <c r="E976" s="211"/>
      <c r="F976" s="211"/>
      <c r="G976" s="211"/>
      <c r="H976" s="211"/>
      <c r="I976" s="211"/>
      <c r="J976" s="211"/>
      <c r="K976" s="211"/>
      <c r="L976" s="211"/>
      <c r="M976" s="211"/>
      <c r="N976" s="211"/>
      <c r="O976" s="211"/>
      <c r="P976" s="211"/>
      <c r="Q976" s="211"/>
      <c r="R976" s="211"/>
      <c r="S976" s="211"/>
      <c r="T976" s="211"/>
      <c r="U976" s="211"/>
      <c r="V976" s="211"/>
      <c r="W976" s="211"/>
      <c r="X976" s="211"/>
      <c r="Y976" s="211"/>
      <c r="Z976" s="211"/>
    </row>
    <row r="977" spans="1:26" ht="15.75" customHeight="1">
      <c r="A977" s="211"/>
      <c r="B977" s="211"/>
      <c r="C977" s="211"/>
      <c r="D977" s="211"/>
      <c r="E977" s="211"/>
      <c r="F977" s="211"/>
      <c r="G977" s="211"/>
      <c r="H977" s="211"/>
      <c r="I977" s="211"/>
      <c r="J977" s="211"/>
      <c r="K977" s="211"/>
      <c r="L977" s="211"/>
      <c r="M977" s="211"/>
      <c r="N977" s="211"/>
      <c r="O977" s="211"/>
      <c r="P977" s="211"/>
      <c r="Q977" s="211"/>
      <c r="R977" s="211"/>
      <c r="S977" s="211"/>
      <c r="T977" s="211"/>
      <c r="U977" s="211"/>
      <c r="V977" s="211"/>
      <c r="W977" s="211"/>
      <c r="X977" s="211"/>
      <c r="Y977" s="211"/>
      <c r="Z977" s="211"/>
    </row>
    <row r="978" spans="1:26" ht="15.75" customHeight="1">
      <c r="A978" s="211"/>
      <c r="B978" s="211"/>
      <c r="C978" s="211"/>
      <c r="D978" s="211"/>
      <c r="E978" s="211"/>
      <c r="F978" s="211"/>
      <c r="G978" s="211"/>
      <c r="H978" s="211"/>
      <c r="I978" s="211"/>
      <c r="J978" s="211"/>
      <c r="K978" s="211"/>
      <c r="L978" s="211"/>
      <c r="M978" s="211"/>
      <c r="N978" s="211"/>
      <c r="O978" s="211"/>
      <c r="P978" s="211"/>
      <c r="Q978" s="211"/>
      <c r="R978" s="211"/>
      <c r="S978" s="211"/>
      <c r="T978" s="211"/>
      <c r="U978" s="211"/>
      <c r="V978" s="211"/>
      <c r="W978" s="211"/>
      <c r="X978" s="211"/>
      <c r="Y978" s="211"/>
      <c r="Z978" s="211"/>
    </row>
    <row r="979" spans="1:26" ht="15.75" customHeight="1">
      <c r="A979" s="211"/>
      <c r="B979" s="211"/>
      <c r="C979" s="211"/>
      <c r="D979" s="211"/>
      <c r="E979" s="211"/>
      <c r="F979" s="211"/>
      <c r="G979" s="211"/>
      <c r="H979" s="211"/>
      <c r="I979" s="211"/>
      <c r="J979" s="211"/>
      <c r="K979" s="211"/>
      <c r="L979" s="211"/>
      <c r="M979" s="211"/>
      <c r="N979" s="211"/>
      <c r="O979" s="211"/>
      <c r="P979" s="211"/>
      <c r="Q979" s="211"/>
      <c r="R979" s="211"/>
      <c r="S979" s="211"/>
      <c r="T979" s="211"/>
      <c r="U979" s="211"/>
      <c r="V979" s="211"/>
      <c r="W979" s="211"/>
      <c r="X979" s="211"/>
      <c r="Y979" s="211"/>
      <c r="Z979" s="211"/>
    </row>
    <row r="980" spans="1:26" ht="15.75" customHeight="1">
      <c r="A980" s="211"/>
      <c r="B980" s="211"/>
      <c r="C980" s="211"/>
      <c r="D980" s="211"/>
      <c r="E980" s="211"/>
      <c r="F980" s="211"/>
      <c r="G980" s="211"/>
      <c r="H980" s="211"/>
      <c r="I980" s="211"/>
      <c r="J980" s="211"/>
      <c r="K980" s="211"/>
      <c r="L980" s="211"/>
      <c r="M980" s="211"/>
      <c r="N980" s="211"/>
      <c r="O980" s="211"/>
      <c r="P980" s="211"/>
      <c r="Q980" s="211"/>
      <c r="R980" s="211"/>
      <c r="S980" s="211"/>
      <c r="T980" s="211"/>
      <c r="U980" s="211"/>
      <c r="V980" s="211"/>
      <c r="W980" s="211"/>
      <c r="X980" s="211"/>
      <c r="Y980" s="211"/>
      <c r="Z980" s="211"/>
    </row>
    <row r="981" spans="1:26" ht="15.75" customHeight="1">
      <c r="A981" s="211"/>
      <c r="B981" s="211"/>
      <c r="C981" s="211"/>
      <c r="D981" s="211"/>
      <c r="E981" s="211"/>
      <c r="F981" s="211"/>
      <c r="G981" s="211"/>
      <c r="H981" s="211"/>
      <c r="I981" s="211"/>
      <c r="J981" s="211"/>
      <c r="K981" s="211"/>
      <c r="L981" s="211"/>
      <c r="M981" s="211"/>
      <c r="N981" s="211"/>
      <c r="O981" s="211"/>
      <c r="P981" s="211"/>
      <c r="Q981" s="211"/>
      <c r="R981" s="211"/>
      <c r="S981" s="211"/>
      <c r="T981" s="211"/>
      <c r="U981" s="211"/>
      <c r="V981" s="211"/>
      <c r="W981" s="211"/>
      <c r="X981" s="211"/>
      <c r="Y981" s="211"/>
      <c r="Z981" s="211"/>
    </row>
    <row r="982" spans="1:26" ht="15.75" customHeight="1">
      <c r="A982" s="211"/>
      <c r="B982" s="211"/>
      <c r="C982" s="211"/>
      <c r="D982" s="211"/>
      <c r="E982" s="211"/>
      <c r="F982" s="211"/>
      <c r="G982" s="211"/>
      <c r="H982" s="211"/>
      <c r="I982" s="211"/>
      <c r="J982" s="211"/>
      <c r="K982" s="211"/>
      <c r="L982" s="211"/>
      <c r="M982" s="211"/>
      <c r="N982" s="211"/>
      <c r="O982" s="211"/>
      <c r="P982" s="211"/>
      <c r="Q982" s="211"/>
      <c r="R982" s="211"/>
      <c r="S982" s="211"/>
      <c r="T982" s="211"/>
      <c r="U982" s="211"/>
      <c r="V982" s="211"/>
      <c r="W982" s="211"/>
      <c r="X982" s="211"/>
      <c r="Y982" s="211"/>
      <c r="Z982" s="211"/>
    </row>
    <row r="983" spans="1:26" ht="15.75" customHeight="1">
      <c r="A983" s="211"/>
      <c r="B983" s="211"/>
      <c r="C983" s="211"/>
      <c r="D983" s="211"/>
      <c r="E983" s="211"/>
      <c r="F983" s="211"/>
      <c r="G983" s="211"/>
      <c r="H983" s="211"/>
      <c r="I983" s="211"/>
      <c r="J983" s="211"/>
      <c r="K983" s="211"/>
      <c r="L983" s="211"/>
      <c r="M983" s="211"/>
      <c r="N983" s="211"/>
      <c r="O983" s="211"/>
      <c r="P983" s="211"/>
      <c r="Q983" s="211"/>
      <c r="R983" s="211"/>
      <c r="S983" s="211"/>
      <c r="T983" s="211"/>
      <c r="U983" s="211"/>
      <c r="V983" s="211"/>
      <c r="W983" s="211"/>
      <c r="X983" s="211"/>
      <c r="Y983" s="211"/>
      <c r="Z983" s="211"/>
    </row>
    <row r="984" spans="1:26" ht="15.75" customHeight="1">
      <c r="A984" s="211"/>
      <c r="B984" s="211"/>
      <c r="C984" s="211"/>
      <c r="D984" s="211"/>
      <c r="E984" s="211"/>
      <c r="F984" s="211"/>
      <c r="G984" s="211"/>
      <c r="H984" s="211"/>
      <c r="I984" s="211"/>
      <c r="J984" s="211"/>
      <c r="K984" s="211"/>
      <c r="L984" s="211"/>
      <c r="M984" s="211"/>
      <c r="N984" s="211"/>
      <c r="O984" s="211"/>
      <c r="P984" s="211"/>
      <c r="Q984" s="211"/>
      <c r="R984" s="211"/>
      <c r="S984" s="211"/>
      <c r="T984" s="211"/>
      <c r="U984" s="211"/>
      <c r="V984" s="211"/>
      <c r="W984" s="211"/>
      <c r="X984" s="211"/>
      <c r="Y984" s="211"/>
      <c r="Z984" s="211"/>
    </row>
    <row r="985" spans="1:26" ht="15.75" customHeight="1">
      <c r="A985" s="211"/>
      <c r="B985" s="211"/>
      <c r="C985" s="211"/>
      <c r="D985" s="211"/>
      <c r="E985" s="211"/>
      <c r="F985" s="211"/>
      <c r="G985" s="211"/>
      <c r="H985" s="211"/>
      <c r="I985" s="211"/>
      <c r="J985" s="211"/>
      <c r="K985" s="211"/>
      <c r="L985" s="211"/>
      <c r="M985" s="211"/>
      <c r="N985" s="211"/>
      <c r="O985" s="211"/>
      <c r="P985" s="211"/>
      <c r="Q985" s="211"/>
      <c r="R985" s="211"/>
      <c r="S985" s="211"/>
      <c r="T985" s="211"/>
      <c r="U985" s="211"/>
      <c r="V985" s="211"/>
      <c r="W985" s="211"/>
      <c r="X985" s="211"/>
      <c r="Y985" s="211"/>
      <c r="Z985" s="211"/>
    </row>
    <row r="986" spans="1:26" ht="15.75" customHeight="1">
      <c r="A986" s="211"/>
      <c r="B986" s="211"/>
      <c r="C986" s="211"/>
      <c r="D986" s="211"/>
      <c r="E986" s="211"/>
      <c r="F986" s="211"/>
      <c r="G986" s="211"/>
      <c r="H986" s="211"/>
      <c r="I986" s="211"/>
      <c r="J986" s="211"/>
      <c r="K986" s="211"/>
      <c r="L986" s="211"/>
      <c r="M986" s="211"/>
      <c r="N986" s="211"/>
      <c r="O986" s="211"/>
      <c r="P986" s="211"/>
      <c r="Q986" s="211"/>
      <c r="R986" s="211"/>
      <c r="S986" s="211"/>
      <c r="T986" s="211"/>
      <c r="U986" s="211"/>
      <c r="V986" s="211"/>
      <c r="W986" s="211"/>
      <c r="X986" s="211"/>
      <c r="Y986" s="211"/>
      <c r="Z986" s="211"/>
    </row>
    <row r="987" spans="1:26" ht="15.75" customHeight="1">
      <c r="A987" s="211"/>
      <c r="B987" s="211"/>
      <c r="C987" s="211"/>
      <c r="D987" s="211"/>
      <c r="E987" s="211"/>
      <c r="F987" s="211"/>
      <c r="G987" s="211"/>
      <c r="H987" s="211"/>
      <c r="I987" s="211"/>
      <c r="J987" s="211"/>
      <c r="K987" s="211"/>
      <c r="L987" s="211"/>
      <c r="M987" s="211"/>
      <c r="N987" s="211"/>
      <c r="O987" s="211"/>
      <c r="P987" s="211"/>
      <c r="Q987" s="211"/>
      <c r="R987" s="211"/>
      <c r="S987" s="211"/>
      <c r="T987" s="211"/>
      <c r="U987" s="211"/>
      <c r="V987" s="211"/>
      <c r="W987" s="211"/>
      <c r="X987" s="211"/>
      <c r="Y987" s="211"/>
      <c r="Z987" s="211"/>
    </row>
    <row r="988" spans="1:26" ht="15.75" customHeight="1">
      <c r="A988" s="211"/>
      <c r="B988" s="211"/>
      <c r="C988" s="211"/>
      <c r="D988" s="211"/>
      <c r="E988" s="211"/>
      <c r="F988" s="211"/>
      <c r="G988" s="211"/>
      <c r="H988" s="211"/>
      <c r="I988" s="211"/>
      <c r="J988" s="211"/>
      <c r="K988" s="211"/>
      <c r="L988" s="211"/>
      <c r="M988" s="211"/>
      <c r="N988" s="211"/>
      <c r="O988" s="211"/>
      <c r="P988" s="211"/>
      <c r="Q988" s="211"/>
      <c r="R988" s="211"/>
      <c r="S988" s="211"/>
      <c r="T988" s="211"/>
      <c r="U988" s="211"/>
      <c r="V988" s="211"/>
      <c r="W988" s="211"/>
      <c r="X988" s="211"/>
      <c r="Y988" s="211"/>
      <c r="Z988" s="211"/>
    </row>
    <row r="989" spans="1:26" ht="15.75" customHeight="1">
      <c r="A989" s="211"/>
      <c r="B989" s="211"/>
      <c r="C989" s="211"/>
      <c r="D989" s="211"/>
      <c r="E989" s="211"/>
      <c r="F989" s="211"/>
      <c r="G989" s="211"/>
      <c r="H989" s="211"/>
      <c r="I989" s="211"/>
      <c r="J989" s="211"/>
      <c r="K989" s="211"/>
      <c r="L989" s="211"/>
      <c r="M989" s="211"/>
      <c r="N989" s="211"/>
      <c r="O989" s="211"/>
      <c r="P989" s="211"/>
      <c r="Q989" s="211"/>
      <c r="R989" s="211"/>
      <c r="S989" s="211"/>
      <c r="T989" s="211"/>
      <c r="U989" s="211"/>
      <c r="V989" s="211"/>
      <c r="W989" s="211"/>
      <c r="X989" s="211"/>
      <c r="Y989" s="211"/>
      <c r="Z989" s="211"/>
    </row>
    <row r="990" spans="1:26" ht="15.75" customHeight="1">
      <c r="A990" s="211"/>
      <c r="B990" s="211"/>
      <c r="C990" s="211"/>
      <c r="D990" s="211"/>
      <c r="E990" s="211"/>
      <c r="F990" s="211"/>
      <c r="G990" s="211"/>
      <c r="H990" s="211"/>
      <c r="I990" s="211"/>
      <c r="J990" s="211"/>
      <c r="K990" s="211"/>
      <c r="L990" s="211"/>
      <c r="M990" s="211"/>
      <c r="N990" s="211"/>
      <c r="O990" s="211"/>
      <c r="P990" s="211"/>
      <c r="Q990" s="211"/>
      <c r="R990" s="211"/>
      <c r="S990" s="211"/>
      <c r="T990" s="211"/>
      <c r="U990" s="211"/>
      <c r="V990" s="211"/>
      <c r="W990" s="211"/>
      <c r="X990" s="211"/>
      <c r="Y990" s="211"/>
      <c r="Z990" s="211"/>
    </row>
    <row r="991" spans="1:26" ht="15.75" customHeight="1">
      <c r="A991" s="211"/>
      <c r="B991" s="211"/>
      <c r="C991" s="211"/>
      <c r="D991" s="211"/>
      <c r="E991" s="211"/>
      <c r="F991" s="211"/>
      <c r="G991" s="211"/>
      <c r="H991" s="211"/>
      <c r="I991" s="211"/>
      <c r="J991" s="211"/>
      <c r="K991" s="211"/>
      <c r="L991" s="211"/>
      <c r="M991" s="211"/>
      <c r="N991" s="211"/>
      <c r="O991" s="211"/>
      <c r="P991" s="211"/>
      <c r="Q991" s="211"/>
      <c r="R991" s="211"/>
      <c r="S991" s="211"/>
      <c r="T991" s="211"/>
      <c r="U991" s="211"/>
      <c r="V991" s="211"/>
      <c r="W991" s="211"/>
      <c r="X991" s="211"/>
      <c r="Y991" s="211"/>
      <c r="Z991" s="211"/>
    </row>
    <row r="992" spans="1:26" ht="15.75" customHeight="1">
      <c r="A992" s="211"/>
      <c r="B992" s="211"/>
      <c r="C992" s="211"/>
      <c r="D992" s="211"/>
      <c r="E992" s="211"/>
      <c r="F992" s="211"/>
      <c r="G992" s="211"/>
      <c r="H992" s="211"/>
      <c r="I992" s="211"/>
      <c r="J992" s="211"/>
      <c r="K992" s="211"/>
      <c r="L992" s="211"/>
      <c r="M992" s="211"/>
      <c r="N992" s="211"/>
      <c r="O992" s="211"/>
      <c r="P992" s="211"/>
      <c r="Q992" s="211"/>
      <c r="R992" s="211"/>
      <c r="S992" s="211"/>
      <c r="T992" s="211"/>
      <c r="U992" s="211"/>
      <c r="V992" s="211"/>
      <c r="W992" s="211"/>
      <c r="X992" s="211"/>
      <c r="Y992" s="211"/>
      <c r="Z992" s="211"/>
    </row>
    <row r="993" spans="1:26" ht="15.75" customHeight="1">
      <c r="A993" s="211"/>
      <c r="B993" s="211"/>
      <c r="C993" s="211"/>
      <c r="D993" s="211"/>
      <c r="E993" s="211"/>
      <c r="F993" s="211"/>
      <c r="G993" s="211"/>
      <c r="H993" s="211"/>
      <c r="I993" s="211"/>
      <c r="J993" s="211"/>
      <c r="K993" s="211"/>
      <c r="L993" s="211"/>
      <c r="M993" s="211"/>
      <c r="N993" s="211"/>
      <c r="O993" s="211"/>
      <c r="P993" s="211"/>
      <c r="Q993" s="211"/>
      <c r="R993" s="211"/>
      <c r="S993" s="211"/>
      <c r="T993" s="211"/>
      <c r="U993" s="211"/>
      <c r="V993" s="211"/>
      <c r="W993" s="211"/>
      <c r="X993" s="211"/>
      <c r="Y993" s="211"/>
      <c r="Z993" s="211"/>
    </row>
    <row r="994" spans="1:26" ht="15.75" customHeight="1">
      <c r="A994" s="211"/>
      <c r="B994" s="211"/>
      <c r="C994" s="211"/>
      <c r="D994" s="211"/>
      <c r="E994" s="211"/>
      <c r="F994" s="211"/>
      <c r="G994" s="211"/>
      <c r="H994" s="211"/>
      <c r="I994" s="211"/>
      <c r="J994" s="211"/>
      <c r="K994" s="211"/>
      <c r="L994" s="211"/>
      <c r="M994" s="211"/>
      <c r="N994" s="211"/>
      <c r="O994" s="211"/>
      <c r="P994" s="211"/>
      <c r="Q994" s="211"/>
      <c r="R994" s="211"/>
      <c r="S994" s="211"/>
      <c r="T994" s="211"/>
      <c r="U994" s="211"/>
      <c r="V994" s="211"/>
      <c r="W994" s="211"/>
      <c r="X994" s="211"/>
      <c r="Y994" s="211"/>
      <c r="Z994" s="211"/>
    </row>
    <row r="995" spans="1:26" ht="15.75" customHeight="1">
      <c r="A995" s="211"/>
      <c r="B995" s="211"/>
      <c r="C995" s="211"/>
      <c r="D995" s="211"/>
      <c r="E995" s="211"/>
      <c r="F995" s="211"/>
      <c r="G995" s="211"/>
      <c r="H995" s="211"/>
      <c r="I995" s="211"/>
      <c r="J995" s="211"/>
      <c r="K995" s="211"/>
      <c r="L995" s="211"/>
      <c r="M995" s="211"/>
      <c r="N995" s="211"/>
      <c r="O995" s="211"/>
      <c r="P995" s="211"/>
      <c r="Q995" s="211"/>
      <c r="R995" s="211"/>
      <c r="S995" s="211"/>
      <c r="T995" s="211"/>
      <c r="U995" s="211"/>
      <c r="V995" s="211"/>
      <c r="W995" s="211"/>
      <c r="X995" s="211"/>
      <c r="Y995" s="211"/>
      <c r="Z995" s="211"/>
    </row>
    <row r="996" spans="1:26" ht="15.75" customHeight="1">
      <c r="A996" s="211"/>
      <c r="B996" s="211"/>
      <c r="C996" s="211"/>
      <c r="D996" s="211"/>
      <c r="E996" s="211"/>
      <c r="F996" s="211"/>
      <c r="G996" s="211"/>
      <c r="H996" s="211"/>
      <c r="I996" s="211"/>
      <c r="J996" s="211"/>
      <c r="K996" s="211"/>
      <c r="L996" s="211"/>
      <c r="M996" s="211"/>
      <c r="N996" s="211"/>
      <c r="O996" s="211"/>
      <c r="P996" s="211"/>
      <c r="Q996" s="211"/>
      <c r="R996" s="211"/>
      <c r="S996" s="211"/>
      <c r="T996" s="211"/>
      <c r="U996" s="211"/>
      <c r="V996" s="211"/>
      <c r="W996" s="211"/>
      <c r="X996" s="211"/>
      <c r="Y996" s="211"/>
      <c r="Z996" s="211"/>
    </row>
    <row r="997" spans="1:26" ht="15.75" customHeight="1">
      <c r="A997" s="211"/>
      <c r="B997" s="211"/>
      <c r="C997" s="211"/>
      <c r="D997" s="211"/>
      <c r="E997" s="211"/>
      <c r="F997" s="211"/>
      <c r="G997" s="211"/>
      <c r="H997" s="211"/>
      <c r="I997" s="211"/>
      <c r="J997" s="211"/>
      <c r="K997" s="211"/>
      <c r="L997" s="211"/>
      <c r="M997" s="211"/>
      <c r="N997" s="211"/>
      <c r="O997" s="211"/>
      <c r="P997" s="211"/>
      <c r="Q997" s="211"/>
      <c r="R997" s="211"/>
      <c r="S997" s="211"/>
      <c r="T997" s="211"/>
      <c r="U997" s="211"/>
      <c r="V997" s="211"/>
      <c r="W997" s="211"/>
      <c r="X997" s="211"/>
      <c r="Y997" s="211"/>
      <c r="Z997" s="211"/>
    </row>
    <row r="998" spans="1:26" ht="15.75" customHeight="1">
      <c r="A998" s="211"/>
      <c r="B998" s="211"/>
      <c r="C998" s="211"/>
      <c r="D998" s="211"/>
      <c r="E998" s="211"/>
      <c r="F998" s="211"/>
      <c r="G998" s="211"/>
      <c r="H998" s="211"/>
      <c r="I998" s="211"/>
      <c r="J998" s="211"/>
      <c r="K998" s="211"/>
      <c r="L998" s="211"/>
      <c r="M998" s="211"/>
      <c r="N998" s="211"/>
      <c r="O998" s="211"/>
      <c r="P998" s="211"/>
      <c r="Q998" s="211"/>
      <c r="R998" s="211"/>
      <c r="S998" s="211"/>
      <c r="T998" s="211"/>
      <c r="U998" s="211"/>
      <c r="V998" s="211"/>
      <c r="W998" s="211"/>
      <c r="X998" s="211"/>
      <c r="Y998" s="211"/>
      <c r="Z998" s="211"/>
    </row>
    <row r="999" spans="1:26" ht="15.75" customHeight="1">
      <c r="A999" s="211"/>
      <c r="B999" s="211"/>
      <c r="C999" s="211"/>
      <c r="D999" s="211"/>
      <c r="E999" s="211"/>
      <c r="F999" s="211"/>
      <c r="G999" s="211"/>
      <c r="H999" s="211"/>
      <c r="I999" s="211"/>
      <c r="J999" s="211"/>
      <c r="K999" s="211"/>
      <c r="L999" s="211"/>
      <c r="M999" s="211"/>
      <c r="N999" s="211"/>
      <c r="O999" s="211"/>
      <c r="P999" s="211"/>
      <c r="Q999" s="211"/>
      <c r="R999" s="211"/>
      <c r="S999" s="211"/>
      <c r="T999" s="211"/>
      <c r="U999" s="211"/>
      <c r="V999" s="211"/>
      <c r="W999" s="211"/>
      <c r="X999" s="211"/>
      <c r="Y999" s="211"/>
      <c r="Z999" s="211"/>
    </row>
    <row r="1000" spans="1:26" ht="15.75" customHeight="1">
      <c r="A1000" s="211"/>
      <c r="B1000" s="211"/>
      <c r="C1000" s="211"/>
      <c r="D1000" s="211"/>
      <c r="E1000" s="211"/>
      <c r="F1000" s="211"/>
      <c r="G1000" s="211"/>
      <c r="H1000" s="211"/>
      <c r="I1000" s="211"/>
      <c r="J1000" s="211"/>
      <c r="K1000" s="211"/>
      <c r="L1000" s="211"/>
      <c r="M1000" s="211"/>
      <c r="N1000" s="211"/>
      <c r="O1000" s="211"/>
      <c r="P1000" s="211"/>
      <c r="Q1000" s="211"/>
      <c r="R1000" s="211"/>
      <c r="S1000" s="211"/>
      <c r="T1000" s="211"/>
      <c r="U1000" s="211"/>
      <c r="V1000" s="211"/>
      <c r="W1000" s="211"/>
      <c r="X1000" s="211"/>
      <c r="Y1000" s="211"/>
      <c r="Z1000" s="211"/>
    </row>
  </sheetData>
  <autoFilter ref="A1:P93">
    <filterColumn colId="9" showButton="0"/>
    <filterColumn colId="10" showButton="0"/>
    <filterColumn colId="11" showButton="0"/>
    <filterColumn colId="13" showButton="0"/>
    <filterColumn colId="14" showButton="0"/>
  </autoFilter>
  <mergeCells count="11">
    <mergeCell ref="H1:H2"/>
    <mergeCell ref="I1:I2"/>
    <mergeCell ref="J1:M1"/>
    <mergeCell ref="N1:P1"/>
    <mergeCell ref="A1:A2"/>
    <mergeCell ref="B1:B2"/>
    <mergeCell ref="C1:C2"/>
    <mergeCell ref="D1:D2"/>
    <mergeCell ref="E1:E2"/>
    <mergeCell ref="F1:F2"/>
    <mergeCell ref="G1:G2"/>
  </mergeCells>
  <hyperlinks>
    <hyperlink ref="N8" r:id="rId1"/>
    <hyperlink ref="N11" r:id="rId2"/>
    <hyperlink ref="O78" r:id="rId3"/>
    <hyperlink ref="O80" r:id="rId4"/>
  </hyperlink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80" zoomScaleNormal="80" workbookViewId="0">
      <pane xSplit="9" ySplit="2" topLeftCell="J3" activePane="bottomRight" state="frozen"/>
      <selection pane="topRight" activeCell="J1" sqref="J1"/>
      <selection pane="bottomLeft" activeCell="A3" sqref="A3"/>
      <selection pane="bottomRight" activeCell="J3" sqref="J3"/>
    </sheetView>
  </sheetViews>
  <sheetFormatPr baseColWidth="10" defaultColWidth="12.625" defaultRowHeight="15" customHeight="1"/>
  <cols>
    <col min="1" max="1" width="4.125" style="203" customWidth="1"/>
    <col min="2" max="2" width="13.875" style="203" customWidth="1"/>
    <col min="3" max="3" width="16.5" style="203" customWidth="1"/>
    <col min="4" max="4" width="6.625" style="203" customWidth="1"/>
    <col min="5" max="5" width="34.5" style="203" customWidth="1"/>
    <col min="6" max="6" width="6.125" style="203" customWidth="1"/>
    <col min="7" max="7" width="31.625" style="203" customWidth="1"/>
    <col min="8" max="8" width="22.625" style="203" customWidth="1"/>
    <col min="9" max="9" width="13.375" style="203" customWidth="1"/>
    <col min="10" max="10" width="26" style="203" customWidth="1"/>
    <col min="11" max="11" width="7.375" style="203" customWidth="1"/>
    <col min="12" max="12" width="53.125" style="203" customWidth="1"/>
    <col min="13" max="13" width="8.25" style="203" customWidth="1"/>
    <col min="14" max="15" width="53.125" style="203" customWidth="1"/>
    <col min="16" max="16" width="7.75" style="203" customWidth="1"/>
    <col min="17" max="26" width="9.375" style="203" customWidth="1"/>
    <col min="27" max="16384" width="12.625" style="203"/>
  </cols>
  <sheetData>
    <row r="1" spans="1:26" ht="16.5" customHeight="1">
      <c r="A1" s="690" t="s">
        <v>0</v>
      </c>
      <c r="B1" s="692" t="s">
        <v>1</v>
      </c>
      <c r="C1" s="692" t="s">
        <v>2</v>
      </c>
      <c r="D1" s="692" t="s">
        <v>3</v>
      </c>
      <c r="E1" s="692" t="s">
        <v>3</v>
      </c>
      <c r="F1" s="692" t="s">
        <v>4</v>
      </c>
      <c r="G1" s="692" t="s">
        <v>4</v>
      </c>
      <c r="H1" s="686" t="s">
        <v>2259</v>
      </c>
      <c r="I1" s="693" t="s">
        <v>2260</v>
      </c>
      <c r="J1" s="670" t="s">
        <v>2261</v>
      </c>
      <c r="K1" s="671"/>
      <c r="L1" s="671"/>
      <c r="M1" s="671"/>
      <c r="N1" s="695" t="s">
        <v>2262</v>
      </c>
      <c r="O1" s="696"/>
      <c r="P1" s="697"/>
      <c r="Q1" s="208"/>
      <c r="R1" s="208"/>
      <c r="S1" s="208"/>
      <c r="T1" s="208"/>
      <c r="U1" s="208"/>
      <c r="V1" s="208"/>
      <c r="W1" s="208"/>
      <c r="X1" s="208"/>
      <c r="Y1" s="208"/>
      <c r="Z1" s="208"/>
    </row>
    <row r="2" spans="1:26" ht="78" customHeight="1">
      <c r="A2" s="691"/>
      <c r="B2" s="687"/>
      <c r="C2" s="687"/>
      <c r="D2" s="687"/>
      <c r="E2" s="687"/>
      <c r="F2" s="687"/>
      <c r="G2" s="687"/>
      <c r="H2" s="687"/>
      <c r="I2" s="694"/>
      <c r="J2" s="223" t="s">
        <v>8</v>
      </c>
      <c r="K2" s="224" t="s">
        <v>9</v>
      </c>
      <c r="L2" s="225" t="s">
        <v>10</v>
      </c>
      <c r="M2" s="226" t="s">
        <v>9</v>
      </c>
      <c r="N2" s="204" t="s">
        <v>2263</v>
      </c>
      <c r="O2" s="225" t="s">
        <v>2264</v>
      </c>
      <c r="P2" s="227" t="s">
        <v>9</v>
      </c>
      <c r="Q2" s="202"/>
      <c r="R2" s="202"/>
      <c r="S2" s="202"/>
      <c r="T2" s="202"/>
      <c r="U2" s="202"/>
      <c r="V2" s="202"/>
      <c r="W2" s="202"/>
      <c r="X2" s="202"/>
      <c r="Y2" s="202"/>
      <c r="Z2" s="202"/>
    </row>
    <row r="3" spans="1:26" ht="99.95" customHeight="1">
      <c r="A3" s="228" t="s">
        <v>16</v>
      </c>
      <c r="B3" s="206" t="s">
        <v>17</v>
      </c>
      <c r="C3" s="206" t="s">
        <v>18</v>
      </c>
      <c r="D3" s="192" t="s">
        <v>110</v>
      </c>
      <c r="E3" s="193" t="s">
        <v>111</v>
      </c>
      <c r="F3" s="192" t="s">
        <v>192</v>
      </c>
      <c r="G3" s="193" t="s">
        <v>193</v>
      </c>
      <c r="H3" s="229" t="s">
        <v>194</v>
      </c>
      <c r="I3" s="230"/>
      <c r="J3" s="194"/>
      <c r="K3" s="231">
        <v>0</v>
      </c>
      <c r="L3" s="193"/>
      <c r="M3" s="232">
        <v>0</v>
      </c>
      <c r="N3" s="193"/>
      <c r="O3" s="193"/>
      <c r="P3" s="193"/>
      <c r="Q3" s="211"/>
      <c r="R3" s="211"/>
      <c r="S3" s="211"/>
      <c r="T3" s="211"/>
      <c r="U3" s="211"/>
      <c r="V3" s="211"/>
      <c r="W3" s="211"/>
      <c r="X3" s="211"/>
      <c r="Y3" s="211"/>
      <c r="Z3" s="211"/>
    </row>
    <row r="4" spans="1:26" ht="99.95" customHeight="1">
      <c r="A4" s="228" t="s">
        <v>16</v>
      </c>
      <c r="B4" s="206" t="s">
        <v>17</v>
      </c>
      <c r="C4" s="206" t="s">
        <v>200</v>
      </c>
      <c r="D4" s="192" t="s">
        <v>201</v>
      </c>
      <c r="E4" s="193" t="s">
        <v>202</v>
      </c>
      <c r="F4" s="192" t="s">
        <v>203</v>
      </c>
      <c r="G4" s="193" t="s">
        <v>204</v>
      </c>
      <c r="H4" s="229" t="s">
        <v>194</v>
      </c>
      <c r="I4" s="230"/>
      <c r="J4" s="194"/>
      <c r="K4" s="231">
        <v>0</v>
      </c>
      <c r="L4" s="193" t="s">
        <v>207</v>
      </c>
      <c r="M4" s="232">
        <v>100000000</v>
      </c>
      <c r="N4" s="193" t="s">
        <v>2424</v>
      </c>
      <c r="O4" s="193" t="s">
        <v>2425</v>
      </c>
      <c r="P4" s="193"/>
      <c r="Q4" s="211"/>
      <c r="R4" s="211"/>
      <c r="S4" s="211"/>
      <c r="T4" s="211"/>
      <c r="U4" s="211"/>
      <c r="V4" s="211"/>
      <c r="W4" s="211"/>
      <c r="X4" s="211"/>
      <c r="Y4" s="211"/>
      <c r="Z4" s="211"/>
    </row>
    <row r="5" spans="1:26" ht="99.95" customHeight="1">
      <c r="A5" s="228" t="s">
        <v>16</v>
      </c>
      <c r="B5" s="206" t="s">
        <v>17</v>
      </c>
      <c r="C5" s="206" t="s">
        <v>200</v>
      </c>
      <c r="D5" s="192" t="s">
        <v>201</v>
      </c>
      <c r="E5" s="193" t="s">
        <v>202</v>
      </c>
      <c r="F5" s="192" t="s">
        <v>242</v>
      </c>
      <c r="G5" s="193" t="s">
        <v>243</v>
      </c>
      <c r="H5" s="229" t="s">
        <v>194</v>
      </c>
      <c r="I5" s="230"/>
      <c r="J5" s="194"/>
      <c r="K5" s="231">
        <v>0</v>
      </c>
      <c r="L5" s="193" t="s">
        <v>248</v>
      </c>
      <c r="M5" s="232">
        <v>50000000</v>
      </c>
      <c r="N5" s="193" t="s">
        <v>2424</v>
      </c>
      <c r="O5" s="193" t="s">
        <v>2425</v>
      </c>
      <c r="P5" s="193"/>
      <c r="Q5" s="211"/>
      <c r="R5" s="211"/>
      <c r="S5" s="211"/>
      <c r="T5" s="211"/>
      <c r="U5" s="211"/>
      <c r="V5" s="211"/>
      <c r="W5" s="211"/>
      <c r="X5" s="211"/>
      <c r="Y5" s="211"/>
      <c r="Z5" s="211"/>
    </row>
    <row r="6" spans="1:26" ht="99.95" customHeight="1">
      <c r="A6" s="228" t="s">
        <v>16</v>
      </c>
      <c r="B6" s="206" t="s">
        <v>17</v>
      </c>
      <c r="C6" s="206" t="s">
        <v>200</v>
      </c>
      <c r="D6" s="192" t="s">
        <v>201</v>
      </c>
      <c r="E6" s="193" t="s">
        <v>202</v>
      </c>
      <c r="F6" s="192" t="s">
        <v>258</v>
      </c>
      <c r="G6" s="193" t="s">
        <v>259</v>
      </c>
      <c r="H6" s="229" t="s">
        <v>194</v>
      </c>
      <c r="I6" s="230"/>
      <c r="J6" s="194"/>
      <c r="K6" s="231">
        <v>0</v>
      </c>
      <c r="L6" s="193" t="s">
        <v>262</v>
      </c>
      <c r="M6" s="232">
        <v>50000000</v>
      </c>
      <c r="N6" s="193" t="s">
        <v>2426</v>
      </c>
      <c r="O6" s="193" t="s">
        <v>2427</v>
      </c>
      <c r="P6" s="231">
        <v>50000000</v>
      </c>
      <c r="Q6" s="211"/>
      <c r="R6" s="211"/>
      <c r="S6" s="211"/>
      <c r="T6" s="211"/>
      <c r="U6" s="211"/>
      <c r="V6" s="211"/>
      <c r="W6" s="211"/>
      <c r="X6" s="211"/>
      <c r="Y6" s="211"/>
      <c r="Z6" s="211"/>
    </row>
    <row r="7" spans="1:26" ht="99.95" customHeight="1">
      <c r="A7" s="228" t="s">
        <v>16</v>
      </c>
      <c r="B7" s="206" t="s">
        <v>17</v>
      </c>
      <c r="C7" s="206" t="s">
        <v>200</v>
      </c>
      <c r="D7" s="192" t="s">
        <v>201</v>
      </c>
      <c r="E7" s="193" t="s">
        <v>202</v>
      </c>
      <c r="F7" s="192" t="s">
        <v>266</v>
      </c>
      <c r="G7" s="193" t="s">
        <v>267</v>
      </c>
      <c r="H7" s="229" t="s">
        <v>194</v>
      </c>
      <c r="I7" s="230"/>
      <c r="J7" s="194"/>
      <c r="K7" s="231">
        <v>0</v>
      </c>
      <c r="L7" s="193" t="s">
        <v>270</v>
      </c>
      <c r="M7" s="232">
        <v>2000000000</v>
      </c>
      <c r="N7" s="193" t="s">
        <v>2428</v>
      </c>
      <c r="O7" s="193" t="s">
        <v>2425</v>
      </c>
      <c r="P7" s="193"/>
      <c r="Q7" s="211"/>
      <c r="R7" s="211"/>
      <c r="S7" s="211"/>
      <c r="T7" s="211"/>
      <c r="U7" s="211"/>
      <c r="V7" s="211"/>
      <c r="W7" s="211"/>
      <c r="X7" s="211"/>
      <c r="Y7" s="211"/>
      <c r="Z7" s="211"/>
    </row>
    <row r="8" spans="1:26" ht="99.95" customHeight="1">
      <c r="A8" s="228" t="s">
        <v>16</v>
      </c>
      <c r="B8" s="206" t="s">
        <v>17</v>
      </c>
      <c r="C8" s="206" t="s">
        <v>200</v>
      </c>
      <c r="D8" s="192" t="s">
        <v>201</v>
      </c>
      <c r="E8" s="193" t="s">
        <v>202</v>
      </c>
      <c r="F8" s="192" t="s">
        <v>285</v>
      </c>
      <c r="G8" s="193" t="s">
        <v>286</v>
      </c>
      <c r="H8" s="229" t="s">
        <v>194</v>
      </c>
      <c r="I8" s="230"/>
      <c r="J8" s="194"/>
      <c r="K8" s="231"/>
      <c r="L8" s="193" t="s">
        <v>288</v>
      </c>
      <c r="M8" s="232">
        <v>700000000</v>
      </c>
      <c r="N8" s="193" t="s">
        <v>2429</v>
      </c>
      <c r="O8" s="193" t="s">
        <v>2430</v>
      </c>
      <c r="P8" s="231">
        <v>560000000</v>
      </c>
      <c r="Q8" s="211"/>
      <c r="R8" s="211"/>
      <c r="S8" s="211"/>
      <c r="T8" s="211"/>
      <c r="U8" s="211"/>
      <c r="V8" s="211"/>
      <c r="W8" s="211"/>
      <c r="X8" s="211"/>
      <c r="Y8" s="211"/>
      <c r="Z8" s="211"/>
    </row>
    <row r="9" spans="1:26" ht="99.95" customHeight="1">
      <c r="A9" s="228" t="s">
        <v>16</v>
      </c>
      <c r="B9" s="206" t="s">
        <v>17</v>
      </c>
      <c r="C9" s="206" t="s">
        <v>200</v>
      </c>
      <c r="D9" s="192" t="s">
        <v>201</v>
      </c>
      <c r="E9" s="193" t="s">
        <v>202</v>
      </c>
      <c r="F9" s="192" t="s">
        <v>366</v>
      </c>
      <c r="G9" s="193" t="s">
        <v>367</v>
      </c>
      <c r="H9" s="229" t="s">
        <v>194</v>
      </c>
      <c r="I9" s="230"/>
      <c r="J9" s="194" t="s">
        <v>372</v>
      </c>
      <c r="K9" s="231">
        <v>200000000</v>
      </c>
      <c r="L9" s="193"/>
      <c r="M9" s="232">
        <v>0</v>
      </c>
      <c r="N9" s="233"/>
      <c r="O9" s="193"/>
      <c r="P9" s="193"/>
      <c r="Q9" s="211"/>
      <c r="R9" s="211"/>
      <c r="S9" s="211"/>
      <c r="T9" s="211"/>
      <c r="U9" s="211"/>
      <c r="V9" s="211"/>
      <c r="W9" s="211"/>
      <c r="X9" s="211"/>
      <c r="Y9" s="211"/>
      <c r="Z9" s="211"/>
    </row>
    <row r="10" spans="1:26" ht="99.95" customHeight="1">
      <c r="A10" s="228" t="s">
        <v>16</v>
      </c>
      <c r="B10" s="206" t="s">
        <v>17</v>
      </c>
      <c r="C10" s="206" t="s">
        <v>200</v>
      </c>
      <c r="D10" s="192" t="s">
        <v>445</v>
      </c>
      <c r="E10" s="193" t="s">
        <v>446</v>
      </c>
      <c r="F10" s="192" t="s">
        <v>447</v>
      </c>
      <c r="G10" s="193" t="s">
        <v>448</v>
      </c>
      <c r="H10" s="229" t="s">
        <v>194</v>
      </c>
      <c r="I10" s="230"/>
      <c r="J10" s="194"/>
      <c r="K10" s="231">
        <v>0</v>
      </c>
      <c r="L10" s="193" t="s">
        <v>469</v>
      </c>
      <c r="M10" s="232">
        <v>1000000000</v>
      </c>
      <c r="N10" s="193" t="s">
        <v>2429</v>
      </c>
      <c r="O10" s="193" t="s">
        <v>2430</v>
      </c>
      <c r="P10" s="193"/>
      <c r="Q10" s="211"/>
      <c r="R10" s="211"/>
      <c r="S10" s="211"/>
      <c r="T10" s="211"/>
      <c r="U10" s="211"/>
      <c r="V10" s="211"/>
      <c r="W10" s="211"/>
      <c r="X10" s="211"/>
      <c r="Y10" s="211"/>
      <c r="Z10" s="211"/>
    </row>
    <row r="11" spans="1:26" ht="99.95" customHeight="1">
      <c r="A11" s="228" t="s">
        <v>16</v>
      </c>
      <c r="B11" s="206" t="s">
        <v>17</v>
      </c>
      <c r="C11" s="206" t="s">
        <v>200</v>
      </c>
      <c r="D11" s="192" t="s">
        <v>445</v>
      </c>
      <c r="E11" s="193" t="s">
        <v>446</v>
      </c>
      <c r="F11" s="192" t="s">
        <v>474</v>
      </c>
      <c r="G11" s="193" t="s">
        <v>475</v>
      </c>
      <c r="H11" s="229" t="s">
        <v>194</v>
      </c>
      <c r="I11" s="230"/>
      <c r="J11" s="194"/>
      <c r="K11" s="231">
        <v>0</v>
      </c>
      <c r="L11" s="193" t="s">
        <v>478</v>
      </c>
      <c r="M11" s="232">
        <v>1100000000</v>
      </c>
      <c r="N11" s="193" t="s">
        <v>2431</v>
      </c>
      <c r="O11" s="234" t="s">
        <v>2432</v>
      </c>
      <c r="P11" s="193"/>
      <c r="Q11" s="211"/>
      <c r="R11" s="211"/>
      <c r="S11" s="211"/>
      <c r="T11" s="211"/>
      <c r="U11" s="211"/>
      <c r="V11" s="211"/>
      <c r="W11" s="211"/>
      <c r="X11" s="211"/>
      <c r="Y11" s="211"/>
      <c r="Z11" s="211"/>
    </row>
    <row r="12" spans="1:26" ht="99.95" customHeight="1">
      <c r="A12" s="228" t="s">
        <v>16</v>
      </c>
      <c r="B12" s="206" t="s">
        <v>17</v>
      </c>
      <c r="C12" s="206" t="s">
        <v>200</v>
      </c>
      <c r="D12" s="192" t="s">
        <v>445</v>
      </c>
      <c r="E12" s="193" t="s">
        <v>446</v>
      </c>
      <c r="F12" s="192" t="s">
        <v>498</v>
      </c>
      <c r="G12" s="193" t="s">
        <v>499</v>
      </c>
      <c r="H12" s="229" t="s">
        <v>194</v>
      </c>
      <c r="I12" s="230"/>
      <c r="J12" s="194"/>
      <c r="K12" s="231">
        <v>0</v>
      </c>
      <c r="L12" s="193" t="s">
        <v>516</v>
      </c>
      <c r="M12" s="232">
        <v>700000000</v>
      </c>
      <c r="N12" s="193" t="s">
        <v>2433</v>
      </c>
      <c r="O12" s="234" t="s">
        <v>2434</v>
      </c>
      <c r="P12" s="193"/>
      <c r="Q12" s="211"/>
      <c r="R12" s="211"/>
      <c r="S12" s="211"/>
      <c r="T12" s="211"/>
      <c r="U12" s="211"/>
      <c r="V12" s="211"/>
      <c r="W12" s="211"/>
      <c r="X12" s="211"/>
      <c r="Y12" s="211"/>
      <c r="Z12" s="211"/>
    </row>
    <row r="13" spans="1:26" ht="99.95" customHeight="1">
      <c r="A13" s="228" t="s">
        <v>16</v>
      </c>
      <c r="B13" s="206" t="s">
        <v>17</v>
      </c>
      <c r="C13" s="206" t="s">
        <v>200</v>
      </c>
      <c r="D13" s="192" t="s">
        <v>522</v>
      </c>
      <c r="E13" s="193" t="s">
        <v>523</v>
      </c>
      <c r="F13" s="192" t="s">
        <v>524</v>
      </c>
      <c r="G13" s="193" t="s">
        <v>525</v>
      </c>
      <c r="H13" s="229" t="s">
        <v>194</v>
      </c>
      <c r="I13" s="230"/>
      <c r="J13" s="194"/>
      <c r="K13" s="231"/>
      <c r="L13" s="193" t="s">
        <v>541</v>
      </c>
      <c r="M13" s="232">
        <v>42981909.25</v>
      </c>
      <c r="N13" s="193" t="s">
        <v>2435</v>
      </c>
      <c r="O13" s="234" t="s">
        <v>2436</v>
      </c>
      <c r="P13" s="231">
        <v>42981909.25</v>
      </c>
      <c r="Q13" s="211"/>
      <c r="R13" s="211"/>
      <c r="S13" s="211"/>
      <c r="T13" s="211"/>
      <c r="U13" s="211"/>
      <c r="V13" s="211"/>
      <c r="W13" s="211"/>
      <c r="X13" s="211"/>
      <c r="Y13" s="211"/>
      <c r="Z13" s="211"/>
    </row>
    <row r="14" spans="1:26" ht="99.95" customHeight="1">
      <c r="A14" s="228" t="s">
        <v>16</v>
      </c>
      <c r="B14" s="206" t="s">
        <v>17</v>
      </c>
      <c r="C14" s="206" t="s">
        <v>200</v>
      </c>
      <c r="D14" s="192" t="s">
        <v>522</v>
      </c>
      <c r="E14" s="193" t="s">
        <v>523</v>
      </c>
      <c r="F14" s="192" t="s">
        <v>546</v>
      </c>
      <c r="G14" s="193" t="s">
        <v>547</v>
      </c>
      <c r="H14" s="229" t="s">
        <v>126</v>
      </c>
      <c r="I14" s="230"/>
      <c r="J14" s="194"/>
      <c r="K14" s="231">
        <v>0</v>
      </c>
      <c r="L14" s="193" t="s">
        <v>549</v>
      </c>
      <c r="M14" s="232">
        <v>140000000</v>
      </c>
      <c r="N14" s="193" t="s">
        <v>2437</v>
      </c>
      <c r="O14" s="193" t="s">
        <v>2438</v>
      </c>
      <c r="P14" s="231">
        <v>140000000</v>
      </c>
      <c r="Q14" s="211"/>
      <c r="R14" s="211"/>
      <c r="S14" s="211"/>
      <c r="T14" s="211"/>
      <c r="U14" s="211"/>
      <c r="V14" s="211"/>
      <c r="W14" s="211"/>
      <c r="X14" s="211"/>
      <c r="Y14" s="211"/>
      <c r="Z14" s="211"/>
    </row>
    <row r="15" spans="1:26" ht="99.95" customHeight="1">
      <c r="A15" s="228" t="s">
        <v>16</v>
      </c>
      <c r="B15" s="206" t="s">
        <v>17</v>
      </c>
      <c r="C15" s="206" t="s">
        <v>200</v>
      </c>
      <c r="D15" s="192" t="s">
        <v>522</v>
      </c>
      <c r="E15" s="193" t="s">
        <v>523</v>
      </c>
      <c r="F15" s="192" t="s">
        <v>564</v>
      </c>
      <c r="G15" s="193" t="s">
        <v>565</v>
      </c>
      <c r="H15" s="229" t="s">
        <v>126</v>
      </c>
      <c r="I15" s="230"/>
      <c r="J15" s="194"/>
      <c r="K15" s="231">
        <v>0</v>
      </c>
      <c r="L15" s="193" t="s">
        <v>2439</v>
      </c>
      <c r="M15" s="232">
        <v>1200000000</v>
      </c>
      <c r="N15" s="193" t="s">
        <v>2440</v>
      </c>
      <c r="O15" s="193" t="s">
        <v>2441</v>
      </c>
      <c r="P15" s="231">
        <v>1200000000</v>
      </c>
      <c r="Q15" s="211"/>
      <c r="R15" s="211"/>
      <c r="S15" s="211"/>
      <c r="T15" s="211"/>
      <c r="U15" s="211"/>
      <c r="V15" s="211"/>
      <c r="W15" s="211"/>
      <c r="X15" s="211"/>
      <c r="Y15" s="211"/>
      <c r="Z15" s="211"/>
    </row>
    <row r="16" spans="1:26" ht="99.95" customHeight="1">
      <c r="A16" s="228" t="s">
        <v>16</v>
      </c>
      <c r="B16" s="206" t="s">
        <v>17</v>
      </c>
      <c r="C16" s="206" t="s">
        <v>200</v>
      </c>
      <c r="D16" s="192" t="s">
        <v>614</v>
      </c>
      <c r="E16" s="193" t="s">
        <v>615</v>
      </c>
      <c r="F16" s="192" t="s">
        <v>616</v>
      </c>
      <c r="G16" s="193" t="s">
        <v>617</v>
      </c>
      <c r="H16" s="229" t="s">
        <v>194</v>
      </c>
      <c r="I16" s="230"/>
      <c r="J16" s="194" t="s">
        <v>619</v>
      </c>
      <c r="K16" s="231">
        <v>25000000</v>
      </c>
      <c r="L16" s="193" t="s">
        <v>619</v>
      </c>
      <c r="M16" s="232">
        <v>50000000</v>
      </c>
      <c r="N16" s="193" t="s">
        <v>2442</v>
      </c>
      <c r="O16" s="193" t="s">
        <v>2443</v>
      </c>
      <c r="P16" s="231">
        <v>50000000</v>
      </c>
      <c r="Q16" s="211"/>
      <c r="R16" s="211"/>
      <c r="S16" s="211"/>
      <c r="T16" s="211"/>
      <c r="U16" s="211"/>
      <c r="V16" s="211"/>
      <c r="W16" s="211"/>
      <c r="X16" s="211"/>
      <c r="Y16" s="211"/>
      <c r="Z16" s="211"/>
    </row>
    <row r="17" spans="1:26" ht="99.95" customHeight="1">
      <c r="A17" s="228" t="s">
        <v>16</v>
      </c>
      <c r="B17" s="206" t="s">
        <v>17</v>
      </c>
      <c r="C17" s="206" t="s">
        <v>200</v>
      </c>
      <c r="D17" s="192" t="s">
        <v>614</v>
      </c>
      <c r="E17" s="193" t="s">
        <v>615</v>
      </c>
      <c r="F17" s="192" t="s">
        <v>647</v>
      </c>
      <c r="G17" s="193" t="s">
        <v>648</v>
      </c>
      <c r="H17" s="229" t="s">
        <v>194</v>
      </c>
      <c r="I17" s="230"/>
      <c r="J17" s="194" t="s">
        <v>651</v>
      </c>
      <c r="K17" s="231">
        <v>10000000</v>
      </c>
      <c r="L17" s="193" t="s">
        <v>651</v>
      </c>
      <c r="M17" s="232">
        <v>20000000</v>
      </c>
      <c r="N17" s="193" t="s">
        <v>2444</v>
      </c>
      <c r="O17" s="193" t="s">
        <v>2445</v>
      </c>
      <c r="P17" s="231">
        <v>20000000</v>
      </c>
      <c r="Q17" s="211"/>
      <c r="R17" s="211"/>
      <c r="S17" s="211"/>
      <c r="T17" s="211"/>
      <c r="U17" s="211"/>
      <c r="V17" s="211"/>
      <c r="W17" s="211"/>
      <c r="X17" s="211"/>
      <c r="Y17" s="211"/>
      <c r="Z17" s="211"/>
    </row>
    <row r="18" spans="1:26" ht="99.95" customHeight="1">
      <c r="A18" s="228" t="s">
        <v>16</v>
      </c>
      <c r="B18" s="206" t="s">
        <v>17</v>
      </c>
      <c r="C18" s="206" t="s">
        <v>200</v>
      </c>
      <c r="D18" s="192" t="s">
        <v>614</v>
      </c>
      <c r="E18" s="193" t="s">
        <v>615</v>
      </c>
      <c r="F18" s="192" t="s">
        <v>668</v>
      </c>
      <c r="G18" s="193" t="s">
        <v>669</v>
      </c>
      <c r="H18" s="229" t="s">
        <v>194</v>
      </c>
      <c r="I18" s="230"/>
      <c r="J18" s="194"/>
      <c r="K18" s="231">
        <v>0</v>
      </c>
      <c r="L18" s="193" t="s">
        <v>672</v>
      </c>
      <c r="M18" s="232">
        <v>120000000</v>
      </c>
      <c r="N18" s="193" t="s">
        <v>2446</v>
      </c>
      <c r="O18" s="193" t="s">
        <v>2447</v>
      </c>
      <c r="P18" s="231">
        <v>120000000</v>
      </c>
      <c r="Q18" s="211"/>
      <c r="R18" s="211"/>
      <c r="S18" s="211"/>
      <c r="T18" s="211"/>
      <c r="U18" s="211"/>
      <c r="V18" s="211"/>
      <c r="W18" s="211"/>
      <c r="X18" s="211"/>
      <c r="Y18" s="211"/>
      <c r="Z18" s="211"/>
    </row>
    <row r="19" spans="1:26" ht="99.95" customHeight="1">
      <c r="A19" s="228" t="s">
        <v>16</v>
      </c>
      <c r="B19" s="206" t="s">
        <v>17</v>
      </c>
      <c r="C19" s="206" t="s">
        <v>200</v>
      </c>
      <c r="D19" s="192" t="s">
        <v>614</v>
      </c>
      <c r="E19" s="193" t="s">
        <v>615</v>
      </c>
      <c r="F19" s="192" t="s">
        <v>693</v>
      </c>
      <c r="G19" s="193" t="s">
        <v>694</v>
      </c>
      <c r="H19" s="229" t="s">
        <v>126</v>
      </c>
      <c r="I19" s="230"/>
      <c r="J19" s="194" t="s">
        <v>696</v>
      </c>
      <c r="K19" s="231">
        <v>120000000</v>
      </c>
      <c r="L19" s="193" t="s">
        <v>696</v>
      </c>
      <c r="M19" s="232">
        <v>120000000</v>
      </c>
      <c r="N19" s="193" t="s">
        <v>2448</v>
      </c>
      <c r="O19" s="193" t="s">
        <v>2449</v>
      </c>
      <c r="P19" s="231">
        <v>120000000</v>
      </c>
      <c r="Q19" s="211"/>
      <c r="R19" s="211"/>
      <c r="S19" s="211"/>
      <c r="T19" s="211"/>
      <c r="U19" s="211"/>
      <c r="V19" s="211"/>
      <c r="W19" s="211"/>
      <c r="X19" s="211"/>
      <c r="Y19" s="211"/>
      <c r="Z19" s="211"/>
    </row>
    <row r="20" spans="1:26" ht="99.95" customHeight="1">
      <c r="A20" s="228" t="s">
        <v>16</v>
      </c>
      <c r="B20" s="206" t="s">
        <v>17</v>
      </c>
      <c r="C20" s="206" t="s">
        <v>200</v>
      </c>
      <c r="D20" s="192" t="s">
        <v>614</v>
      </c>
      <c r="E20" s="193" t="s">
        <v>615</v>
      </c>
      <c r="F20" s="192" t="s">
        <v>722</v>
      </c>
      <c r="G20" s="193" t="s">
        <v>723</v>
      </c>
      <c r="H20" s="229" t="s">
        <v>194</v>
      </c>
      <c r="I20" s="230"/>
      <c r="J20" s="194" t="s">
        <v>619</v>
      </c>
      <c r="K20" s="231">
        <v>80000000</v>
      </c>
      <c r="L20" s="193" t="s">
        <v>619</v>
      </c>
      <c r="M20" s="232">
        <v>150000000</v>
      </c>
      <c r="N20" s="193" t="s">
        <v>2450</v>
      </c>
      <c r="O20" s="193" t="s">
        <v>2451</v>
      </c>
      <c r="P20" s="231">
        <v>150000000</v>
      </c>
      <c r="Q20" s="211"/>
      <c r="R20" s="211"/>
      <c r="S20" s="211"/>
      <c r="T20" s="211"/>
      <c r="U20" s="211"/>
      <c r="V20" s="211"/>
      <c r="W20" s="211"/>
      <c r="X20" s="211"/>
      <c r="Y20" s="211"/>
      <c r="Z20" s="211"/>
    </row>
    <row r="21" spans="1:26" ht="99.95" customHeight="1">
      <c r="A21" s="228" t="s">
        <v>16</v>
      </c>
      <c r="B21" s="206" t="s">
        <v>17</v>
      </c>
      <c r="C21" s="206" t="s">
        <v>200</v>
      </c>
      <c r="D21" s="192" t="s">
        <v>614</v>
      </c>
      <c r="E21" s="193" t="s">
        <v>615</v>
      </c>
      <c r="F21" s="192" t="s">
        <v>744</v>
      </c>
      <c r="G21" s="193" t="s">
        <v>745</v>
      </c>
      <c r="H21" s="229" t="s">
        <v>126</v>
      </c>
      <c r="I21" s="230"/>
      <c r="J21" s="194" t="s">
        <v>759</v>
      </c>
      <c r="K21" s="231">
        <v>25000000</v>
      </c>
      <c r="L21" s="193" t="s">
        <v>760</v>
      </c>
      <c r="M21" s="232">
        <v>75000000</v>
      </c>
      <c r="N21" s="193" t="s">
        <v>2452</v>
      </c>
      <c r="O21" s="193" t="s">
        <v>2425</v>
      </c>
      <c r="P21" s="193"/>
      <c r="Q21" s="211"/>
      <c r="R21" s="211"/>
      <c r="S21" s="211"/>
      <c r="T21" s="211"/>
      <c r="U21" s="211"/>
      <c r="V21" s="211"/>
      <c r="W21" s="211"/>
      <c r="X21" s="211"/>
      <c r="Y21" s="211"/>
      <c r="Z21" s="211"/>
    </row>
    <row r="22" spans="1:26" ht="99.95" customHeight="1">
      <c r="A22" s="228" t="s">
        <v>16</v>
      </c>
      <c r="B22" s="206" t="s">
        <v>17</v>
      </c>
      <c r="C22" s="206" t="s">
        <v>200</v>
      </c>
      <c r="D22" s="192" t="s">
        <v>614</v>
      </c>
      <c r="E22" s="193" t="s">
        <v>615</v>
      </c>
      <c r="F22" s="192" t="s">
        <v>767</v>
      </c>
      <c r="G22" s="193" t="s">
        <v>768</v>
      </c>
      <c r="H22" s="229" t="s">
        <v>194</v>
      </c>
      <c r="I22" s="230"/>
      <c r="J22" s="194" t="s">
        <v>781</v>
      </c>
      <c r="K22" s="231">
        <v>30161872.84</v>
      </c>
      <c r="L22" s="193" t="s">
        <v>782</v>
      </c>
      <c r="M22" s="232">
        <v>37702341.049999997</v>
      </c>
      <c r="N22" s="193" t="s">
        <v>2453</v>
      </c>
      <c r="O22" s="193" t="s">
        <v>2454</v>
      </c>
      <c r="P22" s="231">
        <v>37702341.049999997</v>
      </c>
      <c r="Q22" s="211"/>
      <c r="R22" s="211"/>
      <c r="S22" s="211"/>
      <c r="T22" s="211"/>
      <c r="U22" s="211"/>
      <c r="V22" s="211"/>
      <c r="W22" s="211"/>
      <c r="X22" s="211"/>
      <c r="Y22" s="211"/>
      <c r="Z22" s="211"/>
    </row>
    <row r="23" spans="1:26" ht="99.95" customHeight="1">
      <c r="A23" s="228" t="s">
        <v>16</v>
      </c>
      <c r="B23" s="206" t="s">
        <v>17</v>
      </c>
      <c r="C23" s="206" t="s">
        <v>200</v>
      </c>
      <c r="D23" s="192" t="s">
        <v>614</v>
      </c>
      <c r="E23" s="193" t="s">
        <v>615</v>
      </c>
      <c r="F23" s="192" t="s">
        <v>790</v>
      </c>
      <c r="G23" s="193" t="s">
        <v>791</v>
      </c>
      <c r="H23" s="229" t="s">
        <v>194</v>
      </c>
      <c r="I23" s="230"/>
      <c r="J23" s="194" t="s">
        <v>803</v>
      </c>
      <c r="K23" s="231">
        <v>39936825.280000001</v>
      </c>
      <c r="L23" s="193" t="s">
        <v>804</v>
      </c>
      <c r="M23" s="232">
        <v>49921031.600000001</v>
      </c>
      <c r="N23" s="193" t="s">
        <v>2455</v>
      </c>
      <c r="O23" s="193" t="s">
        <v>2456</v>
      </c>
      <c r="P23" s="231">
        <v>49921031.600000001</v>
      </c>
      <c r="Q23" s="211"/>
      <c r="R23" s="211"/>
      <c r="S23" s="211"/>
      <c r="T23" s="211"/>
      <c r="U23" s="211"/>
      <c r="V23" s="211"/>
      <c r="W23" s="211"/>
      <c r="X23" s="211"/>
      <c r="Y23" s="211"/>
      <c r="Z23" s="211"/>
    </row>
    <row r="24" spans="1:26" ht="99.95" customHeight="1">
      <c r="A24" s="228" t="s">
        <v>16</v>
      </c>
      <c r="B24" s="206" t="s">
        <v>17</v>
      </c>
      <c r="C24" s="206" t="s">
        <v>200</v>
      </c>
      <c r="D24" s="192" t="s">
        <v>614</v>
      </c>
      <c r="E24" s="193" t="s">
        <v>615</v>
      </c>
      <c r="F24" s="192" t="s">
        <v>814</v>
      </c>
      <c r="G24" s="193" t="s">
        <v>815</v>
      </c>
      <c r="H24" s="229" t="s">
        <v>194</v>
      </c>
      <c r="I24" s="230"/>
      <c r="J24" s="194" t="s">
        <v>817</v>
      </c>
      <c r="K24" s="231">
        <v>200000000</v>
      </c>
      <c r="L24" s="193" t="s">
        <v>818</v>
      </c>
      <c r="M24" s="232">
        <v>600000000</v>
      </c>
      <c r="N24" s="193" t="s">
        <v>2457</v>
      </c>
      <c r="O24" s="193" t="s">
        <v>2458</v>
      </c>
      <c r="P24" s="193"/>
      <c r="Q24" s="211"/>
      <c r="R24" s="211"/>
      <c r="S24" s="211"/>
      <c r="T24" s="211"/>
      <c r="U24" s="211"/>
      <c r="V24" s="211"/>
      <c r="W24" s="211"/>
      <c r="X24" s="211"/>
      <c r="Y24" s="211"/>
      <c r="Z24" s="211"/>
    </row>
    <row r="25" spans="1:26" ht="99.95" customHeight="1">
      <c r="A25" s="228" t="s">
        <v>16</v>
      </c>
      <c r="B25" s="206" t="s">
        <v>17</v>
      </c>
      <c r="C25" s="206" t="s">
        <v>200</v>
      </c>
      <c r="D25" s="192" t="s">
        <v>614</v>
      </c>
      <c r="E25" s="193" t="s">
        <v>615</v>
      </c>
      <c r="F25" s="192" t="s">
        <v>844</v>
      </c>
      <c r="G25" s="193" t="s">
        <v>845</v>
      </c>
      <c r="H25" s="229" t="s">
        <v>194</v>
      </c>
      <c r="I25" s="230"/>
      <c r="J25" s="194" t="s">
        <v>847</v>
      </c>
      <c r="K25" s="231">
        <v>30000000</v>
      </c>
      <c r="L25" s="193" t="s">
        <v>847</v>
      </c>
      <c r="M25" s="232">
        <v>50000000</v>
      </c>
      <c r="N25" s="193" t="s">
        <v>2459</v>
      </c>
      <c r="O25" s="193" t="s">
        <v>2460</v>
      </c>
      <c r="P25" s="193"/>
      <c r="Q25" s="211"/>
      <c r="R25" s="211"/>
      <c r="S25" s="211"/>
      <c r="T25" s="211"/>
      <c r="U25" s="211"/>
      <c r="V25" s="211"/>
      <c r="W25" s="211"/>
      <c r="X25" s="211"/>
      <c r="Y25" s="211"/>
      <c r="Z25" s="211"/>
    </row>
    <row r="26" spans="1:26" ht="99.95" customHeight="1">
      <c r="A26" s="228" t="s">
        <v>16</v>
      </c>
      <c r="B26" s="206" t="s">
        <v>17</v>
      </c>
      <c r="C26" s="206" t="s">
        <v>870</v>
      </c>
      <c r="D26" s="192" t="s">
        <v>871</v>
      </c>
      <c r="E26" s="193" t="s">
        <v>872</v>
      </c>
      <c r="F26" s="192" t="s">
        <v>873</v>
      </c>
      <c r="G26" s="193" t="s">
        <v>874</v>
      </c>
      <c r="H26" s="229" t="s">
        <v>194</v>
      </c>
      <c r="I26" s="230"/>
      <c r="J26" s="194" t="s">
        <v>877</v>
      </c>
      <c r="K26" s="235">
        <v>37824080</v>
      </c>
      <c r="L26" s="193" t="s">
        <v>878</v>
      </c>
      <c r="M26" s="232">
        <v>47280100</v>
      </c>
      <c r="N26" s="193" t="s">
        <v>2461</v>
      </c>
      <c r="O26" s="193" t="s">
        <v>2462</v>
      </c>
      <c r="P26" s="231">
        <v>47280100</v>
      </c>
      <c r="Q26" s="211"/>
      <c r="R26" s="211"/>
      <c r="S26" s="211"/>
      <c r="T26" s="211"/>
      <c r="U26" s="211"/>
      <c r="V26" s="211"/>
      <c r="W26" s="211"/>
      <c r="X26" s="211"/>
      <c r="Y26" s="211"/>
      <c r="Z26" s="211"/>
    </row>
    <row r="27" spans="1:26" ht="99.95" customHeight="1">
      <c r="A27" s="228" t="s">
        <v>16</v>
      </c>
      <c r="B27" s="206" t="s">
        <v>17</v>
      </c>
      <c r="C27" s="206" t="s">
        <v>870</v>
      </c>
      <c r="D27" s="192" t="s">
        <v>871</v>
      </c>
      <c r="E27" s="193" t="s">
        <v>872</v>
      </c>
      <c r="F27" s="192" t="s">
        <v>882</v>
      </c>
      <c r="G27" s="193" t="s">
        <v>883</v>
      </c>
      <c r="H27" s="229" t="s">
        <v>194</v>
      </c>
      <c r="I27" s="230"/>
      <c r="J27" s="236" t="s">
        <v>884</v>
      </c>
      <c r="K27" s="231">
        <v>28836745.399999999</v>
      </c>
      <c r="L27" s="237" t="s">
        <v>885</v>
      </c>
      <c r="M27" s="232">
        <v>34274855.5</v>
      </c>
      <c r="N27" s="193" t="s">
        <v>2463</v>
      </c>
      <c r="O27" s="193" t="s">
        <v>2464</v>
      </c>
      <c r="P27" s="231">
        <v>34274855.5</v>
      </c>
      <c r="Q27" s="211"/>
      <c r="R27" s="211"/>
      <c r="S27" s="211"/>
      <c r="T27" s="211"/>
      <c r="U27" s="211"/>
      <c r="V27" s="211"/>
      <c r="W27" s="211"/>
      <c r="X27" s="211"/>
      <c r="Y27" s="211"/>
      <c r="Z27" s="211"/>
    </row>
    <row r="28" spans="1:26" ht="99.95" customHeight="1">
      <c r="A28" s="228" t="s">
        <v>16</v>
      </c>
      <c r="B28" s="206" t="s">
        <v>17</v>
      </c>
      <c r="C28" s="206" t="s">
        <v>870</v>
      </c>
      <c r="D28" s="192" t="s">
        <v>871</v>
      </c>
      <c r="E28" s="193" t="s">
        <v>872</v>
      </c>
      <c r="F28" s="192" t="s">
        <v>893</v>
      </c>
      <c r="G28" s="193" t="s">
        <v>894</v>
      </c>
      <c r="H28" s="229" t="s">
        <v>194</v>
      </c>
      <c r="I28" s="230"/>
      <c r="J28" s="194" t="s">
        <v>896</v>
      </c>
      <c r="K28" s="231">
        <v>50000000</v>
      </c>
      <c r="L28" s="193" t="s">
        <v>896</v>
      </c>
      <c r="M28" s="232">
        <v>60000000</v>
      </c>
      <c r="N28" s="193" t="s">
        <v>2465</v>
      </c>
      <c r="O28" s="234" t="s">
        <v>2466</v>
      </c>
      <c r="P28" s="231">
        <v>60000000</v>
      </c>
      <c r="Q28" s="211"/>
      <c r="R28" s="211"/>
      <c r="S28" s="211"/>
      <c r="T28" s="211"/>
      <c r="U28" s="211"/>
      <c r="V28" s="211"/>
      <c r="W28" s="211"/>
      <c r="X28" s="211"/>
      <c r="Y28" s="211"/>
      <c r="Z28" s="211"/>
    </row>
    <row r="29" spans="1:26" ht="99.95" customHeight="1">
      <c r="A29" s="228" t="s">
        <v>936</v>
      </c>
      <c r="B29" s="206" t="s">
        <v>937</v>
      </c>
      <c r="C29" s="206" t="s">
        <v>938</v>
      </c>
      <c r="D29" s="192" t="s">
        <v>939</v>
      </c>
      <c r="E29" s="193" t="s">
        <v>940</v>
      </c>
      <c r="F29" s="192" t="s">
        <v>941</v>
      </c>
      <c r="G29" s="193" t="s">
        <v>942</v>
      </c>
      <c r="H29" s="229" t="s">
        <v>126</v>
      </c>
      <c r="I29" s="230"/>
      <c r="J29" s="194" t="s">
        <v>944</v>
      </c>
      <c r="K29" s="231">
        <v>27419884.400000002</v>
      </c>
      <c r="L29" s="193" t="s">
        <v>944</v>
      </c>
      <c r="M29" s="232">
        <v>34274855.5</v>
      </c>
      <c r="N29" s="193" t="s">
        <v>2428</v>
      </c>
      <c r="O29" s="193" t="s">
        <v>2425</v>
      </c>
      <c r="P29" s="193"/>
      <c r="Q29" s="211"/>
      <c r="R29" s="211"/>
      <c r="S29" s="211"/>
      <c r="T29" s="211"/>
      <c r="U29" s="211"/>
      <c r="V29" s="211"/>
      <c r="W29" s="211"/>
      <c r="X29" s="211"/>
      <c r="Y29" s="211"/>
      <c r="Z29" s="211"/>
    </row>
    <row r="30" spans="1:26" ht="99.95" customHeight="1">
      <c r="A30" s="228" t="s">
        <v>936</v>
      </c>
      <c r="B30" s="206" t="s">
        <v>937</v>
      </c>
      <c r="C30" s="206" t="s">
        <v>938</v>
      </c>
      <c r="D30" s="192" t="s">
        <v>1102</v>
      </c>
      <c r="E30" s="193" t="s">
        <v>1103</v>
      </c>
      <c r="F30" s="192" t="s">
        <v>1104</v>
      </c>
      <c r="G30" s="193" t="s">
        <v>1105</v>
      </c>
      <c r="H30" s="229" t="s">
        <v>194</v>
      </c>
      <c r="I30" s="230"/>
      <c r="J30" s="194" t="s">
        <v>1109</v>
      </c>
      <c r="K30" s="231">
        <v>20000000</v>
      </c>
      <c r="L30" s="193"/>
      <c r="M30" s="232">
        <v>0</v>
      </c>
      <c r="N30" s="193"/>
      <c r="O30" s="193"/>
      <c r="P30" s="193"/>
      <c r="Q30" s="211"/>
      <c r="R30" s="211"/>
      <c r="S30" s="211"/>
      <c r="T30" s="211"/>
      <c r="U30" s="211"/>
      <c r="V30" s="211"/>
      <c r="W30" s="211"/>
      <c r="X30" s="211"/>
      <c r="Y30" s="211"/>
      <c r="Z30" s="211"/>
    </row>
    <row r="31" spans="1:26" ht="99.95" customHeight="1">
      <c r="A31" s="228" t="s">
        <v>936</v>
      </c>
      <c r="B31" s="206" t="s">
        <v>937</v>
      </c>
      <c r="C31" s="206" t="s">
        <v>938</v>
      </c>
      <c r="D31" s="192" t="s">
        <v>1102</v>
      </c>
      <c r="E31" s="193" t="s">
        <v>1103</v>
      </c>
      <c r="F31" s="192" t="s">
        <v>1113</v>
      </c>
      <c r="G31" s="193" t="s">
        <v>1114</v>
      </c>
      <c r="H31" s="229" t="s">
        <v>194</v>
      </c>
      <c r="I31" s="230"/>
      <c r="J31" s="194" t="s">
        <v>1116</v>
      </c>
      <c r="K31" s="231">
        <v>17594374</v>
      </c>
      <c r="L31" s="237" t="s">
        <v>1117</v>
      </c>
      <c r="M31" s="232">
        <v>21992967.5</v>
      </c>
      <c r="N31" s="193" t="s">
        <v>2467</v>
      </c>
      <c r="O31" s="193" t="s">
        <v>2468</v>
      </c>
      <c r="P31" s="231">
        <v>21992967.5</v>
      </c>
      <c r="Q31" s="211"/>
      <c r="R31" s="211"/>
      <c r="S31" s="211"/>
      <c r="T31" s="211"/>
      <c r="U31" s="211"/>
      <c r="V31" s="211"/>
      <c r="W31" s="211"/>
      <c r="X31" s="211"/>
      <c r="Y31" s="211"/>
      <c r="Z31" s="211"/>
    </row>
    <row r="32" spans="1:26" ht="99.95" customHeight="1">
      <c r="A32" s="228" t="s">
        <v>936</v>
      </c>
      <c r="B32" s="206" t="s">
        <v>937</v>
      </c>
      <c r="C32" s="206" t="s">
        <v>938</v>
      </c>
      <c r="D32" s="192" t="s">
        <v>1209</v>
      </c>
      <c r="E32" s="193" t="s">
        <v>1210</v>
      </c>
      <c r="F32" s="192" t="s">
        <v>1211</v>
      </c>
      <c r="G32" s="193" t="s">
        <v>1212</v>
      </c>
      <c r="H32" s="229" t="s">
        <v>126</v>
      </c>
      <c r="I32" s="230"/>
      <c r="J32" s="194" t="s">
        <v>1229</v>
      </c>
      <c r="K32" s="231">
        <v>47198066.240000002</v>
      </c>
      <c r="L32" s="193" t="s">
        <v>1229</v>
      </c>
      <c r="M32" s="232">
        <v>58997582.799999997</v>
      </c>
      <c r="N32" s="193" t="s">
        <v>2469</v>
      </c>
      <c r="O32" s="193" t="s">
        <v>2470</v>
      </c>
      <c r="P32" s="231">
        <v>58997582.799999997</v>
      </c>
      <c r="Q32" s="211"/>
      <c r="R32" s="211"/>
      <c r="S32" s="211"/>
      <c r="T32" s="211"/>
      <c r="U32" s="211"/>
      <c r="V32" s="211"/>
      <c r="W32" s="211"/>
      <c r="X32" s="211"/>
      <c r="Y32" s="211"/>
      <c r="Z32" s="211"/>
    </row>
    <row r="33" spans="1:26" ht="99.95" customHeight="1">
      <c r="A33" s="228" t="s">
        <v>936</v>
      </c>
      <c r="B33" s="206" t="s">
        <v>937</v>
      </c>
      <c r="C33" s="206" t="s">
        <v>938</v>
      </c>
      <c r="D33" s="192" t="s">
        <v>1209</v>
      </c>
      <c r="E33" s="193" t="s">
        <v>1210</v>
      </c>
      <c r="F33" s="192" t="s">
        <v>1246</v>
      </c>
      <c r="G33" s="193" t="s">
        <v>1247</v>
      </c>
      <c r="H33" s="229" t="s">
        <v>194</v>
      </c>
      <c r="I33" s="230"/>
      <c r="J33" s="194" t="s">
        <v>1251</v>
      </c>
      <c r="K33" s="231">
        <v>17594374</v>
      </c>
      <c r="L33" s="193" t="s">
        <v>1251</v>
      </c>
      <c r="M33" s="232">
        <v>21992967.5</v>
      </c>
      <c r="N33" s="193" t="s">
        <v>2471</v>
      </c>
      <c r="O33" s="193" t="s">
        <v>2472</v>
      </c>
      <c r="P33" s="231">
        <v>21992967.5</v>
      </c>
      <c r="Q33" s="211"/>
      <c r="R33" s="211"/>
      <c r="S33" s="211"/>
      <c r="T33" s="211"/>
      <c r="U33" s="211"/>
      <c r="V33" s="211"/>
      <c r="W33" s="211"/>
      <c r="X33" s="211"/>
      <c r="Y33" s="211"/>
      <c r="Z33" s="211"/>
    </row>
    <row r="34" spans="1:26" ht="99.95" customHeight="1">
      <c r="A34" s="228" t="s">
        <v>936</v>
      </c>
      <c r="B34" s="206" t="s">
        <v>937</v>
      </c>
      <c r="C34" s="206" t="s">
        <v>938</v>
      </c>
      <c r="D34" s="192" t="s">
        <v>1264</v>
      </c>
      <c r="E34" s="193" t="s">
        <v>1265</v>
      </c>
      <c r="F34" s="192" t="s">
        <v>1287</v>
      </c>
      <c r="G34" s="193" t="s">
        <v>1288</v>
      </c>
      <c r="H34" s="229" t="s">
        <v>194</v>
      </c>
      <c r="I34" s="230"/>
      <c r="J34" s="194" t="s">
        <v>1294</v>
      </c>
      <c r="K34" s="231">
        <v>10000000</v>
      </c>
      <c r="L34" s="193" t="s">
        <v>1294</v>
      </c>
      <c r="M34" s="232">
        <v>20000000</v>
      </c>
      <c r="N34" s="193" t="s">
        <v>2473</v>
      </c>
      <c r="O34" s="193" t="s">
        <v>2474</v>
      </c>
      <c r="P34" s="231">
        <v>20000000</v>
      </c>
      <c r="Q34" s="211"/>
      <c r="R34" s="211"/>
      <c r="S34" s="211"/>
      <c r="T34" s="211"/>
      <c r="U34" s="211"/>
      <c r="V34" s="211"/>
      <c r="W34" s="211"/>
      <c r="X34" s="211"/>
      <c r="Y34" s="211"/>
      <c r="Z34" s="211"/>
    </row>
    <row r="35" spans="1:26" ht="99.95" customHeight="1">
      <c r="A35" s="228" t="s">
        <v>1374</v>
      </c>
      <c r="B35" s="206" t="s">
        <v>1375</v>
      </c>
      <c r="C35" s="206" t="s">
        <v>1376</v>
      </c>
      <c r="D35" s="192" t="s">
        <v>1377</v>
      </c>
      <c r="E35" s="193" t="s">
        <v>1378</v>
      </c>
      <c r="F35" s="192" t="s">
        <v>1391</v>
      </c>
      <c r="G35" s="193" t="s">
        <v>1392</v>
      </c>
      <c r="H35" s="229" t="s">
        <v>126</v>
      </c>
      <c r="I35" s="230"/>
      <c r="J35" s="194" t="s">
        <v>1394</v>
      </c>
      <c r="K35" s="231">
        <v>10000000</v>
      </c>
      <c r="L35" s="193" t="s">
        <v>1394</v>
      </c>
      <c r="M35" s="232">
        <v>20000000</v>
      </c>
      <c r="N35" s="193" t="s">
        <v>2475</v>
      </c>
      <c r="O35" s="193" t="s">
        <v>2476</v>
      </c>
      <c r="P35" s="231">
        <v>20000000</v>
      </c>
      <c r="Q35" s="211"/>
      <c r="R35" s="211"/>
      <c r="S35" s="211"/>
      <c r="T35" s="211"/>
      <c r="U35" s="211"/>
      <c r="V35" s="211"/>
      <c r="W35" s="211"/>
      <c r="X35" s="211"/>
      <c r="Y35" s="211"/>
      <c r="Z35" s="211"/>
    </row>
    <row r="36" spans="1:26" ht="99.95" customHeight="1">
      <c r="A36" s="228" t="s">
        <v>1374</v>
      </c>
      <c r="B36" s="206" t="s">
        <v>1375</v>
      </c>
      <c r="C36" s="206" t="s">
        <v>1376</v>
      </c>
      <c r="D36" s="192" t="s">
        <v>1377</v>
      </c>
      <c r="E36" s="193" t="s">
        <v>1378</v>
      </c>
      <c r="F36" s="192" t="s">
        <v>1402</v>
      </c>
      <c r="G36" s="193" t="s">
        <v>1403</v>
      </c>
      <c r="H36" s="229" t="s">
        <v>126</v>
      </c>
      <c r="I36" s="230"/>
      <c r="J36" s="194" t="s">
        <v>1394</v>
      </c>
      <c r="K36" s="231">
        <v>10000000</v>
      </c>
      <c r="L36" s="193" t="s">
        <v>1394</v>
      </c>
      <c r="M36" s="232">
        <v>20000000</v>
      </c>
      <c r="N36" s="193" t="s">
        <v>2477</v>
      </c>
      <c r="O36" s="193" t="s">
        <v>2478</v>
      </c>
      <c r="P36" s="231">
        <v>20000000</v>
      </c>
      <c r="Q36" s="211"/>
      <c r="R36" s="211"/>
      <c r="S36" s="211"/>
      <c r="T36" s="211"/>
      <c r="U36" s="211"/>
      <c r="V36" s="211"/>
      <c r="W36" s="211"/>
      <c r="X36" s="211"/>
      <c r="Y36" s="211"/>
      <c r="Z36" s="211"/>
    </row>
    <row r="37" spans="1:26" ht="99.95" customHeight="1">
      <c r="A37" s="228" t="s">
        <v>1374</v>
      </c>
      <c r="B37" s="206" t="s">
        <v>1375</v>
      </c>
      <c r="C37" s="206" t="s">
        <v>1376</v>
      </c>
      <c r="D37" s="192" t="s">
        <v>1377</v>
      </c>
      <c r="E37" s="193" t="s">
        <v>1378</v>
      </c>
      <c r="F37" s="192" t="s">
        <v>1489</v>
      </c>
      <c r="G37" s="193" t="s">
        <v>1490</v>
      </c>
      <c r="H37" s="229" t="s">
        <v>126</v>
      </c>
      <c r="I37" s="230"/>
      <c r="J37" s="194" t="s">
        <v>1394</v>
      </c>
      <c r="K37" s="231">
        <v>10000000</v>
      </c>
      <c r="L37" s="193" t="s">
        <v>1394</v>
      </c>
      <c r="M37" s="232">
        <v>20000000</v>
      </c>
      <c r="N37" s="193" t="s">
        <v>2479</v>
      </c>
      <c r="O37" s="193" t="s">
        <v>2480</v>
      </c>
      <c r="P37" s="231">
        <v>20000000</v>
      </c>
      <c r="Q37" s="211"/>
      <c r="R37" s="211"/>
      <c r="S37" s="211"/>
      <c r="T37" s="211"/>
      <c r="U37" s="211"/>
      <c r="V37" s="211"/>
      <c r="W37" s="211"/>
      <c r="X37" s="211"/>
      <c r="Y37" s="211"/>
      <c r="Z37" s="211"/>
    </row>
    <row r="38" spans="1:26" ht="99.95" customHeight="1">
      <c r="A38" s="228" t="s">
        <v>1374</v>
      </c>
      <c r="B38" s="206" t="s">
        <v>1375</v>
      </c>
      <c r="C38" s="206" t="s">
        <v>1376</v>
      </c>
      <c r="D38" s="192" t="s">
        <v>1377</v>
      </c>
      <c r="E38" s="193" t="s">
        <v>1378</v>
      </c>
      <c r="F38" s="192" t="s">
        <v>1493</v>
      </c>
      <c r="G38" s="193" t="s">
        <v>1494</v>
      </c>
      <c r="H38" s="229" t="s">
        <v>194</v>
      </c>
      <c r="I38" s="230"/>
      <c r="J38" s="194" t="s">
        <v>1505</v>
      </c>
      <c r="K38" s="231">
        <v>0</v>
      </c>
      <c r="L38" s="193"/>
      <c r="M38" s="232">
        <v>0</v>
      </c>
      <c r="N38" s="193"/>
      <c r="O38" s="193"/>
      <c r="P38" s="193"/>
      <c r="Q38" s="211"/>
      <c r="R38" s="211"/>
      <c r="S38" s="211"/>
      <c r="T38" s="211"/>
      <c r="U38" s="211"/>
      <c r="V38" s="211"/>
      <c r="W38" s="211"/>
      <c r="X38" s="211"/>
      <c r="Y38" s="211"/>
      <c r="Z38" s="211"/>
    </row>
    <row r="39" spans="1:26" ht="99.95" customHeight="1">
      <c r="A39" s="228" t="s">
        <v>1374</v>
      </c>
      <c r="B39" s="206" t="s">
        <v>1375</v>
      </c>
      <c r="C39" s="206" t="s">
        <v>1376</v>
      </c>
      <c r="D39" s="192" t="s">
        <v>1377</v>
      </c>
      <c r="E39" s="193" t="s">
        <v>1378</v>
      </c>
      <c r="F39" s="192" t="s">
        <v>1541</v>
      </c>
      <c r="G39" s="193" t="s">
        <v>1542</v>
      </c>
      <c r="H39" s="229" t="s">
        <v>126</v>
      </c>
      <c r="I39" s="230"/>
      <c r="J39" s="194" t="s">
        <v>1394</v>
      </c>
      <c r="K39" s="231">
        <v>10000000</v>
      </c>
      <c r="L39" s="193" t="s">
        <v>1394</v>
      </c>
      <c r="M39" s="232">
        <v>20000000</v>
      </c>
      <c r="N39" s="193" t="s">
        <v>2481</v>
      </c>
      <c r="O39" s="193" t="s">
        <v>2482</v>
      </c>
      <c r="P39" s="193"/>
      <c r="Q39" s="211"/>
      <c r="R39" s="211"/>
      <c r="S39" s="211"/>
      <c r="T39" s="211"/>
      <c r="U39" s="211"/>
      <c r="V39" s="211"/>
      <c r="W39" s="211"/>
      <c r="X39" s="211"/>
      <c r="Y39" s="211"/>
      <c r="Z39" s="211"/>
    </row>
    <row r="40" spans="1:26" ht="99.95" customHeight="1">
      <c r="A40" s="228" t="s">
        <v>1374</v>
      </c>
      <c r="B40" s="206" t="s">
        <v>1375</v>
      </c>
      <c r="C40" s="206" t="s">
        <v>1376</v>
      </c>
      <c r="D40" s="192" t="s">
        <v>1377</v>
      </c>
      <c r="E40" s="193" t="s">
        <v>1378</v>
      </c>
      <c r="F40" s="192" t="s">
        <v>1545</v>
      </c>
      <c r="G40" s="193" t="s">
        <v>1546</v>
      </c>
      <c r="H40" s="229" t="s">
        <v>126</v>
      </c>
      <c r="I40" s="230"/>
      <c r="J40" s="238" t="s">
        <v>1548</v>
      </c>
      <c r="K40" s="231">
        <v>15000000</v>
      </c>
      <c r="L40" s="193" t="s">
        <v>1548</v>
      </c>
      <c r="M40" s="232">
        <v>20000000</v>
      </c>
      <c r="N40" s="193" t="s">
        <v>2482</v>
      </c>
      <c r="O40" s="193" t="s">
        <v>2482</v>
      </c>
      <c r="P40" s="193"/>
      <c r="Q40" s="211"/>
      <c r="R40" s="211"/>
      <c r="S40" s="211"/>
      <c r="T40" s="211"/>
      <c r="U40" s="211"/>
      <c r="V40" s="211"/>
      <c r="W40" s="211"/>
      <c r="X40" s="211"/>
      <c r="Y40" s="211"/>
      <c r="Z40" s="211"/>
    </row>
    <row r="41" spans="1:26" ht="99.95" customHeight="1">
      <c r="A41" s="228" t="s">
        <v>1374</v>
      </c>
      <c r="B41" s="206" t="s">
        <v>1375</v>
      </c>
      <c r="C41" s="206" t="s">
        <v>1376</v>
      </c>
      <c r="D41" s="192" t="s">
        <v>1377</v>
      </c>
      <c r="E41" s="193" t="s">
        <v>1378</v>
      </c>
      <c r="F41" s="192" t="s">
        <v>1552</v>
      </c>
      <c r="G41" s="193" t="s">
        <v>1553</v>
      </c>
      <c r="H41" s="229" t="s">
        <v>126</v>
      </c>
      <c r="I41" s="230"/>
      <c r="J41" s="194" t="s">
        <v>1394</v>
      </c>
      <c r="K41" s="231">
        <v>10000000</v>
      </c>
      <c r="L41" s="193" t="s">
        <v>1394</v>
      </c>
      <c r="M41" s="232">
        <v>20000000</v>
      </c>
      <c r="N41" s="193" t="s">
        <v>2483</v>
      </c>
      <c r="O41" s="193" t="s">
        <v>2484</v>
      </c>
      <c r="P41" s="231">
        <v>20000000</v>
      </c>
      <c r="Q41" s="211"/>
      <c r="R41" s="211"/>
      <c r="S41" s="211"/>
      <c r="T41" s="211"/>
      <c r="U41" s="211"/>
      <c r="V41" s="211"/>
      <c r="W41" s="211"/>
      <c r="X41" s="211"/>
      <c r="Y41" s="211"/>
      <c r="Z41" s="211"/>
    </row>
    <row r="42" spans="1:26" ht="99.95" customHeight="1">
      <c r="A42" s="228" t="s">
        <v>1374</v>
      </c>
      <c r="B42" s="206" t="s">
        <v>1375</v>
      </c>
      <c r="C42" s="206" t="s">
        <v>1376</v>
      </c>
      <c r="D42" s="192" t="s">
        <v>1377</v>
      </c>
      <c r="E42" s="193" t="s">
        <v>1378</v>
      </c>
      <c r="F42" s="192" t="s">
        <v>1567</v>
      </c>
      <c r="G42" s="193" t="s">
        <v>1568</v>
      </c>
      <c r="H42" s="229" t="s">
        <v>126</v>
      </c>
      <c r="I42" s="230"/>
      <c r="J42" s="194"/>
      <c r="K42" s="231">
        <v>0</v>
      </c>
      <c r="L42" s="193" t="s">
        <v>1570</v>
      </c>
      <c r="M42" s="232">
        <v>20000000</v>
      </c>
      <c r="N42" s="193" t="s">
        <v>2482</v>
      </c>
      <c r="O42" s="193" t="s">
        <v>2482</v>
      </c>
      <c r="P42" s="193"/>
      <c r="Q42" s="211"/>
      <c r="R42" s="211"/>
      <c r="S42" s="211"/>
      <c r="T42" s="211"/>
      <c r="U42" s="211"/>
      <c r="V42" s="211"/>
      <c r="W42" s="211"/>
      <c r="X42" s="211"/>
      <c r="Y42" s="211"/>
      <c r="Z42" s="211"/>
    </row>
    <row r="43" spans="1:26" ht="99.95" customHeight="1">
      <c r="A43" s="228" t="s">
        <v>1374</v>
      </c>
      <c r="B43" s="206" t="s">
        <v>1375</v>
      </c>
      <c r="C43" s="206" t="s">
        <v>1376</v>
      </c>
      <c r="D43" s="192" t="s">
        <v>1377</v>
      </c>
      <c r="E43" s="193" t="s">
        <v>1378</v>
      </c>
      <c r="F43" s="192" t="s">
        <v>1575</v>
      </c>
      <c r="G43" s="193" t="s">
        <v>1576</v>
      </c>
      <c r="H43" s="229" t="s">
        <v>126</v>
      </c>
      <c r="I43" s="230"/>
      <c r="J43" s="194"/>
      <c r="K43" s="231">
        <v>0</v>
      </c>
      <c r="L43" s="193" t="s">
        <v>1586</v>
      </c>
      <c r="M43" s="232">
        <v>30000000</v>
      </c>
      <c r="N43" s="193" t="s">
        <v>2482</v>
      </c>
      <c r="O43" s="193" t="s">
        <v>2482</v>
      </c>
      <c r="P43" s="193"/>
      <c r="Q43" s="211"/>
      <c r="R43" s="211"/>
      <c r="S43" s="211"/>
      <c r="T43" s="211"/>
      <c r="U43" s="211"/>
      <c r="V43" s="211"/>
      <c r="W43" s="211"/>
      <c r="X43" s="211"/>
      <c r="Y43" s="211"/>
      <c r="Z43" s="211"/>
    </row>
    <row r="44" spans="1:26" ht="99.95" customHeight="1">
      <c r="A44" s="228" t="s">
        <v>1374</v>
      </c>
      <c r="B44" s="206" t="s">
        <v>1375</v>
      </c>
      <c r="C44" s="206" t="s">
        <v>1376</v>
      </c>
      <c r="D44" s="192" t="s">
        <v>1377</v>
      </c>
      <c r="E44" s="193" t="s">
        <v>1378</v>
      </c>
      <c r="F44" s="192" t="s">
        <v>1596</v>
      </c>
      <c r="G44" s="193" t="s">
        <v>1597</v>
      </c>
      <c r="H44" s="229" t="s">
        <v>194</v>
      </c>
      <c r="I44" s="230"/>
      <c r="J44" s="194"/>
      <c r="K44" s="231">
        <v>0</v>
      </c>
      <c r="L44" s="193" t="s">
        <v>1598</v>
      </c>
      <c r="M44" s="232">
        <v>8000000</v>
      </c>
      <c r="N44" s="193" t="s">
        <v>2485</v>
      </c>
      <c r="O44" s="234" t="s">
        <v>2486</v>
      </c>
      <c r="P44" s="231">
        <v>8000000</v>
      </c>
      <c r="Q44" s="211"/>
      <c r="R44" s="211"/>
      <c r="S44" s="211"/>
      <c r="T44" s="211"/>
      <c r="U44" s="211"/>
      <c r="V44" s="211"/>
      <c r="W44" s="211"/>
      <c r="X44" s="211"/>
      <c r="Y44" s="211"/>
      <c r="Z44" s="211"/>
    </row>
    <row r="45" spans="1:26" ht="99.95" customHeight="1">
      <c r="A45" s="228" t="s">
        <v>1374</v>
      </c>
      <c r="B45" s="206" t="s">
        <v>1375</v>
      </c>
      <c r="C45" s="206" t="s">
        <v>1376</v>
      </c>
      <c r="D45" s="192" t="s">
        <v>1377</v>
      </c>
      <c r="E45" s="193" t="s">
        <v>1378</v>
      </c>
      <c r="F45" s="192" t="s">
        <v>1600</v>
      </c>
      <c r="G45" s="193" t="s">
        <v>1601</v>
      </c>
      <c r="H45" s="229" t="s">
        <v>194</v>
      </c>
      <c r="I45" s="230"/>
      <c r="J45" s="194" t="s">
        <v>1394</v>
      </c>
      <c r="K45" s="231">
        <v>10000000</v>
      </c>
      <c r="L45" s="193" t="s">
        <v>1394</v>
      </c>
      <c r="M45" s="232">
        <v>20000000</v>
      </c>
      <c r="N45" s="193" t="s">
        <v>2487</v>
      </c>
      <c r="O45" s="193" t="s">
        <v>2484</v>
      </c>
      <c r="P45" s="231">
        <v>20000000</v>
      </c>
      <c r="Q45" s="211"/>
      <c r="R45" s="211"/>
      <c r="S45" s="211"/>
      <c r="T45" s="211"/>
      <c r="U45" s="211"/>
      <c r="V45" s="211"/>
      <c r="W45" s="211"/>
      <c r="X45" s="211"/>
      <c r="Y45" s="211"/>
      <c r="Z45" s="211"/>
    </row>
    <row r="46" spans="1:26" ht="99.95" customHeight="1">
      <c r="A46" s="228" t="s">
        <v>1374</v>
      </c>
      <c r="B46" s="206" t="s">
        <v>1375</v>
      </c>
      <c r="C46" s="206" t="s">
        <v>1376</v>
      </c>
      <c r="D46" s="192" t="s">
        <v>1377</v>
      </c>
      <c r="E46" s="193" t="s">
        <v>1378</v>
      </c>
      <c r="F46" s="192" t="s">
        <v>1652</v>
      </c>
      <c r="G46" s="193" t="s">
        <v>1653</v>
      </c>
      <c r="H46" s="229" t="s">
        <v>126</v>
      </c>
      <c r="I46" s="230"/>
      <c r="J46" s="194" t="s">
        <v>1656</v>
      </c>
      <c r="K46" s="231">
        <v>10000000</v>
      </c>
      <c r="L46" s="193" t="s">
        <v>1657</v>
      </c>
      <c r="M46" s="232">
        <v>15000000</v>
      </c>
      <c r="N46" s="193" t="s">
        <v>2428</v>
      </c>
      <c r="O46" s="193" t="s">
        <v>2428</v>
      </c>
      <c r="P46" s="193"/>
      <c r="Q46" s="211"/>
      <c r="R46" s="211"/>
      <c r="S46" s="211"/>
      <c r="T46" s="211"/>
      <c r="U46" s="211"/>
      <c r="V46" s="211"/>
      <c r="W46" s="211"/>
      <c r="X46" s="211"/>
      <c r="Y46" s="211"/>
      <c r="Z46" s="211"/>
    </row>
    <row r="47" spans="1:26" ht="99.95" customHeight="1">
      <c r="A47" s="228" t="s">
        <v>1374</v>
      </c>
      <c r="B47" s="206" t="s">
        <v>1375</v>
      </c>
      <c r="C47" s="206" t="s">
        <v>1665</v>
      </c>
      <c r="D47" s="192" t="s">
        <v>1666</v>
      </c>
      <c r="E47" s="193" t="s">
        <v>1667</v>
      </c>
      <c r="F47" s="192" t="s">
        <v>1668</v>
      </c>
      <c r="G47" s="193" t="s">
        <v>1669</v>
      </c>
      <c r="H47" s="229" t="s">
        <v>194</v>
      </c>
      <c r="I47" s="230"/>
      <c r="J47" s="194" t="s">
        <v>1675</v>
      </c>
      <c r="K47" s="231">
        <v>27419884.400000002</v>
      </c>
      <c r="L47" s="237" t="s">
        <v>1676</v>
      </c>
      <c r="M47" s="232">
        <v>27419885.650000002</v>
      </c>
      <c r="N47" s="193" t="s">
        <v>2488</v>
      </c>
      <c r="O47" s="193" t="s">
        <v>2489</v>
      </c>
      <c r="P47" s="231">
        <v>27419885.650000002</v>
      </c>
      <c r="Q47" s="211"/>
      <c r="R47" s="211"/>
      <c r="S47" s="211"/>
      <c r="T47" s="211"/>
      <c r="U47" s="211"/>
      <c r="V47" s="211"/>
      <c r="W47" s="211"/>
      <c r="X47" s="211"/>
      <c r="Y47" s="211"/>
      <c r="Z47" s="211"/>
    </row>
    <row r="48" spans="1:26" ht="99.95" customHeight="1">
      <c r="A48" s="228" t="s">
        <v>1706</v>
      </c>
      <c r="B48" s="206" t="s">
        <v>1707</v>
      </c>
      <c r="C48" s="206" t="s">
        <v>1708</v>
      </c>
      <c r="D48" s="192" t="s">
        <v>1709</v>
      </c>
      <c r="E48" s="193" t="s">
        <v>1710</v>
      </c>
      <c r="F48" s="192" t="s">
        <v>1711</v>
      </c>
      <c r="G48" s="193" t="s">
        <v>1712</v>
      </c>
      <c r="H48" s="229" t="s">
        <v>126</v>
      </c>
      <c r="I48" s="230"/>
      <c r="J48" s="194"/>
      <c r="K48" s="231">
        <v>0</v>
      </c>
      <c r="L48" s="193"/>
      <c r="M48" s="232">
        <v>0</v>
      </c>
      <c r="N48" s="206"/>
      <c r="O48" s="193"/>
      <c r="P48" s="193"/>
      <c r="Q48" s="211"/>
      <c r="R48" s="211"/>
      <c r="S48" s="211"/>
      <c r="T48" s="211"/>
      <c r="U48" s="211"/>
      <c r="V48" s="211"/>
      <c r="W48" s="211"/>
      <c r="X48" s="211"/>
      <c r="Y48" s="211"/>
      <c r="Z48" s="211"/>
    </row>
    <row r="49" spans="1:26" ht="99.95" customHeight="1">
      <c r="A49" s="228" t="s">
        <v>1706</v>
      </c>
      <c r="B49" s="206" t="s">
        <v>1707</v>
      </c>
      <c r="C49" s="206" t="s">
        <v>1708</v>
      </c>
      <c r="D49" s="192" t="s">
        <v>1709</v>
      </c>
      <c r="E49" s="193" t="s">
        <v>1710</v>
      </c>
      <c r="F49" s="192" t="s">
        <v>1721</v>
      </c>
      <c r="G49" s="193" t="s">
        <v>1722</v>
      </c>
      <c r="H49" s="229" t="s">
        <v>126</v>
      </c>
      <c r="I49" s="230"/>
      <c r="J49" s="194"/>
      <c r="K49" s="231">
        <v>0</v>
      </c>
      <c r="L49" s="193"/>
      <c r="M49" s="232">
        <v>0</v>
      </c>
      <c r="N49" s="206"/>
      <c r="O49" s="193"/>
      <c r="P49" s="193"/>
      <c r="Q49" s="211"/>
      <c r="R49" s="211"/>
      <c r="S49" s="211"/>
      <c r="T49" s="211"/>
      <c r="U49" s="211"/>
      <c r="V49" s="211"/>
      <c r="W49" s="211"/>
      <c r="X49" s="211"/>
      <c r="Y49" s="211"/>
      <c r="Z49" s="211"/>
    </row>
    <row r="50" spans="1:26" ht="99.95" customHeight="1">
      <c r="A50" s="228" t="s">
        <v>1706</v>
      </c>
      <c r="B50" s="206" t="s">
        <v>1707</v>
      </c>
      <c r="C50" s="206" t="s">
        <v>1708</v>
      </c>
      <c r="D50" s="192" t="s">
        <v>1709</v>
      </c>
      <c r="E50" s="193" t="s">
        <v>1710</v>
      </c>
      <c r="F50" s="192" t="s">
        <v>1732</v>
      </c>
      <c r="G50" s="193" t="s">
        <v>1733</v>
      </c>
      <c r="H50" s="229" t="s">
        <v>194</v>
      </c>
      <c r="I50" s="230"/>
      <c r="J50" s="194"/>
      <c r="K50" s="231"/>
      <c r="L50" s="193" t="s">
        <v>1736</v>
      </c>
      <c r="M50" s="232">
        <v>10000000</v>
      </c>
      <c r="N50" s="193" t="s">
        <v>2490</v>
      </c>
      <c r="O50" s="193" t="s">
        <v>2491</v>
      </c>
      <c r="P50" s="231">
        <v>10000000</v>
      </c>
      <c r="Q50" s="211"/>
      <c r="R50" s="211"/>
      <c r="S50" s="211"/>
      <c r="T50" s="211"/>
      <c r="U50" s="211"/>
      <c r="V50" s="211"/>
      <c r="W50" s="211"/>
      <c r="X50" s="211"/>
      <c r="Y50" s="211"/>
      <c r="Z50" s="211"/>
    </row>
    <row r="51" spans="1:26" ht="99.95" customHeight="1">
      <c r="A51" s="228" t="s">
        <v>1706</v>
      </c>
      <c r="B51" s="206" t="s">
        <v>1707</v>
      </c>
      <c r="C51" s="206" t="s">
        <v>1708</v>
      </c>
      <c r="D51" s="192" t="s">
        <v>1709</v>
      </c>
      <c r="E51" s="193" t="s">
        <v>1710</v>
      </c>
      <c r="F51" s="192" t="s">
        <v>1739</v>
      </c>
      <c r="G51" s="193" t="s">
        <v>1740</v>
      </c>
      <c r="H51" s="229" t="s">
        <v>194</v>
      </c>
      <c r="I51" s="230"/>
      <c r="J51" s="194" t="s">
        <v>1394</v>
      </c>
      <c r="K51" s="231">
        <v>10000000</v>
      </c>
      <c r="L51" s="193" t="s">
        <v>1394</v>
      </c>
      <c r="M51" s="232">
        <v>20000000</v>
      </c>
      <c r="N51" s="193" t="s">
        <v>2492</v>
      </c>
      <c r="O51" s="193" t="s">
        <v>2493</v>
      </c>
      <c r="P51" s="231">
        <v>20000000</v>
      </c>
      <c r="Q51" s="211"/>
      <c r="R51" s="211"/>
      <c r="S51" s="211"/>
      <c r="T51" s="211"/>
      <c r="U51" s="211"/>
      <c r="V51" s="211"/>
      <c r="W51" s="211"/>
      <c r="X51" s="211"/>
      <c r="Y51" s="211"/>
      <c r="Z51" s="211"/>
    </row>
    <row r="52" spans="1:26" ht="99.95" customHeight="1">
      <c r="A52" s="228" t="s">
        <v>1706</v>
      </c>
      <c r="B52" s="206" t="s">
        <v>1707</v>
      </c>
      <c r="C52" s="206" t="s">
        <v>1708</v>
      </c>
      <c r="D52" s="192" t="s">
        <v>1709</v>
      </c>
      <c r="E52" s="193" t="s">
        <v>1710</v>
      </c>
      <c r="F52" s="192" t="s">
        <v>1745</v>
      </c>
      <c r="G52" s="193" t="s">
        <v>1746</v>
      </c>
      <c r="H52" s="229" t="s">
        <v>126</v>
      </c>
      <c r="I52" s="230"/>
      <c r="J52" s="194" t="s">
        <v>1748</v>
      </c>
      <c r="K52" s="231">
        <v>17594374</v>
      </c>
      <c r="L52" s="193" t="s">
        <v>1748</v>
      </c>
      <c r="M52" s="232">
        <v>21992967.5</v>
      </c>
      <c r="N52" s="193" t="s">
        <v>2494</v>
      </c>
      <c r="O52" s="193"/>
      <c r="P52" s="193"/>
      <c r="Q52" s="211"/>
      <c r="R52" s="211"/>
      <c r="S52" s="211"/>
      <c r="T52" s="211"/>
      <c r="U52" s="211"/>
      <c r="V52" s="211"/>
      <c r="W52" s="211"/>
      <c r="X52" s="211"/>
      <c r="Y52" s="211"/>
      <c r="Z52" s="211"/>
    </row>
    <row r="53" spans="1:26" ht="99.95" customHeight="1">
      <c r="A53" s="228" t="s">
        <v>1706</v>
      </c>
      <c r="B53" s="206" t="s">
        <v>1707</v>
      </c>
      <c r="C53" s="206" t="s">
        <v>1708</v>
      </c>
      <c r="D53" s="192" t="s">
        <v>1709</v>
      </c>
      <c r="E53" s="193" t="s">
        <v>1710</v>
      </c>
      <c r="F53" s="192" t="s">
        <v>1764</v>
      </c>
      <c r="G53" s="193" t="s">
        <v>1765</v>
      </c>
      <c r="H53" s="229" t="s">
        <v>126</v>
      </c>
      <c r="I53" s="230"/>
      <c r="J53" s="194"/>
      <c r="K53" s="231">
        <v>0</v>
      </c>
      <c r="L53" s="193" t="s">
        <v>478</v>
      </c>
      <c r="M53" s="232">
        <v>0</v>
      </c>
      <c r="N53" s="193" t="s">
        <v>2431</v>
      </c>
      <c r="O53" s="234" t="s">
        <v>2432</v>
      </c>
      <c r="P53" s="193"/>
      <c r="Q53" s="211"/>
      <c r="R53" s="211"/>
      <c r="S53" s="211"/>
      <c r="T53" s="211"/>
      <c r="U53" s="211"/>
      <c r="V53" s="211"/>
      <c r="W53" s="211"/>
      <c r="X53" s="211"/>
      <c r="Y53" s="211"/>
      <c r="Z53" s="211"/>
    </row>
    <row r="54" spans="1:26" ht="99.95" customHeight="1">
      <c r="A54" s="228" t="s">
        <v>1706</v>
      </c>
      <c r="B54" s="206" t="s">
        <v>1707</v>
      </c>
      <c r="C54" s="206" t="s">
        <v>1708</v>
      </c>
      <c r="D54" s="192" t="s">
        <v>1709</v>
      </c>
      <c r="E54" s="193" t="s">
        <v>1710</v>
      </c>
      <c r="F54" s="192" t="s">
        <v>1774</v>
      </c>
      <c r="G54" s="193" t="s">
        <v>1775</v>
      </c>
      <c r="H54" s="229" t="s">
        <v>126</v>
      </c>
      <c r="I54" s="230"/>
      <c r="J54" s="194" t="s">
        <v>1777</v>
      </c>
      <c r="K54" s="231">
        <v>37566188.684500001</v>
      </c>
      <c r="L54" s="193" t="s">
        <v>1777</v>
      </c>
      <c r="M54" s="232">
        <v>46957735.855625004</v>
      </c>
      <c r="N54" s="193" t="s">
        <v>2495</v>
      </c>
      <c r="O54" s="193" t="s">
        <v>2425</v>
      </c>
      <c r="P54" s="193"/>
      <c r="Q54" s="211"/>
      <c r="R54" s="211"/>
      <c r="S54" s="211"/>
      <c r="T54" s="211"/>
      <c r="U54" s="211"/>
      <c r="V54" s="211"/>
      <c r="W54" s="211"/>
      <c r="X54" s="211"/>
      <c r="Y54" s="211"/>
      <c r="Z54" s="211"/>
    </row>
    <row r="55" spans="1:26" ht="99.95" customHeight="1">
      <c r="A55" s="228" t="s">
        <v>1706</v>
      </c>
      <c r="B55" s="206" t="s">
        <v>1707</v>
      </c>
      <c r="C55" s="206" t="s">
        <v>1708</v>
      </c>
      <c r="D55" s="192" t="s">
        <v>1820</v>
      </c>
      <c r="E55" s="193" t="s">
        <v>1821</v>
      </c>
      <c r="F55" s="192" t="s">
        <v>1822</v>
      </c>
      <c r="G55" s="193" t="s">
        <v>1823</v>
      </c>
      <c r="H55" s="229" t="s">
        <v>194</v>
      </c>
      <c r="I55" s="230"/>
      <c r="J55" s="194"/>
      <c r="K55" s="231">
        <v>0</v>
      </c>
      <c r="L55" s="193" t="s">
        <v>1826</v>
      </c>
      <c r="M55" s="232">
        <v>1600000000</v>
      </c>
      <c r="N55" s="193" t="s">
        <v>2496</v>
      </c>
      <c r="O55" s="234" t="s">
        <v>2497</v>
      </c>
      <c r="P55" s="193"/>
      <c r="Q55" s="211"/>
      <c r="R55" s="211"/>
      <c r="S55" s="211"/>
      <c r="T55" s="211"/>
      <c r="U55" s="211"/>
      <c r="V55" s="211"/>
      <c r="W55" s="211"/>
      <c r="X55" s="211"/>
      <c r="Y55" s="211"/>
      <c r="Z55" s="211"/>
    </row>
    <row r="56" spans="1:26" ht="99.95" customHeight="1">
      <c r="A56" s="228" t="s">
        <v>1706</v>
      </c>
      <c r="B56" s="206" t="s">
        <v>1707</v>
      </c>
      <c r="C56" s="206" t="s">
        <v>1708</v>
      </c>
      <c r="D56" s="192" t="s">
        <v>1820</v>
      </c>
      <c r="E56" s="193" t="s">
        <v>1821</v>
      </c>
      <c r="F56" s="192" t="s">
        <v>1863</v>
      </c>
      <c r="G56" s="193" t="s">
        <v>1864</v>
      </c>
      <c r="H56" s="229" t="s">
        <v>194</v>
      </c>
      <c r="I56" s="230"/>
      <c r="J56" s="194"/>
      <c r="K56" s="231">
        <v>0</v>
      </c>
      <c r="L56" s="193" t="s">
        <v>1865</v>
      </c>
      <c r="M56" s="232">
        <v>300000000</v>
      </c>
      <c r="N56" s="193" t="s">
        <v>2498</v>
      </c>
      <c r="O56" s="234" t="s">
        <v>2499</v>
      </c>
      <c r="P56" s="193"/>
      <c r="Q56" s="211"/>
      <c r="R56" s="211"/>
      <c r="S56" s="211"/>
      <c r="T56" s="211"/>
      <c r="U56" s="211"/>
      <c r="V56" s="211"/>
      <c r="W56" s="211"/>
      <c r="X56" s="211"/>
      <c r="Y56" s="211"/>
      <c r="Z56" s="211"/>
    </row>
    <row r="57" spans="1:26" ht="99.95" customHeight="1">
      <c r="A57" s="228" t="s">
        <v>1706</v>
      </c>
      <c r="B57" s="206" t="s">
        <v>1707</v>
      </c>
      <c r="C57" s="206" t="s">
        <v>1708</v>
      </c>
      <c r="D57" s="192" t="s">
        <v>1877</v>
      </c>
      <c r="E57" s="193" t="s">
        <v>1878</v>
      </c>
      <c r="F57" s="192" t="s">
        <v>1879</v>
      </c>
      <c r="G57" s="193" t="s">
        <v>1880</v>
      </c>
      <c r="H57" s="229" t="s">
        <v>194</v>
      </c>
      <c r="I57" s="230"/>
      <c r="J57" s="194"/>
      <c r="K57" s="231">
        <v>0</v>
      </c>
      <c r="L57" s="193" t="s">
        <v>1882</v>
      </c>
      <c r="M57" s="232">
        <v>1700000000</v>
      </c>
      <c r="N57" s="193" t="s">
        <v>2500</v>
      </c>
      <c r="O57" s="193" t="s">
        <v>2501</v>
      </c>
      <c r="P57" s="231">
        <v>1116477754</v>
      </c>
      <c r="Q57" s="239"/>
      <c r="R57" s="211"/>
      <c r="S57" s="211"/>
      <c r="T57" s="211"/>
      <c r="U57" s="211"/>
      <c r="V57" s="211"/>
      <c r="W57" s="211"/>
      <c r="X57" s="211"/>
      <c r="Y57" s="211"/>
      <c r="Z57" s="211"/>
    </row>
    <row r="58" spans="1:26" ht="99.95" customHeight="1">
      <c r="A58" s="228" t="s">
        <v>1917</v>
      </c>
      <c r="B58" s="206" t="s">
        <v>1918</v>
      </c>
      <c r="C58" s="206" t="s">
        <v>1928</v>
      </c>
      <c r="D58" s="192" t="s">
        <v>1929</v>
      </c>
      <c r="E58" s="193" t="s">
        <v>1930</v>
      </c>
      <c r="F58" s="240" t="s">
        <v>1931</v>
      </c>
      <c r="G58" s="193" t="s">
        <v>1932</v>
      </c>
      <c r="H58" s="229" t="s">
        <v>194</v>
      </c>
      <c r="I58" s="230"/>
      <c r="J58" s="194"/>
      <c r="K58" s="231">
        <v>0</v>
      </c>
      <c r="L58" s="193" t="s">
        <v>1934</v>
      </c>
      <c r="M58" s="232">
        <v>300000000</v>
      </c>
      <c r="N58" s="193" t="s">
        <v>2502</v>
      </c>
      <c r="O58" s="234" t="s">
        <v>2503</v>
      </c>
      <c r="P58" s="231">
        <v>560000000</v>
      </c>
      <c r="Q58" s="211"/>
      <c r="R58" s="211"/>
      <c r="S58" s="211"/>
      <c r="T58" s="211"/>
      <c r="U58" s="211"/>
      <c r="V58" s="211"/>
      <c r="W58" s="211"/>
      <c r="X58" s="211"/>
      <c r="Y58" s="211"/>
      <c r="Z58" s="211"/>
    </row>
    <row r="59" spans="1:26" ht="99.95" customHeight="1">
      <c r="A59" s="228" t="s">
        <v>1917</v>
      </c>
      <c r="B59" s="206" t="s">
        <v>1918</v>
      </c>
      <c r="C59" s="206" t="s">
        <v>1940</v>
      </c>
      <c r="D59" s="192" t="s">
        <v>1956</v>
      </c>
      <c r="E59" s="193" t="s">
        <v>1957</v>
      </c>
      <c r="F59" s="240" t="s">
        <v>1958</v>
      </c>
      <c r="G59" s="193" t="s">
        <v>1959</v>
      </c>
      <c r="H59" s="229" t="s">
        <v>126</v>
      </c>
      <c r="I59" s="230"/>
      <c r="J59" s="194" t="s">
        <v>1960</v>
      </c>
      <c r="K59" s="231">
        <v>15000000</v>
      </c>
      <c r="L59" s="193" t="s">
        <v>1960</v>
      </c>
      <c r="M59" s="232">
        <v>25000000</v>
      </c>
      <c r="N59" s="193" t="s">
        <v>2504</v>
      </c>
      <c r="O59" s="234" t="s">
        <v>2497</v>
      </c>
      <c r="P59" s="193"/>
      <c r="Q59" s="211"/>
      <c r="R59" s="211"/>
      <c r="S59" s="211"/>
      <c r="T59" s="211"/>
      <c r="U59" s="211"/>
      <c r="V59" s="211"/>
      <c r="W59" s="211"/>
      <c r="X59" s="211"/>
      <c r="Y59" s="211"/>
      <c r="Z59" s="211"/>
    </row>
    <row r="60" spans="1:26" ht="99.95" customHeight="1">
      <c r="A60" s="228" t="s">
        <v>1965</v>
      </c>
      <c r="B60" s="206" t="s">
        <v>1966</v>
      </c>
      <c r="C60" s="206" t="s">
        <v>1967</v>
      </c>
      <c r="D60" s="192" t="s">
        <v>1968</v>
      </c>
      <c r="E60" s="193" t="s">
        <v>1969</v>
      </c>
      <c r="F60" s="192" t="s">
        <v>1970</v>
      </c>
      <c r="G60" s="193" t="s">
        <v>1971</v>
      </c>
      <c r="H60" s="229" t="s">
        <v>194</v>
      </c>
      <c r="I60" s="230"/>
      <c r="J60" s="194" t="s">
        <v>1983</v>
      </c>
      <c r="K60" s="231">
        <v>10000000</v>
      </c>
      <c r="L60" s="193" t="s">
        <v>1983</v>
      </c>
      <c r="M60" s="232">
        <v>15000000</v>
      </c>
      <c r="N60" s="193" t="s">
        <v>2505</v>
      </c>
      <c r="O60" s="193" t="s">
        <v>2506</v>
      </c>
      <c r="P60" s="231">
        <v>15000000</v>
      </c>
      <c r="Q60" s="211"/>
      <c r="R60" s="211"/>
      <c r="S60" s="211"/>
      <c r="T60" s="211"/>
      <c r="U60" s="211"/>
      <c r="V60" s="211"/>
      <c r="W60" s="211"/>
      <c r="X60" s="211"/>
      <c r="Y60" s="211"/>
      <c r="Z60" s="211"/>
    </row>
    <row r="61" spans="1:26" ht="99.95" customHeight="1">
      <c r="A61" s="228" t="s">
        <v>2017</v>
      </c>
      <c r="B61" s="206" t="s">
        <v>2018</v>
      </c>
      <c r="C61" s="206" t="s">
        <v>2019</v>
      </c>
      <c r="D61" s="192" t="s">
        <v>2020</v>
      </c>
      <c r="E61" s="193" t="s">
        <v>2021</v>
      </c>
      <c r="F61" s="192" t="s">
        <v>2022</v>
      </c>
      <c r="G61" s="193" t="s">
        <v>2023</v>
      </c>
      <c r="H61" s="229" t="s">
        <v>194</v>
      </c>
      <c r="I61" s="230"/>
      <c r="J61" s="194"/>
      <c r="K61" s="231">
        <v>0</v>
      </c>
      <c r="L61" s="193" t="s">
        <v>2024</v>
      </c>
      <c r="M61" s="232">
        <v>20000000</v>
      </c>
      <c r="N61" s="193" t="s">
        <v>2507</v>
      </c>
      <c r="O61" s="234" t="s">
        <v>2508</v>
      </c>
      <c r="P61" s="231">
        <v>20000000</v>
      </c>
      <c r="Q61" s="211"/>
      <c r="R61" s="211"/>
      <c r="S61" s="211"/>
      <c r="T61" s="211"/>
      <c r="U61" s="211"/>
      <c r="V61" s="211"/>
      <c r="W61" s="211"/>
      <c r="X61" s="211"/>
      <c r="Y61" s="211"/>
      <c r="Z61" s="211"/>
    </row>
    <row r="62" spans="1:26" ht="99.95" customHeight="1">
      <c r="A62" s="228" t="s">
        <v>2017</v>
      </c>
      <c r="B62" s="206" t="s">
        <v>2018</v>
      </c>
      <c r="C62" s="206" t="s">
        <v>2019</v>
      </c>
      <c r="D62" s="192" t="s">
        <v>2045</v>
      </c>
      <c r="E62" s="193" t="s">
        <v>2046</v>
      </c>
      <c r="F62" s="192" t="s">
        <v>2047</v>
      </c>
      <c r="G62" s="193" t="s">
        <v>2048</v>
      </c>
      <c r="H62" s="229" t="s">
        <v>194</v>
      </c>
      <c r="I62" s="230"/>
      <c r="J62" s="194"/>
      <c r="K62" s="231">
        <v>0</v>
      </c>
      <c r="L62" s="193" t="s">
        <v>2049</v>
      </c>
      <c r="M62" s="232">
        <v>700000000</v>
      </c>
      <c r="N62" s="193" t="s">
        <v>2509</v>
      </c>
      <c r="O62" s="234" t="s">
        <v>2510</v>
      </c>
      <c r="P62" s="193"/>
      <c r="Q62" s="211"/>
      <c r="R62" s="211"/>
      <c r="S62" s="211"/>
      <c r="T62" s="211"/>
      <c r="U62" s="211"/>
      <c r="V62" s="211"/>
      <c r="W62" s="211"/>
      <c r="X62" s="211"/>
      <c r="Y62" s="211"/>
      <c r="Z62" s="211"/>
    </row>
    <row r="63" spans="1:26" ht="99.95" customHeight="1">
      <c r="A63" s="228" t="s">
        <v>2017</v>
      </c>
      <c r="B63" s="206" t="s">
        <v>2018</v>
      </c>
      <c r="C63" s="206" t="s">
        <v>2060</v>
      </c>
      <c r="D63" s="192" t="s">
        <v>2061</v>
      </c>
      <c r="E63" s="193" t="s">
        <v>2062</v>
      </c>
      <c r="F63" s="192" t="s">
        <v>2063</v>
      </c>
      <c r="G63" s="193" t="s">
        <v>2064</v>
      </c>
      <c r="H63" s="229" t="s">
        <v>194</v>
      </c>
      <c r="I63" s="230"/>
      <c r="J63" s="194"/>
      <c r="K63" s="231">
        <v>0</v>
      </c>
      <c r="L63" s="193" t="s">
        <v>2065</v>
      </c>
      <c r="M63" s="232">
        <v>0</v>
      </c>
      <c r="N63" s="193" t="s">
        <v>2509</v>
      </c>
      <c r="O63" s="234" t="s">
        <v>2510</v>
      </c>
      <c r="P63" s="193"/>
      <c r="Q63" s="211"/>
      <c r="R63" s="211"/>
      <c r="S63" s="211"/>
      <c r="T63" s="211"/>
      <c r="U63" s="211"/>
      <c r="V63" s="211"/>
      <c r="W63" s="211"/>
      <c r="X63" s="211"/>
      <c r="Y63" s="211"/>
      <c r="Z63" s="211"/>
    </row>
    <row r="64" spans="1:26" ht="99.95" customHeight="1">
      <c r="A64" s="228" t="s">
        <v>2017</v>
      </c>
      <c r="B64" s="206" t="s">
        <v>2018</v>
      </c>
      <c r="C64" s="206" t="s">
        <v>2060</v>
      </c>
      <c r="D64" s="192" t="s">
        <v>2061</v>
      </c>
      <c r="E64" s="193" t="s">
        <v>2062</v>
      </c>
      <c r="F64" s="192" t="s">
        <v>2079</v>
      </c>
      <c r="G64" s="193" t="s">
        <v>2511</v>
      </c>
      <c r="H64" s="229" t="s">
        <v>194</v>
      </c>
      <c r="I64" s="230"/>
      <c r="J64" s="194"/>
      <c r="K64" s="231">
        <v>0</v>
      </c>
      <c r="L64" s="193" t="s">
        <v>2081</v>
      </c>
      <c r="M64" s="232">
        <v>200000000</v>
      </c>
      <c r="N64" s="193" t="s">
        <v>2512</v>
      </c>
      <c r="O64" s="193" t="s">
        <v>2513</v>
      </c>
      <c r="P64" s="193"/>
      <c r="Q64" s="211"/>
      <c r="R64" s="211"/>
      <c r="S64" s="211"/>
      <c r="T64" s="211"/>
      <c r="U64" s="211"/>
      <c r="V64" s="211"/>
      <c r="W64" s="211"/>
      <c r="X64" s="211"/>
      <c r="Y64" s="211"/>
      <c r="Z64" s="211"/>
    </row>
    <row r="65" spans="1:26" ht="99.95" customHeight="1">
      <c r="A65" s="228" t="s">
        <v>2112</v>
      </c>
      <c r="B65" s="206" t="s">
        <v>2113</v>
      </c>
      <c r="C65" s="206" t="s">
        <v>2121</v>
      </c>
      <c r="D65" s="192" t="s">
        <v>2135</v>
      </c>
      <c r="E65" s="193" t="s">
        <v>2136</v>
      </c>
      <c r="F65" s="192" t="s">
        <v>2137</v>
      </c>
      <c r="G65" s="193" t="s">
        <v>2138</v>
      </c>
      <c r="H65" s="229" t="s">
        <v>126</v>
      </c>
      <c r="I65" s="230"/>
      <c r="J65" s="194"/>
      <c r="K65" s="231">
        <v>0</v>
      </c>
      <c r="L65" s="193" t="s">
        <v>2140</v>
      </c>
      <c r="M65" s="232">
        <v>25000000</v>
      </c>
      <c r="N65" s="193" t="s">
        <v>2512</v>
      </c>
      <c r="O65" s="193" t="s">
        <v>2513</v>
      </c>
      <c r="P65" s="193"/>
      <c r="Q65" s="211"/>
      <c r="R65" s="211"/>
      <c r="S65" s="211"/>
      <c r="T65" s="211"/>
      <c r="U65" s="211"/>
      <c r="V65" s="211"/>
      <c r="W65" s="211"/>
      <c r="X65" s="211"/>
      <c r="Y65" s="211"/>
      <c r="Z65" s="211"/>
    </row>
    <row r="66" spans="1:26" ht="99.95" customHeight="1">
      <c r="A66" s="228" t="s">
        <v>2184</v>
      </c>
      <c r="B66" s="206" t="s">
        <v>2185</v>
      </c>
      <c r="C66" s="206" t="s">
        <v>2186</v>
      </c>
      <c r="D66" s="192" t="s">
        <v>2187</v>
      </c>
      <c r="E66" s="193" t="s">
        <v>2188</v>
      </c>
      <c r="F66" s="192" t="s">
        <v>2189</v>
      </c>
      <c r="G66" s="193" t="s">
        <v>2190</v>
      </c>
      <c r="H66" s="229" t="s">
        <v>194</v>
      </c>
      <c r="I66" s="230"/>
      <c r="J66" s="194"/>
      <c r="K66" s="231">
        <v>0</v>
      </c>
      <c r="L66" s="193"/>
      <c r="M66" s="232">
        <v>0</v>
      </c>
      <c r="N66" s="193"/>
      <c r="O66" s="193"/>
      <c r="P66" s="193"/>
      <c r="Q66" s="211"/>
      <c r="R66" s="211"/>
      <c r="S66" s="211"/>
      <c r="T66" s="211"/>
      <c r="U66" s="211"/>
      <c r="V66" s="211"/>
      <c r="W66" s="211"/>
      <c r="X66" s="211"/>
      <c r="Y66" s="211"/>
      <c r="Z66" s="211"/>
    </row>
    <row r="67" spans="1:26" ht="99.95" customHeight="1">
      <c r="A67" s="228" t="s">
        <v>2184</v>
      </c>
      <c r="B67" s="206" t="s">
        <v>2185</v>
      </c>
      <c r="C67" s="206" t="s">
        <v>2186</v>
      </c>
      <c r="D67" s="192" t="s">
        <v>2187</v>
      </c>
      <c r="E67" s="193" t="s">
        <v>2188</v>
      </c>
      <c r="F67" s="192" t="s">
        <v>2195</v>
      </c>
      <c r="G67" s="193" t="s">
        <v>2196</v>
      </c>
      <c r="H67" s="229" t="s">
        <v>194</v>
      </c>
      <c r="I67" s="230"/>
      <c r="J67" s="194" t="s">
        <v>2199</v>
      </c>
      <c r="K67" s="231">
        <v>0</v>
      </c>
      <c r="L67" s="193" t="s">
        <v>2200</v>
      </c>
      <c r="M67" s="232">
        <v>0</v>
      </c>
      <c r="N67" s="193" t="s">
        <v>2482</v>
      </c>
      <c r="O67" s="193" t="s">
        <v>2482</v>
      </c>
      <c r="P67" s="193"/>
      <c r="Q67" s="211"/>
      <c r="R67" s="211"/>
      <c r="S67" s="211"/>
      <c r="T67" s="211"/>
      <c r="U67" s="211"/>
      <c r="V67" s="211"/>
      <c r="W67" s="211"/>
      <c r="X67" s="211"/>
      <c r="Y67" s="211"/>
      <c r="Z67" s="211"/>
    </row>
    <row r="68" spans="1:26" ht="99.95" customHeight="1">
      <c r="A68" s="228" t="s">
        <v>2184</v>
      </c>
      <c r="B68" s="206" t="s">
        <v>2185</v>
      </c>
      <c r="C68" s="206" t="s">
        <v>2214</v>
      </c>
      <c r="D68" s="192" t="s">
        <v>2187</v>
      </c>
      <c r="E68" s="193" t="s">
        <v>2188</v>
      </c>
      <c r="F68" s="192" t="s">
        <v>2240</v>
      </c>
      <c r="G68" s="193" t="s">
        <v>2244</v>
      </c>
      <c r="H68" s="229" t="s">
        <v>194</v>
      </c>
      <c r="I68" s="230"/>
      <c r="J68" s="194"/>
      <c r="K68" s="231">
        <v>0</v>
      </c>
      <c r="L68" s="193" t="s">
        <v>2245</v>
      </c>
      <c r="M68" s="232">
        <v>50000000</v>
      </c>
      <c r="N68" s="193" t="s">
        <v>2514</v>
      </c>
      <c r="O68" s="234" t="s">
        <v>2515</v>
      </c>
      <c r="P68" s="231">
        <v>50000000</v>
      </c>
      <c r="Q68" s="211"/>
      <c r="R68" s="211"/>
      <c r="S68" s="211"/>
      <c r="T68" s="211"/>
      <c r="U68" s="211"/>
      <c r="V68" s="211"/>
      <c r="W68" s="211"/>
      <c r="X68" s="211"/>
      <c r="Y68" s="211"/>
      <c r="Z68" s="211"/>
    </row>
    <row r="69" spans="1:26" ht="99.95" customHeight="1">
      <c r="A69" s="228" t="s">
        <v>16</v>
      </c>
      <c r="B69" s="206" t="s">
        <v>17</v>
      </c>
      <c r="C69" s="206" t="s">
        <v>18</v>
      </c>
      <c r="D69" s="192" t="s">
        <v>110</v>
      </c>
      <c r="E69" s="193" t="s">
        <v>111</v>
      </c>
      <c r="F69" s="192" t="s">
        <v>121</v>
      </c>
      <c r="G69" s="193" t="s">
        <v>122</v>
      </c>
      <c r="H69" s="229"/>
      <c r="I69" s="230" t="s">
        <v>126</v>
      </c>
      <c r="J69" s="194"/>
      <c r="K69" s="231"/>
      <c r="L69" s="193" t="s">
        <v>122</v>
      </c>
      <c r="M69" s="232">
        <v>20000000</v>
      </c>
      <c r="N69" s="193" t="s">
        <v>2482</v>
      </c>
      <c r="O69" s="193" t="s">
        <v>2482</v>
      </c>
      <c r="P69" s="231">
        <v>20000000</v>
      </c>
      <c r="Q69" s="211"/>
      <c r="R69" s="211"/>
      <c r="S69" s="211"/>
      <c r="T69" s="211"/>
      <c r="U69" s="211"/>
      <c r="V69" s="211"/>
      <c r="W69" s="211"/>
      <c r="X69" s="211"/>
      <c r="Y69" s="211"/>
      <c r="Z69" s="211"/>
    </row>
    <row r="70" spans="1:26" ht="99.95" customHeight="1">
      <c r="A70" s="228" t="s">
        <v>16</v>
      </c>
      <c r="B70" s="206" t="s">
        <v>17</v>
      </c>
      <c r="C70" s="206" t="s">
        <v>18</v>
      </c>
      <c r="D70" s="192" t="s">
        <v>110</v>
      </c>
      <c r="E70" s="193" t="s">
        <v>111</v>
      </c>
      <c r="F70" s="192" t="s">
        <v>151</v>
      </c>
      <c r="G70" s="193" t="s">
        <v>152</v>
      </c>
      <c r="H70" s="229"/>
      <c r="I70" s="230" t="s">
        <v>126</v>
      </c>
      <c r="J70" s="194"/>
      <c r="K70" s="231"/>
      <c r="L70" s="193" t="s">
        <v>167</v>
      </c>
      <c r="M70" s="232">
        <v>200000000</v>
      </c>
      <c r="N70" s="193" t="s">
        <v>2516</v>
      </c>
      <c r="O70" s="234" t="s">
        <v>2517</v>
      </c>
      <c r="P70" s="193"/>
      <c r="Q70" s="211"/>
      <c r="R70" s="211"/>
      <c r="S70" s="211"/>
      <c r="T70" s="211"/>
      <c r="U70" s="211"/>
      <c r="V70" s="211"/>
      <c r="W70" s="211"/>
      <c r="X70" s="211"/>
      <c r="Y70" s="211"/>
      <c r="Z70" s="211"/>
    </row>
    <row r="71" spans="1:26" ht="99.95" customHeight="1">
      <c r="A71" s="228" t="s">
        <v>16</v>
      </c>
      <c r="B71" s="206" t="s">
        <v>17</v>
      </c>
      <c r="C71" s="206" t="s">
        <v>200</v>
      </c>
      <c r="D71" s="192" t="s">
        <v>201</v>
      </c>
      <c r="E71" s="193" t="s">
        <v>202</v>
      </c>
      <c r="F71" s="192" t="s">
        <v>295</v>
      </c>
      <c r="G71" s="193" t="s">
        <v>296</v>
      </c>
      <c r="H71" s="229"/>
      <c r="I71" s="230" t="s">
        <v>126</v>
      </c>
      <c r="J71" s="194"/>
      <c r="K71" s="231">
        <v>0</v>
      </c>
      <c r="L71" s="193" t="s">
        <v>304</v>
      </c>
      <c r="M71" s="232">
        <v>600000000</v>
      </c>
      <c r="N71" s="193" t="s">
        <v>2518</v>
      </c>
      <c r="O71" s="234" t="s">
        <v>2427</v>
      </c>
      <c r="P71" s="193"/>
      <c r="Q71" s="211"/>
      <c r="R71" s="211"/>
      <c r="S71" s="211"/>
      <c r="T71" s="211"/>
      <c r="U71" s="211"/>
      <c r="V71" s="211"/>
      <c r="W71" s="211"/>
      <c r="X71" s="211"/>
      <c r="Y71" s="211"/>
      <c r="Z71" s="211"/>
    </row>
    <row r="72" spans="1:26" ht="99.95" customHeight="1">
      <c r="A72" s="228" t="s">
        <v>16</v>
      </c>
      <c r="B72" s="206" t="s">
        <v>17</v>
      </c>
      <c r="C72" s="206" t="s">
        <v>200</v>
      </c>
      <c r="D72" s="192" t="s">
        <v>201</v>
      </c>
      <c r="E72" s="193" t="s">
        <v>202</v>
      </c>
      <c r="F72" s="192" t="s">
        <v>312</v>
      </c>
      <c r="G72" s="193" t="s">
        <v>313</v>
      </c>
      <c r="H72" s="229"/>
      <c r="I72" s="230" t="s">
        <v>126</v>
      </c>
      <c r="J72" s="194"/>
      <c r="K72" s="231">
        <v>0</v>
      </c>
      <c r="L72" s="193" t="s">
        <v>344</v>
      </c>
      <c r="M72" s="232">
        <v>600000000</v>
      </c>
      <c r="N72" s="193" t="s">
        <v>2519</v>
      </c>
      <c r="O72" s="234" t="s">
        <v>2520</v>
      </c>
      <c r="P72" s="193"/>
      <c r="Q72" s="211"/>
      <c r="R72" s="211"/>
      <c r="S72" s="211"/>
      <c r="T72" s="211"/>
      <c r="U72" s="211"/>
      <c r="V72" s="211"/>
      <c r="W72" s="211"/>
      <c r="X72" s="211"/>
      <c r="Y72" s="211"/>
      <c r="Z72" s="211"/>
    </row>
    <row r="73" spans="1:26" ht="99.95" customHeight="1">
      <c r="A73" s="228" t="s">
        <v>16</v>
      </c>
      <c r="B73" s="206" t="s">
        <v>17</v>
      </c>
      <c r="C73" s="206" t="s">
        <v>200</v>
      </c>
      <c r="D73" s="192" t="s">
        <v>445</v>
      </c>
      <c r="E73" s="193" t="s">
        <v>446</v>
      </c>
      <c r="F73" s="192" t="s">
        <v>481</v>
      </c>
      <c r="G73" s="193" t="s">
        <v>482</v>
      </c>
      <c r="H73" s="229"/>
      <c r="I73" s="230" t="s">
        <v>126</v>
      </c>
      <c r="J73" s="194"/>
      <c r="K73" s="231">
        <v>0</v>
      </c>
      <c r="L73" s="193" t="s">
        <v>494</v>
      </c>
      <c r="M73" s="232">
        <v>300000000</v>
      </c>
      <c r="N73" s="193" t="s">
        <v>2521</v>
      </c>
      <c r="O73" s="234" t="s">
        <v>2522</v>
      </c>
      <c r="P73" s="193"/>
      <c r="Q73" s="211"/>
      <c r="R73" s="211"/>
      <c r="S73" s="211"/>
      <c r="T73" s="211"/>
      <c r="U73" s="211"/>
      <c r="V73" s="211"/>
      <c r="W73" s="211"/>
      <c r="X73" s="211"/>
      <c r="Y73" s="211"/>
      <c r="Z73" s="211"/>
    </row>
    <row r="74" spans="1:26" ht="99.95" customHeight="1">
      <c r="A74" s="228" t="s">
        <v>936</v>
      </c>
      <c r="B74" s="206" t="s">
        <v>937</v>
      </c>
      <c r="C74" s="206" t="s">
        <v>938</v>
      </c>
      <c r="D74" s="192" t="s">
        <v>939</v>
      </c>
      <c r="E74" s="193" t="s">
        <v>940</v>
      </c>
      <c r="F74" s="192" t="s">
        <v>973</v>
      </c>
      <c r="G74" s="193" t="s">
        <v>974</v>
      </c>
      <c r="H74" s="229"/>
      <c r="I74" s="230" t="s">
        <v>126</v>
      </c>
      <c r="J74" s="194" t="s">
        <v>986</v>
      </c>
      <c r="K74" s="231">
        <v>20000000</v>
      </c>
      <c r="L74" s="193" t="s">
        <v>986</v>
      </c>
      <c r="M74" s="232">
        <v>25000000</v>
      </c>
      <c r="N74" s="193" t="s">
        <v>2523</v>
      </c>
      <c r="O74" s="193" t="s">
        <v>2524</v>
      </c>
      <c r="P74" s="231">
        <v>25000000</v>
      </c>
      <c r="Q74" s="211"/>
      <c r="R74" s="211"/>
      <c r="S74" s="211"/>
      <c r="T74" s="211"/>
      <c r="U74" s="211"/>
      <c r="V74" s="211"/>
      <c r="W74" s="211"/>
      <c r="X74" s="211"/>
      <c r="Y74" s="211"/>
      <c r="Z74" s="211"/>
    </row>
    <row r="75" spans="1:26" ht="99.95" customHeight="1">
      <c r="A75" s="228" t="s">
        <v>936</v>
      </c>
      <c r="B75" s="206" t="s">
        <v>937</v>
      </c>
      <c r="C75" s="206" t="s">
        <v>938</v>
      </c>
      <c r="D75" s="192" t="s">
        <v>1040</v>
      </c>
      <c r="E75" s="193" t="s">
        <v>1041</v>
      </c>
      <c r="F75" s="192" t="s">
        <v>1085</v>
      </c>
      <c r="G75" s="193" t="s">
        <v>1086</v>
      </c>
      <c r="H75" s="229"/>
      <c r="I75" s="230" t="s">
        <v>126</v>
      </c>
      <c r="J75" s="194"/>
      <c r="K75" s="231">
        <v>0</v>
      </c>
      <c r="L75" s="193" t="s">
        <v>1098</v>
      </c>
      <c r="M75" s="232">
        <v>30000000</v>
      </c>
      <c r="N75" s="193" t="s">
        <v>2525</v>
      </c>
      <c r="O75" s="193" t="s">
        <v>2526</v>
      </c>
      <c r="P75" s="231">
        <v>30000000</v>
      </c>
      <c r="Q75" s="211"/>
      <c r="R75" s="211"/>
      <c r="S75" s="211"/>
      <c r="T75" s="211"/>
      <c r="U75" s="211"/>
      <c r="V75" s="211"/>
      <c r="W75" s="211"/>
      <c r="X75" s="211"/>
      <c r="Y75" s="211"/>
      <c r="Z75" s="211"/>
    </row>
    <row r="76" spans="1:26" ht="99.95" customHeight="1">
      <c r="A76" s="228" t="s">
        <v>1374</v>
      </c>
      <c r="B76" s="206" t="s">
        <v>1375</v>
      </c>
      <c r="C76" s="206" t="s">
        <v>1376</v>
      </c>
      <c r="D76" s="192" t="s">
        <v>1377</v>
      </c>
      <c r="E76" s="193" t="s">
        <v>1378</v>
      </c>
      <c r="F76" s="192" t="s">
        <v>1379</v>
      </c>
      <c r="G76" s="193" t="s">
        <v>1380</v>
      </c>
      <c r="H76" s="229"/>
      <c r="I76" s="230" t="s">
        <v>126</v>
      </c>
      <c r="J76" s="238" t="s">
        <v>1383</v>
      </c>
      <c r="K76" s="231">
        <v>10000000</v>
      </c>
      <c r="L76" s="241" t="s">
        <v>1383</v>
      </c>
      <c r="M76" s="232">
        <v>12000000</v>
      </c>
      <c r="N76" s="193" t="s">
        <v>2527</v>
      </c>
      <c r="O76" s="234" t="s">
        <v>2528</v>
      </c>
      <c r="P76" s="231">
        <v>12000000</v>
      </c>
      <c r="Q76" s="211"/>
      <c r="R76" s="211"/>
      <c r="S76" s="211"/>
      <c r="T76" s="211"/>
      <c r="U76" s="211"/>
      <c r="V76" s="211"/>
      <c r="W76" s="211"/>
      <c r="X76" s="211"/>
      <c r="Y76" s="211"/>
      <c r="Z76" s="211"/>
    </row>
    <row r="77" spans="1:26" ht="99.95" customHeight="1">
      <c r="A77" s="228" t="s">
        <v>1374</v>
      </c>
      <c r="B77" s="206" t="s">
        <v>1375</v>
      </c>
      <c r="C77" s="206" t="s">
        <v>1376</v>
      </c>
      <c r="D77" s="192" t="s">
        <v>1377</v>
      </c>
      <c r="E77" s="193" t="s">
        <v>1378</v>
      </c>
      <c r="F77" s="192" t="s">
        <v>1612</v>
      </c>
      <c r="G77" s="193" t="s">
        <v>1613</v>
      </c>
      <c r="H77" s="229"/>
      <c r="I77" s="230" t="s">
        <v>126</v>
      </c>
      <c r="J77" s="242" t="s">
        <v>1624</v>
      </c>
      <c r="K77" s="231">
        <v>44693434.799999997</v>
      </c>
      <c r="L77" s="237" t="s">
        <v>1624</v>
      </c>
      <c r="M77" s="232">
        <v>55866793.5</v>
      </c>
      <c r="N77" s="193" t="s">
        <v>2529</v>
      </c>
      <c r="O77" s="237"/>
      <c r="P77" s="193"/>
      <c r="Q77" s="211"/>
      <c r="R77" s="211"/>
      <c r="S77" s="211"/>
      <c r="T77" s="211"/>
      <c r="U77" s="211"/>
      <c r="V77" s="211"/>
      <c r="W77" s="211"/>
      <c r="X77" s="211"/>
      <c r="Y77" s="211"/>
      <c r="Z77" s="211"/>
    </row>
    <row r="78" spans="1:26" ht="99.95" customHeight="1">
      <c r="A78" s="228" t="s">
        <v>1706</v>
      </c>
      <c r="B78" s="206" t="s">
        <v>1707</v>
      </c>
      <c r="C78" s="206" t="s">
        <v>1708</v>
      </c>
      <c r="D78" s="192" t="s">
        <v>1820</v>
      </c>
      <c r="E78" s="193" t="s">
        <v>1821</v>
      </c>
      <c r="F78" s="192" t="s">
        <v>1844</v>
      </c>
      <c r="G78" s="193" t="s">
        <v>1845</v>
      </c>
      <c r="H78" s="229"/>
      <c r="I78" s="230" t="s">
        <v>126</v>
      </c>
      <c r="J78" s="194" t="s">
        <v>1856</v>
      </c>
      <c r="K78" s="231">
        <v>10000000</v>
      </c>
      <c r="L78" s="193"/>
      <c r="M78" s="232">
        <v>0</v>
      </c>
      <c r="N78" s="193"/>
      <c r="O78" s="193"/>
      <c r="P78" s="193"/>
      <c r="Q78" s="211"/>
      <c r="R78" s="211"/>
      <c r="S78" s="211"/>
      <c r="T78" s="211"/>
      <c r="U78" s="211"/>
      <c r="V78" s="211"/>
      <c r="W78" s="211"/>
      <c r="X78" s="211"/>
      <c r="Y78" s="211"/>
      <c r="Z78" s="211"/>
    </row>
    <row r="79" spans="1:26" ht="99.95" customHeight="1">
      <c r="A79" s="228" t="s">
        <v>1917</v>
      </c>
      <c r="B79" s="206" t="s">
        <v>1918</v>
      </c>
      <c r="C79" s="206" t="s">
        <v>1940</v>
      </c>
      <c r="D79" s="192" t="s">
        <v>1946</v>
      </c>
      <c r="E79" s="193" t="s">
        <v>1947</v>
      </c>
      <c r="F79" s="240" t="s">
        <v>1948</v>
      </c>
      <c r="G79" s="193" t="s">
        <v>1949</v>
      </c>
      <c r="H79" s="229"/>
      <c r="I79" s="230" t="s">
        <v>126</v>
      </c>
      <c r="J79" s="236" t="s">
        <v>1955</v>
      </c>
      <c r="K79" s="231">
        <v>15000000</v>
      </c>
      <c r="L79" s="206" t="s">
        <v>1955</v>
      </c>
      <c r="M79" s="232">
        <v>20000000</v>
      </c>
      <c r="N79" s="193" t="s">
        <v>2530</v>
      </c>
      <c r="O79" s="234" t="s">
        <v>2508</v>
      </c>
      <c r="P79" s="231">
        <v>20000000</v>
      </c>
      <c r="Q79" s="211"/>
      <c r="R79" s="211"/>
      <c r="S79" s="211"/>
      <c r="T79" s="211"/>
      <c r="U79" s="211"/>
      <c r="V79" s="211"/>
      <c r="W79" s="211"/>
      <c r="X79" s="211"/>
      <c r="Y79" s="211"/>
      <c r="Z79" s="211"/>
    </row>
    <row r="80" spans="1:26" ht="99.95" customHeight="1">
      <c r="A80" s="243" t="s">
        <v>2184</v>
      </c>
      <c r="B80" s="244" t="s">
        <v>2185</v>
      </c>
      <c r="C80" s="244" t="s">
        <v>2214</v>
      </c>
      <c r="D80" s="198" t="s">
        <v>2187</v>
      </c>
      <c r="E80" s="201" t="s">
        <v>2188</v>
      </c>
      <c r="F80" s="198" t="s">
        <v>2215</v>
      </c>
      <c r="G80" s="201" t="s">
        <v>2216</v>
      </c>
      <c r="H80" s="245"/>
      <c r="I80" s="246" t="s">
        <v>126</v>
      </c>
      <c r="J80" s="247"/>
      <c r="K80" s="248">
        <v>0</v>
      </c>
      <c r="L80" s="201" t="s">
        <v>2232</v>
      </c>
      <c r="M80" s="249">
        <v>20000000</v>
      </c>
      <c r="N80" s="193" t="s">
        <v>2531</v>
      </c>
      <c r="O80" s="234" t="s">
        <v>2482</v>
      </c>
      <c r="P80" s="231"/>
      <c r="Q80" s="211"/>
      <c r="R80" s="211"/>
      <c r="S80" s="211"/>
      <c r="T80" s="211"/>
      <c r="U80" s="211"/>
      <c r="V80" s="211"/>
      <c r="W80" s="211"/>
      <c r="X80" s="211"/>
      <c r="Y80" s="211"/>
      <c r="Z80" s="211"/>
    </row>
    <row r="81" spans="16:26" ht="15.75" customHeight="1">
      <c r="P81" s="211"/>
      <c r="Q81" s="211"/>
      <c r="R81" s="211"/>
      <c r="S81" s="211"/>
      <c r="T81" s="211"/>
      <c r="U81" s="211"/>
      <c r="V81" s="211"/>
      <c r="W81" s="211"/>
      <c r="X81" s="211"/>
      <c r="Y81" s="211"/>
      <c r="Z81" s="211"/>
    </row>
    <row r="82" spans="16:26" ht="15.75" customHeight="1">
      <c r="P82" s="211"/>
      <c r="Q82" s="211"/>
      <c r="R82" s="211"/>
      <c r="S82" s="211"/>
      <c r="T82" s="211"/>
      <c r="U82" s="211"/>
      <c r="V82" s="211"/>
      <c r="W82" s="211"/>
      <c r="X82" s="211"/>
      <c r="Y82" s="211"/>
      <c r="Z82" s="211"/>
    </row>
    <row r="83" spans="16:26" ht="15.75" customHeight="1">
      <c r="P83" s="211"/>
      <c r="Q83" s="211"/>
      <c r="R83" s="211"/>
      <c r="S83" s="211"/>
      <c r="T83" s="211"/>
      <c r="U83" s="211"/>
      <c r="V83" s="211"/>
      <c r="W83" s="211"/>
      <c r="X83" s="211"/>
      <c r="Y83" s="211"/>
      <c r="Z83" s="211"/>
    </row>
    <row r="84" spans="16:26" ht="15.75" customHeight="1">
      <c r="P84" s="211"/>
      <c r="Q84" s="211"/>
      <c r="R84" s="211"/>
      <c r="S84" s="211"/>
      <c r="T84" s="211"/>
      <c r="U84" s="211"/>
      <c r="V84" s="211"/>
      <c r="W84" s="211"/>
      <c r="X84" s="211"/>
      <c r="Y84" s="211"/>
      <c r="Z84" s="211"/>
    </row>
    <row r="85" spans="16:26" ht="15.75" customHeight="1">
      <c r="P85" s="211"/>
      <c r="Q85" s="211"/>
      <c r="R85" s="211"/>
      <c r="S85" s="211"/>
      <c r="T85" s="211"/>
      <c r="U85" s="211"/>
      <c r="V85" s="211"/>
      <c r="W85" s="211"/>
      <c r="X85" s="211"/>
      <c r="Y85" s="211"/>
      <c r="Z85" s="211"/>
    </row>
    <row r="86" spans="16:26" ht="15.75" customHeight="1">
      <c r="P86" s="211"/>
      <c r="Q86" s="211"/>
      <c r="R86" s="211"/>
      <c r="S86" s="211"/>
      <c r="T86" s="211"/>
      <c r="U86" s="211"/>
      <c r="V86" s="211"/>
      <c r="W86" s="211"/>
      <c r="X86" s="211"/>
      <c r="Y86" s="211"/>
      <c r="Z86" s="211"/>
    </row>
    <row r="87" spans="16:26" ht="15.75" customHeight="1">
      <c r="P87" s="211"/>
      <c r="Q87" s="211"/>
      <c r="R87" s="211"/>
      <c r="S87" s="211"/>
      <c r="T87" s="211"/>
      <c r="U87" s="211"/>
      <c r="V87" s="211"/>
      <c r="W87" s="211"/>
      <c r="X87" s="211"/>
      <c r="Y87" s="211"/>
      <c r="Z87" s="211"/>
    </row>
    <row r="88" spans="16:26" ht="15.75" customHeight="1">
      <c r="P88" s="211"/>
      <c r="Q88" s="211"/>
      <c r="R88" s="211"/>
      <c r="S88" s="211"/>
      <c r="T88" s="211"/>
      <c r="U88" s="211"/>
      <c r="V88" s="211"/>
      <c r="W88" s="211"/>
      <c r="X88" s="211"/>
      <c r="Y88" s="211"/>
      <c r="Z88" s="211"/>
    </row>
    <row r="89" spans="16:26" ht="15.75" customHeight="1">
      <c r="P89" s="211"/>
      <c r="Q89" s="211"/>
      <c r="R89" s="211"/>
      <c r="S89" s="211"/>
      <c r="T89" s="211"/>
      <c r="U89" s="211"/>
      <c r="V89" s="211"/>
      <c r="W89" s="211"/>
      <c r="X89" s="211"/>
      <c r="Y89" s="211"/>
      <c r="Z89" s="211"/>
    </row>
    <row r="90" spans="16:26" ht="15.75" customHeight="1">
      <c r="P90" s="211"/>
      <c r="Q90" s="211"/>
      <c r="R90" s="211"/>
      <c r="S90" s="211"/>
      <c r="T90" s="211"/>
      <c r="U90" s="211"/>
      <c r="V90" s="211"/>
      <c r="W90" s="211"/>
      <c r="X90" s="211"/>
      <c r="Y90" s="211"/>
      <c r="Z90" s="211"/>
    </row>
    <row r="91" spans="16:26" ht="15.75" customHeight="1">
      <c r="P91" s="211"/>
      <c r="Q91" s="211"/>
      <c r="R91" s="211"/>
      <c r="S91" s="211"/>
      <c r="T91" s="211"/>
      <c r="U91" s="211"/>
      <c r="V91" s="211"/>
      <c r="W91" s="211"/>
      <c r="X91" s="211"/>
      <c r="Y91" s="211"/>
      <c r="Z91" s="211"/>
    </row>
    <row r="92" spans="16:26" ht="15.75" customHeight="1">
      <c r="P92" s="211"/>
      <c r="Q92" s="211"/>
      <c r="R92" s="211"/>
      <c r="S92" s="211"/>
      <c r="T92" s="211"/>
      <c r="U92" s="211"/>
      <c r="V92" s="211"/>
      <c r="W92" s="211"/>
      <c r="X92" s="211"/>
      <c r="Y92" s="211"/>
      <c r="Z92" s="211"/>
    </row>
    <row r="93" spans="16:26" ht="15.75" customHeight="1">
      <c r="P93" s="211"/>
      <c r="Q93" s="211"/>
      <c r="R93" s="211"/>
      <c r="S93" s="211"/>
      <c r="T93" s="211"/>
      <c r="U93" s="211"/>
      <c r="V93" s="211"/>
      <c r="W93" s="211"/>
      <c r="X93" s="211"/>
      <c r="Y93" s="211"/>
      <c r="Z93" s="211"/>
    </row>
    <row r="94" spans="16:26" ht="15.75" customHeight="1">
      <c r="P94" s="211"/>
      <c r="Q94" s="211"/>
      <c r="R94" s="211"/>
      <c r="S94" s="211"/>
      <c r="T94" s="211"/>
      <c r="U94" s="211"/>
      <c r="V94" s="211"/>
      <c r="W94" s="211"/>
      <c r="X94" s="211"/>
      <c r="Y94" s="211"/>
      <c r="Z94" s="211"/>
    </row>
    <row r="95" spans="16:26" ht="15.75" customHeight="1">
      <c r="P95" s="211"/>
      <c r="Q95" s="211"/>
      <c r="R95" s="211"/>
      <c r="S95" s="211"/>
      <c r="T95" s="211"/>
      <c r="U95" s="211"/>
      <c r="V95" s="211"/>
      <c r="W95" s="211"/>
      <c r="X95" s="211"/>
      <c r="Y95" s="211"/>
      <c r="Z95" s="211"/>
    </row>
    <row r="96" spans="16:26" ht="15.75" customHeight="1">
      <c r="P96" s="211"/>
      <c r="Q96" s="211"/>
      <c r="R96" s="211"/>
      <c r="S96" s="211"/>
      <c r="T96" s="211"/>
      <c r="U96" s="211"/>
      <c r="V96" s="211"/>
      <c r="W96" s="211"/>
      <c r="X96" s="211"/>
      <c r="Y96" s="211"/>
      <c r="Z96" s="211"/>
    </row>
    <row r="97" spans="16:26" ht="15.75" customHeight="1">
      <c r="P97" s="211"/>
      <c r="Q97" s="211"/>
      <c r="R97" s="211"/>
      <c r="S97" s="211"/>
      <c r="T97" s="211"/>
      <c r="U97" s="211"/>
      <c r="V97" s="211"/>
      <c r="W97" s="211"/>
      <c r="X97" s="211"/>
      <c r="Y97" s="211"/>
      <c r="Z97" s="211"/>
    </row>
    <row r="98" spans="16:26" ht="15.75" customHeight="1">
      <c r="P98" s="211"/>
      <c r="Q98" s="211"/>
      <c r="R98" s="211"/>
      <c r="S98" s="211"/>
      <c r="T98" s="211"/>
      <c r="U98" s="211"/>
      <c r="V98" s="211"/>
      <c r="W98" s="211"/>
      <c r="X98" s="211"/>
      <c r="Y98" s="211"/>
      <c r="Z98" s="211"/>
    </row>
    <row r="99" spans="16:26" ht="15.75" customHeight="1">
      <c r="P99" s="211"/>
      <c r="Q99" s="211"/>
      <c r="R99" s="211"/>
      <c r="S99" s="211"/>
      <c r="T99" s="211"/>
      <c r="U99" s="211"/>
      <c r="V99" s="211"/>
      <c r="W99" s="211"/>
      <c r="X99" s="211"/>
      <c r="Y99" s="211"/>
      <c r="Z99" s="211"/>
    </row>
    <row r="100" spans="16:26" ht="15.75" customHeight="1">
      <c r="P100" s="211"/>
      <c r="Q100" s="211"/>
      <c r="R100" s="211"/>
      <c r="S100" s="211"/>
      <c r="T100" s="211"/>
      <c r="U100" s="211"/>
      <c r="V100" s="211"/>
      <c r="W100" s="211"/>
      <c r="X100" s="211"/>
      <c r="Y100" s="211"/>
      <c r="Z100" s="211"/>
    </row>
    <row r="101" spans="16:26" ht="15.75" customHeight="1">
      <c r="P101" s="211"/>
      <c r="Q101" s="211"/>
      <c r="R101" s="211"/>
      <c r="S101" s="211"/>
      <c r="T101" s="211"/>
      <c r="U101" s="211"/>
      <c r="V101" s="211"/>
      <c r="W101" s="211"/>
      <c r="X101" s="211"/>
      <c r="Y101" s="211"/>
      <c r="Z101" s="211"/>
    </row>
    <row r="102" spans="16:26" ht="15.75" customHeight="1">
      <c r="P102" s="211"/>
      <c r="Q102" s="211"/>
      <c r="R102" s="211"/>
      <c r="S102" s="211"/>
      <c r="T102" s="211"/>
      <c r="U102" s="211"/>
      <c r="V102" s="211"/>
      <c r="W102" s="211"/>
      <c r="X102" s="211"/>
      <c r="Y102" s="211"/>
      <c r="Z102" s="211"/>
    </row>
    <row r="103" spans="16:26" ht="15.75" customHeight="1">
      <c r="P103" s="211"/>
      <c r="Q103" s="211"/>
      <c r="R103" s="211"/>
      <c r="S103" s="211"/>
      <c r="T103" s="211"/>
      <c r="U103" s="211"/>
      <c r="V103" s="211"/>
      <c r="W103" s="211"/>
      <c r="X103" s="211"/>
      <c r="Y103" s="211"/>
      <c r="Z103" s="211"/>
    </row>
    <row r="104" spans="16:26" ht="15.75" customHeight="1">
      <c r="P104" s="211"/>
      <c r="Q104" s="211"/>
      <c r="R104" s="211"/>
      <c r="S104" s="211"/>
      <c r="T104" s="211"/>
      <c r="U104" s="211"/>
      <c r="V104" s="211"/>
      <c r="W104" s="211"/>
      <c r="X104" s="211"/>
      <c r="Y104" s="211"/>
      <c r="Z104" s="211"/>
    </row>
    <row r="105" spans="16:26" ht="15.75" customHeight="1">
      <c r="P105" s="211"/>
      <c r="Q105" s="211"/>
      <c r="R105" s="211"/>
      <c r="S105" s="211"/>
      <c r="T105" s="211"/>
      <c r="U105" s="211"/>
      <c r="V105" s="211"/>
      <c r="W105" s="211"/>
      <c r="X105" s="211"/>
      <c r="Y105" s="211"/>
      <c r="Z105" s="211"/>
    </row>
    <row r="106" spans="16:26" ht="15.75" customHeight="1">
      <c r="P106" s="211"/>
      <c r="Q106" s="211"/>
      <c r="R106" s="211"/>
      <c r="S106" s="211"/>
      <c r="T106" s="211"/>
      <c r="U106" s="211"/>
      <c r="V106" s="211"/>
      <c r="W106" s="211"/>
      <c r="X106" s="211"/>
      <c r="Y106" s="211"/>
      <c r="Z106" s="211"/>
    </row>
    <row r="107" spans="16:26" ht="15.75" customHeight="1">
      <c r="P107" s="211"/>
      <c r="Q107" s="211"/>
      <c r="R107" s="211"/>
      <c r="S107" s="211"/>
      <c r="T107" s="211"/>
      <c r="U107" s="211"/>
      <c r="V107" s="211"/>
      <c r="W107" s="211"/>
      <c r="X107" s="211"/>
      <c r="Y107" s="211"/>
      <c r="Z107" s="211"/>
    </row>
    <row r="108" spans="16:26" ht="15.75" customHeight="1">
      <c r="P108" s="211"/>
      <c r="Q108" s="211"/>
      <c r="R108" s="211"/>
      <c r="S108" s="211"/>
      <c r="T108" s="211"/>
      <c r="U108" s="211"/>
      <c r="V108" s="211"/>
      <c r="W108" s="211"/>
      <c r="X108" s="211"/>
      <c r="Y108" s="211"/>
      <c r="Z108" s="211"/>
    </row>
    <row r="109" spans="16:26" ht="15.75" customHeight="1">
      <c r="P109" s="211"/>
      <c r="Q109" s="211"/>
      <c r="R109" s="211"/>
      <c r="S109" s="211"/>
      <c r="T109" s="211"/>
      <c r="U109" s="211"/>
      <c r="V109" s="211"/>
      <c r="W109" s="211"/>
      <c r="X109" s="211"/>
      <c r="Y109" s="211"/>
      <c r="Z109" s="211"/>
    </row>
    <row r="110" spans="16:26" ht="15.75" customHeight="1">
      <c r="P110" s="211"/>
      <c r="Q110" s="211"/>
      <c r="R110" s="211"/>
      <c r="S110" s="211"/>
      <c r="T110" s="211"/>
      <c r="U110" s="211"/>
      <c r="V110" s="211"/>
      <c r="W110" s="211"/>
      <c r="X110" s="211"/>
      <c r="Y110" s="211"/>
      <c r="Z110" s="211"/>
    </row>
    <row r="111" spans="16:26" ht="15.75" customHeight="1">
      <c r="P111" s="211"/>
      <c r="Q111" s="211"/>
      <c r="R111" s="211"/>
      <c r="S111" s="211"/>
      <c r="T111" s="211"/>
      <c r="U111" s="211"/>
      <c r="V111" s="211"/>
      <c r="W111" s="211"/>
      <c r="X111" s="211"/>
      <c r="Y111" s="211"/>
      <c r="Z111" s="211"/>
    </row>
    <row r="112" spans="16:26" ht="15.75" customHeight="1">
      <c r="P112" s="211"/>
      <c r="Q112" s="211"/>
      <c r="R112" s="211"/>
      <c r="S112" s="211"/>
      <c r="T112" s="211"/>
      <c r="U112" s="211"/>
      <c r="V112" s="211"/>
      <c r="W112" s="211"/>
      <c r="X112" s="211"/>
      <c r="Y112" s="211"/>
      <c r="Z112" s="211"/>
    </row>
    <row r="113" spans="16:26" ht="15.75" customHeight="1">
      <c r="P113" s="211"/>
      <c r="Q113" s="211"/>
      <c r="R113" s="211"/>
      <c r="S113" s="211"/>
      <c r="T113" s="211"/>
      <c r="U113" s="211"/>
      <c r="V113" s="211"/>
      <c r="W113" s="211"/>
      <c r="X113" s="211"/>
      <c r="Y113" s="211"/>
      <c r="Z113" s="211"/>
    </row>
    <row r="114" spans="16:26" ht="15.75" customHeight="1">
      <c r="P114" s="211"/>
      <c r="Q114" s="211"/>
      <c r="R114" s="211"/>
      <c r="S114" s="211"/>
      <c r="T114" s="211"/>
      <c r="U114" s="211"/>
      <c r="V114" s="211"/>
      <c r="W114" s="211"/>
      <c r="X114" s="211"/>
      <c r="Y114" s="211"/>
      <c r="Z114" s="211"/>
    </row>
    <row r="115" spans="16:26" ht="15.75" customHeight="1">
      <c r="P115" s="211"/>
      <c r="Q115" s="211"/>
      <c r="R115" s="211"/>
      <c r="S115" s="211"/>
      <c r="T115" s="211"/>
      <c r="U115" s="211"/>
      <c r="V115" s="211"/>
      <c r="W115" s="211"/>
      <c r="X115" s="211"/>
      <c r="Y115" s="211"/>
      <c r="Z115" s="211"/>
    </row>
    <row r="116" spans="16:26" ht="15.75" customHeight="1">
      <c r="P116" s="211"/>
      <c r="Q116" s="211"/>
      <c r="R116" s="211"/>
      <c r="S116" s="211"/>
      <c r="T116" s="211"/>
      <c r="U116" s="211"/>
      <c r="V116" s="211"/>
      <c r="W116" s="211"/>
      <c r="X116" s="211"/>
      <c r="Y116" s="211"/>
      <c r="Z116" s="211"/>
    </row>
    <row r="117" spans="16:26" ht="15.75" customHeight="1">
      <c r="P117" s="211"/>
      <c r="Q117" s="211"/>
      <c r="R117" s="211"/>
      <c r="S117" s="211"/>
      <c r="T117" s="211"/>
      <c r="U117" s="211"/>
      <c r="V117" s="211"/>
      <c r="W117" s="211"/>
      <c r="X117" s="211"/>
      <c r="Y117" s="211"/>
      <c r="Z117" s="211"/>
    </row>
    <row r="118" spans="16:26" ht="15.75" customHeight="1">
      <c r="P118" s="211"/>
      <c r="Q118" s="211"/>
      <c r="R118" s="211"/>
      <c r="S118" s="211"/>
      <c r="T118" s="211"/>
      <c r="U118" s="211"/>
      <c r="V118" s="211"/>
      <c r="W118" s="211"/>
      <c r="X118" s="211"/>
      <c r="Y118" s="211"/>
      <c r="Z118" s="211"/>
    </row>
    <row r="119" spans="16:26" ht="15.75" customHeight="1">
      <c r="P119" s="211"/>
      <c r="Q119" s="211"/>
      <c r="R119" s="211"/>
      <c r="S119" s="211"/>
      <c r="T119" s="211"/>
      <c r="U119" s="211"/>
      <c r="V119" s="211"/>
      <c r="W119" s="211"/>
      <c r="X119" s="211"/>
      <c r="Y119" s="211"/>
      <c r="Z119" s="211"/>
    </row>
    <row r="120" spans="16:26" ht="15.75" customHeight="1">
      <c r="P120" s="211"/>
      <c r="Q120" s="211"/>
      <c r="R120" s="211"/>
      <c r="S120" s="211"/>
      <c r="T120" s="211"/>
      <c r="U120" s="211"/>
      <c r="V120" s="211"/>
      <c r="W120" s="211"/>
      <c r="X120" s="211"/>
      <c r="Y120" s="211"/>
      <c r="Z120" s="211"/>
    </row>
    <row r="121" spans="16:26" ht="15.75" customHeight="1">
      <c r="P121" s="211"/>
      <c r="Q121" s="211"/>
      <c r="R121" s="211"/>
      <c r="S121" s="211"/>
      <c r="T121" s="211"/>
      <c r="U121" s="211"/>
      <c r="V121" s="211"/>
      <c r="W121" s="211"/>
      <c r="X121" s="211"/>
      <c r="Y121" s="211"/>
      <c r="Z121" s="211"/>
    </row>
    <row r="122" spans="16:26" ht="15.75" customHeight="1">
      <c r="P122" s="211"/>
      <c r="Q122" s="211"/>
      <c r="R122" s="211"/>
      <c r="S122" s="211"/>
      <c r="T122" s="211"/>
      <c r="U122" s="211"/>
      <c r="V122" s="211"/>
      <c r="W122" s="211"/>
      <c r="X122" s="211"/>
      <c r="Y122" s="211"/>
      <c r="Z122" s="211"/>
    </row>
    <row r="123" spans="16:26" ht="15.75" customHeight="1">
      <c r="P123" s="211"/>
      <c r="Q123" s="211"/>
      <c r="R123" s="211"/>
      <c r="S123" s="211"/>
      <c r="T123" s="211"/>
      <c r="U123" s="211"/>
      <c r="V123" s="211"/>
      <c r="W123" s="211"/>
      <c r="X123" s="211"/>
      <c r="Y123" s="211"/>
      <c r="Z123" s="211"/>
    </row>
    <row r="124" spans="16:26" ht="15.75" customHeight="1">
      <c r="P124" s="211"/>
      <c r="Q124" s="211"/>
      <c r="R124" s="211"/>
      <c r="S124" s="211"/>
      <c r="T124" s="211"/>
      <c r="U124" s="211"/>
      <c r="V124" s="211"/>
      <c r="W124" s="211"/>
      <c r="X124" s="211"/>
      <c r="Y124" s="211"/>
      <c r="Z124" s="211"/>
    </row>
    <row r="125" spans="16:26" ht="15.75" customHeight="1">
      <c r="P125" s="211"/>
      <c r="Q125" s="211"/>
      <c r="R125" s="211"/>
      <c r="S125" s="211"/>
      <c r="T125" s="211"/>
      <c r="U125" s="211"/>
      <c r="V125" s="211"/>
      <c r="W125" s="211"/>
      <c r="X125" s="211"/>
      <c r="Y125" s="211"/>
      <c r="Z125" s="211"/>
    </row>
    <row r="126" spans="16:26" ht="15.75" customHeight="1">
      <c r="P126" s="211"/>
      <c r="Q126" s="211"/>
      <c r="R126" s="211"/>
      <c r="S126" s="211"/>
      <c r="T126" s="211"/>
      <c r="U126" s="211"/>
      <c r="V126" s="211"/>
      <c r="W126" s="211"/>
      <c r="X126" s="211"/>
      <c r="Y126" s="211"/>
      <c r="Z126" s="211"/>
    </row>
    <row r="127" spans="16:26" ht="15.75" customHeight="1">
      <c r="P127" s="211"/>
      <c r="Q127" s="211"/>
      <c r="R127" s="211"/>
      <c r="S127" s="211"/>
      <c r="T127" s="211"/>
      <c r="U127" s="211"/>
      <c r="V127" s="211"/>
      <c r="W127" s="211"/>
      <c r="X127" s="211"/>
      <c r="Y127" s="211"/>
      <c r="Z127" s="211"/>
    </row>
    <row r="128" spans="16:26" ht="15.75" customHeight="1">
      <c r="P128" s="211"/>
      <c r="Q128" s="211"/>
      <c r="R128" s="211"/>
      <c r="S128" s="211"/>
      <c r="T128" s="211"/>
      <c r="U128" s="211"/>
      <c r="V128" s="211"/>
      <c r="W128" s="211"/>
      <c r="X128" s="211"/>
      <c r="Y128" s="211"/>
      <c r="Z128" s="211"/>
    </row>
    <row r="129" spans="16:26" ht="15.75" customHeight="1">
      <c r="P129" s="211"/>
      <c r="Q129" s="211"/>
      <c r="R129" s="211"/>
      <c r="S129" s="211"/>
      <c r="T129" s="211"/>
      <c r="U129" s="211"/>
      <c r="V129" s="211"/>
      <c r="W129" s="211"/>
      <c r="X129" s="211"/>
      <c r="Y129" s="211"/>
      <c r="Z129" s="211"/>
    </row>
    <row r="130" spans="16:26" ht="15.75" customHeight="1">
      <c r="P130" s="211"/>
      <c r="Q130" s="211"/>
      <c r="R130" s="211"/>
      <c r="S130" s="211"/>
      <c r="T130" s="211"/>
      <c r="U130" s="211"/>
      <c r="V130" s="211"/>
      <c r="W130" s="211"/>
      <c r="X130" s="211"/>
      <c r="Y130" s="211"/>
      <c r="Z130" s="211"/>
    </row>
    <row r="131" spans="16:26" ht="15.75" customHeight="1">
      <c r="P131" s="211"/>
      <c r="Q131" s="211"/>
      <c r="R131" s="211"/>
      <c r="S131" s="211"/>
      <c r="T131" s="211"/>
      <c r="U131" s="211"/>
      <c r="V131" s="211"/>
      <c r="W131" s="211"/>
      <c r="X131" s="211"/>
      <c r="Y131" s="211"/>
      <c r="Z131" s="211"/>
    </row>
    <row r="132" spans="16:26" ht="15.75" customHeight="1">
      <c r="P132" s="211"/>
      <c r="Q132" s="211"/>
      <c r="R132" s="211"/>
      <c r="S132" s="211"/>
      <c r="T132" s="211"/>
      <c r="U132" s="211"/>
      <c r="V132" s="211"/>
      <c r="W132" s="211"/>
      <c r="X132" s="211"/>
      <c r="Y132" s="211"/>
      <c r="Z132" s="211"/>
    </row>
    <row r="133" spans="16:26" ht="15.75" customHeight="1">
      <c r="P133" s="211"/>
      <c r="Q133" s="211"/>
      <c r="R133" s="211"/>
      <c r="S133" s="211"/>
      <c r="T133" s="211"/>
      <c r="U133" s="211"/>
      <c r="V133" s="211"/>
      <c r="W133" s="211"/>
      <c r="X133" s="211"/>
      <c r="Y133" s="211"/>
      <c r="Z133" s="211"/>
    </row>
    <row r="134" spans="16:26" ht="15.75" customHeight="1">
      <c r="P134" s="211"/>
      <c r="Q134" s="211"/>
      <c r="R134" s="211"/>
      <c r="S134" s="211"/>
      <c r="T134" s="211"/>
      <c r="U134" s="211"/>
      <c r="V134" s="211"/>
      <c r="W134" s="211"/>
      <c r="X134" s="211"/>
      <c r="Y134" s="211"/>
      <c r="Z134" s="211"/>
    </row>
    <row r="135" spans="16:26" ht="15.75" customHeight="1">
      <c r="P135" s="211"/>
      <c r="Q135" s="211"/>
      <c r="R135" s="211"/>
      <c r="S135" s="211"/>
      <c r="T135" s="211"/>
      <c r="U135" s="211"/>
      <c r="V135" s="211"/>
      <c r="W135" s="211"/>
      <c r="X135" s="211"/>
      <c r="Y135" s="211"/>
      <c r="Z135" s="211"/>
    </row>
    <row r="136" spans="16:26" ht="15.75" customHeight="1">
      <c r="P136" s="211"/>
      <c r="Q136" s="211"/>
      <c r="R136" s="211"/>
      <c r="S136" s="211"/>
      <c r="T136" s="211"/>
      <c r="U136" s="211"/>
      <c r="V136" s="211"/>
      <c r="W136" s="211"/>
      <c r="X136" s="211"/>
      <c r="Y136" s="211"/>
      <c r="Z136" s="211"/>
    </row>
    <row r="137" spans="16:26" ht="15.75" customHeight="1">
      <c r="P137" s="211"/>
      <c r="Q137" s="211"/>
      <c r="R137" s="211"/>
      <c r="S137" s="211"/>
      <c r="T137" s="211"/>
      <c r="U137" s="211"/>
      <c r="V137" s="211"/>
      <c r="W137" s="211"/>
      <c r="X137" s="211"/>
      <c r="Y137" s="211"/>
      <c r="Z137" s="211"/>
    </row>
    <row r="138" spans="16:26" ht="15.75" customHeight="1">
      <c r="P138" s="211"/>
      <c r="Q138" s="211"/>
      <c r="R138" s="211"/>
      <c r="S138" s="211"/>
      <c r="T138" s="211"/>
      <c r="U138" s="211"/>
      <c r="V138" s="211"/>
      <c r="W138" s="211"/>
      <c r="X138" s="211"/>
      <c r="Y138" s="211"/>
      <c r="Z138" s="211"/>
    </row>
    <row r="139" spans="16:26" ht="15.75" customHeight="1">
      <c r="P139" s="211"/>
      <c r="Q139" s="211"/>
      <c r="R139" s="211"/>
      <c r="S139" s="211"/>
      <c r="T139" s="211"/>
      <c r="U139" s="211"/>
      <c r="V139" s="211"/>
      <c r="W139" s="211"/>
      <c r="X139" s="211"/>
      <c r="Y139" s="211"/>
      <c r="Z139" s="211"/>
    </row>
    <row r="140" spans="16:26" ht="15.75" customHeight="1">
      <c r="P140" s="211"/>
      <c r="Q140" s="211"/>
      <c r="R140" s="211"/>
      <c r="S140" s="211"/>
      <c r="T140" s="211"/>
      <c r="U140" s="211"/>
      <c r="V140" s="211"/>
      <c r="W140" s="211"/>
      <c r="X140" s="211"/>
      <c r="Y140" s="211"/>
      <c r="Z140" s="211"/>
    </row>
    <row r="141" spans="16:26" ht="15.75" customHeight="1">
      <c r="P141" s="211"/>
      <c r="Q141" s="211"/>
      <c r="R141" s="211"/>
      <c r="S141" s="211"/>
      <c r="T141" s="211"/>
      <c r="U141" s="211"/>
      <c r="V141" s="211"/>
      <c r="W141" s="211"/>
      <c r="X141" s="211"/>
      <c r="Y141" s="211"/>
      <c r="Z141" s="211"/>
    </row>
    <row r="142" spans="16:26" ht="15.75" customHeight="1">
      <c r="P142" s="211"/>
      <c r="Q142" s="211"/>
      <c r="R142" s="211"/>
      <c r="S142" s="211"/>
      <c r="T142" s="211"/>
      <c r="U142" s="211"/>
      <c r="V142" s="211"/>
      <c r="W142" s="211"/>
      <c r="X142" s="211"/>
      <c r="Y142" s="211"/>
      <c r="Z142" s="211"/>
    </row>
    <row r="143" spans="16:26" ht="15.75" customHeight="1">
      <c r="P143" s="211"/>
      <c r="Q143" s="211"/>
      <c r="R143" s="211"/>
      <c r="S143" s="211"/>
      <c r="T143" s="211"/>
      <c r="U143" s="211"/>
      <c r="V143" s="211"/>
      <c r="W143" s="211"/>
      <c r="X143" s="211"/>
      <c r="Y143" s="211"/>
      <c r="Z143" s="211"/>
    </row>
    <row r="144" spans="16:26" ht="15.75" customHeight="1">
      <c r="P144" s="211"/>
      <c r="Q144" s="211"/>
      <c r="R144" s="211"/>
      <c r="S144" s="211"/>
      <c r="T144" s="211"/>
      <c r="U144" s="211"/>
      <c r="V144" s="211"/>
      <c r="W144" s="211"/>
      <c r="X144" s="211"/>
      <c r="Y144" s="211"/>
      <c r="Z144" s="211"/>
    </row>
    <row r="145" spans="16:26" ht="15.75" customHeight="1">
      <c r="P145" s="211"/>
      <c r="Q145" s="211"/>
      <c r="R145" s="211"/>
      <c r="S145" s="211"/>
      <c r="T145" s="211"/>
      <c r="U145" s="211"/>
      <c r="V145" s="211"/>
      <c r="W145" s="211"/>
      <c r="X145" s="211"/>
      <c r="Y145" s="211"/>
      <c r="Z145" s="211"/>
    </row>
    <row r="146" spans="16:26" ht="15.75" customHeight="1">
      <c r="P146" s="211"/>
      <c r="Q146" s="211"/>
      <c r="R146" s="211"/>
      <c r="S146" s="211"/>
      <c r="T146" s="211"/>
      <c r="U146" s="211"/>
      <c r="V146" s="211"/>
      <c r="W146" s="211"/>
      <c r="X146" s="211"/>
      <c r="Y146" s="211"/>
      <c r="Z146" s="211"/>
    </row>
    <row r="147" spans="16:26" ht="15.75" customHeight="1">
      <c r="P147" s="211"/>
      <c r="Q147" s="211"/>
      <c r="R147" s="211"/>
      <c r="S147" s="211"/>
      <c r="T147" s="211"/>
      <c r="U147" s="211"/>
      <c r="V147" s="211"/>
      <c r="W147" s="211"/>
      <c r="X147" s="211"/>
      <c r="Y147" s="211"/>
      <c r="Z147" s="211"/>
    </row>
    <row r="148" spans="16:26" ht="15.75" customHeight="1">
      <c r="P148" s="211"/>
      <c r="Q148" s="211"/>
      <c r="R148" s="211"/>
      <c r="S148" s="211"/>
      <c r="T148" s="211"/>
      <c r="U148" s="211"/>
      <c r="V148" s="211"/>
      <c r="W148" s="211"/>
      <c r="X148" s="211"/>
      <c r="Y148" s="211"/>
      <c r="Z148" s="211"/>
    </row>
    <row r="149" spans="16:26" ht="15.75" customHeight="1">
      <c r="P149" s="211"/>
      <c r="Q149" s="211"/>
      <c r="R149" s="211"/>
      <c r="S149" s="211"/>
      <c r="T149" s="211"/>
      <c r="U149" s="211"/>
      <c r="V149" s="211"/>
      <c r="W149" s="211"/>
      <c r="X149" s="211"/>
      <c r="Y149" s="211"/>
      <c r="Z149" s="211"/>
    </row>
    <row r="150" spans="16:26" ht="15.75" customHeight="1">
      <c r="P150" s="211"/>
      <c r="Q150" s="211"/>
      <c r="R150" s="211"/>
      <c r="S150" s="211"/>
      <c r="T150" s="211"/>
      <c r="U150" s="211"/>
      <c r="V150" s="211"/>
      <c r="W150" s="211"/>
      <c r="X150" s="211"/>
      <c r="Y150" s="211"/>
      <c r="Z150" s="211"/>
    </row>
    <row r="151" spans="16:26" ht="15.75" customHeight="1">
      <c r="P151" s="211"/>
      <c r="Q151" s="211"/>
      <c r="R151" s="211"/>
      <c r="S151" s="211"/>
      <c r="T151" s="211"/>
      <c r="U151" s="211"/>
      <c r="V151" s="211"/>
      <c r="W151" s="211"/>
      <c r="X151" s="211"/>
      <c r="Y151" s="211"/>
      <c r="Z151" s="211"/>
    </row>
    <row r="152" spans="16:26" ht="15.75" customHeight="1">
      <c r="P152" s="211"/>
      <c r="Q152" s="211"/>
      <c r="R152" s="211"/>
      <c r="S152" s="211"/>
      <c r="T152" s="211"/>
      <c r="U152" s="211"/>
      <c r="V152" s="211"/>
      <c r="W152" s="211"/>
      <c r="X152" s="211"/>
      <c r="Y152" s="211"/>
      <c r="Z152" s="211"/>
    </row>
    <row r="153" spans="16:26" ht="15.75" customHeight="1">
      <c r="P153" s="211"/>
      <c r="Q153" s="211"/>
      <c r="R153" s="211"/>
      <c r="S153" s="211"/>
      <c r="T153" s="211"/>
      <c r="U153" s="211"/>
      <c r="V153" s="211"/>
      <c r="W153" s="211"/>
      <c r="X153" s="211"/>
      <c r="Y153" s="211"/>
      <c r="Z153" s="211"/>
    </row>
    <row r="154" spans="16:26" ht="15.75" customHeight="1">
      <c r="P154" s="211"/>
      <c r="Q154" s="211"/>
      <c r="R154" s="211"/>
      <c r="S154" s="211"/>
      <c r="T154" s="211"/>
      <c r="U154" s="211"/>
      <c r="V154" s="211"/>
      <c r="W154" s="211"/>
      <c r="X154" s="211"/>
      <c r="Y154" s="211"/>
      <c r="Z154" s="211"/>
    </row>
    <row r="155" spans="16:26" ht="15.75" customHeight="1">
      <c r="P155" s="211"/>
      <c r="Q155" s="211"/>
      <c r="R155" s="211"/>
      <c r="S155" s="211"/>
      <c r="T155" s="211"/>
      <c r="U155" s="211"/>
      <c r="V155" s="211"/>
      <c r="W155" s="211"/>
      <c r="X155" s="211"/>
      <c r="Y155" s="211"/>
      <c r="Z155" s="211"/>
    </row>
    <row r="156" spans="16:26" ht="15.75" customHeight="1">
      <c r="P156" s="211"/>
      <c r="Q156" s="211"/>
      <c r="R156" s="211"/>
      <c r="S156" s="211"/>
      <c r="T156" s="211"/>
      <c r="U156" s="211"/>
      <c r="V156" s="211"/>
      <c r="W156" s="211"/>
      <c r="X156" s="211"/>
      <c r="Y156" s="211"/>
      <c r="Z156" s="211"/>
    </row>
    <row r="157" spans="16:26" ht="15.75" customHeight="1">
      <c r="P157" s="211"/>
      <c r="Q157" s="211"/>
      <c r="R157" s="211"/>
      <c r="S157" s="211"/>
      <c r="T157" s="211"/>
      <c r="U157" s="211"/>
      <c r="V157" s="211"/>
      <c r="W157" s="211"/>
      <c r="X157" s="211"/>
      <c r="Y157" s="211"/>
      <c r="Z157" s="211"/>
    </row>
    <row r="158" spans="16:26" ht="15.75" customHeight="1">
      <c r="P158" s="211"/>
      <c r="Q158" s="211"/>
      <c r="R158" s="211"/>
      <c r="S158" s="211"/>
      <c r="T158" s="211"/>
      <c r="U158" s="211"/>
      <c r="V158" s="211"/>
      <c r="W158" s="211"/>
      <c r="X158" s="211"/>
      <c r="Y158" s="211"/>
      <c r="Z158" s="211"/>
    </row>
    <row r="159" spans="16:26" ht="15.75" customHeight="1">
      <c r="P159" s="211"/>
      <c r="Q159" s="211"/>
      <c r="R159" s="211"/>
      <c r="S159" s="211"/>
      <c r="T159" s="211"/>
      <c r="U159" s="211"/>
      <c r="V159" s="211"/>
      <c r="W159" s="211"/>
      <c r="X159" s="211"/>
      <c r="Y159" s="211"/>
      <c r="Z159" s="211"/>
    </row>
    <row r="160" spans="16:26" ht="15.75" customHeight="1">
      <c r="P160" s="211"/>
      <c r="Q160" s="211"/>
      <c r="R160" s="211"/>
      <c r="S160" s="211"/>
      <c r="T160" s="211"/>
      <c r="U160" s="211"/>
      <c r="V160" s="211"/>
      <c r="W160" s="211"/>
      <c r="X160" s="211"/>
      <c r="Y160" s="211"/>
      <c r="Z160" s="211"/>
    </row>
    <row r="161" spans="16:26" ht="15.75" customHeight="1">
      <c r="P161" s="211"/>
      <c r="Q161" s="211"/>
      <c r="R161" s="211"/>
      <c r="S161" s="211"/>
      <c r="T161" s="211"/>
      <c r="U161" s="211"/>
      <c r="V161" s="211"/>
      <c r="W161" s="211"/>
      <c r="X161" s="211"/>
      <c r="Y161" s="211"/>
      <c r="Z161" s="211"/>
    </row>
    <row r="162" spans="16:26" ht="15.75" customHeight="1">
      <c r="P162" s="211"/>
      <c r="Q162" s="211"/>
      <c r="R162" s="211"/>
      <c r="S162" s="211"/>
      <c r="T162" s="211"/>
      <c r="U162" s="211"/>
      <c r="V162" s="211"/>
      <c r="W162" s="211"/>
      <c r="X162" s="211"/>
      <c r="Y162" s="211"/>
      <c r="Z162" s="211"/>
    </row>
    <row r="163" spans="16:26" ht="15.75" customHeight="1">
      <c r="P163" s="211"/>
      <c r="Q163" s="211"/>
      <c r="R163" s="211"/>
      <c r="S163" s="211"/>
      <c r="T163" s="211"/>
      <c r="U163" s="211"/>
      <c r="V163" s="211"/>
      <c r="W163" s="211"/>
      <c r="X163" s="211"/>
      <c r="Y163" s="211"/>
      <c r="Z163" s="211"/>
    </row>
    <row r="164" spans="16:26" ht="15.75" customHeight="1">
      <c r="P164" s="211"/>
      <c r="Q164" s="211"/>
      <c r="R164" s="211"/>
      <c r="S164" s="211"/>
      <c r="T164" s="211"/>
      <c r="U164" s="211"/>
      <c r="V164" s="211"/>
      <c r="W164" s="211"/>
      <c r="X164" s="211"/>
      <c r="Y164" s="211"/>
      <c r="Z164" s="211"/>
    </row>
    <row r="165" spans="16:26" ht="15.75" customHeight="1">
      <c r="P165" s="211"/>
      <c r="Q165" s="211"/>
      <c r="R165" s="211"/>
      <c r="S165" s="211"/>
      <c r="T165" s="211"/>
      <c r="U165" s="211"/>
      <c r="V165" s="211"/>
      <c r="W165" s="211"/>
      <c r="X165" s="211"/>
      <c r="Y165" s="211"/>
      <c r="Z165" s="211"/>
    </row>
    <row r="166" spans="16:26" ht="15.75" customHeight="1">
      <c r="P166" s="211"/>
      <c r="Q166" s="211"/>
      <c r="R166" s="211"/>
      <c r="S166" s="211"/>
      <c r="T166" s="211"/>
      <c r="U166" s="211"/>
      <c r="V166" s="211"/>
      <c r="W166" s="211"/>
      <c r="X166" s="211"/>
      <c r="Y166" s="211"/>
      <c r="Z166" s="211"/>
    </row>
    <row r="167" spans="16:26" ht="15.75" customHeight="1">
      <c r="P167" s="211"/>
      <c r="Q167" s="211"/>
      <c r="R167" s="211"/>
      <c r="S167" s="211"/>
      <c r="T167" s="211"/>
      <c r="U167" s="211"/>
      <c r="V167" s="211"/>
      <c r="W167" s="211"/>
      <c r="X167" s="211"/>
      <c r="Y167" s="211"/>
      <c r="Z167" s="211"/>
    </row>
    <row r="168" spans="16:26" ht="15.75" customHeight="1">
      <c r="P168" s="211"/>
      <c r="Q168" s="211"/>
      <c r="R168" s="211"/>
      <c r="S168" s="211"/>
      <c r="T168" s="211"/>
      <c r="U168" s="211"/>
      <c r="V168" s="211"/>
      <c r="W168" s="211"/>
      <c r="X168" s="211"/>
      <c r="Y168" s="211"/>
      <c r="Z168" s="211"/>
    </row>
    <row r="169" spans="16:26" ht="15.75" customHeight="1">
      <c r="P169" s="211"/>
      <c r="Q169" s="211"/>
      <c r="R169" s="211"/>
      <c r="S169" s="211"/>
      <c r="T169" s="211"/>
      <c r="U169" s="211"/>
      <c r="V169" s="211"/>
      <c r="W169" s="211"/>
      <c r="X169" s="211"/>
      <c r="Y169" s="211"/>
      <c r="Z169" s="211"/>
    </row>
    <row r="170" spans="16:26" ht="15.75" customHeight="1">
      <c r="P170" s="211"/>
      <c r="Q170" s="211"/>
      <c r="R170" s="211"/>
      <c r="S170" s="211"/>
      <c r="T170" s="211"/>
      <c r="U170" s="211"/>
      <c r="V170" s="211"/>
      <c r="W170" s="211"/>
      <c r="X170" s="211"/>
      <c r="Y170" s="211"/>
      <c r="Z170" s="211"/>
    </row>
    <row r="171" spans="16:26" ht="15.75" customHeight="1">
      <c r="P171" s="211"/>
      <c r="Q171" s="211"/>
      <c r="R171" s="211"/>
      <c r="S171" s="211"/>
      <c r="T171" s="211"/>
      <c r="U171" s="211"/>
      <c r="V171" s="211"/>
      <c r="W171" s="211"/>
      <c r="X171" s="211"/>
      <c r="Y171" s="211"/>
      <c r="Z171" s="211"/>
    </row>
    <row r="172" spans="16:26" ht="15.75" customHeight="1">
      <c r="P172" s="211"/>
      <c r="Q172" s="211"/>
      <c r="R172" s="211"/>
      <c r="S172" s="211"/>
      <c r="T172" s="211"/>
      <c r="U172" s="211"/>
      <c r="V172" s="211"/>
      <c r="W172" s="211"/>
      <c r="X172" s="211"/>
      <c r="Y172" s="211"/>
      <c r="Z172" s="211"/>
    </row>
    <row r="173" spans="16:26" ht="15.75" customHeight="1">
      <c r="P173" s="211"/>
      <c r="Q173" s="211"/>
      <c r="R173" s="211"/>
      <c r="S173" s="211"/>
      <c r="T173" s="211"/>
      <c r="U173" s="211"/>
      <c r="V173" s="211"/>
      <c r="W173" s="211"/>
      <c r="X173" s="211"/>
      <c r="Y173" s="211"/>
      <c r="Z173" s="211"/>
    </row>
    <row r="174" spans="16:26" ht="15.75" customHeight="1">
      <c r="P174" s="211"/>
      <c r="Q174" s="211"/>
      <c r="R174" s="211"/>
      <c r="S174" s="211"/>
      <c r="T174" s="211"/>
      <c r="U174" s="211"/>
      <c r="V174" s="211"/>
      <c r="W174" s="211"/>
      <c r="X174" s="211"/>
      <c r="Y174" s="211"/>
      <c r="Z174" s="211"/>
    </row>
    <row r="175" spans="16:26" ht="15.75" customHeight="1">
      <c r="P175" s="211"/>
      <c r="Q175" s="211"/>
      <c r="R175" s="211"/>
      <c r="S175" s="211"/>
      <c r="T175" s="211"/>
      <c r="U175" s="211"/>
      <c r="V175" s="211"/>
      <c r="W175" s="211"/>
      <c r="X175" s="211"/>
      <c r="Y175" s="211"/>
      <c r="Z175" s="211"/>
    </row>
    <row r="176" spans="16:26" ht="15.75" customHeight="1">
      <c r="P176" s="211"/>
      <c r="Q176" s="211"/>
      <c r="R176" s="211"/>
      <c r="S176" s="211"/>
      <c r="T176" s="211"/>
      <c r="U176" s="211"/>
      <c r="V176" s="211"/>
      <c r="W176" s="211"/>
      <c r="X176" s="211"/>
      <c r="Y176" s="211"/>
      <c r="Z176" s="211"/>
    </row>
    <row r="177" spans="16:26" ht="15.75" customHeight="1">
      <c r="P177" s="211"/>
      <c r="Q177" s="211"/>
      <c r="R177" s="211"/>
      <c r="S177" s="211"/>
      <c r="T177" s="211"/>
      <c r="U177" s="211"/>
      <c r="V177" s="211"/>
      <c r="W177" s="211"/>
      <c r="X177" s="211"/>
      <c r="Y177" s="211"/>
      <c r="Z177" s="211"/>
    </row>
    <row r="178" spans="16:26" ht="15.75" customHeight="1">
      <c r="P178" s="211"/>
      <c r="Q178" s="211"/>
      <c r="R178" s="211"/>
      <c r="S178" s="211"/>
      <c r="T178" s="211"/>
      <c r="U178" s="211"/>
      <c r="V178" s="211"/>
      <c r="W178" s="211"/>
      <c r="X178" s="211"/>
      <c r="Y178" s="211"/>
      <c r="Z178" s="211"/>
    </row>
    <row r="179" spans="16:26" ht="15.75" customHeight="1">
      <c r="P179" s="211"/>
      <c r="Q179" s="211"/>
      <c r="R179" s="211"/>
      <c r="S179" s="211"/>
      <c r="T179" s="211"/>
      <c r="U179" s="211"/>
      <c r="V179" s="211"/>
      <c r="W179" s="211"/>
      <c r="X179" s="211"/>
      <c r="Y179" s="211"/>
      <c r="Z179" s="211"/>
    </row>
    <row r="180" spans="16:26" ht="15.75" customHeight="1">
      <c r="P180" s="211"/>
      <c r="Q180" s="211"/>
      <c r="R180" s="211"/>
      <c r="S180" s="211"/>
      <c r="T180" s="211"/>
      <c r="U180" s="211"/>
      <c r="V180" s="211"/>
      <c r="W180" s="211"/>
      <c r="X180" s="211"/>
      <c r="Y180" s="211"/>
      <c r="Z180" s="211"/>
    </row>
    <row r="181" spans="16:26" ht="15.75" customHeight="1">
      <c r="P181" s="211"/>
      <c r="Q181" s="211"/>
      <c r="R181" s="211"/>
      <c r="S181" s="211"/>
      <c r="T181" s="211"/>
      <c r="U181" s="211"/>
      <c r="V181" s="211"/>
      <c r="W181" s="211"/>
      <c r="X181" s="211"/>
      <c r="Y181" s="211"/>
      <c r="Z181" s="211"/>
    </row>
    <row r="182" spans="16:26" ht="15.75" customHeight="1">
      <c r="P182" s="211"/>
      <c r="Q182" s="211"/>
      <c r="R182" s="211"/>
      <c r="S182" s="211"/>
      <c r="T182" s="211"/>
      <c r="U182" s="211"/>
      <c r="V182" s="211"/>
      <c r="W182" s="211"/>
      <c r="X182" s="211"/>
      <c r="Y182" s="211"/>
      <c r="Z182" s="211"/>
    </row>
    <row r="183" spans="16:26" ht="15.75" customHeight="1">
      <c r="P183" s="211"/>
      <c r="Q183" s="211"/>
      <c r="R183" s="211"/>
      <c r="S183" s="211"/>
      <c r="T183" s="211"/>
      <c r="U183" s="211"/>
      <c r="V183" s="211"/>
      <c r="W183" s="211"/>
      <c r="X183" s="211"/>
      <c r="Y183" s="211"/>
      <c r="Z183" s="211"/>
    </row>
    <row r="184" spans="16:26" ht="15.75" customHeight="1">
      <c r="P184" s="211"/>
      <c r="Q184" s="211"/>
      <c r="R184" s="211"/>
      <c r="S184" s="211"/>
      <c r="T184" s="211"/>
      <c r="U184" s="211"/>
      <c r="V184" s="211"/>
      <c r="W184" s="211"/>
      <c r="X184" s="211"/>
      <c r="Y184" s="211"/>
      <c r="Z184" s="211"/>
    </row>
    <row r="185" spans="16:26" ht="15.75" customHeight="1">
      <c r="P185" s="211"/>
      <c r="Q185" s="211"/>
      <c r="R185" s="211"/>
      <c r="S185" s="211"/>
      <c r="T185" s="211"/>
      <c r="U185" s="211"/>
      <c r="V185" s="211"/>
      <c r="W185" s="211"/>
      <c r="X185" s="211"/>
      <c r="Y185" s="211"/>
      <c r="Z185" s="211"/>
    </row>
    <row r="186" spans="16:26" ht="15.75" customHeight="1">
      <c r="P186" s="211"/>
      <c r="Q186" s="211"/>
      <c r="R186" s="211"/>
      <c r="S186" s="211"/>
      <c r="T186" s="211"/>
      <c r="U186" s="211"/>
      <c r="V186" s="211"/>
      <c r="W186" s="211"/>
      <c r="X186" s="211"/>
      <c r="Y186" s="211"/>
      <c r="Z186" s="211"/>
    </row>
    <row r="187" spans="16:26" ht="15.75" customHeight="1">
      <c r="P187" s="211"/>
      <c r="Q187" s="211"/>
      <c r="R187" s="211"/>
      <c r="S187" s="211"/>
      <c r="T187" s="211"/>
      <c r="U187" s="211"/>
      <c r="V187" s="211"/>
      <c r="W187" s="211"/>
      <c r="X187" s="211"/>
      <c r="Y187" s="211"/>
      <c r="Z187" s="211"/>
    </row>
    <row r="188" spans="16:26" ht="15.75" customHeight="1">
      <c r="P188" s="211"/>
      <c r="Q188" s="211"/>
      <c r="R188" s="211"/>
      <c r="S188" s="211"/>
      <c r="T188" s="211"/>
      <c r="U188" s="211"/>
      <c r="V188" s="211"/>
      <c r="W188" s="211"/>
      <c r="X188" s="211"/>
      <c r="Y188" s="211"/>
      <c r="Z188" s="211"/>
    </row>
    <row r="189" spans="16:26" ht="15.75" customHeight="1">
      <c r="P189" s="211"/>
      <c r="Q189" s="211"/>
      <c r="R189" s="211"/>
      <c r="S189" s="211"/>
      <c r="T189" s="211"/>
      <c r="U189" s="211"/>
      <c r="V189" s="211"/>
      <c r="W189" s="211"/>
      <c r="X189" s="211"/>
      <c r="Y189" s="211"/>
      <c r="Z189" s="211"/>
    </row>
    <row r="190" spans="16:26" ht="15.75" customHeight="1">
      <c r="P190" s="211"/>
      <c r="Q190" s="211"/>
      <c r="R190" s="211"/>
      <c r="S190" s="211"/>
      <c r="T190" s="211"/>
      <c r="U190" s="211"/>
      <c r="V190" s="211"/>
      <c r="W190" s="211"/>
      <c r="X190" s="211"/>
      <c r="Y190" s="211"/>
      <c r="Z190" s="211"/>
    </row>
    <row r="191" spans="16:26" ht="15.75" customHeight="1">
      <c r="P191" s="211"/>
      <c r="Q191" s="211"/>
      <c r="R191" s="211"/>
      <c r="S191" s="211"/>
      <c r="T191" s="211"/>
      <c r="U191" s="211"/>
      <c r="V191" s="211"/>
      <c r="W191" s="211"/>
      <c r="X191" s="211"/>
      <c r="Y191" s="211"/>
      <c r="Z191" s="211"/>
    </row>
    <row r="192" spans="16:26" ht="15.75" customHeight="1">
      <c r="P192" s="211"/>
      <c r="Q192" s="211"/>
      <c r="R192" s="211"/>
      <c r="S192" s="211"/>
      <c r="T192" s="211"/>
      <c r="U192" s="211"/>
      <c r="V192" s="211"/>
      <c r="W192" s="211"/>
      <c r="X192" s="211"/>
      <c r="Y192" s="211"/>
      <c r="Z192" s="211"/>
    </row>
    <row r="193" spans="16:26" ht="15.75" customHeight="1">
      <c r="P193" s="211"/>
      <c r="Q193" s="211"/>
      <c r="R193" s="211"/>
      <c r="S193" s="211"/>
      <c r="T193" s="211"/>
      <c r="U193" s="211"/>
      <c r="V193" s="211"/>
      <c r="W193" s="211"/>
      <c r="X193" s="211"/>
      <c r="Y193" s="211"/>
      <c r="Z193" s="211"/>
    </row>
    <row r="194" spans="16:26" ht="15.75" customHeight="1">
      <c r="P194" s="211"/>
      <c r="Q194" s="211"/>
      <c r="R194" s="211"/>
      <c r="S194" s="211"/>
      <c r="T194" s="211"/>
      <c r="U194" s="211"/>
      <c r="V194" s="211"/>
      <c r="W194" s="211"/>
      <c r="X194" s="211"/>
      <c r="Y194" s="211"/>
      <c r="Z194" s="211"/>
    </row>
    <row r="195" spans="16:26" ht="15.75" customHeight="1">
      <c r="P195" s="211"/>
      <c r="Q195" s="211"/>
      <c r="R195" s="211"/>
      <c r="S195" s="211"/>
      <c r="T195" s="211"/>
      <c r="U195" s="211"/>
      <c r="V195" s="211"/>
      <c r="W195" s="211"/>
      <c r="X195" s="211"/>
      <c r="Y195" s="211"/>
      <c r="Z195" s="211"/>
    </row>
    <row r="196" spans="16:26" ht="15.75" customHeight="1">
      <c r="P196" s="211"/>
      <c r="Q196" s="211"/>
      <c r="R196" s="211"/>
      <c r="S196" s="211"/>
      <c r="T196" s="211"/>
      <c r="U196" s="211"/>
      <c r="V196" s="211"/>
      <c r="W196" s="211"/>
      <c r="X196" s="211"/>
      <c r="Y196" s="211"/>
      <c r="Z196" s="211"/>
    </row>
    <row r="197" spans="16:26" ht="15.75" customHeight="1">
      <c r="P197" s="211"/>
      <c r="Q197" s="211"/>
      <c r="R197" s="211"/>
      <c r="S197" s="211"/>
      <c r="T197" s="211"/>
      <c r="U197" s="211"/>
      <c r="V197" s="211"/>
      <c r="W197" s="211"/>
      <c r="X197" s="211"/>
      <c r="Y197" s="211"/>
      <c r="Z197" s="211"/>
    </row>
    <row r="198" spans="16:26" ht="15.75" customHeight="1">
      <c r="P198" s="211"/>
      <c r="Q198" s="211"/>
      <c r="R198" s="211"/>
      <c r="S198" s="211"/>
      <c r="T198" s="211"/>
      <c r="U198" s="211"/>
      <c r="V198" s="211"/>
      <c r="W198" s="211"/>
      <c r="X198" s="211"/>
      <c r="Y198" s="211"/>
      <c r="Z198" s="211"/>
    </row>
    <row r="199" spans="16:26" ht="15.75" customHeight="1">
      <c r="P199" s="211"/>
      <c r="Q199" s="211"/>
      <c r="R199" s="211"/>
      <c r="S199" s="211"/>
      <c r="T199" s="211"/>
      <c r="U199" s="211"/>
      <c r="V199" s="211"/>
      <c r="W199" s="211"/>
      <c r="X199" s="211"/>
      <c r="Y199" s="211"/>
      <c r="Z199" s="211"/>
    </row>
    <row r="200" spans="16:26" ht="15.75" customHeight="1">
      <c r="P200" s="211"/>
      <c r="Q200" s="211"/>
      <c r="R200" s="211"/>
      <c r="S200" s="211"/>
      <c r="T200" s="211"/>
      <c r="U200" s="211"/>
      <c r="V200" s="211"/>
      <c r="W200" s="211"/>
      <c r="X200" s="211"/>
      <c r="Y200" s="211"/>
      <c r="Z200" s="211"/>
    </row>
    <row r="201" spans="16:26" ht="15.75" customHeight="1">
      <c r="P201" s="211"/>
      <c r="Q201" s="211"/>
      <c r="R201" s="211"/>
      <c r="S201" s="211"/>
      <c r="T201" s="211"/>
      <c r="U201" s="211"/>
      <c r="V201" s="211"/>
      <c r="W201" s="211"/>
      <c r="X201" s="211"/>
      <c r="Y201" s="211"/>
      <c r="Z201" s="211"/>
    </row>
    <row r="202" spans="16:26" ht="15.75" customHeight="1">
      <c r="P202" s="211"/>
      <c r="Q202" s="211"/>
      <c r="R202" s="211"/>
      <c r="S202" s="211"/>
      <c r="T202" s="211"/>
      <c r="U202" s="211"/>
      <c r="V202" s="211"/>
      <c r="W202" s="211"/>
      <c r="X202" s="211"/>
      <c r="Y202" s="211"/>
      <c r="Z202" s="211"/>
    </row>
    <row r="203" spans="16:26" ht="15.75" customHeight="1">
      <c r="P203" s="211"/>
      <c r="Q203" s="211"/>
      <c r="R203" s="211"/>
      <c r="S203" s="211"/>
      <c r="T203" s="211"/>
      <c r="U203" s="211"/>
      <c r="V203" s="211"/>
      <c r="W203" s="211"/>
      <c r="X203" s="211"/>
      <c r="Y203" s="211"/>
      <c r="Z203" s="211"/>
    </row>
    <row r="204" spans="16:26" ht="15.75" customHeight="1">
      <c r="P204" s="211"/>
      <c r="Q204" s="211"/>
      <c r="R204" s="211"/>
      <c r="S204" s="211"/>
      <c r="T204" s="211"/>
      <c r="U204" s="211"/>
      <c r="V204" s="211"/>
      <c r="W204" s="211"/>
      <c r="X204" s="211"/>
      <c r="Y204" s="211"/>
      <c r="Z204" s="211"/>
    </row>
    <row r="205" spans="16:26" ht="15.75" customHeight="1">
      <c r="P205" s="211"/>
      <c r="Q205" s="211"/>
      <c r="R205" s="211"/>
      <c r="S205" s="211"/>
      <c r="T205" s="211"/>
      <c r="U205" s="211"/>
      <c r="V205" s="211"/>
      <c r="W205" s="211"/>
      <c r="X205" s="211"/>
      <c r="Y205" s="211"/>
      <c r="Z205" s="211"/>
    </row>
    <row r="206" spans="16:26" ht="15.75" customHeight="1">
      <c r="P206" s="211"/>
      <c r="Q206" s="211"/>
      <c r="R206" s="211"/>
      <c r="S206" s="211"/>
      <c r="T206" s="211"/>
      <c r="U206" s="211"/>
      <c r="V206" s="211"/>
      <c r="W206" s="211"/>
      <c r="X206" s="211"/>
      <c r="Y206" s="211"/>
      <c r="Z206" s="211"/>
    </row>
    <row r="207" spans="16:26" ht="15.75" customHeight="1">
      <c r="P207" s="211"/>
      <c r="Q207" s="211"/>
      <c r="R207" s="211"/>
      <c r="S207" s="211"/>
      <c r="T207" s="211"/>
      <c r="U207" s="211"/>
      <c r="V207" s="211"/>
      <c r="W207" s="211"/>
      <c r="X207" s="211"/>
      <c r="Y207" s="211"/>
      <c r="Z207" s="211"/>
    </row>
    <row r="208" spans="16:26" ht="15.75" customHeight="1">
      <c r="P208" s="211"/>
      <c r="Q208" s="211"/>
      <c r="R208" s="211"/>
      <c r="S208" s="211"/>
      <c r="T208" s="211"/>
      <c r="U208" s="211"/>
      <c r="V208" s="211"/>
      <c r="W208" s="211"/>
      <c r="X208" s="211"/>
      <c r="Y208" s="211"/>
      <c r="Z208" s="211"/>
    </row>
    <row r="209" spans="16:26" ht="15.75" customHeight="1">
      <c r="P209" s="211"/>
      <c r="Q209" s="211"/>
      <c r="R209" s="211"/>
      <c r="S209" s="211"/>
      <c r="T209" s="211"/>
      <c r="U209" s="211"/>
      <c r="V209" s="211"/>
      <c r="W209" s="211"/>
      <c r="X209" s="211"/>
      <c r="Y209" s="211"/>
      <c r="Z209" s="211"/>
    </row>
    <row r="210" spans="16:26" ht="15.75" customHeight="1">
      <c r="P210" s="211"/>
      <c r="Q210" s="211"/>
      <c r="R210" s="211"/>
      <c r="S210" s="211"/>
      <c r="T210" s="211"/>
      <c r="U210" s="211"/>
      <c r="V210" s="211"/>
      <c r="W210" s="211"/>
      <c r="X210" s="211"/>
      <c r="Y210" s="211"/>
      <c r="Z210" s="211"/>
    </row>
    <row r="211" spans="16:26" ht="15.75" customHeight="1">
      <c r="P211" s="211"/>
      <c r="Q211" s="211"/>
      <c r="R211" s="211"/>
      <c r="S211" s="211"/>
      <c r="T211" s="211"/>
      <c r="U211" s="211"/>
      <c r="V211" s="211"/>
      <c r="W211" s="211"/>
      <c r="X211" s="211"/>
      <c r="Y211" s="211"/>
      <c r="Z211" s="211"/>
    </row>
    <row r="212" spans="16:26" ht="15.75" customHeight="1">
      <c r="P212" s="211"/>
      <c r="Q212" s="211"/>
      <c r="R212" s="211"/>
      <c r="S212" s="211"/>
      <c r="T212" s="211"/>
      <c r="U212" s="211"/>
      <c r="V212" s="211"/>
      <c r="W212" s="211"/>
      <c r="X212" s="211"/>
      <c r="Y212" s="211"/>
      <c r="Z212" s="211"/>
    </row>
    <row r="213" spans="16:26" ht="15.75" customHeight="1">
      <c r="P213" s="211"/>
      <c r="Q213" s="211"/>
      <c r="R213" s="211"/>
      <c r="S213" s="211"/>
      <c r="T213" s="211"/>
      <c r="U213" s="211"/>
      <c r="V213" s="211"/>
      <c r="W213" s="211"/>
      <c r="X213" s="211"/>
      <c r="Y213" s="211"/>
      <c r="Z213" s="211"/>
    </row>
    <row r="214" spans="16:26" ht="15.75" customHeight="1">
      <c r="P214" s="211"/>
      <c r="Q214" s="211"/>
      <c r="R214" s="211"/>
      <c r="S214" s="211"/>
      <c r="T214" s="211"/>
      <c r="U214" s="211"/>
      <c r="V214" s="211"/>
      <c r="W214" s="211"/>
      <c r="X214" s="211"/>
      <c r="Y214" s="211"/>
      <c r="Z214" s="211"/>
    </row>
    <row r="215" spans="16:26" ht="15.75" customHeight="1">
      <c r="P215" s="211"/>
      <c r="Q215" s="211"/>
      <c r="R215" s="211"/>
      <c r="S215" s="211"/>
      <c r="T215" s="211"/>
      <c r="U215" s="211"/>
      <c r="V215" s="211"/>
      <c r="W215" s="211"/>
      <c r="X215" s="211"/>
      <c r="Y215" s="211"/>
      <c r="Z215" s="211"/>
    </row>
    <row r="216" spans="16:26" ht="15.75" customHeight="1">
      <c r="P216" s="211"/>
      <c r="Q216" s="211"/>
      <c r="R216" s="211"/>
      <c r="S216" s="211"/>
      <c r="T216" s="211"/>
      <c r="U216" s="211"/>
      <c r="V216" s="211"/>
      <c r="W216" s="211"/>
      <c r="X216" s="211"/>
      <c r="Y216" s="211"/>
      <c r="Z216" s="211"/>
    </row>
    <row r="217" spans="16:26" ht="15.75" customHeight="1">
      <c r="P217" s="211"/>
      <c r="Q217" s="211"/>
      <c r="R217" s="211"/>
      <c r="S217" s="211"/>
      <c r="T217" s="211"/>
      <c r="U217" s="211"/>
      <c r="V217" s="211"/>
      <c r="W217" s="211"/>
      <c r="X217" s="211"/>
      <c r="Y217" s="211"/>
      <c r="Z217" s="211"/>
    </row>
    <row r="218" spans="16:26" ht="15.75" customHeight="1">
      <c r="P218" s="211"/>
      <c r="Q218" s="211"/>
      <c r="R218" s="211"/>
      <c r="S218" s="211"/>
      <c r="T218" s="211"/>
      <c r="U218" s="211"/>
      <c r="V218" s="211"/>
      <c r="W218" s="211"/>
      <c r="X218" s="211"/>
      <c r="Y218" s="211"/>
      <c r="Z218" s="211"/>
    </row>
    <row r="219" spans="16:26" ht="15.75" customHeight="1">
      <c r="P219" s="211"/>
      <c r="Q219" s="211"/>
      <c r="R219" s="211"/>
      <c r="S219" s="211"/>
      <c r="T219" s="211"/>
      <c r="U219" s="211"/>
      <c r="V219" s="211"/>
      <c r="W219" s="211"/>
      <c r="X219" s="211"/>
      <c r="Y219" s="211"/>
      <c r="Z219" s="211"/>
    </row>
    <row r="220" spans="16:26" ht="15.75" customHeight="1">
      <c r="P220" s="211"/>
      <c r="Q220" s="211"/>
      <c r="R220" s="211"/>
      <c r="S220" s="211"/>
      <c r="T220" s="211"/>
      <c r="U220" s="211"/>
      <c r="V220" s="211"/>
      <c r="W220" s="211"/>
      <c r="X220" s="211"/>
      <c r="Y220" s="211"/>
      <c r="Z220" s="211"/>
    </row>
    <row r="221" spans="16:26" ht="15.75" customHeight="1">
      <c r="P221" s="211"/>
      <c r="Q221" s="211"/>
      <c r="R221" s="211"/>
      <c r="S221" s="211"/>
      <c r="T221" s="211"/>
      <c r="U221" s="211"/>
      <c r="V221" s="211"/>
      <c r="W221" s="211"/>
      <c r="X221" s="211"/>
      <c r="Y221" s="211"/>
      <c r="Z221" s="211"/>
    </row>
    <row r="222" spans="16:26" ht="15.75" customHeight="1">
      <c r="P222" s="211"/>
      <c r="Q222" s="211"/>
      <c r="R222" s="211"/>
      <c r="S222" s="211"/>
      <c r="T222" s="211"/>
      <c r="U222" s="211"/>
      <c r="V222" s="211"/>
      <c r="W222" s="211"/>
      <c r="X222" s="211"/>
      <c r="Y222" s="211"/>
      <c r="Z222" s="211"/>
    </row>
    <row r="223" spans="16:26" ht="15.75" customHeight="1">
      <c r="P223" s="211"/>
      <c r="Q223" s="211"/>
      <c r="R223" s="211"/>
      <c r="S223" s="211"/>
      <c r="T223" s="211"/>
      <c r="U223" s="211"/>
      <c r="V223" s="211"/>
      <c r="W223" s="211"/>
      <c r="X223" s="211"/>
      <c r="Y223" s="211"/>
      <c r="Z223" s="211"/>
    </row>
    <row r="224" spans="16:26" ht="15.75" customHeight="1">
      <c r="P224" s="211"/>
      <c r="Q224" s="211"/>
      <c r="R224" s="211"/>
      <c r="S224" s="211"/>
      <c r="T224" s="211"/>
      <c r="U224" s="211"/>
      <c r="V224" s="211"/>
      <c r="W224" s="211"/>
      <c r="X224" s="211"/>
      <c r="Y224" s="211"/>
      <c r="Z224" s="211"/>
    </row>
    <row r="225" spans="16:26" ht="15.75" customHeight="1">
      <c r="P225" s="211"/>
      <c r="Q225" s="211"/>
      <c r="R225" s="211"/>
      <c r="S225" s="211"/>
      <c r="T225" s="211"/>
      <c r="U225" s="211"/>
      <c r="V225" s="211"/>
      <c r="W225" s="211"/>
      <c r="X225" s="211"/>
      <c r="Y225" s="211"/>
      <c r="Z225" s="211"/>
    </row>
    <row r="226" spans="16:26" ht="15.75" customHeight="1">
      <c r="P226" s="211"/>
      <c r="Q226" s="211"/>
      <c r="R226" s="211"/>
      <c r="S226" s="211"/>
      <c r="T226" s="211"/>
      <c r="U226" s="211"/>
      <c r="V226" s="211"/>
      <c r="W226" s="211"/>
      <c r="X226" s="211"/>
      <c r="Y226" s="211"/>
      <c r="Z226" s="211"/>
    </row>
    <row r="227" spans="16:26" ht="15.75" customHeight="1">
      <c r="P227" s="211"/>
      <c r="Q227" s="211"/>
      <c r="R227" s="211"/>
      <c r="S227" s="211"/>
      <c r="T227" s="211"/>
      <c r="U227" s="211"/>
      <c r="V227" s="211"/>
      <c r="W227" s="211"/>
      <c r="X227" s="211"/>
      <c r="Y227" s="211"/>
      <c r="Z227" s="211"/>
    </row>
    <row r="228" spans="16:26" ht="15.75" customHeight="1">
      <c r="P228" s="211"/>
      <c r="Q228" s="211"/>
      <c r="R228" s="211"/>
      <c r="S228" s="211"/>
      <c r="T228" s="211"/>
      <c r="U228" s="211"/>
      <c r="V228" s="211"/>
      <c r="W228" s="211"/>
      <c r="X228" s="211"/>
      <c r="Y228" s="211"/>
      <c r="Z228" s="211"/>
    </row>
    <row r="229" spans="16:26" ht="15.75" customHeight="1">
      <c r="P229" s="211"/>
      <c r="Q229" s="211"/>
      <c r="R229" s="211"/>
      <c r="S229" s="211"/>
      <c r="T229" s="211"/>
      <c r="U229" s="211"/>
      <c r="V229" s="211"/>
      <c r="W229" s="211"/>
      <c r="X229" s="211"/>
      <c r="Y229" s="211"/>
      <c r="Z229" s="211"/>
    </row>
    <row r="230" spans="16:26" ht="15.75" customHeight="1">
      <c r="P230" s="211"/>
      <c r="Q230" s="211"/>
      <c r="R230" s="211"/>
      <c r="S230" s="211"/>
      <c r="T230" s="211"/>
      <c r="U230" s="211"/>
      <c r="V230" s="211"/>
      <c r="W230" s="211"/>
      <c r="X230" s="211"/>
      <c r="Y230" s="211"/>
      <c r="Z230" s="211"/>
    </row>
    <row r="231" spans="16:26" ht="15.75" customHeight="1">
      <c r="P231" s="211"/>
      <c r="Q231" s="211"/>
      <c r="R231" s="211"/>
      <c r="S231" s="211"/>
      <c r="T231" s="211"/>
      <c r="U231" s="211"/>
      <c r="V231" s="211"/>
      <c r="W231" s="211"/>
      <c r="X231" s="211"/>
      <c r="Y231" s="211"/>
      <c r="Z231" s="211"/>
    </row>
    <row r="232" spans="16:26" ht="15.75" customHeight="1">
      <c r="P232" s="211"/>
      <c r="Q232" s="211"/>
      <c r="R232" s="211"/>
      <c r="S232" s="211"/>
      <c r="T232" s="211"/>
      <c r="U232" s="211"/>
      <c r="V232" s="211"/>
      <c r="W232" s="211"/>
      <c r="X232" s="211"/>
      <c r="Y232" s="211"/>
      <c r="Z232" s="211"/>
    </row>
    <row r="233" spans="16:26" ht="15.75" customHeight="1">
      <c r="P233" s="211"/>
      <c r="Q233" s="211"/>
      <c r="R233" s="211"/>
      <c r="S233" s="211"/>
      <c r="T233" s="211"/>
      <c r="U233" s="211"/>
      <c r="V233" s="211"/>
      <c r="W233" s="211"/>
      <c r="X233" s="211"/>
      <c r="Y233" s="211"/>
      <c r="Z233" s="211"/>
    </row>
    <row r="234" spans="16:26" ht="15.75" customHeight="1">
      <c r="P234" s="211"/>
      <c r="Q234" s="211"/>
      <c r="R234" s="211"/>
      <c r="S234" s="211"/>
      <c r="T234" s="211"/>
      <c r="U234" s="211"/>
      <c r="V234" s="211"/>
      <c r="W234" s="211"/>
      <c r="X234" s="211"/>
      <c r="Y234" s="211"/>
      <c r="Z234" s="211"/>
    </row>
    <row r="235" spans="16:26" ht="15.75" customHeight="1">
      <c r="P235" s="211"/>
      <c r="Q235" s="211"/>
      <c r="R235" s="211"/>
      <c r="S235" s="211"/>
      <c r="T235" s="211"/>
      <c r="U235" s="211"/>
      <c r="V235" s="211"/>
      <c r="W235" s="211"/>
      <c r="X235" s="211"/>
      <c r="Y235" s="211"/>
      <c r="Z235" s="211"/>
    </row>
    <row r="236" spans="16:26" ht="15.75" customHeight="1">
      <c r="P236" s="211"/>
      <c r="Q236" s="211"/>
      <c r="R236" s="211"/>
      <c r="S236" s="211"/>
      <c r="T236" s="211"/>
      <c r="U236" s="211"/>
      <c r="V236" s="211"/>
      <c r="W236" s="211"/>
      <c r="X236" s="211"/>
      <c r="Y236" s="211"/>
      <c r="Z236" s="211"/>
    </row>
    <row r="237" spans="16:26" ht="15.75" customHeight="1">
      <c r="P237" s="211"/>
      <c r="Q237" s="211"/>
      <c r="R237" s="211"/>
      <c r="S237" s="211"/>
      <c r="T237" s="211"/>
      <c r="U237" s="211"/>
      <c r="V237" s="211"/>
      <c r="W237" s="211"/>
      <c r="X237" s="211"/>
      <c r="Y237" s="211"/>
      <c r="Z237" s="211"/>
    </row>
    <row r="238" spans="16:26" ht="15.75" customHeight="1">
      <c r="P238" s="211"/>
      <c r="Q238" s="211"/>
      <c r="R238" s="211"/>
      <c r="S238" s="211"/>
      <c r="T238" s="211"/>
      <c r="U238" s="211"/>
      <c r="V238" s="211"/>
      <c r="W238" s="211"/>
      <c r="X238" s="211"/>
      <c r="Y238" s="211"/>
      <c r="Z238" s="211"/>
    </row>
    <row r="239" spans="16:26" ht="15.75" customHeight="1">
      <c r="P239" s="211"/>
      <c r="Q239" s="211"/>
      <c r="R239" s="211"/>
      <c r="S239" s="211"/>
      <c r="T239" s="211"/>
      <c r="U239" s="211"/>
      <c r="V239" s="211"/>
      <c r="W239" s="211"/>
      <c r="X239" s="211"/>
      <c r="Y239" s="211"/>
      <c r="Z239" s="211"/>
    </row>
    <row r="240" spans="16:26" ht="15.75" customHeight="1">
      <c r="P240" s="211"/>
      <c r="Q240" s="211"/>
      <c r="R240" s="211"/>
      <c r="S240" s="211"/>
      <c r="T240" s="211"/>
      <c r="U240" s="211"/>
      <c r="V240" s="211"/>
      <c r="W240" s="211"/>
      <c r="X240" s="211"/>
      <c r="Y240" s="211"/>
      <c r="Z240" s="211"/>
    </row>
    <row r="241" spans="16:26" ht="15.75" customHeight="1">
      <c r="P241" s="211"/>
      <c r="Q241" s="211"/>
      <c r="R241" s="211"/>
      <c r="S241" s="211"/>
      <c r="T241" s="211"/>
      <c r="U241" s="211"/>
      <c r="V241" s="211"/>
      <c r="W241" s="211"/>
      <c r="X241" s="211"/>
      <c r="Y241" s="211"/>
      <c r="Z241" s="211"/>
    </row>
    <row r="242" spans="16:26" ht="15.75" customHeight="1">
      <c r="P242" s="211"/>
      <c r="Q242" s="211"/>
      <c r="R242" s="211"/>
      <c r="S242" s="211"/>
      <c r="T242" s="211"/>
      <c r="U242" s="211"/>
      <c r="V242" s="211"/>
      <c r="W242" s="211"/>
      <c r="X242" s="211"/>
      <c r="Y242" s="211"/>
      <c r="Z242" s="211"/>
    </row>
    <row r="243" spans="16:26" ht="15.75" customHeight="1">
      <c r="P243" s="211"/>
      <c r="Q243" s="211"/>
      <c r="R243" s="211"/>
      <c r="S243" s="211"/>
      <c r="T243" s="211"/>
      <c r="U243" s="211"/>
      <c r="V243" s="211"/>
      <c r="W243" s="211"/>
      <c r="X243" s="211"/>
      <c r="Y243" s="211"/>
      <c r="Z243" s="211"/>
    </row>
    <row r="244" spans="16:26" ht="15.75" customHeight="1">
      <c r="P244" s="211"/>
      <c r="Q244" s="211"/>
      <c r="R244" s="211"/>
      <c r="S244" s="211"/>
      <c r="T244" s="211"/>
      <c r="U244" s="211"/>
      <c r="V244" s="211"/>
      <c r="W244" s="211"/>
      <c r="X244" s="211"/>
      <c r="Y244" s="211"/>
      <c r="Z244" s="211"/>
    </row>
    <row r="245" spans="16:26" ht="15.75" customHeight="1">
      <c r="P245" s="211"/>
      <c r="Q245" s="211"/>
      <c r="R245" s="211"/>
      <c r="S245" s="211"/>
      <c r="T245" s="211"/>
      <c r="U245" s="211"/>
      <c r="V245" s="211"/>
      <c r="W245" s="211"/>
      <c r="X245" s="211"/>
      <c r="Y245" s="211"/>
      <c r="Z245" s="211"/>
    </row>
    <row r="246" spans="16:26" ht="15.75" customHeight="1">
      <c r="P246" s="211"/>
      <c r="Q246" s="211"/>
      <c r="R246" s="211"/>
      <c r="S246" s="211"/>
      <c r="T246" s="211"/>
      <c r="U246" s="211"/>
      <c r="V246" s="211"/>
      <c r="W246" s="211"/>
      <c r="X246" s="211"/>
      <c r="Y246" s="211"/>
      <c r="Z246" s="211"/>
    </row>
    <row r="247" spans="16:26" ht="15.75" customHeight="1">
      <c r="P247" s="211"/>
      <c r="Q247" s="211"/>
      <c r="R247" s="211"/>
      <c r="S247" s="211"/>
      <c r="T247" s="211"/>
      <c r="U247" s="211"/>
      <c r="V247" s="211"/>
      <c r="W247" s="211"/>
      <c r="X247" s="211"/>
      <c r="Y247" s="211"/>
      <c r="Z247" s="211"/>
    </row>
    <row r="248" spans="16:26" ht="15.75" customHeight="1">
      <c r="P248" s="211"/>
      <c r="Q248" s="211"/>
      <c r="R248" s="211"/>
      <c r="S248" s="211"/>
      <c r="T248" s="211"/>
      <c r="U248" s="211"/>
      <c r="V248" s="211"/>
      <c r="W248" s="211"/>
      <c r="X248" s="211"/>
      <c r="Y248" s="211"/>
      <c r="Z248" s="211"/>
    </row>
    <row r="249" spans="16:26" ht="15.75" customHeight="1">
      <c r="P249" s="211"/>
      <c r="Q249" s="211"/>
      <c r="R249" s="211"/>
      <c r="S249" s="211"/>
      <c r="T249" s="211"/>
      <c r="U249" s="211"/>
      <c r="V249" s="211"/>
      <c r="W249" s="211"/>
      <c r="X249" s="211"/>
      <c r="Y249" s="211"/>
      <c r="Z249" s="211"/>
    </row>
    <row r="250" spans="16:26" ht="15.75" customHeight="1">
      <c r="P250" s="211"/>
      <c r="Q250" s="211"/>
      <c r="R250" s="211"/>
      <c r="S250" s="211"/>
      <c r="T250" s="211"/>
      <c r="U250" s="211"/>
      <c r="V250" s="211"/>
      <c r="W250" s="211"/>
      <c r="X250" s="211"/>
      <c r="Y250" s="211"/>
      <c r="Z250" s="211"/>
    </row>
    <row r="251" spans="16:26" ht="15.75" customHeight="1">
      <c r="P251" s="211"/>
      <c r="Q251" s="211"/>
      <c r="R251" s="211"/>
      <c r="S251" s="211"/>
      <c r="T251" s="211"/>
      <c r="U251" s="211"/>
      <c r="V251" s="211"/>
      <c r="W251" s="211"/>
      <c r="X251" s="211"/>
      <c r="Y251" s="211"/>
      <c r="Z251" s="211"/>
    </row>
    <row r="252" spans="16:26" ht="15.75" customHeight="1">
      <c r="P252" s="211"/>
      <c r="Q252" s="211"/>
      <c r="R252" s="211"/>
      <c r="S252" s="211"/>
      <c r="T252" s="211"/>
      <c r="U252" s="211"/>
      <c r="V252" s="211"/>
      <c r="W252" s="211"/>
      <c r="X252" s="211"/>
      <c r="Y252" s="211"/>
      <c r="Z252" s="211"/>
    </row>
    <row r="253" spans="16:26" ht="15.75" customHeight="1">
      <c r="P253" s="211"/>
      <c r="Q253" s="211"/>
      <c r="R253" s="211"/>
      <c r="S253" s="211"/>
      <c r="T253" s="211"/>
      <c r="U253" s="211"/>
      <c r="V253" s="211"/>
      <c r="W253" s="211"/>
      <c r="X253" s="211"/>
      <c r="Y253" s="211"/>
      <c r="Z253" s="211"/>
    </row>
    <row r="254" spans="16:26" ht="15.75" customHeight="1">
      <c r="P254" s="211"/>
      <c r="Q254" s="211"/>
      <c r="R254" s="211"/>
      <c r="S254" s="211"/>
      <c r="T254" s="211"/>
      <c r="U254" s="211"/>
      <c r="V254" s="211"/>
      <c r="W254" s="211"/>
      <c r="X254" s="211"/>
      <c r="Y254" s="211"/>
      <c r="Z254" s="211"/>
    </row>
    <row r="255" spans="16:26" ht="15.75" customHeight="1">
      <c r="P255" s="211"/>
      <c r="Q255" s="211"/>
      <c r="R255" s="211"/>
      <c r="S255" s="211"/>
      <c r="T255" s="211"/>
      <c r="U255" s="211"/>
      <c r="V255" s="211"/>
      <c r="W255" s="211"/>
      <c r="X255" s="211"/>
      <c r="Y255" s="211"/>
      <c r="Z255" s="211"/>
    </row>
    <row r="256" spans="16:26" ht="15.75" customHeight="1">
      <c r="P256" s="211"/>
      <c r="Q256" s="211"/>
      <c r="R256" s="211"/>
      <c r="S256" s="211"/>
      <c r="T256" s="211"/>
      <c r="U256" s="211"/>
      <c r="V256" s="211"/>
      <c r="W256" s="211"/>
      <c r="X256" s="211"/>
      <c r="Y256" s="211"/>
      <c r="Z256" s="211"/>
    </row>
    <row r="257" spans="16:26" ht="15.75" customHeight="1">
      <c r="P257" s="211"/>
      <c r="Q257" s="211"/>
      <c r="R257" s="211"/>
      <c r="S257" s="211"/>
      <c r="T257" s="211"/>
      <c r="U257" s="211"/>
      <c r="V257" s="211"/>
      <c r="W257" s="211"/>
      <c r="X257" s="211"/>
      <c r="Y257" s="211"/>
      <c r="Z257" s="211"/>
    </row>
    <row r="258" spans="16:26" ht="15.75" customHeight="1">
      <c r="P258" s="211"/>
      <c r="Q258" s="211"/>
      <c r="R258" s="211"/>
      <c r="S258" s="211"/>
      <c r="T258" s="211"/>
      <c r="U258" s="211"/>
      <c r="V258" s="211"/>
      <c r="W258" s="211"/>
      <c r="X258" s="211"/>
      <c r="Y258" s="211"/>
      <c r="Z258" s="211"/>
    </row>
    <row r="259" spans="16:26" ht="15.75" customHeight="1">
      <c r="P259" s="211"/>
      <c r="Q259" s="211"/>
      <c r="R259" s="211"/>
      <c r="S259" s="211"/>
      <c r="T259" s="211"/>
      <c r="U259" s="211"/>
      <c r="V259" s="211"/>
      <c r="W259" s="211"/>
      <c r="X259" s="211"/>
      <c r="Y259" s="211"/>
      <c r="Z259" s="211"/>
    </row>
    <row r="260" spans="16:26" ht="15.75" customHeight="1">
      <c r="P260" s="211"/>
      <c r="Q260" s="211"/>
      <c r="R260" s="211"/>
      <c r="S260" s="211"/>
      <c r="T260" s="211"/>
      <c r="U260" s="211"/>
      <c r="V260" s="211"/>
      <c r="W260" s="211"/>
      <c r="X260" s="211"/>
      <c r="Y260" s="211"/>
      <c r="Z260" s="211"/>
    </row>
    <row r="261" spans="16:26" ht="15.75" customHeight="1">
      <c r="P261" s="211"/>
      <c r="Q261" s="211"/>
      <c r="R261" s="211"/>
      <c r="S261" s="211"/>
      <c r="T261" s="211"/>
      <c r="U261" s="211"/>
      <c r="V261" s="211"/>
      <c r="W261" s="211"/>
      <c r="X261" s="211"/>
      <c r="Y261" s="211"/>
      <c r="Z261" s="211"/>
    </row>
    <row r="262" spans="16:26" ht="15.75" customHeight="1">
      <c r="P262" s="211"/>
      <c r="Q262" s="211"/>
      <c r="R262" s="211"/>
      <c r="S262" s="211"/>
      <c r="T262" s="211"/>
      <c r="U262" s="211"/>
      <c r="V262" s="211"/>
      <c r="W262" s="211"/>
      <c r="X262" s="211"/>
      <c r="Y262" s="211"/>
      <c r="Z262" s="211"/>
    </row>
    <row r="263" spans="16:26" ht="15.75" customHeight="1">
      <c r="P263" s="211"/>
      <c r="Q263" s="211"/>
      <c r="R263" s="211"/>
      <c r="S263" s="211"/>
      <c r="T263" s="211"/>
      <c r="U263" s="211"/>
      <c r="V263" s="211"/>
      <c r="W263" s="211"/>
      <c r="X263" s="211"/>
      <c r="Y263" s="211"/>
      <c r="Z263" s="211"/>
    </row>
    <row r="264" spans="16:26" ht="15.75" customHeight="1">
      <c r="P264" s="211"/>
      <c r="Q264" s="211"/>
      <c r="R264" s="211"/>
      <c r="S264" s="211"/>
      <c r="T264" s="211"/>
      <c r="U264" s="211"/>
      <c r="V264" s="211"/>
      <c r="W264" s="211"/>
      <c r="X264" s="211"/>
      <c r="Y264" s="211"/>
      <c r="Z264" s="211"/>
    </row>
    <row r="265" spans="16:26" ht="15.75" customHeight="1">
      <c r="P265" s="211"/>
      <c r="Q265" s="211"/>
      <c r="R265" s="211"/>
      <c r="S265" s="211"/>
      <c r="T265" s="211"/>
      <c r="U265" s="211"/>
      <c r="V265" s="211"/>
      <c r="W265" s="211"/>
      <c r="X265" s="211"/>
      <c r="Y265" s="211"/>
      <c r="Z265" s="211"/>
    </row>
    <row r="266" spans="16:26" ht="15.75" customHeight="1">
      <c r="P266" s="211"/>
      <c r="Q266" s="211"/>
      <c r="R266" s="211"/>
      <c r="S266" s="211"/>
      <c r="T266" s="211"/>
      <c r="U266" s="211"/>
      <c r="V266" s="211"/>
      <c r="W266" s="211"/>
      <c r="X266" s="211"/>
      <c r="Y266" s="211"/>
      <c r="Z266" s="211"/>
    </row>
    <row r="267" spans="16:26" ht="15.75" customHeight="1">
      <c r="P267" s="211"/>
      <c r="Q267" s="211"/>
      <c r="R267" s="211"/>
      <c r="S267" s="211"/>
      <c r="T267" s="211"/>
      <c r="U267" s="211"/>
      <c r="V267" s="211"/>
      <c r="W267" s="211"/>
      <c r="X267" s="211"/>
      <c r="Y267" s="211"/>
      <c r="Z267" s="211"/>
    </row>
    <row r="268" spans="16:26" ht="15.75" customHeight="1">
      <c r="P268" s="211"/>
      <c r="Q268" s="211"/>
      <c r="R268" s="211"/>
      <c r="S268" s="211"/>
      <c r="T268" s="211"/>
      <c r="U268" s="211"/>
      <c r="V268" s="211"/>
      <c r="W268" s="211"/>
      <c r="X268" s="211"/>
      <c r="Y268" s="211"/>
      <c r="Z268" s="211"/>
    </row>
    <row r="269" spans="16:26" ht="15.75" customHeight="1">
      <c r="P269" s="211"/>
      <c r="Q269" s="211"/>
      <c r="R269" s="211"/>
      <c r="S269" s="211"/>
      <c r="T269" s="211"/>
      <c r="U269" s="211"/>
      <c r="V269" s="211"/>
      <c r="W269" s="211"/>
      <c r="X269" s="211"/>
      <c r="Y269" s="211"/>
      <c r="Z269" s="211"/>
    </row>
    <row r="270" spans="16:26" ht="15.75" customHeight="1">
      <c r="P270" s="211"/>
      <c r="Q270" s="211"/>
      <c r="R270" s="211"/>
      <c r="S270" s="211"/>
      <c r="T270" s="211"/>
      <c r="U270" s="211"/>
      <c r="V270" s="211"/>
      <c r="W270" s="211"/>
      <c r="X270" s="211"/>
      <c r="Y270" s="211"/>
      <c r="Z270" s="211"/>
    </row>
    <row r="271" spans="16:26" ht="15.75" customHeight="1">
      <c r="P271" s="211"/>
      <c r="Q271" s="211"/>
      <c r="R271" s="211"/>
      <c r="S271" s="211"/>
      <c r="T271" s="211"/>
      <c r="U271" s="211"/>
      <c r="V271" s="211"/>
      <c r="W271" s="211"/>
      <c r="X271" s="211"/>
      <c r="Y271" s="211"/>
      <c r="Z271" s="211"/>
    </row>
    <row r="272" spans="16:26" ht="15.75" customHeight="1">
      <c r="P272" s="211"/>
      <c r="Q272" s="211"/>
      <c r="R272" s="211"/>
      <c r="S272" s="211"/>
      <c r="T272" s="211"/>
      <c r="U272" s="211"/>
      <c r="V272" s="211"/>
      <c r="W272" s="211"/>
      <c r="X272" s="211"/>
      <c r="Y272" s="211"/>
      <c r="Z272" s="211"/>
    </row>
    <row r="273" spans="16:26" ht="15.75" customHeight="1">
      <c r="P273" s="211"/>
      <c r="Q273" s="211"/>
      <c r="R273" s="211"/>
      <c r="S273" s="211"/>
      <c r="T273" s="211"/>
      <c r="U273" s="211"/>
      <c r="V273" s="211"/>
      <c r="W273" s="211"/>
      <c r="X273" s="211"/>
      <c r="Y273" s="211"/>
      <c r="Z273" s="211"/>
    </row>
    <row r="274" spans="16:26" ht="15.75" customHeight="1">
      <c r="P274" s="211"/>
      <c r="Q274" s="211"/>
      <c r="R274" s="211"/>
      <c r="S274" s="211"/>
      <c r="T274" s="211"/>
      <c r="U274" s="211"/>
      <c r="V274" s="211"/>
      <c r="W274" s="211"/>
      <c r="X274" s="211"/>
      <c r="Y274" s="211"/>
      <c r="Z274" s="211"/>
    </row>
    <row r="275" spans="16:26" ht="15.75" customHeight="1">
      <c r="P275" s="211"/>
      <c r="Q275" s="211"/>
      <c r="R275" s="211"/>
      <c r="S275" s="211"/>
      <c r="T275" s="211"/>
      <c r="U275" s="211"/>
      <c r="V275" s="211"/>
      <c r="W275" s="211"/>
      <c r="X275" s="211"/>
      <c r="Y275" s="211"/>
      <c r="Z275" s="211"/>
    </row>
    <row r="276" spans="16:26" ht="15.75" customHeight="1">
      <c r="P276" s="211"/>
      <c r="Q276" s="211"/>
      <c r="R276" s="211"/>
      <c r="S276" s="211"/>
      <c r="T276" s="211"/>
      <c r="U276" s="211"/>
      <c r="V276" s="211"/>
      <c r="W276" s="211"/>
      <c r="X276" s="211"/>
      <c r="Y276" s="211"/>
      <c r="Z276" s="211"/>
    </row>
    <row r="277" spans="16:26" ht="15.75" customHeight="1">
      <c r="P277" s="211"/>
      <c r="Q277" s="211"/>
      <c r="R277" s="211"/>
      <c r="S277" s="211"/>
      <c r="T277" s="211"/>
      <c r="U277" s="211"/>
      <c r="V277" s="211"/>
      <c r="W277" s="211"/>
      <c r="X277" s="211"/>
      <c r="Y277" s="211"/>
      <c r="Z277" s="211"/>
    </row>
    <row r="278" spans="16:26" ht="15.75" customHeight="1">
      <c r="P278" s="211"/>
      <c r="Q278" s="211"/>
      <c r="R278" s="211"/>
      <c r="S278" s="211"/>
      <c r="T278" s="211"/>
      <c r="U278" s="211"/>
      <c r="V278" s="211"/>
      <c r="W278" s="211"/>
      <c r="X278" s="211"/>
      <c r="Y278" s="211"/>
      <c r="Z278" s="211"/>
    </row>
    <row r="279" spans="16:26" ht="15.75" customHeight="1">
      <c r="P279" s="211"/>
      <c r="Q279" s="211"/>
      <c r="R279" s="211"/>
      <c r="S279" s="211"/>
      <c r="T279" s="211"/>
      <c r="U279" s="211"/>
      <c r="V279" s="211"/>
      <c r="W279" s="211"/>
      <c r="X279" s="211"/>
      <c r="Y279" s="211"/>
      <c r="Z279" s="211"/>
    </row>
    <row r="280" spans="16:26" ht="15.75" customHeight="1">
      <c r="P280" s="211"/>
      <c r="Q280" s="211"/>
      <c r="R280" s="211"/>
      <c r="S280" s="211"/>
      <c r="T280" s="211"/>
      <c r="U280" s="211"/>
      <c r="V280" s="211"/>
      <c r="W280" s="211"/>
      <c r="X280" s="211"/>
      <c r="Y280" s="211"/>
      <c r="Z280" s="211"/>
    </row>
    <row r="281" spans="16:26" ht="15.75" customHeight="1">
      <c r="P281" s="211"/>
      <c r="Q281" s="211"/>
      <c r="R281" s="211"/>
      <c r="S281" s="211"/>
      <c r="T281" s="211"/>
      <c r="U281" s="211"/>
      <c r="V281" s="211"/>
      <c r="W281" s="211"/>
      <c r="X281" s="211"/>
      <c r="Y281" s="211"/>
      <c r="Z281" s="211"/>
    </row>
    <row r="282" spans="16:26" ht="15.75" customHeight="1">
      <c r="P282" s="211"/>
      <c r="Q282" s="211"/>
      <c r="R282" s="211"/>
      <c r="S282" s="211"/>
      <c r="T282" s="211"/>
      <c r="U282" s="211"/>
      <c r="V282" s="211"/>
      <c r="W282" s="211"/>
      <c r="X282" s="211"/>
      <c r="Y282" s="211"/>
      <c r="Z282" s="211"/>
    </row>
    <row r="283" spans="16:26" ht="15.75" customHeight="1">
      <c r="P283" s="211"/>
      <c r="Q283" s="211"/>
      <c r="R283" s="211"/>
      <c r="S283" s="211"/>
      <c r="T283" s="211"/>
      <c r="U283" s="211"/>
      <c r="V283" s="211"/>
      <c r="W283" s="211"/>
      <c r="X283" s="211"/>
      <c r="Y283" s="211"/>
      <c r="Z283" s="211"/>
    </row>
    <row r="284" spans="16:26" ht="15.75" customHeight="1">
      <c r="P284" s="211"/>
      <c r="Q284" s="211"/>
      <c r="R284" s="211"/>
      <c r="S284" s="211"/>
      <c r="T284" s="211"/>
      <c r="U284" s="211"/>
      <c r="V284" s="211"/>
      <c r="W284" s="211"/>
      <c r="X284" s="211"/>
      <c r="Y284" s="211"/>
      <c r="Z284" s="211"/>
    </row>
    <row r="285" spans="16:26" ht="15.75" customHeight="1">
      <c r="P285" s="211"/>
      <c r="Q285" s="211"/>
      <c r="R285" s="211"/>
      <c r="S285" s="211"/>
      <c r="T285" s="211"/>
      <c r="U285" s="211"/>
      <c r="V285" s="211"/>
      <c r="W285" s="211"/>
      <c r="X285" s="211"/>
      <c r="Y285" s="211"/>
      <c r="Z285" s="211"/>
    </row>
    <row r="286" spans="16:26" ht="15.75" customHeight="1">
      <c r="P286" s="211"/>
      <c r="Q286" s="211"/>
      <c r="R286" s="211"/>
      <c r="S286" s="211"/>
      <c r="T286" s="211"/>
      <c r="U286" s="211"/>
      <c r="V286" s="211"/>
      <c r="W286" s="211"/>
      <c r="X286" s="211"/>
      <c r="Y286" s="211"/>
      <c r="Z286" s="211"/>
    </row>
    <row r="287" spans="16:26" ht="15.75" customHeight="1">
      <c r="P287" s="211"/>
      <c r="Q287" s="211"/>
      <c r="R287" s="211"/>
      <c r="S287" s="211"/>
      <c r="T287" s="211"/>
      <c r="U287" s="211"/>
      <c r="V287" s="211"/>
      <c r="W287" s="211"/>
      <c r="X287" s="211"/>
      <c r="Y287" s="211"/>
      <c r="Z287" s="211"/>
    </row>
    <row r="288" spans="16:26" ht="15.75" customHeight="1">
      <c r="P288" s="211"/>
      <c r="Q288" s="211"/>
      <c r="R288" s="211"/>
      <c r="S288" s="211"/>
      <c r="T288" s="211"/>
      <c r="U288" s="211"/>
      <c r="V288" s="211"/>
      <c r="W288" s="211"/>
      <c r="X288" s="211"/>
      <c r="Y288" s="211"/>
      <c r="Z288" s="211"/>
    </row>
    <row r="289" spans="16:26" ht="15.75" customHeight="1">
      <c r="P289" s="211"/>
      <c r="Q289" s="211"/>
      <c r="R289" s="211"/>
      <c r="S289" s="211"/>
      <c r="T289" s="211"/>
      <c r="U289" s="211"/>
      <c r="V289" s="211"/>
      <c r="W289" s="211"/>
      <c r="X289" s="211"/>
      <c r="Y289" s="211"/>
      <c r="Z289" s="211"/>
    </row>
    <row r="290" spans="16:26" ht="15.75" customHeight="1">
      <c r="P290" s="211"/>
      <c r="Q290" s="211"/>
      <c r="R290" s="211"/>
      <c r="S290" s="211"/>
      <c r="T290" s="211"/>
      <c r="U290" s="211"/>
      <c r="V290" s="211"/>
      <c r="W290" s="211"/>
      <c r="X290" s="211"/>
      <c r="Y290" s="211"/>
      <c r="Z290" s="211"/>
    </row>
    <row r="291" spans="16:26" ht="15.75" customHeight="1">
      <c r="P291" s="211"/>
      <c r="Q291" s="211"/>
      <c r="R291" s="211"/>
      <c r="S291" s="211"/>
      <c r="T291" s="211"/>
      <c r="U291" s="211"/>
      <c r="V291" s="211"/>
      <c r="W291" s="211"/>
      <c r="X291" s="211"/>
      <c r="Y291" s="211"/>
      <c r="Z291" s="211"/>
    </row>
    <row r="292" spans="16:26" ht="15.75" customHeight="1">
      <c r="P292" s="211"/>
      <c r="Q292" s="211"/>
      <c r="R292" s="211"/>
      <c r="S292" s="211"/>
      <c r="T292" s="211"/>
      <c r="U292" s="211"/>
      <c r="V292" s="211"/>
      <c r="W292" s="211"/>
      <c r="X292" s="211"/>
      <c r="Y292" s="211"/>
      <c r="Z292" s="211"/>
    </row>
    <row r="293" spans="16:26" ht="15.75" customHeight="1">
      <c r="P293" s="211"/>
      <c r="Q293" s="211"/>
      <c r="R293" s="211"/>
      <c r="S293" s="211"/>
      <c r="T293" s="211"/>
      <c r="U293" s="211"/>
      <c r="V293" s="211"/>
      <c r="W293" s="211"/>
      <c r="X293" s="211"/>
      <c r="Y293" s="211"/>
      <c r="Z293" s="211"/>
    </row>
    <row r="294" spans="16:26" ht="15.75" customHeight="1">
      <c r="P294" s="211"/>
      <c r="Q294" s="211"/>
      <c r="R294" s="211"/>
      <c r="S294" s="211"/>
      <c r="T294" s="211"/>
      <c r="U294" s="211"/>
      <c r="V294" s="211"/>
      <c r="W294" s="211"/>
      <c r="X294" s="211"/>
      <c r="Y294" s="211"/>
      <c r="Z294" s="211"/>
    </row>
    <row r="295" spans="16:26" ht="15.75" customHeight="1">
      <c r="P295" s="211"/>
      <c r="Q295" s="211"/>
      <c r="R295" s="211"/>
      <c r="S295" s="211"/>
      <c r="T295" s="211"/>
      <c r="U295" s="211"/>
      <c r="V295" s="211"/>
      <c r="W295" s="211"/>
      <c r="X295" s="211"/>
      <c r="Y295" s="211"/>
      <c r="Z295" s="211"/>
    </row>
    <row r="296" spans="16:26" ht="15.75" customHeight="1">
      <c r="P296" s="211"/>
      <c r="Q296" s="211"/>
      <c r="R296" s="211"/>
      <c r="S296" s="211"/>
      <c r="T296" s="211"/>
      <c r="U296" s="211"/>
      <c r="V296" s="211"/>
      <c r="W296" s="211"/>
      <c r="X296" s="211"/>
      <c r="Y296" s="211"/>
      <c r="Z296" s="211"/>
    </row>
    <row r="297" spans="16:26" ht="15.75" customHeight="1">
      <c r="P297" s="211"/>
      <c r="Q297" s="211"/>
      <c r="R297" s="211"/>
      <c r="S297" s="211"/>
      <c r="T297" s="211"/>
      <c r="U297" s="211"/>
      <c r="V297" s="211"/>
      <c r="W297" s="211"/>
      <c r="X297" s="211"/>
      <c r="Y297" s="211"/>
      <c r="Z297" s="211"/>
    </row>
    <row r="298" spans="16:26" ht="15.75" customHeight="1">
      <c r="P298" s="211"/>
      <c r="Q298" s="211"/>
      <c r="R298" s="211"/>
      <c r="S298" s="211"/>
      <c r="T298" s="211"/>
      <c r="U298" s="211"/>
      <c r="V298" s="211"/>
      <c r="W298" s="211"/>
      <c r="X298" s="211"/>
      <c r="Y298" s="211"/>
      <c r="Z298" s="211"/>
    </row>
    <row r="299" spans="16:26" ht="15.75" customHeight="1">
      <c r="P299" s="211"/>
      <c r="Q299" s="211"/>
      <c r="R299" s="211"/>
      <c r="S299" s="211"/>
      <c r="T299" s="211"/>
      <c r="U299" s="211"/>
      <c r="V299" s="211"/>
      <c r="W299" s="211"/>
      <c r="X299" s="211"/>
      <c r="Y299" s="211"/>
      <c r="Z299" s="211"/>
    </row>
    <row r="300" spans="16:26" ht="15.75" customHeight="1">
      <c r="P300" s="211"/>
      <c r="Q300" s="211"/>
      <c r="R300" s="211"/>
      <c r="S300" s="211"/>
      <c r="T300" s="211"/>
      <c r="U300" s="211"/>
      <c r="V300" s="211"/>
      <c r="W300" s="211"/>
      <c r="X300" s="211"/>
      <c r="Y300" s="211"/>
      <c r="Z300" s="211"/>
    </row>
    <row r="301" spans="16:26" ht="15.75" customHeight="1">
      <c r="P301" s="211"/>
      <c r="Q301" s="211"/>
      <c r="R301" s="211"/>
      <c r="S301" s="211"/>
      <c r="T301" s="211"/>
      <c r="U301" s="211"/>
      <c r="V301" s="211"/>
      <c r="W301" s="211"/>
      <c r="X301" s="211"/>
      <c r="Y301" s="211"/>
      <c r="Z301" s="211"/>
    </row>
    <row r="302" spans="16:26" ht="15.75" customHeight="1">
      <c r="P302" s="211"/>
      <c r="Q302" s="211"/>
      <c r="R302" s="211"/>
      <c r="S302" s="211"/>
      <c r="T302" s="211"/>
      <c r="U302" s="211"/>
      <c r="V302" s="211"/>
      <c r="W302" s="211"/>
      <c r="X302" s="211"/>
      <c r="Y302" s="211"/>
      <c r="Z302" s="211"/>
    </row>
    <row r="303" spans="16:26" ht="15.75" customHeight="1">
      <c r="P303" s="211"/>
      <c r="Q303" s="211"/>
      <c r="R303" s="211"/>
      <c r="S303" s="211"/>
      <c r="T303" s="211"/>
      <c r="U303" s="211"/>
      <c r="V303" s="211"/>
      <c r="W303" s="211"/>
      <c r="X303" s="211"/>
      <c r="Y303" s="211"/>
      <c r="Z303" s="211"/>
    </row>
    <row r="304" spans="16:26" ht="15.75" customHeight="1">
      <c r="P304" s="211"/>
      <c r="Q304" s="211"/>
      <c r="R304" s="211"/>
      <c r="S304" s="211"/>
      <c r="T304" s="211"/>
      <c r="U304" s="211"/>
      <c r="V304" s="211"/>
      <c r="W304" s="211"/>
      <c r="X304" s="211"/>
      <c r="Y304" s="211"/>
      <c r="Z304" s="211"/>
    </row>
    <row r="305" spans="16:26" ht="15.75" customHeight="1">
      <c r="P305" s="211"/>
      <c r="Q305" s="211"/>
      <c r="R305" s="211"/>
      <c r="S305" s="211"/>
      <c r="T305" s="211"/>
      <c r="U305" s="211"/>
      <c r="V305" s="211"/>
      <c r="W305" s="211"/>
      <c r="X305" s="211"/>
      <c r="Y305" s="211"/>
      <c r="Z305" s="211"/>
    </row>
    <row r="306" spans="16:26" ht="15.75" customHeight="1">
      <c r="P306" s="211"/>
      <c r="Q306" s="211"/>
      <c r="R306" s="211"/>
      <c r="S306" s="211"/>
      <c r="T306" s="211"/>
      <c r="U306" s="211"/>
      <c r="V306" s="211"/>
      <c r="W306" s="211"/>
      <c r="X306" s="211"/>
      <c r="Y306" s="211"/>
      <c r="Z306" s="211"/>
    </row>
    <row r="307" spans="16:26" ht="15.75" customHeight="1">
      <c r="P307" s="211"/>
      <c r="Q307" s="211"/>
      <c r="R307" s="211"/>
      <c r="S307" s="211"/>
      <c r="T307" s="211"/>
      <c r="U307" s="211"/>
      <c r="V307" s="211"/>
      <c r="W307" s="211"/>
      <c r="X307" s="211"/>
      <c r="Y307" s="211"/>
      <c r="Z307" s="211"/>
    </row>
    <row r="308" spans="16:26" ht="15.75" customHeight="1">
      <c r="P308" s="211"/>
      <c r="Q308" s="211"/>
      <c r="R308" s="211"/>
      <c r="S308" s="211"/>
      <c r="T308" s="211"/>
      <c r="U308" s="211"/>
      <c r="V308" s="211"/>
      <c r="W308" s="211"/>
      <c r="X308" s="211"/>
      <c r="Y308" s="211"/>
      <c r="Z308" s="211"/>
    </row>
    <row r="309" spans="16:26" ht="15.75" customHeight="1">
      <c r="P309" s="211"/>
      <c r="Q309" s="211"/>
      <c r="R309" s="211"/>
      <c r="S309" s="211"/>
      <c r="T309" s="211"/>
      <c r="U309" s="211"/>
      <c r="V309" s="211"/>
      <c r="W309" s="211"/>
      <c r="X309" s="211"/>
      <c r="Y309" s="211"/>
      <c r="Z309" s="211"/>
    </row>
    <row r="310" spans="16:26" ht="15.75" customHeight="1">
      <c r="P310" s="211"/>
      <c r="Q310" s="211"/>
      <c r="R310" s="211"/>
      <c r="S310" s="211"/>
      <c r="T310" s="211"/>
      <c r="U310" s="211"/>
      <c r="V310" s="211"/>
      <c r="W310" s="211"/>
      <c r="X310" s="211"/>
      <c r="Y310" s="211"/>
      <c r="Z310" s="211"/>
    </row>
    <row r="311" spans="16:26" ht="15.75" customHeight="1">
      <c r="P311" s="211"/>
      <c r="Q311" s="211"/>
      <c r="R311" s="211"/>
      <c r="S311" s="211"/>
      <c r="T311" s="211"/>
      <c r="U311" s="211"/>
      <c r="V311" s="211"/>
      <c r="W311" s="211"/>
      <c r="X311" s="211"/>
      <c r="Y311" s="211"/>
      <c r="Z311" s="211"/>
    </row>
    <row r="312" spans="16:26" ht="15.75" customHeight="1">
      <c r="P312" s="211"/>
      <c r="Q312" s="211"/>
      <c r="R312" s="211"/>
      <c r="S312" s="211"/>
      <c r="T312" s="211"/>
      <c r="U312" s="211"/>
      <c r="V312" s="211"/>
      <c r="W312" s="211"/>
      <c r="X312" s="211"/>
      <c r="Y312" s="211"/>
      <c r="Z312" s="211"/>
    </row>
    <row r="313" spans="16:26" ht="15.75" customHeight="1">
      <c r="P313" s="211"/>
      <c r="Q313" s="211"/>
      <c r="R313" s="211"/>
      <c r="S313" s="211"/>
      <c r="T313" s="211"/>
      <c r="U313" s="211"/>
      <c r="V313" s="211"/>
      <c r="W313" s="211"/>
      <c r="X313" s="211"/>
      <c r="Y313" s="211"/>
      <c r="Z313" s="211"/>
    </row>
    <row r="314" spans="16:26" ht="15.75" customHeight="1">
      <c r="P314" s="211"/>
      <c r="Q314" s="211"/>
      <c r="R314" s="211"/>
      <c r="S314" s="211"/>
      <c r="T314" s="211"/>
      <c r="U314" s="211"/>
      <c r="V314" s="211"/>
      <c r="W314" s="211"/>
      <c r="X314" s="211"/>
      <c r="Y314" s="211"/>
      <c r="Z314" s="211"/>
    </row>
    <row r="315" spans="16:26" ht="15.75" customHeight="1">
      <c r="P315" s="211"/>
      <c r="Q315" s="211"/>
      <c r="R315" s="211"/>
      <c r="S315" s="211"/>
      <c r="T315" s="211"/>
      <c r="U315" s="211"/>
      <c r="V315" s="211"/>
      <c r="W315" s="211"/>
      <c r="X315" s="211"/>
      <c r="Y315" s="211"/>
      <c r="Z315" s="211"/>
    </row>
    <row r="316" spans="16:26" ht="15.75" customHeight="1">
      <c r="P316" s="211"/>
      <c r="Q316" s="211"/>
      <c r="R316" s="211"/>
      <c r="S316" s="211"/>
      <c r="T316" s="211"/>
      <c r="U316" s="211"/>
      <c r="V316" s="211"/>
      <c r="W316" s="211"/>
      <c r="X316" s="211"/>
      <c r="Y316" s="211"/>
      <c r="Z316" s="211"/>
    </row>
    <row r="317" spans="16:26" ht="15.75" customHeight="1">
      <c r="P317" s="211"/>
      <c r="Q317" s="211"/>
      <c r="R317" s="211"/>
      <c r="S317" s="211"/>
      <c r="T317" s="211"/>
      <c r="U317" s="211"/>
      <c r="V317" s="211"/>
      <c r="W317" s="211"/>
      <c r="X317" s="211"/>
      <c r="Y317" s="211"/>
      <c r="Z317" s="211"/>
    </row>
    <row r="318" spans="16:26" ht="15.75" customHeight="1">
      <c r="P318" s="211"/>
      <c r="Q318" s="211"/>
      <c r="R318" s="211"/>
      <c r="S318" s="211"/>
      <c r="T318" s="211"/>
      <c r="U318" s="211"/>
      <c r="V318" s="211"/>
      <c r="W318" s="211"/>
      <c r="X318" s="211"/>
      <c r="Y318" s="211"/>
      <c r="Z318" s="211"/>
    </row>
    <row r="319" spans="16:26" ht="15.75" customHeight="1">
      <c r="P319" s="211"/>
      <c r="Q319" s="211"/>
      <c r="R319" s="211"/>
      <c r="S319" s="211"/>
      <c r="T319" s="211"/>
      <c r="U319" s="211"/>
      <c r="V319" s="211"/>
      <c r="W319" s="211"/>
      <c r="X319" s="211"/>
      <c r="Y319" s="211"/>
      <c r="Z319" s="211"/>
    </row>
    <row r="320" spans="16:26" ht="15.75" customHeight="1">
      <c r="P320" s="211"/>
      <c r="Q320" s="211"/>
      <c r="R320" s="211"/>
      <c r="S320" s="211"/>
      <c r="T320" s="211"/>
      <c r="U320" s="211"/>
      <c r="V320" s="211"/>
      <c r="W320" s="211"/>
      <c r="X320" s="211"/>
      <c r="Y320" s="211"/>
      <c r="Z320" s="211"/>
    </row>
    <row r="321" spans="16:26" ht="15.75" customHeight="1">
      <c r="P321" s="211"/>
      <c r="Q321" s="211"/>
      <c r="R321" s="211"/>
      <c r="S321" s="211"/>
      <c r="T321" s="211"/>
      <c r="U321" s="211"/>
      <c r="V321" s="211"/>
      <c r="W321" s="211"/>
      <c r="X321" s="211"/>
      <c r="Y321" s="211"/>
      <c r="Z321" s="211"/>
    </row>
    <row r="322" spans="16:26" ht="15.75" customHeight="1">
      <c r="P322" s="211"/>
      <c r="Q322" s="211"/>
      <c r="R322" s="211"/>
      <c r="S322" s="211"/>
      <c r="T322" s="211"/>
      <c r="U322" s="211"/>
      <c r="V322" s="211"/>
      <c r="W322" s="211"/>
      <c r="X322" s="211"/>
      <c r="Y322" s="211"/>
      <c r="Z322" s="211"/>
    </row>
    <row r="323" spans="16:26" ht="15.75" customHeight="1">
      <c r="P323" s="211"/>
      <c r="Q323" s="211"/>
      <c r="R323" s="211"/>
      <c r="S323" s="211"/>
      <c r="T323" s="211"/>
      <c r="U323" s="211"/>
      <c r="V323" s="211"/>
      <c r="W323" s="211"/>
      <c r="X323" s="211"/>
      <c r="Y323" s="211"/>
      <c r="Z323" s="211"/>
    </row>
    <row r="324" spans="16:26" ht="15.75" customHeight="1">
      <c r="P324" s="211"/>
      <c r="Q324" s="211"/>
      <c r="R324" s="211"/>
      <c r="S324" s="211"/>
      <c r="T324" s="211"/>
      <c r="U324" s="211"/>
      <c r="V324" s="211"/>
      <c r="W324" s="211"/>
      <c r="X324" s="211"/>
      <c r="Y324" s="211"/>
      <c r="Z324" s="211"/>
    </row>
    <row r="325" spans="16:26" ht="15.75" customHeight="1">
      <c r="P325" s="211"/>
      <c r="Q325" s="211"/>
      <c r="R325" s="211"/>
      <c r="S325" s="211"/>
      <c r="T325" s="211"/>
      <c r="U325" s="211"/>
      <c r="V325" s="211"/>
      <c r="W325" s="211"/>
      <c r="X325" s="211"/>
      <c r="Y325" s="211"/>
      <c r="Z325" s="211"/>
    </row>
    <row r="326" spans="16:26" ht="15.75" customHeight="1">
      <c r="P326" s="211"/>
      <c r="Q326" s="211"/>
      <c r="R326" s="211"/>
      <c r="S326" s="211"/>
      <c r="T326" s="211"/>
      <c r="U326" s="211"/>
      <c r="V326" s="211"/>
      <c r="W326" s="211"/>
      <c r="X326" s="211"/>
      <c r="Y326" s="211"/>
      <c r="Z326" s="211"/>
    </row>
    <row r="327" spans="16:26" ht="15.75" customHeight="1">
      <c r="P327" s="211"/>
      <c r="Q327" s="211"/>
      <c r="R327" s="211"/>
      <c r="S327" s="211"/>
      <c r="T327" s="211"/>
      <c r="U327" s="211"/>
      <c r="V327" s="211"/>
      <c r="W327" s="211"/>
      <c r="X327" s="211"/>
      <c r="Y327" s="211"/>
      <c r="Z327" s="211"/>
    </row>
    <row r="328" spans="16:26" ht="15.75" customHeight="1">
      <c r="P328" s="211"/>
      <c r="Q328" s="211"/>
      <c r="R328" s="211"/>
      <c r="S328" s="211"/>
      <c r="T328" s="211"/>
      <c r="U328" s="211"/>
      <c r="V328" s="211"/>
      <c r="W328" s="211"/>
      <c r="X328" s="211"/>
      <c r="Y328" s="211"/>
      <c r="Z328" s="211"/>
    </row>
    <row r="329" spans="16:26" ht="15.75" customHeight="1">
      <c r="P329" s="211"/>
      <c r="Q329" s="211"/>
      <c r="R329" s="211"/>
      <c r="S329" s="211"/>
      <c r="T329" s="211"/>
      <c r="U329" s="211"/>
      <c r="V329" s="211"/>
      <c r="W329" s="211"/>
      <c r="X329" s="211"/>
      <c r="Y329" s="211"/>
      <c r="Z329" s="211"/>
    </row>
    <row r="330" spans="16:26" ht="15.75" customHeight="1">
      <c r="P330" s="211"/>
      <c r="Q330" s="211"/>
      <c r="R330" s="211"/>
      <c r="S330" s="211"/>
      <c r="T330" s="211"/>
      <c r="U330" s="211"/>
      <c r="V330" s="211"/>
      <c r="W330" s="211"/>
      <c r="X330" s="211"/>
      <c r="Y330" s="211"/>
      <c r="Z330" s="211"/>
    </row>
    <row r="331" spans="16:26" ht="15.75" customHeight="1">
      <c r="P331" s="211"/>
      <c r="Q331" s="211"/>
      <c r="R331" s="211"/>
      <c r="S331" s="211"/>
      <c r="T331" s="211"/>
      <c r="U331" s="211"/>
      <c r="V331" s="211"/>
      <c r="W331" s="211"/>
      <c r="X331" s="211"/>
      <c r="Y331" s="211"/>
      <c r="Z331" s="211"/>
    </row>
    <row r="332" spans="16:26" ht="15.75" customHeight="1">
      <c r="P332" s="211"/>
      <c r="Q332" s="211"/>
      <c r="R332" s="211"/>
      <c r="S332" s="211"/>
      <c r="T332" s="211"/>
      <c r="U332" s="211"/>
      <c r="V332" s="211"/>
      <c r="W332" s="211"/>
      <c r="X332" s="211"/>
      <c r="Y332" s="211"/>
      <c r="Z332" s="211"/>
    </row>
    <row r="333" spans="16:26" ht="15.75" customHeight="1">
      <c r="P333" s="211"/>
      <c r="Q333" s="211"/>
      <c r="R333" s="211"/>
      <c r="S333" s="211"/>
      <c r="T333" s="211"/>
      <c r="U333" s="211"/>
      <c r="V333" s="211"/>
      <c r="W333" s="211"/>
      <c r="X333" s="211"/>
      <c r="Y333" s="211"/>
      <c r="Z333" s="211"/>
    </row>
    <row r="334" spans="16:26" ht="15.75" customHeight="1">
      <c r="P334" s="211"/>
      <c r="Q334" s="211"/>
      <c r="R334" s="211"/>
      <c r="S334" s="211"/>
      <c r="T334" s="211"/>
      <c r="U334" s="211"/>
      <c r="V334" s="211"/>
      <c r="W334" s="211"/>
      <c r="X334" s="211"/>
      <c r="Y334" s="211"/>
      <c r="Z334" s="211"/>
    </row>
    <row r="335" spans="16:26" ht="15.75" customHeight="1">
      <c r="P335" s="211"/>
      <c r="Q335" s="211"/>
      <c r="R335" s="211"/>
      <c r="S335" s="211"/>
      <c r="T335" s="211"/>
      <c r="U335" s="211"/>
      <c r="V335" s="211"/>
      <c r="W335" s="211"/>
      <c r="X335" s="211"/>
      <c r="Y335" s="211"/>
      <c r="Z335" s="211"/>
    </row>
    <row r="336" spans="16:26" ht="15.75" customHeight="1">
      <c r="P336" s="211"/>
      <c r="Q336" s="211"/>
      <c r="R336" s="211"/>
      <c r="S336" s="211"/>
      <c r="T336" s="211"/>
      <c r="U336" s="211"/>
      <c r="V336" s="211"/>
      <c r="W336" s="211"/>
      <c r="X336" s="211"/>
      <c r="Y336" s="211"/>
      <c r="Z336" s="211"/>
    </row>
    <row r="337" spans="16:26" ht="15.75" customHeight="1">
      <c r="P337" s="211"/>
      <c r="Q337" s="211"/>
      <c r="R337" s="211"/>
      <c r="S337" s="211"/>
      <c r="T337" s="211"/>
      <c r="U337" s="211"/>
      <c r="V337" s="211"/>
      <c r="W337" s="211"/>
      <c r="X337" s="211"/>
      <c r="Y337" s="211"/>
      <c r="Z337" s="211"/>
    </row>
    <row r="338" spans="16:26" ht="15.75" customHeight="1">
      <c r="P338" s="211"/>
      <c r="Q338" s="211"/>
      <c r="R338" s="211"/>
      <c r="S338" s="211"/>
      <c r="T338" s="211"/>
      <c r="U338" s="211"/>
      <c r="V338" s="211"/>
      <c r="W338" s="211"/>
      <c r="X338" s="211"/>
      <c r="Y338" s="211"/>
      <c r="Z338" s="211"/>
    </row>
    <row r="339" spans="16:26" ht="15.75" customHeight="1">
      <c r="P339" s="211"/>
      <c r="Q339" s="211"/>
      <c r="R339" s="211"/>
      <c r="S339" s="211"/>
      <c r="T339" s="211"/>
      <c r="U339" s="211"/>
      <c r="V339" s="211"/>
      <c r="W339" s="211"/>
      <c r="X339" s="211"/>
      <c r="Y339" s="211"/>
      <c r="Z339" s="211"/>
    </row>
    <row r="340" spans="16:26" ht="15.75" customHeight="1">
      <c r="P340" s="211"/>
      <c r="Q340" s="211"/>
      <c r="R340" s="211"/>
      <c r="S340" s="211"/>
      <c r="T340" s="211"/>
      <c r="U340" s="211"/>
      <c r="V340" s="211"/>
      <c r="W340" s="211"/>
      <c r="X340" s="211"/>
      <c r="Y340" s="211"/>
      <c r="Z340" s="211"/>
    </row>
    <row r="341" spans="16:26" ht="15.75" customHeight="1">
      <c r="P341" s="211"/>
      <c r="Q341" s="211"/>
      <c r="R341" s="211"/>
      <c r="S341" s="211"/>
      <c r="T341" s="211"/>
      <c r="U341" s="211"/>
      <c r="V341" s="211"/>
      <c r="W341" s="211"/>
      <c r="X341" s="211"/>
      <c r="Y341" s="211"/>
      <c r="Z341" s="211"/>
    </row>
    <row r="342" spans="16:26" ht="15.75" customHeight="1">
      <c r="P342" s="211"/>
      <c r="Q342" s="211"/>
      <c r="R342" s="211"/>
      <c r="S342" s="211"/>
      <c r="T342" s="211"/>
      <c r="U342" s="211"/>
      <c r="V342" s="211"/>
      <c r="W342" s="211"/>
      <c r="X342" s="211"/>
      <c r="Y342" s="211"/>
      <c r="Z342" s="211"/>
    </row>
    <row r="343" spans="16:26" ht="15.75" customHeight="1">
      <c r="P343" s="211"/>
      <c r="Q343" s="211"/>
      <c r="R343" s="211"/>
      <c r="S343" s="211"/>
      <c r="T343" s="211"/>
      <c r="U343" s="211"/>
      <c r="V343" s="211"/>
      <c r="W343" s="211"/>
      <c r="X343" s="211"/>
      <c r="Y343" s="211"/>
      <c r="Z343" s="211"/>
    </row>
    <row r="344" spans="16:26" ht="15.75" customHeight="1">
      <c r="P344" s="211"/>
      <c r="Q344" s="211"/>
      <c r="R344" s="211"/>
      <c r="S344" s="211"/>
      <c r="T344" s="211"/>
      <c r="U344" s="211"/>
      <c r="V344" s="211"/>
      <c r="W344" s="211"/>
      <c r="X344" s="211"/>
      <c r="Y344" s="211"/>
      <c r="Z344" s="211"/>
    </row>
    <row r="345" spans="16:26" ht="15.75" customHeight="1">
      <c r="P345" s="211"/>
      <c r="Q345" s="211"/>
      <c r="R345" s="211"/>
      <c r="S345" s="211"/>
      <c r="T345" s="211"/>
      <c r="U345" s="211"/>
      <c r="V345" s="211"/>
      <c r="W345" s="211"/>
      <c r="X345" s="211"/>
      <c r="Y345" s="211"/>
      <c r="Z345" s="211"/>
    </row>
    <row r="346" spans="16:26" ht="15.75" customHeight="1">
      <c r="P346" s="211"/>
      <c r="Q346" s="211"/>
      <c r="R346" s="211"/>
      <c r="S346" s="211"/>
      <c r="T346" s="211"/>
      <c r="U346" s="211"/>
      <c r="V346" s="211"/>
      <c r="W346" s="211"/>
      <c r="X346" s="211"/>
      <c r="Y346" s="211"/>
      <c r="Z346" s="211"/>
    </row>
    <row r="347" spans="16:26" ht="15.75" customHeight="1">
      <c r="P347" s="211"/>
      <c r="Q347" s="211"/>
      <c r="R347" s="211"/>
      <c r="S347" s="211"/>
      <c r="T347" s="211"/>
      <c r="U347" s="211"/>
      <c r="V347" s="211"/>
      <c r="W347" s="211"/>
      <c r="X347" s="211"/>
      <c r="Y347" s="211"/>
      <c r="Z347" s="211"/>
    </row>
    <row r="348" spans="16:26" ht="15.75" customHeight="1">
      <c r="P348" s="211"/>
      <c r="Q348" s="211"/>
      <c r="R348" s="211"/>
      <c r="S348" s="211"/>
      <c r="T348" s="211"/>
      <c r="U348" s="211"/>
      <c r="V348" s="211"/>
      <c r="W348" s="211"/>
      <c r="X348" s="211"/>
      <c r="Y348" s="211"/>
      <c r="Z348" s="211"/>
    </row>
    <row r="349" spans="16:26" ht="15.75" customHeight="1">
      <c r="P349" s="211"/>
      <c r="Q349" s="211"/>
      <c r="R349" s="211"/>
      <c r="S349" s="211"/>
      <c r="T349" s="211"/>
      <c r="U349" s="211"/>
      <c r="V349" s="211"/>
      <c r="W349" s="211"/>
      <c r="X349" s="211"/>
      <c r="Y349" s="211"/>
      <c r="Z349" s="211"/>
    </row>
    <row r="350" spans="16:26" ht="15.75" customHeight="1">
      <c r="P350" s="211"/>
      <c r="Q350" s="211"/>
      <c r="R350" s="211"/>
      <c r="S350" s="211"/>
      <c r="T350" s="211"/>
      <c r="U350" s="211"/>
      <c r="V350" s="211"/>
      <c r="W350" s="211"/>
      <c r="X350" s="211"/>
      <c r="Y350" s="211"/>
      <c r="Z350" s="211"/>
    </row>
    <row r="351" spans="16:26" ht="15.75" customHeight="1">
      <c r="P351" s="211"/>
      <c r="Q351" s="211"/>
      <c r="R351" s="211"/>
      <c r="S351" s="211"/>
      <c r="T351" s="211"/>
      <c r="U351" s="211"/>
      <c r="V351" s="211"/>
      <c r="W351" s="211"/>
      <c r="X351" s="211"/>
      <c r="Y351" s="211"/>
      <c r="Z351" s="211"/>
    </row>
    <row r="352" spans="16:26" ht="15.75" customHeight="1">
      <c r="P352" s="211"/>
      <c r="Q352" s="211"/>
      <c r="R352" s="211"/>
      <c r="S352" s="211"/>
      <c r="T352" s="211"/>
      <c r="U352" s="211"/>
      <c r="V352" s="211"/>
      <c r="W352" s="211"/>
      <c r="X352" s="211"/>
      <c r="Y352" s="211"/>
      <c r="Z352" s="211"/>
    </row>
    <row r="353" spans="16:26" ht="15.75" customHeight="1">
      <c r="P353" s="211"/>
      <c r="Q353" s="211"/>
      <c r="R353" s="211"/>
      <c r="S353" s="211"/>
      <c r="T353" s="211"/>
      <c r="U353" s="211"/>
      <c r="V353" s="211"/>
      <c r="W353" s="211"/>
      <c r="X353" s="211"/>
      <c r="Y353" s="211"/>
      <c r="Z353" s="211"/>
    </row>
    <row r="354" spans="16:26" ht="15.75" customHeight="1">
      <c r="P354" s="211"/>
      <c r="Q354" s="211"/>
      <c r="R354" s="211"/>
      <c r="S354" s="211"/>
      <c r="T354" s="211"/>
      <c r="U354" s="211"/>
      <c r="V354" s="211"/>
      <c r="W354" s="211"/>
      <c r="X354" s="211"/>
      <c r="Y354" s="211"/>
      <c r="Z354" s="211"/>
    </row>
    <row r="355" spans="16:26" ht="15.75" customHeight="1">
      <c r="P355" s="211"/>
      <c r="Q355" s="211"/>
      <c r="R355" s="211"/>
      <c r="S355" s="211"/>
      <c r="T355" s="211"/>
      <c r="U355" s="211"/>
      <c r="V355" s="211"/>
      <c r="W355" s="211"/>
      <c r="X355" s="211"/>
      <c r="Y355" s="211"/>
      <c r="Z355" s="211"/>
    </row>
    <row r="356" spans="16:26" ht="15.75" customHeight="1">
      <c r="P356" s="211"/>
      <c r="Q356" s="211"/>
      <c r="R356" s="211"/>
      <c r="S356" s="211"/>
      <c r="T356" s="211"/>
      <c r="U356" s="211"/>
      <c r="V356" s="211"/>
      <c r="W356" s="211"/>
      <c r="X356" s="211"/>
      <c r="Y356" s="211"/>
      <c r="Z356" s="211"/>
    </row>
    <row r="357" spans="16:26" ht="15.75" customHeight="1">
      <c r="P357" s="211"/>
      <c r="Q357" s="211"/>
      <c r="R357" s="211"/>
      <c r="S357" s="211"/>
      <c r="T357" s="211"/>
      <c r="U357" s="211"/>
      <c r="V357" s="211"/>
      <c r="W357" s="211"/>
      <c r="X357" s="211"/>
      <c r="Y357" s="211"/>
      <c r="Z357" s="211"/>
    </row>
    <row r="358" spans="16:26" ht="15.75" customHeight="1">
      <c r="P358" s="211"/>
      <c r="Q358" s="211"/>
      <c r="R358" s="211"/>
      <c r="S358" s="211"/>
      <c r="T358" s="211"/>
      <c r="U358" s="211"/>
      <c r="V358" s="211"/>
      <c r="W358" s="211"/>
      <c r="X358" s="211"/>
      <c r="Y358" s="211"/>
      <c r="Z358" s="211"/>
    </row>
    <row r="359" spans="16:26" ht="15.75" customHeight="1">
      <c r="P359" s="211"/>
      <c r="Q359" s="211"/>
      <c r="R359" s="211"/>
      <c r="S359" s="211"/>
      <c r="T359" s="211"/>
      <c r="U359" s="211"/>
      <c r="V359" s="211"/>
      <c r="W359" s="211"/>
      <c r="X359" s="211"/>
      <c r="Y359" s="211"/>
      <c r="Z359" s="211"/>
    </row>
    <row r="360" spans="16:26" ht="15.75" customHeight="1">
      <c r="P360" s="211"/>
      <c r="Q360" s="211"/>
      <c r="R360" s="211"/>
      <c r="S360" s="211"/>
      <c r="T360" s="211"/>
      <c r="U360" s="211"/>
      <c r="V360" s="211"/>
      <c r="W360" s="211"/>
      <c r="X360" s="211"/>
      <c r="Y360" s="211"/>
      <c r="Z360" s="211"/>
    </row>
    <row r="361" spans="16:26" ht="15.75" customHeight="1">
      <c r="P361" s="211"/>
      <c r="Q361" s="211"/>
      <c r="R361" s="211"/>
      <c r="S361" s="211"/>
      <c r="T361" s="211"/>
      <c r="U361" s="211"/>
      <c r="V361" s="211"/>
      <c r="W361" s="211"/>
      <c r="X361" s="211"/>
      <c r="Y361" s="211"/>
      <c r="Z361" s="211"/>
    </row>
    <row r="362" spans="16:26" ht="15.75" customHeight="1">
      <c r="P362" s="211"/>
      <c r="Q362" s="211"/>
      <c r="R362" s="211"/>
      <c r="S362" s="211"/>
      <c r="T362" s="211"/>
      <c r="U362" s="211"/>
      <c r="V362" s="211"/>
      <c r="W362" s="211"/>
      <c r="X362" s="211"/>
      <c r="Y362" s="211"/>
      <c r="Z362" s="211"/>
    </row>
    <row r="363" spans="16:26" ht="15.75" customHeight="1">
      <c r="P363" s="211"/>
      <c r="Q363" s="211"/>
      <c r="R363" s="211"/>
      <c r="S363" s="211"/>
      <c r="T363" s="211"/>
      <c r="U363" s="211"/>
      <c r="V363" s="211"/>
      <c r="W363" s="211"/>
      <c r="X363" s="211"/>
      <c r="Y363" s="211"/>
      <c r="Z363" s="211"/>
    </row>
    <row r="364" spans="16:26" ht="15.75" customHeight="1">
      <c r="P364" s="211"/>
      <c r="Q364" s="211"/>
      <c r="R364" s="211"/>
      <c r="S364" s="211"/>
      <c r="T364" s="211"/>
      <c r="U364" s="211"/>
      <c r="V364" s="211"/>
      <c r="W364" s="211"/>
      <c r="X364" s="211"/>
      <c r="Y364" s="211"/>
      <c r="Z364" s="211"/>
    </row>
    <row r="365" spans="16:26" ht="15.75" customHeight="1">
      <c r="P365" s="211"/>
      <c r="Q365" s="211"/>
      <c r="R365" s="211"/>
      <c r="S365" s="211"/>
      <c r="T365" s="211"/>
      <c r="U365" s="211"/>
      <c r="V365" s="211"/>
      <c r="W365" s="211"/>
      <c r="X365" s="211"/>
      <c r="Y365" s="211"/>
      <c r="Z365" s="211"/>
    </row>
    <row r="366" spans="16:26" ht="15.75" customHeight="1">
      <c r="P366" s="211"/>
      <c r="Q366" s="211"/>
      <c r="R366" s="211"/>
      <c r="S366" s="211"/>
      <c r="T366" s="211"/>
      <c r="U366" s="211"/>
      <c r="V366" s="211"/>
      <c r="W366" s="211"/>
      <c r="X366" s="211"/>
      <c r="Y366" s="211"/>
      <c r="Z366" s="211"/>
    </row>
    <row r="367" spans="16:26" ht="15.75" customHeight="1">
      <c r="P367" s="211"/>
      <c r="Q367" s="211"/>
      <c r="R367" s="211"/>
      <c r="S367" s="211"/>
      <c r="T367" s="211"/>
      <c r="U367" s="211"/>
      <c r="V367" s="211"/>
      <c r="W367" s="211"/>
      <c r="X367" s="211"/>
      <c r="Y367" s="211"/>
      <c r="Z367" s="211"/>
    </row>
    <row r="368" spans="16:26" ht="15.75" customHeight="1">
      <c r="P368" s="211"/>
      <c r="Q368" s="211"/>
      <c r="R368" s="211"/>
      <c r="S368" s="211"/>
      <c r="T368" s="211"/>
      <c r="U368" s="211"/>
      <c r="V368" s="211"/>
      <c r="W368" s="211"/>
      <c r="X368" s="211"/>
      <c r="Y368" s="211"/>
      <c r="Z368" s="211"/>
    </row>
    <row r="369" spans="16:26" ht="15.75" customHeight="1">
      <c r="P369" s="211"/>
      <c r="Q369" s="211"/>
      <c r="R369" s="211"/>
      <c r="S369" s="211"/>
      <c r="T369" s="211"/>
      <c r="U369" s="211"/>
      <c r="V369" s="211"/>
      <c r="W369" s="211"/>
      <c r="X369" s="211"/>
      <c r="Y369" s="211"/>
      <c r="Z369" s="211"/>
    </row>
    <row r="370" spans="16:26" ht="15.75" customHeight="1">
      <c r="P370" s="211"/>
      <c r="Q370" s="211"/>
      <c r="R370" s="211"/>
      <c r="S370" s="211"/>
      <c r="T370" s="211"/>
      <c r="U370" s="211"/>
      <c r="V370" s="211"/>
      <c r="W370" s="211"/>
      <c r="X370" s="211"/>
      <c r="Y370" s="211"/>
      <c r="Z370" s="211"/>
    </row>
    <row r="371" spans="16:26" ht="15.75" customHeight="1">
      <c r="P371" s="211"/>
      <c r="Q371" s="211"/>
      <c r="R371" s="211"/>
      <c r="S371" s="211"/>
      <c r="T371" s="211"/>
      <c r="U371" s="211"/>
      <c r="V371" s="211"/>
      <c r="W371" s="211"/>
      <c r="X371" s="211"/>
      <c r="Y371" s="211"/>
      <c r="Z371" s="211"/>
    </row>
    <row r="372" spans="16:26" ht="15.75" customHeight="1">
      <c r="P372" s="211"/>
      <c r="Q372" s="211"/>
      <c r="R372" s="211"/>
      <c r="S372" s="211"/>
      <c r="T372" s="211"/>
      <c r="U372" s="211"/>
      <c r="V372" s="211"/>
      <c r="W372" s="211"/>
      <c r="X372" s="211"/>
      <c r="Y372" s="211"/>
      <c r="Z372" s="211"/>
    </row>
    <row r="373" spans="16:26" ht="15.75" customHeight="1">
      <c r="P373" s="211"/>
      <c r="Q373" s="211"/>
      <c r="R373" s="211"/>
      <c r="S373" s="211"/>
      <c r="T373" s="211"/>
      <c r="U373" s="211"/>
      <c r="V373" s="211"/>
      <c r="W373" s="211"/>
      <c r="X373" s="211"/>
      <c r="Y373" s="211"/>
      <c r="Z373" s="211"/>
    </row>
    <row r="374" spans="16:26" ht="15.75" customHeight="1">
      <c r="P374" s="211"/>
      <c r="Q374" s="211"/>
      <c r="R374" s="211"/>
      <c r="S374" s="211"/>
      <c r="T374" s="211"/>
      <c r="U374" s="211"/>
      <c r="V374" s="211"/>
      <c r="W374" s="211"/>
      <c r="X374" s="211"/>
      <c r="Y374" s="211"/>
      <c r="Z374" s="211"/>
    </row>
    <row r="375" spans="16:26" ht="15.75" customHeight="1">
      <c r="P375" s="211"/>
      <c r="Q375" s="211"/>
      <c r="R375" s="211"/>
      <c r="S375" s="211"/>
      <c r="T375" s="211"/>
      <c r="U375" s="211"/>
      <c r="V375" s="211"/>
      <c r="W375" s="211"/>
      <c r="X375" s="211"/>
      <c r="Y375" s="211"/>
      <c r="Z375" s="211"/>
    </row>
    <row r="376" spans="16:26" ht="15.75" customHeight="1">
      <c r="P376" s="211"/>
      <c r="Q376" s="211"/>
      <c r="R376" s="211"/>
      <c r="S376" s="211"/>
      <c r="T376" s="211"/>
      <c r="U376" s="211"/>
      <c r="V376" s="211"/>
      <c r="W376" s="211"/>
      <c r="X376" s="211"/>
      <c r="Y376" s="211"/>
      <c r="Z376" s="211"/>
    </row>
    <row r="377" spans="16:26" ht="15.75" customHeight="1">
      <c r="P377" s="211"/>
      <c r="Q377" s="211"/>
      <c r="R377" s="211"/>
      <c r="S377" s="211"/>
      <c r="T377" s="211"/>
      <c r="U377" s="211"/>
      <c r="V377" s="211"/>
      <c r="W377" s="211"/>
      <c r="X377" s="211"/>
      <c r="Y377" s="211"/>
      <c r="Z377" s="211"/>
    </row>
    <row r="378" spans="16:26" ht="15.75" customHeight="1">
      <c r="P378" s="211"/>
      <c r="Q378" s="211"/>
      <c r="R378" s="211"/>
      <c r="S378" s="211"/>
      <c r="T378" s="211"/>
      <c r="U378" s="211"/>
      <c r="V378" s="211"/>
      <c r="W378" s="211"/>
      <c r="X378" s="211"/>
      <c r="Y378" s="211"/>
      <c r="Z378" s="211"/>
    </row>
    <row r="379" spans="16:26" ht="15.75" customHeight="1">
      <c r="P379" s="211"/>
      <c r="Q379" s="211"/>
      <c r="R379" s="211"/>
      <c r="S379" s="211"/>
      <c r="T379" s="211"/>
      <c r="U379" s="211"/>
      <c r="V379" s="211"/>
      <c r="W379" s="211"/>
      <c r="X379" s="211"/>
      <c r="Y379" s="211"/>
      <c r="Z379" s="211"/>
    </row>
    <row r="380" spans="16:26" ht="15.75" customHeight="1">
      <c r="P380" s="211"/>
      <c r="Q380" s="211"/>
      <c r="R380" s="211"/>
      <c r="S380" s="211"/>
      <c r="T380" s="211"/>
      <c r="U380" s="211"/>
      <c r="V380" s="211"/>
      <c r="W380" s="211"/>
      <c r="X380" s="211"/>
      <c r="Y380" s="211"/>
      <c r="Z380" s="211"/>
    </row>
    <row r="381" spans="16:26" ht="15.75" customHeight="1">
      <c r="P381" s="211"/>
      <c r="Q381" s="211"/>
      <c r="R381" s="211"/>
      <c r="S381" s="211"/>
      <c r="T381" s="211"/>
      <c r="U381" s="211"/>
      <c r="V381" s="211"/>
      <c r="W381" s="211"/>
      <c r="X381" s="211"/>
      <c r="Y381" s="211"/>
      <c r="Z381" s="211"/>
    </row>
    <row r="382" spans="16:26" ht="15.75" customHeight="1">
      <c r="P382" s="211"/>
      <c r="Q382" s="211"/>
      <c r="R382" s="211"/>
      <c r="S382" s="211"/>
      <c r="T382" s="211"/>
      <c r="U382" s="211"/>
      <c r="V382" s="211"/>
      <c r="W382" s="211"/>
      <c r="X382" s="211"/>
      <c r="Y382" s="211"/>
      <c r="Z382" s="211"/>
    </row>
    <row r="383" spans="16:26" ht="15.75" customHeight="1">
      <c r="P383" s="211"/>
      <c r="Q383" s="211"/>
      <c r="R383" s="211"/>
      <c r="S383" s="211"/>
      <c r="T383" s="211"/>
      <c r="U383" s="211"/>
      <c r="V383" s="211"/>
      <c r="W383" s="211"/>
      <c r="X383" s="211"/>
      <c r="Y383" s="211"/>
      <c r="Z383" s="211"/>
    </row>
    <row r="384" spans="16:26" ht="15.75" customHeight="1">
      <c r="P384" s="211"/>
      <c r="Q384" s="211"/>
      <c r="R384" s="211"/>
      <c r="S384" s="211"/>
      <c r="T384" s="211"/>
      <c r="U384" s="211"/>
      <c r="V384" s="211"/>
      <c r="W384" s="211"/>
      <c r="X384" s="211"/>
      <c r="Y384" s="211"/>
      <c r="Z384" s="211"/>
    </row>
    <row r="385" spans="16:26" ht="15.75" customHeight="1">
      <c r="P385" s="211"/>
      <c r="Q385" s="211"/>
      <c r="R385" s="211"/>
      <c r="S385" s="211"/>
      <c r="T385" s="211"/>
      <c r="U385" s="211"/>
      <c r="V385" s="211"/>
      <c r="W385" s="211"/>
      <c r="X385" s="211"/>
      <c r="Y385" s="211"/>
      <c r="Z385" s="211"/>
    </row>
    <row r="386" spans="16:26" ht="15.75" customHeight="1">
      <c r="P386" s="211"/>
      <c r="Q386" s="211"/>
      <c r="R386" s="211"/>
      <c r="S386" s="211"/>
      <c r="T386" s="211"/>
      <c r="U386" s="211"/>
      <c r="V386" s="211"/>
      <c r="W386" s="211"/>
      <c r="X386" s="211"/>
      <c r="Y386" s="211"/>
      <c r="Z386" s="211"/>
    </row>
    <row r="387" spans="16:26" ht="15.75" customHeight="1">
      <c r="P387" s="211"/>
      <c r="Q387" s="211"/>
      <c r="R387" s="211"/>
      <c r="S387" s="211"/>
      <c r="T387" s="211"/>
      <c r="U387" s="211"/>
      <c r="V387" s="211"/>
      <c r="W387" s="211"/>
      <c r="X387" s="211"/>
      <c r="Y387" s="211"/>
      <c r="Z387" s="211"/>
    </row>
    <row r="388" spans="16:26" ht="15.75" customHeight="1">
      <c r="P388" s="211"/>
      <c r="Q388" s="211"/>
      <c r="R388" s="211"/>
      <c r="S388" s="211"/>
      <c r="T388" s="211"/>
      <c r="U388" s="211"/>
      <c r="V388" s="211"/>
      <c r="W388" s="211"/>
      <c r="X388" s="211"/>
      <c r="Y388" s="211"/>
      <c r="Z388" s="211"/>
    </row>
    <row r="389" spans="16:26" ht="15.75" customHeight="1">
      <c r="P389" s="211"/>
      <c r="Q389" s="211"/>
      <c r="R389" s="211"/>
      <c r="S389" s="211"/>
      <c r="T389" s="211"/>
      <c r="U389" s="211"/>
      <c r="V389" s="211"/>
      <c r="W389" s="211"/>
      <c r="X389" s="211"/>
      <c r="Y389" s="211"/>
      <c r="Z389" s="211"/>
    </row>
    <row r="390" spans="16:26" ht="15.75" customHeight="1">
      <c r="P390" s="211"/>
      <c r="Q390" s="211"/>
      <c r="R390" s="211"/>
      <c r="S390" s="211"/>
      <c r="T390" s="211"/>
      <c r="U390" s="211"/>
      <c r="V390" s="211"/>
      <c r="W390" s="211"/>
      <c r="X390" s="211"/>
      <c r="Y390" s="211"/>
      <c r="Z390" s="211"/>
    </row>
    <row r="391" spans="16:26" ht="15.75" customHeight="1">
      <c r="P391" s="211"/>
      <c r="Q391" s="211"/>
      <c r="R391" s="211"/>
      <c r="S391" s="211"/>
      <c r="T391" s="211"/>
      <c r="U391" s="211"/>
      <c r="V391" s="211"/>
      <c r="W391" s="211"/>
      <c r="X391" s="211"/>
      <c r="Y391" s="211"/>
      <c r="Z391" s="211"/>
    </row>
    <row r="392" spans="16:26" ht="15.75" customHeight="1">
      <c r="P392" s="211"/>
      <c r="Q392" s="211"/>
      <c r="R392" s="211"/>
      <c r="S392" s="211"/>
      <c r="T392" s="211"/>
      <c r="U392" s="211"/>
      <c r="V392" s="211"/>
      <c r="W392" s="211"/>
      <c r="X392" s="211"/>
      <c r="Y392" s="211"/>
      <c r="Z392" s="211"/>
    </row>
    <row r="393" spans="16:26" ht="15.75" customHeight="1">
      <c r="P393" s="211"/>
      <c r="Q393" s="211"/>
      <c r="R393" s="211"/>
      <c r="S393" s="211"/>
      <c r="T393" s="211"/>
      <c r="U393" s="211"/>
      <c r="V393" s="211"/>
      <c r="W393" s="211"/>
      <c r="X393" s="211"/>
      <c r="Y393" s="211"/>
      <c r="Z393" s="211"/>
    </row>
    <row r="394" spans="16:26" ht="15.75" customHeight="1">
      <c r="P394" s="211"/>
      <c r="Q394" s="211"/>
      <c r="R394" s="211"/>
      <c r="S394" s="211"/>
      <c r="T394" s="211"/>
      <c r="U394" s="211"/>
      <c r="V394" s="211"/>
      <c r="W394" s="211"/>
      <c r="X394" s="211"/>
      <c r="Y394" s="211"/>
      <c r="Z394" s="211"/>
    </row>
    <row r="395" spans="16:26" ht="15.75" customHeight="1">
      <c r="P395" s="211"/>
      <c r="Q395" s="211"/>
      <c r="R395" s="211"/>
      <c r="S395" s="211"/>
      <c r="T395" s="211"/>
      <c r="U395" s="211"/>
      <c r="V395" s="211"/>
      <c r="W395" s="211"/>
      <c r="X395" s="211"/>
      <c r="Y395" s="211"/>
      <c r="Z395" s="211"/>
    </row>
    <row r="396" spans="16:26" ht="15.75" customHeight="1">
      <c r="P396" s="211"/>
      <c r="Q396" s="211"/>
      <c r="R396" s="211"/>
      <c r="S396" s="211"/>
      <c r="T396" s="211"/>
      <c r="U396" s="211"/>
      <c r="V396" s="211"/>
      <c r="W396" s="211"/>
      <c r="X396" s="211"/>
      <c r="Y396" s="211"/>
      <c r="Z396" s="211"/>
    </row>
    <row r="397" spans="16:26" ht="15.75" customHeight="1">
      <c r="P397" s="211"/>
      <c r="Q397" s="211"/>
      <c r="R397" s="211"/>
      <c r="S397" s="211"/>
      <c r="T397" s="211"/>
      <c r="U397" s="211"/>
      <c r="V397" s="211"/>
      <c r="W397" s="211"/>
      <c r="X397" s="211"/>
      <c r="Y397" s="211"/>
      <c r="Z397" s="211"/>
    </row>
    <row r="398" spans="16:26" ht="15.75" customHeight="1">
      <c r="P398" s="211"/>
      <c r="Q398" s="211"/>
      <c r="R398" s="211"/>
      <c r="S398" s="211"/>
      <c r="T398" s="211"/>
      <c r="U398" s="211"/>
      <c r="V398" s="211"/>
      <c r="W398" s="211"/>
      <c r="X398" s="211"/>
      <c r="Y398" s="211"/>
      <c r="Z398" s="211"/>
    </row>
    <row r="399" spans="16:26" ht="15.75" customHeight="1">
      <c r="P399" s="211"/>
      <c r="Q399" s="211"/>
      <c r="R399" s="211"/>
      <c r="S399" s="211"/>
      <c r="T399" s="211"/>
      <c r="U399" s="211"/>
      <c r="V399" s="211"/>
      <c r="W399" s="211"/>
      <c r="X399" s="211"/>
      <c r="Y399" s="211"/>
      <c r="Z399" s="211"/>
    </row>
    <row r="400" spans="16:26" ht="15.75" customHeight="1">
      <c r="P400" s="211"/>
      <c r="Q400" s="211"/>
      <c r="R400" s="211"/>
      <c r="S400" s="211"/>
      <c r="T400" s="211"/>
      <c r="U400" s="211"/>
      <c r="V400" s="211"/>
      <c r="W400" s="211"/>
      <c r="X400" s="211"/>
      <c r="Y400" s="211"/>
      <c r="Z400" s="211"/>
    </row>
    <row r="401" spans="16:26" ht="15.75" customHeight="1">
      <c r="P401" s="211"/>
      <c r="Q401" s="211"/>
      <c r="R401" s="211"/>
      <c r="S401" s="211"/>
      <c r="T401" s="211"/>
      <c r="U401" s="211"/>
      <c r="V401" s="211"/>
      <c r="W401" s="211"/>
      <c r="X401" s="211"/>
      <c r="Y401" s="211"/>
      <c r="Z401" s="211"/>
    </row>
    <row r="402" spans="16:26" ht="15.75" customHeight="1">
      <c r="P402" s="211"/>
      <c r="Q402" s="211"/>
      <c r="R402" s="211"/>
      <c r="S402" s="211"/>
      <c r="T402" s="211"/>
      <c r="U402" s="211"/>
      <c r="V402" s="211"/>
      <c r="W402" s="211"/>
      <c r="X402" s="211"/>
      <c r="Y402" s="211"/>
      <c r="Z402" s="211"/>
    </row>
    <row r="403" spans="16:26" ht="15.75" customHeight="1">
      <c r="P403" s="211"/>
      <c r="Q403" s="211"/>
      <c r="R403" s="211"/>
      <c r="S403" s="211"/>
      <c r="T403" s="211"/>
      <c r="U403" s="211"/>
      <c r="V403" s="211"/>
      <c r="W403" s="211"/>
      <c r="X403" s="211"/>
      <c r="Y403" s="211"/>
      <c r="Z403" s="211"/>
    </row>
    <row r="404" spans="16:26" ht="15.75" customHeight="1">
      <c r="P404" s="211"/>
      <c r="Q404" s="211"/>
      <c r="R404" s="211"/>
      <c r="S404" s="211"/>
      <c r="T404" s="211"/>
      <c r="U404" s="211"/>
      <c r="V404" s="211"/>
      <c r="W404" s="211"/>
      <c r="X404" s="211"/>
      <c r="Y404" s="211"/>
      <c r="Z404" s="211"/>
    </row>
    <row r="405" spans="16:26" ht="15.75" customHeight="1">
      <c r="P405" s="211"/>
      <c r="Q405" s="211"/>
      <c r="R405" s="211"/>
      <c r="S405" s="211"/>
      <c r="T405" s="211"/>
      <c r="U405" s="211"/>
      <c r="V405" s="211"/>
      <c r="W405" s="211"/>
      <c r="X405" s="211"/>
      <c r="Y405" s="211"/>
      <c r="Z405" s="211"/>
    </row>
    <row r="406" spans="16:26" ht="15.75" customHeight="1">
      <c r="P406" s="211"/>
      <c r="Q406" s="211"/>
      <c r="R406" s="211"/>
      <c r="S406" s="211"/>
      <c r="T406" s="211"/>
      <c r="U406" s="211"/>
      <c r="V406" s="211"/>
      <c r="W406" s="211"/>
      <c r="X406" s="211"/>
      <c r="Y406" s="211"/>
      <c r="Z406" s="211"/>
    </row>
    <row r="407" spans="16:26" ht="15.75" customHeight="1">
      <c r="P407" s="211"/>
      <c r="Q407" s="211"/>
      <c r="R407" s="211"/>
      <c r="S407" s="211"/>
      <c r="T407" s="211"/>
      <c r="U407" s="211"/>
      <c r="V407" s="211"/>
      <c r="W407" s="211"/>
      <c r="X407" s="211"/>
      <c r="Y407" s="211"/>
      <c r="Z407" s="211"/>
    </row>
    <row r="408" spans="16:26" ht="15.75" customHeight="1">
      <c r="P408" s="211"/>
      <c r="Q408" s="211"/>
      <c r="R408" s="211"/>
      <c r="S408" s="211"/>
      <c r="T408" s="211"/>
      <c r="U408" s="211"/>
      <c r="V408" s="211"/>
      <c r="W408" s="211"/>
      <c r="X408" s="211"/>
      <c r="Y408" s="211"/>
      <c r="Z408" s="211"/>
    </row>
    <row r="409" spans="16:26" ht="15.75" customHeight="1">
      <c r="P409" s="211"/>
      <c r="Q409" s="211"/>
      <c r="R409" s="211"/>
      <c r="S409" s="211"/>
      <c r="T409" s="211"/>
      <c r="U409" s="211"/>
      <c r="V409" s="211"/>
      <c r="W409" s="211"/>
      <c r="X409" s="211"/>
      <c r="Y409" s="211"/>
      <c r="Z409" s="211"/>
    </row>
    <row r="410" spans="16:26" ht="15.75" customHeight="1">
      <c r="P410" s="211"/>
      <c r="Q410" s="211"/>
      <c r="R410" s="211"/>
      <c r="S410" s="211"/>
      <c r="T410" s="211"/>
      <c r="U410" s="211"/>
      <c r="V410" s="211"/>
      <c r="W410" s="211"/>
      <c r="X410" s="211"/>
      <c r="Y410" s="211"/>
      <c r="Z410" s="211"/>
    </row>
    <row r="411" spans="16:26" ht="15.75" customHeight="1">
      <c r="P411" s="211"/>
      <c r="Q411" s="211"/>
      <c r="R411" s="211"/>
      <c r="S411" s="211"/>
      <c r="T411" s="211"/>
      <c r="U411" s="211"/>
      <c r="V411" s="211"/>
      <c r="W411" s="211"/>
      <c r="X411" s="211"/>
      <c r="Y411" s="211"/>
      <c r="Z411" s="211"/>
    </row>
    <row r="412" spans="16:26" ht="15.75" customHeight="1">
      <c r="P412" s="211"/>
      <c r="Q412" s="211"/>
      <c r="R412" s="211"/>
      <c r="S412" s="211"/>
      <c r="T412" s="211"/>
      <c r="U412" s="211"/>
      <c r="V412" s="211"/>
      <c r="W412" s="211"/>
      <c r="X412" s="211"/>
      <c r="Y412" s="211"/>
      <c r="Z412" s="211"/>
    </row>
    <row r="413" spans="16:26" ht="15.75" customHeight="1">
      <c r="P413" s="211"/>
      <c r="Q413" s="211"/>
      <c r="R413" s="211"/>
      <c r="S413" s="211"/>
      <c r="T413" s="211"/>
      <c r="U413" s="211"/>
      <c r="V413" s="211"/>
      <c r="W413" s="211"/>
      <c r="X413" s="211"/>
      <c r="Y413" s="211"/>
      <c r="Z413" s="211"/>
    </row>
    <row r="414" spans="16:26" ht="15.75" customHeight="1">
      <c r="P414" s="211"/>
      <c r="Q414" s="211"/>
      <c r="R414" s="211"/>
      <c r="S414" s="211"/>
      <c r="T414" s="211"/>
      <c r="U414" s="211"/>
      <c r="V414" s="211"/>
      <c r="W414" s="211"/>
      <c r="X414" s="211"/>
      <c r="Y414" s="211"/>
      <c r="Z414" s="211"/>
    </row>
    <row r="415" spans="16:26" ht="15.75" customHeight="1">
      <c r="P415" s="211"/>
      <c r="Q415" s="211"/>
      <c r="R415" s="211"/>
      <c r="S415" s="211"/>
      <c r="T415" s="211"/>
      <c r="U415" s="211"/>
      <c r="V415" s="211"/>
      <c r="W415" s="211"/>
      <c r="X415" s="211"/>
      <c r="Y415" s="211"/>
      <c r="Z415" s="211"/>
    </row>
    <row r="416" spans="16:26" ht="15.75" customHeight="1">
      <c r="P416" s="211"/>
      <c r="Q416" s="211"/>
      <c r="R416" s="211"/>
      <c r="S416" s="211"/>
      <c r="T416" s="211"/>
      <c r="U416" s="211"/>
      <c r="V416" s="211"/>
      <c r="W416" s="211"/>
      <c r="X416" s="211"/>
      <c r="Y416" s="211"/>
      <c r="Z416" s="211"/>
    </row>
    <row r="417" spans="16:26" ht="15.75" customHeight="1">
      <c r="P417" s="211"/>
      <c r="Q417" s="211"/>
      <c r="R417" s="211"/>
      <c r="S417" s="211"/>
      <c r="T417" s="211"/>
      <c r="U417" s="211"/>
      <c r="V417" s="211"/>
      <c r="W417" s="211"/>
      <c r="X417" s="211"/>
      <c r="Y417" s="211"/>
      <c r="Z417" s="211"/>
    </row>
    <row r="418" spans="16:26" ht="15.75" customHeight="1">
      <c r="P418" s="211"/>
      <c r="Q418" s="211"/>
      <c r="R418" s="211"/>
      <c r="S418" s="211"/>
      <c r="T418" s="211"/>
      <c r="U418" s="211"/>
      <c r="V418" s="211"/>
      <c r="W418" s="211"/>
      <c r="X418" s="211"/>
      <c r="Y418" s="211"/>
      <c r="Z418" s="211"/>
    </row>
    <row r="419" spans="16:26" ht="15.75" customHeight="1">
      <c r="P419" s="211"/>
      <c r="Q419" s="211"/>
      <c r="R419" s="211"/>
      <c r="S419" s="211"/>
      <c r="T419" s="211"/>
      <c r="U419" s="211"/>
      <c r="V419" s="211"/>
      <c r="W419" s="211"/>
      <c r="X419" s="211"/>
      <c r="Y419" s="211"/>
      <c r="Z419" s="211"/>
    </row>
    <row r="420" spans="16:26" ht="15.75" customHeight="1">
      <c r="P420" s="211"/>
      <c r="Q420" s="211"/>
      <c r="R420" s="211"/>
      <c r="S420" s="211"/>
      <c r="T420" s="211"/>
      <c r="U420" s="211"/>
      <c r="V420" s="211"/>
      <c r="W420" s="211"/>
      <c r="X420" s="211"/>
      <c r="Y420" s="211"/>
      <c r="Z420" s="211"/>
    </row>
    <row r="421" spans="16:26" ht="15.75" customHeight="1">
      <c r="P421" s="211"/>
      <c r="Q421" s="211"/>
      <c r="R421" s="211"/>
      <c r="S421" s="211"/>
      <c r="T421" s="211"/>
      <c r="U421" s="211"/>
      <c r="V421" s="211"/>
      <c r="W421" s="211"/>
      <c r="X421" s="211"/>
      <c r="Y421" s="211"/>
      <c r="Z421" s="211"/>
    </row>
    <row r="422" spans="16:26" ht="15.75" customHeight="1">
      <c r="P422" s="211"/>
      <c r="Q422" s="211"/>
      <c r="R422" s="211"/>
      <c r="S422" s="211"/>
      <c r="T422" s="211"/>
      <c r="U422" s="211"/>
      <c r="V422" s="211"/>
      <c r="W422" s="211"/>
      <c r="X422" s="211"/>
      <c r="Y422" s="211"/>
      <c r="Z422" s="211"/>
    </row>
    <row r="423" spans="16:26" ht="15.75" customHeight="1">
      <c r="P423" s="211"/>
      <c r="Q423" s="211"/>
      <c r="R423" s="211"/>
      <c r="S423" s="211"/>
      <c r="T423" s="211"/>
      <c r="U423" s="211"/>
      <c r="V423" s="211"/>
      <c r="W423" s="211"/>
      <c r="X423" s="211"/>
      <c r="Y423" s="211"/>
      <c r="Z423" s="211"/>
    </row>
    <row r="424" spans="16:26" ht="15.75" customHeight="1">
      <c r="P424" s="211"/>
      <c r="Q424" s="211"/>
      <c r="R424" s="211"/>
      <c r="S424" s="211"/>
      <c r="T424" s="211"/>
      <c r="U424" s="211"/>
      <c r="V424" s="211"/>
      <c r="W424" s="211"/>
      <c r="X424" s="211"/>
      <c r="Y424" s="211"/>
      <c r="Z424" s="211"/>
    </row>
    <row r="425" spans="16:26" ht="15.75" customHeight="1">
      <c r="P425" s="211"/>
      <c r="Q425" s="211"/>
      <c r="R425" s="211"/>
      <c r="S425" s="211"/>
      <c r="T425" s="211"/>
      <c r="U425" s="211"/>
      <c r="V425" s="211"/>
      <c r="W425" s="211"/>
      <c r="X425" s="211"/>
      <c r="Y425" s="211"/>
      <c r="Z425" s="211"/>
    </row>
    <row r="426" spans="16:26" ht="15.75" customHeight="1">
      <c r="P426" s="211"/>
      <c r="Q426" s="211"/>
      <c r="R426" s="211"/>
      <c r="S426" s="211"/>
      <c r="T426" s="211"/>
      <c r="U426" s="211"/>
      <c r="V426" s="211"/>
      <c r="W426" s="211"/>
      <c r="X426" s="211"/>
      <c r="Y426" s="211"/>
      <c r="Z426" s="211"/>
    </row>
    <row r="427" spans="16:26" ht="15.75" customHeight="1">
      <c r="P427" s="211"/>
      <c r="Q427" s="211"/>
      <c r="R427" s="211"/>
      <c r="S427" s="211"/>
      <c r="T427" s="211"/>
      <c r="U427" s="211"/>
      <c r="V427" s="211"/>
      <c r="W427" s="211"/>
      <c r="X427" s="211"/>
      <c r="Y427" s="211"/>
      <c r="Z427" s="211"/>
    </row>
    <row r="428" spans="16:26" ht="15.75" customHeight="1">
      <c r="P428" s="211"/>
      <c r="Q428" s="211"/>
      <c r="R428" s="211"/>
      <c r="S428" s="211"/>
      <c r="T428" s="211"/>
      <c r="U428" s="211"/>
      <c r="V428" s="211"/>
      <c r="W428" s="211"/>
      <c r="X428" s="211"/>
      <c r="Y428" s="211"/>
      <c r="Z428" s="211"/>
    </row>
    <row r="429" spans="16:26" ht="15.75" customHeight="1">
      <c r="P429" s="211"/>
      <c r="Q429" s="211"/>
      <c r="R429" s="211"/>
      <c r="S429" s="211"/>
      <c r="T429" s="211"/>
      <c r="U429" s="211"/>
      <c r="V429" s="211"/>
      <c r="W429" s="211"/>
      <c r="X429" s="211"/>
      <c r="Y429" s="211"/>
      <c r="Z429" s="211"/>
    </row>
    <row r="430" spans="16:26" ht="15.75" customHeight="1">
      <c r="P430" s="211"/>
      <c r="Q430" s="211"/>
      <c r="R430" s="211"/>
      <c r="S430" s="211"/>
      <c r="T430" s="211"/>
      <c r="U430" s="211"/>
      <c r="V430" s="211"/>
      <c r="W430" s="211"/>
      <c r="X430" s="211"/>
      <c r="Y430" s="211"/>
      <c r="Z430" s="211"/>
    </row>
    <row r="431" spans="16:26" ht="15.75" customHeight="1">
      <c r="P431" s="211"/>
      <c r="Q431" s="211"/>
      <c r="R431" s="211"/>
      <c r="S431" s="211"/>
      <c r="T431" s="211"/>
      <c r="U431" s="211"/>
      <c r="V431" s="211"/>
      <c r="W431" s="211"/>
      <c r="X431" s="211"/>
      <c r="Y431" s="211"/>
      <c r="Z431" s="211"/>
    </row>
    <row r="432" spans="16:26" ht="15.75" customHeight="1">
      <c r="P432" s="211"/>
      <c r="Q432" s="211"/>
      <c r="R432" s="211"/>
      <c r="S432" s="211"/>
      <c r="T432" s="211"/>
      <c r="U432" s="211"/>
      <c r="V432" s="211"/>
      <c r="W432" s="211"/>
      <c r="X432" s="211"/>
      <c r="Y432" s="211"/>
      <c r="Z432" s="211"/>
    </row>
    <row r="433" spans="16:26" ht="15.75" customHeight="1">
      <c r="P433" s="211"/>
      <c r="Q433" s="211"/>
      <c r="R433" s="211"/>
      <c r="S433" s="211"/>
      <c r="T433" s="211"/>
      <c r="U433" s="211"/>
      <c r="V433" s="211"/>
      <c r="W433" s="211"/>
      <c r="X433" s="211"/>
      <c r="Y433" s="211"/>
      <c r="Z433" s="211"/>
    </row>
    <row r="434" spans="16:26" ht="15.75" customHeight="1">
      <c r="P434" s="211"/>
      <c r="Q434" s="211"/>
      <c r="R434" s="211"/>
      <c r="S434" s="211"/>
      <c r="T434" s="211"/>
      <c r="U434" s="211"/>
      <c r="V434" s="211"/>
      <c r="W434" s="211"/>
      <c r="X434" s="211"/>
      <c r="Y434" s="211"/>
      <c r="Z434" s="211"/>
    </row>
    <row r="435" spans="16:26" ht="15.75" customHeight="1">
      <c r="P435" s="211"/>
      <c r="Q435" s="211"/>
      <c r="R435" s="211"/>
      <c r="S435" s="211"/>
      <c r="T435" s="211"/>
      <c r="U435" s="211"/>
      <c r="V435" s="211"/>
      <c r="W435" s="211"/>
      <c r="X435" s="211"/>
      <c r="Y435" s="211"/>
      <c r="Z435" s="211"/>
    </row>
    <row r="436" spans="16:26" ht="15.75" customHeight="1">
      <c r="P436" s="211"/>
      <c r="Q436" s="211"/>
      <c r="R436" s="211"/>
      <c r="S436" s="211"/>
      <c r="T436" s="211"/>
      <c r="U436" s="211"/>
      <c r="V436" s="211"/>
      <c r="W436" s="211"/>
      <c r="X436" s="211"/>
      <c r="Y436" s="211"/>
      <c r="Z436" s="211"/>
    </row>
    <row r="437" spans="16:26" ht="15.75" customHeight="1">
      <c r="P437" s="211"/>
      <c r="Q437" s="211"/>
      <c r="R437" s="211"/>
      <c r="S437" s="211"/>
      <c r="T437" s="211"/>
      <c r="U437" s="211"/>
      <c r="V437" s="211"/>
      <c r="W437" s="211"/>
      <c r="X437" s="211"/>
      <c r="Y437" s="211"/>
      <c r="Z437" s="211"/>
    </row>
    <row r="438" spans="16:26" ht="15.75" customHeight="1">
      <c r="P438" s="211"/>
      <c r="Q438" s="211"/>
      <c r="R438" s="211"/>
      <c r="S438" s="211"/>
      <c r="T438" s="211"/>
      <c r="U438" s="211"/>
      <c r="V438" s="211"/>
      <c r="W438" s="211"/>
      <c r="X438" s="211"/>
      <c r="Y438" s="211"/>
      <c r="Z438" s="211"/>
    </row>
    <row r="439" spans="16:26" ht="15.75" customHeight="1">
      <c r="P439" s="211"/>
      <c r="Q439" s="211"/>
      <c r="R439" s="211"/>
      <c r="S439" s="211"/>
      <c r="T439" s="211"/>
      <c r="U439" s="211"/>
      <c r="V439" s="211"/>
      <c r="W439" s="211"/>
      <c r="X439" s="211"/>
      <c r="Y439" s="211"/>
      <c r="Z439" s="211"/>
    </row>
    <row r="440" spans="16:26" ht="15.75" customHeight="1">
      <c r="P440" s="211"/>
      <c r="Q440" s="211"/>
      <c r="R440" s="211"/>
      <c r="S440" s="211"/>
      <c r="T440" s="211"/>
      <c r="U440" s="211"/>
      <c r="V440" s="211"/>
      <c r="W440" s="211"/>
      <c r="X440" s="211"/>
      <c r="Y440" s="211"/>
      <c r="Z440" s="211"/>
    </row>
    <row r="441" spans="16:26" ht="15.75" customHeight="1">
      <c r="P441" s="211"/>
      <c r="Q441" s="211"/>
      <c r="R441" s="211"/>
      <c r="S441" s="211"/>
      <c r="T441" s="211"/>
      <c r="U441" s="211"/>
      <c r="V441" s="211"/>
      <c r="W441" s="211"/>
      <c r="X441" s="211"/>
      <c r="Y441" s="211"/>
      <c r="Z441" s="211"/>
    </row>
    <row r="442" spans="16:26" ht="15.75" customHeight="1">
      <c r="P442" s="211"/>
      <c r="Q442" s="211"/>
      <c r="R442" s="211"/>
      <c r="S442" s="211"/>
      <c r="T442" s="211"/>
      <c r="U442" s="211"/>
      <c r="V442" s="211"/>
      <c r="W442" s="211"/>
      <c r="X442" s="211"/>
      <c r="Y442" s="211"/>
      <c r="Z442" s="211"/>
    </row>
    <row r="443" spans="16:26" ht="15.75" customHeight="1">
      <c r="P443" s="211"/>
      <c r="Q443" s="211"/>
      <c r="R443" s="211"/>
      <c r="S443" s="211"/>
      <c r="T443" s="211"/>
      <c r="U443" s="211"/>
      <c r="V443" s="211"/>
      <c r="W443" s="211"/>
      <c r="X443" s="211"/>
      <c r="Y443" s="211"/>
      <c r="Z443" s="211"/>
    </row>
    <row r="444" spans="16:26" ht="15.75" customHeight="1">
      <c r="P444" s="211"/>
      <c r="Q444" s="211"/>
      <c r="R444" s="211"/>
      <c r="S444" s="211"/>
      <c r="T444" s="211"/>
      <c r="U444" s="211"/>
      <c r="V444" s="211"/>
      <c r="W444" s="211"/>
      <c r="X444" s="211"/>
      <c r="Y444" s="211"/>
      <c r="Z444" s="211"/>
    </row>
    <row r="445" spans="16:26" ht="15.75" customHeight="1">
      <c r="P445" s="211"/>
      <c r="Q445" s="211"/>
      <c r="R445" s="211"/>
      <c r="S445" s="211"/>
      <c r="T445" s="211"/>
      <c r="U445" s="211"/>
      <c r="V445" s="211"/>
      <c r="W445" s="211"/>
      <c r="X445" s="211"/>
      <c r="Y445" s="211"/>
      <c r="Z445" s="211"/>
    </row>
    <row r="446" spans="16:26" ht="15.75" customHeight="1">
      <c r="P446" s="211"/>
      <c r="Q446" s="211"/>
      <c r="R446" s="211"/>
      <c r="S446" s="211"/>
      <c r="T446" s="211"/>
      <c r="U446" s="211"/>
      <c r="V446" s="211"/>
      <c r="W446" s="211"/>
      <c r="X446" s="211"/>
      <c r="Y446" s="211"/>
      <c r="Z446" s="211"/>
    </row>
    <row r="447" spans="16:26" ht="15.75" customHeight="1">
      <c r="P447" s="211"/>
      <c r="Q447" s="211"/>
      <c r="R447" s="211"/>
      <c r="S447" s="211"/>
      <c r="T447" s="211"/>
      <c r="U447" s="211"/>
      <c r="V447" s="211"/>
      <c r="W447" s="211"/>
      <c r="X447" s="211"/>
      <c r="Y447" s="211"/>
      <c r="Z447" s="211"/>
    </row>
    <row r="448" spans="16:26" ht="15.75" customHeight="1">
      <c r="P448" s="211"/>
      <c r="Q448" s="211"/>
      <c r="R448" s="211"/>
      <c r="S448" s="211"/>
      <c r="T448" s="211"/>
      <c r="U448" s="211"/>
      <c r="V448" s="211"/>
      <c r="W448" s="211"/>
      <c r="X448" s="211"/>
      <c r="Y448" s="211"/>
      <c r="Z448" s="211"/>
    </row>
    <row r="449" spans="16:26" ht="15.75" customHeight="1">
      <c r="P449" s="211"/>
      <c r="Q449" s="211"/>
      <c r="R449" s="211"/>
      <c r="S449" s="211"/>
      <c r="T449" s="211"/>
      <c r="U449" s="211"/>
      <c r="V449" s="211"/>
      <c r="W449" s="211"/>
      <c r="X449" s="211"/>
      <c r="Y449" s="211"/>
      <c r="Z449" s="211"/>
    </row>
    <row r="450" spans="16:26" ht="15.75" customHeight="1">
      <c r="P450" s="211"/>
      <c r="Q450" s="211"/>
      <c r="R450" s="211"/>
      <c r="S450" s="211"/>
      <c r="T450" s="211"/>
      <c r="U450" s="211"/>
      <c r="V450" s="211"/>
      <c r="W450" s="211"/>
      <c r="X450" s="211"/>
      <c r="Y450" s="211"/>
      <c r="Z450" s="211"/>
    </row>
    <row r="451" spans="16:26" ht="15.75" customHeight="1">
      <c r="P451" s="211"/>
      <c r="Q451" s="211"/>
      <c r="R451" s="211"/>
      <c r="S451" s="211"/>
      <c r="T451" s="211"/>
      <c r="U451" s="211"/>
      <c r="V451" s="211"/>
      <c r="W451" s="211"/>
      <c r="X451" s="211"/>
      <c r="Y451" s="211"/>
      <c r="Z451" s="211"/>
    </row>
    <row r="452" spans="16:26" ht="15.75" customHeight="1">
      <c r="P452" s="211"/>
      <c r="Q452" s="211"/>
      <c r="R452" s="211"/>
      <c r="S452" s="211"/>
      <c r="T452" s="211"/>
      <c r="U452" s="211"/>
      <c r="V452" s="211"/>
      <c r="W452" s="211"/>
      <c r="X452" s="211"/>
      <c r="Y452" s="211"/>
      <c r="Z452" s="211"/>
    </row>
    <row r="453" spans="16:26" ht="15.75" customHeight="1">
      <c r="P453" s="211"/>
      <c r="Q453" s="211"/>
      <c r="R453" s="211"/>
      <c r="S453" s="211"/>
      <c r="T453" s="211"/>
      <c r="U453" s="211"/>
      <c r="V453" s="211"/>
      <c r="W453" s="211"/>
      <c r="X453" s="211"/>
      <c r="Y453" s="211"/>
      <c r="Z453" s="211"/>
    </row>
    <row r="454" spans="16:26" ht="15.75" customHeight="1">
      <c r="P454" s="211"/>
      <c r="Q454" s="211"/>
      <c r="R454" s="211"/>
      <c r="S454" s="211"/>
      <c r="T454" s="211"/>
      <c r="U454" s="211"/>
      <c r="V454" s="211"/>
      <c r="W454" s="211"/>
      <c r="X454" s="211"/>
      <c r="Y454" s="211"/>
      <c r="Z454" s="211"/>
    </row>
    <row r="455" spans="16:26" ht="15.75" customHeight="1">
      <c r="P455" s="211"/>
      <c r="Q455" s="211"/>
      <c r="R455" s="211"/>
      <c r="S455" s="211"/>
      <c r="T455" s="211"/>
      <c r="U455" s="211"/>
      <c r="V455" s="211"/>
      <c r="W455" s="211"/>
      <c r="X455" s="211"/>
      <c r="Y455" s="211"/>
      <c r="Z455" s="211"/>
    </row>
    <row r="456" spans="16:26" ht="15.75" customHeight="1">
      <c r="P456" s="211"/>
      <c r="Q456" s="211"/>
      <c r="R456" s="211"/>
      <c r="S456" s="211"/>
      <c r="T456" s="211"/>
      <c r="U456" s="211"/>
      <c r="V456" s="211"/>
      <c r="W456" s="211"/>
      <c r="X456" s="211"/>
      <c r="Y456" s="211"/>
      <c r="Z456" s="211"/>
    </row>
    <row r="457" spans="16:26" ht="15.75" customHeight="1">
      <c r="P457" s="211"/>
      <c r="Q457" s="211"/>
      <c r="R457" s="211"/>
      <c r="S457" s="211"/>
      <c r="T457" s="211"/>
      <c r="U457" s="211"/>
      <c r="V457" s="211"/>
      <c r="W457" s="211"/>
      <c r="X457" s="211"/>
      <c r="Y457" s="211"/>
      <c r="Z457" s="211"/>
    </row>
    <row r="458" spans="16:26" ht="15.75" customHeight="1">
      <c r="P458" s="211"/>
      <c r="Q458" s="211"/>
      <c r="R458" s="211"/>
      <c r="S458" s="211"/>
      <c r="T458" s="211"/>
      <c r="U458" s="211"/>
      <c r="V458" s="211"/>
      <c r="W458" s="211"/>
      <c r="X458" s="211"/>
      <c r="Y458" s="211"/>
      <c r="Z458" s="211"/>
    </row>
    <row r="459" spans="16:26" ht="15.75" customHeight="1">
      <c r="P459" s="211"/>
      <c r="Q459" s="211"/>
      <c r="R459" s="211"/>
      <c r="S459" s="211"/>
      <c r="T459" s="211"/>
      <c r="U459" s="211"/>
      <c r="V459" s="211"/>
      <c r="W459" s="211"/>
      <c r="X459" s="211"/>
      <c r="Y459" s="211"/>
      <c r="Z459" s="211"/>
    </row>
    <row r="460" spans="16:26" ht="15.75" customHeight="1">
      <c r="P460" s="211"/>
      <c r="Q460" s="211"/>
      <c r="R460" s="211"/>
      <c r="S460" s="211"/>
      <c r="T460" s="211"/>
      <c r="U460" s="211"/>
      <c r="V460" s="211"/>
      <c r="W460" s="211"/>
      <c r="X460" s="211"/>
      <c r="Y460" s="211"/>
      <c r="Z460" s="211"/>
    </row>
    <row r="461" spans="16:26" ht="15.75" customHeight="1">
      <c r="P461" s="211"/>
      <c r="Q461" s="211"/>
      <c r="R461" s="211"/>
      <c r="S461" s="211"/>
      <c r="T461" s="211"/>
      <c r="U461" s="211"/>
      <c r="V461" s="211"/>
      <c r="W461" s="211"/>
      <c r="X461" s="211"/>
      <c r="Y461" s="211"/>
      <c r="Z461" s="211"/>
    </row>
    <row r="462" spans="16:26" ht="15.75" customHeight="1">
      <c r="P462" s="211"/>
      <c r="Q462" s="211"/>
      <c r="R462" s="211"/>
      <c r="S462" s="211"/>
      <c r="T462" s="211"/>
      <c r="U462" s="211"/>
      <c r="V462" s="211"/>
      <c r="W462" s="211"/>
      <c r="X462" s="211"/>
      <c r="Y462" s="211"/>
      <c r="Z462" s="211"/>
    </row>
    <row r="463" spans="16:26" ht="15.75" customHeight="1">
      <c r="P463" s="211"/>
      <c r="Q463" s="211"/>
      <c r="R463" s="211"/>
      <c r="S463" s="211"/>
      <c r="T463" s="211"/>
      <c r="U463" s="211"/>
      <c r="V463" s="211"/>
      <c r="W463" s="211"/>
      <c r="X463" s="211"/>
      <c r="Y463" s="211"/>
      <c r="Z463" s="211"/>
    </row>
    <row r="464" spans="16:26" ht="15.75" customHeight="1">
      <c r="P464" s="211"/>
      <c r="Q464" s="211"/>
      <c r="R464" s="211"/>
      <c r="S464" s="211"/>
      <c r="T464" s="211"/>
      <c r="U464" s="211"/>
      <c r="V464" s="211"/>
      <c r="W464" s="211"/>
      <c r="X464" s="211"/>
      <c r="Y464" s="211"/>
      <c r="Z464" s="211"/>
    </row>
    <row r="465" spans="16:26" ht="15.75" customHeight="1">
      <c r="P465" s="211"/>
      <c r="Q465" s="211"/>
      <c r="R465" s="211"/>
      <c r="S465" s="211"/>
      <c r="T465" s="211"/>
      <c r="U465" s="211"/>
      <c r="V465" s="211"/>
      <c r="W465" s="211"/>
      <c r="X465" s="211"/>
      <c r="Y465" s="211"/>
      <c r="Z465" s="211"/>
    </row>
    <row r="466" spans="16:26" ht="15.75" customHeight="1">
      <c r="P466" s="211"/>
      <c r="Q466" s="211"/>
      <c r="R466" s="211"/>
      <c r="S466" s="211"/>
      <c r="T466" s="211"/>
      <c r="U466" s="211"/>
      <c r="V466" s="211"/>
      <c r="W466" s="211"/>
      <c r="X466" s="211"/>
      <c r="Y466" s="211"/>
      <c r="Z466" s="211"/>
    </row>
    <row r="467" spans="16:26" ht="15.75" customHeight="1">
      <c r="P467" s="211"/>
      <c r="Q467" s="211"/>
      <c r="R467" s="211"/>
      <c r="S467" s="211"/>
      <c r="T467" s="211"/>
      <c r="U467" s="211"/>
      <c r="V467" s="211"/>
      <c r="W467" s="211"/>
      <c r="X467" s="211"/>
      <c r="Y467" s="211"/>
      <c r="Z467" s="211"/>
    </row>
    <row r="468" spans="16:26" ht="15.75" customHeight="1">
      <c r="P468" s="211"/>
      <c r="Q468" s="211"/>
      <c r="R468" s="211"/>
      <c r="S468" s="211"/>
      <c r="T468" s="211"/>
      <c r="U468" s="211"/>
      <c r="V468" s="211"/>
      <c r="W468" s="211"/>
      <c r="X468" s="211"/>
      <c r="Y468" s="211"/>
      <c r="Z468" s="211"/>
    </row>
    <row r="469" spans="16:26" ht="15.75" customHeight="1">
      <c r="P469" s="211"/>
      <c r="Q469" s="211"/>
      <c r="R469" s="211"/>
      <c r="S469" s="211"/>
      <c r="T469" s="211"/>
      <c r="U469" s="211"/>
      <c r="V469" s="211"/>
      <c r="W469" s="211"/>
      <c r="X469" s="211"/>
      <c r="Y469" s="211"/>
      <c r="Z469" s="211"/>
    </row>
    <row r="470" spans="16:26" ht="15.75" customHeight="1">
      <c r="P470" s="211"/>
      <c r="Q470" s="211"/>
      <c r="R470" s="211"/>
      <c r="S470" s="211"/>
      <c r="T470" s="211"/>
      <c r="U470" s="211"/>
      <c r="V470" s="211"/>
      <c r="W470" s="211"/>
      <c r="X470" s="211"/>
      <c r="Y470" s="211"/>
      <c r="Z470" s="211"/>
    </row>
    <row r="471" spans="16:26" ht="15.75" customHeight="1">
      <c r="P471" s="211"/>
      <c r="Q471" s="211"/>
      <c r="R471" s="211"/>
      <c r="S471" s="211"/>
      <c r="T471" s="211"/>
      <c r="U471" s="211"/>
      <c r="V471" s="211"/>
      <c r="W471" s="211"/>
      <c r="X471" s="211"/>
      <c r="Y471" s="211"/>
      <c r="Z471" s="211"/>
    </row>
    <row r="472" spans="16:26" ht="15.75" customHeight="1">
      <c r="P472" s="211"/>
      <c r="Q472" s="211"/>
      <c r="R472" s="211"/>
      <c r="S472" s="211"/>
      <c r="T472" s="211"/>
      <c r="U472" s="211"/>
      <c r="V472" s="211"/>
      <c r="W472" s="211"/>
      <c r="X472" s="211"/>
      <c r="Y472" s="211"/>
      <c r="Z472" s="211"/>
    </row>
    <row r="473" spans="16:26" ht="15.75" customHeight="1">
      <c r="P473" s="211"/>
      <c r="Q473" s="211"/>
      <c r="R473" s="211"/>
      <c r="S473" s="211"/>
      <c r="T473" s="211"/>
      <c r="U473" s="211"/>
      <c r="V473" s="211"/>
      <c r="W473" s="211"/>
      <c r="X473" s="211"/>
      <c r="Y473" s="211"/>
      <c r="Z473" s="211"/>
    </row>
    <row r="474" spans="16:26" ht="15.75" customHeight="1">
      <c r="P474" s="211"/>
      <c r="Q474" s="211"/>
      <c r="R474" s="211"/>
      <c r="S474" s="211"/>
      <c r="T474" s="211"/>
      <c r="U474" s="211"/>
      <c r="V474" s="211"/>
      <c r="W474" s="211"/>
      <c r="X474" s="211"/>
      <c r="Y474" s="211"/>
      <c r="Z474" s="211"/>
    </row>
    <row r="475" spans="16:26" ht="15.75" customHeight="1">
      <c r="P475" s="211"/>
      <c r="Q475" s="211"/>
      <c r="R475" s="211"/>
      <c r="S475" s="211"/>
      <c r="T475" s="211"/>
      <c r="U475" s="211"/>
      <c r="V475" s="211"/>
      <c r="W475" s="211"/>
      <c r="X475" s="211"/>
      <c r="Y475" s="211"/>
      <c r="Z475" s="211"/>
    </row>
    <row r="476" spans="16:26" ht="15.75" customHeight="1">
      <c r="P476" s="211"/>
      <c r="Q476" s="211"/>
      <c r="R476" s="211"/>
      <c r="S476" s="211"/>
      <c r="T476" s="211"/>
      <c r="U476" s="211"/>
      <c r="V476" s="211"/>
      <c r="W476" s="211"/>
      <c r="X476" s="211"/>
      <c r="Y476" s="211"/>
      <c r="Z476" s="211"/>
    </row>
    <row r="477" spans="16:26" ht="15.75" customHeight="1">
      <c r="P477" s="211"/>
      <c r="Q477" s="211"/>
      <c r="R477" s="211"/>
      <c r="S477" s="211"/>
      <c r="T477" s="211"/>
      <c r="U477" s="211"/>
      <c r="V477" s="211"/>
      <c r="W477" s="211"/>
      <c r="X477" s="211"/>
      <c r="Y477" s="211"/>
      <c r="Z477" s="211"/>
    </row>
    <row r="478" spans="16:26" ht="15.75" customHeight="1">
      <c r="P478" s="211"/>
      <c r="Q478" s="211"/>
      <c r="R478" s="211"/>
      <c r="S478" s="211"/>
      <c r="T478" s="211"/>
      <c r="U478" s="211"/>
      <c r="V478" s="211"/>
      <c r="W478" s="211"/>
      <c r="X478" s="211"/>
      <c r="Y478" s="211"/>
      <c r="Z478" s="211"/>
    </row>
    <row r="479" spans="16:26" ht="15.75" customHeight="1">
      <c r="P479" s="211"/>
      <c r="Q479" s="211"/>
      <c r="R479" s="211"/>
      <c r="S479" s="211"/>
      <c r="T479" s="211"/>
      <c r="U479" s="211"/>
      <c r="V479" s="211"/>
      <c r="W479" s="211"/>
      <c r="X479" s="211"/>
      <c r="Y479" s="211"/>
      <c r="Z479" s="211"/>
    </row>
    <row r="480" spans="16:26" ht="15.75" customHeight="1">
      <c r="P480" s="211"/>
      <c r="Q480" s="211"/>
      <c r="R480" s="211"/>
      <c r="S480" s="211"/>
      <c r="T480" s="211"/>
      <c r="U480" s="211"/>
      <c r="V480" s="211"/>
      <c r="W480" s="211"/>
      <c r="X480" s="211"/>
      <c r="Y480" s="211"/>
      <c r="Z480" s="211"/>
    </row>
    <row r="481" spans="16:26" ht="15.75" customHeight="1">
      <c r="P481" s="211"/>
      <c r="Q481" s="211"/>
      <c r="R481" s="211"/>
      <c r="S481" s="211"/>
      <c r="T481" s="211"/>
      <c r="U481" s="211"/>
      <c r="V481" s="211"/>
      <c r="W481" s="211"/>
      <c r="X481" s="211"/>
      <c r="Y481" s="211"/>
      <c r="Z481" s="211"/>
    </row>
    <row r="482" spans="16:26" ht="15.75" customHeight="1">
      <c r="P482" s="211"/>
      <c r="Q482" s="211"/>
      <c r="R482" s="211"/>
      <c r="S482" s="211"/>
      <c r="T482" s="211"/>
      <c r="U482" s="211"/>
      <c r="V482" s="211"/>
      <c r="W482" s="211"/>
      <c r="X482" s="211"/>
      <c r="Y482" s="211"/>
      <c r="Z482" s="211"/>
    </row>
    <row r="483" spans="16:26" ht="15.75" customHeight="1">
      <c r="P483" s="211"/>
      <c r="Q483" s="211"/>
      <c r="R483" s="211"/>
      <c r="S483" s="211"/>
      <c r="T483" s="211"/>
      <c r="U483" s="211"/>
      <c r="V483" s="211"/>
      <c r="W483" s="211"/>
      <c r="X483" s="211"/>
      <c r="Y483" s="211"/>
      <c r="Z483" s="211"/>
    </row>
    <row r="484" spans="16:26" ht="15.75" customHeight="1">
      <c r="P484" s="211"/>
      <c r="Q484" s="211"/>
      <c r="R484" s="211"/>
      <c r="S484" s="211"/>
      <c r="T484" s="211"/>
      <c r="U484" s="211"/>
      <c r="V484" s="211"/>
      <c r="W484" s="211"/>
      <c r="X484" s="211"/>
      <c r="Y484" s="211"/>
      <c r="Z484" s="211"/>
    </row>
    <row r="485" spans="16:26" ht="15.75" customHeight="1">
      <c r="P485" s="211"/>
      <c r="Q485" s="211"/>
      <c r="R485" s="211"/>
      <c r="S485" s="211"/>
      <c r="T485" s="211"/>
      <c r="U485" s="211"/>
      <c r="V485" s="211"/>
      <c r="W485" s="211"/>
      <c r="X485" s="211"/>
      <c r="Y485" s="211"/>
      <c r="Z485" s="211"/>
    </row>
    <row r="486" spans="16:26" ht="15.75" customHeight="1">
      <c r="P486" s="211"/>
      <c r="Q486" s="211"/>
      <c r="R486" s="211"/>
      <c r="S486" s="211"/>
      <c r="T486" s="211"/>
      <c r="U486" s="211"/>
      <c r="V486" s="211"/>
      <c r="W486" s="211"/>
      <c r="X486" s="211"/>
      <c r="Y486" s="211"/>
      <c r="Z486" s="211"/>
    </row>
    <row r="487" spans="16:26" ht="15.75" customHeight="1">
      <c r="P487" s="211"/>
      <c r="Q487" s="211"/>
      <c r="R487" s="211"/>
      <c r="S487" s="211"/>
      <c r="T487" s="211"/>
      <c r="U487" s="211"/>
      <c r="V487" s="211"/>
      <c r="W487" s="211"/>
      <c r="X487" s="211"/>
      <c r="Y487" s="211"/>
      <c r="Z487" s="211"/>
    </row>
    <row r="488" spans="16:26" ht="15.75" customHeight="1">
      <c r="P488" s="211"/>
      <c r="Q488" s="211"/>
      <c r="R488" s="211"/>
      <c r="S488" s="211"/>
      <c r="T488" s="211"/>
      <c r="U488" s="211"/>
      <c r="V488" s="211"/>
      <c r="W488" s="211"/>
      <c r="X488" s="211"/>
      <c r="Y488" s="211"/>
      <c r="Z488" s="211"/>
    </row>
    <row r="489" spans="16:26" ht="15.75" customHeight="1">
      <c r="P489" s="211"/>
      <c r="Q489" s="211"/>
      <c r="R489" s="211"/>
      <c r="S489" s="211"/>
      <c r="T489" s="211"/>
      <c r="U489" s="211"/>
      <c r="V489" s="211"/>
      <c r="W489" s="211"/>
      <c r="X489" s="211"/>
      <c r="Y489" s="211"/>
      <c r="Z489" s="211"/>
    </row>
    <row r="490" spans="16:26" ht="15.75" customHeight="1">
      <c r="P490" s="211"/>
      <c r="Q490" s="211"/>
      <c r="R490" s="211"/>
      <c r="S490" s="211"/>
      <c r="T490" s="211"/>
      <c r="U490" s="211"/>
      <c r="V490" s="211"/>
      <c r="W490" s="211"/>
      <c r="X490" s="211"/>
      <c r="Y490" s="211"/>
      <c r="Z490" s="211"/>
    </row>
    <row r="491" spans="16:26" ht="15.75" customHeight="1">
      <c r="P491" s="211"/>
      <c r="Q491" s="211"/>
      <c r="R491" s="211"/>
      <c r="S491" s="211"/>
      <c r="T491" s="211"/>
      <c r="U491" s="211"/>
      <c r="V491" s="211"/>
      <c r="W491" s="211"/>
      <c r="X491" s="211"/>
      <c r="Y491" s="211"/>
      <c r="Z491" s="211"/>
    </row>
    <row r="492" spans="16:26" ht="15.75" customHeight="1">
      <c r="P492" s="211"/>
      <c r="Q492" s="211"/>
      <c r="R492" s="211"/>
      <c r="S492" s="211"/>
      <c r="T492" s="211"/>
      <c r="U492" s="211"/>
      <c r="V492" s="211"/>
      <c r="W492" s="211"/>
      <c r="X492" s="211"/>
      <c r="Y492" s="211"/>
      <c r="Z492" s="211"/>
    </row>
    <row r="493" spans="16:26" ht="15.75" customHeight="1">
      <c r="P493" s="211"/>
      <c r="Q493" s="211"/>
      <c r="R493" s="211"/>
      <c r="S493" s="211"/>
      <c r="T493" s="211"/>
      <c r="U493" s="211"/>
      <c r="V493" s="211"/>
      <c r="W493" s="211"/>
      <c r="X493" s="211"/>
      <c r="Y493" s="211"/>
      <c r="Z493" s="211"/>
    </row>
    <row r="494" spans="16:26" ht="15.75" customHeight="1">
      <c r="P494" s="211"/>
      <c r="Q494" s="211"/>
      <c r="R494" s="211"/>
      <c r="S494" s="211"/>
      <c r="T494" s="211"/>
      <c r="U494" s="211"/>
      <c r="V494" s="211"/>
      <c r="W494" s="211"/>
      <c r="X494" s="211"/>
      <c r="Y494" s="211"/>
      <c r="Z494" s="211"/>
    </row>
    <row r="495" spans="16:26" ht="15.75" customHeight="1">
      <c r="P495" s="211"/>
      <c r="Q495" s="211"/>
      <c r="R495" s="211"/>
      <c r="S495" s="211"/>
      <c r="T495" s="211"/>
      <c r="U495" s="211"/>
      <c r="V495" s="211"/>
      <c r="W495" s="211"/>
      <c r="X495" s="211"/>
      <c r="Y495" s="211"/>
      <c r="Z495" s="211"/>
    </row>
    <row r="496" spans="16:26" ht="15.75" customHeight="1">
      <c r="P496" s="211"/>
      <c r="Q496" s="211"/>
      <c r="R496" s="211"/>
      <c r="S496" s="211"/>
      <c r="T496" s="211"/>
      <c r="U496" s="211"/>
      <c r="V496" s="211"/>
      <c r="W496" s="211"/>
      <c r="X496" s="211"/>
      <c r="Y496" s="211"/>
      <c r="Z496" s="211"/>
    </row>
    <row r="497" spans="16:26" ht="15.75" customHeight="1">
      <c r="P497" s="211"/>
      <c r="Q497" s="211"/>
      <c r="R497" s="211"/>
      <c r="S497" s="211"/>
      <c r="T497" s="211"/>
      <c r="U497" s="211"/>
      <c r="V497" s="211"/>
      <c r="W497" s="211"/>
      <c r="X497" s="211"/>
      <c r="Y497" s="211"/>
      <c r="Z497" s="211"/>
    </row>
    <row r="498" spans="16:26" ht="15.75" customHeight="1">
      <c r="P498" s="211"/>
      <c r="Q498" s="211"/>
      <c r="R498" s="211"/>
      <c r="S498" s="211"/>
      <c r="T498" s="211"/>
      <c r="U498" s="211"/>
      <c r="V498" s="211"/>
      <c r="W498" s="211"/>
      <c r="X498" s="211"/>
      <c r="Y498" s="211"/>
      <c r="Z498" s="211"/>
    </row>
    <row r="499" spans="16:26" ht="15.75" customHeight="1">
      <c r="P499" s="211"/>
      <c r="Q499" s="211"/>
      <c r="R499" s="211"/>
      <c r="S499" s="211"/>
      <c r="T499" s="211"/>
      <c r="U499" s="211"/>
      <c r="V499" s="211"/>
      <c r="W499" s="211"/>
      <c r="X499" s="211"/>
      <c r="Y499" s="211"/>
      <c r="Z499" s="211"/>
    </row>
    <row r="500" spans="16:26" ht="15.75" customHeight="1">
      <c r="P500" s="211"/>
      <c r="Q500" s="211"/>
      <c r="R500" s="211"/>
      <c r="S500" s="211"/>
      <c r="T500" s="211"/>
      <c r="U500" s="211"/>
      <c r="V500" s="211"/>
      <c r="W500" s="211"/>
      <c r="X500" s="211"/>
      <c r="Y500" s="211"/>
      <c r="Z500" s="211"/>
    </row>
    <row r="501" spans="16:26" ht="15.75" customHeight="1">
      <c r="P501" s="211"/>
      <c r="Q501" s="211"/>
      <c r="R501" s="211"/>
      <c r="S501" s="211"/>
      <c r="T501" s="211"/>
      <c r="U501" s="211"/>
      <c r="V501" s="211"/>
      <c r="W501" s="211"/>
      <c r="X501" s="211"/>
      <c r="Y501" s="211"/>
      <c r="Z501" s="211"/>
    </row>
    <row r="502" spans="16:26" ht="15.75" customHeight="1">
      <c r="P502" s="211"/>
      <c r="Q502" s="211"/>
      <c r="R502" s="211"/>
      <c r="S502" s="211"/>
      <c r="T502" s="211"/>
      <c r="U502" s="211"/>
      <c r="V502" s="211"/>
      <c r="W502" s="211"/>
      <c r="X502" s="211"/>
      <c r="Y502" s="211"/>
      <c r="Z502" s="211"/>
    </row>
    <row r="503" spans="16:26" ht="15.75" customHeight="1">
      <c r="P503" s="211"/>
      <c r="Q503" s="211"/>
      <c r="R503" s="211"/>
      <c r="S503" s="211"/>
      <c r="T503" s="211"/>
      <c r="U503" s="211"/>
      <c r="V503" s="211"/>
      <c r="W503" s="211"/>
      <c r="X503" s="211"/>
      <c r="Y503" s="211"/>
      <c r="Z503" s="211"/>
    </row>
    <row r="504" spans="16:26" ht="15.75" customHeight="1">
      <c r="P504" s="211"/>
      <c r="Q504" s="211"/>
      <c r="R504" s="211"/>
      <c r="S504" s="211"/>
      <c r="T504" s="211"/>
      <c r="U504" s="211"/>
      <c r="V504" s="211"/>
      <c r="W504" s="211"/>
      <c r="X504" s="211"/>
      <c r="Y504" s="211"/>
      <c r="Z504" s="211"/>
    </row>
    <row r="505" spans="16:26" ht="15.75" customHeight="1">
      <c r="P505" s="211"/>
      <c r="Q505" s="211"/>
      <c r="R505" s="211"/>
      <c r="S505" s="211"/>
      <c r="T505" s="211"/>
      <c r="U505" s="211"/>
      <c r="V505" s="211"/>
      <c r="W505" s="211"/>
      <c r="X505" s="211"/>
      <c r="Y505" s="211"/>
      <c r="Z505" s="211"/>
    </row>
    <row r="506" spans="16:26" ht="15.75" customHeight="1">
      <c r="P506" s="211"/>
      <c r="Q506" s="211"/>
      <c r="R506" s="211"/>
      <c r="S506" s="211"/>
      <c r="T506" s="211"/>
      <c r="U506" s="211"/>
      <c r="V506" s="211"/>
      <c r="W506" s="211"/>
      <c r="X506" s="211"/>
      <c r="Y506" s="211"/>
      <c r="Z506" s="211"/>
    </row>
    <row r="507" spans="16:26" ht="15.75" customHeight="1">
      <c r="P507" s="211"/>
      <c r="Q507" s="211"/>
      <c r="R507" s="211"/>
      <c r="S507" s="211"/>
      <c r="T507" s="211"/>
      <c r="U507" s="211"/>
      <c r="V507" s="211"/>
      <c r="W507" s="211"/>
      <c r="X507" s="211"/>
      <c r="Y507" s="211"/>
      <c r="Z507" s="211"/>
    </row>
    <row r="508" spans="16:26" ht="15.75" customHeight="1">
      <c r="P508" s="211"/>
      <c r="Q508" s="211"/>
      <c r="R508" s="211"/>
      <c r="S508" s="211"/>
      <c r="T508" s="211"/>
      <c r="U508" s="211"/>
      <c r="V508" s="211"/>
      <c r="W508" s="211"/>
      <c r="X508" s="211"/>
      <c r="Y508" s="211"/>
      <c r="Z508" s="211"/>
    </row>
    <row r="509" spans="16:26" ht="15.75" customHeight="1">
      <c r="P509" s="211"/>
      <c r="Q509" s="211"/>
      <c r="R509" s="211"/>
      <c r="S509" s="211"/>
      <c r="T509" s="211"/>
      <c r="U509" s="211"/>
      <c r="V509" s="211"/>
      <c r="W509" s="211"/>
      <c r="X509" s="211"/>
      <c r="Y509" s="211"/>
      <c r="Z509" s="211"/>
    </row>
    <row r="510" spans="16:26" ht="15.75" customHeight="1">
      <c r="P510" s="211"/>
      <c r="Q510" s="211"/>
      <c r="R510" s="211"/>
      <c r="S510" s="211"/>
      <c r="T510" s="211"/>
      <c r="U510" s="211"/>
      <c r="V510" s="211"/>
      <c r="W510" s="211"/>
      <c r="X510" s="211"/>
      <c r="Y510" s="211"/>
      <c r="Z510" s="211"/>
    </row>
    <row r="511" spans="16:26" ht="15.75" customHeight="1">
      <c r="P511" s="211"/>
      <c r="Q511" s="211"/>
      <c r="R511" s="211"/>
      <c r="S511" s="211"/>
      <c r="T511" s="211"/>
      <c r="U511" s="211"/>
      <c r="V511" s="211"/>
      <c r="W511" s="211"/>
      <c r="X511" s="211"/>
      <c r="Y511" s="211"/>
      <c r="Z511" s="211"/>
    </row>
    <row r="512" spans="16:26" ht="15.75" customHeight="1">
      <c r="P512" s="211"/>
      <c r="Q512" s="211"/>
      <c r="R512" s="211"/>
      <c r="S512" s="211"/>
      <c r="T512" s="211"/>
      <c r="U512" s="211"/>
      <c r="V512" s="211"/>
      <c r="W512" s="211"/>
      <c r="X512" s="211"/>
      <c r="Y512" s="211"/>
      <c r="Z512" s="211"/>
    </row>
    <row r="513" spans="16:26" ht="15.75" customHeight="1">
      <c r="P513" s="211"/>
      <c r="Q513" s="211"/>
      <c r="R513" s="211"/>
      <c r="S513" s="211"/>
      <c r="T513" s="211"/>
      <c r="U513" s="211"/>
      <c r="V513" s="211"/>
      <c r="W513" s="211"/>
      <c r="X513" s="211"/>
      <c r="Y513" s="211"/>
      <c r="Z513" s="211"/>
    </row>
    <row r="514" spans="16:26" ht="15.75" customHeight="1">
      <c r="P514" s="211"/>
      <c r="Q514" s="211"/>
      <c r="R514" s="211"/>
      <c r="S514" s="211"/>
      <c r="T514" s="211"/>
      <c r="U514" s="211"/>
      <c r="V514" s="211"/>
      <c r="W514" s="211"/>
      <c r="X514" s="211"/>
      <c r="Y514" s="211"/>
      <c r="Z514" s="211"/>
    </row>
    <row r="515" spans="16:26" ht="15.75" customHeight="1">
      <c r="P515" s="211"/>
      <c r="Q515" s="211"/>
      <c r="R515" s="211"/>
      <c r="S515" s="211"/>
      <c r="T515" s="211"/>
      <c r="U515" s="211"/>
      <c r="V515" s="211"/>
      <c r="W515" s="211"/>
      <c r="X515" s="211"/>
      <c r="Y515" s="211"/>
      <c r="Z515" s="211"/>
    </row>
    <row r="516" spans="16:26" ht="15.75" customHeight="1">
      <c r="P516" s="211"/>
      <c r="Q516" s="211"/>
      <c r="R516" s="211"/>
      <c r="S516" s="211"/>
      <c r="T516" s="211"/>
      <c r="U516" s="211"/>
      <c r="V516" s="211"/>
      <c r="W516" s="211"/>
      <c r="X516" s="211"/>
      <c r="Y516" s="211"/>
      <c r="Z516" s="211"/>
    </row>
    <row r="517" spans="16:26" ht="15.75" customHeight="1">
      <c r="P517" s="211"/>
      <c r="Q517" s="211"/>
      <c r="R517" s="211"/>
      <c r="S517" s="211"/>
      <c r="T517" s="211"/>
      <c r="U517" s="211"/>
      <c r="V517" s="211"/>
      <c r="W517" s="211"/>
      <c r="X517" s="211"/>
      <c r="Y517" s="211"/>
      <c r="Z517" s="211"/>
    </row>
    <row r="518" spans="16:26" ht="15.75" customHeight="1">
      <c r="P518" s="211"/>
      <c r="Q518" s="211"/>
      <c r="R518" s="211"/>
      <c r="S518" s="211"/>
      <c r="T518" s="211"/>
      <c r="U518" s="211"/>
      <c r="V518" s="211"/>
      <c r="W518" s="211"/>
      <c r="X518" s="211"/>
      <c r="Y518" s="211"/>
      <c r="Z518" s="211"/>
    </row>
    <row r="519" spans="16:26" ht="15.75" customHeight="1">
      <c r="P519" s="211"/>
      <c r="Q519" s="211"/>
      <c r="R519" s="211"/>
      <c r="S519" s="211"/>
      <c r="T519" s="211"/>
      <c r="U519" s="211"/>
      <c r="V519" s="211"/>
      <c r="W519" s="211"/>
      <c r="X519" s="211"/>
      <c r="Y519" s="211"/>
      <c r="Z519" s="211"/>
    </row>
    <row r="520" spans="16:26" ht="15.75" customHeight="1">
      <c r="P520" s="211"/>
      <c r="Q520" s="211"/>
      <c r="R520" s="211"/>
      <c r="S520" s="211"/>
      <c r="T520" s="211"/>
      <c r="U520" s="211"/>
      <c r="V520" s="211"/>
      <c r="W520" s="211"/>
      <c r="X520" s="211"/>
      <c r="Y520" s="211"/>
      <c r="Z520" s="211"/>
    </row>
    <row r="521" spans="16:26" ht="15.75" customHeight="1">
      <c r="P521" s="211"/>
      <c r="Q521" s="211"/>
      <c r="R521" s="211"/>
      <c r="S521" s="211"/>
      <c r="T521" s="211"/>
      <c r="U521" s="211"/>
      <c r="V521" s="211"/>
      <c r="W521" s="211"/>
      <c r="X521" s="211"/>
      <c r="Y521" s="211"/>
      <c r="Z521" s="211"/>
    </row>
    <row r="522" spans="16:26" ht="15.75" customHeight="1">
      <c r="P522" s="211"/>
      <c r="Q522" s="211"/>
      <c r="R522" s="211"/>
      <c r="S522" s="211"/>
      <c r="T522" s="211"/>
      <c r="U522" s="211"/>
      <c r="V522" s="211"/>
      <c r="W522" s="211"/>
      <c r="X522" s="211"/>
      <c r="Y522" s="211"/>
      <c r="Z522" s="211"/>
    </row>
    <row r="523" spans="16:26" ht="15.75" customHeight="1">
      <c r="P523" s="211"/>
      <c r="Q523" s="211"/>
      <c r="R523" s="211"/>
      <c r="S523" s="211"/>
      <c r="T523" s="211"/>
      <c r="U523" s="211"/>
      <c r="V523" s="211"/>
      <c r="W523" s="211"/>
      <c r="X523" s="211"/>
      <c r="Y523" s="211"/>
      <c r="Z523" s="211"/>
    </row>
    <row r="524" spans="16:26" ht="15.75" customHeight="1">
      <c r="P524" s="211"/>
      <c r="Q524" s="211"/>
      <c r="R524" s="211"/>
      <c r="S524" s="211"/>
      <c r="T524" s="211"/>
      <c r="U524" s="211"/>
      <c r="V524" s="211"/>
      <c r="W524" s="211"/>
      <c r="X524" s="211"/>
      <c r="Y524" s="211"/>
      <c r="Z524" s="211"/>
    </row>
    <row r="525" spans="16:26" ht="15.75" customHeight="1">
      <c r="P525" s="211"/>
      <c r="Q525" s="211"/>
      <c r="R525" s="211"/>
      <c r="S525" s="211"/>
      <c r="T525" s="211"/>
      <c r="U525" s="211"/>
      <c r="V525" s="211"/>
      <c r="W525" s="211"/>
      <c r="X525" s="211"/>
      <c r="Y525" s="211"/>
      <c r="Z525" s="211"/>
    </row>
    <row r="526" spans="16:26" ht="15.75" customHeight="1">
      <c r="P526" s="211"/>
      <c r="Q526" s="211"/>
      <c r="R526" s="211"/>
      <c r="S526" s="211"/>
      <c r="T526" s="211"/>
      <c r="U526" s="211"/>
      <c r="V526" s="211"/>
      <c r="W526" s="211"/>
      <c r="X526" s="211"/>
      <c r="Y526" s="211"/>
      <c r="Z526" s="211"/>
    </row>
    <row r="527" spans="16:26" ht="15.75" customHeight="1">
      <c r="P527" s="211"/>
      <c r="Q527" s="211"/>
      <c r="R527" s="211"/>
      <c r="S527" s="211"/>
      <c r="T527" s="211"/>
      <c r="U527" s="211"/>
      <c r="V527" s="211"/>
      <c r="W527" s="211"/>
      <c r="X527" s="211"/>
      <c r="Y527" s="211"/>
      <c r="Z527" s="211"/>
    </row>
    <row r="528" spans="16:26" ht="15.75" customHeight="1">
      <c r="P528" s="211"/>
      <c r="Q528" s="211"/>
      <c r="R528" s="211"/>
      <c r="S528" s="211"/>
      <c r="T528" s="211"/>
      <c r="U528" s="211"/>
      <c r="V528" s="211"/>
      <c r="W528" s="211"/>
      <c r="X528" s="211"/>
      <c r="Y528" s="211"/>
      <c r="Z528" s="211"/>
    </row>
    <row r="529" spans="16:26" ht="15.75" customHeight="1">
      <c r="P529" s="211"/>
      <c r="Q529" s="211"/>
      <c r="R529" s="211"/>
      <c r="S529" s="211"/>
      <c r="T529" s="211"/>
      <c r="U529" s="211"/>
      <c r="V529" s="211"/>
      <c r="W529" s="211"/>
      <c r="X529" s="211"/>
      <c r="Y529" s="211"/>
      <c r="Z529" s="211"/>
    </row>
    <row r="530" spans="16:26" ht="15.75" customHeight="1">
      <c r="P530" s="211"/>
      <c r="Q530" s="211"/>
      <c r="R530" s="211"/>
      <c r="S530" s="211"/>
      <c r="T530" s="211"/>
      <c r="U530" s="211"/>
      <c r="V530" s="211"/>
      <c r="W530" s="211"/>
      <c r="X530" s="211"/>
      <c r="Y530" s="211"/>
      <c r="Z530" s="211"/>
    </row>
    <row r="531" spans="16:26" ht="15.75" customHeight="1">
      <c r="P531" s="211"/>
      <c r="Q531" s="211"/>
      <c r="R531" s="211"/>
      <c r="S531" s="211"/>
      <c r="T531" s="211"/>
      <c r="U531" s="211"/>
      <c r="V531" s="211"/>
      <c r="W531" s="211"/>
      <c r="X531" s="211"/>
      <c r="Y531" s="211"/>
      <c r="Z531" s="211"/>
    </row>
    <row r="532" spans="16:26" ht="15.75" customHeight="1">
      <c r="P532" s="211"/>
      <c r="Q532" s="211"/>
      <c r="R532" s="211"/>
      <c r="S532" s="211"/>
      <c r="T532" s="211"/>
      <c r="U532" s="211"/>
      <c r="V532" s="211"/>
      <c r="W532" s="211"/>
      <c r="X532" s="211"/>
      <c r="Y532" s="211"/>
      <c r="Z532" s="211"/>
    </row>
    <row r="533" spans="16:26" ht="15.75" customHeight="1">
      <c r="P533" s="211"/>
      <c r="Q533" s="211"/>
      <c r="R533" s="211"/>
      <c r="S533" s="211"/>
      <c r="T533" s="211"/>
      <c r="U533" s="211"/>
      <c r="V533" s="211"/>
      <c r="W533" s="211"/>
      <c r="X533" s="211"/>
      <c r="Y533" s="211"/>
      <c r="Z533" s="211"/>
    </row>
    <row r="534" spans="16:26" ht="15.75" customHeight="1">
      <c r="P534" s="211"/>
      <c r="Q534" s="211"/>
      <c r="R534" s="211"/>
      <c r="S534" s="211"/>
      <c r="T534" s="211"/>
      <c r="U534" s="211"/>
      <c r="V534" s="211"/>
      <c r="W534" s="211"/>
      <c r="X534" s="211"/>
      <c r="Y534" s="211"/>
      <c r="Z534" s="211"/>
    </row>
    <row r="535" spans="16:26" ht="15.75" customHeight="1">
      <c r="P535" s="211"/>
      <c r="Q535" s="211"/>
      <c r="R535" s="211"/>
      <c r="S535" s="211"/>
      <c r="T535" s="211"/>
      <c r="U535" s="211"/>
      <c r="V535" s="211"/>
      <c r="W535" s="211"/>
      <c r="X535" s="211"/>
      <c r="Y535" s="211"/>
      <c r="Z535" s="211"/>
    </row>
    <row r="536" spans="16:26" ht="15.75" customHeight="1">
      <c r="P536" s="211"/>
      <c r="Q536" s="211"/>
      <c r="R536" s="211"/>
      <c r="S536" s="211"/>
      <c r="T536" s="211"/>
      <c r="U536" s="211"/>
      <c r="V536" s="211"/>
      <c r="W536" s="211"/>
      <c r="X536" s="211"/>
      <c r="Y536" s="211"/>
      <c r="Z536" s="211"/>
    </row>
    <row r="537" spans="16:26" ht="15.75" customHeight="1">
      <c r="P537" s="211"/>
      <c r="Q537" s="211"/>
      <c r="R537" s="211"/>
      <c r="S537" s="211"/>
      <c r="T537" s="211"/>
      <c r="U537" s="211"/>
      <c r="V537" s="211"/>
      <c r="W537" s="211"/>
      <c r="X537" s="211"/>
      <c r="Y537" s="211"/>
      <c r="Z537" s="211"/>
    </row>
    <row r="538" spans="16:26" ht="15.75" customHeight="1">
      <c r="P538" s="211"/>
      <c r="Q538" s="211"/>
      <c r="R538" s="211"/>
      <c r="S538" s="211"/>
      <c r="T538" s="211"/>
      <c r="U538" s="211"/>
      <c r="V538" s="211"/>
      <c r="W538" s="211"/>
      <c r="X538" s="211"/>
      <c r="Y538" s="211"/>
      <c r="Z538" s="211"/>
    </row>
    <row r="539" spans="16:26" ht="15.75" customHeight="1">
      <c r="P539" s="211"/>
      <c r="Q539" s="211"/>
      <c r="R539" s="211"/>
      <c r="S539" s="211"/>
      <c r="T539" s="211"/>
      <c r="U539" s="211"/>
      <c r="V539" s="211"/>
      <c r="W539" s="211"/>
      <c r="X539" s="211"/>
      <c r="Y539" s="211"/>
      <c r="Z539" s="211"/>
    </row>
    <row r="540" spans="16:26" ht="15.75" customHeight="1">
      <c r="P540" s="211"/>
      <c r="Q540" s="211"/>
      <c r="R540" s="211"/>
      <c r="S540" s="211"/>
      <c r="T540" s="211"/>
      <c r="U540" s="211"/>
      <c r="V540" s="211"/>
      <c r="W540" s="211"/>
      <c r="X540" s="211"/>
      <c r="Y540" s="211"/>
      <c r="Z540" s="211"/>
    </row>
    <row r="541" spans="16:26" ht="15.75" customHeight="1">
      <c r="P541" s="211"/>
      <c r="Q541" s="211"/>
      <c r="R541" s="211"/>
      <c r="S541" s="211"/>
      <c r="T541" s="211"/>
      <c r="U541" s="211"/>
      <c r="V541" s="211"/>
      <c r="W541" s="211"/>
      <c r="X541" s="211"/>
      <c r="Y541" s="211"/>
      <c r="Z541" s="211"/>
    </row>
    <row r="542" spans="16:26" ht="15.75" customHeight="1">
      <c r="P542" s="211"/>
      <c r="Q542" s="211"/>
      <c r="R542" s="211"/>
      <c r="S542" s="211"/>
      <c r="T542" s="211"/>
      <c r="U542" s="211"/>
      <c r="V542" s="211"/>
      <c r="W542" s="211"/>
      <c r="X542" s="211"/>
      <c r="Y542" s="211"/>
      <c r="Z542" s="211"/>
    </row>
    <row r="543" spans="16:26" ht="15.75" customHeight="1">
      <c r="P543" s="211"/>
      <c r="Q543" s="211"/>
      <c r="R543" s="211"/>
      <c r="S543" s="211"/>
      <c r="T543" s="211"/>
      <c r="U543" s="211"/>
      <c r="V543" s="211"/>
      <c r="W543" s="211"/>
      <c r="X543" s="211"/>
      <c r="Y543" s="211"/>
      <c r="Z543" s="211"/>
    </row>
    <row r="544" spans="16:26" ht="15.75" customHeight="1">
      <c r="P544" s="211"/>
      <c r="Q544" s="211"/>
      <c r="R544" s="211"/>
      <c r="S544" s="211"/>
      <c r="T544" s="211"/>
      <c r="U544" s="211"/>
      <c r="V544" s="211"/>
      <c r="W544" s="211"/>
      <c r="X544" s="211"/>
      <c r="Y544" s="211"/>
      <c r="Z544" s="211"/>
    </row>
    <row r="545" spans="16:26" ht="15.75" customHeight="1">
      <c r="P545" s="211"/>
      <c r="Q545" s="211"/>
      <c r="R545" s="211"/>
      <c r="S545" s="211"/>
      <c r="T545" s="211"/>
      <c r="U545" s="211"/>
      <c r="V545" s="211"/>
      <c r="W545" s="211"/>
      <c r="X545" s="211"/>
      <c r="Y545" s="211"/>
      <c r="Z545" s="211"/>
    </row>
    <row r="546" spans="16:26" ht="15.75" customHeight="1">
      <c r="P546" s="211"/>
      <c r="Q546" s="211"/>
      <c r="R546" s="211"/>
      <c r="S546" s="211"/>
      <c r="T546" s="211"/>
      <c r="U546" s="211"/>
      <c r="V546" s="211"/>
      <c r="W546" s="211"/>
      <c r="X546" s="211"/>
      <c r="Y546" s="211"/>
      <c r="Z546" s="211"/>
    </row>
    <row r="547" spans="16:26" ht="15.75" customHeight="1">
      <c r="P547" s="211"/>
      <c r="Q547" s="211"/>
      <c r="R547" s="211"/>
      <c r="S547" s="211"/>
      <c r="T547" s="211"/>
      <c r="U547" s="211"/>
      <c r="V547" s="211"/>
      <c r="W547" s="211"/>
      <c r="X547" s="211"/>
      <c r="Y547" s="211"/>
      <c r="Z547" s="211"/>
    </row>
    <row r="548" spans="16:26" ht="15.75" customHeight="1">
      <c r="P548" s="211"/>
      <c r="Q548" s="211"/>
      <c r="R548" s="211"/>
      <c r="S548" s="211"/>
      <c r="T548" s="211"/>
      <c r="U548" s="211"/>
      <c r="V548" s="211"/>
      <c r="W548" s="211"/>
      <c r="X548" s="211"/>
      <c r="Y548" s="211"/>
      <c r="Z548" s="211"/>
    </row>
    <row r="549" spans="16:26" ht="15.75" customHeight="1">
      <c r="P549" s="211"/>
      <c r="Q549" s="211"/>
      <c r="R549" s="211"/>
      <c r="S549" s="211"/>
      <c r="T549" s="211"/>
      <c r="U549" s="211"/>
      <c r="V549" s="211"/>
      <c r="W549" s="211"/>
      <c r="X549" s="211"/>
      <c r="Y549" s="211"/>
      <c r="Z549" s="211"/>
    </row>
    <row r="550" spans="16:26" ht="15.75" customHeight="1">
      <c r="P550" s="211"/>
      <c r="Q550" s="211"/>
      <c r="R550" s="211"/>
      <c r="S550" s="211"/>
      <c r="T550" s="211"/>
      <c r="U550" s="211"/>
      <c r="V550" s="211"/>
      <c r="W550" s="211"/>
      <c r="X550" s="211"/>
      <c r="Y550" s="211"/>
      <c r="Z550" s="211"/>
    </row>
    <row r="551" spans="16:26" ht="15.75" customHeight="1">
      <c r="P551" s="211"/>
      <c r="Q551" s="211"/>
      <c r="R551" s="211"/>
      <c r="S551" s="211"/>
      <c r="T551" s="211"/>
      <c r="U551" s="211"/>
      <c r="V551" s="211"/>
      <c r="W551" s="211"/>
      <c r="X551" s="211"/>
      <c r="Y551" s="211"/>
      <c r="Z551" s="211"/>
    </row>
    <row r="552" spans="16:26" ht="15.75" customHeight="1">
      <c r="P552" s="211"/>
      <c r="Q552" s="211"/>
      <c r="R552" s="211"/>
      <c r="S552" s="211"/>
      <c r="T552" s="211"/>
      <c r="U552" s="211"/>
      <c r="V552" s="211"/>
      <c r="W552" s="211"/>
      <c r="X552" s="211"/>
      <c r="Y552" s="211"/>
      <c r="Z552" s="211"/>
    </row>
    <row r="553" spans="16:26" ht="15.75" customHeight="1">
      <c r="P553" s="211"/>
      <c r="Q553" s="211"/>
      <c r="R553" s="211"/>
      <c r="S553" s="211"/>
      <c r="T553" s="211"/>
      <c r="U553" s="211"/>
      <c r="V553" s="211"/>
      <c r="W553" s="211"/>
      <c r="X553" s="211"/>
      <c r="Y553" s="211"/>
      <c r="Z553" s="211"/>
    </row>
    <row r="554" spans="16:26" ht="15.75" customHeight="1">
      <c r="P554" s="211"/>
      <c r="Q554" s="211"/>
      <c r="R554" s="211"/>
      <c r="S554" s="211"/>
      <c r="T554" s="211"/>
      <c r="U554" s="211"/>
      <c r="V554" s="211"/>
      <c r="W554" s="211"/>
      <c r="X554" s="211"/>
      <c r="Y554" s="211"/>
      <c r="Z554" s="211"/>
    </row>
    <row r="555" spans="16:26" ht="15.75" customHeight="1">
      <c r="P555" s="211"/>
      <c r="Q555" s="211"/>
      <c r="R555" s="211"/>
      <c r="S555" s="211"/>
      <c r="T555" s="211"/>
      <c r="U555" s="211"/>
      <c r="V555" s="211"/>
      <c r="W555" s="211"/>
      <c r="X555" s="211"/>
      <c r="Y555" s="211"/>
      <c r="Z555" s="211"/>
    </row>
    <row r="556" spans="16:26" ht="15.75" customHeight="1">
      <c r="P556" s="211"/>
      <c r="Q556" s="211"/>
      <c r="R556" s="211"/>
      <c r="S556" s="211"/>
      <c r="T556" s="211"/>
      <c r="U556" s="211"/>
      <c r="V556" s="211"/>
      <c r="W556" s="211"/>
      <c r="X556" s="211"/>
      <c r="Y556" s="211"/>
      <c r="Z556" s="211"/>
    </row>
    <row r="557" spans="16:26" ht="15.75" customHeight="1">
      <c r="P557" s="211"/>
      <c r="Q557" s="211"/>
      <c r="R557" s="211"/>
      <c r="S557" s="211"/>
      <c r="T557" s="211"/>
      <c r="U557" s="211"/>
      <c r="V557" s="211"/>
      <c r="W557" s="211"/>
      <c r="X557" s="211"/>
      <c r="Y557" s="211"/>
      <c r="Z557" s="211"/>
    </row>
    <row r="558" spans="16:26" ht="15.75" customHeight="1">
      <c r="P558" s="211"/>
      <c r="Q558" s="211"/>
      <c r="R558" s="211"/>
      <c r="S558" s="211"/>
      <c r="T558" s="211"/>
      <c r="U558" s="211"/>
      <c r="V558" s="211"/>
      <c r="W558" s="211"/>
      <c r="X558" s="211"/>
      <c r="Y558" s="211"/>
      <c r="Z558" s="211"/>
    </row>
    <row r="559" spans="16:26" ht="15.75" customHeight="1">
      <c r="P559" s="211"/>
      <c r="Q559" s="211"/>
      <c r="R559" s="211"/>
      <c r="S559" s="211"/>
      <c r="T559" s="211"/>
      <c r="U559" s="211"/>
      <c r="V559" s="211"/>
      <c r="W559" s="211"/>
      <c r="X559" s="211"/>
      <c r="Y559" s="211"/>
      <c r="Z559" s="211"/>
    </row>
    <row r="560" spans="16:26" ht="15.75" customHeight="1">
      <c r="P560" s="211"/>
      <c r="Q560" s="211"/>
      <c r="R560" s="211"/>
      <c r="S560" s="211"/>
      <c r="T560" s="211"/>
      <c r="U560" s="211"/>
      <c r="V560" s="211"/>
      <c r="W560" s="211"/>
      <c r="X560" s="211"/>
      <c r="Y560" s="211"/>
      <c r="Z560" s="211"/>
    </row>
    <row r="561" spans="16:26" ht="15.75" customHeight="1">
      <c r="P561" s="211"/>
      <c r="Q561" s="211"/>
      <c r="R561" s="211"/>
      <c r="S561" s="211"/>
      <c r="T561" s="211"/>
      <c r="U561" s="211"/>
      <c r="V561" s="211"/>
      <c r="W561" s="211"/>
      <c r="X561" s="211"/>
      <c r="Y561" s="211"/>
      <c r="Z561" s="211"/>
    </row>
    <row r="562" spans="16:26" ht="15.75" customHeight="1">
      <c r="P562" s="211"/>
      <c r="Q562" s="211"/>
      <c r="R562" s="211"/>
      <c r="S562" s="211"/>
      <c r="T562" s="211"/>
      <c r="U562" s="211"/>
      <c r="V562" s="211"/>
      <c r="W562" s="211"/>
      <c r="X562" s="211"/>
      <c r="Y562" s="211"/>
      <c r="Z562" s="211"/>
    </row>
    <row r="563" spans="16:26" ht="15.75" customHeight="1">
      <c r="P563" s="211"/>
      <c r="Q563" s="211"/>
      <c r="R563" s="211"/>
      <c r="S563" s="211"/>
      <c r="T563" s="211"/>
      <c r="U563" s="211"/>
      <c r="V563" s="211"/>
      <c r="W563" s="211"/>
      <c r="X563" s="211"/>
      <c r="Y563" s="211"/>
      <c r="Z563" s="211"/>
    </row>
    <row r="564" spans="16:26" ht="15.75" customHeight="1">
      <c r="P564" s="211"/>
      <c r="Q564" s="211"/>
      <c r="R564" s="211"/>
      <c r="S564" s="211"/>
      <c r="T564" s="211"/>
      <c r="U564" s="211"/>
      <c r="V564" s="211"/>
      <c r="W564" s="211"/>
      <c r="X564" s="211"/>
      <c r="Y564" s="211"/>
      <c r="Z564" s="211"/>
    </row>
    <row r="565" spans="16:26" ht="15.75" customHeight="1">
      <c r="P565" s="211"/>
      <c r="Q565" s="211"/>
      <c r="R565" s="211"/>
      <c r="S565" s="211"/>
      <c r="T565" s="211"/>
      <c r="U565" s="211"/>
      <c r="V565" s="211"/>
      <c r="W565" s="211"/>
      <c r="X565" s="211"/>
      <c r="Y565" s="211"/>
      <c r="Z565" s="211"/>
    </row>
    <row r="566" spans="16:26" ht="15.75" customHeight="1">
      <c r="P566" s="211"/>
      <c r="Q566" s="211"/>
      <c r="R566" s="211"/>
      <c r="S566" s="211"/>
      <c r="T566" s="211"/>
      <c r="U566" s="211"/>
      <c r="V566" s="211"/>
      <c r="W566" s="211"/>
      <c r="X566" s="211"/>
      <c r="Y566" s="211"/>
      <c r="Z566" s="211"/>
    </row>
    <row r="567" spans="16:26" ht="15.75" customHeight="1">
      <c r="P567" s="211"/>
      <c r="Q567" s="211"/>
      <c r="R567" s="211"/>
      <c r="S567" s="211"/>
      <c r="T567" s="211"/>
      <c r="U567" s="211"/>
      <c r="V567" s="211"/>
      <c r="W567" s="211"/>
      <c r="X567" s="211"/>
      <c r="Y567" s="211"/>
      <c r="Z567" s="211"/>
    </row>
    <row r="568" spans="16:26" ht="15.75" customHeight="1">
      <c r="P568" s="211"/>
      <c r="Q568" s="211"/>
      <c r="R568" s="211"/>
      <c r="S568" s="211"/>
      <c r="T568" s="211"/>
      <c r="U568" s="211"/>
      <c r="V568" s="211"/>
      <c r="W568" s="211"/>
      <c r="X568" s="211"/>
      <c r="Y568" s="211"/>
      <c r="Z568" s="211"/>
    </row>
    <row r="569" spans="16:26" ht="15.75" customHeight="1">
      <c r="P569" s="211"/>
      <c r="Q569" s="211"/>
      <c r="R569" s="211"/>
      <c r="S569" s="211"/>
      <c r="T569" s="211"/>
      <c r="U569" s="211"/>
      <c r="V569" s="211"/>
      <c r="W569" s="211"/>
      <c r="X569" s="211"/>
      <c r="Y569" s="211"/>
      <c r="Z569" s="211"/>
    </row>
    <row r="570" spans="16:26" ht="15.75" customHeight="1">
      <c r="P570" s="211"/>
      <c r="Q570" s="211"/>
      <c r="R570" s="211"/>
      <c r="S570" s="211"/>
      <c r="T570" s="211"/>
      <c r="U570" s="211"/>
      <c r="V570" s="211"/>
      <c r="W570" s="211"/>
      <c r="X570" s="211"/>
      <c r="Y570" s="211"/>
      <c r="Z570" s="211"/>
    </row>
    <row r="571" spans="16:26" ht="15.75" customHeight="1">
      <c r="P571" s="211"/>
      <c r="Q571" s="211"/>
      <c r="R571" s="211"/>
      <c r="S571" s="211"/>
      <c r="T571" s="211"/>
      <c r="U571" s="211"/>
      <c r="V571" s="211"/>
      <c r="W571" s="211"/>
      <c r="X571" s="211"/>
      <c r="Y571" s="211"/>
      <c r="Z571" s="211"/>
    </row>
    <row r="572" spans="16:26" ht="15.75" customHeight="1">
      <c r="P572" s="211"/>
      <c r="Q572" s="211"/>
      <c r="R572" s="211"/>
      <c r="S572" s="211"/>
      <c r="T572" s="211"/>
      <c r="U572" s="211"/>
      <c r="V572" s="211"/>
      <c r="W572" s="211"/>
      <c r="X572" s="211"/>
      <c r="Y572" s="211"/>
      <c r="Z572" s="211"/>
    </row>
    <row r="573" spans="16:26" ht="15.75" customHeight="1">
      <c r="P573" s="211"/>
      <c r="Q573" s="211"/>
      <c r="R573" s="211"/>
      <c r="S573" s="211"/>
      <c r="T573" s="211"/>
      <c r="U573" s="211"/>
      <c r="V573" s="211"/>
      <c r="W573" s="211"/>
      <c r="X573" s="211"/>
      <c r="Y573" s="211"/>
      <c r="Z573" s="211"/>
    </row>
    <row r="574" spans="16:26" ht="15.75" customHeight="1">
      <c r="P574" s="211"/>
      <c r="Q574" s="211"/>
      <c r="R574" s="211"/>
      <c r="S574" s="211"/>
      <c r="T574" s="211"/>
      <c r="U574" s="211"/>
      <c r="V574" s="211"/>
      <c r="W574" s="211"/>
      <c r="X574" s="211"/>
      <c r="Y574" s="211"/>
      <c r="Z574" s="211"/>
    </row>
    <row r="575" spans="16:26" ht="15.75" customHeight="1">
      <c r="P575" s="211"/>
      <c r="Q575" s="211"/>
      <c r="R575" s="211"/>
      <c r="S575" s="211"/>
      <c r="T575" s="211"/>
      <c r="U575" s="211"/>
      <c r="V575" s="211"/>
      <c r="W575" s="211"/>
      <c r="X575" s="211"/>
      <c r="Y575" s="211"/>
      <c r="Z575" s="211"/>
    </row>
    <row r="576" spans="16:26" ht="15.75" customHeight="1">
      <c r="P576" s="211"/>
      <c r="Q576" s="211"/>
      <c r="R576" s="211"/>
      <c r="S576" s="211"/>
      <c r="T576" s="211"/>
      <c r="U576" s="211"/>
      <c r="V576" s="211"/>
      <c r="W576" s="211"/>
      <c r="X576" s="211"/>
      <c r="Y576" s="211"/>
      <c r="Z576" s="211"/>
    </row>
    <row r="577" spans="16:26" ht="15.75" customHeight="1">
      <c r="P577" s="211"/>
      <c r="Q577" s="211"/>
      <c r="R577" s="211"/>
      <c r="S577" s="211"/>
      <c r="T577" s="211"/>
      <c r="U577" s="211"/>
      <c r="V577" s="211"/>
      <c r="W577" s="211"/>
      <c r="X577" s="211"/>
      <c r="Y577" s="211"/>
      <c r="Z577" s="211"/>
    </row>
    <row r="578" spans="16:26" ht="15.75" customHeight="1">
      <c r="P578" s="211"/>
      <c r="Q578" s="211"/>
      <c r="R578" s="211"/>
      <c r="S578" s="211"/>
      <c r="T578" s="211"/>
      <c r="U578" s="211"/>
      <c r="V578" s="211"/>
      <c r="W578" s="211"/>
      <c r="X578" s="211"/>
      <c r="Y578" s="211"/>
      <c r="Z578" s="211"/>
    </row>
    <row r="579" spans="16:26" ht="15.75" customHeight="1">
      <c r="P579" s="211"/>
      <c r="Q579" s="211"/>
      <c r="R579" s="211"/>
      <c r="S579" s="211"/>
      <c r="T579" s="211"/>
      <c r="U579" s="211"/>
      <c r="V579" s="211"/>
      <c r="W579" s="211"/>
      <c r="X579" s="211"/>
      <c r="Y579" s="211"/>
      <c r="Z579" s="211"/>
    </row>
    <row r="580" spans="16:26" ht="15.75" customHeight="1">
      <c r="P580" s="211"/>
      <c r="Q580" s="211"/>
      <c r="R580" s="211"/>
      <c r="S580" s="211"/>
      <c r="T580" s="211"/>
      <c r="U580" s="211"/>
      <c r="V580" s="211"/>
      <c r="W580" s="211"/>
      <c r="X580" s="211"/>
      <c r="Y580" s="211"/>
      <c r="Z580" s="211"/>
    </row>
    <row r="581" spans="16:26" ht="15.75" customHeight="1">
      <c r="P581" s="211"/>
      <c r="Q581" s="211"/>
      <c r="R581" s="211"/>
      <c r="S581" s="211"/>
      <c r="T581" s="211"/>
      <c r="U581" s="211"/>
      <c r="V581" s="211"/>
      <c r="W581" s="211"/>
      <c r="X581" s="211"/>
      <c r="Y581" s="211"/>
      <c r="Z581" s="211"/>
    </row>
    <row r="582" spans="16:26" ht="15.75" customHeight="1">
      <c r="P582" s="211"/>
      <c r="Q582" s="211"/>
      <c r="R582" s="211"/>
      <c r="S582" s="211"/>
      <c r="T582" s="211"/>
      <c r="U582" s="211"/>
      <c r="V582" s="211"/>
      <c r="W582" s="211"/>
      <c r="X582" s="211"/>
      <c r="Y582" s="211"/>
      <c r="Z582" s="211"/>
    </row>
    <row r="583" spans="16:26" ht="15.75" customHeight="1">
      <c r="P583" s="211"/>
      <c r="Q583" s="211"/>
      <c r="R583" s="211"/>
      <c r="S583" s="211"/>
      <c r="T583" s="211"/>
      <c r="U583" s="211"/>
      <c r="V583" s="211"/>
      <c r="W583" s="211"/>
      <c r="X583" s="211"/>
      <c r="Y583" s="211"/>
      <c r="Z583" s="211"/>
    </row>
    <row r="584" spans="16:26" ht="15.75" customHeight="1">
      <c r="P584" s="211"/>
      <c r="Q584" s="211"/>
      <c r="R584" s="211"/>
      <c r="S584" s="211"/>
      <c r="T584" s="211"/>
      <c r="U584" s="211"/>
      <c r="V584" s="211"/>
      <c r="W584" s="211"/>
      <c r="X584" s="211"/>
      <c r="Y584" s="211"/>
      <c r="Z584" s="211"/>
    </row>
    <row r="585" spans="16:26" ht="15.75" customHeight="1">
      <c r="P585" s="211"/>
      <c r="Q585" s="211"/>
      <c r="R585" s="211"/>
      <c r="S585" s="211"/>
      <c r="T585" s="211"/>
      <c r="U585" s="211"/>
      <c r="V585" s="211"/>
      <c r="W585" s="211"/>
      <c r="X585" s="211"/>
      <c r="Y585" s="211"/>
      <c r="Z585" s="211"/>
    </row>
    <row r="586" spans="16:26" ht="15.75" customHeight="1">
      <c r="P586" s="211"/>
      <c r="Q586" s="211"/>
      <c r="R586" s="211"/>
      <c r="S586" s="211"/>
      <c r="T586" s="211"/>
      <c r="U586" s="211"/>
      <c r="V586" s="211"/>
      <c r="W586" s="211"/>
      <c r="X586" s="211"/>
      <c r="Y586" s="211"/>
      <c r="Z586" s="211"/>
    </row>
    <row r="587" spans="16:26" ht="15.75" customHeight="1">
      <c r="P587" s="211"/>
      <c r="Q587" s="211"/>
      <c r="R587" s="211"/>
      <c r="S587" s="211"/>
      <c r="T587" s="211"/>
      <c r="U587" s="211"/>
      <c r="V587" s="211"/>
      <c r="W587" s="211"/>
      <c r="X587" s="211"/>
      <c r="Y587" s="211"/>
      <c r="Z587" s="211"/>
    </row>
    <row r="588" spans="16:26" ht="15.75" customHeight="1">
      <c r="P588" s="211"/>
      <c r="Q588" s="211"/>
      <c r="R588" s="211"/>
      <c r="S588" s="211"/>
      <c r="T588" s="211"/>
      <c r="U588" s="211"/>
      <c r="V588" s="211"/>
      <c r="W588" s="211"/>
      <c r="X588" s="211"/>
      <c r="Y588" s="211"/>
      <c r="Z588" s="211"/>
    </row>
    <row r="589" spans="16:26" ht="15.75" customHeight="1">
      <c r="P589" s="211"/>
      <c r="Q589" s="211"/>
      <c r="R589" s="211"/>
      <c r="S589" s="211"/>
      <c r="T589" s="211"/>
      <c r="U589" s="211"/>
      <c r="V589" s="211"/>
      <c r="W589" s="211"/>
      <c r="X589" s="211"/>
      <c r="Y589" s="211"/>
      <c r="Z589" s="211"/>
    </row>
    <row r="590" spans="16:26" ht="15.75" customHeight="1">
      <c r="P590" s="211"/>
      <c r="Q590" s="211"/>
      <c r="R590" s="211"/>
      <c r="S590" s="211"/>
      <c r="T590" s="211"/>
      <c r="U590" s="211"/>
      <c r="V590" s="211"/>
      <c r="W590" s="211"/>
      <c r="X590" s="211"/>
      <c r="Y590" s="211"/>
      <c r="Z590" s="211"/>
    </row>
    <row r="591" spans="16:26" ht="15.75" customHeight="1">
      <c r="P591" s="211"/>
      <c r="Q591" s="211"/>
      <c r="R591" s="211"/>
      <c r="S591" s="211"/>
      <c r="T591" s="211"/>
      <c r="U591" s="211"/>
      <c r="V591" s="211"/>
      <c r="W591" s="211"/>
      <c r="X591" s="211"/>
      <c r="Y591" s="211"/>
      <c r="Z591" s="211"/>
    </row>
    <row r="592" spans="16:26" ht="15.75" customHeight="1">
      <c r="P592" s="211"/>
      <c r="Q592" s="211"/>
      <c r="R592" s="211"/>
      <c r="S592" s="211"/>
      <c r="T592" s="211"/>
      <c r="U592" s="211"/>
      <c r="V592" s="211"/>
      <c r="W592" s="211"/>
      <c r="X592" s="211"/>
      <c r="Y592" s="211"/>
      <c r="Z592" s="211"/>
    </row>
    <row r="593" spans="16:26" ht="15.75" customHeight="1">
      <c r="P593" s="211"/>
      <c r="Q593" s="211"/>
      <c r="R593" s="211"/>
      <c r="S593" s="211"/>
      <c r="T593" s="211"/>
      <c r="U593" s="211"/>
      <c r="V593" s="211"/>
      <c r="W593" s="211"/>
      <c r="X593" s="211"/>
      <c r="Y593" s="211"/>
      <c r="Z593" s="211"/>
    </row>
    <row r="594" spans="16:26" ht="15.75" customHeight="1">
      <c r="P594" s="211"/>
      <c r="Q594" s="211"/>
      <c r="R594" s="211"/>
      <c r="S594" s="211"/>
      <c r="T594" s="211"/>
      <c r="U594" s="211"/>
      <c r="V594" s="211"/>
      <c r="W594" s="211"/>
      <c r="X594" s="211"/>
      <c r="Y594" s="211"/>
      <c r="Z594" s="211"/>
    </row>
    <row r="595" spans="16:26" ht="15.75" customHeight="1">
      <c r="P595" s="211"/>
      <c r="Q595" s="211"/>
      <c r="R595" s="211"/>
      <c r="S595" s="211"/>
      <c r="T595" s="211"/>
      <c r="U595" s="211"/>
      <c r="V595" s="211"/>
      <c r="W595" s="211"/>
      <c r="X595" s="211"/>
      <c r="Y595" s="211"/>
      <c r="Z595" s="211"/>
    </row>
    <row r="596" spans="16:26" ht="15.75" customHeight="1">
      <c r="P596" s="211"/>
      <c r="Q596" s="211"/>
      <c r="R596" s="211"/>
      <c r="S596" s="211"/>
      <c r="T596" s="211"/>
      <c r="U596" s="211"/>
      <c r="V596" s="211"/>
      <c r="W596" s="211"/>
      <c r="X596" s="211"/>
      <c r="Y596" s="211"/>
      <c r="Z596" s="211"/>
    </row>
    <row r="597" spans="16:26" ht="15.75" customHeight="1">
      <c r="P597" s="211"/>
      <c r="Q597" s="211"/>
      <c r="R597" s="211"/>
      <c r="S597" s="211"/>
      <c r="T597" s="211"/>
      <c r="U597" s="211"/>
      <c r="V597" s="211"/>
      <c r="W597" s="211"/>
      <c r="X597" s="211"/>
      <c r="Y597" s="211"/>
      <c r="Z597" s="211"/>
    </row>
    <row r="598" spans="16:26" ht="15.75" customHeight="1">
      <c r="P598" s="211"/>
      <c r="Q598" s="211"/>
      <c r="R598" s="211"/>
      <c r="S598" s="211"/>
      <c r="T598" s="211"/>
      <c r="U598" s="211"/>
      <c r="V598" s="211"/>
      <c r="W598" s="211"/>
      <c r="X598" s="211"/>
      <c r="Y598" s="211"/>
      <c r="Z598" s="211"/>
    </row>
    <row r="599" spans="16:26" ht="15.75" customHeight="1">
      <c r="P599" s="211"/>
      <c r="Q599" s="211"/>
      <c r="R599" s="211"/>
      <c r="S599" s="211"/>
      <c r="T599" s="211"/>
      <c r="U599" s="211"/>
      <c r="V599" s="211"/>
      <c r="W599" s="211"/>
      <c r="X599" s="211"/>
      <c r="Y599" s="211"/>
      <c r="Z599" s="211"/>
    </row>
    <row r="600" spans="16:26" ht="15.75" customHeight="1">
      <c r="P600" s="211"/>
      <c r="Q600" s="211"/>
      <c r="R600" s="211"/>
      <c r="S600" s="211"/>
      <c r="T600" s="211"/>
      <c r="U600" s="211"/>
      <c r="V600" s="211"/>
      <c r="W600" s="211"/>
      <c r="X600" s="211"/>
      <c r="Y600" s="211"/>
      <c r="Z600" s="211"/>
    </row>
    <row r="601" spans="16:26" ht="15.75" customHeight="1">
      <c r="P601" s="211"/>
      <c r="Q601" s="211"/>
      <c r="R601" s="211"/>
      <c r="S601" s="211"/>
      <c r="T601" s="211"/>
      <c r="U601" s="211"/>
      <c r="V601" s="211"/>
      <c r="W601" s="211"/>
      <c r="X601" s="211"/>
      <c r="Y601" s="211"/>
      <c r="Z601" s="211"/>
    </row>
    <row r="602" spans="16:26" ht="15.75" customHeight="1">
      <c r="P602" s="211"/>
      <c r="Q602" s="211"/>
      <c r="R602" s="211"/>
      <c r="S602" s="211"/>
      <c r="T602" s="211"/>
      <c r="U602" s="211"/>
      <c r="V602" s="211"/>
      <c r="W602" s="211"/>
      <c r="X602" s="211"/>
      <c r="Y602" s="211"/>
      <c r="Z602" s="211"/>
    </row>
    <row r="603" spans="16:26" ht="15.75" customHeight="1">
      <c r="P603" s="211"/>
      <c r="Q603" s="211"/>
      <c r="R603" s="211"/>
      <c r="S603" s="211"/>
      <c r="T603" s="211"/>
      <c r="U603" s="211"/>
      <c r="V603" s="211"/>
      <c r="W603" s="211"/>
      <c r="X603" s="211"/>
      <c r="Y603" s="211"/>
      <c r="Z603" s="211"/>
    </row>
    <row r="604" spans="16:26" ht="15.75" customHeight="1">
      <c r="P604" s="211"/>
      <c r="Q604" s="211"/>
      <c r="R604" s="211"/>
      <c r="S604" s="211"/>
      <c r="T604" s="211"/>
      <c r="U604" s="211"/>
      <c r="V604" s="211"/>
      <c r="W604" s="211"/>
      <c r="X604" s="211"/>
      <c r="Y604" s="211"/>
      <c r="Z604" s="211"/>
    </row>
    <row r="605" spans="16:26" ht="15.75" customHeight="1">
      <c r="P605" s="211"/>
      <c r="Q605" s="211"/>
      <c r="R605" s="211"/>
      <c r="S605" s="211"/>
      <c r="T605" s="211"/>
      <c r="U605" s="211"/>
      <c r="V605" s="211"/>
      <c r="W605" s="211"/>
      <c r="X605" s="211"/>
      <c r="Y605" s="211"/>
      <c r="Z605" s="211"/>
    </row>
    <row r="606" spans="16:26" ht="15.75" customHeight="1">
      <c r="P606" s="211"/>
      <c r="Q606" s="211"/>
      <c r="R606" s="211"/>
      <c r="S606" s="211"/>
      <c r="T606" s="211"/>
      <c r="U606" s="211"/>
      <c r="V606" s="211"/>
      <c r="W606" s="211"/>
      <c r="X606" s="211"/>
      <c r="Y606" s="211"/>
      <c r="Z606" s="211"/>
    </row>
    <row r="607" spans="16:26" ht="15.75" customHeight="1">
      <c r="P607" s="211"/>
      <c r="Q607" s="211"/>
      <c r="R607" s="211"/>
      <c r="S607" s="211"/>
      <c r="T607" s="211"/>
      <c r="U607" s="211"/>
      <c r="V607" s="211"/>
      <c r="W607" s="211"/>
      <c r="X607" s="211"/>
      <c r="Y607" s="211"/>
      <c r="Z607" s="211"/>
    </row>
    <row r="608" spans="16:26" ht="15.75" customHeight="1">
      <c r="P608" s="211"/>
      <c r="Q608" s="211"/>
      <c r="R608" s="211"/>
      <c r="S608" s="211"/>
      <c r="T608" s="211"/>
      <c r="U608" s="211"/>
      <c r="V608" s="211"/>
      <c r="W608" s="211"/>
      <c r="X608" s="211"/>
      <c r="Y608" s="211"/>
      <c r="Z608" s="211"/>
    </row>
    <row r="609" spans="16:26" ht="15.75" customHeight="1">
      <c r="P609" s="211"/>
      <c r="Q609" s="211"/>
      <c r="R609" s="211"/>
      <c r="S609" s="211"/>
      <c r="T609" s="211"/>
      <c r="U609" s="211"/>
      <c r="V609" s="211"/>
      <c r="W609" s="211"/>
      <c r="X609" s="211"/>
      <c r="Y609" s="211"/>
      <c r="Z609" s="211"/>
    </row>
    <row r="610" spans="16:26" ht="15.75" customHeight="1">
      <c r="P610" s="211"/>
      <c r="Q610" s="211"/>
      <c r="R610" s="211"/>
      <c r="S610" s="211"/>
      <c r="T610" s="211"/>
      <c r="U610" s="211"/>
      <c r="V610" s="211"/>
      <c r="W610" s="211"/>
      <c r="X610" s="211"/>
      <c r="Y610" s="211"/>
      <c r="Z610" s="211"/>
    </row>
    <row r="611" spans="16:26" ht="15.75" customHeight="1">
      <c r="P611" s="211"/>
      <c r="Q611" s="211"/>
      <c r="R611" s="211"/>
      <c r="S611" s="211"/>
      <c r="T611" s="211"/>
      <c r="U611" s="211"/>
      <c r="V611" s="211"/>
      <c r="W611" s="211"/>
      <c r="X611" s="211"/>
      <c r="Y611" s="211"/>
      <c r="Z611" s="211"/>
    </row>
    <row r="612" spans="16:26" ht="15.75" customHeight="1">
      <c r="P612" s="211"/>
      <c r="Q612" s="211"/>
      <c r="R612" s="211"/>
      <c r="S612" s="211"/>
      <c r="T612" s="211"/>
      <c r="U612" s="211"/>
      <c r="V612" s="211"/>
      <c r="W612" s="211"/>
      <c r="X612" s="211"/>
      <c r="Y612" s="211"/>
      <c r="Z612" s="211"/>
    </row>
    <row r="613" spans="16:26" ht="15.75" customHeight="1">
      <c r="P613" s="211"/>
      <c r="Q613" s="211"/>
      <c r="R613" s="211"/>
      <c r="S613" s="211"/>
      <c r="T613" s="211"/>
      <c r="U613" s="211"/>
      <c r="V613" s="211"/>
      <c r="W613" s="211"/>
      <c r="X613" s="211"/>
      <c r="Y613" s="211"/>
      <c r="Z613" s="211"/>
    </row>
    <row r="614" spans="16:26" ht="15.75" customHeight="1">
      <c r="P614" s="211"/>
      <c r="Q614" s="211"/>
      <c r="R614" s="211"/>
      <c r="S614" s="211"/>
      <c r="T614" s="211"/>
      <c r="U614" s="211"/>
      <c r="V614" s="211"/>
      <c r="W614" s="211"/>
      <c r="X614" s="211"/>
      <c r="Y614" s="211"/>
      <c r="Z614" s="211"/>
    </row>
    <row r="615" spans="16:26" ht="15.75" customHeight="1">
      <c r="P615" s="211"/>
      <c r="Q615" s="211"/>
      <c r="R615" s="211"/>
      <c r="S615" s="211"/>
      <c r="T615" s="211"/>
      <c r="U615" s="211"/>
      <c r="V615" s="211"/>
      <c r="W615" s="211"/>
      <c r="X615" s="211"/>
      <c r="Y615" s="211"/>
      <c r="Z615" s="211"/>
    </row>
    <row r="616" spans="16:26" ht="15.75" customHeight="1">
      <c r="P616" s="211"/>
      <c r="Q616" s="211"/>
      <c r="R616" s="211"/>
      <c r="S616" s="211"/>
      <c r="T616" s="211"/>
      <c r="U616" s="211"/>
      <c r="V616" s="211"/>
      <c r="W616" s="211"/>
      <c r="X616" s="211"/>
      <c r="Y616" s="211"/>
      <c r="Z616" s="211"/>
    </row>
    <row r="617" spans="16:26" ht="15.75" customHeight="1">
      <c r="P617" s="211"/>
      <c r="Q617" s="211"/>
      <c r="R617" s="211"/>
      <c r="S617" s="211"/>
      <c r="T617" s="211"/>
      <c r="U617" s="211"/>
      <c r="V617" s="211"/>
      <c r="W617" s="211"/>
      <c r="X617" s="211"/>
      <c r="Y617" s="211"/>
      <c r="Z617" s="211"/>
    </row>
    <row r="618" spans="16:26" ht="15.75" customHeight="1">
      <c r="P618" s="211"/>
      <c r="Q618" s="211"/>
      <c r="R618" s="211"/>
      <c r="S618" s="211"/>
      <c r="T618" s="211"/>
      <c r="U618" s="211"/>
      <c r="V618" s="211"/>
      <c r="W618" s="211"/>
      <c r="X618" s="211"/>
      <c r="Y618" s="211"/>
      <c r="Z618" s="211"/>
    </row>
    <row r="619" spans="16:26" ht="15.75" customHeight="1">
      <c r="P619" s="211"/>
      <c r="Q619" s="211"/>
      <c r="R619" s="211"/>
      <c r="S619" s="211"/>
      <c r="T619" s="211"/>
      <c r="U619" s="211"/>
      <c r="V619" s="211"/>
      <c r="W619" s="211"/>
      <c r="X619" s="211"/>
      <c r="Y619" s="211"/>
      <c r="Z619" s="211"/>
    </row>
    <row r="620" spans="16:26" ht="15.75" customHeight="1">
      <c r="P620" s="211"/>
      <c r="Q620" s="211"/>
      <c r="R620" s="211"/>
      <c r="S620" s="211"/>
      <c r="T620" s="211"/>
      <c r="U620" s="211"/>
      <c r="V620" s="211"/>
      <c r="W620" s="211"/>
      <c r="X620" s="211"/>
      <c r="Y620" s="211"/>
      <c r="Z620" s="211"/>
    </row>
    <row r="621" spans="16:26" ht="15.75" customHeight="1">
      <c r="P621" s="211"/>
      <c r="Q621" s="211"/>
      <c r="R621" s="211"/>
      <c r="S621" s="211"/>
      <c r="T621" s="211"/>
      <c r="U621" s="211"/>
      <c r="V621" s="211"/>
      <c r="W621" s="211"/>
      <c r="X621" s="211"/>
      <c r="Y621" s="211"/>
      <c r="Z621" s="211"/>
    </row>
    <row r="622" spans="16:26" ht="15.75" customHeight="1">
      <c r="P622" s="211"/>
      <c r="Q622" s="211"/>
      <c r="R622" s="211"/>
      <c r="S622" s="211"/>
      <c r="T622" s="211"/>
      <c r="U622" s="211"/>
      <c r="V622" s="211"/>
      <c r="W622" s="211"/>
      <c r="X622" s="211"/>
      <c r="Y622" s="211"/>
      <c r="Z622" s="211"/>
    </row>
    <row r="623" spans="16:26" ht="15.75" customHeight="1">
      <c r="P623" s="211"/>
      <c r="Q623" s="211"/>
      <c r="R623" s="211"/>
      <c r="S623" s="211"/>
      <c r="T623" s="211"/>
      <c r="U623" s="211"/>
      <c r="V623" s="211"/>
      <c r="W623" s="211"/>
      <c r="X623" s="211"/>
      <c r="Y623" s="211"/>
      <c r="Z623" s="211"/>
    </row>
    <row r="624" spans="16:26" ht="15.75" customHeight="1">
      <c r="P624" s="211"/>
      <c r="Q624" s="211"/>
      <c r="R624" s="211"/>
      <c r="S624" s="211"/>
      <c r="T624" s="211"/>
      <c r="U624" s="211"/>
      <c r="V624" s="211"/>
      <c r="W624" s="211"/>
      <c r="X624" s="211"/>
      <c r="Y624" s="211"/>
      <c r="Z624" s="211"/>
    </row>
    <row r="625" spans="16:26" ht="15.75" customHeight="1">
      <c r="P625" s="211"/>
      <c r="Q625" s="211"/>
      <c r="R625" s="211"/>
      <c r="S625" s="211"/>
      <c r="T625" s="211"/>
      <c r="U625" s="211"/>
      <c r="V625" s="211"/>
      <c r="W625" s="211"/>
      <c r="X625" s="211"/>
      <c r="Y625" s="211"/>
      <c r="Z625" s="211"/>
    </row>
    <row r="626" spans="16:26" ht="15.75" customHeight="1">
      <c r="P626" s="211"/>
      <c r="Q626" s="211"/>
      <c r="R626" s="211"/>
      <c r="S626" s="211"/>
      <c r="T626" s="211"/>
      <c r="U626" s="211"/>
      <c r="V626" s="211"/>
      <c r="W626" s="211"/>
      <c r="X626" s="211"/>
      <c r="Y626" s="211"/>
      <c r="Z626" s="211"/>
    </row>
    <row r="627" spans="16:26" ht="15.75" customHeight="1">
      <c r="P627" s="211"/>
      <c r="Q627" s="211"/>
      <c r="R627" s="211"/>
      <c r="S627" s="211"/>
      <c r="T627" s="211"/>
      <c r="U627" s="211"/>
      <c r="V627" s="211"/>
      <c r="W627" s="211"/>
      <c r="X627" s="211"/>
      <c r="Y627" s="211"/>
      <c r="Z627" s="211"/>
    </row>
    <row r="628" spans="16:26" ht="15.75" customHeight="1">
      <c r="P628" s="211"/>
      <c r="Q628" s="211"/>
      <c r="R628" s="211"/>
      <c r="S628" s="211"/>
      <c r="T628" s="211"/>
      <c r="U628" s="211"/>
      <c r="V628" s="211"/>
      <c r="W628" s="211"/>
      <c r="X628" s="211"/>
      <c r="Y628" s="211"/>
      <c r="Z628" s="211"/>
    </row>
    <row r="629" spans="16:26" ht="15.75" customHeight="1">
      <c r="P629" s="211"/>
      <c r="Q629" s="211"/>
      <c r="R629" s="211"/>
      <c r="S629" s="211"/>
      <c r="T629" s="211"/>
      <c r="U629" s="211"/>
      <c r="V629" s="211"/>
      <c r="W629" s="211"/>
      <c r="X629" s="211"/>
      <c r="Y629" s="211"/>
      <c r="Z629" s="211"/>
    </row>
    <row r="630" spans="16:26" ht="15.75" customHeight="1">
      <c r="P630" s="211"/>
      <c r="Q630" s="211"/>
      <c r="R630" s="211"/>
      <c r="S630" s="211"/>
      <c r="T630" s="211"/>
      <c r="U630" s="211"/>
      <c r="V630" s="211"/>
      <c r="W630" s="211"/>
      <c r="X630" s="211"/>
      <c r="Y630" s="211"/>
      <c r="Z630" s="211"/>
    </row>
    <row r="631" spans="16:26" ht="15.75" customHeight="1">
      <c r="P631" s="211"/>
      <c r="Q631" s="211"/>
      <c r="R631" s="211"/>
      <c r="S631" s="211"/>
      <c r="T631" s="211"/>
      <c r="U631" s="211"/>
      <c r="V631" s="211"/>
      <c r="W631" s="211"/>
      <c r="X631" s="211"/>
      <c r="Y631" s="211"/>
      <c r="Z631" s="211"/>
    </row>
    <row r="632" spans="16:26" ht="15.75" customHeight="1">
      <c r="P632" s="211"/>
      <c r="Q632" s="211"/>
      <c r="R632" s="211"/>
      <c r="S632" s="211"/>
      <c r="T632" s="211"/>
      <c r="U632" s="211"/>
      <c r="V632" s="211"/>
      <c r="W632" s="211"/>
      <c r="X632" s="211"/>
      <c r="Y632" s="211"/>
      <c r="Z632" s="211"/>
    </row>
    <row r="633" spans="16:26" ht="15.75" customHeight="1">
      <c r="P633" s="211"/>
      <c r="Q633" s="211"/>
      <c r="R633" s="211"/>
      <c r="S633" s="211"/>
      <c r="T633" s="211"/>
      <c r="U633" s="211"/>
      <c r="V633" s="211"/>
      <c r="W633" s="211"/>
      <c r="X633" s="211"/>
      <c r="Y633" s="211"/>
      <c r="Z633" s="211"/>
    </row>
    <row r="634" spans="16:26" ht="15.75" customHeight="1">
      <c r="P634" s="211"/>
      <c r="Q634" s="211"/>
      <c r="R634" s="211"/>
      <c r="S634" s="211"/>
      <c r="T634" s="211"/>
      <c r="U634" s="211"/>
      <c r="V634" s="211"/>
      <c r="W634" s="211"/>
      <c r="X634" s="211"/>
      <c r="Y634" s="211"/>
      <c r="Z634" s="211"/>
    </row>
    <row r="635" spans="16:26" ht="15.75" customHeight="1">
      <c r="P635" s="211"/>
      <c r="Q635" s="211"/>
      <c r="R635" s="211"/>
      <c r="S635" s="211"/>
      <c r="T635" s="211"/>
      <c r="U635" s="211"/>
      <c r="V635" s="211"/>
      <c r="W635" s="211"/>
      <c r="X635" s="211"/>
      <c r="Y635" s="211"/>
      <c r="Z635" s="211"/>
    </row>
    <row r="636" spans="16:26" ht="15.75" customHeight="1">
      <c r="P636" s="211"/>
      <c r="Q636" s="211"/>
      <c r="R636" s="211"/>
      <c r="S636" s="211"/>
      <c r="T636" s="211"/>
      <c r="U636" s="211"/>
      <c r="V636" s="211"/>
      <c r="W636" s="211"/>
      <c r="X636" s="211"/>
      <c r="Y636" s="211"/>
      <c r="Z636" s="211"/>
    </row>
    <row r="637" spans="16:26" ht="15.75" customHeight="1">
      <c r="P637" s="211"/>
      <c r="Q637" s="211"/>
      <c r="R637" s="211"/>
      <c r="S637" s="211"/>
      <c r="T637" s="211"/>
      <c r="U637" s="211"/>
      <c r="V637" s="211"/>
      <c r="W637" s="211"/>
      <c r="X637" s="211"/>
      <c r="Y637" s="211"/>
      <c r="Z637" s="211"/>
    </row>
    <row r="638" spans="16:26" ht="15.75" customHeight="1">
      <c r="P638" s="211"/>
      <c r="Q638" s="211"/>
      <c r="R638" s="211"/>
      <c r="S638" s="211"/>
      <c r="T638" s="211"/>
      <c r="U638" s="211"/>
      <c r="V638" s="211"/>
      <c r="W638" s="211"/>
      <c r="X638" s="211"/>
      <c r="Y638" s="211"/>
      <c r="Z638" s="211"/>
    </row>
    <row r="639" spans="16:26" ht="15.75" customHeight="1">
      <c r="P639" s="211"/>
      <c r="Q639" s="211"/>
      <c r="R639" s="211"/>
      <c r="S639" s="211"/>
      <c r="T639" s="211"/>
      <c r="U639" s="211"/>
      <c r="V639" s="211"/>
      <c r="W639" s="211"/>
      <c r="X639" s="211"/>
      <c r="Y639" s="211"/>
      <c r="Z639" s="211"/>
    </row>
    <row r="640" spans="16:26" ht="15.75" customHeight="1">
      <c r="P640" s="211"/>
      <c r="Q640" s="211"/>
      <c r="R640" s="211"/>
      <c r="S640" s="211"/>
      <c r="T640" s="211"/>
      <c r="U640" s="211"/>
      <c r="V640" s="211"/>
      <c r="W640" s="211"/>
      <c r="X640" s="211"/>
      <c r="Y640" s="211"/>
      <c r="Z640" s="211"/>
    </row>
    <row r="641" spans="16:26" ht="15.75" customHeight="1">
      <c r="P641" s="211"/>
      <c r="Q641" s="211"/>
      <c r="R641" s="211"/>
      <c r="S641" s="211"/>
      <c r="T641" s="211"/>
      <c r="U641" s="211"/>
      <c r="V641" s="211"/>
      <c r="W641" s="211"/>
      <c r="X641" s="211"/>
      <c r="Y641" s="211"/>
      <c r="Z641" s="211"/>
    </row>
    <row r="642" spans="16:26" ht="15.75" customHeight="1">
      <c r="P642" s="211"/>
      <c r="Q642" s="211"/>
      <c r="R642" s="211"/>
      <c r="S642" s="211"/>
      <c r="T642" s="211"/>
      <c r="U642" s="211"/>
      <c r="V642" s="211"/>
      <c r="W642" s="211"/>
      <c r="X642" s="211"/>
      <c r="Y642" s="211"/>
      <c r="Z642" s="211"/>
    </row>
    <row r="643" spans="16:26" ht="15.75" customHeight="1">
      <c r="P643" s="211"/>
      <c r="Q643" s="211"/>
      <c r="R643" s="211"/>
      <c r="S643" s="211"/>
      <c r="T643" s="211"/>
      <c r="U643" s="211"/>
      <c r="V643" s="211"/>
      <c r="W643" s="211"/>
      <c r="X643" s="211"/>
      <c r="Y643" s="211"/>
      <c r="Z643" s="211"/>
    </row>
    <row r="644" spans="16:26" ht="15.75" customHeight="1">
      <c r="P644" s="211"/>
      <c r="Q644" s="211"/>
      <c r="R644" s="211"/>
      <c r="S644" s="211"/>
      <c r="T644" s="211"/>
      <c r="U644" s="211"/>
      <c r="V644" s="211"/>
      <c r="W644" s="211"/>
      <c r="X644" s="211"/>
      <c r="Y644" s="211"/>
      <c r="Z644" s="211"/>
    </row>
    <row r="645" spans="16:26" ht="15.75" customHeight="1">
      <c r="P645" s="211"/>
      <c r="Q645" s="211"/>
      <c r="R645" s="211"/>
      <c r="S645" s="211"/>
      <c r="T645" s="211"/>
      <c r="U645" s="211"/>
      <c r="V645" s="211"/>
      <c r="W645" s="211"/>
      <c r="X645" s="211"/>
      <c r="Y645" s="211"/>
      <c r="Z645" s="211"/>
    </row>
    <row r="646" spans="16:26" ht="15.75" customHeight="1">
      <c r="P646" s="211"/>
      <c r="Q646" s="211"/>
      <c r="R646" s="211"/>
      <c r="S646" s="211"/>
      <c r="T646" s="211"/>
      <c r="U646" s="211"/>
      <c r="V646" s="211"/>
      <c r="W646" s="211"/>
      <c r="X646" s="211"/>
      <c r="Y646" s="211"/>
      <c r="Z646" s="211"/>
    </row>
    <row r="647" spans="16:26" ht="15.75" customHeight="1">
      <c r="P647" s="211"/>
      <c r="Q647" s="211"/>
      <c r="R647" s="211"/>
      <c r="S647" s="211"/>
      <c r="T647" s="211"/>
      <c r="U647" s="211"/>
      <c r="V647" s="211"/>
      <c r="W647" s="211"/>
      <c r="X647" s="211"/>
      <c r="Y647" s="211"/>
      <c r="Z647" s="211"/>
    </row>
    <row r="648" spans="16:26" ht="15.75" customHeight="1">
      <c r="P648" s="211"/>
      <c r="Q648" s="211"/>
      <c r="R648" s="211"/>
      <c r="S648" s="211"/>
      <c r="T648" s="211"/>
      <c r="U648" s="211"/>
      <c r="V648" s="211"/>
      <c r="W648" s="211"/>
      <c r="X648" s="211"/>
      <c r="Y648" s="211"/>
      <c r="Z648" s="211"/>
    </row>
    <row r="649" spans="16:26" ht="15.75" customHeight="1">
      <c r="P649" s="211"/>
      <c r="Q649" s="211"/>
      <c r="R649" s="211"/>
      <c r="S649" s="211"/>
      <c r="T649" s="211"/>
      <c r="U649" s="211"/>
      <c r="V649" s="211"/>
      <c r="W649" s="211"/>
      <c r="X649" s="211"/>
      <c r="Y649" s="211"/>
      <c r="Z649" s="211"/>
    </row>
    <row r="650" spans="16:26" ht="15.75" customHeight="1">
      <c r="P650" s="211"/>
      <c r="Q650" s="211"/>
      <c r="R650" s="211"/>
      <c r="S650" s="211"/>
      <c r="T650" s="211"/>
      <c r="U650" s="211"/>
      <c r="V650" s="211"/>
      <c r="W650" s="211"/>
      <c r="X650" s="211"/>
      <c r="Y650" s="211"/>
      <c r="Z650" s="211"/>
    </row>
    <row r="651" spans="16:26" ht="15.75" customHeight="1">
      <c r="P651" s="211"/>
      <c r="Q651" s="211"/>
      <c r="R651" s="211"/>
      <c r="S651" s="211"/>
      <c r="T651" s="211"/>
      <c r="U651" s="211"/>
      <c r="V651" s="211"/>
      <c r="W651" s="211"/>
      <c r="X651" s="211"/>
      <c r="Y651" s="211"/>
      <c r="Z651" s="211"/>
    </row>
    <row r="652" spans="16:26" ht="15.75" customHeight="1">
      <c r="P652" s="211"/>
      <c r="Q652" s="211"/>
      <c r="R652" s="211"/>
      <c r="S652" s="211"/>
      <c r="T652" s="211"/>
      <c r="U652" s="211"/>
      <c r="V652" s="211"/>
      <c r="W652" s="211"/>
      <c r="X652" s="211"/>
      <c r="Y652" s="211"/>
      <c r="Z652" s="211"/>
    </row>
    <row r="653" spans="16:26" ht="15.75" customHeight="1">
      <c r="P653" s="211"/>
      <c r="Q653" s="211"/>
      <c r="R653" s="211"/>
      <c r="S653" s="211"/>
      <c r="T653" s="211"/>
      <c r="U653" s="211"/>
      <c r="V653" s="211"/>
      <c r="W653" s="211"/>
      <c r="X653" s="211"/>
      <c r="Y653" s="211"/>
      <c r="Z653" s="211"/>
    </row>
    <row r="654" spans="16:26" ht="15.75" customHeight="1">
      <c r="P654" s="211"/>
      <c r="Q654" s="211"/>
      <c r="R654" s="211"/>
      <c r="S654" s="211"/>
      <c r="T654" s="211"/>
      <c r="U654" s="211"/>
      <c r="V654" s="211"/>
      <c r="W654" s="211"/>
      <c r="X654" s="211"/>
      <c r="Y654" s="211"/>
      <c r="Z654" s="211"/>
    </row>
    <row r="655" spans="16:26" ht="15.75" customHeight="1">
      <c r="P655" s="211"/>
      <c r="Q655" s="211"/>
      <c r="R655" s="211"/>
      <c r="S655" s="211"/>
      <c r="T655" s="211"/>
      <c r="U655" s="211"/>
      <c r="V655" s="211"/>
      <c r="W655" s="211"/>
      <c r="X655" s="211"/>
      <c r="Y655" s="211"/>
      <c r="Z655" s="211"/>
    </row>
    <row r="656" spans="16:26" ht="15.75" customHeight="1">
      <c r="P656" s="211"/>
      <c r="Q656" s="211"/>
      <c r="R656" s="211"/>
      <c r="S656" s="211"/>
      <c r="T656" s="211"/>
      <c r="U656" s="211"/>
      <c r="V656" s="211"/>
      <c r="W656" s="211"/>
      <c r="X656" s="211"/>
      <c r="Y656" s="211"/>
      <c r="Z656" s="211"/>
    </row>
    <row r="657" spans="16:26" ht="15.75" customHeight="1">
      <c r="P657" s="211"/>
      <c r="Q657" s="211"/>
      <c r="R657" s="211"/>
      <c r="S657" s="211"/>
      <c r="T657" s="211"/>
      <c r="U657" s="211"/>
      <c r="V657" s="211"/>
      <c r="W657" s="211"/>
      <c r="X657" s="211"/>
      <c r="Y657" s="211"/>
      <c r="Z657" s="211"/>
    </row>
    <row r="658" spans="16:26" ht="15.75" customHeight="1">
      <c r="P658" s="211"/>
      <c r="Q658" s="211"/>
      <c r="R658" s="211"/>
      <c r="S658" s="211"/>
      <c r="T658" s="211"/>
      <c r="U658" s="211"/>
      <c r="V658" s="211"/>
      <c r="W658" s="211"/>
      <c r="X658" s="211"/>
      <c r="Y658" s="211"/>
      <c r="Z658" s="211"/>
    </row>
    <row r="659" spans="16:26" ht="15.75" customHeight="1">
      <c r="P659" s="211"/>
      <c r="Q659" s="211"/>
      <c r="R659" s="211"/>
      <c r="S659" s="211"/>
      <c r="T659" s="211"/>
      <c r="U659" s="211"/>
      <c r="V659" s="211"/>
      <c r="W659" s="211"/>
      <c r="X659" s="211"/>
      <c r="Y659" s="211"/>
      <c r="Z659" s="211"/>
    </row>
    <row r="660" spans="16:26" ht="15.75" customHeight="1">
      <c r="P660" s="211"/>
      <c r="Q660" s="211"/>
      <c r="R660" s="211"/>
      <c r="S660" s="211"/>
      <c r="T660" s="211"/>
      <c r="U660" s="211"/>
      <c r="V660" s="211"/>
      <c r="W660" s="211"/>
      <c r="X660" s="211"/>
      <c r="Y660" s="211"/>
      <c r="Z660" s="211"/>
    </row>
    <row r="661" spans="16:26" ht="15.75" customHeight="1">
      <c r="P661" s="211"/>
      <c r="Q661" s="211"/>
      <c r="R661" s="211"/>
      <c r="S661" s="211"/>
      <c r="T661" s="211"/>
      <c r="U661" s="211"/>
      <c r="V661" s="211"/>
      <c r="W661" s="211"/>
      <c r="X661" s="211"/>
      <c r="Y661" s="211"/>
      <c r="Z661" s="211"/>
    </row>
    <row r="662" spans="16:26" ht="15.75" customHeight="1">
      <c r="P662" s="211"/>
      <c r="Q662" s="211"/>
      <c r="R662" s="211"/>
      <c r="S662" s="211"/>
      <c r="T662" s="211"/>
      <c r="U662" s="211"/>
      <c r="V662" s="211"/>
      <c r="W662" s="211"/>
      <c r="X662" s="211"/>
      <c r="Y662" s="211"/>
      <c r="Z662" s="211"/>
    </row>
    <row r="663" spans="16:26" ht="15.75" customHeight="1">
      <c r="P663" s="211"/>
      <c r="Q663" s="211"/>
      <c r="R663" s="211"/>
      <c r="S663" s="211"/>
      <c r="T663" s="211"/>
      <c r="U663" s="211"/>
      <c r="V663" s="211"/>
      <c r="W663" s="211"/>
      <c r="X663" s="211"/>
      <c r="Y663" s="211"/>
      <c r="Z663" s="211"/>
    </row>
    <row r="664" spans="16:26" ht="15.75" customHeight="1">
      <c r="P664" s="211"/>
      <c r="Q664" s="211"/>
      <c r="R664" s="211"/>
      <c r="S664" s="211"/>
      <c r="T664" s="211"/>
      <c r="U664" s="211"/>
      <c r="V664" s="211"/>
      <c r="W664" s="211"/>
      <c r="X664" s="211"/>
      <c r="Y664" s="211"/>
      <c r="Z664" s="211"/>
    </row>
    <row r="665" spans="16:26" ht="15.75" customHeight="1">
      <c r="P665" s="211"/>
      <c r="Q665" s="211"/>
      <c r="R665" s="211"/>
      <c r="S665" s="211"/>
      <c r="T665" s="211"/>
      <c r="U665" s="211"/>
      <c r="V665" s="211"/>
      <c r="W665" s="211"/>
      <c r="X665" s="211"/>
      <c r="Y665" s="211"/>
      <c r="Z665" s="211"/>
    </row>
    <row r="666" spans="16:26" ht="15.75" customHeight="1">
      <c r="P666" s="211"/>
      <c r="Q666" s="211"/>
      <c r="R666" s="211"/>
      <c r="S666" s="211"/>
      <c r="T666" s="211"/>
      <c r="U666" s="211"/>
      <c r="V666" s="211"/>
      <c r="W666" s="211"/>
      <c r="X666" s="211"/>
      <c r="Y666" s="211"/>
      <c r="Z666" s="211"/>
    </row>
    <row r="667" spans="16:26" ht="15.75" customHeight="1">
      <c r="P667" s="211"/>
      <c r="Q667" s="211"/>
      <c r="R667" s="211"/>
      <c r="S667" s="211"/>
      <c r="T667" s="211"/>
      <c r="U667" s="211"/>
      <c r="V667" s="211"/>
      <c r="W667" s="211"/>
      <c r="X667" s="211"/>
      <c r="Y667" s="211"/>
      <c r="Z667" s="211"/>
    </row>
    <row r="668" spans="16:26" ht="15.75" customHeight="1">
      <c r="P668" s="211"/>
      <c r="Q668" s="211"/>
      <c r="R668" s="211"/>
      <c r="S668" s="211"/>
      <c r="T668" s="211"/>
      <c r="U668" s="211"/>
      <c r="V668" s="211"/>
      <c r="W668" s="211"/>
      <c r="X668" s="211"/>
      <c r="Y668" s="211"/>
      <c r="Z668" s="211"/>
    </row>
    <row r="669" spans="16:26" ht="15.75" customHeight="1">
      <c r="P669" s="211"/>
      <c r="Q669" s="211"/>
      <c r="R669" s="211"/>
      <c r="S669" s="211"/>
      <c r="T669" s="211"/>
      <c r="U669" s="211"/>
      <c r="V669" s="211"/>
      <c r="W669" s="211"/>
      <c r="X669" s="211"/>
      <c r="Y669" s="211"/>
      <c r="Z669" s="211"/>
    </row>
    <row r="670" spans="16:26" ht="15.75" customHeight="1">
      <c r="P670" s="211"/>
      <c r="Q670" s="211"/>
      <c r="R670" s="211"/>
      <c r="S670" s="211"/>
      <c r="T670" s="211"/>
      <c r="U670" s="211"/>
      <c r="V670" s="211"/>
      <c r="W670" s="211"/>
      <c r="X670" s="211"/>
      <c r="Y670" s="211"/>
      <c r="Z670" s="211"/>
    </row>
    <row r="671" spans="16:26" ht="15.75" customHeight="1">
      <c r="P671" s="211"/>
      <c r="Q671" s="211"/>
      <c r="R671" s="211"/>
      <c r="S671" s="211"/>
      <c r="T671" s="211"/>
      <c r="U671" s="211"/>
      <c r="V671" s="211"/>
      <c r="W671" s="211"/>
      <c r="X671" s="211"/>
      <c r="Y671" s="211"/>
      <c r="Z671" s="211"/>
    </row>
    <row r="672" spans="16:26" ht="15.75" customHeight="1">
      <c r="P672" s="211"/>
      <c r="Q672" s="211"/>
      <c r="R672" s="211"/>
      <c r="S672" s="211"/>
      <c r="T672" s="211"/>
      <c r="U672" s="211"/>
      <c r="V672" s="211"/>
      <c r="W672" s="211"/>
      <c r="X672" s="211"/>
      <c r="Y672" s="211"/>
      <c r="Z672" s="211"/>
    </row>
    <row r="673" spans="16:26" ht="15.75" customHeight="1">
      <c r="P673" s="211"/>
      <c r="Q673" s="211"/>
      <c r="R673" s="211"/>
      <c r="S673" s="211"/>
      <c r="T673" s="211"/>
      <c r="U673" s="211"/>
      <c r="V673" s="211"/>
      <c r="W673" s="211"/>
      <c r="X673" s="211"/>
      <c r="Y673" s="211"/>
      <c r="Z673" s="211"/>
    </row>
    <row r="674" spans="16:26" ht="15.75" customHeight="1">
      <c r="P674" s="211"/>
      <c r="Q674" s="211"/>
      <c r="R674" s="211"/>
      <c r="S674" s="211"/>
      <c r="T674" s="211"/>
      <c r="U674" s="211"/>
      <c r="V674" s="211"/>
      <c r="W674" s="211"/>
      <c r="X674" s="211"/>
      <c r="Y674" s="211"/>
      <c r="Z674" s="211"/>
    </row>
    <row r="675" spans="16:26" ht="15.75" customHeight="1">
      <c r="P675" s="211"/>
      <c r="Q675" s="211"/>
      <c r="R675" s="211"/>
      <c r="S675" s="211"/>
      <c r="T675" s="211"/>
      <c r="U675" s="211"/>
      <c r="V675" s="211"/>
      <c r="W675" s="211"/>
      <c r="X675" s="211"/>
      <c r="Y675" s="211"/>
      <c r="Z675" s="211"/>
    </row>
    <row r="676" spans="16:26" ht="15.75" customHeight="1">
      <c r="P676" s="211"/>
      <c r="Q676" s="211"/>
      <c r="R676" s="211"/>
      <c r="S676" s="211"/>
      <c r="T676" s="211"/>
      <c r="U676" s="211"/>
      <c r="V676" s="211"/>
      <c r="W676" s="211"/>
      <c r="X676" s="211"/>
      <c r="Y676" s="211"/>
      <c r="Z676" s="211"/>
    </row>
    <row r="677" spans="16:26" ht="15.75" customHeight="1">
      <c r="P677" s="211"/>
      <c r="Q677" s="211"/>
      <c r="R677" s="211"/>
      <c r="S677" s="211"/>
      <c r="T677" s="211"/>
      <c r="U677" s="211"/>
      <c r="V677" s="211"/>
      <c r="W677" s="211"/>
      <c r="X677" s="211"/>
      <c r="Y677" s="211"/>
      <c r="Z677" s="211"/>
    </row>
    <row r="678" spans="16:26" ht="15.75" customHeight="1">
      <c r="P678" s="211"/>
      <c r="Q678" s="211"/>
      <c r="R678" s="211"/>
      <c r="S678" s="211"/>
      <c r="T678" s="211"/>
      <c r="U678" s="211"/>
      <c r="V678" s="211"/>
      <c r="W678" s="211"/>
      <c r="X678" s="211"/>
      <c r="Y678" s="211"/>
      <c r="Z678" s="211"/>
    </row>
    <row r="679" spans="16:26" ht="15.75" customHeight="1">
      <c r="P679" s="211"/>
      <c r="Q679" s="211"/>
      <c r="R679" s="211"/>
      <c r="S679" s="211"/>
      <c r="T679" s="211"/>
      <c r="U679" s="211"/>
      <c r="V679" s="211"/>
      <c r="W679" s="211"/>
      <c r="X679" s="211"/>
      <c r="Y679" s="211"/>
      <c r="Z679" s="211"/>
    </row>
    <row r="680" spans="16:26" ht="15.75" customHeight="1">
      <c r="P680" s="211"/>
      <c r="Q680" s="211"/>
      <c r="R680" s="211"/>
      <c r="S680" s="211"/>
      <c r="T680" s="211"/>
      <c r="U680" s="211"/>
      <c r="V680" s="211"/>
      <c r="W680" s="211"/>
      <c r="X680" s="211"/>
      <c r="Y680" s="211"/>
      <c r="Z680" s="211"/>
    </row>
    <row r="681" spans="16:26" ht="15.75" customHeight="1">
      <c r="P681" s="211"/>
      <c r="Q681" s="211"/>
      <c r="R681" s="211"/>
      <c r="S681" s="211"/>
      <c r="T681" s="211"/>
      <c r="U681" s="211"/>
      <c r="V681" s="211"/>
      <c r="W681" s="211"/>
      <c r="X681" s="211"/>
      <c r="Y681" s="211"/>
      <c r="Z681" s="211"/>
    </row>
    <row r="682" spans="16:26" ht="15.75" customHeight="1">
      <c r="P682" s="211"/>
      <c r="Q682" s="211"/>
      <c r="R682" s="211"/>
      <c r="S682" s="211"/>
      <c r="T682" s="211"/>
      <c r="U682" s="211"/>
      <c r="V682" s="211"/>
      <c r="W682" s="211"/>
      <c r="X682" s="211"/>
      <c r="Y682" s="211"/>
      <c r="Z682" s="211"/>
    </row>
    <row r="683" spans="16:26" ht="15.75" customHeight="1">
      <c r="P683" s="211"/>
      <c r="Q683" s="211"/>
      <c r="R683" s="211"/>
      <c r="S683" s="211"/>
      <c r="T683" s="211"/>
      <c r="U683" s="211"/>
      <c r="V683" s="211"/>
      <c r="W683" s="211"/>
      <c r="X683" s="211"/>
      <c r="Y683" s="211"/>
      <c r="Z683" s="211"/>
    </row>
    <row r="684" spans="16:26" ht="15.75" customHeight="1">
      <c r="P684" s="211"/>
      <c r="Q684" s="211"/>
      <c r="R684" s="211"/>
      <c r="S684" s="211"/>
      <c r="T684" s="211"/>
      <c r="U684" s="211"/>
      <c r="V684" s="211"/>
      <c r="W684" s="211"/>
      <c r="X684" s="211"/>
      <c r="Y684" s="211"/>
      <c r="Z684" s="211"/>
    </row>
    <row r="685" spans="16:26" ht="15.75" customHeight="1">
      <c r="P685" s="211"/>
      <c r="Q685" s="211"/>
      <c r="R685" s="211"/>
      <c r="S685" s="211"/>
      <c r="T685" s="211"/>
      <c r="U685" s="211"/>
      <c r="V685" s="211"/>
      <c r="W685" s="211"/>
      <c r="X685" s="211"/>
      <c r="Y685" s="211"/>
      <c r="Z685" s="211"/>
    </row>
    <row r="686" spans="16:26" ht="15.75" customHeight="1">
      <c r="P686" s="211"/>
      <c r="Q686" s="211"/>
      <c r="R686" s="211"/>
      <c r="S686" s="211"/>
      <c r="T686" s="211"/>
      <c r="U686" s="211"/>
      <c r="V686" s="211"/>
      <c r="W686" s="211"/>
      <c r="X686" s="211"/>
      <c r="Y686" s="211"/>
      <c r="Z686" s="211"/>
    </row>
    <row r="687" spans="16:26" ht="15.75" customHeight="1">
      <c r="P687" s="211"/>
      <c r="Q687" s="211"/>
      <c r="R687" s="211"/>
      <c r="S687" s="211"/>
      <c r="T687" s="211"/>
      <c r="U687" s="211"/>
      <c r="V687" s="211"/>
      <c r="W687" s="211"/>
      <c r="X687" s="211"/>
      <c r="Y687" s="211"/>
      <c r="Z687" s="211"/>
    </row>
    <row r="688" spans="16:26" ht="15.75" customHeight="1">
      <c r="P688" s="211"/>
      <c r="Q688" s="211"/>
      <c r="R688" s="211"/>
      <c r="S688" s="211"/>
      <c r="T688" s="211"/>
      <c r="U688" s="211"/>
      <c r="V688" s="211"/>
      <c r="W688" s="211"/>
      <c r="X688" s="211"/>
      <c r="Y688" s="211"/>
      <c r="Z688" s="211"/>
    </row>
    <row r="689" spans="16:26" ht="15.75" customHeight="1">
      <c r="P689" s="211"/>
      <c r="Q689" s="211"/>
      <c r="R689" s="211"/>
      <c r="S689" s="211"/>
      <c r="T689" s="211"/>
      <c r="U689" s="211"/>
      <c r="V689" s="211"/>
      <c r="W689" s="211"/>
      <c r="X689" s="211"/>
      <c r="Y689" s="211"/>
      <c r="Z689" s="211"/>
    </row>
    <row r="690" spans="16:26" ht="15.75" customHeight="1">
      <c r="P690" s="211"/>
      <c r="Q690" s="211"/>
      <c r="R690" s="211"/>
      <c r="S690" s="211"/>
      <c r="T690" s="211"/>
      <c r="U690" s="211"/>
      <c r="V690" s="211"/>
      <c r="W690" s="211"/>
      <c r="X690" s="211"/>
      <c r="Y690" s="211"/>
      <c r="Z690" s="211"/>
    </row>
    <row r="691" spans="16:26" ht="15.75" customHeight="1">
      <c r="P691" s="211"/>
      <c r="Q691" s="211"/>
      <c r="R691" s="211"/>
      <c r="S691" s="211"/>
      <c r="T691" s="211"/>
      <c r="U691" s="211"/>
      <c r="V691" s="211"/>
      <c r="W691" s="211"/>
      <c r="X691" s="211"/>
      <c r="Y691" s="211"/>
      <c r="Z691" s="211"/>
    </row>
    <row r="692" spans="16:26" ht="15.75" customHeight="1">
      <c r="P692" s="211"/>
      <c r="Q692" s="211"/>
      <c r="R692" s="211"/>
      <c r="S692" s="211"/>
      <c r="T692" s="211"/>
      <c r="U692" s="211"/>
      <c r="V692" s="211"/>
      <c r="W692" s="211"/>
      <c r="X692" s="211"/>
      <c r="Y692" s="211"/>
      <c r="Z692" s="211"/>
    </row>
    <row r="693" spans="16:26" ht="15.75" customHeight="1">
      <c r="P693" s="211"/>
      <c r="Q693" s="211"/>
      <c r="R693" s="211"/>
      <c r="S693" s="211"/>
      <c r="T693" s="211"/>
      <c r="U693" s="211"/>
      <c r="V693" s="211"/>
      <c r="W693" s="211"/>
      <c r="X693" s="211"/>
      <c r="Y693" s="211"/>
      <c r="Z693" s="211"/>
    </row>
    <row r="694" spans="16:26" ht="15.75" customHeight="1">
      <c r="P694" s="211"/>
      <c r="Q694" s="211"/>
      <c r="R694" s="211"/>
      <c r="S694" s="211"/>
      <c r="T694" s="211"/>
      <c r="U694" s="211"/>
      <c r="V694" s="211"/>
      <c r="W694" s="211"/>
      <c r="X694" s="211"/>
      <c r="Y694" s="211"/>
      <c r="Z694" s="211"/>
    </row>
    <row r="695" spans="16:26" ht="15.75" customHeight="1">
      <c r="P695" s="211"/>
      <c r="Q695" s="211"/>
      <c r="R695" s="211"/>
      <c r="S695" s="211"/>
      <c r="T695" s="211"/>
      <c r="U695" s="211"/>
      <c r="V695" s="211"/>
      <c r="W695" s="211"/>
      <c r="X695" s="211"/>
      <c r="Y695" s="211"/>
      <c r="Z695" s="211"/>
    </row>
    <row r="696" spans="16:26" ht="15.75" customHeight="1">
      <c r="P696" s="211"/>
      <c r="Q696" s="211"/>
      <c r="R696" s="211"/>
      <c r="S696" s="211"/>
      <c r="T696" s="211"/>
      <c r="U696" s="211"/>
      <c r="V696" s="211"/>
      <c r="W696" s="211"/>
      <c r="X696" s="211"/>
      <c r="Y696" s="211"/>
      <c r="Z696" s="211"/>
    </row>
    <row r="697" spans="16:26" ht="15.75" customHeight="1">
      <c r="P697" s="211"/>
      <c r="Q697" s="211"/>
      <c r="R697" s="211"/>
      <c r="S697" s="211"/>
      <c r="T697" s="211"/>
      <c r="U697" s="211"/>
      <c r="V697" s="211"/>
      <c r="W697" s="211"/>
      <c r="X697" s="211"/>
      <c r="Y697" s="211"/>
      <c r="Z697" s="211"/>
    </row>
    <row r="698" spans="16:26" ht="15.75" customHeight="1">
      <c r="P698" s="211"/>
      <c r="Q698" s="211"/>
      <c r="R698" s="211"/>
      <c r="S698" s="211"/>
      <c r="T698" s="211"/>
      <c r="U698" s="211"/>
      <c r="V698" s="211"/>
      <c r="W698" s="211"/>
      <c r="X698" s="211"/>
      <c r="Y698" s="211"/>
      <c r="Z698" s="211"/>
    </row>
    <row r="699" spans="16:26" ht="15.75" customHeight="1">
      <c r="P699" s="211"/>
      <c r="Q699" s="211"/>
      <c r="R699" s="211"/>
      <c r="S699" s="211"/>
      <c r="T699" s="211"/>
      <c r="U699" s="211"/>
      <c r="V699" s="211"/>
      <c r="W699" s="211"/>
      <c r="X699" s="211"/>
      <c r="Y699" s="211"/>
      <c r="Z699" s="211"/>
    </row>
    <row r="700" spans="16:26" ht="15.75" customHeight="1">
      <c r="P700" s="211"/>
      <c r="Q700" s="211"/>
      <c r="R700" s="211"/>
      <c r="S700" s="211"/>
      <c r="T700" s="211"/>
      <c r="U700" s="211"/>
      <c r="V700" s="211"/>
      <c r="W700" s="211"/>
      <c r="X700" s="211"/>
      <c r="Y700" s="211"/>
      <c r="Z700" s="211"/>
    </row>
    <row r="701" spans="16:26" ht="15.75" customHeight="1">
      <c r="P701" s="211"/>
      <c r="Q701" s="211"/>
      <c r="R701" s="211"/>
      <c r="S701" s="211"/>
      <c r="T701" s="211"/>
      <c r="U701" s="211"/>
      <c r="V701" s="211"/>
      <c r="W701" s="211"/>
      <c r="X701" s="211"/>
      <c r="Y701" s="211"/>
      <c r="Z701" s="211"/>
    </row>
    <row r="702" spans="16:26" ht="15.75" customHeight="1">
      <c r="P702" s="211"/>
      <c r="Q702" s="211"/>
      <c r="R702" s="211"/>
      <c r="S702" s="211"/>
      <c r="T702" s="211"/>
      <c r="U702" s="211"/>
      <c r="V702" s="211"/>
      <c r="W702" s="211"/>
      <c r="X702" s="211"/>
      <c r="Y702" s="211"/>
      <c r="Z702" s="211"/>
    </row>
    <row r="703" spans="16:26" ht="15.75" customHeight="1">
      <c r="P703" s="211"/>
      <c r="Q703" s="211"/>
      <c r="R703" s="211"/>
      <c r="S703" s="211"/>
      <c r="T703" s="211"/>
      <c r="U703" s="211"/>
      <c r="V703" s="211"/>
      <c r="W703" s="211"/>
      <c r="X703" s="211"/>
      <c r="Y703" s="211"/>
      <c r="Z703" s="211"/>
    </row>
    <row r="704" spans="16:26" ht="15.75" customHeight="1">
      <c r="P704" s="211"/>
      <c r="Q704" s="211"/>
      <c r="R704" s="211"/>
      <c r="S704" s="211"/>
      <c r="T704" s="211"/>
      <c r="U704" s="211"/>
      <c r="V704" s="211"/>
      <c r="W704" s="211"/>
      <c r="X704" s="211"/>
      <c r="Y704" s="211"/>
      <c r="Z704" s="211"/>
    </row>
    <row r="705" spans="16:26" ht="15.75" customHeight="1">
      <c r="P705" s="211"/>
      <c r="Q705" s="211"/>
      <c r="R705" s="211"/>
      <c r="S705" s="211"/>
      <c r="T705" s="211"/>
      <c r="U705" s="211"/>
      <c r="V705" s="211"/>
      <c r="W705" s="211"/>
      <c r="X705" s="211"/>
      <c r="Y705" s="211"/>
      <c r="Z705" s="211"/>
    </row>
    <row r="706" spans="16:26" ht="15.75" customHeight="1">
      <c r="P706" s="211"/>
      <c r="Q706" s="211"/>
      <c r="R706" s="211"/>
      <c r="S706" s="211"/>
      <c r="T706" s="211"/>
      <c r="U706" s="211"/>
      <c r="V706" s="211"/>
      <c r="W706" s="211"/>
      <c r="X706" s="211"/>
      <c r="Y706" s="211"/>
      <c r="Z706" s="211"/>
    </row>
    <row r="707" spans="16:26" ht="15.75" customHeight="1">
      <c r="P707" s="211"/>
      <c r="Q707" s="211"/>
      <c r="R707" s="211"/>
      <c r="S707" s="211"/>
      <c r="T707" s="211"/>
      <c r="U707" s="211"/>
      <c r="V707" s="211"/>
      <c r="W707" s="211"/>
      <c r="X707" s="211"/>
      <c r="Y707" s="211"/>
      <c r="Z707" s="211"/>
    </row>
    <row r="708" spans="16:26" ht="15.75" customHeight="1">
      <c r="P708" s="211"/>
      <c r="Q708" s="211"/>
      <c r="R708" s="211"/>
      <c r="S708" s="211"/>
      <c r="T708" s="211"/>
      <c r="U708" s="211"/>
      <c r="V708" s="211"/>
      <c r="W708" s="211"/>
      <c r="X708" s="211"/>
      <c r="Y708" s="211"/>
      <c r="Z708" s="211"/>
    </row>
    <row r="709" spans="16:26" ht="15.75" customHeight="1">
      <c r="P709" s="211"/>
      <c r="Q709" s="211"/>
      <c r="R709" s="211"/>
      <c r="S709" s="211"/>
      <c r="T709" s="211"/>
      <c r="U709" s="211"/>
      <c r="V709" s="211"/>
      <c r="W709" s="211"/>
      <c r="X709" s="211"/>
      <c r="Y709" s="211"/>
      <c r="Z709" s="211"/>
    </row>
    <row r="710" spans="16:26" ht="15.75" customHeight="1">
      <c r="P710" s="211"/>
      <c r="Q710" s="211"/>
      <c r="R710" s="211"/>
      <c r="S710" s="211"/>
      <c r="T710" s="211"/>
      <c r="U710" s="211"/>
      <c r="V710" s="211"/>
      <c r="W710" s="211"/>
      <c r="X710" s="211"/>
      <c r="Y710" s="211"/>
      <c r="Z710" s="211"/>
    </row>
    <row r="711" spans="16:26" ht="15.75" customHeight="1">
      <c r="P711" s="211"/>
      <c r="Q711" s="211"/>
      <c r="R711" s="211"/>
      <c r="S711" s="211"/>
      <c r="T711" s="211"/>
      <c r="U711" s="211"/>
      <c r="V711" s="211"/>
      <c r="W711" s="211"/>
      <c r="X711" s="211"/>
      <c r="Y711" s="211"/>
      <c r="Z711" s="211"/>
    </row>
    <row r="712" spans="16:26" ht="15.75" customHeight="1">
      <c r="P712" s="211"/>
      <c r="Q712" s="211"/>
      <c r="R712" s="211"/>
      <c r="S712" s="211"/>
      <c r="T712" s="211"/>
      <c r="U712" s="211"/>
      <c r="V712" s="211"/>
      <c r="W712" s="211"/>
      <c r="X712" s="211"/>
      <c r="Y712" s="211"/>
      <c r="Z712" s="211"/>
    </row>
    <row r="713" spans="16:26" ht="15.75" customHeight="1">
      <c r="P713" s="211"/>
      <c r="Q713" s="211"/>
      <c r="R713" s="211"/>
      <c r="S713" s="211"/>
      <c r="T713" s="211"/>
      <c r="U713" s="211"/>
      <c r="V713" s="211"/>
      <c r="W713" s="211"/>
      <c r="X713" s="211"/>
      <c r="Y713" s="211"/>
      <c r="Z713" s="211"/>
    </row>
    <row r="714" spans="16:26" ht="15.75" customHeight="1">
      <c r="P714" s="211"/>
      <c r="Q714" s="211"/>
      <c r="R714" s="211"/>
      <c r="S714" s="211"/>
      <c r="T714" s="211"/>
      <c r="U714" s="211"/>
      <c r="V714" s="211"/>
      <c r="W714" s="211"/>
      <c r="X714" s="211"/>
      <c r="Y714" s="211"/>
      <c r="Z714" s="211"/>
    </row>
    <row r="715" spans="16:26" ht="15.75" customHeight="1">
      <c r="P715" s="211"/>
      <c r="Q715" s="211"/>
      <c r="R715" s="211"/>
      <c r="S715" s="211"/>
      <c r="T715" s="211"/>
      <c r="U715" s="211"/>
      <c r="V715" s="211"/>
      <c r="W715" s="211"/>
      <c r="X715" s="211"/>
      <c r="Y715" s="211"/>
      <c r="Z715" s="211"/>
    </row>
    <row r="716" spans="16:26" ht="15.75" customHeight="1">
      <c r="P716" s="211"/>
      <c r="Q716" s="211"/>
      <c r="R716" s="211"/>
      <c r="S716" s="211"/>
      <c r="T716" s="211"/>
      <c r="U716" s="211"/>
      <c r="V716" s="211"/>
      <c r="W716" s="211"/>
      <c r="X716" s="211"/>
      <c r="Y716" s="211"/>
      <c r="Z716" s="211"/>
    </row>
    <row r="717" spans="16:26" ht="15.75" customHeight="1">
      <c r="P717" s="211"/>
      <c r="Q717" s="211"/>
      <c r="R717" s="211"/>
      <c r="S717" s="211"/>
      <c r="T717" s="211"/>
      <c r="U717" s="211"/>
      <c r="V717" s="211"/>
      <c r="W717" s="211"/>
      <c r="X717" s="211"/>
      <c r="Y717" s="211"/>
      <c r="Z717" s="211"/>
    </row>
    <row r="718" spans="16:26" ht="15.75" customHeight="1">
      <c r="P718" s="211"/>
      <c r="Q718" s="211"/>
      <c r="R718" s="211"/>
      <c r="S718" s="211"/>
      <c r="T718" s="211"/>
      <c r="U718" s="211"/>
      <c r="V718" s="211"/>
      <c r="W718" s="211"/>
      <c r="X718" s="211"/>
      <c r="Y718" s="211"/>
      <c r="Z718" s="211"/>
    </row>
    <row r="719" spans="16:26" ht="15.75" customHeight="1">
      <c r="P719" s="211"/>
      <c r="Q719" s="211"/>
      <c r="R719" s="211"/>
      <c r="S719" s="211"/>
      <c r="T719" s="211"/>
      <c r="U719" s="211"/>
      <c r="V719" s="211"/>
      <c r="W719" s="211"/>
      <c r="X719" s="211"/>
      <c r="Y719" s="211"/>
      <c r="Z719" s="211"/>
    </row>
    <row r="720" spans="16:26" ht="15.75" customHeight="1">
      <c r="P720" s="211"/>
      <c r="Q720" s="211"/>
      <c r="R720" s="211"/>
      <c r="S720" s="211"/>
      <c r="T720" s="211"/>
      <c r="U720" s="211"/>
      <c r="V720" s="211"/>
      <c r="W720" s="211"/>
      <c r="X720" s="211"/>
      <c r="Y720" s="211"/>
      <c r="Z720" s="211"/>
    </row>
    <row r="721" spans="16:26" ht="15.75" customHeight="1">
      <c r="P721" s="211"/>
      <c r="Q721" s="211"/>
      <c r="R721" s="211"/>
      <c r="S721" s="211"/>
      <c r="T721" s="211"/>
      <c r="U721" s="211"/>
      <c r="V721" s="211"/>
      <c r="W721" s="211"/>
      <c r="X721" s="211"/>
      <c r="Y721" s="211"/>
      <c r="Z721" s="211"/>
    </row>
    <row r="722" spans="16:26" ht="15.75" customHeight="1">
      <c r="P722" s="211"/>
      <c r="Q722" s="211"/>
      <c r="R722" s="211"/>
      <c r="S722" s="211"/>
      <c r="T722" s="211"/>
      <c r="U722" s="211"/>
      <c r="V722" s="211"/>
      <c r="W722" s="211"/>
      <c r="X722" s="211"/>
      <c r="Y722" s="211"/>
      <c r="Z722" s="211"/>
    </row>
    <row r="723" spans="16:26" ht="15.75" customHeight="1">
      <c r="P723" s="211"/>
      <c r="Q723" s="211"/>
      <c r="R723" s="211"/>
      <c r="S723" s="211"/>
      <c r="T723" s="211"/>
      <c r="U723" s="211"/>
      <c r="V723" s="211"/>
      <c r="W723" s="211"/>
      <c r="X723" s="211"/>
      <c r="Y723" s="211"/>
      <c r="Z723" s="211"/>
    </row>
    <row r="724" spans="16:26" ht="15.75" customHeight="1">
      <c r="P724" s="211"/>
      <c r="Q724" s="211"/>
      <c r="R724" s="211"/>
      <c r="S724" s="211"/>
      <c r="T724" s="211"/>
      <c r="U724" s="211"/>
      <c r="V724" s="211"/>
      <c r="W724" s="211"/>
      <c r="X724" s="211"/>
      <c r="Y724" s="211"/>
      <c r="Z724" s="211"/>
    </row>
    <row r="725" spans="16:26" ht="15.75" customHeight="1">
      <c r="P725" s="211"/>
      <c r="Q725" s="211"/>
      <c r="R725" s="211"/>
      <c r="S725" s="211"/>
      <c r="T725" s="211"/>
      <c r="U725" s="211"/>
      <c r="V725" s="211"/>
      <c r="W725" s="211"/>
      <c r="X725" s="211"/>
      <c r="Y725" s="211"/>
      <c r="Z725" s="211"/>
    </row>
    <row r="726" spans="16:26" ht="15.75" customHeight="1">
      <c r="P726" s="211"/>
      <c r="Q726" s="211"/>
      <c r="R726" s="211"/>
      <c r="S726" s="211"/>
      <c r="T726" s="211"/>
      <c r="U726" s="211"/>
      <c r="V726" s="211"/>
      <c r="W726" s="211"/>
      <c r="X726" s="211"/>
      <c r="Y726" s="211"/>
      <c r="Z726" s="211"/>
    </row>
    <row r="727" spans="16:26" ht="15.75" customHeight="1">
      <c r="P727" s="211"/>
      <c r="Q727" s="211"/>
      <c r="R727" s="211"/>
      <c r="S727" s="211"/>
      <c r="T727" s="211"/>
      <c r="U727" s="211"/>
      <c r="V727" s="211"/>
      <c r="W727" s="211"/>
      <c r="X727" s="211"/>
      <c r="Y727" s="211"/>
      <c r="Z727" s="211"/>
    </row>
    <row r="728" spans="16:26" ht="15.75" customHeight="1">
      <c r="P728" s="211"/>
      <c r="Q728" s="211"/>
      <c r="R728" s="211"/>
      <c r="S728" s="211"/>
      <c r="T728" s="211"/>
      <c r="U728" s="211"/>
      <c r="V728" s="211"/>
      <c r="W728" s="211"/>
      <c r="X728" s="211"/>
      <c r="Y728" s="211"/>
      <c r="Z728" s="211"/>
    </row>
    <row r="729" spans="16:26" ht="15.75" customHeight="1">
      <c r="P729" s="211"/>
      <c r="Q729" s="211"/>
      <c r="R729" s="211"/>
      <c r="S729" s="211"/>
      <c r="T729" s="211"/>
      <c r="U729" s="211"/>
      <c r="V729" s="211"/>
      <c r="W729" s="211"/>
      <c r="X729" s="211"/>
      <c r="Y729" s="211"/>
      <c r="Z729" s="211"/>
    </row>
    <row r="730" spans="16:26" ht="15.75" customHeight="1">
      <c r="P730" s="211"/>
      <c r="Q730" s="211"/>
      <c r="R730" s="211"/>
      <c r="S730" s="211"/>
      <c r="T730" s="211"/>
      <c r="U730" s="211"/>
      <c r="V730" s="211"/>
      <c r="W730" s="211"/>
      <c r="X730" s="211"/>
      <c r="Y730" s="211"/>
      <c r="Z730" s="211"/>
    </row>
    <row r="731" spans="16:26" ht="15.75" customHeight="1">
      <c r="P731" s="211"/>
      <c r="Q731" s="211"/>
      <c r="R731" s="211"/>
      <c r="S731" s="211"/>
      <c r="T731" s="211"/>
      <c r="U731" s="211"/>
      <c r="V731" s="211"/>
      <c r="W731" s="211"/>
      <c r="X731" s="211"/>
      <c r="Y731" s="211"/>
      <c r="Z731" s="211"/>
    </row>
    <row r="732" spans="16:26" ht="15.75" customHeight="1">
      <c r="P732" s="211"/>
      <c r="Q732" s="211"/>
      <c r="R732" s="211"/>
      <c r="S732" s="211"/>
      <c r="T732" s="211"/>
      <c r="U732" s="211"/>
      <c r="V732" s="211"/>
      <c r="W732" s="211"/>
      <c r="X732" s="211"/>
      <c r="Y732" s="211"/>
      <c r="Z732" s="211"/>
    </row>
    <row r="733" spans="16:26" ht="15.75" customHeight="1">
      <c r="P733" s="211"/>
      <c r="Q733" s="211"/>
      <c r="R733" s="211"/>
      <c r="S733" s="211"/>
      <c r="T733" s="211"/>
      <c r="U733" s="211"/>
      <c r="V733" s="211"/>
      <c r="W733" s="211"/>
      <c r="X733" s="211"/>
      <c r="Y733" s="211"/>
      <c r="Z733" s="211"/>
    </row>
    <row r="734" spans="16:26" ht="15.75" customHeight="1">
      <c r="P734" s="211"/>
      <c r="Q734" s="211"/>
      <c r="R734" s="211"/>
      <c r="S734" s="211"/>
      <c r="T734" s="211"/>
      <c r="U734" s="211"/>
      <c r="V734" s="211"/>
      <c r="W734" s="211"/>
      <c r="X734" s="211"/>
      <c r="Y734" s="211"/>
      <c r="Z734" s="211"/>
    </row>
    <row r="735" spans="16:26" ht="15.75" customHeight="1">
      <c r="P735" s="211"/>
      <c r="Q735" s="211"/>
      <c r="R735" s="211"/>
      <c r="S735" s="211"/>
      <c r="T735" s="211"/>
      <c r="U735" s="211"/>
      <c r="V735" s="211"/>
      <c r="W735" s="211"/>
      <c r="X735" s="211"/>
      <c r="Y735" s="211"/>
      <c r="Z735" s="211"/>
    </row>
    <row r="736" spans="16:26" ht="15.75" customHeight="1">
      <c r="P736" s="211"/>
      <c r="Q736" s="211"/>
      <c r="R736" s="211"/>
      <c r="S736" s="211"/>
      <c r="T736" s="211"/>
      <c r="U736" s="211"/>
      <c r="V736" s="211"/>
      <c r="W736" s="211"/>
      <c r="X736" s="211"/>
      <c r="Y736" s="211"/>
      <c r="Z736" s="211"/>
    </row>
    <row r="737" spans="16:26" ht="15.75" customHeight="1">
      <c r="P737" s="211"/>
      <c r="Q737" s="211"/>
      <c r="R737" s="211"/>
      <c r="S737" s="211"/>
      <c r="T737" s="211"/>
      <c r="U737" s="211"/>
      <c r="V737" s="211"/>
      <c r="W737" s="211"/>
      <c r="X737" s="211"/>
      <c r="Y737" s="211"/>
      <c r="Z737" s="211"/>
    </row>
    <row r="738" spans="16:26" ht="15.75" customHeight="1">
      <c r="P738" s="211"/>
      <c r="Q738" s="211"/>
      <c r="R738" s="211"/>
      <c r="S738" s="211"/>
      <c r="T738" s="211"/>
      <c r="U738" s="211"/>
      <c r="V738" s="211"/>
      <c r="W738" s="211"/>
      <c r="X738" s="211"/>
      <c r="Y738" s="211"/>
      <c r="Z738" s="211"/>
    </row>
    <row r="739" spans="16:26" ht="15.75" customHeight="1">
      <c r="P739" s="211"/>
      <c r="Q739" s="211"/>
      <c r="R739" s="211"/>
      <c r="S739" s="211"/>
      <c r="T739" s="211"/>
      <c r="U739" s="211"/>
      <c r="V739" s="211"/>
      <c r="W739" s="211"/>
      <c r="X739" s="211"/>
      <c r="Y739" s="211"/>
      <c r="Z739" s="211"/>
    </row>
    <row r="740" spans="16:26" ht="15.75" customHeight="1">
      <c r="P740" s="211"/>
      <c r="Q740" s="211"/>
      <c r="R740" s="211"/>
      <c r="S740" s="211"/>
      <c r="T740" s="211"/>
      <c r="U740" s="211"/>
      <c r="V740" s="211"/>
      <c r="W740" s="211"/>
      <c r="X740" s="211"/>
      <c r="Y740" s="211"/>
      <c r="Z740" s="211"/>
    </row>
    <row r="741" spans="16:26" ht="15.75" customHeight="1">
      <c r="P741" s="211"/>
      <c r="Q741" s="211"/>
      <c r="R741" s="211"/>
      <c r="S741" s="211"/>
      <c r="T741" s="211"/>
      <c r="U741" s="211"/>
      <c r="V741" s="211"/>
      <c r="W741" s="211"/>
      <c r="X741" s="211"/>
      <c r="Y741" s="211"/>
      <c r="Z741" s="211"/>
    </row>
    <row r="742" spans="16:26" ht="15.75" customHeight="1">
      <c r="P742" s="211"/>
      <c r="Q742" s="211"/>
      <c r="R742" s="211"/>
      <c r="S742" s="211"/>
      <c r="T742" s="211"/>
      <c r="U742" s="211"/>
      <c r="V742" s="211"/>
      <c r="W742" s="211"/>
      <c r="X742" s="211"/>
      <c r="Y742" s="211"/>
      <c r="Z742" s="211"/>
    </row>
    <row r="743" spans="16:26" ht="15.75" customHeight="1">
      <c r="P743" s="211"/>
      <c r="Q743" s="211"/>
      <c r="R743" s="211"/>
      <c r="S743" s="211"/>
      <c r="T743" s="211"/>
      <c r="U743" s="211"/>
      <c r="V743" s="211"/>
      <c r="W743" s="211"/>
      <c r="X743" s="211"/>
      <c r="Y743" s="211"/>
      <c r="Z743" s="211"/>
    </row>
    <row r="744" spans="16:26" ht="15.75" customHeight="1">
      <c r="P744" s="211"/>
      <c r="Q744" s="211"/>
      <c r="R744" s="211"/>
      <c r="S744" s="211"/>
      <c r="T744" s="211"/>
      <c r="U744" s="211"/>
      <c r="V744" s="211"/>
      <c r="W744" s="211"/>
      <c r="X744" s="211"/>
      <c r="Y744" s="211"/>
      <c r="Z744" s="211"/>
    </row>
    <row r="745" spans="16:26" ht="15.75" customHeight="1">
      <c r="P745" s="211"/>
      <c r="Q745" s="211"/>
      <c r="R745" s="211"/>
      <c r="S745" s="211"/>
      <c r="T745" s="211"/>
      <c r="U745" s="211"/>
      <c r="V745" s="211"/>
      <c r="W745" s="211"/>
      <c r="X745" s="211"/>
      <c r="Y745" s="211"/>
      <c r="Z745" s="211"/>
    </row>
    <row r="746" spans="16:26" ht="15.75" customHeight="1">
      <c r="P746" s="211"/>
      <c r="Q746" s="211"/>
      <c r="R746" s="211"/>
      <c r="S746" s="211"/>
      <c r="T746" s="211"/>
      <c r="U746" s="211"/>
      <c r="V746" s="211"/>
      <c r="W746" s="211"/>
      <c r="X746" s="211"/>
      <c r="Y746" s="211"/>
      <c r="Z746" s="211"/>
    </row>
    <row r="747" spans="16:26" ht="15.75" customHeight="1">
      <c r="P747" s="211"/>
      <c r="Q747" s="211"/>
      <c r="R747" s="211"/>
      <c r="S747" s="211"/>
      <c r="T747" s="211"/>
      <c r="U747" s="211"/>
      <c r="V747" s="211"/>
      <c r="W747" s="211"/>
      <c r="X747" s="211"/>
      <c r="Y747" s="211"/>
      <c r="Z747" s="211"/>
    </row>
    <row r="748" spans="16:26" ht="15.75" customHeight="1">
      <c r="P748" s="211"/>
      <c r="Q748" s="211"/>
      <c r="R748" s="211"/>
      <c r="S748" s="211"/>
      <c r="T748" s="211"/>
      <c r="U748" s="211"/>
      <c r="V748" s="211"/>
      <c r="W748" s="211"/>
      <c r="X748" s="211"/>
      <c r="Y748" s="211"/>
      <c r="Z748" s="211"/>
    </row>
    <row r="749" spans="16:26" ht="15.75" customHeight="1">
      <c r="P749" s="211"/>
      <c r="Q749" s="211"/>
      <c r="R749" s="211"/>
      <c r="S749" s="211"/>
      <c r="T749" s="211"/>
      <c r="U749" s="211"/>
      <c r="V749" s="211"/>
      <c r="W749" s="211"/>
      <c r="X749" s="211"/>
      <c r="Y749" s="211"/>
      <c r="Z749" s="211"/>
    </row>
    <row r="750" spans="16:26" ht="15.75" customHeight="1">
      <c r="P750" s="211"/>
      <c r="Q750" s="211"/>
      <c r="R750" s="211"/>
      <c r="S750" s="211"/>
      <c r="T750" s="211"/>
      <c r="U750" s="211"/>
      <c r="V750" s="211"/>
      <c r="W750" s="211"/>
      <c r="X750" s="211"/>
      <c r="Y750" s="211"/>
      <c r="Z750" s="211"/>
    </row>
    <row r="751" spans="16:26" ht="15.75" customHeight="1">
      <c r="P751" s="211"/>
      <c r="Q751" s="211"/>
      <c r="R751" s="211"/>
      <c r="S751" s="211"/>
      <c r="T751" s="211"/>
      <c r="U751" s="211"/>
      <c r="V751" s="211"/>
      <c r="W751" s="211"/>
      <c r="X751" s="211"/>
      <c r="Y751" s="211"/>
      <c r="Z751" s="211"/>
    </row>
    <row r="752" spans="16:26" ht="15.75" customHeight="1">
      <c r="P752" s="211"/>
      <c r="Q752" s="211"/>
      <c r="R752" s="211"/>
      <c r="S752" s="211"/>
      <c r="T752" s="211"/>
      <c r="U752" s="211"/>
      <c r="V752" s="211"/>
      <c r="W752" s="211"/>
      <c r="X752" s="211"/>
      <c r="Y752" s="211"/>
      <c r="Z752" s="211"/>
    </row>
    <row r="753" spans="16:26" ht="15.75" customHeight="1">
      <c r="P753" s="211"/>
      <c r="Q753" s="211"/>
      <c r="R753" s="211"/>
      <c r="S753" s="211"/>
      <c r="T753" s="211"/>
      <c r="U753" s="211"/>
      <c r="V753" s="211"/>
      <c r="W753" s="211"/>
      <c r="X753" s="211"/>
      <c r="Y753" s="211"/>
      <c r="Z753" s="211"/>
    </row>
    <row r="754" spans="16:26" ht="15.75" customHeight="1">
      <c r="P754" s="211"/>
      <c r="Q754" s="211"/>
      <c r="R754" s="211"/>
      <c r="S754" s="211"/>
      <c r="T754" s="211"/>
      <c r="U754" s="211"/>
      <c r="V754" s="211"/>
      <c r="W754" s="211"/>
      <c r="X754" s="211"/>
      <c r="Y754" s="211"/>
      <c r="Z754" s="211"/>
    </row>
    <row r="755" spans="16:26" ht="15.75" customHeight="1">
      <c r="P755" s="211"/>
      <c r="Q755" s="211"/>
      <c r="R755" s="211"/>
      <c r="S755" s="211"/>
      <c r="T755" s="211"/>
      <c r="U755" s="211"/>
      <c r="V755" s="211"/>
      <c r="W755" s="211"/>
      <c r="X755" s="211"/>
      <c r="Y755" s="211"/>
      <c r="Z755" s="211"/>
    </row>
    <row r="756" spans="16:26" ht="15.75" customHeight="1">
      <c r="P756" s="211"/>
      <c r="Q756" s="211"/>
      <c r="R756" s="211"/>
      <c r="S756" s="211"/>
      <c r="T756" s="211"/>
      <c r="U756" s="211"/>
      <c r="V756" s="211"/>
      <c r="W756" s="211"/>
      <c r="X756" s="211"/>
      <c r="Y756" s="211"/>
      <c r="Z756" s="211"/>
    </row>
    <row r="757" spans="16:26" ht="15.75" customHeight="1">
      <c r="P757" s="211"/>
      <c r="Q757" s="211"/>
      <c r="R757" s="211"/>
      <c r="S757" s="211"/>
      <c r="T757" s="211"/>
      <c r="U757" s="211"/>
      <c r="V757" s="211"/>
      <c r="W757" s="211"/>
      <c r="X757" s="211"/>
      <c r="Y757" s="211"/>
      <c r="Z757" s="211"/>
    </row>
    <row r="758" spans="16:26" ht="15.75" customHeight="1">
      <c r="P758" s="211"/>
      <c r="Q758" s="211"/>
      <c r="R758" s="211"/>
      <c r="S758" s="211"/>
      <c r="T758" s="211"/>
      <c r="U758" s="211"/>
      <c r="V758" s="211"/>
      <c r="W758" s="211"/>
      <c r="X758" s="211"/>
      <c r="Y758" s="211"/>
      <c r="Z758" s="211"/>
    </row>
    <row r="759" spans="16:26" ht="15.75" customHeight="1">
      <c r="P759" s="211"/>
      <c r="Q759" s="211"/>
      <c r="R759" s="211"/>
      <c r="S759" s="211"/>
      <c r="T759" s="211"/>
      <c r="U759" s="211"/>
      <c r="V759" s="211"/>
      <c r="W759" s="211"/>
      <c r="X759" s="211"/>
      <c r="Y759" s="211"/>
      <c r="Z759" s="211"/>
    </row>
    <row r="760" spans="16:26" ht="15.75" customHeight="1">
      <c r="P760" s="211"/>
      <c r="Q760" s="211"/>
      <c r="R760" s="211"/>
      <c r="S760" s="211"/>
      <c r="T760" s="211"/>
      <c r="U760" s="211"/>
      <c r="V760" s="211"/>
      <c r="W760" s="211"/>
      <c r="X760" s="211"/>
      <c r="Y760" s="211"/>
      <c r="Z760" s="211"/>
    </row>
    <row r="761" spans="16:26" ht="15.75" customHeight="1">
      <c r="P761" s="211"/>
      <c r="Q761" s="211"/>
      <c r="R761" s="211"/>
      <c r="S761" s="211"/>
      <c r="T761" s="211"/>
      <c r="U761" s="211"/>
      <c r="V761" s="211"/>
      <c r="W761" s="211"/>
      <c r="X761" s="211"/>
      <c r="Y761" s="211"/>
      <c r="Z761" s="211"/>
    </row>
    <row r="762" spans="16:26" ht="15.75" customHeight="1">
      <c r="P762" s="211"/>
      <c r="Q762" s="211"/>
      <c r="R762" s="211"/>
      <c r="S762" s="211"/>
      <c r="T762" s="211"/>
      <c r="U762" s="211"/>
      <c r="V762" s="211"/>
      <c r="W762" s="211"/>
      <c r="X762" s="211"/>
      <c r="Y762" s="211"/>
      <c r="Z762" s="211"/>
    </row>
    <row r="763" spans="16:26" ht="15.75" customHeight="1">
      <c r="P763" s="211"/>
      <c r="Q763" s="211"/>
      <c r="R763" s="211"/>
      <c r="S763" s="211"/>
      <c r="T763" s="211"/>
      <c r="U763" s="211"/>
      <c r="V763" s="211"/>
      <c r="W763" s="211"/>
      <c r="X763" s="211"/>
      <c r="Y763" s="211"/>
      <c r="Z763" s="211"/>
    </row>
    <row r="764" spans="16:26" ht="15.75" customHeight="1">
      <c r="P764" s="211"/>
      <c r="Q764" s="211"/>
      <c r="R764" s="211"/>
      <c r="S764" s="211"/>
      <c r="T764" s="211"/>
      <c r="U764" s="211"/>
      <c r="V764" s="211"/>
      <c r="W764" s="211"/>
      <c r="X764" s="211"/>
      <c r="Y764" s="211"/>
      <c r="Z764" s="211"/>
    </row>
    <row r="765" spans="16:26" ht="15.75" customHeight="1">
      <c r="P765" s="211"/>
      <c r="Q765" s="211"/>
      <c r="R765" s="211"/>
      <c r="S765" s="211"/>
      <c r="T765" s="211"/>
      <c r="U765" s="211"/>
      <c r="V765" s="211"/>
      <c r="W765" s="211"/>
      <c r="X765" s="211"/>
      <c r="Y765" s="211"/>
      <c r="Z765" s="211"/>
    </row>
    <row r="766" spans="16:26" ht="15.75" customHeight="1">
      <c r="P766" s="211"/>
      <c r="Q766" s="211"/>
      <c r="R766" s="211"/>
      <c r="S766" s="211"/>
      <c r="T766" s="211"/>
      <c r="U766" s="211"/>
      <c r="V766" s="211"/>
      <c r="W766" s="211"/>
      <c r="X766" s="211"/>
      <c r="Y766" s="211"/>
      <c r="Z766" s="211"/>
    </row>
    <row r="767" spans="16:26" ht="15.75" customHeight="1">
      <c r="P767" s="211"/>
      <c r="Q767" s="211"/>
      <c r="R767" s="211"/>
      <c r="S767" s="211"/>
      <c r="T767" s="211"/>
      <c r="U767" s="211"/>
      <c r="V767" s="211"/>
      <c r="W767" s="211"/>
      <c r="X767" s="211"/>
      <c r="Y767" s="211"/>
      <c r="Z767" s="211"/>
    </row>
    <row r="768" spans="16:26" ht="15.75" customHeight="1">
      <c r="P768" s="211"/>
      <c r="Q768" s="211"/>
      <c r="R768" s="211"/>
      <c r="S768" s="211"/>
      <c r="T768" s="211"/>
      <c r="U768" s="211"/>
      <c r="V768" s="211"/>
      <c r="W768" s="211"/>
      <c r="X768" s="211"/>
      <c r="Y768" s="211"/>
      <c r="Z768" s="211"/>
    </row>
    <row r="769" spans="16:26" ht="15.75" customHeight="1">
      <c r="P769" s="211"/>
      <c r="Q769" s="211"/>
      <c r="R769" s="211"/>
      <c r="S769" s="211"/>
      <c r="T769" s="211"/>
      <c r="U769" s="211"/>
      <c r="V769" s="211"/>
      <c r="W769" s="211"/>
      <c r="X769" s="211"/>
      <c r="Y769" s="211"/>
      <c r="Z769" s="211"/>
    </row>
    <row r="770" spans="16:26" ht="15.75" customHeight="1">
      <c r="P770" s="211"/>
      <c r="Q770" s="211"/>
      <c r="R770" s="211"/>
      <c r="S770" s="211"/>
      <c r="T770" s="211"/>
      <c r="U770" s="211"/>
      <c r="V770" s="211"/>
      <c r="W770" s="211"/>
      <c r="X770" s="211"/>
      <c r="Y770" s="211"/>
      <c r="Z770" s="211"/>
    </row>
    <row r="771" spans="16:26" ht="15.75" customHeight="1">
      <c r="P771" s="211"/>
      <c r="Q771" s="211"/>
      <c r="R771" s="211"/>
      <c r="S771" s="211"/>
      <c r="T771" s="211"/>
      <c r="U771" s="211"/>
      <c r="V771" s="211"/>
      <c r="W771" s="211"/>
      <c r="X771" s="211"/>
      <c r="Y771" s="211"/>
      <c r="Z771" s="211"/>
    </row>
    <row r="772" spans="16:26" ht="15.75" customHeight="1">
      <c r="P772" s="211"/>
      <c r="Q772" s="211"/>
      <c r="R772" s="211"/>
      <c r="S772" s="211"/>
      <c r="T772" s="211"/>
      <c r="U772" s="211"/>
      <c r="V772" s="211"/>
      <c r="W772" s="211"/>
      <c r="X772" s="211"/>
      <c r="Y772" s="211"/>
      <c r="Z772" s="211"/>
    </row>
    <row r="773" spans="16:26" ht="15.75" customHeight="1">
      <c r="P773" s="211"/>
      <c r="Q773" s="211"/>
      <c r="R773" s="211"/>
      <c r="S773" s="211"/>
      <c r="T773" s="211"/>
      <c r="U773" s="211"/>
      <c r="V773" s="211"/>
      <c r="W773" s="211"/>
      <c r="X773" s="211"/>
      <c r="Y773" s="211"/>
      <c r="Z773" s="211"/>
    </row>
    <row r="774" spans="16:26" ht="15.75" customHeight="1">
      <c r="P774" s="211"/>
      <c r="Q774" s="211"/>
      <c r="R774" s="211"/>
      <c r="S774" s="211"/>
      <c r="T774" s="211"/>
      <c r="U774" s="211"/>
      <c r="V774" s="211"/>
      <c r="W774" s="211"/>
      <c r="X774" s="211"/>
      <c r="Y774" s="211"/>
      <c r="Z774" s="211"/>
    </row>
    <row r="775" spans="16:26" ht="15.75" customHeight="1">
      <c r="P775" s="211"/>
      <c r="Q775" s="211"/>
      <c r="R775" s="211"/>
      <c r="S775" s="211"/>
      <c r="T775" s="211"/>
      <c r="U775" s="211"/>
      <c r="V775" s="211"/>
      <c r="W775" s="211"/>
      <c r="X775" s="211"/>
      <c r="Y775" s="211"/>
      <c r="Z775" s="211"/>
    </row>
    <row r="776" spans="16:26" ht="15.75" customHeight="1">
      <c r="P776" s="211"/>
      <c r="Q776" s="211"/>
      <c r="R776" s="211"/>
      <c r="S776" s="211"/>
      <c r="T776" s="211"/>
      <c r="U776" s="211"/>
      <c r="V776" s="211"/>
      <c r="W776" s="211"/>
      <c r="X776" s="211"/>
      <c r="Y776" s="211"/>
      <c r="Z776" s="211"/>
    </row>
    <row r="777" spans="16:26" ht="15.75" customHeight="1">
      <c r="P777" s="211"/>
      <c r="Q777" s="211"/>
      <c r="R777" s="211"/>
      <c r="S777" s="211"/>
      <c r="T777" s="211"/>
      <c r="U777" s="211"/>
      <c r="V777" s="211"/>
      <c r="W777" s="211"/>
      <c r="X777" s="211"/>
      <c r="Y777" s="211"/>
      <c r="Z777" s="211"/>
    </row>
    <row r="778" spans="16:26" ht="15.75" customHeight="1">
      <c r="P778" s="211"/>
      <c r="Q778" s="211"/>
      <c r="R778" s="211"/>
      <c r="S778" s="211"/>
      <c r="T778" s="211"/>
      <c r="U778" s="211"/>
      <c r="V778" s="211"/>
      <c r="W778" s="211"/>
      <c r="X778" s="211"/>
      <c r="Y778" s="211"/>
      <c r="Z778" s="211"/>
    </row>
    <row r="779" spans="16:26" ht="15.75" customHeight="1">
      <c r="P779" s="211"/>
      <c r="Q779" s="211"/>
      <c r="R779" s="211"/>
      <c r="S779" s="211"/>
      <c r="T779" s="211"/>
      <c r="U779" s="211"/>
      <c r="V779" s="211"/>
      <c r="W779" s="211"/>
      <c r="X779" s="211"/>
      <c r="Y779" s="211"/>
      <c r="Z779" s="211"/>
    </row>
    <row r="780" spans="16:26" ht="15.75" customHeight="1">
      <c r="P780" s="211"/>
      <c r="Q780" s="211"/>
      <c r="R780" s="211"/>
      <c r="S780" s="211"/>
      <c r="T780" s="211"/>
      <c r="U780" s="211"/>
      <c r="V780" s="211"/>
      <c r="W780" s="211"/>
      <c r="X780" s="211"/>
      <c r="Y780" s="211"/>
      <c r="Z780" s="211"/>
    </row>
    <row r="781" spans="16:26" ht="15.75" customHeight="1">
      <c r="P781" s="211"/>
      <c r="Q781" s="211"/>
      <c r="R781" s="211"/>
      <c r="S781" s="211"/>
      <c r="T781" s="211"/>
      <c r="U781" s="211"/>
      <c r="V781" s="211"/>
      <c r="W781" s="211"/>
      <c r="X781" s="211"/>
      <c r="Y781" s="211"/>
      <c r="Z781" s="211"/>
    </row>
    <row r="782" spans="16:26" ht="15.75" customHeight="1">
      <c r="P782" s="211"/>
      <c r="Q782" s="211"/>
      <c r="R782" s="211"/>
      <c r="S782" s="211"/>
      <c r="T782" s="211"/>
      <c r="U782" s="211"/>
      <c r="V782" s="211"/>
      <c r="W782" s="211"/>
      <c r="X782" s="211"/>
      <c r="Y782" s="211"/>
      <c r="Z782" s="211"/>
    </row>
    <row r="783" spans="16:26" ht="15.75" customHeight="1">
      <c r="P783" s="211"/>
      <c r="Q783" s="211"/>
      <c r="R783" s="211"/>
      <c r="S783" s="211"/>
      <c r="T783" s="211"/>
      <c r="U783" s="211"/>
      <c r="V783" s="211"/>
      <c r="W783" s="211"/>
      <c r="X783" s="211"/>
      <c r="Y783" s="211"/>
      <c r="Z783" s="211"/>
    </row>
    <row r="784" spans="16:26" ht="15.75" customHeight="1">
      <c r="P784" s="211"/>
      <c r="Q784" s="211"/>
      <c r="R784" s="211"/>
      <c r="S784" s="211"/>
      <c r="T784" s="211"/>
      <c r="U784" s="211"/>
      <c r="V784" s="211"/>
      <c r="W784" s="211"/>
      <c r="X784" s="211"/>
      <c r="Y784" s="211"/>
      <c r="Z784" s="211"/>
    </row>
    <row r="785" spans="16:26" ht="15.75" customHeight="1">
      <c r="P785" s="211"/>
      <c r="Q785" s="211"/>
      <c r="R785" s="211"/>
      <c r="S785" s="211"/>
      <c r="T785" s="211"/>
      <c r="U785" s="211"/>
      <c r="V785" s="211"/>
      <c r="W785" s="211"/>
      <c r="X785" s="211"/>
      <c r="Y785" s="211"/>
      <c r="Z785" s="211"/>
    </row>
    <row r="786" spans="16:26" ht="15.75" customHeight="1">
      <c r="P786" s="211"/>
      <c r="Q786" s="211"/>
      <c r="R786" s="211"/>
      <c r="S786" s="211"/>
      <c r="T786" s="211"/>
      <c r="U786" s="211"/>
      <c r="V786" s="211"/>
      <c r="W786" s="211"/>
      <c r="X786" s="211"/>
      <c r="Y786" s="211"/>
      <c r="Z786" s="211"/>
    </row>
    <row r="787" spans="16:26" ht="15.75" customHeight="1">
      <c r="P787" s="211"/>
      <c r="Q787" s="211"/>
      <c r="R787" s="211"/>
      <c r="S787" s="211"/>
      <c r="T787" s="211"/>
      <c r="U787" s="211"/>
      <c r="V787" s="211"/>
      <c r="W787" s="211"/>
      <c r="X787" s="211"/>
      <c r="Y787" s="211"/>
      <c r="Z787" s="211"/>
    </row>
    <row r="788" spans="16:26" ht="15.75" customHeight="1">
      <c r="P788" s="211"/>
      <c r="Q788" s="211"/>
      <c r="R788" s="211"/>
      <c r="S788" s="211"/>
      <c r="T788" s="211"/>
      <c r="U788" s="211"/>
      <c r="V788" s="211"/>
      <c r="W788" s="211"/>
      <c r="X788" s="211"/>
      <c r="Y788" s="211"/>
      <c r="Z788" s="211"/>
    </row>
    <row r="789" spans="16:26" ht="15.75" customHeight="1">
      <c r="P789" s="211"/>
      <c r="Q789" s="211"/>
      <c r="R789" s="211"/>
      <c r="S789" s="211"/>
      <c r="T789" s="211"/>
      <c r="U789" s="211"/>
      <c r="V789" s="211"/>
      <c r="W789" s="211"/>
      <c r="X789" s="211"/>
      <c r="Y789" s="211"/>
      <c r="Z789" s="211"/>
    </row>
    <row r="790" spans="16:26" ht="15.75" customHeight="1">
      <c r="P790" s="211"/>
      <c r="Q790" s="211"/>
      <c r="R790" s="211"/>
      <c r="S790" s="211"/>
      <c r="T790" s="211"/>
      <c r="U790" s="211"/>
      <c r="V790" s="211"/>
      <c r="W790" s="211"/>
      <c r="X790" s="211"/>
      <c r="Y790" s="211"/>
      <c r="Z790" s="211"/>
    </row>
    <row r="791" spans="16:26" ht="15.75" customHeight="1">
      <c r="P791" s="211"/>
      <c r="Q791" s="211"/>
      <c r="R791" s="211"/>
      <c r="S791" s="211"/>
      <c r="T791" s="211"/>
      <c r="U791" s="211"/>
      <c r="V791" s="211"/>
      <c r="W791" s="211"/>
      <c r="X791" s="211"/>
      <c r="Y791" s="211"/>
      <c r="Z791" s="211"/>
    </row>
    <row r="792" spans="16:26" ht="15.75" customHeight="1">
      <c r="P792" s="211"/>
      <c r="Q792" s="211"/>
      <c r="R792" s="211"/>
      <c r="S792" s="211"/>
      <c r="T792" s="211"/>
      <c r="U792" s="211"/>
      <c r="V792" s="211"/>
      <c r="W792" s="211"/>
      <c r="X792" s="211"/>
      <c r="Y792" s="211"/>
      <c r="Z792" s="211"/>
    </row>
    <row r="793" spans="16:26" ht="15.75" customHeight="1">
      <c r="P793" s="211"/>
      <c r="Q793" s="211"/>
      <c r="R793" s="211"/>
      <c r="S793" s="211"/>
      <c r="T793" s="211"/>
      <c r="U793" s="211"/>
      <c r="V793" s="211"/>
      <c r="W793" s="211"/>
      <c r="X793" s="211"/>
      <c r="Y793" s="211"/>
      <c r="Z793" s="211"/>
    </row>
    <row r="794" spans="16:26" ht="15.75" customHeight="1">
      <c r="P794" s="211"/>
      <c r="Q794" s="211"/>
      <c r="R794" s="211"/>
      <c r="S794" s="211"/>
      <c r="T794" s="211"/>
      <c r="U794" s="211"/>
      <c r="V794" s="211"/>
      <c r="W794" s="211"/>
      <c r="X794" s="211"/>
      <c r="Y794" s="211"/>
      <c r="Z794" s="211"/>
    </row>
    <row r="795" spans="16:26" ht="15.75" customHeight="1">
      <c r="P795" s="211"/>
      <c r="Q795" s="211"/>
      <c r="R795" s="211"/>
      <c r="S795" s="211"/>
      <c r="T795" s="211"/>
      <c r="U795" s="211"/>
      <c r="V795" s="211"/>
      <c r="W795" s="211"/>
      <c r="X795" s="211"/>
      <c r="Y795" s="211"/>
      <c r="Z795" s="211"/>
    </row>
    <row r="796" spans="16:26" ht="15.75" customHeight="1">
      <c r="P796" s="211"/>
      <c r="Q796" s="211"/>
      <c r="R796" s="211"/>
      <c r="S796" s="211"/>
      <c r="T796" s="211"/>
      <c r="U796" s="211"/>
      <c r="V796" s="211"/>
      <c r="W796" s="211"/>
      <c r="X796" s="211"/>
      <c r="Y796" s="211"/>
      <c r="Z796" s="211"/>
    </row>
    <row r="797" spans="16:26" ht="15.75" customHeight="1">
      <c r="P797" s="211"/>
      <c r="Q797" s="211"/>
      <c r="R797" s="211"/>
      <c r="S797" s="211"/>
      <c r="T797" s="211"/>
      <c r="U797" s="211"/>
      <c r="V797" s="211"/>
      <c r="W797" s="211"/>
      <c r="X797" s="211"/>
      <c r="Y797" s="211"/>
      <c r="Z797" s="211"/>
    </row>
    <row r="798" spans="16:26" ht="15.75" customHeight="1">
      <c r="P798" s="211"/>
      <c r="Q798" s="211"/>
      <c r="R798" s="211"/>
      <c r="S798" s="211"/>
      <c r="T798" s="211"/>
      <c r="U798" s="211"/>
      <c r="V798" s="211"/>
      <c r="W798" s="211"/>
      <c r="X798" s="211"/>
      <c r="Y798" s="211"/>
      <c r="Z798" s="211"/>
    </row>
    <row r="799" spans="16:26" ht="15.75" customHeight="1">
      <c r="P799" s="211"/>
      <c r="Q799" s="211"/>
      <c r="R799" s="211"/>
      <c r="S799" s="211"/>
      <c r="T799" s="211"/>
      <c r="U799" s="211"/>
      <c r="V799" s="211"/>
      <c r="W799" s="211"/>
      <c r="X799" s="211"/>
      <c r="Y799" s="211"/>
      <c r="Z799" s="211"/>
    </row>
    <row r="800" spans="16:26" ht="15.75" customHeight="1">
      <c r="P800" s="211"/>
      <c r="Q800" s="211"/>
      <c r="R800" s="211"/>
      <c r="S800" s="211"/>
      <c r="T800" s="211"/>
      <c r="U800" s="211"/>
      <c r="V800" s="211"/>
      <c r="W800" s="211"/>
      <c r="X800" s="211"/>
      <c r="Y800" s="211"/>
      <c r="Z800" s="211"/>
    </row>
    <row r="801" spans="16:26" ht="15.75" customHeight="1">
      <c r="P801" s="211"/>
      <c r="Q801" s="211"/>
      <c r="R801" s="211"/>
      <c r="S801" s="211"/>
      <c r="T801" s="211"/>
      <c r="U801" s="211"/>
      <c r="V801" s="211"/>
      <c r="W801" s="211"/>
      <c r="X801" s="211"/>
      <c r="Y801" s="211"/>
      <c r="Z801" s="211"/>
    </row>
    <row r="802" spans="16:26" ht="15.75" customHeight="1">
      <c r="P802" s="211"/>
      <c r="Q802" s="211"/>
      <c r="R802" s="211"/>
      <c r="S802" s="211"/>
      <c r="T802" s="211"/>
      <c r="U802" s="211"/>
      <c r="V802" s="211"/>
      <c r="W802" s="211"/>
      <c r="X802" s="211"/>
      <c r="Y802" s="211"/>
      <c r="Z802" s="211"/>
    </row>
    <row r="803" spans="16:26" ht="15.75" customHeight="1">
      <c r="P803" s="211"/>
      <c r="Q803" s="211"/>
      <c r="R803" s="211"/>
      <c r="S803" s="211"/>
      <c r="T803" s="211"/>
      <c r="U803" s="211"/>
      <c r="V803" s="211"/>
      <c r="W803" s="211"/>
      <c r="X803" s="211"/>
      <c r="Y803" s="211"/>
      <c r="Z803" s="211"/>
    </row>
    <row r="804" spans="16:26" ht="15.75" customHeight="1">
      <c r="P804" s="211"/>
      <c r="Q804" s="211"/>
      <c r="R804" s="211"/>
      <c r="S804" s="211"/>
      <c r="T804" s="211"/>
      <c r="U804" s="211"/>
      <c r="V804" s="211"/>
      <c r="W804" s="211"/>
      <c r="X804" s="211"/>
      <c r="Y804" s="211"/>
      <c r="Z804" s="211"/>
    </row>
    <row r="805" spans="16:26" ht="15.75" customHeight="1">
      <c r="P805" s="211"/>
      <c r="Q805" s="211"/>
      <c r="R805" s="211"/>
      <c r="S805" s="211"/>
      <c r="T805" s="211"/>
      <c r="U805" s="211"/>
      <c r="V805" s="211"/>
      <c r="W805" s="211"/>
      <c r="X805" s="211"/>
      <c r="Y805" s="211"/>
      <c r="Z805" s="211"/>
    </row>
    <row r="806" spans="16:26" ht="15.75" customHeight="1">
      <c r="P806" s="211"/>
      <c r="Q806" s="211"/>
      <c r="R806" s="211"/>
      <c r="S806" s="211"/>
      <c r="T806" s="211"/>
      <c r="U806" s="211"/>
      <c r="V806" s="211"/>
      <c r="W806" s="211"/>
      <c r="X806" s="211"/>
      <c r="Y806" s="211"/>
      <c r="Z806" s="211"/>
    </row>
    <row r="807" spans="16:26" ht="15.75" customHeight="1">
      <c r="P807" s="211"/>
      <c r="Q807" s="211"/>
      <c r="R807" s="211"/>
      <c r="S807" s="211"/>
      <c r="T807" s="211"/>
      <c r="U807" s="211"/>
      <c r="V807" s="211"/>
      <c r="W807" s="211"/>
      <c r="X807" s="211"/>
      <c r="Y807" s="211"/>
      <c r="Z807" s="211"/>
    </row>
    <row r="808" spans="16:26" ht="15.75" customHeight="1">
      <c r="P808" s="211"/>
      <c r="Q808" s="211"/>
      <c r="R808" s="211"/>
      <c r="S808" s="211"/>
      <c r="T808" s="211"/>
      <c r="U808" s="211"/>
      <c r="V808" s="211"/>
      <c r="W808" s="211"/>
      <c r="X808" s="211"/>
      <c r="Y808" s="211"/>
      <c r="Z808" s="211"/>
    </row>
    <row r="809" spans="16:26" ht="15.75" customHeight="1">
      <c r="P809" s="211"/>
      <c r="Q809" s="211"/>
      <c r="R809" s="211"/>
      <c r="S809" s="211"/>
      <c r="T809" s="211"/>
      <c r="U809" s="211"/>
      <c r="V809" s="211"/>
      <c r="W809" s="211"/>
      <c r="X809" s="211"/>
      <c r="Y809" s="211"/>
      <c r="Z809" s="211"/>
    </row>
    <row r="810" spans="16:26" ht="15.75" customHeight="1">
      <c r="P810" s="211"/>
      <c r="Q810" s="211"/>
      <c r="R810" s="211"/>
      <c r="S810" s="211"/>
      <c r="T810" s="211"/>
      <c r="U810" s="211"/>
      <c r="V810" s="211"/>
      <c r="W810" s="211"/>
      <c r="X810" s="211"/>
      <c r="Y810" s="211"/>
      <c r="Z810" s="211"/>
    </row>
    <row r="811" spans="16:26" ht="15.75" customHeight="1">
      <c r="P811" s="211"/>
      <c r="Q811" s="211"/>
      <c r="R811" s="211"/>
      <c r="S811" s="211"/>
      <c r="T811" s="211"/>
      <c r="U811" s="211"/>
      <c r="V811" s="211"/>
      <c r="W811" s="211"/>
      <c r="X811" s="211"/>
      <c r="Y811" s="211"/>
      <c r="Z811" s="211"/>
    </row>
    <row r="812" spans="16:26" ht="15.75" customHeight="1">
      <c r="P812" s="211"/>
      <c r="Q812" s="211"/>
      <c r="R812" s="211"/>
      <c r="S812" s="211"/>
      <c r="T812" s="211"/>
      <c r="U812" s="211"/>
      <c r="V812" s="211"/>
      <c r="W812" s="211"/>
      <c r="X812" s="211"/>
      <c r="Y812" s="211"/>
      <c r="Z812" s="211"/>
    </row>
    <row r="813" spans="16:26" ht="15.75" customHeight="1">
      <c r="P813" s="211"/>
      <c r="Q813" s="211"/>
      <c r="R813" s="211"/>
      <c r="S813" s="211"/>
      <c r="T813" s="211"/>
      <c r="U813" s="211"/>
      <c r="V813" s="211"/>
      <c r="W813" s="211"/>
      <c r="X813" s="211"/>
      <c r="Y813" s="211"/>
      <c r="Z813" s="211"/>
    </row>
    <row r="814" spans="16:26" ht="15.75" customHeight="1">
      <c r="P814" s="211"/>
      <c r="Q814" s="211"/>
      <c r="R814" s="211"/>
      <c r="S814" s="211"/>
      <c r="T814" s="211"/>
      <c r="U814" s="211"/>
      <c r="V814" s="211"/>
      <c r="W814" s="211"/>
      <c r="X814" s="211"/>
      <c r="Y814" s="211"/>
      <c r="Z814" s="211"/>
    </row>
    <row r="815" spans="16:26" ht="15.75" customHeight="1">
      <c r="P815" s="211"/>
      <c r="Q815" s="211"/>
      <c r="R815" s="211"/>
      <c r="S815" s="211"/>
      <c r="T815" s="211"/>
      <c r="U815" s="211"/>
      <c r="V815" s="211"/>
      <c r="W815" s="211"/>
      <c r="X815" s="211"/>
      <c r="Y815" s="211"/>
      <c r="Z815" s="211"/>
    </row>
    <row r="816" spans="16:26" ht="15.75" customHeight="1">
      <c r="P816" s="211"/>
      <c r="Q816" s="211"/>
      <c r="R816" s="211"/>
      <c r="S816" s="211"/>
      <c r="T816" s="211"/>
      <c r="U816" s="211"/>
      <c r="V816" s="211"/>
      <c r="W816" s="211"/>
      <c r="X816" s="211"/>
      <c r="Y816" s="211"/>
      <c r="Z816" s="211"/>
    </row>
    <row r="817" spans="16:26" ht="15.75" customHeight="1">
      <c r="P817" s="211"/>
      <c r="Q817" s="211"/>
      <c r="R817" s="211"/>
      <c r="S817" s="211"/>
      <c r="T817" s="211"/>
      <c r="U817" s="211"/>
      <c r="V817" s="211"/>
      <c r="W817" s="211"/>
      <c r="X817" s="211"/>
      <c r="Y817" s="211"/>
      <c r="Z817" s="211"/>
    </row>
    <row r="818" spans="16:26" ht="15.75" customHeight="1">
      <c r="P818" s="211"/>
      <c r="Q818" s="211"/>
      <c r="R818" s="211"/>
      <c r="S818" s="211"/>
      <c r="T818" s="211"/>
      <c r="U818" s="211"/>
      <c r="V818" s="211"/>
      <c r="W818" s="211"/>
      <c r="X818" s="211"/>
      <c r="Y818" s="211"/>
      <c r="Z818" s="211"/>
    </row>
    <row r="819" spans="16:26" ht="15.75" customHeight="1">
      <c r="P819" s="211"/>
      <c r="Q819" s="211"/>
      <c r="R819" s="211"/>
      <c r="S819" s="211"/>
      <c r="T819" s="211"/>
      <c r="U819" s="211"/>
      <c r="V819" s="211"/>
      <c r="W819" s="211"/>
      <c r="X819" s="211"/>
      <c r="Y819" s="211"/>
      <c r="Z819" s="211"/>
    </row>
    <row r="820" spans="16:26" ht="15.75" customHeight="1">
      <c r="P820" s="211"/>
      <c r="Q820" s="211"/>
      <c r="R820" s="211"/>
      <c r="S820" s="211"/>
      <c r="T820" s="211"/>
      <c r="U820" s="211"/>
      <c r="V820" s="211"/>
      <c r="W820" s="211"/>
      <c r="X820" s="211"/>
      <c r="Y820" s="211"/>
      <c r="Z820" s="211"/>
    </row>
    <row r="821" spans="16:26" ht="15.75" customHeight="1">
      <c r="P821" s="211"/>
      <c r="Q821" s="211"/>
      <c r="R821" s="211"/>
      <c r="S821" s="211"/>
      <c r="T821" s="211"/>
      <c r="U821" s="211"/>
      <c r="V821" s="211"/>
      <c r="W821" s="211"/>
      <c r="X821" s="211"/>
      <c r="Y821" s="211"/>
      <c r="Z821" s="211"/>
    </row>
    <row r="822" spans="16:26" ht="15.75" customHeight="1">
      <c r="P822" s="211"/>
      <c r="Q822" s="211"/>
      <c r="R822" s="211"/>
      <c r="S822" s="211"/>
      <c r="T822" s="211"/>
      <c r="U822" s="211"/>
      <c r="V822" s="211"/>
      <c r="W822" s="211"/>
      <c r="X822" s="211"/>
      <c r="Y822" s="211"/>
      <c r="Z822" s="211"/>
    </row>
    <row r="823" spans="16:26" ht="15.75" customHeight="1">
      <c r="P823" s="211"/>
      <c r="Q823" s="211"/>
      <c r="R823" s="211"/>
      <c r="S823" s="211"/>
      <c r="T823" s="211"/>
      <c r="U823" s="211"/>
      <c r="V823" s="211"/>
      <c r="W823" s="211"/>
      <c r="X823" s="211"/>
      <c r="Y823" s="211"/>
      <c r="Z823" s="211"/>
    </row>
    <row r="824" spans="16:26" ht="15.75" customHeight="1">
      <c r="P824" s="211"/>
      <c r="Q824" s="211"/>
      <c r="R824" s="211"/>
      <c r="S824" s="211"/>
      <c r="T824" s="211"/>
      <c r="U824" s="211"/>
      <c r="V824" s="211"/>
      <c r="W824" s="211"/>
      <c r="X824" s="211"/>
      <c r="Y824" s="211"/>
      <c r="Z824" s="211"/>
    </row>
    <row r="825" spans="16:26" ht="15.75" customHeight="1">
      <c r="P825" s="211"/>
      <c r="Q825" s="211"/>
      <c r="R825" s="211"/>
      <c r="S825" s="211"/>
      <c r="T825" s="211"/>
      <c r="U825" s="211"/>
      <c r="V825" s="211"/>
      <c r="W825" s="211"/>
      <c r="X825" s="211"/>
      <c r="Y825" s="211"/>
      <c r="Z825" s="211"/>
    </row>
    <row r="826" spans="16:26" ht="15.75" customHeight="1">
      <c r="P826" s="211"/>
      <c r="Q826" s="211"/>
      <c r="R826" s="211"/>
      <c r="S826" s="211"/>
      <c r="T826" s="211"/>
      <c r="U826" s="211"/>
      <c r="V826" s="211"/>
      <c r="W826" s="211"/>
      <c r="X826" s="211"/>
      <c r="Y826" s="211"/>
      <c r="Z826" s="211"/>
    </row>
    <row r="827" spans="16:26" ht="15.75" customHeight="1">
      <c r="P827" s="211"/>
      <c r="Q827" s="211"/>
      <c r="R827" s="211"/>
      <c r="S827" s="211"/>
      <c r="T827" s="211"/>
      <c r="U827" s="211"/>
      <c r="V827" s="211"/>
      <c r="W827" s="211"/>
      <c r="X827" s="211"/>
      <c r="Y827" s="211"/>
      <c r="Z827" s="211"/>
    </row>
    <row r="828" spans="16:26" ht="15.75" customHeight="1">
      <c r="P828" s="211"/>
      <c r="Q828" s="211"/>
      <c r="R828" s="211"/>
      <c r="S828" s="211"/>
      <c r="T828" s="211"/>
      <c r="U828" s="211"/>
      <c r="V828" s="211"/>
      <c r="W828" s="211"/>
      <c r="X828" s="211"/>
      <c r="Y828" s="211"/>
      <c r="Z828" s="211"/>
    </row>
    <row r="829" spans="16:26" ht="15.75" customHeight="1">
      <c r="P829" s="211"/>
      <c r="Q829" s="211"/>
      <c r="R829" s="211"/>
      <c r="S829" s="211"/>
      <c r="T829" s="211"/>
      <c r="U829" s="211"/>
      <c r="V829" s="211"/>
      <c r="W829" s="211"/>
      <c r="X829" s="211"/>
      <c r="Y829" s="211"/>
      <c r="Z829" s="211"/>
    </row>
    <row r="830" spans="16:26" ht="15.75" customHeight="1">
      <c r="P830" s="211"/>
      <c r="Q830" s="211"/>
      <c r="R830" s="211"/>
      <c r="S830" s="211"/>
      <c r="T830" s="211"/>
      <c r="U830" s="211"/>
      <c r="V830" s="211"/>
      <c r="W830" s="211"/>
      <c r="X830" s="211"/>
      <c r="Y830" s="211"/>
      <c r="Z830" s="211"/>
    </row>
    <row r="831" spans="16:26" ht="15.75" customHeight="1">
      <c r="P831" s="211"/>
      <c r="Q831" s="211"/>
      <c r="R831" s="211"/>
      <c r="S831" s="211"/>
      <c r="T831" s="211"/>
      <c r="U831" s="211"/>
      <c r="V831" s="211"/>
      <c r="W831" s="211"/>
      <c r="X831" s="211"/>
      <c r="Y831" s="211"/>
      <c r="Z831" s="211"/>
    </row>
    <row r="832" spans="16:26" ht="15.75" customHeight="1">
      <c r="P832" s="211"/>
      <c r="Q832" s="211"/>
      <c r="R832" s="211"/>
      <c r="S832" s="211"/>
      <c r="T832" s="211"/>
      <c r="U832" s="211"/>
      <c r="V832" s="211"/>
      <c r="W832" s="211"/>
      <c r="X832" s="211"/>
      <c r="Y832" s="211"/>
      <c r="Z832" s="211"/>
    </row>
    <row r="833" spans="16:26" ht="15.75" customHeight="1">
      <c r="P833" s="211"/>
      <c r="Q833" s="211"/>
      <c r="R833" s="211"/>
      <c r="S833" s="211"/>
      <c r="T833" s="211"/>
      <c r="U833" s="211"/>
      <c r="V833" s="211"/>
      <c r="W833" s="211"/>
      <c r="X833" s="211"/>
      <c r="Y833" s="211"/>
      <c r="Z833" s="211"/>
    </row>
    <row r="834" spans="16:26" ht="15.75" customHeight="1">
      <c r="P834" s="211"/>
      <c r="Q834" s="211"/>
      <c r="R834" s="211"/>
      <c r="S834" s="211"/>
      <c r="T834" s="211"/>
      <c r="U834" s="211"/>
      <c r="V834" s="211"/>
      <c r="W834" s="211"/>
      <c r="X834" s="211"/>
      <c r="Y834" s="211"/>
      <c r="Z834" s="211"/>
    </row>
    <row r="835" spans="16:26" ht="15.75" customHeight="1">
      <c r="P835" s="211"/>
      <c r="Q835" s="211"/>
      <c r="R835" s="211"/>
      <c r="S835" s="211"/>
      <c r="T835" s="211"/>
      <c r="U835" s="211"/>
      <c r="V835" s="211"/>
      <c r="W835" s="211"/>
      <c r="X835" s="211"/>
      <c r="Y835" s="211"/>
      <c r="Z835" s="211"/>
    </row>
    <row r="836" spans="16:26" ht="15.75" customHeight="1">
      <c r="P836" s="211"/>
      <c r="Q836" s="211"/>
      <c r="R836" s="211"/>
      <c r="S836" s="211"/>
      <c r="T836" s="211"/>
      <c r="U836" s="211"/>
      <c r="V836" s="211"/>
      <c r="W836" s="211"/>
      <c r="X836" s="211"/>
      <c r="Y836" s="211"/>
      <c r="Z836" s="211"/>
    </row>
    <row r="837" spans="16:26" ht="15.75" customHeight="1">
      <c r="P837" s="211"/>
      <c r="Q837" s="211"/>
      <c r="R837" s="211"/>
      <c r="S837" s="211"/>
      <c r="T837" s="211"/>
      <c r="U837" s="211"/>
      <c r="V837" s="211"/>
      <c r="W837" s="211"/>
      <c r="X837" s="211"/>
      <c r="Y837" s="211"/>
      <c r="Z837" s="211"/>
    </row>
    <row r="838" spans="16:26" ht="15.75" customHeight="1">
      <c r="P838" s="211"/>
      <c r="Q838" s="211"/>
      <c r="R838" s="211"/>
      <c r="S838" s="211"/>
      <c r="T838" s="211"/>
      <c r="U838" s="211"/>
      <c r="V838" s="211"/>
      <c r="W838" s="211"/>
      <c r="X838" s="211"/>
      <c r="Y838" s="211"/>
      <c r="Z838" s="211"/>
    </row>
    <row r="839" spans="16:26" ht="15.75" customHeight="1">
      <c r="P839" s="211"/>
      <c r="Q839" s="211"/>
      <c r="R839" s="211"/>
      <c r="S839" s="211"/>
      <c r="T839" s="211"/>
      <c r="U839" s="211"/>
      <c r="V839" s="211"/>
      <c r="W839" s="211"/>
      <c r="X839" s="211"/>
      <c r="Y839" s="211"/>
      <c r="Z839" s="211"/>
    </row>
    <row r="840" spans="16:26" ht="15.75" customHeight="1">
      <c r="P840" s="211"/>
      <c r="Q840" s="211"/>
      <c r="R840" s="211"/>
      <c r="S840" s="211"/>
      <c r="T840" s="211"/>
      <c r="U840" s="211"/>
      <c r="V840" s="211"/>
      <c r="W840" s="211"/>
      <c r="X840" s="211"/>
      <c r="Y840" s="211"/>
      <c r="Z840" s="211"/>
    </row>
    <row r="841" spans="16:26" ht="15.75" customHeight="1">
      <c r="P841" s="211"/>
      <c r="Q841" s="211"/>
      <c r="R841" s="211"/>
      <c r="S841" s="211"/>
      <c r="T841" s="211"/>
      <c r="U841" s="211"/>
      <c r="V841" s="211"/>
      <c r="W841" s="211"/>
      <c r="X841" s="211"/>
      <c r="Y841" s="211"/>
      <c r="Z841" s="211"/>
    </row>
    <row r="842" spans="16:26" ht="15.75" customHeight="1">
      <c r="P842" s="211"/>
      <c r="Q842" s="211"/>
      <c r="R842" s="211"/>
      <c r="S842" s="211"/>
      <c r="T842" s="211"/>
      <c r="U842" s="211"/>
      <c r="V842" s="211"/>
      <c r="W842" s="211"/>
      <c r="X842" s="211"/>
      <c r="Y842" s="211"/>
      <c r="Z842" s="211"/>
    </row>
    <row r="843" spans="16:26" ht="15.75" customHeight="1">
      <c r="P843" s="211"/>
      <c r="Q843" s="211"/>
      <c r="R843" s="211"/>
      <c r="S843" s="211"/>
      <c r="T843" s="211"/>
      <c r="U843" s="211"/>
      <c r="V843" s="211"/>
      <c r="W843" s="211"/>
      <c r="X843" s="211"/>
      <c r="Y843" s="211"/>
      <c r="Z843" s="211"/>
    </row>
    <row r="844" spans="16:26" ht="15.75" customHeight="1">
      <c r="P844" s="211"/>
      <c r="Q844" s="211"/>
      <c r="R844" s="211"/>
      <c r="S844" s="211"/>
      <c r="T844" s="211"/>
      <c r="U844" s="211"/>
      <c r="V844" s="211"/>
      <c r="W844" s="211"/>
      <c r="X844" s="211"/>
      <c r="Y844" s="211"/>
      <c r="Z844" s="211"/>
    </row>
    <row r="845" spans="16:26" ht="15.75" customHeight="1">
      <c r="P845" s="211"/>
      <c r="Q845" s="211"/>
      <c r="R845" s="211"/>
      <c r="S845" s="211"/>
      <c r="T845" s="211"/>
      <c r="U845" s="211"/>
      <c r="V845" s="211"/>
      <c r="W845" s="211"/>
      <c r="X845" s="211"/>
      <c r="Y845" s="211"/>
      <c r="Z845" s="211"/>
    </row>
    <row r="846" spans="16:26" ht="15.75" customHeight="1">
      <c r="P846" s="211"/>
      <c r="Q846" s="211"/>
      <c r="R846" s="211"/>
      <c r="S846" s="211"/>
      <c r="T846" s="211"/>
      <c r="U846" s="211"/>
      <c r="V846" s="211"/>
      <c r="W846" s="211"/>
      <c r="X846" s="211"/>
      <c r="Y846" s="211"/>
      <c r="Z846" s="211"/>
    </row>
    <row r="847" spans="16:26" ht="15.75" customHeight="1">
      <c r="P847" s="211"/>
      <c r="Q847" s="211"/>
      <c r="R847" s="211"/>
      <c r="S847" s="211"/>
      <c r="T847" s="211"/>
      <c r="U847" s="211"/>
      <c r="V847" s="211"/>
      <c r="W847" s="211"/>
      <c r="X847" s="211"/>
      <c r="Y847" s="211"/>
      <c r="Z847" s="211"/>
    </row>
    <row r="848" spans="16:26" ht="15.75" customHeight="1">
      <c r="P848" s="211"/>
      <c r="Q848" s="211"/>
      <c r="R848" s="211"/>
      <c r="S848" s="211"/>
      <c r="T848" s="211"/>
      <c r="U848" s="211"/>
      <c r="V848" s="211"/>
      <c r="W848" s="211"/>
      <c r="X848" s="211"/>
      <c r="Y848" s="211"/>
      <c r="Z848" s="211"/>
    </row>
    <row r="849" spans="16:26" ht="15.75" customHeight="1">
      <c r="P849" s="211"/>
      <c r="Q849" s="211"/>
      <c r="R849" s="211"/>
      <c r="S849" s="211"/>
      <c r="T849" s="211"/>
      <c r="U849" s="211"/>
      <c r="V849" s="211"/>
      <c r="W849" s="211"/>
      <c r="X849" s="211"/>
      <c r="Y849" s="211"/>
      <c r="Z849" s="211"/>
    </row>
    <row r="850" spans="16:26" ht="15.75" customHeight="1">
      <c r="P850" s="211"/>
      <c r="Q850" s="211"/>
      <c r="R850" s="211"/>
      <c r="S850" s="211"/>
      <c r="T850" s="211"/>
      <c r="U850" s="211"/>
      <c r="V850" s="211"/>
      <c r="W850" s="211"/>
      <c r="X850" s="211"/>
      <c r="Y850" s="211"/>
      <c r="Z850" s="211"/>
    </row>
    <row r="851" spans="16:26" ht="15.75" customHeight="1">
      <c r="P851" s="211"/>
      <c r="Q851" s="211"/>
      <c r="R851" s="211"/>
      <c r="S851" s="211"/>
      <c r="T851" s="211"/>
      <c r="U851" s="211"/>
      <c r="V851" s="211"/>
      <c r="W851" s="211"/>
      <c r="X851" s="211"/>
      <c r="Y851" s="211"/>
      <c r="Z851" s="211"/>
    </row>
    <row r="852" spans="16:26" ht="15.75" customHeight="1">
      <c r="P852" s="211"/>
      <c r="Q852" s="211"/>
      <c r="R852" s="211"/>
      <c r="S852" s="211"/>
      <c r="T852" s="211"/>
      <c r="U852" s="211"/>
      <c r="V852" s="211"/>
      <c r="W852" s="211"/>
      <c r="X852" s="211"/>
      <c r="Y852" s="211"/>
      <c r="Z852" s="211"/>
    </row>
    <row r="853" spans="16:26" ht="15.75" customHeight="1">
      <c r="P853" s="211"/>
      <c r="Q853" s="211"/>
      <c r="R853" s="211"/>
      <c r="S853" s="211"/>
      <c r="T853" s="211"/>
      <c r="U853" s="211"/>
      <c r="V853" s="211"/>
      <c r="W853" s="211"/>
      <c r="X853" s="211"/>
      <c r="Y853" s="211"/>
      <c r="Z853" s="211"/>
    </row>
    <row r="854" spans="16:26" ht="15.75" customHeight="1">
      <c r="P854" s="211"/>
      <c r="Q854" s="211"/>
      <c r="R854" s="211"/>
      <c r="S854" s="211"/>
      <c r="T854" s="211"/>
      <c r="U854" s="211"/>
      <c r="V854" s="211"/>
      <c r="W854" s="211"/>
      <c r="X854" s="211"/>
      <c r="Y854" s="211"/>
      <c r="Z854" s="211"/>
    </row>
    <row r="855" spans="16:26" ht="15.75" customHeight="1">
      <c r="P855" s="211"/>
      <c r="Q855" s="211"/>
      <c r="R855" s="211"/>
      <c r="S855" s="211"/>
      <c r="T855" s="211"/>
      <c r="U855" s="211"/>
      <c r="V855" s="211"/>
      <c r="W855" s="211"/>
      <c r="X855" s="211"/>
      <c r="Y855" s="211"/>
      <c r="Z855" s="211"/>
    </row>
    <row r="856" spans="16:26" ht="15.75" customHeight="1">
      <c r="P856" s="211"/>
      <c r="Q856" s="211"/>
      <c r="R856" s="211"/>
      <c r="S856" s="211"/>
      <c r="T856" s="211"/>
      <c r="U856" s="211"/>
      <c r="V856" s="211"/>
      <c r="W856" s="211"/>
      <c r="X856" s="211"/>
      <c r="Y856" s="211"/>
      <c r="Z856" s="211"/>
    </row>
    <row r="857" spans="16:26" ht="15.75" customHeight="1">
      <c r="P857" s="211"/>
      <c r="Q857" s="211"/>
      <c r="R857" s="211"/>
      <c r="S857" s="211"/>
      <c r="T857" s="211"/>
      <c r="U857" s="211"/>
      <c r="V857" s="211"/>
      <c r="W857" s="211"/>
      <c r="X857" s="211"/>
      <c r="Y857" s="211"/>
      <c r="Z857" s="211"/>
    </row>
    <row r="858" spans="16:26" ht="15.75" customHeight="1">
      <c r="P858" s="211"/>
      <c r="Q858" s="211"/>
      <c r="R858" s="211"/>
      <c r="S858" s="211"/>
      <c r="T858" s="211"/>
      <c r="U858" s="211"/>
      <c r="V858" s="211"/>
      <c r="W858" s="211"/>
      <c r="X858" s="211"/>
      <c r="Y858" s="211"/>
      <c r="Z858" s="211"/>
    </row>
    <row r="859" spans="16:26" ht="15.75" customHeight="1">
      <c r="P859" s="211"/>
      <c r="Q859" s="211"/>
      <c r="R859" s="211"/>
      <c r="S859" s="211"/>
      <c r="T859" s="211"/>
      <c r="U859" s="211"/>
      <c r="V859" s="211"/>
      <c r="W859" s="211"/>
      <c r="X859" s="211"/>
      <c r="Y859" s="211"/>
      <c r="Z859" s="211"/>
    </row>
    <row r="860" spans="16:26" ht="15.75" customHeight="1">
      <c r="P860" s="211"/>
      <c r="Q860" s="211"/>
      <c r="R860" s="211"/>
      <c r="S860" s="211"/>
      <c r="T860" s="211"/>
      <c r="U860" s="211"/>
      <c r="V860" s="211"/>
      <c r="W860" s="211"/>
      <c r="X860" s="211"/>
      <c r="Y860" s="211"/>
      <c r="Z860" s="211"/>
    </row>
    <row r="861" spans="16:26" ht="15.75" customHeight="1">
      <c r="P861" s="211"/>
      <c r="Q861" s="211"/>
      <c r="R861" s="211"/>
      <c r="S861" s="211"/>
      <c r="T861" s="211"/>
      <c r="U861" s="211"/>
      <c r="V861" s="211"/>
      <c r="W861" s="211"/>
      <c r="X861" s="211"/>
      <c r="Y861" s="211"/>
      <c r="Z861" s="211"/>
    </row>
    <row r="862" spans="16:26" ht="15.75" customHeight="1">
      <c r="P862" s="211"/>
      <c r="Q862" s="211"/>
      <c r="R862" s="211"/>
      <c r="S862" s="211"/>
      <c r="T862" s="211"/>
      <c r="U862" s="211"/>
      <c r="V862" s="211"/>
      <c r="W862" s="211"/>
      <c r="X862" s="211"/>
      <c r="Y862" s="211"/>
      <c r="Z862" s="211"/>
    </row>
    <row r="863" spans="16:26" ht="15.75" customHeight="1">
      <c r="P863" s="211"/>
      <c r="Q863" s="211"/>
      <c r="R863" s="211"/>
      <c r="S863" s="211"/>
      <c r="T863" s="211"/>
      <c r="U863" s="211"/>
      <c r="V863" s="211"/>
      <c r="W863" s="211"/>
      <c r="X863" s="211"/>
      <c r="Y863" s="211"/>
      <c r="Z863" s="211"/>
    </row>
    <row r="864" spans="16:26" ht="15.75" customHeight="1">
      <c r="P864" s="211"/>
      <c r="Q864" s="211"/>
      <c r="R864" s="211"/>
      <c r="S864" s="211"/>
      <c r="T864" s="211"/>
      <c r="U864" s="211"/>
      <c r="V864" s="211"/>
      <c r="W864" s="211"/>
      <c r="X864" s="211"/>
      <c r="Y864" s="211"/>
      <c r="Z864" s="211"/>
    </row>
    <row r="865" spans="16:26" ht="15.75" customHeight="1">
      <c r="P865" s="211"/>
      <c r="Q865" s="211"/>
      <c r="R865" s="211"/>
      <c r="S865" s="211"/>
      <c r="T865" s="211"/>
      <c r="U865" s="211"/>
      <c r="V865" s="211"/>
      <c r="W865" s="211"/>
      <c r="X865" s="211"/>
      <c r="Y865" s="211"/>
      <c r="Z865" s="211"/>
    </row>
    <row r="866" spans="16:26" ht="15.75" customHeight="1">
      <c r="P866" s="211"/>
      <c r="Q866" s="211"/>
      <c r="R866" s="211"/>
      <c r="S866" s="211"/>
      <c r="T866" s="211"/>
      <c r="U866" s="211"/>
      <c r="V866" s="211"/>
      <c r="W866" s="211"/>
      <c r="X866" s="211"/>
      <c r="Y866" s="211"/>
      <c r="Z866" s="211"/>
    </row>
    <row r="867" spans="16:26" ht="15.75" customHeight="1">
      <c r="P867" s="211"/>
      <c r="Q867" s="211"/>
      <c r="R867" s="211"/>
      <c r="S867" s="211"/>
      <c r="T867" s="211"/>
      <c r="U867" s="211"/>
      <c r="V867" s="211"/>
      <c r="W867" s="211"/>
      <c r="X867" s="211"/>
      <c r="Y867" s="211"/>
      <c r="Z867" s="211"/>
    </row>
    <row r="868" spans="16:26" ht="15.75" customHeight="1">
      <c r="P868" s="211"/>
      <c r="Q868" s="211"/>
      <c r="R868" s="211"/>
      <c r="S868" s="211"/>
      <c r="T868" s="211"/>
      <c r="U868" s="211"/>
      <c r="V868" s="211"/>
      <c r="W868" s="211"/>
      <c r="X868" s="211"/>
      <c r="Y868" s="211"/>
      <c r="Z868" s="211"/>
    </row>
    <row r="869" spans="16:26" ht="15.75" customHeight="1">
      <c r="P869" s="211"/>
      <c r="Q869" s="211"/>
      <c r="R869" s="211"/>
      <c r="S869" s="211"/>
      <c r="T869" s="211"/>
      <c r="U869" s="211"/>
      <c r="V869" s="211"/>
      <c r="W869" s="211"/>
      <c r="X869" s="211"/>
      <c r="Y869" s="211"/>
      <c r="Z869" s="211"/>
    </row>
    <row r="870" spans="16:26" ht="15.75" customHeight="1">
      <c r="P870" s="211"/>
      <c r="Q870" s="211"/>
      <c r="R870" s="211"/>
      <c r="S870" s="211"/>
      <c r="T870" s="211"/>
      <c r="U870" s="211"/>
      <c r="V870" s="211"/>
      <c r="W870" s="211"/>
      <c r="X870" s="211"/>
      <c r="Y870" s="211"/>
      <c r="Z870" s="211"/>
    </row>
    <row r="871" spans="16:26" ht="15.75" customHeight="1">
      <c r="P871" s="211"/>
      <c r="Q871" s="211"/>
      <c r="R871" s="211"/>
      <c r="S871" s="211"/>
      <c r="T871" s="211"/>
      <c r="U871" s="211"/>
      <c r="V871" s="211"/>
      <c r="W871" s="211"/>
      <c r="X871" s="211"/>
      <c r="Y871" s="211"/>
      <c r="Z871" s="211"/>
    </row>
    <row r="872" spans="16:26" ht="15.75" customHeight="1">
      <c r="P872" s="211"/>
      <c r="Q872" s="211"/>
      <c r="R872" s="211"/>
      <c r="S872" s="211"/>
      <c r="T872" s="211"/>
      <c r="U872" s="211"/>
      <c r="V872" s="211"/>
      <c r="W872" s="211"/>
      <c r="X872" s="211"/>
      <c r="Y872" s="211"/>
      <c r="Z872" s="211"/>
    </row>
    <row r="873" spans="16:26" ht="15.75" customHeight="1">
      <c r="P873" s="211"/>
      <c r="Q873" s="211"/>
      <c r="R873" s="211"/>
      <c r="S873" s="211"/>
      <c r="T873" s="211"/>
      <c r="U873" s="211"/>
      <c r="V873" s="211"/>
      <c r="W873" s="211"/>
      <c r="X873" s="211"/>
      <c r="Y873" s="211"/>
      <c r="Z873" s="211"/>
    </row>
    <row r="874" spans="16:26" ht="15.75" customHeight="1">
      <c r="P874" s="211"/>
      <c r="Q874" s="211"/>
      <c r="R874" s="211"/>
      <c r="S874" s="211"/>
      <c r="T874" s="211"/>
      <c r="U874" s="211"/>
      <c r="V874" s="211"/>
      <c r="W874" s="211"/>
      <c r="X874" s="211"/>
      <c r="Y874" s="211"/>
      <c r="Z874" s="211"/>
    </row>
    <row r="875" spans="16:26" ht="15.75" customHeight="1">
      <c r="P875" s="211"/>
      <c r="Q875" s="211"/>
      <c r="R875" s="211"/>
      <c r="S875" s="211"/>
      <c r="T875" s="211"/>
      <c r="U875" s="211"/>
      <c r="V875" s="211"/>
      <c r="W875" s="211"/>
      <c r="X875" s="211"/>
      <c r="Y875" s="211"/>
      <c r="Z875" s="211"/>
    </row>
    <row r="876" spans="16:26" ht="15.75" customHeight="1">
      <c r="P876" s="211"/>
      <c r="Q876" s="211"/>
      <c r="R876" s="211"/>
      <c r="S876" s="211"/>
      <c r="T876" s="211"/>
      <c r="U876" s="211"/>
      <c r="V876" s="211"/>
      <c r="W876" s="211"/>
      <c r="X876" s="211"/>
      <c r="Y876" s="211"/>
      <c r="Z876" s="211"/>
    </row>
    <row r="877" spans="16:26" ht="15.75" customHeight="1">
      <c r="P877" s="211"/>
      <c r="Q877" s="211"/>
      <c r="R877" s="211"/>
      <c r="S877" s="211"/>
      <c r="T877" s="211"/>
      <c r="U877" s="211"/>
      <c r="V877" s="211"/>
      <c r="W877" s="211"/>
      <c r="X877" s="211"/>
      <c r="Y877" s="211"/>
      <c r="Z877" s="211"/>
    </row>
    <row r="878" spans="16:26" ht="15.75" customHeight="1">
      <c r="P878" s="211"/>
      <c r="Q878" s="211"/>
      <c r="R878" s="211"/>
      <c r="S878" s="211"/>
      <c r="T878" s="211"/>
      <c r="U878" s="211"/>
      <c r="V878" s="211"/>
      <c r="W878" s="211"/>
      <c r="X878" s="211"/>
      <c r="Y878" s="211"/>
      <c r="Z878" s="211"/>
    </row>
    <row r="879" spans="16:26" ht="15.75" customHeight="1">
      <c r="P879" s="211"/>
      <c r="Q879" s="211"/>
      <c r="R879" s="211"/>
      <c r="S879" s="211"/>
      <c r="T879" s="211"/>
      <c r="U879" s="211"/>
      <c r="V879" s="211"/>
      <c r="W879" s="211"/>
      <c r="X879" s="211"/>
      <c r="Y879" s="211"/>
      <c r="Z879" s="211"/>
    </row>
    <row r="880" spans="16:26" ht="15.75" customHeight="1">
      <c r="P880" s="211"/>
      <c r="Q880" s="211"/>
      <c r="R880" s="211"/>
      <c r="S880" s="211"/>
      <c r="T880" s="211"/>
      <c r="U880" s="211"/>
      <c r="V880" s="211"/>
      <c r="W880" s="211"/>
      <c r="X880" s="211"/>
      <c r="Y880" s="211"/>
      <c r="Z880" s="211"/>
    </row>
    <row r="881" spans="16:26" ht="15.75" customHeight="1">
      <c r="P881" s="211"/>
      <c r="Q881" s="211"/>
      <c r="R881" s="211"/>
      <c r="S881" s="211"/>
      <c r="T881" s="211"/>
      <c r="U881" s="211"/>
      <c r="V881" s="211"/>
      <c r="W881" s="211"/>
      <c r="X881" s="211"/>
      <c r="Y881" s="211"/>
      <c r="Z881" s="211"/>
    </row>
    <row r="882" spans="16:26" ht="15.75" customHeight="1">
      <c r="P882" s="211"/>
      <c r="Q882" s="211"/>
      <c r="R882" s="211"/>
      <c r="S882" s="211"/>
      <c r="T882" s="211"/>
      <c r="U882" s="211"/>
      <c r="V882" s="211"/>
      <c r="W882" s="211"/>
      <c r="X882" s="211"/>
      <c r="Y882" s="211"/>
      <c r="Z882" s="211"/>
    </row>
    <row r="883" spans="16:26" ht="15.75" customHeight="1">
      <c r="P883" s="211"/>
      <c r="Q883" s="211"/>
      <c r="R883" s="211"/>
      <c r="S883" s="211"/>
      <c r="T883" s="211"/>
      <c r="U883" s="211"/>
      <c r="V883" s="211"/>
      <c r="W883" s="211"/>
      <c r="X883" s="211"/>
      <c r="Y883" s="211"/>
      <c r="Z883" s="211"/>
    </row>
    <row r="884" spans="16:26" ht="15.75" customHeight="1">
      <c r="P884" s="211"/>
      <c r="Q884" s="211"/>
      <c r="R884" s="211"/>
      <c r="S884" s="211"/>
      <c r="T884" s="211"/>
      <c r="U884" s="211"/>
      <c r="V884" s="211"/>
      <c r="W884" s="211"/>
      <c r="X884" s="211"/>
      <c r="Y884" s="211"/>
      <c r="Z884" s="211"/>
    </row>
    <row r="885" spans="16:26" ht="15.75" customHeight="1">
      <c r="P885" s="211"/>
      <c r="Q885" s="211"/>
      <c r="R885" s="211"/>
      <c r="S885" s="211"/>
      <c r="T885" s="211"/>
      <c r="U885" s="211"/>
      <c r="V885" s="211"/>
      <c r="W885" s="211"/>
      <c r="X885" s="211"/>
      <c r="Y885" s="211"/>
      <c r="Z885" s="211"/>
    </row>
    <row r="886" spans="16:26" ht="15.75" customHeight="1">
      <c r="P886" s="211"/>
      <c r="Q886" s="211"/>
      <c r="R886" s="211"/>
      <c r="S886" s="211"/>
      <c r="T886" s="211"/>
      <c r="U886" s="211"/>
      <c r="V886" s="211"/>
      <c r="W886" s="211"/>
      <c r="X886" s="211"/>
      <c r="Y886" s="211"/>
      <c r="Z886" s="211"/>
    </row>
    <row r="887" spans="16:26" ht="15.75" customHeight="1">
      <c r="P887" s="211"/>
      <c r="Q887" s="211"/>
      <c r="R887" s="211"/>
      <c r="S887" s="211"/>
      <c r="T887" s="211"/>
      <c r="U887" s="211"/>
      <c r="V887" s="211"/>
      <c r="W887" s="211"/>
      <c r="X887" s="211"/>
      <c r="Y887" s="211"/>
      <c r="Z887" s="211"/>
    </row>
    <row r="888" spans="16:26" ht="15.75" customHeight="1">
      <c r="P888" s="211"/>
      <c r="Q888" s="211"/>
      <c r="R888" s="211"/>
      <c r="S888" s="211"/>
      <c r="T888" s="211"/>
      <c r="U888" s="211"/>
      <c r="V888" s="211"/>
      <c r="W888" s="211"/>
      <c r="X888" s="211"/>
      <c r="Y888" s="211"/>
      <c r="Z888" s="211"/>
    </row>
    <row r="889" spans="16:26" ht="15.75" customHeight="1">
      <c r="P889" s="211"/>
      <c r="Q889" s="211"/>
      <c r="R889" s="211"/>
      <c r="S889" s="211"/>
      <c r="T889" s="211"/>
      <c r="U889" s="211"/>
      <c r="V889" s="211"/>
      <c r="W889" s="211"/>
      <c r="X889" s="211"/>
      <c r="Y889" s="211"/>
      <c r="Z889" s="211"/>
    </row>
    <row r="890" spans="16:26" ht="15.75" customHeight="1">
      <c r="P890" s="211"/>
      <c r="Q890" s="211"/>
      <c r="R890" s="211"/>
      <c r="S890" s="211"/>
      <c r="T890" s="211"/>
      <c r="U890" s="211"/>
      <c r="V890" s="211"/>
      <c r="W890" s="211"/>
      <c r="X890" s="211"/>
      <c r="Y890" s="211"/>
      <c r="Z890" s="211"/>
    </row>
    <row r="891" spans="16:26" ht="15.75" customHeight="1">
      <c r="P891" s="211"/>
      <c r="Q891" s="211"/>
      <c r="R891" s="211"/>
      <c r="S891" s="211"/>
      <c r="T891" s="211"/>
      <c r="U891" s="211"/>
      <c r="V891" s="211"/>
      <c r="W891" s="211"/>
      <c r="X891" s="211"/>
      <c r="Y891" s="211"/>
      <c r="Z891" s="211"/>
    </row>
    <row r="892" spans="16:26" ht="15.75" customHeight="1">
      <c r="P892" s="211"/>
      <c r="Q892" s="211"/>
      <c r="R892" s="211"/>
      <c r="S892" s="211"/>
      <c r="T892" s="211"/>
      <c r="U892" s="211"/>
      <c r="V892" s="211"/>
      <c r="W892" s="211"/>
      <c r="X892" s="211"/>
      <c r="Y892" s="211"/>
      <c r="Z892" s="211"/>
    </row>
    <row r="893" spans="16:26" ht="15.75" customHeight="1">
      <c r="P893" s="211"/>
      <c r="Q893" s="211"/>
      <c r="R893" s="211"/>
      <c r="S893" s="211"/>
      <c r="T893" s="211"/>
      <c r="U893" s="211"/>
      <c r="V893" s="211"/>
      <c r="W893" s="211"/>
      <c r="X893" s="211"/>
      <c r="Y893" s="211"/>
      <c r="Z893" s="211"/>
    </row>
    <row r="894" spans="16:26" ht="15.75" customHeight="1">
      <c r="P894" s="211"/>
      <c r="Q894" s="211"/>
      <c r="R894" s="211"/>
      <c r="S894" s="211"/>
      <c r="T894" s="211"/>
      <c r="U894" s="211"/>
      <c r="V894" s="211"/>
      <c r="W894" s="211"/>
      <c r="X894" s="211"/>
      <c r="Y894" s="211"/>
      <c r="Z894" s="211"/>
    </row>
    <row r="895" spans="16:26" ht="15.75" customHeight="1">
      <c r="P895" s="211"/>
      <c r="Q895" s="211"/>
      <c r="R895" s="211"/>
      <c r="S895" s="211"/>
      <c r="T895" s="211"/>
      <c r="U895" s="211"/>
      <c r="V895" s="211"/>
      <c r="W895" s="211"/>
      <c r="X895" s="211"/>
      <c r="Y895" s="211"/>
      <c r="Z895" s="211"/>
    </row>
    <row r="896" spans="16:26" ht="15.75" customHeight="1">
      <c r="P896" s="211"/>
      <c r="Q896" s="211"/>
      <c r="R896" s="211"/>
      <c r="S896" s="211"/>
      <c r="T896" s="211"/>
      <c r="U896" s="211"/>
      <c r="V896" s="211"/>
      <c r="W896" s="211"/>
      <c r="X896" s="211"/>
      <c r="Y896" s="211"/>
      <c r="Z896" s="211"/>
    </row>
    <row r="897" spans="16:26" ht="15.75" customHeight="1">
      <c r="P897" s="211"/>
      <c r="Q897" s="211"/>
      <c r="R897" s="211"/>
      <c r="S897" s="211"/>
      <c r="T897" s="211"/>
      <c r="U897" s="211"/>
      <c r="V897" s="211"/>
      <c r="W897" s="211"/>
      <c r="X897" s="211"/>
      <c r="Y897" s="211"/>
      <c r="Z897" s="211"/>
    </row>
    <row r="898" spans="16:26" ht="15.75" customHeight="1">
      <c r="P898" s="211"/>
      <c r="Q898" s="211"/>
      <c r="R898" s="211"/>
      <c r="S898" s="211"/>
      <c r="T898" s="211"/>
      <c r="U898" s="211"/>
      <c r="V898" s="211"/>
      <c r="W898" s="211"/>
      <c r="X898" s="211"/>
      <c r="Y898" s="211"/>
      <c r="Z898" s="211"/>
    </row>
    <row r="899" spans="16:26" ht="15.75" customHeight="1">
      <c r="P899" s="211"/>
      <c r="Q899" s="211"/>
      <c r="R899" s="211"/>
      <c r="S899" s="211"/>
      <c r="T899" s="211"/>
      <c r="U899" s="211"/>
      <c r="V899" s="211"/>
      <c r="W899" s="211"/>
      <c r="X899" s="211"/>
      <c r="Y899" s="211"/>
      <c r="Z899" s="211"/>
    </row>
    <row r="900" spans="16:26" ht="15.75" customHeight="1">
      <c r="P900" s="211"/>
      <c r="Q900" s="211"/>
      <c r="R900" s="211"/>
      <c r="S900" s="211"/>
      <c r="T900" s="211"/>
      <c r="U900" s="211"/>
      <c r="V900" s="211"/>
      <c r="W900" s="211"/>
      <c r="X900" s="211"/>
      <c r="Y900" s="211"/>
      <c r="Z900" s="211"/>
    </row>
    <row r="901" spans="16:26" ht="15.75" customHeight="1">
      <c r="P901" s="211"/>
      <c r="Q901" s="211"/>
      <c r="R901" s="211"/>
      <c r="S901" s="211"/>
      <c r="T901" s="211"/>
      <c r="U901" s="211"/>
      <c r="V901" s="211"/>
      <c r="W901" s="211"/>
      <c r="X901" s="211"/>
      <c r="Y901" s="211"/>
      <c r="Z901" s="211"/>
    </row>
    <row r="902" spans="16:26" ht="15.75" customHeight="1">
      <c r="P902" s="211"/>
      <c r="Q902" s="211"/>
      <c r="R902" s="211"/>
      <c r="S902" s="211"/>
      <c r="T902" s="211"/>
      <c r="U902" s="211"/>
      <c r="V902" s="211"/>
      <c r="W902" s="211"/>
      <c r="X902" s="211"/>
      <c r="Y902" s="211"/>
      <c r="Z902" s="211"/>
    </row>
    <row r="903" spans="16:26" ht="15.75" customHeight="1">
      <c r="P903" s="211"/>
      <c r="Q903" s="211"/>
      <c r="R903" s="211"/>
      <c r="S903" s="211"/>
      <c r="T903" s="211"/>
      <c r="U903" s="211"/>
      <c r="V903" s="211"/>
      <c r="W903" s="211"/>
      <c r="X903" s="211"/>
      <c r="Y903" s="211"/>
      <c r="Z903" s="211"/>
    </row>
    <row r="904" spans="16:26" ht="15.75" customHeight="1">
      <c r="P904" s="211"/>
      <c r="Q904" s="211"/>
      <c r="R904" s="211"/>
      <c r="S904" s="211"/>
      <c r="T904" s="211"/>
      <c r="U904" s="211"/>
      <c r="V904" s="211"/>
      <c r="W904" s="211"/>
      <c r="X904" s="211"/>
      <c r="Y904" s="211"/>
      <c r="Z904" s="211"/>
    </row>
    <row r="905" spans="16:26" ht="15.75" customHeight="1">
      <c r="P905" s="211"/>
      <c r="Q905" s="211"/>
      <c r="R905" s="211"/>
      <c r="S905" s="211"/>
      <c r="T905" s="211"/>
      <c r="U905" s="211"/>
      <c r="V905" s="211"/>
      <c r="W905" s="211"/>
      <c r="X905" s="211"/>
      <c r="Y905" s="211"/>
      <c r="Z905" s="211"/>
    </row>
    <row r="906" spans="16:26" ht="15.75" customHeight="1">
      <c r="P906" s="211"/>
      <c r="Q906" s="211"/>
      <c r="R906" s="211"/>
      <c r="S906" s="211"/>
      <c r="T906" s="211"/>
      <c r="U906" s="211"/>
      <c r="V906" s="211"/>
      <c r="W906" s="211"/>
      <c r="X906" s="211"/>
      <c r="Y906" s="211"/>
      <c r="Z906" s="211"/>
    </row>
    <row r="907" spans="16:26" ht="15.75" customHeight="1">
      <c r="P907" s="211"/>
      <c r="Q907" s="211"/>
      <c r="R907" s="211"/>
      <c r="S907" s="211"/>
      <c r="T907" s="211"/>
      <c r="U907" s="211"/>
      <c r="V907" s="211"/>
      <c r="W907" s="211"/>
      <c r="X907" s="211"/>
      <c r="Y907" s="211"/>
      <c r="Z907" s="211"/>
    </row>
    <row r="908" spans="16:26" ht="15.75" customHeight="1">
      <c r="P908" s="211"/>
      <c r="Q908" s="211"/>
      <c r="R908" s="211"/>
      <c r="S908" s="211"/>
      <c r="T908" s="211"/>
      <c r="U908" s="211"/>
      <c r="V908" s="211"/>
      <c r="W908" s="211"/>
      <c r="X908" s="211"/>
      <c r="Y908" s="211"/>
      <c r="Z908" s="211"/>
    </row>
    <row r="909" spans="16:26" ht="15.75" customHeight="1">
      <c r="P909" s="211"/>
      <c r="Q909" s="211"/>
      <c r="R909" s="211"/>
      <c r="S909" s="211"/>
      <c r="T909" s="211"/>
      <c r="U909" s="211"/>
      <c r="V909" s="211"/>
      <c r="W909" s="211"/>
      <c r="X909" s="211"/>
      <c r="Y909" s="211"/>
      <c r="Z909" s="211"/>
    </row>
    <row r="910" spans="16:26" ht="15.75" customHeight="1">
      <c r="P910" s="211"/>
      <c r="Q910" s="211"/>
      <c r="R910" s="211"/>
      <c r="S910" s="211"/>
      <c r="T910" s="211"/>
      <c r="U910" s="211"/>
      <c r="V910" s="211"/>
      <c r="W910" s="211"/>
      <c r="X910" s="211"/>
      <c r="Y910" s="211"/>
      <c r="Z910" s="211"/>
    </row>
    <row r="911" spans="16:26" ht="15.75" customHeight="1">
      <c r="P911" s="211"/>
      <c r="Q911" s="211"/>
      <c r="R911" s="211"/>
      <c r="S911" s="211"/>
      <c r="T911" s="211"/>
      <c r="U911" s="211"/>
      <c r="V911" s="211"/>
      <c r="W911" s="211"/>
      <c r="X911" s="211"/>
      <c r="Y911" s="211"/>
      <c r="Z911" s="211"/>
    </row>
    <row r="912" spans="16:26" ht="15.75" customHeight="1">
      <c r="P912" s="211"/>
      <c r="Q912" s="211"/>
      <c r="R912" s="211"/>
      <c r="S912" s="211"/>
      <c r="T912" s="211"/>
      <c r="U912" s="211"/>
      <c r="V912" s="211"/>
      <c r="W912" s="211"/>
      <c r="X912" s="211"/>
      <c r="Y912" s="211"/>
      <c r="Z912" s="211"/>
    </row>
    <row r="913" spans="16:26" ht="15.75" customHeight="1">
      <c r="P913" s="211"/>
      <c r="Q913" s="211"/>
      <c r="R913" s="211"/>
      <c r="S913" s="211"/>
      <c r="T913" s="211"/>
      <c r="U913" s="211"/>
      <c r="V913" s="211"/>
      <c r="W913" s="211"/>
      <c r="X913" s="211"/>
      <c r="Y913" s="211"/>
      <c r="Z913" s="211"/>
    </row>
    <row r="914" spans="16:26" ht="15.75" customHeight="1">
      <c r="P914" s="211"/>
      <c r="Q914" s="211"/>
      <c r="R914" s="211"/>
      <c r="S914" s="211"/>
      <c r="T914" s="211"/>
      <c r="U914" s="211"/>
      <c r="V914" s="211"/>
      <c r="W914" s="211"/>
      <c r="X914" s="211"/>
      <c r="Y914" s="211"/>
      <c r="Z914" s="211"/>
    </row>
    <row r="915" spans="16:26" ht="15.75" customHeight="1">
      <c r="P915" s="211"/>
      <c r="Q915" s="211"/>
      <c r="R915" s="211"/>
      <c r="S915" s="211"/>
      <c r="T915" s="211"/>
      <c r="U915" s="211"/>
      <c r="V915" s="211"/>
      <c r="W915" s="211"/>
      <c r="X915" s="211"/>
      <c r="Y915" s="211"/>
      <c r="Z915" s="211"/>
    </row>
    <row r="916" spans="16:26" ht="15.75" customHeight="1">
      <c r="P916" s="211"/>
      <c r="Q916" s="211"/>
      <c r="R916" s="211"/>
      <c r="S916" s="211"/>
      <c r="T916" s="211"/>
      <c r="U916" s="211"/>
      <c r="V916" s="211"/>
      <c r="W916" s="211"/>
      <c r="X916" s="211"/>
      <c r="Y916" s="211"/>
      <c r="Z916" s="211"/>
    </row>
    <row r="917" spans="16:26" ht="15.75" customHeight="1">
      <c r="P917" s="211"/>
      <c r="Q917" s="211"/>
      <c r="R917" s="211"/>
      <c r="S917" s="211"/>
      <c r="T917" s="211"/>
      <c r="U917" s="211"/>
      <c r="V917" s="211"/>
      <c r="W917" s="211"/>
      <c r="X917" s="211"/>
      <c r="Y917" s="211"/>
      <c r="Z917" s="211"/>
    </row>
    <row r="918" spans="16:26" ht="15.75" customHeight="1">
      <c r="P918" s="211"/>
      <c r="Q918" s="211"/>
      <c r="R918" s="211"/>
      <c r="S918" s="211"/>
      <c r="T918" s="211"/>
      <c r="U918" s="211"/>
      <c r="V918" s="211"/>
      <c r="W918" s="211"/>
      <c r="X918" s="211"/>
      <c r="Y918" s="211"/>
      <c r="Z918" s="211"/>
    </row>
    <row r="919" spans="16:26" ht="15.75" customHeight="1">
      <c r="P919" s="211"/>
      <c r="Q919" s="211"/>
      <c r="R919" s="211"/>
      <c r="S919" s="211"/>
      <c r="T919" s="211"/>
      <c r="U919" s="211"/>
      <c r="V919" s="211"/>
      <c r="W919" s="211"/>
      <c r="X919" s="211"/>
      <c r="Y919" s="211"/>
      <c r="Z919" s="211"/>
    </row>
    <row r="920" spans="16:26" ht="15.75" customHeight="1">
      <c r="P920" s="211"/>
      <c r="Q920" s="211"/>
      <c r="R920" s="211"/>
      <c r="S920" s="211"/>
      <c r="T920" s="211"/>
      <c r="U920" s="211"/>
      <c r="V920" s="211"/>
      <c r="W920" s="211"/>
      <c r="X920" s="211"/>
      <c r="Y920" s="211"/>
      <c r="Z920" s="211"/>
    </row>
    <row r="921" spans="16:26" ht="15.75" customHeight="1">
      <c r="P921" s="211"/>
      <c r="Q921" s="211"/>
      <c r="R921" s="211"/>
      <c r="S921" s="211"/>
      <c r="T921" s="211"/>
      <c r="U921" s="211"/>
      <c r="V921" s="211"/>
      <c r="W921" s="211"/>
      <c r="X921" s="211"/>
      <c r="Y921" s="211"/>
      <c r="Z921" s="211"/>
    </row>
    <row r="922" spans="16:26" ht="15.75" customHeight="1">
      <c r="P922" s="211"/>
      <c r="Q922" s="211"/>
      <c r="R922" s="211"/>
      <c r="S922" s="211"/>
      <c r="T922" s="211"/>
      <c r="U922" s="211"/>
      <c r="V922" s="211"/>
      <c r="W922" s="211"/>
      <c r="X922" s="211"/>
      <c r="Y922" s="211"/>
      <c r="Z922" s="211"/>
    </row>
    <row r="923" spans="16:26" ht="15.75" customHeight="1">
      <c r="P923" s="211"/>
      <c r="Q923" s="211"/>
      <c r="R923" s="211"/>
      <c r="S923" s="211"/>
      <c r="T923" s="211"/>
      <c r="U923" s="211"/>
      <c r="V923" s="211"/>
      <c r="W923" s="211"/>
      <c r="X923" s="211"/>
      <c r="Y923" s="211"/>
      <c r="Z923" s="211"/>
    </row>
    <row r="924" spans="16:26" ht="15.75" customHeight="1">
      <c r="P924" s="211"/>
      <c r="Q924" s="211"/>
      <c r="R924" s="211"/>
      <c r="S924" s="211"/>
      <c r="T924" s="211"/>
      <c r="U924" s="211"/>
      <c r="V924" s="211"/>
      <c r="W924" s="211"/>
      <c r="X924" s="211"/>
      <c r="Y924" s="211"/>
      <c r="Z924" s="211"/>
    </row>
    <row r="925" spans="16:26" ht="15.75" customHeight="1">
      <c r="P925" s="211"/>
      <c r="Q925" s="211"/>
      <c r="R925" s="211"/>
      <c r="S925" s="211"/>
      <c r="T925" s="211"/>
      <c r="U925" s="211"/>
      <c r="V925" s="211"/>
      <c r="W925" s="211"/>
      <c r="X925" s="211"/>
      <c r="Y925" s="211"/>
      <c r="Z925" s="211"/>
    </row>
    <row r="926" spans="16:26" ht="15.75" customHeight="1">
      <c r="P926" s="211"/>
      <c r="Q926" s="211"/>
      <c r="R926" s="211"/>
      <c r="S926" s="211"/>
      <c r="T926" s="211"/>
      <c r="U926" s="211"/>
      <c r="V926" s="211"/>
      <c r="W926" s="211"/>
      <c r="X926" s="211"/>
      <c r="Y926" s="211"/>
      <c r="Z926" s="211"/>
    </row>
    <row r="927" spans="16:26" ht="15.75" customHeight="1">
      <c r="P927" s="211"/>
      <c r="Q927" s="211"/>
      <c r="R927" s="211"/>
      <c r="S927" s="211"/>
      <c r="T927" s="211"/>
      <c r="U927" s="211"/>
      <c r="V927" s="211"/>
      <c r="W927" s="211"/>
      <c r="X927" s="211"/>
      <c r="Y927" s="211"/>
      <c r="Z927" s="211"/>
    </row>
    <row r="928" spans="16:26" ht="15.75" customHeight="1">
      <c r="P928" s="211"/>
      <c r="Q928" s="211"/>
      <c r="R928" s="211"/>
      <c r="S928" s="211"/>
      <c r="T928" s="211"/>
      <c r="U928" s="211"/>
      <c r="V928" s="211"/>
      <c r="W928" s="211"/>
      <c r="X928" s="211"/>
      <c r="Y928" s="211"/>
      <c r="Z928" s="211"/>
    </row>
    <row r="929" spans="16:26" ht="15.75" customHeight="1">
      <c r="P929" s="211"/>
      <c r="Q929" s="211"/>
      <c r="R929" s="211"/>
      <c r="S929" s="211"/>
      <c r="T929" s="211"/>
      <c r="U929" s="211"/>
      <c r="V929" s="211"/>
      <c r="W929" s="211"/>
      <c r="X929" s="211"/>
      <c r="Y929" s="211"/>
      <c r="Z929" s="211"/>
    </row>
    <row r="930" spans="16:26" ht="15.75" customHeight="1">
      <c r="P930" s="211"/>
      <c r="Q930" s="211"/>
      <c r="R930" s="211"/>
      <c r="S930" s="211"/>
      <c r="T930" s="211"/>
      <c r="U930" s="211"/>
      <c r="V930" s="211"/>
      <c r="W930" s="211"/>
      <c r="X930" s="211"/>
      <c r="Y930" s="211"/>
      <c r="Z930" s="211"/>
    </row>
    <row r="931" spans="16:26" ht="15.75" customHeight="1">
      <c r="P931" s="211"/>
      <c r="Q931" s="211"/>
      <c r="R931" s="211"/>
      <c r="S931" s="211"/>
      <c r="T931" s="211"/>
      <c r="U931" s="211"/>
      <c r="V931" s="211"/>
      <c r="W931" s="211"/>
      <c r="X931" s="211"/>
      <c r="Y931" s="211"/>
      <c r="Z931" s="211"/>
    </row>
    <row r="932" spans="16:26" ht="15.75" customHeight="1">
      <c r="P932" s="211"/>
      <c r="Q932" s="211"/>
      <c r="R932" s="211"/>
      <c r="S932" s="211"/>
      <c r="T932" s="211"/>
      <c r="U932" s="211"/>
      <c r="V932" s="211"/>
      <c r="W932" s="211"/>
      <c r="X932" s="211"/>
      <c r="Y932" s="211"/>
      <c r="Z932" s="211"/>
    </row>
    <row r="933" spans="16:26" ht="15.75" customHeight="1">
      <c r="P933" s="211"/>
      <c r="Q933" s="211"/>
      <c r="R933" s="211"/>
      <c r="S933" s="211"/>
      <c r="T933" s="211"/>
      <c r="U933" s="211"/>
      <c r="V933" s="211"/>
      <c r="W933" s="211"/>
      <c r="X933" s="211"/>
      <c r="Y933" s="211"/>
      <c r="Z933" s="211"/>
    </row>
    <row r="934" spans="16:26" ht="15.75" customHeight="1">
      <c r="P934" s="211"/>
      <c r="Q934" s="211"/>
      <c r="R934" s="211"/>
      <c r="S934" s="211"/>
      <c r="T934" s="211"/>
      <c r="U934" s="211"/>
      <c r="V934" s="211"/>
      <c r="W934" s="211"/>
      <c r="X934" s="211"/>
      <c r="Y934" s="211"/>
      <c r="Z934" s="211"/>
    </row>
    <row r="935" spans="16:26" ht="15.75" customHeight="1">
      <c r="P935" s="211"/>
      <c r="Q935" s="211"/>
      <c r="R935" s="211"/>
      <c r="S935" s="211"/>
      <c r="T935" s="211"/>
      <c r="U935" s="211"/>
      <c r="V935" s="211"/>
      <c r="W935" s="211"/>
      <c r="X935" s="211"/>
      <c r="Y935" s="211"/>
      <c r="Z935" s="211"/>
    </row>
    <row r="936" spans="16:26" ht="15.75" customHeight="1">
      <c r="P936" s="211"/>
      <c r="Q936" s="211"/>
      <c r="R936" s="211"/>
      <c r="S936" s="211"/>
      <c r="T936" s="211"/>
      <c r="U936" s="211"/>
      <c r="V936" s="211"/>
      <c r="W936" s="211"/>
      <c r="X936" s="211"/>
      <c r="Y936" s="211"/>
      <c r="Z936" s="211"/>
    </row>
    <row r="937" spans="16:26" ht="15.75" customHeight="1">
      <c r="P937" s="211"/>
      <c r="Q937" s="211"/>
      <c r="R937" s="211"/>
      <c r="S937" s="211"/>
      <c r="T937" s="211"/>
      <c r="U937" s="211"/>
      <c r="V937" s="211"/>
      <c r="W937" s="211"/>
      <c r="X937" s="211"/>
      <c r="Y937" s="211"/>
      <c r="Z937" s="211"/>
    </row>
    <row r="938" spans="16:26" ht="15.75" customHeight="1">
      <c r="P938" s="211"/>
      <c r="Q938" s="211"/>
      <c r="R938" s="211"/>
      <c r="S938" s="211"/>
      <c r="T938" s="211"/>
      <c r="U938" s="211"/>
      <c r="V938" s="211"/>
      <c r="W938" s="211"/>
      <c r="X938" s="211"/>
      <c r="Y938" s="211"/>
      <c r="Z938" s="211"/>
    </row>
    <row r="939" spans="16:26" ht="15.75" customHeight="1">
      <c r="P939" s="211"/>
      <c r="Q939" s="211"/>
      <c r="R939" s="211"/>
      <c r="S939" s="211"/>
      <c r="T939" s="211"/>
      <c r="U939" s="211"/>
      <c r="V939" s="211"/>
      <c r="W939" s="211"/>
      <c r="X939" s="211"/>
      <c r="Y939" s="211"/>
      <c r="Z939" s="211"/>
    </row>
    <row r="940" spans="16:26" ht="15.75" customHeight="1">
      <c r="P940" s="211"/>
      <c r="Q940" s="211"/>
      <c r="R940" s="211"/>
      <c r="S940" s="211"/>
      <c r="T940" s="211"/>
      <c r="U940" s="211"/>
      <c r="V940" s="211"/>
      <c r="W940" s="211"/>
      <c r="X940" s="211"/>
      <c r="Y940" s="211"/>
      <c r="Z940" s="211"/>
    </row>
    <row r="941" spans="16:26" ht="15.75" customHeight="1">
      <c r="P941" s="211"/>
      <c r="Q941" s="211"/>
      <c r="R941" s="211"/>
      <c r="S941" s="211"/>
      <c r="T941" s="211"/>
      <c r="U941" s="211"/>
      <c r="V941" s="211"/>
      <c r="W941" s="211"/>
      <c r="X941" s="211"/>
      <c r="Y941" s="211"/>
      <c r="Z941" s="211"/>
    </row>
    <row r="942" spans="16:26" ht="15.75" customHeight="1">
      <c r="P942" s="211"/>
      <c r="Q942" s="211"/>
      <c r="R942" s="211"/>
      <c r="S942" s="211"/>
      <c r="T942" s="211"/>
      <c r="U942" s="211"/>
      <c r="V942" s="211"/>
      <c r="W942" s="211"/>
      <c r="X942" s="211"/>
      <c r="Y942" s="211"/>
      <c r="Z942" s="211"/>
    </row>
    <row r="943" spans="16:26" ht="15.75" customHeight="1">
      <c r="P943" s="211"/>
      <c r="Q943" s="211"/>
      <c r="R943" s="211"/>
      <c r="S943" s="211"/>
      <c r="T943" s="211"/>
      <c r="U943" s="211"/>
      <c r="V943" s="211"/>
      <c r="W943" s="211"/>
      <c r="X943" s="211"/>
      <c r="Y943" s="211"/>
      <c r="Z943" s="211"/>
    </row>
    <row r="944" spans="16:26" ht="15.75" customHeight="1">
      <c r="P944" s="211"/>
      <c r="Q944" s="211"/>
      <c r="R944" s="211"/>
      <c r="S944" s="211"/>
      <c r="T944" s="211"/>
      <c r="U944" s="211"/>
      <c r="V944" s="211"/>
      <c r="W944" s="211"/>
      <c r="X944" s="211"/>
      <c r="Y944" s="211"/>
      <c r="Z944" s="211"/>
    </row>
    <row r="945" spans="16:26" ht="15.75" customHeight="1">
      <c r="P945" s="211"/>
      <c r="Q945" s="211"/>
      <c r="R945" s="211"/>
      <c r="S945" s="211"/>
      <c r="T945" s="211"/>
      <c r="U945" s="211"/>
      <c r="V945" s="211"/>
      <c r="W945" s="211"/>
      <c r="X945" s="211"/>
      <c r="Y945" s="211"/>
      <c r="Z945" s="211"/>
    </row>
    <row r="946" spans="16:26" ht="15.75" customHeight="1">
      <c r="P946" s="211"/>
      <c r="Q946" s="211"/>
      <c r="R946" s="211"/>
      <c r="S946" s="211"/>
      <c r="T946" s="211"/>
      <c r="U946" s="211"/>
      <c r="V946" s="211"/>
      <c r="W946" s="211"/>
      <c r="X946" s="211"/>
      <c r="Y946" s="211"/>
      <c r="Z946" s="211"/>
    </row>
    <row r="947" spans="16:26" ht="15.75" customHeight="1">
      <c r="P947" s="211"/>
      <c r="Q947" s="211"/>
      <c r="R947" s="211"/>
      <c r="S947" s="211"/>
      <c r="T947" s="211"/>
      <c r="U947" s="211"/>
      <c r="V947" s="211"/>
      <c r="W947" s="211"/>
      <c r="X947" s="211"/>
      <c r="Y947" s="211"/>
      <c r="Z947" s="211"/>
    </row>
    <row r="948" spans="16:26" ht="15.75" customHeight="1">
      <c r="P948" s="211"/>
      <c r="Q948" s="211"/>
      <c r="R948" s="211"/>
      <c r="S948" s="211"/>
      <c r="T948" s="211"/>
      <c r="U948" s="211"/>
      <c r="V948" s="211"/>
      <c r="W948" s="211"/>
      <c r="X948" s="211"/>
      <c r="Y948" s="211"/>
      <c r="Z948" s="211"/>
    </row>
    <row r="949" spans="16:26" ht="15.75" customHeight="1">
      <c r="P949" s="211"/>
      <c r="Q949" s="211"/>
      <c r="R949" s="211"/>
      <c r="S949" s="211"/>
      <c r="T949" s="211"/>
      <c r="U949" s="211"/>
      <c r="V949" s="211"/>
      <c r="W949" s="211"/>
      <c r="X949" s="211"/>
      <c r="Y949" s="211"/>
      <c r="Z949" s="211"/>
    </row>
    <row r="950" spans="16:26" ht="15.75" customHeight="1">
      <c r="P950" s="211"/>
      <c r="Q950" s="211"/>
      <c r="R950" s="211"/>
      <c r="S950" s="211"/>
      <c r="T950" s="211"/>
      <c r="U950" s="211"/>
      <c r="V950" s="211"/>
      <c r="W950" s="211"/>
      <c r="X950" s="211"/>
      <c r="Y950" s="211"/>
      <c r="Z950" s="211"/>
    </row>
    <row r="951" spans="16:26" ht="15.75" customHeight="1">
      <c r="P951" s="211"/>
      <c r="Q951" s="211"/>
      <c r="R951" s="211"/>
      <c r="S951" s="211"/>
      <c r="T951" s="211"/>
      <c r="U951" s="211"/>
      <c r="V951" s="211"/>
      <c r="W951" s="211"/>
      <c r="X951" s="211"/>
      <c r="Y951" s="211"/>
      <c r="Z951" s="211"/>
    </row>
    <row r="952" spans="16:26" ht="15.75" customHeight="1">
      <c r="P952" s="211"/>
      <c r="Q952" s="211"/>
      <c r="R952" s="211"/>
      <c r="S952" s="211"/>
      <c r="T952" s="211"/>
      <c r="U952" s="211"/>
      <c r="V952" s="211"/>
      <c r="W952" s="211"/>
      <c r="X952" s="211"/>
      <c r="Y952" s="211"/>
      <c r="Z952" s="211"/>
    </row>
    <row r="953" spans="16:26" ht="15.75" customHeight="1">
      <c r="P953" s="211"/>
      <c r="Q953" s="211"/>
      <c r="R953" s="211"/>
      <c r="S953" s="211"/>
      <c r="T953" s="211"/>
      <c r="U953" s="211"/>
      <c r="V953" s="211"/>
      <c r="W953" s="211"/>
      <c r="X953" s="211"/>
      <c r="Y953" s="211"/>
      <c r="Z953" s="211"/>
    </row>
    <row r="954" spans="16:26" ht="15.75" customHeight="1">
      <c r="P954" s="211"/>
      <c r="Q954" s="211"/>
      <c r="R954" s="211"/>
      <c r="S954" s="211"/>
      <c r="T954" s="211"/>
      <c r="U954" s="211"/>
      <c r="V954" s="211"/>
      <c r="W954" s="211"/>
      <c r="X954" s="211"/>
      <c r="Y954" s="211"/>
      <c r="Z954" s="211"/>
    </row>
    <row r="955" spans="16:26" ht="15.75" customHeight="1">
      <c r="P955" s="211"/>
      <c r="Q955" s="211"/>
      <c r="R955" s="211"/>
      <c r="S955" s="211"/>
      <c r="T955" s="211"/>
      <c r="U955" s="211"/>
      <c r="V955" s="211"/>
      <c r="W955" s="211"/>
      <c r="X955" s="211"/>
      <c r="Y955" s="211"/>
      <c r="Z955" s="211"/>
    </row>
    <row r="956" spans="16:26" ht="15.75" customHeight="1">
      <c r="P956" s="211"/>
      <c r="Q956" s="211"/>
      <c r="R956" s="211"/>
      <c r="S956" s="211"/>
      <c r="T956" s="211"/>
      <c r="U956" s="211"/>
      <c r="V956" s="211"/>
      <c r="W956" s="211"/>
      <c r="X956" s="211"/>
      <c r="Y956" s="211"/>
      <c r="Z956" s="211"/>
    </row>
    <row r="957" spans="16:26" ht="15.75" customHeight="1">
      <c r="P957" s="211"/>
      <c r="Q957" s="211"/>
      <c r="R957" s="211"/>
      <c r="S957" s="211"/>
      <c r="T957" s="211"/>
      <c r="U957" s="211"/>
      <c r="V957" s="211"/>
      <c r="W957" s="211"/>
      <c r="X957" s="211"/>
      <c r="Y957" s="211"/>
      <c r="Z957" s="211"/>
    </row>
    <row r="958" spans="16:26" ht="15.75" customHeight="1">
      <c r="P958" s="211"/>
      <c r="Q958" s="211"/>
      <c r="R958" s="211"/>
      <c r="S958" s="211"/>
      <c r="T958" s="211"/>
      <c r="U958" s="211"/>
      <c r="V958" s="211"/>
      <c r="W958" s="211"/>
      <c r="X958" s="211"/>
      <c r="Y958" s="211"/>
      <c r="Z958" s="211"/>
    </row>
    <row r="959" spans="16:26" ht="15.75" customHeight="1">
      <c r="P959" s="211"/>
      <c r="Q959" s="211"/>
      <c r="R959" s="211"/>
      <c r="S959" s="211"/>
      <c r="T959" s="211"/>
      <c r="U959" s="211"/>
      <c r="V959" s="211"/>
      <c r="W959" s="211"/>
      <c r="X959" s="211"/>
      <c r="Y959" s="211"/>
      <c r="Z959" s="211"/>
    </row>
    <row r="960" spans="16:26" ht="15.75" customHeight="1">
      <c r="P960" s="211"/>
      <c r="Q960" s="211"/>
      <c r="R960" s="211"/>
      <c r="S960" s="211"/>
      <c r="T960" s="211"/>
      <c r="U960" s="211"/>
      <c r="V960" s="211"/>
      <c r="W960" s="211"/>
      <c r="X960" s="211"/>
      <c r="Y960" s="211"/>
      <c r="Z960" s="211"/>
    </row>
    <row r="961" spans="16:26" ht="15.75" customHeight="1">
      <c r="P961" s="211"/>
      <c r="Q961" s="211"/>
      <c r="R961" s="211"/>
      <c r="S961" s="211"/>
      <c r="T961" s="211"/>
      <c r="U961" s="211"/>
      <c r="V961" s="211"/>
      <c r="W961" s="211"/>
      <c r="X961" s="211"/>
      <c r="Y961" s="211"/>
      <c r="Z961" s="211"/>
    </row>
    <row r="962" spans="16:26" ht="15.75" customHeight="1">
      <c r="P962" s="211"/>
      <c r="Q962" s="211"/>
      <c r="R962" s="211"/>
      <c r="S962" s="211"/>
      <c r="T962" s="211"/>
      <c r="U962" s="211"/>
      <c r="V962" s="211"/>
      <c r="W962" s="211"/>
      <c r="X962" s="211"/>
      <c r="Y962" s="211"/>
      <c r="Z962" s="211"/>
    </row>
    <row r="963" spans="16:26" ht="15.75" customHeight="1">
      <c r="P963" s="211"/>
      <c r="Q963" s="211"/>
      <c r="R963" s="211"/>
      <c r="S963" s="211"/>
      <c r="T963" s="211"/>
      <c r="U963" s="211"/>
      <c r="V963" s="211"/>
      <c r="W963" s="211"/>
      <c r="X963" s="211"/>
      <c r="Y963" s="211"/>
      <c r="Z963" s="211"/>
    </row>
    <row r="964" spans="16:26" ht="15.75" customHeight="1">
      <c r="P964" s="211"/>
      <c r="Q964" s="211"/>
      <c r="R964" s="211"/>
      <c r="S964" s="211"/>
      <c r="T964" s="211"/>
      <c r="U964" s="211"/>
      <c r="V964" s="211"/>
      <c r="W964" s="211"/>
      <c r="X964" s="211"/>
      <c r="Y964" s="211"/>
      <c r="Z964" s="211"/>
    </row>
    <row r="965" spans="16:26" ht="15.75" customHeight="1">
      <c r="P965" s="211"/>
      <c r="Q965" s="211"/>
      <c r="R965" s="211"/>
      <c r="S965" s="211"/>
      <c r="T965" s="211"/>
      <c r="U965" s="211"/>
      <c r="V965" s="211"/>
      <c r="W965" s="211"/>
      <c r="X965" s="211"/>
      <c r="Y965" s="211"/>
      <c r="Z965" s="211"/>
    </row>
    <row r="966" spans="16:26" ht="15.75" customHeight="1">
      <c r="P966" s="211"/>
      <c r="Q966" s="211"/>
      <c r="R966" s="211"/>
      <c r="S966" s="211"/>
      <c r="T966" s="211"/>
      <c r="U966" s="211"/>
      <c r="V966" s="211"/>
      <c r="W966" s="211"/>
      <c r="X966" s="211"/>
      <c r="Y966" s="211"/>
      <c r="Z966" s="211"/>
    </row>
    <row r="967" spans="16:26" ht="15.75" customHeight="1">
      <c r="P967" s="211"/>
      <c r="Q967" s="211"/>
      <c r="R967" s="211"/>
      <c r="S967" s="211"/>
      <c r="T967" s="211"/>
      <c r="U967" s="211"/>
      <c r="V967" s="211"/>
      <c r="W967" s="211"/>
      <c r="X967" s="211"/>
      <c r="Y967" s="211"/>
      <c r="Z967" s="211"/>
    </row>
    <row r="968" spans="16:26" ht="15.75" customHeight="1">
      <c r="P968" s="211"/>
      <c r="Q968" s="211"/>
      <c r="R968" s="211"/>
      <c r="S968" s="211"/>
      <c r="T968" s="211"/>
      <c r="U968" s="211"/>
      <c r="V968" s="211"/>
      <c r="W968" s="211"/>
      <c r="X968" s="211"/>
      <c r="Y968" s="211"/>
      <c r="Z968" s="211"/>
    </row>
    <row r="969" spans="16:26" ht="15.75" customHeight="1">
      <c r="P969" s="211"/>
      <c r="Q969" s="211"/>
      <c r="R969" s="211"/>
      <c r="S969" s="211"/>
      <c r="T969" s="211"/>
      <c r="U969" s="211"/>
      <c r="V969" s="211"/>
      <c r="W969" s="211"/>
      <c r="X969" s="211"/>
      <c r="Y969" s="211"/>
      <c r="Z969" s="211"/>
    </row>
    <row r="970" spans="16:26" ht="15.75" customHeight="1">
      <c r="P970" s="211"/>
      <c r="Q970" s="211"/>
      <c r="R970" s="211"/>
      <c r="S970" s="211"/>
      <c r="T970" s="211"/>
      <c r="U970" s="211"/>
      <c r="V970" s="211"/>
      <c r="W970" s="211"/>
      <c r="X970" s="211"/>
      <c r="Y970" s="211"/>
      <c r="Z970" s="211"/>
    </row>
    <row r="971" spans="16:26" ht="15.75" customHeight="1">
      <c r="P971" s="211"/>
      <c r="Q971" s="211"/>
      <c r="R971" s="211"/>
      <c r="S971" s="211"/>
      <c r="T971" s="211"/>
      <c r="U971" s="211"/>
      <c r="V971" s="211"/>
      <c r="W971" s="211"/>
      <c r="X971" s="211"/>
      <c r="Y971" s="211"/>
      <c r="Z971" s="211"/>
    </row>
    <row r="972" spans="16:26" ht="15.75" customHeight="1">
      <c r="P972" s="211"/>
      <c r="Q972" s="211"/>
      <c r="R972" s="211"/>
      <c r="S972" s="211"/>
      <c r="T972" s="211"/>
      <c r="U972" s="211"/>
      <c r="V972" s="211"/>
      <c r="W972" s="211"/>
      <c r="X972" s="211"/>
      <c r="Y972" s="211"/>
      <c r="Z972" s="211"/>
    </row>
    <row r="973" spans="16:26" ht="15.75" customHeight="1">
      <c r="P973" s="211"/>
      <c r="Q973" s="211"/>
      <c r="R973" s="211"/>
      <c r="S973" s="211"/>
      <c r="T973" s="211"/>
      <c r="U973" s="211"/>
      <c r="V973" s="211"/>
      <c r="W973" s="211"/>
      <c r="X973" s="211"/>
      <c r="Y973" s="211"/>
      <c r="Z973" s="211"/>
    </row>
    <row r="974" spans="16:26" ht="15.75" customHeight="1">
      <c r="P974" s="211"/>
      <c r="Q974" s="211"/>
      <c r="R974" s="211"/>
      <c r="S974" s="211"/>
      <c r="T974" s="211"/>
      <c r="U974" s="211"/>
      <c r="V974" s="211"/>
      <c r="W974" s="211"/>
      <c r="X974" s="211"/>
      <c r="Y974" s="211"/>
      <c r="Z974" s="211"/>
    </row>
    <row r="975" spans="16:26" ht="15.75" customHeight="1">
      <c r="P975" s="211"/>
      <c r="Q975" s="211"/>
      <c r="R975" s="211"/>
      <c r="S975" s="211"/>
      <c r="T975" s="211"/>
      <c r="U975" s="211"/>
      <c r="V975" s="211"/>
      <c r="W975" s="211"/>
      <c r="X975" s="211"/>
      <c r="Y975" s="211"/>
      <c r="Z975" s="211"/>
    </row>
    <row r="976" spans="16:26" ht="15.75" customHeight="1">
      <c r="P976" s="211"/>
      <c r="Q976" s="211"/>
      <c r="R976" s="211"/>
      <c r="S976" s="211"/>
      <c r="T976" s="211"/>
      <c r="U976" s="211"/>
      <c r="V976" s="211"/>
      <c r="W976" s="211"/>
      <c r="X976" s="211"/>
      <c r="Y976" s="211"/>
      <c r="Z976" s="211"/>
    </row>
    <row r="977" spans="16:26" ht="15.75" customHeight="1">
      <c r="P977" s="211"/>
      <c r="Q977" s="211"/>
      <c r="R977" s="211"/>
      <c r="S977" s="211"/>
      <c r="T977" s="211"/>
      <c r="U977" s="211"/>
      <c r="V977" s="211"/>
      <c r="W977" s="211"/>
      <c r="X977" s="211"/>
      <c r="Y977" s="211"/>
      <c r="Z977" s="211"/>
    </row>
    <row r="978" spans="16:26" ht="15.75" customHeight="1">
      <c r="P978" s="211"/>
      <c r="Q978" s="211"/>
      <c r="R978" s="211"/>
      <c r="S978" s="211"/>
      <c r="T978" s="211"/>
      <c r="U978" s="211"/>
      <c r="V978" s="211"/>
      <c r="W978" s="211"/>
      <c r="X978" s="211"/>
      <c r="Y978" s="211"/>
      <c r="Z978" s="211"/>
    </row>
    <row r="979" spans="16:26" ht="15.75" customHeight="1">
      <c r="P979" s="211"/>
      <c r="Q979" s="211"/>
      <c r="R979" s="211"/>
      <c r="S979" s="211"/>
      <c r="T979" s="211"/>
      <c r="U979" s="211"/>
      <c r="V979" s="211"/>
      <c r="W979" s="211"/>
      <c r="X979" s="211"/>
      <c r="Y979" s="211"/>
      <c r="Z979" s="211"/>
    </row>
    <row r="980" spans="16:26" ht="15.75" customHeight="1">
      <c r="P980" s="211"/>
      <c r="Q980" s="211"/>
      <c r="R980" s="211"/>
      <c r="S980" s="211"/>
      <c r="T980" s="211"/>
      <c r="U980" s="211"/>
      <c r="V980" s="211"/>
      <c r="W980" s="211"/>
      <c r="X980" s="211"/>
      <c r="Y980" s="211"/>
      <c r="Z980" s="211"/>
    </row>
    <row r="981" spans="16:26" ht="15.75" customHeight="1">
      <c r="P981" s="211"/>
      <c r="Q981" s="211"/>
      <c r="R981" s="211"/>
      <c r="S981" s="211"/>
      <c r="T981" s="211"/>
      <c r="U981" s="211"/>
      <c r="V981" s="211"/>
      <c r="W981" s="211"/>
      <c r="X981" s="211"/>
      <c r="Y981" s="211"/>
      <c r="Z981" s="211"/>
    </row>
    <row r="982" spans="16:26" ht="15.75" customHeight="1">
      <c r="P982" s="211"/>
      <c r="Q982" s="211"/>
      <c r="R982" s="211"/>
      <c r="S982" s="211"/>
      <c r="T982" s="211"/>
      <c r="U982" s="211"/>
      <c r="V982" s="211"/>
      <c r="W982" s="211"/>
      <c r="X982" s="211"/>
      <c r="Y982" s="211"/>
      <c r="Z982" s="211"/>
    </row>
    <row r="983" spans="16:26" ht="15.75" customHeight="1">
      <c r="P983" s="211"/>
      <c r="Q983" s="211"/>
      <c r="R983" s="211"/>
      <c r="S983" s="211"/>
      <c r="T983" s="211"/>
      <c r="U983" s="211"/>
      <c r="V983" s="211"/>
      <c r="W983" s="211"/>
      <c r="X983" s="211"/>
      <c r="Y983" s="211"/>
      <c r="Z983" s="211"/>
    </row>
    <row r="984" spans="16:26" ht="15.75" customHeight="1">
      <c r="P984" s="211"/>
      <c r="Q984" s="211"/>
      <c r="R984" s="211"/>
      <c r="S984" s="211"/>
      <c r="T984" s="211"/>
      <c r="U984" s="211"/>
      <c r="V984" s="211"/>
      <c r="W984" s="211"/>
      <c r="X984" s="211"/>
      <c r="Y984" s="211"/>
      <c r="Z984" s="211"/>
    </row>
    <row r="985" spans="16:26" ht="15.75" customHeight="1">
      <c r="P985" s="211"/>
      <c r="Q985" s="211"/>
      <c r="R985" s="211"/>
      <c r="S985" s="211"/>
      <c r="T985" s="211"/>
      <c r="U985" s="211"/>
      <c r="V985" s="211"/>
      <c r="W985" s="211"/>
      <c r="X985" s="211"/>
      <c r="Y985" s="211"/>
      <c r="Z985" s="211"/>
    </row>
    <row r="986" spans="16:26" ht="15.75" customHeight="1">
      <c r="P986" s="211"/>
      <c r="Q986" s="211"/>
      <c r="R986" s="211"/>
      <c r="S986" s="211"/>
      <c r="T986" s="211"/>
      <c r="U986" s="211"/>
      <c r="V986" s="211"/>
      <c r="W986" s="211"/>
      <c r="X986" s="211"/>
      <c r="Y986" s="211"/>
      <c r="Z986" s="211"/>
    </row>
    <row r="987" spans="16:26" ht="15.75" customHeight="1">
      <c r="P987" s="211"/>
      <c r="Q987" s="211"/>
      <c r="R987" s="211"/>
      <c r="S987" s="211"/>
      <c r="T987" s="211"/>
      <c r="U987" s="211"/>
      <c r="V987" s="211"/>
      <c r="W987" s="211"/>
      <c r="X987" s="211"/>
      <c r="Y987" s="211"/>
      <c r="Z987" s="211"/>
    </row>
    <row r="988" spans="16:26" ht="15.75" customHeight="1">
      <c r="P988" s="211"/>
      <c r="Q988" s="211"/>
      <c r="R988" s="211"/>
      <c r="S988" s="211"/>
      <c r="T988" s="211"/>
      <c r="U988" s="211"/>
      <c r="V988" s="211"/>
      <c r="W988" s="211"/>
      <c r="X988" s="211"/>
      <c r="Y988" s="211"/>
      <c r="Z988" s="211"/>
    </row>
    <row r="989" spans="16:26" ht="15.75" customHeight="1">
      <c r="P989" s="211"/>
      <c r="Q989" s="211"/>
      <c r="R989" s="211"/>
      <c r="S989" s="211"/>
      <c r="T989" s="211"/>
      <c r="U989" s="211"/>
      <c r="V989" s="211"/>
      <c r="W989" s="211"/>
      <c r="X989" s="211"/>
      <c r="Y989" s="211"/>
      <c r="Z989" s="211"/>
    </row>
    <row r="990" spans="16:26" ht="15.75" customHeight="1">
      <c r="P990" s="211"/>
      <c r="Q990" s="211"/>
      <c r="R990" s="211"/>
      <c r="S990" s="211"/>
      <c r="T990" s="211"/>
      <c r="U990" s="211"/>
      <c r="V990" s="211"/>
      <c r="W990" s="211"/>
      <c r="X990" s="211"/>
      <c r="Y990" s="211"/>
      <c r="Z990" s="211"/>
    </row>
    <row r="991" spans="16:26" ht="15.75" customHeight="1">
      <c r="P991" s="211"/>
      <c r="Q991" s="211"/>
      <c r="R991" s="211"/>
      <c r="S991" s="211"/>
      <c r="T991" s="211"/>
      <c r="U991" s="211"/>
      <c r="V991" s="211"/>
      <c r="W991" s="211"/>
      <c r="X991" s="211"/>
      <c r="Y991" s="211"/>
      <c r="Z991" s="211"/>
    </row>
    <row r="992" spans="16:26" ht="15.75" customHeight="1">
      <c r="P992" s="211"/>
      <c r="Q992" s="211"/>
      <c r="R992" s="211"/>
      <c r="S992" s="211"/>
      <c r="T992" s="211"/>
      <c r="U992" s="211"/>
      <c r="V992" s="211"/>
      <c r="W992" s="211"/>
      <c r="X992" s="211"/>
      <c r="Y992" s="211"/>
      <c r="Z992" s="211"/>
    </row>
    <row r="993" spans="16:26" ht="15.75" customHeight="1">
      <c r="P993" s="211"/>
      <c r="Q993" s="211"/>
      <c r="R993" s="211"/>
      <c r="S993" s="211"/>
      <c r="T993" s="211"/>
      <c r="U993" s="211"/>
      <c r="V993" s="211"/>
      <c r="W993" s="211"/>
      <c r="X993" s="211"/>
      <c r="Y993" s="211"/>
      <c r="Z993" s="211"/>
    </row>
    <row r="994" spans="16:26" ht="15.75" customHeight="1">
      <c r="P994" s="211"/>
      <c r="Q994" s="211"/>
      <c r="R994" s="211"/>
      <c r="S994" s="211"/>
      <c r="T994" s="211"/>
      <c r="U994" s="211"/>
      <c r="V994" s="211"/>
      <c r="W994" s="211"/>
      <c r="X994" s="211"/>
      <c r="Y994" s="211"/>
      <c r="Z994" s="211"/>
    </row>
    <row r="995" spans="16:26" ht="15.75" customHeight="1">
      <c r="P995" s="211"/>
      <c r="Q995" s="211"/>
      <c r="R995" s="211"/>
      <c r="S995" s="211"/>
      <c r="T995" s="211"/>
      <c r="U995" s="211"/>
      <c r="V995" s="211"/>
      <c r="W995" s="211"/>
      <c r="X995" s="211"/>
      <c r="Y995" s="211"/>
      <c r="Z995" s="211"/>
    </row>
    <row r="996" spans="16:26" ht="15.75" customHeight="1">
      <c r="P996" s="211"/>
      <c r="Q996" s="211"/>
      <c r="R996" s="211"/>
      <c r="S996" s="211"/>
      <c r="T996" s="211"/>
      <c r="U996" s="211"/>
      <c r="V996" s="211"/>
      <c r="W996" s="211"/>
      <c r="X996" s="211"/>
      <c r="Y996" s="211"/>
      <c r="Z996" s="211"/>
    </row>
    <row r="997" spans="16:26" ht="15.75" customHeight="1">
      <c r="P997" s="211"/>
      <c r="Q997" s="211"/>
      <c r="R997" s="211"/>
      <c r="S997" s="211"/>
      <c r="T997" s="211"/>
      <c r="U997" s="211"/>
      <c r="V997" s="211"/>
      <c r="W997" s="211"/>
      <c r="X997" s="211"/>
      <c r="Y997" s="211"/>
      <c r="Z997" s="211"/>
    </row>
    <row r="998" spans="16:26" ht="15.75" customHeight="1">
      <c r="P998" s="211"/>
      <c r="Q998" s="211"/>
      <c r="R998" s="211"/>
      <c r="S998" s="211"/>
      <c r="T998" s="211"/>
      <c r="U998" s="211"/>
      <c r="V998" s="211"/>
      <c r="W998" s="211"/>
      <c r="X998" s="211"/>
      <c r="Y998" s="211"/>
      <c r="Z998" s="211"/>
    </row>
    <row r="999" spans="16:26" ht="15.75" customHeight="1">
      <c r="P999" s="211"/>
      <c r="Q999" s="211"/>
      <c r="R999" s="211"/>
      <c r="S999" s="211"/>
      <c r="T999" s="211"/>
      <c r="U999" s="211"/>
      <c r="V999" s="211"/>
      <c r="W999" s="211"/>
      <c r="X999" s="211"/>
      <c r="Y999" s="211"/>
      <c r="Z999" s="211"/>
    </row>
    <row r="1000" spans="16:26" ht="15.75" customHeight="1">
      <c r="P1000" s="211"/>
      <c r="Q1000" s="211"/>
      <c r="R1000" s="211"/>
      <c r="S1000" s="211"/>
      <c r="T1000" s="211"/>
      <c r="U1000" s="211"/>
      <c r="V1000" s="211"/>
      <c r="W1000" s="211"/>
      <c r="X1000" s="211"/>
      <c r="Y1000" s="211"/>
      <c r="Z1000" s="211"/>
    </row>
  </sheetData>
  <autoFilter ref="F1:F1000"/>
  <mergeCells count="11">
    <mergeCell ref="H1:H2"/>
    <mergeCell ref="I1:I2"/>
    <mergeCell ref="J1:M1"/>
    <mergeCell ref="N1:P1"/>
    <mergeCell ref="A1:A2"/>
    <mergeCell ref="B1:B2"/>
    <mergeCell ref="C1:C2"/>
    <mergeCell ref="D1:D2"/>
    <mergeCell ref="E1:E2"/>
    <mergeCell ref="F1:F2"/>
    <mergeCell ref="G1:G2"/>
  </mergeCell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34</vt:i4>
      </vt:variant>
    </vt:vector>
  </HeadingPairs>
  <TitlesOfParts>
    <vt:vector size="34" baseType="lpstr">
      <vt:lpstr>General</vt:lpstr>
      <vt:lpstr>COMPILADO</vt:lpstr>
      <vt:lpstr>PNN</vt:lpstr>
      <vt:lpstr>ANLA </vt:lpstr>
      <vt:lpstr>ARMADA</vt:lpstr>
      <vt:lpstr>AUNAP</vt:lpstr>
      <vt:lpstr>AUT. INDIGENA</vt:lpstr>
      <vt:lpstr>CORPAMAG</vt:lpstr>
      <vt:lpstr>CORPOGUAJIRA</vt:lpstr>
      <vt:lpstr>COTELCO</vt:lpstr>
      <vt:lpstr>DADSA</vt:lpstr>
      <vt:lpstr>DIAN</vt:lpstr>
      <vt:lpstr>DIMAR</vt:lpstr>
      <vt:lpstr>DIST SANTA MARTA</vt:lpstr>
      <vt:lpstr>GOB GUAJIRA</vt:lpstr>
      <vt:lpstr>GOB MAGDALENA</vt:lpstr>
      <vt:lpstr>ICAHN</vt:lpstr>
      <vt:lpstr>ICA</vt:lpstr>
      <vt:lpstr>IDEAM</vt:lpstr>
      <vt:lpstr>IGAC</vt:lpstr>
      <vt:lpstr>IAvH</vt:lpstr>
      <vt:lpstr>INVEMAR</vt:lpstr>
      <vt:lpstr>MIN. AMBIENTE</vt:lpstr>
      <vt:lpstr>MIN INTERIOR</vt:lpstr>
      <vt:lpstr>MINCIT</vt:lpstr>
      <vt:lpstr>MUN CIENAGA</vt:lpstr>
      <vt:lpstr>MUN DIBULLA</vt:lpstr>
      <vt:lpstr>MUN PUEBLOVIEJO</vt:lpstr>
      <vt:lpstr>MUN SITIO NUEVO</vt:lpstr>
      <vt:lpstr>POLICIA</vt:lpstr>
      <vt:lpstr>SENA</vt:lpstr>
      <vt:lpstr>UNIMAGDALENA</vt:lpstr>
      <vt:lpstr>SUPERSERVICIOS</vt:lpstr>
      <vt:lpstr>UNAL</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AVENAQ</cp:lastModifiedBy>
  <dcterms:created xsi:type="dcterms:W3CDTF">2020-02-20T14:56:17Z</dcterms:created>
  <dcterms:modified xsi:type="dcterms:W3CDTF">2020-10-16T22:03:08Z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8361f24b122943d38f52eb07bdd82182</vt:lpwstr>
  </property>
</Properties>
</file>